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mbeddings/oleObject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bookViews>
    <workbookView xWindow="-120" yWindow="-120" windowWidth="29040" windowHeight="15990" tabRatio="788" firstSheet="7"/>
  </bookViews>
  <sheets>
    <sheet name="Resumo" sheetId="6" r:id="rId1"/>
    <sheet name="Planilha Orçamentária" sheetId="1" r:id="rId2"/>
    <sheet name="Planilha14" sheetId="15" state="hidden" r:id="rId3"/>
    <sheet name="Comp próprias" sheetId="5" r:id="rId4"/>
    <sheet name="Comp auxiliares" sheetId="4" r:id="rId5"/>
    <sheet name="Comp adm local" sheetId="3" r:id="rId6"/>
    <sheet name="Transporte Cap 50-70" sheetId="30" r:id="rId7"/>
    <sheet name="Transporte RR-1C" sheetId="31" r:id="rId8"/>
    <sheet name="Transporte CM-30" sheetId="32" r:id="rId9"/>
    <sheet name="RESUMO_Transp" sheetId="33" r:id="rId10"/>
    <sheet name="Cronograma" sheetId="10" r:id="rId11"/>
    <sheet name="Mob" sheetId="11" r:id="rId12"/>
    <sheet name="Mob de equip" sheetId="12" r:id="rId13"/>
    <sheet name="Desm de equip" sheetId="13" r:id="rId14"/>
    <sheet name="Desmob" sheetId="14" r:id="rId15"/>
    <sheet name="ORÇAMENTO GERAL" sheetId="19" state="hidden" r:id="rId16"/>
    <sheet name="MC Serviços preliminares" sheetId="20" r:id="rId17"/>
    <sheet name="SICRO" sheetId="21" r:id="rId18"/>
    <sheet name="SICRO EQUIPAMENTO" sheetId="24" r:id="rId19"/>
    <sheet name="SINAPI COMP AL" sheetId="22" r:id="rId20"/>
    <sheet name="SINAPI INS AL" sheetId="23"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s>
  <definedNames>
    <definedName name="\0">#N/A</definedName>
    <definedName name="\A" localSheetId="15">#REF!</definedName>
    <definedName name="\A">#REF!</definedName>
    <definedName name="\B" localSheetId="15">#REF!</definedName>
    <definedName name="\B">#REF!</definedName>
    <definedName name="\C" localSheetId="15">#REF!</definedName>
    <definedName name="\C">#REF!</definedName>
    <definedName name="\e">#N/A</definedName>
    <definedName name="\I" localSheetId="15">#REF!</definedName>
    <definedName name="\I">#REF!</definedName>
    <definedName name="\J" localSheetId="15">#REF!</definedName>
    <definedName name="\J">#REF!</definedName>
    <definedName name="\O" localSheetId="15">#REF!</definedName>
    <definedName name="\O">#REF!</definedName>
    <definedName name="\P" localSheetId="15">#REF!</definedName>
    <definedName name="\P">#REF!</definedName>
    <definedName name="___\i">#REF!</definedName>
    <definedName name="_________aga14">#REF!</definedName>
    <definedName name="_________aga16">#REF!</definedName>
    <definedName name="_________asc321">#REF!</definedName>
    <definedName name="_________bur3220">#REF!</definedName>
    <definedName name="_________cap20">#REF!</definedName>
    <definedName name="_________ccr12">#REF!</definedName>
    <definedName name="_________cva32">#REF!</definedName>
    <definedName name="_________cva50">#REF!</definedName>
    <definedName name="_________cva60">#REF!</definedName>
    <definedName name="_________cve45100">#REF!</definedName>
    <definedName name="_________cve90100">#REF!</definedName>
    <definedName name="_________cve9040">#REF!</definedName>
    <definedName name="_________djm10">#REF!</definedName>
    <definedName name="_________djm15">#REF!</definedName>
    <definedName name="_________epl2">#REF!</definedName>
    <definedName name="_________epl5">#REF!</definedName>
    <definedName name="_________est15">#REF!</definedName>
    <definedName name="_________fil1">#REF!</definedName>
    <definedName name="_________fil2">#REF!</definedName>
    <definedName name="_________fio12">#REF!</definedName>
    <definedName name="_________fis5">#REF!</definedName>
    <definedName name="_________flf50">#REF!</definedName>
    <definedName name="_________flf60">#REF!</definedName>
    <definedName name="_________fpd12">#REF!</definedName>
    <definedName name="_________fvr10">#REF!</definedName>
    <definedName name="_________itu1">#REF!</definedName>
    <definedName name="_________jla20">#REF!</definedName>
    <definedName name="_________jla32">#REF!</definedName>
    <definedName name="_________lpi100">#REF!</definedName>
    <definedName name="_________lvg10060">#REF!</definedName>
    <definedName name="_________lvp32">#REF!</definedName>
    <definedName name="_________lxa1">#REF!</definedName>
    <definedName name="_________man50">#REF!</definedName>
    <definedName name="_________ope1">#REF!</definedName>
    <definedName name="_________ope2">#REF!</definedName>
    <definedName name="_________ope3">#REF!</definedName>
    <definedName name="_________pne1">#REF!</definedName>
    <definedName name="_________pne2">#REF!</definedName>
    <definedName name="_________prg1515">#REF!</definedName>
    <definedName name="_________prg1827">#REF!</definedName>
    <definedName name="_________ptc7">#REF!</definedName>
    <definedName name="_________ptm6">#REF!</definedName>
    <definedName name="_________qdm3">#REF!</definedName>
    <definedName name="_________rcm10">#REF!</definedName>
    <definedName name="_________rcm15">#REF!</definedName>
    <definedName name="_________rcm20">#REF!</definedName>
    <definedName name="_________rcm5">#REF!</definedName>
    <definedName name="_________res10">#REF!</definedName>
    <definedName name="_________res15">#REF!</definedName>
    <definedName name="_________res5">#REF!</definedName>
    <definedName name="_________rge32">#REF!</definedName>
    <definedName name="_________rgf60">#REF!</definedName>
    <definedName name="_________rgp1">#REF!</definedName>
    <definedName name="_________tap100">#REF!</definedName>
    <definedName name="_________tb112">#REF!</definedName>
    <definedName name="_________tb16">#REF!</definedName>
    <definedName name="_________tb19">#REF!</definedName>
    <definedName name="_________tba20">#REF!</definedName>
    <definedName name="_________tba32">#REF!</definedName>
    <definedName name="_________tba50">#REF!</definedName>
    <definedName name="_________tba60">#REF!</definedName>
    <definedName name="_________tbe100">#REF!</definedName>
    <definedName name="_________tbe40">#REF!</definedName>
    <definedName name="_________tbe50">#REF!</definedName>
    <definedName name="_________tca80">#REF!</definedName>
    <definedName name="_________tea32">#REF!</definedName>
    <definedName name="_________tea4560">#REF!</definedName>
    <definedName name="_________tee100">#REF!</definedName>
    <definedName name="_________ter10050">#REF!</definedName>
    <definedName name="_________tfg50">#REF!</definedName>
    <definedName name="_________tlf6">#REF!</definedName>
    <definedName name="_________tub10012">#REF!</definedName>
    <definedName name="_________tub10015">#REF!</definedName>
    <definedName name="_________tub10020">#REF!</definedName>
    <definedName name="_________tub15012">#REF!</definedName>
    <definedName name="_________tub4012">#REF!</definedName>
    <definedName name="_________tub4015">#REF!</definedName>
    <definedName name="_________tub4020">#REF!</definedName>
    <definedName name="_________tub5012">#REF!</definedName>
    <definedName name="_________tub5015">#REF!</definedName>
    <definedName name="_________tub5020">#REF!</definedName>
    <definedName name="_________tub7512">#REF!</definedName>
    <definedName name="_________tub7515">#REF!</definedName>
    <definedName name="_________tub7520">#REF!</definedName>
    <definedName name="________aga14">#REF!</definedName>
    <definedName name="________aga16">#REF!</definedName>
    <definedName name="________asc321">#REF!</definedName>
    <definedName name="________bur3220">#REF!</definedName>
    <definedName name="________C930I">#REF!</definedName>
    <definedName name="________C930P">#REF!</definedName>
    <definedName name="________C966I">#REF!</definedName>
    <definedName name="________C966P">#REF!</definedName>
    <definedName name="________C996P">#REF!</definedName>
    <definedName name="________cap20">#REF!</definedName>
    <definedName name="________ccr12">#REF!</definedName>
    <definedName name="________cva32">#REF!</definedName>
    <definedName name="________cva50">#REF!</definedName>
    <definedName name="________cva60">#REF!</definedName>
    <definedName name="________cve45100">#REF!</definedName>
    <definedName name="________cve90100">#REF!</definedName>
    <definedName name="________cve9040">#REF!</definedName>
    <definedName name="________djm10">#REF!</definedName>
    <definedName name="________djm15">#REF!</definedName>
    <definedName name="________epl2">#REF!</definedName>
    <definedName name="________epl5">#REF!</definedName>
    <definedName name="________est15">#REF!</definedName>
    <definedName name="________fil1">#REF!</definedName>
    <definedName name="________fil2">#REF!</definedName>
    <definedName name="________fio12">#REF!</definedName>
    <definedName name="________fis5">#REF!</definedName>
    <definedName name="________flf50">#REF!</definedName>
    <definedName name="________flf60">#REF!</definedName>
    <definedName name="________fpd12">#REF!</definedName>
    <definedName name="________fvr10">#REF!</definedName>
    <definedName name="________itu1">#REF!</definedName>
    <definedName name="________jla20">#REF!</definedName>
    <definedName name="________jla32">#REF!</definedName>
    <definedName name="________lpi100">#REF!</definedName>
    <definedName name="________lvg10060">#REF!</definedName>
    <definedName name="________lvp32">#REF!</definedName>
    <definedName name="________lxa1">#REF!</definedName>
    <definedName name="________man50">#REF!</definedName>
    <definedName name="________ope1">#REF!</definedName>
    <definedName name="________ope2">#REF!</definedName>
    <definedName name="________ope3">#REF!</definedName>
    <definedName name="________pne1">#REF!</definedName>
    <definedName name="________pne2">#REF!</definedName>
    <definedName name="________prg1515">#REF!</definedName>
    <definedName name="________prg1827">#REF!</definedName>
    <definedName name="________ptc7">#REF!</definedName>
    <definedName name="________ptm6">#REF!</definedName>
    <definedName name="________qdm3">#REF!</definedName>
    <definedName name="________rcm10">#REF!</definedName>
    <definedName name="________rcm15">#REF!</definedName>
    <definedName name="________rcm20">#REF!</definedName>
    <definedName name="________rcm5">#REF!</definedName>
    <definedName name="________res10">#REF!</definedName>
    <definedName name="________res15">#REF!</definedName>
    <definedName name="________res5">#REF!</definedName>
    <definedName name="________rge32">#REF!</definedName>
    <definedName name="________rgf60">#REF!</definedName>
    <definedName name="________rgp1">#REF!</definedName>
    <definedName name="________tap100">#REF!</definedName>
    <definedName name="________tb112">#REF!</definedName>
    <definedName name="________tb16">#REF!</definedName>
    <definedName name="________tb19">#REF!</definedName>
    <definedName name="________tba20">#REF!</definedName>
    <definedName name="________tba32">#REF!</definedName>
    <definedName name="________tba50">#REF!</definedName>
    <definedName name="________tba60">#REF!</definedName>
    <definedName name="________tbe100">#REF!</definedName>
    <definedName name="________tbe40">#REF!</definedName>
    <definedName name="________tbe50">#REF!</definedName>
    <definedName name="________tca80">#REF!</definedName>
    <definedName name="________tea32">#REF!</definedName>
    <definedName name="________tea4560">#REF!</definedName>
    <definedName name="________tee100">#REF!</definedName>
    <definedName name="________ter10050">#REF!</definedName>
    <definedName name="________tfg50">#REF!</definedName>
    <definedName name="________tlf6">#REF!</definedName>
    <definedName name="________tub10012">#REF!</definedName>
    <definedName name="________tub10015">#REF!</definedName>
    <definedName name="________tub10020">#REF!</definedName>
    <definedName name="________tub15012">#REF!</definedName>
    <definedName name="________tub4012">#REF!</definedName>
    <definedName name="________tub4015">#REF!</definedName>
    <definedName name="________tub4020">#REF!</definedName>
    <definedName name="________tub5012">#REF!</definedName>
    <definedName name="________tub5015">#REF!</definedName>
    <definedName name="________tub5020">#REF!</definedName>
    <definedName name="________tub7512">#REF!</definedName>
    <definedName name="________tub7515">#REF!</definedName>
    <definedName name="________tub7520">#REF!</definedName>
    <definedName name="_______aga14">#REF!</definedName>
    <definedName name="_______aga16">#REF!</definedName>
    <definedName name="_______apf1" localSheetId="15">#REF!</definedName>
    <definedName name="_______apf1">#REF!</definedName>
    <definedName name="_______asc321">#REF!</definedName>
    <definedName name="_______bur3220">#REF!</definedName>
    <definedName name="_______C930I">#REF!</definedName>
    <definedName name="_______C930P">#REF!</definedName>
    <definedName name="_______C966I">#REF!</definedName>
    <definedName name="_______C966P">#REF!</definedName>
    <definedName name="_______C996P">#REF!</definedName>
    <definedName name="_______cap20">#REF!</definedName>
    <definedName name="_______ccr12">#REF!</definedName>
    <definedName name="_______cpf1" localSheetId="15">#REF!</definedName>
    <definedName name="_______cpf1">#REF!</definedName>
    <definedName name="_______cva32">#REF!</definedName>
    <definedName name="_______cva50">#REF!</definedName>
    <definedName name="_______cva60">#REF!</definedName>
    <definedName name="_______cve45100">#REF!</definedName>
    <definedName name="_______cve90100">#REF!</definedName>
    <definedName name="_______cve9040">#REF!</definedName>
    <definedName name="_______djm10">#REF!</definedName>
    <definedName name="_______djm15">#REF!</definedName>
    <definedName name="_______epl2">#REF!</definedName>
    <definedName name="_______epl5">#REF!</definedName>
    <definedName name="_______est15">#REF!</definedName>
    <definedName name="_______fil1">#REF!</definedName>
    <definedName name="_______fil2">#REF!</definedName>
    <definedName name="_______fio12">#REF!</definedName>
    <definedName name="_______fis5">#REF!</definedName>
    <definedName name="_______flf50">#REF!</definedName>
    <definedName name="_______flf60">#REF!</definedName>
    <definedName name="_______fpd12">#REF!</definedName>
    <definedName name="_______fvr10">#REF!</definedName>
    <definedName name="_______itu1">#REF!</definedName>
    <definedName name="_______jla20">#REF!</definedName>
    <definedName name="_______jla32">#REF!</definedName>
    <definedName name="_______lpi100">#REF!</definedName>
    <definedName name="_______lvg10060">#REF!</definedName>
    <definedName name="_______lvp32">#REF!</definedName>
    <definedName name="_______lxa1">#REF!</definedName>
    <definedName name="_______man50">#REF!</definedName>
    <definedName name="_______ope1">#REF!</definedName>
    <definedName name="_______ope2">#REF!</definedName>
    <definedName name="_______ope3">#REF!</definedName>
    <definedName name="_______pne1">#REF!</definedName>
    <definedName name="_______pne2">#REF!</definedName>
    <definedName name="_______prg1515">#REF!</definedName>
    <definedName name="_______prg1827">#REF!</definedName>
    <definedName name="_______ptc7">#REF!</definedName>
    <definedName name="_______ptm6">#REF!</definedName>
    <definedName name="_______qdm3">#REF!</definedName>
    <definedName name="_______rcm10">#REF!</definedName>
    <definedName name="_______rcm15">#REF!</definedName>
    <definedName name="_______rcm20">#REF!</definedName>
    <definedName name="_______rcm5">#REF!</definedName>
    <definedName name="_______res10">#REF!</definedName>
    <definedName name="_______res15">#REF!</definedName>
    <definedName name="_______res5">#REF!</definedName>
    <definedName name="_______rge32">#REF!</definedName>
    <definedName name="_______rgf60">#REF!</definedName>
    <definedName name="_______rgp1">#REF!</definedName>
    <definedName name="_______tap100">#REF!</definedName>
    <definedName name="_______tb112">#REF!</definedName>
    <definedName name="_______tb16">#REF!</definedName>
    <definedName name="_______tb19">#REF!</definedName>
    <definedName name="_______tba20">#REF!</definedName>
    <definedName name="_______tba32">#REF!</definedName>
    <definedName name="_______tba50">#REF!</definedName>
    <definedName name="_______tba60">#REF!</definedName>
    <definedName name="_______tbe100">#REF!</definedName>
    <definedName name="_______tbe40">#REF!</definedName>
    <definedName name="_______tbe50">#REF!</definedName>
    <definedName name="_______tca80">#REF!</definedName>
    <definedName name="_______tea32">#REF!</definedName>
    <definedName name="_______tea4560">#REF!</definedName>
    <definedName name="_______tee100">#REF!</definedName>
    <definedName name="_______ter10050">#REF!</definedName>
    <definedName name="_______tfg50">#REF!</definedName>
    <definedName name="_______tlf6">#REF!</definedName>
    <definedName name="_______tub10012">#REF!</definedName>
    <definedName name="_______tub10015">#REF!</definedName>
    <definedName name="_______tub10020">#REF!</definedName>
    <definedName name="_______tub15012">#REF!</definedName>
    <definedName name="_______tub4012">#REF!</definedName>
    <definedName name="_______tub4015">#REF!</definedName>
    <definedName name="_______tub4020">#REF!</definedName>
    <definedName name="_______tub5012">#REF!</definedName>
    <definedName name="_______tub5015">#REF!</definedName>
    <definedName name="_______tub5020">#REF!</definedName>
    <definedName name="_______tub7512">#REF!</definedName>
    <definedName name="_______tub7515">#REF!</definedName>
    <definedName name="_______tub7520">#REF!</definedName>
    <definedName name="______aga14">#REF!</definedName>
    <definedName name="______aga16">#REF!</definedName>
    <definedName name="______apf1" localSheetId="15">#REF!</definedName>
    <definedName name="______apf1">#REF!</definedName>
    <definedName name="______asc321">#REF!</definedName>
    <definedName name="______bur3220">#REF!</definedName>
    <definedName name="______C930I">#REF!</definedName>
    <definedName name="______C930P">#REF!</definedName>
    <definedName name="______C966I">#REF!</definedName>
    <definedName name="______C966P">#REF!</definedName>
    <definedName name="______C996P">#REF!</definedName>
    <definedName name="______cap20">#REF!</definedName>
    <definedName name="______ccr12">#REF!</definedName>
    <definedName name="______cpf1" localSheetId="15">#REF!</definedName>
    <definedName name="______cpf1">#REF!</definedName>
    <definedName name="______cva32">#REF!</definedName>
    <definedName name="______cva50">#REF!</definedName>
    <definedName name="______cva60">#REF!</definedName>
    <definedName name="______cve45100">#REF!</definedName>
    <definedName name="______cve90100">#REF!</definedName>
    <definedName name="______cve9040">#REF!</definedName>
    <definedName name="______djm10">#REF!</definedName>
    <definedName name="______djm15">#REF!</definedName>
    <definedName name="______epl2">#REF!</definedName>
    <definedName name="______epl5">#REF!</definedName>
    <definedName name="______est15">#REF!</definedName>
    <definedName name="______fil1">#REF!</definedName>
    <definedName name="______fil2">#REF!</definedName>
    <definedName name="______fio12">#REF!</definedName>
    <definedName name="______fis5">#REF!</definedName>
    <definedName name="______flf50">#REF!</definedName>
    <definedName name="______flf60">#REF!</definedName>
    <definedName name="______fpd12">#REF!</definedName>
    <definedName name="______fvr10">#REF!</definedName>
    <definedName name="______itu1">#REF!</definedName>
    <definedName name="______jla20">#REF!</definedName>
    <definedName name="______jla32">#REF!</definedName>
    <definedName name="______lpi100">#REF!</definedName>
    <definedName name="______lvg10060">#REF!</definedName>
    <definedName name="______lvp32">#REF!</definedName>
    <definedName name="______lxa1">#REF!</definedName>
    <definedName name="______man50">#REF!</definedName>
    <definedName name="______ope1">#REF!</definedName>
    <definedName name="______ope2">#REF!</definedName>
    <definedName name="______ope3">#REF!</definedName>
    <definedName name="______pne1">#REF!</definedName>
    <definedName name="______pne2">#REF!</definedName>
    <definedName name="______prg1515">#REF!</definedName>
    <definedName name="______prg1827">#REF!</definedName>
    <definedName name="______ptc7">#REF!</definedName>
    <definedName name="______ptm6">#REF!</definedName>
    <definedName name="______qdm3">#REF!</definedName>
    <definedName name="______rcm10">#REF!</definedName>
    <definedName name="______rcm15">#REF!</definedName>
    <definedName name="______rcm20">#REF!</definedName>
    <definedName name="______rcm5">#REF!</definedName>
    <definedName name="______res10">#REF!</definedName>
    <definedName name="______res15">#REF!</definedName>
    <definedName name="______res5">#REF!</definedName>
    <definedName name="______rge32">#REF!</definedName>
    <definedName name="______rgf60">#REF!</definedName>
    <definedName name="______rgp1">#REF!</definedName>
    <definedName name="______tap100">#REF!</definedName>
    <definedName name="______tb112">#REF!</definedName>
    <definedName name="______tb16">#REF!</definedName>
    <definedName name="______tb19">#REF!</definedName>
    <definedName name="______tba20">#REF!</definedName>
    <definedName name="______tba32">#REF!</definedName>
    <definedName name="______tba50">#REF!</definedName>
    <definedName name="______tba60">#REF!</definedName>
    <definedName name="______tbe100">#REF!</definedName>
    <definedName name="______tbe40">#REF!</definedName>
    <definedName name="______tbe50">#REF!</definedName>
    <definedName name="______tca80">#REF!</definedName>
    <definedName name="______tea32">#REF!</definedName>
    <definedName name="______tea4560">#REF!</definedName>
    <definedName name="______tee100">#REF!</definedName>
    <definedName name="______ter10050">#REF!</definedName>
    <definedName name="______tfg50">#REF!</definedName>
    <definedName name="______tlf6">#REF!</definedName>
    <definedName name="______tub10012">#REF!</definedName>
    <definedName name="______tub10015">#REF!</definedName>
    <definedName name="______tub10020">#REF!</definedName>
    <definedName name="______tub15012">#REF!</definedName>
    <definedName name="______tub4012">#REF!</definedName>
    <definedName name="______tub4015">#REF!</definedName>
    <definedName name="______tub4020">#REF!</definedName>
    <definedName name="______tub5012">#REF!</definedName>
    <definedName name="______tub5015">#REF!</definedName>
    <definedName name="______tub5020">#REF!</definedName>
    <definedName name="______tub7512">#REF!</definedName>
    <definedName name="______tub7515">#REF!</definedName>
    <definedName name="______tub7520">#REF!</definedName>
    <definedName name="_____ACR10" localSheetId="15">#REF!</definedName>
    <definedName name="_____ACR10">#REF!</definedName>
    <definedName name="_____ACR15" localSheetId="15">#REF!</definedName>
    <definedName name="_____ACR15">#REF!</definedName>
    <definedName name="_____acr20" localSheetId="15">#REF!</definedName>
    <definedName name="_____acr20">#REF!</definedName>
    <definedName name="_____acr5" localSheetId="15">#REF!</definedName>
    <definedName name="_____acr5">#REF!</definedName>
    <definedName name="_____aga14">#REF!</definedName>
    <definedName name="_____aga16">#REF!</definedName>
    <definedName name="_____apf1" localSheetId="15">#REF!</definedName>
    <definedName name="_____apf1">#REF!</definedName>
    <definedName name="_____ARQ1" localSheetId="15">#REF!</definedName>
    <definedName name="_____ARQ1">#REF!</definedName>
    <definedName name="_____asc321">#REF!</definedName>
    <definedName name="_____bur3220">#REF!</definedName>
    <definedName name="_____C930I">#REF!</definedName>
    <definedName name="_____C930P">#REF!</definedName>
    <definedName name="_____C966I">#REF!</definedName>
    <definedName name="_____C966P">#REF!</definedName>
    <definedName name="_____C996P">#REF!</definedName>
    <definedName name="_____cap20">#REF!</definedName>
    <definedName name="_____ccr12">#REF!</definedName>
    <definedName name="_____cpf1" localSheetId="15">#REF!</definedName>
    <definedName name="_____cpf1">#REF!</definedName>
    <definedName name="_____cva32">#REF!</definedName>
    <definedName name="_____cva50">#REF!</definedName>
    <definedName name="_____cva60">#REF!</definedName>
    <definedName name="_____cve45100">#REF!</definedName>
    <definedName name="_____cve90100">#REF!</definedName>
    <definedName name="_____cve9040">#REF!</definedName>
    <definedName name="_____djm10">#REF!</definedName>
    <definedName name="_____djm15">#REF!</definedName>
    <definedName name="_____epl2">#REF!</definedName>
    <definedName name="_____epl5">#REF!</definedName>
    <definedName name="_____est15">#REF!</definedName>
    <definedName name="_____fil1">#REF!</definedName>
    <definedName name="_____fil2">#REF!</definedName>
    <definedName name="_____fio12">#REF!</definedName>
    <definedName name="_____fis5">#REF!</definedName>
    <definedName name="_____flf50">#REF!</definedName>
    <definedName name="_____flf60">#REF!</definedName>
    <definedName name="_____fpd12">#REF!</definedName>
    <definedName name="_____fvr10">#REF!</definedName>
    <definedName name="_____itu1">#REF!</definedName>
    <definedName name="_____jla20">#REF!</definedName>
    <definedName name="_____jla32">#REF!</definedName>
    <definedName name="_____lpi100">#REF!</definedName>
    <definedName name="_____lvg10060">#REF!</definedName>
    <definedName name="_____lvp32">#REF!</definedName>
    <definedName name="_____lxa1">#REF!</definedName>
    <definedName name="_____man50">#REF!</definedName>
    <definedName name="_____ope1">#REF!</definedName>
    <definedName name="_____ope2">#REF!</definedName>
    <definedName name="_____ope3">#REF!</definedName>
    <definedName name="_____pne1">#REF!</definedName>
    <definedName name="_____pne2">#REF!</definedName>
    <definedName name="_____prg1515">#REF!</definedName>
    <definedName name="_____prg1827">#REF!</definedName>
    <definedName name="_____ptc7">#REF!</definedName>
    <definedName name="_____ptm6">#REF!</definedName>
    <definedName name="_____qdm3">#REF!</definedName>
    <definedName name="_____QT100" localSheetId="15">#REF!</definedName>
    <definedName name="_____QT100">#REF!</definedName>
    <definedName name="_____QT2" localSheetId="15">#REF!</definedName>
    <definedName name="_____QT2">#REF!</definedName>
    <definedName name="_____QT3" localSheetId="15">#REF!</definedName>
    <definedName name="_____QT3">#REF!</definedName>
    <definedName name="_____QT4" localSheetId="15">#REF!</definedName>
    <definedName name="_____QT4">#REF!</definedName>
    <definedName name="_____QT50" localSheetId="15">#REF!</definedName>
    <definedName name="_____QT50">#REF!</definedName>
    <definedName name="_____QT75" localSheetId="15">#REF!</definedName>
    <definedName name="_____QT75">#REF!</definedName>
    <definedName name="_____rcm10">#REF!</definedName>
    <definedName name="_____rcm15">#REF!</definedName>
    <definedName name="_____rcm20">#REF!</definedName>
    <definedName name="_____rcm5">#REF!</definedName>
    <definedName name="_____res10">#REF!</definedName>
    <definedName name="_____res15">#REF!</definedName>
    <definedName name="_____res5">#REF!</definedName>
    <definedName name="_____rge32">#REF!</definedName>
    <definedName name="_____rgf60">#REF!</definedName>
    <definedName name="_____rgp1">#REF!</definedName>
    <definedName name="_____ta105" localSheetId="16">#REF!</definedName>
    <definedName name="_____ta105" localSheetId="15">#REF!</definedName>
    <definedName name="_____ta105">#REF!</definedName>
    <definedName name="_____ta157" localSheetId="16">#REF!</definedName>
    <definedName name="_____ta157" localSheetId="15">#REF!</definedName>
    <definedName name="_____ta157">#REF!</definedName>
    <definedName name="_____tap100">#REF!</definedName>
    <definedName name="_____TB10">#REF!</definedName>
    <definedName name="_____tb112">#REF!</definedName>
    <definedName name="_____tb16">#REF!</definedName>
    <definedName name="_____tb19">#REF!</definedName>
    <definedName name="_____tba20">#REF!</definedName>
    <definedName name="_____tba32">#REF!</definedName>
    <definedName name="_____tba50">#REF!</definedName>
    <definedName name="_____tba60">#REF!</definedName>
    <definedName name="_____tbe100">#REF!</definedName>
    <definedName name="_____tbe40">#REF!</definedName>
    <definedName name="_____tbe50">#REF!</definedName>
    <definedName name="_____tca80">#REF!</definedName>
    <definedName name="_____tea32">#REF!</definedName>
    <definedName name="_____tea4560">#REF!</definedName>
    <definedName name="_____tee100">#REF!</definedName>
    <definedName name="_____ter10050">#REF!</definedName>
    <definedName name="_____tfg50">#REF!</definedName>
    <definedName name="_____tlf6">#REF!</definedName>
    <definedName name="_____tub10012">#REF!</definedName>
    <definedName name="_____tub10015">#REF!</definedName>
    <definedName name="_____tub10020">#REF!</definedName>
    <definedName name="_____tub15012">#REF!</definedName>
    <definedName name="_____tub4012">#REF!</definedName>
    <definedName name="_____tub4015">#REF!</definedName>
    <definedName name="_____tub4020">#REF!</definedName>
    <definedName name="_____tub5012">#REF!</definedName>
    <definedName name="_____tub5015">#REF!</definedName>
    <definedName name="_____tub5020">#REF!</definedName>
    <definedName name="_____tub7512">#REF!</definedName>
    <definedName name="_____tub7515">#REF!</definedName>
    <definedName name="_____tub7520">#REF!</definedName>
    <definedName name="____ACA25">[1]DADOS!$C$17</definedName>
    <definedName name="____ACA50">[1]DADOS!$C$16</definedName>
    <definedName name="____aga14">#REF!</definedName>
    <definedName name="____aga16">#REF!</definedName>
    <definedName name="____apf1" localSheetId="15">#REF!</definedName>
    <definedName name="____apf1">#REF!</definedName>
    <definedName name="____asc321">#REF!</definedName>
    <definedName name="____bur3220">#REF!</definedName>
    <definedName name="____C930I">#REF!</definedName>
    <definedName name="____C930P">#REF!</definedName>
    <definedName name="____C966I">#REF!</definedName>
    <definedName name="____C966P">#REF!</definedName>
    <definedName name="____C996P">#REF!</definedName>
    <definedName name="____cap20">#REF!</definedName>
    <definedName name="____CCM30">[2]SERVIÇOS!#REF!</definedName>
    <definedName name="____ccr12">#REF!</definedName>
    <definedName name="____CMM30">[1]DADOS!$B$39</definedName>
    <definedName name="____cpf1" localSheetId="15">#REF!</definedName>
    <definedName name="____cpf1">#REF!</definedName>
    <definedName name="____cva32">#REF!</definedName>
    <definedName name="____cva50">#REF!</definedName>
    <definedName name="____cva60">#REF!</definedName>
    <definedName name="____cve45100">#REF!</definedName>
    <definedName name="____cve90100">#REF!</definedName>
    <definedName name="____cve9040">#REF!</definedName>
    <definedName name="____djm10">#REF!</definedName>
    <definedName name="____djm15">#REF!</definedName>
    <definedName name="____epl2">#REF!</definedName>
    <definedName name="____epl5">#REF!</definedName>
    <definedName name="____est15">#REF!</definedName>
    <definedName name="____fil1">#REF!</definedName>
    <definedName name="____fil2">#REF!</definedName>
    <definedName name="____fio12">#REF!</definedName>
    <definedName name="____fis5">#REF!</definedName>
    <definedName name="____flf50">#REF!</definedName>
    <definedName name="____flf60">#REF!</definedName>
    <definedName name="____fpd12">#REF!</definedName>
    <definedName name="____fvr10">#REF!</definedName>
    <definedName name="____itu1">#REF!</definedName>
    <definedName name="____jla20">#REF!</definedName>
    <definedName name="____jla32">#REF!</definedName>
    <definedName name="____la2">[2]SERVIÇOS!#REF!</definedName>
    <definedName name="____lpi100">#REF!</definedName>
    <definedName name="____lvg10060">#REF!</definedName>
    <definedName name="____lvp32">#REF!</definedName>
    <definedName name="____lxa1">#REF!</definedName>
    <definedName name="____man50">#REF!</definedName>
    <definedName name="____ope1">#REF!</definedName>
    <definedName name="____ope2">#REF!</definedName>
    <definedName name="____ope3">#REF!</definedName>
    <definedName name="____PCM30">[2]SERVIÇOS!#REF!</definedName>
    <definedName name="____PL1">#REF!</definedName>
    <definedName name="____PLA2">[2]SERVIÇOS!#REF!</definedName>
    <definedName name="____pne1">#REF!</definedName>
    <definedName name="____pne2">#REF!</definedName>
    <definedName name="____prg1515">#REF!</definedName>
    <definedName name="____prg1827">#REF!</definedName>
    <definedName name="____PTB10">[2]SERVIÇOS!#REF!</definedName>
    <definedName name="____ptc7">#REF!</definedName>
    <definedName name="____ptm6">#REF!</definedName>
    <definedName name="____qdm3">#REF!</definedName>
    <definedName name="____rcm10">#REF!</definedName>
    <definedName name="____rcm15">#REF!</definedName>
    <definedName name="____rcm20">#REF!</definedName>
    <definedName name="____rcm5">#REF!</definedName>
    <definedName name="____res10">#REF!</definedName>
    <definedName name="____res15">#REF!</definedName>
    <definedName name="____res5">#REF!</definedName>
    <definedName name="____rge32">#REF!</definedName>
    <definedName name="____rgf60">#REF!</definedName>
    <definedName name="____rgp1">#REF!</definedName>
    <definedName name="____ta105" localSheetId="16">#REF!</definedName>
    <definedName name="____ta105" localSheetId="15">#REF!</definedName>
    <definedName name="____ta105">#REF!</definedName>
    <definedName name="____ta157" localSheetId="16">#REF!</definedName>
    <definedName name="____ta157" localSheetId="15">#REF!</definedName>
    <definedName name="____ta157">#REF!</definedName>
    <definedName name="____tap100">#REF!</definedName>
    <definedName name="____TB10">#REF!</definedName>
    <definedName name="____tb112">#REF!</definedName>
    <definedName name="____tb16">#REF!</definedName>
    <definedName name="____tb19">#REF!</definedName>
    <definedName name="____tba20">#REF!</definedName>
    <definedName name="____tba32">#REF!</definedName>
    <definedName name="____tba50">#REF!</definedName>
    <definedName name="____tba60">#REF!</definedName>
    <definedName name="____tbe100">#REF!</definedName>
    <definedName name="____tbe40">#REF!</definedName>
    <definedName name="____tbe50">#REF!</definedName>
    <definedName name="____tca80">#REF!</definedName>
    <definedName name="____tea32">#REF!</definedName>
    <definedName name="____tea4560">#REF!</definedName>
    <definedName name="____tee100">#REF!</definedName>
    <definedName name="____ter10050">#REF!</definedName>
    <definedName name="____tfg50">#REF!</definedName>
    <definedName name="____tlf6">#REF!</definedName>
    <definedName name="____TOT1">[2]SERVIÇOS!#REF!</definedName>
    <definedName name="____TOT2">[2]SERVIÇOS!#REF!</definedName>
    <definedName name="____TOT3">[2]SERVIÇOS!#REF!</definedName>
    <definedName name="____TOT4">[2]SERVIÇOS!#REF!</definedName>
    <definedName name="____TOT5">[2]SERVIÇOS!#REF!</definedName>
    <definedName name="____TOT6">[2]SERVIÇOS!#REF!</definedName>
    <definedName name="____TOT7">[2]SERVIÇOS!#REF!</definedName>
    <definedName name="____tub10012">#REF!</definedName>
    <definedName name="____tub10015">#REF!</definedName>
    <definedName name="____tub10020">#REF!</definedName>
    <definedName name="____tub15012">#REF!</definedName>
    <definedName name="____tub4012">#REF!</definedName>
    <definedName name="____tub4015">#REF!</definedName>
    <definedName name="____tub4020">#REF!</definedName>
    <definedName name="____tub5012">#REF!</definedName>
    <definedName name="____tub5015">#REF!</definedName>
    <definedName name="____tub5020">#REF!</definedName>
    <definedName name="____tub7512">#REF!</definedName>
    <definedName name="____tub7515">#REF!</definedName>
    <definedName name="____tub7520">#REF!</definedName>
    <definedName name="___ABR95">[3]Consultoria!#REF!</definedName>
    <definedName name="___ABR96">[3]Consultoria!#REF!</definedName>
    <definedName name="___ABR97">[3]Consultoria!#REF!</definedName>
    <definedName name="___ABR98">[3]Consultoria!#REF!</definedName>
    <definedName name="___ABR99">[3]Consultoria!#REF!</definedName>
    <definedName name="___ACA25">[1]DADOS!$C$17</definedName>
    <definedName name="___ACA50">[1]DADOS!$C$16</definedName>
    <definedName name="___ACR10" localSheetId="15">#REF!</definedName>
    <definedName name="___ACR10">#REF!</definedName>
    <definedName name="___ACR15" localSheetId="15">#REF!</definedName>
    <definedName name="___ACR15">#REF!</definedName>
    <definedName name="___acr20" localSheetId="15">#REF!</definedName>
    <definedName name="___acr20">#REF!</definedName>
    <definedName name="___acr5" localSheetId="15">#REF!</definedName>
    <definedName name="___acr5">#REF!</definedName>
    <definedName name="___aga14">#REF!</definedName>
    <definedName name="___aga16">#REF!</definedName>
    <definedName name="___AGO95">[3]Consultoria!#REF!</definedName>
    <definedName name="___AGO96">[3]Consultoria!#REF!</definedName>
    <definedName name="___AGO97">[3]Consultoria!#REF!</definedName>
    <definedName name="___AGO98">[3]Consultoria!#REF!</definedName>
    <definedName name="___AGO99">[3]Consultoria!#REF!</definedName>
    <definedName name="___apf1" localSheetId="15">#REF!</definedName>
    <definedName name="___apf1">#REF!</definedName>
    <definedName name="___ARQ1" localSheetId="15">#REF!</definedName>
    <definedName name="___ARQ1">#REF!</definedName>
    <definedName name="___asc321">#REF!</definedName>
    <definedName name="___bur3220">#REF!</definedName>
    <definedName name="___C930I">#REF!</definedName>
    <definedName name="___C930P">#REF!</definedName>
    <definedName name="___C966I">#REF!</definedName>
    <definedName name="___C966P">#REF!</definedName>
    <definedName name="___C996P">#REF!</definedName>
    <definedName name="___cap20">#REF!</definedName>
    <definedName name="___CCM30">[2]SERVIÇOS!#REF!</definedName>
    <definedName name="___ccr12">#REF!</definedName>
    <definedName name="___CMM30">[1]DADOS!$B$39</definedName>
    <definedName name="___cpf1" localSheetId="15">#REF!</definedName>
    <definedName name="___cpf1">#REF!</definedName>
    <definedName name="___cva32">#REF!</definedName>
    <definedName name="___cva50">#REF!</definedName>
    <definedName name="___cva60">#REF!</definedName>
    <definedName name="___cve45100">#REF!</definedName>
    <definedName name="___cve90100">#REF!</definedName>
    <definedName name="___cve9040">#REF!</definedName>
    <definedName name="___DEZ94">[3]Consultoria!#REF!</definedName>
    <definedName name="___DEZ95">[3]Consultoria!#REF!</definedName>
    <definedName name="___DEZ96">[3]Consultoria!#REF!</definedName>
    <definedName name="___DEZ97">[3]Consultoria!#REF!</definedName>
    <definedName name="___DEZ98">[3]Consultoria!#REF!</definedName>
    <definedName name="___DEZ99">[3]Consultoria!#REF!</definedName>
    <definedName name="___djm10">#REF!</definedName>
    <definedName name="___djm15">#REF!</definedName>
    <definedName name="___epl2">#REF!</definedName>
    <definedName name="___epl5">#REF!</definedName>
    <definedName name="___est15">#REF!</definedName>
    <definedName name="___FEV95">[3]Consultoria!#REF!</definedName>
    <definedName name="___FEV96">[3]Consultoria!#REF!</definedName>
    <definedName name="___FEV97">[3]Consultoria!#REF!</definedName>
    <definedName name="___FEV98">[3]Consultoria!#REF!</definedName>
    <definedName name="___FEV99">[3]Consultoria!#REF!</definedName>
    <definedName name="___fil1">#REF!</definedName>
    <definedName name="___fil2">#REF!</definedName>
    <definedName name="___fio12">#REF!</definedName>
    <definedName name="___fis5">#REF!</definedName>
    <definedName name="___flf50">#REF!</definedName>
    <definedName name="___flf60">#REF!</definedName>
    <definedName name="___fpd12">#REF!</definedName>
    <definedName name="___fvr10">#REF!</definedName>
    <definedName name="___itu1">#REF!</definedName>
    <definedName name="___JAN95">[3]Consultoria!#REF!</definedName>
    <definedName name="___JAN96">[3]Consultoria!#REF!</definedName>
    <definedName name="___JAN97">[3]Consultoria!#REF!</definedName>
    <definedName name="___JAN98">[3]Consultoria!#REF!</definedName>
    <definedName name="___JAN99">[3]Consultoria!#REF!</definedName>
    <definedName name="___jla20">#REF!</definedName>
    <definedName name="___jla32">#REF!</definedName>
    <definedName name="___JUL95">[3]Consultoria!#REF!</definedName>
    <definedName name="___JUL96">[3]Consultoria!#REF!</definedName>
    <definedName name="___JUL97">[3]Consultoria!#REF!</definedName>
    <definedName name="___JUL98">[3]Consultoria!#REF!</definedName>
    <definedName name="___JUL99">[3]Consultoria!#REF!</definedName>
    <definedName name="___JUN95">[3]Consultoria!#REF!</definedName>
    <definedName name="___JUN96">[3]Consultoria!#REF!</definedName>
    <definedName name="___JUN97">[3]Consultoria!#REF!</definedName>
    <definedName name="___JUN98">[3]Consultoria!#REF!</definedName>
    <definedName name="___JUN99">[3]Consultoria!#REF!</definedName>
    <definedName name="___la2">[2]SERVIÇOS!#REF!</definedName>
    <definedName name="___lpi100">#REF!</definedName>
    <definedName name="___lvg10060">#REF!</definedName>
    <definedName name="___lvp32">#REF!</definedName>
    <definedName name="___lxa1">#REF!</definedName>
    <definedName name="___MAI95">[3]Consultoria!#REF!</definedName>
    <definedName name="___MAI96">[3]Consultoria!#REF!</definedName>
    <definedName name="___MAI97">[3]Consultoria!#REF!</definedName>
    <definedName name="___MAI98">[3]Consultoria!#REF!</definedName>
    <definedName name="___MAI99">[3]Consultoria!#REF!</definedName>
    <definedName name="___man50">#REF!</definedName>
    <definedName name="___MAR95">[3]Consultoria!#REF!</definedName>
    <definedName name="___MAR96">[3]Consultoria!#REF!</definedName>
    <definedName name="___MAR97">[3]Consultoria!#REF!</definedName>
    <definedName name="___MAR98">[3]Consultoria!#REF!</definedName>
    <definedName name="___MAR99">[3]Consultoria!#REF!</definedName>
    <definedName name="___NOV94">[3]Consultoria!#REF!</definedName>
    <definedName name="___NOV95">[3]Consultoria!#REF!</definedName>
    <definedName name="___NOV96">[3]Consultoria!#REF!</definedName>
    <definedName name="___NOV97">[3]Consultoria!#REF!</definedName>
    <definedName name="___NOV98">[3]Consultoria!#REF!</definedName>
    <definedName name="___NOV99">[3]Consultoria!#REF!</definedName>
    <definedName name="___ope1">#REF!</definedName>
    <definedName name="___ope2">#REF!</definedName>
    <definedName name="___ope3">#REF!</definedName>
    <definedName name="___OUT94">[3]Consultoria!#REF!</definedName>
    <definedName name="___OUT95">[3]Consultoria!#REF!</definedName>
    <definedName name="___OUT96">[3]Consultoria!#REF!</definedName>
    <definedName name="___OUT97">[3]Consultoria!#REF!</definedName>
    <definedName name="___OUT98">[3]Consultoria!#REF!</definedName>
    <definedName name="___OUT99">[3]Consultoria!#REF!</definedName>
    <definedName name="___pav2">#REF!</definedName>
    <definedName name="___PCM30">[2]SERVIÇOS!#REF!</definedName>
    <definedName name="___PL1">#REF!</definedName>
    <definedName name="___PLA2">[2]SERVIÇOS!#REF!</definedName>
    <definedName name="___pne1">#REF!</definedName>
    <definedName name="___pne2">#REF!</definedName>
    <definedName name="___prg1515">#REF!</definedName>
    <definedName name="___prg1827">#REF!</definedName>
    <definedName name="___PTB10">[2]SERVIÇOS!#REF!</definedName>
    <definedName name="___ptc7">#REF!</definedName>
    <definedName name="___ptm6">#REF!</definedName>
    <definedName name="___qdm3">#REF!</definedName>
    <definedName name="___QT100" localSheetId="15">#REF!</definedName>
    <definedName name="___QT100">#REF!</definedName>
    <definedName name="___QT2" localSheetId="15">#REF!</definedName>
    <definedName name="___QT2">#REF!</definedName>
    <definedName name="___QT3" localSheetId="15">#REF!</definedName>
    <definedName name="___QT3">#REF!</definedName>
    <definedName name="___QT4" localSheetId="15">#REF!</definedName>
    <definedName name="___QT4">#REF!</definedName>
    <definedName name="___QT50" localSheetId="15">#REF!</definedName>
    <definedName name="___QT50">#REF!</definedName>
    <definedName name="___QT75" localSheetId="15">#REF!</definedName>
    <definedName name="___QT75">#REF!</definedName>
    <definedName name="___rcm10">#REF!</definedName>
    <definedName name="___rcm15">#REF!</definedName>
    <definedName name="___rcm20">#REF!</definedName>
    <definedName name="___rcm5">#REF!</definedName>
    <definedName name="___res10">#REF!</definedName>
    <definedName name="___res15">#REF!</definedName>
    <definedName name="___res5">#REF!</definedName>
    <definedName name="___RET1">#REF!</definedName>
    <definedName name="___rge32">#REF!</definedName>
    <definedName name="___rgf60">#REF!</definedName>
    <definedName name="___rgp1">#REF!</definedName>
    <definedName name="___SET94">[3]Consultoria!#REF!</definedName>
    <definedName name="___SET95">[3]Consultoria!#REF!</definedName>
    <definedName name="___SET96">[3]Consultoria!#REF!</definedName>
    <definedName name="___SET97">[3]Consultoria!#REF!</definedName>
    <definedName name="___SET98">[3]Consultoria!#REF!</definedName>
    <definedName name="___SET99">[3]Consultoria!#REF!</definedName>
    <definedName name="___ta105" localSheetId="16">#REF!</definedName>
    <definedName name="___ta105" localSheetId="15">#REF!</definedName>
    <definedName name="___ta105">#REF!</definedName>
    <definedName name="___ta157" localSheetId="16">#REF!</definedName>
    <definedName name="___ta157" localSheetId="15">#REF!</definedName>
    <definedName name="___ta157">#REF!</definedName>
    <definedName name="___tap100">#REF!</definedName>
    <definedName name="___TB10">#REF!</definedName>
    <definedName name="___tb112">#REF!</definedName>
    <definedName name="___tb16">#REF!</definedName>
    <definedName name="___tb19">#REF!</definedName>
    <definedName name="___tba20">#REF!</definedName>
    <definedName name="___tba32">#REF!</definedName>
    <definedName name="___tba50">#REF!</definedName>
    <definedName name="___tba60">#REF!</definedName>
    <definedName name="___tbe100">#REF!</definedName>
    <definedName name="___tbe40">#REF!</definedName>
    <definedName name="___tbe50">#REF!</definedName>
    <definedName name="___tca80">#REF!</definedName>
    <definedName name="___tea32">#REF!</definedName>
    <definedName name="___tea4560">#REF!</definedName>
    <definedName name="___tee100">#REF!</definedName>
    <definedName name="___ter10050">#REF!</definedName>
    <definedName name="___ter2">#REF!</definedName>
    <definedName name="___tfg50">#REF!</definedName>
    <definedName name="___tlf6">#REF!</definedName>
    <definedName name="___TOT1">[2]SERVIÇOS!#REF!</definedName>
    <definedName name="___TOT2">[2]SERVIÇOS!#REF!</definedName>
    <definedName name="___TOT3">[2]SERVIÇOS!#REF!</definedName>
    <definedName name="___TOT4">[2]SERVIÇOS!#REF!</definedName>
    <definedName name="___TOT5">[2]SERVIÇOS!#REF!</definedName>
    <definedName name="___TOT6">[2]SERVIÇOS!#REF!</definedName>
    <definedName name="___TOT7">[2]SERVIÇOS!#REF!</definedName>
    <definedName name="___tub10012">#REF!</definedName>
    <definedName name="___tub10015">#REF!</definedName>
    <definedName name="___tub10020">#REF!</definedName>
    <definedName name="___tub15012">#REF!</definedName>
    <definedName name="___tub4012">#REF!</definedName>
    <definedName name="___tub4015">#REF!</definedName>
    <definedName name="___tub4020">#REF!</definedName>
    <definedName name="___tub5012">#REF!</definedName>
    <definedName name="___tub5015">#REF!</definedName>
    <definedName name="___tub5020">#REF!</definedName>
    <definedName name="___tub7512">#REF!</definedName>
    <definedName name="___tub7515">#REF!</definedName>
    <definedName name="___tub7520">#REF!</definedName>
    <definedName name="__123Graph_B" hidden="1">'[4]DI-STP - PMS'!#REF!</definedName>
    <definedName name="__123Graph_D" hidden="1">'[4]DI-STP - PMS'!#REF!</definedName>
    <definedName name="__123Graph_F" hidden="1">'[4]DI-STP - PMS'!#REF!</definedName>
    <definedName name="__123Graph_X" hidden="1">'[4]DI-STP - PMS'!#REF!</definedName>
    <definedName name="__a100000" localSheetId="16">#REF!</definedName>
    <definedName name="__a100000" localSheetId="15">#REF!</definedName>
    <definedName name="__a100000">#REF!</definedName>
    <definedName name="__a70000" localSheetId="16">#REF!</definedName>
    <definedName name="__a70000" localSheetId="15">#REF!</definedName>
    <definedName name="__a70000">#REF!</definedName>
    <definedName name="__ABR95">[5]Consultoria!#REF!</definedName>
    <definedName name="__ABR96">[5]Consultoria!#REF!</definedName>
    <definedName name="__ABR97">[5]Consultoria!#REF!</definedName>
    <definedName name="__ABR98">[5]Consultoria!#REF!</definedName>
    <definedName name="__ABR99">[5]Consultoria!#REF!</definedName>
    <definedName name="__ACA25">[1]DADOS!$C$17</definedName>
    <definedName name="__ACA50">[1]DADOS!$C$16</definedName>
    <definedName name="__aga14">#REF!</definedName>
    <definedName name="__aga16">#REF!</definedName>
    <definedName name="__AGO95">[5]Consultoria!#REF!</definedName>
    <definedName name="__AGO96">[5]Consultoria!#REF!</definedName>
    <definedName name="__AGO97">[5]Consultoria!#REF!</definedName>
    <definedName name="__AGO98">[5]Consultoria!#REF!</definedName>
    <definedName name="__AGO99">[5]Consultoria!#REF!</definedName>
    <definedName name="__apf1" localSheetId="16">#REF!</definedName>
    <definedName name="__apf1" localSheetId="15">#REF!</definedName>
    <definedName name="__apf1">#REF!</definedName>
    <definedName name="__asc321">#REF!</definedName>
    <definedName name="__BAH2007">#REF!</definedName>
    <definedName name="__BAH2008">#REF!</definedName>
    <definedName name="__BAH2009">#REF!</definedName>
    <definedName name="__BAH2010">#REF!</definedName>
    <definedName name="__bur3220">#REF!</definedName>
    <definedName name="__C930I">#REF!</definedName>
    <definedName name="__C930P">#REF!</definedName>
    <definedName name="__C966I">#REF!</definedName>
    <definedName name="__C966P">#REF!</definedName>
    <definedName name="__C996P">#REF!</definedName>
    <definedName name="__cap20">#REF!</definedName>
    <definedName name="__CCM30">[2]SERVIÇOS!#REF!</definedName>
    <definedName name="__ccr12">#REF!</definedName>
    <definedName name="__CMM30">[1]DADOS!$B$39</definedName>
    <definedName name="__cpf1" localSheetId="16">#REF!</definedName>
    <definedName name="__cpf1" localSheetId="15">#REF!</definedName>
    <definedName name="__cpf1">#REF!</definedName>
    <definedName name="__cva32">#REF!</definedName>
    <definedName name="__cva50">#REF!</definedName>
    <definedName name="__cva60">#REF!</definedName>
    <definedName name="__cve45100">#REF!</definedName>
    <definedName name="__cve90100">#REF!</definedName>
    <definedName name="__cve9040">#REF!</definedName>
    <definedName name="__DEZ94">[5]Consultoria!#REF!</definedName>
    <definedName name="__DEZ95">[5]Consultoria!#REF!</definedName>
    <definedName name="__DEZ96">[5]Consultoria!#REF!</definedName>
    <definedName name="__DEZ97">[5]Consultoria!#REF!</definedName>
    <definedName name="__DEZ98">[5]Consultoria!#REF!</definedName>
    <definedName name="__DEZ99">[5]Consultoria!#REF!</definedName>
    <definedName name="__djm10">#REF!</definedName>
    <definedName name="__djm15">#REF!</definedName>
    <definedName name="__dmt1000">#REF!</definedName>
    <definedName name="__dmt1200">#REF!</definedName>
    <definedName name="__dmt200">#REF!</definedName>
    <definedName name="__dmt400">#REF!</definedName>
    <definedName name="__dmt50">#REF!</definedName>
    <definedName name="__dmt600">#REF!</definedName>
    <definedName name="__dmt800">#REF!</definedName>
    <definedName name="__dre2">#REF!</definedName>
    <definedName name="__emp2">'[6]DMT modelo'!$AA$13</definedName>
    <definedName name="__epl2">#REF!</definedName>
    <definedName name="__epl5">#REF!</definedName>
    <definedName name="__est15">#REF!</definedName>
    <definedName name="__FEV95">[5]Consultoria!#REF!</definedName>
    <definedName name="__FEV96">[5]Consultoria!#REF!</definedName>
    <definedName name="__FEV97">[5]Consultoria!#REF!</definedName>
    <definedName name="__FEV98">[5]Consultoria!#REF!</definedName>
    <definedName name="__FEV99">[5]Consultoria!#REF!</definedName>
    <definedName name="__fil1">#REF!</definedName>
    <definedName name="__fil2">#REF!</definedName>
    <definedName name="__fio12">#REF!</definedName>
    <definedName name="__fis5">#REF!</definedName>
    <definedName name="__flf50">#REF!</definedName>
    <definedName name="__flf60">#REF!</definedName>
    <definedName name="__fpd12">#REF!</definedName>
    <definedName name="__fvr10">#REF!</definedName>
    <definedName name="__ind100">#REF!</definedName>
    <definedName name="__itu1">#REF!</definedName>
    <definedName name="__JAN95">[5]Consultoria!#REF!</definedName>
    <definedName name="__JAN96">[5]Consultoria!#REF!</definedName>
    <definedName name="__JAN97">[5]Consultoria!#REF!</definedName>
    <definedName name="__JAN98">[5]Consultoria!#REF!</definedName>
    <definedName name="__JAN99">[5]Consultoria!#REF!</definedName>
    <definedName name="__JAZ1">#REF!</definedName>
    <definedName name="__JAZ11">#REF!</definedName>
    <definedName name="__JAZ2">#REF!</definedName>
    <definedName name="__JAZ22">#REF!</definedName>
    <definedName name="__JAZ3">#REF!</definedName>
    <definedName name="__JAZ33">#REF!</definedName>
    <definedName name="__jla20">#REF!</definedName>
    <definedName name="__jla32">#REF!</definedName>
    <definedName name="__JUL95">[5]Consultoria!#REF!</definedName>
    <definedName name="__JUL96">[5]Consultoria!#REF!</definedName>
    <definedName name="__JUL97">[5]Consultoria!#REF!</definedName>
    <definedName name="__JUL98">[5]Consultoria!#REF!</definedName>
    <definedName name="__JUL99">[5]Consultoria!#REF!</definedName>
    <definedName name="__JUN95">[5]Consultoria!#REF!</definedName>
    <definedName name="__JUN96">[5]Consultoria!#REF!</definedName>
    <definedName name="__JUN97">[5]Consultoria!#REF!</definedName>
    <definedName name="__JUN98">[5]Consultoria!#REF!</definedName>
    <definedName name="__JUN99">[5]Consultoria!#REF!</definedName>
    <definedName name="__la2">[2]SERVIÇOS!#REF!</definedName>
    <definedName name="__lpi100">#REF!</definedName>
    <definedName name="__lvg10060">#REF!</definedName>
    <definedName name="__lvp32">#REF!</definedName>
    <definedName name="__lxa1">#REF!</definedName>
    <definedName name="__MAI95">[5]Consultoria!#REF!</definedName>
    <definedName name="__MAI96">[5]Consultoria!#REF!</definedName>
    <definedName name="__MAI97">[5]Consultoria!#REF!</definedName>
    <definedName name="__MAI98">[5]Consultoria!#REF!</definedName>
    <definedName name="__MAI99">[5]Consultoria!#REF!</definedName>
    <definedName name="__man50">#REF!</definedName>
    <definedName name="__MAR95">[5]Consultoria!#REF!</definedName>
    <definedName name="__MAR96">[5]Consultoria!#REF!</definedName>
    <definedName name="__MAR97">[5]Consultoria!#REF!</definedName>
    <definedName name="__MAR98">[5]Consultoria!#REF!</definedName>
    <definedName name="__MAR99">[5]Consultoria!#REF!</definedName>
    <definedName name="__mem2">'[7]Mat Asf'!$H$37</definedName>
    <definedName name="__MIN2007">#REF!</definedName>
    <definedName name="__MIN2008">#REF!</definedName>
    <definedName name="__MIN2009">#REF!</definedName>
    <definedName name="__MIN2010">#REF!</definedName>
    <definedName name="__MO2">'[8]Desmat 0,15'!$H$30</definedName>
    <definedName name="__NAC2007">#REF!</definedName>
    <definedName name="__NAC2008">#REF!</definedName>
    <definedName name="__NAC2009">#REF!</definedName>
    <definedName name="__NAC2010">#REF!</definedName>
    <definedName name="__NOV94">[5]Consultoria!#REF!</definedName>
    <definedName name="__NOV95">[5]Consultoria!#REF!</definedName>
    <definedName name="__NOV96">[5]Consultoria!#REF!</definedName>
    <definedName name="__NOV97">[5]Consultoria!#REF!</definedName>
    <definedName name="__NOV98">[5]Consultoria!#REF!</definedName>
    <definedName name="__NOV99">[5]Consultoria!#REF!</definedName>
    <definedName name="__oac2">#REF!</definedName>
    <definedName name="__oae2">#REF!</definedName>
    <definedName name="__oco2">#REF!</definedName>
    <definedName name="__ope1">#REF!</definedName>
    <definedName name="__ope2">#REF!</definedName>
    <definedName name="__ope3">#REF!</definedName>
    <definedName name="__OUT94">[5]Consultoria!#REF!</definedName>
    <definedName name="__OUT95">[5]Consultoria!#REF!</definedName>
    <definedName name="__OUT96">[5]Consultoria!#REF!</definedName>
    <definedName name="__OUT97">[5]Consultoria!#REF!</definedName>
    <definedName name="__OUT98">[5]Consultoria!#REF!</definedName>
    <definedName name="__OUT99">[5]Consultoria!#REF!</definedName>
    <definedName name="__PAR2007">#REF!</definedName>
    <definedName name="__PAR2008">#REF!</definedName>
    <definedName name="__PAR2009">#REF!</definedName>
    <definedName name="__PAR2010">#REF!</definedName>
    <definedName name="__pav2">#REF!</definedName>
    <definedName name="__PCM30">[2]SERVIÇOS!#REF!</definedName>
    <definedName name="__PER2007">#REF!</definedName>
    <definedName name="__PER2008">#REF!</definedName>
    <definedName name="__PER2009">#REF!</definedName>
    <definedName name="__PER2010">#REF!</definedName>
    <definedName name="__PL1">#REF!</definedName>
    <definedName name="__PLA2">[2]SERVIÇOS!#REF!</definedName>
    <definedName name="__pne1">#REF!</definedName>
    <definedName name="__pne2">#REF!</definedName>
    <definedName name="__prg1515">#REF!</definedName>
    <definedName name="__prg1827">#REF!</definedName>
    <definedName name="__PTB10">[2]SERVIÇOS!#REF!</definedName>
    <definedName name="__ptc7">#REF!</definedName>
    <definedName name="__ptm6">#REF!</definedName>
    <definedName name="__qdm3">#REF!</definedName>
    <definedName name="__rcm10">#REF!</definedName>
    <definedName name="__rcm15">#REF!</definedName>
    <definedName name="__rcm20">#REF!</definedName>
    <definedName name="__rcm5">#REF!</definedName>
    <definedName name="__res10">#REF!</definedName>
    <definedName name="__res15">#REF!</definedName>
    <definedName name="__res5">#REF!</definedName>
    <definedName name="__RET1">#REF!</definedName>
    <definedName name="__rge32">#REF!</definedName>
    <definedName name="__rgf60">#REF!</definedName>
    <definedName name="__rgp1">#REF!</definedName>
    <definedName name="__SER2007">#REF!</definedName>
    <definedName name="__SER2008">#REF!</definedName>
    <definedName name="__SER2009">#REF!</definedName>
    <definedName name="__SER2010">#REF!</definedName>
    <definedName name="__SET94">[5]Consultoria!#REF!</definedName>
    <definedName name="__SET95">[5]Consultoria!#REF!</definedName>
    <definedName name="__SET96">[5]Consultoria!#REF!</definedName>
    <definedName name="__SET97">[5]Consultoria!#REF!</definedName>
    <definedName name="__SET98">[5]Consultoria!#REF!</definedName>
    <definedName name="__SET99">[5]Consultoria!#REF!</definedName>
    <definedName name="__SL6">#N/A</definedName>
    <definedName name="__sub1">#REF!</definedName>
    <definedName name="__sub2">#REF!</definedName>
    <definedName name="__sub3">#REF!</definedName>
    <definedName name="__sub4">#REF!</definedName>
    <definedName name="__ta105" localSheetId="16">#REF!</definedName>
    <definedName name="__ta105" localSheetId="15">#REF!</definedName>
    <definedName name="__ta105">#REF!</definedName>
    <definedName name="__ta157" localSheetId="16">#REF!</definedName>
    <definedName name="__ta157" localSheetId="15">#REF!</definedName>
    <definedName name="__ta157">#REF!</definedName>
    <definedName name="__tap100">#REF!</definedName>
    <definedName name="__TB10">#REF!</definedName>
    <definedName name="__tb112">#REF!</definedName>
    <definedName name="__tb16">#REF!</definedName>
    <definedName name="__tb19">#REF!</definedName>
    <definedName name="__tba20">#REF!</definedName>
    <definedName name="__tba32">#REF!</definedName>
    <definedName name="__tba50">#REF!</definedName>
    <definedName name="__tba60">#REF!</definedName>
    <definedName name="__tbe100">#REF!</definedName>
    <definedName name="__tbe40">#REF!</definedName>
    <definedName name="__tbe50">#REF!</definedName>
    <definedName name="__tca80">#REF!</definedName>
    <definedName name="__tea32">#REF!</definedName>
    <definedName name="__tea4560">#REF!</definedName>
    <definedName name="__tee100">#REF!</definedName>
    <definedName name="__ter10050">#REF!</definedName>
    <definedName name="__ter2">#REF!</definedName>
    <definedName name="__tfg50">#REF!</definedName>
    <definedName name="__tlf6">#REF!</definedName>
    <definedName name="__TOT1">[2]SERVIÇOS!#REF!</definedName>
    <definedName name="__TOT2">[2]SERVIÇOS!#REF!</definedName>
    <definedName name="__TOT3">[2]SERVIÇOS!#REF!</definedName>
    <definedName name="__TOT4">[2]SERVIÇOS!#REF!</definedName>
    <definedName name="__TOT5">[2]SERVIÇOS!#REF!</definedName>
    <definedName name="__TOT6">[2]SERVIÇOS!#REF!</definedName>
    <definedName name="__TOT7">[2]SERVIÇOS!#REF!</definedName>
    <definedName name="__tub10012">#REF!</definedName>
    <definedName name="__tub10015">#REF!</definedName>
    <definedName name="__tub10020">#REF!</definedName>
    <definedName name="__tub15012">#REF!</definedName>
    <definedName name="__tub4012">#REF!</definedName>
    <definedName name="__tub4015">#REF!</definedName>
    <definedName name="__tub4020">#REF!</definedName>
    <definedName name="__tub5012">#REF!</definedName>
    <definedName name="__tub5015">#REF!</definedName>
    <definedName name="__tub5020">#REF!</definedName>
    <definedName name="__tub7512">#REF!</definedName>
    <definedName name="__tub7515">#REF!</definedName>
    <definedName name="__tub7520">#REF!</definedName>
    <definedName name="_01_09_96">#REF!</definedName>
    <definedName name="_1Excel_BuiltIn_Print_Area_1_1">#REF!</definedName>
    <definedName name="_a100000" localSheetId="16">#REF!</definedName>
    <definedName name="_a100000" localSheetId="15">#REF!</definedName>
    <definedName name="_a100000">#REF!</definedName>
    <definedName name="_a70000" localSheetId="16">#REF!</definedName>
    <definedName name="_a70000" localSheetId="15">#REF!</definedName>
    <definedName name="_a70000">#REF!</definedName>
    <definedName name="_ABR95">[3]Consultoria!#REF!</definedName>
    <definedName name="_ABR96">[3]Consultoria!#REF!</definedName>
    <definedName name="_ABR97">[3]Consultoria!#REF!</definedName>
    <definedName name="_ABR98">[3]Consultoria!#REF!</definedName>
    <definedName name="_ABR99">[3]Consultoria!#REF!</definedName>
    <definedName name="_ACA25">[1]DADOS!$C$17</definedName>
    <definedName name="_ACA50">[1]DADOS!$C$16</definedName>
    <definedName name="_ACR10" localSheetId="15">#REF!</definedName>
    <definedName name="_ACR10">#REF!</definedName>
    <definedName name="_ACR15" localSheetId="15">#REF!</definedName>
    <definedName name="_ACR15">#REF!</definedName>
    <definedName name="_acr20" localSheetId="15">#REF!</definedName>
    <definedName name="_acr20">#REF!</definedName>
    <definedName name="_acr5" localSheetId="15">#REF!</definedName>
    <definedName name="_acr5">#REF!</definedName>
    <definedName name="_aga14">#REF!</definedName>
    <definedName name="_aga16">#REF!</definedName>
    <definedName name="_AGO95">[3]Consultoria!#REF!</definedName>
    <definedName name="_AGO96">[3]Consultoria!#REF!</definedName>
    <definedName name="_AGO97">[3]Consultoria!#REF!</definedName>
    <definedName name="_AGO98">[3]Consultoria!#REF!</definedName>
    <definedName name="_AGO99">[3]Consultoria!#REF!</definedName>
    <definedName name="_apf1" localSheetId="16">#REF!</definedName>
    <definedName name="_apf1" localSheetId="15">#REF!</definedName>
    <definedName name="_apf1">#REF!</definedName>
    <definedName name="_ARQ1" localSheetId="15">#REF!</definedName>
    <definedName name="_ARQ1">#REF!</definedName>
    <definedName name="_asc321">#REF!</definedName>
    <definedName name="_BAH2007">#REF!</definedName>
    <definedName name="_BAH2008">#REF!</definedName>
    <definedName name="_BAH2009">#REF!</definedName>
    <definedName name="_BAH2010">#REF!</definedName>
    <definedName name="_bur3220">#REF!</definedName>
    <definedName name="_c">[9]Q8!#REF!</definedName>
    <definedName name="_C930I">#REF!</definedName>
    <definedName name="_C930P">#REF!</definedName>
    <definedName name="_C966I">#REF!</definedName>
    <definedName name="_C966P">#REF!</definedName>
    <definedName name="_C996P">#REF!</definedName>
    <definedName name="_cap20">#REF!</definedName>
    <definedName name="_CCM30">[2]SERVIÇOS!#REF!</definedName>
    <definedName name="_ccr12">#REF!</definedName>
    <definedName name="_CMM30">[1]DADOS!$B$39</definedName>
    <definedName name="_cpf1" localSheetId="16">#REF!</definedName>
    <definedName name="_cpf1" localSheetId="15">#REF!</definedName>
    <definedName name="_cpf1">#REF!</definedName>
    <definedName name="_cva32">#REF!</definedName>
    <definedName name="_cva50">#REF!</definedName>
    <definedName name="_cva60">#REF!</definedName>
    <definedName name="_cve45100">#REF!</definedName>
    <definedName name="_cve90100">#REF!</definedName>
    <definedName name="_cve9040">#REF!</definedName>
    <definedName name="_DEZ94">[3]Consultoria!#REF!</definedName>
    <definedName name="_DEZ95">[3]Consultoria!#REF!</definedName>
    <definedName name="_DEZ96">[3]Consultoria!#REF!</definedName>
    <definedName name="_DEZ97">[3]Consultoria!#REF!</definedName>
    <definedName name="_DEZ98">[3]Consultoria!#REF!</definedName>
    <definedName name="_DEZ99">[3]Consultoria!#REF!</definedName>
    <definedName name="_djm10">#REF!</definedName>
    <definedName name="_djm15">#REF!</definedName>
    <definedName name="_dmt1000">#REF!</definedName>
    <definedName name="_dmt1200">#REF!</definedName>
    <definedName name="_dmt200">#REF!</definedName>
    <definedName name="_dmt400">#REF!</definedName>
    <definedName name="_dmt50">#REF!</definedName>
    <definedName name="_dmt600">#REF!</definedName>
    <definedName name="_dmt800">#REF!</definedName>
    <definedName name="_dre2">#REF!</definedName>
    <definedName name="_emp2">'[10]DMT modelo'!$AA$13</definedName>
    <definedName name="_epl2">#REF!</definedName>
    <definedName name="_epl5">#REF!</definedName>
    <definedName name="_esc15">#REF!</definedName>
    <definedName name="_esc4">#REF!</definedName>
    <definedName name="_esc6">#REF!</definedName>
    <definedName name="_est15">#REF!</definedName>
    <definedName name="_FEV95">[3]Consultoria!#REF!</definedName>
    <definedName name="_FEV96">[3]Consultoria!#REF!</definedName>
    <definedName name="_FEV97">[3]Consultoria!#REF!</definedName>
    <definedName name="_FEV98">[3]Consultoria!#REF!</definedName>
    <definedName name="_FEV99">[3]Consultoria!#REF!</definedName>
    <definedName name="_fil1">#REF!</definedName>
    <definedName name="_fil2">#REF!</definedName>
    <definedName name="_xlnm._FilterDatabase" localSheetId="3" hidden="1">'Comp próprias'!$A$1:$L$342</definedName>
    <definedName name="_xlnm._FilterDatabase" localSheetId="16" hidden="1">'MC Serviços preliminares'!$A$2:$M$40</definedName>
    <definedName name="_xlnm._FilterDatabase" localSheetId="1" hidden="1">'Planilha Orçamentária'!$A$8:$Q$114</definedName>
    <definedName name="_xlnm._FilterDatabase" hidden="1">#REF!</definedName>
    <definedName name="_fio12">#REF!</definedName>
    <definedName name="_fis5">#REF!</definedName>
    <definedName name="_flf50">#REF!</definedName>
    <definedName name="_flf60">#REF!</definedName>
    <definedName name="_fpd12">#REF!</definedName>
    <definedName name="_fvr10">#REF!</definedName>
    <definedName name="_ind100">#REF!</definedName>
    <definedName name="_itu1">#REF!</definedName>
    <definedName name="_JAN95">[3]Consultoria!#REF!</definedName>
    <definedName name="_JAN96">[3]Consultoria!#REF!</definedName>
    <definedName name="_JAN97">[3]Consultoria!#REF!</definedName>
    <definedName name="_JAN98">[3]Consultoria!#REF!</definedName>
    <definedName name="_JAN99">[3]Consultoria!#REF!</definedName>
    <definedName name="_JAZ1">#REF!</definedName>
    <definedName name="_JAZ11">#REF!</definedName>
    <definedName name="_JAZ2">#REF!</definedName>
    <definedName name="_JAZ22">#REF!</definedName>
    <definedName name="_JAZ3">#REF!</definedName>
    <definedName name="_JAZ33">#REF!</definedName>
    <definedName name="_jla20">#REF!</definedName>
    <definedName name="_jla32">#REF!</definedName>
    <definedName name="_JUL95">[3]Consultoria!#REF!</definedName>
    <definedName name="_JUL96">[3]Consultoria!#REF!</definedName>
    <definedName name="_JUL97">[3]Consultoria!#REF!</definedName>
    <definedName name="_JUL98">[3]Consultoria!#REF!</definedName>
    <definedName name="_JUL99">[3]Consultoria!#REF!</definedName>
    <definedName name="_JUN95">[3]Consultoria!#REF!</definedName>
    <definedName name="_JUN96">[3]Consultoria!#REF!</definedName>
    <definedName name="_JUN97">[3]Consultoria!#REF!</definedName>
    <definedName name="_JUN98">[3]Consultoria!#REF!</definedName>
    <definedName name="_JUN99">[3]Consultoria!#REF!</definedName>
    <definedName name="_la2">[2]SERVIÇOS!#REF!</definedName>
    <definedName name="_lpi100">#REF!</definedName>
    <definedName name="_lvg10060">#REF!</definedName>
    <definedName name="_lvp32">#REF!</definedName>
    <definedName name="_lxa1">#REF!</definedName>
    <definedName name="_MAI95">[3]Consultoria!#REF!</definedName>
    <definedName name="_MAI96">[3]Consultoria!#REF!</definedName>
    <definedName name="_MAI97">[3]Consultoria!#REF!</definedName>
    <definedName name="_MAI98">[3]Consultoria!#REF!</definedName>
    <definedName name="_MAI99">[3]Consultoria!#REF!</definedName>
    <definedName name="_man50">#REF!</definedName>
    <definedName name="_MAR95">[3]Consultoria!#REF!</definedName>
    <definedName name="_MAR96">[3]Consultoria!#REF!</definedName>
    <definedName name="_MAR97">[3]Consultoria!#REF!</definedName>
    <definedName name="_MAR98">[3]Consultoria!#REF!</definedName>
    <definedName name="_MAR99">[3]Consultoria!#REF!</definedName>
    <definedName name="_MatMult_A" localSheetId="15" hidden="1">#REF!</definedName>
    <definedName name="_MatMult_A" hidden="1">#REF!</definedName>
    <definedName name="_MatMult_AxB" localSheetId="15" hidden="1">#REF!</definedName>
    <definedName name="_MatMult_AxB" hidden="1">#REF!</definedName>
    <definedName name="_MatMult_B" localSheetId="15" hidden="1">#REF!</definedName>
    <definedName name="_MatMult_B" hidden="1">#REF!</definedName>
    <definedName name="_mem2">'[8]Mat Asf'!$H$37</definedName>
    <definedName name="_MIN2007">#REF!</definedName>
    <definedName name="_MIN2008">#REF!</definedName>
    <definedName name="_MIN2009">#REF!</definedName>
    <definedName name="_MIN2010">#REF!</definedName>
    <definedName name="_MO2">'[11]Desmat 0,15'!$H$30</definedName>
    <definedName name="_NAC2007">#REF!</definedName>
    <definedName name="_NAC2008">#REF!</definedName>
    <definedName name="_NAC2009">#REF!</definedName>
    <definedName name="_NAC2010">#REF!</definedName>
    <definedName name="_NOV94">[3]Consultoria!#REF!</definedName>
    <definedName name="_NOV95">[3]Consultoria!#REF!</definedName>
    <definedName name="_NOV96">[3]Consultoria!#REF!</definedName>
    <definedName name="_NOV97">[3]Consultoria!#REF!</definedName>
    <definedName name="_NOV98">[3]Consultoria!#REF!</definedName>
    <definedName name="_NOV99">[3]Consultoria!#REF!</definedName>
    <definedName name="_oac2">#REF!</definedName>
    <definedName name="_oae2">#REF!</definedName>
    <definedName name="_oco2">#REF!</definedName>
    <definedName name="_ope1">#REF!</definedName>
    <definedName name="_ope2">#REF!</definedName>
    <definedName name="_ope3">#REF!</definedName>
    <definedName name="_Order1" hidden="1">255</definedName>
    <definedName name="_Order2" hidden="1">255</definedName>
    <definedName name="_OUT94">[3]Consultoria!#REF!</definedName>
    <definedName name="_OUT95">[3]Consultoria!#REF!</definedName>
    <definedName name="_OUT96">[3]Consultoria!#REF!</definedName>
    <definedName name="_OUT97">[3]Consultoria!#REF!</definedName>
    <definedName name="_OUT98">[3]Consultoria!#REF!</definedName>
    <definedName name="_OUT99">[3]Consultoria!#REF!</definedName>
    <definedName name="_PAR2007">#REF!</definedName>
    <definedName name="_PAR2008">#REF!</definedName>
    <definedName name="_PAR2009">#REF!</definedName>
    <definedName name="_PAR2010">#REF!</definedName>
    <definedName name="_Parse_In" localSheetId="15" hidden="1">#REF!</definedName>
    <definedName name="_Parse_In" hidden="1">#REF!</definedName>
    <definedName name="_Parse_Out" localSheetId="15" hidden="1">#REF!</definedName>
    <definedName name="_Parse_Out" hidden="1">#REF!</definedName>
    <definedName name="_pav2">#REF!</definedName>
    <definedName name="_PCM30">[2]SERVIÇOS!#REF!</definedName>
    <definedName name="_PER2007">#REF!</definedName>
    <definedName name="_PER2008">#REF!</definedName>
    <definedName name="_PER2009">#REF!</definedName>
    <definedName name="_PER2010">#REF!</definedName>
    <definedName name="_PL1">#REF!</definedName>
    <definedName name="_PLA2">[2]SERVIÇOS!#REF!</definedName>
    <definedName name="_pne1">#REF!</definedName>
    <definedName name="_pne2">#REF!</definedName>
    <definedName name="_prg1515">#REF!</definedName>
    <definedName name="_prg1827">#REF!</definedName>
    <definedName name="_PTB10">[2]SERVIÇOS!#REF!</definedName>
    <definedName name="_ptc7">#REF!</definedName>
    <definedName name="_ptm6">#REF!</definedName>
    <definedName name="_qdm3">#REF!</definedName>
    <definedName name="_QT100" localSheetId="15">#REF!</definedName>
    <definedName name="_QT100">#REF!</definedName>
    <definedName name="_QT2" localSheetId="15">#REF!</definedName>
    <definedName name="_QT2">#REF!</definedName>
    <definedName name="_QT3" localSheetId="15">#REF!</definedName>
    <definedName name="_QT3">#REF!</definedName>
    <definedName name="_QT4" localSheetId="15">#REF!</definedName>
    <definedName name="_QT4">#REF!</definedName>
    <definedName name="_QT50" localSheetId="15">#REF!</definedName>
    <definedName name="_QT50">#REF!</definedName>
    <definedName name="_QT75" localSheetId="15">#REF!</definedName>
    <definedName name="_QT75">#REF!</definedName>
    <definedName name="_rcm10">#REF!</definedName>
    <definedName name="_rcm15">#REF!</definedName>
    <definedName name="_rcm20">#REF!</definedName>
    <definedName name="_rcm5">#REF!</definedName>
    <definedName name="_res10">#REF!</definedName>
    <definedName name="_res15">#REF!</definedName>
    <definedName name="_res5">#REF!</definedName>
    <definedName name="_RET1">#REF!</definedName>
    <definedName name="_rge32">#REF!</definedName>
    <definedName name="_rgf60">#REF!</definedName>
    <definedName name="_rgp1">#REF!</definedName>
    <definedName name="_SE2">#REF!</definedName>
    <definedName name="_SER2007">#REF!</definedName>
    <definedName name="_SER2008">#REF!</definedName>
    <definedName name="_SER2009">#REF!</definedName>
    <definedName name="_SER2010">#REF!</definedName>
    <definedName name="_SET94">[3]Consultoria!#REF!</definedName>
    <definedName name="_SET95">[3]Consultoria!#REF!</definedName>
    <definedName name="_SET96">[3]Consultoria!#REF!</definedName>
    <definedName name="_SET97">[3]Consultoria!#REF!</definedName>
    <definedName name="_SET98">[3]Consultoria!#REF!</definedName>
    <definedName name="_SET99">[3]Consultoria!#REF!</definedName>
    <definedName name="_SL6">#N/A</definedName>
    <definedName name="_sub1">#REF!</definedName>
    <definedName name="_sub2">#REF!</definedName>
    <definedName name="_sub3">#REF!</definedName>
    <definedName name="_sub4">#REF!</definedName>
    <definedName name="_T" localSheetId="15">#REF!</definedName>
    <definedName name="_T">#REF!</definedName>
    <definedName name="_ta105" localSheetId="16">#REF!</definedName>
    <definedName name="_ta105" localSheetId="15">#REF!</definedName>
    <definedName name="_ta105">#REF!</definedName>
    <definedName name="_ta157" localSheetId="16">#REF!</definedName>
    <definedName name="_ta157" localSheetId="15">#REF!</definedName>
    <definedName name="_ta157">#REF!</definedName>
    <definedName name="_tap100">#REF!</definedName>
    <definedName name="_tb112">#REF!</definedName>
    <definedName name="_tb16">#REF!</definedName>
    <definedName name="_tb19">#REF!</definedName>
    <definedName name="_tba20">#REF!</definedName>
    <definedName name="_tba32">#REF!</definedName>
    <definedName name="_tba50">#REF!</definedName>
    <definedName name="_tba60">#REF!</definedName>
    <definedName name="_tbe100">#REF!</definedName>
    <definedName name="_tbe40">#REF!</definedName>
    <definedName name="_tbe50">#REF!</definedName>
    <definedName name="_tca80">#REF!</definedName>
    <definedName name="_tea32">#REF!</definedName>
    <definedName name="_tea4560">#REF!</definedName>
    <definedName name="_tee100">#REF!</definedName>
    <definedName name="_ter10050">#REF!</definedName>
    <definedName name="_ter2">#REF!</definedName>
    <definedName name="_tfg50">#REF!</definedName>
    <definedName name="_tlf6">#REF!</definedName>
    <definedName name="_Toc66241043_8">'[12]3-Material de consumo'!#REF!</definedName>
    <definedName name="_Toc66241043_8_1">'[12]3-Material de consumo'!#REF!</definedName>
    <definedName name="_Toc66241043_8_1_4">'[12]3-Material de consumo'!#REF!</definedName>
    <definedName name="_Toc66241043_8_4">'[12]3-Material de consumo'!#REF!</definedName>
    <definedName name="_Toc66241043_8_6">'[12]3-Material de consumo'!#REF!</definedName>
    <definedName name="_Toc66241043_8_6_4">'[12]3-Material de consumo'!#REF!</definedName>
    <definedName name="_TOT1">[2]SERVIÇOS!#REF!</definedName>
    <definedName name="_TOT2">[2]SERVIÇOS!#REF!</definedName>
    <definedName name="_TOT3">[2]SERVIÇOS!#REF!</definedName>
    <definedName name="_TOT4">[2]SERVIÇOS!#REF!</definedName>
    <definedName name="_TOT5">[2]SERVIÇOS!#REF!</definedName>
    <definedName name="_TOT6">[2]SERVIÇOS!#REF!</definedName>
    <definedName name="_TOT7">[2]SERVIÇOS!#REF!</definedName>
    <definedName name="_TT18">[13]RELATÓRIO!#REF!</definedName>
    <definedName name="_TT19">[13]RELATÓRIO!#REF!</definedName>
    <definedName name="_TT20">[13]RELATÓRIO!#REF!</definedName>
    <definedName name="_tub10012">#REF!</definedName>
    <definedName name="_tub10015">#REF!</definedName>
    <definedName name="_tub10020">#REF!</definedName>
    <definedName name="_tub15012">#REF!</definedName>
    <definedName name="_tub4012">#REF!</definedName>
    <definedName name="_tub4015">#REF!</definedName>
    <definedName name="_tub4020">#REF!</definedName>
    <definedName name="_tub5012">#REF!</definedName>
    <definedName name="_tub5015">#REF!</definedName>
    <definedName name="_tub5020">#REF!</definedName>
    <definedName name="_tub7512">#REF!</definedName>
    <definedName name="_tub7515">#REF!</definedName>
    <definedName name="_tub7520">#REF!</definedName>
    <definedName name="a" localSheetId="15">#REF!</definedName>
    <definedName name="a">#REF!</definedName>
    <definedName name="a_1">#REF!</definedName>
    <definedName name="a_1_4">#REF!</definedName>
    <definedName name="a_4">#REF!</definedName>
    <definedName name="a_6">#REF!</definedName>
    <definedName name="a_6_4">#REF!</definedName>
    <definedName name="a000100a">#REF!</definedName>
    <definedName name="a000105a">#REF!</definedName>
    <definedName name="a000106a">#REF!</definedName>
    <definedName name="a000107a">#REF!</definedName>
    <definedName name="a000108a">#REF!</definedName>
    <definedName name="a000140a">#REF!</definedName>
    <definedName name="a000141a">#REF!</definedName>
    <definedName name="a000150a">#REF!</definedName>
    <definedName name="a000160a">#REF!</definedName>
    <definedName name="a000190a">#REF!</definedName>
    <definedName name="a000191a">#REF!</definedName>
    <definedName name="a000200a">#REF!</definedName>
    <definedName name="a000203a">#REF!</definedName>
    <definedName name="a000205a">#REF!</definedName>
    <definedName name="a000206a">#REF!</definedName>
    <definedName name="a000207a">#REF!</definedName>
    <definedName name="a000208a">#REF!</definedName>
    <definedName name="a000240a">#REF!</definedName>
    <definedName name="a000241a">#REF!</definedName>
    <definedName name="a000250a">#REF!</definedName>
    <definedName name="a000260a">#REF!</definedName>
    <definedName name="a000290a">#REF!</definedName>
    <definedName name="a000291a">#REF!</definedName>
    <definedName name="a001e">#REF!</definedName>
    <definedName name="a001i">#REF!</definedName>
    <definedName name="a001p">#REF!</definedName>
    <definedName name="a002e">#REF!</definedName>
    <definedName name="a002i">#REF!</definedName>
    <definedName name="a002p">#REF!</definedName>
    <definedName name="a003e">#REF!</definedName>
    <definedName name="a003i">#REF!</definedName>
    <definedName name="a003p">#REF!</definedName>
    <definedName name="a004e">#REF!</definedName>
    <definedName name="a004i">#REF!</definedName>
    <definedName name="a004p">#REF!</definedName>
    <definedName name="a005e">#REF!</definedName>
    <definedName name="a005i">#REF!</definedName>
    <definedName name="a005p">#REF!</definedName>
    <definedName name="a007e">#REF!</definedName>
    <definedName name="a007i">#REF!</definedName>
    <definedName name="a007p">#REF!</definedName>
    <definedName name="a009e">#REF!</definedName>
    <definedName name="a009i">#REF!</definedName>
    <definedName name="a009p">#REF!</definedName>
    <definedName name="a010200a">#REF!</definedName>
    <definedName name="a010e">#REF!</definedName>
    <definedName name="a010i">#REF!</definedName>
    <definedName name="a010p">#REF!</definedName>
    <definedName name="a011290a">#REF!</definedName>
    <definedName name="a011291a">#REF!</definedName>
    <definedName name="a011e">#REF!</definedName>
    <definedName name="a011i">#REF!</definedName>
    <definedName name="a011p">#REF!</definedName>
    <definedName name="a012e">#REF!</definedName>
    <definedName name="a012i">#REF!</definedName>
    <definedName name="a012p">#REF!</definedName>
    <definedName name="a013e">#REF!</definedName>
    <definedName name="a013i">#REF!</definedName>
    <definedName name="a013p">#REF!</definedName>
    <definedName name="a014e">#REF!</definedName>
    <definedName name="a014p">#REF!</definedName>
    <definedName name="a016e">#REF!</definedName>
    <definedName name="a016p">#REF!</definedName>
    <definedName name="a017e">#REF!</definedName>
    <definedName name="a017p">#REF!</definedName>
    <definedName name="a018e">#REF!</definedName>
    <definedName name="a018p">#REF!</definedName>
    <definedName name="a019e">#REF!</definedName>
    <definedName name="a019p">#REF!</definedName>
    <definedName name="a020170a">#REF!</definedName>
    <definedName name="a020270a">#REF!</definedName>
    <definedName name="a020e">#REF!</definedName>
    <definedName name="a020p">#REF!</definedName>
    <definedName name="a021e">#REF!</definedName>
    <definedName name="a021p">#REF!</definedName>
    <definedName name="a022e">#REF!</definedName>
    <definedName name="a022i">#REF!</definedName>
    <definedName name="a022p">#REF!</definedName>
    <definedName name="a023e">#REF!</definedName>
    <definedName name="a023p">#REF!</definedName>
    <definedName name="a024e">#REF!</definedName>
    <definedName name="a024i">#REF!</definedName>
    <definedName name="a024p">#REF!</definedName>
    <definedName name="a025e">#REF!</definedName>
    <definedName name="a025p">#REF!</definedName>
    <definedName name="a026e">#REF!</definedName>
    <definedName name="a026p">#REF!</definedName>
    <definedName name="a027e">#REF!</definedName>
    <definedName name="a027p">#REF!</definedName>
    <definedName name="a028e">#REF!</definedName>
    <definedName name="a028p">#REF!</definedName>
    <definedName name="a029e">#REF!</definedName>
    <definedName name="a029p">#REF!</definedName>
    <definedName name="a030100a">#REF!</definedName>
    <definedName name="a030200a">#REF!</definedName>
    <definedName name="a030300a">#REF!</definedName>
    <definedName name="a030e">#REF!</definedName>
    <definedName name="a030p">#REF!</definedName>
    <definedName name="a031e">#REF!</definedName>
    <definedName name="a031p">#REF!</definedName>
    <definedName name="a032e">#REF!</definedName>
    <definedName name="a032i">#REF!</definedName>
    <definedName name="a032p">#REF!</definedName>
    <definedName name="a033e">#REF!</definedName>
    <definedName name="a033i">#REF!</definedName>
    <definedName name="a033p">#REF!</definedName>
    <definedName name="a036e">#REF!</definedName>
    <definedName name="a036p">#REF!</definedName>
    <definedName name="a037e">#REF!</definedName>
    <definedName name="a037p">#REF!</definedName>
    <definedName name="a038e">#REF!</definedName>
    <definedName name="a038p">#REF!</definedName>
    <definedName name="a041e">#REF!</definedName>
    <definedName name="a041p">#REF!</definedName>
    <definedName name="a057e">#REF!</definedName>
    <definedName name="a057p">#REF!</definedName>
    <definedName name="a059e">#REF!</definedName>
    <definedName name="a059p">#REF!</definedName>
    <definedName name="a063e">#REF!</definedName>
    <definedName name="a063p">#REF!</definedName>
    <definedName name="a065e">#REF!</definedName>
    <definedName name="a065p">#REF!</definedName>
    <definedName name="a067e">#REF!</definedName>
    <definedName name="a067p">#REF!</definedName>
    <definedName name="a070e">#REF!</definedName>
    <definedName name="a070p">#REF!</definedName>
    <definedName name="a071600a">#REF!</definedName>
    <definedName name="a071700a">#REF!</definedName>
    <definedName name="a073e">#REF!</definedName>
    <definedName name="a073p">#REF!</definedName>
    <definedName name="a075e">#REF!</definedName>
    <definedName name="a075p">#REF!</definedName>
    <definedName name="a083e">#REF!</definedName>
    <definedName name="a083p">#REF!</definedName>
    <definedName name="a084e">#REF!</definedName>
    <definedName name="a084p">#REF!</definedName>
    <definedName name="a086e">#REF!</definedName>
    <definedName name="a086i">#REF!</definedName>
    <definedName name="a086p">#REF!</definedName>
    <definedName name="a087e">#REF!</definedName>
    <definedName name="a087p">#REF!</definedName>
    <definedName name="a088e">#REF!</definedName>
    <definedName name="a088p">#REF!</definedName>
    <definedName name="a089e">#REF!</definedName>
    <definedName name="a089p">#REF!</definedName>
    <definedName name="a090101a">#REF!</definedName>
    <definedName name="a090151a">#REF!</definedName>
    <definedName name="a090201a">#REF!</definedName>
    <definedName name="a090251a">#REF!</definedName>
    <definedName name="a090301a">#REF!</definedName>
    <definedName name="a090351a">#REF!</definedName>
    <definedName name="a090401a">#REF!</definedName>
    <definedName name="a090451a">#REF!</definedName>
    <definedName name="a090501a">#REF!</definedName>
    <definedName name="a090551a">#REF!</definedName>
    <definedName name="a090601a">#REF!</definedName>
    <definedName name="a090651a">#REF!</definedName>
    <definedName name="a090701a">#REF!</definedName>
    <definedName name="a090751a">#REF!</definedName>
    <definedName name="a090801a">#REF!</definedName>
    <definedName name="a090851a">#REF!</definedName>
    <definedName name="a090901a">#REF!</definedName>
    <definedName name="a090951a">#REF!</definedName>
    <definedName name="a090e">#REF!</definedName>
    <definedName name="a090p">#REF!</definedName>
    <definedName name="a091001a">#REF!</definedName>
    <definedName name="a091051a">#REF!</definedName>
    <definedName name="a091101a">#REF!</definedName>
    <definedName name="a091151a">#REF!</definedName>
    <definedName name="a091201a">#REF!</definedName>
    <definedName name="a091251a">#REF!</definedName>
    <definedName name="a091301a">#REF!</definedName>
    <definedName name="a091351a">#REF!</definedName>
    <definedName name="a091e">#REF!</definedName>
    <definedName name="a091p">#REF!</definedName>
    <definedName name="a092e">#REF!</definedName>
    <definedName name="a092p">#REF!</definedName>
    <definedName name="a093e">#REF!</definedName>
    <definedName name="a093p">#REF!</definedName>
    <definedName name="a094e">#REF!</definedName>
    <definedName name="a094p">#REF!</definedName>
    <definedName name="a095e">#REF!</definedName>
    <definedName name="a095p">#REF!</definedName>
    <definedName name="a096100a">#REF!</definedName>
    <definedName name="a096200a">#REF!</definedName>
    <definedName name="a096300a">#REF!</definedName>
    <definedName name="a096400a">#REF!</definedName>
    <definedName name="a096e">#REF!</definedName>
    <definedName name="a096p">#REF!</definedName>
    <definedName name="a097e">#REF!</definedName>
    <definedName name="a097p">#REF!</definedName>
    <definedName name="a098e">#REF!</definedName>
    <definedName name="a098i">#REF!</definedName>
    <definedName name="a098p">#REF!</definedName>
    <definedName name="a099906a">#REF!</definedName>
    <definedName name="a099e">#REF!</definedName>
    <definedName name="a099p">#REF!</definedName>
    <definedName name="a100e">#REF!</definedName>
    <definedName name="a100i">#REF!</definedName>
    <definedName name="a100p">#REF!</definedName>
    <definedName name="a101e">#REF!</definedName>
    <definedName name="a101p">#REF!</definedName>
    <definedName name="a102e">#REF!</definedName>
    <definedName name="a102p">#REF!</definedName>
    <definedName name="a103e">#REF!</definedName>
    <definedName name="a103p">#REF!</definedName>
    <definedName name="a105e">#REF!</definedName>
    <definedName name="a105p">#REF!</definedName>
    <definedName name="a108e">#REF!</definedName>
    <definedName name="a108p">#REF!</definedName>
    <definedName name="a109e">#REF!</definedName>
    <definedName name="a109p">#REF!</definedName>
    <definedName name="a110001a">#REF!</definedName>
    <definedName name="a110002a">#REF!</definedName>
    <definedName name="a110501a">#REF!</definedName>
    <definedName name="a110502a">#REF!</definedName>
    <definedName name="a110e">#REF!</definedName>
    <definedName name="a110p">#REF!</definedName>
    <definedName name="a111100a">#REF!</definedName>
    <definedName name="a111101a">#REF!</definedName>
    <definedName name="a112001a">#REF!</definedName>
    <definedName name="a115001a">#REF!</definedName>
    <definedName name="a115002a">#REF!</definedName>
    <definedName name="a115501a">#REF!</definedName>
    <definedName name="a115551a">#REF!</definedName>
    <definedName name="a117001a">#REF!</definedName>
    <definedName name="a117002a">#REF!</definedName>
    <definedName name="a117003a">#REF!</definedName>
    <definedName name="a120001a">#REF!</definedName>
    <definedName name="a120002a">#REF!</definedName>
    <definedName name="a120004a">#REF!</definedName>
    <definedName name="a139002a">#REF!</definedName>
    <definedName name="a139003a">#REF!</definedName>
    <definedName name="a139052a">#REF!</definedName>
    <definedName name="a139053a">#REF!</definedName>
    <definedName name="a139102a">#REF!</definedName>
    <definedName name="a139152a">#REF!</definedName>
    <definedName name="a139501a">#REF!</definedName>
    <definedName name="a139502a">#REF!</definedName>
    <definedName name="a139551a">#REF!</definedName>
    <definedName name="a139552a">#REF!</definedName>
    <definedName name="a139601a">#REF!</definedName>
    <definedName name="a139602a">#REF!</definedName>
    <definedName name="a139702a">#REF!</definedName>
    <definedName name="a139752a">#REF!</definedName>
    <definedName name="a139802a">#REF!</definedName>
    <definedName name="a139852a">#REF!</definedName>
    <definedName name="a140101a">#REF!</definedName>
    <definedName name="a140201a">#REF!</definedName>
    <definedName name="a140301a">#REF!</definedName>
    <definedName name="a140401a">#REF!</definedName>
    <definedName name="a140701a">#REF!</definedName>
    <definedName name="a140751a">#REF!</definedName>
    <definedName name="a140801a">#REF!</definedName>
    <definedName name="a140851a">#REF!</definedName>
    <definedName name="a141001a">#REF!</definedName>
    <definedName name="a141051a">#REF!</definedName>
    <definedName name="a141201a">#REF!</definedName>
    <definedName name="a141251a">#REF!</definedName>
    <definedName name="a141501a">#REF!</definedName>
    <definedName name="a141551a">#REF!</definedName>
    <definedName name="a141801a">#REF!</definedName>
    <definedName name="a141851a">#REF!</definedName>
    <definedName name="a142201a">#REF!</definedName>
    <definedName name="a142251a">#REF!</definedName>
    <definedName name="a142300a">#REF!</definedName>
    <definedName name="a142350a">#REF!</definedName>
    <definedName name="a142400a">#REF!</definedName>
    <definedName name="a142450a">#REF!</definedName>
    <definedName name="a145001a">#REF!</definedName>
    <definedName name="a151210a">#REF!</definedName>
    <definedName name="a151260a">#REF!</definedName>
    <definedName name="a151510a">#REF!</definedName>
    <definedName name="a151560a">#REF!</definedName>
    <definedName name="a158001a">#REF!</definedName>
    <definedName name="a158002a">#REF!</definedName>
    <definedName name="a158003a">#REF!</definedName>
    <definedName name="a160301a">#REF!</definedName>
    <definedName name="a160351a">#REF!</definedName>
    <definedName name="a160401a">#REF!</definedName>
    <definedName name="a160451a">#REF!</definedName>
    <definedName name="a160601a">#REF!</definedName>
    <definedName name="a160651a">#REF!</definedName>
    <definedName name="a162001a">#REF!</definedName>
    <definedName name="a165300a">#REF!</definedName>
    <definedName name="a165350a">#REF!</definedName>
    <definedName name="a165400a">#REF!</definedName>
    <definedName name="a165450a">#REF!</definedName>
    <definedName name="a165600a">#REF!</definedName>
    <definedName name="a165650a">#REF!</definedName>
    <definedName name="a165700a">#REF!</definedName>
    <definedName name="a165750a">#REF!</definedName>
    <definedName name="a170000a">#REF!</definedName>
    <definedName name="a170050a">#REF!</definedName>
    <definedName name="a172000a">#REF!</definedName>
    <definedName name="a172001a">#REF!</definedName>
    <definedName name="a172002a">#REF!</definedName>
    <definedName name="a172050a">#REF!</definedName>
    <definedName name="a172051a">#REF!</definedName>
    <definedName name="a172052a">#REF!</definedName>
    <definedName name="a172501a">#REF!</definedName>
    <definedName name="a172551a">#REF!</definedName>
    <definedName name="a173000a">#REF!</definedName>
    <definedName name="a173001a">#REF!</definedName>
    <definedName name="a173002a">#REF!</definedName>
    <definedName name="a173050a">#REF!</definedName>
    <definedName name="a173051a">#REF!</definedName>
    <definedName name="a173052a">#REF!</definedName>
    <definedName name="a173501a">#REF!</definedName>
    <definedName name="a173502a">#REF!</definedName>
    <definedName name="a173551a">#REF!</definedName>
    <definedName name="a173552a">#REF!</definedName>
    <definedName name="a173901a">#REF!</definedName>
    <definedName name="a173951a">#REF!</definedName>
    <definedName name="a174001a">#REF!</definedName>
    <definedName name="a174051a">#REF!</definedName>
    <definedName name="a174101a">#REF!</definedName>
    <definedName name="a174151a">#REF!</definedName>
    <definedName name="a174501a">#REF!</definedName>
    <definedName name="a174551a">#REF!</definedName>
    <definedName name="a174601a">#REF!</definedName>
    <definedName name="a174651a">#REF!</definedName>
    <definedName name="a174701a">#REF!</definedName>
    <definedName name="a174751a">#REF!</definedName>
    <definedName name="a175101a">#REF!</definedName>
    <definedName name="a175151a">#REF!</definedName>
    <definedName name="a175201a">#REF!</definedName>
    <definedName name="a175251a">#REF!</definedName>
    <definedName name="a175301a">#REF!</definedName>
    <definedName name="a175351a">#REF!</definedName>
    <definedName name="a175501a">#REF!</definedName>
    <definedName name="a175551a">#REF!</definedName>
    <definedName name="a176001a">#REF!</definedName>
    <definedName name="a176051a">#REF!</definedName>
    <definedName name="a176501a">#REF!</definedName>
    <definedName name="a176551a">#REF!</definedName>
    <definedName name="a177001a">#REF!</definedName>
    <definedName name="a177051a">#REF!</definedName>
    <definedName name="a177501a">#REF!</definedName>
    <definedName name="a177551a">#REF!</definedName>
    <definedName name="a178001a">#REF!</definedName>
    <definedName name="a179001a">#REF!</definedName>
    <definedName name="a179002a">#REF!</definedName>
    <definedName name="a180001a">#REF!</definedName>
    <definedName name="a181001a">#REF!</definedName>
    <definedName name="a185001a">#REF!</definedName>
    <definedName name="a186001a">#REF!</definedName>
    <definedName name="a187001a">#REF!</definedName>
    <definedName name="a189001a">#REF!</definedName>
    <definedName name="a189101a">#REF!</definedName>
    <definedName name="a189201a">#REF!</definedName>
    <definedName name="a189301a">#REF!</definedName>
    <definedName name="a189401a">#REF!</definedName>
    <definedName name="a189451a">#REF!</definedName>
    <definedName name="a270200a">#REF!</definedName>
    <definedName name="a900100a">#REF!</definedName>
    <definedName name="a900200a">#REF!</definedName>
    <definedName name="a900300a">#REF!</definedName>
    <definedName name="a900400a">#REF!</definedName>
    <definedName name="a900500a">#REF!</definedName>
    <definedName name="aaaa" localSheetId="15">#REF!</definedName>
    <definedName name="aaaa">#REF!</definedName>
    <definedName name="abebqt" localSheetId="15">#REF!</definedName>
    <definedName name="abebqt">#REF!</definedName>
    <definedName name="ABR00">[3]Consultoria!#REF!</definedName>
    <definedName name="ABR00_3">[3]Consultoria!#REF!</definedName>
    <definedName name="ABR95_3">[3]Consultoria!#REF!</definedName>
    <definedName name="ABR96_3">[3]Consultoria!#REF!</definedName>
    <definedName name="ABR97_3">[3]Consultoria!#REF!</definedName>
    <definedName name="ABR98_3">[3]Consultoria!#REF!</definedName>
    <definedName name="ABR99_3">[3]Consultoria!#REF!</definedName>
    <definedName name="ABRE_COLUNAS">#N/A</definedName>
    <definedName name="ACADUC" localSheetId="15">#REF!</definedName>
    <definedName name="ACADUC">#REF!</definedName>
    <definedName name="ACBEB" localSheetId="15">#REF!</definedName>
    <definedName name="ACBEB">#REF!</definedName>
    <definedName name="ACBOMB" localSheetId="15">#REF!</definedName>
    <definedName name="ACBOMB">#REF!</definedName>
    <definedName name="ACCHAF" localSheetId="15">#REF!</definedName>
    <definedName name="ACCHAF">#REF!</definedName>
    <definedName name="ACDER" localSheetId="15">#REF!</definedName>
    <definedName name="ACDER">#REF!</definedName>
    <definedName name="ACDIV" localSheetId="15">#REF!</definedName>
    <definedName name="ACDIV">#REF!</definedName>
    <definedName name="ACEQP" localSheetId="15">#REF!</definedName>
    <definedName name="ACEQP">#REF!</definedName>
    <definedName name="ACERTA_TITULOS">#N/A</definedName>
    <definedName name="ACHAFQT" localSheetId="15">#REF!</definedName>
    <definedName name="ACHAFQT">#REF!</definedName>
    <definedName name="acl">#REF!</definedName>
    <definedName name="ACMUR" localSheetId="15">#REF!</definedName>
    <definedName name="ACMUR">#REF!</definedName>
    <definedName name="aço">#REF!</definedName>
    <definedName name="ACONT2" localSheetId="15">#REF!</definedName>
    <definedName name="ACONT2">#REF!</definedName>
    <definedName name="ACPIPA" localSheetId="15">#REF!</definedName>
    <definedName name="ACPIPA">#REF!</definedName>
    <definedName name="ACTRANSP" localSheetId="15">#REF!</definedName>
    <definedName name="ACTRANSP">#REF!</definedName>
    <definedName name="ade">#REF!</definedName>
    <definedName name="ADMINISTRATIVO">[14]PRECORC.XLS!#REF!</definedName>
    <definedName name="ADRI">#REF!</definedName>
    <definedName name="ADRI1">#REF!</definedName>
    <definedName name="adtimp">#REF!</definedName>
    <definedName name="ADUCQT" localSheetId="15">#REF!</definedName>
    <definedName name="ADUCQT">#REF!</definedName>
    <definedName name="AEREA">[14]PRECORC.XLS!#REF!</definedName>
    <definedName name="afi">#REF!</definedName>
    <definedName name="afp">#REF!</definedName>
    <definedName name="AGO95_3">[3]Consultoria!#REF!</definedName>
    <definedName name="AGO96_3">[3]Consultoria!#REF!</definedName>
    <definedName name="AGO97_3">[3]Consultoria!#REF!</definedName>
    <definedName name="AGO98_3">[3]Consultoria!#REF!</definedName>
    <definedName name="AGO99_3">[3]Consultoria!#REF!</definedName>
    <definedName name="AGORA" localSheetId="16">#REF!</definedName>
    <definedName name="AGORA" localSheetId="15">#REF!</definedName>
    <definedName name="AGORA">#REF!</definedName>
    <definedName name="agr">#REF!</definedName>
    <definedName name="AGREGADO">#REF!</definedName>
    <definedName name="AH" localSheetId="15">#REF!</definedName>
    <definedName name="AH">#REF!</definedName>
    <definedName name="AITEM" localSheetId="15">#REF!</definedName>
    <definedName name="AITEM">#REF!</definedName>
    <definedName name="ALAG2007">#REF!</definedName>
    <definedName name="ALAG2008">#REF!</definedName>
    <definedName name="ALAG2009">#REF!</definedName>
    <definedName name="ALAG2010">#REF!</definedName>
    <definedName name="ALTA">'[15]PRO-08'!#REF!</definedName>
    <definedName name="ALTADUC" localSheetId="15">#REF!</definedName>
    <definedName name="ALTADUC">#REF!</definedName>
    <definedName name="ALTBOMB" localSheetId="15">#REF!</definedName>
    <definedName name="ALTBOMB">#REF!</definedName>
    <definedName name="ALTCAP" localSheetId="15">#REF!</definedName>
    <definedName name="ALTCAP">#REF!</definedName>
    <definedName name="ALTDER" localSheetId="15">#REF!</definedName>
    <definedName name="ALTDER">#REF!</definedName>
    <definedName name="ALTEQUIP" localSheetId="15">#REF!</definedName>
    <definedName name="ALTEQUIP">#REF!</definedName>
    <definedName name="ALTIEQP" localSheetId="15">#REF!</definedName>
    <definedName name="ALTIEQP">#REF!</definedName>
    <definedName name="ALTMUR" localSheetId="15">#REF!</definedName>
    <definedName name="ALTMUR">#REF!</definedName>
    <definedName name="ALTRES10" localSheetId="15">#REF!</definedName>
    <definedName name="ALTRES10">#REF!</definedName>
    <definedName name="ALTRES15" localSheetId="15">#REF!</definedName>
    <definedName name="ALTRES15">#REF!</definedName>
    <definedName name="ALTRES20" localSheetId="15">#REF!</definedName>
    <definedName name="ALTRES20">#REF!</definedName>
    <definedName name="ALTTRANS" localSheetId="15">#REF!</definedName>
    <definedName name="ALTTRANS">#REF!</definedName>
    <definedName name="am01m">#REF!</definedName>
    <definedName name="am01p">#REF!</definedName>
    <definedName name="am02m">#REF!</definedName>
    <definedName name="am02p">#REF!</definedName>
    <definedName name="am03m">#REF!</definedName>
    <definedName name="am03p">#REF!</definedName>
    <definedName name="am04m">#REF!</definedName>
    <definedName name="am04p">#REF!</definedName>
    <definedName name="am05m">#REF!</definedName>
    <definedName name="am05p">#REF!</definedName>
    <definedName name="am06m">#REF!</definedName>
    <definedName name="am06p">#REF!</definedName>
    <definedName name="am07m">#REF!</definedName>
    <definedName name="am07p">#REF!</definedName>
    <definedName name="am08m">#REF!</definedName>
    <definedName name="am08p">#REF!</definedName>
    <definedName name="am09m">#REF!</definedName>
    <definedName name="am09p">#REF!</definedName>
    <definedName name="am10m">#REF!</definedName>
    <definedName name="am10p">#REF!</definedName>
    <definedName name="am11m">#REF!</definedName>
    <definedName name="am11p">#REF!</definedName>
    <definedName name="am12m">#REF!</definedName>
    <definedName name="am12p">#REF!</definedName>
    <definedName name="am19m">#REF!</definedName>
    <definedName name="am19p">#REF!</definedName>
    <definedName name="am20m">#REF!</definedName>
    <definedName name="am20p">#REF!</definedName>
    <definedName name="am25m">#REF!</definedName>
    <definedName name="am25p">#REF!</definedName>
    <definedName name="am26m">#REF!</definedName>
    <definedName name="am26p">#REF!</definedName>
    <definedName name="am27m">#REF!</definedName>
    <definedName name="am27p">#REF!</definedName>
    <definedName name="am28m">#REF!</definedName>
    <definedName name="am28p">#REF!</definedName>
    <definedName name="am29m">#REF!</definedName>
    <definedName name="am29p">#REF!</definedName>
    <definedName name="am30m">#REF!</definedName>
    <definedName name="am30p">#REF!</definedName>
    <definedName name="am35m">#REF!</definedName>
    <definedName name="am35p">#REF!</definedName>
    <definedName name="am36m">#REF!</definedName>
    <definedName name="am36p">#REF!</definedName>
    <definedName name="am37m">#REF!</definedName>
    <definedName name="am37p">#REF!</definedName>
    <definedName name="amc">#REF!</definedName>
    <definedName name="amd">#REF!</definedName>
    <definedName name="ame">#REF!</definedName>
    <definedName name="amm">#REF!</definedName>
    <definedName name="AmorEscri">[16]EquiA!#REF!</definedName>
    <definedName name="AmorEscri_1">[16]EquiA!#REF!</definedName>
    <definedName name="AmorEscri_1_4">[16]EquiA!#REF!</definedName>
    <definedName name="AmorEscri_4">[16]EquiA!#REF!</definedName>
    <definedName name="AmorEscri_6">[16]EquiA!#REF!</definedName>
    <definedName name="AmorEscri_6_4">[16]EquiA!#REF!</definedName>
    <definedName name="AmorVei">[16]EquiA!#REF!</definedName>
    <definedName name="AmorVei_1">[16]EquiA!#REF!</definedName>
    <definedName name="AmorVei_1_4">[16]EquiA!#REF!</definedName>
    <definedName name="AmorVei_4">[16]EquiA!#REF!</definedName>
    <definedName name="AmorVei_6">[16]EquiA!#REF!</definedName>
    <definedName name="AmorVei_6_4">[16]EquiA!#REF!</definedName>
    <definedName name="anb">#REF!</definedName>
    <definedName name="apc">#REF!</definedName>
    <definedName name="apc_8">NA()</definedName>
    <definedName name="apmfs">#REF!</definedName>
    <definedName name="AQ" localSheetId="15">#REF!</definedName>
    <definedName name="AQ">#REF!</definedName>
    <definedName name="AQTEMP1" localSheetId="15">#REF!</definedName>
    <definedName name="AQTEMP1">#REF!</definedName>
    <definedName name="AQTEMP2" localSheetId="15">#REF!</definedName>
    <definedName name="AQTEMP2">#REF!</definedName>
    <definedName name="are">#REF!</definedName>
    <definedName name="area_base">#REF!</definedName>
    <definedName name="_xlnm.Extract">#REF!</definedName>
    <definedName name="_xlnm.Print_Area" localSheetId="5">'Comp adm local'!$A$1:$L$22</definedName>
    <definedName name="_xlnm.Print_Area" localSheetId="4">'Comp auxiliares'!$A$1:$G$54</definedName>
    <definedName name="_xlnm.Print_Area" localSheetId="3">'Comp próprias'!$B$1:$J$342</definedName>
    <definedName name="_xlnm.Print_Area" localSheetId="10">Cronograma!$A$1:$S$23</definedName>
    <definedName name="_xlnm.Print_Area" localSheetId="13">'Desm de equip'!$A$1:$N$31</definedName>
    <definedName name="_xlnm.Print_Area" localSheetId="14">Desmob!$A$1:$M$55</definedName>
    <definedName name="_xlnm.Print_Area" localSheetId="16">'MC Serviços preliminares'!$A$1:$N$40</definedName>
    <definedName name="_xlnm.Print_Area" localSheetId="11">Mob!$A$1:$N$31</definedName>
    <definedName name="_xlnm.Print_Area" localSheetId="12">'Mob de equip'!$A$1:$M$55</definedName>
    <definedName name="_xlnm.Print_Area" localSheetId="15">'ORÇAMENTO GERAL'!$A$1:$H$18</definedName>
    <definedName name="_xlnm.Print_Area" localSheetId="1">'Planilha Orçamentária'!$A$6:$L$114</definedName>
    <definedName name="_xlnm.Print_Area" localSheetId="0">Resumo!$A$1:$F$17</definedName>
    <definedName name="_xlnm.Print_Area" localSheetId="9">RESUMO_Transp!$B$1:$V$44</definedName>
    <definedName name="_xlnm.Print_Area" localSheetId="6">'Transporte Cap 50-70'!$C$1:$X$26</definedName>
    <definedName name="_xlnm.Print_Area" localSheetId="8">'Transporte CM-30'!$C$1:$X$32</definedName>
    <definedName name="_xlnm.Print_Area" localSheetId="7">'Transporte RR-1C'!$C$2:$X$32</definedName>
    <definedName name="_xlnm.Print_Area">#REF!</definedName>
    <definedName name="Área_impressão" localSheetId="16">#REF!</definedName>
    <definedName name="Área_impressão" localSheetId="15">#REF!</definedName>
    <definedName name="Área_impressão">#REF!</definedName>
    <definedName name="Área_impressão_IM" localSheetId="16">#REF!</definedName>
    <definedName name="Área_impressão_IM" localSheetId="15">#REF!</definedName>
    <definedName name="Área_impressão_IM">#REF!</definedName>
    <definedName name="AREA_IMPRI">#REF!</definedName>
    <definedName name="area_sub_base">#REF!</definedName>
    <definedName name="AreaTeste" localSheetId="15">#REF!</definedName>
    <definedName name="AreaTeste">#REF!</definedName>
    <definedName name="AreaTeste2" localSheetId="15">#REF!</definedName>
    <definedName name="AreaTeste2">#REF!</definedName>
    <definedName name="AREC">[1]DADOS!$C$15</definedName>
    <definedName name="AREIA">[1]DADOS!$C$10</definedName>
    <definedName name="AREIACS">[1]DADOS!$C$11</definedName>
    <definedName name="areianpav">[17]OAC_NPAV!$N$2</definedName>
    <definedName name="ARL1C">[2]MB!#REF!</definedName>
    <definedName name="ARM1C">[2]MB!#REF!</definedName>
    <definedName name="ARQ" localSheetId="15">#REF!</definedName>
    <definedName name="ARQ">#REF!</definedName>
    <definedName name="ARQERR" localSheetId="15">#REF!</definedName>
    <definedName name="ARQERR">#REF!</definedName>
    <definedName name="ARQPLAN" localSheetId="15">#REF!</definedName>
    <definedName name="ARQPLAN">#REF!</definedName>
    <definedName name="ARQT" localSheetId="15">#REF!</definedName>
    <definedName name="ARQT">#REF!</definedName>
    <definedName name="ARQTEMP" localSheetId="15">#REF!</definedName>
    <definedName name="ARQTEMP">#REF!</definedName>
    <definedName name="ARQTXT" localSheetId="15">#REF!</definedName>
    <definedName name="ARQTXT">#REF!</definedName>
    <definedName name="ARTEMP" localSheetId="15">#REF!</definedName>
    <definedName name="ARTEMP">#REF!</definedName>
    <definedName name="as" localSheetId="15">#REF!</definedName>
    <definedName name="as">#REF!</definedName>
    <definedName name="ASA" localSheetId="15">#REF!</definedName>
    <definedName name="ASA">#REF!</definedName>
    <definedName name="ASD" localSheetId="15">#REF!</definedName>
    <definedName name="ASD">#REF!</definedName>
    <definedName name="Asf">#REF!</definedName>
    <definedName name="atual">[18]Imai03!$A$2:$D$3535</definedName>
    <definedName name="AUTOMOVEL">#REF!</definedName>
    <definedName name="aux">#REF!</definedName>
    <definedName name="AUXILIAR">[14]PRECORC.XLS!#REF!</definedName>
    <definedName name="azul">#REF!</definedName>
    <definedName name="AZULSINAL">#REF!</definedName>
    <definedName name="B">#REF!</definedName>
    <definedName name="B320I">#REF!</definedName>
    <definedName name="B320P">#REF!</definedName>
    <definedName name="B500I">#REF!</definedName>
    <definedName name="B500P">#REF!</definedName>
    <definedName name="bacia16">#REF!</definedName>
    <definedName name="banco" localSheetId="15">#REF!</definedName>
    <definedName name="banco">#REF!</definedName>
    <definedName name="_xlnm.Database" localSheetId="16">#REF!</definedName>
    <definedName name="_xlnm.Database" localSheetId="15">#REF!</definedName>
    <definedName name="_xlnm.Database">#REF!</definedName>
    <definedName name="base">[3]Consultoria!#REF!</definedName>
    <definedName name="base_3">[3]Consultoria!#REF!</definedName>
    <definedName name="bcc10.10">#REF!</definedName>
    <definedName name="bcc10.20">#REF!</definedName>
    <definedName name="bcc10_10">#REF!</definedName>
    <definedName name="bcc10_20">#REF!</definedName>
    <definedName name="bcc4.5">#REF!</definedName>
    <definedName name="bcc4_5">#REF!</definedName>
    <definedName name="bcc5.10">#REF!</definedName>
    <definedName name="bcc5.15">#REF!</definedName>
    <definedName name="bcc5.20">#REF!</definedName>
    <definedName name="bcc5.5">#REF!</definedName>
    <definedName name="bcc5_10">#REF!</definedName>
    <definedName name="bcc5_15">#REF!</definedName>
    <definedName name="bcc5_20">#REF!</definedName>
    <definedName name="bcc5_5">#REF!</definedName>
    <definedName name="bcc6.10">#REF!</definedName>
    <definedName name="bcc6.15">#REF!</definedName>
    <definedName name="bcc6.20">#REF!</definedName>
    <definedName name="bcc6.5">#REF!</definedName>
    <definedName name="bcc6_10">#REF!</definedName>
    <definedName name="bcc6_15">#REF!</definedName>
    <definedName name="bcc6_20">#REF!</definedName>
    <definedName name="bcc6_5">#REF!</definedName>
    <definedName name="bcc8.10">#REF!</definedName>
    <definedName name="bcc8.15">#REF!</definedName>
    <definedName name="bcc8.20">#REF!</definedName>
    <definedName name="bcc8.5">#REF!</definedName>
    <definedName name="bcc8_10">#REF!</definedName>
    <definedName name="bcc8_15">#REF!</definedName>
    <definedName name="bcc8_20">#REF!</definedName>
    <definedName name="bcc8_5">#REF!</definedName>
    <definedName name="bcf">#REF!</definedName>
    <definedName name="bcp">#REF!</definedName>
    <definedName name="BDI">#REF!</definedName>
    <definedName name="BDIE">[19]Insumos!$D$5</definedName>
    <definedName name="BDIM">#REF!</definedName>
    <definedName name="BDIS">#REF!</definedName>
    <definedName name="bebqt" localSheetId="15">#REF!</definedName>
    <definedName name="bebqt">#REF!</definedName>
    <definedName name="bet">#REF!</definedName>
    <definedName name="BETUME">[14]PRECORC.XLS!#REF!</definedName>
    <definedName name="biro">[16]PessA!#REF!</definedName>
    <definedName name="biro_1">[16]PessA!#REF!</definedName>
    <definedName name="biro_1_4">[16]PessA!#REF!</definedName>
    <definedName name="biro_4">[16]PessA!#REF!</definedName>
    <definedName name="biro_6">[16]PessA!#REF!</definedName>
    <definedName name="biro_6_4">[16]PessA!#REF!</definedName>
    <definedName name="BLOCO_BEEP">#N/A</definedName>
    <definedName name="BLOCO_IMPRESSAO">#N/A</definedName>
    <definedName name="BLOCO_SI">#N/A</definedName>
    <definedName name="bomp2">#REF!</definedName>
    <definedName name="BPF">#REF!</definedName>
    <definedName name="BRITA">[1]DADOS!$C$12</definedName>
    <definedName name="britanpav">[17]OAC_NPAV!$N$3</definedName>
    <definedName name="BuiltIn_Print_Area" localSheetId="15">#REF!</definedName>
    <definedName name="BuiltIn_Print_Area">#REF!</definedName>
    <definedName name="BuiltIn_Print_Area___0" localSheetId="15">#REF!</definedName>
    <definedName name="BuiltIn_Print_Area___0">#REF!</definedName>
    <definedName name="BuiltIn_Print_Titles" localSheetId="15">#REF!</definedName>
    <definedName name="BuiltIn_Print_Titles">#REF!</definedName>
    <definedName name="BuiltIn_Print_Titles___0" localSheetId="15">#REF!</definedName>
    <definedName name="BuiltIn_Print_Titles___0">#REF!</definedName>
    <definedName name="CA">'[20]Composição auxiliar'!$A$1:$M$65536</definedName>
    <definedName name="CA15I">#REF!</definedName>
    <definedName name="CA15P">#REF!</definedName>
    <definedName name="CA25I">#REF!</definedName>
    <definedName name="CA25P">#REF!</definedName>
    <definedName name="CAB_ATERRO">#REF!</definedName>
    <definedName name="cab_cortes">#REF!</definedName>
    <definedName name="cab_dmt">#REF!</definedName>
    <definedName name="cab_limpeza">#REF!</definedName>
    <definedName name="CAB_PLANO">#REF!</definedName>
    <definedName name="cab_pmf">#REF!</definedName>
    <definedName name="caba1_0">#REF!</definedName>
    <definedName name="caba1_0_8">NA()</definedName>
    <definedName name="caba4">#REF!</definedName>
    <definedName name="caba4_8">NA()</definedName>
    <definedName name="CABEÇA">#REF!</definedName>
    <definedName name="cabmeio">#REF!</definedName>
    <definedName name="CAIB">[1]DADOS!$C$19</definedName>
    <definedName name="caixa">'[21]RESUMO-DVOP'!$C$36</definedName>
    <definedName name="CAL">[1]DADOS!$C$24</definedName>
    <definedName name="calpi">#REF!</definedName>
    <definedName name="CAMP" localSheetId="15">#REF!</definedName>
    <definedName name="CAMP">#REF!</definedName>
    <definedName name="cap">[21]RELATÓRIO!$U$31</definedName>
    <definedName name="CAP_20">#REF!</definedName>
    <definedName name="carro">#REF!</definedName>
    <definedName name="carro3">#REF!</definedName>
    <definedName name="carrooo">#REF!</definedName>
    <definedName name="casa" localSheetId="15">#REF!</definedName>
    <definedName name="casa">#REF!</definedName>
    <definedName name="categori45" localSheetId="15">#REF!</definedName>
    <definedName name="categori45">#REF!</definedName>
    <definedName name="CATEGORIA1" localSheetId="15">#REF!</definedName>
    <definedName name="CATEGORIA1">#REF!</definedName>
    <definedName name="CATEGORIA10" localSheetId="15">#REF!</definedName>
    <definedName name="CATEGORIA10">#REF!</definedName>
    <definedName name="CATEGORIA11" localSheetId="15">#REF!</definedName>
    <definedName name="CATEGORIA11">#REF!</definedName>
    <definedName name="CATEGORIA12" localSheetId="15">#REF!</definedName>
    <definedName name="CATEGORIA12">#REF!</definedName>
    <definedName name="CATEGORIA13" localSheetId="15">#REF!</definedName>
    <definedName name="CATEGORIA13">#REF!</definedName>
    <definedName name="CATEGORIA14" localSheetId="15">#REF!</definedName>
    <definedName name="CATEGORIA14">#REF!</definedName>
    <definedName name="CATEGORIA15" localSheetId="15">#REF!</definedName>
    <definedName name="CATEGORIA15">#REF!</definedName>
    <definedName name="CATEGORIA16" localSheetId="15">#REF!</definedName>
    <definedName name="CATEGORIA16">#REF!</definedName>
    <definedName name="CATEGORIA17" localSheetId="15">#REF!</definedName>
    <definedName name="CATEGORIA17">#REF!</definedName>
    <definedName name="CATEGORIA18" localSheetId="15">#REF!</definedName>
    <definedName name="CATEGORIA18">#REF!</definedName>
    <definedName name="CATEGORIA19" localSheetId="15">#REF!</definedName>
    <definedName name="CATEGORIA19">#REF!</definedName>
    <definedName name="CATEGORIA2" localSheetId="15">#REF!</definedName>
    <definedName name="CATEGORIA2">#REF!</definedName>
    <definedName name="CATEGORIA20" localSheetId="15">#REF!</definedName>
    <definedName name="CATEGORIA20">#REF!</definedName>
    <definedName name="CATEGORIA21" localSheetId="15">#REF!</definedName>
    <definedName name="CATEGORIA21">#REF!</definedName>
    <definedName name="CATEGORIA22" localSheetId="15">#REF!</definedName>
    <definedName name="CATEGORIA22">#REF!</definedName>
    <definedName name="CATEGORIA3" localSheetId="15">#REF!</definedName>
    <definedName name="CATEGORIA3">#REF!</definedName>
    <definedName name="CATEGORIA4" localSheetId="15">#REF!</definedName>
    <definedName name="CATEGORIA4">#REF!</definedName>
    <definedName name="CATEGORIA5" localSheetId="15">#REF!</definedName>
    <definedName name="CATEGORIA5">#REF!</definedName>
    <definedName name="CATEGORIA6" localSheetId="15">#REF!</definedName>
    <definedName name="CATEGORIA6">#REF!</definedName>
    <definedName name="CATEGORIA7" localSheetId="15">#REF!</definedName>
    <definedName name="CATEGORIA7">#REF!</definedName>
    <definedName name="CATEGORIA8" localSheetId="15">#REF!</definedName>
    <definedName name="CATEGORIA8">#REF!</definedName>
    <definedName name="CATEGORIA9" localSheetId="15">#REF!</definedName>
    <definedName name="CATEGORIA9">#REF!</definedName>
    <definedName name="CB10I">#REF!</definedName>
    <definedName name="CB10P">#REF!</definedName>
    <definedName name="CB4I">#REF!</definedName>
    <definedName name="CB4P">#REF!</definedName>
    <definedName name="CB6.5I">#REF!</definedName>
    <definedName name="CB6.5P">#REF!</definedName>
    <definedName name="CB6_5I">#REF!</definedName>
    <definedName name="CB6_5P">#REF!</definedName>
    <definedName name="CB6I">#REF!</definedName>
    <definedName name="CB6P">#REF!</definedName>
    <definedName name="cbas">#REF!</definedName>
    <definedName name="CBUQ">#REF!</definedName>
    <definedName name="CCARR">[2]SERVIÇOS!#REF!</definedName>
    <definedName name="ccp">#REF!</definedName>
    <definedName name="CDF">[2]SERVIÇOS!#REF!</definedName>
    <definedName name="cdi">[22]Assumptions!$B$23</definedName>
    <definedName name="CDP">[2]SERVIÇOS!#REF!</definedName>
    <definedName name="cds">#REF!</definedName>
    <definedName name="cdvthd" localSheetId="15">#REF!</definedName>
    <definedName name="cdvthd">#REF!</definedName>
    <definedName name="cec20x20">#REF!</definedName>
    <definedName name="CélulaInicioPlanilha" localSheetId="15">#REF!</definedName>
    <definedName name="CélulaInicioPlanilha">#REF!</definedName>
    <definedName name="CélulaResumo" localSheetId="15">#REF!</definedName>
    <definedName name="CélulaResumo">#REF!</definedName>
    <definedName name="cer1_2">#REF!</definedName>
    <definedName name="CestaExcel" localSheetId="15">#REF!</definedName>
    <definedName name="CestaExcel">#REF!</definedName>
    <definedName name="CFF.Dados">OFFSET([23]CFF!$L$17,1,0):OFFSET([23]CFF!$X$21,-1,-1)</definedName>
    <definedName name="CFF.IncluirLinha" localSheetId="16">MAX([23]PO!$V$11:$V$37)*CFF.NumLinha-ROW([23]CFF!$F$21)+ROW([23]CFF!$F$17)+1</definedName>
    <definedName name="CFF.IncluirLinha" localSheetId="15">MAX([23]PO!$V$11:$V$37)*CFF.NumLinha-ROW([23]CFF!$F$21)+ROW([23]CFF!$F$17)+1</definedName>
    <definedName name="CFF.IncluirLinha">MAX([23]PO!$V$11:$V$37)*CFF.NumLinha-ROW([23]CFF!$F$21)+ROW([23]CFF!$F$17)+1</definedName>
    <definedName name="CFF.Item">OFFSET([23]CFF!$L$17,1,0):OFFSET([23]CFF!$X$21,-1,-1)</definedName>
    <definedName name="CFF.NumLinha">ROW([23]CFF!$D$14)-ROW([23]CFF!$D$10)-1</definedName>
    <definedName name="chaf">#REF!</definedName>
    <definedName name="CHAFQT" localSheetId="15">#REF!</definedName>
    <definedName name="CHAFQT">#REF!</definedName>
    <definedName name="cib">#REF!</definedName>
    <definedName name="CIM">[1]DADOS!$C$14</definedName>
    <definedName name="cim_5">#REF!</definedName>
    <definedName name="Cimento">#REF!</definedName>
    <definedName name="cimnpav">[17]OAC_NPAV!$N$5</definedName>
    <definedName name="cimpav">[17]OAC_PAV!$N$5</definedName>
    <definedName name="çl">#REF!</definedName>
    <definedName name="clp">#REF!</definedName>
    <definedName name="clr1_2">#REF!</definedName>
    <definedName name="CM_30">#REF!</definedName>
    <definedName name="CM9I">#REF!</definedName>
    <definedName name="CM9P">#REF!</definedName>
    <definedName name="COD">#REF!</definedName>
    <definedName name="COEF">#REF!</definedName>
    <definedName name="Colchão">#REF!</definedName>
    <definedName name="COLSUB" localSheetId="15">#REF!</definedName>
    <definedName name="COLSUB">#REF!</definedName>
    <definedName name="COMP">'[24]COMPOSIÇOES-ORDEM NÚMERICA'!$A$8:$D$98</definedName>
    <definedName name="compor">#REF!</definedName>
    <definedName name="CONCRETO">[14]PRECORC.XLS!#REF!</definedName>
    <definedName name="CONT1" localSheetId="15">#REF!</definedName>
    <definedName name="CONT1">#REF!</definedName>
    <definedName name="CONT2" localSheetId="15">#REF!</definedName>
    <definedName name="CONT2">#REF!</definedName>
    <definedName name="CONT3" localSheetId="15">#REF!</definedName>
    <definedName name="CONT3">#REF!</definedName>
    <definedName name="CONTADOR">#N/A</definedName>
    <definedName name="CONTAIT" localSheetId="15">#REF!</definedName>
    <definedName name="CONTAIT">#REF!</definedName>
    <definedName name="CONTREC" localSheetId="15">#REF!</definedName>
    <definedName name="CONTREC">#REF!</definedName>
    <definedName name="CONTRES" localSheetId="15">#REF!</definedName>
    <definedName name="CONTRES">#REF!</definedName>
    <definedName name="cp.100">'[25]Compactação 100% PN'!$J$499</definedName>
    <definedName name="cp.95">'[25]Compactação 95% PN'!$J$477</definedName>
    <definedName name="CP.B04" localSheetId="15" hidden="1">'[4]DI-STP - PMS'!#REF!</definedName>
    <definedName name="CP.B04" hidden="1">'[4]DI-STP - PMS'!#REF!</definedName>
    <definedName name="CP.B123" localSheetId="15" hidden="1">'[4]DI-STP - PMS'!#REF!</definedName>
    <definedName name="CP.B123" hidden="1">'[4]DI-STP - PMS'!#REF!</definedName>
    <definedName name="CPA">#REF!</definedName>
    <definedName name="CPAF">#REF!</definedName>
    <definedName name="_xlnm.Criteria" localSheetId="16">#REF!</definedName>
    <definedName name="_xlnm.Criteria" localSheetId="15">#REF!</definedName>
    <definedName name="_xlnm.Criteria">#REF!</definedName>
    <definedName name="crono">'[26]Orç. Total'!$F$9</definedName>
    <definedName name="cs">[2]SERVIÇOS!#REF!</definedName>
    <definedName name="CSA">[27]SERVIÇOS!#REF!</definedName>
    <definedName name="CST">[2]SERVIÇOS!#REF!</definedName>
    <definedName name="ctfa4">#REF!</definedName>
    <definedName name="ctpvc">#REF!</definedName>
    <definedName name="cumeeira">#REF!</definedName>
    <definedName name="cumeira">#REF!</definedName>
    <definedName name="CUSTO_06" localSheetId="16">#REF!</definedName>
    <definedName name="CUSTO_06">#REF!</definedName>
    <definedName name="cx.01">[28]Aterro!#REF!</definedName>
    <definedName name="cx_coletora">#REF!</definedName>
    <definedName name="cxp4x2">#REF!</definedName>
    <definedName name="d" localSheetId="16">#REF!</definedName>
    <definedName name="D" localSheetId="15">#REF!</definedName>
    <definedName name="d">#REF!</definedName>
    <definedName name="d.1000">#REF!</definedName>
    <definedName name="d.1200">#REF!</definedName>
    <definedName name="d.200">#REF!</definedName>
    <definedName name="d.400">#REF!</definedName>
    <definedName name="d.50">#REF!</definedName>
    <definedName name="d.600">#REF!</definedName>
    <definedName name="d.800">#REF!</definedName>
    <definedName name="D6I">#REF!</definedName>
    <definedName name="D6P">#REF!</definedName>
    <definedName name="D8I">#REF!</definedName>
    <definedName name="D8P">#REF!</definedName>
    <definedName name="DADOS">[14]PRECORC.XLS!#REF!</definedName>
    <definedName name="dasd">#REF!</definedName>
    <definedName name="DAT">NA()</definedName>
    <definedName name="DAT_8">NA()</definedName>
    <definedName name="Data">'[29]Desmat 0,15'!$C$4</definedName>
    <definedName name="Data_Final">#REF!</definedName>
    <definedName name="Data_Início">#REF!</definedName>
    <definedName name="Database">#REF!</definedName>
    <definedName name="dddddddddddddddddddddddddd" localSheetId="15">#REF!</definedName>
    <definedName name="dddddddddddddddddddddddddd">#REF!</definedName>
    <definedName name="dddddddddddddppppppppp" localSheetId="15">#REF!</definedName>
    <definedName name="dddddddddddddppppppppp">#REF!</definedName>
    <definedName name="ddlc">#REF!</definedName>
    <definedName name="dealer">[22]Assumptions!$B$29</definedName>
    <definedName name="DEF_I_U_Q_ATUAL">#N/A</definedName>
    <definedName name="DEF_ITEM_ATUAL">#N/A</definedName>
    <definedName name="defensas">#REF!</definedName>
    <definedName name="DEFINE_COMECO">#N/A</definedName>
    <definedName name="DEFINE_Q_ATUAL">#N/A</definedName>
    <definedName name="DEFINE_RANGE">#N/A</definedName>
    <definedName name="DEFINE_U_ATUAL">#N/A</definedName>
    <definedName name="DEL_LINHA">#N/A</definedName>
    <definedName name="dele">#REF!</definedName>
    <definedName name="densidade_cap">#REF!</definedName>
    <definedName name="DERIVQT" localSheetId="15">#REF!</definedName>
    <definedName name="DERIVQT">#REF!</definedName>
    <definedName name="descida1">#REF!</definedName>
    <definedName name="descida2">#REF!</definedName>
    <definedName name="DESM">[1]DADOS!$C$22</definedName>
    <definedName name="DespGer">[16]Tel!#REF!</definedName>
    <definedName name="DespGer_1">[16]Tel!#REF!</definedName>
    <definedName name="DespGer_1_4">[16]Tel!#REF!</definedName>
    <definedName name="DespGer_4">[16]Tel!#REF!</definedName>
    <definedName name="DespGer_6">[16]Tel!#REF!</definedName>
    <definedName name="DespGer_6_4">[16]Tel!#REF!</definedName>
    <definedName name="DEZ94_3">[3]Consultoria!#REF!</definedName>
    <definedName name="DEZ95_3">[3]Consultoria!#REF!</definedName>
    <definedName name="DEZ96_3">[3]Consultoria!#REF!</definedName>
    <definedName name="DEZ97_3">[3]Consultoria!#REF!</definedName>
    <definedName name="DEZ98_3">[3]Consultoria!#REF!</definedName>
    <definedName name="DEZ99_3">[3]Consultoria!#REF!</definedName>
    <definedName name="dfijvnqienvvnjv" localSheetId="15">#REF!</definedName>
    <definedName name="dfijvnqienvvnjv">#REF!</definedName>
    <definedName name="DGA">'[15]PRO-08'!#REF!</definedName>
    <definedName name="DIA">[2]INVENTÁRIO!$B$9</definedName>
    <definedName name="diária">[14]PRECORC.XLS!#REF!</definedName>
    <definedName name="DIARIAS">[14]PRECORC.XLS!#REF!</definedName>
    <definedName name="DIE">#REF!</definedName>
    <definedName name="DIF">#REF!</definedName>
    <definedName name="DIF_2">#REF!</definedName>
    <definedName name="DIFQT" localSheetId="15">#REF!</definedName>
    <definedName name="DIFQT">#REF!</definedName>
    <definedName name="DistMed">[16]CombLub!#REF!</definedName>
    <definedName name="DistMed_1">[16]CombLub!#REF!</definedName>
    <definedName name="DistMed_1_4">[16]CombLub!#REF!</definedName>
    <definedName name="DistMed_4">[16]CombLub!#REF!</definedName>
    <definedName name="DistMed_6">[16]CombLub!#REF!</definedName>
    <definedName name="DistMed_6_4">[16]CombLub!#REF!</definedName>
    <definedName name="DistMedMP">[16]CombLub!#REF!</definedName>
    <definedName name="DistMedMP_1">[16]CombLub!#REF!</definedName>
    <definedName name="DistMedMP_1_4">[16]CombLub!#REF!</definedName>
    <definedName name="DistMedMP_4">[16]CombLub!#REF!</definedName>
    <definedName name="DistMedMP_6">[16]CombLub!#REF!</definedName>
    <definedName name="DistMedMP_6_4">[16]CombLub!#REF!</definedName>
    <definedName name="DKM">#REF!</definedName>
    <definedName name="DMT">'[30]Instalação e manutenção de cant'!$D$1651,'[30]Instalação e manutenção de cant'!$D$1155</definedName>
    <definedName name="DMT_0_50">#REF!</definedName>
    <definedName name="dmt_1000">#REF!</definedName>
    <definedName name="dmt_1200">#REF!</definedName>
    <definedName name="dmt_1400">#REF!</definedName>
    <definedName name="dmt_200">#REF!</definedName>
    <definedName name="DMT_200_400">#REF!</definedName>
    <definedName name="dmt_400">#REF!</definedName>
    <definedName name="DMT_400_600">#REF!</definedName>
    <definedName name="dmt_50">#REF!</definedName>
    <definedName name="DMT_50_200">#REF!</definedName>
    <definedName name="dmt_600">#REF!</definedName>
    <definedName name="dmt_800">#REF!</definedName>
    <definedName name="DMT_CM30_NP">'[31]Quadro DMT'!$H$12</definedName>
    <definedName name="DMT_CM30_P">'[31]Quadro DMT'!$I$12</definedName>
    <definedName name="DMT_RR2C_NP">'[31]Quadro DMT'!$H$14</definedName>
    <definedName name="DMT_RR2C_P">'[31]Quadro DMT'!$I$14</definedName>
    <definedName name="DRE">#REF!</definedName>
    <definedName name="DRENA">#REF!</definedName>
    <definedName name="Drena2">#REF!</definedName>
    <definedName name="DRI">#REF!</definedName>
    <definedName name="dsad">#REF!</definedName>
    <definedName name="dwqhdjwqgdwq" localSheetId="15">#REF!</definedName>
    <definedName name="dwqhdjwqgdwq">#REF!</definedName>
    <definedName name="E">#REF!</definedName>
    <definedName name="E_ESQUERDA">#N/A</definedName>
    <definedName name="e001e">#REF!</definedName>
    <definedName name="e001i">#REF!</definedName>
    <definedName name="e001p">#REF!</definedName>
    <definedName name="e002e">#REF!</definedName>
    <definedName name="e002i">#REF!</definedName>
    <definedName name="e002p">#REF!</definedName>
    <definedName name="e003e">#REF!</definedName>
    <definedName name="e003i">#REF!</definedName>
    <definedName name="e003p">#REF!</definedName>
    <definedName name="e005e">#REF!</definedName>
    <definedName name="e005i">#REF!</definedName>
    <definedName name="e005p">#REF!</definedName>
    <definedName name="e006e">#REF!</definedName>
    <definedName name="e006i">#REF!</definedName>
    <definedName name="e006p">#REF!</definedName>
    <definedName name="e007e">#REF!</definedName>
    <definedName name="e007i">#REF!</definedName>
    <definedName name="e007p">#REF!</definedName>
    <definedName name="e009e">#REF!</definedName>
    <definedName name="e009i">#REF!</definedName>
    <definedName name="e009p">#REF!</definedName>
    <definedName name="e010e">#REF!</definedName>
    <definedName name="e010i">#REF!</definedName>
    <definedName name="e010p">#REF!</definedName>
    <definedName name="e011e">#REF!</definedName>
    <definedName name="e011i">#REF!</definedName>
    <definedName name="e011p">#REF!</definedName>
    <definedName name="e013e">#REF!</definedName>
    <definedName name="e013i">#REF!</definedName>
    <definedName name="e013p">#REF!</definedName>
    <definedName name="e014e">#REF!</definedName>
    <definedName name="e014i">#REF!</definedName>
    <definedName name="e014p">#REF!</definedName>
    <definedName name="e015e">#REF!</definedName>
    <definedName name="e015i">#REF!</definedName>
    <definedName name="e015p">#REF!</definedName>
    <definedName name="e016e">#REF!</definedName>
    <definedName name="e016i">#REF!</definedName>
    <definedName name="e016p">#REF!</definedName>
    <definedName name="e055e">#REF!</definedName>
    <definedName name="e055i">#REF!</definedName>
    <definedName name="e055p">#REF!</definedName>
    <definedName name="e056e">#REF!</definedName>
    <definedName name="e056i">#REF!</definedName>
    <definedName name="e056p">#REF!</definedName>
    <definedName name="e062e">#REF!</definedName>
    <definedName name="e062i">#REF!</definedName>
    <definedName name="e062p">#REF!</definedName>
    <definedName name="e063e">#REF!</definedName>
    <definedName name="e063i">#REF!</definedName>
    <definedName name="e063p">#REF!</definedName>
    <definedName name="e065e">#REF!</definedName>
    <definedName name="e065i">#REF!</definedName>
    <definedName name="e065p">#REF!</definedName>
    <definedName name="e066e">#REF!</definedName>
    <definedName name="e066i">#REF!</definedName>
    <definedName name="e066p">#REF!</definedName>
    <definedName name="e101e">#REF!</definedName>
    <definedName name="e101i">#REF!</definedName>
    <definedName name="e101p">#REF!</definedName>
    <definedName name="e102e">#REF!</definedName>
    <definedName name="e102i">#REF!</definedName>
    <definedName name="e102p">#REF!</definedName>
    <definedName name="e103e">#REF!</definedName>
    <definedName name="e103i">#REF!</definedName>
    <definedName name="e103p">#REF!</definedName>
    <definedName name="e104e">#REF!</definedName>
    <definedName name="e104i">#REF!</definedName>
    <definedName name="e104p">#REF!</definedName>
    <definedName name="e105e">#REF!</definedName>
    <definedName name="e105i">#REF!</definedName>
    <definedName name="e105p">#REF!</definedName>
    <definedName name="e106e">#REF!</definedName>
    <definedName name="e106i">#REF!</definedName>
    <definedName name="e106p">#REF!</definedName>
    <definedName name="e107e">#REF!</definedName>
    <definedName name="e107i">#REF!</definedName>
    <definedName name="e107p">#REF!</definedName>
    <definedName name="e108e">#REF!</definedName>
    <definedName name="e108i">#REF!</definedName>
    <definedName name="e108p">#REF!</definedName>
    <definedName name="e109e">#REF!</definedName>
    <definedName name="e109i">#REF!</definedName>
    <definedName name="e109p">#REF!</definedName>
    <definedName name="e110e">#REF!</definedName>
    <definedName name="e110i">#REF!</definedName>
    <definedName name="e110p">#REF!</definedName>
    <definedName name="e111e">#REF!</definedName>
    <definedName name="e111i">#REF!</definedName>
    <definedName name="e111p">#REF!</definedName>
    <definedName name="e112e">#REF!</definedName>
    <definedName name="e112i">#REF!</definedName>
    <definedName name="e112p">#REF!</definedName>
    <definedName name="e113e">#REF!</definedName>
    <definedName name="e113i">#REF!</definedName>
    <definedName name="e113p">#REF!</definedName>
    <definedName name="e114e">#REF!</definedName>
    <definedName name="e114i">#REF!</definedName>
    <definedName name="e114p">#REF!</definedName>
    <definedName name="e115e">#REF!</definedName>
    <definedName name="e115i">#REF!</definedName>
    <definedName name="e115p">#REF!</definedName>
    <definedName name="e116e">#REF!</definedName>
    <definedName name="e116i">#REF!</definedName>
    <definedName name="e116p">#REF!</definedName>
    <definedName name="e117e">#REF!</definedName>
    <definedName name="e117i">#REF!</definedName>
    <definedName name="e117p">#REF!</definedName>
    <definedName name="e118e">#REF!</definedName>
    <definedName name="e118i">#REF!</definedName>
    <definedName name="e118p">#REF!</definedName>
    <definedName name="e119e">#REF!</definedName>
    <definedName name="e119i">#REF!</definedName>
    <definedName name="e119p">#REF!</definedName>
    <definedName name="e121e">#REF!</definedName>
    <definedName name="e121i">#REF!</definedName>
    <definedName name="e121p">#REF!</definedName>
    <definedName name="e122e">#REF!</definedName>
    <definedName name="e122i">#REF!</definedName>
    <definedName name="e122p">#REF!</definedName>
    <definedName name="e123e">#REF!</definedName>
    <definedName name="e123i">#REF!</definedName>
    <definedName name="e123p">#REF!</definedName>
    <definedName name="e124e">#REF!</definedName>
    <definedName name="e124i">#REF!</definedName>
    <definedName name="e124p">#REF!</definedName>
    <definedName name="e126e">#REF!</definedName>
    <definedName name="e126i">#REF!</definedName>
    <definedName name="e126p">#REF!</definedName>
    <definedName name="e127e">#REF!</definedName>
    <definedName name="e127i">#REF!</definedName>
    <definedName name="e127p">#REF!</definedName>
    <definedName name="e128e">#REF!</definedName>
    <definedName name="e128i">#REF!</definedName>
    <definedName name="e128p">#REF!</definedName>
    <definedName name="e129e">#REF!</definedName>
    <definedName name="e129i">#REF!</definedName>
    <definedName name="e129p">#REF!</definedName>
    <definedName name="e138e">#REF!</definedName>
    <definedName name="e138i">#REF!</definedName>
    <definedName name="e138p">#REF!</definedName>
    <definedName name="e139e">#REF!</definedName>
    <definedName name="e139i">#REF!</definedName>
    <definedName name="e139p">#REF!</definedName>
    <definedName name="e142e">#REF!</definedName>
    <definedName name="e142i">#REF!</definedName>
    <definedName name="e142p">#REF!</definedName>
    <definedName name="e147e">#REF!</definedName>
    <definedName name="e147i">#REF!</definedName>
    <definedName name="e147p">#REF!</definedName>
    <definedName name="e149e">#REF!</definedName>
    <definedName name="e149i">#REF!</definedName>
    <definedName name="e149p">#REF!</definedName>
    <definedName name="e151e">#REF!</definedName>
    <definedName name="e151i">#REF!</definedName>
    <definedName name="e151p">#REF!</definedName>
    <definedName name="e156e">#REF!</definedName>
    <definedName name="e156i">#REF!</definedName>
    <definedName name="e156p">#REF!</definedName>
    <definedName name="e160e">#REF!</definedName>
    <definedName name="e160i">#REF!</definedName>
    <definedName name="e160p">#REF!</definedName>
    <definedName name="e161e">#REF!</definedName>
    <definedName name="e161i">#REF!</definedName>
    <definedName name="e161p">#REF!</definedName>
    <definedName name="e201e">#REF!</definedName>
    <definedName name="e201i">#REF!</definedName>
    <definedName name="e201p">#REF!</definedName>
    <definedName name="e202e">#REF!</definedName>
    <definedName name="e202i">#REF!</definedName>
    <definedName name="e202p">#REF!</definedName>
    <definedName name="e203e">#REF!</definedName>
    <definedName name="e203i">#REF!</definedName>
    <definedName name="e203p">#REF!</definedName>
    <definedName name="e204e">#REF!</definedName>
    <definedName name="e204i">#REF!</definedName>
    <definedName name="e204p">#REF!</definedName>
    <definedName name="e205e">#REF!</definedName>
    <definedName name="e205i">#REF!</definedName>
    <definedName name="e205p">#REF!</definedName>
    <definedName name="e206e">#REF!</definedName>
    <definedName name="e206i">#REF!</definedName>
    <definedName name="e206p">#REF!</definedName>
    <definedName name="e207e">#REF!</definedName>
    <definedName name="e207i">#REF!</definedName>
    <definedName name="e207p">#REF!</definedName>
    <definedName name="e208e">#REF!</definedName>
    <definedName name="e208i">#REF!</definedName>
    <definedName name="e208p">#REF!</definedName>
    <definedName name="e209e">#REF!</definedName>
    <definedName name="e209i">#REF!</definedName>
    <definedName name="e209p">#REF!</definedName>
    <definedName name="e210e">#REF!</definedName>
    <definedName name="e210i">#REF!</definedName>
    <definedName name="e210p">#REF!</definedName>
    <definedName name="e211e">#REF!</definedName>
    <definedName name="e211i">#REF!</definedName>
    <definedName name="e211p">#REF!</definedName>
    <definedName name="e223e">#REF!</definedName>
    <definedName name="e223i">#REF!</definedName>
    <definedName name="e223p">#REF!</definedName>
    <definedName name="e225e">#REF!</definedName>
    <definedName name="e225i">#REF!</definedName>
    <definedName name="e225p">#REF!</definedName>
    <definedName name="e226e">#REF!</definedName>
    <definedName name="e226i">#REF!</definedName>
    <definedName name="e226p">#REF!</definedName>
    <definedName name="e301e">#REF!</definedName>
    <definedName name="e301i">#REF!</definedName>
    <definedName name="e301p">#REF!</definedName>
    <definedName name="e302e">#REF!</definedName>
    <definedName name="e302i">#REF!</definedName>
    <definedName name="e302p">#REF!</definedName>
    <definedName name="e303e">#REF!</definedName>
    <definedName name="e303i">#REF!</definedName>
    <definedName name="e303p">#REF!</definedName>
    <definedName name="e304e">#REF!</definedName>
    <definedName name="e304i">#REF!</definedName>
    <definedName name="e304p">#REF!</definedName>
    <definedName name="e305e">#REF!</definedName>
    <definedName name="e305p">#REF!</definedName>
    <definedName name="e306e">#REF!</definedName>
    <definedName name="e306i">#REF!</definedName>
    <definedName name="e306p">#REF!</definedName>
    <definedName name="e307e">#REF!</definedName>
    <definedName name="e307p">#REF!</definedName>
    <definedName name="e308e">#REF!</definedName>
    <definedName name="e308p">#REF!</definedName>
    <definedName name="e309e">#REF!</definedName>
    <definedName name="e309p">#REF!</definedName>
    <definedName name="e310e">#REF!</definedName>
    <definedName name="e310p">#REF!</definedName>
    <definedName name="e311e">#REF!</definedName>
    <definedName name="e311p">#REF!</definedName>
    <definedName name="e312e">#REF!</definedName>
    <definedName name="e312p">#REF!</definedName>
    <definedName name="e313e">#REF!</definedName>
    <definedName name="e313p">#REF!</definedName>
    <definedName name="e314e">#REF!</definedName>
    <definedName name="e314p">#REF!</definedName>
    <definedName name="e316e">#REF!</definedName>
    <definedName name="e316p">#REF!</definedName>
    <definedName name="e317e">#REF!</definedName>
    <definedName name="e317p">#REF!</definedName>
    <definedName name="e318e">#REF!</definedName>
    <definedName name="e318p">#REF!</definedName>
    <definedName name="e323e">#REF!</definedName>
    <definedName name="e323i">#REF!</definedName>
    <definedName name="e323p">#REF!</definedName>
    <definedName name="e330e">#REF!</definedName>
    <definedName name="e330i">#REF!</definedName>
    <definedName name="e330p">#REF!</definedName>
    <definedName name="e331e">#REF!</definedName>
    <definedName name="e331i">#REF!</definedName>
    <definedName name="e331p">#REF!</definedName>
    <definedName name="e332e">#REF!</definedName>
    <definedName name="e332i">#REF!</definedName>
    <definedName name="e332p">#REF!</definedName>
    <definedName name="e333e">#REF!</definedName>
    <definedName name="e333i">#REF!</definedName>
    <definedName name="e333p">#REF!</definedName>
    <definedName name="e334e">#REF!</definedName>
    <definedName name="e334i">#REF!</definedName>
    <definedName name="e334p">#REF!</definedName>
    <definedName name="e335e">#REF!</definedName>
    <definedName name="e335i">#REF!</definedName>
    <definedName name="e335p">#REF!</definedName>
    <definedName name="e337e">#REF!</definedName>
    <definedName name="e337i">#REF!</definedName>
    <definedName name="e337p">#REF!</definedName>
    <definedName name="e338e">#REF!</definedName>
    <definedName name="e338i">#REF!</definedName>
    <definedName name="e338p">#REF!</definedName>
    <definedName name="e339e">#REF!</definedName>
    <definedName name="e339p">#REF!</definedName>
    <definedName name="e340e">#REF!</definedName>
    <definedName name="e340i">#REF!</definedName>
    <definedName name="e340p">#REF!</definedName>
    <definedName name="e343e">#REF!</definedName>
    <definedName name="e343i">#REF!</definedName>
    <definedName name="e343p">#REF!</definedName>
    <definedName name="e400e">#REF!</definedName>
    <definedName name="e400i">#REF!</definedName>
    <definedName name="e400p">#REF!</definedName>
    <definedName name="e402e">#REF!</definedName>
    <definedName name="e402i">#REF!</definedName>
    <definedName name="e402p">#REF!</definedName>
    <definedName name="e403e">#REF!</definedName>
    <definedName name="e403i">#REF!</definedName>
    <definedName name="e403p">#REF!</definedName>
    <definedName name="e404e">#REF!</definedName>
    <definedName name="e404i">#REF!</definedName>
    <definedName name="e404p">#REF!</definedName>
    <definedName name="e405e">#REF!</definedName>
    <definedName name="e405i">#REF!</definedName>
    <definedName name="e405p">#REF!</definedName>
    <definedName name="e406e">#REF!</definedName>
    <definedName name="e406i">#REF!</definedName>
    <definedName name="e406p">#REF!</definedName>
    <definedName name="e407e">#REF!</definedName>
    <definedName name="e407i">#REF!</definedName>
    <definedName name="e407p">#REF!</definedName>
    <definedName name="e408e">#REF!</definedName>
    <definedName name="e408i">#REF!</definedName>
    <definedName name="e408p">#REF!</definedName>
    <definedName name="e409e">#REF!</definedName>
    <definedName name="e409i">#REF!</definedName>
    <definedName name="e409p">#REF!</definedName>
    <definedName name="e410e">#REF!</definedName>
    <definedName name="e410i">#REF!</definedName>
    <definedName name="e410p">#REF!</definedName>
    <definedName name="e411e">#REF!</definedName>
    <definedName name="e411i">#REF!</definedName>
    <definedName name="e411p">#REF!</definedName>
    <definedName name="e412e">#REF!</definedName>
    <definedName name="e412i">#REF!</definedName>
    <definedName name="e412p">#REF!</definedName>
    <definedName name="e416e">#REF!</definedName>
    <definedName name="e416i">#REF!</definedName>
    <definedName name="e416p">#REF!</definedName>
    <definedName name="e421e">#REF!</definedName>
    <definedName name="e421i">#REF!</definedName>
    <definedName name="e421p">#REF!</definedName>
    <definedName name="e422e">#REF!</definedName>
    <definedName name="e422i">#REF!</definedName>
    <definedName name="e422p">#REF!</definedName>
    <definedName name="e427e">#REF!</definedName>
    <definedName name="e427i">#REF!</definedName>
    <definedName name="e427p">#REF!</definedName>
    <definedName name="e432e">#REF!</definedName>
    <definedName name="e432i">#REF!</definedName>
    <definedName name="e432p">#REF!</definedName>
    <definedName name="e433e">#REF!</definedName>
    <definedName name="e433i">#REF!</definedName>
    <definedName name="e433p">#REF!</definedName>
    <definedName name="e434e">#REF!</definedName>
    <definedName name="e434i">#REF!</definedName>
    <definedName name="e434p">#REF!</definedName>
    <definedName name="e501e">#REF!</definedName>
    <definedName name="e501i">#REF!</definedName>
    <definedName name="e501p">#REF!</definedName>
    <definedName name="e502e">#REF!</definedName>
    <definedName name="e502i">#REF!</definedName>
    <definedName name="e502p">#REF!</definedName>
    <definedName name="e503e">#REF!</definedName>
    <definedName name="e503i">#REF!</definedName>
    <definedName name="e503p">#REF!</definedName>
    <definedName name="e504e">#REF!</definedName>
    <definedName name="e504i">#REF!</definedName>
    <definedName name="e504p">#REF!</definedName>
    <definedName name="e505e">#REF!</definedName>
    <definedName name="e505i">#REF!</definedName>
    <definedName name="e505p">#REF!</definedName>
    <definedName name="e507e">#REF!</definedName>
    <definedName name="e507i">#REF!</definedName>
    <definedName name="e507p">#REF!</definedName>
    <definedName name="e508e">#REF!</definedName>
    <definedName name="e508i">#REF!</definedName>
    <definedName name="e508p">#REF!</definedName>
    <definedName name="e509e">#REF!</definedName>
    <definedName name="e509i">#REF!</definedName>
    <definedName name="e509p">#REF!</definedName>
    <definedName name="e601e">#REF!</definedName>
    <definedName name="e601i">#REF!</definedName>
    <definedName name="e601p">#REF!</definedName>
    <definedName name="e602e">#REF!</definedName>
    <definedName name="e602i">#REF!</definedName>
    <definedName name="e602p">#REF!</definedName>
    <definedName name="e603e">#REF!</definedName>
    <definedName name="e603i">#REF!</definedName>
    <definedName name="e603p">#REF!</definedName>
    <definedName name="e901e">#REF!</definedName>
    <definedName name="e901i">#REF!</definedName>
    <definedName name="e901p">#REF!</definedName>
    <definedName name="e902e">#REF!</definedName>
    <definedName name="e902i">#REF!</definedName>
    <definedName name="e902p">#REF!</definedName>
    <definedName name="e903e">#REF!</definedName>
    <definedName name="e903i">#REF!</definedName>
    <definedName name="e903p">#REF!</definedName>
    <definedName name="e904e">#REF!</definedName>
    <definedName name="e904i">#REF!</definedName>
    <definedName name="e904p">#REF!</definedName>
    <definedName name="e905e">#REF!</definedName>
    <definedName name="e905i">#REF!</definedName>
    <definedName name="e905p">#REF!</definedName>
    <definedName name="e906e">#REF!</definedName>
    <definedName name="e906i">#REF!</definedName>
    <definedName name="e906p">#REF!</definedName>
    <definedName name="e907e">#REF!</definedName>
    <definedName name="e907p">#REF!</definedName>
    <definedName name="e908e">#REF!</definedName>
    <definedName name="e908i">#REF!</definedName>
    <definedName name="e908p">#REF!</definedName>
    <definedName name="e909e">#REF!</definedName>
    <definedName name="e909i">#REF!</definedName>
    <definedName name="e909p">#REF!</definedName>
    <definedName name="e910e">#REF!</definedName>
    <definedName name="e910i">#REF!</definedName>
    <definedName name="e910p">#REF!</definedName>
    <definedName name="e911e">#REF!</definedName>
    <definedName name="e911i">#REF!</definedName>
    <definedName name="e911p">#REF!</definedName>
    <definedName name="e912e">#REF!</definedName>
    <definedName name="e912i">#REF!</definedName>
    <definedName name="e912p">#REF!</definedName>
    <definedName name="e914e">#REF!</definedName>
    <definedName name="e914i">#REF!</definedName>
    <definedName name="e914p">#REF!</definedName>
    <definedName name="e915e">#REF!</definedName>
    <definedName name="e915i">#REF!</definedName>
    <definedName name="e915p">#REF!</definedName>
    <definedName name="e916e">#REF!</definedName>
    <definedName name="e916i">#REF!</definedName>
    <definedName name="e916p">#REF!</definedName>
    <definedName name="e917e">#REF!</definedName>
    <definedName name="e917i">#REF!</definedName>
    <definedName name="e917p">#REF!</definedName>
    <definedName name="e918e">#REF!</definedName>
    <definedName name="e918i">#REF!</definedName>
    <definedName name="e918p">#REF!</definedName>
    <definedName name="e919e">#REF!</definedName>
    <definedName name="e919i">#REF!</definedName>
    <definedName name="e919p">#REF!</definedName>
    <definedName name="e920e">#REF!</definedName>
    <definedName name="e920i">#REF!</definedName>
    <definedName name="e920p">#REF!</definedName>
    <definedName name="e921e">#REF!</definedName>
    <definedName name="e921i">#REF!</definedName>
    <definedName name="e921p">#REF!</definedName>
    <definedName name="e922e">#REF!</definedName>
    <definedName name="e922i">#REF!</definedName>
    <definedName name="e922p">#REF!</definedName>
    <definedName name="e923e">#REF!</definedName>
    <definedName name="e923i">#REF!</definedName>
    <definedName name="e923p">#REF!</definedName>
    <definedName name="e924e">#REF!</definedName>
    <definedName name="e924i">#REF!</definedName>
    <definedName name="e924p">#REF!</definedName>
    <definedName name="e925e">#REF!</definedName>
    <definedName name="e925i">#REF!</definedName>
    <definedName name="e925p">#REF!</definedName>
    <definedName name="EB">[16]CombLub!#REF!</definedName>
    <definedName name="EB_1">[16]CombLub!#REF!</definedName>
    <definedName name="EB_1_4">[16]CombLub!#REF!</definedName>
    <definedName name="EB_4">[16]CombLub!#REF!</definedName>
    <definedName name="EB_6">[16]CombLub!#REF!</definedName>
    <definedName name="EB_6_4">[16]CombLub!#REF!</definedName>
    <definedName name="eCameta">[16]EquiA!#REF!</definedName>
    <definedName name="eCameta_1">[16]EquiA!#REF!</definedName>
    <definedName name="eCameta_1_4">[16]EquiA!#REF!</definedName>
    <definedName name="eCameta_4">[16]EquiA!#REF!</definedName>
    <definedName name="eCameta_6">[16]EquiA!#REF!</definedName>
    <definedName name="eCameta_6_4">[16]EquiA!#REF!</definedName>
    <definedName name="ecm">#REF!</definedName>
    <definedName name="eee">NA()</definedName>
    <definedName name="EFETIVO">#REF!</definedName>
    <definedName name="ele">#REF!</definedName>
    <definedName name="ELIAS">#REF!</definedName>
    <definedName name="elr1_2">#REF!</definedName>
    <definedName name="elv50x40">#REF!</definedName>
    <definedName name="ELYSSA">#REF!</definedName>
    <definedName name="EMN">[2]SERVIÇOS!#REF!</definedName>
    <definedName name="eMoto">[16]EquiA!#REF!</definedName>
    <definedName name="eMoto_1">[16]EquiA!#REF!</definedName>
    <definedName name="eMoto_1_4">[16]EquiA!#REF!</definedName>
    <definedName name="eMoto_4">[16]EquiA!#REF!</definedName>
    <definedName name="eMoto_6">[16]EquiA!#REF!</definedName>
    <definedName name="eMoto_6_4">[16]EquiA!#REF!</definedName>
    <definedName name="Empo">#REF!</definedName>
    <definedName name="empo2">#REF!</definedName>
    <definedName name="Empola2">#REF!</definedName>
    <definedName name="Empolamento">#REF!</definedName>
    <definedName name="Empolo2">#REF!</definedName>
    <definedName name="empolo3">#REF!</definedName>
    <definedName name="enc">#REF!</definedName>
    <definedName name="ENC_5">#REF!</definedName>
    <definedName name="ENE">#REF!</definedName>
    <definedName name="EnerConsAn">#REF!</definedName>
    <definedName name="EnerConsAn_1">#REF!</definedName>
    <definedName name="EnerConsAn_1_4">#REF!</definedName>
    <definedName name="EnerConsAn_4">#REF!</definedName>
    <definedName name="EnerConsAn_6">#REF!</definedName>
    <definedName name="EnerConsAn_6_4">#REF!</definedName>
    <definedName name="EnerDemAn">#REF!</definedName>
    <definedName name="EnerDemAn_1">#REF!</definedName>
    <definedName name="EnerDemAn_1_4">#REF!</definedName>
    <definedName name="EnerDemAn_4">#REF!</definedName>
    <definedName name="EnerDemAn_6">#REF!</definedName>
    <definedName name="EnerDemAn_6_4">#REF!</definedName>
    <definedName name="eng">'[10]Mat Asf'!$C$36</definedName>
    <definedName name="entrada1">#REF!</definedName>
    <definedName name="entrada2">#REF!</definedName>
    <definedName name="epm2.5">#REF!</definedName>
    <definedName name="epm2_5">#REF!</definedName>
    <definedName name="EQ">'[20]CUSTOS UNITÁRIOS'!$C$373:$I$540</definedName>
    <definedName name="EQUIP">[32]INSUMOS!$D$11:$H$84</definedName>
    <definedName name="Equipam.">'[33]03-1.1:03-6.1'!$I$14</definedName>
    <definedName name="ER">NA()</definedName>
    <definedName name="ERRO">#N/A</definedName>
    <definedName name="escavmec">#REF!</definedName>
    <definedName name="esm">#REF!</definedName>
    <definedName name="est">#REF!</definedName>
    <definedName name="est1.5_15">#REF!</definedName>
    <definedName name="est1_5_15">#REF!</definedName>
    <definedName name="eVehLev">[34]EquiA!$B$5</definedName>
    <definedName name="EXA">'[15]PRO-08'!#REF!</definedName>
    <definedName name="Excel_BuiltIn__FilterDatabase_10">NA()</definedName>
    <definedName name="Excel_BuiltIn__FilterDatabase_10_1">NA()</definedName>
    <definedName name="Excel_BuiltIn__FilterDatabase_13">NA()</definedName>
    <definedName name="Excel_BuiltIn__FilterDatabase_13_62">NA()</definedName>
    <definedName name="Excel_BuiltIn__FilterDatabase_14">NA()</definedName>
    <definedName name="Excel_BuiltIn__FilterDatabase_14_62">NA()</definedName>
    <definedName name="Excel_BuiltIn__FilterDatabase_15">NA()</definedName>
    <definedName name="Excel_BuiltIn__FilterDatabase_15_3">NA()</definedName>
    <definedName name="Excel_BuiltIn__FilterDatabase_15_4">NA()</definedName>
    <definedName name="Excel_BuiltIn__FilterDatabase_15_5">NA()</definedName>
    <definedName name="Excel_BuiltIn__FilterDatabase_15_6">NA()</definedName>
    <definedName name="Excel_BuiltIn__FilterDatabase_15_62">NA()</definedName>
    <definedName name="Excel_BuiltIn__FilterDatabase_15_7">NA()</definedName>
    <definedName name="Excel_BuiltIn__FilterDatabase_15_8">NA()</definedName>
    <definedName name="Excel_BuiltIn__FilterDatabase_4">#REF!</definedName>
    <definedName name="Excel_BuiltIn__FilterDatabase_8">NA()</definedName>
    <definedName name="Excel_BuiltIn__FilterDatabase_8_1">NA()</definedName>
    <definedName name="Excel_BuiltIn__FilterDatabase_9">NA()</definedName>
    <definedName name="Excel_BuiltIn__FilterDatabase_9_1">NA()</definedName>
    <definedName name="Excel_BuiltIn_Criteria" localSheetId="16">#REF!</definedName>
    <definedName name="Excel_BuiltIn_Criteria" localSheetId="15">#REF!</definedName>
    <definedName name="Excel_BuiltIn_Criteria">#REF!</definedName>
    <definedName name="Excel_BuiltIn_Print_Area_1">"$#REF!.$A$1:$G$27"</definedName>
    <definedName name="Excel_BuiltIn_Print_Area_1_1">"$#REF!.$A$1:$G$25"</definedName>
    <definedName name="Excel_BuiltIn_Print_Area_1_1_1">#REF!</definedName>
    <definedName name="Excel_BuiltIn_Print_Area_1_1_1_1">#REF!</definedName>
    <definedName name="Excel_BuiltIn_Print_Area_1_1_1_1_1">#REF!</definedName>
    <definedName name="Excel_BuiltIn_Print_Area_1_1_1_4">#REF!</definedName>
    <definedName name="Excel_BuiltIn_Print_Area_1_1_4">#REF!</definedName>
    <definedName name="Excel_BuiltIn_Print_Area_1_6">#REF!</definedName>
    <definedName name="Excel_BuiltIn_Print_Area_1_6_4">#REF!</definedName>
    <definedName name="Excel_BuiltIn_Print_Area_2_1" localSheetId="16">#REF!</definedName>
    <definedName name="Excel_BuiltIn_Print_Area_2_1" localSheetId="15">#REF!</definedName>
    <definedName name="Excel_BuiltIn_Print_Area_2_1">#REF!</definedName>
    <definedName name="Excel_BuiltIn_Print_Area_2_1_1">#REF!</definedName>
    <definedName name="Excel_BuiltIn_Print_Area_2_1_6" localSheetId="16">#REF!</definedName>
    <definedName name="Excel_BuiltIn_Print_Area_2_1_6" localSheetId="15">#REF!</definedName>
    <definedName name="Excel_BuiltIn_Print_Area_2_1_6">#REF!</definedName>
    <definedName name="Excel_BuiltIn_Print_Area_21">#REF!</definedName>
    <definedName name="Excel_BuiltIn_Print_Area_21_1">#REF!</definedName>
    <definedName name="Excel_BuiltIn_Print_Area_21_1_4">#REF!</definedName>
    <definedName name="Excel_BuiltIn_Print_Area_21_4">#REF!</definedName>
    <definedName name="Excel_BuiltIn_Print_Area_21_6">#REF!</definedName>
    <definedName name="Excel_BuiltIn_Print_Area_21_6_4">#REF!</definedName>
    <definedName name="Excel_BuiltIn_Print_Area_23_1">#REF!</definedName>
    <definedName name="Excel_BuiltIn_Print_Area_23_1_1">NA()</definedName>
    <definedName name="Excel_BuiltIn_Print_Area_23_1_2">NA()</definedName>
    <definedName name="Excel_BuiltIn_Print_Area_23_1_3">NA()</definedName>
    <definedName name="Excel_BuiltIn_Print_Area_23_1_4">NA()</definedName>
    <definedName name="Excel_BuiltIn_Print_Area_23_1_5">NA()</definedName>
    <definedName name="Excel_BuiltIn_Print_Area_26">#REF!</definedName>
    <definedName name="Excel_BuiltIn_Print_Area_26_1">#REF!</definedName>
    <definedName name="Excel_BuiltIn_Print_Area_26_1_4">#REF!</definedName>
    <definedName name="Excel_BuiltIn_Print_Area_26_4">#REF!</definedName>
    <definedName name="Excel_BuiltIn_Print_Area_26_6">#REF!</definedName>
    <definedName name="Excel_BuiltIn_Print_Area_26_6_4">#REF!</definedName>
    <definedName name="Excel_BuiltIn_Print_Area_27_1">#REF!</definedName>
    <definedName name="Excel_BuiltIn_Print_Area_27_1_1">NA()</definedName>
    <definedName name="Excel_BuiltIn_Print_Area_27_1_2">NA()</definedName>
    <definedName name="Excel_BuiltIn_Print_Area_27_1_3">NA()</definedName>
    <definedName name="Excel_BuiltIn_Print_Area_27_1_4">NA()</definedName>
    <definedName name="Excel_BuiltIn_Print_Area_27_1_5">NA()</definedName>
    <definedName name="Excel_BuiltIn_Print_Area_3">#REF!</definedName>
    <definedName name="Excel_BuiltIn_Print_Area_3_1">#REF!</definedName>
    <definedName name="Excel_BuiltIn_Print_Area_3_1_1">NA()</definedName>
    <definedName name="Excel_BuiltIn_Print_Area_3_1_2">NA()</definedName>
    <definedName name="Excel_BuiltIn_Print_Area_3_1_3">NA()</definedName>
    <definedName name="Excel_BuiltIn_Print_Area_3_1_4">NA()</definedName>
    <definedName name="Excel_BuiltIn_Print_Area_3_1_5">NA()</definedName>
    <definedName name="Excel_BuiltIn_Print_Area_33_1">#REF!</definedName>
    <definedName name="Excel_BuiltIn_Print_Area_33_1_1">NA()</definedName>
    <definedName name="Excel_BuiltIn_Print_Area_33_1_2">NA()</definedName>
    <definedName name="Excel_BuiltIn_Print_Area_33_1_3">NA()</definedName>
    <definedName name="Excel_BuiltIn_Print_Area_33_1_4">NA()</definedName>
    <definedName name="Excel_BuiltIn_Print_Area_33_1_5">NA()</definedName>
    <definedName name="Excel_BuiltIn_Print_Area_4">#REF!</definedName>
    <definedName name="Excel_BuiltIn_Print_Area_5">#REF!</definedName>
    <definedName name="Excel_BuiltIn_Print_Area_5_1">#REF!</definedName>
    <definedName name="Excel_BuiltIn_Print_Area_5_1_1">NA()</definedName>
    <definedName name="Excel_BuiltIn_Print_Area_5_1_2">NA()</definedName>
    <definedName name="Excel_BuiltIn_Print_Area_5_1_3">NA()</definedName>
    <definedName name="Excel_BuiltIn_Print_Area_5_1_4">NA()</definedName>
    <definedName name="Excel_BuiltIn_Print_Area_5_1_5">NA()</definedName>
    <definedName name="Excel_BuiltIn_Print_Area_6_1" localSheetId="16">#REF!</definedName>
    <definedName name="Excel_BuiltIn_Print_Area_6_1" localSheetId="15">#REF!</definedName>
    <definedName name="Excel_BuiltIn_Print_Area_6_1">#REF!</definedName>
    <definedName name="Excel_BuiltIn_Print_Area_6_1_6" localSheetId="16">#REF!</definedName>
    <definedName name="Excel_BuiltIn_Print_Area_6_1_6" localSheetId="15">#REF!</definedName>
    <definedName name="Excel_BuiltIn_Print_Area_6_1_6">#REF!</definedName>
    <definedName name="Excel_BuiltIn_Print_Area_8">#REF!</definedName>
    <definedName name="Excel_BuiltIn_Print_Titles_1">#REF!</definedName>
    <definedName name="Excel_BuiltIn_Print_Titles_1_1">#REF!</definedName>
    <definedName name="Excel_BuiltIn_Print_Titles_1_1_4">#REF!</definedName>
    <definedName name="Excel_BuiltIn_Print_Titles_1_4">#REF!</definedName>
    <definedName name="Excel_BuiltIn_Print_Titles_1_6">#REF!</definedName>
    <definedName name="Excel_BuiltIn_Print_Titles_1_6_4">#REF!</definedName>
    <definedName name="Excel_BuiltIn_Print_Titles_10">#REF!</definedName>
    <definedName name="Excel_BuiltIn_Print_Titles_12_1">#REF!</definedName>
    <definedName name="Excel_BuiltIn_Print_Titles_13">NA()</definedName>
    <definedName name="Excel_BuiltIn_Print_Titles_13_1">NA()</definedName>
    <definedName name="Excel_BuiltIn_Print_Titles_13_1_62">NA()</definedName>
    <definedName name="Excel_BuiltIn_Print_Titles_14">NA()</definedName>
    <definedName name="Excel_BuiltIn_Print_Titles_14_62">NA()</definedName>
    <definedName name="Excel_BuiltIn_Print_Titles_16">NA()</definedName>
    <definedName name="Excel_BuiltIn_Print_Titles_16_1">NA()</definedName>
    <definedName name="Excel_BuiltIn_Print_Titles_16_1_4">NA()</definedName>
    <definedName name="Excel_BuiltIn_Print_Titles_16_4">NA()</definedName>
    <definedName name="Excel_BuiltIn_Print_Titles_16_5">#REF!</definedName>
    <definedName name="Excel_BuiltIn_Print_Titles_16_5_4">#REF!</definedName>
    <definedName name="Excel_BuiltIn_Print_Titles_16_6">#REF!</definedName>
    <definedName name="Excel_BuiltIn_Print_Titles_16_6_4">#REF!</definedName>
    <definedName name="Excel_BuiltIn_Print_Titles_16_8">#REF!</definedName>
    <definedName name="Excel_BuiltIn_Print_Titles_16_8_4">#REF!</definedName>
    <definedName name="Excel_BuiltIn_Print_Titles_3">#REF!</definedName>
    <definedName name="Excel_BuiltIn_Print_Titles_4">'[35]Resumo São Francisco e Araripe'!#REF!</definedName>
    <definedName name="Excel_BuiltIn_Print_Titles_5">#REF!</definedName>
    <definedName name="Excel_BuiltIn_Print_Titles_8">#REF!</definedName>
    <definedName name="Excel_BuiltIn_Print_Titles_9">#REF!</definedName>
    <definedName name="ExemploEE01" localSheetId="15">#REF!</definedName>
    <definedName name="ExemploEE01">#REF!</definedName>
    <definedName name="EXPU">#REF!</definedName>
    <definedName name="Extenso">Extenso</definedName>
    <definedName name="f" localSheetId="16">#REF!</definedName>
    <definedName name="F" localSheetId="15">#REF!</definedName>
    <definedName name="f">#REF!</definedName>
    <definedName name="f801m">#REF!</definedName>
    <definedName name="f801p">#REF!</definedName>
    <definedName name="f802m">#REF!</definedName>
    <definedName name="f802p">#REF!</definedName>
    <definedName name="f803m">#REF!</definedName>
    <definedName name="f803p">#REF!</definedName>
    <definedName name="f804m">#REF!</definedName>
    <definedName name="f804p">#REF!</definedName>
    <definedName name="f805m">#REF!</definedName>
    <definedName name="f805p">#REF!</definedName>
    <definedName name="f807m">#REF!</definedName>
    <definedName name="f807p">#REF!</definedName>
    <definedName name="f808m">#REF!</definedName>
    <definedName name="f808p">#REF!</definedName>
    <definedName name="f809m">#REF!</definedName>
    <definedName name="f809p">#REF!</definedName>
    <definedName name="f810m">#REF!</definedName>
    <definedName name="f810p">#REF!</definedName>
    <definedName name="f811m">#REF!</definedName>
    <definedName name="f811p">#REF!</definedName>
    <definedName name="f812m">#REF!</definedName>
    <definedName name="f812p">#REF!</definedName>
    <definedName name="f813m">#REF!</definedName>
    <definedName name="f813p">#REF!</definedName>
    <definedName name="f814m">#REF!</definedName>
    <definedName name="f814p">#REF!</definedName>
    <definedName name="f943m">#REF!</definedName>
    <definedName name="f943p">#REF!</definedName>
    <definedName name="faixa">'[21]RESUMO-DVOP'!$N$123</definedName>
    <definedName name="faixa2">'[21]RESUMO-DVOP'!$N$185</definedName>
    <definedName name="fajjadsjajkds">[16]CombLub!#REF!</definedName>
    <definedName name="fajjadsjajkds_1">[16]CombLub!#REF!</definedName>
    <definedName name="fajjadsjajkds_1_4">[16]CombLub!#REF!</definedName>
    <definedName name="fajjadsjajkds_4">[16]CombLub!#REF!</definedName>
    <definedName name="fajjadsjajkds_6">[16]CombLub!#REF!</definedName>
    <definedName name="fajjadsjajkds_6_4">[16]CombLub!#REF!</definedName>
    <definedName name="FAL" localSheetId="15">#REF!</definedName>
    <definedName name="FAL">#REF!</definedName>
    <definedName name="FATOR">NA()</definedName>
    <definedName name="FATOR1">#REF!</definedName>
    <definedName name="fator100">#REF!</definedName>
    <definedName name="fator50">#REF!</definedName>
    <definedName name="fc1a">'[15]PRO-08'!#REF!</definedName>
    <definedName name="FC2A">'[15]PRO-08'!#REF!</definedName>
    <definedName name="FC3A">'[15]PRO-08'!#REF!</definedName>
    <definedName name="fcm">#REF!</definedName>
    <definedName name="FE">[2]SERVIÇOS!#REF!</definedName>
    <definedName name="fer">#REF!</definedName>
    <definedName name="FEV00">[3]Consultoria!#REF!</definedName>
    <definedName name="FEV00_3">[3]Consultoria!#REF!</definedName>
    <definedName name="FEV95_3">[3]Consultoria!#REF!</definedName>
    <definedName name="FEV96_3">[3]Consultoria!#REF!</definedName>
    <definedName name="FEV97_3">[3]Consultoria!#REF!</definedName>
    <definedName name="FEV98_3">[3]Consultoria!#REF!</definedName>
    <definedName name="FEV99_3">[3]Consultoria!#REF!</definedName>
    <definedName name="fffefes" localSheetId="15">#REF!</definedName>
    <definedName name="fffefes">#REF!</definedName>
    <definedName name="FINAL">#N/A</definedName>
    <definedName name="fir">#REF!</definedName>
    <definedName name="fl._01">#REF!</definedName>
    <definedName name="FoFo">#REF!</definedName>
    <definedName name="FOG">#REF!</definedName>
    <definedName name="FOLHA1">#REF!</definedName>
    <definedName name="FOLHA2">#REF!</definedName>
    <definedName name="FOLHA3">#REF!</definedName>
    <definedName name="FOLHA4">#REF!</definedName>
    <definedName name="FOLHA5">#REF!</definedName>
    <definedName name="FOLHA6">#REF!</definedName>
    <definedName name="FOLHA7">#REF!</definedName>
    <definedName name="FOLHA8">#REF!</definedName>
    <definedName name="FOLHA9">#REF!</definedName>
    <definedName name="formulas">'[36]Compactação  botafora'!$B$112,'[36]Compactação  botafora'!$B$50,'[36]Compactação  botafora'!$B$174:$B$177,'[36]Compactação  botafora'!$B$236:$B$239,'[36]Compactação  botafora'!$B$298:$B$301,'[36]Compactação  botafora'!$B$360:$B$362,'[36]Compactação  botafora'!$B$422:$B$424,'[36]Compactação  botafora'!$B$484:$B$486,'[36]Compactação  botafora'!$B$546:$B$547,'[36]Compactação  botafora'!$B$608:$B$609,'[36]Compactação  botafora'!$B$671:$B$672,'[36]Compactação  botafora'!$B$733:$B$734,'[36]Compactação  botafora'!$B$795:$B$796,'[36]Compactação  botafora'!$B$857:$B$858,'[36]Compactação  botafora'!$B$980,'[36]Compactação  botafora'!$B$1042,'[36]Compactação  botafora'!$B$1104,'[36]Compactação  botafora'!$B$1166:$B$1168,'[36]Compactação  botafora'!$B$1228:$B$1230,'[36]Compactação  botafora'!$B$1290:$B$1292</definedName>
    <definedName name="fossa">#REF!</definedName>
    <definedName name="fresh5">#REF!</definedName>
    <definedName name="FT">#REF!</definedName>
    <definedName name="FUNCAO">#N/A</definedName>
    <definedName name="FUNCAO_1">#N/A</definedName>
    <definedName name="FUNCAO_3">#N/A</definedName>
    <definedName name="FUNCAO_TITULOS">#N/A</definedName>
    <definedName name="FunE">#REF!</definedName>
    <definedName name="FunE_1">#REF!</definedName>
    <definedName name="FunE_1_4">#REF!</definedName>
    <definedName name="FunE_4">#REF!</definedName>
    <definedName name="FunE_6">#REF!</definedName>
    <definedName name="FunE_6_4">#REF!</definedName>
    <definedName name="FunInt">#REF!</definedName>
    <definedName name="FunInt_1">#REF!</definedName>
    <definedName name="FunInt_1_4">#REF!</definedName>
    <definedName name="FunInt_4">#REF!</definedName>
    <definedName name="FunInt_6">#REF!</definedName>
    <definedName name="FunInt_6_4">#REF!</definedName>
    <definedName name="FunR">#REF!</definedName>
    <definedName name="FunR_1">#REF!</definedName>
    <definedName name="FunR_1_4">#REF!</definedName>
    <definedName name="FunR_4">#REF!</definedName>
    <definedName name="FunR_6">#REF!</definedName>
    <definedName name="FunR_6_4">#REF!</definedName>
    <definedName name="fx_horiz">#REF!</definedName>
    <definedName name="G_06">#NAME?</definedName>
    <definedName name="G_07">#NAME?</definedName>
    <definedName name="G_30">#NAME?</definedName>
    <definedName name="gab" localSheetId="15">#REF!</definedName>
    <definedName name="gab">#REF!</definedName>
    <definedName name="GAS">#REF!</definedName>
    <definedName name="GAST">[1]DADOS!$C$21</definedName>
    <definedName name="gdc">#REF!</definedName>
    <definedName name="GEOTECNICO">[14]PRECORC.XLS!#REF!</definedName>
    <definedName name="geral">#REF!</definedName>
    <definedName name="gfg">#REF!</definedName>
    <definedName name="ggm">#REF!</definedName>
    <definedName name="GILBERTRO">[37]Planilha2!$A$8:$C$252</definedName>
    <definedName name="GP">[2]SERVIÇOS!#REF!</definedName>
    <definedName name="graf">#REF!</definedName>
    <definedName name="graf_8">NA()</definedName>
    <definedName name="GRAFICOS">[14]PRECORC.XLS!#REF!</definedName>
    <definedName name="GRAMA">#REF!</definedName>
    <definedName name="grama_mudas">#REF!</definedName>
    <definedName name="_xlnm.Recorder">#REF!</definedName>
    <definedName name="GRI">#REF!</definedName>
    <definedName name="GRP">#REF!</definedName>
    <definedName name="grx">#REF!</definedName>
    <definedName name="h" localSheetId="15">#REF!</definedName>
    <definedName name="h">#REF!</definedName>
    <definedName name="h4c">#REF!</definedName>
    <definedName name="h5c">#REF!</definedName>
    <definedName name="h6c">#REF!</definedName>
    <definedName name="h7c">#REF!</definedName>
    <definedName name="h8c">#REF!</definedName>
    <definedName name="h9c">#REF!</definedName>
    <definedName name="hbjgjuae" localSheetId="15">#REF!</definedName>
    <definedName name="hbjgjuae">#REF!</definedName>
    <definedName name="hi">#REF!</definedName>
    <definedName name="hid1_2">#REF!</definedName>
    <definedName name="HOJE" localSheetId="15">#REF!</definedName>
    <definedName name="HOJE">#REF!</definedName>
    <definedName name="I">#REF!</definedName>
    <definedName name="I1666725">'[38]CUC-SICRO'!$I$167582</definedName>
    <definedName name="IA">#N/A</definedName>
    <definedName name="ic">'[39]Desmatamento '!$L$10</definedName>
    <definedName name="idem">#REF!</definedName>
    <definedName name="IMOVEIS">[14]PRECORC.XLS!#REF!</definedName>
    <definedName name="IMPF" localSheetId="15">#REF!</definedName>
    <definedName name="IMPF">#REF!</definedName>
    <definedName name="IMPI" localSheetId="15">#REF!</definedName>
    <definedName name="IMPI">#REF!</definedName>
    <definedName name="Import.CNPJForn">OFFSET([23]Fornecedores!$C$9,1,0):OFFSET([23]Fornecedores!$C$13,-1,0)</definedName>
    <definedName name="Import.Código">OFFSET([23]PO!$M$11,1,0):OFFSET([23]PO!$M$37,-1,0)</definedName>
    <definedName name="Import.CodigoComp">OFFSET([23]Composições!$I$9,1,0):OFFSET([23]Composições!$I$12,-1,0)</definedName>
    <definedName name="Import.CodigoCot">OFFSET([23]Cotações!$I$9,1,0):OFFSET([23]Cotações!$I$13,-1,0)</definedName>
    <definedName name="Import.ContatoForn">OFFSET([23]Fornecedores!$E$9,1,0):OFFSET([23]Fornecedores!$E$13,-1,0)</definedName>
    <definedName name="Import.CustoUnitário">OFFSET([23]PO!$Q$11,1,0):OFFSET([23]PO!$Q$37,-1,0)</definedName>
    <definedName name="Import.DataCot">OFFSET([23]Cotações!$L$9,1,0):OFFSET([23]Cotações!$L$13,-1,0)</definedName>
    <definedName name="Import.DataCotIndice">OFFSET([23]Índices!$B$9,1,0):OFFSET([23]Índices!$B$12,-1,0)</definedName>
    <definedName name="Import.DescComp">OFFSET([23]Composições!$J$9,1,0):OFFSET([23]Composições!$J$12,-1,0)</definedName>
    <definedName name="Import.DescCot">OFFSET([23]Cotações!$J$9,1,0):OFFSET([23]Cotações!$J$13,-1,0)</definedName>
    <definedName name="Import.Descrição">OFFSET([23]PO!$N$11,1,0):OFFSET([23]PO!$N$37,-1,0)</definedName>
    <definedName name="Import.FontComp">OFFSET([23]Composições!$H$9,1,0):OFFSET([23]Composições!$H$12,-1,0)</definedName>
    <definedName name="Import.Fonte">OFFSET([23]PO!$L$11,1,0):OFFSET([23]PO!$L$37,-1,0)</definedName>
    <definedName name="Import.FrenteDeObra">[23]PLQ!$F$8:OFFSET([23]PLQ!$O$8,0,-1)</definedName>
    <definedName name="Import.IndiceAtual">OFFSET([23]Índices!$A$9,1,0):OFFSET([23]Índices!$A$12,-1,0)</definedName>
    <definedName name="Import.IndiceCot">OFFSET([23]Cotações!$N$9,1,0):OFFSET([23]Cotações!$N$13,-1,0)</definedName>
    <definedName name="Import.Item">OFFSET([23]PO!$K$11,1,0):OFFSET([23]PO!$K$37,-1,0)</definedName>
    <definedName name="Import.Nível">OFFSET([23]PO!$J$11,1,0):OFFSET([23]PO!$J$37,-1,0)</definedName>
    <definedName name="Import.NomeEmpresaForn">OFFSET([23]Fornecedores!$B$9,1,0):OFFSET([23]Fornecedores!$B$13,-1,0)</definedName>
    <definedName name="Import.ObsComp">OFFSET([23]Composições!$N$9,1,0):OFFSET([23]Composições!$N$12,-1,0)</definedName>
    <definedName name="Import.ObsCot">OFFSET([23]Cotações!$Q$9,1,0):OFFSET([23]Cotações!$Q$13,-1,0)</definedName>
    <definedName name="Import.ObsForn">OFFSET([23]Fornecedores!$F$9,1,0):OFFSET([23]Fornecedores!$F$13,-1,0)</definedName>
    <definedName name="Import.ObsIndice">OFFSET([23]Índices!$F$9,1,0):OFFSET([23]Índices!$F$12,-1,0)</definedName>
    <definedName name="Import.PLQ">OFFSET([23]PLQ!$F$11,1,0):OFFSET([23]PLQ!$P$37,-1,-1)</definedName>
    <definedName name="Import.PreçoTotal">OFFSET([23]PO!$T$11,1,0):OFFSET([23]PO!$T$37,-1,0)</definedName>
    <definedName name="Import.PreçoUnitário">OFFSET([23]PO!$S$11,1,0):OFFSET([23]PO!$S$37,-1,0)</definedName>
    <definedName name="Import.Quantidade">OFFSET([23]PO!$P$11,1,0):OFFSET([23]PO!$P$37,-1,0)</definedName>
    <definedName name="Import.TelefoneForn">OFFSET([23]Fornecedores!$D$9,1,0):OFFSET([23]Fornecedores!$D$13,-1,0)</definedName>
    <definedName name="Import.TipoComp">OFFSET([23]Composições!$G$9,1,0):OFFSET([23]Composições!$G$12,-1,0)</definedName>
    <definedName name="Import.TipoCot">OFFSET([23]Cotações!$G$9,1,0):OFFSET([23]Cotações!$G$13,-1,0)</definedName>
    <definedName name="Import.Unidade">OFFSET([23]PO!$O$11,1,0):OFFSET([23]PO!$O$37,-1,0)</definedName>
    <definedName name="Import.UnidadeComp">OFFSET([23]Composições!$K$9,1,0):OFFSET([23]Composições!$K$12,-1,0)</definedName>
    <definedName name="Import.UnidCot">OFFSET([23]Cotações!$K$9,1,0):OFFSET([23]Cotações!$K$13,-1,0)</definedName>
    <definedName name="Import.Valor1Indice">OFFSET([23]Índices!$C$9,1,0):OFFSET([23]Índices!$C$12,-1,0)</definedName>
    <definedName name="Import.Valor2Indice">OFFSET([23]Índices!$D$9,1,0):OFFSET([23]Índices!$D$12,-1,0)</definedName>
    <definedName name="Import.ValorBDI">OFFSET([23]PO!$Z$11,1,0):OFFSET([23]PO!$Z$37,-1,0)</definedName>
    <definedName name="Import.ValorCot">OFFSET([23]Cotações!$M$9,1,0):OFFSET([23]Cotações!$M$13,-1,0)</definedName>
    <definedName name="IND">#REF!</definedName>
    <definedName name="INDI">#REF!</definedName>
    <definedName name="indi_33">#REF!</definedName>
    <definedName name="INDI22">#REF!</definedName>
    <definedName name="indice_2">#REF!</definedName>
    <definedName name="INDIRETO">[14]PRECORC.XLS!#REF!</definedName>
    <definedName name="inic">#REF!</definedName>
    <definedName name="InsInt">[16]Tel!#REF!</definedName>
    <definedName name="InsInt_1">[16]Tel!#REF!</definedName>
    <definedName name="InsInt_1_4">[16]Tel!#REF!</definedName>
    <definedName name="InsInt_4">[16]Tel!#REF!</definedName>
    <definedName name="InsInt_6">[16]Tel!#REF!</definedName>
    <definedName name="InsInt_6_4">[16]Tel!#REF!</definedName>
    <definedName name="INSUMO">#REF!</definedName>
    <definedName name="InvEscri">[16]EquiA!#REF!</definedName>
    <definedName name="InvEscri_1">[16]EquiA!#REF!</definedName>
    <definedName name="InvEscri_1_4">[16]EquiA!#REF!</definedName>
    <definedName name="InvEscri_4">[16]EquiA!#REF!</definedName>
    <definedName name="InvEscri_6">[16]EquiA!#REF!</definedName>
    <definedName name="InvEscri_6_4">[16]EquiA!#REF!</definedName>
    <definedName name="InvVei">[16]EquiA!#REF!</definedName>
    <definedName name="InvVei_1">[16]EquiA!#REF!</definedName>
    <definedName name="InvVei_1_4">[16]EquiA!#REF!</definedName>
    <definedName name="InvVei_4">[16]EquiA!#REF!</definedName>
    <definedName name="InvVei_6">[16]EquiA!#REF!</definedName>
    <definedName name="InvVei_6_4">[16]EquiA!#REF!</definedName>
    <definedName name="InvVeia">[16]EquiA!#REF!</definedName>
    <definedName name="InvVeia_1">[16]EquiA!#REF!</definedName>
    <definedName name="InvVeia_1_4">[16]EquiA!#REF!</definedName>
    <definedName name="InvVeia_4">[16]EquiA!#REF!</definedName>
    <definedName name="InvVeia_6">[16]EquiA!#REF!</definedName>
    <definedName name="InvVeia_6_4">[16]EquiA!#REF!</definedName>
    <definedName name="ipf">#REF!</definedName>
    <definedName name="ITEM1">[14]PRECORC.XLS!#REF!</definedName>
    <definedName name="ITEM2">[14]PRECORC.XLS!#REF!</definedName>
    <definedName name="ITEMCONT" localSheetId="15">#REF!</definedName>
    <definedName name="ITEMCONT">#REF!</definedName>
    <definedName name="ITEMDER" localSheetId="15">#REF!</definedName>
    <definedName name="ITEMDER">#REF!</definedName>
    <definedName name="ITEMR20" localSheetId="15">#REF!</definedName>
    <definedName name="ITEMR20">#REF!</definedName>
    <definedName name="ITENS" localSheetId="15">#REF!</definedName>
    <definedName name="ITENS">#REF!</definedName>
    <definedName name="ITENS0" localSheetId="15">#REF!</definedName>
    <definedName name="ITENS0">#REF!</definedName>
    <definedName name="ITENS1" localSheetId="15">#REF!</definedName>
    <definedName name="ITENS1">#REF!</definedName>
    <definedName name="ITENSP" localSheetId="15">#REF!</definedName>
    <definedName name="ITENSP">#REF!</definedName>
    <definedName name="ITENSPMED" localSheetId="15">#REF!</definedName>
    <definedName name="ITENSPMED">#REF!</definedName>
    <definedName name="itus1">#REF!</definedName>
    <definedName name="J" localSheetId="15">#REF!</definedName>
    <definedName name="J">#REF!</definedName>
    <definedName name="JAN00">[3]Consultoria!#REF!</definedName>
    <definedName name="JAN00_3">[3]Consultoria!#REF!</definedName>
    <definedName name="JAN95_3">[3]Consultoria!#REF!</definedName>
    <definedName name="JAN96_3">[3]Consultoria!#REF!</definedName>
    <definedName name="JAN97_3">[3]Consultoria!#REF!</definedName>
    <definedName name="JAN98_3">[3]Consultoria!#REF!</definedName>
    <definedName name="JAN99_3">[3]Consultoria!#REF!</definedName>
    <definedName name="JF">'[40]Desmat 0,15'!$G$65</definedName>
    <definedName name="jjjjjjjjjjjjjjjjjjjj" localSheetId="15">#REF!</definedName>
    <definedName name="jjjjjjjjjjjjjjjjjjjj">#REF!</definedName>
    <definedName name="jla1_220">#REF!</definedName>
    <definedName name="JOALDO" localSheetId="15">#REF!</definedName>
    <definedName name="JOALDO">#REF!</definedName>
    <definedName name="JOSE">[21]RELATÓRIO!$I$31</definedName>
    <definedName name="JR_PAGE_ANCHOR_0_1" localSheetId="4">'Comp auxiliares'!#REF!</definedName>
    <definedName name="JR_PAGE_ANCHOR_0_1" localSheetId="3">'Comp próprias'!#REF!</definedName>
    <definedName name="JR_PAGE_ANCHOR_0_1" localSheetId="10">Cronograma!#REF!</definedName>
    <definedName name="JR_PAGE_ANCHOR_0_1" localSheetId="15">#REF!</definedName>
    <definedName name="JR_PAGE_ANCHOR_0_1" localSheetId="0">Resumo!$A$1</definedName>
    <definedName name="JR_PAGE_ANCHOR_0_1">'Planilha Orçamentária'!$A$6</definedName>
    <definedName name="JRS">#REF!</definedName>
    <definedName name="JUL95_3">[3]Consultoria!#REF!</definedName>
    <definedName name="JUL96_3">[3]Consultoria!#REF!</definedName>
    <definedName name="JUL97_3">[3]Consultoria!#REF!</definedName>
    <definedName name="JUL98_3">[3]Consultoria!#REF!</definedName>
    <definedName name="JUL99_3">[3]Consultoria!#REF!</definedName>
    <definedName name="jun00">[3]Consultoria!#REF!</definedName>
    <definedName name="jun00_3">[3]Consultoria!#REF!</definedName>
    <definedName name="JUN95_3">[3]Consultoria!#REF!</definedName>
    <definedName name="JUN96_3">[3]Consultoria!#REF!</definedName>
    <definedName name="JUN97_3">[3]Consultoria!#REF!</definedName>
    <definedName name="JUN98_3">[3]Consultoria!#REF!</definedName>
    <definedName name="JUN99_3">[3]Consultoria!#REF!</definedName>
    <definedName name="K" localSheetId="15">#REF!</definedName>
    <definedName name="K">#REF!</definedName>
    <definedName name="KAPA" localSheetId="16">'[41]1-1'!#REF!</definedName>
    <definedName name="KAPA">'[41]1-1'!#REF!</definedName>
    <definedName name="kdren">#REF!</definedName>
    <definedName name="kdrena">#REF!</definedName>
    <definedName name="Km">#REF!</definedName>
    <definedName name="koae">#REF!</definedName>
    <definedName name="kpavi">#REF!</definedName>
    <definedName name="KSIN">#REF!</definedName>
    <definedName name="ksinal">'[42]Indice de Reajuste'!#REF!</definedName>
    <definedName name="kt">#REF!</definedName>
    <definedName name="kterra">#REF!</definedName>
    <definedName name="L_">#N/A</definedName>
    <definedName name="LAMAG">[2]SERVIÇOS!#REF!</definedName>
    <definedName name="Leituristas">[16]PessA!#REF!</definedName>
    <definedName name="Leituristas_1">[16]PessA!#REF!</definedName>
    <definedName name="Leituristas_1_4">[16]PessA!#REF!</definedName>
    <definedName name="Leituristas_4">[16]PessA!#REF!</definedName>
    <definedName name="Leituristas_6">[16]PessA!#REF!</definedName>
    <definedName name="Leituristas_6_4">[16]PessA!#REF!</definedName>
    <definedName name="LILASDRENA">#REF!</definedName>
    <definedName name="LIN" localSheetId="15">#REF!</definedName>
    <definedName name="LIN">#REF!</definedName>
    <definedName name="ListaFornecedor">OFFSET([23]Fornecedores!$K$9,0,0,MAX([23]Fornecedores!$J$9:$J$13)+1)</definedName>
    <definedName name="ListaIndice">OFFSET([23]Índices!$K$9,1,0,MAX([23]Índices!$J$9:$J$12))</definedName>
    <definedName name="LISTSEL" localSheetId="15">#REF!</definedName>
    <definedName name="LISTSEL">#REF!</definedName>
    <definedName name="lm6_3">#REF!</definedName>
    <definedName name="lnm">#REF!</definedName>
    <definedName name="LOC">[2]SERVIÇOS!#REF!</definedName>
    <definedName name="LOCAL">[2]TLCB5!#REF!</definedName>
    <definedName name="lpb">#REF!</definedName>
    <definedName name="LSO">#REF!</definedName>
    <definedName name="lub">#REF!</definedName>
    <definedName name="LUCIANO">[2]SERVIÇOS!#REF!</definedName>
    <definedName name="luis">#REF!</definedName>
    <definedName name="LVC">[2]SERVIÇOS!#REF!</definedName>
    <definedName name="LVD">[2]SERVIÇOS!#REF!</definedName>
    <definedName name="lvg12050_1">#REF!</definedName>
    <definedName name="lvp1_2">#REF!</definedName>
    <definedName name="lvr">#REF!</definedName>
    <definedName name="lxa">#REF!</definedName>
    <definedName name="lxa1_8">NA()</definedName>
    <definedName name="lxaf">#REF!</definedName>
    <definedName name="m001m">#REF!</definedName>
    <definedName name="m001p">#REF!</definedName>
    <definedName name="m002m">#REF!</definedName>
    <definedName name="m002p">#REF!</definedName>
    <definedName name="m003m">#REF!</definedName>
    <definedName name="m003p">#REF!</definedName>
    <definedName name="m004m">#REF!</definedName>
    <definedName name="m004p">#REF!</definedName>
    <definedName name="m005m">#REF!</definedName>
    <definedName name="m005p">#REF!</definedName>
    <definedName name="m101m">#REF!</definedName>
    <definedName name="m101p">#REF!</definedName>
    <definedName name="m102m">#REF!</definedName>
    <definedName name="m102p">#REF!</definedName>
    <definedName name="m103m">#REF!</definedName>
    <definedName name="m103p">#REF!</definedName>
    <definedName name="m104m">#REF!</definedName>
    <definedName name="m104p">#REF!</definedName>
    <definedName name="m105m">#REF!</definedName>
    <definedName name="m105p">#REF!</definedName>
    <definedName name="m106m">#REF!</definedName>
    <definedName name="m106p">#REF!</definedName>
    <definedName name="m107m">#REF!</definedName>
    <definedName name="m107p">#REF!</definedName>
    <definedName name="m108m">#REF!</definedName>
    <definedName name="m108p">#REF!</definedName>
    <definedName name="m109m">#REF!</definedName>
    <definedName name="m109p">#REF!</definedName>
    <definedName name="m110m">#REF!</definedName>
    <definedName name="m110p">#REF!</definedName>
    <definedName name="m111m">#REF!</definedName>
    <definedName name="m111p">#REF!</definedName>
    <definedName name="m112m">#REF!</definedName>
    <definedName name="m112p">#REF!</definedName>
    <definedName name="m114m">#REF!</definedName>
    <definedName name="m114p">#REF!</definedName>
    <definedName name="m201m">#REF!</definedName>
    <definedName name="m201p">#REF!</definedName>
    <definedName name="m202m">#REF!</definedName>
    <definedName name="m202p">#REF!</definedName>
    <definedName name="m307m">#REF!</definedName>
    <definedName name="m307p">#REF!</definedName>
    <definedName name="m319m">#REF!</definedName>
    <definedName name="m319p">#REF!</definedName>
    <definedName name="m320m">#REF!</definedName>
    <definedName name="m320p">#REF!</definedName>
    <definedName name="m321m">#REF!</definedName>
    <definedName name="m321p">#REF!</definedName>
    <definedName name="m322m">#REF!</definedName>
    <definedName name="m322p">#REF!</definedName>
    <definedName name="m323m">#REF!</definedName>
    <definedName name="m323p">#REF!</definedName>
    <definedName name="m324m">#REF!</definedName>
    <definedName name="m324p">#REF!</definedName>
    <definedName name="m325m">#REF!</definedName>
    <definedName name="m325p">#REF!</definedName>
    <definedName name="m326m">#REF!</definedName>
    <definedName name="m326p">#REF!</definedName>
    <definedName name="m328m">#REF!</definedName>
    <definedName name="m328p">#REF!</definedName>
    <definedName name="m330m">#REF!</definedName>
    <definedName name="m330p">#REF!</definedName>
    <definedName name="m331m">#REF!</definedName>
    <definedName name="m331p">#REF!</definedName>
    <definedName name="m332m">#REF!</definedName>
    <definedName name="m332p">#REF!</definedName>
    <definedName name="m334m">#REF!</definedName>
    <definedName name="m334p">#REF!</definedName>
    <definedName name="m335m">#REF!</definedName>
    <definedName name="m335p">#REF!</definedName>
    <definedName name="m338m">#REF!</definedName>
    <definedName name="m338p">#REF!</definedName>
    <definedName name="m339m">#REF!</definedName>
    <definedName name="m339p">#REF!</definedName>
    <definedName name="m340m">#REF!</definedName>
    <definedName name="m340p">#REF!</definedName>
    <definedName name="m341m">#REF!</definedName>
    <definedName name="m341p">#REF!</definedName>
    <definedName name="m342m">#REF!</definedName>
    <definedName name="m342p">#REF!</definedName>
    <definedName name="m343m">#REF!</definedName>
    <definedName name="m343p">#REF!</definedName>
    <definedName name="m344m">#REF!</definedName>
    <definedName name="m344p">#REF!</definedName>
    <definedName name="m345m">#REF!</definedName>
    <definedName name="m345p">#REF!</definedName>
    <definedName name="m346m">#REF!</definedName>
    <definedName name="m346p">#REF!</definedName>
    <definedName name="m347m">#REF!</definedName>
    <definedName name="m347p">#REF!</definedName>
    <definedName name="m348m">#REF!</definedName>
    <definedName name="m348p">#REF!</definedName>
    <definedName name="m349m">#REF!</definedName>
    <definedName name="m349p">#REF!</definedName>
    <definedName name="m350m">#REF!</definedName>
    <definedName name="m350p">#REF!</definedName>
    <definedName name="m351m">#REF!</definedName>
    <definedName name="m351p">#REF!</definedName>
    <definedName name="m352m">#REF!</definedName>
    <definedName name="m352p">#REF!</definedName>
    <definedName name="m353m">#REF!</definedName>
    <definedName name="m353p">#REF!</definedName>
    <definedName name="m354m">#REF!</definedName>
    <definedName name="m354p">#REF!</definedName>
    <definedName name="m355m">#REF!</definedName>
    <definedName name="m355p">#REF!</definedName>
    <definedName name="m356m">#REF!</definedName>
    <definedName name="m356p">#REF!</definedName>
    <definedName name="m357m">#REF!</definedName>
    <definedName name="m357p">#REF!</definedName>
    <definedName name="m358m">#REF!</definedName>
    <definedName name="m358p">#REF!</definedName>
    <definedName name="m359m">#REF!</definedName>
    <definedName name="m359p">#REF!</definedName>
    <definedName name="m361m">#REF!</definedName>
    <definedName name="m361p">#REF!</definedName>
    <definedName name="m362m">#REF!</definedName>
    <definedName name="m362p">#REF!</definedName>
    <definedName name="m363m">#REF!</definedName>
    <definedName name="m363p">#REF!</definedName>
    <definedName name="m364m">#REF!</definedName>
    <definedName name="m364p">#REF!</definedName>
    <definedName name="m365m">#REF!</definedName>
    <definedName name="m365p">#REF!</definedName>
    <definedName name="m366m">#REF!</definedName>
    <definedName name="m366p">#REF!</definedName>
    <definedName name="m367m">#REF!</definedName>
    <definedName name="m367p">#REF!</definedName>
    <definedName name="m368m">#REF!</definedName>
    <definedName name="m368p">#REF!</definedName>
    <definedName name="m369m">#REF!</definedName>
    <definedName name="m369p">#REF!</definedName>
    <definedName name="m370m">#REF!</definedName>
    <definedName name="m370p">#REF!</definedName>
    <definedName name="m371m">#REF!</definedName>
    <definedName name="m371p">#REF!</definedName>
    <definedName name="m372m">#REF!</definedName>
    <definedName name="m372p">#REF!</definedName>
    <definedName name="m373m">#REF!</definedName>
    <definedName name="m373p">#REF!</definedName>
    <definedName name="m374m">#REF!</definedName>
    <definedName name="m374p">#REF!</definedName>
    <definedName name="m375m">#REF!</definedName>
    <definedName name="m375p">#REF!</definedName>
    <definedName name="m376m">#REF!</definedName>
    <definedName name="m376p">#REF!</definedName>
    <definedName name="m377m">#REF!</definedName>
    <definedName name="m377p">#REF!</definedName>
    <definedName name="m378m">#REF!</definedName>
    <definedName name="m378p">#REF!</definedName>
    <definedName name="m380m">#REF!</definedName>
    <definedName name="m380p">#REF!</definedName>
    <definedName name="m381m">#REF!</definedName>
    <definedName name="m381p">#REF!</definedName>
    <definedName name="m382m">#REF!</definedName>
    <definedName name="m382p">#REF!</definedName>
    <definedName name="m383m">#REF!</definedName>
    <definedName name="m383p">#REF!</definedName>
    <definedName name="m384m">#REF!</definedName>
    <definedName name="m384p">#REF!</definedName>
    <definedName name="m385m">#REF!</definedName>
    <definedName name="m385p">#REF!</definedName>
    <definedName name="m386m">#REF!</definedName>
    <definedName name="m386p">#REF!</definedName>
    <definedName name="m387m">#REF!</definedName>
    <definedName name="m387p">#REF!</definedName>
    <definedName name="m390m">#REF!</definedName>
    <definedName name="m390p">#REF!</definedName>
    <definedName name="m391m">#REF!</definedName>
    <definedName name="m391p">#REF!</definedName>
    <definedName name="m392m">#REF!</definedName>
    <definedName name="m392p">#REF!</definedName>
    <definedName name="m393m">#REF!</definedName>
    <definedName name="m393p">#REF!</definedName>
    <definedName name="m394m">#REF!</definedName>
    <definedName name="m394p">#REF!</definedName>
    <definedName name="m395m">#REF!</definedName>
    <definedName name="m395p">#REF!</definedName>
    <definedName name="m396m">#REF!</definedName>
    <definedName name="m396p">#REF!</definedName>
    <definedName name="m398m">#REF!</definedName>
    <definedName name="m398p">#REF!</definedName>
    <definedName name="m401m">#REF!</definedName>
    <definedName name="m401p">#REF!</definedName>
    <definedName name="m402m">#REF!</definedName>
    <definedName name="m402p">#REF!</definedName>
    <definedName name="m403m">#REF!</definedName>
    <definedName name="m403p">#REF!</definedName>
    <definedName name="m404m">#REF!</definedName>
    <definedName name="m404p">#REF!</definedName>
    <definedName name="m405m">#REF!</definedName>
    <definedName name="m405p">#REF!</definedName>
    <definedName name="m406m">#REF!</definedName>
    <definedName name="m406p">#REF!</definedName>
    <definedName name="m407m">#REF!</definedName>
    <definedName name="m407p">#REF!</definedName>
    <definedName name="m408m">#REF!</definedName>
    <definedName name="m408p">#REF!</definedName>
    <definedName name="m409m">#REF!</definedName>
    <definedName name="m409p">#REF!</definedName>
    <definedName name="m410m">#REF!</definedName>
    <definedName name="m410p">#REF!</definedName>
    <definedName name="m411m">#REF!</definedName>
    <definedName name="m411p">#REF!</definedName>
    <definedName name="m412m">#REF!</definedName>
    <definedName name="m412p">#REF!</definedName>
    <definedName name="m413m">#REF!</definedName>
    <definedName name="m413p">#REF!</definedName>
    <definedName name="m414m">#REF!</definedName>
    <definedName name="m414p">#REF!</definedName>
    <definedName name="m415m">#REF!</definedName>
    <definedName name="m415p">#REF!</definedName>
    <definedName name="m501m">#REF!</definedName>
    <definedName name="m501p">#REF!</definedName>
    <definedName name="m503m">#REF!</definedName>
    <definedName name="m503p">#REF!</definedName>
    <definedName name="m505m">#REF!</definedName>
    <definedName name="m505p">#REF!</definedName>
    <definedName name="m507m">#REF!</definedName>
    <definedName name="m507p">#REF!</definedName>
    <definedName name="m508m">#REF!</definedName>
    <definedName name="m508p">#REF!</definedName>
    <definedName name="m600m">#REF!</definedName>
    <definedName name="m600p">#REF!</definedName>
    <definedName name="m601m">#REF!</definedName>
    <definedName name="m601p">#REF!</definedName>
    <definedName name="m602m">#REF!</definedName>
    <definedName name="m602p">#REF!</definedName>
    <definedName name="m603m">#REF!</definedName>
    <definedName name="m603p">#REF!</definedName>
    <definedName name="m604m">#REF!</definedName>
    <definedName name="m604p">#REF!</definedName>
    <definedName name="m605m">#REF!</definedName>
    <definedName name="m605p">#REF!</definedName>
    <definedName name="m606m">#REF!</definedName>
    <definedName name="m606p">#REF!</definedName>
    <definedName name="m607m">#REF!</definedName>
    <definedName name="m607p">#REF!</definedName>
    <definedName name="m608m">#REF!</definedName>
    <definedName name="m608p">#REF!</definedName>
    <definedName name="m609m">#REF!</definedName>
    <definedName name="m609p">#REF!</definedName>
    <definedName name="m610m">#REF!</definedName>
    <definedName name="m610p">#REF!</definedName>
    <definedName name="m611m">#REF!</definedName>
    <definedName name="m611p">#REF!</definedName>
    <definedName name="m612m">#REF!</definedName>
    <definedName name="m612p">#REF!</definedName>
    <definedName name="m613m">#REF!</definedName>
    <definedName name="m613p">#REF!</definedName>
    <definedName name="m614m">#REF!</definedName>
    <definedName name="m614p">#REF!</definedName>
    <definedName name="m615m">#REF!</definedName>
    <definedName name="m615p">#REF!</definedName>
    <definedName name="m616m">#REF!</definedName>
    <definedName name="m616p">#REF!</definedName>
    <definedName name="m617m">#REF!</definedName>
    <definedName name="m617p">#REF!</definedName>
    <definedName name="m618m">#REF!</definedName>
    <definedName name="m618p">#REF!</definedName>
    <definedName name="m619m">#REF!</definedName>
    <definedName name="m619p">#REF!</definedName>
    <definedName name="m620m">#REF!</definedName>
    <definedName name="m620p">#REF!</definedName>
    <definedName name="m621m">#REF!</definedName>
    <definedName name="m621p">#REF!</definedName>
    <definedName name="m622m">#REF!</definedName>
    <definedName name="m622p">#REF!</definedName>
    <definedName name="m623m">#REF!</definedName>
    <definedName name="m623p">#REF!</definedName>
    <definedName name="m624m">#REF!</definedName>
    <definedName name="m624p">#REF!</definedName>
    <definedName name="m625m">#REF!</definedName>
    <definedName name="m625p">#REF!</definedName>
    <definedName name="m626m">#REF!</definedName>
    <definedName name="m626p">#REF!</definedName>
    <definedName name="m700m">#REF!</definedName>
    <definedName name="m700p">#REF!</definedName>
    <definedName name="m702m">#REF!</definedName>
    <definedName name="m702p">#REF!</definedName>
    <definedName name="m703m">#REF!</definedName>
    <definedName name="m703p">#REF!</definedName>
    <definedName name="m704m">#REF!</definedName>
    <definedName name="m704p">#REF!</definedName>
    <definedName name="m705m">#REF!</definedName>
    <definedName name="m705p">#REF!</definedName>
    <definedName name="m709m">#REF!</definedName>
    <definedName name="m709p">#REF!</definedName>
    <definedName name="m710m">#REF!</definedName>
    <definedName name="m710p">#REF!</definedName>
    <definedName name="m711m">#REF!</definedName>
    <definedName name="m711p">#REF!</definedName>
    <definedName name="m712m">#REF!</definedName>
    <definedName name="m712p">#REF!</definedName>
    <definedName name="m715m">#REF!</definedName>
    <definedName name="m715p">#REF!</definedName>
    <definedName name="m901m">#REF!</definedName>
    <definedName name="m901p">#REF!</definedName>
    <definedName name="m902m">#REF!</definedName>
    <definedName name="m902p">#REF!</definedName>
    <definedName name="m903m">#REF!</definedName>
    <definedName name="m903p">#REF!</definedName>
    <definedName name="m904m">#REF!</definedName>
    <definedName name="m904p">#REF!</definedName>
    <definedName name="m905m">#REF!</definedName>
    <definedName name="m905p">#REF!</definedName>
    <definedName name="m906m">#REF!</definedName>
    <definedName name="m906p">#REF!</definedName>
    <definedName name="m907m">#REF!</definedName>
    <definedName name="m907p">#REF!</definedName>
    <definedName name="m908m">#REF!</definedName>
    <definedName name="m908p">#REF!</definedName>
    <definedName name="m909m">#REF!</definedName>
    <definedName name="m909p">#REF!</definedName>
    <definedName name="m910m">#REF!</definedName>
    <definedName name="m910p">#REF!</definedName>
    <definedName name="m911m">#REF!</definedName>
    <definedName name="m911p">#REF!</definedName>
    <definedName name="m920m">#REF!</definedName>
    <definedName name="m920p">#REF!</definedName>
    <definedName name="m921m">#REF!</definedName>
    <definedName name="m921p">#REF!</definedName>
    <definedName name="m922m">#REF!</definedName>
    <definedName name="m922p">#REF!</definedName>
    <definedName name="m923m">#REF!</definedName>
    <definedName name="m923p">#REF!</definedName>
    <definedName name="m924m">#REF!</definedName>
    <definedName name="m924p">#REF!</definedName>
    <definedName name="m925m">#REF!</definedName>
    <definedName name="m925p">#REF!</definedName>
    <definedName name="m926m">#REF!</definedName>
    <definedName name="m926p">#REF!</definedName>
    <definedName name="m927m">#REF!</definedName>
    <definedName name="m927p">#REF!</definedName>
    <definedName name="m928m">#REF!</definedName>
    <definedName name="m928p">#REF!</definedName>
    <definedName name="m929m">#REF!</definedName>
    <definedName name="m929p">#REF!</definedName>
    <definedName name="m935m">#REF!</definedName>
    <definedName name="m935p">#REF!</definedName>
    <definedName name="m936m">#REF!</definedName>
    <definedName name="m936p">#REF!</definedName>
    <definedName name="m937m">#REF!</definedName>
    <definedName name="m937p">#REF!</definedName>
    <definedName name="m938m">#REF!</definedName>
    <definedName name="m938p">#REF!</definedName>
    <definedName name="m939m">#REF!</definedName>
    <definedName name="m939p">#REF!</definedName>
    <definedName name="m940m">#REF!</definedName>
    <definedName name="m940p">#REF!</definedName>
    <definedName name="m941m">#REF!</definedName>
    <definedName name="m941p">#REF!</definedName>
    <definedName name="m942m">#REF!</definedName>
    <definedName name="m942p">#REF!</definedName>
    <definedName name="m945m">#REF!</definedName>
    <definedName name="m945p">#REF!</definedName>
    <definedName name="m946m">#REF!</definedName>
    <definedName name="m946p">#REF!</definedName>
    <definedName name="m947m">#REF!</definedName>
    <definedName name="m947p">#REF!</definedName>
    <definedName name="m948m">#REF!</definedName>
    <definedName name="m948p">#REF!</definedName>
    <definedName name="m949m">#REF!</definedName>
    <definedName name="m949p">#REF!</definedName>
    <definedName name="m950m">#REF!</definedName>
    <definedName name="m950p">#REF!</definedName>
    <definedName name="m951m">#REF!</definedName>
    <definedName name="m951p">#REF!</definedName>
    <definedName name="m952m">#REF!</definedName>
    <definedName name="m952p">#REF!</definedName>
    <definedName name="m953m">#REF!</definedName>
    <definedName name="m953p">#REF!</definedName>
    <definedName name="m954m">#REF!</definedName>
    <definedName name="m954p">#REF!</definedName>
    <definedName name="m955m">#REF!</definedName>
    <definedName name="m955p">#REF!</definedName>
    <definedName name="m956m">#REF!</definedName>
    <definedName name="m956p">#REF!</definedName>
    <definedName name="m957m">#REF!</definedName>
    <definedName name="m957p">#REF!</definedName>
    <definedName name="m958m">#REF!</definedName>
    <definedName name="m958p">#REF!</definedName>
    <definedName name="m960m">#REF!</definedName>
    <definedName name="m960p">#REF!</definedName>
    <definedName name="m969m">#REF!</definedName>
    <definedName name="m969p">#REF!</definedName>
    <definedName name="m970m">#REF!</definedName>
    <definedName name="m970p">#REF!</definedName>
    <definedName name="m971m">#REF!</definedName>
    <definedName name="m971p">#REF!</definedName>
    <definedName name="m972m">#REF!</definedName>
    <definedName name="m972p">#REF!</definedName>
    <definedName name="m973m">#REF!</definedName>
    <definedName name="m973p">#REF!</definedName>
    <definedName name="m974m">#REF!</definedName>
    <definedName name="m974p">#REF!</definedName>
    <definedName name="m975m">#REF!</definedName>
    <definedName name="m975p">#REF!</definedName>
    <definedName name="m976m">#REF!</definedName>
    <definedName name="m976p">#REF!</definedName>
    <definedName name="m977m">#REF!</definedName>
    <definedName name="m977p">#REF!</definedName>
    <definedName name="m980m">#REF!</definedName>
    <definedName name="m980p">#REF!</definedName>
    <definedName name="m982m">#REF!</definedName>
    <definedName name="m982p">#REF!</definedName>
    <definedName name="m983m">#REF!</definedName>
    <definedName name="m983p">#REF!</definedName>
    <definedName name="m984m">#REF!</definedName>
    <definedName name="m984p">#REF!</definedName>
    <definedName name="m985m">#REF!</definedName>
    <definedName name="m985p">#REF!</definedName>
    <definedName name="m996m">#REF!</definedName>
    <definedName name="m996p">#REF!</definedName>
    <definedName name="m997m">#REF!</definedName>
    <definedName name="m997p">#REF!</definedName>
    <definedName name="m998m">#REF!</definedName>
    <definedName name="m998p">#REF!</definedName>
    <definedName name="m999m">#REF!</definedName>
    <definedName name="m999p">#REF!</definedName>
    <definedName name="mad">#REF!</definedName>
    <definedName name="mai00">[3]Consultoria!#REF!</definedName>
    <definedName name="mai00_3">[3]Consultoria!#REF!</definedName>
    <definedName name="MAI95_3">[3]Consultoria!#REF!</definedName>
    <definedName name="MAI96_3">[3]Consultoria!#REF!</definedName>
    <definedName name="MAI97_3">[3]Consultoria!#REF!</definedName>
    <definedName name="MAI98_3">[3]Consultoria!#REF!</definedName>
    <definedName name="MAI99_3">[3]Consultoria!#REF!</definedName>
    <definedName name="MAO_DE_OBRA">[32]INSUMOS!$D$85:$H$138</definedName>
    <definedName name="map">#REF!</definedName>
    <definedName name="MAR00">[3]Consultoria!#REF!</definedName>
    <definedName name="MAR00_3">[3]Consultoria!#REF!</definedName>
    <definedName name="MAR95_3">[3]Consultoria!#REF!</definedName>
    <definedName name="MAR96_3">[3]Consultoria!#REF!</definedName>
    <definedName name="MAR97_3">[3]Consultoria!#REF!</definedName>
    <definedName name="MAR98_3">[3]Consultoria!#REF!</definedName>
    <definedName name="MAR99_3">[3]Consultoria!#REF!</definedName>
    <definedName name="MARCAX" localSheetId="15">#REF!</definedName>
    <definedName name="MARCAX">#REF!</definedName>
    <definedName name="martha" localSheetId="15">#REF!</definedName>
    <definedName name="martha">#REF!</definedName>
    <definedName name="MATERIAL">[32]INSUMOS!$D$139:$H$321</definedName>
    <definedName name="MBQ">[27]SERVIÇOS!#REF!</definedName>
    <definedName name="MBQA">[2]SERVIÇOS!#REF!</definedName>
    <definedName name="MBQT">[2]SERVIÇOS!#REF!</definedName>
    <definedName name="MBV">#REF!</definedName>
    <definedName name="mdn">#REF!</definedName>
    <definedName name="Medição">#REF!</definedName>
    <definedName name="MEM">#REF!</definedName>
    <definedName name="MENSAGEM">#N/A</definedName>
    <definedName name="MENSSAGEM_ERRO">#N/A</definedName>
    <definedName name="MENUBOM" localSheetId="15">#REF!</definedName>
    <definedName name="MENUBOM">#REF!</definedName>
    <definedName name="MENUEQP" localSheetId="15">#REF!</definedName>
    <definedName name="MENUEQP">#REF!</definedName>
    <definedName name="MENUFIM" localSheetId="15">#REF!</definedName>
    <definedName name="MENUFIM">#REF!</definedName>
    <definedName name="MENUMED" localSheetId="15">#REF!</definedName>
    <definedName name="MENUMED">#REF!</definedName>
    <definedName name="MENUOBRA" localSheetId="15">#REF!</definedName>
    <definedName name="MENUOBRA">#REF!</definedName>
    <definedName name="MENUOUT" localSheetId="15">#REF!</definedName>
    <definedName name="MENUOUT">#REF!</definedName>
    <definedName name="MENUOUTRO" localSheetId="15">#REF!</definedName>
    <definedName name="MENUOUTRO">#REF!</definedName>
    <definedName name="menures" localSheetId="15">#REF!</definedName>
    <definedName name="menures">#REF!</definedName>
    <definedName name="Mes_Ano">'[31]Custos Unitarios'!$D$2</definedName>
    <definedName name="MM" localSheetId="16">#REF!</definedName>
    <definedName name="MM" localSheetId="15">#REF!</definedName>
    <definedName name="MM">#REF!</definedName>
    <definedName name="MNI">#REF!</definedName>
    <definedName name="MNP">#REF!</definedName>
    <definedName name="MO">'[29]Escav Manual 1a cat'!$H$26</definedName>
    <definedName name="mo_base">#REF!</definedName>
    <definedName name="mo_sub_base">#REF!</definedName>
    <definedName name="módulo1.Extenso">módulo1.Extenso</definedName>
    <definedName name="motoristas">[16]EquiOM!#REF!</definedName>
    <definedName name="motoristas_1">[16]EquiOM!#REF!</definedName>
    <definedName name="motoristas_1_4">[16]EquiOM!#REF!</definedName>
    <definedName name="motoristas_4">[16]EquiOM!#REF!</definedName>
    <definedName name="motoristas_6">[16]EquiOM!#REF!</definedName>
    <definedName name="motoristas_6_4">[16]EquiOM!#REF!</definedName>
    <definedName name="mour">#REF!</definedName>
    <definedName name="mour_8">NA()</definedName>
    <definedName name="mpm2.5">#REF!</definedName>
    <definedName name="mpm2_5">#REF!</definedName>
    <definedName name="msicro">#REF!</definedName>
    <definedName name="msv">#REF!</definedName>
    <definedName name="MT">'[20]CUSTOS UNITÁRIOS'!$C$4:$G$315</definedName>
    <definedName name="MURBOMB" localSheetId="15">#REF!</definedName>
    <definedName name="MURBOMB">#REF!</definedName>
    <definedName name="N_FOLHAS">#N/A</definedName>
    <definedName name="N0p">#REF!</definedName>
    <definedName name="NARCISO">#REF!</definedName>
    <definedName name="NDATA" localSheetId="15">#REF!</definedName>
    <definedName name="NDATA">#REF!</definedName>
    <definedName name="ndfldslvjnvberugberqubquierbv" localSheetId="15">#REF!</definedName>
    <definedName name="ndfldslvjnvberugberqubquierbv">#REF!</definedName>
    <definedName name="niv">#REF!</definedName>
    <definedName name="NIVEL">[14]PRECORC.XLS!#REF!</definedName>
    <definedName name="nl" localSheetId="15">#REF!</definedName>
    <definedName name="nl">#REF!</definedName>
    <definedName name="nome">NA()</definedName>
    <definedName name="nome_2">NA()</definedName>
    <definedName name="nome_4">#REF!</definedName>
    <definedName name="nome_8">NA()</definedName>
    <definedName name="NOp">#REF!</definedName>
    <definedName name="NOV94_3">[3]Consultoria!#REF!</definedName>
    <definedName name="NOV95_3">[3]Consultoria!#REF!</definedName>
    <definedName name="NOV96_3">[3]Consultoria!#REF!</definedName>
    <definedName name="NOV97_3">[3]Consultoria!#REF!</definedName>
    <definedName name="NOV98_3">[3]Consultoria!#REF!</definedName>
    <definedName name="NOV99_3">[3]Consultoria!#REF!</definedName>
    <definedName name="nrjCfh">#REF!</definedName>
    <definedName name="nrjCfh_1">#REF!</definedName>
    <definedName name="nrjCfh_1_4">#REF!</definedName>
    <definedName name="nrjCfh_4">#REF!</definedName>
    <definedName name="nrjCfh_6">#REF!</definedName>
    <definedName name="nrjCfh_6_4">#REF!</definedName>
    <definedName name="nrjCVh">#REF!</definedName>
    <definedName name="nrjCVh_1">#REF!</definedName>
    <definedName name="nrjCVh_1_4">#REF!</definedName>
    <definedName name="nrjCVh_4">#REF!</definedName>
    <definedName name="nrjCVh_6">#REF!</definedName>
    <definedName name="nrjCVh_6_4">#REF!</definedName>
    <definedName name="NTEI">'[15]PRO-08'!#REF!</definedName>
    <definedName name="NUCOPIAS" localSheetId="15">#REF!</definedName>
    <definedName name="NUCOPIAS">#REF!</definedName>
    <definedName name="O" localSheetId="15">#REF!</definedName>
    <definedName name="O">#REF!</definedName>
    <definedName name="oac">#REF!</definedName>
    <definedName name="Oacorre2">#REF!</definedName>
    <definedName name="OAE">'[11]RESUMO-DVOP'!#REF!</definedName>
    <definedName name="OAE_MAR94">#REF!</definedName>
    <definedName name="Oaesp2">#REF!</definedName>
    <definedName name="OBRALOC" localSheetId="15">#REF!</definedName>
    <definedName name="OBRALOC">#REF!</definedName>
    <definedName name="OBRASEL" localSheetId="15">#REF!</definedName>
    <definedName name="OBRASEL">#REF!</definedName>
    <definedName name="ocom">#REF!</definedName>
    <definedName name="Ocomp2">#REF!</definedName>
    <definedName name="odi">#REF!</definedName>
    <definedName name="ofc">NA()</definedName>
    <definedName name="ofc_8">NA()</definedName>
    <definedName name="ofi">#REF!</definedName>
    <definedName name="OGU">#REF!</definedName>
    <definedName name="ok">[18]Imai03!$A$2:$D$3535</definedName>
    <definedName name="OLEO">[1]DADOS!$C$23</definedName>
    <definedName name="oli">#REF!</definedName>
    <definedName name="OPA">'[15]PRO-08'!#REF!</definedName>
    <definedName name="opera">#REF!</definedName>
    <definedName name="ORÇA">[2]ORÇAMENTO!#REF!</definedName>
    <definedName name="ORÇAMENTO">ORÇAMENTO</definedName>
    <definedName name="OUT94_3">[3]Consultoria!#REF!</definedName>
    <definedName name="OUT95_3">[3]Consultoria!#REF!</definedName>
    <definedName name="OUT96_3">[3]Consultoria!#REF!</definedName>
    <definedName name="OUT97_3">[3]Consultoria!#REF!</definedName>
    <definedName name="OUT98_3">[3]Consultoria!#REF!</definedName>
    <definedName name="OUT99_3">[3]Consultoria!#REF!</definedName>
    <definedName name="OUTR">[2]SERVIÇOS!#REF!</definedName>
    <definedName name="OUTROS">[14]PRECORC.XLS!#REF!</definedName>
    <definedName name="PACM30IMP">'[2]AQ TR MB'!#REF!</definedName>
    <definedName name="PAEMULCS">'[2]AQ TR MB'!#REF!</definedName>
    <definedName name="PAEMULTSS">'[2]AQ TR MB'!#REF!</definedName>
    <definedName name="Par">#REF!</definedName>
    <definedName name="PARR1CST">'[2]AQ TR MB'!#REF!</definedName>
    <definedName name="PassaExtenso">[43]!PassaExtenso</definedName>
    <definedName name="Passagem">[14]PRECORC.XLS!#REF!</definedName>
    <definedName name="PAV">#REF!</definedName>
    <definedName name="PAV_2">#REF!</definedName>
    <definedName name="PAV_MAR94">#REF!</definedName>
    <definedName name="PAVI">#REF!+#REF!</definedName>
    <definedName name="Pavi2">#REF!</definedName>
    <definedName name="PCCARR">[2]SERVIÇOS!#REF!</definedName>
    <definedName name="PCDF">[2]SERVIÇOS!#REF!</definedName>
    <definedName name="pcf60x210">#REF!</definedName>
    <definedName name="pcf80x200">#REF!</definedName>
    <definedName name="pcf80x210">#REF!</definedName>
    <definedName name="pcfc">#REF!</definedName>
    <definedName name="PCS">[2]SERVIÇOS!#REF!</definedName>
    <definedName name="PCSA">[2]SERVIÇOS!#REF!</definedName>
    <definedName name="PCST">[2]SERVIÇOS!#REF!</definedName>
    <definedName name="PDE">#REF!</definedName>
    <definedName name="PDER" localSheetId="15">#REF!</definedName>
    <definedName name="PDER">#REF!</definedName>
    <definedName name="PDIVERS" localSheetId="15">#REF!</definedName>
    <definedName name="PDIVERS">#REF!</definedName>
    <definedName name="PDM">[1]DADOS!$C$13</definedName>
    <definedName name="pdm_5">#REF!</definedName>
    <definedName name="pedre">#REF!</definedName>
    <definedName name="PEDREIRA">#REF!</definedName>
    <definedName name="PEMD" localSheetId="15">#REF!</definedName>
    <definedName name="PEMD">#REF!</definedName>
    <definedName name="PEMN">[2]SERVIÇOS!#REF!</definedName>
    <definedName name="PEN">[2]SERVIÇOS!#REF!</definedName>
    <definedName name="per">'[44]Qd.11-Orçamento'!#REF!</definedName>
    <definedName name="Percentual_adm_local" localSheetId="16">#REF!</definedName>
    <definedName name="Percentual_adm_local" localSheetId="15">#REF!</definedName>
    <definedName name="Percentual_adm_local">#REF!</definedName>
    <definedName name="perp">#REF!</definedName>
    <definedName name="pes">#REF!</definedName>
    <definedName name="pesquisa">#REF!</definedName>
    <definedName name="PGP">[2]SERVIÇOS!#REF!</definedName>
    <definedName name="PIEQUIP" localSheetId="15">#REF!</definedName>
    <definedName name="PIEQUIP">#REF!</definedName>
    <definedName name="pig">#REF!</definedName>
    <definedName name="PII">#REF!</definedName>
    <definedName name="PIP">#REF!</definedName>
    <definedName name="PLA">[2]SERVIÇOS!#REF!</definedName>
    <definedName name="planilha">NA()</definedName>
    <definedName name="planilha_1">NA()</definedName>
    <definedName name="PLANILHA2">#REF!</definedName>
    <definedName name="plano">#REF!</definedName>
    <definedName name="plc">#REF!</definedName>
    <definedName name="plc2.5">#REF!</definedName>
    <definedName name="plc2_5">#REF!</definedName>
    <definedName name="PLQ.qtde.frentes">COUNTA([23]PLQ!$F$8:$P$8)</definedName>
    <definedName name="PLT">[2]SERVIÇOS!#REF!</definedName>
    <definedName name="PLVC">[2]SERVIÇOS!#REF!</definedName>
    <definedName name="PLVD">[2]SERVIÇOS!#REF!</definedName>
    <definedName name="PMBQ">[2]SERVIÇOS!#REF!</definedName>
    <definedName name="PMBQA">[2]SERVIÇOS!#REF!</definedName>
    <definedName name="PMBQT">[2]SERVIÇOS!#REF!</definedName>
    <definedName name="PMS">#REF!</definedName>
    <definedName name="PMUR" localSheetId="15">#REF!</definedName>
    <definedName name="PMUR">#REF!</definedName>
    <definedName name="PO.BDI">OFFSET([23]PO!$R$11,1,0):OFFSET([23]PO!$R$37,-1,0)</definedName>
    <definedName name="PO.CustoRef">OFFSET([23]PO!$Y$11,1,0):OFFSET([23]PO!$Y$37,-1,0)</definedName>
    <definedName name="PO.Dados">[23]PO!$C$11:OFFSET([23]PO!$Z$37,-1,0)</definedName>
    <definedName name="pont">#REF!</definedName>
    <definedName name="por_sistema_IMR">#REF!</definedName>
    <definedName name="por_sistema_IMR_1">#REF!</definedName>
    <definedName name="por_sistema_IMR_1_4">#REF!</definedName>
    <definedName name="por_sistema_IMR_4">#REF!</definedName>
    <definedName name="por_sistema_IMR_6">#REF!</definedName>
    <definedName name="por_sistema_IMR_6_4">#REF!</definedName>
    <definedName name="PPEN">[2]SERVIÇOS!#REF!</definedName>
    <definedName name="PPLA">[2]SERVIÇOS!#REF!</definedName>
    <definedName name="PPLT">[2]SERVIÇOS!#REF!</definedName>
    <definedName name="PRBQ">[2]SERVIÇOS!#REF!</definedName>
    <definedName name="PRCC">[2]SERVIÇOS!#REF!</definedName>
    <definedName name="PRDM">[2]SERVIÇOS!#REF!</definedName>
    <definedName name="PRE">#REF!</definedName>
    <definedName name="Preço_kW">#REF!</definedName>
    <definedName name="Preço_kW_1">#REF!</definedName>
    <definedName name="Preço_kW_1_4">#REF!</definedName>
    <definedName name="Preço_kW_4">#REF!</definedName>
    <definedName name="Preço_kW_6">#REF!</definedName>
    <definedName name="Preço_kW_6_4">#REF!</definedName>
    <definedName name="Preço_unit_total_comp" localSheetId="16">#REF!</definedName>
    <definedName name="Preço_unit_total_comp" localSheetId="15">#REF!</definedName>
    <definedName name="Preço_unit_total_comp">#REF!</definedName>
    <definedName name="PRECP">[2]SERVIÇOS!#REF!</definedName>
    <definedName name="pref">NA()</definedName>
    <definedName name="pref_2">NA()</definedName>
    <definedName name="pref_4">#REF!</definedName>
    <definedName name="pref_8">NA()</definedName>
    <definedName name="PREGO">[1]DADOS!$C$18</definedName>
    <definedName name="prf">#REF!</definedName>
    <definedName name="prg">#REF!</definedName>
    <definedName name="prg_5">#REF!</definedName>
    <definedName name="Print_Area_MI">#REF!</definedName>
    <definedName name="Print_Titles_MI">#REF!</definedName>
    <definedName name="PRM1C">[2]SERVIÇOS!#REF!</definedName>
    <definedName name="PROJ">#REF!</definedName>
    <definedName name="PRPA">[2]SERVIÇOS!#REF!</definedName>
    <definedName name="PRPL">[2]SERVIÇOS!#REF!</definedName>
    <definedName name="PRPT">[2]SERVIÇOS!#REF!</definedName>
    <definedName name="PRR1C">[2]SERVIÇOS!#REF!</definedName>
    <definedName name="PRRP">[2]SERVIÇOS!#REF!</definedName>
    <definedName name="prtm">#REF!</definedName>
    <definedName name="PrzO">#REF!</definedName>
    <definedName name="PST">[2]SERVIÇOS!#REF!</definedName>
    <definedName name="PTBA">[2]SERVIÇOS!#REF!</definedName>
    <definedName name="PTBT">[2]SERVIÇOS!#REF!</definedName>
    <definedName name="ptc7_8">NA()</definedName>
    <definedName name="PTCAP20">[2]SERVIÇOS!#REF!</definedName>
    <definedName name="PTCM30">[2]SERVIÇOS!#REF!</definedName>
    <definedName name="PTCM30IMP">'[2]AQ TR MB'!#REF!</definedName>
    <definedName name="PTEMULCS">'[2]AQ TR MB'!#REF!</definedName>
    <definedName name="PTEMULTSS">'[2]AQ TR MB'!#REF!</definedName>
    <definedName name="PTLCB10">[2]SERVIÇOS!#REF!</definedName>
    <definedName name="PTRM1C">[2]SERVIÇOS!#REF!</definedName>
    <definedName name="PTRR1C">[2]SERVIÇOS!#REF!</definedName>
    <definedName name="PTRR1CST">'[2]AQ TR MB'!#REF!</definedName>
    <definedName name="PTSD">[2]SERVIÇOS!#REF!</definedName>
    <definedName name="PTSD2">[2]SERVIÇOS!#REF!</definedName>
    <definedName name="ptt3x2">#REF!</definedName>
    <definedName name="PUPA">#REF!</definedName>
    <definedName name="PUPJ">#REF!</definedName>
    <definedName name="PVC">#REF!</definedName>
    <definedName name="pz">#REF!</definedName>
    <definedName name="Q" localSheetId="15">#REF!</definedName>
    <definedName name="Q">#REF!</definedName>
    <definedName name="QA" localSheetId="16">#N/A</definedName>
    <definedName name="qa" localSheetId="15">#REF!</definedName>
    <definedName name="QA">#N/A</definedName>
    <definedName name="qgm">#REF!</definedName>
    <definedName name="QTNULO" localSheetId="15">#REF!</definedName>
    <definedName name="QTNULO">#REF!</definedName>
    <definedName name="QTPADRAO" localSheetId="15">#REF!</definedName>
    <definedName name="QTPADRAO">#REF!</definedName>
    <definedName name="QTRES" localSheetId="15">#REF!</definedName>
    <definedName name="QTRES">#REF!</definedName>
    <definedName name="QUANT" localSheetId="15">#REF!</definedName>
    <definedName name="QUANT">#REF!</definedName>
    <definedName name="QUANT_acumu">#REF!</definedName>
    <definedName name="QUANTP" localSheetId="15">#REF!</definedName>
    <definedName name="QUANTP">#REF!</definedName>
    <definedName name="RAMAL">#REF!</definedName>
    <definedName name="RARQIMP" localSheetId="15">#REF!</definedName>
    <definedName name="RARQIMP">#REF!</definedName>
    <definedName name="RBQ">[2]SERVIÇOS!#REF!</definedName>
    <definedName name="RBV">[45]Teor!$C$3:$C$7</definedName>
    <definedName name="RCC">[2]SERVIÇOS!#REF!</definedName>
    <definedName name="RDM">[2]SERVIÇOS!#REF!</definedName>
    <definedName name="rdt13.8">#REF!</definedName>
    <definedName name="rdt13_8">#REF!</definedName>
    <definedName name="rea">#REF!</definedName>
    <definedName name="REBOQUE">#REF!</definedName>
    <definedName name="rec">#REF!</definedName>
    <definedName name="rec10c">#REF!</definedName>
    <definedName name="rec11c">#REF!</definedName>
    <definedName name="rec12c">#REF!</definedName>
    <definedName name="rec13c">#REF!</definedName>
    <definedName name="rec14c">#REF!</definedName>
    <definedName name="rec93c">#REF!</definedName>
    <definedName name="rec94c">#REF!</definedName>
    <definedName name="rec99c">#REF!</definedName>
    <definedName name="reca" localSheetId="15">#REF!</definedName>
    <definedName name="reca">#REF!</definedName>
    <definedName name="RECADUC" localSheetId="15">#REF!</definedName>
    <definedName name="RECADUC">#REF!</definedName>
    <definedName name="rech85c">#REF!</definedName>
    <definedName name="rech9c">#REF!</definedName>
    <definedName name="Recorder">#REF!</definedName>
    <definedName name="RECP">[2]SERVIÇOS!#REF!</definedName>
    <definedName name="rede" localSheetId="15">#REF!</definedName>
    <definedName name="rede">#REF!</definedName>
    <definedName name="ref">'[46]Tab. Consultoria Jan-11'!#REF!</definedName>
    <definedName name="refdt">#REF!</definedName>
    <definedName name="REGULA">#REF!</definedName>
    <definedName name="REMOÇÃO">#REF!</definedName>
    <definedName name="reperf">#REF!</definedName>
    <definedName name="RES">[2]SERVIÇOS!#REF!</definedName>
    <definedName name="RESP">[2]ORÇAMENTO!#REF!</definedName>
    <definedName name="RESUMO">RESUMO</definedName>
    <definedName name="RETORNA_CURSOR">#N/A</definedName>
    <definedName name="REV">#REF!</definedName>
    <definedName name="rgG3_4">#REF!</definedName>
    <definedName name="rgp1_2">#REF!</definedName>
    <definedName name="ridbeb" localSheetId="15">#REF!</definedName>
    <definedName name="ridbeb">#REF!</definedName>
    <definedName name="RIDCHAF" localSheetId="15">#REF!</definedName>
    <definedName name="RIDCHAF">#REF!</definedName>
    <definedName name="ridres05" localSheetId="15">#REF!</definedName>
    <definedName name="ridres05">#REF!</definedName>
    <definedName name="RIDRES10" localSheetId="15">#REF!</definedName>
    <definedName name="RIDRES10">#REF!</definedName>
    <definedName name="RIDRES15" localSheetId="15">#REF!</definedName>
    <definedName name="RIDRES15">#REF!</definedName>
    <definedName name="RLI">#REF!</definedName>
    <definedName name="RLP">#REF!</definedName>
    <definedName name="RM1C">[2]SERVIÇOS!#REF!</definedName>
    <definedName name="RMA">'[15]PRO-08'!#REF!</definedName>
    <definedName name="ROB">'[47]Mat Asf'!$C$36</definedName>
    <definedName name="ROBERTO">'[47]Mat Asf'!$C$37</definedName>
    <definedName name="rod">[2]INVENTÁRIO!$B$17</definedName>
    <definedName name="Rodovia">'[31]Custos Unitarios'!$A$4</definedName>
    <definedName name="ROMANO" localSheetId="15">#REF!</definedName>
    <definedName name="ROMANO">#REF!</definedName>
    <definedName name="ROTCOMP" localSheetId="15">#REF!</definedName>
    <definedName name="ROTCOMP">#REF!</definedName>
    <definedName name="ROTIMP" localSheetId="15">#REF!</definedName>
    <definedName name="ROTIMP">#REF!</definedName>
    <definedName name="ROTRES" localSheetId="15">#REF!</definedName>
    <definedName name="ROTRES">#REF!</definedName>
    <definedName name="RPA">[2]SERVIÇOS!#REF!</definedName>
    <definedName name="RPI">#REF!</definedName>
    <definedName name="RPL">[2]SERVIÇOS!#REF!</definedName>
    <definedName name="RPP">#REF!</definedName>
    <definedName name="RPS">[2]SERVIÇOS!#REF!</definedName>
    <definedName name="RPT">[2]SERVIÇOS!#REF!</definedName>
    <definedName name="RPZ">[2]SERVIÇOS!#REF!</definedName>
    <definedName name="RQTADUC" localSheetId="15">#REF!</definedName>
    <definedName name="RQTADUC">#REF!</definedName>
    <definedName name="rqtbeb" localSheetId="15">#REF!</definedName>
    <definedName name="rqtbeb">#REF!</definedName>
    <definedName name="RQTCHAF" localSheetId="15">#REF!</definedName>
    <definedName name="RQTCHAF">#REF!</definedName>
    <definedName name="RQTDERV" localSheetId="15">#REF!</definedName>
    <definedName name="RQTDERV">#REF!</definedName>
    <definedName name="RR_2C">#REF!</definedName>
    <definedName name="RR1C">[2]SERVIÇOS!#REF!</definedName>
    <definedName name="RR2C">[1]DADOS!$C$32</definedName>
    <definedName name="rres05" localSheetId="15">#REF!</definedName>
    <definedName name="rres05">#REF!</definedName>
    <definedName name="RRES10" localSheetId="15">#REF!</definedName>
    <definedName name="RRES10">#REF!</definedName>
    <definedName name="RRES15" localSheetId="15">#REF!</definedName>
    <definedName name="RRES15">#REF!</definedName>
    <definedName name="RRES20" localSheetId="15">#REF!</definedName>
    <definedName name="RRES20">#REF!</definedName>
    <definedName name="RRP">[2]SERVIÇOS!#REF!</definedName>
    <definedName name="RRQ">[2]SERVIÇOS!#REF!</definedName>
    <definedName name="RSEQ" localSheetId="15">#REF!</definedName>
    <definedName name="RSEQ">#REF!</definedName>
    <definedName name="RSUBTOT" localSheetId="15">#REF!</definedName>
    <definedName name="RSUBTOT">#REF!</definedName>
    <definedName name="rtitbeb" localSheetId="15">#REF!</definedName>
    <definedName name="rtitbeb">#REF!</definedName>
    <definedName name="RTITCHAF" localSheetId="15">#REF!</definedName>
    <definedName name="RTITCHAF">#REF!</definedName>
    <definedName name="rtubos" localSheetId="15">#REF!</definedName>
    <definedName name="rtubos">#REF!</definedName>
    <definedName name="s" localSheetId="15">#REF!</definedName>
    <definedName name="s">#REF!</definedName>
    <definedName name="s14_">#REF!</definedName>
    <definedName name="SAL">#REF!</definedName>
    <definedName name="salario">'[48]CUSTO HORÁRIO'!$H$3</definedName>
    <definedName name="SaldoPerc">1-IF(ISNUMBER([23]CFF!XFD2),[23]CFF!XFD2,0)</definedName>
    <definedName name="scon">#REF!</definedName>
    <definedName name="seat15">#REF!</definedName>
    <definedName name="SEG">#REF!</definedName>
    <definedName name="Segmento">'[31]Custos Unitarios'!$A$7</definedName>
    <definedName name="SENHAGT" hidden="1">"quantidades"</definedName>
    <definedName name="SERVI">[49]Serviços!$A$3:$F$1403</definedName>
    <definedName name="Serviços">#REF!</definedName>
    <definedName name="SET94_3">[3]Consultoria!#REF!</definedName>
    <definedName name="SET95_3">[3]Consultoria!#REF!</definedName>
    <definedName name="SET96_3">[3]Consultoria!#REF!</definedName>
    <definedName name="SET97_3">[3]Consultoria!#REF!</definedName>
    <definedName name="SET98_3">[3]Consultoria!#REF!</definedName>
    <definedName name="SET99_3">[3]Consultoria!#REF!</definedName>
    <definedName name="SG_31_01">#REF!</definedName>
    <definedName name="SG_31_02">#REF!</definedName>
    <definedName name="SG_31_03">#REF!</definedName>
    <definedName name="SG_31_04">#REF!</definedName>
    <definedName name="SG_31_05">#REF!</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7">#N/A</definedName>
    <definedName name="SHARED_FORMULA_8">#N/A</definedName>
    <definedName name="SHARED_FORMULA_9">#N/A</definedName>
    <definedName name="SIH">#REF!</definedName>
    <definedName name="SIMOUNAO" localSheetId="15">[50]BDI!$U$2:$U$3</definedName>
    <definedName name="SIMOUNAO">#REF!</definedName>
    <definedName name="SIMOUNAO2">#REF!</definedName>
    <definedName name="sin">#REF!</definedName>
    <definedName name="SINALI">#REF!</definedName>
    <definedName name="SISTEM1" localSheetId="15">#REF!</definedName>
    <definedName name="SISTEM1">#REF!</definedName>
    <definedName name="SISTEM2" localSheetId="15">#REF!</definedName>
    <definedName name="SISTEM2">#REF!</definedName>
    <definedName name="SIV">#REF!</definedName>
    <definedName name="SOBE_ATE_I_0">#N/A</definedName>
    <definedName name="sollimp">#REF!</definedName>
    <definedName name="SOLOS">[14]PRECORC.XLS!#REF!</definedName>
    <definedName name="SOMA1">[2]ORÇAMENTO!#REF!</definedName>
    <definedName name="SOMA2">[2]ORÇAMENTO!#REF!</definedName>
    <definedName name="SOMA3">[2]ORÇAMENTO!#REF!</definedName>
    <definedName name="SOMA4">[2]ORÇAMENTO!#REF!</definedName>
    <definedName name="SOMA5">[2]ORÇAMENTO!#REF!</definedName>
    <definedName name="SomaAgrup">SUMIF(OFFSET([23]PO!$A1,1,0,[23]PO!$B1),"S",OFFSET([23]PO!A1,1,0,[23]PO!$B1))</definedName>
    <definedName name="sOpRadio">[16]PessA!#REF!</definedName>
    <definedName name="sOpRadio_1">[16]PessA!#REF!</definedName>
    <definedName name="sOpRadio_1_4">[16]PessA!#REF!</definedName>
    <definedName name="sOpRadio_4">[16]PessA!#REF!</definedName>
    <definedName name="sOpRadio_6">[16]PessA!#REF!</definedName>
    <definedName name="sOpRadio_6_4">[16]PessA!#REF!</definedName>
    <definedName name="sRespOM">[16]PessA!#REF!</definedName>
    <definedName name="sRespOM_1">[16]PessA!#REF!</definedName>
    <definedName name="sRespOM_1_4">[16]PessA!#REF!</definedName>
    <definedName name="sRespOM_4">[16]PessA!#REF!</definedName>
    <definedName name="sRespOM_6">[16]PessA!#REF!</definedName>
    <definedName name="sRespOM_6_4">[16]PessA!#REF!</definedName>
    <definedName name="srv">#REF!</definedName>
    <definedName name="ss">'[51]SERVIÇOS SABESP'!$B$2:$E$8622</definedName>
    <definedName name="ssss">'[51]SERVIÇOS SABESP'!$B$2:$E$8622</definedName>
    <definedName name="SSSSS">#REF!</definedName>
    <definedName name="SSSSSS">#REF!</definedName>
    <definedName name="ST">[2]SERVIÇOS!#REF!</definedName>
    <definedName name="STOP">#N/A</definedName>
    <definedName name="STOP_3">#N/A</definedName>
    <definedName name="stre">#REF!</definedName>
    <definedName name="SUB">[1]DADOS!$B$4</definedName>
    <definedName name="SUB_91">#N/A</definedName>
    <definedName name="SUB_92">#N/A</definedName>
    <definedName name="SUB_93">#N/A</definedName>
    <definedName name="SUB_94">#N/A</definedName>
    <definedName name="SUB_95">#N/A</definedName>
    <definedName name="SUB_96">#N/A</definedName>
    <definedName name="SUB_97">#N/A</definedName>
    <definedName name="SUB_SI">#N/A</definedName>
    <definedName name="SUBDER" localSheetId="15">#REF!</definedName>
    <definedName name="SUBDER">#REF!</definedName>
    <definedName name="SUBDIV" localSheetId="15">#REF!</definedName>
    <definedName name="SUBDIV">#REF!</definedName>
    <definedName name="SUBEQP" localSheetId="15">#REF!</definedName>
    <definedName name="SUBEQP">#REF!</definedName>
    <definedName name="SUBMUR" localSheetId="15">#REF!</definedName>
    <definedName name="SUBMUR">#REF!</definedName>
    <definedName name="SUBTOT">[2]ORÇAMENTO!#REF!</definedName>
    <definedName name="Subtrecho">'[31]Custos Unitarios'!$A$6</definedName>
    <definedName name="sum">#REF!</definedName>
    <definedName name="SUP_MAR94">#REF!</definedName>
    <definedName name="SUPERIOR">[14]PRECORC.XLS!#REF!</definedName>
    <definedName name="svt">#REF!</definedName>
    <definedName name="sxo">#REF!</definedName>
    <definedName name="t" hidden="1">'[4]DI-STP - PMS'!#REF!</definedName>
    <definedName name="t000c">#REF!</definedName>
    <definedName name="t000d">#REF!</definedName>
    <definedName name="t301c">#REF!</definedName>
    <definedName name="t301d">#REF!</definedName>
    <definedName name="t302c">#REF!</definedName>
    <definedName name="t302d">#REF!</definedName>
    <definedName name="t303c">#REF!</definedName>
    <definedName name="t303d">#REF!</definedName>
    <definedName name="t311c">#REF!</definedName>
    <definedName name="t311d">#REF!</definedName>
    <definedName name="t312c">#REF!</definedName>
    <definedName name="t312d">#REF!</definedName>
    <definedName name="t313c">#REF!</definedName>
    <definedName name="t313d">#REF!</definedName>
    <definedName name="t314c">#REF!</definedName>
    <definedName name="t314d">#REF!</definedName>
    <definedName name="t401c">#REF!</definedName>
    <definedName name="t401d">#REF!</definedName>
    <definedName name="t501c">#REF!</definedName>
    <definedName name="t501d">#REF!</definedName>
    <definedName name="t511c">#REF!</definedName>
    <definedName name="t511d">#REF!</definedName>
    <definedName name="t512c">#REF!</definedName>
    <definedName name="t512d">#REF!</definedName>
    <definedName name="t601c">#REF!</definedName>
    <definedName name="t601d">#REF!</definedName>
    <definedName name="t602c">#REF!</definedName>
    <definedName name="t602d">#REF!</definedName>
    <definedName name="t603c">#REF!</definedName>
    <definedName name="t603d">#REF!</definedName>
    <definedName name="t604c">#REF!</definedName>
    <definedName name="t604d">#REF!</definedName>
    <definedName name="t605c">#REF!</definedName>
    <definedName name="t605d">#REF!</definedName>
    <definedName name="t606c">#REF!</definedName>
    <definedName name="t606d">#REF!</definedName>
    <definedName name="t607c">#REF!</definedName>
    <definedName name="t607d">#REF!</definedName>
    <definedName name="t608c">#REF!</definedName>
    <definedName name="t608d">#REF!</definedName>
    <definedName name="t609c">#REF!</definedName>
    <definedName name="t609d">#REF!</definedName>
    <definedName name="t610c">#REF!</definedName>
    <definedName name="t610d">#REF!</definedName>
    <definedName name="t701c">#REF!</definedName>
    <definedName name="t701d">#REF!</definedName>
    <definedName name="t702c">#REF!</definedName>
    <definedName name="t702d">#REF!</definedName>
    <definedName name="t801c">#REF!</definedName>
    <definedName name="t801d">#REF!</definedName>
    <definedName name="TA">#REF!</definedName>
    <definedName name="TABELA">'[48]CUSTO HORÁRIO'!$Y$10:$AC$128</definedName>
    <definedName name="tabela_de_mão_de_obra">'[48]Mão de obra'!$A$2:$C$16</definedName>
    <definedName name="tabela_de_materiais">[48]Material!$A$1:$D$184</definedName>
    <definedName name="TABLE">#REF!</definedName>
    <definedName name="TABLE_10">#REF!</definedName>
    <definedName name="TABLE_10_3">#REF!</definedName>
    <definedName name="TABLE_2">#REF!</definedName>
    <definedName name="TABLE_2_3">#REF!</definedName>
    <definedName name="TABLE_3">#REF!</definedName>
    <definedName name="TABLE_3_1">#REF!</definedName>
    <definedName name="TABLE_3_3">#REF!</definedName>
    <definedName name="TABLE_4">#REF!</definedName>
    <definedName name="TABLE_4_3">#REF!</definedName>
    <definedName name="TABLE_5">#REF!</definedName>
    <definedName name="TABLE_5_3">#REF!</definedName>
    <definedName name="TABLE_6">#REF!</definedName>
    <definedName name="TABLE_6_3">#REF!</definedName>
    <definedName name="TABLE_7">#REF!</definedName>
    <definedName name="TABLE_7_3">#REF!</definedName>
    <definedName name="TABLE_8">#REF!</definedName>
    <definedName name="TABLE_8_3">#REF!</definedName>
    <definedName name="TABLE_9">#REF!</definedName>
    <definedName name="TABLE_9_3">#REF!</definedName>
    <definedName name="TABMAT">#REF!</definedName>
    <definedName name="tabserv">#REF!</definedName>
    <definedName name="TABUA">[1]DADOS!$C$20</definedName>
    <definedName name="TB">#REF!</definedName>
    <definedName name="TBA">[2]SERVIÇOS!#REF!</definedName>
    <definedName name="TBT">[2]SERVIÇOS!#REF!</definedName>
    <definedName name="tbv">#REF!</definedName>
    <definedName name="tbv_5">#REF!</definedName>
    <definedName name="TD">#REF!</definedName>
    <definedName name="tdd">[52]orçamento!#REF!</definedName>
    <definedName name="TE">#REF!</definedName>
    <definedName name="ted">#REF!</definedName>
    <definedName name="TelO">[16]Tel!#REF!</definedName>
    <definedName name="TelO_1">[16]Tel!#REF!</definedName>
    <definedName name="TelO_1_4">[16]Tel!#REF!</definedName>
    <definedName name="TelO_4">[16]Tel!#REF!</definedName>
    <definedName name="TelO_6">[16]Tel!#REF!</definedName>
    <definedName name="TelO_6_4">[16]Tel!#REF!</definedName>
    <definedName name="temul">[2]MB!#REF!</definedName>
    <definedName name="Teor">[45]Teor!$A$3:$A$7</definedName>
    <definedName name="ter">#REF!</definedName>
    <definedName name="TER_MAR94">#REF!</definedName>
    <definedName name="TERRA">#REF!</definedName>
    <definedName name="Terra2">#REF!</definedName>
    <definedName name="TERRESTRE">[14]PRECORC.XLS!#REF!</definedName>
    <definedName name="tes">#REF!</definedName>
    <definedName name="TESTE" localSheetId="15">#REF!</definedName>
    <definedName name="TESTE">#REF!</definedName>
    <definedName name="teste_1">[16]PessA!#REF!</definedName>
    <definedName name="teste_1_4">[16]PessA!#REF!</definedName>
    <definedName name="teste_4">[16]PessA!#REF!</definedName>
    <definedName name="teste_6">[16]PessA!#REF!</definedName>
    <definedName name="teste_6_4">[16]PessA!#REF!</definedName>
    <definedName name="teste1">#REF!</definedName>
    <definedName name="teste2">#REF!</definedName>
    <definedName name="teste3">#REF!</definedName>
    <definedName name="tetuytw" localSheetId="15">#REF!</definedName>
    <definedName name="tetuytw">#REF!</definedName>
    <definedName name="TF">#REF!</definedName>
    <definedName name="tic">NA()</definedName>
    <definedName name="tic_8">NA()</definedName>
    <definedName name="TID">#REF!</definedName>
    <definedName name="TID_2">#REF!</definedName>
    <definedName name="TipoOrçamento">"BASE"</definedName>
    <definedName name="titbeb" localSheetId="15">#REF!</definedName>
    <definedName name="titbeb">#REF!</definedName>
    <definedName name="TITCHAF" localSheetId="15">#REF!</definedName>
    <definedName name="TITCHAF">#REF!</definedName>
    <definedName name="TITULO">#REF!</definedName>
    <definedName name="_xlnm.Print_Titles" localSheetId="4">'Comp auxiliares'!$A:$G,'Comp auxiliares'!#REF!</definedName>
    <definedName name="_xlnm.Print_Titles" localSheetId="3">'Comp próprias'!$B:$J,'Comp próprias'!$1:$1</definedName>
    <definedName name="_xlnm.Print_Titles" localSheetId="13">'Desm de equip'!$1:$9</definedName>
    <definedName name="_xlnm.Print_Titles" localSheetId="14">Desmob!$1:$6</definedName>
    <definedName name="_xlnm.Print_Titles" localSheetId="16">'MC Serviços preliminares'!$1:$2</definedName>
    <definedName name="_xlnm.Print_Titles" localSheetId="11">Mob!$1:$9</definedName>
    <definedName name="_xlnm.Print_Titles" localSheetId="12">'Mob de equip'!$1:$6</definedName>
    <definedName name="_xlnm.Print_Titles" localSheetId="1">'Planilha Orçamentária'!$A:$L,'Planilha Orçamentária'!$6:$8</definedName>
    <definedName name="tjc">#REF!</definedName>
    <definedName name="tjf">#REF!</definedName>
    <definedName name="tlc">#REF!</definedName>
    <definedName name="tlf">#REF!</definedName>
    <definedName name="tmat">[53]PLANILHA!#REF!</definedName>
    <definedName name="tnp1_2">#REF!</definedName>
    <definedName name="tof">#REF!</definedName>
    <definedName name="TOPOGRAFICO">[14]PRECORC.XLS!#REF!</definedName>
    <definedName name="tot">#REF!</definedName>
    <definedName name="TOT_2">#REF!</definedName>
    <definedName name="tota">'[54]Quadro de qntd'!$J$60</definedName>
    <definedName name="totac">#REF!</definedName>
    <definedName name="total">'[55]4B'!$G$13</definedName>
    <definedName name="TOTAL_RESUMO">NA()</definedName>
    <definedName name="total1">'[54]CURVA ABC'!$M$48</definedName>
    <definedName name="TOTAL2">'[29]CURVA ABC NOVO'!$I$321</definedName>
    <definedName name="total3">#REF!</definedName>
    <definedName name="total4">#REF!</definedName>
    <definedName name="total5">#REF!</definedName>
    <definedName name="total6">#REF!</definedName>
    <definedName name="totalob">'[56]Quadro de qntd'!$J$61</definedName>
    <definedName name="totcro">'[54]Cronograma FIS FINANC'!$K$20</definedName>
    <definedName name="TotCrP">[16]CombLub!#REF!</definedName>
    <definedName name="TotCrP_1">[16]CombLub!#REF!</definedName>
    <definedName name="TotCrP_1_4">[16]CombLub!#REF!</definedName>
    <definedName name="TotCrP_4">[16]CombLub!#REF!</definedName>
    <definedName name="TotCrP_6">[16]CombLub!#REF!</definedName>
    <definedName name="TotCrP_6_4">[16]CombLub!#REF!</definedName>
    <definedName name="TOTQTS" localSheetId="15">#REF!</definedName>
    <definedName name="TOTQTS">#REF!</definedName>
    <definedName name="TotUSM">[16]CombLub!#REF!</definedName>
    <definedName name="TotUSM_1">[16]CombLub!#REF!</definedName>
    <definedName name="TotUSM_1_4">[16]CombLub!#REF!</definedName>
    <definedName name="TotUSM_4">[16]CombLub!#REF!</definedName>
    <definedName name="TotUSM_6">[16]CombLub!#REF!</definedName>
    <definedName name="TotUSM_6_4">[16]CombLub!#REF!</definedName>
    <definedName name="tp6_12">#REF!</definedName>
    <definedName name="tp6_16">#REF!</definedName>
    <definedName name="TPI">#REF!</definedName>
    <definedName name="tpl1_2">#REF!</definedName>
    <definedName name="TPM">#REF!</definedName>
    <definedName name="tpmfs">#REF!</definedName>
    <definedName name="TPP">#REF!</definedName>
    <definedName name="transp">#REF!</definedName>
    <definedName name="transp_1">[16]Tel!#REF!</definedName>
    <definedName name="transp_1_4">[16]Tel!#REF!</definedName>
    <definedName name="transp_4">[16]Tel!#REF!</definedName>
    <definedName name="transp_6">[16]Tel!#REF!</definedName>
    <definedName name="transp_6_4">[16]Tel!#REF!</definedName>
    <definedName name="travessia">[14]PRECORC.XLS!#REF!</definedName>
    <definedName name="trb">#REF!</definedName>
    <definedName name="tre">#REF!</definedName>
    <definedName name="Trecho">'[31]Custos Unitarios'!$A$5</definedName>
    <definedName name="TRP">#REF!</definedName>
    <definedName name="ts">[53]PLANILHA!#REF!</definedName>
    <definedName name="tsd">#REF!</definedName>
    <definedName name="TSs">#REF!</definedName>
    <definedName name="TT">NA()</definedName>
    <definedName name="TT_1">NA()</definedName>
    <definedName name="TT_1_4">NA()</definedName>
    <definedName name="TT_4">NA()</definedName>
    <definedName name="TT_6">NA()</definedName>
    <definedName name="TT_6_4">NA()</definedName>
    <definedName name="ttc">#REF!</definedName>
    <definedName name="tte">#REF!</definedName>
    <definedName name="ttra">[53]PLANILHA!#REF!</definedName>
    <definedName name="TTT" localSheetId="15">#REF!</definedName>
    <definedName name="TTT">#REF!</definedName>
    <definedName name="tus">#REF!</definedName>
    <definedName name="tuso">#REF!</definedName>
    <definedName name="TXTEQUIP" localSheetId="15">#REF!</definedName>
    <definedName name="TXTEQUIP">#REF!</definedName>
    <definedName name="TXTMARCA" localSheetId="15">#REF!</definedName>
    <definedName name="TXTMARCA">#REF!</definedName>
    <definedName name="TXTMOD" localSheetId="15">#REF!</definedName>
    <definedName name="TXTMOD">#REF!</definedName>
    <definedName name="TXTPOT" localSheetId="15">#REF!</definedName>
    <definedName name="TXTPOT">#REF!</definedName>
    <definedName name="UA">#N/A</definedName>
    <definedName name="UN">#REF!</definedName>
    <definedName name="URV_MAR94">#REF!</definedName>
    <definedName name="USS">#REF!</definedName>
    <definedName name="v60120_">#REF!</definedName>
    <definedName name="VALOR">#N/A</definedName>
    <definedName name="VALOR_1">#N/A</definedName>
    <definedName name="VALOR_2">#N/A</definedName>
    <definedName name="Valor_total_cal" localSheetId="16">#REF!</definedName>
    <definedName name="Valor_total_cal" localSheetId="15">#REF!</definedName>
    <definedName name="Valor_total_cal">#REF!</definedName>
    <definedName name="Vaz_Tot">#REF!</definedName>
    <definedName name="Vaz_Tot_1">#REF!</definedName>
    <definedName name="Vaz_Tot_1_4">#REF!</definedName>
    <definedName name="Vaz_Tot_4">#REF!</definedName>
    <definedName name="Vaz_Tot_6">#REF!</definedName>
    <definedName name="Vaz_Tot_6_4">#REF!</definedName>
    <definedName name="Vazios">[45]Teor!$B$3:$B$7</definedName>
    <definedName name="VazMed_ha">#REF!</definedName>
    <definedName name="VazMed_ha_1">#REF!</definedName>
    <definedName name="VazMed_ha_1_4">#REF!</definedName>
    <definedName name="VazMed_ha_4">#REF!</definedName>
    <definedName name="VazMed_ha_6">#REF!</definedName>
    <definedName name="VazMed_ha_6_4">#REF!</definedName>
    <definedName name="VEICULOS">[14]PRECORC.XLS!#REF!</definedName>
    <definedName name="verde">#REF!</definedName>
    <definedName name="verdepav">#REF!</definedName>
    <definedName name="VERIFICA_SI">#N/A</definedName>
    <definedName name="VIAGENS">[14]PRECORC.XLS!#REF!</definedName>
    <definedName name="VII">#REF!</definedName>
    <definedName name="VIP">#REF!</definedName>
    <definedName name="VLR">#REF!</definedName>
    <definedName name="Vol_distrib">#REF!</definedName>
    <definedName name="Vol_distrib_1">#REF!</definedName>
    <definedName name="Vol_distrib_1_4">#REF!</definedName>
    <definedName name="Vol_distrib_4">#REF!</definedName>
    <definedName name="Vol_distrib_6">#REF!</definedName>
    <definedName name="Vol_distrib_6_4">#REF!</definedName>
    <definedName name="vsb">#REF!</definedName>
    <definedName name="VTE">#REF!</definedName>
    <definedName name="VTOTAL1">ROUND(ROUND([23]PO!$P1,2)*ROUND([23]PO!$S1,2),2)</definedName>
    <definedName name="W" localSheetId="15">#REF!</definedName>
    <definedName name="W">#REF!</definedName>
    <definedName name="WITENS" localSheetId="15">#REF!</definedName>
    <definedName name="WITENS">#REF!</definedName>
    <definedName name="WNMLOCAL" localSheetId="15">#REF!</definedName>
    <definedName name="WNMLOCAL">#REF!</definedName>
    <definedName name="WNMMUN" localSheetId="15">#REF!</definedName>
    <definedName name="WNMMUN">#REF!</definedName>
    <definedName name="WNMSERV" localSheetId="15">#REF!</definedName>
    <definedName name="WNMSERV">#REF!</definedName>
    <definedName name="wqeqwrewrqqw" localSheetId="15">#REF!</definedName>
    <definedName name="wqeqwrewrqqw">#REF!</definedName>
    <definedName name="wrn.relext." hidden="1">{#N/A,#N/A,TRUE,"Plan1"}</definedName>
    <definedName name="x">[45]Equipamentos!#REF!</definedName>
    <definedName name="XALFA" localSheetId="15">#REF!</definedName>
    <definedName name="XALFA">#REF!</definedName>
    <definedName name="XDATA" localSheetId="15">#REF!</definedName>
    <definedName name="XDATA">#REF!</definedName>
    <definedName name="XITEM" localSheetId="15">#REF!</definedName>
    <definedName name="XITEM">#REF!</definedName>
    <definedName name="XLOC" localSheetId="15">#REF!</definedName>
    <definedName name="XLOC">#REF!</definedName>
    <definedName name="xnInforme_quantos_bebedouros____bebqt__if_bebqt__0__xlQt.bebedouros_invalida___ENTER_p_reinformar__xresp__branch_rqtderv" localSheetId="15">#REF!</definedName>
    <definedName name="xnInforme_quantos_bebedouros____bebqt__if_bebqt__0__xlQt.bebedouros_invalida___ENTER_p_reinformar__xresp__branch_rqtderv">#REF!</definedName>
    <definedName name="XNUCOPIAS" localSheetId="15">#REF!</definedName>
    <definedName name="XNUCOPIAS">#REF!</definedName>
    <definedName name="XRESP" localSheetId="15">#REF!</definedName>
    <definedName name="XRESP">#REF!</definedName>
    <definedName name="XTITRES" localSheetId="15">#REF!</definedName>
    <definedName name="XTITRES">#REF!</definedName>
    <definedName name="XXX">XXX</definedName>
    <definedName name="XXXXXX">XXXXXX</definedName>
    <definedName name="xxxxxxxxxxx">#REF!</definedName>
    <definedName name="Ý" localSheetId="15">#REF!</definedName>
    <definedName name="Ý">#REF!</definedName>
    <definedName name="ytdju" localSheetId="15">#REF!</definedName>
    <definedName name="ytdju">#REF!</definedName>
    <definedName name="zar">#REF!</definedName>
    <definedName name="zenil">#REF!</definedName>
  </definedNames>
  <calcPr calcId="144525"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55" i="5" l="1"/>
  <c r="J256" i="5" s="1"/>
  <c r="B16" i="33" l="1"/>
  <c r="M13" i="33"/>
  <c r="H13" i="33"/>
  <c r="M12" i="33"/>
  <c r="H12" i="33"/>
  <c r="M11" i="33"/>
  <c r="AE32" i="32"/>
  <c r="U32" i="32"/>
  <c r="O32" i="32"/>
  <c r="P32" i="32" s="1"/>
  <c r="I32" i="32"/>
  <c r="AE31" i="32"/>
  <c r="U31" i="32"/>
  <c r="O31" i="32"/>
  <c r="P31" i="32" s="1"/>
  <c r="I31" i="32"/>
  <c r="AE30" i="32"/>
  <c r="U30" i="32"/>
  <c r="O30" i="32"/>
  <c r="P30" i="32" s="1"/>
  <c r="Q30" i="32" s="1"/>
  <c r="I30" i="32"/>
  <c r="AE29" i="32"/>
  <c r="U29" i="32"/>
  <c r="O29" i="32"/>
  <c r="P29" i="32" s="1"/>
  <c r="I29" i="32"/>
  <c r="AE28" i="32"/>
  <c r="U28" i="32"/>
  <c r="O28" i="32"/>
  <c r="P28" i="32" s="1"/>
  <c r="I28" i="32"/>
  <c r="AE27" i="32"/>
  <c r="U27" i="32"/>
  <c r="O27" i="32"/>
  <c r="P27" i="32" s="1"/>
  <c r="Q27" i="32" s="1"/>
  <c r="I27" i="32"/>
  <c r="AE26" i="32"/>
  <c r="U26" i="32"/>
  <c r="O26" i="32"/>
  <c r="P26" i="32" s="1"/>
  <c r="Q26" i="32" s="1"/>
  <c r="I26" i="32"/>
  <c r="AE25" i="32"/>
  <c r="U25" i="32"/>
  <c r="O25" i="32"/>
  <c r="P25" i="32" s="1"/>
  <c r="I25" i="32"/>
  <c r="AE24" i="32"/>
  <c r="U24" i="32"/>
  <c r="O24" i="32"/>
  <c r="P24" i="32" s="1"/>
  <c r="Q24" i="32" s="1"/>
  <c r="I24" i="32"/>
  <c r="AE23" i="32"/>
  <c r="U23" i="32"/>
  <c r="O23" i="32"/>
  <c r="P23" i="32" s="1"/>
  <c r="I23" i="32"/>
  <c r="AE22" i="32"/>
  <c r="U22" i="32"/>
  <c r="O22" i="32"/>
  <c r="P22" i="32" s="1"/>
  <c r="I22" i="32"/>
  <c r="AE21" i="32"/>
  <c r="U21" i="32"/>
  <c r="O21" i="32"/>
  <c r="P21" i="32" s="1"/>
  <c r="Q21" i="32" s="1"/>
  <c r="I21" i="32"/>
  <c r="AE20" i="32"/>
  <c r="U20" i="32"/>
  <c r="O20" i="32"/>
  <c r="P20" i="32" s="1"/>
  <c r="I20" i="32"/>
  <c r="AE19" i="32"/>
  <c r="U19" i="32"/>
  <c r="O19" i="32"/>
  <c r="P19" i="32" s="1"/>
  <c r="I19" i="32"/>
  <c r="AE18" i="32"/>
  <c r="U18" i="32"/>
  <c r="O18" i="32"/>
  <c r="P18" i="32" s="1"/>
  <c r="I18" i="32"/>
  <c r="AE17" i="32"/>
  <c r="U17" i="32"/>
  <c r="O17" i="32"/>
  <c r="P17" i="32" s="1"/>
  <c r="Q17" i="32" s="1"/>
  <c r="I17" i="32"/>
  <c r="AE16" i="32"/>
  <c r="U16" i="32"/>
  <c r="O16" i="32"/>
  <c r="P16" i="32" s="1"/>
  <c r="I16" i="32"/>
  <c r="AE15" i="32"/>
  <c r="U15" i="32"/>
  <c r="O15" i="32"/>
  <c r="P15" i="32" s="1"/>
  <c r="I15" i="32"/>
  <c r="AE14" i="32"/>
  <c r="U14" i="32"/>
  <c r="O14" i="32"/>
  <c r="P14" i="32" s="1"/>
  <c r="Q14" i="32" s="1"/>
  <c r="I14" i="32"/>
  <c r="AE13" i="32"/>
  <c r="U13" i="32"/>
  <c r="O13" i="32"/>
  <c r="P13" i="32" s="1"/>
  <c r="I13" i="32"/>
  <c r="D13" i="32"/>
  <c r="H10" i="32"/>
  <c r="P9" i="32"/>
  <c r="J9" i="32"/>
  <c r="H9" i="32"/>
  <c r="C12" i="32" s="1"/>
  <c r="AE32" i="31"/>
  <c r="U32" i="31"/>
  <c r="P32" i="31"/>
  <c r="AE31" i="31"/>
  <c r="U31" i="31"/>
  <c r="P31" i="31"/>
  <c r="AE30" i="31"/>
  <c r="U30" i="31"/>
  <c r="P30" i="31"/>
  <c r="AE29" i="31"/>
  <c r="U29" i="31"/>
  <c r="P29" i="31"/>
  <c r="AE28" i="31"/>
  <c r="U28" i="31"/>
  <c r="P28" i="31"/>
  <c r="AE27" i="31"/>
  <c r="U27" i="31"/>
  <c r="P27" i="31"/>
  <c r="AE26" i="31"/>
  <c r="U26" i="31"/>
  <c r="P26" i="31"/>
  <c r="Q26" i="31" s="1"/>
  <c r="AE25" i="31"/>
  <c r="U25" i="31"/>
  <c r="P25" i="31"/>
  <c r="AE24" i="31"/>
  <c r="U24" i="31"/>
  <c r="Q24" i="31"/>
  <c r="P24" i="31"/>
  <c r="AE23" i="31"/>
  <c r="U23" i="31"/>
  <c r="P23" i="31"/>
  <c r="AE22" i="31"/>
  <c r="U22" i="31"/>
  <c r="P22" i="31"/>
  <c r="AE21" i="31"/>
  <c r="U21" i="31"/>
  <c r="Q21" i="31"/>
  <c r="P21" i="31"/>
  <c r="AE20" i="31"/>
  <c r="U20" i="31"/>
  <c r="P20" i="31"/>
  <c r="AE19" i="31"/>
  <c r="U19" i="31"/>
  <c r="P19" i="31"/>
  <c r="Q19" i="31" s="1"/>
  <c r="AE18" i="31"/>
  <c r="U18" i="31"/>
  <c r="P18" i="31"/>
  <c r="Q18" i="31" s="1"/>
  <c r="AE17" i="31"/>
  <c r="U17" i="31"/>
  <c r="P17" i="31"/>
  <c r="Q17" i="31" s="1"/>
  <c r="AE16" i="31"/>
  <c r="U16" i="31"/>
  <c r="P16" i="31"/>
  <c r="Q16" i="31" s="1"/>
  <c r="AE15" i="31"/>
  <c r="U15" i="31"/>
  <c r="P15" i="31"/>
  <c r="Q15" i="31" s="1"/>
  <c r="AE14" i="31"/>
  <c r="U14" i="31"/>
  <c r="Q14" i="31"/>
  <c r="P14" i="31"/>
  <c r="AE13" i="31"/>
  <c r="U13" i="31"/>
  <c r="P13" i="31"/>
  <c r="Q13" i="31" s="1"/>
  <c r="D13" i="31"/>
  <c r="H10" i="31"/>
  <c r="P9" i="31"/>
  <c r="J9" i="31"/>
  <c r="H9" i="31"/>
  <c r="C12" i="31" s="1"/>
  <c r="AE25" i="30"/>
  <c r="U25" i="30"/>
  <c r="P25" i="30"/>
  <c r="AE24" i="30"/>
  <c r="U24" i="30"/>
  <c r="P24" i="30"/>
  <c r="L24" i="30"/>
  <c r="AE23" i="30"/>
  <c r="U23" i="30"/>
  <c r="P23" i="30"/>
  <c r="AE22" i="30"/>
  <c r="U22" i="30"/>
  <c r="P22" i="30"/>
  <c r="L22" i="30"/>
  <c r="AE21" i="30"/>
  <c r="U21" i="30"/>
  <c r="P21" i="30"/>
  <c r="AE20" i="30"/>
  <c r="U20" i="30"/>
  <c r="P20" i="30"/>
  <c r="AE19" i="30"/>
  <c r="U19" i="30"/>
  <c r="P19" i="30"/>
  <c r="AE18" i="30"/>
  <c r="U18" i="30"/>
  <c r="P18" i="30"/>
  <c r="L18" i="30"/>
  <c r="AE17" i="30"/>
  <c r="U17" i="30"/>
  <c r="P17" i="30"/>
  <c r="L17" i="30"/>
  <c r="AE16" i="30"/>
  <c r="U16" i="30"/>
  <c r="P16" i="30"/>
  <c r="L16" i="30"/>
  <c r="AE15" i="30"/>
  <c r="U15" i="30"/>
  <c r="P15" i="30"/>
  <c r="AE14" i="30"/>
  <c r="U14" i="30"/>
  <c r="P14" i="30"/>
  <c r="AE13" i="30"/>
  <c r="U13" i="30"/>
  <c r="P13" i="30"/>
  <c r="D13" i="30"/>
  <c r="C12" i="30"/>
  <c r="P9" i="30"/>
  <c r="R26" i="31" l="1"/>
  <c r="S26" i="31" s="1"/>
  <c r="R24" i="31"/>
  <c r="S24" i="31" s="1"/>
  <c r="V24" i="31" s="1"/>
  <c r="R21" i="31"/>
  <c r="S21" i="31" s="1"/>
  <c r="V21" i="31" s="1"/>
  <c r="L13" i="30"/>
  <c r="R13" i="31"/>
  <c r="S13" i="31" s="1"/>
  <c r="V13" i="31" s="1"/>
  <c r="AA13" i="31" s="1"/>
  <c r="R14" i="31"/>
  <c r="S14" i="31" s="1"/>
  <c r="V14" i="31" s="1"/>
  <c r="AA14" i="31" s="1"/>
  <c r="R15" i="31"/>
  <c r="S15" i="31" s="1"/>
  <c r="V15" i="31" s="1"/>
  <c r="AA15" i="31" s="1"/>
  <c r="R16" i="31"/>
  <c r="S16" i="31" s="1"/>
  <c r="V16" i="31" s="1"/>
  <c r="R17" i="31"/>
  <c r="S17" i="31" s="1"/>
  <c r="V17" i="31" s="1"/>
  <c r="R18" i="31"/>
  <c r="S18" i="31" s="1"/>
  <c r="V18" i="31" s="1"/>
  <c r="R19" i="31"/>
  <c r="S19" i="31" s="1"/>
  <c r="V19" i="31" s="1"/>
  <c r="L23" i="30"/>
  <c r="V26" i="31"/>
  <c r="L15" i="30"/>
  <c r="L21" i="30"/>
  <c r="L19" i="30"/>
  <c r="L25" i="30"/>
  <c r="M25" i="30" s="1"/>
  <c r="W25" i="30" s="1"/>
  <c r="AB25" i="30" s="1"/>
  <c r="Q25" i="32"/>
  <c r="Q22" i="32"/>
  <c r="R22" i="32" s="1"/>
  <c r="Q31" i="32"/>
  <c r="Q15" i="32"/>
  <c r="Q19" i="32"/>
  <c r="R26" i="32"/>
  <c r="S26" i="32" s="1"/>
  <c r="V26" i="32" s="1"/>
  <c r="Q13" i="32"/>
  <c r="Q28" i="32"/>
  <c r="R28" i="32" s="1"/>
  <c r="S28" i="32" s="1"/>
  <c r="V28" i="32" s="1"/>
  <c r="Q18" i="32"/>
  <c r="R18" i="32" s="1"/>
  <c r="Q16" i="32"/>
  <c r="R16" i="32" s="1"/>
  <c r="S16" i="32" s="1"/>
  <c r="Q20" i="32"/>
  <c r="R20" i="32" s="1"/>
  <c r="R21" i="32"/>
  <c r="S21" i="32" s="1"/>
  <c r="V21" i="32" s="1"/>
  <c r="L23" i="32"/>
  <c r="Q23" i="32"/>
  <c r="R23" i="32" s="1"/>
  <c r="S23" i="32" s="1"/>
  <c r="V23" i="32" s="1"/>
  <c r="R24" i="32"/>
  <c r="S24" i="32" s="1"/>
  <c r="V24" i="32" s="1"/>
  <c r="Q29" i="32"/>
  <c r="R29" i="32" s="1"/>
  <c r="S29" i="32" s="1"/>
  <c r="V29" i="32" s="1"/>
  <c r="Q32" i="32"/>
  <c r="R32" i="32" s="1"/>
  <c r="R19" i="32"/>
  <c r="S19" i="32" s="1"/>
  <c r="V19" i="32" s="1"/>
  <c r="R27" i="32"/>
  <c r="S27" i="32" s="1"/>
  <c r="V27" i="32" s="1"/>
  <c r="R30" i="32"/>
  <c r="S30" i="32" s="1"/>
  <c r="V30" i="32" s="1"/>
  <c r="L31" i="32"/>
  <c r="R14" i="32"/>
  <c r="S14" i="32" s="1"/>
  <c r="V14" i="32" s="1"/>
  <c r="L15" i="32"/>
  <c r="R17" i="32"/>
  <c r="S17" i="32" s="1"/>
  <c r="V17" i="32" s="1"/>
  <c r="L18" i="32"/>
  <c r="L21" i="32"/>
  <c r="L24" i="32"/>
  <c r="AA16" i="31"/>
  <c r="AA17" i="31"/>
  <c r="AA18" i="31"/>
  <c r="Q20" i="31"/>
  <c r="Q22" i="31"/>
  <c r="Q23" i="31"/>
  <c r="R23" i="31" s="1"/>
  <c r="S23" i="31" s="1"/>
  <c r="Q25" i="31"/>
  <c r="R25" i="31" s="1"/>
  <c r="S25" i="31" s="1"/>
  <c r="Q27" i="31"/>
  <c r="R27" i="31" s="1"/>
  <c r="S27" i="31" s="1"/>
  <c r="Q28" i="31"/>
  <c r="Q29" i="31"/>
  <c r="Q30" i="31"/>
  <c r="Q31" i="31"/>
  <c r="S31" i="31" s="1"/>
  <c r="L32" i="31"/>
  <c r="Q32" i="31"/>
  <c r="R32" i="31" s="1"/>
  <c r="S32" i="31" s="1"/>
  <c r="R22" i="31"/>
  <c r="S22" i="31" s="1"/>
  <c r="V22" i="31" s="1"/>
  <c r="R30" i="31"/>
  <c r="S30" i="31" s="1"/>
  <c r="V30" i="31" s="1"/>
  <c r="R31" i="31"/>
  <c r="L14" i="30"/>
  <c r="M14" i="30" s="1"/>
  <c r="L20" i="30"/>
  <c r="M20" i="30" s="1"/>
  <c r="L21" i="31"/>
  <c r="L26" i="31"/>
  <c r="M19" i="30"/>
  <c r="N19" i="30" s="1"/>
  <c r="M16" i="30"/>
  <c r="N16" i="30" s="1"/>
  <c r="M22" i="30"/>
  <c r="W22" i="30" s="1"/>
  <c r="AB22" i="30" s="1"/>
  <c r="M24" i="30"/>
  <c r="N24" i="30" s="1"/>
  <c r="M23" i="30"/>
  <c r="W23" i="30" s="1"/>
  <c r="AB23" i="30" s="1"/>
  <c r="M13" i="30"/>
  <c r="N13" i="30" s="1"/>
  <c r="M18" i="30"/>
  <c r="N18" i="30" s="1"/>
  <c r="M17" i="30"/>
  <c r="N17" i="30" s="1"/>
  <c r="M15" i="30"/>
  <c r="N15" i="30" s="1"/>
  <c r="M21" i="30"/>
  <c r="N21" i="30" s="1"/>
  <c r="Q15" i="30"/>
  <c r="R15" i="30" s="1"/>
  <c r="Q20" i="30"/>
  <c r="Q25" i="30"/>
  <c r="Q17" i="30"/>
  <c r="Q18" i="30"/>
  <c r="R18" i="30" s="1"/>
  <c r="R17" i="30"/>
  <c r="S17" i="30" s="1"/>
  <c r="Q16" i="30"/>
  <c r="Q21" i="30"/>
  <c r="R25" i="30"/>
  <c r="S20" i="30"/>
  <c r="V20" i="30" s="1"/>
  <c r="Q13" i="30"/>
  <c r="Q22" i="30"/>
  <c r="R22" i="30" s="1"/>
  <c r="S22" i="30" s="1"/>
  <c r="V22" i="30" s="1"/>
  <c r="Q23" i="30"/>
  <c r="Q24" i="30"/>
  <c r="R24" i="30" s="1"/>
  <c r="S24" i="30" s="1"/>
  <c r="R16" i="30"/>
  <c r="S16" i="30" s="1"/>
  <c r="V16" i="30" s="1"/>
  <c r="Q14" i="30"/>
  <c r="Q19" i="30"/>
  <c r="R19" i="30" s="1"/>
  <c r="S19" i="30" s="1"/>
  <c r="R14" i="30"/>
  <c r="S14" i="30" s="1"/>
  <c r="V14" i="30" s="1"/>
  <c r="R20" i="30"/>
  <c r="V17" i="30" l="1"/>
  <c r="S21" i="30"/>
  <c r="V21" i="30" s="1"/>
  <c r="R28" i="31"/>
  <c r="S28" i="31" s="1"/>
  <c r="V28" i="31" s="1"/>
  <c r="AA28" i="31" s="1"/>
  <c r="R23" i="30"/>
  <c r="S23" i="30" s="1"/>
  <c r="V23" i="30" s="1"/>
  <c r="V25" i="30"/>
  <c r="R21" i="30"/>
  <c r="S25" i="30"/>
  <c r="V19" i="30"/>
  <c r="R15" i="32"/>
  <c r="S15" i="32" s="1"/>
  <c r="V15" i="32" s="1"/>
  <c r="AA15" i="32" s="1"/>
  <c r="L14" i="32"/>
  <c r="M14" i="32" s="1"/>
  <c r="W14" i="32" s="1"/>
  <c r="S18" i="32"/>
  <c r="V18" i="32" s="1"/>
  <c r="AA18" i="32" s="1"/>
  <c r="V31" i="31"/>
  <c r="AA31" i="31" s="1"/>
  <c r="V23" i="31"/>
  <c r="R25" i="32"/>
  <c r="S25" i="32" s="1"/>
  <c r="V25" i="32" s="1"/>
  <c r="R13" i="32"/>
  <c r="S13" i="32" s="1"/>
  <c r="V13" i="32" s="1"/>
  <c r="L32" i="32"/>
  <c r="M32" i="32" s="1"/>
  <c r="W32" i="32" s="1"/>
  <c r="AB32" i="32" s="1"/>
  <c r="V16" i="32"/>
  <c r="S22" i="32"/>
  <c r="V22" i="32" s="1"/>
  <c r="AA22" i="32" s="1"/>
  <c r="L29" i="32"/>
  <c r="M29" i="32" s="1"/>
  <c r="W29" i="32" s="1"/>
  <c r="L20" i="32"/>
  <c r="M20" i="32" s="1"/>
  <c r="N20" i="32" s="1"/>
  <c r="R31" i="32"/>
  <c r="S31" i="32" s="1"/>
  <c r="V31" i="32" s="1"/>
  <c r="AA31" i="32" s="1"/>
  <c r="L13" i="32"/>
  <c r="M13" i="32" s="1"/>
  <c r="N13" i="32" s="1"/>
  <c r="L17" i="32"/>
  <c r="M17" i="32" s="1"/>
  <c r="W17" i="32" s="1"/>
  <c r="L19" i="32"/>
  <c r="M19" i="32" s="1"/>
  <c r="W19" i="32" s="1"/>
  <c r="X19" i="32" s="1"/>
  <c r="B19" i="32" s="1"/>
  <c r="L19" i="31"/>
  <c r="M19" i="31" s="1"/>
  <c r="W19" i="31" s="1"/>
  <c r="X19" i="31" s="1"/>
  <c r="B19" i="31" s="1"/>
  <c r="L28" i="32"/>
  <c r="M28" i="32" s="1"/>
  <c r="W28" i="32" s="1"/>
  <c r="L16" i="32"/>
  <c r="M16" i="32" s="1"/>
  <c r="N16" i="32" s="1"/>
  <c r="W15" i="30"/>
  <c r="AB15" i="30" s="1"/>
  <c r="W13" i="30"/>
  <c r="AB13" i="30" s="1"/>
  <c r="L25" i="32"/>
  <c r="M25" i="32" s="1"/>
  <c r="W25" i="32" s="1"/>
  <c r="W17" i="30"/>
  <c r="AB17" i="30" s="1"/>
  <c r="W21" i="30"/>
  <c r="AB21" i="30" s="1"/>
  <c r="W18" i="30"/>
  <c r="AB18" i="30" s="1"/>
  <c r="AA29" i="32"/>
  <c r="M23" i="32"/>
  <c r="W23" i="32" s="1"/>
  <c r="X23" i="32" s="1"/>
  <c r="B23" i="32" s="1"/>
  <c r="AA30" i="32"/>
  <c r="N14" i="30"/>
  <c r="W14" i="30"/>
  <c r="AB14" i="30" s="1"/>
  <c r="AA28" i="32"/>
  <c r="AA14" i="32"/>
  <c r="AA16" i="32"/>
  <c r="AA17" i="32"/>
  <c r="AA27" i="32"/>
  <c r="S32" i="32"/>
  <c r="V32" i="32" s="1"/>
  <c r="S20" i="32"/>
  <c r="V20" i="32" s="1"/>
  <c r="L30" i="32"/>
  <c r="M15" i="32"/>
  <c r="W15" i="32" s="1"/>
  <c r="AB15" i="32" s="1"/>
  <c r="L16" i="31"/>
  <c r="M16" i="31" s="1"/>
  <c r="W16" i="31" s="1"/>
  <c r="W24" i="30"/>
  <c r="AB24" i="30" s="1"/>
  <c r="M24" i="32"/>
  <c r="W24" i="32" s="1"/>
  <c r="X24" i="32" s="1"/>
  <c r="B24" i="32" s="1"/>
  <c r="L27" i="32"/>
  <c r="M31" i="32"/>
  <c r="W31" i="32" s="1"/>
  <c r="AB31" i="32" s="1"/>
  <c r="L22" i="32"/>
  <c r="L14" i="31"/>
  <c r="M14" i="31" s="1"/>
  <c r="W14" i="31" s="1"/>
  <c r="L13" i="31"/>
  <c r="M13" i="31" s="1"/>
  <c r="N13" i="31" s="1"/>
  <c r="M21" i="32"/>
  <c r="W21" i="32" s="1"/>
  <c r="X21" i="32" s="1"/>
  <c r="B21" i="32" s="1"/>
  <c r="L26" i="32"/>
  <c r="L29" i="31"/>
  <c r="M29" i="31" s="1"/>
  <c r="N29" i="31" s="1"/>
  <c r="M18" i="32"/>
  <c r="W18" i="32" s="1"/>
  <c r="AB18" i="32" s="1"/>
  <c r="AA30" i="31"/>
  <c r="V27" i="31"/>
  <c r="AA22" i="31"/>
  <c r="N20" i="30"/>
  <c r="W20" i="30"/>
  <c r="AB20" i="30" s="1"/>
  <c r="L27" i="31"/>
  <c r="L22" i="31"/>
  <c r="V25" i="31"/>
  <c r="M26" i="31"/>
  <c r="W26" i="31" s="1"/>
  <c r="X26" i="31" s="1"/>
  <c r="B26" i="31" s="1"/>
  <c r="L18" i="31"/>
  <c r="L30" i="31"/>
  <c r="W16" i="30"/>
  <c r="AB16" i="30" s="1"/>
  <c r="L17" i="31"/>
  <c r="L25" i="31"/>
  <c r="L20" i="31"/>
  <c r="M32" i="31"/>
  <c r="W32" i="31" s="1"/>
  <c r="AB32" i="31" s="1"/>
  <c r="W19" i="30"/>
  <c r="AB19" i="30" s="1"/>
  <c r="L24" i="31"/>
  <c r="L15" i="31"/>
  <c r="V32" i="31"/>
  <c r="L31" i="31"/>
  <c r="L28" i="31"/>
  <c r="L23" i="31"/>
  <c r="M21" i="31"/>
  <c r="N21" i="31" s="1"/>
  <c r="R29" i="31"/>
  <c r="S29" i="31" s="1"/>
  <c r="V29" i="31" s="1"/>
  <c r="R20" i="31"/>
  <c r="S20" i="31" s="1"/>
  <c r="V20" i="31" s="1"/>
  <c r="AA19" i="30"/>
  <c r="AA14" i="30"/>
  <c r="V18" i="30"/>
  <c r="AA17" i="30"/>
  <c r="AA21" i="30"/>
  <c r="AA25" i="30"/>
  <c r="X25" i="30"/>
  <c r="AA16" i="30"/>
  <c r="X22" i="30"/>
  <c r="AA22" i="30"/>
  <c r="V24" i="30"/>
  <c r="AA20" i="30"/>
  <c r="N23" i="30"/>
  <c r="N25" i="30"/>
  <c r="N22" i="30"/>
  <c r="S18" i="30"/>
  <c r="R13" i="30"/>
  <c r="S13" i="30" s="1"/>
  <c r="V13" i="30" s="1"/>
  <c r="S15" i="30"/>
  <c r="V15" i="30" s="1"/>
  <c r="X23" i="30" l="1"/>
  <c r="AA23" i="30"/>
  <c r="X25" i="32"/>
  <c r="B25" i="32" s="1"/>
  <c r="X21" i="30"/>
  <c r="B21" i="30" s="1"/>
  <c r="X14" i="30"/>
  <c r="Z14" i="30" s="1"/>
  <c r="N15" i="32"/>
  <c r="X19" i="30"/>
  <c r="B19" i="30" s="1"/>
  <c r="N19" i="32"/>
  <c r="N32" i="32"/>
  <c r="X17" i="30"/>
  <c r="Z17" i="30" s="1"/>
  <c r="W16" i="32"/>
  <c r="AB16" i="32" s="1"/>
  <c r="N31" i="32"/>
  <c r="N18" i="32"/>
  <c r="N21" i="32"/>
  <c r="N23" i="32"/>
  <c r="N32" i="31"/>
  <c r="N25" i="32"/>
  <c r="AB28" i="32"/>
  <c r="X28" i="32"/>
  <c r="AB17" i="32"/>
  <c r="X17" i="32"/>
  <c r="AB29" i="32"/>
  <c r="X29" i="32"/>
  <c r="AB14" i="32"/>
  <c r="X14" i="32"/>
  <c r="M30" i="32"/>
  <c r="N30" i="32" s="1"/>
  <c r="N29" i="32"/>
  <c r="W13" i="32"/>
  <c r="AB13" i="32" s="1"/>
  <c r="W20" i="32"/>
  <c r="X20" i="32" s="1"/>
  <c r="B20" i="32" s="1"/>
  <c r="AA32" i="32"/>
  <c r="X32" i="32"/>
  <c r="M27" i="32"/>
  <c r="W27" i="32" s="1"/>
  <c r="N28" i="32"/>
  <c r="X31" i="32"/>
  <c r="M22" i="32"/>
  <c r="W22" i="32" s="1"/>
  <c r="N17" i="32"/>
  <c r="N24" i="32"/>
  <c r="X18" i="32"/>
  <c r="N14" i="32"/>
  <c r="X15" i="32"/>
  <c r="X16" i="30"/>
  <c r="B16" i="30" s="1"/>
  <c r="X20" i="30"/>
  <c r="Z20" i="30" s="1"/>
  <c r="M26" i="32"/>
  <c r="W26" i="32" s="1"/>
  <c r="X26" i="32" s="1"/>
  <c r="B26" i="32" s="1"/>
  <c r="AA13" i="32"/>
  <c r="AA29" i="31"/>
  <c r="AB14" i="31"/>
  <c r="X14" i="31"/>
  <c r="AB16" i="31"/>
  <c r="X16" i="31"/>
  <c r="M18" i="31"/>
  <c r="W18" i="31" s="1"/>
  <c r="M27" i="31"/>
  <c r="W27" i="31" s="1"/>
  <c r="AA27" i="31"/>
  <c r="M20" i="31"/>
  <c r="N20" i="31" s="1"/>
  <c r="M15" i="31"/>
  <c r="W15" i="31" s="1"/>
  <c r="N16" i="31"/>
  <c r="W13" i="31"/>
  <c r="W21" i="31"/>
  <c r="X21" i="31" s="1"/>
  <c r="B21" i="31" s="1"/>
  <c r="M24" i="31"/>
  <c r="W24" i="31" s="1"/>
  <c r="X24" i="31" s="1"/>
  <c r="B24" i="31" s="1"/>
  <c r="M25" i="31"/>
  <c r="N25" i="31" s="1"/>
  <c r="N26" i="31"/>
  <c r="N14" i="31"/>
  <c r="AA32" i="31"/>
  <c r="X32" i="31"/>
  <c r="M23" i="31"/>
  <c r="W23" i="31" s="1"/>
  <c r="X23" i="31" s="1"/>
  <c r="B23" i="31" s="1"/>
  <c r="W29" i="31"/>
  <c r="AB29" i="31" s="1"/>
  <c r="M17" i="31"/>
  <c r="W17" i="31" s="1"/>
  <c r="N19" i="31"/>
  <c r="M28" i="31"/>
  <c r="N28" i="31" s="1"/>
  <c r="M31" i="31"/>
  <c r="W31" i="31" s="1"/>
  <c r="M30" i="31"/>
  <c r="N30" i="31" s="1"/>
  <c r="M22" i="31"/>
  <c r="W22" i="31" s="1"/>
  <c r="AA15" i="30"/>
  <c r="X15" i="30"/>
  <c r="X13" i="30"/>
  <c r="AA13" i="30"/>
  <c r="X24" i="30"/>
  <c r="AA24" i="30"/>
  <c r="X18" i="30"/>
  <c r="AA18" i="30"/>
  <c r="Z23" i="30"/>
  <c r="B23" i="30"/>
  <c r="Z22" i="30"/>
  <c r="B22" i="30"/>
  <c r="Z25" i="30"/>
  <c r="B25" i="30"/>
  <c r="Z21" i="30" l="1"/>
  <c r="B14" i="30"/>
  <c r="W30" i="32"/>
  <c r="X30" i="32" s="1"/>
  <c r="Z19" i="30"/>
  <c r="Z16" i="30"/>
  <c r="W30" i="31"/>
  <c r="AB30" i="31" s="1"/>
  <c r="B17" i="30"/>
  <c r="X16" i="32"/>
  <c r="Z16" i="32" s="1"/>
  <c r="B20" i="30"/>
  <c r="N22" i="32"/>
  <c r="X13" i="32"/>
  <c r="Z13" i="32" s="1"/>
  <c r="W28" i="31"/>
  <c r="X28" i="31" s="1"/>
  <c r="AB27" i="32"/>
  <c r="X27" i="32"/>
  <c r="W20" i="31"/>
  <c r="X20" i="31" s="1"/>
  <c r="B20" i="31" s="1"/>
  <c r="B15" i="32"/>
  <c r="Z15" i="32"/>
  <c r="B29" i="32"/>
  <c r="Z29" i="32"/>
  <c r="AB22" i="32"/>
  <c r="X22" i="32"/>
  <c r="B18" i="32"/>
  <c r="Z18" i="32"/>
  <c r="B31" i="32"/>
  <c r="Z31" i="32"/>
  <c r="Z17" i="32"/>
  <c r="B17" i="32"/>
  <c r="Z14" i="32"/>
  <c r="B14" i="32"/>
  <c r="N27" i="32"/>
  <c r="B28" i="32"/>
  <c r="Z28" i="32"/>
  <c r="B32" i="32"/>
  <c r="Z32" i="32"/>
  <c r="N26" i="32"/>
  <c r="W25" i="31"/>
  <c r="X25" i="31" s="1"/>
  <c r="B25" i="31" s="1"/>
  <c r="AB15" i="31"/>
  <c r="X15" i="31"/>
  <c r="AB18" i="31"/>
  <c r="X18" i="31"/>
  <c r="AB17" i="31"/>
  <c r="X17" i="31"/>
  <c r="AB31" i="31"/>
  <c r="X31" i="31"/>
  <c r="AB22" i="31"/>
  <c r="X22" i="31"/>
  <c r="AB27" i="31"/>
  <c r="X27" i="31"/>
  <c r="N31" i="31"/>
  <c r="N27" i="31"/>
  <c r="Z14" i="31"/>
  <c r="B14" i="31"/>
  <c r="N22" i="31"/>
  <c r="Z32" i="31"/>
  <c r="B32" i="31"/>
  <c r="N23" i="31"/>
  <c r="N18" i="31"/>
  <c r="X29" i="31"/>
  <c r="N24" i="31"/>
  <c r="N15" i="31"/>
  <c r="AB13" i="31"/>
  <c r="X13" i="31"/>
  <c r="N17" i="31"/>
  <c r="Z16" i="31"/>
  <c r="B16" i="31"/>
  <c r="Z24" i="30"/>
  <c r="B24" i="30"/>
  <c r="B13" i="30"/>
  <c r="Z13" i="30"/>
  <c r="Z15" i="30"/>
  <c r="B15" i="30"/>
  <c r="Z18" i="30"/>
  <c r="B18" i="30"/>
  <c r="AB30" i="32" l="1"/>
  <c r="B16" i="32"/>
  <c r="B13" i="32"/>
  <c r="AB28" i="31"/>
  <c r="X30" i="31"/>
  <c r="Z30" i="31" s="1"/>
  <c r="B22" i="32"/>
  <c r="Z22" i="32"/>
  <c r="Z30" i="32"/>
  <c r="B30" i="32"/>
  <c r="Z27" i="32"/>
  <c r="B27" i="32"/>
  <c r="Z17" i="31"/>
  <c r="B17" i="31"/>
  <c r="Z29" i="31"/>
  <c r="B29" i="31"/>
  <c r="Z18" i="31"/>
  <c r="B18" i="31"/>
  <c r="Z27" i="31"/>
  <c r="B27" i="31"/>
  <c r="Z13" i="31"/>
  <c r="B13" i="31"/>
  <c r="Z31" i="31"/>
  <c r="B31" i="31"/>
  <c r="Z15" i="31"/>
  <c r="B15" i="31"/>
  <c r="Z22" i="31"/>
  <c r="B22" i="31"/>
  <c r="Z28" i="31"/>
  <c r="B28" i="31"/>
  <c r="B30" i="31" l="1"/>
  <c r="Q30" i="33" l="1"/>
  <c r="Q24" i="33"/>
  <c r="V20" i="33"/>
  <c r="Q29" i="33"/>
  <c r="Q23" i="33"/>
  <c r="V21" i="33"/>
  <c r="Q28" i="33"/>
  <c r="V22" i="33"/>
  <c r="Q33" i="33"/>
  <c r="Q27" i="33"/>
  <c r="V17" i="33"/>
  <c r="Q32" i="33"/>
  <c r="Q26" i="33"/>
  <c r="V18" i="33"/>
  <c r="Q31" i="33"/>
  <c r="Q25" i="33"/>
  <c r="V19" i="33"/>
  <c r="V44" i="33"/>
  <c r="V42" i="33"/>
  <c r="V43" i="33"/>
  <c r="V37" i="33"/>
  <c r="V38" i="33"/>
  <c r="V39" i="33"/>
  <c r="V40" i="33"/>
  <c r="V35" i="33"/>
  <c r="V36" i="33"/>
  <c r="S40" i="33" l="1"/>
  <c r="M40" i="33"/>
  <c r="G40" i="33"/>
  <c r="R40" i="33"/>
  <c r="L40" i="33"/>
  <c r="F40" i="33"/>
  <c r="Q40" i="33"/>
  <c r="K40" i="33"/>
  <c r="P40" i="33"/>
  <c r="J40" i="33"/>
  <c r="U40" i="33"/>
  <c r="O40" i="33"/>
  <c r="I40" i="33"/>
  <c r="T40" i="33"/>
  <c r="N40" i="33"/>
  <c r="H40" i="33"/>
  <c r="P44" i="33"/>
  <c r="J44" i="33"/>
  <c r="U44" i="33"/>
  <c r="O44" i="33"/>
  <c r="I44" i="33"/>
  <c r="T44" i="33"/>
  <c r="N44" i="33"/>
  <c r="H44" i="33"/>
  <c r="S44" i="33"/>
  <c r="M44" i="33"/>
  <c r="G44" i="33"/>
  <c r="R44" i="33"/>
  <c r="L44" i="33"/>
  <c r="F44" i="33"/>
  <c r="Q44" i="33"/>
  <c r="K44" i="33"/>
  <c r="Q21" i="33"/>
  <c r="K21" i="33"/>
  <c r="P21" i="33"/>
  <c r="J21" i="33"/>
  <c r="U21" i="33"/>
  <c r="O21" i="33"/>
  <c r="I21" i="33"/>
  <c r="T21" i="33"/>
  <c r="N21" i="33"/>
  <c r="H21" i="33"/>
  <c r="S21" i="33"/>
  <c r="M21" i="33"/>
  <c r="G21" i="33"/>
  <c r="R21" i="33"/>
  <c r="L21" i="33"/>
  <c r="F21" i="33"/>
  <c r="R39" i="33"/>
  <c r="L39" i="33"/>
  <c r="F39" i="33"/>
  <c r="Q39" i="33"/>
  <c r="K39" i="33"/>
  <c r="P39" i="33"/>
  <c r="J39" i="33"/>
  <c r="U39" i="33"/>
  <c r="O39" i="33"/>
  <c r="I39" i="33"/>
  <c r="T39" i="33"/>
  <c r="N39" i="33"/>
  <c r="H39" i="33"/>
  <c r="S39" i="33"/>
  <c r="M39" i="33"/>
  <c r="G39" i="33"/>
  <c r="U19" i="33"/>
  <c r="O19" i="33"/>
  <c r="I19" i="33"/>
  <c r="T19" i="33"/>
  <c r="N19" i="33"/>
  <c r="H19" i="33"/>
  <c r="S19" i="33"/>
  <c r="M19" i="33"/>
  <c r="G19" i="33"/>
  <c r="R19" i="33"/>
  <c r="L19" i="33"/>
  <c r="F19" i="33"/>
  <c r="Q19" i="33"/>
  <c r="K19" i="33"/>
  <c r="P19" i="33"/>
  <c r="J19" i="33"/>
  <c r="S17" i="33"/>
  <c r="M17" i="33"/>
  <c r="G17" i="33"/>
  <c r="L17" i="33"/>
  <c r="F17" i="33"/>
  <c r="Q17" i="33"/>
  <c r="K17" i="33"/>
  <c r="P17" i="33"/>
  <c r="J17" i="33"/>
  <c r="U17" i="33"/>
  <c r="I294" i="5" s="1"/>
  <c r="O17" i="33"/>
  <c r="I17" i="33"/>
  <c r="T17" i="33"/>
  <c r="I312" i="5" s="1"/>
  <c r="N17" i="33"/>
  <c r="H17" i="33"/>
  <c r="Q38" i="33"/>
  <c r="K38" i="33"/>
  <c r="P38" i="33"/>
  <c r="J38" i="33"/>
  <c r="U38" i="33"/>
  <c r="O38" i="33"/>
  <c r="I38" i="33"/>
  <c r="T38" i="33"/>
  <c r="N38" i="33"/>
  <c r="H38" i="33"/>
  <c r="S38" i="33"/>
  <c r="M38" i="33"/>
  <c r="G38" i="33"/>
  <c r="R38" i="33"/>
  <c r="L38" i="33"/>
  <c r="F38" i="33"/>
  <c r="P37" i="33"/>
  <c r="J37" i="33"/>
  <c r="U37" i="33"/>
  <c r="O37" i="33"/>
  <c r="I37" i="33"/>
  <c r="T37" i="33"/>
  <c r="N37" i="33"/>
  <c r="H37" i="33"/>
  <c r="S37" i="33"/>
  <c r="M37" i="33"/>
  <c r="G37" i="33"/>
  <c r="R37" i="33"/>
  <c r="L37" i="33"/>
  <c r="F37" i="33"/>
  <c r="Q37" i="33"/>
  <c r="K37" i="33"/>
  <c r="P20" i="33"/>
  <c r="J20" i="33"/>
  <c r="U20" i="33"/>
  <c r="O20" i="33"/>
  <c r="I20" i="33"/>
  <c r="T20" i="33"/>
  <c r="N20" i="33"/>
  <c r="H20" i="33"/>
  <c r="S20" i="33"/>
  <c r="M20" i="33"/>
  <c r="G20" i="33"/>
  <c r="R20" i="33"/>
  <c r="L20" i="33"/>
  <c r="F20" i="33"/>
  <c r="Q20" i="33"/>
  <c r="K20" i="33"/>
  <c r="U36" i="33"/>
  <c r="O36" i="33"/>
  <c r="I36" i="33"/>
  <c r="T36" i="33"/>
  <c r="N36" i="33"/>
  <c r="H36" i="33"/>
  <c r="S36" i="33"/>
  <c r="M36" i="33"/>
  <c r="G36" i="33"/>
  <c r="R36" i="33"/>
  <c r="L36" i="33"/>
  <c r="F36" i="33"/>
  <c r="Q36" i="33"/>
  <c r="K36" i="33"/>
  <c r="P36" i="33"/>
  <c r="J36" i="33"/>
  <c r="U43" i="33"/>
  <c r="O43" i="33"/>
  <c r="I43" i="33"/>
  <c r="T43" i="33"/>
  <c r="N43" i="33"/>
  <c r="H43" i="33"/>
  <c r="S43" i="33"/>
  <c r="M43" i="33"/>
  <c r="G43" i="33"/>
  <c r="R43" i="33"/>
  <c r="L43" i="33"/>
  <c r="F43" i="33"/>
  <c r="Q43" i="33"/>
  <c r="K43" i="33"/>
  <c r="P43" i="33"/>
  <c r="J43" i="33"/>
  <c r="T18" i="33"/>
  <c r="N18" i="33"/>
  <c r="H18" i="33"/>
  <c r="S18" i="33"/>
  <c r="M18" i="33"/>
  <c r="G18" i="33"/>
  <c r="R18" i="33"/>
  <c r="L18" i="33"/>
  <c r="F18" i="33"/>
  <c r="Q18" i="33"/>
  <c r="K18" i="33"/>
  <c r="P18" i="33"/>
  <c r="J18" i="33"/>
  <c r="U18" i="33"/>
  <c r="O18" i="33"/>
  <c r="I18" i="33"/>
  <c r="R22" i="33"/>
  <c r="L22" i="33"/>
  <c r="F22" i="33"/>
  <c r="Q22" i="33"/>
  <c r="K22" i="33"/>
  <c r="P22" i="33"/>
  <c r="J22" i="33"/>
  <c r="U22" i="33"/>
  <c r="O22" i="33"/>
  <c r="I22" i="33"/>
  <c r="T22" i="33"/>
  <c r="N22" i="33"/>
  <c r="H22" i="33"/>
  <c r="S22" i="33"/>
  <c r="M22" i="33"/>
  <c r="G22" i="33"/>
  <c r="T35" i="33"/>
  <c r="I318" i="5" s="1"/>
  <c r="N35" i="33"/>
  <c r="H35" i="33"/>
  <c r="S35" i="33"/>
  <c r="M35" i="33"/>
  <c r="G35" i="33"/>
  <c r="R35" i="33"/>
  <c r="L35" i="33"/>
  <c r="F35" i="33"/>
  <c r="Q35" i="33"/>
  <c r="K35" i="33"/>
  <c r="P35" i="33"/>
  <c r="J35" i="33"/>
  <c r="U35" i="33"/>
  <c r="I300" i="5" s="1"/>
  <c r="O35" i="33"/>
  <c r="I35" i="33"/>
  <c r="T42" i="33"/>
  <c r="I324" i="5" s="1"/>
  <c r="N42" i="33"/>
  <c r="H42" i="33"/>
  <c r="S42" i="33"/>
  <c r="M42" i="33"/>
  <c r="G42" i="33"/>
  <c r="R42" i="33"/>
  <c r="L42" i="33"/>
  <c r="F42" i="33"/>
  <c r="Q42" i="33"/>
  <c r="K42" i="33"/>
  <c r="P42" i="33"/>
  <c r="J42" i="33"/>
  <c r="U42" i="33"/>
  <c r="I306" i="5" s="1"/>
  <c r="O42" i="33"/>
  <c r="I42" i="33"/>
  <c r="I244" i="5" l="1"/>
  <c r="H244" i="5"/>
  <c r="I243" i="5"/>
  <c r="H243" i="5"/>
  <c r="G107" i="1"/>
  <c r="X7" i="11" l="1"/>
  <c r="W7" i="11"/>
  <c r="R8" i="11"/>
  <c r="S8" i="11"/>
  <c r="R9" i="11"/>
  <c r="S9" i="11"/>
  <c r="R10" i="11"/>
  <c r="S10" i="11"/>
  <c r="S7" i="11"/>
  <c r="R7" i="11"/>
  <c r="W7" i="13"/>
  <c r="X7" i="13"/>
  <c r="R8" i="13"/>
  <c r="S8" i="13"/>
  <c r="R9" i="13"/>
  <c r="S9" i="13"/>
  <c r="R10" i="13"/>
  <c r="S10" i="13"/>
  <c r="S7" i="13"/>
  <c r="R7" i="13"/>
  <c r="J335" i="5"/>
  <c r="J336" i="5"/>
  <c r="J337" i="5"/>
  <c r="J334" i="5"/>
  <c r="J331" i="5"/>
  <c r="J330" i="5"/>
  <c r="J324" i="5"/>
  <c r="J325" i="5" s="1"/>
  <c r="J326" i="5" s="1"/>
  <c r="J318" i="5"/>
  <c r="J319" i="5" s="1"/>
  <c r="J320" i="5" s="1"/>
  <c r="J312" i="5"/>
  <c r="J313" i="5" s="1"/>
  <c r="J314" i="5" s="1"/>
  <c r="J306" i="5"/>
  <c r="J307" i="5" s="1"/>
  <c r="J308" i="5" s="1"/>
  <c r="J300" i="5"/>
  <c r="J301" i="5" s="1"/>
  <c r="J302" i="5" s="1"/>
  <c r="J288" i="5"/>
  <c r="J253" i="5"/>
  <c r="J247" i="5"/>
  <c r="J244" i="5"/>
  <c r="J243" i="5"/>
  <c r="J234" i="5"/>
  <c r="J224" i="5"/>
  <c r="J218" i="5"/>
  <c r="J217" i="5"/>
  <c r="J214" i="5"/>
  <c r="J213" i="5"/>
  <c r="J210" i="5"/>
  <c r="J199" i="5"/>
  <c r="J193" i="5"/>
  <c r="J194" i="5" s="1"/>
  <c r="J174" i="5"/>
  <c r="J150" i="5"/>
  <c r="J130" i="5"/>
  <c r="J131" i="5"/>
  <c r="J132" i="5"/>
  <c r="J133" i="5"/>
  <c r="J137" i="5"/>
  <c r="J141" i="5"/>
  <c r="J129" i="5"/>
  <c r="J121" i="5"/>
  <c r="J110" i="5"/>
  <c r="J103" i="5"/>
  <c r="J105" i="5"/>
  <c r="J106" i="5"/>
  <c r="J102" i="5"/>
  <c r="J99" i="5"/>
  <c r="J100" i="5" s="1"/>
  <c r="J76" i="5"/>
  <c r="J68" i="5"/>
  <c r="J69" i="5"/>
  <c r="J70" i="5"/>
  <c r="J67" i="5"/>
  <c r="J49" i="5"/>
  <c r="J50" i="5"/>
  <c r="J51" i="5"/>
  <c r="J52" i="5"/>
  <c r="J53" i="5"/>
  <c r="J54" i="5"/>
  <c r="J48" i="5"/>
  <c r="J44" i="5"/>
  <c r="J45" i="5"/>
  <c r="J43" i="5"/>
  <c r="J46" i="5" s="1"/>
  <c r="J26" i="5"/>
  <c r="J25" i="5"/>
  <c r="J24" i="5"/>
  <c r="J21" i="5"/>
  <c r="J20" i="5"/>
  <c r="J22" i="5" s="1"/>
  <c r="J17" i="5"/>
  <c r="J16" i="5"/>
  <c r="J10" i="5"/>
  <c r="J4" i="5"/>
  <c r="J5" i="5" s="1"/>
  <c r="J6" i="5" s="1"/>
  <c r="J295" i="5"/>
  <c r="J296" i="5" s="1"/>
  <c r="J289" i="5"/>
  <c r="J248" i="5"/>
  <c r="J225" i="5"/>
  <c r="J211" i="5"/>
  <c r="J179" i="5"/>
  <c r="J175" i="5"/>
  <c r="J77" i="5"/>
  <c r="J78" i="5" s="1"/>
  <c r="J11" i="5"/>
  <c r="J12" i="5" s="1"/>
  <c r="F23" i="4"/>
  <c r="G23" i="4" s="1"/>
  <c r="G24" i="4" s="1"/>
  <c r="F52" i="4"/>
  <c r="G52" i="4" s="1"/>
  <c r="F51" i="4"/>
  <c r="G51" i="4" s="1"/>
  <c r="G53" i="4" s="1"/>
  <c r="F46" i="4"/>
  <c r="G46" i="4" s="1"/>
  <c r="F47" i="4"/>
  <c r="G47" i="4" s="1"/>
  <c r="F48" i="4"/>
  <c r="G48" i="4" s="1"/>
  <c r="F45" i="4"/>
  <c r="G45" i="4" s="1"/>
  <c r="F39" i="4"/>
  <c r="G39" i="4" s="1"/>
  <c r="F40" i="4"/>
  <c r="G40" i="4" s="1"/>
  <c r="F41" i="4"/>
  <c r="G41" i="4" s="1"/>
  <c r="F42" i="4"/>
  <c r="G42" i="4" s="1"/>
  <c r="F38" i="4"/>
  <c r="G38" i="4" s="1"/>
  <c r="F37" i="4"/>
  <c r="G37" i="4" s="1"/>
  <c r="F36" i="4"/>
  <c r="G36" i="4" s="1"/>
  <c r="F30" i="4"/>
  <c r="G30" i="4" s="1"/>
  <c r="F29" i="4"/>
  <c r="G29" i="4" s="1"/>
  <c r="F26" i="4"/>
  <c r="G26" i="4" s="1"/>
  <c r="G27" i="4" s="1"/>
  <c r="F20" i="4"/>
  <c r="G20" i="4" s="1"/>
  <c r="G21" i="4" s="1"/>
  <c r="G6" i="4"/>
  <c r="G7" i="4" s="1"/>
  <c r="F6" i="4"/>
  <c r="F3" i="4"/>
  <c r="G3" i="4" s="1"/>
  <c r="G4" i="4" s="1"/>
  <c r="K4" i="3"/>
  <c r="K5" i="3"/>
  <c r="K6" i="3"/>
  <c r="K7" i="3"/>
  <c r="K8" i="3"/>
  <c r="K9" i="3"/>
  <c r="K10" i="3"/>
  <c r="K11" i="3"/>
  <c r="K3" i="3"/>
  <c r="P8" i="11"/>
  <c r="P9" i="11"/>
  <c r="P7" i="11"/>
  <c r="V22" i="12"/>
  <c r="V23" i="12"/>
  <c r="V24" i="12"/>
  <c r="V25" i="12"/>
  <c r="V27" i="12"/>
  <c r="V21" i="12"/>
  <c r="O6" i="12"/>
  <c r="P8" i="13"/>
  <c r="P9" i="13"/>
  <c r="P7" i="13"/>
  <c r="V22" i="14"/>
  <c r="V23" i="14"/>
  <c r="V24" i="14"/>
  <c r="V25" i="14"/>
  <c r="V27" i="14"/>
  <c r="V21" i="14"/>
  <c r="O6" i="14"/>
  <c r="G60" i="1"/>
  <c r="G30" i="1"/>
  <c r="G21" i="1"/>
  <c r="I340" i="5"/>
  <c r="J340" i="5" s="1"/>
  <c r="J341" i="5" s="1"/>
  <c r="I285" i="5"/>
  <c r="J285" i="5" s="1"/>
  <c r="J286" i="5" s="1"/>
  <c r="I275" i="5"/>
  <c r="J275" i="5" s="1"/>
  <c r="I276" i="5"/>
  <c r="J276" i="5" s="1"/>
  <c r="I277" i="5"/>
  <c r="J277" i="5" s="1"/>
  <c r="I278" i="5"/>
  <c r="J278" i="5" s="1"/>
  <c r="I279" i="5"/>
  <c r="J279" i="5" s="1"/>
  <c r="I280" i="5"/>
  <c r="J280" i="5" s="1"/>
  <c r="I281" i="5"/>
  <c r="J281" i="5" s="1"/>
  <c r="I282" i="5"/>
  <c r="J282" i="5" s="1"/>
  <c r="I274" i="5"/>
  <c r="J274" i="5" s="1"/>
  <c r="I268" i="5"/>
  <c r="J268" i="5" s="1"/>
  <c r="J269" i="5" s="1"/>
  <c r="I265" i="5"/>
  <c r="J265" i="5" s="1"/>
  <c r="I261" i="5"/>
  <c r="J261" i="5" s="1"/>
  <c r="I262" i="5"/>
  <c r="J262" i="5" s="1"/>
  <c r="I263" i="5"/>
  <c r="J263" i="5" s="1"/>
  <c r="I264" i="5"/>
  <c r="J264" i="5" s="1"/>
  <c r="I260" i="5"/>
  <c r="J260" i="5" s="1"/>
  <c r="I235" i="5"/>
  <c r="J235" i="5" s="1"/>
  <c r="I236" i="5"/>
  <c r="J236" i="5" s="1"/>
  <c r="I233" i="5"/>
  <c r="J233" i="5" s="1"/>
  <c r="I230" i="5"/>
  <c r="J230" i="5" s="1"/>
  <c r="J231" i="5" s="1"/>
  <c r="I227" i="5"/>
  <c r="J227" i="5" s="1"/>
  <c r="J228" i="5" s="1"/>
  <c r="I203" i="5"/>
  <c r="J203" i="5" s="1"/>
  <c r="I204" i="5"/>
  <c r="J204" i="5" s="1"/>
  <c r="I202" i="5"/>
  <c r="J202" i="5" s="1"/>
  <c r="I197" i="5"/>
  <c r="J197" i="5" s="1"/>
  <c r="I198" i="5"/>
  <c r="J198" i="5" s="1"/>
  <c r="I196" i="5"/>
  <c r="J196" i="5" s="1"/>
  <c r="I187" i="5"/>
  <c r="J187" i="5" s="1"/>
  <c r="J188" i="5" s="1"/>
  <c r="I184" i="5"/>
  <c r="J184" i="5" s="1"/>
  <c r="J185" i="5" s="1"/>
  <c r="I178" i="5"/>
  <c r="I177" i="5"/>
  <c r="I168" i="5"/>
  <c r="J168" i="5" s="1"/>
  <c r="I167" i="5"/>
  <c r="J167" i="5" s="1"/>
  <c r="I157" i="5"/>
  <c r="J157" i="5" s="1"/>
  <c r="I158" i="5"/>
  <c r="J158" i="5" s="1"/>
  <c r="I159" i="5"/>
  <c r="J159" i="5" s="1"/>
  <c r="I160" i="5"/>
  <c r="J160" i="5" s="1"/>
  <c r="I161" i="5"/>
  <c r="J161" i="5" s="1"/>
  <c r="I162" i="5"/>
  <c r="J162" i="5" s="1"/>
  <c r="I163" i="5"/>
  <c r="J163" i="5" s="1"/>
  <c r="I164" i="5"/>
  <c r="J164" i="5" s="1"/>
  <c r="I156" i="5"/>
  <c r="J156" i="5" s="1"/>
  <c r="I149" i="5"/>
  <c r="J149" i="5" s="1"/>
  <c r="J151" i="5" s="1"/>
  <c r="I145" i="5"/>
  <c r="J145" i="5" s="1"/>
  <c r="I146" i="5"/>
  <c r="J146" i="5" s="1"/>
  <c r="I144" i="5"/>
  <c r="J144" i="5" s="1"/>
  <c r="I134" i="5"/>
  <c r="J134" i="5" s="1"/>
  <c r="I139" i="5"/>
  <c r="J139" i="5" s="1"/>
  <c r="I140" i="5"/>
  <c r="J140" i="5" s="1"/>
  <c r="I138" i="5"/>
  <c r="J138" i="5" s="1"/>
  <c r="I135" i="5"/>
  <c r="J135" i="5" s="1"/>
  <c r="I136" i="5"/>
  <c r="J136" i="5" s="1"/>
  <c r="I123" i="5"/>
  <c r="J123" i="5" s="1"/>
  <c r="I122" i="5"/>
  <c r="J122" i="5" s="1"/>
  <c r="I117" i="5"/>
  <c r="J117" i="5" s="1"/>
  <c r="I118" i="5"/>
  <c r="J118" i="5" s="1"/>
  <c r="I116" i="5"/>
  <c r="J116" i="5" s="1"/>
  <c r="I104" i="5"/>
  <c r="J104" i="5" s="1"/>
  <c r="I112" i="5"/>
  <c r="J112" i="5" s="1"/>
  <c r="I113" i="5"/>
  <c r="J113" i="5" s="1"/>
  <c r="I111" i="5"/>
  <c r="J111" i="5" s="1"/>
  <c r="I108" i="5"/>
  <c r="J108" i="5" s="1"/>
  <c r="I109" i="5"/>
  <c r="J109" i="5" s="1"/>
  <c r="I107" i="5"/>
  <c r="J107" i="5" s="1"/>
  <c r="I93" i="5"/>
  <c r="J93" i="5" s="1"/>
  <c r="J94" i="5" s="1"/>
  <c r="I90" i="5"/>
  <c r="J90" i="5" s="1"/>
  <c r="I89" i="5"/>
  <c r="J89" i="5" s="1"/>
  <c r="I83" i="5"/>
  <c r="J83" i="5" s="1"/>
  <c r="I84" i="5"/>
  <c r="J84" i="5" s="1"/>
  <c r="I85" i="5"/>
  <c r="J85" i="5" s="1"/>
  <c r="I86" i="5"/>
  <c r="J86" i="5" s="1"/>
  <c r="I82" i="5"/>
  <c r="J82" i="5" s="1"/>
  <c r="I58" i="5"/>
  <c r="J58" i="5" s="1"/>
  <c r="I59" i="5"/>
  <c r="J59" i="5" s="1"/>
  <c r="I60" i="5"/>
  <c r="J60" i="5" s="1"/>
  <c r="I61" i="5"/>
  <c r="J61" i="5" s="1"/>
  <c r="I62" i="5"/>
  <c r="J62" i="5" s="1"/>
  <c r="I63" i="5"/>
  <c r="J63" i="5" s="1"/>
  <c r="I64" i="5"/>
  <c r="J64" i="5" s="1"/>
  <c r="I57" i="5"/>
  <c r="J57" i="5" s="1"/>
  <c r="J215" i="5"/>
  <c r="I30" i="5"/>
  <c r="J30" i="5" s="1"/>
  <c r="I31" i="5"/>
  <c r="J31" i="5" s="1"/>
  <c r="I32" i="5"/>
  <c r="J32" i="5" s="1"/>
  <c r="I33" i="5"/>
  <c r="J33" i="5" s="1"/>
  <c r="I34" i="5"/>
  <c r="J34" i="5" s="1"/>
  <c r="I35" i="5"/>
  <c r="J35" i="5" s="1"/>
  <c r="I36" i="5"/>
  <c r="J36" i="5" s="1"/>
  <c r="I37" i="5"/>
  <c r="J37" i="5" s="1"/>
  <c r="I29" i="5"/>
  <c r="J29" i="5" s="1"/>
  <c r="G109" i="1"/>
  <c r="G108" i="1"/>
  <c r="G104" i="1"/>
  <c r="G105" i="1"/>
  <c r="G106" i="1"/>
  <c r="G103" i="1"/>
  <c r="G98" i="1"/>
  <c r="G99" i="1"/>
  <c r="G100" i="1"/>
  <c r="G101" i="1"/>
  <c r="G97" i="1"/>
  <c r="G94" i="1"/>
  <c r="G95" i="1"/>
  <c r="G93" i="1"/>
  <c r="G91" i="1"/>
  <c r="G90" i="1"/>
  <c r="G78" i="1"/>
  <c r="G79" i="1"/>
  <c r="G77" i="1"/>
  <c r="J332" i="5" l="1"/>
  <c r="J71" i="5"/>
  <c r="J65" i="5"/>
  <c r="J27" i="5"/>
  <c r="J245" i="5"/>
  <c r="J338" i="5"/>
  <c r="J342" i="5" s="1"/>
  <c r="J147" i="5"/>
  <c r="J119" i="5"/>
  <c r="J169" i="5"/>
  <c r="J200" i="5"/>
  <c r="J91" i="5"/>
  <c r="G49" i="4"/>
  <c r="G43" i="4"/>
  <c r="J165" i="5"/>
  <c r="J114" i="5"/>
  <c r="J237" i="5"/>
  <c r="J87" i="5"/>
  <c r="J95" i="5" s="1"/>
  <c r="J124" i="5"/>
  <c r="J125" i="5" s="1"/>
  <c r="J205" i="5"/>
  <c r="J18" i="5"/>
  <c r="J283" i="5"/>
  <c r="J238" i="5"/>
  <c r="J219" i="5"/>
  <c r="J220" i="5" s="1"/>
  <c r="J142" i="5"/>
  <c r="J55" i="5"/>
  <c r="J72" i="5" s="1"/>
  <c r="J38" i="5"/>
  <c r="J290" i="5"/>
  <c r="J266" i="5"/>
  <c r="J270" i="5" s="1"/>
  <c r="G75" i="1" s="1"/>
  <c r="J180" i="5"/>
  <c r="J189" i="5"/>
  <c r="J170" i="5"/>
  <c r="G31" i="4"/>
  <c r="G32" i="4"/>
  <c r="G8" i="4"/>
  <c r="G70" i="1"/>
  <c r="G71" i="1"/>
  <c r="G72" i="1"/>
  <c r="G73" i="1"/>
  <c r="G69" i="1"/>
  <c r="G64" i="1"/>
  <c r="G65" i="1"/>
  <c r="G63" i="1"/>
  <c r="G61" i="1"/>
  <c r="G59" i="1"/>
  <c r="G57" i="1"/>
  <c r="G49" i="1"/>
  <c r="G50" i="1"/>
  <c r="G51" i="1"/>
  <c r="G52" i="1"/>
  <c r="G53" i="1"/>
  <c r="G54" i="1"/>
  <c r="G55" i="1"/>
  <c r="G56" i="1"/>
  <c r="G38" i="1"/>
  <c r="G39" i="1"/>
  <c r="G40" i="1"/>
  <c r="G41" i="1"/>
  <c r="G42" i="1"/>
  <c r="G43" i="1"/>
  <c r="G44" i="1"/>
  <c r="G45" i="1"/>
  <c r="G46" i="1"/>
  <c r="G47" i="1"/>
  <c r="G48" i="1"/>
  <c r="G37" i="1"/>
  <c r="G33" i="1"/>
  <c r="G34" i="1"/>
  <c r="G35" i="1"/>
  <c r="G32" i="1"/>
  <c r="J39" i="5" l="1"/>
  <c r="J152" i="5"/>
  <c r="J206" i="5"/>
  <c r="G54" i="4"/>
  <c r="R102" i="1"/>
  <c r="R96" i="1"/>
  <c r="R92" i="1"/>
  <c r="R89" i="1"/>
  <c r="R88" i="1"/>
  <c r="R84" i="1"/>
  <c r="R80" i="1"/>
  <c r="R66" i="1"/>
  <c r="R58" i="1"/>
  <c r="Q28" i="1"/>
  <c r="Q23" i="1"/>
  <c r="Q12" i="1"/>
  <c r="Q9" i="1"/>
  <c r="M40" i="20"/>
  <c r="M39" i="20" s="1"/>
  <c r="F18" i="19" s="1"/>
  <c r="A39" i="20"/>
  <c r="B39" i="20" s="1"/>
  <c r="M38" i="20"/>
  <c r="M37" i="20" s="1"/>
  <c r="F17" i="19" s="1"/>
  <c r="A37" i="20"/>
  <c r="E37" i="20" s="1"/>
  <c r="M36" i="20"/>
  <c r="M35" i="20" s="1"/>
  <c r="F16" i="19" s="1"/>
  <c r="D35" i="20"/>
  <c r="A35" i="20"/>
  <c r="B35" i="20" s="1"/>
  <c r="J34" i="20"/>
  <c r="M34" i="20" s="1"/>
  <c r="J33" i="20"/>
  <c r="M33" i="20" s="1"/>
  <c r="J32" i="20"/>
  <c r="M32" i="20" s="1"/>
  <c r="J31" i="20"/>
  <c r="M31" i="20" s="1"/>
  <c r="A30" i="20"/>
  <c r="B30" i="20" s="1"/>
  <c r="A29" i="20"/>
  <c r="D29" i="20" s="1"/>
  <c r="M27" i="20"/>
  <c r="M26" i="20"/>
  <c r="F13" i="19" s="1"/>
  <c r="A26" i="20"/>
  <c r="E26" i="20" s="1"/>
  <c r="H25" i="20"/>
  <c r="G25" i="20"/>
  <c r="J25" i="20" s="1"/>
  <c r="M25" i="20" s="1"/>
  <c r="M24" i="20" s="1"/>
  <c r="F12" i="19" s="1"/>
  <c r="A24" i="20"/>
  <c r="E24" i="20" s="1"/>
  <c r="J23" i="20"/>
  <c r="M23" i="20" s="1"/>
  <c r="M21" i="20" s="1"/>
  <c r="A21" i="20"/>
  <c r="D21" i="20" s="1"/>
  <c r="J20" i="20"/>
  <c r="F20" i="20"/>
  <c r="M20" i="20" s="1"/>
  <c r="A18" i="20"/>
  <c r="E18" i="20" s="1"/>
  <c r="M17" i="20"/>
  <c r="J17" i="20"/>
  <c r="M15" i="20"/>
  <c r="F9" i="19" s="1"/>
  <c r="D15" i="20"/>
  <c r="B15" i="20"/>
  <c r="A15" i="20"/>
  <c r="E15" i="20" s="1"/>
  <c r="J14" i="20"/>
  <c r="M14" i="20" s="1"/>
  <c r="M12" i="20" s="1"/>
  <c r="F8" i="19" s="1"/>
  <c r="A12" i="20"/>
  <c r="E12" i="20" s="1"/>
  <c r="A11" i="20"/>
  <c r="D11" i="20" s="1"/>
  <c r="M10" i="20"/>
  <c r="M9" i="20" s="1"/>
  <c r="F6" i="19" s="1"/>
  <c r="D9" i="20"/>
  <c r="C9" i="20"/>
  <c r="A9" i="20"/>
  <c r="B9" i="20" s="1"/>
  <c r="A8" i="20"/>
  <c r="D8" i="20" s="1"/>
  <c r="M7" i="20"/>
  <c r="M6" i="20"/>
  <c r="A6" i="20"/>
  <c r="E6" i="20" s="1"/>
  <c r="M5" i="20"/>
  <c r="M4" i="20" s="1"/>
  <c r="F3" i="19" s="1"/>
  <c r="D4" i="20"/>
  <c r="A4" i="20"/>
  <c r="B4" i="20" s="1"/>
  <c r="A3" i="20"/>
  <c r="D3" i="20" s="1"/>
  <c r="O2" i="20"/>
  <c r="N2" i="20" s="1"/>
  <c r="F4" i="19"/>
  <c r="B12" i="20" l="1"/>
  <c r="C15" i="20"/>
  <c r="B18" i="20"/>
  <c r="D37" i="20"/>
  <c r="C18" i="20"/>
  <c r="D6" i="20"/>
  <c r="D12" i="20"/>
  <c r="D18" i="20"/>
  <c r="B24" i="20"/>
  <c r="B26" i="20"/>
  <c r="C35" i="20"/>
  <c r="M30" i="20"/>
  <c r="F15" i="19" s="1"/>
  <c r="C12" i="20"/>
  <c r="C24" i="20"/>
  <c r="C26" i="20"/>
  <c r="C4" i="20"/>
  <c r="D24" i="20"/>
  <c r="D26" i="20"/>
  <c r="F11" i="19"/>
  <c r="M18" i="20"/>
  <c r="F10" i="19" s="1"/>
  <c r="E30" i="20"/>
  <c r="B21" i="20"/>
  <c r="C21" i="20"/>
  <c r="C30" i="20"/>
  <c r="E35" i="20"/>
  <c r="B37" i="20"/>
  <c r="C39" i="20"/>
  <c r="E21" i="20"/>
  <c r="E4" i="20"/>
  <c r="B6" i="20"/>
  <c r="E9" i="20"/>
  <c r="C6" i="20"/>
  <c r="D30" i="20"/>
  <c r="C37" i="20"/>
  <c r="D39" i="20"/>
  <c r="E39" i="20"/>
  <c r="H109" i="1"/>
  <c r="H108" i="1"/>
  <c r="H107" i="1"/>
  <c r="H106" i="1"/>
  <c r="H105" i="1"/>
  <c r="H104" i="1"/>
  <c r="H103" i="1"/>
  <c r="H101" i="1"/>
  <c r="H100" i="1"/>
  <c r="H99" i="1"/>
  <c r="H98" i="1"/>
  <c r="H97" i="1"/>
  <c r="H95" i="1"/>
  <c r="H94" i="1"/>
  <c r="H93" i="1"/>
  <c r="H91" i="1"/>
  <c r="H90" i="1"/>
  <c r="H79" i="1"/>
  <c r="H78" i="1"/>
  <c r="H77" i="1"/>
  <c r="H73" i="1"/>
  <c r="H72" i="1"/>
  <c r="H71" i="1"/>
  <c r="H70" i="1"/>
  <c r="H69" i="1"/>
  <c r="H65" i="1"/>
  <c r="H64" i="1"/>
  <c r="H63" i="1"/>
  <c r="H62" i="1"/>
  <c r="H61" i="1"/>
  <c r="H60" i="1"/>
  <c r="H59" i="1"/>
  <c r="H57" i="1"/>
  <c r="H56" i="1"/>
  <c r="R56" i="1" s="1"/>
  <c r="H55" i="1"/>
  <c r="H54" i="1"/>
  <c r="H53" i="1"/>
  <c r="H52" i="1"/>
  <c r="H51" i="1"/>
  <c r="H50" i="1"/>
  <c r="H49" i="1"/>
  <c r="H48" i="1"/>
  <c r="H47" i="1"/>
  <c r="H46" i="1"/>
  <c r="H45" i="1"/>
  <c r="H44" i="1"/>
  <c r="H43" i="1"/>
  <c r="H42" i="1"/>
  <c r="H41" i="1"/>
  <c r="H40" i="1"/>
  <c r="H39" i="1"/>
  <c r="H38" i="1"/>
  <c r="H37" i="1"/>
  <c r="H35" i="1"/>
  <c r="H34" i="1"/>
  <c r="H33" i="1"/>
  <c r="H32" i="1"/>
  <c r="H30" i="1"/>
  <c r="H21" i="1"/>
  <c r="H20" i="1"/>
  <c r="H19" i="1"/>
  <c r="H18" i="1"/>
  <c r="H17" i="1"/>
  <c r="N29" i="14" a="1"/>
  <c r="V29" i="14" s="1"/>
  <c r="P27" i="14"/>
  <c r="N27" i="14"/>
  <c r="J27" i="14"/>
  <c r="I27" i="14"/>
  <c r="H27" i="14"/>
  <c r="G27" i="14"/>
  <c r="F27" i="14"/>
  <c r="E27" i="14"/>
  <c r="B27" i="14"/>
  <c r="Y27" i="14" s="1"/>
  <c r="U26" i="14"/>
  <c r="V26" i="14" s="1"/>
  <c r="N26" i="14"/>
  <c r="P26" i="14" s="1"/>
  <c r="J26" i="14"/>
  <c r="I26" i="14"/>
  <c r="H26" i="14"/>
  <c r="G26" i="14"/>
  <c r="F26" i="14"/>
  <c r="E26" i="14"/>
  <c r="B26" i="14"/>
  <c r="Y26" i="14" s="1"/>
  <c r="P25" i="14"/>
  <c r="N25" i="14"/>
  <c r="J25" i="14"/>
  <c r="I25" i="14"/>
  <c r="H25" i="14"/>
  <c r="G25" i="14"/>
  <c r="F25" i="14"/>
  <c r="E25" i="14"/>
  <c r="B25" i="14"/>
  <c r="Y25" i="14" s="1"/>
  <c r="N24" i="14"/>
  <c r="P24" i="14" s="1"/>
  <c r="J24" i="14"/>
  <c r="I24" i="14"/>
  <c r="H24" i="14"/>
  <c r="G24" i="14"/>
  <c r="F24" i="14"/>
  <c r="E24" i="14"/>
  <c r="B24" i="14"/>
  <c r="Y24" i="14" s="1"/>
  <c r="N23" i="14"/>
  <c r="P23" i="14" s="1"/>
  <c r="J23" i="14"/>
  <c r="I23" i="14"/>
  <c r="H23" i="14"/>
  <c r="G23" i="14"/>
  <c r="F23" i="14"/>
  <c r="E23" i="14"/>
  <c r="B23" i="14"/>
  <c r="Y23" i="14" s="1"/>
  <c r="N22" i="14"/>
  <c r="P22" i="14" s="1"/>
  <c r="J22" i="14"/>
  <c r="I22" i="14"/>
  <c r="H22" i="14"/>
  <c r="G22" i="14"/>
  <c r="F22" i="14"/>
  <c r="E22" i="14"/>
  <c r="B22" i="14"/>
  <c r="Y22" i="14" s="1"/>
  <c r="N21" i="14"/>
  <c r="P21" i="14" s="1"/>
  <c r="J21" i="14"/>
  <c r="I21" i="14"/>
  <c r="H21" i="14"/>
  <c r="G21" i="14"/>
  <c r="F21" i="14"/>
  <c r="E21" i="14"/>
  <c r="B21" i="14"/>
  <c r="Y21" i="14" s="1"/>
  <c r="I17" i="14"/>
  <c r="H17" i="14"/>
  <c r="G17" i="14"/>
  <c r="F17" i="14"/>
  <c r="E17" i="14"/>
  <c r="I16" i="14"/>
  <c r="H16" i="14"/>
  <c r="G16" i="14"/>
  <c r="F16" i="14"/>
  <c r="E16" i="14"/>
  <c r="I15" i="14"/>
  <c r="H15" i="14"/>
  <c r="G15" i="14"/>
  <c r="F15" i="14"/>
  <c r="E15" i="14"/>
  <c r="I14" i="14"/>
  <c r="H14" i="14"/>
  <c r="G14" i="14"/>
  <c r="F14" i="14"/>
  <c r="E14" i="14"/>
  <c r="I13" i="14"/>
  <c r="H13" i="14"/>
  <c r="G13" i="14"/>
  <c r="F13" i="14"/>
  <c r="E13" i="14"/>
  <c r="I12" i="14"/>
  <c r="H12" i="14"/>
  <c r="G12" i="14"/>
  <c r="F12" i="14"/>
  <c r="E12" i="14"/>
  <c r="I11" i="14"/>
  <c r="H11" i="14"/>
  <c r="G11" i="14"/>
  <c r="F11" i="14"/>
  <c r="E11" i="14"/>
  <c r="N10" i="14"/>
  <c r="N11" i="14" s="1"/>
  <c r="I10" i="14"/>
  <c r="H10" i="14"/>
  <c r="G10" i="14"/>
  <c r="F10" i="14"/>
  <c r="E10" i="14"/>
  <c r="P9" i="14"/>
  <c r="Q9" i="14" s="1"/>
  <c r="O9" i="14"/>
  <c r="O10" i="14" s="1"/>
  <c r="O11" i="14" s="1"/>
  <c r="O12" i="14" s="1"/>
  <c r="O13" i="14" s="1"/>
  <c r="O14" i="14" s="1"/>
  <c r="O15" i="14" s="1"/>
  <c r="O16" i="14" s="1"/>
  <c r="O17" i="14" s="1"/>
  <c r="I9" i="14"/>
  <c r="H9" i="14"/>
  <c r="G9" i="14"/>
  <c r="F9" i="14"/>
  <c r="E9" i="14"/>
  <c r="O19" i="13"/>
  <c r="S19" i="13" s="1"/>
  <c r="T19" i="13" s="1"/>
  <c r="L19" i="13" s="1"/>
  <c r="J19" i="13"/>
  <c r="I19" i="13"/>
  <c r="H19" i="13"/>
  <c r="F19" i="13"/>
  <c r="E19" i="13"/>
  <c r="B19" i="13"/>
  <c r="W18" i="13"/>
  <c r="V18" i="13"/>
  <c r="P18" i="13"/>
  <c r="L18" i="13" s="1"/>
  <c r="O18" i="13"/>
  <c r="T18" i="13" s="1"/>
  <c r="U18" i="13" s="1"/>
  <c r="J18" i="13"/>
  <c r="I18" i="13"/>
  <c r="H18" i="13"/>
  <c r="F18" i="13"/>
  <c r="B18" i="13"/>
  <c r="O17" i="13"/>
  <c r="P17" i="13" s="1"/>
  <c r="J17" i="13"/>
  <c r="I17" i="13"/>
  <c r="H17" i="13"/>
  <c r="F17" i="13"/>
  <c r="E17" i="13"/>
  <c r="B17" i="13"/>
  <c r="O16" i="13"/>
  <c r="P16" i="13" s="1"/>
  <c r="J16" i="13"/>
  <c r="I16" i="13"/>
  <c r="H16" i="13"/>
  <c r="F16" i="13"/>
  <c r="E16" i="13"/>
  <c r="B16" i="13"/>
  <c r="O15" i="13"/>
  <c r="P15" i="13" s="1"/>
  <c r="N15" i="13"/>
  <c r="N16" i="13" s="1"/>
  <c r="J15" i="13"/>
  <c r="I15" i="13"/>
  <c r="H15" i="13"/>
  <c r="F15" i="13"/>
  <c r="E15" i="13"/>
  <c r="B15" i="13"/>
  <c r="U14" i="13"/>
  <c r="V14" i="13" s="1"/>
  <c r="S14" i="13"/>
  <c r="T14" i="13" s="1"/>
  <c r="R14" i="13"/>
  <c r="O14" i="13"/>
  <c r="P14" i="13" s="1"/>
  <c r="J14" i="13"/>
  <c r="I14" i="13"/>
  <c r="H14" i="13"/>
  <c r="F14" i="13"/>
  <c r="E14" i="13"/>
  <c r="B14" i="13"/>
  <c r="O13" i="13"/>
  <c r="J13" i="13"/>
  <c r="I13" i="13"/>
  <c r="H13" i="13"/>
  <c r="F13" i="13"/>
  <c r="E13" i="13"/>
  <c r="B13" i="13"/>
  <c r="O12" i="13"/>
  <c r="S12" i="13" s="1"/>
  <c r="T12" i="13" s="1"/>
  <c r="L12" i="13" s="1"/>
  <c r="J12" i="13"/>
  <c r="I12" i="13"/>
  <c r="H12" i="13"/>
  <c r="G12" i="13"/>
  <c r="G13" i="13" s="1"/>
  <c r="G14" i="13" s="1"/>
  <c r="G15" i="13" s="1"/>
  <c r="F12" i="13"/>
  <c r="E12" i="13"/>
  <c r="B12" i="13"/>
  <c r="O11" i="13"/>
  <c r="P11" i="13" s="1"/>
  <c r="J11" i="13"/>
  <c r="I11" i="13"/>
  <c r="H11" i="13"/>
  <c r="F11" i="13"/>
  <c r="E11" i="13"/>
  <c r="B11" i="13"/>
  <c r="U1" i="13"/>
  <c r="Q10" i="14" l="1"/>
  <c r="L9" i="14"/>
  <c r="Q27" i="14"/>
  <c r="L27" i="14" s="1"/>
  <c r="M27" i="14" s="1"/>
  <c r="Q26" i="14"/>
  <c r="L26" i="14" s="1"/>
  <c r="M26" i="14" s="1"/>
  <c r="S29" i="14"/>
  <c r="L23" i="14"/>
  <c r="M23" i="14" s="1"/>
  <c r="Q23" i="14"/>
  <c r="P12" i="13"/>
  <c r="Q24" i="14"/>
  <c r="L24" i="14" s="1"/>
  <c r="M24" i="14" s="1"/>
  <c r="Q25" i="14"/>
  <c r="L25" i="14" s="1"/>
  <c r="M25" i="14" s="1"/>
  <c r="S11" i="13"/>
  <c r="T11" i="13" s="1"/>
  <c r="L11" i="13" s="1"/>
  <c r="S15" i="13"/>
  <c r="T15" i="13" s="1"/>
  <c r="L15" i="13" s="1"/>
  <c r="Q22" i="14"/>
  <c r="L22" i="14" s="1"/>
  <c r="M22" i="14" s="1"/>
  <c r="Q21" i="14"/>
  <c r="L21" i="14" s="1"/>
  <c r="M21" i="14" s="1"/>
  <c r="M9" i="14"/>
  <c r="P19" i="13"/>
  <c r="T29" i="14"/>
  <c r="S17" i="13"/>
  <c r="T17" i="13" s="1"/>
  <c r="L17" i="13" s="1"/>
  <c r="O29" i="14"/>
  <c r="W29" i="14"/>
  <c r="P29" i="14"/>
  <c r="X29" i="14"/>
  <c r="I20" i="1"/>
  <c r="R20" i="1"/>
  <c r="I33" i="1"/>
  <c r="J33" i="1" s="1"/>
  <c r="R33" i="1"/>
  <c r="I38" i="1"/>
  <c r="J38" i="1" s="1"/>
  <c r="R38" i="1"/>
  <c r="I42" i="1"/>
  <c r="J42" i="1" s="1"/>
  <c r="R42" i="1"/>
  <c r="I46" i="1"/>
  <c r="J46" i="1" s="1"/>
  <c r="R46" i="1"/>
  <c r="I50" i="1"/>
  <c r="J50" i="1" s="1"/>
  <c r="R50" i="1"/>
  <c r="I54" i="1"/>
  <c r="J54" i="1" s="1"/>
  <c r="R54" i="1"/>
  <c r="I59" i="1"/>
  <c r="J59" i="1" s="1"/>
  <c r="R59" i="1"/>
  <c r="I63" i="1"/>
  <c r="J63" i="1" s="1"/>
  <c r="R63" i="1"/>
  <c r="I70" i="1"/>
  <c r="J70" i="1" s="1"/>
  <c r="R70" i="1"/>
  <c r="I77" i="1"/>
  <c r="J77" i="1" s="1"/>
  <c r="R77" i="1"/>
  <c r="I91" i="1"/>
  <c r="J91" i="1" s="1"/>
  <c r="R91" i="1"/>
  <c r="I97" i="1"/>
  <c r="J97" i="1" s="1"/>
  <c r="R97" i="1"/>
  <c r="I101" i="1"/>
  <c r="J101" i="1" s="1"/>
  <c r="R101" i="1"/>
  <c r="I106" i="1"/>
  <c r="J106" i="1" s="1"/>
  <c r="R106" i="1"/>
  <c r="I17" i="1"/>
  <c r="R17" i="1"/>
  <c r="I21" i="1"/>
  <c r="R21" i="1"/>
  <c r="I34" i="1"/>
  <c r="J34" i="1" s="1"/>
  <c r="R34" i="1"/>
  <c r="I39" i="1"/>
  <c r="J39" i="1" s="1"/>
  <c r="R39" i="1"/>
  <c r="I43" i="1"/>
  <c r="J43" i="1" s="1"/>
  <c r="R43" i="1"/>
  <c r="I47" i="1"/>
  <c r="J47" i="1" s="1"/>
  <c r="R47" i="1"/>
  <c r="I51" i="1"/>
  <c r="J51" i="1" s="1"/>
  <c r="R51" i="1"/>
  <c r="I55" i="1"/>
  <c r="J55" i="1" s="1"/>
  <c r="R55" i="1"/>
  <c r="I60" i="1"/>
  <c r="J60" i="1" s="1"/>
  <c r="R60" i="1"/>
  <c r="I64" i="1"/>
  <c r="J64" i="1" s="1"/>
  <c r="R64" i="1"/>
  <c r="I71" i="1"/>
  <c r="J71" i="1" s="1"/>
  <c r="R71" i="1"/>
  <c r="I78" i="1"/>
  <c r="J78" i="1" s="1"/>
  <c r="R78" i="1"/>
  <c r="I93" i="1"/>
  <c r="J93" i="1" s="1"/>
  <c r="R93" i="1"/>
  <c r="I98" i="1"/>
  <c r="J98" i="1" s="1"/>
  <c r="R98" i="1"/>
  <c r="I103" i="1"/>
  <c r="J103" i="1" s="1"/>
  <c r="R103" i="1"/>
  <c r="I107" i="1"/>
  <c r="J107" i="1" s="1"/>
  <c r="R107" i="1"/>
  <c r="I18" i="1"/>
  <c r="R18" i="1"/>
  <c r="I30" i="1"/>
  <c r="J30" i="1" s="1"/>
  <c r="R30" i="1"/>
  <c r="I35" i="1"/>
  <c r="J35" i="1" s="1"/>
  <c r="R35" i="1"/>
  <c r="I40" i="1"/>
  <c r="J40" i="1" s="1"/>
  <c r="R40" i="1"/>
  <c r="I44" i="1"/>
  <c r="J44" i="1" s="1"/>
  <c r="R44" i="1"/>
  <c r="I48" i="1"/>
  <c r="J48" i="1" s="1"/>
  <c r="R48" i="1"/>
  <c r="I52" i="1"/>
  <c r="J52" i="1" s="1"/>
  <c r="R52" i="1"/>
  <c r="I56" i="1"/>
  <c r="J56" i="1" s="1"/>
  <c r="I61" i="1"/>
  <c r="J61" i="1" s="1"/>
  <c r="R61" i="1"/>
  <c r="I65" i="1"/>
  <c r="J65" i="1" s="1"/>
  <c r="R65" i="1"/>
  <c r="I72" i="1"/>
  <c r="J72" i="1" s="1"/>
  <c r="R72" i="1"/>
  <c r="I79" i="1"/>
  <c r="J79" i="1" s="1"/>
  <c r="R79" i="1"/>
  <c r="I94" i="1"/>
  <c r="J94" i="1" s="1"/>
  <c r="R94" i="1"/>
  <c r="I99" i="1"/>
  <c r="J99" i="1" s="1"/>
  <c r="R99" i="1"/>
  <c r="I104" i="1"/>
  <c r="J104" i="1" s="1"/>
  <c r="R104" i="1"/>
  <c r="I108" i="1"/>
  <c r="J108" i="1" s="1"/>
  <c r="R108" i="1"/>
  <c r="I19" i="1"/>
  <c r="R19" i="1"/>
  <c r="I32" i="1"/>
  <c r="J32" i="1" s="1"/>
  <c r="R32" i="1"/>
  <c r="I37" i="1"/>
  <c r="J37" i="1" s="1"/>
  <c r="R37" i="1"/>
  <c r="I41" i="1"/>
  <c r="J41" i="1" s="1"/>
  <c r="R41" i="1"/>
  <c r="I45" i="1"/>
  <c r="J45" i="1" s="1"/>
  <c r="R45" i="1"/>
  <c r="I49" i="1"/>
  <c r="J49" i="1" s="1"/>
  <c r="R49" i="1"/>
  <c r="I53" i="1"/>
  <c r="J53" i="1" s="1"/>
  <c r="R53" i="1"/>
  <c r="I57" i="1"/>
  <c r="J57" i="1" s="1"/>
  <c r="R57" i="1"/>
  <c r="I62" i="1"/>
  <c r="J62" i="1" s="1"/>
  <c r="R62" i="1"/>
  <c r="I69" i="1"/>
  <c r="J69" i="1" s="1"/>
  <c r="R69" i="1"/>
  <c r="I73" i="1"/>
  <c r="J73" i="1" s="1"/>
  <c r="R73" i="1"/>
  <c r="I90" i="1"/>
  <c r="J90" i="1" s="1"/>
  <c r="R90" i="1"/>
  <c r="I95" i="1"/>
  <c r="J95" i="1" s="1"/>
  <c r="R95" i="1"/>
  <c r="I100" i="1"/>
  <c r="J100" i="1" s="1"/>
  <c r="R100" i="1"/>
  <c r="I105" i="1"/>
  <c r="J105" i="1" s="1"/>
  <c r="R105" i="1"/>
  <c r="I109" i="1"/>
  <c r="J109" i="1" s="1"/>
  <c r="R109" i="1"/>
  <c r="A4" i="14"/>
  <c r="N2" i="14" s="1"/>
  <c r="A7" i="14" s="1"/>
  <c r="A9" i="13"/>
  <c r="M11" i="13"/>
  <c r="L14" i="13"/>
  <c r="M14" i="13" s="1"/>
  <c r="N17" i="13"/>
  <c r="N19" i="13" s="1"/>
  <c r="N18" i="13"/>
  <c r="P11" i="14"/>
  <c r="N12" i="14"/>
  <c r="G16" i="13"/>
  <c r="M15" i="13"/>
  <c r="P13" i="13"/>
  <c r="S13" i="13"/>
  <c r="T13" i="13" s="1"/>
  <c r="L13" i="13" s="1"/>
  <c r="M13" i="13" s="1"/>
  <c r="Q11" i="14"/>
  <c r="L10" i="14"/>
  <c r="M10" i="14" s="1"/>
  <c r="M12" i="13"/>
  <c r="S16" i="13"/>
  <c r="T16" i="13" s="1"/>
  <c r="L16" i="13" s="1"/>
  <c r="P10" i="14"/>
  <c r="Q29" i="14"/>
  <c r="U29" i="14"/>
  <c r="Y29" i="14"/>
  <c r="N29" i="14"/>
  <c r="A29" i="14" s="1"/>
  <c r="R29" i="14"/>
  <c r="J21" i="1" l="1"/>
  <c r="J20" i="1"/>
  <c r="J19" i="1"/>
  <c r="J18" i="1"/>
  <c r="J17" i="1"/>
  <c r="M28" i="14"/>
  <c r="J89" i="1"/>
  <c r="J92" i="1"/>
  <c r="J96" i="1"/>
  <c r="Q12" i="14"/>
  <c r="L11" i="14"/>
  <c r="M11" i="14" s="1"/>
  <c r="G17" i="13"/>
  <c r="M16" i="13"/>
  <c r="N13" i="14"/>
  <c r="P12" i="14"/>
  <c r="J58" i="1" l="1"/>
  <c r="J88" i="1"/>
  <c r="P13" i="14"/>
  <c r="N14" i="14"/>
  <c r="Q13" i="14"/>
  <c r="L12" i="14"/>
  <c r="M12" i="14" s="1"/>
  <c r="G19" i="13"/>
  <c r="M19" i="13" s="1"/>
  <c r="G18" i="13"/>
  <c r="M18" i="13" s="1"/>
  <c r="M17" i="13"/>
  <c r="M20" i="13" s="1"/>
  <c r="L29" i="14" s="1"/>
  <c r="N15" i="14" l="1"/>
  <c r="P14" i="14"/>
  <c r="Q14" i="14"/>
  <c r="L13" i="14"/>
  <c r="M13" i="14" s="1"/>
  <c r="Q15" i="14" l="1"/>
  <c r="L14" i="14"/>
  <c r="M14" i="14" s="1"/>
  <c r="N16" i="14"/>
  <c r="P15" i="14"/>
  <c r="P16" i="14" l="1"/>
  <c r="N17" i="14"/>
  <c r="P17" i="14" s="1"/>
  <c r="L15" i="14"/>
  <c r="M15" i="14" s="1"/>
  <c r="Q16" i="14"/>
  <c r="Q17" i="14" l="1"/>
  <c r="L17" i="14" s="1"/>
  <c r="M17" i="14" s="1"/>
  <c r="L16" i="14"/>
  <c r="M16" i="14" s="1"/>
  <c r="M18" i="14" l="1"/>
  <c r="L30" i="14" s="1"/>
  <c r="N29" i="12" l="1" a="1"/>
  <c r="Y29" i="12" s="1"/>
  <c r="N27" i="12"/>
  <c r="P27" i="12" s="1"/>
  <c r="Q27" i="12" s="1"/>
  <c r="L27" i="12" s="1"/>
  <c r="J27" i="12"/>
  <c r="I27" i="12"/>
  <c r="H27" i="12"/>
  <c r="G27" i="12"/>
  <c r="F27" i="12"/>
  <c r="E27" i="12"/>
  <c r="B27" i="12"/>
  <c r="Y27" i="12" s="1"/>
  <c r="U26" i="12"/>
  <c r="V26" i="12" s="1"/>
  <c r="N26" i="12"/>
  <c r="P26" i="12" s="1"/>
  <c r="J26" i="12"/>
  <c r="I26" i="12"/>
  <c r="H26" i="12"/>
  <c r="G26" i="12"/>
  <c r="F26" i="12"/>
  <c r="E26" i="12"/>
  <c r="B26" i="12"/>
  <c r="Y26" i="12" s="1"/>
  <c r="N25" i="12"/>
  <c r="P25" i="12" s="1"/>
  <c r="Q25" i="12" s="1"/>
  <c r="L25" i="12" s="1"/>
  <c r="J25" i="12"/>
  <c r="I25" i="12"/>
  <c r="H25" i="12"/>
  <c r="G25" i="12"/>
  <c r="F25" i="12"/>
  <c r="E25" i="12"/>
  <c r="B25" i="12"/>
  <c r="Y25" i="12" s="1"/>
  <c r="N24" i="12"/>
  <c r="P24" i="12" s="1"/>
  <c r="Q24" i="12" s="1"/>
  <c r="L24" i="12" s="1"/>
  <c r="J24" i="12"/>
  <c r="I24" i="12"/>
  <c r="H24" i="12"/>
  <c r="G24" i="12"/>
  <c r="F24" i="12"/>
  <c r="E24" i="12"/>
  <c r="B24" i="12"/>
  <c r="Y24" i="12" s="1"/>
  <c r="P23" i="12"/>
  <c r="Q23" i="12" s="1"/>
  <c r="L23" i="12" s="1"/>
  <c r="N23" i="12"/>
  <c r="J23" i="12"/>
  <c r="I23" i="12"/>
  <c r="H23" i="12"/>
  <c r="G23" i="12"/>
  <c r="F23" i="12"/>
  <c r="E23" i="12"/>
  <c r="B23" i="12"/>
  <c r="Y23" i="12" s="1"/>
  <c r="N22" i="12"/>
  <c r="P22" i="12" s="1"/>
  <c r="Q22" i="12" s="1"/>
  <c r="L22" i="12" s="1"/>
  <c r="J22" i="12"/>
  <c r="I22" i="12"/>
  <c r="H22" i="12"/>
  <c r="G22" i="12"/>
  <c r="F22" i="12"/>
  <c r="E22" i="12"/>
  <c r="B22" i="12"/>
  <c r="Y22" i="12" s="1"/>
  <c r="N21" i="12"/>
  <c r="P21" i="12" s="1"/>
  <c r="Q21" i="12" s="1"/>
  <c r="L21" i="12" s="1"/>
  <c r="J21" i="12"/>
  <c r="I21" i="12"/>
  <c r="H21" i="12"/>
  <c r="G21" i="12"/>
  <c r="F21" i="12"/>
  <c r="E21" i="12"/>
  <c r="B21" i="12"/>
  <c r="Y21" i="12" s="1"/>
  <c r="I17" i="12"/>
  <c r="H17" i="12"/>
  <c r="G17" i="12"/>
  <c r="F17" i="12"/>
  <c r="E17" i="12"/>
  <c r="I16" i="12"/>
  <c r="H16" i="12"/>
  <c r="G16" i="12"/>
  <c r="F16" i="12"/>
  <c r="E16" i="12"/>
  <c r="I15" i="12"/>
  <c r="H15" i="12"/>
  <c r="G15" i="12"/>
  <c r="F15" i="12"/>
  <c r="E15" i="12"/>
  <c r="I14" i="12"/>
  <c r="H14" i="12"/>
  <c r="G14" i="12"/>
  <c r="F14" i="12"/>
  <c r="E14" i="12"/>
  <c r="I13" i="12"/>
  <c r="H13" i="12"/>
  <c r="G13" i="12"/>
  <c r="F13" i="12"/>
  <c r="E13" i="12"/>
  <c r="I12" i="12"/>
  <c r="H12" i="12"/>
  <c r="G12" i="12"/>
  <c r="F12" i="12"/>
  <c r="E12" i="12"/>
  <c r="I11" i="12"/>
  <c r="H11" i="12"/>
  <c r="G11" i="12"/>
  <c r="F11" i="12"/>
  <c r="E11" i="12"/>
  <c r="N10" i="12"/>
  <c r="P10" i="12" s="1"/>
  <c r="I10" i="12"/>
  <c r="H10" i="12"/>
  <c r="G10" i="12"/>
  <c r="F10" i="12"/>
  <c r="E10" i="12"/>
  <c r="P9" i="12"/>
  <c r="Q9" i="12" s="1"/>
  <c r="L9" i="12" s="1"/>
  <c r="O9" i="12"/>
  <c r="O10" i="12" s="1"/>
  <c r="O11" i="12" s="1"/>
  <c r="O12" i="12" s="1"/>
  <c r="O13" i="12" s="1"/>
  <c r="O14" i="12" s="1"/>
  <c r="O15" i="12" s="1"/>
  <c r="O16" i="12" s="1"/>
  <c r="O17" i="12" s="1"/>
  <c r="I9" i="12"/>
  <c r="H9" i="12"/>
  <c r="G9" i="12"/>
  <c r="F9" i="12"/>
  <c r="E9" i="12"/>
  <c r="O19" i="11"/>
  <c r="S19" i="11" s="1"/>
  <c r="T19" i="11" s="1"/>
  <c r="L19" i="11" s="1"/>
  <c r="J19" i="11"/>
  <c r="I19" i="11"/>
  <c r="H19" i="11"/>
  <c r="F19" i="11"/>
  <c r="E19" i="11"/>
  <c r="B19" i="11"/>
  <c r="W18" i="11"/>
  <c r="V18" i="11"/>
  <c r="P18" i="11"/>
  <c r="L18" i="11" s="1"/>
  <c r="O18" i="11"/>
  <c r="T18" i="11" s="1"/>
  <c r="U18" i="11" s="1"/>
  <c r="J18" i="11"/>
  <c r="I18" i="11"/>
  <c r="H18" i="11"/>
  <c r="F18" i="11"/>
  <c r="B18" i="11"/>
  <c r="O17" i="11"/>
  <c r="S17" i="11" s="1"/>
  <c r="T17" i="11" s="1"/>
  <c r="L17" i="11" s="1"/>
  <c r="J17" i="11"/>
  <c r="I17" i="11"/>
  <c r="H17" i="11"/>
  <c r="F17" i="11"/>
  <c r="E17" i="11"/>
  <c r="B17" i="11"/>
  <c r="O16" i="11"/>
  <c r="P16" i="11" s="1"/>
  <c r="J16" i="11"/>
  <c r="I16" i="11"/>
  <c r="H16" i="11"/>
  <c r="F16" i="11"/>
  <c r="E16" i="11"/>
  <c r="B16" i="11"/>
  <c r="O15" i="11"/>
  <c r="S15" i="11" s="1"/>
  <c r="T15" i="11" s="1"/>
  <c r="L15" i="11" s="1"/>
  <c r="N15" i="11"/>
  <c r="N16" i="11" s="1"/>
  <c r="N18" i="11" s="1"/>
  <c r="J15" i="11"/>
  <c r="I15" i="11"/>
  <c r="H15" i="11"/>
  <c r="F15" i="11"/>
  <c r="E15" i="11"/>
  <c r="B15" i="11"/>
  <c r="U14" i="11"/>
  <c r="V14" i="11" s="1"/>
  <c r="R14" i="11"/>
  <c r="O14" i="11"/>
  <c r="S14" i="11" s="1"/>
  <c r="T14" i="11" s="1"/>
  <c r="J14" i="11"/>
  <c r="I14" i="11"/>
  <c r="H14" i="11"/>
  <c r="F14" i="11"/>
  <c r="E14" i="11"/>
  <c r="B14" i="11"/>
  <c r="O13" i="11"/>
  <c r="P13" i="11" s="1"/>
  <c r="J13" i="11"/>
  <c r="I13" i="11"/>
  <c r="H13" i="11"/>
  <c r="F13" i="11"/>
  <c r="E13" i="11"/>
  <c r="B13" i="11"/>
  <c r="O12" i="11"/>
  <c r="S12" i="11" s="1"/>
  <c r="T12" i="11" s="1"/>
  <c r="L12" i="11" s="1"/>
  <c r="J12" i="11"/>
  <c r="I12" i="11"/>
  <c r="H12" i="11"/>
  <c r="G12" i="11"/>
  <c r="G13" i="11" s="1"/>
  <c r="G14" i="11" s="1"/>
  <c r="F12" i="11"/>
  <c r="E12" i="11"/>
  <c r="B12" i="11"/>
  <c r="O11" i="11"/>
  <c r="S11" i="11" s="1"/>
  <c r="T11" i="11" s="1"/>
  <c r="L11" i="11" s="1"/>
  <c r="J11" i="11"/>
  <c r="I11" i="11"/>
  <c r="H11" i="11"/>
  <c r="F11" i="11"/>
  <c r="E11" i="11"/>
  <c r="B11" i="11"/>
  <c r="U1" i="11"/>
  <c r="A4" i="12" s="1"/>
  <c r="N2" i="12" s="1"/>
  <c r="A7" i="12" s="1"/>
  <c r="S13" i="11" l="1"/>
  <c r="T13" i="11" s="1"/>
  <c r="L13" i="11" s="1"/>
  <c r="P14" i="11"/>
  <c r="S16" i="11"/>
  <c r="T16" i="11" s="1"/>
  <c r="L16" i="11" s="1"/>
  <c r="N11" i="12"/>
  <c r="N12" i="12" s="1"/>
  <c r="V29" i="12"/>
  <c r="M12" i="11"/>
  <c r="L14" i="11"/>
  <c r="M14" i="11" s="1"/>
  <c r="M24" i="12"/>
  <c r="M11" i="11"/>
  <c r="M22" i="12"/>
  <c r="M23" i="12"/>
  <c r="Q26" i="12"/>
  <c r="L26" i="12" s="1"/>
  <c r="M26" i="12" s="1"/>
  <c r="M27" i="12"/>
  <c r="N29" i="12"/>
  <c r="A29" i="12" s="1"/>
  <c r="M21" i="12"/>
  <c r="R29" i="12"/>
  <c r="N13" i="12"/>
  <c r="P12" i="12"/>
  <c r="G15" i="11"/>
  <c r="Q10" i="12"/>
  <c r="M9" i="12"/>
  <c r="M25" i="12"/>
  <c r="P11" i="11"/>
  <c r="P15" i="11"/>
  <c r="P17" i="11"/>
  <c r="P19" i="11"/>
  <c r="O29" i="12"/>
  <c r="S29" i="12"/>
  <c r="W29" i="12"/>
  <c r="M13" i="11"/>
  <c r="P12" i="11"/>
  <c r="A9" i="11"/>
  <c r="N17" i="11"/>
  <c r="N19" i="11" s="1"/>
  <c r="P11" i="12"/>
  <c r="P29" i="12"/>
  <c r="T29" i="12"/>
  <c r="X29" i="12"/>
  <c r="Q29" i="12"/>
  <c r="U29" i="12"/>
  <c r="M28" i="12" l="1"/>
  <c r="Q11" i="12"/>
  <c r="L10" i="12"/>
  <c r="M10" i="12" s="1"/>
  <c r="G16" i="11"/>
  <c r="M15" i="11"/>
  <c r="P13" i="12"/>
  <c r="N14" i="12"/>
  <c r="P14" i="12" l="1"/>
  <c r="N15" i="12"/>
  <c r="Q12" i="12"/>
  <c r="L11" i="12"/>
  <c r="M11" i="12" s="1"/>
  <c r="M16" i="11"/>
  <c r="G17" i="11"/>
  <c r="G19" i="11" l="1"/>
  <c r="M19" i="11" s="1"/>
  <c r="G18" i="11"/>
  <c r="M18" i="11" s="1"/>
  <c r="M17" i="11"/>
  <c r="N16" i="12"/>
  <c r="P15" i="12"/>
  <c r="Q13" i="12"/>
  <c r="L12" i="12"/>
  <c r="M12" i="12" s="1"/>
  <c r="M20" i="11" l="1"/>
  <c r="L29" i="12" s="1"/>
  <c r="Q14" i="12"/>
  <c r="L13" i="12"/>
  <c r="M13" i="12" s="1"/>
  <c r="N17" i="12"/>
  <c r="P17" i="12" s="1"/>
  <c r="P16" i="12"/>
  <c r="Q15" i="12" l="1"/>
  <c r="L14" i="12"/>
  <c r="M14" i="12" s="1"/>
  <c r="Q16" i="12" l="1"/>
  <c r="L15" i="12"/>
  <c r="M15" i="12" s="1"/>
  <c r="Q17" i="12" l="1"/>
  <c r="L17" i="12" s="1"/>
  <c r="M17" i="12" s="1"/>
  <c r="L16" i="12"/>
  <c r="M16" i="12" s="1"/>
  <c r="M18" i="12" l="1"/>
  <c r="L30" i="12" s="1"/>
  <c r="G110" i="1" l="1"/>
  <c r="G87" i="1"/>
  <c r="H87" i="1" s="1"/>
  <c r="G86" i="1"/>
  <c r="G85" i="1"/>
  <c r="G83" i="1"/>
  <c r="G82" i="1"/>
  <c r="G81" i="1"/>
  <c r="G76" i="1"/>
  <c r="G74" i="1"/>
  <c r="G68" i="1"/>
  <c r="G67" i="1"/>
  <c r="G36" i="1"/>
  <c r="G31" i="1"/>
  <c r="G29" i="1"/>
  <c r="G27" i="1"/>
  <c r="G26" i="1"/>
  <c r="H26" i="1" s="1"/>
  <c r="G25" i="1"/>
  <c r="G24" i="1"/>
  <c r="G22" i="1"/>
  <c r="H22" i="1" s="1"/>
  <c r="G15" i="1"/>
  <c r="H15" i="1" s="1"/>
  <c r="G13" i="1"/>
  <c r="G11" i="1"/>
  <c r="G10" i="1"/>
  <c r="N109" i="1"/>
  <c r="N108" i="1"/>
  <c r="N107" i="1"/>
  <c r="N106" i="1"/>
  <c r="N105" i="1"/>
  <c r="N104" i="1"/>
  <c r="N103" i="1"/>
  <c r="N101" i="1"/>
  <c r="N100" i="1"/>
  <c r="N99" i="1"/>
  <c r="N98" i="1"/>
  <c r="N97" i="1"/>
  <c r="N95" i="1"/>
  <c r="N94" i="1"/>
  <c r="N93" i="1"/>
  <c r="N91" i="1"/>
  <c r="N90" i="1"/>
  <c r="N79" i="1"/>
  <c r="N78" i="1"/>
  <c r="N77" i="1"/>
  <c r="N73" i="1"/>
  <c r="N72" i="1"/>
  <c r="N71" i="1"/>
  <c r="N70" i="1"/>
  <c r="N69" i="1"/>
  <c r="N65" i="1"/>
  <c r="N64" i="1"/>
  <c r="N63" i="1"/>
  <c r="N62" i="1"/>
  <c r="N61" i="1"/>
  <c r="N60" i="1"/>
  <c r="N59" i="1"/>
  <c r="N57" i="1"/>
  <c r="N56" i="1"/>
  <c r="N55" i="1"/>
  <c r="N54" i="1"/>
  <c r="N53" i="1"/>
  <c r="N52" i="1"/>
  <c r="N51" i="1"/>
  <c r="N50" i="1"/>
  <c r="N49" i="1"/>
  <c r="N48" i="1"/>
  <c r="N47" i="1"/>
  <c r="N46" i="1"/>
  <c r="N45" i="1"/>
  <c r="N44" i="1"/>
  <c r="N43" i="1"/>
  <c r="N42" i="1"/>
  <c r="N41" i="1"/>
  <c r="N40" i="1"/>
  <c r="N39" i="1"/>
  <c r="N38" i="1"/>
  <c r="N37" i="1"/>
  <c r="N35" i="1"/>
  <c r="N34" i="1"/>
  <c r="N33" i="1"/>
  <c r="N32" i="1"/>
  <c r="N30" i="1"/>
  <c r="N21" i="1"/>
  <c r="N20" i="1"/>
  <c r="N19" i="1"/>
  <c r="N18" i="1"/>
  <c r="N17" i="1"/>
  <c r="M109" i="1"/>
  <c r="M108" i="1"/>
  <c r="M107" i="1"/>
  <c r="M106" i="1"/>
  <c r="M105" i="1"/>
  <c r="M104" i="1"/>
  <c r="M103" i="1"/>
  <c r="M101" i="1"/>
  <c r="M100" i="1"/>
  <c r="M99" i="1"/>
  <c r="M98" i="1"/>
  <c r="M97" i="1"/>
  <c r="M95" i="1"/>
  <c r="M94" i="1"/>
  <c r="M93" i="1"/>
  <c r="M91" i="1"/>
  <c r="M90" i="1"/>
  <c r="M79" i="1"/>
  <c r="M78" i="1"/>
  <c r="M77" i="1"/>
  <c r="M73" i="1"/>
  <c r="M72" i="1"/>
  <c r="M71" i="1"/>
  <c r="M70" i="1"/>
  <c r="M69" i="1"/>
  <c r="M65" i="1"/>
  <c r="M64" i="1"/>
  <c r="M63" i="1"/>
  <c r="M62" i="1"/>
  <c r="M61" i="1"/>
  <c r="M60" i="1"/>
  <c r="M59" i="1"/>
  <c r="M57" i="1"/>
  <c r="M56" i="1"/>
  <c r="M55" i="1"/>
  <c r="M54" i="1"/>
  <c r="M53" i="1"/>
  <c r="M52" i="1"/>
  <c r="M51" i="1"/>
  <c r="M50" i="1"/>
  <c r="M49" i="1"/>
  <c r="M48" i="1"/>
  <c r="M47" i="1"/>
  <c r="M46" i="1"/>
  <c r="M45" i="1"/>
  <c r="M44" i="1"/>
  <c r="M43" i="1"/>
  <c r="M42" i="1"/>
  <c r="M41" i="1"/>
  <c r="M40" i="1"/>
  <c r="M39" i="1"/>
  <c r="M38" i="1"/>
  <c r="M37" i="1"/>
  <c r="M35" i="1"/>
  <c r="M34" i="1"/>
  <c r="M33" i="1"/>
  <c r="M32" i="1"/>
  <c r="M30" i="1"/>
  <c r="M21" i="1"/>
  <c r="M20" i="1"/>
  <c r="M19" i="1"/>
  <c r="M18" i="1"/>
  <c r="M17" i="1"/>
  <c r="S20" i="10"/>
  <c r="S18" i="10"/>
  <c r="S16" i="10"/>
  <c r="S14" i="10"/>
  <c r="S12" i="10"/>
  <c r="S10" i="10"/>
  <c r="S8" i="10"/>
  <c r="S6" i="10"/>
  <c r="S4" i="10"/>
  <c r="S2" i="10"/>
  <c r="E13" i="6"/>
  <c r="E15" i="6"/>
  <c r="C18" i="10" s="1"/>
  <c r="O19" i="10" s="1"/>
  <c r="I15" i="1" l="1"/>
  <c r="R15" i="1"/>
  <c r="J113" i="1"/>
  <c r="I26" i="1"/>
  <c r="R26" i="1"/>
  <c r="I22" i="1"/>
  <c r="R22" i="1"/>
  <c r="I87" i="1"/>
  <c r="J87" i="1" s="1"/>
  <c r="R87" i="1"/>
  <c r="H11" i="1"/>
  <c r="H24" i="1"/>
  <c r="H29" i="1"/>
  <c r="H68" i="1"/>
  <c r="H81" i="1"/>
  <c r="H86" i="1"/>
  <c r="H27" i="1"/>
  <c r="H76" i="1"/>
  <c r="H13" i="1"/>
  <c r="H25" i="1"/>
  <c r="H31" i="1"/>
  <c r="H74" i="1"/>
  <c r="H82" i="1"/>
  <c r="H67" i="1"/>
  <c r="H85" i="1"/>
  <c r="H36" i="1"/>
  <c r="H75" i="1"/>
  <c r="H83" i="1"/>
  <c r="H110" i="1"/>
  <c r="H10" i="1"/>
  <c r="L18" i="10"/>
  <c r="Q19" i="10"/>
  <c r="P19" i="10"/>
  <c r="C14" i="10"/>
  <c r="N19" i="10"/>
  <c r="R19" i="10"/>
  <c r="J26" i="1" l="1"/>
  <c r="N26" i="1" s="1"/>
  <c r="J22" i="1"/>
  <c r="M22" i="1" s="1"/>
  <c r="J15" i="1"/>
  <c r="M15" i="1" s="1"/>
  <c r="I83" i="1"/>
  <c r="J83" i="1" s="1"/>
  <c r="N83" i="1" s="1"/>
  <c r="R83" i="1"/>
  <c r="I67" i="1"/>
  <c r="R67" i="1"/>
  <c r="I25" i="1"/>
  <c r="R25" i="1"/>
  <c r="I86" i="1"/>
  <c r="J86" i="1" s="1"/>
  <c r="M86" i="1" s="1"/>
  <c r="R86" i="1"/>
  <c r="I24" i="1"/>
  <c r="R24" i="1"/>
  <c r="N87" i="1"/>
  <c r="M87" i="1"/>
  <c r="I75" i="1"/>
  <c r="J75" i="1" s="1"/>
  <c r="R75" i="1"/>
  <c r="I82" i="1"/>
  <c r="J82" i="1" s="1"/>
  <c r="N82" i="1" s="1"/>
  <c r="R82" i="1"/>
  <c r="I13" i="1"/>
  <c r="R13" i="1"/>
  <c r="I81" i="1"/>
  <c r="J81" i="1" s="1"/>
  <c r="N81" i="1" s="1"/>
  <c r="R81" i="1"/>
  <c r="I11" i="1"/>
  <c r="R11" i="1"/>
  <c r="I36" i="1"/>
  <c r="R36" i="1"/>
  <c r="I74" i="1"/>
  <c r="J74" i="1" s="1"/>
  <c r="R74" i="1"/>
  <c r="I76" i="1"/>
  <c r="R76" i="1"/>
  <c r="I68" i="1"/>
  <c r="J68" i="1" s="1"/>
  <c r="R68" i="1"/>
  <c r="I10" i="1"/>
  <c r="R10" i="1"/>
  <c r="I110" i="1"/>
  <c r="R110" i="1"/>
  <c r="I85" i="1"/>
  <c r="J85" i="1" s="1"/>
  <c r="M85" i="1" s="1"/>
  <c r="R85" i="1"/>
  <c r="I31" i="1"/>
  <c r="J31" i="1" s="1"/>
  <c r="R31" i="1"/>
  <c r="I27" i="1"/>
  <c r="R27" i="1"/>
  <c r="I29" i="1"/>
  <c r="R29" i="1"/>
  <c r="S19" i="10"/>
  <c r="P15" i="10"/>
  <c r="F15" i="10"/>
  <c r="O15" i="10"/>
  <c r="L14" i="10"/>
  <c r="I15" i="10"/>
  <c r="M15" i="10"/>
  <c r="G15" i="10"/>
  <c r="N15" i="10"/>
  <c r="H15" i="10"/>
  <c r="J76" i="1" l="1"/>
  <c r="M76" i="1" s="1"/>
  <c r="J36" i="1"/>
  <c r="N36" i="1" s="1"/>
  <c r="M26" i="1"/>
  <c r="J84" i="1"/>
  <c r="J14" i="1"/>
  <c r="E9" i="6" s="1"/>
  <c r="C6" i="10" s="1"/>
  <c r="D7" i="10" s="1"/>
  <c r="N15" i="1"/>
  <c r="J29" i="1"/>
  <c r="M29" i="1" s="1"/>
  <c r="J110" i="1"/>
  <c r="J102" i="1" s="1"/>
  <c r="E16" i="6" s="1"/>
  <c r="C20" i="10" s="1"/>
  <c r="M74" i="1"/>
  <c r="J13" i="1"/>
  <c r="J12" i="1" s="1"/>
  <c r="E8" i="6" s="1"/>
  <c r="J112" i="1"/>
  <c r="M31" i="1"/>
  <c r="N68" i="1"/>
  <c r="J11" i="1"/>
  <c r="N11" i="1" s="1"/>
  <c r="M75" i="1"/>
  <c r="J24" i="1"/>
  <c r="N24" i="1" s="1"/>
  <c r="J25" i="1"/>
  <c r="N25" i="1" s="1"/>
  <c r="J16" i="1"/>
  <c r="E10" i="6" s="1"/>
  <c r="C8" i="10" s="1"/>
  <c r="F9" i="10" s="1"/>
  <c r="N22" i="1"/>
  <c r="J27" i="1"/>
  <c r="M27" i="1" s="1"/>
  <c r="J10" i="1"/>
  <c r="M10" i="1" s="1"/>
  <c r="J67" i="1"/>
  <c r="M67" i="1" s="1"/>
  <c r="J111" i="1"/>
  <c r="M81" i="1"/>
  <c r="M82" i="1"/>
  <c r="M83" i="1"/>
  <c r="N85" i="1"/>
  <c r="J80" i="1"/>
  <c r="N86" i="1"/>
  <c r="N76" i="1"/>
  <c r="S15" i="10"/>
  <c r="M36" i="1" l="1"/>
  <c r="N75" i="1"/>
  <c r="N74" i="1"/>
  <c r="M110" i="1"/>
  <c r="M68" i="1"/>
  <c r="N67" i="1"/>
  <c r="N13" i="1"/>
  <c r="N29" i="1"/>
  <c r="N31" i="1"/>
  <c r="L6" i="10"/>
  <c r="J23" i="1"/>
  <c r="M13" i="1"/>
  <c r="M25" i="1"/>
  <c r="N110" i="1"/>
  <c r="E7" i="10"/>
  <c r="S7" i="10" s="1"/>
  <c r="N27" i="1"/>
  <c r="D9" i="10"/>
  <c r="P9" i="10"/>
  <c r="L8" i="10"/>
  <c r="R9" i="10"/>
  <c r="O9" i="10"/>
  <c r="G9" i="10"/>
  <c r="M24" i="1"/>
  <c r="M9" i="10"/>
  <c r="E9" i="10"/>
  <c r="Q9" i="10"/>
  <c r="H9" i="10"/>
  <c r="J9" i="1"/>
  <c r="E7" i="6" s="1"/>
  <c r="J28" i="1"/>
  <c r="E12" i="6" s="1"/>
  <c r="C12" i="10" s="1"/>
  <c r="J66" i="1"/>
  <c r="E14" i="6" s="1"/>
  <c r="C16" i="10" s="1"/>
  <c r="P17" i="10" s="1"/>
  <c r="N10" i="1"/>
  <c r="N9" i="10"/>
  <c r="I9" i="10"/>
  <c r="M11" i="1"/>
  <c r="E11" i="6"/>
  <c r="L20" i="10"/>
  <c r="R21" i="10"/>
  <c r="M21" i="10"/>
  <c r="I21" i="10"/>
  <c r="H21" i="10"/>
  <c r="O21" i="10"/>
  <c r="Q21" i="10"/>
  <c r="P21" i="10"/>
  <c r="F21" i="10"/>
  <c r="G21" i="10"/>
  <c r="N21" i="10"/>
  <c r="C4" i="10"/>
  <c r="C2" i="10" l="1"/>
  <c r="D3" i="10" s="1"/>
  <c r="E17" i="6"/>
  <c r="F16" i="6" s="1"/>
  <c r="H17" i="10"/>
  <c r="S9" i="10"/>
  <c r="L16" i="10"/>
  <c r="Q17" i="10"/>
  <c r="R17" i="10"/>
  <c r="M17" i="10"/>
  <c r="N17" i="10"/>
  <c r="O17" i="10"/>
  <c r="I17" i="10"/>
  <c r="J114" i="1"/>
  <c r="L24" i="1" s="1"/>
  <c r="G17" i="10"/>
  <c r="C10" i="10"/>
  <c r="L10" i="10" s="1"/>
  <c r="S21" i="10"/>
  <c r="E13" i="10"/>
  <c r="H13" i="10"/>
  <c r="M13" i="10"/>
  <c r="L12" i="10"/>
  <c r="I13" i="10"/>
  <c r="G13" i="10"/>
  <c r="F13" i="10"/>
  <c r="F5" i="10"/>
  <c r="O5" i="10"/>
  <c r="I5" i="10"/>
  <c r="M5" i="10"/>
  <c r="P5" i="10"/>
  <c r="P22" i="10" s="1"/>
  <c r="R5" i="10"/>
  <c r="Q5" i="10"/>
  <c r="G5" i="10"/>
  <c r="D5" i="10"/>
  <c r="N5" i="10"/>
  <c r="H5" i="10"/>
  <c r="L4" i="10"/>
  <c r="E5" i="10"/>
  <c r="L2" i="10" l="1"/>
  <c r="R3" i="10"/>
  <c r="S3" i="10" s="1"/>
  <c r="F14" i="6"/>
  <c r="F10" i="6"/>
  <c r="Q22" i="10"/>
  <c r="L40" i="1"/>
  <c r="L13" i="1"/>
  <c r="L72" i="1"/>
  <c r="L105" i="1"/>
  <c r="L31" i="1"/>
  <c r="L62" i="1"/>
  <c r="L75" i="1"/>
  <c r="L81" i="1"/>
  <c r="L30" i="1"/>
  <c r="L15" i="1"/>
  <c r="L32" i="1"/>
  <c r="L82" i="1"/>
  <c r="L9" i="1"/>
  <c r="L47" i="1"/>
  <c r="L68" i="1"/>
  <c r="L50" i="1"/>
  <c r="L46" i="1"/>
  <c r="L78" i="1"/>
  <c r="L29" i="1"/>
  <c r="L28" i="1"/>
  <c r="L26" i="1"/>
  <c r="L84" i="1"/>
  <c r="L56" i="1"/>
  <c r="L103" i="1"/>
  <c r="L67" i="1"/>
  <c r="L35" i="1"/>
  <c r="L25" i="1"/>
  <c r="L108" i="1"/>
  <c r="L52" i="1"/>
  <c r="L16" i="1"/>
  <c r="L53" i="1"/>
  <c r="L44" i="1"/>
  <c r="L55" i="1"/>
  <c r="L98" i="1"/>
  <c r="L21" i="1"/>
  <c r="L65" i="1"/>
  <c r="L83" i="1"/>
  <c r="L80" i="1"/>
  <c r="L88" i="1"/>
  <c r="L43" i="1"/>
  <c r="L49" i="1"/>
  <c r="L109" i="1"/>
  <c r="L87" i="1"/>
  <c r="L20" i="1"/>
  <c r="L42" i="1"/>
  <c r="L94" i="1"/>
  <c r="L57" i="1"/>
  <c r="L51" i="1"/>
  <c r="L63" i="1"/>
  <c r="L107" i="1"/>
  <c r="L71" i="1"/>
  <c r="L41" i="1"/>
  <c r="L27" i="1"/>
  <c r="L69" i="1"/>
  <c r="L64" i="1"/>
  <c r="L48" i="1"/>
  <c r="L12" i="1"/>
  <c r="L11" i="1"/>
  <c r="L110" i="1"/>
  <c r="L100" i="1"/>
  <c r="L54" i="1"/>
  <c r="L79" i="1"/>
  <c r="L104" i="1"/>
  <c r="L101" i="1"/>
  <c r="L66" i="1"/>
  <c r="L102" i="1"/>
  <c r="L95" i="1"/>
  <c r="L86" i="1"/>
  <c r="L18" i="1"/>
  <c r="L58" i="1"/>
  <c r="L10" i="1"/>
  <c r="L77" i="1"/>
  <c r="L91" i="1"/>
  <c r="L92" i="1"/>
  <c r="L17" i="1"/>
  <c r="L33" i="1"/>
  <c r="F15" i="6"/>
  <c r="F8" i="6"/>
  <c r="F9" i="6"/>
  <c r="F7" i="6"/>
  <c r="F12" i="6"/>
  <c r="F13" i="6"/>
  <c r="F11" i="6"/>
  <c r="S17" i="10"/>
  <c r="N22" i="10"/>
  <c r="O22" i="10"/>
  <c r="L36" i="1"/>
  <c r="L89" i="1"/>
  <c r="L106" i="1"/>
  <c r="L14" i="1"/>
  <c r="L19" i="1"/>
  <c r="L73" i="1"/>
  <c r="L74" i="1"/>
  <c r="L23" i="1"/>
  <c r="L37" i="1"/>
  <c r="L93" i="1"/>
  <c r="L39" i="1"/>
  <c r="L99" i="1"/>
  <c r="L96" i="1"/>
  <c r="L60" i="1"/>
  <c r="L76" i="1"/>
  <c r="L22" i="1"/>
  <c r="L38" i="1"/>
  <c r="L70" i="1"/>
  <c r="L90" i="1"/>
  <c r="L97" i="1"/>
  <c r="L34" i="1"/>
  <c r="L61" i="1"/>
  <c r="L59" i="1"/>
  <c r="L85" i="1"/>
  <c r="L45" i="1"/>
  <c r="D11" i="10"/>
  <c r="D22" i="10" s="1"/>
  <c r="D23" i="10" s="1"/>
  <c r="F11" i="10"/>
  <c r="F22" i="10" s="1"/>
  <c r="C22" i="10"/>
  <c r="L22" i="10" s="1"/>
  <c r="E11" i="10"/>
  <c r="E22" i="10" s="1"/>
  <c r="H22" i="10"/>
  <c r="G22" i="10"/>
  <c r="S13" i="10"/>
  <c r="I22" i="10"/>
  <c r="M22" i="10"/>
  <c r="S5" i="10"/>
  <c r="R22" i="10" l="1"/>
  <c r="S11" i="10"/>
  <c r="E23" i="10"/>
  <c r="F23" i="10" s="1"/>
  <c r="G23" i="10" s="1"/>
  <c r="H23" i="10" s="1"/>
  <c r="I23" i="10" s="1"/>
  <c r="M23" i="10" s="1"/>
  <c r="N23" i="10" s="1"/>
  <c r="O23" i="10" s="1"/>
  <c r="P23" i="10" s="1"/>
  <c r="Q23" i="10" s="1"/>
  <c r="R23" i="10" l="1"/>
  <c r="H18" i="3" l="1"/>
  <c r="J18" i="3" s="1"/>
  <c r="L18" i="3" s="1"/>
  <c r="J17" i="3"/>
  <c r="L17" i="3" s="1"/>
  <c r="H16" i="3"/>
  <c r="J16" i="3" s="1"/>
  <c r="L16" i="3" s="1"/>
  <c r="H15" i="3"/>
  <c r="J15" i="3" s="1"/>
  <c r="L15" i="3" s="1"/>
  <c r="H14" i="3"/>
  <c r="J14" i="3" s="1"/>
  <c r="L14" i="3" s="1"/>
  <c r="J13" i="3"/>
  <c r="L13" i="3" s="1"/>
  <c r="J12" i="3"/>
  <c r="L12" i="3" s="1"/>
  <c r="H11" i="3"/>
  <c r="J11" i="3" s="1"/>
  <c r="L11" i="3" s="1"/>
  <c r="H10" i="3"/>
  <c r="J10" i="3" s="1"/>
  <c r="L10" i="3" s="1"/>
  <c r="H9" i="3"/>
  <c r="J9" i="3" s="1"/>
  <c r="L9" i="3" s="1"/>
  <c r="H8" i="3"/>
  <c r="J8" i="3" s="1"/>
  <c r="L8" i="3" s="1"/>
  <c r="H7" i="3"/>
  <c r="J7" i="3" s="1"/>
  <c r="L7" i="3" s="1"/>
  <c r="H6" i="3"/>
  <c r="J6" i="3" s="1"/>
  <c r="L6" i="3" s="1"/>
  <c r="H5" i="3"/>
  <c r="J5" i="3" s="1"/>
  <c r="L5" i="3" s="1"/>
  <c r="H4" i="3"/>
  <c r="J4" i="3" s="1"/>
  <c r="L4" i="3" s="1"/>
  <c r="H3" i="3"/>
  <c r="J3" i="3" s="1"/>
  <c r="L3" i="3" s="1"/>
  <c r="L19" i="3" l="1"/>
  <c r="L20" i="3" s="1"/>
  <c r="L22" i="3" s="1"/>
</calcChain>
</file>

<file path=xl/comments1.xml><?xml version="1.0" encoding="utf-8"?>
<comments xmlns="http://schemas.openxmlformats.org/spreadsheetml/2006/main">
  <authors>
    <author>Autor</author>
  </authors>
  <commentList>
    <comment ref="J9" authorId="0">
      <text>
        <r>
          <rPr>
            <b/>
            <sz val="9"/>
            <color indexed="81"/>
            <rFont val="Segoe UI"/>
            <family val="2"/>
          </rPr>
          <t>Autor:</t>
        </r>
        <r>
          <rPr>
            <sz val="9"/>
            <color indexed="81"/>
            <rFont val="Segoe UI"/>
            <family val="2"/>
          </rPr>
          <t xml:space="preserve">
Indice de PAVIMENTAÇÃO - DNIT</t>
        </r>
      </text>
    </comment>
  </commentList>
</comments>
</file>

<file path=xl/comments2.xml><?xml version="1.0" encoding="utf-8"?>
<comments xmlns="http://schemas.openxmlformats.org/spreadsheetml/2006/main">
  <authors>
    <author>Autor</author>
  </authors>
  <commentList>
    <comment ref="J9" authorId="0">
      <text>
        <r>
          <rPr>
            <b/>
            <sz val="9"/>
            <color indexed="81"/>
            <rFont val="Segoe UI"/>
            <family val="2"/>
          </rPr>
          <t>Autor:</t>
        </r>
        <r>
          <rPr>
            <sz val="9"/>
            <color indexed="81"/>
            <rFont val="Segoe UI"/>
            <family val="2"/>
          </rPr>
          <t xml:space="preserve">
Indice de PAVIMENTAÇÃO - DNIT</t>
        </r>
      </text>
    </comment>
  </commentList>
</comments>
</file>

<file path=xl/comments3.xml><?xml version="1.0" encoding="utf-8"?>
<comments xmlns="http://schemas.openxmlformats.org/spreadsheetml/2006/main">
  <authors>
    <author>Autor</author>
  </authors>
  <commentList>
    <comment ref="J9" authorId="0">
      <text>
        <r>
          <rPr>
            <b/>
            <sz val="9"/>
            <color indexed="81"/>
            <rFont val="Segoe UI"/>
            <family val="2"/>
          </rPr>
          <t>Autor:</t>
        </r>
        <r>
          <rPr>
            <sz val="9"/>
            <color indexed="81"/>
            <rFont val="Segoe UI"/>
            <family val="2"/>
          </rPr>
          <t xml:space="preserve">
Indice de PAVIMENTAÇÃO - DNIT</t>
        </r>
      </text>
    </comment>
  </commentList>
</comments>
</file>

<file path=xl/sharedStrings.xml><?xml version="1.0" encoding="utf-8"?>
<sst xmlns="http://schemas.openxmlformats.org/spreadsheetml/2006/main" count="107409" uniqueCount="21043">
  <si>
    <t>ITEM</t>
  </si>
  <si>
    <t>CÓDIGO</t>
  </si>
  <si>
    <t>DESCRIÇÃO</t>
  </si>
  <si>
    <t>FONTE</t>
  </si>
  <si>
    <t>UNID</t>
  </si>
  <si>
    <t>QUANTIDADE</t>
  </si>
  <si>
    <t>PREÇO UNITÁRIO R$</t>
  </si>
  <si>
    <t>PREÇO
TOTAL R$</t>
  </si>
  <si>
    <t>SEM BDI</t>
  </si>
  <si>
    <t>BDI</t>
  </si>
  <si>
    <t>COM BDI</t>
  </si>
  <si>
    <t>1</t>
  </si>
  <si>
    <t>MOBILIZAÇÃO E DESMOBILIZAÇÃO</t>
  </si>
  <si>
    <t>1.1</t>
  </si>
  <si>
    <t>COMP-42893817</t>
  </si>
  <si>
    <t>MOBILIZAÇÃO DE EQUIPAMENTOS DE MACEIÓ ( ACESSO AL - 485 SÃO SEBASTIÃO - FEIRA GRANDE - REV02)</t>
  </si>
  <si>
    <t>Composições Próprias</t>
  </si>
  <si>
    <t>UN</t>
  </si>
  <si>
    <t>1.2</t>
  </si>
  <si>
    <t>COMP-39510826</t>
  </si>
  <si>
    <t>DESMOBILIZAÇÃO DE EQUIPAMENTOS DE MACEIÓ ( ACESSO AL - 485 SÃO SEBASTIÃO - FEIRA GRANDE - REV02)</t>
  </si>
  <si>
    <t>2</t>
  </si>
  <si>
    <t>ADMINISTRAÇÃO DE OBRA</t>
  </si>
  <si>
    <t>2.1</t>
  </si>
  <si>
    <t>COMP-52766000</t>
  </si>
  <si>
    <t>ADMINISTRAÇÃO LOCAL DE OBRA - INCLUINDO EXAMES, ALIMENTAÇÃO E SEGURO (SÃO SEBASTIÃO)</t>
  </si>
  <si>
    <t>UND</t>
  </si>
  <si>
    <t>3</t>
  </si>
  <si>
    <t>PROJETO EXECUTIVO</t>
  </si>
  <si>
    <t>3.1</t>
  </si>
  <si>
    <t>COMP-00428179</t>
  </si>
  <si>
    <t>PROJETOS EXECUTIVOS OBRA DE GRANDE PORTE - PAVIMENTAÇÃO E DRENAGEM.REV</t>
  </si>
  <si>
    <t>4</t>
  </si>
  <si>
    <t>CANTEIRO DE OBRA</t>
  </si>
  <si>
    <t>4.1</t>
  </si>
  <si>
    <t>104896</t>
  </si>
  <si>
    <t>COMPOSIÇÃO PARAMÉTRICA DE EXECUÇÃO DE REFEITÓRIO EM CANTEIRO DE OBRAS, FORA DA PROJEÇÃO DA LAJE, EM CHAPA DE MADEIRA COMPENSADA, NÃO INCLUSO MOBILIÁRIO E EQUIPAMENTOS. AF_01/2024_PE</t>
  </si>
  <si>
    <t>SINAPI</t>
  </si>
  <si>
    <t>M2</t>
  </si>
  <si>
    <t>4.2</t>
  </si>
  <si>
    <t>104893</t>
  </si>
  <si>
    <t>COMPOSIÇÃO PARAMÉTRICA DE EXECUÇÃO DE ESCRITÓRIO EM CANTEIRO DE OBRAS, FORA DA PROJEÇÃO DA LAJE, EM ALVENARIA, NÃO INCLUSO MOBILIÁRIO E EQUIPAMENTOS. AF_01/2024_PE</t>
  </si>
  <si>
    <t>4.3</t>
  </si>
  <si>
    <t>104897</t>
  </si>
  <si>
    <t>COMPOSIÇÃO PARAMÉTRICA DE EXECUÇÃO DE SANITÁRIO E VESTIÁRIO EM CANTEIRO DE OBRAS, FORA DA PROJEÇÃO DA LAJE, EM CHAPA DE MADEIRA COMPENSADA, NÃO INCLUSO MOBILIÁRIO. AF_01/2024_PE</t>
  </si>
  <si>
    <t>4.4</t>
  </si>
  <si>
    <t>104895</t>
  </si>
  <si>
    <t>COMPOSIÇÃO PARAMÉTRICA DE EXECUÇÃO DE ALMOXARIFADO EM CANTEIRO DE OBRAS, FORA DA PROJEÇÃO DA LAJE, EM CHAPA DE MADEIRA COMPENSADA, NÃO INCLUSO MOBILIÁRIO E EQUIPAMENTOS. AF_01/2024_PE</t>
  </si>
  <si>
    <t>4.5</t>
  </si>
  <si>
    <t>98459</t>
  </si>
  <si>
    <t>TAPUME COM TELHA METÁLICA. AF_05/2018</t>
  </si>
  <si>
    <t>4.6</t>
  </si>
  <si>
    <t>CP-01.10.01-53334570</t>
  </si>
  <si>
    <t>BANHEIRO QUIMICO 110X120X230CM COM MANUTENCAO</t>
  </si>
  <si>
    <t>MES</t>
  </si>
  <si>
    <t>5</t>
  </si>
  <si>
    <t>SERVIÇOS PRELIMINARES</t>
  </si>
  <si>
    <t>5.1</t>
  </si>
  <si>
    <t>CP-103689-80233409</t>
  </si>
  <si>
    <t>FORNECIMENTO E INSTALAÇÃO DE PLACA DE OBRA COM CHAPA GALVANIZADA E ESTRUTURA DE MADEIRA COM SUPORTE DE FIXAÇÃO. AF_03/2022_PS</t>
  </si>
  <si>
    <t>5.2</t>
  </si>
  <si>
    <t>COMP-40581667</t>
  </si>
  <si>
    <t>Ligação Predial de Água no Passeio em 1 1/2", com fornecimento do material, inclusive hidrômetro de 20m3/h e caixa de proteção c/tampa de concreto - REV.04 - 09/2023</t>
  </si>
  <si>
    <t>un</t>
  </si>
  <si>
    <t>5.3</t>
  </si>
  <si>
    <t>CP-4488-S09416.01</t>
  </si>
  <si>
    <t>Instalação provisória de energia elétrica, aerea, trifasica, em poste de concreto, exclusive fornecimento do medidor REV.01(1O/2021)</t>
  </si>
  <si>
    <t>5.4</t>
  </si>
  <si>
    <t>CP-0401-73658.01</t>
  </si>
  <si>
    <t>LIGAÇÃO DOMICILIAR DE ESGOTO DN 100MM, DA CASA ATÉ A CAIXA, COMPOSTO POR 30,0M TUBO DE PVC ESGOTO PREDIAL DN 100MM E CAIXA DE ALVENARIA COM TAMPA DE CONCRETO - FORNECIMENTO E INSTALAÇÃO. REV.01(10/2021)</t>
  </si>
  <si>
    <t>6</t>
  </si>
  <si>
    <t>SERVIÇOS DE DRENAGEM</t>
  </si>
  <si>
    <t>6.1</t>
  </si>
  <si>
    <t>COMP-34042959</t>
  </si>
  <si>
    <t>Locação topográfica com nivelamento, inclusive conferências. REV01</t>
  </si>
  <si>
    <t>m</t>
  </si>
  <si>
    <t>6.2</t>
  </si>
  <si>
    <t>CAMADA SEPARADORA PARA EXECUÇÃO DE RADIER, PISO DE CONCRETO OU LAJE SOBRE SOLO, EM LONA PLÁSTICA. AF_09/2021</t>
  </si>
  <si>
    <t>6.3</t>
  </si>
  <si>
    <t>CP-83669-69386331</t>
  </si>
  <si>
    <t>FORNECIMENTO/INSTALACAO MANTA BIDIM RT-16</t>
  </si>
  <si>
    <t>6.4</t>
  </si>
  <si>
    <t>Argamassa de cimento e areia 1:3 - confecção em betoneira e lançamento manual - areia comercial</t>
  </si>
  <si>
    <t>SICRO NOVO</t>
  </si>
  <si>
    <t>m³</t>
  </si>
  <si>
    <t>6.5</t>
  </si>
  <si>
    <t>Concreto para bombeamento fck = 25 MPa - confecção em central dosadora de 30 m³/h - areia e brita comerciais</t>
  </si>
  <si>
    <t>6.6</t>
  </si>
  <si>
    <t>Lançamento mecânico de concreto com bomba rebocável com capacidade de 41 m³/h - confecção em central dosadora de 40 m³/h</t>
  </si>
  <si>
    <t>6.7</t>
  </si>
  <si>
    <t>Adensamento de concreto por vibrador de imersão</t>
  </si>
  <si>
    <t>6.8</t>
  </si>
  <si>
    <t>COMP-38003026</t>
  </si>
  <si>
    <t>Forma metálica curva para pré-moldados, em chapa e perfis de aço, 60 usos (REV01)</t>
  </si>
  <si>
    <t>m2</t>
  </si>
  <si>
    <t>6.9</t>
  </si>
  <si>
    <t>Armação em aço CA-60 - fornecimento, preparo e colocação</t>
  </si>
  <si>
    <t>kg</t>
  </si>
  <si>
    <t>6.10</t>
  </si>
  <si>
    <t>Armação em aço CA-50 - fornecimento, preparo e colocação</t>
  </si>
  <si>
    <t>6.11</t>
  </si>
  <si>
    <t>Corpo de BDCC 1,50 x 1,50 m - moldado no local - altura do aterro 2,50 a 5,00 m - areia e brita comerciais</t>
  </si>
  <si>
    <t>6.12</t>
  </si>
  <si>
    <t>Corpo de BDCC 1,50 x 1,50 m - moldado no local - altura do aterro 1,00 a 2,50 m - areia e brita comerciais</t>
  </si>
  <si>
    <t>6.13</t>
  </si>
  <si>
    <t>Corpo de BTCC 1,50 x 1,50 m - moldado no local - altura do aterro 1,00 a 2,50 m - areia e brita comerciais</t>
  </si>
  <si>
    <t>6.14</t>
  </si>
  <si>
    <t>Boca de BDCC 1,50 x 1,50 m - esconsidade 0° - areia e brita comerciais</t>
  </si>
  <si>
    <t>6.15</t>
  </si>
  <si>
    <t>Boca de BTCC 1,50 x 1,50 m - esconsidade 0° - areia e brita comerciais</t>
  </si>
  <si>
    <t>6.16</t>
  </si>
  <si>
    <t>Boca de BSTC D = 1,00 m - esconsidade 0° - areia e brita comerciais - alas esconsas</t>
  </si>
  <si>
    <t>6.17</t>
  </si>
  <si>
    <t>Dreno longitudinal profundo para corte em solo - DPS 07 - tubo PEAD e brita comercial</t>
  </si>
  <si>
    <t>6.18</t>
  </si>
  <si>
    <t>Entrada para descida d’água - EDA 01 - areia e brita comerciais</t>
  </si>
  <si>
    <t>6.19</t>
  </si>
  <si>
    <t>Entrada para descida d’água - EDA 02 - areia e brita comerciais</t>
  </si>
  <si>
    <t>6.20</t>
  </si>
  <si>
    <t>Descida d’água de aterros em degraus - DAD 03 - areia e brita comerciais</t>
  </si>
  <si>
    <t>6.21</t>
  </si>
  <si>
    <t>Descida d’água de cortes em degraus - DCD 02 - areia e brita comerciais</t>
  </si>
  <si>
    <t>6.22</t>
  </si>
  <si>
    <t>Dissipador de energia - DEB 02 - areia, brita e pedra de mão comerciais</t>
  </si>
  <si>
    <t>6.23</t>
  </si>
  <si>
    <t>Valeta de proteção de cortes com revestimento de concreto - VPCC 160-30 - escavação mecânica - areia e brita comerciais</t>
  </si>
  <si>
    <t>6.24</t>
  </si>
  <si>
    <t>Valeta de proteção de cortes com revestimento de concreto - VPCC 120-30 - escavação mecânica - areia e brita comerciais</t>
  </si>
  <si>
    <t>6.25</t>
  </si>
  <si>
    <t>Valeta de proteção de aterros com revestimento de concreto - VPAC 160-30 - escavação mecânica - areia e brita comerciais</t>
  </si>
  <si>
    <t>6.26</t>
  </si>
  <si>
    <t>Valeta de proteção de aterros com revestimento de concreto - VPAC 120-30 - escavação mecânica - areia e brita comerciais</t>
  </si>
  <si>
    <t>6.27</t>
  </si>
  <si>
    <t>Sarjeta triangular de concreto - STC 80-15 - escavação mecânica - areia e brita comerciais</t>
  </si>
  <si>
    <t>6.28</t>
  </si>
  <si>
    <t>Sarjeta triangular de concreto - STC 125-25 - escavação mecânica - areia e brita comerciais</t>
  </si>
  <si>
    <t>6.29</t>
  </si>
  <si>
    <t>Meio-fio de concreto - MFC 05 moldado no local com extrusora e concreto usinado - areia e brita comerciais</t>
  </si>
  <si>
    <t>7</t>
  </si>
  <si>
    <t>SERVIÇOS DE TERRAPLENAGEM</t>
  </si>
  <si>
    <t>7.1</t>
  </si>
  <si>
    <t>Limpeza mecanizada da camada vegetal</t>
  </si>
  <si>
    <t>m²</t>
  </si>
  <si>
    <t>7.2</t>
  </si>
  <si>
    <t>ESCAVAÇÃO HORIZONTAL, INCLUINDO CARGA E DESCARGA EM SOLO DE 1A CATEGORIA COM TRATOR DE ESTEIRAS (170HP/LÂMINA: 5,20M3). AF_07/2020</t>
  </si>
  <si>
    <t>M3</t>
  </si>
  <si>
    <t>7.3</t>
  </si>
  <si>
    <t>Compactação de aterros a 100% do Proctor intermediário</t>
  </si>
  <si>
    <t>7.4</t>
  </si>
  <si>
    <t>05.09.006</t>
  </si>
  <si>
    <t>Taxa de destinação de resíduo sólido em aterro, tipo inerte - BDI = 15,00</t>
  </si>
  <si>
    <t>SP Obras</t>
  </si>
  <si>
    <t>T</t>
  </si>
  <si>
    <t>7.5</t>
  </si>
  <si>
    <t>Transporte com caminhão basculante de 14 m³ - rodovia em revestimento primário</t>
  </si>
  <si>
    <t>tkm</t>
  </si>
  <si>
    <t>7.6</t>
  </si>
  <si>
    <t>Transporte com caminhão basculante de 14 m³ - rodovia pavimentada</t>
  </si>
  <si>
    <t>7.7</t>
  </si>
  <si>
    <t>Espalhamento de material em bota-fora</t>
  </si>
  <si>
    <t>8</t>
  </si>
  <si>
    <t>SERVIÇOS DE PAVIMENTAÇÃO</t>
  </si>
  <si>
    <t>8.1</t>
  </si>
  <si>
    <t>COMP-97892492</t>
  </si>
  <si>
    <t>Laboratório de Ensaios</t>
  </si>
  <si>
    <t>mês</t>
  </si>
  <si>
    <t>8.2</t>
  </si>
  <si>
    <t>COMP-37137341</t>
  </si>
  <si>
    <t>SERVICOS TOPOGRAFICOS PARA PAVIMENTACAO, INCLUSIVE NOTA DE SERVICOS, ACOMPANHAMENTO E GREIDE. REV02</t>
  </si>
  <si>
    <t>8.3</t>
  </si>
  <si>
    <t>Regularização do subleito</t>
  </si>
  <si>
    <t>8.4</t>
  </si>
  <si>
    <t>Sub-base de solo estabilizado granulometricamente sem mistura com material de jazida</t>
  </si>
  <si>
    <t>8.5</t>
  </si>
  <si>
    <t>Escavação e carga de material de jazida com escavadeira hidráulica de 1,56 m³</t>
  </si>
  <si>
    <t>8.6</t>
  </si>
  <si>
    <t>ARGILA OU BARRO PARA ATERRO/REATERRO (RETIRADO NA JAZIDA, SEM TRANSPORTE) - BDI = 15,00</t>
  </si>
  <si>
    <t>8.7</t>
  </si>
  <si>
    <t>EXECUÇÃO E COMPACTAÇÃO DE BASE E OU SUB BASE PARA PAVIMENTAÇÃO DE BRITA GRADUADA SIMPLES - EXCLUSIVE CARGA E TRANSPORTE. AF_11/2019</t>
  </si>
  <si>
    <t>8.8</t>
  </si>
  <si>
    <t>CP-4011352-75503491</t>
  </si>
  <si>
    <t>Imprimação com emulsão asfáltica</t>
  </si>
  <si>
    <t>8.9</t>
  </si>
  <si>
    <t>CP-96402-36775074</t>
  </si>
  <si>
    <t>EXECUÇÃO DE PINTURA DE LIGAÇÃO SEM EMULSÃO ASFÁLTICA RR-1C. AF_11/2019</t>
  </si>
  <si>
    <t>8.10</t>
  </si>
  <si>
    <t>CP-95995-56578480</t>
  </si>
  <si>
    <t>EXECUÇÃO DE PAVIMENTO COM APLICAÇÃO DE CONCRETO ASFÁLTICO, CAMADA DE ROLAMENTO - EXCLUSIVE AQUISIÇÃO E TRANSPORTE DO CAP, CARGA E TRANSPORTE DA MASSA. AF_11/2019</t>
  </si>
  <si>
    <t>8.11</t>
  </si>
  <si>
    <t>Carga, manobra e descarga de agregados ou solos em caminhão basculante de 14 m³ - carga com carregadeira de 3,40 m³ e descarga livre</t>
  </si>
  <si>
    <t>t</t>
  </si>
  <si>
    <t>8.12</t>
  </si>
  <si>
    <t>8.13</t>
  </si>
  <si>
    <t>8.14</t>
  </si>
  <si>
    <t>AQUISIÇÃO DE MATERIAL ASFÁLTICO</t>
  </si>
  <si>
    <t>8.14.1</t>
  </si>
  <si>
    <t>COMP-03498244</t>
  </si>
  <si>
    <t>Aquisição de material asfáltico - CAP-50/70 - fev.2024 - BDI = 15,00</t>
  </si>
  <si>
    <t>8.14.2</t>
  </si>
  <si>
    <t>COMP-77187591</t>
  </si>
  <si>
    <t>Aquisição de material asfáltico - Emulsão asfáltica para imprimação - EAI - FEV.2024 - BDI = 15,00</t>
  </si>
  <si>
    <t>8.14.3</t>
  </si>
  <si>
    <t>COMP-10245392</t>
  </si>
  <si>
    <t>Aquisição de material asfáltico - RR 1C - FEV.2024 - BDI = 15,00</t>
  </si>
  <si>
    <t>8.15</t>
  </si>
  <si>
    <t>TRANSPORTE DE MATERIAL ASFÁLTICO</t>
  </si>
  <si>
    <t>8.15.1</t>
  </si>
  <si>
    <t>COMP-45540817</t>
  </si>
  <si>
    <t>Transporte de material asfáltico - CAP-50/70 - FEV.2024 - BDI = 15,00</t>
  </si>
  <si>
    <t>8.15.2</t>
  </si>
  <si>
    <t>COMP-03856186</t>
  </si>
  <si>
    <t>Transporte de material asfáltico - Emulsão asfáltica para imprimação - EAI - FEV.2024 - BDI = 15,00</t>
  </si>
  <si>
    <t>8.15.3</t>
  </si>
  <si>
    <t>COMP-35782054</t>
  </si>
  <si>
    <t>Transporte de material asfáltico - RR 1C - FEV.2024 - BDI = 15,00</t>
  </si>
  <si>
    <t>9</t>
  </si>
  <si>
    <t>SERVIÇOS DE SINALIZAÇÃO</t>
  </si>
  <si>
    <t>9.1</t>
  </si>
  <si>
    <t>SINALIZAÇÃO HORIZONTAL</t>
  </si>
  <si>
    <t>9.1.1</t>
  </si>
  <si>
    <t>Pintura de faixa com termoplástico por aspersão - espessura de 1,5 mm</t>
  </si>
  <si>
    <t>9.1.2</t>
  </si>
  <si>
    <t>Tacha refletiva em plástico injetado - bidirecional tipo III - com um pino - fornecimento e colocação</t>
  </si>
  <si>
    <t>9.2</t>
  </si>
  <si>
    <t>SINALIZAÇÃO VERTICAL</t>
  </si>
  <si>
    <t>9.2.1</t>
  </si>
  <si>
    <t>Placa em aço nº 16 galvanizado com película retrorrefletiva tipo III + III - confecção</t>
  </si>
  <si>
    <t>9.2.2</t>
  </si>
  <si>
    <t>Placa em aço nº 16 galvanizado com película retrorrefletiva tipo I + III - confecção</t>
  </si>
  <si>
    <t>9.2.3</t>
  </si>
  <si>
    <t>Suporte para placa de sinalização em madeira de lei tratada 8 x 8 cm - fornecimento e implantação</t>
  </si>
  <si>
    <t>9.3</t>
  </si>
  <si>
    <t>SINALIZAÇÃO DE OBRAS</t>
  </si>
  <si>
    <t>9.3.1</t>
  </si>
  <si>
    <t>Placa para sinalização de obras montada em cavalete metálico - 1,00 x 1,00 m - utilização de 600 ciclos - fornecimento, 01 implantação e 01 retirada diária</t>
  </si>
  <si>
    <t>un.dia</t>
  </si>
  <si>
    <t>9.3.2</t>
  </si>
  <si>
    <t>Placa de regulamentação para sinalização de obras montada em suporte metálico móvel - D = 1,00 m - utilização de 600 ciclos - fornecimento, 01 implantação e 01 retirada diária</t>
  </si>
  <si>
    <t>9.3.3</t>
  </si>
  <si>
    <t>Placa de advertência para sinalização de obras montada em suporte metálico móvel, lado 1,00 m - utilização de 600 ciclos - fornecimento, 01 implantação e 01 retirada diária</t>
  </si>
  <si>
    <t>9.3.4</t>
  </si>
  <si>
    <t>Barreira de sinalização tipo I de direcionamento ou bloqueio - confecção</t>
  </si>
  <si>
    <t>9.3.5</t>
  </si>
  <si>
    <t>Cone plástico para canalização de trânsito - utilização de 150 ciclos - fornecimento, 01 implantação e 01 retirada diária</t>
  </si>
  <si>
    <t>10</t>
  </si>
  <si>
    <t>OBRAS COMPLEMENTARES</t>
  </si>
  <si>
    <t>10.1</t>
  </si>
  <si>
    <t>ESCAVAÇÃO MANUAL DE VALA COM PROFUNDIDADE MENOR OU IGUAL A 1,30 M. AF_02/2021</t>
  </si>
  <si>
    <t>10.2</t>
  </si>
  <si>
    <t>REATERRO MANUAL DE VALAS, COM COMPACTADOR DE SOLOS DE PERCUSSÃO. AF_08/2023</t>
  </si>
  <si>
    <t>10.3</t>
  </si>
  <si>
    <t>10.4</t>
  </si>
  <si>
    <t>10.5</t>
  </si>
  <si>
    <t>EXECUÇÃO DE PASSEIO (CALÇADA) OU PISO DE CONCRETO COM CONCRETO MOLDADO IN LOCO, USINADO, ACABAMENTO CONVENCIONAL, ESPESSURA 8 CM, ARMADO. AF_08/2022</t>
  </si>
  <si>
    <t>10.6</t>
  </si>
  <si>
    <t>Defensa maleável simples - fornecimento e implantação</t>
  </si>
  <si>
    <t>10.7</t>
  </si>
  <si>
    <t>Hidrossemeadura</t>
  </si>
  <si>
    <t>10.8</t>
  </si>
  <si>
    <t>CP-C4736-81455293</t>
  </si>
  <si>
    <t>REMOÇÃO E RECOLOCAÇÃO DE CERCA DE MADEIRA - ESTACA D=10CM ( DE 7 ATÉ 11CM), E MOURÃO D=12CM(DE 10 ATÉ 15CM) - 4 FIOS DE ARAME</t>
  </si>
  <si>
    <t>M</t>
  </si>
  <si>
    <t>VALOR BDI:</t>
  </si>
  <si>
    <t>VALOR BDI DIFERENCIADO:</t>
  </si>
  <si>
    <t>VALOR ORÇAMENTO:</t>
  </si>
  <si>
    <t>VALOR TOTAL:</t>
  </si>
  <si>
    <t>PESO</t>
  </si>
  <si>
    <t>Obs. 1: Para a elaboração de Planilha Orçamentária, foram utilizadas, majoritariamente, composições de custos unitário de referência do Sistema Nacional de Pesquisa de Custos e Índices da Construção Civil - SINAPI, cuja manutenção e divulgação cabe à Caixa Econômica Federal - CEF. Em casos de serviços onde o SINAPI não apresenta composições na Data Base utilizada no orçamento, foram elaboradas Composições Próprias, baseadas na última divulgação do SINAPI para tal serviço, e em casos de serem utilizados outros bancos como referência, foram obedecidos os coeficientes da base e incorporando insumos da Tabela SINAPI. A elaboração da Planilha Orçamentária e Composições de Preços Unitários obedece as diretrizes do Decreto 7.983 de 08 de abril de 2013, do Decreto Governamental nº 3.962/2008, ao Art. 112 da Lei Federal 12.017/09 e a Nova Lei de Licitação 14.133/2021</t>
  </si>
  <si>
    <t>COMPOSIÇÃO DE ADMINISTRAÇÃO DE OBRA</t>
  </si>
  <si>
    <t>TEMPO DE OBRA=</t>
  </si>
  <si>
    <t>DESCRIÇÃO DA EQUIPE</t>
  </si>
  <si>
    <t>UND.</t>
  </si>
  <si>
    <t>Quantidade Unid.</t>
  </si>
  <si>
    <t>QTD DE MESES DA OBRA</t>
  </si>
  <si>
    <t xml:space="preserve">QTD DE HORAS </t>
  </si>
  <si>
    <t>TOTAL 
H ou Mês</t>
  </si>
  <si>
    <t>PREÇO UNIT. (SEOBRA)</t>
  </si>
  <si>
    <t>Preço Total</t>
  </si>
  <si>
    <t>MÃO DE OBRA EQUIPE TÉCNICA CANTEIRO/OBRA</t>
  </si>
  <si>
    <t>ALMOXARIFE COM ENCARGOS COMPLEMENTARES</t>
  </si>
  <si>
    <t>MÊS</t>
  </si>
  <si>
    <t>AUXILIAR TÉCNICO / ASSISTENTE DE ENGENHARIA COM ENCARGOS COMPLEMENTARES</t>
  </si>
  <si>
    <t>ENCARREGADO GERAL DE OBRAS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</si>
  <si>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</si>
  <si>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</si>
  <si>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</si>
  <si>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</si>
  <si>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SERVENTE DE OBRAS COM ENCARGOS COMPLEMENTARES</t>
  </si>
  <si>
    <t>TÉCNICO EM SEGURANÇA DO TRABALHO COM ENCARGOS COMPLEMENTARES</t>
  </si>
  <si>
    <t>MATERIAL</t>
  </si>
  <si>
    <t>ORSE</t>
  </si>
  <si>
    <t>Aluguel de computador notebook</t>
  </si>
  <si>
    <t>Aluguel de impressora colorida - laser</t>
  </si>
  <si>
    <t>Micro computador com de monitor 19", software e ploter</t>
  </si>
  <si>
    <t>GERAL</t>
  </si>
  <si>
    <t>INS-948131</t>
  </si>
  <si>
    <t>Aluguel de Terreno para instalação do Canteiro de Obra</t>
  </si>
  <si>
    <t>B8953</t>
  </si>
  <si>
    <t>Mobiliário para Escritório</t>
  </si>
  <si>
    <t>CARROS PARA OBRA</t>
  </si>
  <si>
    <t>Veículo leve - pick up (97kw)</t>
  </si>
  <si>
    <t>H</t>
  </si>
  <si>
    <t>1 Carro Segurança + 2 Carros Eng. Junior + 2 Carros Eng. Pleno + 1 Carros Arq. Senior + 2 Carros Técnico Senior + 2 Carros Top. + 2 Carros Lab. = 12</t>
  </si>
  <si>
    <t>Veículo tipo sedan ou pick-up capacidade 0,6 ton</t>
  </si>
  <si>
    <t>5 Carros Eng. Senior + 2 Carros Coordenador = 7</t>
  </si>
  <si>
    <t>PREÇO ADM SEM BDI</t>
  </si>
  <si>
    <t>PREÇO ADM COM BDI</t>
  </si>
  <si>
    <t>TOTAL DA OBRA</t>
  </si>
  <si>
    <t>Pegar valor no SEOBRA</t>
  </si>
  <si>
    <t>CP-6169-S72897S.01 Carga manual de entulho em caminhao basculante 6 m3. REV.01(1O/2021) (m3)</t>
  </si>
  <si>
    <t>Mão de Obra com Encargos Complementares</t>
  </si>
  <si>
    <t>COEFICIENTE</t>
  </si>
  <si>
    <t>PREÇO UNITÁRIO</t>
  </si>
  <si>
    <t>TOTAL</t>
  </si>
  <si>
    <t>SERVENTE COM ENCARGOS COMPLEMENTARES</t>
  </si>
  <si>
    <t>TOTAL Mão de Obra com Encargos Complementares:</t>
  </si>
  <si>
    <t>Serviço</t>
  </si>
  <si>
    <t>CAMINHÃO BASCULANTE 6 M3, PESO BRUTO TOTAL 16.000 KG, CARGA ÚTIL MÁXIMA 13.071 KG, DISTÂNCIA ENTRE EIXOS 4,80 M, POTÊNCIA 230 CV INCLUSIVE CAÇAMBA METÁLICA - MATERIAIS NA OPERAÇÃO. AF_06/2014</t>
  </si>
  <si>
    <t>TOTAL Serviço:</t>
  </si>
  <si>
    <t>Observações: COPIA ORSE - SE - 2020/07  (REF: 10/2020)24335 -S72897S/ORSE</t>
  </si>
  <si>
    <t>VALOR:</t>
  </si>
  <si>
    <t>COM-45346505 Laboratório de Asfalto (mês)</t>
  </si>
  <si>
    <t>Material</t>
  </si>
  <si>
    <t>INS-79912236</t>
  </si>
  <si>
    <t>Laboratório de Asfalto</t>
  </si>
  <si>
    <t xml:space="preserve">Composições </t>
  </si>
  <si>
    <t>TOTAL Material:</t>
  </si>
  <si>
    <t>Observações: Composição elaborada conforme tabela de custo e pagamentos DNIT (JULHO/2022)</t>
  </si>
  <si>
    <t>VALOR ENCARGOS:</t>
  </si>
  <si>
    <t>CP-8414-83397 POSTE DE CONCRETO DUPLO T H=9M CARGA NOMINAL 300KG INCLUSIVE ESCAVACAO, EXCLUSIVE TRANSPORTE - FORNECIMENTO E INSTALACAO (UN)</t>
  </si>
  <si>
    <t>Equipamento Custo Horário</t>
  </si>
  <si>
    <t>GUINDAUTO HIDRÁULICO, CAPACIDADE MÁXIMA DE CARGA 6500 KG, MOMENTO MÁXIMO DE CARGA 5,8 TM, ALCANCE MÁXIMO HORIZONTAL 7,60 M, INCLUSIVE CAMINHÃO TOCO PBT 9.700 KG, POTÊNCIA DE 160 CV - CHP DIURNO. AF_08/2015</t>
  </si>
  <si>
    <t>CHP</t>
  </si>
  <si>
    <t>TOTAL Equipamento Custo Horário:</t>
  </si>
  <si>
    <t>POSTE DE CONCRETO ARMADO DE SECAO DUPLO T, EXTENSAO DE 9,00 M, RESISTENCIA DE 300 A 400 DAN, TIPO B OU D</t>
  </si>
  <si>
    <t>CONCRETO FCK = 15MPA, TRAÇO 1:3,4:3,5 (EM MASSA SECA DE CIMENTO/ AREIA MÉDIA/ BRITA 1) - PREPARO MECÂNICO COM BETONEIRA 600 L. AF_05/2021</t>
  </si>
  <si>
    <t>LANÇAMENTO COM USO DE BALDES, ADENSAMENTO E ACABAMENTO DE CONCRETO EM ESTRUTURAS. AF_02/2022</t>
  </si>
  <si>
    <t>Observações: COPIA SINAPI - AL - 2019/10 COM DESONERAÇÃO (REF: 11/2019)20664 - 83397/SINAPI</t>
  </si>
  <si>
    <t>CP-101025-73976347 USINAGEM DE CONCRETO ASFÁLTICO COM CAP 50/70 PARA CAMADA DE ROLAMENTO, PADRÃO DNIT FAIXA C, EM USINA DE ASFALTO GRAVIMÉTRICA DE 150 TON/H. AF_03/2020_P (T)</t>
  </si>
  <si>
    <t>GRUPO GERADOR COM CARENAGEM, MOTOR DIESEL POTÊNCIA STANDART ENTRE 250 E 260 KVA - CHI DIURNO. AF_12/2016</t>
  </si>
  <si>
    <t>CHI</t>
  </si>
  <si>
    <t>GRUPO GERADOR COM CARENAGEM, MOTOR DIESEL POTÊNCIA STANDART ENTRE 250 E 260 KVA - CHP DIURNO. AF_12/2016</t>
  </si>
  <si>
    <t>PÁ CARREGADEIRA SOBRE RODAS, POTÊNCIA LÍQUIDA 128 HP, CAPACIDADE DA CAÇAMBA 1,7 A 2,8 M3, PESO OPERACIONAL 11632 KG - CHI DIURNO. AF_06/2014</t>
  </si>
  <si>
    <t>PÁ CARREGADEIRA SOBRE RODAS, POTÊNCIA LÍQUIDA 128 HP, CAPACIDADE DA CAÇAMBA 1,7 A 2,8 M3, PESO OPERACIONAL 11632 KG - CHP DIURNO. AF_06/2014</t>
  </si>
  <si>
    <t>TANQUE DE ASFALTO ESTACIONÁRIO COM SERPENTINA, CAPACIDADE 30.000 L - CHP DIURNO. AF_05/2023</t>
  </si>
  <si>
    <t>USINA DE ASFALTO, TIPO GRAVIMÉTRICA, PROD 150 TON/HORA - CHI DIURNO. AF_12/2019</t>
  </si>
  <si>
    <t>USINA DE ASFALTO, TIPO GRAVIMÉTRICA, PROD 150 TON/HORA - CHP DIURNO. AF_12/2019</t>
  </si>
  <si>
    <t>AREIA MEDIA - POSTO JAZIDA/FORNECEDOR (RETIRADO NA JAZIDA, SEM TRANSPORTE)</t>
  </si>
  <si>
    <t>CAL HIDRATADA CH-I PARA ARGAMASSAS</t>
  </si>
  <si>
    <t>KG</t>
  </si>
  <si>
    <t>PEDRA BRITADA N. 0, OU PEDRISCO (4,8 A 9,5 MM) POSTO PEDREIRA/FORNECEDOR, SEM FRETE</t>
  </si>
  <si>
    <t>PEDRA BRITADA N. 1 (9,5 a 19 MM) POSTO PEDREIRA/FORNECEDOR, SEM FRETE</t>
  </si>
  <si>
    <t>ENCARREGADO GERAL COM ENCARGOS COMPLEMENTARES</t>
  </si>
  <si>
    <t>Observações:  COPIA SINAPI - AL - 2021/11 COM DESONERAÇÃO (REF: 12/2021)29989 - 101025/SINAPI</t>
  </si>
  <si>
    <t>COMP-42893817 MOBILIZAÇÃO DE EQUIPAMENTOS DE MACEIÓ ( ACESSO AL - 485 SÃO SEBASTIÃO - FEIRA GRANDE - REV02) (UN)</t>
  </si>
  <si>
    <t>INS-12724257</t>
  </si>
  <si>
    <t>COMP-39510826 DESMOBILIZAÇÃO DE EQUIPAMENTOS DE MACEIÓ ( ACESSO AL - 485 SÃO SEBASTIÃO - FEIRA GRANDE - REV02) (UN)</t>
  </si>
  <si>
    <t>INS-54189885</t>
  </si>
  <si>
    <t>COMP-52766000 ADMINISTRAÇÃO LOCAL DE OBRA - INCLUINDO EXAMES, ALIMENTAÇÃO E SEGURO (SÃO SEBASTIÃO) (UND)</t>
  </si>
  <si>
    <t>Equipamento</t>
  </si>
  <si>
    <t>h</t>
  </si>
  <si>
    <t>TOTAL Equipamento:</t>
  </si>
  <si>
    <t>Geral</t>
  </si>
  <si>
    <t xml:space="preserve">Tabela de </t>
  </si>
  <si>
    <t>ocupan</t>
  </si>
  <si>
    <t>TOTAL Geral:</t>
  </si>
  <si>
    <t>COMP-00428179 PROJETOS EXECUTIVOS OBRA DE GRANDE PORTE - PAVIMENTAÇÃO E DRENAGEM.REV (UN)</t>
  </si>
  <si>
    <t>H019701001</t>
  </si>
  <si>
    <t>LOCACAO DE EQUIPAMENTO DE TOPOGRAFIA (ESTACAO TOTAL)</t>
  </si>
  <si>
    <t>EMBASA</t>
  </si>
  <si>
    <t>H019701007</t>
  </si>
  <si>
    <t>LOCACAO DE EQUIPAMENTO DE TOPOGRAFIA (GPS GEODESICO - RTK)</t>
  </si>
  <si>
    <t>Veículo leve - Volkswagen:GOL ou similar</t>
  </si>
  <si>
    <t>Aluguel de arquivo em aço</t>
  </si>
  <si>
    <t>Aluguel de bureau de madeira 1,40m</t>
  </si>
  <si>
    <t>Aluguel de cadeira sem braços</t>
  </si>
  <si>
    <t>Aluguel de mesa para reunião</t>
  </si>
  <si>
    <t>Material de limpeza</t>
  </si>
  <si>
    <t>AUXILIAR DE LABORATORISTA DE SOLOS E DE CONCRETO COM ENCARGOS COMPLEMENTARES</t>
  </si>
  <si>
    <t>AUXILIAR DE TOPÓGRAFO COM ENCARGOS COMPLEMENTARES</t>
  </si>
  <si>
    <t>DESENHISTA PROJETISTA COM ENCARGOS COMPLEMENTARES</t>
  </si>
  <si>
    <t>TÉCNICO DE LABORATÓRIO E CAMPO DE CONSTRUÇÃO COM ENCARGOS COMPLEMENTARES</t>
  </si>
  <si>
    <t>TOPOGRAFO COM ENCARGOS COMPLEMENTARES</t>
  </si>
  <si>
    <t>Água - dispêndio mensal</t>
  </si>
  <si>
    <t>Aluguel de aparelho de ar condicionado 18.000 BTU's</t>
  </si>
  <si>
    <t>Consumo de energia elétrica</t>
  </si>
  <si>
    <t>Encadernações</t>
  </si>
  <si>
    <t>CP-01.10.01-53334570 BANHEIRO QUIMICO 110X120X230CM COM MANUTENCAO (MES)</t>
  </si>
  <si>
    <t>89.50.09</t>
  </si>
  <si>
    <t>BANHEIRO QUIMICO 2 MANUT. 2 ROLOS PAPEL HIGIENICO</t>
  </si>
  <si>
    <t>SUDECAP</t>
  </si>
  <si>
    <t>CP-103689-80233409 FORNECIMENTO E INSTALAÇÃO DE PLACA DE OBRA COM CHAPA GALVANIZADA E ESTRUTURA DE MADEIRA COM SUPORTE DE FIXAÇÃO. AF_03/2022_PS (M2)</t>
  </si>
  <si>
    <t>PLACA DE OBRA (PARA CONSTRUCAO CIVIL) EM CHAPA GALVANIZADA *N. 22*, ADESIVADA, DE *2,4 X 1,2* M (SEM POSTES PARA FIXACAO)</t>
  </si>
  <si>
    <t>PONTALETE *7,5 X 7,5* CM EM PINUS, MISTA OU EQUIVALENTE DA REGIAO - BRUTA</t>
  </si>
  <si>
    <t>PREGO DE ACO POLIDO COM CABECA 10 X 10 (7/8 X 17)</t>
  </si>
  <si>
    <t>PREGO DE ACO POLIDO COM CABECA 17 X 27 (2 1/2 X 11)</t>
  </si>
  <si>
    <t>SARRAFO *2,5 X 10* CM EM PINUS, MISTA OU EQUIVALENTE DA REGIAO - BRUTA</t>
  </si>
  <si>
    <t>CARPINTEIRO DE FORMAS COM ENCARGOS COMPLEMENTARES</t>
  </si>
  <si>
    <t>PINTURA IMUNIZANTE PARA MADEIRA, 2 DEMÃOS. AF_01/2021</t>
  </si>
  <si>
    <t>COMP-40581667 Ligação Predial de Água no Passeio em 1 1/2", com fornecimento do material, inclusive hidrômetro de 20m3/h e caixa de proteção c/tampa de concreto - REV.04 - 09/2023 (un)</t>
  </si>
  <si>
    <t>Pick-up, capacidade 1,2 t</t>
  </si>
  <si>
    <t>Adaptador pead 32mm x 1"</t>
  </si>
  <si>
    <t>Bucha de reducao de ferro galvanizado, com rosca bsp, de 2"x 1"</t>
  </si>
  <si>
    <t>CAIXA PARA HIDROMETRO CONCRETO PRE MOLDADO, *0,24 M X 0,45 M X 0,30* M (L X C X A)</t>
  </si>
  <si>
    <t>Fita vedacao teflon larg= 1/2"</t>
  </si>
  <si>
    <t>Lacre anti-fraude para hidrômetro em polipropileno</t>
  </si>
  <si>
    <t>LUVA DE CORRER, PVC PBA, JE, DN 50 / DE 60 MM, PARA REDE AGUA (NBR 10351)</t>
  </si>
  <si>
    <t>LUVA PVC, ROSCAVEL, 1 1/2",  AGUA FRIA PREDIAL</t>
  </si>
  <si>
    <t>REGISTRO DE ESFERA, PVC, COM VOLANTE, VS, ROSCAVEL, DN 1 1/2", COM CORPO DIVIDIDO</t>
  </si>
  <si>
    <t>Tê 90º pvc, je, bbb, PBA, d=   50mm</t>
  </si>
  <si>
    <t>TUBO DE POLIETILENO DE ALTA DENSIDADE (PEAD), PE-80, DE = 32 MM X 3,0 MM DE PAREDE, PARA LIGACAO DE AGUA PREDIAL (NBR 15561)</t>
  </si>
  <si>
    <t>TUBO PVC, ROSCAVEL,  2", PARA AGUA FRIA PREDIAL</t>
  </si>
  <si>
    <t>TUBO PVC, ROSCAVEL, 1 1/2",  AGUA FRIA PREDIAL</t>
  </si>
  <si>
    <t>ENCANADOR OU BOMBEIRO HIDRÁULICO COM ENCARGOS COMPLEMENTARES</t>
  </si>
  <si>
    <t>PEDREIRO COM ENCARGOS COMPLEMENTARES</t>
  </si>
  <si>
    <t>CP-6169-S72897S.01</t>
  </si>
  <si>
    <t>Carga manual de entulho em caminhao basculante 6 m3. REV.01(1O/2021)</t>
  </si>
  <si>
    <t>m3</t>
  </si>
  <si>
    <t>ESCAVAÇÃO MANUAL DE VIGA DE BORDA PARA RADIER. AF_09/2021</t>
  </si>
  <si>
    <t>REATERRO MANUAL DE VALAS, COM PLACA VIBRATÓRIA. AF_08/2023</t>
  </si>
  <si>
    <t>CP-4488-S09416.01 Instalação provisória de energia elétrica, aerea, trifasica, em poste de concreto, exclusive fornecimento do medidor REV.01(1O/2021) (un)</t>
  </si>
  <si>
    <t>Arruela de alumínio p/eletroduto d=1 "</t>
  </si>
  <si>
    <t>Bucha alumínio p/eletroduto d=1 "</t>
  </si>
  <si>
    <t>Cabo cobre rígido, isolado, 16mm2 - 450/750v / 70º</t>
  </si>
  <si>
    <t>Cabo de cobre nú 16 mm2 - 4AWG</t>
  </si>
  <si>
    <t>Kg</t>
  </si>
  <si>
    <t>Caixa de medicao bi ou trifásica, em noril (policarbonato)</t>
  </si>
  <si>
    <t>CINTA CIRCULAR EM ACO GALVANIZADO DE 150 MM DE DIAMETRO PARA FIXACAO DE CAIXA MEDICAO, INCLUI PARAFUSOS E PORCAS</t>
  </si>
  <si>
    <t>DISJUNTOR TIPO NEMA, TRIPOLAR 10  ATE  50A, TENSAO MAXIMA DE 415 V</t>
  </si>
  <si>
    <t>ELETRODUTO DE PVC RIGIDO ROSCAVEL DE 1 ", SEM LUVA</t>
  </si>
  <si>
    <t>Fita em aço 1/2" Fusimec ou similar</t>
  </si>
  <si>
    <t>HASTE DE ATERRAMENTO EM ACO COM 3,00 M DE COMPRIMENTO E DN = 5/8", REVESTIDA COM BAIXA CAMADA DE COBRE, SEM CONECTOR</t>
  </si>
  <si>
    <t>ISOLADOR DE PORCELANA, TIPO ROLDANA, DIMENSOES DE *72* X *72* MM, PARA USO EM BAIXA TENSAO</t>
  </si>
  <si>
    <t>LUVA EM PVC RIGIDO ROSCAVEL, DE 1", PARA ELETRODUTO</t>
  </si>
  <si>
    <t>Parafuso cabeça sextavada 5/8" x 6"</t>
  </si>
  <si>
    <t>cj</t>
  </si>
  <si>
    <t>ELETRICISTA COM ENCARGOS COMPLEMENTARES</t>
  </si>
  <si>
    <t>CONCRETO FCK = 15MPA, TRAÇO 1:3,4:3,5 (EM MASSA SECA DE CIMENTO/ AREIA MÉDIA/ BRITA 1) - PREPARO MECÂNICO COM BETONEIRA 400 L. AF_05/2021</t>
  </si>
  <si>
    <t>CP-8414-83397</t>
  </si>
  <si>
    <t>POSTE DE CONCRETO DUPLO T H=9M CARGA NOMINAL 300KG INCLUSIVE ESCAVACAO, EXCLUSIVE TRANSPORTE - FORNECIMENTO E INSTALACAO</t>
  </si>
  <si>
    <t>CP-0401-73658.01 LIGAÇÃO DOMICILIAR DE ESGOTO DN 100MM, DA CASA ATÉ A CAIXA, COMPOSTO POR 30,0M TUBO DE PVC ESGOTO PREDIAL DN 100MM E CAIXA DE ALVENARIA COM TAMPA DE CONCRETO - FORNECIMENTO E INSTALAÇÃO. REV.01(10/2021) (UN)</t>
  </si>
  <si>
    <t>ACO CA-60, 4,2 MM, OU 5,0 MM, OU 6,0 MM, OU 7,0 MM, VERGALHAO</t>
  </si>
  <si>
    <t>ARAME RECOZIDO 16 BWG, D = 1,65 MM (0,016 KG/M) OU 18 BWG, D = 1,25 MM (0,01 KG/M)</t>
  </si>
  <si>
    <t>AREIA GROSSA - POSTO JAZIDA/FORNECEDOR (RETIRADO NA JAZIDA, SEM TRANSPORTE)</t>
  </si>
  <si>
    <t>BLOCO CERAMICO / TIJOLO VAZADO PARA ALVENARIA DE VEDACAO, 8 FUROS NA HORIZONTAL, DE 9 X 19 X 19 CM (L XA X C)</t>
  </si>
  <si>
    <t>CIMENTO PORTLAND COMPOSTO CP II-32</t>
  </si>
  <si>
    <t>PEDRA BRITADA N. 2 (19 A 38 MM) POSTO PEDREIRA/FORNECEDOR, SEM FRETE</t>
  </si>
  <si>
    <t>PREGO DE ACO POLIDO COM CABECA 18 X 27 (2 1/2 X 10)</t>
  </si>
  <si>
    <t>TABUA NAO APARELHADA *2,5 X 30* CM, EM MACARANDUBA/MASSARANDUBA, ANGELIM OU EQUIVALENTE DA REGIAO - BRUTA</t>
  </si>
  <si>
    <t>TUBO PVC  SERIE NORMAL, DN 100 MM, PARA ESGOTO  PREDIAL (NBR 5688)</t>
  </si>
  <si>
    <t>COMP-34042959 Locação topográfica com nivelamento, inclusive conferências. REV01 (m)</t>
  </si>
  <si>
    <t>CP-83669-69386331 FORNECIMENTO/INSTALACAO MANTA BIDIM RT-16 (M2)</t>
  </si>
  <si>
    <t>GEOTEXTIL NAO TECIDO AGULHADO DE FILAMENTOS CONTINUOS 100% POLIESTER, RESITENCIA A TRACAO = 16 KN/M</t>
  </si>
  <si>
    <t>COMP-38003026 Forma metálica curva para pré-moldados, em chapa e perfis de aço, 60 usos (REV01) (m2)</t>
  </si>
  <si>
    <t>Máquina de solda elétrica</t>
  </si>
  <si>
    <t>BARRA DE ACO CHATA, RETANGULAR (QUALQUER BITOLA)</t>
  </si>
  <si>
    <t>CHAPA DE ACO GALVANIZADA BITOLA GSG 14, E = 1,95 MM (15,60 KG/M2)</t>
  </si>
  <si>
    <t>ELETRODO REVESTIDO AWS - E7018, DIAMETRO IGUAL A 4,00 MM</t>
  </si>
  <si>
    <t>Perfil Aço, Cantoneira abas iguais - 2" x 3/16" (3,63 kg/m)</t>
  </si>
  <si>
    <t>MONTADOR DE ESTRUTURA METÁLICA COM ENCARGOS COMPLEMENTARES</t>
  </si>
  <si>
    <t>SOLDADOR COM ENCARGOS COMPLEMENTARES</t>
  </si>
  <si>
    <t>COMP-97892492 Laboratório de Ensaios (mês)</t>
  </si>
  <si>
    <t>Laboratório de Concreto</t>
  </si>
  <si>
    <t>Mão de Obra</t>
  </si>
  <si>
    <t>P9833</t>
  </si>
  <si>
    <t>Auxiliar de laboratório</t>
  </si>
  <si>
    <t>P9858</t>
  </si>
  <si>
    <t>Laboratorista</t>
  </si>
  <si>
    <t>TOTAL Mão de Obra:</t>
  </si>
  <si>
    <t>COM-45346505</t>
  </si>
  <si>
    <t>E209340506</t>
  </si>
  <si>
    <t>LABORATÓRIO DE SOLOS</t>
  </si>
  <si>
    <t>COMP-37137341 SERVICOS TOPOGRAFICOS PARA PAVIMENTACAO, INCLUSIVE NOTA DE SERVICOS, ACOMPANHAMENTO E GREIDE. REV02 (M2)</t>
  </si>
  <si>
    <t>CAMINHONETE CABINE SIMPLES COM MOTOR 1.6 FLEX, CÂMBIO MANUAL, POTÊNCIA 101/104 CV, 2 PORTAS - CHP DIURNO. AF_11/2015</t>
  </si>
  <si>
    <t>SARRAFO NAO APARELHADO *2,5 X 10* CM, EM MACARANDUBA/MASSARANDUBA, ANGELIM OU EQUIVALENTE DA REGIAO - BRUTA</t>
  </si>
  <si>
    <t>DESENHISTA DETALHISTA COM ENCARGOS COMPLEMENTARES</t>
  </si>
  <si>
    <t>NIVELADOR COM ENCARGOS COMPLEMENTARES</t>
  </si>
  <si>
    <t>CP-4011352-75503491 Imprimação com emulsão asfáltica (m²)</t>
  </si>
  <si>
    <t>EQUIPAMENTOS</t>
  </si>
  <si>
    <t>QUANT</t>
  </si>
  <si>
    <t>UTILIZAÇÃO</t>
  </si>
  <si>
    <t>CUSTO OPERACIONAL</t>
  </si>
  <si>
    <t>CUSTO HORÁRIO</t>
  </si>
  <si>
    <t>PROD</t>
  </si>
  <si>
    <t>IMPR</t>
  </si>
  <si>
    <t>E9509</t>
  </si>
  <si>
    <t>Caminhão tanque distribuidor de asfalto com capacidade de 6.000 l - 7 kW/136 kW</t>
  </si>
  <si>
    <t>E9558</t>
  </si>
  <si>
    <t>Tanque de estocagem de asfalto com capacidade de 30.000 l</t>
  </si>
  <si>
    <t>TOTAL EQUIPAMENTOS:</t>
  </si>
  <si>
    <t>MÃO DE OBRA</t>
  </si>
  <si>
    <t>CONSUMO</t>
  </si>
  <si>
    <t>SALÁRIO HORA</t>
  </si>
  <si>
    <t>P9824</t>
  </si>
  <si>
    <t>Servente</t>
  </si>
  <si>
    <t>TOTAL MÃO DE OBRA:</t>
  </si>
  <si>
    <t>Custo Horário da Execução:</t>
  </si>
  <si>
    <t>Custo Unitário da Execução:</t>
  </si>
  <si>
    <t>Custo do FIC (0,00594):</t>
  </si>
  <si>
    <t>MATERIAIS</t>
  </si>
  <si>
    <t>VALOR UNITÁRIO</t>
  </si>
  <si>
    <t>CUSTO UNITÁRIO</t>
  </si>
  <si>
    <t>M2092</t>
  </si>
  <si>
    <t>Emulsão asfáltica para imprimação</t>
  </si>
  <si>
    <t>TOTAL MATERIAIS:</t>
  </si>
  <si>
    <t>Custo Direto Total:</t>
  </si>
  <si>
    <t>CP-96402-36775074 EXECUÇÃO DE PINTURA DE LIGAÇÃO SEM EMULSÃO ASFÁLTICA RR-1C. AF_11/2019 (M2)</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</si>
  <si>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</si>
  <si>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</si>
  <si>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TRATOR DE PNEUS, POTÊNCIA 85 CV, TRAÇÃO 4X4, PESO COM LASTRO DE 4.675 KG - CHI DIURNO. AF_06/2014</t>
  </si>
  <si>
    <t>TRATOR DE PNEUS, POTÊNCIA 85 CV, TRAÇÃO 4X4, PESO COM LASTRO DE 4.675 KG - CHP DIURNO. AF_06/2014</t>
  </si>
  <si>
    <t>VASSOURA MECÂNICA REBOCÁVEL COM ESCOVA CILÍNDRICA, LARGURA ÚTIL DE VARRIMENTO DE 2,44 M - CHI DIURNO. AF_06/2014</t>
  </si>
  <si>
    <t>VASSOURA MECÂNICA REBOCÁVEL COM ESCOVA CILÍNDRICA, LARGURA ÚTIL DE VARRIMENTO DE 2,44 M - CHP DIURNO. AF_06/2014</t>
  </si>
  <si>
    <t>CP-95995-56578480 EXECUÇÃO DE PAVIMENTO COM APLICAÇÃO DE CONCRETO ASFÁLTICO, CAMADA DE ROLAMENTO - EXCLUSIVE AQUISIÇÃO E TRANSPORTE DO CAP, CARGA E TRANSPORTE DA MASSA. AF_11/2019 (M3)</t>
  </si>
  <si>
    <t>CAMINHÃO BASCULANTE 10 M3, TRUCADO CABINE SIMPLES, PESO BRUTO TOTAL 23.000 KG, CARGA ÚTIL MÁXIMA 15.935 KG, DISTÂNCIA ENTRE EIXOS 4,80 M, POTÊNCIA 230 CV INCLUSIVE CAÇAMBA METÁLICA - CHP DIURNO. AF_06/2014</t>
  </si>
  <si>
    <t>ROLO COMPACTADOR DE PNEUS, ESTATICO, PRESSAO VARIAVEL, POTENCIA 110 HP, PESO SEM/COM LASTRO 10,8/27 T, LARGURA DE ROLAGEM 2,30 M - CHI DIURNO. AF_06/2017</t>
  </si>
  <si>
    <t>ROLO COMPACTADOR DE PNEUS, ESTATICO, PRESSAO VARIAVEL, POTENCIA 110 HP, PESO SEM/COM LASTRO 10,8/27 T, LARGURA DE ROLAGEM 2,30 M - CHP DIURNO. AF_06/2017</t>
  </si>
  <si>
    <t>ROLO COMPACTADOR VIBRATORIO TANDEM, ACO LISO, POTENCIA 125 HP, PESO SEM/COM LASTRO 10,20/11,65 T, LARGURA DE TRABALHO 1,73 M - CHI DIURNO. AF_11/2016</t>
  </si>
  <si>
    <t>ROLO COMPACTADOR VIBRATORIO TANDEM, ACO LISO, POTENCIA 125 HP, PESO SEM/COM LASTRO 10,20/11,65 T, LARGURA DE TRABALHO 1,73 M - CHP DIURNO. AF_11/2016</t>
  </si>
  <si>
    <t>TRATOR DE PNEUS COM POTÊNCIA DE 85 CV, TRAÇÃO 4X4, COM VASSOURA MECÂNICA ACOPLADA - CHI DIURNO. AF_02/2017</t>
  </si>
  <si>
    <t>TRATOR DE PNEUS COM POTÊNCIA DE 85 CV, TRAÇÃO 4X4, COM VASSOURA MECÂNICA ACOPLADA - CHP DIURNO. AF_03/2017</t>
  </si>
  <si>
    <t>VIBROACABADORA DE ASFALTO SOBRE ESTEIRAS, LARGURA DE PAVIMENTAÇÃO 1,90 M A 5,30 M, POTÊNCIA 105 HP CAPACIDADE 450 T/H - CHI DIURNO. AF_11/2014</t>
  </si>
  <si>
    <t>VIBROACABADORA DE ASFALTO SOBRE ESTEIRAS, LARGURA DE PAVIMENTAÇÃO 1,90 M A 5,30 M, POTÊNCIA 105 HP CAPACIDADE 450 T/H - CHP DIURNO. AF_11/2014</t>
  </si>
  <si>
    <t>RASTELEIRO COM ENCARGOS COMPLEMENTARES</t>
  </si>
  <si>
    <t>CP-101025-73976347</t>
  </si>
  <si>
    <t>USINAGEM DE CONCRETO ASFÁLTICO COM CAP 50/70 PARA CAMADA DE ROLAMENTO, PADRÃO DNIT FAIXA C, EM USINA DE ASFALTO GRAVIMÉTRICA DE 150 TON/H. AF_03/2020_P</t>
  </si>
  <si>
    <t>COMP-03498244 Aquisição de material asfáltico - CAP-50/70 - fev.2024 (T)</t>
  </si>
  <si>
    <t>Aquisição de material asfáltico - CAP-50/70</t>
  </si>
  <si>
    <t>COMP-77187591 Aquisição de material asfáltico - Emulsão asfáltica para imprimação - EAI - FEV.2024 (T)</t>
  </si>
  <si>
    <t>COMP-10245392 Aquisição de material asfáltico - RR 1C - FEV.2024 (T)</t>
  </si>
  <si>
    <t>Aquisição de material asfáltico - RR 1C</t>
  </si>
  <si>
    <t>COMP-45540817 Transporte de material asfáltico - CAP-50/70 - FEV.2024 (T)</t>
  </si>
  <si>
    <t>Transporte de material asfáltico - CAP-50/70</t>
  </si>
  <si>
    <t>COMP-03856186 Transporte de material asfáltico - Emulsão asfáltica para imprimação - EAI - FEV.2024 (T)</t>
  </si>
  <si>
    <t>COMP-35782054 Transporte de material asfáltico - RR 1C - FEV.2024 (T)</t>
  </si>
  <si>
    <t>Transporte de material asfáltico - RR 1C</t>
  </si>
  <si>
    <t>CP-C4736-81455293 REMOÇÃO E RECOLOCAÇÃO DE CERCA DE MADEIRA - ESTACA D=10CM ( DE 7 ATÉ 11CM), E MOURÃO D=12CM(DE 10 ATÉ 15CM) - 4 FIOS DE ARAME (M)</t>
  </si>
  <si>
    <t>I0581</t>
  </si>
  <si>
    <t>CAMINHÃO C/CARROCERIA DE MADEIRA HP 136 (CHI)</t>
  </si>
  <si>
    <t>SEINFRA</t>
  </si>
  <si>
    <t>I0703</t>
  </si>
  <si>
    <t>CAMINHÃO C/CARROCERIA DE MADEIRA HP 136 (CHP)</t>
  </si>
  <si>
    <t>I0097</t>
  </si>
  <si>
    <t>ARAME FARPADO FIO 16 BWG</t>
  </si>
  <si>
    <t>I2516</t>
  </si>
  <si>
    <t>GRAMPOS PARA CERCA</t>
  </si>
  <si>
    <t>I9052</t>
  </si>
  <si>
    <t>PEÇA DE MADEIRA ROLIÇA (EUCALIPTO OU REGIONAL EQUIVALENTE) D = 10CM (DE 7 ATÉ 11CM), H = 2,20M</t>
  </si>
  <si>
    <t>I9053</t>
  </si>
  <si>
    <t>PEÇA DE MADEIRA ROLIÇA (EUCALIPTO OU REGIONAL EQUIVALENTE) D = 12CM (DE 10 ATÉ 15CM), H = 2,20M</t>
  </si>
  <si>
    <t>VALOR R$</t>
  </si>
  <si>
    <t>PESO %</t>
  </si>
  <si>
    <t>Item</t>
  </si>
  <si>
    <t>UNIDADE</t>
  </si>
  <si>
    <t>VALOR (R$)</t>
  </si>
  <si>
    <t>TOTAL GERAL</t>
  </si>
  <si>
    <t>MÊS 1</t>
  </si>
  <si>
    <t>MÊS 2</t>
  </si>
  <si>
    <t>MÊS 3</t>
  </si>
  <si>
    <t>MÊS 4</t>
  </si>
  <si>
    <t>MÊS 5</t>
  </si>
  <si>
    <t>MÊS 6</t>
  </si>
  <si>
    <t>MÊS 7</t>
  </si>
  <si>
    <t>MÊS 8</t>
  </si>
  <si>
    <t>MÊS 9</t>
  </si>
  <si>
    <t>MÊS 10</t>
  </si>
  <si>
    <t>MÊS 11</t>
  </si>
  <si>
    <t>MÊS 12</t>
  </si>
  <si>
    <t>Total parcela</t>
  </si>
  <si>
    <t>x</t>
  </si>
  <si>
    <t>y</t>
  </si>
  <si>
    <t>.</t>
  </si>
  <si>
    <t xml:space="preserve">N. Pav. </t>
  </si>
  <si>
    <t>&lt;-- ABASTECER</t>
  </si>
  <si>
    <t>Pav.</t>
  </si>
  <si>
    <t xml:space="preserve">MOBILIZAÇÃO DE EQUIPAMENTOS DE MACEIÓ </t>
  </si>
  <si>
    <t>ABASTECER</t>
  </si>
  <si>
    <t>Preço</t>
  </si>
  <si>
    <t>SICRO</t>
  </si>
  <si>
    <t>Preço Prod.</t>
  </si>
  <si>
    <t>Preço Impro.</t>
  </si>
  <si>
    <t>E9684</t>
  </si>
  <si>
    <t xml:space="preserve">Veículo leve picape 4 x 4 com capacidade de 1,10 t - 147 kW	</t>
  </si>
  <si>
    <t>E9666</t>
  </si>
  <si>
    <t>E9100</t>
  </si>
  <si>
    <t>Cavalo mecânico sem reboque - 210 Kw</t>
  </si>
  <si>
    <t>E9665</t>
  </si>
  <si>
    <t>Cavalo mecânico com semirreboque com capacidade de 22 t - 240 Kw CHP</t>
  </si>
  <si>
    <t>CÓDIGO NOVO SICRO</t>
  </si>
  <si>
    <t xml:space="preserve">ORIGEM </t>
  </si>
  <si>
    <t>DESTINO</t>
  </si>
  <si>
    <t>DISTÂNCIA PAV.(DM)</t>
  </si>
  <si>
    <t>DISTÂNCIA N.PAV.(DM)</t>
  </si>
  <si>
    <t>IDA (K)</t>
  </si>
  <si>
    <t>FATORES DE UTILIZAÇÃO (FU)</t>
  </si>
  <si>
    <t>(V) Pav. (Km/h)</t>
  </si>
  <si>
    <t>(V)N. Pav. (Km/h)</t>
  </si>
  <si>
    <t>QUANTIDADE (UND)</t>
  </si>
  <si>
    <t>PREÇO TRANP. TERRESTRE (CH) - SINAPI</t>
  </si>
  <si>
    <t>PREÇO TOTAL (CMob)</t>
  </si>
  <si>
    <t>EQUIPAMENTO</t>
  </si>
  <si>
    <t>Cod. SICRO</t>
  </si>
  <si>
    <t>E9095</t>
  </si>
  <si>
    <t>Guindastre</t>
  </si>
  <si>
    <t>MACEIO</t>
  </si>
  <si>
    <t>CANTEIRO</t>
  </si>
  <si>
    <t xml:space="preserve">CAVALO MECÂNICO COM REBOQUE </t>
  </si>
  <si>
    <t>Rodoviário</t>
  </si>
  <si>
    <t>RECIFE</t>
  </si>
  <si>
    <t xml:space="preserve">TOTAL MOBILIZAÇÃO DE EQUIPAMENTOS DE GRANDE PORTE  </t>
  </si>
  <si>
    <r>
      <rPr>
        <b/>
        <sz val="12"/>
        <color theme="1"/>
        <rFont val="Arial"/>
        <family val="2"/>
      </rPr>
      <t xml:space="preserve">Observação: </t>
    </r>
    <r>
      <rPr>
        <sz val="12"/>
        <color theme="1"/>
        <rFont val="Arial"/>
        <family val="2"/>
      </rPr>
      <t>A metodologia aplicada para a mobilização e Desmobilização está seguindo as recomendações do Orgão federal DNIT, Por meio do seu Manual de Custos de Infraestrutura de Transportes, Volume 09 - Mobilização e Desmobilização</t>
    </r>
  </si>
  <si>
    <t>Motoniveladora - 93 kW</t>
  </si>
  <si>
    <t xml:space="preserve">Caminhão carroceria com capacidade de 9 t - 136 kW	</t>
  </si>
  <si>
    <t>PAV</t>
  </si>
  <si>
    <t>(V) N.Pav. (Km/h)</t>
  </si>
  <si>
    <t xml:space="preserve">QUANTIDADE </t>
  </si>
  <si>
    <t>FU</t>
  </si>
  <si>
    <t>PREÇO UNIT.(CH) - SINAPI</t>
  </si>
  <si>
    <t>PREÇO</t>
  </si>
  <si>
    <t>MÁQUINA PARA PINTURA : SHUL : MSV-15 NAP - COMPRES. DE AR</t>
  </si>
  <si>
    <t>BETONEIRA : PENEDO : 320 L</t>
  </si>
  <si>
    <t>BETONEIRA : PENEDO : 400 L</t>
  </si>
  <si>
    <t>BETONEIRA : PENEDO : 600 L</t>
  </si>
  <si>
    <t>TRANSPORTADOR MANUAL : LAGUNA CARRINHO DE MÃO 80 I</t>
  </si>
  <si>
    <t xml:space="preserve">VIBRADOR DE CONCRETO : WACKER VIP45/MT2 - DE IMERSÃO </t>
  </si>
  <si>
    <t>MÁQUINA DE BANCADA : COPERCORTE : SERRA CIRCULAR DE 12"</t>
  </si>
  <si>
    <t>COMPACTADOR MANUAL : WACKER : ES600 - SOQUETE VIBRATÓRIO</t>
  </si>
  <si>
    <t>COMPACTADOR MANUAL : WACKER : VPY-1750 - PLACA VIBRATÓRIA</t>
  </si>
  <si>
    <t>TOTAL MOBILIZAÇÃO DE EQUIPAMENTOS DE PEQUENO PORTE - CONFORME A TABELA 02 DO VOLUME 09 OS EQUIPAMENTOS MENORES TRANSPORTADOS COM CAMINHÃO GUINDAUTO NO MANUAL CONSIDERA-SE 0,20 DE FATOR DE UTILIZAÇÃO, CONSIDERAMOS A MESMA SITUAÇÃO OU A MENOR PARA OS EQUIPAMENTO DE PEQUENO PORTE</t>
  </si>
  <si>
    <t>MOBILIZAÇÃO DE EQUIPAMENTOS AUTOPROPELIDOS</t>
  </si>
  <si>
    <t>ORIGEM</t>
  </si>
  <si>
    <t>PREÇO UNIT.(CH)</t>
  </si>
  <si>
    <t>Tipo</t>
  </si>
  <si>
    <t>E9506</t>
  </si>
  <si>
    <t>E9579</t>
  </si>
  <si>
    <t>E9605</t>
  </si>
  <si>
    <t>E9687</t>
  </si>
  <si>
    <t>E9686</t>
  </si>
  <si>
    <t>TOTAL MOBILIZAÇÃO DE EQUIPAMENTOS AUTOPROPELIDOS</t>
  </si>
  <si>
    <t xml:space="preserve">TOTAL MOBILIZAÇÃO DE VEÍCULOS +  EQUIPAMENTOS MÉDIO PORTE + MOBILIZAÇÃO DE EQUIPAMENTOS DE GRANDE PORTE  </t>
  </si>
  <si>
    <t xml:space="preserve">DESMOBILIZAÇÃO DE EQUIPAMENTOS DE MACEIÓ </t>
  </si>
  <si>
    <t xml:space="preserve">TOTAL DESMOBILIZAÇÃO DE EQUIPAMENTOS DE GRANDE PORTE  </t>
  </si>
  <si>
    <t>TOTAL DESMOBILIZAÇÃO DE EQUIPAMENTOS DE PEQUENO PORTE - CONFORME A TABELA 02 DO VOLUME 09 OS EQUIPAMENTOS MENORES TRANSPORTADOS COM CAMINHÃO GUINDAUTO NO MANUAL CONSIDERA-SE 0,20 DE FATOR DE UTILIZAÇÃO, CONSIDERAMOS A MESMA SITUAÇÃO OU A MENOR PARA OS EQUIPAMENTO DE PEQUENO PORTE</t>
  </si>
  <si>
    <t>DESMOBILIZAÇÃO DE EQUIPAMENTOS AUTOPROPELIDOS</t>
  </si>
  <si>
    <t>TOTAL DESMOBILIZAÇÃO DE EQUIPAMENTOS AUTOPROPELIDOS</t>
  </si>
  <si>
    <t xml:space="preserve">TOTAL DESMOBILIZAÇÃO DE VEÍCULOS +  EQUIPAMENTOS MÉDIO PORTE + DESMOBILIZAÇÃO DE EQUIPAMENTOS DE GRANDE PORTE  </t>
  </si>
  <si>
    <t>PLANILHA ORÇAMENTÁRIA</t>
  </si>
  <si>
    <t>OBRA:</t>
  </si>
  <si>
    <t>DESCRIÇÃO:</t>
  </si>
  <si>
    <t>LOCAL:</t>
  </si>
  <si>
    <t>CLIENTE:</t>
  </si>
  <si>
    <t>PROJETO DE IMPLANTAÇÃO, PAVIMENTAÇÃO E DRENAGEM DE ACESSO AL-245 SÃO SEBASTIÃO - FEIRA GRANDE - SEM EXTENSÃO PONTE - SEM DESONERAÇÃO</t>
  </si>
  <si>
    <t>PROJETO DE IMPLANTAÇÃO, PAVIMENTAÇÃO E DRENAGEM DE ACESSO AL-245 SÃO SEBASTIÃO - FEIRA GRANDE</t>
  </si>
  <si>
    <t>FEIRA GRANDE - SÃO SEBASTIÃO/AL</t>
  </si>
  <si>
    <t>CODEVASF</t>
  </si>
  <si>
    <r>
      <rPr>
        <b/>
        <sz val="11"/>
        <color theme="1"/>
        <rFont val="Calibri"/>
        <family val="2"/>
        <scheme val="minor"/>
      </rPr>
      <t xml:space="preserve">DATA: </t>
    </r>
    <r>
      <rPr>
        <sz val="11"/>
        <color theme="1"/>
        <rFont val="Calibri"/>
        <family val="2"/>
        <scheme val="minor"/>
      </rPr>
      <t>08/05/2024</t>
    </r>
  </si>
  <si>
    <r>
      <rPr>
        <b/>
        <sz val="11"/>
        <color theme="1"/>
        <rFont val="Calibri"/>
        <family val="2"/>
        <scheme val="minor"/>
      </rPr>
      <t xml:space="preserve">BDI: </t>
    </r>
    <r>
      <rPr>
        <sz val="11"/>
        <color theme="1"/>
        <rFont val="Calibri"/>
        <family val="2"/>
        <scheme val="minor"/>
      </rPr>
      <t>26,49%</t>
    </r>
  </si>
  <si>
    <r>
      <rPr>
        <b/>
        <sz val="11"/>
        <color theme="1"/>
        <rFont val="Calibri"/>
        <family val="2"/>
        <scheme val="minor"/>
      </rPr>
      <t xml:space="preserve">BDI diferenciado: </t>
    </r>
    <r>
      <rPr>
        <sz val="11"/>
        <color theme="1"/>
        <rFont val="Calibri"/>
        <family val="2"/>
        <scheme val="minor"/>
      </rPr>
      <t>15%</t>
    </r>
  </si>
  <si>
    <r>
      <rPr>
        <b/>
        <sz val="11"/>
        <color theme="1"/>
        <rFont val="Calibri"/>
        <family val="2"/>
        <scheme val="minor"/>
      </rPr>
      <t>L.S. Hora:</t>
    </r>
    <r>
      <rPr>
        <sz val="11"/>
        <color theme="1"/>
        <rFont val="Calibri"/>
        <family val="2"/>
        <scheme val="minor"/>
      </rPr>
      <t xml:space="preserve"> 115,22%</t>
    </r>
  </si>
  <si>
    <r>
      <rPr>
        <b/>
        <sz val="11"/>
        <color theme="1"/>
        <rFont val="Calibri"/>
        <family val="2"/>
        <scheme val="minor"/>
      </rPr>
      <t xml:space="preserve">L.S. Mês: </t>
    </r>
    <r>
      <rPr>
        <sz val="11"/>
        <color theme="1"/>
        <rFont val="Calibri"/>
        <family val="2"/>
        <scheme val="minor"/>
      </rPr>
      <t>70,31%</t>
    </r>
  </si>
  <si>
    <t>VERSÃO</t>
  </si>
  <si>
    <t>DATA REF.</t>
  </si>
  <si>
    <t>SMOP</t>
  </si>
  <si>
    <t>SP OBRAS</t>
  </si>
  <si>
    <t>COMPOSIÇÕES</t>
  </si>
  <si>
    <t>2024 SEM DESONERAÇÃO</t>
  </si>
  <si>
    <t>2024/01</t>
  </si>
  <si>
    <t>028.1 COM DESONERAÇÃO</t>
  </si>
  <si>
    <t>2023/10</t>
  </si>
  <si>
    <t>2024/01 SEM DESONERAÇÃO</t>
  </si>
  <si>
    <t>2023/04 SEM DESONERAÇÃO</t>
  </si>
  <si>
    <t>193 SEM DESONERAÇÃO</t>
  </si>
  <si>
    <t>2023/10 SEM DESONERAÇÃO</t>
  </si>
  <si>
    <t>PROPRIA</t>
  </si>
  <si>
    <t>QTDE</t>
  </si>
  <si>
    <t>OK</t>
  </si>
  <si>
    <t>BASE</t>
  </si>
  <si>
    <t>REVISAR</t>
  </si>
  <si>
    <t>revisado</t>
  </si>
  <si>
    <t>Código</t>
  </si>
  <si>
    <t>Descrição</t>
  </si>
  <si>
    <t>Fonte</t>
  </si>
  <si>
    <t>Unidade</t>
  </si>
  <si>
    <t>Quantidade</t>
  </si>
  <si>
    <t>Preço Unitário</t>
  </si>
  <si>
    <t xml:space="preserve"> 1 </t>
  </si>
  <si>
    <t xml:space="preserve"> 2 </t>
  </si>
  <si>
    <t xml:space="preserve"> 3 </t>
  </si>
  <si>
    <t>3.2</t>
  </si>
  <si>
    <t>3.3</t>
  </si>
  <si>
    <t>3.4</t>
  </si>
  <si>
    <t>3.5</t>
  </si>
  <si>
    <t>3.6</t>
  </si>
  <si>
    <t xml:space="preserve"> 4 </t>
  </si>
  <si>
    <t xml:space="preserve">MEMÓRIA DE CÁLCULO DOS SERVIÇOS PRELIMINARES </t>
  </si>
  <si>
    <t>DIF.</t>
  </si>
  <si>
    <t>CHAPISCO</t>
  </si>
  <si>
    <t>Descrição dos serviços</t>
  </si>
  <si>
    <t>Un</t>
  </si>
  <si>
    <t>Qtd.</t>
  </si>
  <si>
    <t>Comp.</t>
  </si>
  <si>
    <t>Larg.</t>
  </si>
  <si>
    <t>Alt.</t>
  </si>
  <si>
    <t>Área (m²)</t>
  </si>
  <si>
    <t>Volume (m³)</t>
  </si>
  <si>
    <t>Peso ou taxa (t ou kg)</t>
  </si>
  <si>
    <t>ÍNICIO DO PERÍODO  DE EXECUÇÃO DA OBRA</t>
  </si>
  <si>
    <t xml:space="preserve"> FIM DO PERÍODO  DE EXECUÇÃO DA OBRA</t>
  </si>
  <si>
    <t>PERÍODO  DE EXECUÇÃO DA OBRA</t>
  </si>
  <si>
    <t>CANTEIRO DE OBRAS</t>
  </si>
  <si>
    <t>REFEITÓRIO PARA ALIMENTAÇÃO DOS FUNCIONÁRIOS</t>
  </si>
  <si>
    <t>ESCRITÓRIO PARA ABRIGAR A EQUIPE TÉCNICA</t>
  </si>
  <si>
    <t>VESTIÁRIO/BANHEIROS</t>
  </si>
  <si>
    <t>ALMOXARIFADO DE CONTROLE DE MATERIAIS</t>
  </si>
  <si>
    <t>CONTORNO DO CANTEIRO DE OBRAS</t>
  </si>
  <si>
    <t>ALUGUEL DE BANHEIRO QUÍMICO</t>
  </si>
  <si>
    <t>PLACA DA OBRA COM RESPONSÁVEIS TÉCNICOS</t>
  </si>
  <si>
    <t>PLACA DA OBRA COM INFORMAÇÕES DA PREFEITURA DE CONVÊNIO E PRAZOS</t>
  </si>
  <si>
    <t>LINCENÇA AMBIENTAL</t>
  </si>
  <si>
    <t>ALVARÁ DE CONSTRUÇÃO</t>
  </si>
  <si>
    <t>LIGAÇÃO PARA OBRA</t>
  </si>
  <si>
    <t>sicro 01/24</t>
  </si>
  <si>
    <t>ok</t>
  </si>
  <si>
    <t>revisada</t>
  </si>
  <si>
    <t>REVISADA PARA SICRO</t>
  </si>
  <si>
    <t>REVISADO</t>
  </si>
  <si>
    <t>MANTIDA</t>
  </si>
  <si>
    <t>REVISADO SICRO</t>
  </si>
  <si>
    <t>SINAPI 02/2024</t>
  </si>
  <si>
    <t>CGCIT</t>
  </si>
  <si>
    <t>SISTEMA DE CUSTOS REFERENCIAIS DE OBRAS - SICRO</t>
  </si>
  <si>
    <t>DNIT</t>
  </si>
  <si>
    <t>Alagoas - Janeiro/2024</t>
  </si>
  <si>
    <t>Descrição do Serviço</t>
  </si>
  <si>
    <t>Custo Unitário (R$)</t>
  </si>
  <si>
    <t>Aparelho de apoio de neoprene fretado para estruturas moldadas no local - fornecimento e instalação</t>
  </si>
  <si>
    <t>dm³</t>
  </si>
  <si>
    <t>Aparelho de apoio de neoprene fretado para estruturas pré-moldadas - fornecimento e instalação</t>
  </si>
  <si>
    <t>Aparelho de apoio metálico elastomérico fixo com capacidade de 1.500 kN - fornecimento e instalação</t>
  </si>
  <si>
    <t>Aparelho de apoio metálico elastomérico fixo com capacidade de 10.000 kN - fornecimento e instalação</t>
  </si>
  <si>
    <t>Aparelho de apoio metálico elastomérico fixo com capacidade de 2.500 kN - fornecimento e instalação</t>
  </si>
  <si>
    <t>Aparelho de apoio metálico elastomérico fixo com capacidade de 4.000 kN - fornecimento e instalação</t>
  </si>
  <si>
    <t>Aparelho de apoio metálico elastomérico fixo com capacidade de 5.500 kN - fornecimento e instalação</t>
  </si>
  <si>
    <t>Aparelho de apoio metálico elastomérico fixo com capacidade de 7.500 kN - fornecimento e instalação</t>
  </si>
  <si>
    <t>Aparelho de apoio metálico elastomérico fixo com capacidade de 700 kN - fornecimento e instalação</t>
  </si>
  <si>
    <t>Aparelho de apoio metálico elastomérico multidirecional com capacidade de 1.500 kN - fornecimento e instalação</t>
  </si>
  <si>
    <t>Aparelho de apoio metálico elastomérico multidirecional com capacidade de 10.000 kN - fornecimento e instalação</t>
  </si>
  <si>
    <t>Aparelho de apoio metálico elastomérico multidirecional com capacidade de 2.500 kN - fornecimento e instalação</t>
  </si>
  <si>
    <t>Aparelho de apoio metálico elastomérico multidirecional com capacidade de 4.000 kN - fornecimento e instalação</t>
  </si>
  <si>
    <t>Aparelho de apoio metálico elastomérico multidirecional com capacidade de 5.500 kN - fornecimento e instalação</t>
  </si>
  <si>
    <t>Aparelho de apoio metálico elastomérico multidirecional com capacidade de 7.500 kN - fornecimento e instalação</t>
  </si>
  <si>
    <t>Aparelho de apoio metálico elastomérico multidirecional com capacidade de 700 kN - fornecimento e instalação</t>
  </si>
  <si>
    <t>Aparelho de apoio metálico elastomérico unidirecional com capacidade de 1.500 kN - fornecimento e instalação</t>
  </si>
  <si>
    <t>Aparelho de apoio metálico elastomérico unidirecional com capacidade de 10.000 kN - fornecimento e instalação</t>
  </si>
  <si>
    <t>Aparelho de apoio metálico elastomérico unidirecional com capacidade de 2.500 kN - fornecimento e instalação</t>
  </si>
  <si>
    <t>Aparelho de apoio metálico elastomérico unidirecional com capacidade de 4.000 kN - fornecimento e instalação</t>
  </si>
  <si>
    <t>Aparelho de apoio metálico elastomérico unidirecional com capacidade de 5.500 kN - fornecimento e instalação</t>
  </si>
  <si>
    <t>Aparelho de apoio metálico elastomérico unidirecional com capacidade de 7.500 kN - fornecimento e instalação</t>
  </si>
  <si>
    <t>Aparelho de apoio metálico elastomérico unidirecional com capacidade de 700 kN - fornecimento e instalação</t>
  </si>
  <si>
    <t>Aparelho de apoio metálico esférico fixo com capacidade de 1.000 kN - fornecimento e instalação</t>
  </si>
  <si>
    <t>Aparelho de apoio metálico esférico fixo com capacidade de 1.500 kN - fornecimento e instalação</t>
  </si>
  <si>
    <t>Aparelho de apoio metálico esférico fixo com capacidade de 10.000 kN - fornecimento e instalação</t>
  </si>
  <si>
    <t>Aparelho de apoio metálico esférico fixo com capacidade de 2.000 kN - fornecimento e instalação</t>
  </si>
  <si>
    <t>Aparelho de apoio metálico esférico fixo com capacidade de 2.500 kN - fornecimento e instalação</t>
  </si>
  <si>
    <t>Aparelho de apoio metálico esférico fixo com capacidade de 3.000 kN - fornecimento e instalação</t>
  </si>
  <si>
    <t>Aparelho de apoio metálico esférico fixo com capacidade de 3.500 kN - fornecimento e instalação</t>
  </si>
  <si>
    <t>Aparelho de apoio metálico esférico fixo com capacidade de 4.000 kN - fornecimento e instalação</t>
  </si>
  <si>
    <t>Aparelho de apoio metálico esférico fixo com capacidade de 4.500 kN - fornecimento e instalação</t>
  </si>
  <si>
    <t>Aparelho de apoio metálico esférico fixo com capacidade de 5.000 kN - fornecimento e instalação</t>
  </si>
  <si>
    <t>Aparelho de apoio metálico esférico fixo com capacidade de 5.500 kN - fornecimento e instalação</t>
  </si>
  <si>
    <t>Aparelho de apoio metálico esférico fixo com capacidade de 6.000 kN - fornecimento e instalação</t>
  </si>
  <si>
    <t>Aparelho de apoio metálico esférico fixo com capacidade de 6.500 kN - fornecimento e instalação</t>
  </si>
  <si>
    <t>Aparelho de apoio metálico esférico fixo com capacidade de 7.000 kN - fornecimento e instalação</t>
  </si>
  <si>
    <t>Aparelho de apoio metálico esférico fixo com capacidade de 7.500 kN - fornecimento e instalação</t>
  </si>
  <si>
    <t>Aparelho de apoio metálico esférico fixo com capacidade de 8.000 kN - fornecimento e instalação</t>
  </si>
  <si>
    <t>Aparelho de apoio metálico esférico fixo com capacidade de 8.500 kN - fornecimento e instalação</t>
  </si>
  <si>
    <t>Aparelho de apoio metálico esférico fixo com capacidade de 9.000 kN - fornecimento e instalação</t>
  </si>
  <si>
    <t>Aparelho de apoio metálico esférico fixo com capacidade de 9.500 kN - fornecimento e instalação</t>
  </si>
  <si>
    <t>Aparelho de apoio metálico esférico multidirecional com capacidade de 1.000 kN - fornecimento e instalação</t>
  </si>
  <si>
    <t>Aparelho de apoio metálico esférico multidirecional com capacidade de 1.500 kN - fornecimento e instalação</t>
  </si>
  <si>
    <t>Aparelho de apoio metálico esférico multidirecional com capacidade de 10.000 kN - fornecimento e instalação</t>
  </si>
  <si>
    <t>Aparelho de apoio metálico esférico multidirecional com capacidade de 2.000 kN - fornecimento e instalação</t>
  </si>
  <si>
    <t>Aparelho de apoio metálico esférico multidirecional com capacidade de 2.500 kN - fornecimento e instalação</t>
  </si>
  <si>
    <t>Aparelho de apoio metálico esférico multidirecional com capacidade de 3.000 kN - fornecimento e instalação</t>
  </si>
  <si>
    <t>Aparelho de apoio metálico esférico multidirecional com capacidade de 3.500 kN - fornecimento e instalação</t>
  </si>
  <si>
    <t>Aparelho de apoio metálico esférico multidirecional com capacidade de 4.000 kN - fornecimento e instalação</t>
  </si>
  <si>
    <t>Aparelho de apoio metálico esférico multidirecional com capacidade de 4.500 kN - fornecimento e instalação</t>
  </si>
  <si>
    <t>Aparelho de apoio metálico esférico multidirecional com capacidade de 5.000 kN - fornecimento e instalação</t>
  </si>
  <si>
    <t>Aparelho de apoio metálico esférico multidirecional com capacidade de 5.500 kN - fornecimento e instalação</t>
  </si>
  <si>
    <t>Aparelho de apoio metálico esférico multidirecional com capacidade de 6.000 kN - fornecimento e instalação</t>
  </si>
  <si>
    <t>Aparelho de apoio metálico esférico multidirecional com capacidade de 6.500 kN - fornecimento e instalação</t>
  </si>
  <si>
    <t>Aparelho de apoio metálico esférico multidirecional com capacidade de 7.000 kN - fornecimento e instalação</t>
  </si>
  <si>
    <t>Aparelho de apoio metálico esférico multidirecional com capacidade de 7.500 kN - fornecimento e instalação</t>
  </si>
  <si>
    <t>Aparelho de apoio metálico esférico multidirecional com capacidade de 8.000 kN - fornecimento e instalação</t>
  </si>
  <si>
    <t>Aparelho de apoio metálico esférico multidirecional com capacidade de 8.500 kN - fornecimento e instalação</t>
  </si>
  <si>
    <t>Aparelho de apoio metálico esférico multidirecional com capacidade de 9.000 kN - fornecimento e instalação</t>
  </si>
  <si>
    <t>Aparelho de apoio metálico esférico multidirecional com capacidade de 9.500 kN - fornecimento e instalação</t>
  </si>
  <si>
    <t>Aparelho de apoio metálico esférico unidirecional com capacidade de 1.000 kN - fornecimento e instalação</t>
  </si>
  <si>
    <t>Aparelho de apoio metálico esférico unidirecional com capacidade de 1.500 kN - fornecimento e instalação</t>
  </si>
  <si>
    <t>Aparelho de apoio metálico esférico unidirecional com capacidade de 10.000 kN - fornecimento e instalação</t>
  </si>
  <si>
    <t>Aparelho de apoio metálico esférico unidirecional com capacidade de 2.000 kN - fornecimento e instalação</t>
  </si>
  <si>
    <t>Aparelho de apoio metálico esférico unidirecional com capacidade de 2.500 kN - fornecimento e instalação</t>
  </si>
  <si>
    <t>Aparelho de apoio metálico esférico unidirecional com capacidade de 3.000 kN - fornecimento e instalação</t>
  </si>
  <si>
    <t>Aparelho de apoio metálico esférico unidirecional com capacidade de 3.500 kN - fornecimento e instalação</t>
  </si>
  <si>
    <t>Aparelho de apoio metálico esférico unidirecional com capacidade de 4.000 kN - fornecimento e instalação</t>
  </si>
  <si>
    <t>Aparelho de apoio metálico esférico unidirecional com capacidade de 4.500 kN - fornecimento e instalação</t>
  </si>
  <si>
    <t>Aparelho de apoio metálico esférico unidirecional com capacidade de 5.000 kN - fornecimento e instalação</t>
  </si>
  <si>
    <t>Aparelho de apoio metálico esférico unidirecional com capacidade de 5.500 kN - fornecimento e instalação</t>
  </si>
  <si>
    <t>Aparelho de apoio metálico esférico unidirecional com capacidade de 6.000 kN - fornecimento e instalação</t>
  </si>
  <si>
    <t>Aparelho de apoio metálico esférico unidirecional com capacidade de 6.500 kN - fornecimento e instalação</t>
  </si>
  <si>
    <t>Aparelho de apoio metálico esférico unidirecional com capacidade de 7.000 kN - fornecimento e instalação</t>
  </si>
  <si>
    <t>Aparelho de apoio metálico esférico unidirecional com capacidade de 7.500 kN - fornecimento e instalação</t>
  </si>
  <si>
    <t>Aparelho de apoio metálico esférico unidirecional com capacidade de 8.000 kN - fornecimento e instalação</t>
  </si>
  <si>
    <t>Aparelho de apoio metálico esférico unidirecional com capacidade de 8.500 kN - fornecimento e instalação</t>
  </si>
  <si>
    <t>Aparelho de apoio metálico esférico unidirecional com capacidade de 9.000 kN - fornecimento e instalação</t>
  </si>
  <si>
    <t>Aparelho de apoio metálico esférico unidirecional com capacidade de 9.500 kN - fornecimento e instalação</t>
  </si>
  <si>
    <t>Junta de dilatação em elastômero e perfil VV - L = 20 mm e H = 40 mm - fornecimento e instalação</t>
  </si>
  <si>
    <t>Junta de dilatação em elastômero e perfil VV - L = 25 mm e H = 50 mm - fornecimento e instalação</t>
  </si>
  <si>
    <t>Junta de dilatação em elastômero e perfil VV - L = 35 mm e H = 60 mm - fornecimento e instalação</t>
  </si>
  <si>
    <t>Junta de dilatação em elastômero e perfil VV - L = 40 mm e H = 70 mm - fornecimento e instalação</t>
  </si>
  <si>
    <t>Junta de dilatação em elastômero e perfil VV - L = 50 mm e H = 80 mm - fornecimento e instalação</t>
  </si>
  <si>
    <t>Junta de dilatação em perfil extrudado de borracha vulcanizada</t>
  </si>
  <si>
    <t>Lábios poliméricos em junta de pavimento de concreto - L = 20 mm e H = 30 mm - confecção e assentamento</t>
  </si>
  <si>
    <t>Armação em aço CA-25 - fornecimento, preparo e colocação</t>
  </si>
  <si>
    <t>Chumbador tipo espera em aço CA-25 para fixação de estrutura metálica em concreto - fornecimento e instalação</t>
  </si>
  <si>
    <t>Luva de emenda com rosca cônica para aço CA-50 - D = 12,5 mm - fornecimento e instalação</t>
  </si>
  <si>
    <t>Luva de emenda com rosca cônica para aço CA-50 - D = 16 mm - fornecimento e instalação</t>
  </si>
  <si>
    <t>Luva de emenda com rosca cônica para aço CA-50 - D = 20 mm - fornecimento e instalação</t>
  </si>
  <si>
    <t>Luva de emenda com rosca cônica para aço CA-50 - D = 25 mm - fornecimento e instalação</t>
  </si>
  <si>
    <t>Luva de emenda com rosca cônica para aço CA-50 - D = 32 mm - fornecimento e instalação</t>
  </si>
  <si>
    <t>Luva de emenda prensada para aço CA-50 - D = 12,5 mm - fornecimento e instalação</t>
  </si>
  <si>
    <t>Luva de emenda prensada para aço CA-50 - D = 16 mm - fornecimento e instalação</t>
  </si>
  <si>
    <t>Luva de emenda prensada para aço CA-50 - D = 20 mm - fornecimento e instalação</t>
  </si>
  <si>
    <t>Luva de emenda prensada para aço CA-50 - D = 25 mm - fornecimento e instalação</t>
  </si>
  <si>
    <t>Luva de emenda prensada para aço CA-50 - D = 32 mm - fornecimento e instalação</t>
  </si>
  <si>
    <t>Tela de aço eletrossoldada - fornecimento, preparo e colocação</t>
  </si>
  <si>
    <t>Treliça nervurada três barras longitudinais interligadas por duas diagonais sinusoidal - fornecimento e instalação</t>
  </si>
  <si>
    <t>Arco metálico galvanizado tipo MP 152S - arco alto - vão = 10,08 m e altura = 6,12 m - aterro rodoviário mínimo = 0,90 m e máximo = 5,00 m - areia e brita comerciais</t>
  </si>
  <si>
    <t>Arco metálico galvanizado tipo MP 152S - arco alto - vão = 10,08 m e altura = 6,12 m - aterro rodoviário mínimo = 0,90 m e máximo = 5,00 m - areia extraída e brita produzida</t>
  </si>
  <si>
    <t>Arco metálico galvanizado tipo MP 152S - arco alto - vão = 10,31 m e altura = 6,17 m - aterro rodoviário mínimo = 0,90 m e máximo = 4,90 m - areia e brita comerciais</t>
  </si>
  <si>
    <t>Arco metálico galvanizado tipo MP 152S - arco alto - vão = 10,31 m e altura = 6,17 m - aterro rodoviário mínimo = 0,90 m e máximo = 4,90 m - areia extraída e brita produzida</t>
  </si>
  <si>
    <t>Arco metálico galvanizado tipo MP 152S - arco alto - vão = 10,36 m e altura = 5,38 m - aterro rodoviário mínimo = 1,20 m e máximo = 3,60 m - areia e brita comerciais</t>
  </si>
  <si>
    <t>Arco metálico galvanizado tipo MP 152S - arco alto - vão = 10,36 m e altura = 5,38 m - aterro rodoviário mínimo = 1,20 m e máximo = 3,60 m - areia extraída e brita produzida</t>
  </si>
  <si>
    <t>Arco metálico galvanizado tipo MP 152S - arco alto - vão = 10,54 m e altura = 6,05 m - aterro rodoviário mínimo = 1,20 m e máximo = 4,20 m - areia e brita comerciais</t>
  </si>
  <si>
    <t>Arco metálico galvanizado tipo MP 152S - arco alto - vão = 10,54 m e altura = 6,05 m - aterro rodoviário mínimo = 1,20 m e máximo = 4,20 m - areia extraída e brita produzida</t>
  </si>
  <si>
    <t>Arco metálico galvanizado tipo MP 152S - arco alto - vão = 10,57 m e altura = 5,41 m - aterro rodoviário mínimo = 1,20 m e máximo = 4,10 m - areia e brita comerciais</t>
  </si>
  <si>
    <t>Arco metálico galvanizado tipo MP 152S - arco alto - vão = 10,57 m e altura = 5,41 m - aterro rodoviário mínimo = 1,20 m e máximo = 4,10 m - areia extraída e brita produzida</t>
  </si>
  <si>
    <t>Arco metálico galvanizado tipo MP 152S - arco alto - vão = 10,74 m e altura = 6,48 m - aterro rodoviário mínimo = 1,20 m e máximo = 4,70 m - areia e brita comerciais</t>
  </si>
  <si>
    <t>Arco metálico galvanizado tipo MP 152S - arco alto - vão = 10,74 m e altura = 6,48 m - aterro rodoviário mínimo = 1,20 m e máximo = 4,70 m - areia extraída e brita produzida</t>
  </si>
  <si>
    <t>Arco metálico galvanizado tipo MP 152S - arco alto - vão = 10,77 m e altura = 6,10 m - aterro rodoviário mínimo = 1,20 m e máximo = 4,70 m - areia e brita comerciais</t>
  </si>
  <si>
    <t>Arco metálico galvanizado tipo MP 152S - arco alto - vão = 10,77 m e altura = 6,10 m - aterro rodoviário mínimo = 1,20 m e máximo = 4,70 m - areia extraída e brita produzida</t>
  </si>
  <si>
    <t>Arco metálico galvanizado tipo MP 152S - arco alto - vão = 10,97 m e altura = 6,53 m - aterro rodoviário mínimo = 1,20 m e máximo = 4,70 m - areia e brita comerciais</t>
  </si>
  <si>
    <t>Arco metálico galvanizado tipo MP 152S - arco alto - vão = 10,97 m e altura = 6,53 m - aterro rodoviário mínimo = 1,20 m e máximo = 4,70 m - areia extraída e brita produzida</t>
  </si>
  <si>
    <t>Arco metálico galvanizado tipo MP 152S - arco alto - vão = 11,35 m e altura = 7,12 m - aterro rodoviário mínimo = 1,20 m e máximo = 4,70 m - areia e brita comerciais</t>
  </si>
  <si>
    <t>Arco metálico galvanizado tipo MP 152S - arco alto - vão = 11,35 m e altura = 7,12 m - aterro rodoviário mínimo = 1,20 m e máximo = 4,70 m - areia extraída e brita produzida</t>
  </si>
  <si>
    <t>Arco metálico galvanizado tipo MP 152S - arco alto - vão = 11,58 m e altura = 7,16 m - aterro rodoviário mínimo = 1,20 m e máximo = 6,40 m - areia e brita comerciais</t>
  </si>
  <si>
    <t>Arco metálico galvanizado tipo MP 152S - arco alto - vão = 11,58 m e altura = 7,16 m - aterro rodoviário mínimo = 1,20 m e máximo = 6,40 m - areia extraída e brita produzida</t>
  </si>
  <si>
    <t>Arco metálico galvanizado tipo MP 152S - arco alto - vão = 6,12 m e altura = 2,77 m - aterro rodoviário mínimo = 0,75 m e máximo = 5,40 m - areia e brita comerciais</t>
  </si>
  <si>
    <t>Arco metálico galvanizado tipo MP 152S - arco alto - vão = 6,12 m e altura = 2,77 m - aterro rodoviário mínimo = 0,75 m e máximo = 5,40 m - areia extraída e brita produzida</t>
  </si>
  <si>
    <t>Arco metálico galvanizado tipo MP 152S - arco alto - vão = 6,30 m e altura = 3,68 m - aterro rodoviário mínimo = 0,75 m e máximo = 7,50 m - areia e brita comerciais</t>
  </si>
  <si>
    <t>Arco metálico galvanizado tipo MP 152S - arco alto - vão = 6,30 m e altura = 3,68 m - aterro rodoviário mínimo = 0,75 m e máximo = 7,50 m - areia extraída e brita produzida</t>
  </si>
  <si>
    <t>Arco metálico galvanizado tipo MP 152S - arco alto - vão = 6,55 m e altura = 3,56 m - aterro rodoviário mínimo = 0,75 m e máximo = 4,9 m - areia extraída e brita produzida</t>
  </si>
  <si>
    <t>Arco metálico galvanizado tipo MP 152S - arco alto - vão = 6,55 m e altura = 3,56 m - aterro rodoviário mínimo = 0,75 m e máximo = 4,90 m - areia e brita comerciais</t>
  </si>
  <si>
    <t>Arco metálico galvanizado tipo MP 152S - arco alto - vão = 6,78 m e altura = 3,61 m - aterro rodoviário mínimo = 0,75 m e máximo = 4,80 m - areia e brita comerciais</t>
  </si>
  <si>
    <t>Arco metálico galvanizado tipo MP 152S - arco alto - vão = 6,78 m e altura = 3,61 m - aterro rodoviário mínimo = 0,75 m e máximo = 4,80 m - areia extraída e brita produzida</t>
  </si>
  <si>
    <t>Arco metálico galvanizado tipo MP 152S - arco alto - vão = 6,96 m e altura = 4,42 m - aterro rodoviário mínimo = 0,75 m e máximo = 8,10 m - areia e brita comerciais</t>
  </si>
  <si>
    <t>Arco metálico galvanizado tipo MP 152S - arco alto - vão = 6,96 m e altura = 4,42 m - aterro rodoviário mínimo = 0,75 m e máximo = 8,10 m - areia extraída e brita produzida</t>
  </si>
  <si>
    <t>Arco metálico galvanizado tipo MP 152S - arco alto - vão = 6,99 m e altura = 4,27 m - aterro rodoviário mínimo = 0,75 m e máximo = 5,70 m - areia e brita comerciais</t>
  </si>
  <si>
    <t>Arco metálico galvanizado tipo MP 152S - arco alto - vão = 6,99 m e altura = 4,27 m - aterro rodoviário mínimo = 0,75 m e máximo = 5,70 m - areia extraída e brita produzida</t>
  </si>
  <si>
    <t>Arco metálico galvanizado tipo MP 152S - arco alto - vão = 7,01 m e altura = 3,63 m - aterro rodoviário mínimo = 0,75 m e máximo = 4,60 m - areia e brita comerciais</t>
  </si>
  <si>
    <t>Arco metálico galvanizado tipo MP 152S - arco alto - vão = 7,01 m e altura = 3,63 m - aterro rodoviário mínimo = 0,75 m e máximo = 4,60 m - areia extraída e brita produzida</t>
  </si>
  <si>
    <t>Arco metálico galvanizado tipo MP 152S - arco alto - vão = 7,24 m e altura = 3,68 m - aterro rodoviário mínimo = 0,90 m e máximo = 4,4 m - areia e brita comerciais</t>
  </si>
  <si>
    <t>Arco metálico galvanizado tipo MP 152S - arco alto - vão = 7,24 m e altura = 3,68 m - aterro rodoviário mínimo = 0,90 m e máximo = 4,40 m - areia extraída e brita produzida</t>
  </si>
  <si>
    <t>Arco metálico galvanizado tipo MP 152S - arco alto - vão = 7,42 m e altura = 4,52 m - aterro rodoviário mínimo = 0,90 m e máximo = 6,40 m - areia e brita comerciais</t>
  </si>
  <si>
    <t>Arco metálico galvanizado tipo MP 152S - arco alto - vão = 7,42 m e altura = 4,52 m - aterro rodoviário mínimo = 0,90 m e máximo = 6,40 m - areia extraída e brita produzida</t>
  </si>
  <si>
    <t>Arco metálico galvanizado tipo MP 152S - arco alto - vão = 7,47 m e altura = 4,19 m - aterro rodoviário mínimo = 0,90 m e máximo = 4,30 m - areia e brita comerciais</t>
  </si>
  <si>
    <t>Arco metálico galvanizado tipo MP 152S - arco alto - vão = 7,47 m e altura = 4,19 m - aterro rodoviário mínimo = 0,90 m e máximo = 4,30 m - areia extraída e brita produzida</t>
  </si>
  <si>
    <t>Arco metálico galvanizado tipo MP 152S - arco alto - vão = 7,67 m e altura = 3,99 m - aterro rodoviário mínimo = 0,90 m e máximo = 4,10 m - areia e brita comerciais</t>
  </si>
  <si>
    <t>Arco metálico galvanizado tipo MP 152S - arco alto - vão = 7,67 m e altura = 3,99 m - aterro rodoviário mínimo = 0,90 m e máximo = 4,10 m - areia extraída e brita produzida</t>
  </si>
  <si>
    <t>Arco metálico galvanizado tipo MP 152S - arco alto - vão = 7,85 m e altura = 4,60 m - aterro rodoviário mínimo = 0,90 m e máximo = 6,00 m - areia e brita comerciais</t>
  </si>
  <si>
    <t>Arco metálico galvanizado tipo MP 152S - arco alto - vão = 7,85 m e altura = 4,60 m - aterro rodoviário mínimo = 0,90 m e máximo = 6,00 m - areia extraída e brita produzida</t>
  </si>
  <si>
    <t>Arco metálico galvanizado tipo MP 152S - arco alto - vão = 7,90 m e altura = 4,04 m - aterro rodoviário mínimo = 0,90 m e máximo = 4,00 m - areia e brita comerciais</t>
  </si>
  <si>
    <t>Arco metálico galvanizado tipo MP 152S - arco alto - vão = 7,90 m e altura = 4,04 m - aterro rodoviário mínimo = 0,90 m e máximo = 4,00 m - areia extraída e brita produzida</t>
  </si>
  <si>
    <t>Arco metálico galvanizado tipo MP 152S - arco alto - vão = 8,08 m e altura = 4,65 m - aterro rodoviário mínimo = 0,90 m e máximo = 5,80 m - areia e brita comerciais</t>
  </si>
  <si>
    <t>Arco metálico galvanizado tipo MP 152S - arco alto - vão = 8,08 m e altura = 4,65 m - aterro rodoviário mínimo = 0,90 m e máximo = 5,80 m - areia extraída e brita produzida</t>
  </si>
  <si>
    <t>Arco metálico galvanizado tipo MP 152S - arco alto - vão = 8,31 m e altura = 4,70 m - aterro rodoviário mínimo = 0,90 m e máximo = 5,60 m - areia e brita comerciais</t>
  </si>
  <si>
    <t>Arco metálico galvanizado tipo MP 152S - arco alto - vão = 8,31 m e altura = 4,70 m - aterro rodoviário mínimo = 0,90 m e máximo = 5,60 m - areia extraída e brita produzida</t>
  </si>
  <si>
    <t>Arco metálico galvanizado tipo MP 152S - arco alto - vão = 8,36 m e altura = 4,11 m - aterro rodoviário mínimo = 0,90 m e máximo = 3,70 m - areia e brita comerciais</t>
  </si>
  <si>
    <t>Arco metálico galvanizado tipo MP 152S - arco alto - vão = 8,36 m e altura = 4,11 m - aterro rodoviário mínimo = 0,90 m e máximo = 3,70 m - areia extraída e brita produzida</t>
  </si>
  <si>
    <t>Arco metálico galvanizado tipo MP 152S - arco alto - vão = 8,59 m e altura = 4,39 m - aterro rodoviário mínimo = 0,90 m e máximo = 3,60 m - areia e brita comerciais</t>
  </si>
  <si>
    <t>Arco metálico galvanizado tipo MP 152S - arco alto - vão = 8,59 m e altura = 4,39 m - aterro rodoviário mínimo = 0,90 m e máximo = 3,60 m - areia extraída e brita produzida</t>
  </si>
  <si>
    <t>Arco metálico galvanizado tipo MP 152S - arco alto - vão = 8,97 m e altura = 5,00 m - aterro rodoviário mínimo = 0,90 m e máximo = 5,80 m - areia e brita comerciais</t>
  </si>
  <si>
    <t>Arco metálico galvanizado tipo MP 152S - arco alto - vão = 8,97 m e altura = 5,00 m - aterro rodoviário mínimo = 0,90 m e máximo = 5,80 m - areia extraída e brita produzida</t>
  </si>
  <si>
    <t>Arco metálico galvanizado tipo MP 152S - arco alto - vão = 9,17 m e altura = 5,49 m - aterro rodoviário mínimo = 0,90 m e máximo = 5,60 m - areia e brita comerciais</t>
  </si>
  <si>
    <t>Arco metálico galvanizado tipo MP 152S - arco alto - vão = 9,17 m e altura = 5,49 m - aterro rodoviário mínimo = 0,90 m e máximo = 5,60 m - areia extraída e brita produzida</t>
  </si>
  <si>
    <t>Arco metálico galvanizado tipo MP 152S - arco alto - vão = 9,22 m e altura = 4,70 m - aterro rodoviário mínimo = 0,90 m e máximo = 4,10 m - areia e brita comerciais</t>
  </si>
  <si>
    <t>Arco metálico galvanizado tipo MP 152S - arco alto - vão = 9,22 m e altura = 4,70 m - aterro rodoviário mínimo = 0,90 m e máximo = 4,10 m - areia extraída e brita produzida</t>
  </si>
  <si>
    <t>Arco metálico galvanizado tipo MP 152S - arco alto - vão = 9,45 m e altura = 4,75 m - aterro rodoviário mínimo = 0,90 m e máximo = 4,00 m - areia e brita comerciais</t>
  </si>
  <si>
    <t>Arco metálico galvanizado tipo MP 152S - arco alto - vão = 9,45 m e altura = 4,75 m - aterro rodoviário mínimo = 0,90 m e máximo = 4,00 m - areia extraída e brita produzida</t>
  </si>
  <si>
    <t>Arco metálico galvanizado tipo MP 152S - arco alto - vão = 9,63 m e altura = 5,59 m - aterro rodoviário mínimo = 0,90 m e máximo = 5,30 m - areia e brita comerciais</t>
  </si>
  <si>
    <t>Arco metálico galvanizado tipo MP 152S - arco alto - vão = 9,63 m e altura = 5,59 m - aterro rodoviário mínimo = 0,90 m e máximo = 5,30 m - areia extraída e brita produzida</t>
  </si>
  <si>
    <t>Arco metálico galvanizado tipo MP 152S - arco alto - vão = 9,65 m e altura = 5,41 m - aterro rodoviário mínimo = 0,90 m e máximo = 4,70 m - areia e brita comerciais</t>
  </si>
  <si>
    <t>Arco metálico galvanizado tipo MP 152S - arco alto - vão = 9,65 m e altura = 5,41 m - aterro rodoviário mínimo = 0,90 m e máximo = 4,70 m - areia extraída e brita produzida</t>
  </si>
  <si>
    <t>Arco metálico galvanizado tipo MP 152S - arco alto - vão = 9,68 m e altura = 5,23 m - aterro rodoviário mínimo = 0,90 m e máximo = 3,90 m - areia e brita comerciais</t>
  </si>
  <si>
    <t>Arco metálico galvanizado tipo MP 152S - arco alto - vão = 9,68 m e altura = 5,23 m - aterro rodoviário mínimo = 0,90 m e máximo = 3,90 m - areia extraída e brita produzida</t>
  </si>
  <si>
    <t>Arco metálico galvanizado tipo MP 152S - arco alto - vão = 9,86 m e altura = 6,07 m - aterro rodoviário mínimo = 0,90 m e máximo = 5,20 m - areia e brita comerciais</t>
  </si>
  <si>
    <t>Arco metálico galvanizado tipo MP 152S - arco alto - vão = 9,86 m e altura = 6,07 m - aterro rodoviário mínimo = 0,90 m e máximo = 5,20 m - areia extraída e brita produzida</t>
  </si>
  <si>
    <t>Arco metálico galvanizado tipo MP 152S - arco alto - vão = 9,91 m e altura = 5,28 m - aterro rodoviário mínimo = 0,90 m e máximo = 3,80 m - areia e brita comerciais</t>
  </si>
  <si>
    <t>Arco metálico galvanizado tipo MP 152S - arco alto - vão = 9,91 m e altura = 5,28 m - aterro rodoviário mínimo = 0,90 m e máximo = 3,80 m - areia extraída e brita produzida</t>
  </si>
  <si>
    <t>Arco metálico galvanizado tipo MP 152S - ovoide - vão = 7,21 m e altura = 7,82 m - aterro rodoviário mínimo = 0,75 m e máximo = 6,70 m - areia e brita comerciais</t>
  </si>
  <si>
    <t>Arco metálico galvanizado tipo MP 152S - ovoide - vão = 7,21 m e altura = 7,82 m - aterro rodoviário mínimo = 0,75 m e máximo = 6,70 m - areia extraída e brita produzida</t>
  </si>
  <si>
    <t>Arco metálico galvanizado tipo MP 152S - ovoide - vão = 7,31 m e altura = 7,87 m - aterro rodoviário mínimo = 0,90 m e máximo = 6,80 m - areia e brita comerciais</t>
  </si>
  <si>
    <t>Arco metálico galvanizado tipo MP 152S - ovoide - vão = 7,31 m e altura = 7,87 m - aterro rodoviário mínimo = 0,90 m e máximo = 6,80 m - areia extraída e brita produzida</t>
  </si>
  <si>
    <t>Arco metálico galvanizado tipo MP 152S - ovoide - vão = 7,57 m e altura = 8,44 m - aterro rodoviário mínimo = 0,90 m e máximo = 5,60 m - areia e brita comerciais</t>
  </si>
  <si>
    <t>Arco metálico galvanizado tipo MP 152S - ovoide - vão = 7,57 m e altura = 8,44 m - aterro rodoviário mínimo = 0,90 m e máximo = 5,60 m - areia extraída e brita produzida</t>
  </si>
  <si>
    <t>Arco metálico galvanizado tipo MP 152S - ovoide - vão = 7,77 m e altura = 7,90 m - aterro rodoviário mínimo = 0,90 m e máximo = 6,80 m - areia e brita comerciais</t>
  </si>
  <si>
    <t>Arco metálico galvanizado tipo MP 152S - ovoide - vão = 7,77 m e altura = 7,90 m - aterro rodoviário mínimo = 0,90 m e máximo = 6,80 m - areia extraída e brita produzida</t>
  </si>
  <si>
    <t>Arco metálico galvanizado tipo MP 152S - ovoide - vão = 8,13 m e altura = 8,01 m - aterro rodoviário mínimo = 0,90 m e máximo = 3,50 m - areia e brita comerciais</t>
  </si>
  <si>
    <t>Arco metálico galvanizado tipo MP 152S - ovoide - vão = 8,13 m e altura = 8,01 m - aterro rodoviário mínimo = 0,90 m e máximo = 3,50 m - areia extraída e brita produzida</t>
  </si>
  <si>
    <t>Arco metálico galvanizado tipo MP 152S - ovoide - vão = 8,36 m e altura = 8,23 m - aterro rodoviário mínimo = 0,90 m e máximo = 4,30 m - areia e brita comerciais</t>
  </si>
  <si>
    <t>Arco metálico galvanizado tipo MP 152S - ovoide - vão = 8,36 m e altura = 8,23 m - aterro rodoviário mínimo = 0,90 m e máximo = 4,30 m - areia extraída e brita produzida</t>
  </si>
  <si>
    <t>Arco metálico galvanizado tipo MP 152S - ovoide - vão = 8,56 m e altura = 8,48 m - aterro rodoviário mínimo = 0,90 m e máximo = 5,30 m - areia e brita comerciais</t>
  </si>
  <si>
    <t>Arco metálico galvanizado tipo MP 152S - ovoide - vão = 8,56 m e altura = 8,48 m - aterro rodoviário mínimo = 0,90 m e máximo = 5,30 m - areia extraída e brita produzida</t>
  </si>
  <si>
    <t>Arco metálico galvanizado tipo MP 152S - ovoide - vão = 8,71 m e altura = 9,32 m - aterro rodoviário mínimo = 0,90 m e máximo = 6,00 m - areia e brita comerciais</t>
  </si>
  <si>
    <t>Arco metálico galvanizado tipo MP 152S - ovoide - vão = 8,71 m e altura = 9,32 m - aterro rodoviário mínimo = 0,90 m e máximo = 6,00 m - areia extraída e brita produzida</t>
  </si>
  <si>
    <t>Arco metálico galvanizado tipo MP 152S - ovoide - vão = 9,15 m e altura = 9,04 m - aterro rodoviário mínimo = 0,90 m e máximo = 4,70 m - areia e brita comerciais</t>
  </si>
  <si>
    <t>Arco metálico galvanizado tipo MP 152S - ovoide - vão = 9,15 m e altura = 9,04 m - aterro rodoviário mínimo = 0,90 m e máximo = 4,70 m - areia extraída e brita produzida</t>
  </si>
  <si>
    <t>Arco metálico galvanizado tipo MP 152S - ovoide - vão = 9,15 m e altura = 9,50 m - aterro rodoviário mínimo = 0,90 m e máximo = 5,70 m - areia e brita comerciais</t>
  </si>
  <si>
    <t>Arco metálico galvanizado tipo MP 152S - ovoide - vão = 9,15 m e altura = 9,50 m - aterro rodoviário mínimo = 0,90 m e máximo = 5,70 m - areia extraída e brita produzida</t>
  </si>
  <si>
    <t>Argamassa de solo-cimento com 10% de cimento e material de jazida - preparo e injeção em tunnel liner</t>
  </si>
  <si>
    <t>Bueiro metálico com chapas múltiplas MP 100 com revestimento em epóxi - D = 0,60 m - brita comercial</t>
  </si>
  <si>
    <t>Bueiro metálico com chapas múltiplas MP 100 com revestimento em epóxi - D = 0,60 m - brita produzida</t>
  </si>
  <si>
    <t>Bueiro metálico com chapas múltiplas MP 100 com revestimento em epóxi - D = 0,70 m - brita comercial</t>
  </si>
  <si>
    <t>Bueiro metálico com chapas múltiplas MP 100 com revestimento em epóxi - D = 0,70 m - brita produzida</t>
  </si>
  <si>
    <t>Bueiro metálico com chapas múltiplas MP 100 com revestimento em epóxi - D = 0,80 m - brita comercial</t>
  </si>
  <si>
    <t>Bueiro metálico com chapas múltiplas MP 100 com revestimento em epóxi - D = 0,80 m - brita produzida</t>
  </si>
  <si>
    <t>Bueiro metálico com chapas múltiplas MP 100 com revestimento em epóxi - D = 0,90 m - brita comercial</t>
  </si>
  <si>
    <t>Bueiro metálico com chapas múltiplas MP 100 com revestimento em epóxi - D = 0,90 m - brita produzida</t>
  </si>
  <si>
    <t>Bueiro metálico com chapas múltiplas MP 100 com revestimento em epóxi - D = 1,00 m - brita comercial</t>
  </si>
  <si>
    <t>Bueiro metálico com chapas múltiplas MP 100 com revestimento em epóxi - D = 1,00 m - brita produzida</t>
  </si>
  <si>
    <t>Bueiro metálico com chapas múltiplas MP 100 com revestimento em epóxi - D = 1,10 m - brita comercial</t>
  </si>
  <si>
    <t>Bueiro metálico com chapas múltiplas MP 100 com revestimento em epóxi - D = 1,10 m - brita produzida</t>
  </si>
  <si>
    <t>Bueiro metálico com chapas múltiplas MP 100 com revestimento em epóxi - D = 1,20 m - brita comercial</t>
  </si>
  <si>
    <t>Bueiro metálico com chapas múltiplas MP 100 com revestimento em epóxi - D = 1,20 m - brita produzida</t>
  </si>
  <si>
    <t>Bueiro metálico com chapas múltiplas MP 100 com revestimento em epóxi - D = 1,30 m - brita comercial</t>
  </si>
  <si>
    <t>Bueiro metálico com chapas múltiplas MP 100 com revestimento em epóxi - D = 1,30 m - brita produzida</t>
  </si>
  <si>
    <t>Bueiro metálico com chapas múltiplas MP 100 com revestimento em epóxi - D = 1,40 m - brita comercial</t>
  </si>
  <si>
    <t>Bueiro metálico com chapas múltiplas MP 100 com revestimento em epóxi - D = 1,40 m - brita produzida</t>
  </si>
  <si>
    <t>Bueiro metálico com chapas múltiplas MP 100 com revestimento em epóxi - D = 1,50 m - brita comercial</t>
  </si>
  <si>
    <t>Bueiro metálico com chapas múltiplas MP 100 com revestimento em epóxi - D = 1,50 m - brita produzida</t>
  </si>
  <si>
    <t>Bueiro metálico com chapas múltiplas MP 100 com revestimento em epóxi - D = 1,60 m - brita comercial</t>
  </si>
  <si>
    <t>Bueiro metálico com chapas múltiplas MP 100 com revestimento em epóxi - D = 1,60 m - brita produzida</t>
  </si>
  <si>
    <t>Bueiro metálico com chapas múltiplas MP 100 com revestimento em epóxi - D = 1,70 m - brita comercial</t>
  </si>
  <si>
    <t>Bueiro metálico com chapas múltiplas MP 100 com revestimento em epóxi - D = 1,70 m - brita produzida</t>
  </si>
  <si>
    <t>Bueiro metálico com chapas múltiplas MP 100 com revestimento em epóxi - D = 1,80 m - brita comercial</t>
  </si>
  <si>
    <t>Bueiro metálico com chapas múltiplas MP 100 com revestimento em epóxi - D = 1,80 m - brita produzida</t>
  </si>
  <si>
    <t>Bueiro metálico com chapas múltiplas MP 100 com revestimento em epóxi - D = 1,90 m - brita comercial</t>
  </si>
  <si>
    <t>Bueiro metálico com chapas múltiplas MP 100 com revestimento em epóxi - D = 1,90 m - brita produzida</t>
  </si>
  <si>
    <t>Bueiro metálico com chapas múltiplas MP 100 com revestimento em epóxi - D = 2,00 m - brita comercial</t>
  </si>
  <si>
    <t>Bueiro metálico com chapas múltiplas MP 100 com revestimento em epóxi - D = 2,00 m - brita produzida</t>
  </si>
  <si>
    <t>Bueiro metálico com chapas múltiplas MP 100 com revestimento em epóxi - D = 2,10 m - brita comercial</t>
  </si>
  <si>
    <t>Bueiro metálico com chapas múltiplas MP 100 com revestimento em epóxi - D = 2,10 m - brita produzida</t>
  </si>
  <si>
    <t>Bueiro metálico com chapas múltiplas MP 100 com revestimento em epóxi - D = 2,20 m - brita comercial</t>
  </si>
  <si>
    <t>Bueiro metálico com chapas múltiplas MP 100 com revestimento em epóxi - D = 2,20 m - brita produzida</t>
  </si>
  <si>
    <t>Bueiro metálico com chapas múltiplas MP 100 com revestimento em epóxi - D = 2,30 m - brita comercial</t>
  </si>
  <si>
    <t>Bueiro metálico com chapas múltiplas MP 100 com revestimento em epóxi - D = 2,30 m - brita produzida</t>
  </si>
  <si>
    <t>Bueiro metálico com chapas múltiplas MP 100 com revestimento em epóxi - D = 2,40 m - brita comercial</t>
  </si>
  <si>
    <t>Bueiro metálico com chapas múltiplas MP 100 com revestimento em epóxi - D = 2,40 m - brita produzida</t>
  </si>
  <si>
    <t>Bueiro metálico com chapas múltiplas MP 100 com revestimento em epóxi - D = 2,50 m - brita comercial</t>
  </si>
  <si>
    <t>Bueiro metálico com chapas múltiplas MP 100 com revestimento em epóxi - D = 2,50 m - brita produzida</t>
  </si>
  <si>
    <t>Bueiro metálico com chapas múltiplas MP 100 com revestimento em epóxi - D = 2,60 m - brita comercial</t>
  </si>
  <si>
    <t>Bueiro metálico com chapas múltiplas MP 100 com revestimento em epóxi - D = 2,60 m - brita produzida</t>
  </si>
  <si>
    <t>Bueiro metálico com chapas múltiplas MP 100 com revestimento em epóxi - D = 2,70 m - brita comercial</t>
  </si>
  <si>
    <t>Bueiro metálico com chapas múltiplas MP 100 com revestimento em epóxi - D = 2,70 m - brita produzida</t>
  </si>
  <si>
    <t>Bueiro metálico com chapas múltiplas MP 100 com revestimento em epóxi - D = 2,80 m - brita comercial</t>
  </si>
  <si>
    <t>Bueiro metálico com chapas múltiplas MP 100 com revestimento em epóxi - D = 2,80 m - brita produzida</t>
  </si>
  <si>
    <t>Bueiro metálico com chapas múltiplas MP 100 galvanizadas - D = 0,60 m - brita comercial</t>
  </si>
  <si>
    <t>Bueiro metálico com chapas múltiplas MP 100 galvanizadas - D = 0,60 m - brita produzida</t>
  </si>
  <si>
    <t>Bueiro metálico com chapas múltiplas MP 100 galvanizadas - D = 0,70 m - brita comercial</t>
  </si>
  <si>
    <t>Bueiro metálico com chapas múltiplas MP 100 galvanizadas - D = 0,70 m - brita produzida</t>
  </si>
  <si>
    <t>Bueiro metálico com chapas múltiplas MP 100 galvanizadas - D = 0,80 m - brita comercial</t>
  </si>
  <si>
    <t>Bueiro metálico com chapas múltiplas MP 100 galvanizadas - D = 0,80 m - brita produzida</t>
  </si>
  <si>
    <t>Bueiro metálico com chapas múltiplas MP 100 galvanizadas - D = 0,90 m - brita comercial</t>
  </si>
  <si>
    <t>Bueiro metálico com chapas múltiplas MP 100 galvanizadas - D = 0,90 m - brita produzida</t>
  </si>
  <si>
    <t>Bueiro metálico com chapas múltiplas MP 100 galvanizadas - D = 1,00 m - brita comercial</t>
  </si>
  <si>
    <t>Bueiro metálico com chapas múltiplas MP 100 galvanizadas - D = 1,00 m - brita produzida</t>
  </si>
  <si>
    <t>Bueiro metálico com chapas múltiplas MP 100 galvanizadas - D = 1,10 m - brita comercial</t>
  </si>
  <si>
    <t>Bueiro metálico com chapas múltiplas MP 100 galvanizadas - D = 1,10 m - brita produzida</t>
  </si>
  <si>
    <t>Bueiro metálico com chapas múltiplas MP 100 galvanizadas - D = 1,20 m - brita comercial</t>
  </si>
  <si>
    <t>Bueiro metálico com chapas múltiplas MP 100 galvanizadas - D = 1,20 m - brita produzida</t>
  </si>
  <si>
    <t>Bueiro metálico com chapas múltiplas MP 100 galvanizadas - D = 1,30 m - brita comercial</t>
  </si>
  <si>
    <t>Bueiro metálico com chapas múltiplas MP 100 galvanizadas - D = 1,30 m - brita produzida</t>
  </si>
  <si>
    <t>Bueiro metálico com chapas múltiplas MP 100 galvanizadas - D = 1,40 m - brita comercial</t>
  </si>
  <si>
    <t>Bueiro metálico com chapas múltiplas MP 100 galvanizadas - D = 1,40 m - brita produzida</t>
  </si>
  <si>
    <t>Bueiro metálico com chapas múltiplas MP 100 galvanizadas - D = 1,50 m - brita comercial</t>
  </si>
  <si>
    <t>Bueiro metálico com chapas múltiplas MP 100 galvanizadas - D = 1,50 m - brita produzida</t>
  </si>
  <si>
    <t>Bueiro metálico com chapas múltiplas MP 100 galvanizadas - D = 1,60 m - brita comercial</t>
  </si>
  <si>
    <t>Bueiro metálico com chapas múltiplas MP 100 galvanizadas - D = 1,60 m - brita produzida</t>
  </si>
  <si>
    <t>Bueiro metálico com chapas múltiplas MP 100 galvanizadas - D = 1,70 m - brita comercial</t>
  </si>
  <si>
    <t>Bueiro metálico com chapas múltiplas MP 100 galvanizadas - D = 1,70 m - brita produzida</t>
  </si>
  <si>
    <t>Bueiro metálico com chapas múltiplas MP 100 galvanizadas - D = 1,80 m - brita comercial</t>
  </si>
  <si>
    <t>Bueiro metálico com chapas múltiplas MP 100 galvanizadas - D = 1,80 m - brita produzida</t>
  </si>
  <si>
    <t>Bueiro metálico com chapas múltiplas MP 100 galvanizadas - D = 1,90 m - brita comercial</t>
  </si>
  <si>
    <t>Bueiro metálico com chapas múltiplas MP 100 galvanizadas - D = 1,90 m - brita produzida</t>
  </si>
  <si>
    <t>Bueiro metálico com chapas múltiplas MP 100 galvanizadas - D = 2,00 m - brita comercial</t>
  </si>
  <si>
    <t>Bueiro metálico com chapas múltiplas MP 100 galvanizadas - D = 2,00 m - brita produzida</t>
  </si>
  <si>
    <t>Bueiro metálico com chapas múltiplas MP 100 galvanizadas - D = 2,10 m - brita comercial</t>
  </si>
  <si>
    <t>Bueiro metálico com chapas múltiplas MP 100 galvanizadas - D = 2,10 m - brita produzida</t>
  </si>
  <si>
    <t>Bueiro metálico com chapas múltiplas MP 100 galvanizadas - D = 2,20 m - brita comercial</t>
  </si>
  <si>
    <t>Bueiro metálico com chapas múltiplas MP 100 galvanizadas - D = 2,20 m - brita produzida</t>
  </si>
  <si>
    <t>Bueiro metálico com chapas múltiplas MP 100 galvanizadas - D = 2,30 m - brita comercial</t>
  </si>
  <si>
    <t>Bueiro metálico com chapas múltiplas MP 100 galvanizadas - D = 2,30 m - brita produzida</t>
  </si>
  <si>
    <t>Bueiro metálico com chapas múltiplas MP 100 galvanizadas - D = 2,40 m - brita comercial</t>
  </si>
  <si>
    <t>Bueiro metálico com chapas múltiplas MP 100 galvanizadas - D = 2,40 m - brita produzida</t>
  </si>
  <si>
    <t>Bueiro metálico com chapas múltiplas MP 100 galvanizadas - D = 2,50 m - brita comercial</t>
  </si>
  <si>
    <t>Bueiro metálico com chapas múltiplas MP 100 galvanizadas - D = 2,50 m - brita produzida</t>
  </si>
  <si>
    <t>Bueiro metálico com chapas múltiplas MP 100 galvanizadas - D = 2,60 m - brita comercial</t>
  </si>
  <si>
    <t>Bueiro metálico com chapas múltiplas MP 100 galvanizadas - D = 2,60 m - brita produzida</t>
  </si>
  <si>
    <t>Bueiro metálico com chapas múltiplas MP 100 galvanizadas - D = 2,70 m - brita comercial</t>
  </si>
  <si>
    <t>Bueiro metálico com chapas múltiplas MP 100 galvanizadas - D = 2,70 m - brita produzida</t>
  </si>
  <si>
    <t>Bueiro metálico com chapas múltiplas MP 100 galvanizadas - D = 2,80 m - brita comercial</t>
  </si>
  <si>
    <t>Bueiro metálico com chapas múltiplas MP 100 galvanizadas - D = 2,80 m - brita produzida</t>
  </si>
  <si>
    <t>Bueiro metálico com chapas múltiplas MP 152 com revestimento em epóxi - D = 1,50 m - brita comercial</t>
  </si>
  <si>
    <t>Bueiro metálico com chapas múltiplas MP 152 com revestimento em epóxi - D = 1,50 m - brita produzida</t>
  </si>
  <si>
    <t>Bueiro metálico com chapas múltiplas MP 152 com revestimento em epóxi - D = 1,80 m - brita comercial</t>
  </si>
  <si>
    <t>Bueiro metálico com chapas múltiplas MP 152 com revestimento em epóxi - D = 1,80 m - brita produzida</t>
  </si>
  <si>
    <t>Bueiro metálico com chapas múltiplas MP 152 com revestimento em epóxi - D = 1,90 m - brita comercial</t>
  </si>
  <si>
    <t>Bueiro metálico com chapas múltiplas MP 152 com revestimento em epóxi - D = 1,90 m - brita produzida</t>
  </si>
  <si>
    <t>Bueiro metálico com chapas múltiplas MP 152 com revestimento em epóxi - D = 2,15 m - brita comercial</t>
  </si>
  <si>
    <t>Bueiro metálico com chapas múltiplas MP 152 com revestimento em epóxi - D = 2,15 m - brita produzida</t>
  </si>
  <si>
    <t>Bueiro metálico com chapas múltiplas MP 152 com revestimento em epóxi - D = 2,30 m - brita comercial</t>
  </si>
  <si>
    <t>Bueiro metálico com chapas múltiplas MP 152 com revestimento em epóxi - D = 2,30 m - brita produzida</t>
  </si>
  <si>
    <t>Bueiro metálico com chapas múltiplas MP 152 com revestimento em epóxi - D = 2,65 m - brita comercial</t>
  </si>
  <si>
    <t>Bueiro metálico com chapas múltiplas MP 152 com revestimento em epóxi - D = 2,65 m - brita produzida</t>
  </si>
  <si>
    <t>Bueiro metálico com chapas múltiplas MP 152 com revestimento em epóxi - D = 3,05 m - brita comercial</t>
  </si>
  <si>
    <t>Bueiro metálico com chapas múltiplas MP 152 com revestimento em epóxi - D = 3,05 m - brita produzida</t>
  </si>
  <si>
    <t>Bueiro metálico com chapas múltiplas MP 152 com revestimento em epóxi - D = 3,20 m - brita comercial</t>
  </si>
  <si>
    <t>Bueiro metálico com chapas múltiplas MP 152 com revestimento em epóxi - D = 3,20 m - brita produzida</t>
  </si>
  <si>
    <t>Bueiro metálico com chapas múltiplas MP 152 com revestimento em epóxi - D = 3,40 m - brita comercial</t>
  </si>
  <si>
    <t>Bueiro metálico com chapas múltiplas MP 152 com revestimento em epóxi - D = 3,40 m - brita produzida</t>
  </si>
  <si>
    <t>Bueiro metálico com chapas múltiplas MP 152 com revestimento em epóxi - D = 3,65 m - brita comercial</t>
  </si>
  <si>
    <t>Bueiro metálico com chapas múltiplas MP 152 com revestimento em epóxi - D = 3,65 m - brita produzida</t>
  </si>
  <si>
    <t>Bueiro metálico com chapas múltiplas MP 152 com revestimento em epóxi - D = 3,80 m - brita comercial</t>
  </si>
  <si>
    <t>Bueiro metálico com chapas múltiplas MP 152 com revestimento em epóxi - D = 3,80 m - brita produzida</t>
  </si>
  <si>
    <t>Bueiro metálico com chapas múltiplas MP 152 com revestimento em epóxi - D = 4,20 m - brita comercial</t>
  </si>
  <si>
    <t>Bueiro metálico com chapas múltiplas MP 152 com revestimento em epóxi - D = 4,20 m - brita produzida</t>
  </si>
  <si>
    <t>Bueiro metálico com chapas múltiplas MP 152 com revestimento em epóxi - D = 4,60 m - brita comercial</t>
  </si>
  <si>
    <t>Bueiro metálico com chapas múltiplas MP 152 com revestimento em epóxi - D = 4,60 m - brita produzida</t>
  </si>
  <si>
    <t>Bueiro metálico com chapas múltiplas MP 152 com revestimento em epóxi - D = 4,80 m - brita comercial</t>
  </si>
  <si>
    <t>Bueiro metálico com chapas múltiplas MP 152 com revestimento em epóxi - D = 4,80 m - brita produzida</t>
  </si>
  <si>
    <t>Bueiro metálico com chapas múltiplas MP 152 com revestimento em epóxi - D = 5,00 m - brita comercial</t>
  </si>
  <si>
    <t>Bueiro metálico com chapas múltiplas MP 152 com revestimento em epóxi - D = 5,00 m - brita produzida</t>
  </si>
  <si>
    <t>Bueiro metálico com chapas múltiplas MP 152 com revestimento em epóxi - D = 5,35 m - brita comercial</t>
  </si>
  <si>
    <t>Bueiro metálico com chapas múltiplas MP 152 com revestimento em epóxi - D = 5,35 m - brita produzida</t>
  </si>
  <si>
    <t>Bueiro metálico com chapas múltiplas MP 152 com revestimento em epóxi - D = 5,70 m - brita comercial</t>
  </si>
  <si>
    <t>Bueiro metálico com chapas múltiplas MP 152 com revestimento em epóxi - D = 5,70 m - brita produzida</t>
  </si>
  <si>
    <t>Bueiro metálico com chapas múltiplas MP 152 com revestimento em epóxi - D = 6,10 m - brita comercial</t>
  </si>
  <si>
    <t>Bueiro metálico com chapas múltiplas MP 152 com revestimento em epóxi - D = 6,10 m - brita produzida</t>
  </si>
  <si>
    <t>Bueiro metálico com chapas múltiplas MP 152 com revestimento em epóxi - D = 6,50 m - brita comercial</t>
  </si>
  <si>
    <t>Bueiro metálico com chapas múltiplas MP 152 com revestimento em epóxi - D = 6,50 m - brita produzida</t>
  </si>
  <si>
    <t>Bueiro metálico com chapas múltiplas MP 152 com revestimento em epóxi - D = 6,85 m - brita comercial</t>
  </si>
  <si>
    <t>Bueiro metálico com chapas múltiplas MP 152 com revestimento em epóxi - D = 6,85 m - brita produzida</t>
  </si>
  <si>
    <t>Bueiro metálico com chapas múltiplas MP 152 com revestimento em epóxi - D = 7,25 m - brita comercial</t>
  </si>
  <si>
    <t>Bueiro metálico com chapas múltiplas MP 152 com revestimento em epóxi - D = 7,25 m - brita produzida</t>
  </si>
  <si>
    <t>Bueiro metálico com chapas múltiplas MP 152 galvanizadas - D = 1,50 m - brita comercial</t>
  </si>
  <si>
    <t>Bueiro metálico com chapas múltiplas MP 152 galvanizadas - D = 1,50 m - brita produzida</t>
  </si>
  <si>
    <t>Bueiro metálico com chapas múltiplas MP 152 galvanizadas - D = 1,80 m - brita comercial</t>
  </si>
  <si>
    <t>Bueiro metálico com chapas múltiplas MP 152 galvanizadas - D = 1,80 m - brita produzida</t>
  </si>
  <si>
    <t>Bueiro metálico com chapas múltiplas MP 152 galvanizadas - D = 1,90 m - brita comercial</t>
  </si>
  <si>
    <t>Bueiro metálico com chapas múltiplas MP 152 galvanizadas - D = 1,90 m - brita produzida</t>
  </si>
  <si>
    <t>Bueiro metálico com chapas múltiplas MP 152 galvanizadas - D = 2,15 m - brita comercial</t>
  </si>
  <si>
    <t>Bueiro metálico com chapas múltiplas MP 152 galvanizadas - D = 2,15 m - brita produzida</t>
  </si>
  <si>
    <t>Bueiro metálico com chapas múltiplas MP 152 galvanizadas - D = 2,30 m - brita comercial</t>
  </si>
  <si>
    <t>Bueiro metálico com chapas múltiplas MP 152 galvanizadas - D = 2,30 m - brita produzida</t>
  </si>
  <si>
    <t>Bueiro metálico com chapas múltiplas MP 152 galvanizadas - D = 2,65 m - brita comercial</t>
  </si>
  <si>
    <t>Bueiro metálico com chapas múltiplas MP 152 galvanizadas - D = 2,65 m - brita produzida</t>
  </si>
  <si>
    <t>Bueiro metálico com chapas múltiplas MP 152 galvanizadas - D = 3,05 m - brita comercial</t>
  </si>
  <si>
    <t>Bueiro metálico com chapas múltiplas MP 152 galvanizadas - D = 3,05 m - brita produzida</t>
  </si>
  <si>
    <t>Bueiro metálico com chapas múltiplas MP 152 galvanizadas - D = 3,20 m - brita comercial</t>
  </si>
  <si>
    <t>Bueiro metálico com chapas múltiplas MP 152 galvanizadas - D = 3,20 m - brita produzida</t>
  </si>
  <si>
    <t>Bueiro metálico com chapas múltiplas MP 152 galvanizadas - D = 3,40 m - brita comercial</t>
  </si>
  <si>
    <t>Bueiro metálico com chapas múltiplas MP 152 galvanizadas - D = 3,40 m - brita produzida</t>
  </si>
  <si>
    <t>Bueiro metálico com chapas múltiplas MP 152 galvanizadas - D = 3,65 m - brita comercial</t>
  </si>
  <si>
    <t>Bueiro metálico com chapas múltiplas MP 152 galvanizadas - D = 3,65 m - brita produzida</t>
  </si>
  <si>
    <t>Bueiro metálico com chapas múltiplas MP 152 galvanizadas - D = 3,80 m - brita comercial</t>
  </si>
  <si>
    <t>Bueiro metálico com chapas múltiplas MP 152 galvanizadas - D = 3,80 m - brita produzida</t>
  </si>
  <si>
    <t>Bueiro metálico com chapas múltiplas MP 152 galvanizadas - D = 4,20 m - brita comercial</t>
  </si>
  <si>
    <t>Bueiro metálico com chapas múltiplas MP 152 galvanizadas - D = 4,20 m - brita produzida</t>
  </si>
  <si>
    <t>Bueiro metálico com chapas múltiplas MP 152 galvanizadas - D = 4,60 m - brita comercial</t>
  </si>
  <si>
    <t>Bueiro metálico com chapas múltiplas MP 152 galvanizadas - D = 4,60 m - brita produzida</t>
  </si>
  <si>
    <t>Bueiro metálico com chapas múltiplas MP 152 galvanizadas - D = 4,80 m - brita comercial</t>
  </si>
  <si>
    <t>Bueiro metálico com chapas múltiplas MP 152 galvanizadas - D = 4,80 m - brita produzida</t>
  </si>
  <si>
    <t>Bueiro metálico com chapas múltiplas MP 152 galvanizadas - D = 5,00 m - brita comercial</t>
  </si>
  <si>
    <t>Bueiro metálico com chapas múltiplas MP 152 galvanizadas - D = 5,00 m - brita produzida</t>
  </si>
  <si>
    <t>Bueiro metálico com chapas múltiplas MP 152 galvanizadas - D = 5,35 m - brita comercial</t>
  </si>
  <si>
    <t>Bueiro metálico com chapas múltiplas MP 152 galvanizadas - D = 5,35 m - brita produzida</t>
  </si>
  <si>
    <t>Bueiro metálico com chapas múltiplas MP 152 galvanizadas - D = 5,70 m - brita comercial</t>
  </si>
  <si>
    <t>Bueiro metálico com chapas múltiplas MP 152 galvanizadas - D = 5,70 m - brita produzida</t>
  </si>
  <si>
    <t>Bueiro metálico com chapas múltiplas MP 152 galvanizadas - D = 6,10 m - brita comercial</t>
  </si>
  <si>
    <t>Bueiro metálico com chapas múltiplas MP 152 galvanizadas - D = 6,10 m - brita produzida</t>
  </si>
  <si>
    <t>Bueiro metálico com chapas múltiplas MP 152 galvanizadas - D = 6,50 m - brita comercial</t>
  </si>
  <si>
    <t>Bueiro metálico com chapas múltiplas MP 152 galvanizadas - D = 6,50 m - brita produzida</t>
  </si>
  <si>
    <t>Bueiro metálico com chapas múltiplas MP 152 galvanizadas - D = 6,85 m - brita comercial</t>
  </si>
  <si>
    <t>Bueiro metálico com chapas múltiplas MP 152 galvanizadas - D = 6,85 m - brita produzida</t>
  </si>
  <si>
    <t>Bueiro metálico com chapas múltiplas MP 152 galvanizadas - D = 7,25 m - brita comercial</t>
  </si>
  <si>
    <t>Bueiro metálico com chapas múltiplas MP 152 galvanizadas - D = 7,25 m - brita produzida</t>
  </si>
  <si>
    <t>Bueiro metálico com chapas múltiplas MP 152 galvanizadas - lenticular - vão = 1,95 m e altura = 1,40 m - aterro rodoviário mínimo = 0,60 m e máximo = 8,40 m - brita comercial</t>
  </si>
  <si>
    <t>Bueiro metálico com chapas múltiplas MP 152 galvanizadas - lenticular - vão = 1,95 m e altura = 1,40 m - aterro rodoviário mínimo = 0,60 m e máximo = 8,40 m - brita produzida</t>
  </si>
  <si>
    <t>Bueiro metálico com chapas múltiplas MP 152 galvanizadas - lenticular - vão = 2,15 m e altura = 1,50 m - aterro rodoviário mínimo = 0,60 m e máximo = 7,50 m - brita comercial</t>
  </si>
  <si>
    <t>Bueiro metálico com chapas múltiplas MP 152 galvanizadas - lenticular - vão = 2,15 m e altura = 1,50 m - aterro rodoviário mínimo = 0,60 m e máximo = 7,50 m - brita produzida</t>
  </si>
  <si>
    <t>Bueiro metálico com chapas múltiplas MP 152 galvanizadas - lenticular - vão = 2,30 m e altura = 1,60 m - aterro rodoviário mínimo = 0,60 m e máximo = 7,20 m - brita comercial</t>
  </si>
  <si>
    <t>Bueiro metálico com chapas múltiplas MP 152 galvanizadas - lenticular - vão = 2,30 m e altura = 1,60 m - aterro rodoviário mínimo = 0,60 m e máximo = 7,20 m - brita produzida</t>
  </si>
  <si>
    <t>Bueiro metálico com chapas múltiplas MP 152 galvanizadas - lenticular - vão = 2,55 m e altura = 1,65 m - aterro rodoviário mínimo = 0,60 m e máximo = 6,50 m - brita comercial</t>
  </si>
  <si>
    <t>Bueiro metálico com chapas múltiplas MP 152 galvanizadas - lenticular - vão = 2,55 m e altura = 1,65 m - aterro rodoviário mínimo = 0,60 m e máximo = 6,50 m - brita produzida</t>
  </si>
  <si>
    <t>Bueiro metálico com chapas múltiplas MP 152 galvanizadas - lenticular - vão = 2,70 m e altura = 1,85 m - aterro rodoviário mínimo = 0,60 m e máximo = 6,60 m - brita comercial</t>
  </si>
  <si>
    <t>Bueiro metálico com chapas múltiplas MP 152 galvanizadas - lenticular - vão = 2,70 m e altura = 1,85 m - aterro rodoviário mínimo = 0,60 m e máximo = 6,60 m - brita produzida</t>
  </si>
  <si>
    <t>Bueiro metálico com chapas múltiplas MP 152 galvanizadas - lenticular - vão = 2,75 m e altura = 1,90 m - aterro rodoviário mínimo = 0,60 m e máximo = 6,50 m - brita comercial</t>
  </si>
  <si>
    <t>Bueiro metálico com chapas múltiplas MP 152 galvanizadas - lenticular - vão = 2,75 m e altura = 1,90 m - aterro rodoviário mínimo = 0,60 m e máximo = 6,50 m - brita produzida</t>
  </si>
  <si>
    <t>Bueiro metálico com chapas múltiplas MP 152 galvanizadas - lenticular - vão = 3,00 m e altura = 2,00 m - aterro rodoviário mínimo = 0,60 m e máximo = 6,00 m - brita comercial</t>
  </si>
  <si>
    <t>Bueiro metálico com chapas múltiplas MP 152 galvanizadas - lenticular - vão = 3,00 m e altura = 2,00 m - aterro rodoviário mínimo = 0,60 m e máximo = 6,00 m - brita produzida</t>
  </si>
  <si>
    <t>Bueiro metálico com chapas múltiplas MP 152 galvanizadas - lenticular - vão = 3,20 m e altura = 2,10 m - aterro rodoviário mínimo = 0,60 m e máximo = 5,60 m - brita comercial</t>
  </si>
  <si>
    <t>Bueiro metálico com chapas múltiplas MP 152 galvanizadas - lenticular - vão = 3,20 m e altura = 2,10 m - aterro rodoviário mínimo = 0,60 m e máximo = 5,60 m - brita produzida</t>
  </si>
  <si>
    <t>Bueiro metálico com chapas múltiplas MP 152 galvanizadas - lenticular - vão = 3,35 m e altura = 2,15 m - aterro rodoviário mínimo = 0,60 m e máximo = 5,30 m - brita comercial</t>
  </si>
  <si>
    <t>Bueiro metálico com chapas múltiplas MP 152 galvanizadas - lenticular - vão = 3,35 m e altura = 2,15 m - aterro rodoviário mínimo = 0,60 m e máximo = 5,30 m - brita produzida</t>
  </si>
  <si>
    <t>Bueiro metálico com chapas múltiplas MP 152 galvanizadas - lenticular - vão = 3,55 m e altura = 2,25 m - aterro rodoviário mínimo = 0,60 m e máximo = 5,00 m - brita comercial</t>
  </si>
  <si>
    <t>Bueiro metálico com chapas múltiplas MP 152 galvanizadas - lenticular - vão = 3,55 m e altura = 2,25 m - aterro rodoviário mínimo = 0,60 m e máximo = 5,00 m - brita produzida</t>
  </si>
  <si>
    <t>Bueiro metálico com chapas múltiplas MP 152 galvanizadas - lenticular - vão = 3,70 m e altura = 2,35 m - aterro rodoviário mínimo = 0,60 m e máximo = 4,90 m - brita comercial</t>
  </si>
  <si>
    <t>Bueiro metálico com chapas múltiplas MP 152 galvanizadas - lenticular - vão = 3,70 m e altura = 2,35 m - aterro rodoviário mínimo = 0,60 m e máximo = 4,90 m - brita produzida</t>
  </si>
  <si>
    <t>Bueiro metálico com chapas múltiplas MP 152 galvanizadas - lenticular - vão = 3,90 m e altura = 2,45 m - aterro rodoviário mínimo = 0,60 m e máximo = 4,60 m - brita comercial</t>
  </si>
  <si>
    <t>Bueiro metálico com chapas múltiplas MP 152 galvanizadas - lenticular - vão = 3,90 m e altura = 2,45 m - aterro rodoviário mínimo = 0,60 m e máximo = 4,60 m - brita produzida</t>
  </si>
  <si>
    <t>Bueiro metálico com chapas múltiplas MP 152 galvanizadas - lenticular - vão = 4,00 m e altura = 2,55 m - aterro rodoviário mínimo = 0,60 m e máximo = 4,50 m - brita comercial</t>
  </si>
  <si>
    <t>Bueiro metálico com chapas múltiplas MP 152 galvanizadas - lenticular - vão = 4,00 m e altura = 2,55 m - aterro rodoviário mínimo = 0,60 m e máximo = 4,50 m - brita produzida</t>
  </si>
  <si>
    <t>Bueiro metálico com chapas múltiplas MP 152 galvanizadas - lenticular - vão = 4,15 m e altura = 2,80 m - aterro rodoviário mínimo = 0,60 m e máximo = 6,80 m - brita comercial</t>
  </si>
  <si>
    <t>Bueiro metálico com chapas múltiplas MP 152 galvanizadas - lenticular - vão = 4,15 m e altura = 2,80 m - aterro rodoviário mínimo = 0,60 m e máximo = 6,80 m - brita produzida</t>
  </si>
  <si>
    <t>Bueiro metálico com chapas múltiplas MP 152 galvanizadas - lenticular - vão = 4,40 m e altura = 2,90 m - aterro rodoviário mínimo = 0,60 m e máximo = 6,40 m - brita comercial</t>
  </si>
  <si>
    <t>Bueiro metálico com chapas múltiplas MP 152 galvanizadas - lenticular - vão = 4,40 m e altura = 2,90 m - aterro rodoviário mínimo = 0,60 m e máximo = 6,40 m - brita produzida</t>
  </si>
  <si>
    <t>Bueiro metálico com chapas múltiplas MP 152 galvanizadas - lenticular - vão = 4,60 m e altura = 3,00 m - aterro rodoviário mínimo = 0,60 m e máximo = 6,10 m - brita comercial</t>
  </si>
  <si>
    <t>Bueiro metálico com chapas múltiplas MP 152 galvanizadas - lenticular - vão = 4,60 m e altura = 3,00 m - aterro rodoviário mínimo = 0,60 m e máximo = 6,10 m - brita produzida</t>
  </si>
  <si>
    <t>Bueiro metálico com chapas múltiplas MP 152 galvanizadas - lenticular - vão = 4,80 m e altura = 3,05 m - aterro rodoviário mínimo = 0,60 m e máximo = 5,80 m - brita comercial</t>
  </si>
  <si>
    <t>Bueiro metálico com chapas múltiplas MP 152 galvanizadas - lenticular - vão = 4,80 m e altura = 3,05 m - aterro rodoviário mínimo = 0,60 m e máximo = 5,80 m - brita produzida</t>
  </si>
  <si>
    <t>Bueiro metálico com chapas múltiplas MP 152 galvanizadas - lenticular - vão = 5,05 m e altura = 3,15 m - aterro rodoviário mínimo = 0,90 m e máximo = 5,50 m - brita comercial</t>
  </si>
  <si>
    <t>Bueiro metálico com chapas múltiplas MP 152 galvanizadas - lenticular - vão = 5,05 m e altura = 3,15 m - aterro rodoviário mínimo = 0,90 m e máximo = 5,50 m - brita produzida</t>
  </si>
  <si>
    <t>Bueiro metálico com chapas múltiplas MP 152 galvanizadas - lenticular - vão = 5,25 m e altura = 3,25 m - aterro rodoviário mínimo = 0,90 m e máximo = 5,30 m - brita comercial</t>
  </si>
  <si>
    <t>Bueiro metálico com chapas múltiplas MP 152 galvanizadas - lenticular - vão = 5,25 m e altura = 3,25 m - aterro rodoviário mínimo = 0,90 m e máximo = 5,30 m - brita produzida</t>
  </si>
  <si>
    <t>Bueiro metálico com chapas múltiplas MP 152 galvanizadas - lenticular - vão = 5,45 m e altura = 3,35 m - aterro rodoviário mínimo = 0,90 m e máximo = 5,10 m - brita comercial</t>
  </si>
  <si>
    <t>Bueiro metálico com chapas múltiplas MP 152 galvanizadas - lenticular - vão = 5,45 m e altura = 3,35 m - aterro rodoviário mínimo = 0,90 m e máximo = 5,10 m - brita produzida</t>
  </si>
  <si>
    <t>Bueiro metálico com chapas múltiplas MP 152 galvanizadas - lenticular - vão = 5,60 m e altura = 3,40 m - aterro rodoviário mínimo = 0,90 m e máximo = 4,90 m - brita comercial</t>
  </si>
  <si>
    <t>Bueiro metálico com chapas múltiplas MP 152 galvanizadas - lenticular - vão = 5,60 m e altura = 3,40 m - aterro rodoviário mínimo = 0,90 m e máximo = 4,90 m - brita produzida</t>
  </si>
  <si>
    <t>Bueiro metálico com chapas múltiplas MP 152 galvanizadas - lenticular - vão = 5,80 m e altura = 3,50 m - aterro rodoviário mínimo = 0,90 m e máximo = 4,70 m - brita comercial</t>
  </si>
  <si>
    <t>Bueiro metálico com chapas múltiplas MP 152 galvanizadas - lenticular - vão = 5,80 m e altura = 3,50 m - aterro rodoviário mínimo = 0,90 m e máximo = 4,70 m - brita produzida</t>
  </si>
  <si>
    <t>Bueiro metálico com chapas múltiplas MP 152 galvanizadas - lenticular - vão = 5,90 m e altura = 3,55 m - aterro rodoviário mínimo = 0,90 m e máximo = 4,70 m - brita comercial</t>
  </si>
  <si>
    <t>Bueiro metálico com chapas múltiplas MP 152 galvanizadas - lenticular - vão = 5,90 m e altura = 3,55 m - aterro rodoviário mínimo = 0,90 m e máximo = 4,70 m - brita produzida</t>
  </si>
  <si>
    <t>Bueiro metálico com chapas múltiplas MP 152 galvanizadas - lenticular - vão = 6,10 m e altura = 3,65 m - aterro rodoviário mínimo = 0,90 m e máximo = 4,50 m - brita comercial</t>
  </si>
  <si>
    <t>Bueiro metálico com chapas múltiplas MP 152 galvanizadas - lenticular - vão = 6,10 m e altura = 3,65 m - aterro rodoviário mínimo = 0,90 m e máximo = 4,50 m - brita produzida</t>
  </si>
  <si>
    <t>Bueiro metálico com chapas múltiplas MP 152 galvanizadas - lenticular - vão = 6,25 m e altura = 3,65 m - aterro rodoviário mínimo = 0,90 m e máximo = 4,30 m - brita comercial</t>
  </si>
  <si>
    <t>Bueiro metálico com chapas múltiplas MP 152 galvanizadas - lenticular - vão = 6,25 m e altura = 3,65 m - aterro rodoviário mínimo = 0,90 m e máximo = 4,30 m - brita produzida</t>
  </si>
  <si>
    <t>Bueiro metálico com chapas múltiplas MP 152 galvanizadas - lenticular - vão = 6,40 m e altura = 3,75 m - aterro rodoviário mínimo = 0,90 m e máximo = 4,30 m - brita comercial</t>
  </si>
  <si>
    <t>Bueiro metálico com chapas múltiplas MP 152 galvanizadas - lenticular - vão = 6,40 m e altura = 3,75 m - aterro rodoviário mínimo = 0,90 m e máximo = 4,30 m - brita produzida</t>
  </si>
  <si>
    <t>Bueiro metálico com chapas múltiplas MP 152 galvanizadas - lenticular - vão = 6,60 m e altura = 3,85 m - aterro rodoviário mínimo = 0,90 m e máximo = 4,10 m - brita comercial</t>
  </si>
  <si>
    <t>Bueiro metálico com chapas múltiplas MP 152 galvanizadas - lenticular - vão = 6,60 m e altura = 3,85 m - aterro rodoviário mínimo = 0,90 m e máximo = 4,10 m - brita produzida</t>
  </si>
  <si>
    <t>Bueiro metálico com chapas múltiplas MP 152 galvanizadas - passagem de gado - vão = 2,20 m e altura = 2,25 m -aterro rodoviário mínimo = 0,30 m e máximo = 8,90 m - brita comercial</t>
  </si>
  <si>
    <t>Bueiro metálico com chapas múltiplas MP 152 galvanizadas - passagem de gado - vão = 2,20 m e altura = 2,25 m -aterro rodoviário mínimo = 0,30 m e máximo = 8,90 m - brita produzida</t>
  </si>
  <si>
    <t>Bueiro metálico com chapas múltiplas MP 152 galvanizadas - passagem de gado - vão = 2,90 m e altura = 3,10 m - aterro rodoviário mínimo = 0,60 m e máximo = 11,40 m - brita comercial</t>
  </si>
  <si>
    <t>Bueiro metálico com chapas múltiplas MP 152 galvanizadas - passagem de gado - vão = 2,90 m e altura = 3,10 m - aterro rodoviário mínimo = 0,60 m e máximo = 11,40 m - brita produzida</t>
  </si>
  <si>
    <t>Bueiro metálico com chapas múltiplas MP 152 galvanizadas - passagem inferior - vão = 3,70 m e altura = 3,50 m - aterro rodoviário mínimo = 0,60 m e máximo = 10,30 m - brita comercial</t>
  </si>
  <si>
    <t>Bueiro metálico com chapas múltiplas MP 152 galvanizadas - passagem inferior - vão = 3,70 m e altura = 3,50 m - aterro rodoviário mínimo = 0,60 m e máximo = 10,30 m - brita produzida</t>
  </si>
  <si>
    <t>Bueiro metálico com chapas múltiplas MP 152 galvanizadas - passagem inferior - vão = 3,90 m e altura = 3,60 m - aterro rodoviário mínimo = 0,60 m e máximo = 9,80 m - brita comercial</t>
  </si>
  <si>
    <t>Bueiro metálico com chapas múltiplas MP 152 galvanizadas - passagem inferior - vão = 3,90 m e altura = 3,60 m - aterro rodoviário mínimo = 0,60 m e máximo = 9,80 m - brita produzida</t>
  </si>
  <si>
    <t>Bueiro metálico com chapas múltiplas MP 152 galvanizadas - passagem inferior - vão = 4,00 m e altura = 3,75 m - aterro rodoviário mínimo = 0,60 m e máximo = 9,50 m - brita comercial</t>
  </si>
  <si>
    <t>Bueiro metálico com chapas múltiplas MP 152 galvanizadas - passagem inferior - vão = 4,00 m e altura = 3,75 m - aterro rodoviário mínimo = 0,60 m e máximo = 9,50 m - brita produzida</t>
  </si>
  <si>
    <t>Bueiro metálico com chapas múltiplas MP 152 galvanizadas - passagem inferior - vão = 4,20 m e altura = 3,90 m - aterro rodoviário mínimo = 0,60 m e máximo = 9,10 m - brita comercial</t>
  </si>
  <si>
    <t>Bueiro metálico com chapas múltiplas MP 152 galvanizadas - passagem inferior - vão = 4,20 m e altura = 3,90 m - aterro rodoviário mínimo = 0,60 m e máximo = 9,10 m - brita produzida</t>
  </si>
  <si>
    <t>Bueiro metálico com chapas múltiplas MP 152 galvanizadas - passagem inferior - vão = 4,25 m e altura = 4,10 m - aterro rodoviário mínimo = 0,60 m e máximo = 8,90 m - brita comercial</t>
  </si>
  <si>
    <t>Bueiro metálico com chapas múltiplas MP 152 galvanizadas - passagem inferior - vão = 4,25 m e altura = 4,10 m - aterro rodoviário mínimo = 0,60 m e máximo = 8,90 m - brita produzida</t>
  </si>
  <si>
    <t>Bueiro metálico com chapas múltiplas MP 152 galvanizadas - passagem inferior - vão = 4,40 m e altura = 4,25 m - aterro rodoviário mínimo = 0,60 m e máximo = 8,60 m - brita comercial</t>
  </si>
  <si>
    <t>Bueiro metálico com chapas múltiplas MP 152 galvanizadas - passagem inferior - vão = 4,40 m e altura = 4,25 m - aterro rodoviário mínimo = 0,60 m e máximo = 8,60 m - brita produzida</t>
  </si>
  <si>
    <t>Bueiro metálico com chapas múltiplas MP 152 galvanizadas - passagem inferior - vão = 4,50 m e altura = 4,40 m - aterro rodoviário mínimo = 0,60 m e máximo = 8,40 m - brita comercial</t>
  </si>
  <si>
    <t>Bueiro metálico com chapas múltiplas MP 152 galvanizadas - passagem inferior - vão = 4,50 m e altura = 4,40 m - aterro rodoviário mínimo = 0,60 m e máximo = 8,40 m - brita produzida</t>
  </si>
  <si>
    <t>Bueiro metálico com chapas múltiplas MP 152 galvanizadas - passagem inferior - vão = 4,70 m e altura = 4,50 m - aterro rodoviário mínimo = 0,60 m e máximo = 8,90 m - brita comercial</t>
  </si>
  <si>
    <t>Bueiro metálico com chapas múltiplas MP 152 galvanizadas - passagem inferior - vão = 4,70 m e altura = 4,50 m - aterro rodoviário mínimo = 0,60 m e máximo = 8,90 m - brita produzida</t>
  </si>
  <si>
    <t>Bueiro metálico com chapas múltiplas MP 152 galvanizadas - passagem inferior - vão = 4,80 m e altura = 4,75 m - aterro rodoviário mínimo = 0,90 m e máximo = 9,00 m - brita comercial</t>
  </si>
  <si>
    <t>Bueiro metálico com chapas múltiplas MP 152 galvanizadas - passagem inferior - vão = 4,80 m e altura = 4,75 m - aterro rodoviário mínimo = 0,90 m e máximo = 9,00 m - brita produzida</t>
  </si>
  <si>
    <t>Bueiro metálico com chapas múltiplas MP 152 galvanizadas - passagem inferior - vão = 5,00 m e altura = 4,85 m - aterro rodoviário mínimo = 0,90 m e máximo = 8,60 m - brita comercial</t>
  </si>
  <si>
    <t>Bueiro metálico com chapas múltiplas MP 152 galvanizadas - passagem inferior - vão = 5,00 m e altura = 4,85 m - aterro rodoviário mínimo = 0,90 m e máximo = 8,60 m - brita produzida</t>
  </si>
  <si>
    <t>Bueiro metálico com chapas múltiplas MP 152 galvanizadas - passagem inferior - vão = 5,15 m e altura = 4,90 m - aterro rodoviário mínimo = 0,90 m e máximo = 8,50 m - brita comercial</t>
  </si>
  <si>
    <t>Bueiro metálico com chapas múltiplas MP 152 galvanizadas - passagem inferior - vão = 5,15 m e altura = 4,90 m - aterro rodoviário mínimo = 0,90 m e máximo = 8,50 m - brita produzida</t>
  </si>
  <si>
    <t>Bueiro metálico com chapas múltiplas MP 152 galvanizadas - passagem inferior - vão = 5,25 m e altura = 5,00 m - aterro rodoviário mínimo = 0,90 m e máximo = 8,40 m - brita comercial</t>
  </si>
  <si>
    <t>Bueiro metálico com chapas múltiplas MP 152 galvanizadas - passagem inferior - vão = 5,25 m e altura = 5,00 m - aterro rodoviário mínimo = 0,90 m e máximo = 8,40 m - brita produzida</t>
  </si>
  <si>
    <t>Bueiro metálico com chapas múltiplas MP 152 galvanizadas - passagem inferior - vão = 5,30 m e altura = 5,30 m - aterro rodoviário mínimo = 0,90 m e máximo = 9,60 m - brita comercial</t>
  </si>
  <si>
    <t>Bueiro metálico com chapas múltiplas MP 152 galvanizadas - passagem inferior - vão = 5,30 m e altura = 5,30 m - aterro rodoviário mínimo = 0,90 m e máximo = 9,60 m - brita produzida</t>
  </si>
  <si>
    <t>Bueiro metálico com chapas múltiplas MP 152 galvanizadas - passagem inferior - vão = 5,65 m e altura = 5,25 m - aterro rodoviário mínimo = 0,90 m e máximo = 9,00 m - brita comercial</t>
  </si>
  <si>
    <t>Bueiro metálico com chapas múltiplas MP 152 galvanizadas - passagem inferior - vão = 5,65 m e altura = 5,25 m - aterro rodoviário mínimo = 0,90 m e máximo = 9,00 m - brita produzida</t>
  </si>
  <si>
    <t>Bueiro metálico com chapas múltiplas MP 152 galvanizadas - passagem inferior - vão = 5,85 m e altura = 5,30 m - aterro rodoviário mínimo = 0,90 m e máximo = 8,40 m - brita comercial</t>
  </si>
  <si>
    <t>Bueiro metálico com chapas múltiplas MP 152 galvanizadas - passagem inferior - vão = 5,85 m e altura = 5,30 m - aterro rodoviário mínimo = 0,90 m e máximo = 8,40 m - brita produzida</t>
  </si>
  <si>
    <t>Bueiro metálico com chapas múltiplas MP 152 galvanizadas - passagem inferior - vão = 6,00 m e altura = 5,45 m - aterro rodoviário mínimo = 0,90 m e máximo = 8,30 m - brita comercial</t>
  </si>
  <si>
    <t>Bueiro metálico com chapas múltiplas MP 152 galvanizadas - passagem inferior - vão = 6,00 m e altura = 5,45 m - aterro rodoviário mínimo = 0,90 m e máximo = 8,30 m - brita produzida</t>
  </si>
  <si>
    <t>Bueiro metálico com chapas múltiplas MP 152 galvanizadas - passagem inferior - vão = 6,25 m e altura = 5,50 m - aterro rodoviário mínimo = 0,90 m e máximo = 7,90 m - brita comercial</t>
  </si>
  <si>
    <t>Bueiro metálico com chapas múltiplas MP 152 galvanizadas - passagem inferior - vão = 6,25 m e altura = 5,50 m - aterro rodoviário mínimo = 0,90 m e máximo = 7,90 m - brita produzida</t>
  </si>
  <si>
    <t>Bueiro metálico sem interrupção de tráfego - D = 1,20 m - chapa com epóxi - escavado em material de 1ª categoria - aterro ferroviário máximo = 12,90 m</t>
  </si>
  <si>
    <t>Bueiro metálico sem interrupção de tráfego - D = 1,20 m - chapa com epóxi - escavado em material de 1ª categoria - aterro rodoviário máximo = 9,00 m</t>
  </si>
  <si>
    <t>Bueiro metálico sem interrupção de tráfego - D = 1,20 m - chapa com epóxi - escavado em material de 2ª categoria - aterro ferroviário máximo = 12,90 m</t>
  </si>
  <si>
    <t>Bueiro metálico sem interrupção de tráfego - D = 1,20 m - chapa com epóxi - escavado em material de 2ª categoria - aterro rodoviário máximo = 9,00 m</t>
  </si>
  <si>
    <t>Bueiro metálico sem interrupção de tráfego - D = 1,20 m - chapa com epóxi - escavado em material de 3ª categoria - aterro ferroviário máximo = 12,90 m</t>
  </si>
  <si>
    <t>Bueiro metálico sem interrupção de tráfego - D = 1,20 m - chapa com epóxi - escavado em material de 3ª categoria - aterro rodoviário máximo = 9,00 m</t>
  </si>
  <si>
    <t>Bueiro metálico sem interrupção de tráfego - D = 1,20 m - chapa galvanizada - escavado em material de 1ª categoria - aterro ferroviário máximo = 12,90 m</t>
  </si>
  <si>
    <t>Bueiro metálico sem interrupção de tráfego - D = 1,20 m - chapa galvanizada - escavado em material de 1ª categoria - aterro rodoviário máximo = 9,00 m</t>
  </si>
  <si>
    <t>Bueiro metálico sem interrupção de tráfego - D = 1,20 m - chapa galvanizada - escavado em material de 2ª categoria - aterro ferroviário máximo = 12,90 m</t>
  </si>
  <si>
    <t>Bueiro metálico sem interrupção de tráfego - D = 1,20 m - chapa galvanizada - escavado em material de 2ª categoria - aterro rodoviário máximo = 9,00 m</t>
  </si>
  <si>
    <t>Bueiro metálico sem interrupção de tráfego - D = 1,20 m - chapa galvanizada - escavado em material de 3ª categoria - aterro ferroviário máximo = 12,90 m</t>
  </si>
  <si>
    <t>Bueiro metálico sem interrupção de tráfego - D = 1,20 m - chapa galvanizada - escavado em material de 3ª categoria - aterro rodoviário máximo = 9,00 m</t>
  </si>
  <si>
    <t>Bueiro metálico sem interrupção de tráfego - D = 1,40 m - chapa com epóxi - escavado em material de 1ª categoria - aterro ferroviário máximo = 11,00 m</t>
  </si>
  <si>
    <t>Bueiro metálico sem interrupção de tráfego - D = 1,40 m - chapa com epóxi - escavado em material de 1ª categoria - aterro rodoviário máximo = 7,70 m</t>
  </si>
  <si>
    <t>Bueiro metálico sem interrupção de tráfego - D = 1,40 m - chapa com epóxi - escavado em material de 2ª categoria - aterro ferroviário máximo = 11,00 m</t>
  </si>
  <si>
    <t>Bueiro metálico sem interrupção de tráfego - D = 1,40 m - chapa com epóxi - escavado em material de 2ª categoria - aterro rodoviário máximo = 7,70 m</t>
  </si>
  <si>
    <t>Bueiro metálico sem interrupção de tráfego - D = 1,40 m - chapa com epóxi - escavado em material de 3ª categoria - aterro ferroviário máximo = 11,00 m</t>
  </si>
  <si>
    <t>Bueiro metálico sem interrupção de tráfego - D = 1,40 m - chapa com epóxi - escavado em material de 3ª categoria - aterro rodoviário máximo = 7,70 m</t>
  </si>
  <si>
    <t>Bueiro metálico sem interrupção de tráfego - D = 1,40 m - chapa galvanizada - escavado em material de 1ª categoria - aterro ferroviário máximo = 11,00 m</t>
  </si>
  <si>
    <t>Bueiro metálico sem interrupção de tráfego - D = 1,40 m - chapa galvanizada - escavado em material de 1ª categoria - aterro rodoviário máximo = 7,70 m</t>
  </si>
  <si>
    <t>Bueiro metálico sem interrupção de tráfego - D = 1,40 m - chapa galvanizada - escavado em material de 2ª categoria - aterro ferroviário máximo = 11,00 m</t>
  </si>
  <si>
    <t>Bueiro metálico sem interrupção de tráfego - D = 1,40 m - chapa galvanizada - escavado em material de 2ª categoria - aterro rodoviário máximo = 7,70 m</t>
  </si>
  <si>
    <t>Bueiro metálico sem interrupção de tráfego - D = 1,40 m - chapa galvanizada - escavado em material de 3ª categoria - aterro ferroviário máximo = 11,00 m</t>
  </si>
  <si>
    <t>Bueiro metálico sem interrupção de tráfego - D = 1,40 m - chapa galvanizada - escavado em material de 3ª categoria - aterro rodoviário máximo = 7,70 m</t>
  </si>
  <si>
    <t>Bueiro metálico sem interrupção de tráfego - D = 1,60 m - chapa com epóxi - escavado em material de 1ª categoria - aterro ferroviário máximo = 9,60 m</t>
  </si>
  <si>
    <t>Bueiro metálico sem interrupção de tráfego - D = 1,60 m - chapa com epóxi - escavado em material de 1ª categoria - aterro rodoviário máximo = 6,70 m</t>
  </si>
  <si>
    <t>Bueiro metálico sem interrupção de tráfego - D = 1,60 m - chapa com epóxi - escavado em material de 2ª categoria - aterro ferroviário máximo = 9,60 m</t>
  </si>
  <si>
    <t>Bueiro metálico sem interrupção de tráfego - D = 1,60 m - chapa com epóxi - escavado em material de 2ª categoria - aterro rodoviário máximo = 6,70 m</t>
  </si>
  <si>
    <t>Bueiro metálico sem interrupção de tráfego - D = 1,60 m - chapa com epóxi - escavado em material de 3ª categoria - aterro ferroviário máximo = 9,60 m</t>
  </si>
  <si>
    <t>Bueiro metálico sem interrupção de tráfego - D = 1,60 m - chapa com epóxi - escavado em material de 3ª categoria - aterro rodoviário máximo = 6,70 m</t>
  </si>
  <si>
    <t>Bueiro metálico sem interrupção de tráfego - D = 1,60 m - chapa galvanizada - escavado em material de 1ª categoria - aterro ferroviário máximo = 9,60 m</t>
  </si>
  <si>
    <t>Bueiro metálico sem interrupção de tráfego - D = 1,60 m - chapa galvanizada - escavado em material de 1ª categoria - aterro rodoviário máximo = 6,70 m</t>
  </si>
  <si>
    <t>Bueiro metálico sem interrupção de tráfego - D = 1,60 m - chapa galvanizada - escavado em material de 2ª categoria - aterro ferroviário máximo = 9,60 m</t>
  </si>
  <si>
    <t>Bueiro metálico sem interrupção de tráfego - D = 1,60 m - chapa galvanizada - escavado em material de 2ª categoria - aterro rodoviário máximo = 6,70 m</t>
  </si>
  <si>
    <t>Bueiro metálico sem interrupção de tráfego - D = 1,60 m - chapa galvanizada - escavado em material de 3ª categoria - aterro ferroviário máximo = 9,60 m</t>
  </si>
  <si>
    <t>Bueiro metálico sem interrupção de tráfego - D = 1,60 m - chapa galvanizada - escavado em material de 3ª categoria - aterro rodoviário máximo = 6,70 m</t>
  </si>
  <si>
    <t>Bueiro metálico sem interrupção de tráfego - D = 1,80 m - chapa com epóxi - escavado em material de 1ª categoria - aterro ferroviário máximo = 8,00 m</t>
  </si>
  <si>
    <t>Bueiro metálico sem interrupção de tráfego - D = 1,80 m - chapa com epóxi - escavado em material de 1ª categoria - aterro rodoviário máximo = 6,00 m</t>
  </si>
  <si>
    <t>Bueiro metálico sem interrupção de tráfego - D = 1,80 m - chapa com epóxi - escavado em material de 2ª categoria - aterro ferroviário máximo = 8,00 m</t>
  </si>
  <si>
    <t>Bueiro metálico sem interrupção de tráfego - D = 1,80 m - chapa com epóxi - escavado em material de 2ª categoria - aterro rodoviário máximo = 6,00 m</t>
  </si>
  <si>
    <t>Bueiro metálico sem interrupção de tráfego - D = 1,80 m - chapa com epóxi - escavado em material de 3ª categoria - aterro ferroviário máximo = 8,00 m</t>
  </si>
  <si>
    <t>Bueiro metálico sem interrupção de tráfego - D = 1,80 m - chapa com epóxi - escavado em material de 3ª categoria - aterro rodoviário máximo = 6,00 m</t>
  </si>
  <si>
    <t>Bueiro metálico sem interrupção de tráfego - D = 1,80 m - chapa galvanizada - escavado em material de 1ª categoria - aterro ferroviário máximo = 8,00 m</t>
  </si>
  <si>
    <t>Bueiro metálico sem interrupção de tráfego - D = 1,80 m - chapa galvanizada - escavado em material de 1ª categoria - aterro rodoviário máximo = 6,00 m</t>
  </si>
  <si>
    <t>Bueiro metálico sem interrupção de tráfego - D = 1,80 m - chapa galvanizada - escavado em material de 2ª categoria - aterro ferroviário máximo = 8,00 m</t>
  </si>
  <si>
    <t>Bueiro metálico sem interrupção de tráfego - D = 1,80 m - chapa galvanizada - escavado em material de 2ª categoria - aterro rodoviário máximo = 6,00 m</t>
  </si>
  <si>
    <t>Bueiro metálico sem interrupção de tráfego - D = 1,80 m - chapa galvanizada - escavado em material de 3ª categoria - aterro ferroviário máximo = 8,00 m</t>
  </si>
  <si>
    <t>Bueiro metálico sem interrupção de tráfego - D = 1,80 m - chapa galvanizada - escavado em material de 3ª categoria - aterro rodoviário máximo = 6,00 m</t>
  </si>
  <si>
    <t>Bueiro metálico sem interrupção de tráfego - D = 2,00 m - chapa com epóxi - escavado em material de 1ª categoria - aterro ferroviário máximo = 6,90 m</t>
  </si>
  <si>
    <t>Bueiro metálico sem interrupção de tráfego - D = 2,00 m - chapa com epóxi - escavado em material de 1ª categoria - aterro rodoviário máximo = 5,40 m</t>
  </si>
  <si>
    <t>Bueiro metálico sem interrupção de tráfego - D = 2,00 m - chapa com epóxi - escavado em material de 2ª categoria - aterro ferroviário máximo = 6,90 m</t>
  </si>
  <si>
    <t>Bueiro metálico sem interrupção de tráfego - D = 2,00 m - chapa com epóxi - escavado em material de 2ª categoria - aterro rodoviário máximo = 5,40 m</t>
  </si>
  <si>
    <t>Bueiro metálico sem interrupção de tráfego - D = 2,00 m - chapa com epóxi - escavado em material de 3ª categoria - aterro ferroviário máximo = 6,90 m</t>
  </si>
  <si>
    <t>Bueiro metálico sem interrupção de tráfego - D = 2,00 m - chapa com epóxi - escavado em material de 3ª categoria - aterro rodoviário máximo = 5,40 m</t>
  </si>
  <si>
    <t>Bueiro metálico sem interrupção de tráfego - D = 2,00 m - chapa galvanizada - escavado em material de 1ª categoria - aterro ferroviário máximo = 6,90 m</t>
  </si>
  <si>
    <t>Bueiro metálico sem interrupção de tráfego - D = 2,00 m - chapa galvanizada - escavado em material de 1ª categoria - aterro rodoviário máximo = 5,40 m</t>
  </si>
  <si>
    <t>Bueiro metálico sem interrupção de tráfego - D = 2,00 m - chapa galvanizada - escavado em material de 2ª categoria - aterro ferroviário máximo = 6,90 m</t>
  </si>
  <si>
    <t>Bueiro metálico sem interrupção de tráfego - D = 2,00 m - chapa galvanizada - escavado em material de 2ª categoria - aterro rodoviário máximo = 5,40 m</t>
  </si>
  <si>
    <t>Bueiro metálico sem interrupção de tráfego - D = 2,00 m - chapa galvanizada - escavado em material de 3ª categoria - aterro ferroviário máximo = 6,90 m</t>
  </si>
  <si>
    <t>Bueiro metálico sem interrupção de tráfego - D = 2,00 m - chapa galvanizada - escavado em material de 3ª categoria - aterro rodoviário máximo = 5,40 m</t>
  </si>
  <si>
    <t>Bueiro metálico sem interrupção de tráfego - D = 2,20 m - chapa com epóxi - escavado em material de 1ª categoria - aterro ferroviário máximo = 7,90 m</t>
  </si>
  <si>
    <t>Bueiro metálico sem interrupção de tráfego - D = 2,20 m - chapa com epóxi - escavado em material de 1ª categoria - aterro rodoviário máximo = 4,90 m</t>
  </si>
  <si>
    <t>Bueiro metálico sem interrupção de tráfego - D = 2,20 m - chapa com epóxi - escavado em material de 2ª categoria - aterro ferroviário máximo = 7,90 m</t>
  </si>
  <si>
    <t>Bueiro metálico sem interrupção de tráfego - D = 2,20 m - chapa com epóxi - escavado em material de 2ª categoria - aterro rodoviário máximo = 4,90 m</t>
  </si>
  <si>
    <t>Bueiro metálico sem interrupção de tráfego - D = 2,20 m - chapa com epóxi - escavado em material de 3ª categoria - aterro ferroviário máximo = 7,90 m</t>
  </si>
  <si>
    <t>Bueiro metálico sem interrupção de tráfego - D = 2,20 m - chapa com epóxi - escavado em material de 3ª categoria - aterro rodoviário máximo = 4,90 m</t>
  </si>
  <si>
    <t>Bueiro metálico sem interrupção de tráfego - D = 2,20 m - chapa galvanizada - escavado em material de 1ª categoria - aterro ferroviário máximo = 7,90 m</t>
  </si>
  <si>
    <t>Bueiro metálico sem interrupção de tráfego - D = 2,20 m - chapa galvanizada - escavado em material de 1ª categoria - aterro rodoviário máximo = 4,90 m</t>
  </si>
  <si>
    <t>Bueiro metálico sem interrupção de tráfego - D = 2,20 m - chapa galvanizada - escavado em material de 2ª categoria - aterro ferroviário máximo = 7,90 m</t>
  </si>
  <si>
    <t>Bueiro metálico sem interrupção de tráfego - D = 2,20 m - chapa galvanizada - escavado em material de 2ª categoria - aterro rodoviário máximo = 4,90 m</t>
  </si>
  <si>
    <t>Bueiro metálico sem interrupção de tráfego - D = 2,20 m - chapa galvanizada - escavado em material de 3ª categoria - aterro ferroviário máximo = 7,90 m</t>
  </si>
  <si>
    <t>Bueiro metálico sem interrupção de tráfego - D = 2,20 m - chapa galvanizada - escavado em material de 3ª categoria - aterro rodoviário máximo = 4,90 m</t>
  </si>
  <si>
    <t>Bueiro metálico sem interrupção de tráfego - D = 2,40 m - chapa com epóxi - escavado em material de 1ª categoria - aterro ferroviário máximo = 7,00 m</t>
  </si>
  <si>
    <t>Bueiro metálico sem interrupção de tráfego - D = 2,40 m - chapa com epóxi - escavado em material de 1ª categoria - aterro rodoviário máximo = 4,50 m</t>
  </si>
  <si>
    <t>Bueiro metálico sem interrupção de tráfego - D = 2,40 m - chapa com epóxi - escavado em material de 2ª categoria - aterro ferroviário máximo = 7,00 m</t>
  </si>
  <si>
    <t>Bueiro metálico sem interrupção de tráfego - D = 2,40 m - chapa com epóxi - escavado em material de 2ª categoria - aterro rodoviário máximo = 4,50 m</t>
  </si>
  <si>
    <t>Bueiro metálico sem interrupção de tráfego - D = 2,40 m - chapa com epóxi - escavado em material de 3ª categoria - aterro ferroviário máximo = 7,00 m</t>
  </si>
  <si>
    <t>Bueiro metálico sem interrupção de tráfego - D = 2,40 m - chapa com epóxi - escavado em material de 3ª categoria - aterro rodoviário máximo = 4,50 m</t>
  </si>
  <si>
    <t>Bueiro metálico sem interrupção de tráfego - D = 2,40 m - chapa galvanizada - escavado em material de 1ª categoria - aterro ferroviário máximo = 7,00 m</t>
  </si>
  <si>
    <t>Bueiro metálico sem interrupção de tráfego - D = 2,40 m - chapa galvanizada - escavado em material de 1ª categoria - aterro rodoviário máximo = 4,50 m</t>
  </si>
  <si>
    <t>Bueiro metálico sem interrupção de tráfego - D = 2,40 m - chapa galvanizada - escavado em material de 2ª categoria - aterro ferroviário máximo = 7,00 m</t>
  </si>
  <si>
    <t>Bueiro metálico sem interrupção de tráfego - D = 2,40 m - chapa galvanizada - escavado em material de 2ª categoria - aterro rodoviário máximo = 4,50 m</t>
  </si>
  <si>
    <t>Bueiro metálico sem interrupção de tráfego - D = 2,40 m - chapa galvanizada - escavado em material de 3ª categoria - aterro ferroviário máximo = 7,00 m</t>
  </si>
  <si>
    <t>Bueiro metálico sem interrupção de tráfego - D = 2,40 m - chapa galvanizada - escavado em material de 3ª categoria - aterro rodoviário máximo = 4,50 m</t>
  </si>
  <si>
    <t>Bueiro metálico sem interrupção de tráfego - D = 2,60 m - chapa com epóxi - escavado em material de 1ª categoria - aterro ferroviário máximo = 6,40 m</t>
  </si>
  <si>
    <t>Bueiro metálico sem interrupção de tráfego - D = 2,60 m - chapa com epóxi - escavado em material de 1ª categoria - aterro rodoviário máximo = 4,10 m</t>
  </si>
  <si>
    <t>Bueiro metálico sem interrupção de tráfego - D = 2,60 m - chapa com epóxi - escavado em material de 2ª categoria - aterro ferroviário máximo = 6,40 m</t>
  </si>
  <si>
    <t>Bueiro metálico sem interrupção de tráfego - D = 2,60 m - chapa com epóxi - escavado em material de 2ª categoria - aterro rodoviário máximo = 4,10 m</t>
  </si>
  <si>
    <t>Bueiro metálico sem interrupção de tráfego - D = 2,60 m - chapa com epóxi - escavado em material de 3ª categoria - aterro ferroviário máximo = 6,40 m</t>
  </si>
  <si>
    <t>Bueiro metálico sem interrupção de tráfego - D = 2,60 m - chapa com epóxi - escavado em material de 3ª categoria - aterro rodoviário máximo = 4,10 m</t>
  </si>
  <si>
    <t>Bueiro metálico sem interrupção de tráfego - D = 2,60 m - chapa galvanizada - escavado em material de 1ª categoria - aterro ferroviário máximo = 6,40 m</t>
  </si>
  <si>
    <t>Bueiro metálico sem interrupção de tráfego - D = 2,60 m - chapa galvanizada - escavado em material de 1ª categoria - aterro rodoviário máximo = 4,10 m</t>
  </si>
  <si>
    <t>Bueiro metálico sem interrupção de tráfego - D = 2,60 m - chapa galvanizada - escavado em material de 2ª categoria - aterro ferroviário máximo = 6,40 m</t>
  </si>
  <si>
    <t>Bueiro metálico sem interrupção de tráfego - D = 2,60 m - chapa galvanizada - escavado em material de 2ª categoria - aterro rodoviário máximo = 4,10 m</t>
  </si>
  <si>
    <t>Bueiro metálico sem interrupção de tráfego - D = 2,60 m - chapa galvanizada - escavado em material de 3ª categoria - aterro ferroviário máximo = 6,40 m</t>
  </si>
  <si>
    <t>Bueiro metálico sem interrupção de tráfego - D = 2,60 m - chapa galvanizada - escavado em material de 3ª categoria - aterro rodoviário máximo = 4,10 m</t>
  </si>
  <si>
    <t>Bueiro metálico sem interrupção de tráfego - D = 2,80 m - chapa com epóxi - escavado em material de 1ª categoria - aterro ferroviário máximo = 5,50 m</t>
  </si>
  <si>
    <t>Bueiro metálico sem interrupção de tráfego - D = 2,80 m - chapa com epóxi - escavado em material de 1ª categoria - aterro rodoviário máximo = 3,80 m</t>
  </si>
  <si>
    <t>Bueiro metálico sem interrupção de tráfego - D = 2,80 m - chapa com epóxi - escavado em material de 2ª categoria - aterro ferroviário máximo = 5,50 m</t>
  </si>
  <si>
    <t>Bueiro metálico sem interrupção de tráfego - D = 2,80 m - chapa com epóxi - escavado em material de 2ª categoria - aterro rodoviário máximo = 3,80 m</t>
  </si>
  <si>
    <t>Bueiro metálico sem interrupção de tráfego - D = 2,80 m - chapa com epóxi - escavado em material de 3ª categoria - aterro ferroviário máximo = 5,50 m</t>
  </si>
  <si>
    <t>Bueiro metálico sem interrupção de tráfego - D = 2,80 m - chapa com epóxi - escavado em material de 3ª categoria - aterro rodoviário máximo = 3,80 m</t>
  </si>
  <si>
    <t>Bueiro metálico sem interrupção de tráfego - D = 2,80 m - chapa galvanizada - escavado em material de 1ª categoria - aterro ferroviário máximo = 5,50 m</t>
  </si>
  <si>
    <t>Bueiro metálico sem interrupção de tráfego - D = 2,80 m - chapa galvanizada - escavado em material de 1ª categoria - aterro rodoviário máximo = 3,80 m</t>
  </si>
  <si>
    <t>Bueiro metálico sem interrupção de tráfego - D = 2,80 m - chapa galvanizada - escavado em material de 2ª categoria - aterro ferroviário máximo = 5,50 m</t>
  </si>
  <si>
    <t>Bueiro metálico sem interrupção de tráfego - D = 2,80 m - chapa galvanizada - escavado em material de 2ª categoria - aterro rodoviário máximo = 3,80 m</t>
  </si>
  <si>
    <t>Bueiro metálico sem interrupção de tráfego - D = 2,80 m - chapa galvanizada - escavado em material de 3ª categoria - aterro ferroviário máximo = 5,50 m</t>
  </si>
  <si>
    <t>Bueiro metálico sem interrupção de tráfego - D = 2,80 m - chapa galvanizada - escavado em material de 3ª categoria - aterro rodoviário máximo = 3,80 m</t>
  </si>
  <si>
    <t>Bueiro metálico sem interrupção de tráfego - D = 3,00 m - chapa com epóxi - escavado em material de 1ª categoria - aterro ferroviário máximo = 4,70 m</t>
  </si>
  <si>
    <t>Bueiro metálico sem interrupção de tráfego - D = 3,00 m - chapa com epóxi - escavado em material de 1ª categoria - aterro rodoviário máximo = 3,60 m</t>
  </si>
  <si>
    <t>Bueiro metálico sem interrupção de tráfego - D = 3,00 m - chapa com epóxi - escavado em material de 2ª categoria - aterro ferroviário máximo = 4,70 m</t>
  </si>
  <si>
    <t>Bueiro metálico sem interrupção de tráfego - D = 3,00 m - chapa com epóxi - escavado em material de 2ª categoria - aterro rodoviário máximo = 3,60 m</t>
  </si>
  <si>
    <t>Bueiro metálico sem interrupção de tráfego - D = 3,00 m - chapa com epóxi - escavado em material de 3ª categoria - aterro ferroviário máximo = 4,70 m</t>
  </si>
  <si>
    <t>Bueiro metálico sem interrupção de tráfego - D = 3,00 m - chapa com epóxi - escavado em material de 3ª categoria - aterro rodoviário máximo = 3,60 m</t>
  </si>
  <si>
    <t>Bueiro metálico sem interrupção de tráfego - D = 3,00 m - chapa galvanizada - escavado em material de 1ª categoria - aterro ferroviário máximo = 4,70 m</t>
  </si>
  <si>
    <t>Bueiro metálico sem interrupção de tráfego - D = 3,00 m - chapa galvanizada - escavado em material de 1ª categoria - aterro rodoviário máximo = 3,60 m</t>
  </si>
  <si>
    <t>Bueiro metálico sem interrupção de tráfego - D = 3,00 m - chapa galvanizada - escavado em material de 2ª categoria - aterro ferroviário máximo = 4,70 m</t>
  </si>
  <si>
    <t>Bueiro metálico sem interrupção de tráfego - D = 3,00 m - chapa galvanizada - escavado em material de 2ª categoria - aterro rodoviário máximo = 3,60 m</t>
  </si>
  <si>
    <t>Bueiro metálico sem interrupção de tráfego - D = 3,00 m - chapa galvanizada - escavado em material de 3ª categoria - aterro ferroviário máximo = 4,70 m</t>
  </si>
  <si>
    <t>Bueiro metálico sem interrupção de tráfego - D = 3,00 m - chapa galvanizada - escavado em material de 3ª categoria - aterro rodoviário máximo = 3,60 m</t>
  </si>
  <si>
    <t>Bueiro metálico sem interrupção de tráfego - D = 3,20 m - chapa com epóxi - escavado em material de 1ª categoria - aterro ferroviário máximo = 4,00 m</t>
  </si>
  <si>
    <t>Bueiro metálico sem interrupção de tráfego - D = 3,20 m - chapa com epóxi - escavado em material de 1ª categoria - aterro rodoviário máximo = 4,80 m</t>
  </si>
  <si>
    <t>Bueiro metálico sem interrupção de tráfego - D = 3,20 m - chapa com epóxi - escavado em material de 2ª categoria - aterro ferroviário máximo = 4,00 m</t>
  </si>
  <si>
    <t>Bueiro metálico sem interrupção de tráfego - D = 3,20 m - chapa com epóxi - escavado em material de 2ª categoria - aterro rodoviário máximo = 4,80 m</t>
  </si>
  <si>
    <t>Bueiro metálico sem interrupção de tráfego - D = 3,20 m - chapa com epóxi - escavado em material de 3ª categoria - aterro ferroviário máximo = 4,00 m</t>
  </si>
  <si>
    <t>Bueiro metálico sem interrupção de tráfego - D = 3,20 m - chapa com epóxi - escavado em material de 3ª categoria - aterro rodoviário máximo = 4,80 m</t>
  </si>
  <si>
    <t>Bueiro metálico sem interrupção de tráfego - D = 3,20 m - chapa galvanizada - escavado em material de 1ª categoria - aterro ferroviário máximo = 4,00 m</t>
  </si>
  <si>
    <t>Bueiro metálico sem interrupção de tráfego - D = 3,20 m - chapa galvanizada - escavado em material de 1ª categoria - aterro rodoviário máximo = 4,80 m</t>
  </si>
  <si>
    <t>Bueiro metálico sem interrupção de tráfego - D = 3,20 m - chapa galvanizada - escavado em material de 2ª categoria - aterro ferroviário máximo = 4,00 m</t>
  </si>
  <si>
    <t>Bueiro metálico sem interrupção de tráfego - D = 3,20 m - chapa galvanizada - escavado em material de 2ª categoria - aterro rodoviário máximo = 4,80 m</t>
  </si>
  <si>
    <t>Bueiro metálico sem interrupção de tráfego - D = 3,20 m - chapa galvanizada - escavado em material de 3ª categoria - aterro ferroviário máximo = 4,00 m</t>
  </si>
  <si>
    <t>Bueiro metálico sem interrupção de tráfego - D = 3,20 m - chapa galvanizada - escavado em material de 3ª categoria - aterro rodoviário máximo = 4,80 m</t>
  </si>
  <si>
    <t>Bueiro metálico sem interrupção de tráfego - D = 3,40 m - chapa galvanizada - escavado em material de 1ª categoria - aterro ferroviário máximo = 7,00 m</t>
  </si>
  <si>
    <t>Bueiro metálico sem interrupção de tráfego - D = 3,40 m - chapa galvanizada - escavado em material de 1ª categoria - aterro rodoviário máximo = 4,50 m</t>
  </si>
  <si>
    <t>Bueiro metálico sem interrupção de tráfego - D = 3,40 m - chapa galvanizada - escavado em material de 2ª categoria - aterro ferroviário máximo = 7,00 m</t>
  </si>
  <si>
    <t>Bueiro metálico sem interrupção de tráfego - D = 3,40 m - chapa galvanizada - escavado em material de 2ª categoria - aterro rodoviário máximo = 4,50 m</t>
  </si>
  <si>
    <t>Bueiro metálico sem interrupção de tráfego - D = 3,40 m - chapa galvanizada - escavado em material de 3ª categoria - aterro ferroviário máximo = 7,00 m</t>
  </si>
  <si>
    <t>Bueiro metálico sem interrupção de tráfego - D = 3,40 m - chapa galvanizada - escavado em material de 3ª categoria - aterro rodoviário máximo = 4,50 m</t>
  </si>
  <si>
    <t>Bueiro metálico sem interrupção de tráfego - D = 3,60 m - chapa galvanizada - escavado em material de 1ª categoria - aterro ferroviário máximo = 6,60 m</t>
  </si>
  <si>
    <t>Bueiro metálico sem interrupção de tráfego - D = 3,60 m - chapa galvanizada - escavado em material de 1ª categoria - aterro rodoviário máximo = 4,30 m</t>
  </si>
  <si>
    <t>Bueiro metálico sem interrupção de tráfego - D = 3,60 m - chapa galvanizada - escavado em material de 2ª categoria - aterro ferroviário máximo = 6,60 m</t>
  </si>
  <si>
    <t>Bueiro metálico sem interrupção de tráfego - D = 3,60 m - chapa galvanizada - escavado em material de 2ª categoria - aterro rodoviário máximo = 4,30 m</t>
  </si>
  <si>
    <t>Bueiro metálico sem interrupção de tráfego - D = 3,60 m - chapa galvanizada - escavado em material de 3ª categoria - aterro ferroviário máximo = 6,60 m</t>
  </si>
  <si>
    <t>Bueiro metálico sem interrupção de tráfego - D = 3,60 m - chapa galvanizada - escavado em material de 3ª categoria - aterro rodoviário máximo = 4,30 m</t>
  </si>
  <si>
    <t>Bueiro metálico sem interrupção de tráfego - D = 3,80 m - chapa galvanizada - escavado em material de 1ª categoria - aterro ferroviário máximo = 6,20 m</t>
  </si>
  <si>
    <t>Bueiro metálico sem interrupção de tráfego - D = 3,80 m - chapa galvanizada - escavado em material de 1ª categoria - aterro rodoviário máximo = 4,00 m</t>
  </si>
  <si>
    <t>Bueiro metálico sem interrupção de tráfego - D = 3,80 m - chapa galvanizada - escavado em material de 2ª categoria - aterro ferroviário máximo = 6,20 m</t>
  </si>
  <si>
    <t>Bueiro metálico sem interrupção de tráfego - D = 3,80 m - chapa galvanizada - escavado em material de 2ª categoria - aterro rodoviário máximo = 4,00 m</t>
  </si>
  <si>
    <t>Bueiro metálico sem interrupção de tráfego - D = 3,80 m - chapa galvanizada - escavado em material de 3ª categoria - aterro ferroviário máximo = 6,20 m</t>
  </si>
  <si>
    <t>Bueiro metálico sem interrupção de tráfego - D = 3,80 m - chapa galvanizada - escavado em material de 3ª categoria - aterro rodoviário máximo = 4,00 m</t>
  </si>
  <si>
    <t>Bueiro metálico sem interrupção de tráfego - D = 4,00 m - chapa galvanizada - escavado em material de 1ª categoria - aterro ferroviário máximo = 5,10 m</t>
  </si>
  <si>
    <t>Bueiro metálico sem interrupção de tráfego - D = 4,00 m - chapa galvanizada - escavado em material de 1ª categoria - aterro rodoviário máximo = 3,10 m</t>
  </si>
  <si>
    <t>Bueiro metálico sem interrupção de tráfego - D = 4,00 m - chapa galvanizada - escavado em material de 2ª categoria - aterro ferroviário máximo = 5,10 m</t>
  </si>
  <si>
    <t>Bueiro metálico sem interrupção de tráfego - D = 4,00 m - chapa galvanizada - escavado em material de 2ª categoria - aterro rodoviário máximo = 3,10 m</t>
  </si>
  <si>
    <t>Bueiro metálico sem interrupção de tráfego - D = 4,00 m - chapa galvanizada - escavado em material de 3ª categoria - aterro ferroviário máximo = 5,10 m</t>
  </si>
  <si>
    <t>Bueiro metálico sem interrupção de tráfego - D = 4,00 m - chapa galvanizada - escavado em material de 3ª categoria - aterro rodoviário máximo = 3,10 m</t>
  </si>
  <si>
    <t>Bueiro metálico sem interrupção de tráfego - D = 4,20 m - chapa galvanizada - escavado em material de 1ª categoria - aterro ferroviário máximo = 4,80 m</t>
  </si>
  <si>
    <t>Bueiro metálico sem interrupção de tráfego - D = 4,20 m - chapa galvanizada - escavado em material de 1ª categoria - aterro rodoviário máximo = 4,40 m</t>
  </si>
  <si>
    <t>Bueiro metálico sem interrupção de tráfego - D = 4,20 m - chapa galvanizada - escavado em material de 2ª categoria - aterro ferroviário máximo = 4,80 m</t>
  </si>
  <si>
    <t>Bueiro metálico sem interrupção de tráfego - D = 4,20 m - chapa galvanizada - escavado em material de 2ª categoria - aterro rodoviário máximo = 4,40 m</t>
  </si>
  <si>
    <t>Bueiro metálico sem interrupção de tráfego - D = 4,20 m - chapa galvanizada - escavado em material de 3ª categoria - aterro ferroviário máximo = 4,80 m</t>
  </si>
  <si>
    <t>Bueiro metálico sem interrupção de tráfego - D = 4,20 m - chapa galvanizada - escavado em material de 3ª categoria - aterro rodoviário máximo = 4,40 m</t>
  </si>
  <si>
    <t>Bueiro metálico sem interrupção de tráfego - D = 4,40 m - chapa galvanizada - escavado em material de 1ª categoria - aterro ferroviário máximo = 4,20 m</t>
  </si>
  <si>
    <t>Bueiro metálico sem interrupção de tráfego - D = 4,40 m - chapa galvanizada - escavado em material de 1ª categoria - aterro rodoviário máximo = 4,20 m</t>
  </si>
  <si>
    <t>Bueiro metálico sem interrupção de tráfego - D = 4,40 m - chapa galvanizada - escavado em material de 2ª categoria - aterro ferroviário máximo = 4,20 m</t>
  </si>
  <si>
    <t>Bueiro metálico sem interrupção de tráfego - D = 4,40 m - chapa galvanizada - escavado em material de 2ª categoria - aterro rodoviário máximo = 4,20 m</t>
  </si>
  <si>
    <t>Bueiro metálico sem interrupção de tráfego - D = 4,40 m - chapa galvanizada - escavado em material de 3ª categoria - aterro ferroviário máximo = 4,20 m</t>
  </si>
  <si>
    <t>Bueiro metálico sem interrupção de tráfego - D = 4,40 m - chapa galvanizada - escavado em material de 3ª categoria - aterro rodoviário máximo = 4,20 m</t>
  </si>
  <si>
    <t>Bueiro metálico sem interrupção de tráfego - D = 4,60 m - chapa galvanizada - escavado em material de 1ª categoria - aterro ferroviário máximo = 4,00 m</t>
  </si>
  <si>
    <t>Bueiro metálico sem interrupção de tráfego - D = 4,60 m - chapa galvanizada - escavado em material de 1ª categoria - aterro rodoviário máximo = 4,00 m</t>
  </si>
  <si>
    <t>Bueiro metálico sem interrupção de tráfego - D = 4,60 m - chapa galvanizada - escavado em material de 2ª categoria - aterro ferroviário máximo = 4,00 m</t>
  </si>
  <si>
    <t>Bueiro metálico sem interrupção de tráfego - D = 4,60 m - chapa galvanizada - escavado em material de 2ª categoria - aterro rodoviário máximo = 4,00 m</t>
  </si>
  <si>
    <t>Bueiro metálico sem interrupção de tráfego - D = 4,60 m - chapa galvanizada - escavado em material de 3ª categoria - aterro ferroviário máximo = 4,00 m</t>
  </si>
  <si>
    <t>Bueiro metálico sem interrupção de tráfego - D = 4,60 m - chapa galvanizada - escavado em material de 3ª categoria - aterro rodoviário máximo = 4,00 m</t>
  </si>
  <si>
    <t>Bueiro metálico sem interrupção de tráfego - D = 4,80 m - chapa galvanizada - escavado em material de 1ª categoria - aterro ferroviário máximo = 5,10 m</t>
  </si>
  <si>
    <t>Bueiro metálico sem interrupção de tráfego - D = 4,80 m - chapa galvanizada - escavado em material de 1ª categoria - aterro rodoviário máximo = 5,50 m</t>
  </si>
  <si>
    <t>Bueiro metálico sem interrupção de tráfego - D = 4,80 m - chapa galvanizada - escavado em material de 2ª categoria - aterro ferroviário máximo = 5,10 m</t>
  </si>
  <si>
    <t>Bueiro metálico sem interrupção de tráfego - D = 4,80 m - chapa galvanizada - escavado em material de 2ª categoria - aterro rodoviário máximo = 5,50 m</t>
  </si>
  <si>
    <t>Bueiro metálico sem interrupção de tráfego - D = 4,80 m - chapa galvanizada - escavado em material de 3ª categoria - aterro ferroviário máximo = 5,10 m</t>
  </si>
  <si>
    <t>Bueiro metálico sem interrupção de tráfego - D = 4,80 m - chapa galvanizada - escavado em material de 3ª categoria - aterro rodoviário máximo = 5,50 m</t>
  </si>
  <si>
    <t>Bueiro metálico sem interrupção de tráfego - D = 5,00 m - chapa galvanizada - escavado em material de 1ª categoria - aterro ferroviário máximo = 4,80 m</t>
  </si>
  <si>
    <t>Bueiro metálico sem interrupção de tráfego - D = 5,00 m - chapa galvanizada - escavado em material de 1ª categoria - aterro rodoviário máximo = 5,30 m</t>
  </si>
  <si>
    <t>Bueiro metálico sem interrupção de tráfego - D = 5,00 m - chapa galvanizada - escavado em material de 2ª categoria - aterro ferroviário máximo = 4,80 m</t>
  </si>
  <si>
    <t>Bueiro metálico sem interrupção de tráfego - D = 5,00 m - chapa galvanizada - escavado em material de 2ª categoria - aterro rodoviário máximo = 5,30 m</t>
  </si>
  <si>
    <t>Bueiro metálico sem interrupção de tráfego - D = 5,00 m - chapa galvanizada - escavado em material de 3ª categoria - aterro ferroviário máximo = 4,80 m</t>
  </si>
  <si>
    <t>Bueiro metálico sem interrupção de tráfego - D = 5,00 m - chapa galvanizada - escavado em material de 3ª categoria - aterro rodoviário máximo = 5,30 m</t>
  </si>
  <si>
    <t>Sistema de escoramento telescópico regulável para tunnel liner</t>
  </si>
  <si>
    <t>Boca de BDCC 1,50 x 1,50 m - esconsidade 0° - areia extraída e brita produzida</t>
  </si>
  <si>
    <t>Boca de BDCC 1,50 x 1,50 m - esconsidade 15° - areia e brita comerciais</t>
  </si>
  <si>
    <t>Boca de BDCC 1,50 x 1,50 m - esconsidade 15° - areia extraída e brita produzida</t>
  </si>
  <si>
    <t>Boca de BDCC 1,50 x 1,50 m - esconsidade 30° - areia e brita comerciais</t>
  </si>
  <si>
    <t>Boca de BDCC 1,50 x 1,50 m - esconsidade 30° - areia extraída e brita produzida</t>
  </si>
  <si>
    <t>Boca de BDCC 1,50 x 1,50 m - esconsidade 45° - areia e brita comerciais</t>
  </si>
  <si>
    <t>Boca de BDCC 1,50 x 1,50 m - esconsidade 45° - areia extraída e brita produzida</t>
  </si>
  <si>
    <t>Boca de BDCC 2,00 x 2,00 m - esconsidade 0° - areia e brita comerciais</t>
  </si>
  <si>
    <t>Boca de BDCC 2,00 x 2,00 m - esconsidade 0° - areia extraída e brita produzida</t>
  </si>
  <si>
    <t>Boca de BDCC 2,00 x 2,00 m - esconsidade 15° - areia e brita comerciais</t>
  </si>
  <si>
    <t>Boca de BDCC 2,00 x 2,00 m - esconsidade 15° - areia extraída e brita produzida</t>
  </si>
  <si>
    <t>Boca de BDCC 2,00 x 2,00 m - esconsidade 30° - areia e brita comerciais</t>
  </si>
  <si>
    <t>Boca de BDCC 2,00 x 2,00 m - esconsidade 30° - areia extraída e brita produzida</t>
  </si>
  <si>
    <t>Boca de BDCC 2,00 x 2,00 m - esconsidade 45° - areia e brita comerciais</t>
  </si>
  <si>
    <t>Boca de BDCC 2,00 x 2,00 m - esconsidade 45° - areia extraída e brita produzida</t>
  </si>
  <si>
    <t>Boca de BDCC 2,50 x 2,50 m - esconsidade 0° - areia e brita comerciais</t>
  </si>
  <si>
    <t>Boca de BDCC 2,50 x 2,50 m - esconsidade 0° - areia extraída e brita produzida</t>
  </si>
  <si>
    <t>Boca de BDCC 2,50 x 2,50 m - esconsidade 15° - areia e brita comerciais</t>
  </si>
  <si>
    <t>Boca de BDCC 2,50 x 2,50 m - esconsidade 15° - areia extraída e brita produzida</t>
  </si>
  <si>
    <t>Boca de BDCC 2,50 x 2,50 m - esconsidade 30° - areia e brita comerciais</t>
  </si>
  <si>
    <t>Boca de BDCC 2,50 x 2,50 m - esconsidade 30° - areia extraída e brita produzida</t>
  </si>
  <si>
    <t>Boca de BDCC 2,50 x 2,50 m - esconsidade 45° - areia e brita comerciais</t>
  </si>
  <si>
    <t>Boca de BDCC 2,50 x 2,50 m - esconsidade 45° - areia extraída e brita produzida</t>
  </si>
  <si>
    <t>Boca de BDCC 3,00 x 3,00 m - esconsidade 0° - areia e brita comerciais</t>
  </si>
  <si>
    <t>Boca de BDCC 3,00 x 3,00 m - esconsidade 0° - areia extraída e brita produzida</t>
  </si>
  <si>
    <t>Boca de BDCC 3,00 x 3,00 m - esconsidade 15° - areia e brita comerciais</t>
  </si>
  <si>
    <t>Boca de BDCC 3,00 x 3,00 m - esconsidade 15° - areia extraída e brita produzida</t>
  </si>
  <si>
    <t>Boca de BDCC 3,00 x 3,00 m - esconsidade 30° - areia e brita comerciais</t>
  </si>
  <si>
    <t>Boca de BDCC 3,00 x 3,00 m - esconsidade 30° - areia extraída e brita produzida</t>
  </si>
  <si>
    <t>Boca de BDCC 3,00 x 3,00 m - esconsidade 45° - areia e brita comerciais</t>
  </si>
  <si>
    <t>Boca de BDCC 3,00 x 3,00 m - esconsidade 45° - areia extraída e brita produzida</t>
  </si>
  <si>
    <t>Boca de BSCC 1,50 x 1,50 m - esconsidade 0° - areia e brita comerciais</t>
  </si>
  <si>
    <t>Boca de BSCC 1,50 x 1,50 m - esconsidade 0° - areia extraída e brita produzida</t>
  </si>
  <si>
    <t>Boca de BSCC 1,50 x 1,50 m - esconsidade 15° - areia e brita comerciais</t>
  </si>
  <si>
    <t>Boca de BSCC 1,50 x 1,50 m - esconsidade 15° - areia extraída e brita produzida</t>
  </si>
  <si>
    <t>Boca de BSCC 1,50 x 1,50 m - esconsidade 30° - areia e brita comerciais</t>
  </si>
  <si>
    <t>Boca de BSCC 1,50 x 1,50 m - esconsidade 30° - areia extraída e brita produzida</t>
  </si>
  <si>
    <t>Boca de BSCC 1,50 x 1,50 m - esconsidade 45° - areia e brita comerciais</t>
  </si>
  <si>
    <t>Boca de BSCC 1,50 x 1,50 m - esconsidade 45° - areia extraída e brita produzida</t>
  </si>
  <si>
    <t>Boca de BSCC 2,00 x 2,00 m - esconsidade 0° - areia e brita comerciais</t>
  </si>
  <si>
    <t>Boca de BSCC 2,00 x 2,00 m - esconsidade 0° - areia extraída e brita produzida</t>
  </si>
  <si>
    <t>Boca de BSCC 2,00 x 2,00 m - esconsidade 15° - areia e brita comerciais</t>
  </si>
  <si>
    <t>Boca de BSCC 2,00 x 2,00 m - esconsidade 15° - areia extraída e brita produzida</t>
  </si>
  <si>
    <t>Boca de BSCC 2,00 x 2,00 m - esconsidade 30° - areia e brita comerciais</t>
  </si>
  <si>
    <t>Boca de BSCC 2,00 x 2,00 m - esconsidade 30° - areia extraída e brita produzida</t>
  </si>
  <si>
    <t>Boca de BSCC 2,00 x 2,00 m - esconsidade 45° - areia e brita comerciais</t>
  </si>
  <si>
    <t>Boca de BSCC 2,00 x 2,00 m - esconsidade 45° - areia extraída e brita produzida</t>
  </si>
  <si>
    <t>Boca de BSCC 2,50 x 2,50 m - esconsidade 0° - areia e brita comerciais</t>
  </si>
  <si>
    <t>Boca de BSCC 2,50 x 2,50 m - esconsidade 0° - areia extraída e brita produzida</t>
  </si>
  <si>
    <t>Boca de BSCC 2,50 x 2,50 m - esconsidade 15° - areia e brita comerciais</t>
  </si>
  <si>
    <t>Boca de BSCC 2,50 x 2,50 m - esconsidade 15° - areia extraída e brita produzida</t>
  </si>
  <si>
    <t>Boca de BSCC 2,50 x 2,50 m - esconsidade 30° - areia e brita comerciais</t>
  </si>
  <si>
    <t>Boca de BSCC 2,50 x 2,50 m - esconsidade 30° - areia extraída e brita produzida</t>
  </si>
  <si>
    <t>Boca de BSCC 2,50 x 2,50 m - esconsidade 45° - areia e brita comerciais</t>
  </si>
  <si>
    <t>Boca de BSCC 2,50 x 2,50 m - esconsidade 45° - areia extraída e brita produzida</t>
  </si>
  <si>
    <t>Boca de BSCC 3,00 x 3,00 m - esconsidade 0° - areia e brita comerciais</t>
  </si>
  <si>
    <t>Boca de BSCC 3,00 x 3,00 m - esconsidade 0° - areia extraída e brita produzida</t>
  </si>
  <si>
    <t>Boca de BSCC 3,00 x 3,00 m - esconsidade 15° - areia e brita comerciais</t>
  </si>
  <si>
    <t>Boca de BSCC 3,00 x 3,00 m - esconsidade 15° - areia extraída e brita produzida</t>
  </si>
  <si>
    <t>Boca de BSCC 3,00 x 3,00 m - esconsidade 30° - areia e brita comerciais</t>
  </si>
  <si>
    <t>Boca de BSCC 3,00 x 3,00 m - esconsidade 30° - areia extraída e brita produzida</t>
  </si>
  <si>
    <t>Boca de BSCC 3,00 x 3,00 m - esconsidade 45° - areia e brita comerciais</t>
  </si>
  <si>
    <t>Boca de BSCC 3,00 x 3,00 m - esconsidade 45° - areia extraída e brita produzida</t>
  </si>
  <si>
    <t>Boca de BTCC 1,50 x 1,50 m - esconsidade 0° - areia extraída e brita produzida</t>
  </si>
  <si>
    <t>Boca de BTCC 1,50 x 1,50 m - esconsidade 15° - areia e brita comerciais</t>
  </si>
  <si>
    <t>Boca de BTCC 1,50 x 1,50 m - esconsidade 15° - areia extraída e brita produzida</t>
  </si>
  <si>
    <t>Boca de BTCC 1,50 x 1,50 m - esconsidade 30° - areia e brita comerciais</t>
  </si>
  <si>
    <t>Boca de BTCC 1,50 x 1,50 m - esconsidade 30° - areia extraída e brita produzida</t>
  </si>
  <si>
    <t>Boca de BTCC 1,50 x 1,50 m - esconsidade 45° - areia e brita comerciais</t>
  </si>
  <si>
    <t>Boca de BTCC 1,50 x 1,50 m - esconsidade 45° - areia extraída e brita produzida</t>
  </si>
  <si>
    <t>Boca de BTCC 2,00 x 2,00 m - esconsidade 0° - areia e brita comerciais</t>
  </si>
  <si>
    <t>Boca de BTCC 2,00 x 2,00 m - esconsidade 0° - areia extraída e brita produzida</t>
  </si>
  <si>
    <t>Boca de BTCC 2,00 x 2,00 m - esconsidade 15° - areia e brita comerciais</t>
  </si>
  <si>
    <t>Boca de BTCC 2,00 x 2,00 m - esconsidade 15° - areia extraída e brita produzida</t>
  </si>
  <si>
    <t>Boca de BTCC 2,00 x 2,00 m - esconsidade 30° - areia e brita comerciais</t>
  </si>
  <si>
    <t>Boca de BTCC 2,00 x 2,00 m - esconsidade 30° - areia extraída e brita produzida</t>
  </si>
  <si>
    <t>Boca de BTCC 2,00 x 2,00 m - esconsidade 45° - areia e brita comerciais</t>
  </si>
  <si>
    <t>Boca de BTCC 2,00 x 2,00 m - esconsidade 45° - areia extraída e brita produzida</t>
  </si>
  <si>
    <t>Boca de BTCC 2,50 x 2,50 m - esconsidade 0° - areia e brita comerciais</t>
  </si>
  <si>
    <t>Boca de BTCC 2,50 x 2,50 m - esconsidade 0° - areia extraída e brita produzida</t>
  </si>
  <si>
    <t>Boca de BTCC 2,50 x 2,50 m - esconsidade 15° - areia e brita comerciais</t>
  </si>
  <si>
    <t>Boca de BTCC 2,50 x 2,50 m - esconsidade 15° - areia extraída e brita produzida</t>
  </si>
  <si>
    <t>Boca de BTCC 2,50 x 2,50 m - esconsidade 30° - areia e brita comerciais</t>
  </si>
  <si>
    <t>Boca de BTCC 2,50 x 2,50 m - esconsidade 30° - areia extraída e brita produzida</t>
  </si>
  <si>
    <t>Boca de BTCC 2,50 x 2,50 m - esconsidade 45° - areia e brita comerciais</t>
  </si>
  <si>
    <t>Boca de BTCC 2,50 x 2,50 m - esconsidade 45° - areia extraída e brita produzida</t>
  </si>
  <si>
    <t>Boca de BTCC 3,00 x 3,00 m - esconsidade 0° - areia e brita comerciais</t>
  </si>
  <si>
    <t>Boca de BTCC 3,00 x 3,00 m - esconsidade 0° - areia extraída e brita produzida</t>
  </si>
  <si>
    <t>Boca de BTCC 3,00 x 3,00 m - esconsidade 15° - areia e brita comerciais</t>
  </si>
  <si>
    <t>Boca de BTCC 3,00 x 3,00 m - esconsidade 15° - areia extraída e brita produzida</t>
  </si>
  <si>
    <t>Boca de BTCC 3,00 x 3,00 m - esconsidade 30° - areia e brita comerciais</t>
  </si>
  <si>
    <t>Boca de BTCC 3,00 x 3,00 m - esconsidade 30° - areia extraída e brita produzida</t>
  </si>
  <si>
    <t>Boca de BTCC 3,00 x 3,00 m - esconsidade 45° - areia e brita comerciais</t>
  </si>
  <si>
    <t>Boca de BTCC 3,00 x 3,00 m - esconsidade 45° - areia extraída e brita produzida</t>
  </si>
  <si>
    <t>Corpo de BDCC 1,50 x 1,50 m - moldado no local - altura do aterro 0,00 a 1,00 m - areia e brita comerciais</t>
  </si>
  <si>
    <t>Corpo de BDCC 1,50 x 1,50 m - moldado no local - altura do aterro 0,00 a 1,00 m - areia extraída e brita produzida</t>
  </si>
  <si>
    <t>Corpo de BDCC 1,50 x 1,50 m - moldado no local - altura do aterro 1,00 a 2,50 m - areia extraída e brita produzida</t>
  </si>
  <si>
    <t>Corpo de BDCC 1,50 x 1,50 m - moldado no local - altura do aterro 10,00 a 12,50 m - areia e brita comerciais</t>
  </si>
  <si>
    <t>Corpo de BDCC 1,50 x 1,50 m - moldado no local - altura do aterro 10,00 a 12,50 m - areia extraída e brita produzida</t>
  </si>
  <si>
    <t>Corpo de BDCC 1,50 x 1,50 m - moldado no local - altura do aterro 12,50 a 15,00 m - areia e brita comerciais</t>
  </si>
  <si>
    <t>Corpo de BDCC 1,50 x 1,50 m - moldado no local - altura do aterro 12,50 a 15,00 m - areia extraída e brita produzida</t>
  </si>
  <si>
    <t>Corpo de BDCC 1,50 x 1,50 m - moldado no local - altura do aterro 2,50 a 5,00 m - areia extraída e brita produzida</t>
  </si>
  <si>
    <t>Corpo de BDCC 1,50 x 1,50 m - moldado no local - altura do aterro 5,00 a 7,50 m - areia e brita comerciais</t>
  </si>
  <si>
    <t>Corpo de BDCC 1,50 x 1,50 m - moldado no local - altura do aterro 5,00 a 7,50 m - areia extraída e brita produzida</t>
  </si>
  <si>
    <t>Corpo de BDCC 1,50 x 1,50 m - moldado no local - altura do aterro 7,50 a 10,00 m - areia e brita comerciais</t>
  </si>
  <si>
    <t>Corpo de BDCC 1,50 x 1,50 m - moldado no local - altura do aterro 7,50 a 10,00 m - areia extraída e brita produzida</t>
  </si>
  <si>
    <t>Corpo de BDCC 2,00 x 2,00 m - moldado no local - altura do aterro 0,00 a 1,00 m - areia e brita comerciais</t>
  </si>
  <si>
    <t>Corpo de BDCC 2,00 x 2,00 m - moldado no local - altura do aterro 0,00 a 1,00 m - areia extraída e brita produzida</t>
  </si>
  <si>
    <t>Corpo de BDCC 2,00 x 2,00 m - moldado no local - altura do aterro 1,00 a 2,50 m - areia e brita comerciais</t>
  </si>
  <si>
    <t>Corpo de BDCC 2,00 x 2,00 m - moldado no local - altura do aterro 1,00 a 2,50 m - areia extraída e brita produzida</t>
  </si>
  <si>
    <t>Corpo de BDCC 2,00 x 2,00 m - moldado no local - altura do aterro 10,00 a 12,50 m - areia e brita comerciais</t>
  </si>
  <si>
    <t>Corpo de BDCC 2,00 x 2,00 m - moldado no local - altura do aterro 10,00 a 12,50 m - areia extraída e brita produzida</t>
  </si>
  <si>
    <t>Corpo de BDCC 2,00 x 2,00 m - moldado no local - altura do aterro 12,50 a 15,00 m - areia e brita comerciais</t>
  </si>
  <si>
    <t>Corpo de BDCC 2,00 x 2,00 m - moldado no local - altura do aterro 12,50 a 15,00 m - areia extraída e brita produzida</t>
  </si>
  <si>
    <t>Corpo de BDCC 2,00 x 2,00 m - moldado no local - altura do aterro 2,50 a 5,00 m - areia e brita comerciais</t>
  </si>
  <si>
    <t>Corpo de BDCC 2,00 x 2,00 m - moldado no local - altura do aterro 2,50 a 5,00 m - areia extraída e brita produzida</t>
  </si>
  <si>
    <t>Corpo de BDCC 2,00 x 2,00 m - moldado no local - altura do aterro 5,00 a 7,50 m - areia e brita comerciais</t>
  </si>
  <si>
    <t>Corpo de BDCC 2,00 x 2,00 m - moldado no local - altura do aterro 5,00 a 7,50 m - areia extraída e brita produzida</t>
  </si>
  <si>
    <t>Corpo de BDCC 2,00 x 2,00 m - moldado no local - altura do aterro 7,50 a 10,00 m - areia e brita comerciais</t>
  </si>
  <si>
    <t>Corpo de BDCC 2,00 x 2,00 m - moldado no local - altura do aterro 7,50 a 10,00 m - areia extraída e brita produzida</t>
  </si>
  <si>
    <t>Corpo de BDCC 2,50 x 2,50 m - moldado no local - altura do aterro 0,00 a 1,00 m - areia e brita comerciais</t>
  </si>
  <si>
    <t>Corpo de BDCC 2,50 x 2,50 m - moldado no local - altura do aterro 0,00 a 1,00 m - areia extraída e brita produzida</t>
  </si>
  <si>
    <t>Corpo de BDCC 2,50 x 2,50 m - moldado no local - altura do aterro 1,00 a 2,50 m - areia e brita comerciais</t>
  </si>
  <si>
    <t>Corpo de BDCC 2,50 x 2,50 m - moldado no local - altura do aterro 1,00 a 2,50 m - areia extraída e brita produzida</t>
  </si>
  <si>
    <t>Corpo de BDCC 2,50 x 2,50 m - moldado no local - altura do aterro 10,00 a 12,50 m - areia e brita comerciais</t>
  </si>
  <si>
    <t>Corpo de BDCC 2,50 x 2,50 m - moldado no local - altura do aterro 10,00 a 12,50 m - areia extraída e brita produzida</t>
  </si>
  <si>
    <t>Corpo de BDCC 2,50 x 2,50 m - moldado no local - altura do aterro 12,50 a 15,00 m - areia e brita comerciais</t>
  </si>
  <si>
    <t>Corpo de BDCC 2,50 x 2,50 m - moldado no local - altura do aterro 12,50 a 15,00 m - areia extraída e brita produzida</t>
  </si>
  <si>
    <t>Corpo de BDCC 2,50 x 2,50 m - moldado no local - altura do aterro 2,50 a 5,00 m - areia e brita comerciais</t>
  </si>
  <si>
    <t>Corpo de BDCC 2,50 x 2,50 m - moldado no local - altura do aterro 2,50 a 5,00 m - areia extraída e brita produzida</t>
  </si>
  <si>
    <t>Corpo de BDCC 2,50 x 2,50 m - moldado no local - altura do aterro 5,00 a 7,50 m - areia e brita comerciais</t>
  </si>
  <si>
    <t>Corpo de BDCC 2,50 x 2,50 m - moldado no local - altura do aterro 5,00 a 7,50 m - areia extraída e brita produzida</t>
  </si>
  <si>
    <t>Corpo de BDCC 2,50 x 2,50 m - moldado no local - altura do aterro 7,50 a 10,00 m - areia e brita comerciais</t>
  </si>
  <si>
    <t>Corpo de BDCC 2,50 x 2,50 m - moldado no local - altura do aterro 7,50 a 10,00 m - areia extraída e brita produzida</t>
  </si>
  <si>
    <t>Corpo de BDCC 3,00 x 3,00 m - moldado no local - altura do aterro 0,00 a 1,00 m - areia e brita comerciais</t>
  </si>
  <si>
    <t>Corpo de BDCC 3,00 x 3,00 m - moldado no local - altura do aterro 0,00 a 1,00 m - areia extraída e brita produzida</t>
  </si>
  <si>
    <t>Corpo de BDCC 3,00 x 3,00 m - moldado no local - altura do aterro 1,00 a 2,50 m - areia e brita comerciais</t>
  </si>
  <si>
    <t>Corpo de BDCC 3,00 x 3,00 m - moldado no local - altura do aterro 1,00 a 2,50 m - areia extraída e brita produzida</t>
  </si>
  <si>
    <t>Corpo de BDCC 3,00 x 3,00 m - moldado no local - altura do aterro 10,00 a 12,50 m - areia e brita comerciais</t>
  </si>
  <si>
    <t>Corpo de BDCC 3,00 x 3,00 m - moldado no local - altura do aterro 10,00 a 12,50 m - areia extraída e brita produzida</t>
  </si>
  <si>
    <t>Corpo de BDCC 3,00 x 3,00 m - moldado no local - altura do aterro 12,50 a 15,00 m - areia e brita comerciais</t>
  </si>
  <si>
    <t>Corpo de BDCC 3,00 x 3,00 m - moldado no local - altura do aterro 12,50 a 15,00 m - areia extraída e brita produzida</t>
  </si>
  <si>
    <t>Corpo de BDCC 3,00 x 3,00 m - moldado no local - altura do aterro 2,50 a 5,00 m - areia e brita comerciais</t>
  </si>
  <si>
    <t>Corpo de BDCC 3,00 x 3,00 m - moldado no local - altura do aterro 2,50 a 5,00 m - areia extraída e brita produzida</t>
  </si>
  <si>
    <t>Corpo de BDCC 3,00 x 3,00 m - moldado no local - altura do aterro 5,00 a 7,50 m - areia e brita comerciais</t>
  </si>
  <si>
    <t>Corpo de BDCC 3,00 x 3,00 m - moldado no local - altura do aterro 5,00 a 7,50 m - areia extraída e brita produzida</t>
  </si>
  <si>
    <t>Corpo de BDCC 3,00 x 3,00 m - moldado no local - altura do aterro 7,50 a 10,00 m - areia e brita comerciais</t>
  </si>
  <si>
    <t>Corpo de BDCC 3,00 x 3,00 m - moldado no local - altura do aterro 7,50 a 10,00 m - areia extraída e brita produzida</t>
  </si>
  <si>
    <t>Corpo de BSCC 1,50 x 1,50 m - moldado no local - altura do aterro 0,00 a 1,00 m - areia e brita comerciais</t>
  </si>
  <si>
    <t>Corpo de BSCC 1,50 x 1,50 m - moldado no local - altura do aterro 0,00 a 1,00 m - areia extraída e brita produzida</t>
  </si>
  <si>
    <t>Corpo de BSCC 1,50 x 1,50 m - moldado no local - altura do aterro 1,00 a 2,50 m - areia e brita comerciais</t>
  </si>
  <si>
    <t>Corpo de BSCC 1,50 x 1,50 m - moldado no local - altura do aterro 1,00 a 2,50 m - areia extraída e brita produzida</t>
  </si>
  <si>
    <t>Corpo de BSCC 1,50 x 1,50 m - moldado no local - altura do aterro 10,00 a 12,50 m - areia e brita comerciais</t>
  </si>
  <si>
    <t>Corpo de BSCC 1,50 x 1,50 m - moldado no local - altura do aterro 10,00 a 12,50 m - areia extraída e brita produzida</t>
  </si>
  <si>
    <t>Corpo de BSCC 1,50 x 1,50 m - moldado no local - altura do aterro 12,50 a 15,00 m - areia e brita comerciais</t>
  </si>
  <si>
    <t>Corpo de BSCC 1,50 x 1,50 m - moldado no local - altura do aterro 12,50 a 15,00 m - areia extraída e brita produzida</t>
  </si>
  <si>
    <t>Corpo de BSCC 1,50 x 1,50 m - moldado no local - altura do aterro 2,50 a 5,00 m - areia e brita comerciais</t>
  </si>
  <si>
    <t>Corpo de BSCC 1,50 x 1,50 m - moldado no local - altura do aterro 2,50 a 5,00 m - areia extraída e brita produzida</t>
  </si>
  <si>
    <t>Corpo de BSCC 1,50 x 1,50 m - moldado no local - altura do aterro 5,00 a 7,50 m - areia e brita comerciais</t>
  </si>
  <si>
    <t>Corpo de BSCC 1,50 x 1,50 m - moldado no local - altura do aterro 5,00 a 7,50 m - areia extraída e brita produzida</t>
  </si>
  <si>
    <t>Corpo de BSCC 1,50 x 1,50 m - moldado no local - altura do aterro 7,50 a 10,00 m - areia e brita comerciais</t>
  </si>
  <si>
    <t>Corpo de BSCC 1,50 x 1,50 m - moldado no local - altura do aterro 7,50 a 10,00 m - areia extraída e brita produzida</t>
  </si>
  <si>
    <t>Corpo de BSCC 2,00 x 2,00 m - moldado no local - altura do aterro 0,00 a 1,00 m - areia e brita comerciais</t>
  </si>
  <si>
    <t>Corpo de BSCC 2,00 x 2,00 m - moldado no local - altura do aterro 0,00 a 1,00 m - areia extraída e brita produzida</t>
  </si>
  <si>
    <t>Corpo de BSCC 2,00 x 2,00 m - moldado no local - altura do aterro 1,00 a 2,50 m - areia e brita comerciais</t>
  </si>
  <si>
    <t>Corpo de BSCC 2,00 x 2,00 m - moldado no local - altura do aterro 1,00 a 2,50 m - areia extraída e brita produzida</t>
  </si>
  <si>
    <t>Corpo de BSCC 2,00 x 2,00 m - moldado no local - altura do aterro 10,00 a 12,50 m - areia e brita comerciais</t>
  </si>
  <si>
    <t>Corpo de BSCC 2,00 x 2,00 m - moldado no local - altura do aterro 10,00 a 12,50 m - areia extraída e brita produzida</t>
  </si>
  <si>
    <t>Corpo de BSCC 2,00 x 2,00 m - moldado no local - altura do aterro 12,50 a 15,00 m - areia e brita comerciais</t>
  </si>
  <si>
    <t>Corpo de BSCC 2,00 x 2,00 m - moldado no local - altura do aterro 12,50 a 15,00 m - areia extraída e brita produzida</t>
  </si>
  <si>
    <t>Corpo de BSCC 2,00 x 2,00 m - moldado no local - altura do aterro 2,50 a 5,00 m - areia e brita comerciais</t>
  </si>
  <si>
    <t>Corpo de BSCC 2,00 x 2,00 m - moldado no local - altura do aterro 2,50 a 5,00 m - areia extraída e brita produzida</t>
  </si>
  <si>
    <t>Corpo de BSCC 2,00 x 2,00 m - moldado no local - altura do aterro 5,00 a 7,50 m - areia e brita comerciais</t>
  </si>
  <si>
    <t>Corpo de BSCC 2,00 x 2,00 m - moldado no local - altura do aterro 5,00 a 7,50 m - areia extraída e brita produzida</t>
  </si>
  <si>
    <t>Corpo de BSCC 2,00 x 2,00 m - moldado no local - altura do aterro 7,50 a 10,00 m - areia e brita comerciais</t>
  </si>
  <si>
    <t>Corpo de BSCC 2,00 x 2,00 m - moldado no local - altura do aterro 7,50 a 10,00 m - areia extraída e brita produzida</t>
  </si>
  <si>
    <t>Corpo de BSCC 2,50 x 2,50 m - moldado no local - altura do aterro 0,00 a 1,00 m - areia e brita comerciais</t>
  </si>
  <si>
    <t>Corpo de BSCC 2,50 x 2,50 m - moldado no local - altura do aterro 0,00 a 1,00 m - areia extraída e brita produzida</t>
  </si>
  <si>
    <t>Corpo de BSCC 2,50 x 2,50 m - moldado no local - altura do aterro 1,00 a 2,50 m - areia e brita comerciais</t>
  </si>
  <si>
    <t>Corpo de BSCC 2,50 x 2,50 m - moldado no local - altura do aterro 1,00 a 2,50 m - areia extraída e brita produzida</t>
  </si>
  <si>
    <t>Corpo de BSCC 2,50 x 2,50 m - moldado no local - altura do aterro 10,00 a 12,50 m - areia e brita comerciais</t>
  </si>
  <si>
    <t>Corpo de BSCC 2,50 x 2,50 m - moldado no local - altura do aterro 10,00 a 12,50 m - areia extraída e brita produzida</t>
  </si>
  <si>
    <t>Corpo de BSCC 2,50 x 2,50 m - moldado no local - altura do aterro 12,50 a 15,00 m - areia e brita comerciais</t>
  </si>
  <si>
    <t>Corpo de BSCC 2,50 x 2,50 m - moldado no local - altura do aterro 12,50 a 15,00 m - areia extraída e brita produzida</t>
  </si>
  <si>
    <t>Corpo de BSCC 2,50 x 2,50 m - moldado no local - altura do aterro 2,50 a 5,00 m - areia e brita comerciais</t>
  </si>
  <si>
    <t>Corpo de BSCC 2,50 x 2,50 m - moldado no local - altura do aterro 2,50 a 5,00 m - areia extraída e brita produzida</t>
  </si>
  <si>
    <t>Corpo de BSCC 2,50 x 2,50 m - moldado no local - altura do aterro 5,00 a 7,50 m - areia e brita comerciais</t>
  </si>
  <si>
    <t>Corpo de BSCC 2,50 x 2,50 m - moldado no local - altura do aterro 5,00 a 7,50 m - areia extraída e brita produzida</t>
  </si>
  <si>
    <t>Corpo de BSCC 2,50 x 2,50 m - moldado no local - altura do aterro 7,50 a 10,00 m - areia e brita comerciais</t>
  </si>
  <si>
    <t>Corpo de BSCC 2,50 x 2,50 m - moldado no local - altura do aterro 7,50 a 10,00 m - areia extraída e brita produzida</t>
  </si>
  <si>
    <t>Corpo de BSCC 3,00 x 3,00 m - moldado no local - altura do aterro 0,00 a 1,00 m - areia e brita comerciais</t>
  </si>
  <si>
    <t>Corpo de BSCC 3,00 x 3,00 m - moldado no local - altura do aterro 0,00 a 1,00 m - areia extraída e brita produzida</t>
  </si>
  <si>
    <t>Corpo de BSCC 3,00 x 3,00 m - moldado no local - altura do aterro 1,00 a 2,50 m - areia e brita comerciais</t>
  </si>
  <si>
    <t>Corpo de BSCC 3,00 x 3,00 m - moldado no local - altura do aterro 1,00 a 2,50 m - areia extraída e brita produzida</t>
  </si>
  <si>
    <t>Corpo de BSCC 3,00 x 3,00 m - moldado no local - altura do aterro 10,00 a 12,50 m - areia e brita comerciais</t>
  </si>
  <si>
    <t>Corpo de BSCC 3,00 x 3,00 m - moldado no local - altura do aterro 10,00 a 12,50 m - areia extraída e brita produzida</t>
  </si>
  <si>
    <t>Corpo de BSCC 3,00 x 3,00 m - moldado no local - altura do aterro 12,50 a 15,00 m - areia e brita comerciais</t>
  </si>
  <si>
    <t>Corpo de BSCC 3,00 x 3,00 m - moldado no local - altura do aterro 12,50 a 15,00 m - areia extraída e brita produzida</t>
  </si>
  <si>
    <t>Corpo de BSCC 3,00 x 3,00 m - moldado no local - altura do aterro 2,50 a 5,00 m - areia e brita comerciais</t>
  </si>
  <si>
    <t>Corpo de BSCC 3,00 x 3,00 m - moldado no local - altura do aterro 2,50 a 5,00 m - areia extraída e brita produzida</t>
  </si>
  <si>
    <t>Corpo de BSCC 3,00 x 3,00 m - moldado no local - altura do aterro 5,00 a 7,50 m - areia e brita comerciais</t>
  </si>
  <si>
    <t>Corpo de BSCC 3,00 x 3,00 m - moldado no local - altura do aterro 5,00 a 7,50 m - areia extraída e brita produzida</t>
  </si>
  <si>
    <t>Corpo de BSCC 3,00 x 3,00 m - moldado no local - altura do aterro 7,50 a 10,00 m - areia e brita comerciais</t>
  </si>
  <si>
    <t>Corpo de BSCC 3,00 x 3,00 m - moldado no local - altura do aterro 7,50 a 10,00 m - areia extraída e brita produzida</t>
  </si>
  <si>
    <t>Corpo de BTCC 1,50 x 1,50 m - moldado no local - altura do aterro 0,00 a 1,00 m - areia e brita comerciais</t>
  </si>
  <si>
    <t>Corpo de BTCC 1,50 x 1,50 m - moldado no local - altura do aterro 0,00 a 1,00 m - areia extraída e brita produzida</t>
  </si>
  <si>
    <t>Corpo de BTCC 1,50 x 1,50 m - moldado no local - altura do aterro 1,00 a 2,50 m - areia extraída e brita produzida</t>
  </si>
  <si>
    <t>Corpo de BTCC 1,50 x 1,50 m - moldado no local - altura do aterro 10,00 a 12,50 m - areia e brita comerciais</t>
  </si>
  <si>
    <t>Corpo de BTCC 1,50 x 1,50 m - moldado no local - altura do aterro 10,00 a 12,50 m - areia extraída e brita produzida</t>
  </si>
  <si>
    <t>Corpo de BTCC 1,50 x 1,50 m - moldado no local - altura do aterro 12,50 a 15,00 m - areia e brita comerciais</t>
  </si>
  <si>
    <t>Corpo de BTCC 1,50 x 1,50 m - moldado no local - altura do aterro 12,50 a 15,00 m - areia extraída e brita produzida</t>
  </si>
  <si>
    <t>Corpo de BTCC 1,50 x 1,50 m - moldado no local - altura do aterro 2,50 a 5,00 m - areia e brita comerciais</t>
  </si>
  <si>
    <t>Corpo de BTCC 1,50 x 1,50 m - moldado no local - altura do aterro 2,50 a 5,00 m - areia extraída e brita produzida</t>
  </si>
  <si>
    <t>Corpo de BTCC 1,50 x 1,50 m - moldado no local - altura do aterro 5,00 a 7,50 m - areia e brita comerciais</t>
  </si>
  <si>
    <t>Corpo de BTCC 1,50 x 1,50 m - moldado no local - altura do aterro 5,00 a 7,50 m - areia extraída e brita produzida</t>
  </si>
  <si>
    <t>Corpo de BTCC 1,50 x 1,50 m - moldado no local - altura do aterro 7,50 a 10,00 m - areia e brita comerciais</t>
  </si>
  <si>
    <t>Corpo de BTCC 1,50 x 1,50 m - moldado no local - altura do aterro 7,50 a 10,00 m - areia extraída e brita produzida</t>
  </si>
  <si>
    <t>Corpo de BTCC 2,00 x 2,00 m - moldado no local - altura do aterro 0,00 a 1,00 m - areia e brita comerciais</t>
  </si>
  <si>
    <t>Corpo de BTCC 2,00 x 2,00 m - moldado no local - altura do aterro 0,00 a 1,00 m - areia extraída e brita produzida</t>
  </si>
  <si>
    <t>Corpo de BTCC 2,00 x 2,00 m - moldado no local - altura do aterro 1,00 a 2,50 m - areia e brita comerciais</t>
  </si>
  <si>
    <t>Corpo de BTCC 2,00 x 2,00 m - moldado no local - altura do aterro 1,00 a 2,50 m - areia extraída e brita produzida</t>
  </si>
  <si>
    <t>Corpo de BTCC 2,00 x 2,00 m - moldado no local - altura do aterro 10,00 a 12,50 m - areia e brita comerciais</t>
  </si>
  <si>
    <t>Corpo de BTCC 2,00 x 2,00 m - moldado no local - altura do aterro 10,00 a 12,50 m - areia extraída e brita produzida</t>
  </si>
  <si>
    <t>Corpo de BTCC 2,00 x 2,00 m - moldado no local - altura do aterro 12,50 a 15,00 m - areia e brita comerciais</t>
  </si>
  <si>
    <t>Corpo de BTCC 2,00 x 2,00 m - moldado no local - altura do aterro 12,50 a 15,00 m - areia extraída e brita produzida</t>
  </si>
  <si>
    <t>Corpo de BTCC 2,00 x 2,00 m - moldado no local - altura do aterro 2,50 a 5,00 m - areia e brita comerciais</t>
  </si>
  <si>
    <t>Corpo de BTCC 2,00 x 2,00 m - moldado no local - altura do aterro 2,50 a 5,00 m - areia extraída e brita produzida</t>
  </si>
  <si>
    <t>Corpo de BTCC 2,00 x 2,00 m - moldado no local - altura do aterro 5,00 a 7,50 m - areia e brita comerciais</t>
  </si>
  <si>
    <t>Corpo de BTCC 2,00 x 2,00 m - moldado no local - altura do aterro 5,00 a 7,50 m - areia extraída e brita produzida</t>
  </si>
  <si>
    <t>Corpo de BTCC 2,00 x 2,00 m - moldado no local - altura do aterro 7,50 a 10,00 m - areia e brita comerciais</t>
  </si>
  <si>
    <t>Corpo de BTCC 2,00 x 2,00 m - moldado no local - altura do aterro 7,50 a 10,00 m - areia extraída e brita produzida</t>
  </si>
  <si>
    <t>Corpo de BTCC 2,50 x 2,50 m - moldado no local - altura do aterro 0,00 a 1,00 m - areia e brita comerciais</t>
  </si>
  <si>
    <t>Corpo de BTCC 2,50 x 2,50 m - moldado no local - altura do aterro 0,00 a 1,00 m - areia extraída e brita produzida</t>
  </si>
  <si>
    <t>Corpo de BTCC 2,50 x 2,50 m - moldado no local - altura do aterro 1,00 a 2,50 m - areia e brita comerciais</t>
  </si>
  <si>
    <t>Corpo de BTCC 2,50 x 2,50 m - moldado no local - altura do aterro 1,00 a 2,50 m - areia extraída e brita produzida</t>
  </si>
  <si>
    <t>Corpo de BTCC 2,50 x 2,50 m - moldado no local - altura do aterro 10,00 a 12,50 m - areia e brita comerciais</t>
  </si>
  <si>
    <t>Corpo de BTCC 2,50 x 2,50 m - moldado no local - altura do aterro 10,00 a 12,50 m - areia extraída e brita produzida</t>
  </si>
  <si>
    <t>Corpo de BTCC 2,50 x 2,50 m - moldado no local - altura do aterro 12,50 a 15,00 m - areia e brita comerciais</t>
  </si>
  <si>
    <t>Corpo de BTCC 2,50 x 2,50 m - moldado no local - altura do aterro 12,50 a 15,00 m - areia extraída e brita produzida</t>
  </si>
  <si>
    <t>Corpo de BTCC 2,50 x 2,50 m - moldado no local - altura do aterro 2,50 a 5,00 m - areia e brita comerciais</t>
  </si>
  <si>
    <t>Corpo de BTCC 2,50 x 2,50 m - moldado no local - altura do aterro 2,50 a 5,00 m - areia extraída e brita produzida</t>
  </si>
  <si>
    <t>Corpo de BTCC 2,50 x 2,50 m - moldado no local - altura do aterro 5,00 a 7,50 m - areia e brita comerciais</t>
  </si>
  <si>
    <t>Corpo de BTCC 2,50 x 2,50 m - moldado no local - altura do aterro 5,00 a 7,50 m - areia extraída e brita produzida</t>
  </si>
  <si>
    <t>Corpo de BTCC 2,50 x 2,50 m - moldado no local - altura do aterro 7,50 a 10,00 m - areia e brita comerciais</t>
  </si>
  <si>
    <t>Corpo de BTCC 2,50 x 2,50 m - moldado no local - altura do aterro 7,50 a 10,00 m - areia extraída e brita produzida</t>
  </si>
  <si>
    <t>Corpo de BTCC 3,00 x 3,00 m - moldado no local - altura do aterro 0,00 a 1,00 m - areia e brita comerciais</t>
  </si>
  <si>
    <t>Corpo de BTCC 3,00 x 3,00 m - moldado no local - altura do aterro 0,00 a 1,00 m - areia extraída e brita produzida</t>
  </si>
  <si>
    <t>Corpo de BTCC 3,00 x 3,00 m - moldado no local - altura do aterro 1,00 a 2,50 m - areia e brita comerciais</t>
  </si>
  <si>
    <t>Corpo de BTCC 3,00 x 3,00 m - moldado no local - altura do aterro 1,00 a 2,50 m - areia extraída e brita produzida</t>
  </si>
  <si>
    <t>Corpo de BTCC 3,00 x 3,00 m - moldado no local - altura do aterro 10,00 a 12,50 m - areia e brita comerciais</t>
  </si>
  <si>
    <t>Corpo de BTCC 3,00 x 3,00 m - moldado no local - altura do aterro 10,00 a 12,50 m - areia extraída e brita produzida</t>
  </si>
  <si>
    <t>Corpo de BTCC 3,00 x 3,00 m - moldado no local - altura do aterro 12,50 a 15,00 m - areia e brita comerciais</t>
  </si>
  <si>
    <t>Corpo de BTCC 3,00 x 3,00 m - moldado no local - altura do aterro 12,50 a 15,00 m - areia extraída e brita produzida</t>
  </si>
  <si>
    <t>Corpo de BTCC 3,00 x 3,00 m - moldado no local - altura do aterro 2,50 a 5,00 m - areia e brita comerciais</t>
  </si>
  <si>
    <t>Corpo de BTCC 3,00 x 3,00 m - moldado no local - altura do aterro 2,50 a 5,00 m - areia extraída e brita produzida</t>
  </si>
  <si>
    <t>Corpo de BTCC 3,00 x 3,00 m - moldado no local - altura do aterro 5,00 a 7,50 m - areia e brita comerciais</t>
  </si>
  <si>
    <t>Corpo de BTCC 3,00 x 3,00 m - moldado no local - altura do aterro 5,00 a 7,50 m - areia extraída e brita produzida</t>
  </si>
  <si>
    <t>Corpo de BTCC 3,00 x 3,00 m - moldado no local - altura do aterro 7,50 a 10,00 m - areia e brita comerciais</t>
  </si>
  <si>
    <t>Corpo de BTCC 3,00 x 3,00 m - moldado no local - altura do aterro 7,50 a 10,00 m - areia extraída e brita produzida</t>
  </si>
  <si>
    <t>Boca de BDTC D = 0,80 m - esconsidade 0° - areia e brita comerciais - alas retas</t>
  </si>
  <si>
    <t>Boca de BDTC D = 0,80 m - esconsidade 0° - areia extraída e brita produzida - alas retas</t>
  </si>
  <si>
    <t>Boca de BDTC D = 0,80 m - esconsidade 10° - areia e brita comerciais - alas retas</t>
  </si>
  <si>
    <t>Boca de BDTC D = 0,80 m - esconsidade 10° - areia extraída e brita produzida - alas retas</t>
  </si>
  <si>
    <t>Boca de BDTC D = 0,80 m - esconsidade 15° - areia e brita comerciais - alas retas</t>
  </si>
  <si>
    <t>Boca de BDTC D = 0,80 m - esconsidade 15° - areia extraída e brita produzida - alas retas</t>
  </si>
  <si>
    <t>Boca de BDTC D = 0,80 m - esconsidade 20° - areia e brita comerciais - alas retas</t>
  </si>
  <si>
    <t>Boca de BDTC D = 0,80 m - esconsidade 20° - areia extraída e brita produzida - alas retas</t>
  </si>
  <si>
    <t>Boca de BDTC D = 0,80 m - esconsidade 25° - areia e brita comerciais - alas retas</t>
  </si>
  <si>
    <t>Boca de BDTC D = 0,80 m - esconsidade 25° - areia extraída e brita produzida - alas retas</t>
  </si>
  <si>
    <t>Boca de BDTC D = 0,80 m - esconsidade 30° - areia e brita comerciais - alas retas</t>
  </si>
  <si>
    <t>Boca de BDTC D = 0,80 m - esconsidade 30° - areia extraída e brita produzida - alas retas</t>
  </si>
  <si>
    <t>Boca de BDTC D = 0,80 m - esconsidade 35° - areia e brita comerciais - alas retas</t>
  </si>
  <si>
    <t>Boca de BDTC D = 0,80 m - esconsidade 35° - areia extraída e brita produzida - alas retas</t>
  </si>
  <si>
    <t>Boca de BDTC D = 0,80 m - esconsidade 40° - areia e brita comerciais - alas retas</t>
  </si>
  <si>
    <t>Boca de BDTC D = 0,80 m - esconsidade 40° - areia extraída e brita produzida - alas retas</t>
  </si>
  <si>
    <t>Boca de BDTC D = 0,80 m - esconsidade 45° - areia e brita comerciais - alas retas</t>
  </si>
  <si>
    <t>Boca de BDTC D = 0,80 m - esconsidade 45° - areia extraída e brita produzida - alas retas</t>
  </si>
  <si>
    <t>Boca de BDTC D = 0,80 m - esconsidade 5° - areia e brita comerciais - alas retas</t>
  </si>
  <si>
    <t>Boca de BDTC D = 0,80 m - esconsidade 5° - areia extraída e brita produzida - alas retas</t>
  </si>
  <si>
    <t>Boca de BDTC D = 1,00 m - esconsidade 0° - areia e brita comerciais - alas esconsas</t>
  </si>
  <si>
    <t>Boca de BDTC D = 1,00 m - esconsidade 0° - areia e brita comerciais - alas retas</t>
  </si>
  <si>
    <t>Boca de BDTC D = 1,00 m - esconsidade 0° - areia extraída e brita produzida - alas esconsas</t>
  </si>
  <si>
    <t>Boca de BDTC D = 1,00 m - esconsidade 0° - areia extraída e brita produzida - alas retas</t>
  </si>
  <si>
    <t>Boca de BDTC D = 1,00 m - esconsidade 10° - areia e brita comerciais - alas retas</t>
  </si>
  <si>
    <t>Boca de BDTC D = 1,00 m - esconsidade 10° - areia extraída e brita produzida - alas retas</t>
  </si>
  <si>
    <t>Boca de BDTC D = 1,00 m - esconsidade 15° - areia e brita comerciais - alas esconsas</t>
  </si>
  <si>
    <t>Boca de BDTC D = 1,00 m - esconsidade 15° - areia e brita comerciais - alas retas</t>
  </si>
  <si>
    <t>Boca de BDTC D = 1,00 m - esconsidade 15° - areia extraída e brita produzida - alas esconsas</t>
  </si>
  <si>
    <t>Boca de BDTC D = 1,00 m - esconsidade 15° - areia extraída e brita produzida - alas retas</t>
  </si>
  <si>
    <t>Boca de BDTC D = 1,00 m - esconsidade 20° - areia e brita comerciais - alas retas</t>
  </si>
  <si>
    <t>Boca de BDTC D = 1,00 m - esconsidade 20° - areia extraída e brita produzida - alas retas</t>
  </si>
  <si>
    <t>Boca de BDTC D = 1,00 m - esconsidade 25° - areia e brita comerciais - alas retas</t>
  </si>
  <si>
    <t>Boca de BDTC D = 1,00 m - esconsidade 25° - areia extraída e brita produzida - alas retas</t>
  </si>
  <si>
    <t>Boca de BDTC D = 1,00 m - esconsidade 30° - areia e brita comerciais - alas esconsas</t>
  </si>
  <si>
    <t>Boca de BDTC D = 1,00 m - esconsidade 30° - areia e brita comerciais - alas retas</t>
  </si>
  <si>
    <t>Boca de BDTC D = 1,00 m - esconsidade 30° - areia extraída e brita produzida - alas esconsas</t>
  </si>
  <si>
    <t>Boca de BDTC D = 1,00 m - esconsidade 30° - areia extraída e brita produzida - alas retas</t>
  </si>
  <si>
    <t>Boca de BDTC D = 1,00 m - esconsidade 35° - areia e brita comerciais - alas retas</t>
  </si>
  <si>
    <t>Boca de BDTC D = 1,00 m - esconsidade 35° - areia extraída e brita produzida - alas retas</t>
  </si>
  <si>
    <t>Boca de BDTC D = 1,00 m - esconsidade 40° - areia e brita comerciais - alas retas</t>
  </si>
  <si>
    <t>Boca de BDTC D = 1,00 m - esconsidade 40° - areia extraída e brita produzida - alas retas</t>
  </si>
  <si>
    <t>Boca de BDTC D = 1,00 m - esconsidade 45° - areia e brita comerciais - alas esconsas</t>
  </si>
  <si>
    <t>Boca de BDTC D = 1,00 m - esconsidade 45° - areia e brita comerciais - alas retas</t>
  </si>
  <si>
    <t>Boca de BDTC D = 1,00 m - esconsidade 45° - areia extraída e brita produzida - alas esconsas</t>
  </si>
  <si>
    <t>Boca de BDTC D = 1,00 m - esconsidade 45° - areia extraída e brita produzida - alas retas</t>
  </si>
  <si>
    <t>Boca de BDTC D = 1,00 m - esconsidade 5° - areia e brita comerciais - alas retas</t>
  </si>
  <si>
    <t>Boca de BDTC D = 1,00 m - esconsidade 5° - areia extraída e brita produzida - alas retas</t>
  </si>
  <si>
    <t>Boca de BDTC D = 1,20 m - esconsidade 0° - areia e brita comerciais - alas esconsas</t>
  </si>
  <si>
    <t>Boca de BDTC D = 1,20 m - esconsidade 0° - areia e brita comerciais - alas retas</t>
  </si>
  <si>
    <t>Boca de BDTC D = 1,20 m - esconsidade 0° - areia extraída e brita produzida - alas esconsas</t>
  </si>
  <si>
    <t>Boca de BDTC D = 1,20 m - esconsidade 0° - areia extraída e brita produzida - alas retas</t>
  </si>
  <si>
    <t>Boca de BDTC D = 1,20 m - esconsidade 10° - areia e brita comerciais - alas retas</t>
  </si>
  <si>
    <t>Boca de BDTC D = 1,20 m - esconsidade 10° - areia extraída e brita produzida - alas retas</t>
  </si>
  <si>
    <t>Boca de BDTC D = 1,20 m - esconsidade 15° - areia e brita comerciais - alas esconsas</t>
  </si>
  <si>
    <t>Boca de BDTC D = 1,20 m - esconsidade 15° - areia e brita comerciais - alas retas</t>
  </si>
  <si>
    <t>Boca de BDTC D = 1,20 m - esconsidade 15° - areia extraída e brita produzida - alas esconsas</t>
  </si>
  <si>
    <t>Boca de BDTC D = 1,20 m - esconsidade 15° - areia extraída e brita produzida - alas retas</t>
  </si>
  <si>
    <t>Boca de BDTC D = 1,20 m - esconsidade 20° - areia e brita comerciais - alas retas</t>
  </si>
  <si>
    <t>Boca de BDTC D = 1,20 m - esconsidade 20° - areia extraída e brita produzida - alas retas</t>
  </si>
  <si>
    <t>Boca de BDTC D = 1,20 m - esconsidade 25° - areia e brita comerciais - alas retas</t>
  </si>
  <si>
    <t>Boca de BDTC D = 1,20 m - esconsidade 25° - areia extraída e brita produzida - alas retas</t>
  </si>
  <si>
    <t>Boca de BDTC D = 1,20 m - esconsidade 30° - areia e brita comerciais - alas esconsas</t>
  </si>
  <si>
    <t>Boca de BDTC D = 1,20 m - esconsidade 30° - areia e brita comerciais - alas retas</t>
  </si>
  <si>
    <t>Boca de BDTC D = 1,20 m - esconsidade 30° - areia extraída e brita produzida - alas esconsas</t>
  </si>
  <si>
    <t>Boca de BDTC D = 1,20 m - esconsidade 30° - areia extraída e brita produzida - alas retas</t>
  </si>
  <si>
    <t>Boca de BDTC D = 1,20 m - esconsidade 35° - areia e brita comerciais - alas retas</t>
  </si>
  <si>
    <t>Boca de BDTC D = 1,20 m - esconsidade 35° - areia extraída e brita produzida - alas retas</t>
  </si>
  <si>
    <t>Boca de BDTC D = 1,20 m - esconsidade 40° - areia e brita comerciais - alas retas</t>
  </si>
  <si>
    <t>Boca de BDTC D = 1,20 m - esconsidade 40° - areia extraída e brita produzida - alas retas</t>
  </si>
  <si>
    <t>Boca de BDTC D = 1,20 m - esconsidade 45° - areia e brita comerciais - alas esconsas</t>
  </si>
  <si>
    <t>Boca de BDTC D = 1,20 m - esconsidade 45° - areia e brita comerciais - alas retas</t>
  </si>
  <si>
    <t>Boca de BDTC D = 1,20 m - esconsidade 45° - areia extraída e brita produzida - alas esconsas</t>
  </si>
  <si>
    <t>Boca de BDTC D = 1,20 m - esconsidade 45° - areia extraída e brita produzida - alas retas</t>
  </si>
  <si>
    <t>Boca de BDTC D = 1,20 m - esconsidade 5° - areia e brita comerciais - alas retas</t>
  </si>
  <si>
    <t>Boca de BDTC D = 1,20 m - esconsidade 5° - areia extraída e brita produzida - alas retas</t>
  </si>
  <si>
    <t>Boca de BDTC D = 1,50 m - esconsidade 0° - areia e brita comerciais - alas esconsas</t>
  </si>
  <si>
    <t>Boca de BDTC D = 1,50 m - esconsidade 0° - areia e brita comerciais - alas retas</t>
  </si>
  <si>
    <t>Boca de BDTC D = 1,50 m - esconsidade 0° - areia extraída e brita produzida - alas esconsas</t>
  </si>
  <si>
    <t>Boca de BDTC D = 1,50 m - esconsidade 0° - areia extraída e brita produzida - alas retas</t>
  </si>
  <si>
    <t>Boca de BDTC D = 1,50 m - esconsidade 10° - areia e brita comerciais - alas retas</t>
  </si>
  <si>
    <t>Boca de BDTC D = 1,50 m - esconsidade 10° - areia extraída e brita produzida - alas retas</t>
  </si>
  <si>
    <t>Boca de BDTC D = 1,50 m - esconsidade 15° - areia e brita comerciais - alas esconsas</t>
  </si>
  <si>
    <t>Boca de BDTC D = 1,50 m - esconsidade 15° - areia e brita comerciais - alas retas</t>
  </si>
  <si>
    <t>Boca de BDTC D = 1,50 m - esconsidade 15° - areia extraída e brita produzida - alas esconsas</t>
  </si>
  <si>
    <t>Boca de BDTC D = 1,50 m - esconsidade 15° - areia extraída e brita produzida - alas retas</t>
  </si>
  <si>
    <t>Boca de BDTC D = 1,50 m - esconsidade 20° - areia e brita comerciais - alas retas</t>
  </si>
  <si>
    <t>Boca de BDTC D = 1,50 m - esconsidade 20° - areia extraída e brita produzida - alas retas</t>
  </si>
  <si>
    <t>Boca de BDTC D = 1,50 m - esconsidade 25° - areia e brita comerciais - alas retas</t>
  </si>
  <si>
    <t>Boca de BDTC D = 1,50 m - esconsidade 25° - areia extraída e brita produzida - alas retas</t>
  </si>
  <si>
    <t>Boca de BDTC D = 1,50 m - esconsidade 30° - areia e brita comerciais - alas esconsas</t>
  </si>
  <si>
    <t>Boca de BDTC D = 1,50 m - esconsidade 30° - areia e brita comerciais - alas retas</t>
  </si>
  <si>
    <t>Boca de BDTC D = 1,50 m - esconsidade 30° - areia extraída e brita produzida - alas esconsas</t>
  </si>
  <si>
    <t>Boca de BDTC D = 1,50 m - esconsidade 30° - areia extraída e brita produzida - alas retas</t>
  </si>
  <si>
    <t>Boca de BDTC D = 1,50 m - esconsidade 35° - areia e brita comerciais - alas retas</t>
  </si>
  <si>
    <t>Boca de BDTC D = 1,50 m - esconsidade 35° - areia extraída e brita produzida - alas retas</t>
  </si>
  <si>
    <t>Boca de BDTC D = 1,50 m - esconsidade 40° - areia e brita comerciais - alas retas</t>
  </si>
  <si>
    <t>Boca de BDTC D = 1,50 m - esconsidade 40° - areia extraída e brita produzida - alas retas</t>
  </si>
  <si>
    <t>Boca de BDTC D = 1,50 m - esconsidade 45° - areia e brita comerciais - alas esconsas</t>
  </si>
  <si>
    <t>Boca de BDTC D = 1,50 m - esconsidade 45° - areia e brita comerciais - alas retas</t>
  </si>
  <si>
    <t>Boca de BDTC D = 1,50 m - esconsidade 45° - areia extraída e brita produzida - alas esconsas</t>
  </si>
  <si>
    <t>Boca de BDTC D = 1,50 m - esconsidade 45° - areia extraída e brita produzida - alas retas</t>
  </si>
  <si>
    <t>Boca de BDTC D = 1,50 m - esconsidade 5° - areia e brita comerciais - alas retas</t>
  </si>
  <si>
    <t>Boca de BDTC D = 1,50 m - esconsidade 5° - areia extraída e brita produzida - alas retas</t>
  </si>
  <si>
    <t>Boca de BSTC D = 0,40 m - esconsidade 0° - areia e brita comerciais - alas retas</t>
  </si>
  <si>
    <t>Boca de BSTC D = 0,40 m - esconsidade 0° - areia extraída e brita produzida - alas retas</t>
  </si>
  <si>
    <t>Boca de BSTC D = 0,40 m - esconsidade 10° - areia e brita comerciais - alas retas</t>
  </si>
  <si>
    <t>Boca de BSTC D = 0,40 m - esconsidade 10° - areia extraída e brita produzida - alas retas</t>
  </si>
  <si>
    <t>Boca de BSTC D = 0,40 m - esconsidade 15° - areia e brita comerciais - alas retas</t>
  </si>
  <si>
    <t>Boca de BSTC D = 0,40 m - esconsidade 15° - areia extraída e brita produzida - alas retas</t>
  </si>
  <si>
    <t>Boca de BSTC D = 0,40 m - esconsidade 20° - areia e brita comerciais - alas retas</t>
  </si>
  <si>
    <t>Boca de BSTC D = 0,40 m - esconsidade 20° - areia extraída e brita produzida - alas retas</t>
  </si>
  <si>
    <t>Boca de BSTC D = 0,40 m - esconsidade 25° - areia e brita comerciais - alas retas</t>
  </si>
  <si>
    <t>Boca de BSTC D = 0,40 m - esconsidade 25° - areia extraída e brita produzida - alas retas</t>
  </si>
  <si>
    <t>Boca de BSTC D = 0,40 m - esconsidade 30° - areia e brita comerciais - alas retas</t>
  </si>
  <si>
    <t>Boca de BSTC D = 0,40 m - esconsidade 30° - areia extraída e brita produzida - alas retas</t>
  </si>
  <si>
    <t>Boca de BSTC D = 0,40 m - esconsidade 35° - areia e brita comerciais - alas retas</t>
  </si>
  <si>
    <t>Boca de BSTC D = 0,40 m - esconsidade 35° - areia extraída e brita produzida - alas retas</t>
  </si>
  <si>
    <t>Boca de BSTC D = 0,40 m - esconsidade 40° - areia e brita comerciais - alas retas</t>
  </si>
  <si>
    <t>Boca de BSTC D = 0,40 m - esconsidade 40° - areia extraída e brita produzida - alas retas</t>
  </si>
  <si>
    <t>Boca de BSTC D = 0,40 m - esconsidade 45° - areia e brita comerciais - alas retas</t>
  </si>
  <si>
    <t>Boca de BSTC D = 0,40 m - esconsidade 45° - areia extraída e brita produzida - alas retas</t>
  </si>
  <si>
    <t>Boca de BSTC D = 0,40 m - esconsidade 5° - areia e brita comerciais - alas retas</t>
  </si>
  <si>
    <t>Boca de BSTC D = 0,40 m - esconsidade 5° - areia extraída e brita produzida - alas retas</t>
  </si>
  <si>
    <t>Boca de BSTC D = 0,60 m - esconsidade 0° - areia e brita comerciais - alas esconsas</t>
  </si>
  <si>
    <t>Boca de BSTC D = 0,60 m - esconsidade 0° - areia e brita comerciais - alas retas</t>
  </si>
  <si>
    <t>Boca de BSTC D = 0,60 m - esconsidade 0° - areia extraída e brita produzida - alas esconsas</t>
  </si>
  <si>
    <t>Boca de BSTC D = 0,60 m - esconsidade 0° - areia extraída e brita produzida - alas retas</t>
  </si>
  <si>
    <t>Boca de BSTC D = 0,60 m - esconsidade 10° - areia e brita comerciais - alas retas</t>
  </si>
  <si>
    <t>Boca de BSTC D = 0,60 m - esconsidade 10° - areia extraída e brita produzida - alas retas</t>
  </si>
  <si>
    <t>Boca de BSTC D = 0,60 m - esconsidade 15° - areia e brita comerciais - alas esconsas</t>
  </si>
  <si>
    <t>Boca de BSTC D = 0,60 m - esconsidade 15° - areia e brita comerciais - alas retas</t>
  </si>
  <si>
    <t>Boca de BSTC D = 0,60 m - esconsidade 15° - areia extraída e brita produzida - alas esconsas</t>
  </si>
  <si>
    <t>Boca de BSTC D = 0,60 m - esconsidade 15° - areia extraída e brita produzida - alas retas</t>
  </si>
  <si>
    <t>Boca de BSTC D = 0,60 m - esconsidade 20° - areia e brita comerciais - alas retas</t>
  </si>
  <si>
    <t>Boca de BSTC D = 0,60 m - esconsidade 20° - areia extraída e brita produzida - alas retas</t>
  </si>
  <si>
    <t>Boca de BSTC D = 0,60 m - esconsidade 25° - areia e brita comerciais - alas retas</t>
  </si>
  <si>
    <t>Boca de BSTC D = 0,60 m - esconsidade 25° - areia extraída e brita produzida - alas retas</t>
  </si>
  <si>
    <t>Boca de BSTC D = 0,60 m - esconsidade 30° - areia e brita comerciais - alas esconsas</t>
  </si>
  <si>
    <t>Boca de BSTC D = 0,60 m - esconsidade 30° - areia e brita comerciais - alas retas</t>
  </si>
  <si>
    <t>Boca de BSTC D = 0,60 m - esconsidade 30° - areia extraída e brita produzida - alas esconsas</t>
  </si>
  <si>
    <t>Boca de BSTC D = 0,60 m - esconsidade 30° - areia extraída e brita produzida - alas retas</t>
  </si>
  <si>
    <t>Boca de BSTC D = 0,60 m - esconsidade 35° - areia e brita comerciais - alas retas</t>
  </si>
  <si>
    <t>Boca de BSTC D = 0,60 m - esconsidade 35° - areia extraída e brita produzida - alas retas</t>
  </si>
  <si>
    <t>Boca de BSTC D = 0,60 m - esconsidade 40° - areia e brita comerciais - alas retas</t>
  </si>
  <si>
    <t>Boca de BSTC D = 0,60 m - esconsidade 40° - areia extraída e brita produzida - alas retas</t>
  </si>
  <si>
    <t>Boca de BSTC D = 0,60 m - esconsidade 45° - areia e brita comerciais - alas esconsas</t>
  </si>
  <si>
    <t>Boca de BSTC D = 0,60 m - esconsidade 45° - areia e brita comerciais - alas retas</t>
  </si>
  <si>
    <t>Boca de BSTC D = 0,60 m - esconsidade 45° - areia extraída e brita produzida - alas esconsas</t>
  </si>
  <si>
    <t>Boca de BSTC D = 0,60 m - esconsidade 45° - areia extraída e brita produzida - alas retas</t>
  </si>
  <si>
    <t>Boca de BSTC D = 0,60 m - esconsidade 5° - areia e brita comerciais - alas retas</t>
  </si>
  <si>
    <t>Boca de BSTC D = 0,60 m - esconsidade 5° - areia extraída e brita produzida - alas retas</t>
  </si>
  <si>
    <t>Boca de BSTC D = 0,80 m - esconsidade 0° - areia e brita comerciais - alas esconsas</t>
  </si>
  <si>
    <t>Boca de BSTC D = 0,80 m - esconsidade 0° - areia e brita comerciais - alas retas</t>
  </si>
  <si>
    <t>Boca de BSTC D = 0,80 m - esconsidade 0° - areia extraída e brita produzida - alas esconsas</t>
  </si>
  <si>
    <t>Boca de BSTC D = 0,80 m - esconsidade 0° - areia extraída e brita produzida - alas retas</t>
  </si>
  <si>
    <t>Boca de BSTC D = 0,80 m - esconsidade 10° - areia e brita comerciais - alas retas</t>
  </si>
  <si>
    <t>Boca de BSTC D = 0,80 m - esconsidade 10° - areia extraída e brita produzida - alas retas</t>
  </si>
  <si>
    <t>Boca de BSTC D = 0,80 m - esconsidade 15° - areia e brita comerciais - alas esconsas</t>
  </si>
  <si>
    <t>Boca de BSTC D = 0,80 m - esconsidade 15° - areia e brita comerciais - alas retas</t>
  </si>
  <si>
    <t>Boca de BSTC D = 0,80 m - esconsidade 15° - areia extraída e brita produzida - alas esconsas</t>
  </si>
  <si>
    <t>Boca de BSTC D = 0,80 m - esconsidade 15° - areia extraída e brita produzida - alas retas</t>
  </si>
  <si>
    <t>Boca de BSTC D = 0,80 m - esconsidade 20° - areia e brita comerciais - alas retas</t>
  </si>
  <si>
    <t>Boca de BSTC D = 0,80 m - esconsidade 20° - areia extraída e brita produzida - alas retas</t>
  </si>
  <si>
    <t>Boca de BSTC D = 0,80 m - esconsidade 25° - areia e brita comerciais - alas retas</t>
  </si>
  <si>
    <t>Boca de BSTC D = 0,80 m - esconsidade 25° - areia extraída e brita produzida - alas retas</t>
  </si>
  <si>
    <t>Boca de BSTC D = 0,80 m - esconsidade 30° - areia e brita comerciais - alas esconsas</t>
  </si>
  <si>
    <t>Boca de BSTC D = 0,80 m - esconsidade 30° - areia e brita comerciais - alas retas</t>
  </si>
  <si>
    <t>Boca de BSTC D = 0,80 m - esconsidade 30° - areia extraída e brita produzida - alas esconsas</t>
  </si>
  <si>
    <t>Boca de BSTC D = 0,80 m - esconsidade 30° - areia extraída e brita produzida - alas retas</t>
  </si>
  <si>
    <t>Boca de BSTC D = 0,80 m - esconsidade 35° - areia e brita comerciais - alas retas</t>
  </si>
  <si>
    <t>Boca de BSTC D = 0,80 m - esconsidade 35° - areia extraída e brita produzida - alas retas</t>
  </si>
  <si>
    <t>Boca de BSTC D = 0,80 m - esconsidade 40° - areia e brita comerciais - alas retas</t>
  </si>
  <si>
    <t>Boca de BSTC D = 0,80 m - esconsidade 40° - areia extraída e brita produzida - alas retas</t>
  </si>
  <si>
    <t>Boca de BSTC D = 0,80 m - esconsidade 45° - areia e brita comerciais - alas esconsas</t>
  </si>
  <si>
    <t>Boca de BSTC D = 0,80 m - esconsidade 45° - areia e brita comerciais - alas retas</t>
  </si>
  <si>
    <t>Boca de BSTC D = 0,80 m - esconsidade 45° - areia extraída e brita produzida - alas esconsas</t>
  </si>
  <si>
    <t>Boca de BSTC D = 0,80 m - esconsidade 45° - areia extraída e brita produzida - alas retas</t>
  </si>
  <si>
    <t>Boca de BSTC D = 0,80 m - esconsidade 5° - areia e brita comerciais - alas retas</t>
  </si>
  <si>
    <t>Boca de BSTC D = 0,80 m - esconsidade 5° - areia extraída e brita produzida - alas retas</t>
  </si>
  <si>
    <t>Boca de BSTC D = 1,00 m - esconsidade 0° - areia e brita comerciais - alas retas</t>
  </si>
  <si>
    <t>Boca de BSTC D = 1,00 m - esconsidade 0° - areia extraída e brita produzida - alas esconsas</t>
  </si>
  <si>
    <t>Boca de BSTC D = 1,00 m - esconsidade 0° - areia extraída e brita produzida - alas retas</t>
  </si>
  <si>
    <t>Boca de BSTC D = 1,00 m - esconsidade 10° - areia e brita comerciais - alas retas</t>
  </si>
  <si>
    <t>Boca de BSTC D = 1,00 m - esconsidade 10° - areia extraída e brita produzida - alas retas</t>
  </si>
  <si>
    <t>Boca de BSTC D = 1,00 m - esconsidade 15° - areia e brita comerciais - alas esconsas</t>
  </si>
  <si>
    <t>Boca de BSTC D = 1,00 m - esconsidade 15° - areia e brita comerciais - alas retas</t>
  </si>
  <si>
    <t>Boca de BSTC D = 1,00 m - esconsidade 15° - areia extraída e brita produzida - alas esconsas</t>
  </si>
  <si>
    <t>Boca de BSTC D = 1,00 m - esconsidade 15° - areia extraída e brita produzida - alas retas</t>
  </si>
  <si>
    <t>Boca de BSTC D = 1,00 m - esconsidade 20° - areia e brita comerciais - alas retas</t>
  </si>
  <si>
    <t>Boca de BSTC D = 1,00 m - esconsidade 20° - areia extraída e brita produzida - alas retas</t>
  </si>
  <si>
    <t>Boca de BSTC D = 1,00 m - esconsidade 25° - areia e brita comerciais - alas retas</t>
  </si>
  <si>
    <t>Boca de BSTC D = 1,00 m - esconsidade 25° - areia extraída e brita produzida - alas retas</t>
  </si>
  <si>
    <t>Boca de BSTC D = 1,00 m - esconsidade 30° - areia e brita comerciais - alas esconsas</t>
  </si>
  <si>
    <t>Boca de BSTC D = 1,00 m - esconsidade 30° - areia e brita comerciais - alas retas</t>
  </si>
  <si>
    <t>Boca de BSTC D = 1,00 m - esconsidade 30° - areia extraída e brita produzida - alas esconsas</t>
  </si>
  <si>
    <t>Boca de BSTC D = 1,00 m - esconsidade 30° - areia extraída e brita produzida - alas retas</t>
  </si>
  <si>
    <t>Boca de BSTC D = 1,00 m - esconsidade 35° - areia e brita comerciais - alas retas</t>
  </si>
  <si>
    <t>Boca de BSTC D = 1,00 m - esconsidade 35° - areia extraída e brita produzida - alas retas</t>
  </si>
  <si>
    <t>Boca de BSTC D = 1,00 m - esconsidade 40° - areia e brita comerciais - alas retas</t>
  </si>
  <si>
    <t>Boca de BSTC D = 1,00 m - esconsidade 40° - areia extraída e brita produzida - alas retas</t>
  </si>
  <si>
    <t>Boca de BSTC D = 1,00 m - esconsidade 45° - areia e brita comerciais - alas esconsas</t>
  </si>
  <si>
    <t>Boca de BSTC D = 1,00 m - esconsidade 45° - areia e brita comerciais - alas retas</t>
  </si>
  <si>
    <t>Boca de BSTC D = 1,00 m - esconsidade 45° - areia extraída e brita produzida - alas esconsas</t>
  </si>
  <si>
    <t>Boca de BSTC D = 1,00 m - esconsidade 45° - areia extraída e brita produzida - alas retas</t>
  </si>
  <si>
    <t>Boca de BSTC D = 1,00 m - esconsidade 5° - areia e brita comerciais - alas retas</t>
  </si>
  <si>
    <t>Boca de BSTC D = 1,00 m - esconsidade 5° - areia extraída e brita produzida - alas retas</t>
  </si>
  <si>
    <t>Boca de BSTC D = 1,20 m - esconsidade 0° - areia e brita comerciais - alas esconsas</t>
  </si>
  <si>
    <t>Boca de BSTC D = 1,20 m - esconsidade 0° - areia e brita comerciais - alas retas</t>
  </si>
  <si>
    <t>Boca de BSTC D = 1,20 m - esconsidade 0° - areia extraída e brita produzida - alas esconsas</t>
  </si>
  <si>
    <t>Boca de BSTC D = 1,20 m - esconsidade 0° - areia extraída e brita produzida - alas retas</t>
  </si>
  <si>
    <t>Boca de BSTC D = 1,20 m - esconsidade 10° - areia e brita comerciais - alas retas</t>
  </si>
  <si>
    <t>Boca de BSTC D = 1,20 m - esconsidade 10° - areia extraída e brita produzida - alas retas</t>
  </si>
  <si>
    <t>Boca de BSTC D = 1,20 m - esconsidade 15° - areia e brita comerciais - alas esconsas</t>
  </si>
  <si>
    <t>Boca de BSTC D = 1,20 m - esconsidade 15° - areia e brita comerciais - alas retas</t>
  </si>
  <si>
    <t>Boca de BSTC D = 1,20 m - esconsidade 15° - areia extraída e brita produzida - alas esconsas</t>
  </si>
  <si>
    <t>Boca de BSTC D = 1,20 m - esconsidade 15° - areia extraída e brita produzida - alas retas</t>
  </si>
  <si>
    <t>Boca de BSTC D = 1,20 m - esconsidade 20° - areia e brita comerciais - alas retas</t>
  </si>
  <si>
    <t>Boca de BSTC D = 1,20 m - esconsidade 20° - areia extraída e brita produzida - alas retas</t>
  </si>
  <si>
    <t>Boca de BSTC D = 1,20 m - esconsidade 25° - areia e brita comerciais - alas retas</t>
  </si>
  <si>
    <t>Boca de BSTC D = 1,20 m - esconsidade 25° - areia extraída e brita produzida - alas retas</t>
  </si>
  <si>
    <t>Boca de BSTC D = 1,20 m - esconsidade 30° - areia e brita comerciais - alas esconsas</t>
  </si>
  <si>
    <t>Boca de BSTC D = 1,20 m - esconsidade 30° - areia e brita comerciais - alas retas</t>
  </si>
  <si>
    <t>Boca de BSTC D = 1,20 m - esconsidade 30° - areia extraída e brita produzida - alas esconsas</t>
  </si>
  <si>
    <t>Boca de BSTC D = 1,20 m - esconsidade 30° - areia extraída e brita produzida - alas retas</t>
  </si>
  <si>
    <t>Boca de BSTC D = 1,20 m - esconsidade 35° - areia e brita comerciais - alas retas</t>
  </si>
  <si>
    <t>Boca de BSTC D = 1,20 m - esconsidade 35° - areia extraída e brita produzida - alas retas</t>
  </si>
  <si>
    <t>Boca de BSTC D = 1,20 m - esconsidade 40° - areia e brita comerciais - alas retas</t>
  </si>
  <si>
    <t>Boca de BSTC D = 1,20 m - esconsidade 40° - areia extraída e brita produzida - alas retas</t>
  </si>
  <si>
    <t>Boca de BSTC D = 1,20 m - esconsidade 45° - areia e brita comerciais - alas esconsas</t>
  </si>
  <si>
    <t>Boca de BSTC D = 1,20 m - esconsidade 45° - areia e brita comerciais - alas retas</t>
  </si>
  <si>
    <t>Boca de BSTC D = 1,20 m - esconsidade 45° - areia extraída e brita produzida - alas esconsas</t>
  </si>
  <si>
    <t>Boca de BSTC D = 1,20 m - esconsidade 45° - areia extraída e brita produzida - alas retas</t>
  </si>
  <si>
    <t>Boca de BSTC D = 1,20 m - esconsidade 5° - areia e brita comerciais - alas retas</t>
  </si>
  <si>
    <t>Boca de BSTC D = 1,20 m - esconsidade 5° - areia extraída e brita produzida - alas retas</t>
  </si>
  <si>
    <t>Boca de BSTC D = 1,50 m - esconsidade 0° - areia e brita comerciais - alas esconsas</t>
  </si>
  <si>
    <t>Boca de BSTC D = 1,50 m - esconsidade 0° - areia e brita comerciais - alas retas</t>
  </si>
  <si>
    <t>Boca de BSTC D = 1,50 m - esconsidade 0° - areia extraída e brita produzida - alas esconsas</t>
  </si>
  <si>
    <t>Boca de BSTC D = 1,50 m - esconsidade 0° - areia extraída e brita produzida - alas retas</t>
  </si>
  <si>
    <t>Boca de BSTC D = 1,50 m - esconsidade 10° - areia e brita comerciais - alas retas</t>
  </si>
  <si>
    <t>Boca de BSTC D = 1,50 m - esconsidade 10° - areia extraída e brita produzida - alas retas</t>
  </si>
  <si>
    <t>Boca de BSTC D = 1,50 m - esconsidade 15° - areia e brita comerciais - alas esconsas</t>
  </si>
  <si>
    <t>Boca de BSTC D = 1,50 m - esconsidade 15° - areia e brita comerciais - alas retas</t>
  </si>
  <si>
    <t>Boca de BSTC D = 1,50 m - esconsidade 15° - areia extraída e brita produzida - alas esconsas</t>
  </si>
  <si>
    <t>Boca de BSTC D = 1,50 m - esconsidade 15° - areia extraída e brita produzida - alas retas</t>
  </si>
  <si>
    <t>Boca de BSTC D = 1,50 m - esconsidade 20° - areia e brita comerciais - alas retas</t>
  </si>
  <si>
    <t>Boca de BSTC D = 1,50 m - esconsidade 20° - areia extraída e brita produzida - alas retas</t>
  </si>
  <si>
    <t>Boca de BSTC D = 1,50 m - esconsidade 25° - areia e brita comerciais - alas retas</t>
  </si>
  <si>
    <t>Boca de BSTC D = 1,50 m - esconsidade 25° - areia extraída e brita produzida - alas retas</t>
  </si>
  <si>
    <t>Boca de BSTC D = 1,50 m - esconsidade 30° - areia e brita comerciais - alas esconsas</t>
  </si>
  <si>
    <t>Boca de BSTC D = 1,50 m - esconsidade 30° - areia e brita comerciais - alas retas</t>
  </si>
  <si>
    <t>Boca de BSTC D = 1,50 m - esconsidade 30° - areia extraída e brita produzida - alas esconsas</t>
  </si>
  <si>
    <t>Boca de BSTC D = 1,50 m - esconsidade 30° - areia extraída e brita produzida - alas retas</t>
  </si>
  <si>
    <t>Boca de BSTC D = 1,50 m - esconsidade 35° - areia e brita comerciais - alas retas</t>
  </si>
  <si>
    <t>Boca de BSTC D = 1,50 m - esconsidade 35° - areia extraída e brita produzida - alas retas</t>
  </si>
  <si>
    <t>Boca de BSTC D = 1,50 m - esconsidade 40° - areia e brita comerciais - alas retas</t>
  </si>
  <si>
    <t>Boca de BSTC D = 1,50 m - esconsidade 40° - areia extraída e brita produzida - alas retas</t>
  </si>
  <si>
    <t>Boca de BSTC D = 1,50 m - esconsidade 45° - areia e brita comerciais - alas esconsas</t>
  </si>
  <si>
    <t>Boca de BSTC D = 1,50 m - esconsidade 45° - areia e brita comerciais - alas retas</t>
  </si>
  <si>
    <t>Boca de BSTC D = 1,50 m - esconsidade 45° - areia extraída e brita produzida - alas esconsas</t>
  </si>
  <si>
    <t>Boca de BSTC D = 1,50 m - esconsidade 45° - areia extraída e brita produzida - alas retas</t>
  </si>
  <si>
    <t>Boca de BSTC D = 1,50 m - esconsidade 5° - areia e brita comerciais - alas retas</t>
  </si>
  <si>
    <t>Boca de BSTC D = 1,50 m - esconsidade 5° - areia extraída e brita produzida - alas retas</t>
  </si>
  <si>
    <t>Boca de BTTC D = 1,00 m - esconsidade 0° - areia e brita comerciais - alas esconsas</t>
  </si>
  <si>
    <t>Boca de BTTC D = 1,00 m - esconsidade 0° - areia e brita comerciais - alas retas</t>
  </si>
  <si>
    <t>Boca de BTTC D = 1,00 m - esconsidade 0° - areia extraída e brita produzida - alas esconsas</t>
  </si>
  <si>
    <t>Boca de BTTC D = 1,00 m - esconsidade 0° - areia extraída e brita produzida - alas retas</t>
  </si>
  <si>
    <t>Boca de BTTC D = 1,00 m - esconsidade 10° - areia e brita comerciais - alas retas</t>
  </si>
  <si>
    <t>Boca de BTTC D = 1,00 m - esconsidade 10° - areia extraída e brita produzida - alas retas</t>
  </si>
  <si>
    <t>Boca de BTTC D = 1,00 m - esconsidade 15° - areia e brita comerciais - alas esconsas</t>
  </si>
  <si>
    <t>Boca de BTTC D = 1,00 m - esconsidade 15° - areia e brita comerciais - alas retas</t>
  </si>
  <si>
    <t>Boca de BTTC D = 1,00 m - esconsidade 15° - areia extraída e brita produzida - alas esconsas</t>
  </si>
  <si>
    <t>Boca de BTTC D = 1,00 m - esconsidade 15° - areia extraída e brita produzida - alas retas</t>
  </si>
  <si>
    <t>Boca de BTTC D = 1,00 m - esconsidade 20° - areia e brita comerciais - alas retas</t>
  </si>
  <si>
    <t>Boca de BTTC D = 1,00 m - esconsidade 20° - areia extraída e brita produzida - alas retas</t>
  </si>
  <si>
    <t>Boca de BTTC D = 1,00 m - esconsidade 25° - areia e brita comerciais - alas retas</t>
  </si>
  <si>
    <t>Boca de BTTC D = 1,00 m - esconsidade 25° - areia extraída e brita produzida - alas retas</t>
  </si>
  <si>
    <t>Boca de BTTC D = 1,00 m - esconsidade 30° - areia e brita comerciais - alas esconsas</t>
  </si>
  <si>
    <t>Boca de BTTC D = 1,00 m - esconsidade 30° - areia e brita comerciais - alas retas</t>
  </si>
  <si>
    <t>Boca de BTTC D = 1,00 m - esconsidade 30° - areia extraída e brita produzida - alas esconsas</t>
  </si>
  <si>
    <t>Boca de BTTC D = 1,00 m - esconsidade 30° - areia extraída e brita produzida - alas retas</t>
  </si>
  <si>
    <t>Boca de BTTC D = 1,00 m - esconsidade 35° - areia e brita comerciais - alas retas</t>
  </si>
  <si>
    <t>Boca de BTTC D = 1,00 m - esconsidade 35° - areia extraída e brita produzida - alas retas</t>
  </si>
  <si>
    <t>Boca de BTTC D = 1,00 m - esconsidade 40° - areia e brita comerciais - alas retas</t>
  </si>
  <si>
    <t>Boca de BTTC D = 1,00 m - esconsidade 40° - areia extraída e brita produzida - alas retas</t>
  </si>
  <si>
    <t>Boca de BTTC D = 1,00 m - esconsidade 45° - areia e brita comerciais - alas esconsas</t>
  </si>
  <si>
    <t>Boca de BTTC D = 1,00 m - esconsidade 45° - areia e brita comerciais - alas retas</t>
  </si>
  <si>
    <t>Boca de BTTC D = 1,00 m - esconsidade 45° - areia extraída e brita produzida - alas esconsas</t>
  </si>
  <si>
    <t>Boca de BTTC D = 1,00 m - esconsidade 45° - areia extraída e brita produzida - alas retas</t>
  </si>
  <si>
    <t>Boca de BTTC D = 1,00 m - esconsidade 5° - areia e brita comerciais - alas retas</t>
  </si>
  <si>
    <t>Boca de BTTC D = 1,00 m - esconsidade 5° - areia extraída e brita produzida - alas retas</t>
  </si>
  <si>
    <t>Boca de BTTC D = 1,20 m - esconsidade 0° - areia e brita comerciais - alas esconsas</t>
  </si>
  <si>
    <t>Boca de BTTC D = 1,20 m - esconsidade 0° - areia e brita comerciais - alas retas</t>
  </si>
  <si>
    <t>Boca de BTTC D = 1,20 m - esconsidade 0° - areia extraída e brita produzida - alas esconsas</t>
  </si>
  <si>
    <t>Boca de BTTC D = 1,20 m - esconsidade 0° - areia extraída e brita produzida - alas retas</t>
  </si>
  <si>
    <t>Boca de BTTC D = 1,20 m - esconsidade 10° - areia e brita comerciais - alas retas</t>
  </si>
  <si>
    <t>Boca de BTTC D = 1,20 m - esconsidade 10° - areia extraída e brita produzida - alas retas</t>
  </si>
  <si>
    <t>Boca de BTTC D = 1,20 m - esconsidade 15° - areia e brita comerciais - alas esconsas</t>
  </si>
  <si>
    <t>Boca de BTTC D = 1,20 m - esconsidade 15° - areia e brita comerciais - alas retas</t>
  </si>
  <si>
    <t>Boca de BTTC D = 1,20 m - esconsidade 15° - areia extraída e brita produzida - alas esconsas</t>
  </si>
  <si>
    <t>Boca de BTTC D = 1,20 m - esconsidade 15° - areia extraída e brita produzida - alas retas</t>
  </si>
  <si>
    <t>Boca de BTTC D = 1,20 m - esconsidade 20° - areia e brita comerciais - alas retas</t>
  </si>
  <si>
    <t>Boca de BTTC D = 1,20 m - esconsidade 20° - areia extraída e brita produzida - alas retas</t>
  </si>
  <si>
    <t>Boca de BTTC D = 1,20 m - esconsidade 25° - areia e brita comerciais - alas retas</t>
  </si>
  <si>
    <t>Boca de BTTC D = 1,20 m - esconsidade 25° - areia extraída e brita produzida - alas retas</t>
  </si>
  <si>
    <t>Boca de BTTC D = 1,20 m - esconsidade 30° - areia e brita comerciais - alas esconsas</t>
  </si>
  <si>
    <t>Boca de BTTC D = 1,20 m - esconsidade 30° - areia e brita comerciais - alas retas</t>
  </si>
  <si>
    <t>Boca de BTTC D = 1,20 m - esconsidade 30° - areia extraída e brita produzida - alas esconsas</t>
  </si>
  <si>
    <t>Boca de BTTC D = 1,20 m - esconsidade 30° - areia extraída e brita produzida - alas retas</t>
  </si>
  <si>
    <t>Boca de BTTC D = 1,20 m - esconsidade 35° - areia e brita comerciais - alas retas</t>
  </si>
  <si>
    <t>Boca de BTTC D = 1,20 m - esconsidade 35° - areia extraída e brita produzida - alas retas</t>
  </si>
  <si>
    <t>Boca de BTTC D = 1,20 m - esconsidade 40° - areia e brita comerciais - alas retas</t>
  </si>
  <si>
    <t>Boca de BTTC D = 1,20 m - esconsidade 40° - areia extraída e brita produzida - alas retas</t>
  </si>
  <si>
    <t>Boca de BTTC D = 1,20 m - esconsidade 45° - areia e brita comerciais - alas esconsas</t>
  </si>
  <si>
    <t>Boca de BTTC D = 1,20 m - esconsidade 45° - areia e brita comerciais - alas retas</t>
  </si>
  <si>
    <t>Boca de BTTC D = 1,20 m - esconsidade 45° - areia extraída e brita produzida - alas esconsas</t>
  </si>
  <si>
    <t>Boca de BTTC D = 1,20 m - esconsidade 45° - areia extraída e brita produzida - alas retas</t>
  </si>
  <si>
    <t>Boca de BTTC D = 1,20 m - esconsidade 5° - areia e brita comerciais - alas retas</t>
  </si>
  <si>
    <t>Boca de BTTC D = 1,20 m - esconsidade 5° - areia extraída e brita produzida - alas retas</t>
  </si>
  <si>
    <t>Boca de BTTC D = 1,50 m - esconsidade 0° - areia e brita comerciais - alas esconsas</t>
  </si>
  <si>
    <t>Boca de BTTC D = 1,50 m - esconsidade 0° - areia e brita comerciais - alas retas</t>
  </si>
  <si>
    <t>Boca de BTTC D = 1,50 m - esconsidade 0° - areia extraída e brita produzida - alas esconsas</t>
  </si>
  <si>
    <t>Boca de BTTC D = 1,50 m - esconsidade 0° - areia extraída e brita produzida - alas retas</t>
  </si>
  <si>
    <t>Boca de BTTC D = 1,50 m - esconsidade 10° - areia e brita comerciais - alas retas</t>
  </si>
  <si>
    <t>Boca de BTTC D = 1,50 m - esconsidade 10° - areia extraída e brita produzida - alas retas</t>
  </si>
  <si>
    <t>Boca de BTTC D = 1,50 m - esconsidade 15° - areia e brita comerciais - alas esconsas</t>
  </si>
  <si>
    <t>Boca de BTTC D = 1,50 m - esconsidade 15° - areia e brita comerciais - alas retas</t>
  </si>
  <si>
    <t>Boca de BTTC D = 1,50 m - esconsidade 15° - areia extraída e brita produzida - alas esconsas</t>
  </si>
  <si>
    <t>Boca de BTTC D = 1,50 m - esconsidade 15° - areia extraída e brita produzida - alas retas</t>
  </si>
  <si>
    <t>Boca de BTTC D = 1,50 m - esconsidade 20° - areia e brita comerciais - alas retas</t>
  </si>
  <si>
    <t>Boca de BTTC D = 1,50 m - esconsidade 20° - areia extraída e brita produzida - alas retas</t>
  </si>
  <si>
    <t>Boca de BTTC D = 1,50 m - esconsidade 25° - areia e brita comerciais - alas retas</t>
  </si>
  <si>
    <t>Boca de BTTC D = 1,50 m - esconsidade 25° - areia extraída e brita produzida - alas retas</t>
  </si>
  <si>
    <t>Boca de BTTC D = 1,50 m - esconsidade 30° - areia e brita comerciais - alas esconsas</t>
  </si>
  <si>
    <t>Boca de BTTC D = 1,50 m - esconsidade 30° - areia e brita comerciais - alas retas</t>
  </si>
  <si>
    <t>Boca de BTTC D = 1,50 m - esconsidade 30° - areia extraída e brita produzida - alas esconsas</t>
  </si>
  <si>
    <t>Boca de BTTC D = 1,50 m - esconsidade 35° - areia e brita comerciais - alas retas</t>
  </si>
  <si>
    <t>Boca de BTTC D = 1,50 m - esconsidade 35° - areia extraída e brita produzida - alas retas</t>
  </si>
  <si>
    <t>Boca de BTTC D = 1,50 m - esconsidade 40° - areia e brita comerciais - alas retas</t>
  </si>
  <si>
    <t>Boca de BTTC D = 1,50 m - esconsidade 40° - areia extraída e brita produzida - alas retas</t>
  </si>
  <si>
    <t>Boca de BTTC D = 1,50 m - esconsidade 45° - areia e brita comerciais - alas esconsas</t>
  </si>
  <si>
    <t>Boca de BTTC D = 1,50 m - esconsidade 45° - areia e brita comerciais - alas retas</t>
  </si>
  <si>
    <t>Boca de BTTC D = 1,50 m - esconsidade 45° - areia extraída e brita produzida - alas esconsas</t>
  </si>
  <si>
    <t>Boca de BTTC D = 1,50 m - esconsidade 45° - areia extraída e brita produzida - alas retas</t>
  </si>
  <si>
    <t>Boca de BTTC D = 1,50 m - esconsidade 5° - areia e brita comerciais - alas retas</t>
  </si>
  <si>
    <t>Boca de BTTC D = 1,50 m - esconsidade 5° - areia extraída e brita produzida - alas retas</t>
  </si>
  <si>
    <t>Boca de BTTC D = 1,50 m esconsidade 30° - areia extraída e brita produzida - alas retas</t>
  </si>
  <si>
    <t>Confecção de tubos de concreto armado D = 0,60 m PA1 - areia e brita comerciais</t>
  </si>
  <si>
    <t>Confecção de tubos de concreto armado D = 0,60 m PA1 - areia extraída e brita produzida</t>
  </si>
  <si>
    <t>Confecção de tubos de concreto armado D = 0,60 m PA2 - areia e brita comerciais</t>
  </si>
  <si>
    <t>Confecção de tubos de concreto armado D = 0,60 m PA2 - areia extraída e brita produzida</t>
  </si>
  <si>
    <t>Confecção de tubos de concreto armado D = 0,60 m PA3 - areia e brita comerciais</t>
  </si>
  <si>
    <t>Confecção de tubos de concreto armado D = 0,60 m PA3 - areia extraída e brita produzida</t>
  </si>
  <si>
    <t>Confecção de tubos de concreto armado D = 0,60 m PA4 - areia e brita comerciais</t>
  </si>
  <si>
    <t>Confecção de tubos de concreto armado D = 0,60 m PA4 - areia extraída e brita produzida</t>
  </si>
  <si>
    <t>Confecção de tubos de concreto armado D = 0,80 m PA1 - areia e brita comerciais</t>
  </si>
  <si>
    <t>Confecção de tubos de concreto armado D = 0,80 m PA1 - areia extraída e brita produzida</t>
  </si>
  <si>
    <t>Confecção de tubos de concreto armado D = 0,80 m PA2 - areia e brita comerciais</t>
  </si>
  <si>
    <t>Confecção de tubos de concreto armado D = 0,80 m PA2 - areia extraída e brita produzida</t>
  </si>
  <si>
    <t>Confecção de tubos de concreto armado D = 0,80 m PA3 - areia e brita comerciais</t>
  </si>
  <si>
    <t>Confecção de tubos de concreto armado D = 0,80 m PA3 - areia extraída e brita produzida</t>
  </si>
  <si>
    <t>Confecção de tubos de concreto armado D = 0,80 m PA4 - areia e brita comerciais</t>
  </si>
  <si>
    <t>Confecção de tubos de concreto armado D = 0,80 m PA4 - areia extraída e brita produzida</t>
  </si>
  <si>
    <t>Confecção de tubos de concreto armado D = 1,00 m PA1 - areia e brita comerciais</t>
  </si>
  <si>
    <t>Confecção de tubos de concreto armado D = 1,00 m PA1 - areia extraída e brita produzida</t>
  </si>
  <si>
    <t>Confecção de tubos de concreto armado D = 1,00 m PA2 - areia e brita comerciais</t>
  </si>
  <si>
    <t>Confecção de tubos de concreto armado D = 1,00 m PA2 - areia extraída e brita produzida</t>
  </si>
  <si>
    <t>Confecção de tubos de concreto armado D = 1,00 m PA3 - areia e brita comerciais</t>
  </si>
  <si>
    <t>Confecção de tubos de concreto armado D = 1,00 m PA3 - areia extraída e brita produzida</t>
  </si>
  <si>
    <t>Confecção de tubos de concreto armado D = 1,00 m PA4 - areia e brita comerciais</t>
  </si>
  <si>
    <t>Confecção de tubos de concreto armado D = 1,00 m PA4 - areia extraída e brita produzida</t>
  </si>
  <si>
    <t>Confecção de tubos de concreto armado D = 1,20 m PA1 - areia e brita comerciais</t>
  </si>
  <si>
    <t>Confecção de tubos de concreto armado D = 1,20 m PA1 - areia extraída e brita produzida</t>
  </si>
  <si>
    <t>Confecção de tubos de concreto armado D = 1,20 m PA2 - areia e brita comerciais</t>
  </si>
  <si>
    <t>Confecção de tubos de concreto armado D = 1,20 m PA2 - areia extraída e brita produzida</t>
  </si>
  <si>
    <t>Confecção de tubos de concreto armado D = 1,20 m PA3 - areia e brita comerciais</t>
  </si>
  <si>
    <t>Confecção de tubos de concreto armado D = 1,20 m PA3 - areia extraída e brita produzida</t>
  </si>
  <si>
    <t>Confecção de tubos de concreto armado D = 1,20 m PA4 - areia e brita comerciais</t>
  </si>
  <si>
    <t>Confecção de tubos de concreto armado D = 1,20 m PA4 - areia extraída e brita produzida</t>
  </si>
  <si>
    <t>Confecção de tubos de concreto armado D = 1,50 m PA1 - areia e brita comerciais</t>
  </si>
  <si>
    <t>Confecção de tubos de concreto armado D = 1,50 m PA1 - areia extraída e brita produzida</t>
  </si>
  <si>
    <t>Confecção de tubos de concreto armado D = 1,50 m PA2 - areia e brita comerciais</t>
  </si>
  <si>
    <t>Confecção de tubos de concreto armado D = 1,50 m PA2 - areia extraída e brita produzida</t>
  </si>
  <si>
    <t>Confecção de tubos de concreto armado D = 1,50 m PA3 - areia e brita comerciais</t>
  </si>
  <si>
    <t>Confecção de tubos de concreto armado D = 1,50 m PA3 - areia extraída e brita produzida</t>
  </si>
  <si>
    <t>Confecção de tubos de concreto armado D = 1,50 m PA4 - areia e brita comerciais</t>
  </si>
  <si>
    <t>Confecção de tubos de concreto armado D = 1,50 m PA4 - areia extraída e brita produzida</t>
  </si>
  <si>
    <t>Corpo de BDTC D = 0,80 m PA1 - areia extraída e brita e pedra de mão produzidas</t>
  </si>
  <si>
    <t>Corpo de BDTC D = 0,80 m PA1 - areia, brita e pedra de mão comerciais</t>
  </si>
  <si>
    <t>Corpo de BDTC D = 0,80 m PA2 - areia extraída e brita e pedra de mão produzidas</t>
  </si>
  <si>
    <t>Corpo de BDTC D = 0,80 m PA2 - areia, brita e pedra de mão comerciais</t>
  </si>
  <si>
    <t>Corpo de BDTC D = 0,80 m PA3 - areia extraída e brita e pedra de mão produzidas</t>
  </si>
  <si>
    <t>Corpo de BDTC D = 0,80 m PA3 - areia, brita e pedra de mão comerciais</t>
  </si>
  <si>
    <t>Corpo de BDTC D = 0,80 m PA4 - areia extraída e brita e pedra de mão produzidas</t>
  </si>
  <si>
    <t>Corpo de BDTC D = 0,80 m PA4 - areia, brita e pedra de mão comerciais</t>
  </si>
  <si>
    <t>Corpo de BDTC D = 1,00 m PA1 - areia extraída e brita e pedra de mão produzidas</t>
  </si>
  <si>
    <t>Corpo de BDTC D = 1,00 m PA1 - areia, brita e pedra de mão comerciais</t>
  </si>
  <si>
    <t>Corpo de BDTC D = 1,00 m PA2 - areia extraída e brita e pedra de mão produzidas</t>
  </si>
  <si>
    <t>Corpo de BDTC D = 1,00 m PA2 - areia, brita e pedra de mão comerciais</t>
  </si>
  <si>
    <t>Corpo de BDTC D = 1,00 m PA3 - areia extraída e brita e pedra de mão produzidas</t>
  </si>
  <si>
    <t>Corpo de BDTC D = 1,00 m PA3 - areia, brita e pedra de mão comerciais</t>
  </si>
  <si>
    <t>Corpo de BDTC D = 1,00 m PA4 - areia extraída e brita e pedra de mão produzidas</t>
  </si>
  <si>
    <t>Corpo de BDTC D = 1,00 m PA4 - areia, brita e pedra de mão comerciais</t>
  </si>
  <si>
    <t>Corpo de BDTC D = 1,20 m PA1 - areia extraída e brita e pedra de mão produzidas</t>
  </si>
  <si>
    <t>Corpo de BDTC D = 1,20 m PA1 - areia, brita e pedra de mão comerciais</t>
  </si>
  <si>
    <t>Corpo de BDTC D = 1,20 m PA2 - areia extraída e brita e pedra de mão produzidas</t>
  </si>
  <si>
    <t>Corpo de BDTC D = 1,20 m PA2 - areia, brita e pedra de mão comerciais</t>
  </si>
  <si>
    <t>Corpo de BDTC D = 1,20 m PA3 - areia extraída e brita e pedra de mão produzidas</t>
  </si>
  <si>
    <t>Corpo de BDTC D = 1,20 m PA3 - areia, brita e pedra de mão comerciais</t>
  </si>
  <si>
    <t>Corpo de BDTC D = 1,20 m PA4 - areia extraída e brita e pedra de mão produzidas</t>
  </si>
  <si>
    <t>Corpo de BDTC D = 1,20 m PA4 - areia, brita e pedra de mão comerciais</t>
  </si>
  <si>
    <t>Corpo de BDTC D = 1,50 m PA1 - areia extraída e brita e pedra de mão produzidas</t>
  </si>
  <si>
    <t>Corpo de BDTC D = 1,50 m PA1 - areia, brita e pedra de mão comerciais</t>
  </si>
  <si>
    <t>Corpo de BDTC D = 1,50 m PA2 - areia extraída e brita e pedra de mão produzidas</t>
  </si>
  <si>
    <t>Corpo de BDTC D = 1,50 m PA2 - areia, brita e pedra de mão comerciais</t>
  </si>
  <si>
    <t>Corpo de BDTC D = 1,50 m PA3 - areia extraída e brita e pedra de mão produzidas</t>
  </si>
  <si>
    <t>Corpo de BDTC D = 1,50 m PA3 - areia, brita e pedra de mão comerciais</t>
  </si>
  <si>
    <t>Corpo de BDTC D = 1,50 m PA4 - areia extraída e brita e pedra de mão produzidas</t>
  </si>
  <si>
    <t>Corpo de BDTC D = 1,50 m PA4 - areia, brita e pedra de mão comerciais</t>
  </si>
  <si>
    <t>Corpo de BSTC D = 0,40 m PA1 - areia extraída e brita e pedra de mão produzidas</t>
  </si>
  <si>
    <t>Corpo de BSTC D = 0,40 m PA1 - areia, brita e pedra de mão comerciais</t>
  </si>
  <si>
    <t>Corpo de BSTC D = 0,40 m PA2 - areia extraída e brita e pedra de mão produzidas</t>
  </si>
  <si>
    <t>Corpo de BSTC D = 0,40 m PA2 - areia, brita e pedra de mão comerciais</t>
  </si>
  <si>
    <t>Corpo de BSTC D = 0,40 m PA3 - areia extraída e brita e pedra de mão produzidas</t>
  </si>
  <si>
    <t>Corpo de BSTC D = 0,40 m PA3 - areia, brita e pedra de mão comerciais</t>
  </si>
  <si>
    <t>Corpo de BSTC D = 0,40 m PA4 - areia extraída e brita e pedra de mão produzidas</t>
  </si>
  <si>
    <t>Corpo de BSTC D = 0,40 m PA4 - areia, brita e pedra de mão comerciais</t>
  </si>
  <si>
    <t>Corpo de BSTC D = 0,60 m PA1 - areia extraída e brita e pedra de mão produzidas</t>
  </si>
  <si>
    <t>Corpo de BSTC D = 0,60 m PA1 - areia, brita e pedra de mão comerciais</t>
  </si>
  <si>
    <t>Corpo de BSTC D = 0,60 m PA2 - areia extraída e brita e pedra de mão produzidas</t>
  </si>
  <si>
    <t>Corpo de BSTC D = 0,60 m PA2 - areia, brita e pedra de mão comerciais</t>
  </si>
  <si>
    <t>Corpo de BSTC D = 0,60 m PA3 - areia extraída e brita e pedra de mão produzidas</t>
  </si>
  <si>
    <t>Corpo de BSTC D = 0,60 m PA3 - areia, brita e pedra de mão comerciais</t>
  </si>
  <si>
    <t>Corpo de BSTC D = 0,60 m PA4 - areia extraída e brita e pedra de mão produzidas</t>
  </si>
  <si>
    <t>Corpo de BSTC D = 0,60 m PA4 - areia, brita e pedra de mão comerciais</t>
  </si>
  <si>
    <t>Corpo de BSTC D = 0,80 m PA1 - areia extraída e brita e pedra de mão produzidas</t>
  </si>
  <si>
    <t>Corpo de BSTC D = 0,80 m PA1 - areia, brita e pedra de mão comerciais</t>
  </si>
  <si>
    <t>Corpo de BSTC D = 0,80 m PA2 - areia extraída e brita e pedra de mão produzidas</t>
  </si>
  <si>
    <t>Corpo de BSTC D = 0,80 m PA2 - areia, brita e pedra de mão comerciais</t>
  </si>
  <si>
    <t>Corpo de BSTC D = 0,80 m PA3 - areia extraída e brita e pedra de mão produzidas</t>
  </si>
  <si>
    <t>Corpo de BSTC D = 0,80 m PA3 - areia, brita e pedra de mão comerciais</t>
  </si>
  <si>
    <t>Corpo de BSTC D = 0,80 m PA4 - areia extraída e brita e pedra de mão produzidas</t>
  </si>
  <si>
    <t>Corpo de BSTC D = 0,80 m PA4 - areia, brita e pedra de mão comerciais</t>
  </si>
  <si>
    <t>Corpo de BSTC D = 1,00 m PA1 - areia extraída e brita e pedra de mão produzidas</t>
  </si>
  <si>
    <t>Corpo de BSTC D = 1,00 m PA1 - areia, brita e pedra de mão comerciais</t>
  </si>
  <si>
    <t>Corpo de BSTC D = 1,00 m PA2 - areia extraída e brita e pedra de mão produzidas</t>
  </si>
  <si>
    <t>Corpo de BSTC D = 1,00 m PA2 - areia, brita e pedra de mão comerciais</t>
  </si>
  <si>
    <t>Corpo de BSTC D = 1,00 m PA3 - areia extraída e brita e pedra de mão produzidas</t>
  </si>
  <si>
    <t>Corpo de BSTC D = 1,00 m PA3 - areia, brita e pedra de mão comerciais</t>
  </si>
  <si>
    <t>Corpo de BSTC D = 1,00 m PA4 - areia extraída e brita e pedra de mão produzidas</t>
  </si>
  <si>
    <t>Corpo de BSTC D = 1,00 m PA4 - areia, brita e pedra de mão comerciais</t>
  </si>
  <si>
    <t>Corpo de BSTC D = 1,20 m PA1 - areia extraída e brita e pedra de mão produzidas</t>
  </si>
  <si>
    <t>Corpo de BSTC D = 1,20 m PA1 - areia, brita e pedra de mão comerciais</t>
  </si>
  <si>
    <t>Corpo de BSTC D = 1,20 m PA2 - areia extraída e brita e pedra de mão produzidas</t>
  </si>
  <si>
    <t>Corpo de BSTC D = 1,20 m PA2 - areia, brita e pedra de mão comerciais</t>
  </si>
  <si>
    <t>Corpo de BSTC D = 1,20 m PA3 - areia extraída e brita e pedra de mão produzidas</t>
  </si>
  <si>
    <t>Corpo de BSTC D = 1,20 m PA3 - areia, brita e pedra de mão comerciais</t>
  </si>
  <si>
    <t>Corpo de BSTC D = 1,20 m PA4 - areia extraída e brita e pedra de mão produzidas</t>
  </si>
  <si>
    <t>Corpo de BSTC D = 1,20 m PA4 - areia, brita e pedra de mão comerciais</t>
  </si>
  <si>
    <t>Corpo de BSTC D = 1,50 m PA1 - areia extraída e brita e pedra de mão produzidas</t>
  </si>
  <si>
    <t>Corpo de BSTC D = 1,50 m PA1 - areia, brita e pedra de mão comerciais</t>
  </si>
  <si>
    <t>Corpo de BSTC D = 1,50 m PA2 - areia extraída e brita e pedra de mão produzidas</t>
  </si>
  <si>
    <t>Corpo de BSTC D = 1,50 m PA2 - areia, brita e pedra de mão comerciais</t>
  </si>
  <si>
    <t>Corpo de BSTC D = 1,50 m PA3 - areia extraída e brita e pedra de mão produzidas</t>
  </si>
  <si>
    <t>Corpo de BSTC D = 1,50 m PA3 - areia, brita e pedra de mão comerciais</t>
  </si>
  <si>
    <t>Corpo de BSTC D = 1,50 m PA4 - areia extraída e brita e pedra de mão produzidas</t>
  </si>
  <si>
    <t>Corpo de BSTC D = 1,50 m PA4 - areia, brita e pedra de mão comerciais</t>
  </si>
  <si>
    <t>Corpo de BTTC D = 1,00 m PA1 - areia extraída e brita e pedra de mão produzidas</t>
  </si>
  <si>
    <t>Corpo de BTTC D = 1,00 m PA1 - areia, brita e pedra de mão comerciais</t>
  </si>
  <si>
    <t>Corpo de BTTC D = 1,00 m PA2 - areia extraída e brita e pedra de mão produzidas</t>
  </si>
  <si>
    <t>Corpo de BTTC D = 1,00 m PA2 - areia, brita e pedra de mão comerciais</t>
  </si>
  <si>
    <t>Corpo de BTTC D = 1,00 m PA3 - areia extraída e brita e pedra de mão produzidas</t>
  </si>
  <si>
    <t>Corpo de BTTC D = 1,00 m PA3 - areia, brita e pedra de mão comerciais</t>
  </si>
  <si>
    <t>Corpo de BTTC D = 1,00 m PA4 - areia extraída e brita e pedra de mão produzidas</t>
  </si>
  <si>
    <t>Corpo de BTTC D = 1,00 m PA4 - areia, brita e pedra de mão comerciais</t>
  </si>
  <si>
    <t>Corpo de BTTC D = 1,20 m PA1 - areia extraída e brita e pedra de mão produzidas</t>
  </si>
  <si>
    <t>Corpo de BTTC D = 1,20 m PA1 - areia, brita e pedra de mão comerciais</t>
  </si>
  <si>
    <t>Corpo de BTTC D = 1,20 m PA2 - areia extraída e brita e pedra de mão produzidas</t>
  </si>
  <si>
    <t>Corpo de BTTC D = 1,20 m PA2 - areia, brita e pedra de mão comerciais</t>
  </si>
  <si>
    <t>Corpo de BTTC D = 1,20 m PA3 - areia extraída e brita e pedra de mão produzidas</t>
  </si>
  <si>
    <t>Corpo de BTTC D = 1,20 m PA3 - areia, brita e pedra de mão comerciais</t>
  </si>
  <si>
    <t>Corpo de BTTC D = 1,20 m PA4 - areia extraída e brita e pedra de mão produzidas</t>
  </si>
  <si>
    <t>Corpo de BTTC D = 1,20 m PA4 - areia, brita e pedra de mão comerciais</t>
  </si>
  <si>
    <t>Corpo de BTTC D = 1,50 m PA1 - areia extraída e brita e pedra de mão produzidas</t>
  </si>
  <si>
    <t>Corpo de BTTC D = 1,50 m PA1 - areia, brita e pedra de mão comerciais</t>
  </si>
  <si>
    <t>Corpo de BTTC D = 1,50 m PA2 - areia extraída e brita e pedra de mão produzidas</t>
  </si>
  <si>
    <t>Corpo de BTTC D = 1,50 m PA2 - areia, brita e pedra de mão comerciais</t>
  </si>
  <si>
    <t>Corpo de BTTC D = 1,50 m PA3 - areia extraída e brita e pedra de mão produzidas</t>
  </si>
  <si>
    <t>Corpo de BTTC D = 1,50 m PA3 - areia, brita e pedra de mão comerciais</t>
  </si>
  <si>
    <t>Corpo de BTTC D = 1,50 m PA4 - areia extraída e brita e pedra de mão produzidas</t>
  </si>
  <si>
    <t>Corpo de BTTC D = 1,50 m PA4 - areia, brita e pedra de mão comerciais</t>
  </si>
  <si>
    <t>Dentes para bueiros duplos D = 0,80 m - areia extraída e brita e pedra de mão produzidas</t>
  </si>
  <si>
    <t>Dentes para bueiros duplos D = 0,80 m - areia, brita e pedra de mão comerciais</t>
  </si>
  <si>
    <t>Dentes para bueiros duplos D = 1,00 m - areia extraída e brita e pedra de mão produzidas</t>
  </si>
  <si>
    <t>Dentes para bueiros duplos D = 1,00 m - areia, brita e pedra de mão comerciais</t>
  </si>
  <si>
    <t>Dentes para bueiros duplos D = 1,20 m - areia extraída e brita e pedra de mão produzidas</t>
  </si>
  <si>
    <t>Dentes para bueiros duplos D = 1,20 m - areia, brita e pedra de mão comerciais</t>
  </si>
  <si>
    <t>Dentes para bueiros duplos D = 1,50 m - areia extraída e brita e pedra de mão produzidas</t>
  </si>
  <si>
    <t>Dentes para bueiros duplos D = 1,50 m - areia, brita e pedra de mão comerciais</t>
  </si>
  <si>
    <t>Dentes para bueiros simples D = 0,40 m - areia extraída e brita e pedra de mão produzidas</t>
  </si>
  <si>
    <t>Dentes para bueiros simples D = 0,40 m - areia, brita e pedra de mão comerciais</t>
  </si>
  <si>
    <t>Dentes para bueiros simples D = 0,60 m - areia extraída e brita e pedra de mão produzidas</t>
  </si>
  <si>
    <t>Dentes para bueiros simples D = 0,60 m - areia, brita e pedra de mão comerciais</t>
  </si>
  <si>
    <t>Dentes para bueiros simples D = 0,80 m - areia extraída e brita e pedra de mão produzidas</t>
  </si>
  <si>
    <t>Dentes para bueiros simples D = 0,80 m - areia, brita e pedra de mão comerciais</t>
  </si>
  <si>
    <t>Dentes para bueiros simples D = 1,00 m - areia extraída e brita e pedra de mão produzidas</t>
  </si>
  <si>
    <t>Dentes para bueiros simples D = 1,00 m - areia, brita e pedra de mão comerciais</t>
  </si>
  <si>
    <t>Dentes para bueiros simples D = 1,20 m - areia extraída e brita e pedra de mão produzidas</t>
  </si>
  <si>
    <t>Dentes para bueiros simples D = 1,20 m - areia, brita e pedra de mão comerciais</t>
  </si>
  <si>
    <t>Dentes para bueiros simples D = 1,50 m - areia extraída e brita e pedra de mão produzidas</t>
  </si>
  <si>
    <t>Dentes para bueiros simples D = 1,50 m - areia, brita e pedra de mão comerciais</t>
  </si>
  <si>
    <t>Dentes para bueiros triplos D = 1,00 m - areia extraída e brita e pedra de mão produzidas</t>
  </si>
  <si>
    <t>Dentes para bueiros triplos D = 1,00 m - areia, brita e pedra de mão comerciais</t>
  </si>
  <si>
    <t>Dentes para bueiros triplos D = 1,20 m - areia extraída e brita e pedra de mão produzidas</t>
  </si>
  <si>
    <t>Dentes para bueiros triplos D = 1,20 m - areia, brita e pedra de mão comerciais</t>
  </si>
  <si>
    <t>Dentes para bueiros triplos D = 1,50 m - areia extraída e brita e pedra de mão produzidas</t>
  </si>
  <si>
    <t>Dentes para bueiros triplos D = 1,50 m - areia, brita e pedra de mão comerciais</t>
  </si>
  <si>
    <t>Alvenaria de blocos de concreto 19 x 19 x 39 cm com espessura de 20 cm com argamassa traço 1:0,5:3,5 - areia comercial</t>
  </si>
  <si>
    <t>Alvenaria de blocos de concreto 19 x 19 x 39 cm com espessura de 20 cm com argamassa traço 1:0,5:3,5 - areia extraída</t>
  </si>
  <si>
    <t>Bacia de contenção para tanque de emulsão de 30.000 l - inclusive demolição</t>
  </si>
  <si>
    <t>Canaleta perfil cartola 50 x 70 x 3 mm - aba 20 mm</t>
  </si>
  <si>
    <t>Chapisco com argamassa de cimento e areia 1:3 - aplicação manual</t>
  </si>
  <si>
    <t>Cobertura em chapas zincadas com espessura de 0,43 mm - utilização 2 vezes</t>
  </si>
  <si>
    <t>Depósito de óleo para oficina - inclusive demolição</t>
  </si>
  <si>
    <t>Dique de contenção para usina de asfalto a quente - inclusive demolição</t>
  </si>
  <si>
    <t>Emboço com argamassa de cimento, cal hidratada e areia 1:2:8 com espessura de 2 cm - aplicação manual</t>
  </si>
  <si>
    <t>Fornecimento e instalação de extintor de espuma 10 l</t>
  </si>
  <si>
    <t>Instalação da central de britagem com capacidade de 80 m³/h</t>
  </si>
  <si>
    <t>Instalação da central de concreto com capacidade de 150 m³/h</t>
  </si>
  <si>
    <t>Instalação da central de concreto com capacidade de 30 m³/h</t>
  </si>
  <si>
    <t>Instalação da central de concreto com capacidade de 40 m³/h</t>
  </si>
  <si>
    <t>Instalação da usina de asfalto a quente capacidade de 120 t/h</t>
  </si>
  <si>
    <t>Instalação da usina de pré-misturado a frio com capacidade de 60 t/h</t>
  </si>
  <si>
    <t>Instalação da usina misturadora de solos com capacidade de 300 t/h</t>
  </si>
  <si>
    <t>Lastro de brita comercial - espalhamento mecânico</t>
  </si>
  <si>
    <t>Montagem e desmontagem da central de britagem com capacidade de 80 m³/h - inclusive construção de aterro, construção e demolição de rampa e bases</t>
  </si>
  <si>
    <t>Montagem e desmontagem da central de concreto com capacidade de 150 m³/h - inclusive construção e demolição de bases, rampas e depósitos de agregados</t>
  </si>
  <si>
    <t>Montagem e desmontagem da central de concreto com capacidade de 30 m³/h - inclusive construção e demolição de bases, rampas e depósitos de agregados</t>
  </si>
  <si>
    <t>Montagem e desmontagem da central de concreto com capacidade de 40 m³/h - inclusive construção e demolição de bases, rampas e depósitos de agregados</t>
  </si>
  <si>
    <t>Montagem e desmontagem da usina de asfalto a quente com capacidade de 120 t/h - inclusive construção e demolição de bases, rampas, depósitos de agregados e dique de contenção</t>
  </si>
  <si>
    <t>Montagem e desmontagem da usina de pré-misturado a frio com capacidade de 60 t/h - inclusive construção e demolição de bases, rampas, depósitos de agregados e bacia de contenção</t>
  </si>
  <si>
    <t>Montagem e desmontagem da usina misturadora de solos com capacidade de 300 t/h - inclusive construção e demolição de bases, rampas e depósitos de agregados</t>
  </si>
  <si>
    <t>Muro em alvenaria de blocos de concreto com espessura de 0,20 m h = 1,0 m</t>
  </si>
  <si>
    <t>Posto de combustível - com reaproveitamento de 2 vezes do tanque/bomba/cobertura - inclusive demolição</t>
  </si>
  <si>
    <t>Rampa de lavagem - inclusive demolição</t>
  </si>
  <si>
    <t>Rampa para acesso do misturador de agregados para centrais de 30 m³ e 40 m³ - inclusive demolição</t>
  </si>
  <si>
    <t>Rampa para acesso do misturador de agregados para central de 150 m³ - inclusive demolição</t>
  </si>
  <si>
    <t>Rampa para acesso do misturador de agregados para central de britagem - inclusive demolição</t>
  </si>
  <si>
    <t>Rampa para acesso do misturador de agregados para PMF - inclusive demolição</t>
  </si>
  <si>
    <t>Rampa para acesso do misturador de agregados para usina de asfalto a quente - inclusive demolição</t>
  </si>
  <si>
    <t>Rampa para acesso do misturador de agregados para usina de solos - inclusive demolição</t>
  </si>
  <si>
    <t>Selador acrílico - camada de fundo com aplicação manual</t>
  </si>
  <si>
    <t>Sistema separador água e óleo, inclusive demolição</t>
  </si>
  <si>
    <t>Tinta látex - duas camadas com aplicação manual</t>
  </si>
  <si>
    <t>Argamassa autoadensável para reparos e grauteamento - confecção em misturador e lançamento manual</t>
  </si>
  <si>
    <t>Argamassa de cimento e areia 1:1 - confecção em betoneira e lançamento manual - areia comercial</t>
  </si>
  <si>
    <t>Argamassa de cimento e areia 1:1 - confecção em betoneira e lançamento manual - areia extraída</t>
  </si>
  <si>
    <t>Argamassa de cimento e areia 1:2 - confecção em betoneira e lançamento manual - areia comercial</t>
  </si>
  <si>
    <t>Argamassa de cimento e areia 1:2 - confecção em betoneira e lançamento manual - areia extraída</t>
  </si>
  <si>
    <t>Argamassa de cimento e areia 1:3 - confecção em betoneira e lançamento manual - areia extraída</t>
  </si>
  <si>
    <t>Argamassa de cimento e areia 1:3 com 8% de microssílica - confecção em betoneira e lançamento manual - areia comercial</t>
  </si>
  <si>
    <t>Argamassa de cimento e areia 1:3 com 8% de microssílica - confecção em betoneira e lançamento manual - areia extraída</t>
  </si>
  <si>
    <t>Argamassa de cimento e areia 1:4 - confecção em betoneira e lançamento manual - areia comercial</t>
  </si>
  <si>
    <t>Argamassa de cimento e areia 1:4 - confecção em betoneira e lançamento manual - areia extraída</t>
  </si>
  <si>
    <t>Argamassa de cimento e areia com aditivo aglutinante 1:8 - confecção em betoneira e lançamento manual - areia comercial</t>
  </si>
  <si>
    <t>Argamassa de cimento e areia com aditivo aglutinante 1:8 - confecção em betoneira e lançamento manual - areia extraída</t>
  </si>
  <si>
    <t>Argamassa de cimento, cal hidratada e areia 1:0,5:3,5 - confecção em betoneira e lançamento manual - areia comercial</t>
  </si>
  <si>
    <t>Argamassa de cimento, cal hidratada e areia 1:0,5:3,5 - confecção em betoneira e lançamento manual - areia extraída</t>
  </si>
  <si>
    <t>Argamassa de cimento, cal hidratada e areia 1:0,5:8 - confecção em betoneira e lançamento manual - areia comercial</t>
  </si>
  <si>
    <t>Argamassa de cimento, cal hidratada e areia 1:0,5:8 - confecção em betoneira e lançamento manual - areia extraída</t>
  </si>
  <si>
    <t>Argamassa de cimento, cal hidratada e areia 1:1:6 - confecção em betoneira e lançamento manual - areia comercial</t>
  </si>
  <si>
    <t>Argamassa de cimento, cal hidratada e areia 1:1:6 - confecção em betoneira e lançamento manual - areia extraída</t>
  </si>
  <si>
    <t>Argamassa de cimento, cal hidratada e areia 1:2:10 - confecção em betoneira e lançamento manual - areia comercial</t>
  </si>
  <si>
    <t>Argamassa de cimento, cal hidratada e areia 1:2:10 - confecção em betoneira e lançamento manual - areia extraída</t>
  </si>
  <si>
    <t>Argamassa de cimento, cal hidratada e areia 1:2:6 - confecção em betoneira e lançamento manual - areia comercial</t>
  </si>
  <si>
    <t>Argamassa de cimento, cal hidratada e areia 1:2:6 - confecção em betoneira e lançamento manual - areia extraída</t>
  </si>
  <si>
    <t>Argamassa de cimento, cal hidratada e areia 1:2:7 - confecção em betoneira e lançamento manual - areia comercial</t>
  </si>
  <si>
    <t>Argamassa de cimento, cal hidratada e areia 1:2:7 - confecção em betoneira e lançamento manual - areia extraída</t>
  </si>
  <si>
    <t>Argamassa de cimento, cal hidratada e areia 1:2:8 - confecção em betoneira e lançamento manual - areia comercial</t>
  </si>
  <si>
    <t>Argamassa de cimento, cal hidratada e areia 1:2:8 - confecção em betoneira e lançamento manual - areia extraída</t>
  </si>
  <si>
    <t>Argamassa de cimento, cal hidratada e areia 1:2:9 - confecção em betoneira e lançamento manual - areia comercial</t>
  </si>
  <si>
    <t>Argamassa de cimento, cal hidratada e areia 1:2:9 - confecção em betoneira e lançamento manual - areia extraída</t>
  </si>
  <si>
    <t>Argamassa para reparos e grauteamento - confecção em misturador e lançamento manual</t>
  </si>
  <si>
    <t>Argamassa polimérica de alto desempenho projetada para reparos superficiais e reforços estruturais - confecção em misturador e lançamento projetado</t>
  </si>
  <si>
    <t>Concreto</t>
  </si>
  <si>
    <t>Concreto autoadensável com silicato de alumínio fck = 20 MPa - confecção em betoneira e lançamento manual - areia e brita comerciais</t>
  </si>
  <si>
    <t>Concreto autoadensável com silicato de alumínio fck = 20 MPa - confecção em betoneira e lançamento manual - areia extraída e brita produzida</t>
  </si>
  <si>
    <t>Concreto autoadensável com silicato de alumínio fck = 20 MPa - confecção em central dosadora de 30 m³/h - areia e brita comerciais</t>
  </si>
  <si>
    <t>Concreto autoadensável com silicato de alumínio fck = 25 MPa - confecção em central dosadora de 30 m³/h - areia e brita comerciais</t>
  </si>
  <si>
    <t>Concreto autoadensável com silicato de alumínio fck = 30 MPa - confecção em central dosadora de 30 m³/h - areia e brita comerciais</t>
  </si>
  <si>
    <t>Concreto autoadensável com silicato de alumínio fck = 35 MPa - confecção em central dosadora de 30 m³/h - areia e brita comerciais</t>
  </si>
  <si>
    <t>Concreto autoadensável com silicato de alumínio fck = 40 MPa - confecção em central dosadora de 30 m³/h - areia e brita comerciais</t>
  </si>
  <si>
    <t>Concreto autoadensável com silicato de alumínio fck = 45 MPa - confecção em central dosadora de 30 m³/h - areia e brita comerciais</t>
  </si>
  <si>
    <t>Concreto autoadensável com silicato de alumínio fck = 50 MPa - confecção em central dosadora de 30 m³/h - areia e brita comerciais</t>
  </si>
  <si>
    <t>Concreto ciclópico fck = 20 MPa - confecção em betoneira e lançamento manual - areia extraída, brita e pedra de mão produzidas</t>
  </si>
  <si>
    <t>Concreto ciclópico fck = 20 MPa - confecção em betoneira e lançamento manual - areia, brita e pedra de mão comerciais</t>
  </si>
  <si>
    <t>Concreto com 10% de microssílica fck = 45 MPa - confecção em central dosadora de 30 m³/h - areia e brita comerciais</t>
  </si>
  <si>
    <t>Concreto com 10% de microssílica fck = 50 MPa - confecção em central dosadora de 30 m³/h - areia e brita comerciais</t>
  </si>
  <si>
    <t>Concreto com 8% de microssílica fck = 25 MPa - confecção em central dosadora de 30 m³/h - areia e brita comerciais</t>
  </si>
  <si>
    <t>Concreto com 8% de microssílica fck = 30 MPa - confecção em central dosadora de 30 m³/h - areia e brita comerciais</t>
  </si>
  <si>
    <t>Concreto com 8% de microssílica fck = 35 MPa - confecção em central dosadora de 30 m³/h - areia e brita comerciais</t>
  </si>
  <si>
    <t>Concreto com 8% de microssílica fck = 40 MPa - confecção em central dosadora de 30 m³/h - areia e brita comerciais</t>
  </si>
  <si>
    <t>Concreto com látex SBR fck = 25 MPa - confecção em betoneira e lançamento manual - areia e brita comerciais</t>
  </si>
  <si>
    <t>Concreto com látex SBR fck = 30 MPa - confecção em betoneira e lançamento manual - areia e brita comerciais</t>
  </si>
  <si>
    <t>Concreto fck = 15 MPa - confecção em betoneira e lançamento manual - areia e brita comerciais</t>
  </si>
  <si>
    <t>Concreto fck = 15 MPa - confecção em betoneira e lançamento manual - areia extraída e brita produzida</t>
  </si>
  <si>
    <t>Concreto fck = 20 MPa - confecção em betoneira e lançamento manual - areia e brita comerciais</t>
  </si>
  <si>
    <t>Concreto fck = 20 MPa - confecção em betoneira e lançamento manual - areia extraída e brita produzida</t>
  </si>
  <si>
    <t>Concreto fck = 20 MPa - confecção em central dosadora de 30 m³/h - areia e brita comerciais</t>
  </si>
  <si>
    <t>Concreto fck = 20 MPa - confecção em central dosadora de 30 m³/h - areia extraída e brita produzida</t>
  </si>
  <si>
    <t>Concreto fck = 20 MPa - confecção em central dosadora de 40 m³/h - areia e brita comerciais</t>
  </si>
  <si>
    <t>Concreto fck = 20 MPa - confecção em central dosadora de 40 m³/h - areia extraída e brita produzida</t>
  </si>
  <si>
    <t>Concreto fck = 25 MPa - confecção em betoneira e lançamento manual - areia e brita comerciais</t>
  </si>
  <si>
    <t>Concreto fck = 25 MPa - confecção em betoneira e lançamento manual - areia extraída e brita produzida</t>
  </si>
  <si>
    <t>Concreto fck = 25 MPa - confecção em central dosadora de 30 m³/h - areia e brita comerciais</t>
  </si>
  <si>
    <t>Concreto fck = 25 MPa - confecção em central dosadora de 30 m³/h - areia extraída e brita produzida</t>
  </si>
  <si>
    <t>Concreto fck = 25 MPa - confecção em central dosadora de 40 m³/h - areia e brita comerciais</t>
  </si>
  <si>
    <t>Concreto fck = 25 MPa - confecção em central dosadora de 40 m³/h - areia extraída e brita produzida</t>
  </si>
  <si>
    <t>Concreto fck = 25 MPa para pré-moldados (mourões) - confecção em betoneira e lançamento manual - areia e brita comerciais</t>
  </si>
  <si>
    <t>Concreto fck = 25 MPa para pré-moldados (mourões) - confecção em betoneira e lançamento manual - areia extraída e brita produzida</t>
  </si>
  <si>
    <t>Concreto fck = 30 MPa - confecção em betoneira e lançamento manual - areia e brita comerciais</t>
  </si>
  <si>
    <t>Concreto fck = 30 MPa - confecção em betoneira e lançamento manual - areia extraída e brita produzida</t>
  </si>
  <si>
    <t>Concreto fck = 30 MPa - confecção em central dosadora de 30 m³/h - areia e brita comerciais</t>
  </si>
  <si>
    <t>Concreto fck = 30 MPa - confecção em central dosadora de 30 m³/h - areia extraída e brita produzida</t>
  </si>
  <si>
    <t>Concreto fck = 30 MPa - confecção em central dosadora de 40 m³/h - areia e brita comerciais</t>
  </si>
  <si>
    <t>Concreto fck = 30 MPa - confecção em central dosadora de 40 m³/h - areia extraída e brita produzida</t>
  </si>
  <si>
    <t>Concreto fck = 35 MPa - confecção em betoneira e lançamento manual - areia e brita comerciais</t>
  </si>
  <si>
    <t>Concreto fck = 35 MPa - confecção em betoneira e lançamento manual - areia extraída e brita produzida</t>
  </si>
  <si>
    <t>Concreto fck = 40 MPa - confecção em betoneira e lançamento manual - areia e brita comerciais</t>
  </si>
  <si>
    <t>Concreto fck = 40 MPa - confecção em betoneira e lançamento manual - areia extraída e brita produzida</t>
  </si>
  <si>
    <t>Concreto fctm,k = 4,5 MPa - confecção em central dosadora de 30 m³/h - areia e brita comerciais</t>
  </si>
  <si>
    <t>Concreto fctm,k = 4,5 MPa - confecção em central dosadora de 30 m³/h - areia extraída e brita produzida</t>
  </si>
  <si>
    <t>Concreto magro - confecção em betoneira e lançamento manual - areia e brita comerciais</t>
  </si>
  <si>
    <t>Concreto magro - confecção em betoneira e lançamento manual - areia extraída e brita produzida</t>
  </si>
  <si>
    <t>Concreto para bombeamento fck = 25 MPa - confecção em central dosadora de 30 m³/h - areia extraída e brita produzida</t>
  </si>
  <si>
    <t>Concreto para bombeamento fck = 25 MPa - confecção em central dosadora de 40 m³/h - areia e brita comerciais</t>
  </si>
  <si>
    <t>Concreto para bombeamento fck = 25 MPa - confecção em central dosadora de 40 m³/h - areia extraída e brita produzida</t>
  </si>
  <si>
    <t>Concreto para bombeamento fck = 30 MPa - confecção em central dosadora de 30 m³/h - areia e brita comerciais</t>
  </si>
  <si>
    <t>Concreto para bombeamento fck = 30 MPa - confecção em central dosadora de 30 m³/h - areia extraída e brita produzida</t>
  </si>
  <si>
    <t>Concreto para bombeamento fck = 30 MPa - confecção em central dosadora de 40 m³/h - areia e brita comerciais</t>
  </si>
  <si>
    <t>Concreto para bombeamento fck = 30 MPa - confecção em central dosadora de 40 m³/h - areia extraída e brita produzida</t>
  </si>
  <si>
    <t>Concreto para bombeamento fck = 35 MPa - confecção em central dosadora de 30 m³/h - areia e brita comerciais</t>
  </si>
  <si>
    <t>Concreto para bombeamento fck = 35 MPa - confecção em central dosadora de 30 m³/h - areia extraída e brita produzida</t>
  </si>
  <si>
    <t>Concreto para bombeamento fck = 35 MPa - confecção em central dosadora de 40 m³/h - areia e brita comerciais</t>
  </si>
  <si>
    <t>Concreto para bombeamento fck = 35 MPa - confecção em central dosadora de 40 m³/h - areia extraída e brita produzida</t>
  </si>
  <si>
    <t>Concreto para bombeamento fck = 40 MPa - confecção em central dosadora de 30 m³/h - areia e brita comerciais</t>
  </si>
  <si>
    <t>Concreto para bombeamento fck = 40 MPa - confecção em central dosadora de 30 m³/h - areia extraída e brita produzida</t>
  </si>
  <si>
    <t>Concreto para bombeamento fck = 40 MPa - confecção em central dosadora de 40 m³/h - areia e brita comerciais</t>
  </si>
  <si>
    <t>Concreto para bombeamento fck = 40 MPa - confecção em central dosadora de 40 m³/h - areia extraída e brita produzida</t>
  </si>
  <si>
    <t>Concreto para sub-base adensado por vibração fck = 7,5 MPa - confecção em central dosadora de 30 m³/h - areia e brita comerciais</t>
  </si>
  <si>
    <t>Concreto para sub-base adensado por vibração fck = 7,5 MPa - confecção em central dosadora de 30 m³/h - areia extraída e brita produzida</t>
  </si>
  <si>
    <t>Concreto poroso para tubos de drenagem fck = 25 MPa - confecção em betoneira e lançamento manual - areia e brita comerciais</t>
  </si>
  <si>
    <t>Concreto poroso para tubos de drenagem fck = 25 MPa - confecção em betoneira e lançamento manual - areia extraída e brita produzida</t>
  </si>
  <si>
    <t>Concreto submerso fck = 20 MPa - confecção em central dosadora de 30 m³/h - areia e brita comerciais</t>
  </si>
  <si>
    <t>Concreto submerso fck = 25 MPa - confecção em central dosadora de 30 m³/h - areia e brita comerciais</t>
  </si>
  <si>
    <t>Concreto submerso fck = 30 MPa - confecção em central dosadora de 30 m³/h - areia e brita comerciais</t>
  </si>
  <si>
    <t>Concreto submerso fck = 35 MPa - confecção em central dosadora de 30 m³/h - areia e brita comerciais</t>
  </si>
  <si>
    <t>Concreto submerso fck = 40 MPa - confecção em central dosadora de 30 m³/h - areia e brita comerciais</t>
  </si>
  <si>
    <t>Lançamento livre de concreto usinado por meio de caminhão betoneira - confecção em central dosadora de 30 m³/h</t>
  </si>
  <si>
    <t>Lançamento livre de concreto usinado por meio de caminhão betoneira - confecção em central dosadora de 40 m³/h</t>
  </si>
  <si>
    <t>Lançamento manual de concreto usinado - confecção em central dosadora de 30 m³/h</t>
  </si>
  <si>
    <t>Lançamento manual de concreto usinado - confecção em central dosadora de 40 m³/h</t>
  </si>
  <si>
    <t>Lançamento mecânico de concreto com bomba lança sobre chassi com capacidade de 50 m³/h - confecção em central dosadora de 40 m³/h</t>
  </si>
  <si>
    <t>Lançamento mecânico de concreto com bomba rebocável com capacidade de 30 m³/h - confecção em central dosadora de 30 m³/h</t>
  </si>
  <si>
    <t>Microconcreto autoadensável para reparos e grauteamento - confecção em misturador e lançamento manual</t>
  </si>
  <si>
    <t>Microconcreto para reparos e grauteamento - confecção em misturador e lançamento manual</t>
  </si>
  <si>
    <t>Concreto fck = 20 MPa para projeção via seca - confecção em betoneira - areia e brita comerciais</t>
  </si>
  <si>
    <t>Concreto fck = 25 MPa para projeção via seca - confecção em betoneira - areia e brita comerciais</t>
  </si>
  <si>
    <t>Concreto fck = 30 MPa para projeção via seca - confecção em betoneira - areia e brita comerciais</t>
  </si>
  <si>
    <t>Concreto fck = 30 MPa para projeção via úmida - confecção em central dosadora de 30 m³/h - areia e brita comerciais</t>
  </si>
  <si>
    <t>Concreto fck = 40 MPa para projeção via seca - confecção em betoneira - areia e brita comerciais</t>
  </si>
  <si>
    <t>Concreto fck = 40 MPa para projeção via úmida - confecção em central dosadora de 30 m³/h - areia e brita comerciais</t>
  </si>
  <si>
    <t>Concreto projetado via seca fck = 20 MPa aplicado em pisos</t>
  </si>
  <si>
    <t>Concreto projetado via seca fck = 20 MPa aplicado em superfícies inclinadas e verticais</t>
  </si>
  <si>
    <t>Concreto projetado via seca fck = 20 MPa aplicado em teto</t>
  </si>
  <si>
    <t>Concreto projetado via seca fck = 25 MPa aplicado em pisos</t>
  </si>
  <si>
    <t>Concreto projetado via seca fck = 25 MPa aplicado em superfícies inclinadas e verticais</t>
  </si>
  <si>
    <t>Concreto projetado via seca fck = 25 MPa aplicado em teto</t>
  </si>
  <si>
    <t>Concreto projetado via seca fck = 30 MPa aplicado em pisos</t>
  </si>
  <si>
    <t>Concreto projetado via seca fck = 30 MPa aplicado em superfícies inclinadas e verticais</t>
  </si>
  <si>
    <t>Concreto projetado via seca fck = 30 MPa aplicado em teto</t>
  </si>
  <si>
    <t>Concreto projetado via seca fck = 40 MPa aplicado em pisos</t>
  </si>
  <si>
    <t>Concreto projetado via seca fck = 40 MPa aplicado em superfícies inclinadas e verticais</t>
  </si>
  <si>
    <t>Concreto projetado via seca fck = 40 MPa via seca aplicado em teto</t>
  </si>
  <si>
    <t>Concreto projetado via úmida fck = 30 MPa aplicado em túneis classe I com seção de 20 a 40 m²</t>
  </si>
  <si>
    <t>Concreto projetado via úmida fck = 30 MPa aplicado em túneis classe I com seção de 40 a 60 m²</t>
  </si>
  <si>
    <t>Concreto projetado via úmida fck = 30 MPa aplicado em túneis classe I com seção de 60 a 90 m²</t>
  </si>
  <si>
    <t>Concreto projetado via úmida fck = 30 MPa aplicado em túneis classe I com seção superior a 90 m²</t>
  </si>
  <si>
    <t>Concreto projetado via úmida fck = 30 MPa aplicado em túneis classe II com seção de 20 a 40 m²</t>
  </si>
  <si>
    <t>Concreto projetado via úmida fck = 30 MPa aplicado em túneis classe II com seção de 40 a 60 m²</t>
  </si>
  <si>
    <t>Concreto projetado via úmida fck = 30 MPa aplicado em túneis classe II com seção de 60 a 90 m²</t>
  </si>
  <si>
    <t>Concreto projetado via úmida fck = 30 MPa aplicado em túneis classe II com seção superior a 90 m²</t>
  </si>
  <si>
    <t>Concreto projetado via úmida fck = 30 MPa aplicado em túneis classe III com seção de 20 a 40 m²</t>
  </si>
  <si>
    <t>Concreto projetado via úmida fck = 30 MPa aplicado em túneis classe III com seção de 40 a 60 m²</t>
  </si>
  <si>
    <t>Concreto projetado via úmida fck = 30 MPa aplicado em túneis classe III com seção de 60 a 90 m²</t>
  </si>
  <si>
    <t>Concreto projetado via úmida fck = 30 MPa aplicado em túneis classe III com seção superior a 90 m²</t>
  </si>
  <si>
    <t>Concreto projetado via úmida fck = 30 MPa aplicado em túneis classe IV com seção de 20 a 40 m²</t>
  </si>
  <si>
    <t>Concreto projetado via úmida fck = 30 MPa aplicado em túneis classe IV com seção de 40 a 60 m²</t>
  </si>
  <si>
    <t>Concreto projetado via úmida fck = 30 MPa aplicado em túneis classe IV com seção de 60 a 90 m²</t>
  </si>
  <si>
    <t>Concreto projetado via úmida fck = 30 MPa aplicado em túneis classe IV com seção superior a 90 m²</t>
  </si>
  <si>
    <t>Concreto projetado via úmida fck = 30 MPa aplicado em túneis classe V com seção de 20 a 40 m²</t>
  </si>
  <si>
    <t>Concreto projetado via úmida fck = 30 MPa aplicado em túneis classe V com seção de 40 a 60 m²</t>
  </si>
  <si>
    <t>Concreto projetado via úmida fck = 30 MPa aplicado em túneis classe V com seção de 60 a 90 m²</t>
  </si>
  <si>
    <t>Concreto projetado via úmida fck = 30 MPa aplicado em túneis classe V com seção superior a 90 m²</t>
  </si>
  <si>
    <t>Concreto projetado via úmida fck = 30 MPa aplicado em túneis classe VI com seção de 20 a 40 m²</t>
  </si>
  <si>
    <t>Concreto projetado via úmida fck = 30 MPa aplicado em túneis classe VI com seção de 40 a 60 m²</t>
  </si>
  <si>
    <t>Concreto projetado via úmida fck = 30 MPa aplicado em túneis classe VI com seção de 60 a 90 m²</t>
  </si>
  <si>
    <t>Concreto projetado via úmida fck = 30 MPa aplicado em túneis classe VI com seção superior a 90 m²</t>
  </si>
  <si>
    <t>Concreto projetado via úmida fck = 40 MPa aplicado em túneis classe I com seção de 20 a 40 m²</t>
  </si>
  <si>
    <t>Concreto projetado via úmida fck = 40 MPa aplicado em túneis classe I com seção de 40 a 60 m²</t>
  </si>
  <si>
    <t>Concreto projetado via úmida fck = 40 MPa aplicado em túneis classe I com seção de 60 a 90 m²</t>
  </si>
  <si>
    <t>Concreto projetado via úmida fck = 40 MPa aplicado em túneis classe I com seção superior a 90 m²</t>
  </si>
  <si>
    <t>Concreto projetado via úmida fck = 40 MPa aplicado em túneis classe II com seção de 20 a 40 m²</t>
  </si>
  <si>
    <t>Concreto projetado via úmida fck = 40 MPa aplicado em túneis classe II com seção de 40 a 60 m²</t>
  </si>
  <si>
    <t>Concreto projetado via úmida fck = 40 MPa aplicado em túneis classe II com seção de 60 a 90 m²</t>
  </si>
  <si>
    <t>Concreto projetado via úmida fck = 40 MPa aplicado em túneis classe II com seção superior a 90 m²</t>
  </si>
  <si>
    <t>Concreto projetado via úmida fck = 40 MPa aplicado em túneis classe III com seção de 20 a 40 m²</t>
  </si>
  <si>
    <t>Concreto projetado via úmida fck = 40 MPa aplicado em túneis classe III com seção de 40 a 60 m²</t>
  </si>
  <si>
    <t>Concreto projetado via úmida fck = 40 MPa aplicado em túneis classe III com seção de 60 a 90 m²</t>
  </si>
  <si>
    <t>Concreto projetado via úmida fck = 40 MPa aplicado em túneis classe III com seção superior a 90 m²</t>
  </si>
  <si>
    <t>Concreto projetado via úmida fck = 40 MPa aplicado em túneis classe IV com seção de 20 a 40 m²</t>
  </si>
  <si>
    <t>Concreto projetado via úmida fck = 40 MPa aplicado em túneis classe IV com seção de 40 a 60 m²</t>
  </si>
  <si>
    <t>Concreto projetado via úmida fck = 40 MPa aplicado em túneis classe IV com seção de 60 a 90 m²</t>
  </si>
  <si>
    <t>Concreto projetado via úmida fck = 40 MPa aplicado em túneis classe IV com seção superior a 90 m²</t>
  </si>
  <si>
    <t>Concreto projetado via úmida fck = 40 MPa aplicado em túneis classe V com seção de 20 a 40 m²</t>
  </si>
  <si>
    <t>Concreto projetado via úmida fck = 40 MPa aplicado em túneis classe V com seção de 40 a 60 m²</t>
  </si>
  <si>
    <t>Concreto projetado via úmida fck = 40 MPa aplicado em túneis classe V com seção de 60 a 90 m²</t>
  </si>
  <si>
    <t>Concreto projetado via úmida fck = 40 MPa aplicado em túneis classe V com seção superior a 90 m²</t>
  </si>
  <si>
    <t>Concreto projetado via úmida fck = 40 MPa aplicado em túneis classe VI com seção de 20 a 40 m²</t>
  </si>
  <si>
    <t>Concreto projetado via úmida fck = 40 MPa aplicado em túneis classe VI com seção de 40 a 60 m²</t>
  </si>
  <si>
    <t>Concreto projetado via úmida fck = 40 MPa aplicado em túneis classe VI com seção de 60 a 90 m²</t>
  </si>
  <si>
    <t>Concreto projetado via úmida fck = 40 MPa aplicado em túneis classe VI com seção superior a 90 m²</t>
  </si>
  <si>
    <t>Corte a plasma CNC em chapa com espessura de 6,3 a 10 mm</t>
  </si>
  <si>
    <t>Corte a plasma manual em chapa de aço-carbono com espessura de 4 a 8 mm</t>
  </si>
  <si>
    <t>Corte a plasma manual em chapa de aço-carbono com espessura de 9 a 25 mm</t>
  </si>
  <si>
    <t>Corte a plasma manual em chapa de alumínio com espessura de 1,5 mm</t>
  </si>
  <si>
    <t>Corte de barras de aço CA-50 com maçarico oxiacetileno</t>
  </si>
  <si>
    <t>cm²</t>
  </si>
  <si>
    <t>Corte de cantoneira de alumínio</t>
  </si>
  <si>
    <t>Corte de chapa de aço com guilhotina hidráulica</t>
  </si>
  <si>
    <t>Corte de chapas de aço com espessura de 12,5 mm com maçarico oxiacetileno</t>
  </si>
  <si>
    <t>Corte de chapas de aço com espessura de 16 mm com maçarico oxiacetileno</t>
  </si>
  <si>
    <t>Corte de chapas de aço com espessura de 3 mm com maçarico oxiacetileno</t>
  </si>
  <si>
    <t>Corte de chapas de aço com espessura de 5 mm com maçarico oxiacetileno</t>
  </si>
  <si>
    <t>Corte de chapas de aço com espessura de 6,3 mm com maçarico oxiacetileno</t>
  </si>
  <si>
    <t>Corte de chapas de aço com espessura de 8 mm com maçarico oxiacetileno</t>
  </si>
  <si>
    <t>Corte de chapas de aço com espessura de 9,5 mm com maçarico oxiacetileno</t>
  </si>
  <si>
    <t>Corte de perfil metálico com máquina policorte com espessura de até 1/8"</t>
  </si>
  <si>
    <t>Corte de perfis metálicos com maçarico oxiacetileno</t>
  </si>
  <si>
    <t>Corte de trilho TR45 com utilização de equipamento leve</t>
  </si>
  <si>
    <t>Corte de trilho TR57 com utilização de equipamento leve</t>
  </si>
  <si>
    <t>Corte de trilho TR68 com utilização de equipamento leve</t>
  </si>
  <si>
    <t>Corte de trilho UIC60 com utilização de equipamento leve</t>
  </si>
  <si>
    <t>Dobramento de chapas metálicas com espessuras de 6,3 a 10 mm</t>
  </si>
  <si>
    <t>Furação de trilho TR45 com utilização de equipamento leve</t>
  </si>
  <si>
    <t>Furação de trilho TR57 com utilização de equipamento leve</t>
  </si>
  <si>
    <t>Furação de trilho TR68 com utilização de equipamento leve</t>
  </si>
  <si>
    <t>Furação de trilho UIC60 com utilização de equipamento leve</t>
  </si>
  <si>
    <t>Solda com maçarico oxiacetileno de chapas de aço de 12,5 mm</t>
  </si>
  <si>
    <t>Solda com maçarico oxiacetileno de chapas de aço de 16 mm</t>
  </si>
  <si>
    <t>Solda com maçarico oxiacetileno de chapas de aço de 6,3 mm</t>
  </si>
  <si>
    <t>Solda com maçarico oxiacetileno de chapas de aço de 8 mm</t>
  </si>
  <si>
    <t>Solda com maçarico oxiacetileno de chapas de aço de 9,5 mm</t>
  </si>
  <si>
    <t>Solda elétrica manual de perfis metálicos e chapas de aço com eletrodo E70XX para beneficiamento de aço naval</t>
  </si>
  <si>
    <t>Solda tipo MIG/MAG automatizada</t>
  </si>
  <si>
    <t>Solda tipo MIG/MAG manual</t>
  </si>
  <si>
    <t>Contenção em areia-cimento ensacada com mistura de areia com 8% de cimento - confecção e assentamento</t>
  </si>
  <si>
    <t>Contenção em solo-cimento ensacado com mistura de solo de jazida com 8% de cimento - confecção e assentamento</t>
  </si>
  <si>
    <t>Enrocamento de pedra arrumada manualmente - pedra de mão comercial - fornecimento e assentamento</t>
  </si>
  <si>
    <t>Enrocamento de pedra arrumada manualmente - pedra de mão produzida - confecção e assentamento</t>
  </si>
  <si>
    <t>Enrocamento de pedra espalhada e compactada mecanicamente - pedra de mão comercial - fornecimento e assentamento</t>
  </si>
  <si>
    <t>Enrocamento de pedra jogada - pedra de mão comercial - fornecimento e assentamento</t>
  </si>
  <si>
    <t>Enrocamento de pedra jogada - pedra de mão produzida - confecção e assentamento</t>
  </si>
  <si>
    <t>Fabricação de blocos segmentais de face pré-moldados - C = 40 cm, L = 40 cm e H = 20 cm - massa de 25 kg</t>
  </si>
  <si>
    <t>Geocélula em PEAD, paredes perfuradas, soldadas - altura de 100 mm e 1.206 cm² de área de célula - fornecimento e instalação</t>
  </si>
  <si>
    <t>Geocélula em PEAD, paredes perfuradas, soldadas - altura de 100 mm e 289 cm² de área de célula - fornecimento e instalação</t>
  </si>
  <si>
    <t>Geocélula em PEAD, paredes perfuradas, soldadas - altura de 100 mm e 460 cm² de área de célula - fornecimento e instalação</t>
  </si>
  <si>
    <t>Geocélula em PEAD, paredes perfuradas, soldadas - altura de 150 mm e 1.206 cm² de área de célula - fornecimento e instalação</t>
  </si>
  <si>
    <t>Geocélula em PEAD, paredes perfuradas, soldadas - altura de 150 mm e 289 cm² de área de célula - fornecimento e instalação</t>
  </si>
  <si>
    <t>Geocélula em PEAD, paredes perfuradas, soldadas - altura de 150 mm e 460 cm² de área de célula - fornecimento e instalação</t>
  </si>
  <si>
    <t>Geocélula em PEAD, paredes perfuradas, soldadas - altura de 200 mm e 1.206 cm² de área de célula - fornecimento e instalação</t>
  </si>
  <si>
    <t>Geocélula em PEAD, paredes perfuradas, soldadas - altura de 200 mm e 289 cm² de área de célula - fornecimento e instalação</t>
  </si>
  <si>
    <t>Geocélula em PEAD, paredes perfuradas, soldadas - altura de 200 mm e 460 cm² de área de célula - fornecimento e instalação</t>
  </si>
  <si>
    <t>Geocélula em PEAD, paredes perfuradas, soldadas - altura de 75 mm e 1.206 cm² de área de célula - fornecimento e instalação</t>
  </si>
  <si>
    <t>Geocélula em PEAD, paredes perfuradas, soldadas - altura de 75 mm e 289 cm² de área de célula - fornecimento e instalação</t>
  </si>
  <si>
    <t>Geocélula em PEAD, paredes perfuradas, soldadas - altura de 75 mm e 460 cm² de área de célula - fornecimento e instalação</t>
  </si>
  <si>
    <t>Geogrelha unidirecional com resistência à tração de 100 kN/m - fornecimento e instalação</t>
  </si>
  <si>
    <t>Geogrelha unidirecional com resistência à tração de 150 kN/m - fornecimento e instalação</t>
  </si>
  <si>
    <t>Geogrelha unidirecional com resistência à tração de 200 kN/m - fornecimento e instalação</t>
  </si>
  <si>
    <t>Geogrelha unidirecional com resistência à tração de 300 kN/m - fornecimento e instalação</t>
  </si>
  <si>
    <t>Geogrelha unidirecional com resistência à tração de 400 kN/m - fornecimento e instalação</t>
  </si>
  <si>
    <t>Geogrelha unidirecional com resistência à tração de 50 kN/m - fornecimento e instalação</t>
  </si>
  <si>
    <t>Geogrelha unidirecional com resistência à tração de 90 kN/m - fornecimento e instalação</t>
  </si>
  <si>
    <t>Muro em blocos segmentais de face pré-moldados - C = 40 cm, L = 40 cm, e H = 20 cm com altura de 4 a 6 m - confecção e assentamento</t>
  </si>
  <si>
    <t>Muro em blocos segmentais de face pré-moldados - C = 40 cm, L = 40 cm, e H = 20 cm com altura de 6 a 8 m - confecção e assentamento</t>
  </si>
  <si>
    <t>Muro em blocos segmentais de face pré-moldados - C = 40 cm, L = 40 cm, e H = 20 cm com altura de 8 a 10 m - confecção e assentamento</t>
  </si>
  <si>
    <t>Muro em blocos segmentais de face pré-moldados - C = 40 cm, L = 40 cm, e H = 20 cm com altura de até 4 m - confecção e assentamento</t>
  </si>
  <si>
    <t>Pedra argamassada com cimento e areia 1:3 - areia e pedra de mão comercial - fornecimento e assentamento</t>
  </si>
  <si>
    <t>Pedra argamassada com cimento e areia 1:3 - areia extraída e pedra de mão produzida - confecção e assentamento</t>
  </si>
  <si>
    <t>Tela metálica dobrada em L para muro em solo reforçado - C = 200 cm, L = 40 cm e H = 40 cm - fornecimento e instalação</t>
  </si>
  <si>
    <t>Tela metálica dobrada em L para muro em solo reforçado - C = 200 cm, L = 50 cm e H = 50 cm - fornecimento e instalação</t>
  </si>
  <si>
    <t>Abertura em muro de alvenaria de pedra argamassada com martelete</t>
  </si>
  <si>
    <t>Apicoamento manual de concreto</t>
  </si>
  <si>
    <t>Demolição de concreto armado com martelete e corte oxiacetileno</t>
  </si>
  <si>
    <t>Demolição de concreto simples com martelete</t>
  </si>
  <si>
    <t>Demolição manual de concreto armado</t>
  </si>
  <si>
    <t>Demolição manual de concreto simples</t>
  </si>
  <si>
    <t>Demolição manual de construções provisórias de madeira - sem reaproveitamento</t>
  </si>
  <si>
    <t>Demolição manual de construções provisórias de madeira, sem fechamento lateral e sem pavimentação</t>
  </si>
  <si>
    <t>Demolição mecânica de alvenaria com carregadeira de pneus</t>
  </si>
  <si>
    <t>Demolição mecânica de alvenaria com escavadeira hidráulica</t>
  </si>
  <si>
    <t>Demolição mecânica de concreto armado com escavadeira hidráulica</t>
  </si>
  <si>
    <t>Demolição mecânica de concreto simples com escavadeira hidráulica</t>
  </si>
  <si>
    <t>Fresagem de piso de concreto</t>
  </si>
  <si>
    <t>Perfuração em concreto com coroa diamantada - D = 100 mm</t>
  </si>
  <si>
    <t>Perfuração em concreto com coroa diamantada - D = 16 mm</t>
  </si>
  <si>
    <t>Perfuração em concreto com coroa diamantada - D = 20 mm</t>
  </si>
  <si>
    <t>Perfuração em concreto com coroa diamantada - D = 25 mm</t>
  </si>
  <si>
    <t>Perfuração em concreto com coroa diamantada - D = 32 mm</t>
  </si>
  <si>
    <t>Perfuração em concreto com coroa diamantada - D = 38 mm</t>
  </si>
  <si>
    <t>Perfuração em concreto com coroa diamantada - D = 44 mm</t>
  </si>
  <si>
    <t>Perfuração em concreto com coroa diamantada - D = 50 mm</t>
  </si>
  <si>
    <t>Perfuração em concreto com coroa diamantada - D = 63 mm</t>
  </si>
  <si>
    <t>Perfuração em concreto com coroa diamantada - D = 75 mm</t>
  </si>
  <si>
    <t>Perfuração em concreto com martelete elétrico - D = 10 mm</t>
  </si>
  <si>
    <t>Perfuração em concreto com martelete elétrico - D = 13,0 mm</t>
  </si>
  <si>
    <t>Perfuração em concreto com martelete elétrico - D = 14 mm</t>
  </si>
  <si>
    <t>Remoção de cerca com mourões de concreto</t>
  </si>
  <si>
    <t>Remoção de painel publicitário, tipo outdoor, com estrutura e suportes em madeira</t>
  </si>
  <si>
    <t>Remoção de paralelepípedos</t>
  </si>
  <si>
    <t>Remoção de tubos de concreto com diâmetro de 0,40 m a 1,00 m em valas e bueiros</t>
  </si>
  <si>
    <t>Remoção de tubos de concreto com diâmetro de 1,20 m a 1,50 m em valas e bueiros</t>
  </si>
  <si>
    <t>Derrocagem subaquática de material de 3ª categoria - carga e limpeza - plataforma com clamshell - flutuante e batelão rebocado de 100 t montado na obra - DMT até 200 m</t>
  </si>
  <si>
    <t>Derrocagem subaquática de material de 3ª categoria - carga e limpeza - plataforma com clamshell - flutuante e batelão rebocado de 100 t montado na obra - DMT de 1.000 a 1200 m</t>
  </si>
  <si>
    <t>Derrocagem subaquática de material de 3ª categoria - carga e limpeza - plataforma com clamshell - flutuante e batelão rebocado de 100 t montado na obra - DMT de 1.200 a 1.400 m</t>
  </si>
  <si>
    <t>Derrocagem subaquática de material de 3ª categoria - carga e limpeza - plataforma com clamshell - flutuante e batelão rebocado de 100 t montado na obra - DMT de 1.400 a 1.600 m</t>
  </si>
  <si>
    <t>Derrocagem subaquática de material de 3ª categoria - carga e limpeza - plataforma com clamshell - flutuante e batelão rebocado de 100 t montado na obra - DMT de 1.600 a 1.800 m</t>
  </si>
  <si>
    <t>Derrocagem subaquática de material de 3ª categoria - carga e limpeza - plataforma com clamshell - flutuante e batelão rebocado de 100 t montado na obra - DMT de 1.800 a 2.000 m</t>
  </si>
  <si>
    <t>Derrocagem subaquática de material de 3ª categoria - carga e limpeza - plataforma com clamshell - flutuante e batelão rebocado de 100 t montado na obra - DMT de 2.000 a 2.500 m</t>
  </si>
  <si>
    <t>Derrocagem subaquática de material de 3ª categoria - carga e limpeza - plataforma com clamshell - flutuante e batelão rebocado de 100 t montado na obra - DMT de 2.500 a 3.000 m</t>
  </si>
  <si>
    <t>Derrocagem subaquática de material de 3ª categoria - carga e limpeza - plataforma com clamshell - flutuante e batelão rebocado de 100 t montado na obra - DMT de 200 a 400 m</t>
  </si>
  <si>
    <t>Derrocagem subaquática de material de 3ª categoria - carga e limpeza - plataforma com clamshell - flutuante e batelão rebocado de 100 t montado na obra - DMT de 3.000 m</t>
  </si>
  <si>
    <t>Derrocagem subaquática de material de 3ª categoria - carga e limpeza - plataforma com clamshell - flutuante e batelão rebocado de 100 t montado na obra - DMT de 400 a 600 m</t>
  </si>
  <si>
    <t>Derrocagem subaquática de material de 3ª categoria - carga e limpeza - plataforma com clamshell - flutuante e batelão rebocado de 100 t montado na obra - DMT de 600 a 800 m</t>
  </si>
  <si>
    <t>Derrocagem subaquática de material de 3ª categoria - carga e limpeza - plataforma com clamshell - flutuante e batelão rebocado de 100 t montado na obra - DMT de 800 a 1.000 m</t>
  </si>
  <si>
    <t>Derrocagem subaquática de material de 3ª categoria - carga e limpeza - plataforma com clamshell - flutuante montado na obra - sem transporte</t>
  </si>
  <si>
    <t>Derrocagem subaquática de material de 3ª categoria - carga e limpeza - plataforma flutuante com clamshell - sem transporte</t>
  </si>
  <si>
    <t>Derrocagem subaquática de material de 3ª categoria - carga e limpeza - plataforma flutuante com clamshell e batelão rebocado de 100 t - DMT até 200 m</t>
  </si>
  <si>
    <t>Derrocagem subaquática de material de 3ª categoria - carga e limpeza - plataforma flutuante com clamshell e batelão rebocado de 100 t - DMT de 1.000 a 1.200 m</t>
  </si>
  <si>
    <t>Derrocagem subaquática de material de 3ª categoria - carga e limpeza - plataforma flutuante com clamshell e batelão rebocado de 100 t - DMT de 1.200 a 1.400 m</t>
  </si>
  <si>
    <t>Derrocagem subaquática de material de 3ª categoria - carga e limpeza - plataforma flutuante com clamshell e batelão rebocado de 100 t - DMT de 1.400 a 1.600 m</t>
  </si>
  <si>
    <t>Derrocagem subaquática de material de 3ª categoria - carga e limpeza - plataforma flutuante com clamshell e batelão rebocado de 100 t - DMT de 1.600 a 1.800 m</t>
  </si>
  <si>
    <t>Derrocagem subaquática de material de 3ª categoria - carga e limpeza - plataforma flutuante com clamshell e batelão rebocado de 100 t - DMT de 1.800 a 2.000 m</t>
  </si>
  <si>
    <t>Derrocagem subaquática de material de 3ª categoria - carga e limpeza - plataforma flutuante com clamshell e batelão rebocado de 100 t - DMT de 2.000 a 2.500 m</t>
  </si>
  <si>
    <t>Derrocagem subaquática de material de 3ª categoria - carga e limpeza - plataforma flutuante com clamshell e batelão rebocado de 100 t - DMT de 2.500 a 3.000 m</t>
  </si>
  <si>
    <t>Derrocagem subaquática de material de 3ª categoria - carga e limpeza - plataforma flutuante com clamshell e batelão rebocado de 100 t - DMT de 200 a 400 m</t>
  </si>
  <si>
    <t>Derrocagem subaquática de material de 3ª categoria - carga e limpeza - plataforma flutuante com clamshell e batelão rebocado de 100 t - DMT de 3.000 m</t>
  </si>
  <si>
    <t>Derrocagem subaquática de material de 3ª categoria - carga e limpeza - plataforma flutuante com clamshell e batelão rebocado de 100 t - DMT de 400 a 600 m</t>
  </si>
  <si>
    <t>Derrocagem subaquática de material de 3ª categoria - carga e limpeza - plataforma flutuante com clamshell e batelão rebocado de 100 t - DMT de 600 a 800 m</t>
  </si>
  <si>
    <t>Derrocagem subaquática de material de 3ª categoria - carga e limpeza - plataforma flutuante com clamshell e batelão rebocado de 100 t - DMT de 800 a 1.000 m</t>
  </si>
  <si>
    <t>Derrocagem subaquática de material de 3ª categoria - carga e limpeza com draga backhoe de 7 m³ - sem transporte</t>
  </si>
  <si>
    <t>Derrocagem subaquática de material de 3ª categoria - carga e limpeza com draga backhoe de 7 m³ - transporte com batelão autopropelido de 300 m³ - DMT até 200 m</t>
  </si>
  <si>
    <t>Derrocagem subaquática de material de 3ª categoria - carga e limpeza com draga backhoe de 7 m³ - transporte com batelão autopropelido de 300 m³ - DMT de 1.000 a 1.200 m</t>
  </si>
  <si>
    <t>Derrocagem subaquática de material de 3ª categoria - carga e limpeza com draga backhoe de 7 m³ - transporte com batelão autopropelido de 300 m³ - DMT de 1.200 a 1.400 m</t>
  </si>
  <si>
    <t>Derrocagem subaquática de material de 3ª categoria - carga e limpeza com draga backhoe de 7 m³ - transporte com batelão autopropelido de 300 m³ - DMT de 1.400 a 1.600 m</t>
  </si>
  <si>
    <t>Derrocagem subaquática de material de 3ª categoria - carga e limpeza com draga backhoe de 7 m³ - transporte com batelão autopropelido de 300 m³ - DMT de 1.600 a 1.800 m</t>
  </si>
  <si>
    <t>Derrocagem subaquática de material de 3ª categoria - carga e limpeza com draga backhoe de 7 m³ - transporte com batelão autopropelido de 300 m³ - DMT de 1.800 a 2.000 m</t>
  </si>
  <si>
    <t>Derrocagem subaquática de material de 3ª categoria - carga e limpeza com draga backhoe de 7 m³ - transporte com batelão autopropelido de 300 m³ - DMT de 2.000 a 2.500 m</t>
  </si>
  <si>
    <t>Derrocagem subaquática de material de 3ª categoria - carga e limpeza com draga backhoe de 7 m³ - transporte com batelão autopropelido de 300 m³ - DMT de 2.500 a 3.000 m</t>
  </si>
  <si>
    <t>Derrocagem subaquática de material de 3ª categoria - carga e limpeza com draga backhoe de 7 m³ - transporte com batelão autopropelido de 300 m³ - DMT de 200 a 400 m</t>
  </si>
  <si>
    <t>Derrocagem subaquática de material de 3ª categoria - carga e limpeza com draga backhoe de 7 m³ - transporte com batelão autopropelido de 300 m³ - DMT de 3.000 m</t>
  </si>
  <si>
    <t>Derrocagem subaquática de material de 3ª categoria - carga e limpeza com draga backhoe de 7 m³ - transporte com batelão autopropelido de 300 m³ - DMT de 400 a 600 m</t>
  </si>
  <si>
    <t>Derrocagem subaquática de material de 3ª categoria - carga e limpeza com draga backhoe de 7 m³ - transporte com batelão autopropelido de 300 m³ - DMT de 600 a 800 m</t>
  </si>
  <si>
    <t>Derrocagem subaquática de material de 3ª categoria - carga e limpeza com draga backhoe de 7 m³ - transporte com batelão autopropelido de 300 m³ - DMT de 800 a 1.000 m</t>
  </si>
  <si>
    <t>Derrocagem subaquática de material de 3ª categoria - malha de 1,5 m² - perfuração e detonação - plataforma autoelevatória com três torres de perfuração</t>
  </si>
  <si>
    <t>Derrocagem subaquática de material de 3ª categoria - malha de 1,5 m² - perfuração e detonação - plataforma autoelevatória montada na obra com três torres de perfuração</t>
  </si>
  <si>
    <t>Derrocagem subaquática de material de 3ª categoria - malha de 1,5 m² - perfuração e detonação - plataforma flutuante com duas torres de perfuração</t>
  </si>
  <si>
    <t>Derrocagem subaquática de material de 3ª categoria - malha de 1,5 m² - perfuração e detonação - plataforma flutuante com três torres de perfuração</t>
  </si>
  <si>
    <t>Derrocagem subaquática de material de 3ª categoria - malha de 1,5 m² - perfuração e detonação - plataforma flutuante com uma torre de perfuração</t>
  </si>
  <si>
    <t>Derrocagem subaquática de material de 3ª categoria - malha de 1,5 m² - perfuração e detonação - plataforma montada na obra com duas torres de perfuração</t>
  </si>
  <si>
    <t>Derrocagem subaquática de material de 3ª categoria - malha de 1,5 m² - perfuração e detonação - plataforma montada na obra com três torres de perfuração</t>
  </si>
  <si>
    <t>Derrocagem subaquática de material de 3ª categoria - malha de 1,5 m² - perfuração e detonação - plataforma montada na obra com uma torre de perfuração</t>
  </si>
  <si>
    <t>Derrocagem subaquática de material de 3ª categoria - malha de 2,5 m² - perfuração e detonação - plataforma com duas torres de perfuração</t>
  </si>
  <si>
    <t>Derrocagem subaquática de material de 3ª categoria - malha de 4,0 m² - perfuração e detonação - plataforma com duas torres de perfuração</t>
  </si>
  <si>
    <t>Levantamento batimétrico monofeixe longitudinal</t>
  </si>
  <si>
    <t>km</t>
  </si>
  <si>
    <t>Levantamento batimétrico monofeixe transversal</t>
  </si>
  <si>
    <t>Levantamento batimétrico multifeixe</t>
  </si>
  <si>
    <t>Levantamento hidrométrico com ADCP em rios com velocidade de corrente acima de 1,5 m/s</t>
  </si>
  <si>
    <t>Levantamento hidrométrico com ADCP em rios com velocidade de corrente de 0,5 a 1,0 m/s</t>
  </si>
  <si>
    <t>Levantamento hidrométrico com ADCP em rios com velocidade de corrente de 1,0 a 1,5 m/s</t>
  </si>
  <si>
    <t>Dragagem de areia fina com draga de sucção e recalque - bomba de 1.350 kW e cortador de 170 kW - distância de recalque de 1.100 a 1.300 m</t>
  </si>
  <si>
    <t>Dragagem de areia fina com draga de sucção e recalque - bomba de 1.350 kW e cortador de 170 kW - distância de recalque de 1.300 a 1.500 m</t>
  </si>
  <si>
    <t>Dragagem de areia fina com draga de sucção e recalque - bomba de 1.350 kW e cortador de 170 kW - distância de recalque de 1.500 a 1.700 m</t>
  </si>
  <si>
    <t>Dragagem de areia fina com draga de sucção e recalque - bomba de 1.350 kW e cortador de 170 kW - distância de recalque de 1.700 a 1.900 m</t>
  </si>
  <si>
    <t>Dragagem de areia fina com draga de sucção e recalque - bomba de 1.350 kW e cortador de 170 kW - distância de recalque de 1.900 a 2.100 m</t>
  </si>
  <si>
    <t>Dragagem de areia fina com draga de sucção e recalque - bomba de 1.350 kW e cortador de 170 kW - distância de recalque de 10.100 a 10.300 m</t>
  </si>
  <si>
    <t>Dragagem de areia fina com draga de sucção e recalque - bomba de 1.350 kW e cortador de 170 kW - distância de recalque de 10.300 a 10.500 m</t>
  </si>
  <si>
    <t>Dragagem de areia fina com draga de sucção e recalque - bomba de 1.350 kW e cortador de 170 kW - distância de recalque de 10.500 a 10.700 m</t>
  </si>
  <si>
    <t>Dragagem de areia fina com draga de sucção e recalque - bomba de 1.350 kW e cortador de 170 kW - distância de recalque de 10.700 a 10.900 m</t>
  </si>
  <si>
    <t>Dragagem de areia fina com draga de sucção e recalque - bomba de 1.350 kW e cortador de 170 kW - distância de recalque de 10.900 a 11.100 m</t>
  </si>
  <si>
    <t>Dragagem de areia fina com draga de sucção e recalque - bomba de 1.350 kW e cortador de 170 kW - distância de recalque de 11.100 a 11.300 m</t>
  </si>
  <si>
    <t>Dragagem de areia fina com draga de sucção e recalque - bomba de 1.350 kW e cortador de 170 kW - distância de recalque de 11.300 a 11.500 m</t>
  </si>
  <si>
    <t>Dragagem de areia fina com draga de sucção e recalque - bomba de 1.350 kW e cortador de 170 kW - distância de recalque de 11.500 a 11.700 m</t>
  </si>
  <si>
    <t>Dragagem de areia fina com draga de sucção e recalque - bomba de 1.350 kW e cortador de 170 kW - distância de recalque de 11.700 a 11.900 m</t>
  </si>
  <si>
    <t>Dragagem de areia fina com draga de sucção e recalque - bomba de 1.350 kW e cortador de 170 kW - distância de recalque de 11.900 a 12.100 m</t>
  </si>
  <si>
    <t>Dragagem de areia fina com draga de sucção e recalque - bomba de 1.350 kW e cortador de 170 kW - distância de recalque de 2.100 a 2.300 m</t>
  </si>
  <si>
    <t>Dragagem de areia fina com draga de sucção e recalque - bomba de 1.350 kW e cortador de 170 kW - distância de recalque de 2.300 a 2.500 m</t>
  </si>
  <si>
    <t>Dragagem de areia fina com draga de sucção e recalque - bomba de 1.350 kW e cortador de 170 kW - distância de recalque de 2.500 a 2.700 m</t>
  </si>
  <si>
    <t>Dragagem de areia fina com draga de sucção e recalque - bomba de 1.350 kW e cortador de 170 kW - distância de recalque de 2.700 a 2.900 m</t>
  </si>
  <si>
    <t>Dragagem de areia fina com draga de sucção e recalque - bomba de 1.350 kW e cortador de 170 kW - distância de recalque de 2.900 a 3.100 m</t>
  </si>
  <si>
    <t>Dragagem de areia fina com draga de sucção e recalque - bomba de 1.350 kW e cortador de 170 kW - distância de recalque de 3.100 a 3.300 m</t>
  </si>
  <si>
    <t>Dragagem de areia fina com draga de sucção e recalque - bomba de 1.350 kW e cortador de 170 kW - distância de recalque de 3.300 a 3.500 m</t>
  </si>
  <si>
    <t>Dragagem de areia fina com draga de sucção e recalque - bomba de 1.350 kW e cortador de 170 kW - distância de recalque de 3.500 a 3.700 m</t>
  </si>
  <si>
    <t>Dragagem de areia fina com draga de sucção e recalque - bomba de 1.350 kW e cortador de 170 kW - distância de recalque de 3.700 a 3.900 m</t>
  </si>
  <si>
    <t>Dragagem de areia fina com draga de sucção e recalque - bomba de 1.350 kW e cortador de 170 kW - distância de recalque de 3.900 a 4.100 m</t>
  </si>
  <si>
    <t>Dragagem de areia fina com draga de sucção e recalque - bomba de 1.350 kW e cortador de 170 kW - distância de recalque de 4.100 a 4.300 m</t>
  </si>
  <si>
    <t>Dragagem de areia fina com draga de sucção e recalque - bomba de 1.350 kW e cortador de 170 kW - distância de recalque de 4.300 a 4.500 m</t>
  </si>
  <si>
    <t>Dragagem de areia fina com draga de sucção e recalque - bomba de 1.350 kW e cortador de 170 kW - distância de recalque de 4.500 a 4.700 m</t>
  </si>
  <si>
    <t>Dragagem de areia fina com draga de sucção e recalque - bomba de 1.350 kW e cortador de 170 kW - distância de recalque de 4.700 a 4.900 m</t>
  </si>
  <si>
    <t>Dragagem de areia fina com draga de sucção e recalque - bomba de 1.350 kW e cortador de 170 kW - distância de recalque de 4.900 a 5.100 m</t>
  </si>
  <si>
    <t>Dragagem de areia fina com draga de sucção e recalque - bomba de 1.350 kW e cortador de 170 kW - distância de recalque de 5.100 a 5.300 m</t>
  </si>
  <si>
    <t>Dragagem de areia fina com draga de sucção e recalque - bomba de 1.350 kW e cortador de 170 kW - distância de recalque de 5.300 a 5.500 m</t>
  </si>
  <si>
    <t>Dragagem de areia fina com draga de sucção e recalque - bomba de 1.350 kW e cortador de 170 kW - distância de recalque de 5.500 a 5.700 m</t>
  </si>
  <si>
    <t>Dragagem de areia fina com draga de sucção e recalque - bomba de 1.350 kW e cortador de 170 kW - distância de recalque de 5.700 a 5.900 m</t>
  </si>
  <si>
    <t>Dragagem de areia fina com draga de sucção e recalque - bomba de 1.350 kW e cortador de 170 kW - distância de recalque de 5.900 a 6.100 m</t>
  </si>
  <si>
    <t>Dragagem de areia fina com draga de sucção e recalque - bomba de 1.350 kW e cortador de 170 kW - distância de recalque de 500 a 700 m</t>
  </si>
  <si>
    <t>Dragagem de areia fina com draga de sucção e recalque - bomba de 1.350 kW e cortador de 170 kW - distância de recalque de 6.100 a 6.300 m</t>
  </si>
  <si>
    <t>Dragagem de areia fina com draga de sucção e recalque - bomba de 1.350 kW e cortador de 170 kW - distância de recalque de 6.300 a 6.500 m</t>
  </si>
  <si>
    <t>Dragagem de areia fina com draga de sucção e recalque - bomba de 1.350 kW e cortador de 170 kW - distância de recalque de 6.500 a 6.700 m</t>
  </si>
  <si>
    <t>Dragagem de areia fina com draga de sucção e recalque - bomba de 1.350 kW e cortador de 170 kW - distância de recalque de 6.700 a 6.900 m</t>
  </si>
  <si>
    <t>Dragagem de areia fina com draga de sucção e recalque - bomba de 1.350 kW e cortador de 170 kW - distância de recalque de 6.900 a 7.100 m</t>
  </si>
  <si>
    <t>Dragagem de areia fina com draga de sucção e recalque - bomba de 1.350 kW e cortador de 170 kW - distância de recalque de 7.100 a 7.300 m</t>
  </si>
  <si>
    <t>Dragagem de areia fina com draga de sucção e recalque - bomba de 1.350 kW e cortador de 170 kW - distância de recalque de 7.300 a 7.500 m</t>
  </si>
  <si>
    <t>Dragagem de areia fina com draga de sucção e recalque - bomba de 1.350 kW e cortador de 170 kW - distância de recalque de 7.500 a 7.700 m</t>
  </si>
  <si>
    <t>Dragagem de areia fina com draga de sucção e recalque - bomba de 1.350 kW e cortador de 170 kW - distância de recalque de 7.700 a 7.900 m</t>
  </si>
  <si>
    <t>Dragagem de areia fina com draga de sucção e recalque - bomba de 1.350 kW e cortador de 170 kW - distância de recalque de 7.900 a 8.100 m</t>
  </si>
  <si>
    <t>Dragagem de areia fina com draga de sucção e recalque - bomba de 1.350 kW e cortador de 170 kW - distância de recalque de 700 a 900 m</t>
  </si>
  <si>
    <t>Dragagem de areia fina com draga de sucção e recalque - bomba de 1.350 kW e cortador de 170 kW - distância de recalque de 8.100 a 8.300 m</t>
  </si>
  <si>
    <t>Dragagem de areia fina com draga de sucção e recalque - bomba de 1.350 kW e cortador de 170 kW - distância de recalque de 8.300 a 8.500 m</t>
  </si>
  <si>
    <t>Dragagem de areia fina com draga de sucção e recalque - bomba de 1.350 kW e cortador de 170 kW - distância de recalque de 8.500 a 8.700 m</t>
  </si>
  <si>
    <t>Dragagem de areia fina com draga de sucção e recalque - bomba de 1.350 kW e cortador de 170 kW - distância de recalque de 8.700 a 8.900 m</t>
  </si>
  <si>
    <t>Dragagem de areia fina com draga de sucção e recalque - bomba de 1.350 kW e cortador de 170 kW - distância de recalque de 8.900 a 9.100 m</t>
  </si>
  <si>
    <t>Dragagem de areia fina com draga de sucção e recalque - bomba de 1.350 kW e cortador de 170 kW - distância de recalque de 9.100 a 9.300 m</t>
  </si>
  <si>
    <t>Dragagem de areia fina com draga de sucção e recalque - bomba de 1.350 kW e cortador de 170 kW - distância de recalque de 9.300 a 9.500 m</t>
  </si>
  <si>
    <t>Dragagem de areia fina com draga de sucção e recalque - bomba de 1.350 kW e cortador de 170 kW - distância de recalque de 9.500 a 9.700 m</t>
  </si>
  <si>
    <t>Dragagem de areia fina com draga de sucção e recalque - bomba de 1.350 kW e cortador de 170 kW - distância de recalque de 9.700 a 9.900 m</t>
  </si>
  <si>
    <t>Dragagem de areia fina com draga de sucção e recalque - bomba de 1.350 kW e cortador de 170 kW - distância de recalque de 9.900 a 10.100 m</t>
  </si>
  <si>
    <t>Dragagem de areia fina com draga de sucção e recalque - bomba de 1.350 kW e cortador de 170 kW - distância de recalque de 900 a 1.100 m</t>
  </si>
  <si>
    <t>Dragagem de areia fina com draga de sucção e recalque - bomba de 1.350 kW e cortador de 170 kW - distância de recalque de até 500 m</t>
  </si>
  <si>
    <t>Dragagem de areia fina com draga de sucção e recalque - bomba de 294 kW e cortador de 30 kW - distância de recalque de 1.100 a 1.300 m</t>
  </si>
  <si>
    <t>Dragagem de areia fina com draga de sucção e recalque - bomba de 294 kW e cortador de 30 kW - distância de recalque de 1.300 a 1.500 m</t>
  </si>
  <si>
    <t>Dragagem de areia fina com draga de sucção e recalque - bomba de 294 kW e cortador de 30 kW - distância de recalque de 1.500 a 1.700 m</t>
  </si>
  <si>
    <t>Dragagem de areia fina com draga de sucção e recalque - bomba de 294 kW e cortador de 30 kW - distância de recalque de 1.700 a 1.900 m</t>
  </si>
  <si>
    <t>Dragagem de areia fina com draga de sucção e recalque - bomba de 294 kW e cortador de 30 kW - distância de recalque de 1.900 a 2.100 m</t>
  </si>
  <si>
    <t>Dragagem de areia fina com draga de sucção e recalque - bomba de 294 kW e cortador de 30 kW - distância de recalque de 2.100 a 2.300 m</t>
  </si>
  <si>
    <t>Dragagem de areia fina com draga de sucção e recalque - bomba de 294 kW e cortador de 30 kW - distância de recalque de 2.300 a 2.500 m</t>
  </si>
  <si>
    <t>Dragagem de areia fina com draga de sucção e recalque - bomba de 294 kW e cortador de 30 kW - distância de recalque de 2.500 a 2.700 m</t>
  </si>
  <si>
    <t>Dragagem de areia fina com draga de sucção e recalque - bomba de 294 kW e cortador de 30 kW - distância de recalque de 2.700 a 2.900 m</t>
  </si>
  <si>
    <t>Dragagem de areia fina com draga de sucção e recalque - bomba de 294 kW e cortador de 30 kW - distância de recalque de 2.900 a 3.100 m</t>
  </si>
  <si>
    <t>Dragagem de areia fina com draga de sucção e recalque - bomba de 294 kW e cortador de 30 kW - distância de recalque de 3.100 a 3.300 m</t>
  </si>
  <si>
    <t>Dragagem de areia fina com draga de sucção e recalque - bomba de 294 kW e cortador de 30 kW - distância de recalque de 3.300 a 3.500 m</t>
  </si>
  <si>
    <t>Dragagem de areia fina com draga de sucção e recalque - bomba de 294 kW e cortador de 30 kW - distância de recalque de 3.500 a 3.700 m</t>
  </si>
  <si>
    <t>Dragagem de areia fina com draga de sucção e recalque - bomba de 294 kW e cortador de 30 kW - distância de recalque de 3.700 a 3.900 m</t>
  </si>
  <si>
    <t>Dragagem de areia fina com draga de sucção e recalque - bomba de 294 kW e cortador de 30 kW - distância de recalque de 3.900 a 4.100 m</t>
  </si>
  <si>
    <t>Dragagem de areia fina com draga de sucção e recalque - bomba de 294 kW e cortador de 30 kW - distância de recalque de 500 a 700 m</t>
  </si>
  <si>
    <t>Dragagem de areia fina com draga de sucção e recalque - bomba de 294 kW e cortador de 30 kW - distância de recalque de 700 a 900 m</t>
  </si>
  <si>
    <t>Dragagem de areia fina com draga de sucção e recalque - bomba de 294 kW e cortador de 30 kW - distância de recalque de 900 a 1.100 m</t>
  </si>
  <si>
    <t>Dragagem de areia fina com draga de sucção e recalque - bomba de 294 kW e cortador de 30 kW - distância de recalque de até 500 m</t>
  </si>
  <si>
    <t>Dragagem de areia fina com draga de sucção e recalque - bomba de 483 kW e cortador de 55 kW - distância de recalque de 1.100 a 1.300 m</t>
  </si>
  <si>
    <t>Dragagem de areia fina com draga de sucção e recalque - bomba de 483 kW e cortador de 55 kW - distância de recalque de 1.300 a 1.500 m</t>
  </si>
  <si>
    <t>Dragagem de areia fina com draga de sucção e recalque - bomba de 483 kW e cortador de 55 kW - distância de recalque de 1.500 a 1.700 m</t>
  </si>
  <si>
    <t>Dragagem de areia fina com draga de sucção e recalque - bomba de 483 kW e cortador de 55 kW - distância de recalque de 1.700 a 1.900 m</t>
  </si>
  <si>
    <t>Dragagem de areia fina com draga de sucção e recalque - bomba de 483 kW e cortador de 55 kW - distância de recalque de 1.900 a 2.100 m</t>
  </si>
  <si>
    <t>Dragagem de areia fina com draga de sucção e recalque - bomba de 483 kW e cortador de 55 kW - distância de recalque de 2.100 a 2.300 m</t>
  </si>
  <si>
    <t>Dragagem de areia fina com draga de sucção e recalque - bomba de 483 kW e cortador de 55 kW - distância de recalque de 2.300 a 2.500 m</t>
  </si>
  <si>
    <t>Dragagem de areia fina com draga de sucção e recalque - bomba de 483 kW e cortador de 55 kW - distância de recalque de 2.500 a 2.700 m</t>
  </si>
  <si>
    <t>Dragagem de areia fina com draga de sucção e recalque - bomba de 483 kW e cortador de 55 kW - distância de recalque de 2.700 a 2.900 m</t>
  </si>
  <si>
    <t>Dragagem de areia fina com draga de sucção e recalque - bomba de 483 kW e cortador de 55 kW - distância de recalque de 2.900 a 3.100 m</t>
  </si>
  <si>
    <t>Dragagem de areia fina com draga de sucção e recalque - bomba de 483 kW e cortador de 55 kW - distância de recalque de 3.100 a 3.300 m</t>
  </si>
  <si>
    <t>Dragagem de areia fina com draga de sucção e recalque - bomba de 483 kW e cortador de 55 kW - distância de recalque de 3.300 a 3.500 m</t>
  </si>
  <si>
    <t>Dragagem de areia fina com draga de sucção e recalque - bomba de 483 kW e cortador de 55 kW - distância de recalque de 3.500 a 3.700 m</t>
  </si>
  <si>
    <t>Dragagem de areia fina com draga de sucção e recalque - bomba de 483 kW e cortador de 55 kW - distância de recalque de 3.700 a 3.900 m</t>
  </si>
  <si>
    <t>Dragagem de areia fina com draga de sucção e recalque - bomba de 483 kW e cortador de 55 kW - distância de recalque de 3.900 a 4.100 m</t>
  </si>
  <si>
    <t>Dragagem de areia fina com draga de sucção e recalque - bomba de 483 kW e cortador de 55 kW - distância de recalque de 4.100 a 4.300 m</t>
  </si>
  <si>
    <t>Dragagem de areia fina com draga de sucção e recalque - bomba de 483 kW e cortador de 55 kW - distância de recalque de 4.300 a 4.500 m</t>
  </si>
  <si>
    <t>Dragagem de areia fina com draga de sucção e recalque - bomba de 483 kW e cortador de 55 kW - distância de recalque de 4.500 a 4.700 m</t>
  </si>
  <si>
    <t>Dragagem de areia fina com draga de sucção e recalque - bomba de 483 kW e cortador de 55 kW - distância de recalque de 4.700 a 4.900 m</t>
  </si>
  <si>
    <t>Dragagem de areia fina com draga de sucção e recalque - bomba de 483 kW e cortador de 55 kW - distância de recalque de 4.900 a 5.100 m</t>
  </si>
  <si>
    <t>Dragagem de areia fina com draga de sucção e recalque - bomba de 483 kW e cortador de 55 kW - distância de recalque de 5.100 a 5.300 m</t>
  </si>
  <si>
    <t>Dragagem de areia fina com draga de sucção e recalque - bomba de 483 kW e cortador de 55 kW - distância de recalque de 5.300 a 5.500 m</t>
  </si>
  <si>
    <t>Dragagem de areia fina com draga de sucção e recalque - bomba de 483 kW e cortador de 55 kW - distância de recalque de 5.500 a 5.700 m</t>
  </si>
  <si>
    <t>Dragagem de areia fina com draga de sucção e recalque - bomba de 483 kW e cortador de 55 kW - distância de recalque de 5.700 a 5.900 m</t>
  </si>
  <si>
    <t>Dragagem de areia fina com draga de sucção e recalque - bomba de 483 kW e cortador de 55 kW - distância de recalque de 5.900 a 6.100 m</t>
  </si>
  <si>
    <t>Dragagem de areia fina com draga de sucção e recalque - bomba de 483 kW e cortador de 55 kW - distância de recalque de 500 a 700 m</t>
  </si>
  <si>
    <t>Dragagem de areia fina com draga de sucção e recalque - bomba de 483 kW e cortador de 55 kW - distância de recalque de 6.100 a 6.300 m</t>
  </si>
  <si>
    <t>Dragagem de areia fina com draga de sucção e recalque - bomba de 483 kW e cortador de 55 kW - distância de recalque de 6.300 a 6.500 m</t>
  </si>
  <si>
    <t>Dragagem de areia fina com draga de sucção e recalque - bomba de 483 kW e cortador de 55 kW - distância de recalque de 6.500 a 6.700 m</t>
  </si>
  <si>
    <t>Dragagem de areia fina com draga de sucção e recalque - bomba de 483 kW e cortador de 55 kW - distância de recalque de 6.700 a 6.900 m</t>
  </si>
  <si>
    <t>Dragagem de areia fina com draga de sucção e recalque - bomba de 483 kW e cortador de 55 kW - distância de recalque de 6.900 a 7.100 m</t>
  </si>
  <si>
    <t>Dragagem de areia fina com draga de sucção e recalque - bomba de 483 kW e cortador de 55 kW - distância de recalque de 7.100 a 7.300 m</t>
  </si>
  <si>
    <t>Dragagem de areia fina com draga de sucção e recalque - bomba de 483 kW e cortador de 55 kW - distância de recalque de 7.300 a 7.500 m</t>
  </si>
  <si>
    <t>Dragagem de areia fina com draga de sucção e recalque - bomba de 483 kW e cortador de 55 kW - distância de recalque de 7.500 a 7.700 m</t>
  </si>
  <si>
    <t>Dragagem de areia fina com draga de sucção e recalque - bomba de 483 kW e cortador de 55 kW - distância de recalque de 7.700 a 7.900 m</t>
  </si>
  <si>
    <t>Dragagem de areia fina com draga de sucção e recalque - bomba de 483 kW e cortador de 55 kW - distância de recalque de 700 a 900 m</t>
  </si>
  <si>
    <t>Dragagem de areia fina com draga de sucção e recalque - bomba de 483 kW e cortador de 55 kW - distância de recalque de 900 a 1.100 m</t>
  </si>
  <si>
    <t>Dragagem de areia fina com draga de sucção e recalque - bomba de 483 kW e cortador de 55 kW - distância de recalque de até 500 m</t>
  </si>
  <si>
    <t>Dragagem de areia fina com draga de sucção e recalque - bomba de 746 kW e cortador de 110 kW - distância de recalque de 1.100 a 1.300 m</t>
  </si>
  <si>
    <t>Dragagem de areia fina com draga de sucção e recalque - bomba de 746 kW e cortador de 110 kW - distância de recalque de 1.300 a 1.500 m</t>
  </si>
  <si>
    <t>Dragagem de areia fina com draga de sucção e recalque - bomba de 746 kW e cortador de 110 kW - distância de recalque de 1.500 a 1.700 m</t>
  </si>
  <si>
    <t>Dragagem de areia fina com draga de sucção e recalque - bomba de 746 kW e cortador de 110 kW - distância de recalque de 1.700 a 1.900 m</t>
  </si>
  <si>
    <t>Dragagem de areia fina com draga de sucção e recalque - bomba de 746 kW e cortador de 110 kW - distância de recalque de 1.900 a 2.100 m</t>
  </si>
  <si>
    <t>Dragagem de areia fina com draga de sucção e recalque - bomba de 746 kW e cortador de 110 kW - distância de recalque de 2.100 a 2.300 m</t>
  </si>
  <si>
    <t>Dragagem de areia fina com draga de sucção e recalque - bomba de 746 kW e cortador de 110 kW - distância de recalque de 2.300 a 2.500 m</t>
  </si>
  <si>
    <t>Dragagem de areia fina com draga de sucção e recalque - bomba de 746 kW e cortador de 110 kW - distância de recalque de 2.500 a 2.700 m</t>
  </si>
  <si>
    <t>Dragagem de areia fina com draga de sucção e recalque - bomba de 746 kW e cortador de 110 kW - distância de recalque de 2.700 a 2.900 m</t>
  </si>
  <si>
    <t>Dragagem de areia fina com draga de sucção e recalque - bomba de 746 kW e cortador de 110 kW - distância de recalque de 2.900 a 3.100 m</t>
  </si>
  <si>
    <t>Dragagem de areia fina com draga de sucção e recalque - bomba de 746 kW e cortador de 110 kW - distância de recalque de 3.100 a 3.300 m</t>
  </si>
  <si>
    <t>Dragagem de areia fina com draga de sucção e recalque - bomba de 746 kW e cortador de 110 kW - distância de recalque de 3.300 a 3.500 m</t>
  </si>
  <si>
    <t>Dragagem de areia fina com draga de sucção e recalque - bomba de 746 kW e cortador de 110 kW - distância de recalque de 3.500 a 3.700 m</t>
  </si>
  <si>
    <t>Dragagem de areia fina com draga de sucção e recalque - bomba de 746 kW e cortador de 110 kW - distância de recalque de 3.700 a 3.900 m</t>
  </si>
  <si>
    <t>Dragagem de areia fina com draga de sucção e recalque - bomba de 746 kW e cortador de 110 kW - distância de recalque de 3.900 a 4.100 m</t>
  </si>
  <si>
    <t>Dragagem de areia fina com draga de sucção e recalque - bomba de 746 kW e cortador de 110 kW - distância de recalque de 4.100 a 4.300 m</t>
  </si>
  <si>
    <t>Dragagem de areia fina com draga de sucção e recalque - bomba de 746 kW e cortador de 110 kW - distância de recalque de 4.300 a 4.500 m</t>
  </si>
  <si>
    <t>Dragagem de areia fina com draga de sucção e recalque - bomba de 746 kW e cortador de 110 kW - distância de recalque de 4.500 a 4.700 m</t>
  </si>
  <si>
    <t>Dragagem de areia fina com draga de sucção e recalque - bomba de 746 kW e cortador de 110 kW - distância de recalque de 4.700 a 4.900 m</t>
  </si>
  <si>
    <t>Dragagem de areia fina com draga de sucção e recalque - bomba de 746 kW e cortador de 110 kW - distância de recalque de 4.900 a 5.100 m</t>
  </si>
  <si>
    <t>Dragagem de areia fina com draga de sucção e recalque - bomba de 746 kW e cortador de 110 kW - distância de recalque de 5.100 a 5.300 m</t>
  </si>
  <si>
    <t>Dragagem de areia fina com draga de sucção e recalque - bomba de 746 kW e cortador de 110 kW - distância de recalque de 5.300 a 5.500 m</t>
  </si>
  <si>
    <t>Dragagem de areia fina com draga de sucção e recalque - bomba de 746 kW e cortador de 110 kW - distância de recalque de 5.500 a 5.700 m</t>
  </si>
  <si>
    <t>Dragagem de areia fina com draga de sucção e recalque - bomba de 746 kW e cortador de 110 kW - distância de recalque de 5.700 a 5.900 m</t>
  </si>
  <si>
    <t>Dragagem de areia fina com draga de sucção e recalque - bomba de 746 kW e cortador de 110 kW - distância de recalque de 5.900 a 6.100 m</t>
  </si>
  <si>
    <t>Dragagem de areia fina com draga de sucção e recalque - bomba de 746 kW e cortador de 110 kW - distância de recalque de 500 a 700 m</t>
  </si>
  <si>
    <t>Dragagem de areia fina com draga de sucção e recalque - bomba de 746 kW e cortador de 110 kW - distância de recalque de 6.100 a 6.300 m</t>
  </si>
  <si>
    <t>Dragagem de areia fina com draga de sucção e recalque - bomba de 746 kW e cortador de 110 kW - distância de recalque de 6.300 a 6.500 m</t>
  </si>
  <si>
    <t>Dragagem de areia fina com draga de sucção e recalque - bomba de 746 kW e cortador de 110 kW - distância de recalque de 6.500 a 6.700 m</t>
  </si>
  <si>
    <t>Dragagem de areia fina com draga de sucção e recalque - bomba de 746 kW e cortador de 110 kW - distância de recalque de 6.700 a 6.900 m</t>
  </si>
  <si>
    <t>Dragagem de areia fina com draga de sucção e recalque - bomba de 746 kW e cortador de 110 kW - distância de recalque de 6.900 a 7.100 m</t>
  </si>
  <si>
    <t>Dragagem de areia fina com draga de sucção e recalque - bomba de 746 kW e cortador de 110 kW - distância de recalque de 7.100 a 7.300 m</t>
  </si>
  <si>
    <t>Dragagem de areia fina com draga de sucção e recalque - bomba de 746 kW e cortador de 110 kW - distância de recalque de 7.300 a 7.500 m</t>
  </si>
  <si>
    <t>Dragagem de areia fina com draga de sucção e recalque - bomba de 746 kW e cortador de 110 kW - distância de recalque de 7.500 a 7.700 m</t>
  </si>
  <si>
    <t>Dragagem de areia fina com draga de sucção e recalque - bomba de 746 kW e cortador de 110 kW - distância de recalque de 7.700 a 7.900 m</t>
  </si>
  <si>
    <t>Dragagem de areia fina com draga de sucção e recalque - bomba de 746 kW e cortador de 110 kW - distância de recalque de 7.900 a 8.100 m</t>
  </si>
  <si>
    <t>Dragagem de areia fina com draga de sucção e recalque - bomba de 746 kW e cortador de 110 kW - distância de recalque de 700 a 900 m</t>
  </si>
  <si>
    <t>Dragagem de areia fina com draga de sucção e recalque - bomba de 746 kW e cortador de 110 kW - distância de recalque de 8.100 a 8.300 m</t>
  </si>
  <si>
    <t>Dragagem de areia fina com draga de sucção e recalque - bomba de 746 kW e cortador de 110 kW - distância de recalque de 8.300 a 8.500 m</t>
  </si>
  <si>
    <t>Dragagem de areia fina com draga de sucção e recalque - bomba de 746 kW e cortador de 110 kW - distância de recalque de 8.500 a 8.700 m</t>
  </si>
  <si>
    <t>Dragagem de areia fina com draga de sucção e recalque - bomba de 746 kW e cortador de 110 kW - distância de recalque de 8.700 a 8.900 m</t>
  </si>
  <si>
    <t>Dragagem de areia fina com draga de sucção e recalque - bomba de 746 kW e cortador de 110 kW - distância de recalque de 8.900 a 9.100 m</t>
  </si>
  <si>
    <t>Dragagem de areia fina com draga de sucção e recalque - bomba de 746 kW e cortador de 110 kW - distância de recalque de 9.100 a 9.300 m</t>
  </si>
  <si>
    <t>Dragagem de areia fina com draga de sucção e recalque - bomba de 746 kW e cortador de 110 kW - distância de recalque de 9.300 a 9.500 m</t>
  </si>
  <si>
    <t>Dragagem de areia fina com draga de sucção e recalque - bomba de 746 kW e cortador de 110 kW - distância de recalque de 9.500 a 9.700 m</t>
  </si>
  <si>
    <t>Dragagem de areia fina com draga de sucção e recalque - bomba de 746 kW e cortador de 110 kW - distância de recalque de 9.700 a 9.900 m</t>
  </si>
  <si>
    <t>Dragagem de areia fina com draga de sucção e recalque - bomba de 746 kW e cortador de 110 kW - distância de recalque de 9.900 a 10.100 m</t>
  </si>
  <si>
    <t>Dragagem de areia fina com draga de sucção e recalque - bomba de 746 kW e cortador de 110 kW - distância de recalque de 900 a 1.100 m</t>
  </si>
  <si>
    <t>Dragagem de areia fina com draga de sucção e recalque - bomba de 746 kW e cortador de 110 kW - distância de recalque de até 500 m</t>
  </si>
  <si>
    <t>Dragagem de areia fina com draga hopper - capacidade da cisterna de 1.000 m³ - DMT de 1.500 a 1.800 m</t>
  </si>
  <si>
    <t>Dragagem de areia fina com draga hopper - capacidade da cisterna de 1.000 m³ - DMT de 1.800 a 2.100 m</t>
  </si>
  <si>
    <t>Dragagem de areia fina com draga hopper - capacidade da cisterna de 1.000 m³ - DMT de 2.100 a 2.400 m</t>
  </si>
  <si>
    <t>Dragagem de areia fina com draga hopper - capacidade da cisterna de 1.000 m³ - DMT de 2.400 a 2.700 m</t>
  </si>
  <si>
    <t>Dragagem de areia fina com draga hopper - capacidade da cisterna de 1.000 m³ - DMT de 2.700 a 3.000 m</t>
  </si>
  <si>
    <t>Dragagem de areia fina com draga hopper - capacidade da cisterna de 1.000 m³ - DMT de 3.000 m</t>
  </si>
  <si>
    <t>Dragagem de areia fina com draga hopper - capacidade da cisterna de 10.000 m³ - DMT de 1.500 a 1.800 m</t>
  </si>
  <si>
    <t>Dragagem de areia fina com draga hopper - capacidade da cisterna de 10.000 m³ - DMT de 1.800 a 2.100 m</t>
  </si>
  <si>
    <t>Dragagem de areia fina com draga hopper - capacidade da cisterna de 10.000 m³ - DMT de 2.100 a 2.400 m</t>
  </si>
  <si>
    <t>Dragagem de areia fina com draga hopper - capacidade da cisterna de 10.000 m³ - DMT de 2.400 a 2.700 m</t>
  </si>
  <si>
    <t>Dragagem de areia fina com draga hopper - capacidade da cisterna de 10.000 m³ - DMT de 2.700 a 3.000 m</t>
  </si>
  <si>
    <t>Dragagem de areia fina com draga hopper - capacidade da cisterna de 10.000 m³ - DMT de 3.000 m</t>
  </si>
  <si>
    <t>Dragagem de areia fina com draga hopper - capacidade da cisterna de 15.000 m³ - DMT de 1.500 a 1.800 m</t>
  </si>
  <si>
    <t>Dragagem de areia fina com draga hopper - capacidade da cisterna de 15.000 m³ - DMT de 1.800 a 2.100 m</t>
  </si>
  <si>
    <t>Dragagem de areia fina com draga hopper - capacidade da cisterna de 15.000 m³ - DMT de 2.100 a 2.400 m</t>
  </si>
  <si>
    <t>Dragagem de areia fina com draga hopper - capacidade da cisterna de 15.000 m³ - DMT de 2.400 a 2.700 m</t>
  </si>
  <si>
    <t>Dragagem de areia fina com draga hopper - capacidade da cisterna de 15.000 m³ - DMT de 2.700 a 3.000 m</t>
  </si>
  <si>
    <t>Dragagem de areia fina com draga hopper - capacidade da cisterna de 15.000 m³ - DMT de 3.000 m</t>
  </si>
  <si>
    <t>Dragagem de areia fina com draga hopper - capacidade da cisterna de 2.000 m³ - DMT de 1.500 a 1.800 m</t>
  </si>
  <si>
    <t>Dragagem de areia fina com draga hopper - capacidade da cisterna de 2.000 m³ - DMT de 1.800 a 2.100 m</t>
  </si>
  <si>
    <t>Dragagem de areia fina com draga hopper - capacidade da cisterna de 2.000 m³ - DMT de 2.100 a 2.400 m</t>
  </si>
  <si>
    <t>Dragagem de areia fina com draga hopper - capacidade da cisterna de 2.000 m³ - DMT de 2.400 a 2.700 m</t>
  </si>
  <si>
    <t>Dragagem de areia fina com draga hopper - capacidade da cisterna de 2.000 m³ - DMT de 2.700 a 3.000 m</t>
  </si>
  <si>
    <t>Dragagem de areia fina com draga hopper - capacidade da cisterna de 2.000 m³ - DMT de 3.000 m</t>
  </si>
  <si>
    <t>Dragagem de areia fina com draga hopper - capacidade da cisterna de 20.000 m³ - DMT de 1.500 a 1.800 m</t>
  </si>
  <si>
    <t>Dragagem de areia fina com draga hopper - capacidade da cisterna de 20.000 m³ - DMT de 1.800 a 2.100 m</t>
  </si>
  <si>
    <t>Dragagem de areia fina com draga hopper - capacidade da cisterna de 20.000 m³ - DMT de 2.100 a 2.400 m</t>
  </si>
  <si>
    <t>Dragagem de areia fina com draga hopper - capacidade da cisterna de 20.000 m³ - DMT de 2.400 a 2.700 m</t>
  </si>
  <si>
    <t>Dragagem de areia fina com draga hopper - capacidade da cisterna de 20.000 m³ - DMT de 2.700 a 3.000 m</t>
  </si>
  <si>
    <t>Dragagem de areia fina com draga hopper - capacidade da cisterna de 20.000 m³ - DMT de 3.000 m</t>
  </si>
  <si>
    <t>Dragagem de areia fina com draga hopper - capacidade da cisterna de 3.000 m³ - DMT de 1.500 a 1.800 m</t>
  </si>
  <si>
    <t>Dragagem de areia fina com draga hopper - capacidade da cisterna de 3.000 m³ - DMT de 1.800 a 2.100 m</t>
  </si>
  <si>
    <t>Dragagem de areia fina com draga hopper - capacidade da cisterna de 3.000 m³ - DMT de 2.100 a 2.400 m</t>
  </si>
  <si>
    <t>Dragagem de areia fina com draga hopper - capacidade da cisterna de 3.000 m³ - DMT de 2.400 a 2.700 m</t>
  </si>
  <si>
    <t>Dragagem de areia fina com draga hopper - capacidade da cisterna de 3.000 m³ - DMT de 2.700 a 3.000 m</t>
  </si>
  <si>
    <t>Dragagem de areia fina com draga hopper - capacidade da cisterna de 3.000 m³ - DMT de 3.000 m</t>
  </si>
  <si>
    <t>Dragagem de areia fina com draga hopper - capacidade da cisterna de 4.000 m³ - DMT de 1.500 a 1.800 m</t>
  </si>
  <si>
    <t>Dragagem de areia fina com draga hopper - capacidade da cisterna de 4.000 m³ - DMT de 1.800 a 2.100 m</t>
  </si>
  <si>
    <t>Dragagem de areia fina com draga hopper - capacidade da cisterna de 4.000 m³ - DMT de 2.100 a 2.400 m</t>
  </si>
  <si>
    <t>Dragagem de areia fina com draga hopper - capacidade da cisterna de 4.000 m³ - DMT de 2.400 a 2.700 m</t>
  </si>
  <si>
    <t>Dragagem de areia fina com draga hopper - capacidade da cisterna de 4.000 m³ - DMT de 2.700 a 3.000 m</t>
  </si>
  <si>
    <t>Dragagem de areia fina com draga hopper - capacidade da cisterna de 4.000 m³ - DMT de 3.000 m</t>
  </si>
  <si>
    <t>Dragagem de areia fina com draga hopper - capacidade da cisterna de 5.000 m³ - DMT de 1.500 a 1.800 m</t>
  </si>
  <si>
    <t>Dragagem de areia fina com draga hopper - capacidade da cisterna de 5.000 m³ - DMT de 1.800 a 2.100 m</t>
  </si>
  <si>
    <t>Dragagem de areia fina com draga hopper - capacidade da cisterna de 5.000 m³ - DMT de 2.100 a 2.400 m</t>
  </si>
  <si>
    <t>Dragagem de areia fina com draga hopper - capacidade da cisterna de 5.000 m³ - DMT de 2.400 a 2.700 m</t>
  </si>
  <si>
    <t>Dragagem de areia fina com draga hopper - capacidade da cisterna de 5.000 m³ - DMT de 2.700 a 3.000 m</t>
  </si>
  <si>
    <t>Dragagem de areia fina com draga hopper - capacidade da cisterna de 5.000 m³ - DMT de 3.000 m</t>
  </si>
  <si>
    <t>Dragagem de areia fina com draga hopper - capacidade da cisterna de 750 m³ - DMT de 1.500 a 1.800 m</t>
  </si>
  <si>
    <t>Dragagem de areia fina com draga hopper - capacidade da cisterna de 750 m³ - DMT de 1.800 a 2.100 m</t>
  </si>
  <si>
    <t>Dragagem de areia fina com draga hopper - capacidade da cisterna de 750 m³ - DMT de 2.100 a 2.400 m</t>
  </si>
  <si>
    <t>Dragagem de areia fina com draga hopper - capacidade da cisterna de 750 m³ - DMT de 2.400 a 2.700 m</t>
  </si>
  <si>
    <t>Dragagem de areia fina com draga hopper - capacidade da cisterna de 750 m³ - DMT de 2.700 a 3.000 m</t>
  </si>
  <si>
    <t>Dragagem de areia fina com draga hopper - capacidade da cisterna de 750 m³ - DMT de 3.000 m</t>
  </si>
  <si>
    <t>Dragagem de areia grossa com draga de sucção e recalque - bomba de 1.350 kW e cortador de 170 kW - distância de recalque de 1.100 a 1.300 m</t>
  </si>
  <si>
    <t>Dragagem de areia grossa com draga de sucção e recalque - bomba de 1.350 kW e cortador de 170 kW - distância de recalque de 1.300 a 1.500 m</t>
  </si>
  <si>
    <t>Dragagem de areia grossa com draga de sucção e recalque - bomba de 1.350 kW e cortador de 170 kW - distância de recalque de 1.500 a 1.700 m</t>
  </si>
  <si>
    <t>Dragagem de areia grossa com draga de sucção e recalque - bomba de 1.350 kW e cortador de 170 kW - distância de recalque de 1.700 a 1.900 m</t>
  </si>
  <si>
    <t>Dragagem de areia grossa com draga de sucção e recalque - bomba de 1.350 kW e cortador de 170 kW - distância de recalque de 1.900 a 2.100 m</t>
  </si>
  <si>
    <t>Dragagem de areia grossa com draga de sucção e recalque - bomba de 1.350 kW e cortador de 170 kW - distância de recalque de 2.100 a 2.300 m</t>
  </si>
  <si>
    <t>Dragagem de areia grossa com draga de sucção e recalque - bomba de 1.350 kW e cortador de 170 kW - distância de recalque de 2.300 a 2.500 m</t>
  </si>
  <si>
    <t>Dragagem de areia grossa com draga de sucção e recalque - bomba de 1.350 kW e cortador de 170 kW - distância de recalque de 2.500 a 2.700 m</t>
  </si>
  <si>
    <t>Dragagem de areia grossa com draga de sucção e recalque - bomba de 1.350 kW e cortador de 170 kW - distância de recalque de 2.700 a 2.900 m</t>
  </si>
  <si>
    <t>Dragagem de areia grossa com draga de sucção e recalque - bomba de 1.350 kW e cortador de 170 kW - distância de recalque de 2.900 a 3.100 m</t>
  </si>
  <si>
    <t>Dragagem de areia grossa com draga de sucção e recalque - bomba de 1.350 kW e cortador de 170 kW - distância de recalque de 3.100 a 3.300 m</t>
  </si>
  <si>
    <t>Dragagem de areia grossa com draga de sucção e recalque - bomba de 1.350 kW e cortador de 170 kW - distância de recalque de 3.300 a 3.500 m</t>
  </si>
  <si>
    <t>Dragagem de areia grossa com draga de sucção e recalque - bomba de 1.350 kW e cortador de 170 kW - distância de recalque de 3.500 a 3.700 m</t>
  </si>
  <si>
    <t>Dragagem de areia grossa com draga de sucção e recalque - bomba de 1.350 kW e cortador de 170 kW - distância de recalque de 3.700 a 3.900 m</t>
  </si>
  <si>
    <t>Dragagem de areia grossa com draga de sucção e recalque - bomba de 1.350 kW e cortador de 170 kW - distância de recalque de 3.900 a 4.100 m</t>
  </si>
  <si>
    <t>Dragagem de areia grossa com draga de sucção e recalque - bomba de 1.350 kW e cortador de 170 kW - distância de recalque de 4.100 a 4.300 m</t>
  </si>
  <si>
    <t>Dragagem de areia grossa com draga de sucção e recalque - bomba de 1.350 kW e cortador de 170 kW - distância de recalque de 4.300 a 4.500 m</t>
  </si>
  <si>
    <t>Dragagem de areia grossa com draga de sucção e recalque - bomba de 1.350 kW e cortador de 170 kW - distância de recalque de 4.500 a 4.700 m</t>
  </si>
  <si>
    <t>Dragagem de areia grossa com draga de sucção e recalque - bomba de 1.350 kW e cortador de 170 kW - distância de recalque de 4.700 a 4.900 m</t>
  </si>
  <si>
    <t>Dragagem de areia grossa com draga de sucção e recalque - bomba de 1.350 kW e cortador de 170 kW - distância de recalque de 4.900 a 5.100 m</t>
  </si>
  <si>
    <t>Dragagem de areia grossa com draga de sucção e recalque - bomba de 1.350 kW e cortador de 170 kW - distância de recalque de 5.100 a 5.300 m</t>
  </si>
  <si>
    <t>Dragagem de areia grossa com draga de sucção e recalque - bomba de 1.350 kW e cortador de 170 kW - distância de recalque de 5.300 a 5.500 m</t>
  </si>
  <si>
    <t>Dragagem de areia grossa com draga de sucção e recalque - bomba de 1.350 kW e cortador de 170 kW - distância de recalque de 5.500 a 5.700 m</t>
  </si>
  <si>
    <t>Dragagem de areia grossa com draga de sucção e recalque - bomba de 1.350 kW e cortador de 170 kW - distância de recalque de 5.700 a 5.900 m</t>
  </si>
  <si>
    <t>Dragagem de areia grossa com draga de sucção e recalque - bomba de 1.350 kW e cortador de 170 kW - distância de recalque de 500 a 700 m</t>
  </si>
  <si>
    <t>Dragagem de areia grossa com draga de sucção e recalque - bomba de 1.350 kW e cortador de 170 kW - distância de recalque de 700 a 900 m</t>
  </si>
  <si>
    <t>Dragagem de areia grossa com draga de sucção e recalque - bomba de 1.350 kW e cortador de 170 kW - distância de recalque de 900 a 1.100 m</t>
  </si>
  <si>
    <t>Dragagem de areia grossa com draga de sucção e recalque - bomba de 1.350 kW e cortador de 170 kW - distância de recalque de até 500 m</t>
  </si>
  <si>
    <t>Dragagem de areia grossa com draga de sucção e recalque - bomba de 294 kW e cortador de 30 kW - distância de recalque de 1.100 a 1.300 m</t>
  </si>
  <si>
    <t>Dragagem de areia grossa com draga de sucção e recalque - bomba de 294 kW e cortador de 30 kW - distância de recalque de 1.300 a 1.500 m</t>
  </si>
  <si>
    <t>Dragagem de areia grossa com draga de sucção e recalque - bomba de 294 kW e cortador de 30 kW - distância de recalque de 1.500 a 1.700 m</t>
  </si>
  <si>
    <t>Dragagem de areia grossa com draga de sucção e recalque - bomba de 294 kW e cortador de 30 kW - distância de recalque de 1.700 a 1.900 m</t>
  </si>
  <si>
    <t>Dragagem de areia grossa com draga de sucção e recalque - bomba de 294 kW e cortador de 30 kW - distância de recalque de 1.900 a 2.100 m</t>
  </si>
  <si>
    <t>Dragagem de areia grossa com draga de sucção e recalque - bomba de 294 kW e cortador de 30 kW - distância de recalque de 2.100 a 2.300 m</t>
  </si>
  <si>
    <t>Dragagem de areia grossa com draga de sucção e recalque - bomba de 294 kW e cortador de 30 kW - distância de recalque de 2.300 a 2.500 m</t>
  </si>
  <si>
    <t>Dragagem de areia grossa com draga de sucção e recalque - bomba de 294 kW e cortador de 30 kW - distância de recalque de 500 a 700 m</t>
  </si>
  <si>
    <t>Dragagem de areia grossa com draga de sucção e recalque - bomba de 294 kW e cortador de 30 kW - distância de recalque de 700 a 900 m</t>
  </si>
  <si>
    <t>Dragagem de areia grossa com draga de sucção e recalque - bomba de 294 kW e cortador de 30 kW - distância de recalque de 900 a 1.100 m</t>
  </si>
  <si>
    <t>Dragagem de areia grossa com draga de sucção e recalque - bomba de 294 kW e cortador de 30 kW - distância de recalque de até 500 m</t>
  </si>
  <si>
    <t>Dragagem de areia grossa com draga de sucção e recalque - bomba de 483 kW e cortador de 55 kW - distância de recalque de 1.100 a 1.300 m</t>
  </si>
  <si>
    <t>Dragagem de areia grossa com draga de sucção e recalque - bomba de 483 kW e cortador de 55 kW - distância de recalque de 1.300 a 1.500 m</t>
  </si>
  <si>
    <t>Dragagem de areia grossa com draga de sucção e recalque - bomba de 483 kW e cortador de 55 kW - distância de recalque de 1.500 a 1.700 m</t>
  </si>
  <si>
    <t>Dragagem de areia grossa com draga de sucção e recalque - bomba de 483 kW e cortador de 55 kW - distância de recalque de 1.700 a 1.900 m</t>
  </si>
  <si>
    <t>Dragagem de areia grossa com draga de sucção e recalque - bomba de 483 kW e cortador de 55 kW - distância de recalque de 1.900 a 2.100 m</t>
  </si>
  <si>
    <t>Dragagem de areia grossa com draga de sucção e recalque - bomba de 483 kW e cortador de 55 kW - distância de recalque de 2.100 a 2.300 m</t>
  </si>
  <si>
    <t>Dragagem de areia grossa com draga de sucção e recalque - bomba de 483 kW e cortador de 55 kW - distância de recalque de 2.300 a 2.500 m</t>
  </si>
  <si>
    <t>Dragagem de areia grossa com draga de sucção e recalque - bomba de 483 kW e cortador de 55 kW - distância de recalque de 2.500 a 2.700 m</t>
  </si>
  <si>
    <t>Dragagem de areia grossa com draga de sucção e recalque - bomba de 483 kW e cortador de 55 kW - distância de recalque de 2.700 a 2.900 m</t>
  </si>
  <si>
    <t>Dragagem de areia grossa com draga de sucção e recalque - bomba de 483 kW e cortador de 55 kW - distância de recalque de 2.900 a 3.100 m</t>
  </si>
  <si>
    <t>Dragagem de areia grossa com draga de sucção e recalque - bomba de 483 kW e cortador de 55 kW - distância de recalque de 3.100 a 3.300 m</t>
  </si>
  <si>
    <t>Dragagem de areia grossa com draga de sucção e recalque - bomba de 483 kW e cortador de 55 kW - distância de recalque de 3.300 a 3.500 m</t>
  </si>
  <si>
    <t>Dragagem de areia grossa com draga de sucção e recalque - bomba de 483 kW e cortador de 55 kW - distância de recalque de 3.500 a 3.700 m</t>
  </si>
  <si>
    <t>Dragagem de areia grossa com draga de sucção e recalque - bomba de 483 kW e cortador de 55 kW - distância de recalque de 500 a 700 m</t>
  </si>
  <si>
    <t>Dragagem de areia grossa com draga de sucção e recalque - bomba de 483 kW e cortador de 55 kW - distância de recalque de 700 a 900 m</t>
  </si>
  <si>
    <t>Dragagem de areia grossa com draga de sucção e recalque - bomba de 483 kW e cortador de 55 kW - distância de recalque de 900 a 1.100 m</t>
  </si>
  <si>
    <t>Dragagem de areia grossa com draga de sucção e recalque - bomba de 483 kW e cortador de 55 kW - distância de recalque de até 500 m</t>
  </si>
  <si>
    <t>Dragagem de areia grossa com draga de sucção e recalque - bomba de 746 kW e cortador de 110 kW - distância de recalque de 1.100 a 1.300 m</t>
  </si>
  <si>
    <t>Dragagem de areia grossa com draga de sucção e recalque - bomba de 746 kW e cortador de 110 kW - distância de recalque de 1.300 a 1.500 m</t>
  </si>
  <si>
    <t>Dragagem de areia grossa com draga de sucção e recalque - bomba de 746 kW e cortador de 110 kW - distância de recalque de 1.500 a 1.700 m</t>
  </si>
  <si>
    <t>Dragagem de areia grossa com draga de sucção e recalque - bomba de 746 kW e cortador de 110 kW - distância de recalque de 1.700 a 1.900 m</t>
  </si>
  <si>
    <t>Dragagem de areia grossa com draga de sucção e recalque - bomba de 746 kW e cortador de 110 kW - distância de recalque de 1.900 a 2.100 m</t>
  </si>
  <si>
    <t>Dragagem de areia grossa com draga de sucção e recalque - bomba de 746 kW e cortador de 110 kW - distância de recalque de 2.100 a 2.300 m</t>
  </si>
  <si>
    <t>Dragagem de areia grossa com draga de sucção e recalque - bomba de 746 kW e cortador de 110 kW - distância de recalque de 2.300 a 2.500 m</t>
  </si>
  <si>
    <t>Dragagem de areia grossa com draga de sucção e recalque - bomba de 746 kW e cortador de 110 kW - distância de recalque de 2.500 a 2.700 m</t>
  </si>
  <si>
    <t>Dragagem de areia grossa com draga de sucção e recalque - bomba de 746 kW e cortador de 110 kW - distância de recalque de 2.700 a 2.900 m</t>
  </si>
  <si>
    <t>Dragagem de areia grossa com draga de sucção e recalque - bomba de 746 kW e cortador de 110 kW - distância de recalque de 2.900 a 3.100 m</t>
  </si>
  <si>
    <t>Dragagem de areia grossa com draga de sucção e recalque - bomba de 746 kW e cortador de 110 kW - distância de recalque de 3.100 a 3.300 m</t>
  </si>
  <si>
    <t>Dragagem de areia grossa com draga de sucção e recalque - bomba de 746 kW e cortador de 110 kW - distância de recalque de 3.300 a 3.500 m</t>
  </si>
  <si>
    <t>Dragagem de areia grossa com draga de sucção e recalque - bomba de 746 kW e cortador de 110 kW - distância de recalque de 3.500 a 3.700 m</t>
  </si>
  <si>
    <t>Dragagem de areia grossa com draga de sucção e recalque - bomba de 746 kW e cortador de 110 kW - distância de recalque de 3.700 a 3.900 m</t>
  </si>
  <si>
    <t>Dragagem de areia grossa com draga de sucção e recalque - bomba de 746 kW e cortador de 110 kW - distância de recalque de 3.900 a 4.100 m</t>
  </si>
  <si>
    <t>Dragagem de areia grossa com draga de sucção e recalque - bomba de 746 kW e cortador de 110 kW - distância de recalque de 4.100 a 4.300 m</t>
  </si>
  <si>
    <t>Dragagem de areia grossa com draga de sucção e recalque - bomba de 746 kW e cortador de 110 kW - distância de recalque de 4.300 a 4.500 m</t>
  </si>
  <si>
    <t>Dragagem de areia grossa com draga de sucção e recalque - bomba de 746 kW e cortador de 110 kW - distância de recalque de 500 a 700 m</t>
  </si>
  <si>
    <t>Dragagem de areia grossa com draga de sucção e recalque - bomba de 746 kW e cortador de 110 kW - distância de recalque de 700 a 900 m</t>
  </si>
  <si>
    <t>Dragagem de areia grossa com draga de sucção e recalque - bomba de 746 kW e cortador de 110 kW - distância de recalque de 900 a 1.100 m</t>
  </si>
  <si>
    <t>Dragagem de areia grossa com draga de sucção e recalque - bomba de 746 kW e cortador de 110 kW - distância de recalque de até 500 m</t>
  </si>
  <si>
    <t>Dragagem de areia grossa com draga hopper - capacidade da cisterna de 1.000 m³ - DMT de 1.500 a 1.800 m</t>
  </si>
  <si>
    <t>Dragagem de areia grossa com draga hopper - capacidade da cisterna de 1.000 m³ - DMT de 1.800 a 2.100 m</t>
  </si>
  <si>
    <t>Dragagem de areia grossa com draga hopper - capacidade da cisterna de 1.000 m³ - DMT de 2.100 a 2.400 m</t>
  </si>
  <si>
    <t>Dragagem de areia grossa com draga hopper - capacidade da cisterna de 1.000 m³ - DMT de 2.400 a 2.700 m</t>
  </si>
  <si>
    <t>Dragagem de areia grossa com draga hopper - capacidade da cisterna de 1.000 m³ - DMT de 2.700 a 3.000 m</t>
  </si>
  <si>
    <t>Dragagem de areia grossa com draga hopper - capacidade da cisterna de 1.000 m³ - DMT de 3.000 m</t>
  </si>
  <si>
    <t>Dragagem de areia grossa com draga hopper - capacidade da cisterna de 10.000 m³ - DMT de 1.500 a 1.800 m</t>
  </si>
  <si>
    <t>Dragagem de areia grossa com draga hopper - capacidade da cisterna de 10.000 m³ - DMT de 1.800 a 2.100 m</t>
  </si>
  <si>
    <t>Dragagem de areia grossa com draga hopper - capacidade da cisterna de 10.000 m³ - DMT de 2.100 a 2.400 m</t>
  </si>
  <si>
    <t>Dragagem de areia grossa com draga hopper - capacidade da cisterna de 10.000 m³ - DMT de 2.400 a 2.700 m</t>
  </si>
  <si>
    <t>Dragagem de areia grossa com draga hopper - capacidade da cisterna de 10.000 m³ - DMT de 2.700 a 3.000 m</t>
  </si>
  <si>
    <t>Dragagem de areia grossa com draga hopper - capacidade da cisterna de 10.000 m³ - DMT de 3.000 m</t>
  </si>
  <si>
    <t>Dragagem de areia grossa com draga hopper - capacidade da cisterna de 15.000 m³ - DMT de 1.500 a 1.800 m</t>
  </si>
  <si>
    <t>Dragagem de areia grossa com draga hopper - capacidade da cisterna de 15.000 m³ - DMT de 1.800 a 2.100 m</t>
  </si>
  <si>
    <t>Dragagem de areia grossa com draga hopper - capacidade da cisterna de 15.000 m³ - DMT de 2.100 a 2.400 m</t>
  </si>
  <si>
    <t>Dragagem de areia grossa com draga hopper - capacidade da cisterna de 15.000 m³ - DMT de 2.400 a 2.700 m</t>
  </si>
  <si>
    <t>Dragagem de areia grossa com draga hopper - capacidade da cisterna de 15.000 m³ - DMT de 2.700 a 3.000 m</t>
  </si>
  <si>
    <t>Dragagem de areia grossa com draga hopper - capacidade da cisterna de 15.000 m³ - DMT de 3.000 m</t>
  </si>
  <si>
    <t>Dragagem de areia grossa com draga hopper - capacidade da cisterna de 2.000 m³ - DMT de 1.500 a 1.800 m</t>
  </si>
  <si>
    <t>Dragagem de areia grossa com draga hopper - capacidade da cisterna de 2.000 m³ - DMT de 1.800 a 2.100 m</t>
  </si>
  <si>
    <t>Dragagem de areia grossa com draga hopper - capacidade da cisterna de 2.000 m³ - DMT de 2.100 a 2.400 m</t>
  </si>
  <si>
    <t>Dragagem de areia grossa com draga hopper - capacidade da cisterna de 2.000 m³ - DMT de 2.400 a 2.700 m</t>
  </si>
  <si>
    <t>Dragagem de areia grossa com draga hopper - capacidade da cisterna de 2.000 m³ - DMT de 2.700 a 3.000 m</t>
  </si>
  <si>
    <t>Dragagem de areia grossa com draga hopper - capacidade da cisterna de 2.000 m³ - DMT de 3.000 m</t>
  </si>
  <si>
    <t>Dragagem de areia grossa com draga hopper - capacidade da cisterna de 20.000 m³ - DMT de 1.500 a 1.800 m</t>
  </si>
  <si>
    <t>Dragagem de areia grossa com draga hopper - capacidade da cisterna de 20.000 m³ - DMT de 1.800 a 2.100 m</t>
  </si>
  <si>
    <t>Dragagem de areia grossa com draga hopper - capacidade da cisterna de 20.000 m³ - DMT de 2.100 a 2.400 m</t>
  </si>
  <si>
    <t>Dragagem de areia grossa com draga hopper - capacidade da cisterna de 20.000 m³ - DMT de 2.400 a 2.700 m</t>
  </si>
  <si>
    <t>Dragagem de areia grossa com draga hopper - capacidade da cisterna de 20.000 m³ - DMT de 2.700 a 3.000 m</t>
  </si>
  <si>
    <t>Dragagem de areia grossa com draga hopper - capacidade da cisterna de 20.000 m³ - DMT de 3.000 m</t>
  </si>
  <si>
    <t>Dragagem de areia grossa com draga hopper - capacidade da cisterna de 3.000 m³ - DMT de 1.500 a 1.800 m</t>
  </si>
  <si>
    <t>Dragagem de areia grossa com draga hopper - capacidade da cisterna de 3.000 m³ - DMT de 1.800 a 2.100 m</t>
  </si>
  <si>
    <t>Dragagem de areia grossa com draga hopper - capacidade da cisterna de 3.000 m³ - DMT de 2.100 a 2.400 m</t>
  </si>
  <si>
    <t>Dragagem de areia grossa com draga hopper - capacidade da cisterna de 3.000 m³ - DMT de 2.400 a 2.700 m</t>
  </si>
  <si>
    <t>Dragagem de areia grossa com draga hopper - capacidade da cisterna de 3.000 m³ - DMT de 2.700 a 3.000 m</t>
  </si>
  <si>
    <t>Dragagem de areia grossa com draga hopper - capacidade da cisterna de 3.000 m³ - DMT de 3.000 m</t>
  </si>
  <si>
    <t>Dragagem de areia grossa com draga hopper - capacidade da cisterna de 4.000 m³ - DMT de 1.500 a 1.800 m</t>
  </si>
  <si>
    <t>Dragagem de areia grossa com draga hopper - capacidade da cisterna de 4.000 m³ - DMT de 1.800 a 2.100 m</t>
  </si>
  <si>
    <t>Dragagem de areia grossa com draga hopper - capacidade da cisterna de 4.000 m³ - DMT de 2.100 a 2.400 m</t>
  </si>
  <si>
    <t>Dragagem de areia grossa com draga hopper - capacidade da cisterna de 4.000 m³ - DMT de 2.400 a 2.700 m</t>
  </si>
  <si>
    <t>Dragagem de areia grossa com draga hopper - capacidade da cisterna de 4.000 m³ - DMT de 2.700 a 3.000 m</t>
  </si>
  <si>
    <t>Dragagem de areia grossa com draga hopper - capacidade da cisterna de 4.000 m³ - DMT de 3.000 m</t>
  </si>
  <si>
    <t>Dragagem de areia grossa com draga hopper - capacidade da cisterna de 5.000 m³ - DMT de 1.500 a 1.800 m</t>
  </si>
  <si>
    <t>Dragagem de areia grossa com draga hopper - capacidade da cisterna de 5.000 m³ - DMT de 1.800 a 2.100 m</t>
  </si>
  <si>
    <t>Dragagem de areia grossa com draga hopper - capacidade da cisterna de 5.000 m³ - DMT de 2.100 a 2.400 m</t>
  </si>
  <si>
    <t>Dragagem de areia grossa com draga hopper - capacidade da cisterna de 5.000 m³ - DMT de 2.400 a 2.700 m</t>
  </si>
  <si>
    <t>Dragagem de areia grossa com draga hopper - capacidade da cisterna de 5.000 m³ - DMT de 2.700 a 3.000 m</t>
  </si>
  <si>
    <t>Dragagem de areia grossa com draga hopper - capacidade da cisterna de 5.000 m³ - DMT de 3.000 m</t>
  </si>
  <si>
    <t>Dragagem de areia grossa com draga hopper - capacidade da cisterna de 750 m³ - DMT de 1.500 a 1.800 m</t>
  </si>
  <si>
    <t>Dragagem de areia grossa com draga hopper - capacidade da cisterna de 750 m³ - DMT de 1.800 a 2.100 m</t>
  </si>
  <si>
    <t>Dragagem de areia grossa com draga hopper - capacidade da cisterna de 750 m³ - DMT de 2.100 a 2.400 m</t>
  </si>
  <si>
    <t>Dragagem de areia grossa com draga hopper - capacidade da cisterna de 750 m³ - DMT de 2.400 a 2.700 m</t>
  </si>
  <si>
    <t>Dragagem de areia grossa com draga hopper - capacidade da cisterna de 750 m³ - DMT de 2.700 a 3.000 m</t>
  </si>
  <si>
    <t>Dragagem de areia grossa com draga hopper - capacidade da cisterna de 750 m³ - DMT de 3.000 m</t>
  </si>
  <si>
    <t>Dragagem de areia média com draga de sucção e recalque - bomba de 1.350 kW e cortador de 170 kW - distância de recalque de 1.100 a 1.300 m</t>
  </si>
  <si>
    <t>Dragagem de areia média com draga de sucção e recalque - bomba de 1.350 kW e cortador de 170 kW - distância de recalque de 1.300 a 1.500 m</t>
  </si>
  <si>
    <t>Dragagem de areia média com draga de sucção e recalque - bomba de 1.350 kW e cortador de 170 kW - distância de recalque de 1.500 a 1.700 m</t>
  </si>
  <si>
    <t>Dragagem de areia média com draga de sucção e recalque - bomba de 1.350 kW e cortador de 170 kW - distância de recalque de 1.700 a 1.900 m</t>
  </si>
  <si>
    <t>Dragagem de areia média com draga de sucção e recalque - bomba de 1.350 kW e cortador de 170 kW - distância de recalque de 1.900 a 2.100 m</t>
  </si>
  <si>
    <t>Dragagem de areia média com draga de sucção e recalque - bomba de 1.350 kW e cortador de 170 kW - distância de recalque de 2.100 a 2.300 m</t>
  </si>
  <si>
    <t>Dragagem de areia média com draga de sucção e recalque - bomba de 1.350 kW e cortador de 170 kW - distância de recalque de 2.300 a 2.500 m</t>
  </si>
  <si>
    <t>Dragagem de areia média com draga de sucção e recalque - bomba de 1.350 kW e cortador de 170 kW - distância de recalque de 2.500 a 2.700 m</t>
  </si>
  <si>
    <t>Dragagem de areia média com draga de sucção e recalque - bomba de 1.350 kW e cortador de 170 kW - distância de recalque de 2.700 a 2.900 m</t>
  </si>
  <si>
    <t>Dragagem de areia média com draga de sucção e recalque - bomba de 1.350 kW e cortador de 170 kW - distância de recalque de 2.900 a 3.100 m</t>
  </si>
  <si>
    <t>Dragagem de areia média com draga de sucção e recalque - bomba de 1.350 kW e cortador de 170 kW - distância de recalque de 3.100 a 3.300 m</t>
  </si>
  <si>
    <t>Dragagem de areia média com draga de sucção e recalque - bomba de 1.350 kW e cortador de 170 kW - distância de recalque de 3.300 a 3.500 m</t>
  </si>
  <si>
    <t>Dragagem de areia média com draga de sucção e recalque - bomba de 1.350 kW e cortador de 170 kW - distância de recalque de 3.500 a 3.700 m</t>
  </si>
  <si>
    <t>Dragagem de areia média com draga de sucção e recalque - bomba de 1.350 kW e cortador de 170 kW - distância de recalque de 3.700 a 3.900 m</t>
  </si>
  <si>
    <t>Dragagem de areia média com draga de sucção e recalque - bomba de 1.350 kW e cortador de 170 kW - distância de recalque de 3.900 a 4.100 m</t>
  </si>
  <si>
    <t>Dragagem de areia média com draga de sucção e recalque - bomba de 1.350 kW e cortador de 170 kW - distância de recalque de 4.100 a 4.300 m</t>
  </si>
  <si>
    <t>Dragagem de areia média com draga de sucção e recalque - bomba de 1.350 kW e cortador de 170 kW - distância de recalque de 4.300 a 4.500 m</t>
  </si>
  <si>
    <t>Dragagem de areia média com draga de sucção e recalque - bomba de 1.350 kW e cortador de 170 kW - distância de recalque de 4.500 a 4.700 m</t>
  </si>
  <si>
    <t>Dragagem de areia média com draga de sucção e recalque - bomba de 1.350 kW e cortador de 170 kW - distância de recalque de 4.700 a 4.900 m</t>
  </si>
  <si>
    <t>Dragagem de areia média com draga de sucção e recalque - bomba de 1.350 kW e cortador de 170 kW - distância de recalque de 4.900 a 5.100 m</t>
  </si>
  <si>
    <t>Dragagem de areia média com draga de sucção e recalque - bomba de 1.350 kW e cortador de 170 kW - distância de recalque de 5.100 a 5.300 m</t>
  </si>
  <si>
    <t>Dragagem de areia média com draga de sucção e recalque - bomba de 1.350 kW e cortador de 170 kW - distância de recalque de 5.300 a 5.500 m</t>
  </si>
  <si>
    <t>Dragagem de areia média com draga de sucção e recalque - bomba de 1.350 kW e cortador de 170 kW - distância de recalque de 5.500 a 5.700 m</t>
  </si>
  <si>
    <t>Dragagem de areia média com draga de sucção e recalque - bomba de 1.350 kW e cortador de 170 kW - distância de recalque de 5.700 a 5.900 m</t>
  </si>
  <si>
    <t>Dragagem de areia média com draga de sucção e recalque - bomba de 1.350 kW e cortador de 170 kW - distância de recalque de 5.900 a 6.100 m</t>
  </si>
  <si>
    <t>Dragagem de areia média com draga de sucção e recalque - bomba de 1.350 kW e cortador de 170 kW - distância de recalque de 500 a 700 m</t>
  </si>
  <si>
    <t>Dragagem de areia média com draga de sucção e recalque - bomba de 1.350 kW e cortador de 170 kW - distância de recalque de 6.100 a 6.300 m</t>
  </si>
  <si>
    <t>Dragagem de areia média com draga de sucção e recalque - bomba de 1.350 kW e cortador de 170 kW - distância de recalque de 6.300 a 6.500 m</t>
  </si>
  <si>
    <t>Dragagem de areia média com draga de sucção e recalque - bomba de 1.350 kW e cortador de 170 kW - distância de recalque de 6.500 a 6.700 m</t>
  </si>
  <si>
    <t>Dragagem de areia média com draga de sucção e recalque - bomba de 1.350 kW e cortador de 170 kW - distância de recalque de 6.700 a 6.900 m</t>
  </si>
  <si>
    <t>Dragagem de areia média com draga de sucção e recalque - bomba de 1.350 kW e cortador de 170 kW - distância de recalque de 6.900 a 7.100 m</t>
  </si>
  <si>
    <t>Dragagem de areia média com draga de sucção e recalque - bomba de 1.350 kW e cortador de 170 kW - distância de recalque de 7.100 a 7.300 m</t>
  </si>
  <si>
    <t>Dragagem de areia média com draga de sucção e recalque - bomba de 1.350 kW e cortador de 170 kW - distância de recalque de 7.300 a 7.500 m</t>
  </si>
  <si>
    <t>Dragagem de areia média com draga de sucção e recalque - bomba de 1.350 kW e cortador de 170 kW - distância de recalque de 7.500 a 7.700 m</t>
  </si>
  <si>
    <t>Dragagem de areia média com draga de sucção e recalque - bomba de 1.350 kW e cortador de 170 kW - distância de recalque de 7.700 a 7.900 m</t>
  </si>
  <si>
    <t>Dragagem de areia média com draga de sucção e recalque - bomba de 1.350 kW e cortador de 170 kW - distância de recalque de 700 a 900 m</t>
  </si>
  <si>
    <t>Dragagem de areia média com draga de sucção e recalque - bomba de 1.350 kW e cortador de 170 kW - distância de recalque de 900 a 1.100 m</t>
  </si>
  <si>
    <t>Dragagem de areia média com draga de sucção e recalque - bomba de 1.350 kW e cortador de 170 kW - distância de recalque de até 500 m</t>
  </si>
  <si>
    <t>Dragagem de areia média com draga de sucção e recalque - bomba de 294 kW e cortador de 30 kW - distância de recalque de 1.100 a 1.300 m</t>
  </si>
  <si>
    <t>Dragagem de areia média com draga de sucção e recalque - bomba de 294 kW e cortador de 30 kW - distância de recalque de 1.300 a 1.500 m</t>
  </si>
  <si>
    <t>Dragagem de areia média com draga de sucção e recalque - bomba de 294 kW e cortador de 30 kW - distância de recalque de 1.500 a 1.700 m</t>
  </si>
  <si>
    <t>Dragagem de areia média com draga de sucção e recalque - bomba de 294 kW e cortador de 30 kW - distância de recalque de 1.700 a 1.900 m</t>
  </si>
  <si>
    <t>Dragagem de areia média com draga de sucção e recalque - bomba de 294 kW e cortador de 30 kW - distância de recalque de 1.900 a 2.100 m</t>
  </si>
  <si>
    <t>Dragagem de areia média com draga de sucção e recalque - bomba de 294 kW e cortador de 30 kW - distância de recalque de 2.100 a 2.300 m</t>
  </si>
  <si>
    <t>Dragagem de areia média com draga de sucção e recalque - bomba de 294 kW e cortador de 30 kW - distância de recalque de 2.300 a 2.500 m</t>
  </si>
  <si>
    <t>Dragagem de areia média com draga de sucção e recalque - bomba de 294 kW e cortador de 30 kW - distância de recalque de 2.500 a 2.700 m</t>
  </si>
  <si>
    <t>Dragagem de areia média com draga de sucção e recalque - bomba de 294 kW e cortador de 30 kW - distância de recalque de 2.700 a 2.900 m</t>
  </si>
  <si>
    <t>Dragagem de areia média com draga de sucção e recalque - bomba de 294 kW e cortador de 30 kW - distância de recalque de 2.900 a 3.100 m</t>
  </si>
  <si>
    <t>Dragagem de areia média com draga de sucção e recalque - bomba de 294 kW e cortador de 30 kW - distância de recalque de 3.100 a 3.300 m</t>
  </si>
  <si>
    <t>Dragagem de areia média com draga de sucção e recalque - bomba de 294 kW e cortador de 30 kW - distância de recalque de 3.300 a 3.500 m</t>
  </si>
  <si>
    <t>Dragagem de areia média com draga de sucção e recalque - bomba de 294 kW e cortador de 30 kW - distância de recalque de 500 a 700 m</t>
  </si>
  <si>
    <t>Dragagem de areia média com draga de sucção e recalque - bomba de 294 kW e cortador de 30 kW - distância de recalque de 700 a 900 m</t>
  </si>
  <si>
    <t>Dragagem de areia média com draga de sucção e recalque - bomba de 294 kW e cortador de 30 kW - distância de recalque de 900 a 1.100 m</t>
  </si>
  <si>
    <t>Dragagem de areia média com draga de sucção e recalque - bomba de 294 kW e cortador de 30 kW - distância de recalque de até 500 m</t>
  </si>
  <si>
    <t>Dragagem de areia média com draga de sucção e recalque - bomba de 483 kW e cortador de 55 kW - distância de recalque de 1.100 a 1.300 m</t>
  </si>
  <si>
    <t>Dragagem de areia média com draga de sucção e recalque - bomba de 483 kW e cortador de 55 kW - distância de recalque de 1.300 a 1.500 m</t>
  </si>
  <si>
    <t>Dragagem de areia média com draga de sucção e recalque - bomba de 483 kW e cortador de 55 kW - distância de recalque de 1.500 a 1.700 m</t>
  </si>
  <si>
    <t>Dragagem de areia média com draga de sucção e recalque - bomba de 483 kW e cortador de 55 kW - distância de recalque de 1.700 a 1.900 m</t>
  </si>
  <si>
    <t>Dragagem de areia média com draga de sucção e recalque - bomba de 483 kW e cortador de 55 kW - distância de recalque de 1.900 a 2.100 m</t>
  </si>
  <si>
    <t>Dragagem de areia média com draga de sucção e recalque - bomba de 483 kW e cortador de 55 kW - distância de recalque de 2.100 a 2.300 m</t>
  </si>
  <si>
    <t>Dragagem de areia média com draga de sucção e recalque - bomba de 483 kW e cortador de 55 kW - distância de recalque de 2.300 a 2.500 m</t>
  </si>
  <si>
    <t>Dragagem de areia média com draga de sucção e recalque - bomba de 483 kW e cortador de 55 kW - distância de recalque de 2.500 a 2.700 m</t>
  </si>
  <si>
    <t>Dragagem de areia média com draga de sucção e recalque - bomba de 483 kW e cortador de 55 kW - distância de recalque de 2.700 a 2.900 m</t>
  </si>
  <si>
    <t>Dragagem de areia média com draga de sucção e recalque - bomba de 483 kW e cortador de 55 kW - distância de recalque de 2.900 a 3.100 m</t>
  </si>
  <si>
    <t>Dragagem de areia média com draga de sucção e recalque - bomba de 483 kW e cortador de 55 kW - distância de recalque de 3.100 a 3.300 m</t>
  </si>
  <si>
    <t>Dragagem de areia média com draga de sucção e recalque - bomba de 483 kW e cortador de 55 kW - distância de recalque de 3.300 a 3.500 m</t>
  </si>
  <si>
    <t>Dragagem de areia média com draga de sucção e recalque - bomba de 483 kW e cortador de 55 kW - distância de recalque de 3.500 a 3.700 m</t>
  </si>
  <si>
    <t>Dragagem de areia média com draga de sucção e recalque - bomba de 483 kW e cortador de 55 kW - distância de recalque de 3.700 a 3.900 m</t>
  </si>
  <si>
    <t>Dragagem de areia média com draga de sucção e recalque - bomba de 483 kW e cortador de 55 kW - distância de recalque de 3.900 a 4.100 m</t>
  </si>
  <si>
    <t>Dragagem de areia média com draga de sucção e recalque - bomba de 483 kW e cortador de 55 kW - distância de recalque de 4.100 a 4.300 m</t>
  </si>
  <si>
    <t>Dragagem de areia média com draga de sucção e recalque - bomba de 483 kW e cortador de 55 kW - distância de recalque de 4.300 a 4.500 m</t>
  </si>
  <si>
    <t>Dragagem de areia média com draga de sucção e recalque - bomba de 483 kW e cortador de 55 kW - distância de recalque de 4.500 a 4.700 m</t>
  </si>
  <si>
    <t>Dragagem de areia média com draga de sucção e recalque - bomba de 483 kW e cortador de 55 kW - distância de recalque de 4.700 a 4.900 m</t>
  </si>
  <si>
    <t>Dragagem de areia média com draga de sucção e recalque - bomba de 483 kW e cortador de 55 kW - distância de recalque de 4.900 a 5.100 m</t>
  </si>
  <si>
    <t>Dragagem de areia média com draga de sucção e recalque - bomba de 483 kW e cortador de 55 kW - distância de recalque de 500 a 700 m</t>
  </si>
  <si>
    <t>Dragagem de areia média com draga de sucção e recalque - bomba de 483 kW e cortador de 55 kW - distância de recalque de 700 a 900 m</t>
  </si>
  <si>
    <t>Dragagem de areia média com draga de sucção e recalque - bomba de 483 kW e cortador de 55 kW - distância de recalque de 900 a 1.100 m</t>
  </si>
  <si>
    <t>Dragagem de areia média com draga de sucção e recalque - bomba de 483 kW e cortador de 55 kW - distância de recalque de até 500 m</t>
  </si>
  <si>
    <t>Dragagem de areia média com draga de sucção e recalque - bomba de 746 kW e cortador de 110 kW - distância de recalque de 1.100 a 1.300 m</t>
  </si>
  <si>
    <t>Dragagem de areia média com draga de sucção e recalque - bomba de 746 kW e cortador de 110 kW - distância de recalque de 1.300 a 1.500 m</t>
  </si>
  <si>
    <t>Dragagem de areia média com draga de sucção e recalque - bomba de 746 kW e cortador de 110 kW - distância de recalque de 1.500 a 1.700 m</t>
  </si>
  <si>
    <t>Dragagem de areia média com draga de sucção e recalque - bomba de 746 kW e cortador de 110 kW - distância de recalque de 1.700 a 1.900 m</t>
  </si>
  <si>
    <t>Dragagem de areia média com draga de sucção e recalque - bomba de 746 kW e cortador de 110 kW - distância de recalque de 1.900 a 2.100 m</t>
  </si>
  <si>
    <t>Dragagem de areia média com draga de sucção e recalque - bomba de 746 kW e cortador de 110 kW - distância de recalque de 2.100 a 2.300 m</t>
  </si>
  <si>
    <t>Dragagem de areia média com draga de sucção e recalque - bomba de 746 kW e cortador de 110 kW - distância de recalque de 2.300 a 2.500 m</t>
  </si>
  <si>
    <t>Dragagem de areia média com draga de sucção e recalque - bomba de 746 kW e cortador de 110 kW - distância de recalque de 2.500 a 2.700 m</t>
  </si>
  <si>
    <t>Dragagem de areia média com draga de sucção e recalque - bomba de 746 kW e cortador de 110 kW - distância de recalque de 2.700 a 2.900 m</t>
  </si>
  <si>
    <t>Dragagem de areia média com draga de sucção e recalque - bomba de 746 kW e cortador de 110 kW - distância de recalque de 2.900 a 3.100 m</t>
  </si>
  <si>
    <t>Dragagem de areia média com draga de sucção e recalque - bomba de 746 kW e cortador de 110 kW - distância de recalque de 3.100 a 3.300 m</t>
  </si>
  <si>
    <t>Dragagem de areia média com draga de sucção e recalque - bomba de 746 kW e cortador de 110 kW - distância de recalque de 3.300 a 3.500 m</t>
  </si>
  <si>
    <t>Dragagem de areia média com draga de sucção e recalque - bomba de 746 kW e cortador de 110 kW - distância de recalque de 3.500 a 3.700 m</t>
  </si>
  <si>
    <t>Dragagem de areia média com draga de sucção e recalque - bomba de 746 kW e cortador de 110 kW - distância de recalque de 3.700 a 3.900 m</t>
  </si>
  <si>
    <t>Dragagem de areia média com draga de sucção e recalque - bomba de 746 kW e cortador de 110 kW - distância de recalque de 3.900 a 4.100 m</t>
  </si>
  <si>
    <t>Dragagem de areia média com draga de sucção e recalque - bomba de 746 kW e cortador de 110 kW - distância de recalque de 4.100 a 4.300 m</t>
  </si>
  <si>
    <t>Dragagem de areia média com draga de sucção e recalque - bomba de 746 kW e cortador de 110 kW - distância de recalque de 4.300 a 4.500 m</t>
  </si>
  <si>
    <t>Dragagem de areia média com draga de sucção e recalque - bomba de 746 kW e cortador de 110 kW - distância de recalque de 4.500 a 4.700 m</t>
  </si>
  <si>
    <t>Dragagem de areia média com draga de sucção e recalque - bomba de 746 kW e cortador de 110 kW - distância de recalque de 4.700 a 4.900 m</t>
  </si>
  <si>
    <t>Dragagem de areia média com draga de sucção e recalque - bomba de 746 kW e cortador de 110 kW - distância de recalque de 4.900 a 5.100 m</t>
  </si>
  <si>
    <t>Dragagem de areia média com draga de sucção e recalque - bomba de 746 kW e cortador de 110 kW - distância de recalque de 5.100 a 5.300 m</t>
  </si>
  <si>
    <t>Dragagem de areia média com draga de sucção e recalque - bomba de 746 kW e cortador de 110 kW - distância de recalque de 5.300 a 5.500 m</t>
  </si>
  <si>
    <t>Dragagem de areia média com draga de sucção e recalque - bomba de 746 kW e cortador de 110 kW - distância de recalque de 5.500 a 5.700 m</t>
  </si>
  <si>
    <t>Dragagem de areia média com draga de sucção e recalque - bomba de 746 kW e cortador de 110 kW - distância de recalque de 5.700 a 5.900 m</t>
  </si>
  <si>
    <t>Dragagem de areia média com draga de sucção e recalque - bomba de 746 kW e cortador de 110 kW - distância de recalque de 5.900 a 6.100 m</t>
  </si>
  <si>
    <t>Dragagem de areia média com draga de sucção e recalque - bomba de 746 kW e cortador de 110 kW - distância de recalque de 500 a 700 m</t>
  </si>
  <si>
    <t>Dragagem de areia média com draga de sucção e recalque - bomba de 746 kW e cortador de 110 kW - distância de recalque de 700 a 900 m</t>
  </si>
  <si>
    <t>Dragagem de areia média com draga de sucção e recalque - bomba de 746 kW e cortador de 110 kW - distância de recalque de 900 a 1.100 m</t>
  </si>
  <si>
    <t>Dragagem de areia média com draga de sucção e recalque - bomba de 746 kW e cortador de 110 kW - distância de recalque de até 500 m</t>
  </si>
  <si>
    <t>Dragagem de areia média com draga hopper - capacidade da cisterna de 1.000 m³ - DMT de 1.500 a 1.800 m</t>
  </si>
  <si>
    <t>Dragagem de areia média com draga hopper - capacidade da cisterna de 1.000 m³ - DMT de 1.800 a 2.100 m</t>
  </si>
  <si>
    <t>Dragagem de areia média com draga hopper - capacidade da cisterna de 1.000 m³ - DMT de 2.100 a 2.400 m</t>
  </si>
  <si>
    <t>Dragagem de areia média com draga hopper - capacidade da cisterna de 1.000 m³ - DMT de 2.400 a 2.700 m</t>
  </si>
  <si>
    <t>Dragagem de areia média com draga hopper - capacidade da cisterna de 1.000 m³ - DMT de 2.700 a 3.000 m</t>
  </si>
  <si>
    <t>Dragagem de areia média com draga hopper - capacidade da cisterna de 1.000 m³ - DMT de 3.000 m</t>
  </si>
  <si>
    <t>Dragagem de areia média com draga hopper - capacidade da cisterna de 10.000 m³ - DMT de 1.500 a 1.800 m</t>
  </si>
  <si>
    <t>Dragagem de areia média com draga hopper - capacidade da cisterna de 10.000 m³ - DMT de 1.800 a 2.100 m</t>
  </si>
  <si>
    <t>Dragagem de areia média com draga hopper - capacidade da cisterna de 10.000 m³ - DMT de 2.100 a 2.400 m</t>
  </si>
  <si>
    <t>Dragagem de areia média com draga hopper - capacidade da cisterna de 10.000 m³ - DMT de 2.400 a 2.700 m</t>
  </si>
  <si>
    <t>Dragagem de areia média com draga hopper - capacidade da cisterna de 10.000 m³ - DMT de 2.700 a 3.000 m</t>
  </si>
  <si>
    <t>Dragagem de areia média com draga hopper - capacidade da cisterna de 10.000 m³ - DMT de 3.000 m</t>
  </si>
  <si>
    <t>Dragagem de areia média com draga hopper - capacidade da cisterna de 15.000 m³ - DMT de 1.500 a 1.800 m</t>
  </si>
  <si>
    <t>Dragagem de areia média com draga hopper - capacidade da cisterna de 15.000 m³ - DMT de 1.800 a 2.100 m</t>
  </si>
  <si>
    <t>Dragagem de areia média com draga hopper - capacidade da cisterna de 15.000 m³ - DMT de 2.100 a 2.400 m</t>
  </si>
  <si>
    <t>Dragagem de areia média com draga hopper - capacidade da cisterna de 15.000 m³ - DMT de 2.400 a 2.700 m</t>
  </si>
  <si>
    <t>Dragagem de areia média com draga hopper - capacidade da cisterna de 15.000 m³ - DMT de 2.700 a 3.000 m</t>
  </si>
  <si>
    <t>Dragagem de areia média com draga hopper - capacidade da cisterna de 15.000 m³ - DMT de 3.000 m</t>
  </si>
  <si>
    <t>Dragagem de areia média com draga hopper - capacidade da cisterna de 2.000 m³ - DMT de 1.500 a 1.800 m</t>
  </si>
  <si>
    <t>Dragagem de areia média com draga hopper - capacidade da cisterna de 2.000 m³ - DMT de 1.800 a 2.100 m</t>
  </si>
  <si>
    <t>Dragagem de areia média com draga hopper - capacidade da cisterna de 2.000 m³ - DMT de 2.100 a 2.400 m</t>
  </si>
  <si>
    <t>Dragagem de areia média com draga hopper - capacidade da cisterna de 2.000 m³ - DMT de 2.400 a 2.700 m</t>
  </si>
  <si>
    <t>Dragagem de areia média com draga hopper - capacidade da cisterna de 2.000 m³ - DMT de 2.700 a 3.000 m</t>
  </si>
  <si>
    <t>Dragagem de areia média com draga hopper - capacidade da cisterna de 2.000 m³ - DMT de 3.000 m</t>
  </si>
  <si>
    <t>Dragagem de areia média com draga hopper - capacidade da cisterna de 20.000 m³ - DMT de 1.500 a 1.800 m</t>
  </si>
  <si>
    <t>Dragagem de areia média com draga hopper - capacidade da cisterna de 20.000 m³ - DMT de 1.800 a 2.100 m</t>
  </si>
  <si>
    <t>Dragagem de areia média com draga hopper - capacidade da cisterna de 20.000 m³ - DMT de 2.100 a 2.400 m</t>
  </si>
  <si>
    <t>Dragagem de areia média com draga hopper - capacidade da cisterna de 20.000 m³ - DMT de 2.400 a 2.700 m</t>
  </si>
  <si>
    <t>Dragagem de areia média com draga hopper - capacidade da cisterna de 20.000 m³ - DMT de 2.700 a 3.000 m</t>
  </si>
  <si>
    <t>Dragagem de areia média com draga hopper - capacidade da cisterna de 20.000 m³ - DMT de 3.000 m</t>
  </si>
  <si>
    <t>Dragagem de areia média com draga hopper - capacidade da cisterna de 3.000 m³ - DMT de 1.500 a 1.800 m</t>
  </si>
  <si>
    <t>Dragagem de areia média com draga hopper - capacidade da cisterna de 3.000 m³ - DMT de 1.800 a 2.100 m</t>
  </si>
  <si>
    <t>Dragagem de areia média com draga hopper - capacidade da cisterna de 3.000 m³ - DMT de 2.100 a 2.400 m</t>
  </si>
  <si>
    <t>Dragagem de areia média com draga hopper - capacidade da cisterna de 3.000 m³ - DMT de 2.400 a 2.700 m</t>
  </si>
  <si>
    <t>Dragagem de areia média com draga hopper - capacidade da cisterna de 3.000 m³ - DMT de 2.700 a 3.000 m</t>
  </si>
  <si>
    <t>Dragagem de areia média com draga hopper - capacidade da cisterna de 3.000 m³ - DMT de 3.000 m</t>
  </si>
  <si>
    <t>Dragagem de areia média com draga hopper - capacidade da cisterna de 4.000 m³ - DMT de 1.500 a 1.800 m</t>
  </si>
  <si>
    <t>Dragagem de areia média com draga hopper - capacidade da cisterna de 4.000 m³ - DMT de 1.800 a 2.100 m</t>
  </si>
  <si>
    <t>Dragagem de areia média com draga hopper - capacidade da cisterna de 4.000 m³ - DMT de 2.100 a 2.400 m</t>
  </si>
  <si>
    <t>Dragagem de areia média com draga hopper - capacidade da cisterna de 4.000 m³ - DMT de 2.400 a 2.700 m</t>
  </si>
  <si>
    <t>Dragagem de areia média com draga hopper - capacidade da cisterna de 4.000 m³ - DMT de 2.700 a 3.000 m</t>
  </si>
  <si>
    <t>Dragagem de areia média com draga hopper - capacidade da cisterna de 4.000 m³ - DMT de 3.000 m</t>
  </si>
  <si>
    <t>Dragagem de areia média com draga hopper - capacidade da cisterna de 5.000 m³ - DMT de 1.500 a 1.800 m</t>
  </si>
  <si>
    <t>Dragagem de areia média com draga hopper - capacidade da cisterna de 5.000 m³ - DMT de 1.800 a 2.100 m</t>
  </si>
  <si>
    <t>Dragagem de areia média com draga hopper - capacidade da cisterna de 5.000 m³ - DMT de 2.100 a 2.400 m</t>
  </si>
  <si>
    <t>Dragagem de areia média com draga hopper - capacidade da cisterna de 5.000 m³ - DMT de 2.400 a 2.700 m</t>
  </si>
  <si>
    <t>Dragagem de areia média com draga hopper - capacidade da cisterna de 5.000 m³ - DMT de 2.700 a 3.000 m</t>
  </si>
  <si>
    <t>Dragagem de areia média com draga hopper - capacidade da cisterna de 5.000 m³ - DMT de 3.000 m</t>
  </si>
  <si>
    <t>Dragagem de areia média com draga hopper - capacidade da cisterna de 750 m³ - DMT de 1.500 a 1.800 m</t>
  </si>
  <si>
    <t>Dragagem de areia média com draga hopper - capacidade da cisterna de 750 m³ - DMT de 1.800 a 2.100 m</t>
  </si>
  <si>
    <t>Dragagem de areia média com draga hopper - capacidade da cisterna de 750 m³ - DMT de 2.100 a 2.400 m</t>
  </si>
  <si>
    <t>Dragagem de areia média com draga hopper - capacidade da cisterna de 750 m³ - DMT de 2.400 a 2.700 m</t>
  </si>
  <si>
    <t>Dragagem de areia média com draga hopper - capacidade da cisterna de 750 m³ - DMT de 2.700 a 3.000 m</t>
  </si>
  <si>
    <t>Dragagem de areia média com draga hopper - capacidade da cisterna de 750 m³ - DMT de 3.000 m</t>
  </si>
  <si>
    <t>Dragagem de cascalho com draga de sucção e recalque - bomba de 1.350 kW e cortador de 170 kW - distância de recalque de 1.100 a 1.300 m</t>
  </si>
  <si>
    <t>Dragagem de cascalho com draga de sucção e recalque - bomba de 1.350 kW e cortador de 170 kW - distância de recalque de 1.300 a 1.500 m</t>
  </si>
  <si>
    <t>Dragagem de cascalho com draga de sucção e recalque - bomba de 1.350 kW e cortador de 170 kW - distância de recalque de 1.500 a 1.700 m</t>
  </si>
  <si>
    <t>Dragagem de cascalho com draga de sucção e recalque - bomba de 1.350 kW e cortador de 170 kW - distância de recalque de 1.700 a 1.900 m</t>
  </si>
  <si>
    <t>Dragagem de cascalho com draga de sucção e recalque - bomba de 1.350 kW e cortador de 170 kW - distância de recalque de 1.900 a 2.100 m</t>
  </si>
  <si>
    <t>Dragagem de cascalho com draga de sucção e recalque - bomba de 1.350 kW e cortador de 170 kW - distância de recalque de 2.100 a 2.300 m</t>
  </si>
  <si>
    <t>Dragagem de cascalho com draga de sucção e recalque - bomba de 1.350 kW e cortador de 170 kW - distância de recalque de 500 a 700 m</t>
  </si>
  <si>
    <t>Dragagem de cascalho com draga de sucção e recalque - bomba de 1.350 kW e cortador de 170 kW - distância de recalque de 700 a 900 m</t>
  </si>
  <si>
    <t>Dragagem de cascalho com draga de sucção e recalque - bomba de 1.350 kW e cortador de 170 kW - distância de recalque de 900 a 1.100 m</t>
  </si>
  <si>
    <t>Dragagem de cascalho com draga de sucção e recalque - bomba de 1.350 kW e cortador de 170 kW - distância de recalque de até 500 m</t>
  </si>
  <si>
    <t>Dragagem de cascalho com draga de sucção e recalque - bomba de 294 kW e cortador de 30 kW - distância de recalque de 1.100 a 1.300 m</t>
  </si>
  <si>
    <t>Dragagem de cascalho com draga de sucção e recalque - bomba de 294 kW e cortador de 30 kW - distância de recalque de 1.300 a 1.500 m</t>
  </si>
  <si>
    <t>Dragagem de cascalho com draga de sucção e recalque - bomba de 294 kW e cortador de 30 kW - distância de recalque de 500 a 700 m</t>
  </si>
  <si>
    <t>Dragagem de cascalho com draga de sucção e recalque - bomba de 294 kW e cortador de 30 kW - distância de recalque de 700 a 900 m</t>
  </si>
  <si>
    <t>Dragagem de cascalho com draga de sucção e recalque - bomba de 294 kW e cortador de 30 kW - distância de recalque de 900 a 1.100 m</t>
  </si>
  <si>
    <t>Dragagem de cascalho com draga de sucção e recalque - bomba de 294 kW e cortador de 30 kW - distância de recalque de até 500 m</t>
  </si>
  <si>
    <t>Dragagem de cascalho com draga de sucção e recalque - bomba de 483 kW e cortador de 55 kW - distância de recalque até 500 m</t>
  </si>
  <si>
    <t>Dragagem de cascalho com draga de sucção e recalque - bomba de 483 kW e cortador de 55 kW - distância de recalque de 1.100 a 1.300 m</t>
  </si>
  <si>
    <t>Dragagem de cascalho com draga de sucção e recalque - bomba de 483 kW e cortador de 55 kW - distância de recalque de 1.300 a 1.500 m</t>
  </si>
  <si>
    <t>Dragagem de cascalho com draga de sucção e recalque - bomba de 483 kW e cortador de 55 kW - distância de recalque de 500 a 700 m</t>
  </si>
  <si>
    <t>Dragagem de cascalho com draga de sucção e recalque - bomba de 483 kW e cortador de 55 kW - distância de recalque de 700 a 900 m</t>
  </si>
  <si>
    <t>Dragagem de cascalho com draga de sucção e recalque - bomba de 483 kW e cortador de 55 kW - distância de recalque de 900 a 1.100 m</t>
  </si>
  <si>
    <t>Dragagem de cascalho com draga de sucção e recalque - bomba de 746 kW e cortador de 110 kW - distância de recalque de 1.100 a 1.300 m</t>
  </si>
  <si>
    <t>Dragagem de cascalho com draga de sucção e recalque - bomba de 746 kW e cortador de 110 kW - distância de recalque de 1.300 a 1.500 m</t>
  </si>
  <si>
    <t>Dragagem de cascalho com draga de sucção e recalque - bomba de 746 kW e cortador de 110 kW - distância de recalque de 1.500 a 1.700 m</t>
  </si>
  <si>
    <t>Dragagem de cascalho com draga de sucção e recalque - bomba de 746 kW e cortador de 110 kW - distância de recalque de 1.700 a 1.900 m</t>
  </si>
  <si>
    <t>Dragagem de cascalho com draga de sucção e recalque - bomba de 746 kW e cortador de 110 kW - distância de recalque de 500 a 700 m</t>
  </si>
  <si>
    <t>Dragagem de cascalho com draga de sucção e recalque - bomba de 746 kW e cortador de 110 kW - distância de recalque de 700 a 900 m</t>
  </si>
  <si>
    <t>Dragagem de cascalho com draga de sucção e recalque - bomba de 746 kW e cortador de 110 kW - distância de recalque de 900 a 1.100 m</t>
  </si>
  <si>
    <t>Dragagem de cascalho com draga de sucção e recalque - bomba de 746 kW e cortador de 110 kW - distância de recalque de até 500 m</t>
  </si>
  <si>
    <t>Dragagem de cascalho com draga hopper - capacidade da cisterna de 1.000 m³ - DMT de 1.500 a 1.800 m</t>
  </si>
  <si>
    <t>Dragagem de cascalho com draga hopper - capacidade da cisterna de 1.000 m³ - DMT de 1.800 a 2.100 m</t>
  </si>
  <si>
    <t>Dragagem de cascalho com draga hopper - capacidade da cisterna de 1.000 m³ - DMT de 2.100 a 2.400 m</t>
  </si>
  <si>
    <t>Dragagem de cascalho com draga hopper - capacidade da cisterna de 1.000 m³ - DMT de 2.400 a 2.700 m</t>
  </si>
  <si>
    <t>Dragagem de cascalho com draga hopper - capacidade da cisterna de 1.000 m³ - DMT de 2.700 a 3.000 m</t>
  </si>
  <si>
    <t>Dragagem de cascalho com draga hopper - capacidade da cisterna de 1.000 m³ - DMT de 3.000 m</t>
  </si>
  <si>
    <t>Dragagem de cascalho com draga hopper - capacidade da cisterna de 10.000 m³ - DMT de 1.500 a 1.800 m</t>
  </si>
  <si>
    <t>Dragagem de cascalho com draga hopper - capacidade da cisterna de 10.000 m³ - DMT de 1.800 a 2.100 m</t>
  </si>
  <si>
    <t>Dragagem de cascalho com draga hopper - capacidade da cisterna de 10.000 m³ - DMT de 2.100 a 2.400 m</t>
  </si>
  <si>
    <t>Dragagem de cascalho com draga hopper - capacidade da cisterna de 10.000 m³ - DMT de 2.400 a 2.700 m</t>
  </si>
  <si>
    <t>Dragagem de cascalho com draga hopper - capacidade da cisterna de 10.000 m³ - DMT de 2.700 a 3.000 m</t>
  </si>
  <si>
    <t>Dragagem de cascalho com draga hopper - capacidade da cisterna de 10.000 m³ - DMT de 3.000 m</t>
  </si>
  <si>
    <t>Dragagem de cascalho com draga hopper - capacidade da cisterna de 15.000 m³ - DMT de 1.500 a 1.800 m</t>
  </si>
  <si>
    <t>Dragagem de cascalho com draga hopper - capacidade da cisterna de 15.000 m³ - DMT de 1.800 a 2.100 m</t>
  </si>
  <si>
    <t>Dragagem de cascalho com draga hopper - capacidade da cisterna de 15.000 m³ - DMT de 2.100 a 2.400 m</t>
  </si>
  <si>
    <t>Dragagem de cascalho com draga hopper - capacidade da cisterna de 15.000 m³ - DMT de 2.400 a 2.700 m</t>
  </si>
  <si>
    <t>Dragagem de cascalho com draga hopper - capacidade da cisterna de 15.000 m³ - DMT de 2.700 a 3.000 m</t>
  </si>
  <si>
    <t>Dragagem de cascalho com draga hopper - capacidade da cisterna de 15.000 m³ - DMT de 3.000 m</t>
  </si>
  <si>
    <t>Dragagem de cascalho com draga hopper - capacidade da cisterna de 2.000 m³ - DMT de 1.500 a 1.800 m</t>
  </si>
  <si>
    <t>Dragagem de cascalho com draga hopper - capacidade da cisterna de 2.000 m³ - DMT de 1.800 a 2.100 m</t>
  </si>
  <si>
    <t>Dragagem de cascalho com draga hopper - capacidade da cisterna de 2.000 m³ - DMT de 2.100 a 2.400 m</t>
  </si>
  <si>
    <t>Dragagem de cascalho com draga hopper - capacidade da cisterna de 2.000 m³ - DMT de 2.400 a 2.700 m</t>
  </si>
  <si>
    <t>Dragagem de cascalho com draga hopper - capacidade da cisterna de 2.000 m³ - DMT de 2.700 a 3.000 m</t>
  </si>
  <si>
    <t>Dragagem de cascalho com draga hopper - capacidade da cisterna de 2.000 m³ - DMT de 3.000 m</t>
  </si>
  <si>
    <t>Dragagem de cascalho com draga hopper - capacidade da cisterna de 20.000 m³ - DMT de 1.500 a 1.800 m</t>
  </si>
  <si>
    <t>Dragagem de cascalho com draga hopper - capacidade da cisterna de 20.000 m³ - DMT de 1.800 a 2.100 m</t>
  </si>
  <si>
    <t>Dragagem de cascalho com draga hopper - capacidade da cisterna de 20.000 m³ - DMT de 2.100 a 2.400 m</t>
  </si>
  <si>
    <t>Dragagem de cascalho com draga hopper - capacidade da cisterna de 20.000 m³ - DMT de 2.400 a 2.700 m</t>
  </si>
  <si>
    <t>Dragagem de cascalho com draga hopper - capacidade da cisterna de 20.000 m³ - DMT de 2.700 a 3.000 m</t>
  </si>
  <si>
    <t>Dragagem de cascalho com draga hopper - capacidade da cisterna de 20.000 m³ - DMT de 3.000 m</t>
  </si>
  <si>
    <t>Dragagem de cascalho com draga hopper - capacidade da cisterna de 3.000 m³ - DMT de 1.500 a 1.800 m</t>
  </si>
  <si>
    <t>Dragagem de cascalho com draga hopper - capacidade da cisterna de 3.000 m³ - DMT de 1.800 a 2.100 m</t>
  </si>
  <si>
    <t>Dragagem de cascalho com draga hopper - capacidade da cisterna de 3.000 m³ - DMT de 2.100 a 2.400 m</t>
  </si>
  <si>
    <t>Dragagem de cascalho com draga hopper - capacidade da cisterna de 3.000 m³ - DMT de 2.400 a 2.700 m</t>
  </si>
  <si>
    <t>Dragagem de cascalho com draga hopper - capacidade da cisterna de 3.000 m³ - DMT de 2.700 a 3.000 m</t>
  </si>
  <si>
    <t>Dragagem de cascalho com draga hopper - capacidade da cisterna de 3.000 m³ - DMT de 3.000 m</t>
  </si>
  <si>
    <t>Dragagem de cascalho com draga hopper - capacidade da cisterna de 4.000 m³ - DMT de 1.500 a 1.800 m</t>
  </si>
  <si>
    <t>Dragagem de cascalho com draga hopper - capacidade da cisterna de 4.000 m³ - DMT de 1.800 a 2.100 m</t>
  </si>
  <si>
    <t>Dragagem de cascalho com draga hopper - capacidade da cisterna de 4.000 m³ - DMT de 2.100 a 2.400 m</t>
  </si>
  <si>
    <t>Dragagem de cascalho com draga hopper - capacidade da cisterna de 4.000 m³ - DMT de 2.400 a 2.700 m</t>
  </si>
  <si>
    <t>Dragagem de cascalho com draga hopper - capacidade da cisterna de 4.000 m³ - DMT de 2.700 a 3.000 m</t>
  </si>
  <si>
    <t>Dragagem de cascalho com draga hopper - capacidade da cisterna de 4.000 m³ - DMT de 3.000 m</t>
  </si>
  <si>
    <t>Dragagem de cascalho com draga hopper - capacidade da cisterna de 5.000 m³ - DMT de 1.500 a 1.800 m</t>
  </si>
  <si>
    <t>Dragagem de cascalho com draga hopper - capacidade da cisterna de 5.000 m³ - DMT de 1.800 a 2.100 m</t>
  </si>
  <si>
    <t>Dragagem de cascalho com draga hopper - capacidade da cisterna de 5.000 m³ - DMT de 2.100 a 2.400 m</t>
  </si>
  <si>
    <t>Dragagem de cascalho com draga hopper - capacidade da cisterna de 5.000 m³ - DMT de 2.400 a 2.700 m</t>
  </si>
  <si>
    <t>Dragagem de cascalho com draga hopper - capacidade da cisterna de 5.000 m³ - DMT de 2.700 a 3.000 m</t>
  </si>
  <si>
    <t>Dragagem de cascalho com draga hopper - capacidade da cisterna de 5.000 m³ - DMT de 3.000 m</t>
  </si>
  <si>
    <t>Dragagem de cascalho com draga hopper - capacidade da cisterna de 750 m³ - DMT de 1.500 a 1.800 m</t>
  </si>
  <si>
    <t>Dragagem de cascalho com draga hopper - capacidade da cisterna de 750 m³ - DMT de 1.800 a 2.100 m</t>
  </si>
  <si>
    <t>Dragagem de cascalho com draga hopper - capacidade da cisterna de 750 m³ - DMT de 2.100 a 2.400 m</t>
  </si>
  <si>
    <t>Dragagem de cascalho com draga hopper - capacidade da cisterna de 750 m³ - DMT de 2.400 a 2.700 m</t>
  </si>
  <si>
    <t>Dragagem de cascalho com draga hopper - capacidade da cisterna de 750 m³ - DMT de 2.700 a 3.000 m</t>
  </si>
  <si>
    <t>Dragagem de cascalho com draga hopper - capacidade da cisterna de 750 m³ - DMT de 3.000 m</t>
  </si>
  <si>
    <t>Dragagem de cascalho fino com draga de sucção e recalque - bomba de 1.350 kW e cortador de 170 kW - distância de recalque de 1.100 a 1.300 m</t>
  </si>
  <si>
    <t>Dragagem de cascalho fino com draga de sucção e recalque - bomba de 1.350 kW e cortador de 170 kW - distância de recalque de 1.300 a 1.500 m</t>
  </si>
  <si>
    <t>Dragagem de cascalho fino com draga de sucção e recalque - bomba de 1.350 kW e cortador de 170 kW - distância de recalque de 1.500 a 1.700 m</t>
  </si>
  <si>
    <t>Dragagem de cascalho fino com draga de sucção e recalque - bomba de 1.350 kW e cortador de 170 kW - distância de recalque de 1.700 a 1.900 m</t>
  </si>
  <si>
    <t>Dragagem de cascalho fino com draga de sucção e recalque - bomba de 1.350 kW e cortador de 170 kW - distância de recalque de 1.900 a 2.100 m</t>
  </si>
  <si>
    <t>Dragagem de cascalho fino com draga de sucção e recalque - bomba de 1.350 kW e cortador de 170 kW - distância de recalque de 2.100 a 2.300 m</t>
  </si>
  <si>
    <t>Dragagem de cascalho fino com draga de sucção e recalque - bomba de 1.350 kW e cortador de 170 kW - distância de recalque de 2.300 a 2.500 m</t>
  </si>
  <si>
    <t>Dragagem de cascalho fino com draga de sucção e recalque - bomba de 1.350 kW e cortador de 170 kW - distância de recalque de 2.500 a 2.700 m</t>
  </si>
  <si>
    <t>Dragagem de cascalho fino com draga de sucção e recalque - bomba de 1.350 kW e cortador de 170 kW - distância de recalque de 2.700 a 2.900 m</t>
  </si>
  <si>
    <t>Dragagem de cascalho fino com draga de sucção e recalque - bomba de 1.350 kW e cortador de 170 kW - distância de recalque de 2.900 a 3.100 m</t>
  </si>
  <si>
    <t>Dragagem de cascalho fino com draga de sucção e recalque - bomba de 1.350 kW e cortador de 170 kW - distância de recalque de 3.100 a 3.300 m</t>
  </si>
  <si>
    <t>Dragagem de cascalho fino com draga de sucção e recalque - bomba de 1.350 kW e cortador de 170 kW - distância de recalque de 3.300 a 3.500 m</t>
  </si>
  <si>
    <t>Dragagem de cascalho fino com draga de sucção e recalque - bomba de 1.350 kW e cortador de 170 kW - distância de recalque de 3.500 a 3.700 m</t>
  </si>
  <si>
    <t>Dragagem de cascalho fino com draga de sucção e recalque - bomba de 1.350 kW e cortador de 170 kW - distância de recalque de 3.700 a 3.900 m</t>
  </si>
  <si>
    <t>Dragagem de cascalho fino com draga de sucção e recalque - bomba de 1.350 kW e cortador de 170 kW - distância de recalque de 3.900 a 4.100 m</t>
  </si>
  <si>
    <t>Dragagem de cascalho fino com draga de sucção e recalque - bomba de 1.350 kW e cortador de 170 kW - distância de recalque de 500 a 700 m</t>
  </si>
  <si>
    <t>Dragagem de cascalho fino com draga de sucção e recalque - bomba de 1.350 kW e cortador de 170 kW - distância de recalque de 700 a 900 m</t>
  </si>
  <si>
    <t>Dragagem de cascalho fino com draga de sucção e recalque - bomba de 1.350 kW e cortador de 170 kW - distância de recalque de 900 a 1.100 m</t>
  </si>
  <si>
    <t>Dragagem de cascalho fino com draga de sucção e recalque - bomba de 1.350 kW e cortador de 170 kW - distância de recalque de até 500 m</t>
  </si>
  <si>
    <t>Dragagem de cascalho fino com draga de sucção e recalque - bomba de 294 kW e cortador de 30 kW - distância de recalque de 1.100 a 1.300 m</t>
  </si>
  <si>
    <t>Dragagem de cascalho fino com draga de sucção e recalque - bomba de 294 kW e cortador de 30 kW - distância de recalque de 1.300 a 1.500 m</t>
  </si>
  <si>
    <t>Dragagem de cascalho fino com draga de sucção e recalque - bomba de 294 kW e cortador de 30 kW - distância de recalque de 1.500 a 1.700 m</t>
  </si>
  <si>
    <t>Dragagem de cascalho fino com draga de sucção e recalque - bomba de 294 kW e cortador de 30 kW - distância de recalque de 500 a 700 m</t>
  </si>
  <si>
    <t>Dragagem de cascalho fino com draga de sucção e recalque - bomba de 294 kW e cortador de 30 kW - distância de recalque de 700 a 900 m</t>
  </si>
  <si>
    <t>Dragagem de cascalho fino com draga de sucção e recalque - bomba de 294 kW e cortador de 30 kW - distância de recalque de 900 a 1.100 m</t>
  </si>
  <si>
    <t>Dragagem de cascalho fino com draga de sucção e recalque - bomba de 294 kW e cortador de 30 kW - distância de recalque de até 500 m</t>
  </si>
  <si>
    <t>Dragagem de cascalho fino com draga de sucção e recalque - bomba de 483 kW e cortador de 55 kW - distância de recalque de 1.100 a 1.300 m</t>
  </si>
  <si>
    <t>Dragagem de cascalho fino com draga de sucção e recalque - bomba de 483 kW e cortador de 55 kW - distância de recalque de 1.300 a 1.500 m</t>
  </si>
  <si>
    <t>Dragagem de cascalho fino com draga de sucção e recalque - bomba de 483 kW e cortador de 55 kW - distância de recalque de 1.500 a 1.700 m</t>
  </si>
  <si>
    <t>Dragagem de cascalho fino com draga de sucção e recalque - bomba de 483 kW e cortador de 55 kW - distância de recalque de 1.700 a 1.900 m</t>
  </si>
  <si>
    <t>Dragagem de cascalho fino com draga de sucção e recalque - bomba de 483 kW e cortador de 55 kW - distância de recalque de 1.900 a 2.100 m</t>
  </si>
  <si>
    <t>Dragagem de cascalho fino com draga de sucção e recalque - bomba de 483 kW e cortador de 55 kW - distância de recalque de 2.100 a 2.300 m</t>
  </si>
  <si>
    <t>Dragagem de cascalho fino com draga de sucção e recalque - bomba de 483 kW e cortador de 55 kW - distância de recalque de 2.300 a 2.500 m</t>
  </si>
  <si>
    <t>Dragagem de cascalho fino com draga de sucção e recalque - bomba de 483 kW e cortador de 55 kW - distância de recalque de 500 a 700 m</t>
  </si>
  <si>
    <t>Dragagem de cascalho fino com draga de sucção e recalque - bomba de 483 kW e cortador de 55 kW - distância de recalque de 700 a 900 m</t>
  </si>
  <si>
    <t>Dragagem de cascalho fino com draga de sucção e recalque - bomba de 483 kW e cortador de 55 kW - distância de recalque de 900 a 1.100 m</t>
  </si>
  <si>
    <t>Dragagem de cascalho fino com draga de sucção e recalque - bomba de 483 kW e cortador de 55 kW - distância de recalque de até 500 m</t>
  </si>
  <si>
    <t>Dragagem de cascalho fino com draga de sucção e recalque - bomba de 746 kW e cortador de 110 kW - distância de recalque de 1.100 a 1.300 m</t>
  </si>
  <si>
    <t>Dragagem de cascalho fino com draga de sucção e recalque - bomba de 746 kW e cortador de 110 kW - distância de recalque de 1.300 a 1.500 m</t>
  </si>
  <si>
    <t>Dragagem de cascalho fino com draga de sucção e recalque - bomba de 746 kW e cortador de 110 kW - distância de recalque de 1.500 a 1.700 m</t>
  </si>
  <si>
    <t>Dragagem de cascalho fino com draga de sucção e recalque - bomba de 746 kW e cortador de 110 kW - distância de recalque de 1.700 a 1.900 m</t>
  </si>
  <si>
    <t>Dragagem de cascalho fino com draga de sucção e recalque - bomba de 746 kW e cortador de 110 kW - distância de recalque de 1.900 a 2.100 m</t>
  </si>
  <si>
    <t>Dragagem de cascalho fino com draga de sucção e recalque - bomba de 746 kW e cortador de 110 kW - distância de recalque de 2.100 a 2.300 m</t>
  </si>
  <si>
    <t>Dragagem de cascalho fino com draga de sucção e recalque - bomba de 746 kW e cortador de 110 kW - distância de recalque de 2.300 a 2.500 m</t>
  </si>
  <si>
    <t>Dragagem de cascalho fino com draga de sucção e recalque - bomba de 746 kW e cortador de 110 kW - distância de recalque de 2.500 a 2.700 m</t>
  </si>
  <si>
    <t>Dragagem de cascalho fino com draga de sucção e recalque - bomba de 746 kW e cortador de 110 kW - distância de recalque de 2.700 a 2.900 m</t>
  </si>
  <si>
    <t>Dragagem de cascalho fino com draga de sucção e recalque - bomba de 746 kW e cortador de 110 kW - distância de recalque de 2.900 a 3.100 m</t>
  </si>
  <si>
    <t>Dragagem de cascalho fino com draga de sucção e recalque - bomba de 746 kW e cortador de 110 kW - distância de recalque de 500 a 700 m</t>
  </si>
  <si>
    <t>Dragagem de cascalho fino com draga de sucção e recalque - bomba de 746 kW e cortador de 110 kW - distância de recalque de 700 a 900 m</t>
  </si>
  <si>
    <t>Dragagem de cascalho fino com draga de sucção e recalque - bomba de 746 kW e cortador de 110 kW - distância de recalque de 900 a 1.100 m</t>
  </si>
  <si>
    <t>Dragagem de cascalho fino com draga de sucção e recalque - bomba de 746 kW e cortador de 110 kW - distância de recalque de até 500 m</t>
  </si>
  <si>
    <t>Dragagem de cascalho fino com draga hopper - capacidade da cisterna de 1.000 m³ - DMT de 1.500 a 1.800 m</t>
  </si>
  <si>
    <t>Dragagem de cascalho fino com draga hopper - capacidade da cisterna de 1.000 m³ - DMT de 1.800 a 2.100 m</t>
  </si>
  <si>
    <t>Dragagem de cascalho fino com draga hopper - capacidade da cisterna de 1.000 m³ - DMT de 2.100 a 2.400 m</t>
  </si>
  <si>
    <t>Dragagem de cascalho fino com draga hopper - capacidade da cisterna de 1.000 m³ - DMT de 2.400 a 2.700 m</t>
  </si>
  <si>
    <t>Dragagem de cascalho fino com draga hopper - capacidade da cisterna de 1.000 m³ - DMT de 2.700 a 3.000 m</t>
  </si>
  <si>
    <t>Dragagem de cascalho fino com draga hopper - capacidade da cisterna de 1.000 m³ - DMT de 3.000 m</t>
  </si>
  <si>
    <t>Dragagem de cascalho fino com draga hopper - capacidade da cisterna de 10.000 m³ - DMT de 1.500 a 1.800 m</t>
  </si>
  <si>
    <t>Dragagem de cascalho fino com draga hopper - capacidade da cisterna de 10.000 m³ - DMT de 1.800 a 2.100 m</t>
  </si>
  <si>
    <t>Dragagem de cascalho fino com draga hopper - capacidade da cisterna de 10.000 m³ - DMT de 2.100 a 2.400 m</t>
  </si>
  <si>
    <t>Dragagem de cascalho fino com draga hopper - capacidade da cisterna de 10.000 m³ - DMT de 2.400 a 2.700 m</t>
  </si>
  <si>
    <t>Dragagem de cascalho fino com draga hopper - capacidade da cisterna de 10.000 m³ - DMT de 2.700 a 3.000 m</t>
  </si>
  <si>
    <t>Dragagem de cascalho fino com draga hopper - capacidade da cisterna de 10.000 m³ - DMT de 3.000 m</t>
  </si>
  <si>
    <t>Dragagem de cascalho fino com draga hopper - capacidade da cisterna de 15.000 m³ - DMT de 1.500 a 1.800 m</t>
  </si>
  <si>
    <t>Dragagem de cascalho fino com draga hopper - capacidade da cisterna de 15.000 m³ - DMT de 1.800 a 2.100 m</t>
  </si>
  <si>
    <t>Dragagem de cascalho fino com draga hopper - capacidade da cisterna de 15.000 m³ - DMT de 2.100 a 2.400 m</t>
  </si>
  <si>
    <t>Dragagem de cascalho fino com draga hopper - capacidade da cisterna de 15.000 m³ - DMT de 2.400 a 2.700 m</t>
  </si>
  <si>
    <t>Dragagem de cascalho fino com draga hopper - capacidade da cisterna de 15.000 m³ - DMT de 2.700 a 3.000 m</t>
  </si>
  <si>
    <t>Dragagem de cascalho fino com draga hopper - capacidade da cisterna de 15.000 m³ - DMT de 3.000 m</t>
  </si>
  <si>
    <t>Dragagem de cascalho fino com draga hopper - capacidade da cisterna de 2.000 m³ - DMT de 1.500 a 1.800 m</t>
  </si>
  <si>
    <t>Dragagem de cascalho fino com draga hopper - capacidade da cisterna de 2.000 m³ - DMT de 1.800 a 2.100 m</t>
  </si>
  <si>
    <t>Dragagem de cascalho fino com draga hopper - capacidade da cisterna de 2.000 m³ - DMT de 2.100 a 2.400 m</t>
  </si>
  <si>
    <t>Dragagem de cascalho fino com draga hopper - capacidade da cisterna de 2.000 m³ - DMT de 2.400 a 2.700 m</t>
  </si>
  <si>
    <t>Dragagem de cascalho fino com draga hopper - capacidade da cisterna de 2.000 m³ - DMT de 2.700 a 3.000 m</t>
  </si>
  <si>
    <t>Dragagem de cascalho fino com draga hopper - capacidade da cisterna de 2.000 m³ - DMT de 3.000 m</t>
  </si>
  <si>
    <t>Dragagem de cascalho fino com draga hopper - capacidade da cisterna de 20.000 m³ - DMT de 1.500 a 1.800 m</t>
  </si>
  <si>
    <t>Dragagem de cascalho fino com draga hopper - capacidade da cisterna de 20.000 m³ - DMT de 1.800 a 2.100 m</t>
  </si>
  <si>
    <t>Dragagem de cascalho fino com draga hopper - capacidade da cisterna de 20.000 m³ - DMT de 2.100 a 2.400 m</t>
  </si>
  <si>
    <t>Dragagem de cascalho fino com draga hopper - capacidade da cisterna de 20.000 m³ - DMT de 2.400 a 2.700 m</t>
  </si>
  <si>
    <t>Dragagem de cascalho fino com draga hopper - capacidade da cisterna de 20.000 m³ - DMT de 2.700 a 3.000 m</t>
  </si>
  <si>
    <t>Dragagem de cascalho fino com draga hopper - capacidade da cisterna de 20.000 m³ - DMT de 3.000 m</t>
  </si>
  <si>
    <t>Dragagem de cascalho fino com draga hopper - capacidade da cisterna de 3.000 m³ - DMT de 1.500 a 1.800 m</t>
  </si>
  <si>
    <t>Dragagem de cascalho fino com draga hopper - capacidade da cisterna de 3.000 m³ - DMT de 1.800 a 2.100 m</t>
  </si>
  <si>
    <t>Dragagem de cascalho fino com draga hopper - capacidade da cisterna de 3.000 m³ - DMT de 2.100 a 2.400 m</t>
  </si>
  <si>
    <t>Dragagem de cascalho fino com draga hopper - capacidade da cisterna de 3.000 m³ - DMT de 2.400 a 2.700 m</t>
  </si>
  <si>
    <t>Dragagem de cascalho fino com draga hopper - capacidade da cisterna de 3.000 m³ - DMT de 2.700 a 3.000 m</t>
  </si>
  <si>
    <t>Dragagem de cascalho fino com draga hopper - capacidade da cisterna de 3.000 m³ - DMT de 3.000 m</t>
  </si>
  <si>
    <t>Dragagem de cascalho fino com draga hopper - capacidade da cisterna de 4.000 m³ - DMT de 1.500 a 1.800 m</t>
  </si>
  <si>
    <t>Dragagem de cascalho fino com draga hopper - capacidade da cisterna de 4.000 m³ - DMT de 1.800 a 2.100 m</t>
  </si>
  <si>
    <t>Dragagem de cascalho fino com draga hopper - capacidade da cisterna de 4.000 m³ - DMT de 2.100 a 2.400 m</t>
  </si>
  <si>
    <t>Dragagem de cascalho fino com draga hopper - capacidade da cisterna de 4.000 m³ - DMT de 2.400 a 2.700 m</t>
  </si>
  <si>
    <t>Dragagem de cascalho fino com draga hopper - capacidade da cisterna de 4.000 m³ - DMT de 2.700 a 3.000 m</t>
  </si>
  <si>
    <t>Dragagem de cascalho fino com draga hopper - capacidade da cisterna de 4.000 m³ - DMT de 3.000 m</t>
  </si>
  <si>
    <t>Dragagem de cascalho fino com draga hopper - capacidade da cisterna de 5.000 m³ - DMT de 1.500 a 1.800 m</t>
  </si>
  <si>
    <t>Dragagem de cascalho fino com draga hopper - capacidade da cisterna de 5.000 m³ - DMT de 1.800 a 2.100 m</t>
  </si>
  <si>
    <t>Dragagem de cascalho fino com draga hopper - capacidade da cisterna de 5.000 m³ - DMT de 2.100 a 2.400 m</t>
  </si>
  <si>
    <t>Dragagem de cascalho fino com draga hopper - capacidade da cisterna de 5.000 m³ - DMT de 2.400 a 2.700 m</t>
  </si>
  <si>
    <t>Dragagem de cascalho fino com draga hopper - capacidade da cisterna de 5.000 m³ - DMT de 2.700 a 3.000 m</t>
  </si>
  <si>
    <t>Dragagem de cascalho fino com draga hopper - capacidade da cisterna de 5.000 m³ - DMT de 3.000 m</t>
  </si>
  <si>
    <t>Dragagem de cascalho fino com draga hopper - capacidade da cisterna de 750 m³ - DMT de 1.500 a 1.800 m</t>
  </si>
  <si>
    <t>Dragagem de cascalho fino com draga hopper - capacidade da cisterna de 750 m³ - DMT de 1.800 a 2.100 m</t>
  </si>
  <si>
    <t>Dragagem de cascalho fino com draga hopper - capacidade da cisterna de 750 m³ - DMT de 2.100 a 2.400 m</t>
  </si>
  <si>
    <t>Dragagem de cascalho fino com draga hopper - capacidade da cisterna de 750 m³ - DMT de 2.400 a 2.700 m</t>
  </si>
  <si>
    <t>Dragagem de cascalho fino com draga hopper - capacidade da cisterna de 750 m³ - DMT de 2.700 a 3.000 m</t>
  </si>
  <si>
    <t>Dragagem de cascalho fino com draga hopper - capacidade da cisterna de 750 m³ - DMT de 3.000 m</t>
  </si>
  <si>
    <t>Dragagem de material de 1ª categoria com clamshell sobre pontão flutuante - capacidade da caçamba de 4,6 m³ - transporte com batelão sem propulsão com capacidade de 100 t - DMT 0 a 300 m</t>
  </si>
  <si>
    <t>Dragagem de material de 1ª categoria com clamshell sobre pontão flutuante - capacidade da caçamba de 4,6 m³ - transporte com batelão sem propulsão com capacidade de 100 t - DMT 1.200 a 1.500 m</t>
  </si>
  <si>
    <t>Dragagem de material de 1ª categoria com clamshell sobre pontão flutuante - capacidade da caçamba de 4,6 m³ - transporte com batelão sem propulsão com capacidade de 100 t - DMT 1.500 a 1.800 m</t>
  </si>
  <si>
    <t>Dragagem de material de 1ª categoria com clamshell sobre pontão flutuante - capacidade da caçamba de 4,6 m³ - transporte com batelão sem propulsão com capacidade de 100 t - DMT 1.800 a 2.100 m</t>
  </si>
  <si>
    <t>Dragagem de material de 1ª categoria com clamshell sobre pontão flutuante - capacidade da caçamba de 4,6 m³ - transporte com batelão sem propulsão com capacidade de 100 t - DMT 2.100 a 2.400 m</t>
  </si>
  <si>
    <t>Dragagem de material de 1ª categoria com clamshell sobre pontão flutuante - capacidade da caçamba de 4,6 m³ - transporte com batelão sem propulsão com capacidade de 100 t - DMT 2.400 a 2.700 m</t>
  </si>
  <si>
    <t>Dragagem de material de 1ª categoria com clamshell sobre pontão flutuante - capacidade da caçamba de 4,6 m³ - transporte com batelão sem propulsão com capacidade de 100 t - DMT 2.700 a 3.000 m</t>
  </si>
  <si>
    <t>Dragagem de material de 1ª categoria com clamshell sobre pontão flutuante - capacidade da caçamba de 4,6 m³ - transporte com batelão sem propulsão com capacidade de 100 t - DMT 300 a 600 m</t>
  </si>
  <si>
    <t>Dragagem de material de 1ª categoria com clamshell sobre pontão flutuante - capacidade da caçamba de 4,6 m³ - transporte com batelão sem propulsão com capacidade de 100 t - DMT 600 a 900 m</t>
  </si>
  <si>
    <t>Dragagem de material de 1ª categoria com clamshell sobre pontão flutuante - capacidade da caçamba de 4,6 m³ - transporte com batelão sem propulsão com capacidade de 100 t - DMT 900 a 1.200 m</t>
  </si>
  <si>
    <t>Dragagem de material de 1ª categoria com clamshell sobre pontão flutuante - capacidade da caçamba de 4,6 m³ - transporte com batelão sem propulsão com capacidade de 100 t - DMT de 3.000 m</t>
  </si>
  <si>
    <t>Dragagem de material de 1ª categoria com dragline - caçamba de 2,1 m³ - caminho de serviço em leito natural - DMT 1.000 a 1.200 m - com caminhão de 14 m³ e carregadeira</t>
  </si>
  <si>
    <t>Dragagem de material de 1ª categoria com dragline - caçamba de 2,1 m³ - caminho de serviço em leito natural - DMT 1.200 a 1.400 m - com caminhão de 14 m³ e carregadeira</t>
  </si>
  <si>
    <t>Dragagem de material de 1ª categoria com dragline - caçamba de 2,1 m³ - caminho de serviço em leito natural - DMT 1.400 a 1.600 m - com caminhão de 14 m³ e carregadeira</t>
  </si>
  <si>
    <t>Dragagem de material de 1ª categoria com dragline - caçamba de 2,1 m³ - caminho de serviço em leito natural - DMT 1.600 a 1.800 m - com caminhão de 14 m³ e carregadeira</t>
  </si>
  <si>
    <t>Dragagem de material de 1ª categoria com dragline - caçamba de 2,1 m³ - caminho de serviço em leito natural - DMT 1.800 a 2.000 m - com caminhão de 14 m³ e carregadeira</t>
  </si>
  <si>
    <t>Dragagem de material de 1ª categoria com dragline - caçamba de 2,1 m³ - caminho de serviço em leito natural - DMT 2.000 a 2.500 m - com caminhão de 14 m³ e carregadeira</t>
  </si>
  <si>
    <t>Dragagem de material de 1ª categoria com dragline - caçamba de 2,1 m³ - caminho de serviço em leito natural - DMT 2.500 a 3.000 m - com caminhão de 14 m³ e carregadeira</t>
  </si>
  <si>
    <t>Dragagem de material de 1ª categoria com dragline - caçamba de 2,1 m³ - caminho de serviço em leito natural - DMT 200 a 400 m - com caminhão de 14 m³ e carregadeira</t>
  </si>
  <si>
    <t>Dragagem de material de 1ª categoria com dragline - caçamba de 2,1 m³ - caminho de serviço em leito natural - DMT 400 a 600 m - com caminhão de 14 m³ e carregadeira</t>
  </si>
  <si>
    <t>Dragagem de material de 1ª categoria com dragline - caçamba de 2,1 m³ - caminho de serviço em leito natural - DMT 50 a 200 m - com caminhão de 14 m³ e carregadeira</t>
  </si>
  <si>
    <t>Dragagem de material de 1ª categoria com dragline - caçamba de 2,1 m³ - caminho de serviço em leito natural - DMT 600 a 800 m - com caminhão de 14 m³ e carregadeira</t>
  </si>
  <si>
    <t>Dragagem de material de 1ª categoria com dragline - caçamba de 2,1 m³ - caminho de serviço em leito natural - DMT 800 a 1.000 m - com caminhão de 14 m³ e carregadeira</t>
  </si>
  <si>
    <t>Dragagem de material de 1ª categoria com dragline - caçamba de 2,1 m³ - caminho de serviço em leito natural - DMT de 3.000 m - com caminhão de 14 m³ e carregadeira</t>
  </si>
  <si>
    <t>Dragagem de material de 1ª categoria com dragline - caçamba de 2,1 m³ - caminho de serviço em revestimento primário - DMT 1.000 a 1.200 m - com caminhão de 14 m³ e carregadeira</t>
  </si>
  <si>
    <t>Dragagem de material de 1ª categoria com dragline - caçamba de 2,1 m³ - caminho de serviço em revestimento primário - DMT 1.200 a 1.400 m - com caminhão de 14 m³ e carregadeira</t>
  </si>
  <si>
    <t>Dragagem de material de 1ª categoria com dragline - caçamba de 2,1 m³ - caminho de serviço em revestimento primário - DMT 1.400 a 1.600 m - com caminhão de 14 m³ e carregadeira</t>
  </si>
  <si>
    <t>Dragagem de material de 1ª categoria com dragline - caçamba de 2,1 m³ - caminho de serviço em revestimento primário - DMT 1.600 a 1.800 m - com caminhão de 14 m³ e carregadeira</t>
  </si>
  <si>
    <t>Dragagem de material de 1ª categoria com dragline - caçamba de 2,1 m³ - caminho de serviço em revestimento primário - DMT 1.800 a 2.000 m - com caminhão de 14 m³ e carregadeira</t>
  </si>
  <si>
    <t>Dragagem de material de 1ª categoria com dragline - caçamba de 2,1 m³ - caminho de serviço em revestimento primário - DMT 2.000 a 2.500 m - com caminhão de 14 m³ e carregadeira</t>
  </si>
  <si>
    <t>Dragagem de material de 1ª categoria com dragline - caçamba de 2,1 m³ - caminho de serviço em revestimento primário - DMT 2.500 a 3.000 m - com caminhão de 14 m³ e carregadeira</t>
  </si>
  <si>
    <t>Dragagem de material de 1ª categoria com dragline - caçamba de 2,1 m³ - caminho de serviço em revestimento primário - DMT 200 a 400 m - com caminhão de 14 m³ e carregadeira</t>
  </si>
  <si>
    <t>Dragagem de material de 1ª categoria com dragline - caçamba de 2,1 m³ - caminho de serviço em revestimento primário - DMT 400 a 600 m - com caminhão de 14 m³ e carregadeira</t>
  </si>
  <si>
    <t>Dragagem de material de 1ª categoria com dragline - caçamba de 2,1 m³ - caminho de serviço em revestimento primário - DMT 50 a 200 m - com caminhão de 14 m³ e carregadeira</t>
  </si>
  <si>
    <t>Dragagem de material de 1ª categoria com dragline - caçamba de 2,1 m³ - caminho de serviço em revestimento primário - DMT 600 a 800 m - com caminhão de 14 m³ e carregadeira</t>
  </si>
  <si>
    <t>Dragagem de material de 1ª categoria com dragline - caçamba de 2,1 m³ - caminho de serviço em revestimento primário - DMT 800 a 1.000 m - com caminhão de 14 m³ e carregadeira</t>
  </si>
  <si>
    <t>Dragagem de material de 1ª categoria com dragline - caçamba de 2,1 m³ - caminho de serviço em revestimento primário - DMT de 3.000 m - com caminhão de 14 m³ e carregadeira</t>
  </si>
  <si>
    <t>Dragagem de material de 1ª categoria com dragline - caçamba de 2,1 m³ - caminho de serviço pavimentado - DMT 1.000 a 1.200 m - com caminhão de 14 m³ e carregadeira</t>
  </si>
  <si>
    <t>Dragagem de material de 1ª categoria com dragline - caçamba de 2,1 m³ - caminho de serviço pavimentado - DMT 1.200 a 1.400 m - com caminhão de 14 m³ e carregadeira</t>
  </si>
  <si>
    <t>Dragagem de material de 1ª categoria com dragline - caçamba de 2,1 m³ - caminho de serviço pavimentado - DMT 1.400 a 1.600 m - com caminhão de 14 m³ e carregadeira</t>
  </si>
  <si>
    <t>Dragagem de material de 1ª categoria com dragline - caçamba de 2,1 m³ - caminho de serviço pavimentado - DMT 1.600 a 1.800 m - com caminhão de 14 m³ e carregadeira</t>
  </si>
  <si>
    <t>Dragagem de material de 1ª categoria com dragline - caçamba de 2,1 m³ - caminho de serviço pavimentado - DMT 1.800 a 2.000 m - com caminhão de 14 m³ e carregadeira</t>
  </si>
  <si>
    <t>Dragagem de material de 1ª categoria com dragline - caçamba de 2,1 m³ - caminho de serviço pavimentado - DMT 2.000 a 2.500 m - com caminhão de 14 m³ e carregadeira</t>
  </si>
  <si>
    <t>Dragagem de material de 1ª categoria com dragline - caçamba de 2,1 m³ - caminho de serviço pavimentado - DMT 2.500 a 3.000 m - com caminhão de 14 m³ e carregadeira</t>
  </si>
  <si>
    <t>Dragagem de material de 1ª categoria com dragline - caçamba de 2,1 m³ - caminho de serviço pavimentado - DMT 200 a 400 m - com caminhão de 14 m³ e carregadeira</t>
  </si>
  <si>
    <t>Dragagem de material de 1ª categoria com dragline - caçamba de 2,1 m³ - caminho de serviço pavimentado - DMT 400 a 600 m - com caminhão de 14 m³ e carregadeira</t>
  </si>
  <si>
    <t>Dragagem de material de 1ª categoria com dragline - caçamba de 2,1 m³ - caminho de serviço pavimentado - DMT 50 a 200 m - com caminhão de 14 m³ e carregadeira</t>
  </si>
  <si>
    <t>Dragagem de material de 1ª categoria com dragline - caçamba de 2,1 m³ - caminho de serviço pavimentado - DMT 600 a 800 m - com caminhão de 14 m³ e carregadeira</t>
  </si>
  <si>
    <t>Dragagem de material de 1ª categoria com dragline - caçamba de 2,1 m³ - caminho de serviço pavimentado - DMT 800 a 1.000 m - com caminhão de 14 m³ e carregadeira</t>
  </si>
  <si>
    <t>Dragagem de material de 1ª categoria com dragline - caçamba de 2,1 m³ - caminho de serviço pavimentado - DMT de 3.000 m - com caminhão de 14 m³ e carregadeira</t>
  </si>
  <si>
    <t>Dragagem de material de 1ª categoria com dragline - caçamba de 2,1 m³ - DMT até 50 m</t>
  </si>
  <si>
    <t>Dragagem de material de 1ª categoria com escavadeira hidráulica - capacidade de caçamba de 1,56 m³ - caminho de serviço em leito natural - DMT 1.000 a 1.200 m</t>
  </si>
  <si>
    <t>Dragagem de material de 1ª categoria com escavadeira hidráulica - capacidade de caçamba de 1,56 m³ - caminho de serviço em leito natural - DMT 1.200 a 1.400 m</t>
  </si>
  <si>
    <t>Dragagem de material de 1ª categoria com escavadeira hidráulica - capacidade de caçamba de 1,56 m³ - caminho de serviço em leito natural - DMT 1.400 a 1.600 m</t>
  </si>
  <si>
    <t>Dragagem de material de 1ª categoria com escavadeira hidráulica - capacidade de caçamba de 1,56 m³ - caminho de serviço em leito natural - DMT 1.600 a 1.800 m</t>
  </si>
  <si>
    <t>Dragagem de material de 1ª categoria com escavadeira hidráulica - capacidade de caçamba de 1,56 m³ - caminho de serviço em leito natural - DMT 1.800 a 2.000 m</t>
  </si>
  <si>
    <t>Dragagem de material de 1ª categoria com escavadeira hidráulica - capacidade de caçamba de 1,56 m³ - caminho de serviço em leito natural - DMT 2.000 a 2.500 m</t>
  </si>
  <si>
    <t>Dragagem de material de 1ª categoria com escavadeira hidráulica - capacidade de caçamba de 1,56 m³ - caminho de serviço em leito natural - DMT 2.500 a 3.000 m</t>
  </si>
  <si>
    <t>Dragagem de material de 1ª categoria com escavadeira hidráulica - capacidade de caçamba de 1,56 m³ - caminho de serviço em leito natural - DMT 200 a 400 m</t>
  </si>
  <si>
    <t>Dragagem de material de 1ª categoria com escavadeira hidráulica - capacidade de caçamba de 1,56 m³ - caminho de serviço em leito natural - DMT 3.000 m</t>
  </si>
  <si>
    <t>Dragagem de material de 1ª categoria com escavadeira hidráulica - capacidade de caçamba de 1,56 m³ - caminho de serviço em leito natural - DMT 400 a 600 m</t>
  </si>
  <si>
    <t>Dragagem de material de 1ª categoria com escavadeira hidráulica - capacidade de caçamba de 1,56 m³ - caminho de serviço em leito natural - DMT 50 a 200 m</t>
  </si>
  <si>
    <t>Dragagem de material de 1ª categoria com escavadeira hidráulica - capacidade de caçamba de 1,56 m³ - caminho de serviço em leito natural - DMT 600 a 800 m</t>
  </si>
  <si>
    <t>Dragagem de material de 1ª categoria com escavadeira hidráulica - capacidade de caçamba de 1,56 m³ - caminho de serviço em leito natural - DMT 800 a 1.000 m</t>
  </si>
  <si>
    <t>Dragagem de material de 1ª categoria com escavadeira hidráulica - capacidade de caçamba de 1,56 m³ - caminho de serviço em revestimento primário - DMT 1.000 a 1.200 m</t>
  </si>
  <si>
    <t>Dragagem de material de 1ª categoria com escavadeira hidráulica - capacidade de caçamba de 1,56 m³ - caminho de serviço em revestimento primário - DMT 1.200 a 1.400 m</t>
  </si>
  <si>
    <t>Dragagem de material de 1ª categoria com escavadeira hidráulica - capacidade de caçamba de 1,56 m³ - caminho de serviço em revestimento primário - DMT 1.400 a 1.600 m</t>
  </si>
  <si>
    <t>Dragagem de material de 1ª categoria com escavadeira hidráulica - capacidade de caçamba de 1,56 m³ - caminho de serviço em revestimento primário - DMT 1.600 a 1.800 m</t>
  </si>
  <si>
    <t>Dragagem de material de 1ª categoria com escavadeira hidráulica - capacidade de caçamba de 1,56 m³ - caminho de serviço em revestimento primário - DMT 1.800 a 2.000 m</t>
  </si>
  <si>
    <t>Dragagem de material de 1ª categoria com escavadeira hidráulica - capacidade de caçamba de 1,56 m³ - caminho de serviço em revestimento primário - DMT 2.000 a 2.500 m</t>
  </si>
  <si>
    <t>Dragagem de material de 1ª categoria com escavadeira hidráulica - capacidade de caçamba de 1,56 m³ - caminho de serviço em revestimento primário - DMT 2.500 a 3.000 m</t>
  </si>
  <si>
    <t>Dragagem de material de 1ª categoria com escavadeira hidráulica - capacidade de caçamba de 1,56 m³ - caminho de serviço em revestimento primário - DMT 200 a 400 m</t>
  </si>
  <si>
    <t>Dragagem de material de 1ª categoria com escavadeira hidráulica - capacidade de caçamba de 1,56 m³ - caminho de serviço em revestimento primário - DMT 3.000 m</t>
  </si>
  <si>
    <t>Dragagem de material de 1ª categoria com escavadeira hidráulica - capacidade de caçamba de 1,56 m³ - caminho de serviço em revestimento primário - DMT 400 a 600 m</t>
  </si>
  <si>
    <t>Dragagem de material de 1ª categoria com escavadeira hidráulica - capacidade de caçamba de 1,56 m³ - caminho de serviço em revestimento primário - DMT 50 a 200 m</t>
  </si>
  <si>
    <t>Dragagem de material de 1ª categoria com escavadeira hidráulica - capacidade de caçamba de 1,56 m³ - caminho de serviço em revestimento primário - DMT 600 a 800 m</t>
  </si>
  <si>
    <t>Dragagem de material de 1ª categoria com escavadeira hidráulica - capacidade de caçamba de 1,56 m³ - caminho de serviço em revestimento primário - DMT 800 a 1.000 m</t>
  </si>
  <si>
    <t>Dragagem de material de 1ª categoria com escavadeira hidráulica - capacidade de caçamba de 1,56 m³ - caminho de serviço pavimentado - DMT 1.000 a 1.200 m</t>
  </si>
  <si>
    <t>Dragagem de material de 1ª categoria com escavadeira hidráulica - capacidade de caçamba de 1,56 m³ - caminho de serviço pavimentado - DMT 1.200 a 1.400 m</t>
  </si>
  <si>
    <t>Dragagem de material de 1ª categoria com escavadeira hidráulica - capacidade de caçamba de 1,56 m³ - caminho de serviço pavimentado - DMT 1.400 a 1.600 m</t>
  </si>
  <si>
    <t>Dragagem de material de 1ª categoria com escavadeira hidráulica - capacidade de caçamba de 1,56 m³ - caminho de serviço pavimentado - DMT 1.600 a 1.800 m</t>
  </si>
  <si>
    <t>Dragagem de material de 1ª categoria com escavadeira hidráulica - capacidade de caçamba de 1,56 m³ - caminho de serviço pavimentado - DMT 1.800 a 2.000 m</t>
  </si>
  <si>
    <t>Dragagem de material de 1ª categoria com escavadeira hidráulica - capacidade de caçamba de 1,56 m³ - caminho de serviço pavimentado - DMT 2.000 a 2.500 m</t>
  </si>
  <si>
    <t>Dragagem de material de 1ª categoria com escavadeira hidráulica - capacidade de caçamba de 1,56 m³ - caminho de serviço pavimentado - DMT 2.500 a 3.000 m</t>
  </si>
  <si>
    <t>Dragagem de material de 1ª categoria com escavadeira hidráulica - capacidade de caçamba de 1,56 m³ - caminho de serviço pavimentado - DMT 200 a 400 m</t>
  </si>
  <si>
    <t>Dragagem de material de 1ª categoria com escavadeira hidráulica - capacidade de caçamba de 1,56 m³ - caminho de serviço pavimentado - DMT 3.000 m</t>
  </si>
  <si>
    <t>Dragagem de material de 1ª categoria com escavadeira hidráulica - capacidade de caçamba de 1,56 m³ - caminho de serviço pavimentado - DMT 400 a 600 m</t>
  </si>
  <si>
    <t>Dragagem de material de 1ª categoria com escavadeira hidráulica - capacidade de caçamba de 1,56 m³ - caminho de serviço pavimentado - DMT 50 a 200 m</t>
  </si>
  <si>
    <t>Dragagem de material de 1ª categoria com escavadeira hidráulica - capacidade de caçamba de 1,56 m³ - caminho de serviço pavimentado - DMT 600 a 800 m</t>
  </si>
  <si>
    <t>Dragagem de material de 1ª categoria com escavadeira hidráulica - capacidade de caçamba de 1,56 m³ - caminho de serviço pavimentado - DMT 800 a 1.000 m</t>
  </si>
  <si>
    <t>Dragagem de material de 1ª categoria com escavadeira hidráulica - capacidade de caçamba de 1,56 m³ - DMT 0 a 50 m</t>
  </si>
  <si>
    <t>Dragagem de material de 1ª categoria com escavadeira hidráulica sobre pontão flutuante - capacidade da caçamba de 1,56 m³ - transporte com batelão sem propulsão com capacidade de 100 t - DMT 0 a 300 m</t>
  </si>
  <si>
    <t>Dragagem de material de 1ª categoria com escavadeira hidráulica sobre pontão flutuante - capacidade da caçamba de 1,56 m³ - transporte com batelão sem propulsão com capacidade de 100 t - DMT 1.200 a 1.500 m</t>
  </si>
  <si>
    <t>Dragagem de material de 1ª categoria com escavadeira hidráulica sobre pontão flutuante - capacidade da caçamba de 1,56 m³ - transporte com batelão sem propulsão com capacidade de 100 t - DMT 1.500 a 1.800 m</t>
  </si>
  <si>
    <t>Dragagem de material de 1ª categoria com escavadeira hidráulica sobre pontão flutuante - capacidade da caçamba de 1,56 m³ - transporte com batelão sem propulsão com capacidade de 100 t - DMT 1.800 a 2.100 m</t>
  </si>
  <si>
    <t>Dragagem de material de 1ª categoria com escavadeira hidráulica sobre pontão flutuante - capacidade da caçamba de 1,56 m³ - transporte com batelão sem propulsão com capacidade de 100 t - DMT 2.100 a 2.400 m</t>
  </si>
  <si>
    <t>Dragagem de material de 1ª categoria com escavadeira hidráulica sobre pontão flutuante - capacidade da caçamba de 1,56 m³ - transporte com batelão sem propulsão com capacidade de 100 t - DMT 2.400 a 2.700 m</t>
  </si>
  <si>
    <t>Dragagem de material de 1ª categoria com escavadeira hidráulica sobre pontão flutuante - capacidade da caçamba de 1,56 m³ - transporte com batelão sem propulsão com capacidade de 100 t - DMT 2.700 a 3.000 m</t>
  </si>
  <si>
    <t>Dragagem de material de 1ª categoria com escavadeira hidráulica sobre pontão flutuante - capacidade da caçamba de 1,56 m³ - transporte com batelão sem propulsão com capacidade de 100 t - DMT 300 a 600 m</t>
  </si>
  <si>
    <t>Dragagem de material de 1ª categoria com escavadeira hidráulica sobre pontão flutuante - capacidade da caçamba de 1,56 m³ - transporte com batelão sem propulsão com capacidade de 100 t - DMT 600 a 900 m</t>
  </si>
  <si>
    <t>Dragagem de material de 1ª categoria com escavadeira hidráulica sobre pontão flutuante - capacidade da caçamba de 1,56 m³ - transporte com batelão sem propulsão com capacidade de 100 t - DMT 900 a 1.200 m</t>
  </si>
  <si>
    <t>Dragagem de material de 1ª categoria com escavadeira hidráulica sobre pontão flutuante - capacidade da caçamba de 1,56 m³ - transporte com batelão sem propulsão com capacidade de 100 t - DMT de 3.000 m</t>
  </si>
  <si>
    <t>Dragagem de silte com draga hopper - capacidade da cisterna de 1.000 m³ - DMT de 1.500 a 1.800 m</t>
  </si>
  <si>
    <t>Dragagem de silte com draga hopper - capacidade da cisterna de 1.000 m³ - DMT de 1.800 a 2.100 m</t>
  </si>
  <si>
    <t>Dragagem de silte com draga hopper - capacidade da cisterna de 1.000 m³ - DMT de 2.100 a 2.400 m</t>
  </si>
  <si>
    <t>Dragagem de silte com draga hopper - capacidade da cisterna de 1.000 m³ - DMT de 2.400 a 2.700 m</t>
  </si>
  <si>
    <t>Dragagem de silte com draga hopper - capacidade da cisterna de 1.000 m³ - DMT de 2.700 a 3.000 m</t>
  </si>
  <si>
    <t>Dragagem de silte com draga hopper - capacidade da cisterna de 1.000 m³ - DMT de 3.000 m</t>
  </si>
  <si>
    <t>Dragagem de silte com draga hopper - capacidade da cisterna de 10.000 m³ - DMT de 1.500 a 1.800 m</t>
  </si>
  <si>
    <t>Dragagem de silte com draga hopper - capacidade da cisterna de 10.000 m³ - DMT de 1.800 a 2.100 m</t>
  </si>
  <si>
    <t>Dragagem de silte com draga hopper - capacidade da cisterna de 10.000 m³ - DMT de 2.100 a 2.400 m</t>
  </si>
  <si>
    <t>Dragagem de silte com draga hopper - capacidade da cisterna de 10.000 m³ - DMT de 2.400 a 2.700 m</t>
  </si>
  <si>
    <t>Dragagem de silte com draga hopper - capacidade da cisterna de 10.000 m³ - DMT de 2.700 a 3.000 m</t>
  </si>
  <si>
    <t>Dragagem de silte com draga hopper - capacidade da cisterna de 10.000 m³ - DMT de 3.000 m</t>
  </si>
  <si>
    <t>Dragagem de silte com draga hopper - capacidade da cisterna de 15.000 m³ - DMT de 1.500 a 1.800 m</t>
  </si>
  <si>
    <t>Dragagem de silte com draga hopper - capacidade da cisterna de 15.000 m³ - DMT de 1.800 a 2.100 m</t>
  </si>
  <si>
    <t>Dragagem de silte com draga hopper - capacidade da cisterna de 15.000 m³ - DMT de 2.100 a 2.400 m</t>
  </si>
  <si>
    <t>Dragagem de silte com draga hopper - capacidade da cisterna de 15.000 m³ - DMT de 2.400 a 2.700 m</t>
  </si>
  <si>
    <t>Dragagem de silte com draga hopper - capacidade da cisterna de 15.000 m³ - DMT de 2.700 a 3.000 m</t>
  </si>
  <si>
    <t>Dragagem de silte com draga hopper - capacidade da cisterna de 15.000 m³ - DMT de 3.000 m</t>
  </si>
  <si>
    <t>Dragagem de silte com draga hopper - capacidade da cisterna de 2.000 m³ - DMT de 1.500 a 1.800 m</t>
  </si>
  <si>
    <t>Dragagem de silte com draga hopper - capacidade da cisterna de 2.000 m³ - DMT de 1.800 a 2.100 m</t>
  </si>
  <si>
    <t>Dragagem de silte com draga hopper - capacidade da cisterna de 2.000 m³ - DMT de 2.100 a 2.400 m</t>
  </si>
  <si>
    <t>Dragagem de silte com draga hopper - capacidade da cisterna de 2.000 m³ - DMT de 2.400 a 2.700 m</t>
  </si>
  <si>
    <t>Dragagem de silte com draga hopper - capacidade da cisterna de 2.000 m³ - DMT de 2.700 a 3.000 m</t>
  </si>
  <si>
    <t>Dragagem de silte com draga hopper - capacidade da cisterna de 2.000 m³ - DMT de 3.000 m</t>
  </si>
  <si>
    <t>Dragagem de silte com draga hopper - capacidade da cisterna de 20.000 m³ - DMT de 1.500 a 1.800 m</t>
  </si>
  <si>
    <t>Dragagem de silte com draga hopper - capacidade da cisterna de 20.000 m³ - DMT de 1.800 a 2.100 m</t>
  </si>
  <si>
    <t>Dragagem de silte com draga hopper - capacidade da cisterna de 20.000 m³ - DMT de 2.100 a 2.400 m</t>
  </si>
  <si>
    <t>Dragagem de silte com draga hopper - capacidade da cisterna de 20.000 m³ - DMT de 2.400 a 2.700 m</t>
  </si>
  <si>
    <t>Dragagem de silte com draga hopper - capacidade da cisterna de 20.000 m³ - DMT de 2.700 a 3.000 m</t>
  </si>
  <si>
    <t>Dragagem de silte com draga hopper - capacidade da cisterna de 20.000 m³ - DMT de 3.000 m</t>
  </si>
  <si>
    <t>Dragagem de silte com draga hopper - capacidade da cisterna de 3.000 m³ - DMT de 1.500 a 1.800 m</t>
  </si>
  <si>
    <t>Dragagem de silte com draga hopper - capacidade da cisterna de 3.000 m³ - DMT de 1.800 a 2.100 m</t>
  </si>
  <si>
    <t>Dragagem de silte com draga hopper - capacidade da cisterna de 3.000 m³ - DMT de 2.100 a 2.400 m</t>
  </si>
  <si>
    <t>Dragagem de silte com draga hopper - capacidade da cisterna de 3.000 m³ - DMT de 2.400 a 2.700 m</t>
  </si>
  <si>
    <t>Dragagem de silte com draga hopper - capacidade da cisterna de 3.000 m³ - DMT de 2.700 a 3.000 m</t>
  </si>
  <si>
    <t>Dragagem de silte com draga hopper - capacidade da cisterna de 3.000 m³ - DMT de 3.000 m</t>
  </si>
  <si>
    <t>Dragagem de silte com draga hopper - capacidade da cisterna de 4.000 m³ - DMT de 1.500 a 1.800 m</t>
  </si>
  <si>
    <t>Dragagem de silte com draga hopper - capacidade da cisterna de 4.000 m³ - DMT de 1.800 a 2.100 m</t>
  </si>
  <si>
    <t>Dragagem de silte com draga hopper - capacidade da cisterna de 4.000 m³ - DMT de 2.100 a 2.400 m</t>
  </si>
  <si>
    <t>Dragagem de silte com draga hopper - capacidade da cisterna de 4.000 m³ - DMT de 2.400 a 2.700 m</t>
  </si>
  <si>
    <t>Dragagem de silte com draga hopper - capacidade da cisterna de 4.000 m³ - DMT de 2.700 a 3.000 m</t>
  </si>
  <si>
    <t>Dragagem de silte com draga hopper - capacidade da cisterna de 4.000 m³ - DMT de 3.000 m</t>
  </si>
  <si>
    <t>Dragagem de silte com draga hopper - capacidade da cisterna de 5.000 m³ - DMT de 1.500 a 1.800 m</t>
  </si>
  <si>
    <t>Dragagem de silte com draga hopper - capacidade da cisterna de 5.000 m³ - DMT de 1.800 a 2.100 m</t>
  </si>
  <si>
    <t>Dragagem de silte com draga hopper - capacidade da cisterna de 5.000 m³ - DMT de 2.100 a 2.400 m</t>
  </si>
  <si>
    <t>Dragagem de silte com draga hopper - capacidade da cisterna de 5.000 m³ - DMT de 2.400 a 2.700 m</t>
  </si>
  <si>
    <t>Dragagem de silte com draga hopper - capacidade da cisterna de 5.000 m³ - DMT de 2.700 a 3.000 m</t>
  </si>
  <si>
    <t>Dragagem de silte com draga hopper - capacidade da cisterna de 5.000 m³ - DMT de 3.000 m</t>
  </si>
  <si>
    <t>Dragagem de silte com draga hopper - capacidade da cisterna de 750 m³ - DMT de 1.500 a 1.800 m</t>
  </si>
  <si>
    <t>Dragagem de silte com draga hopper - capacidade da cisterna de 750 m³ - DMT de 1.800 a 2.100 m</t>
  </si>
  <si>
    <t>Dragagem de silte com draga hopper - capacidade da cisterna de 750 m³ - DMT de 2.100 a 2.400 m</t>
  </si>
  <si>
    <t>Dragagem de silte com draga hopper - capacidade da cisterna de 750 m³ - DMT de 2.400 a 2.700 m</t>
  </si>
  <si>
    <t>Dragagem de silte com draga hopper - capacidade da cisterna de 750 m³ - DMT de 2.700 a 3.000 m</t>
  </si>
  <si>
    <t>Dragagem de silte com draga hopper - capacidade da cisterna de 750 m³ - DMT de 3.000 m</t>
  </si>
  <si>
    <t>Alvenaria de blocos de concreto 19 x 19 x 39 cm com espessura de 20 cm - areia comercial</t>
  </si>
  <si>
    <t>Alvenaria de blocos de concreto 19 x 19 x 39 cm com espessura de 20 cm - areia extraída</t>
  </si>
  <si>
    <t>Aplicação de geotêxtil não-tecido agulhado com resistência à tração longitudinal de 14 kN/m</t>
  </si>
  <si>
    <t>Aplicação de geotêxtil não-tecido agulhado com resistência à tração longitudinal de 31 kN/m</t>
  </si>
  <si>
    <t>Boca de lobo combinada - chapéu e grelha simples - BLC 01 - areia e brita comerciais</t>
  </si>
  <si>
    <t>Boca de lobo combinada - chapéu e grelha simples - BLC 01 - areia extraída e brita produzida</t>
  </si>
  <si>
    <t>Boca de lobo combinada - chapéu e grelha simples - BLC 02 - areia e brita comerciais</t>
  </si>
  <si>
    <t>Boca de lobo combinada - chapéu e grelha simples - BLC 02 - areia extraída e brita produzida</t>
  </si>
  <si>
    <t>Boca de lobo dupla - grelha de concreto - BLDG 01 - areia e brita comerciais</t>
  </si>
  <si>
    <t>Boca de lobo dupla - grelha de concreto - BLDG 01 - areia extraída e brita produzida</t>
  </si>
  <si>
    <t>Boca de lobo dupla - grelha de concreto - BLDG 02 - areia e brita comerciais</t>
  </si>
  <si>
    <t>Boca de lobo dupla - grelha de concreto - BLDG 02 - areia extraída e brita produzida</t>
  </si>
  <si>
    <t>Boca de lobo dupla - grelha de concreto - BLDG 03 - areia e brita comerciais</t>
  </si>
  <si>
    <t>Boca de lobo dupla - grelha de concreto - BLDG 03 - areia extraída e brita produzida</t>
  </si>
  <si>
    <t>Boca de lobo dupla - grelha de concreto - BLDG 04 - areia e brita comerciais</t>
  </si>
  <si>
    <t>Boca de lobo dupla - grelha de concreto - BLDG 04 - areia extraída e brita produzida</t>
  </si>
  <si>
    <t>Boca de lobo simples - BLS 01 - areia e brita comerciais</t>
  </si>
  <si>
    <t>Boca de lobo simples - BLS 01 - areia extraída e brita produzida</t>
  </si>
  <si>
    <t>Boca de lobo simples - BLS 02 - areia e brita comerciais</t>
  </si>
  <si>
    <t>Boca de lobo simples - BLS 02 - areia extraída e brita produzida</t>
  </si>
  <si>
    <t>Boca de lobo simples - grelha de concreto - BLSG 01 - areia e brita comerciais</t>
  </si>
  <si>
    <t>Boca de lobo simples - grelha de concreto - BLSG 01 - areia extraída e brita produzida</t>
  </si>
  <si>
    <t>Boca de lobo simples - grelha de concreto - BLSG 02 - areia e brita comerciais</t>
  </si>
  <si>
    <t>Boca de lobo simples - grelha de concreto - BLSG 02 - areia extraída e brita produzida</t>
  </si>
  <si>
    <t>Boca de lobo simples - grelha de concreto - BLSG 03 - areia e brita comerciais</t>
  </si>
  <si>
    <t>Boca de lobo simples - grelha de concreto - BLSG 03 - areia extraída e brita produzida</t>
  </si>
  <si>
    <t>Boca de lobo simples - grelha de concreto - BLSG 04 - areia e brita comerciais</t>
  </si>
  <si>
    <t>Boca de lobo simples - grelha de concreto - BLSG 04 - areia extraída e brita produzida</t>
  </si>
  <si>
    <t>Boca de saída para dreno longitudinal profundo - BSD 01 - tubo de concreto perfurado - areia e brita comerciais</t>
  </si>
  <si>
    <t>Boca de saída para dreno longitudinal profundo - BSD 01 - tubo de concreto perfurado - areia extraída e brita produzida</t>
  </si>
  <si>
    <t>Boca de saída para dreno longitudinal profundo - BSD 01 - tubo de PEAD - areia e brita comerciais</t>
  </si>
  <si>
    <t>Boca de saída para dreno longitudinal profundo - BSD 01 - tubo de PEAD - areia extraída e brita produzida</t>
  </si>
  <si>
    <t>Boca de saída para dreno longitudinal profundo - BSD 02 - tubo de concreto perfurado - areia e brita comerciais</t>
  </si>
  <si>
    <t>Boca de saída para dreno longitudinal profundo - BSD 02 - tubo de concreto perfurado - areia extraída e brita produzida</t>
  </si>
  <si>
    <t>Boca de saída para dreno longitudinal profundo - BSD 02 - tubo de PEAD - areia e brita comerciais</t>
  </si>
  <si>
    <t>Boca de saída para dreno longitudinal profundo - BSD 02 - tubo de PEAD - areia extraída e brita produzida</t>
  </si>
  <si>
    <t>Boca de saída para dreno sub-horizontal em material de 1ª categoria - BSD 04 - areia e brita comerciais</t>
  </si>
  <si>
    <t>Boca de saída para dreno sub-horizontal em material de 1ª categoria - BSD 04 - areia extraída e brita produzida</t>
  </si>
  <si>
    <t>Boca de saída para dreno sub-horizontal em material de 2ª categoria - BSD 04 - areia e brita comerciais</t>
  </si>
  <si>
    <t>Boca de saída para dreno sub-horizontal em material de 2ª categoria - BSD 04 - areia extraída e brita produzida</t>
  </si>
  <si>
    <t>Boca de saída para dreno subsuperficial - BSD 03 - areia e brita comerciais</t>
  </si>
  <si>
    <t>Boca de saída para dreno subsuperficial - BSD 03 - areia extraída e brita produzida</t>
  </si>
  <si>
    <t>Caixa coletora de sarjeta - CCS 01 - com grelha de concreto - TCC 01 - areia e brita comerciais</t>
  </si>
  <si>
    <t>Caixa coletora de sarjeta - CCS 01 - com grelha de concreto - TCC 01 - areia extraída e brita produzida</t>
  </si>
  <si>
    <t>Caixa coletora de sarjeta - CCS 01 - com grelha de ferro - TCC 02 - areia e brita comerciais</t>
  </si>
  <si>
    <t>Caixa coletora de sarjeta - CCS 01 - com grelha de ferro - TCC 02 - areia extraída e brita produzida</t>
  </si>
  <si>
    <t>Caixa coletora de sarjeta - CCS 02 - com grelha de concreto - TCC 01 - areia e brita comerciais</t>
  </si>
  <si>
    <t>Caixa coletora de sarjeta - CCS 02 - com grelha de concreto - TCC 01 - areia extraída e brita produzida</t>
  </si>
  <si>
    <t>Caixa coletora de sarjeta - CCS 02 - com grelha de ferro - TCC 02 - areia e brita comerciais</t>
  </si>
  <si>
    <t>Caixa coletora de sarjeta - CCS 02 - com grelha de ferro - TCC 02 - areia extraída e brita produzida</t>
  </si>
  <si>
    <t>Caixa coletora de sarjeta - CCS 03 - com grelha de concreto - TCC 01 - areia e brita comerciais</t>
  </si>
  <si>
    <t>Caixa coletora de sarjeta - CCS 03 - com grelha de concreto - TCC 01 - areia extraída e brita produzida</t>
  </si>
  <si>
    <t>Caixa coletora de sarjeta - CCS 03 - com grelha de ferro - TCC 02 - areia e brita comerciais</t>
  </si>
  <si>
    <t>Caixa coletora de sarjeta - CCS 03 - com grelha de ferro - TCC 02 - areia extraída e brita produzida</t>
  </si>
  <si>
    <t>Caixa coletora de sarjeta - CCS 04 - com grelha de concreto - TCC 01 - areia e brita comerciais</t>
  </si>
  <si>
    <t>Caixa coletora de sarjeta - CCS 04 - com grelha de concreto - TCC 01 - areia extraída e brita produzida</t>
  </si>
  <si>
    <t>Caixa coletora de sarjeta - CCS 04 - com grelha de ferro - TCC 02 - areia e brita comerciais</t>
  </si>
  <si>
    <t>Caixa coletora de sarjeta - CCS 04 - com grelha de ferro - TCC 02 - areia extraída e brita produzida</t>
  </si>
  <si>
    <t>Caixa coletora de sarjeta - CCS 05 - com grelha de concreto - TCC 01 - areia e brita comerciais</t>
  </si>
  <si>
    <t>Caixa coletora de sarjeta - CCS 05 - com grelha de concreto - TCC 01 - areia extraída e brita produzida</t>
  </si>
  <si>
    <t>Caixa coletora de sarjeta - CCS 05 - com grelha de ferro - TCC 02 - areia e brita comerciais</t>
  </si>
  <si>
    <t>Caixa coletora de sarjeta - CCS 05 - com grelha de ferro - TCC 02 - areia extraída e brita produzida</t>
  </si>
  <si>
    <t>Caixa coletora de sarjeta - CCS 06 - com grelha de concreto - TCC 01 - areia e brita comerciais</t>
  </si>
  <si>
    <t>Caixa coletora de sarjeta - CCS 06 - com grelha de concreto - TCC 01 - areia extraída e brita produzida</t>
  </si>
  <si>
    <t>Caixa coletora de sarjeta - CCS 06 - com grelha de ferro - TCC 02 - areia e brita comerciais</t>
  </si>
  <si>
    <t>Caixa coletora de sarjeta - CCS 06 - com grelha de ferro - TCC 02 - areia extraída e brita produzida</t>
  </si>
  <si>
    <t>Caixa coletora de sarjeta - CCS 07 - com grelha de concreto - TCC 01 - areia e brita comerciais</t>
  </si>
  <si>
    <t>Caixa coletora de sarjeta - CCS 07 - com grelha de concreto - TCC 01 - areia extraída e brita produzida</t>
  </si>
  <si>
    <t>Caixa coletora de sarjeta - CCS 07 - com grelha de ferro - TCC 02 - areia e brita comerciais</t>
  </si>
  <si>
    <t>Caixa coletora de sarjeta - CCS 07 - com grelha de ferro - TCC 02 - areia extraída e brita produzida</t>
  </si>
  <si>
    <t>Caixa coletora de sarjeta - CCS 08 - com grelha de concreto - TCC 01 - areia e brita comerciais</t>
  </si>
  <si>
    <t>Caixa coletora de sarjeta - CCS 08 - com grelha de concreto - TCC 01 - areia extraída e brita produzida</t>
  </si>
  <si>
    <t>Caixa coletora de sarjeta - CCS 08 - com grelha de ferro - TCC 02 - areia e brita comerciais</t>
  </si>
  <si>
    <t>Caixa coletora de sarjeta - CCS 08 - com grelha de ferro - TCC 02 - areia extraída e brita produzida</t>
  </si>
  <si>
    <t>Caixa coletora de sarjeta - CCS 09 - com grelha de concreto - TCC 01 - areia e brita comerciais</t>
  </si>
  <si>
    <t>Caixa coletora de sarjeta - CCS 09 - com grelha de concreto - TCC 01 - areia extraída e brita produzida</t>
  </si>
  <si>
    <t>Caixa coletora de sarjeta - CCS 09 - com grelha de ferro - TCC 02 - areia e brita comerciais</t>
  </si>
  <si>
    <t>Caixa coletora de sarjeta - CCS 09 - com grelha de ferro - TCC 02 - areia extraída e brita produzida</t>
  </si>
  <si>
    <t>Caixa coletora de sarjeta - CCS 10 - com grelha de concreto - TCC 01 - areia e brita comerciais</t>
  </si>
  <si>
    <t>Caixa coletora de sarjeta - CCS 10 - com grelha de concreto - TCC 01 - areia extraída e brita produzida</t>
  </si>
  <si>
    <t>Caixa coletora de sarjeta - CCS 10 - com grelha de ferro - TCC 02 - areia e brita comerciais</t>
  </si>
  <si>
    <t>Caixa coletora de sarjeta - CCS 10 - com grelha de ferro - TCC 02 - areia extraída e brita produzida</t>
  </si>
  <si>
    <t>Caixa coletora de sarjeta - CCS 11 - com grelha de concreto - TCC 01 - areia e brita comerciais</t>
  </si>
  <si>
    <t>Caixa coletora de sarjeta - CCS 11 - com grelha de concreto - TCC 01 - areia extraída e brita produzida</t>
  </si>
  <si>
    <t>Caixa coletora de sarjeta - CCS 11 - com grelha de ferro - TCC 02 - areia e brita comerciais</t>
  </si>
  <si>
    <t>Caixa coletora de sarjeta - CCS 11 - com grelha de ferro - TCC 02 - areia extraída e brita produzida</t>
  </si>
  <si>
    <t>Caixa coletora de sarjeta - CCS 12 - com grelha de concreto - TCC 01 - areia e brita comerciais</t>
  </si>
  <si>
    <t>Caixa coletora de sarjeta - CCS 12 - com grelha de concreto - TCC 01 - areia extraída e brita produzida</t>
  </si>
  <si>
    <t>Caixa coletora de sarjeta - CCS 12 - com grelha de ferro - TCC 02 - areia e brita comerciais</t>
  </si>
  <si>
    <t>Caixa coletora de sarjeta - CCS 12 - com grelha de ferro - TCC 02 - areia extraída e brita produzida</t>
  </si>
  <si>
    <t>Caixa coletora de sarjeta - CCS 13 - com grelha de concreto - TCC 01 - areia e brita comerciais</t>
  </si>
  <si>
    <t>Caixa coletora de sarjeta - CCS 13 - com grelha de concreto - TCC 01 - areia extraída e brita produzida</t>
  </si>
  <si>
    <t>Caixa coletora de sarjeta - CCS 13 - com grelha de ferro - TCC 02 - areia e brita comerciais</t>
  </si>
  <si>
    <t>Caixa coletora de sarjeta - CCS 13 - com grelha de ferro - TCC 02 - areia extraída e brita produzida</t>
  </si>
  <si>
    <t>Caixa coletora de sarjeta - CCS 14 - com grelha de concreto - TCC 01 - areia e brita comerciais</t>
  </si>
  <si>
    <t>Caixa coletora de sarjeta - CCS 14 - com grelha de concreto - TCC 01 - areia extraída e brita produzida</t>
  </si>
  <si>
    <t>Caixa coletora de sarjeta - CCS 14 - com grelha de ferro - TCC 02 - areia e brita comerciais</t>
  </si>
  <si>
    <t>Caixa coletora de sarjeta - CCS 14 - com grelha de ferro - TCC 02 - areia extraída e brita produzida</t>
  </si>
  <si>
    <t>Caixa coletora de sarjeta - CCS 15 - com grelha de concreto - TCC 01 - areia e brita comerciais</t>
  </si>
  <si>
    <t>Caixa coletora de sarjeta - CCS 15 - com grelha de concreto - TCC 01 - areia extraída e brita produzida</t>
  </si>
  <si>
    <t>Caixa coletora de sarjeta - CCS 15 - com grelha de ferro - TCC 02 - areia e brita comerciais</t>
  </si>
  <si>
    <t>Caixa coletora de sarjeta - CCS 15 - com grelha de ferro - TCC 02 - areia extraída e brita produzida</t>
  </si>
  <si>
    <t>Caixa coletora de sarjeta - CCS 16 - com grelha de concreto - TCC 01 - areia e brita comerciais</t>
  </si>
  <si>
    <t>Caixa coletora de sarjeta - CCS 16 - com grelha de concreto - TCC 01 - areia extraída e brita produzida</t>
  </si>
  <si>
    <t>Caixa coletora de sarjeta - CCS 16 - com grelha de ferro - TCC 02 - areia e brita comerciais</t>
  </si>
  <si>
    <t>Caixa coletora de sarjeta - CCS 16 - com grelha de ferro - TCC 02 - areia extraída e brita produzida</t>
  </si>
  <si>
    <t>Caixa coletora de sarjeta - CCS 17 - com grelha de concreto - TCC 01 - areia e brita comerciais</t>
  </si>
  <si>
    <t>Caixa coletora de sarjeta - CCS 17 - com grelha de concreto - TCC 01 - areia extraída e brita produzida</t>
  </si>
  <si>
    <t>Caixa coletora de sarjeta - CCS 17 - com grelha de ferro - TCC 02 - areia e brita comerciais</t>
  </si>
  <si>
    <t>Caixa coletora de sarjeta - CCS 17 - com grelha de ferro - TCC 02 - areia extraída e brita produzida</t>
  </si>
  <si>
    <t>Caixa coletora de sarjeta - CCS 18 - com grelha de concreto - TCC 01 - areia e brita comerciais</t>
  </si>
  <si>
    <t>Caixa coletora de sarjeta - CCS 18 - com grelha de concreto - TCC 01 - areia extraída e brita produzida</t>
  </si>
  <si>
    <t>Caixa coletora de sarjeta - CCS 18 - com grelha de ferro - TCC 02 - areia e brita comerciais</t>
  </si>
  <si>
    <t>Caixa coletora de sarjeta - CCS 18 - com grelha de ferro - TCC 02 - areia extraída e brita produzida</t>
  </si>
  <si>
    <t>Caixa coletora de sarjeta - CCS 19 - com grelha de concreto - TCC 01 - areia e brita comerciais</t>
  </si>
  <si>
    <t>Caixa coletora de sarjeta - CCS 19 - com grelha de concreto - TCC 01 - areia extraída e brita produzida</t>
  </si>
  <si>
    <t>Caixa coletora de sarjeta - CCS 19 - com grelha de ferro - TCC 02 - areia e brita comerciais</t>
  </si>
  <si>
    <t>Caixa coletora de sarjeta - CCS 19 - com grelha de ferro - TCC 02 - areia extraída e brita produzida</t>
  </si>
  <si>
    <t>Caixa coletora de sarjeta - CCS 20 - com grelha de concreto - TCC 01 - areia e brita comerciais</t>
  </si>
  <si>
    <t>Caixa coletora de sarjeta - CCS 20 - com grelha de concreto - TCC 01 - areia extraída e brita produzida</t>
  </si>
  <si>
    <t>Caixa coletora de sarjeta - CCS 20 - com grelha de ferro - TCC 02 - areia e brita comerciais</t>
  </si>
  <si>
    <t>Caixa coletora de sarjeta - CCS 20 - com grelha de ferro - TCC 02 - areia extraída e brita produzida</t>
  </si>
  <si>
    <t>Caixa coletora de talvegue - CCT 01 - areia e brita comerciais</t>
  </si>
  <si>
    <t>Caixa coletora de talvegue - CCT 01 - areia extraída e brita produzida</t>
  </si>
  <si>
    <t>Caixa coletora de talvegue - CCT 02 - areia e brita comerciais</t>
  </si>
  <si>
    <t>Caixa coletora de talvegue - CCT 02 - areia extraída e brita produzida</t>
  </si>
  <si>
    <t>Caixa coletora de talvegue - CCT 03 - areia e brita comerciais</t>
  </si>
  <si>
    <t>Caixa coletora de talvegue - CCT 03 - areia extraída e brita produzida</t>
  </si>
  <si>
    <t>Caixa coletora de talvegue - CCT 04 - areia e brita comerciais</t>
  </si>
  <si>
    <t>Caixa coletora de talvegue - CCT 04 - areia extraída e brita produzida</t>
  </si>
  <si>
    <t>Caixa coletora de talvegue - CCT 05 - areia e brita comerciais</t>
  </si>
  <si>
    <t>Caixa coletora de talvegue - CCT 05 - areia extraída e brita produzida</t>
  </si>
  <si>
    <t>Caixa coletora de talvegue - CCT 06 - areia e brita comerciais</t>
  </si>
  <si>
    <t>Caixa coletora de talvegue - CCT 06 - areia extraída e brita produzida</t>
  </si>
  <si>
    <t>Caixa coletora de talvegue - CCT 07 - areia e brita comerciais</t>
  </si>
  <si>
    <t>Caixa coletora de talvegue - CCT 07 - areia extraída e brita produzida</t>
  </si>
  <si>
    <t>Caixa coletora de talvegue - CCT 08 - areia e brita comerciais</t>
  </si>
  <si>
    <t>Caixa coletora de talvegue - CCT 08 - areia extraída e brita produzida</t>
  </si>
  <si>
    <t>Caixa coletora de talvegue - CCT 09 - areia e brita comerciais</t>
  </si>
  <si>
    <t>Caixa coletora de talvegue - CCT 09 - areia extraída e brita produzida</t>
  </si>
  <si>
    <t>Caixa coletora de talvegue - CCT 10 - areia e brita comerciais</t>
  </si>
  <si>
    <t>Caixa coletora de talvegue - CCT 10 - areia extraída e brita produzida</t>
  </si>
  <si>
    <t>Caixa coletora de talvegue - CCT 11 - areia e brita comerciais</t>
  </si>
  <si>
    <t>Caixa coletora de talvegue - CCT 11 - areia extraída e brita produzida</t>
  </si>
  <si>
    <t>Caixa coletora de talvegue - CCT 12 - areia e brita comerciais</t>
  </si>
  <si>
    <t>Caixa coletora de talvegue - CCT 12 - areia extraída e brita produzida</t>
  </si>
  <si>
    <t>Caixa coletora de talvegue - CCT 13 - areia e brita comerciais</t>
  </si>
  <si>
    <t>Caixa coletora de talvegue - CCT 13 - areia extraída e brita produzida</t>
  </si>
  <si>
    <t>Caixa coletora de talvegue - CCT 14 - areia e brita comerciais</t>
  </si>
  <si>
    <t>Caixa coletora de talvegue - CCT 14 - areia extraída e brita produzida</t>
  </si>
  <si>
    <t>Caixa coletora de talvegue - CCT 15 - areia e brita comerciais</t>
  </si>
  <si>
    <t>Caixa coletora de talvegue - CCT 15 - areia extraída e brita produzida</t>
  </si>
  <si>
    <t>Caixa coletora de talvegue - CCT 16 - areia e brita comerciais</t>
  </si>
  <si>
    <t>Caixa coletora de talvegue - CCT 16 - areia extraída e brita produzida</t>
  </si>
  <si>
    <t>Caixa coletora de talvegue - CCT 17 - areia e brita comerciais</t>
  </si>
  <si>
    <t>Caixa coletora de talvegue - CCT 17 - areia extraída e brita produzida</t>
  </si>
  <si>
    <t>Caixa coletora de talvegue - CCT 18 - areia e brita comerciais</t>
  </si>
  <si>
    <t>Caixa coletora de talvegue - CCT 18 - areia extraída e brita produzida</t>
  </si>
  <si>
    <t>Caixa coletora de talvegue - CCT 19 - areia e brita comerciais</t>
  </si>
  <si>
    <t>Caixa coletora de talvegue - CCT 19 - areia extraída e brita produzida</t>
  </si>
  <si>
    <t>Caixa coletora de talvegue - CCT 20 - areia e brita comerciais</t>
  </si>
  <si>
    <t>Caixa coletora de talvegue - CCT 20 - areia extraída e brita produzida</t>
  </si>
  <si>
    <t>Caixa de ligação e passagem - CLP 01 - areia e brita comerciais</t>
  </si>
  <si>
    <t>Caixa de ligação e passagem - CLP 01 - areia extraída e brita produzida</t>
  </si>
  <si>
    <t>Caixa de ligação e passagem - CLP 02 - areia e brita comerciais</t>
  </si>
  <si>
    <t>Caixa de ligação e passagem - CLP 02 - areia extraída e brita produzida</t>
  </si>
  <si>
    <t>Caixa de ligação e passagem - CLP 03 - areia e brita comerciais</t>
  </si>
  <si>
    <t>Caixa de ligação e passagem - CLP 03 - areia extraída e brita produzida</t>
  </si>
  <si>
    <t>Caixa de ligação e passagem - CLP 04 - areia e brita comerciais</t>
  </si>
  <si>
    <t>Caixa de ligação e passagem - CLP 04 - areia extraída e brita produzida</t>
  </si>
  <si>
    <t>Caixa de ligação e passagem - CLP 05 - areia e brita comerciais</t>
  </si>
  <si>
    <t>Caixa de ligação e passagem - CLP 05 - areia extraída e brita produzida</t>
  </si>
  <si>
    <t>Caixa de ligação e passagem - CLP 06 - areia e brita comerciais</t>
  </si>
  <si>
    <t>Caixa de ligação e passagem - CLP 06 - areia extraída e brita produzida</t>
  </si>
  <si>
    <t>Caixa de ligação e passagem - CLP 07 - areia e brita comerciais</t>
  </si>
  <si>
    <t>Caixa de ligação e passagem - CLP 07 - areia extraída e brita produzida</t>
  </si>
  <si>
    <t>Caixa de ligação e passagem - CLP 08 - areia e brita comerciais</t>
  </si>
  <si>
    <t>Caixa de ligação e passagem - CLP 08 - areia extraída e brita produzida</t>
  </si>
  <si>
    <t>Caixa de ligação e passagem - CLP 09 - areia e brita comerciais</t>
  </si>
  <si>
    <t>Caixa de ligação e passagem - CLP 09 - areia extraída e brita produzida</t>
  </si>
  <si>
    <t>Caixa de ligação e passagem - CLP 10 - areia e brita comerciais</t>
  </si>
  <si>
    <t>Caixa de ligação e passagem - CLP 10 - areia extraída e brita produzida</t>
  </si>
  <si>
    <t>Caixa de ligação e passagem - CLP 11 - areia e brita comerciais</t>
  </si>
  <si>
    <t>Caixa de ligação e passagem - CLP 11 - areia extraída e brita produzida</t>
  </si>
  <si>
    <t>Caixa de ligação e passagem - CLP 12 - areia e brita comerciais</t>
  </si>
  <si>
    <t>Caixa de ligação e passagem - CLP 12 - areia extraída e brita produzida</t>
  </si>
  <si>
    <t>Caixa de ligação e passagem - CLP 13 - areia e brita comerciais</t>
  </si>
  <si>
    <t>Caixa de ligação e passagem - CLP 13 - areia extraída e brita produzida</t>
  </si>
  <si>
    <t>Caixa de ligação e passagem - CLP 14 - areia e brita comerciais</t>
  </si>
  <si>
    <t>Caixa de ligação e passagem - CLP 14 - areia extraída e brita produzida</t>
  </si>
  <si>
    <t>Caixa de ligação e passagem - CLP 15 - areia e brita comerciais</t>
  </si>
  <si>
    <t>Caixa de ligação e passagem - CLP 15 - areia extraída e brita produzida</t>
  </si>
  <si>
    <t>Caixa de ligação e passagem - CLP 16 - areia e brita comerciais</t>
  </si>
  <si>
    <t>Caixa de ligação e passagem - CLP 16 - areia extraída e brita produzida</t>
  </si>
  <si>
    <t>Caixa de ligação e passagem - CLP 17 - areia e brita comerciais</t>
  </si>
  <si>
    <t>Caixa de ligação e passagem - CLP 17 - areia extraída e brita produzida</t>
  </si>
  <si>
    <t>Caixa de ligação e passagem - CLP 18 - areia e brita comerciais</t>
  </si>
  <si>
    <t>Caixa de ligação e passagem - CLP 18 - areia extraída e brita produzida</t>
  </si>
  <si>
    <t>Camada drenante para proteção de muros de contenção - areia comercial</t>
  </si>
  <si>
    <t>Camada drenante para proteção de muros de contenção - areia extraída</t>
  </si>
  <si>
    <t>Camada drenante para proteção de muros de contenção - brita comercial</t>
  </si>
  <si>
    <t>Camada drenante para proteção de muros de contenção - brita produzida</t>
  </si>
  <si>
    <t>Canal em polietileno e polipropileno com efeito autolimpante e abertura de captação em ferro fundido dúctil - carga de controle de 900 kN - 100,0 x 21,0 x 57,9 cm - fornecimento e instalação em pavimento de asfalto</t>
  </si>
  <si>
    <t>Canal em polietileno e polipropileno com efeito autolimpante e abertura de captação em ferro fundido dúctil - carga de controle de 900 kN - 100,0 x 25,2 x 66,5 cm - fornecimento e instalação em pavimento de asfalto</t>
  </si>
  <si>
    <t>Canal em polietileno e polipropileno com efeito autolimpante e abertura de captação em ferro fundido dúctil - carga de controle de 900 kN - 100,0 x 42,0 x 95,0 cm - fornecimento e instalação em pavimento de asfalto</t>
  </si>
  <si>
    <t>Canal em polietileno e polipropileno com efeito autolimpante e abertura de captação em ferro fundido dúctil - carga de controle de 900 kN - 114,2 x 78,0 x 106,0 cm - fornecimento e instalação em pavimento de asfalto</t>
  </si>
  <si>
    <t>Canal em polietileno e polipropileno com efeito autolimpante e grelha de encaixe em ferro fundido dúctil - carga de controle de 400 kN - 100,0 x 14,7 x 18,6 cm - fornecimento e instalação em pavimento de asfalto</t>
  </si>
  <si>
    <t>Canal em polietileno e polipropileno com efeito autolimpante e grelha de encaixe em ferro fundido dúctil - carga de controle de 400 kN - 100,0 x 24,7 x 23,6 cm - fornecimento e instalação em pavimento de asfalto</t>
  </si>
  <si>
    <t>Canal em polietileno e polipropileno com efeito autolimpante e grelha de encaixe em ferro fundido dúctil - carga de controle de 400 kN - 100,0 x 34,9 x 29,4 cm - fornecimento e instalação em pavimento de asfalto</t>
  </si>
  <si>
    <t>Canal em polietileno e polipropileno com efeito autolimpante e grelha de encaixe em ferro fundido dúctil - carga de controle de 600 kN - 100,0 x 16,0 x 15,0 cm - fornecimento e instalação em pavimento de asfalto</t>
  </si>
  <si>
    <t>Canal em polietileno e polipropileno com efeito autolimpante e grelha de encaixe em ferro fundido dúctil - carga de controle de 600 kN - 100,0 x 21,2 x 21,0 cm - fornecimento e instalação em pavimento de asfalto</t>
  </si>
  <si>
    <t>Canal em polietileno e polipropileno com efeito autolimpante e grelha de encaixe em ferro fundido dúctil - carga de controle de 600 kN - 100,0 x 26,2 x 20,0 cm - fornecimento e instalação em pavimento de asfalto</t>
  </si>
  <si>
    <t>Canal em polietileno e polipropileno com efeito autolimpante e grelha de encaixe em poliamida reforçada - carga de controle de 250 kN - 100,0 x 16,0 x 15,0 cm - fornecimento e instalação em pavimento de asfalto</t>
  </si>
  <si>
    <t>Canal em polietileno e polipropileno com efeito autolimpante e grelha de encaixe em poliamida reforçada - carga de controle de 250 kN - 100,0 x 16,0 x 20,0 cm - fornecimento e instalação em pavimento de asfalto</t>
  </si>
  <si>
    <t>Canal em polietileno e polipropileno com efeito autolimpante e grelha de encaixe em poliamida reforçada - carga de controle de 250 kN - 100,0 x 16,0 x 7,5 cm - fornecimento e instalação em pavimento de asfalto</t>
  </si>
  <si>
    <t>Canal monobloco com corpo e grelha em concreto polímero com efeito autolimpante - carga de controle de 400 kN - 100,0 x 15,0 x 23,0 cm - fornecimento e instalação em pavimento de asfalto</t>
  </si>
  <si>
    <t>Canal monobloco com corpo e grelha em concreto polímero com efeito autolimpante - carga de controle de 400 kN - 100,0 x 15,0 x 23,0 cm - fornecimento e instalação em pavimento de concreto</t>
  </si>
  <si>
    <t>Canal monobloco com corpo e grelha em concreto polímero com efeito autolimpante - carga de controle de 400 kN - 100,0 x 25,0 x 32,0 cm - fornecimento e instalação em pavimento de asfalto</t>
  </si>
  <si>
    <t>Canal monobloco com corpo e grelha em concreto polímero com efeito autolimpante - carga de controle de 400 kN - 100,0 x 25,0 x 32,0 cm - fornecimento e instalação em pavimento de concreto</t>
  </si>
  <si>
    <t>Canal monobloco com corpo e grelha em concreto polímero com efeito autolimpante - carga de controle de 900 kN - 100,0 x 16,0 x 26,5 cm - fornecimento e instalação em pavimento de asfalto</t>
  </si>
  <si>
    <t>Canal monobloco com corpo e grelha em concreto polímero com efeito autolimpante - carga de controle de 900 kN - 100,0 x 16,0 x 26,5 cm - fornecimento e instalação em pavimento de concreto</t>
  </si>
  <si>
    <t>Canal monobloco com corpo e grelha em concreto polímero com efeito autolimpante - carga de controle de 900 kN - 100,0 x 21,0 x 28,0 cm - fornecimento e instalação em pavimento de asfalto</t>
  </si>
  <si>
    <t>Canal monobloco com corpo e grelha em concreto polímero com efeito autolimpante - carga de controle de 900 kN - 100,0 x 21,0 x 28,0 cm - fornecimento e instalação em pavimento de concreto</t>
  </si>
  <si>
    <t>Canal monobloco com corpo e grelha em concreto polímero com efeito autolimpante - carga de controle de 900 kN - 100,0 x 21,0 x 38,0 cm - fornecimento e instalação em pavimento de asfalto</t>
  </si>
  <si>
    <t>Canal monobloco com corpo e grelha em concreto polímero com efeito autolimpante - carga de controle de 900 kN - 100,0 x 21,0 x 38,0 cm - fornecimento e instalação em pavimento de concreto</t>
  </si>
  <si>
    <t>Canal monobloco com corpo e grelha em concreto polímero com efeito autolimpante - carga de controle de 900 kN - 100,0 x 21,0 x 48,0 cm - fornecimento e instalação em pavimento de asfalto</t>
  </si>
  <si>
    <t>Canal monobloco com corpo e grelha em concreto polímero com efeito autolimpante - carga de controle de 900 kN - 100,0 x 21,0 x 48,0 cm - fornecimento e instalação em pavimento de concreto</t>
  </si>
  <si>
    <t>Canal monobloco com corpo e grelha em concreto polímero com efeito autolimpante - carga de controle de 900 kN - 100,0 x 26,0 x 33,0 cm - fornecimento e instalação em pavimento de asfalto</t>
  </si>
  <si>
    <t>Canal monobloco com corpo e grelha em concreto polímero com efeito autolimpante - carga de controle de 900 kN - 100,0 x 26,0 x 33,0 cm - fornecimento e instalação em pavimento de concreto</t>
  </si>
  <si>
    <t>Canal monobloco com corpo e grelha em concreto polímero com efeito autolimpante - carga de controle de 900 kN - 100,0 x 26,0 x 53,0 cm - fornecimento e instalação em pavimento de asfalto</t>
  </si>
  <si>
    <t>Canal monobloco com corpo e grelha em concreto polímero com efeito autolimpante - carga de controle de 900 kN - 100,0 x 26,0 x 53,0 cm - fornecimento e instalação em pavimento de concreto</t>
  </si>
  <si>
    <t>Canal monobloco com corpo e grelha em concreto polímero com efeito autolimpante - carga de controle de 900 kN - 200,0 x 40,0 x 59,5 cm - fornecimento e instalação em pavimento de asfalto</t>
  </si>
  <si>
    <t>Canal monobloco com corpo e grelha em concreto polímero com efeito autolimpante - carga de controle de 900 kN - 200,0 x 40,0 x 59,5 cm - fornecimento e instalação em pavimento de concreto</t>
  </si>
  <si>
    <t>Canaleta de concreto - CAU 01 - seção de 20 x 20 cm - espessura de 10 cm - apoiada em toda a extensão</t>
  </si>
  <si>
    <t>Canaleta de concreto - CAU 02 - seção de 25 x 25 cm - espessura de 10 cm - apoiada em toda a extensão</t>
  </si>
  <si>
    <t>Canaleta de concreto - CAU 03 - seção de 30 x 30 cm - espessura de 10 cm - apoiada em toda a extensão</t>
  </si>
  <si>
    <t>Canaleta de concreto - CAU 04 - seção de 35 x 35 cm - espessura de 10 cm - apoiada em toda a extensão</t>
  </si>
  <si>
    <t>Canaleta de concreto - CAU 05 - seção de 40 x 40 cm - espessura de 10 cm - apoiada em toda a extensão</t>
  </si>
  <si>
    <t>Canaleta de concreto - CAU 06 - seção de 50 x 50 cm - espessura de 10 cm - apoiada em toda a extensão</t>
  </si>
  <si>
    <t>Canaleta de concreto - CAU 07 - seção de 60 x 60 cm - espessura de 10 cm - apoiada em toda a extensão</t>
  </si>
  <si>
    <t>Canaleta meia cana D = 0,30 m assente sobre lastro de areia - areia e brita comerciais - fornecimento e instalação</t>
  </si>
  <si>
    <t>Canaleta meia cana D = 0,30 m assente sobre lastro de areia - areia extraída e brita produzida - fornecimento e instalação</t>
  </si>
  <si>
    <t>Canaleta meia cana D = 0,40 m assente sobre lastro de areia - areia e brita comerciais - fornecimento e instalação</t>
  </si>
  <si>
    <t>Canaleta meia cana D = 0,40 m assente sobre lastro de areia - areia extraída e brita produzida - fornecimento e instalação</t>
  </si>
  <si>
    <t>Chaminé dos poços de visita - CPV 01 - areia e brita comerciais</t>
  </si>
  <si>
    <t>Chaminé dos poços de visita - CPV 01 - areia extraída e brita produzida</t>
  </si>
  <si>
    <t>Chaminé dos poços de visita - CPV 02 - areia e brita comerciais</t>
  </si>
  <si>
    <t>Chaminé dos poços de visita - CPV 02 - areia extraída e brita produzida</t>
  </si>
  <si>
    <t>Chaminé dos poços de visita - CPV 03 - areia e brita comerciais</t>
  </si>
  <si>
    <t>Chaminé dos poços de visita - CPV 03 - areia extraída e brita produzida</t>
  </si>
  <si>
    <t>Chaminé dos poços de visita - CPV 04 - areia e brita comerciais</t>
  </si>
  <si>
    <t>Chaminé dos poços de visita - CPV 04 - areia extraída e brita produzida</t>
  </si>
  <si>
    <t>Chaminé dos poços de visita - CPV 05 - areia e brita comerciais</t>
  </si>
  <si>
    <t>Chaminé dos poços de visita - CPV 05 - areia extraída e brita produzida</t>
  </si>
  <si>
    <t>Chaminé dos poços de visita - CPV 06 - areia e brita comerciais</t>
  </si>
  <si>
    <t>Chaminé dos poços de visita - CPV 06 - areia extraída e brita produzida</t>
  </si>
  <si>
    <t>Chaminé dos poços de visita - CPV 07 - areia e brita comerciais</t>
  </si>
  <si>
    <t>Chaminé dos poços de visita - CPV 07 - areia extraída e brita produzida</t>
  </si>
  <si>
    <t>Colchão drenante com espalhamento e compactação mecânicos - brita produzida</t>
  </si>
  <si>
    <t>Coluna drenante D = 20 cm - areia comercial</t>
  </si>
  <si>
    <t>Coluna drenante D = 20 cm - areia extraída</t>
  </si>
  <si>
    <t>Descida d'água de aterros em degraus - DAD 01 - areia e brita comerciais</t>
  </si>
  <si>
    <t>Descida d'água de aterros em degraus - DAD 01 - areia extraída e brita produzida</t>
  </si>
  <si>
    <t>Descida d'água de aterros em degraus - DAD 02 - areia e brita comerciais</t>
  </si>
  <si>
    <t>Descida d'água de aterros em degraus - DAD 02 - areia extraída e brita produzida</t>
  </si>
  <si>
    <t>Descida d'água de aterros em degraus - DAD 03 - areia e brita comerciais</t>
  </si>
  <si>
    <t>Descida d'água de aterros em degraus - DAD 03 - areia extraída e brita produzida</t>
  </si>
  <si>
    <t>Descida d'água de aterros em degraus - DAD 04 - areia e brita comerciais</t>
  </si>
  <si>
    <t>Descida d'água de aterros em degraus - DAD 04 - areia extraída e brita produzida</t>
  </si>
  <si>
    <t>Descida d'água de aterros em degraus - DAD 05 - areia e brita comerciais</t>
  </si>
  <si>
    <t>Descida d'água de aterros em degraus - DAD 05 - areia extraída e brita produzida</t>
  </si>
  <si>
    <t>Descida d'água de aterros em degraus - DAD 06 - areia e brita comerciais</t>
  </si>
  <si>
    <t>Descida d'água de aterros em degraus - DAD 06 - areia extraída e brita produzida</t>
  </si>
  <si>
    <t>Descida d'água de aterros em degraus - DAD 07 - areia e brita comerciais</t>
  </si>
  <si>
    <t>Descida d'água de aterros em degraus - DAD 07 - areia extraída e brita produzida</t>
  </si>
  <si>
    <t>Descida d'água de aterros em degraus - DAD 08 - areia e brita comerciais</t>
  </si>
  <si>
    <t>Descida d'água de aterros em degraus - DAD 08 - areia extraída e brita produzida</t>
  </si>
  <si>
    <t>Descida d'água de aterros em degraus - DAD 09 - areia e brita comerciais</t>
  </si>
  <si>
    <t>Descida d'água de aterros em degraus - DAD 09 - areia extraída e brita produzida</t>
  </si>
  <si>
    <t>Descida d'água de aterros em degraus - DAD 10 - areia e brita comerciais</t>
  </si>
  <si>
    <t>Descida d'água de aterros em degraus - DAD 10 - areia extraída e brita produzida</t>
  </si>
  <si>
    <t>Descida d'água de aterros em degraus - DAD 11 - areia e brita comerciais</t>
  </si>
  <si>
    <t>Descida d'água de aterros em degraus - DAD 11 - areia extraída e brita produzida</t>
  </si>
  <si>
    <t>Descida d'água de aterros em degraus - DAD 12 - areia e brita comerciais</t>
  </si>
  <si>
    <t>Descida d'água de aterros em degraus - DAD 12 - areia extraída e brita produzida</t>
  </si>
  <si>
    <t>Descida d'água de aterros em degraus - DAD 13 - areia e brita comerciais</t>
  </si>
  <si>
    <t>Descida d'água de aterros em degraus - DAD 13 - areia extraída e brita produzida</t>
  </si>
  <si>
    <t>Descida d'água de aterros em degraus - DAD 14 - areia e brita comerciais</t>
  </si>
  <si>
    <t>Descida d'água de aterros em degraus - DAD 14 - areia extraída e brita produzida</t>
  </si>
  <si>
    <t>Descida d'água de aterros em degraus - DAD 15 - areia e brita comerciais</t>
  </si>
  <si>
    <t>Descida d'água de aterros em degraus - DAD 15 - areia extraída e brita produzida</t>
  </si>
  <si>
    <t>Descida d'água de aterros em degraus - DAD 16 - areia e brita comerciais</t>
  </si>
  <si>
    <t>Descida d'água de aterros em degraus - DAD 16 - areia extraída e brita produzida</t>
  </si>
  <si>
    <t>Descida d'água de aterros em degraus - DAD 17 - areia e brita comerciais</t>
  </si>
  <si>
    <t>Descida d'água de aterros em degraus - DAD 17 - areia extraída e brita produzida</t>
  </si>
  <si>
    <t>Descida d'água de aterros em degraus - DAD 18 - areia e brita comerciais</t>
  </si>
  <si>
    <t>Descida d'água de aterros em degraus - DAD 18 - areia extraída e brita produzida</t>
  </si>
  <si>
    <t>Descida d'água de aterros tipo rápido - DAR 01 - areia e brita comerciais</t>
  </si>
  <si>
    <t>Descida d'água de aterros tipo rápido - DAR 01 - areia extraída e brita produzida</t>
  </si>
  <si>
    <t>Descida d'água de aterros tipo rápido - DAR 02 - areia e brita comerciais</t>
  </si>
  <si>
    <t>Descida d'água de aterros tipo rápido - DAR 02 - areia extraída e brita produzida</t>
  </si>
  <si>
    <t>Descida d'água de aterros tipo rápido - DAR 03 - areia e brita comerciais</t>
  </si>
  <si>
    <t>Descida d'água de aterros tipo rápido - DAR 03 - areia extraída e brita produzida</t>
  </si>
  <si>
    <t>Descida d'água de aterros tipo rápido - DAR 04 - areia e brita comerciais</t>
  </si>
  <si>
    <t>Descida d'água de aterros tipo rápido - DAR 04 - areia extraída e brita produzida</t>
  </si>
  <si>
    <t>Descida d'água de cortes em degraus - DCD 01 - areia e brita comerciais</t>
  </si>
  <si>
    <t>Descida d'água de cortes em degraus - DCD 01 - areia extraída e brita produzida</t>
  </si>
  <si>
    <t>Descida d'água de cortes em degraus - DCD 02 - areia e brita comerciais</t>
  </si>
  <si>
    <t>Descida d'água de cortes em degraus - DCD 02 - areia extraída e brita produzida</t>
  </si>
  <si>
    <t>Descida d'água de cortes em degraus - DCD 03 - areia e brita comerciais</t>
  </si>
  <si>
    <t>Descida d'água de cortes em degraus - DCD 03 - areia extraída e brita produzida</t>
  </si>
  <si>
    <t>Descida d'água de cortes em degraus - DCD 04 - areia e brita comerciais</t>
  </si>
  <si>
    <t>Descida d'água de cortes em degraus - DCD 04 - areia extraída e brita produzida</t>
  </si>
  <si>
    <t>Dissipador de energia - DEB 01 - areia extraída e brita e pedra de mão produzidas</t>
  </si>
  <si>
    <t>Dissipador de energia - DEB 01 - areia, brita e pedra de mão comerciais</t>
  </si>
  <si>
    <t>Dissipador de energia - DEB 02 - areia extraída e brita e pedra de mão produzidas</t>
  </si>
  <si>
    <t>Dissipador de energia - DEB 03 - areia extraída e brita e pedra de mão produzidas</t>
  </si>
  <si>
    <t>Dissipador de energia - DEB 03 - areia, brita e pedra de mão comerciais</t>
  </si>
  <si>
    <t>Dissipador de energia - DEB 04 - areia extraída e brita e pedra de mão produzidas</t>
  </si>
  <si>
    <t>Dissipador de energia - DEB 04 - areia, brita e pedra de mão comerciais</t>
  </si>
  <si>
    <t>Dissipador de energia - DEB 05 - areia extraída e brita e pedra de mão produzidas</t>
  </si>
  <si>
    <t>Dissipador de energia - DEB 05 - areia, brita e pedra de mão comerciais</t>
  </si>
  <si>
    <t>Dissipador de energia - DEB 06 - areia extraída e brita e pedra de mão produzidas</t>
  </si>
  <si>
    <t>Dissipador de energia - DEB 06 - areia, brita e pedra de mão comerciais</t>
  </si>
  <si>
    <t>Dissipador de energia - DEB 07 - areia extraída e brita e pedra de mão produzidas</t>
  </si>
  <si>
    <t>Dissipador de energia - DEB 07 - areia, brita e pedra de mão comerciais</t>
  </si>
  <si>
    <t>Dissipador de energia - DEB 08 - areia extraída e brita e pedra de mão produzidas</t>
  </si>
  <si>
    <t>Dissipador de energia - DEB 08 - areia, brita e pedra de mão comerciais</t>
  </si>
  <si>
    <t>Dissipador de energia - DEB 09 - areia extraída e brita e pedra de mão produzidas</t>
  </si>
  <si>
    <t>Dissipador de energia - DEB 09 - areia, brita e pedra de mão comerciais</t>
  </si>
  <si>
    <t>Dissipador de energia - DEB 10 - areia extraída e brita e pedra de mão produzidas</t>
  </si>
  <si>
    <t>Dissipador de energia - DEB 10 - areia, brita e pedra de mão comerciais</t>
  </si>
  <si>
    <t>Dissipador de energia - DEB 11 - areia extraída e brita e pedra de mão produzidas</t>
  </si>
  <si>
    <t>Dissipador de energia - DEB 11 - areia, brita e pedra de mão comerciais</t>
  </si>
  <si>
    <t>Dissipador de energia - DEB 12 - areia extraída e brita e pedra de mão produzidas</t>
  </si>
  <si>
    <t>Dissipador de energia - DEB 12 - areia, brita e pedra de mão comerciais</t>
  </si>
  <si>
    <t>Dissipador de energia - DEB 13 - areia extraída e brita e pedra de mão produzidas</t>
  </si>
  <si>
    <t>Dissipador de energia - DEB 13 - areia, brita e pedra de mão comerciais</t>
  </si>
  <si>
    <t>Dissipador de energia - DED 01 - areia e brita comerciais</t>
  </si>
  <si>
    <t>Dissipador de energia - DED 01 - areia extraída e brita produzida</t>
  </si>
  <si>
    <t>Dissipador de energia - DES 01 - areia e pedra de mão comerciais</t>
  </si>
  <si>
    <t>Dissipador de energia - DES 01 - areia extraída e pedra de mão produzida</t>
  </si>
  <si>
    <t>Dissipador de energia - DES 02 - areia e pedra de mão comerciais</t>
  </si>
  <si>
    <t>Dissipador de energia - DES 02 - areia extraída e pedra de mão produzida</t>
  </si>
  <si>
    <t>Dissipador de energia - DES 03 - areia e pedra de mão comerciais</t>
  </si>
  <si>
    <t>Dissipador de energia - DES 03 - areia extraída e pedra de mão produzida</t>
  </si>
  <si>
    <t>Dissipador de energia - DES 04 - areia e pedra de mão comerciais</t>
  </si>
  <si>
    <t>Dissipador de energia - DES 04 - areia extraída e pedra de mão produzida</t>
  </si>
  <si>
    <t>Dreno de pavimento em microvala com geocomposto drenante H = 0,40 m - inclusive corte, enchimento com areia e selo asfáltico</t>
  </si>
  <si>
    <t>Dreno de pavimento em microvala com geocomposto drenante H = 0,60 m - inclusive corte, enchimento com areia e selo asfáltico</t>
  </si>
  <si>
    <t>Dreno de PVC D = 100 mm para OAE - fornecimento e instalação</t>
  </si>
  <si>
    <t>Dreno de PVC D = 150 mm para OAE - fornecimento e instalação</t>
  </si>
  <si>
    <t>Dreno de PVC D = 75 mm para OAE - fornecimento e instalação</t>
  </si>
  <si>
    <t>Dreno em tubo de aço galvanizado D = 100 mm em OAE - fornecimento e instalação</t>
  </si>
  <si>
    <t>Dreno em tubo de aço galvanizado D = 80 mm em OAE - fornecimento e instalação</t>
  </si>
  <si>
    <t>Dreno longitudinal de pavimento H = 0,40 m - com geocomposto drenante</t>
  </si>
  <si>
    <t>Dreno longitudinal de pavimento H = 0,60 m - com geocomposto drenante</t>
  </si>
  <si>
    <t>Dreno longitudinal de pavimento H = 1,00 m - com geocomposto drenante</t>
  </si>
  <si>
    <t>Dreno longitudinal de pavimento H = 1,50 m - com geocomposto drenante</t>
  </si>
  <si>
    <t>Dreno longitudinal profundo em tubo de concreto D = 0,40 m em vala de H = 1,10 m e L = 1,00 m com brita envolta em geotêxtil</t>
  </si>
  <si>
    <t>Dreno longitudinal profundo para corte em rocha - DPR 01 - tubo de concreto perfurado e brita comercial</t>
  </si>
  <si>
    <t>Dreno longitudinal profundo para corte em rocha - DPR 01 - tubo de concreto perfurado e brita produzida</t>
  </si>
  <si>
    <t>Dreno longitudinal profundo para corte em rocha - DPR 01 - tubo PEAD e brita comercial</t>
  </si>
  <si>
    <t>Dreno longitudinal profundo para corte em rocha - DPR 01 - tubo PEAD e brita produzida</t>
  </si>
  <si>
    <t>Dreno longitudinal profundo para corte em rocha - DPR 02 - tubo de concreto perfurado e brita comercial</t>
  </si>
  <si>
    <t>Dreno longitudinal profundo para corte em rocha - DPR 02 - tubo de concreto perfurado e brita produzida</t>
  </si>
  <si>
    <t>Dreno longitudinal profundo para corte em rocha - DPR 02 - tubo PEAD e brita comercial</t>
  </si>
  <si>
    <t>Dreno longitudinal profundo para corte em rocha - DPR 02 - tubo PEAD e brita produzida</t>
  </si>
  <si>
    <t>Dreno longitudinal profundo para corte em rocha - DPR 03 - brita comercial</t>
  </si>
  <si>
    <t>Dreno longitudinal profundo para corte em rocha - DPR 03 - brita produzida</t>
  </si>
  <si>
    <t>Dreno longitudinal profundo para corte em rocha - DPR 04 - brita comercial</t>
  </si>
  <si>
    <t>Dreno longitudinal profundo para corte em rocha - DPR 04 - brita produzida</t>
  </si>
  <si>
    <t>Dreno longitudinal profundo para corte em rocha - DPR 05 - tubo de concreto poroso e areia comercial</t>
  </si>
  <si>
    <t>Dreno longitudinal profundo para corte em rocha - DPR 05 - tubo de concreto poroso e areia extraída</t>
  </si>
  <si>
    <t>Dreno longitudinal profundo para corte em solo - DPS 01 - tubo PEAD e areia comercial</t>
  </si>
  <si>
    <t>Dreno longitudinal profundo para corte em solo - DPS 01 - tubo PEAD e areia extraída</t>
  </si>
  <si>
    <t>Dreno longitudinal profundo para corte em solo - DPS 02 - tubo PEAD e areia comercial</t>
  </si>
  <si>
    <t>Dreno longitudinal profundo para corte em solo - DPS 02 - tubo PEAD e areia extraída</t>
  </si>
  <si>
    <t>Dreno longitudinal profundo para corte em solo - DPS 03 - tubo de concreto perfurado, areia e brita comerciais - madeira com utilização de 5 vezes</t>
  </si>
  <si>
    <t>Dreno longitudinal profundo para corte em solo - DPS 03 - tubo de concreto perfurado, areia extraída e brita produzida - madeira com utilização de 5 vezes</t>
  </si>
  <si>
    <t>Dreno longitudinal profundo para corte em solo - DPS 03 - tubo PEAD, areia e brita comerciais - madeira com utilização de 5 vezes</t>
  </si>
  <si>
    <t>Dreno longitudinal profundo para corte em solo - DPS 03 - tubo PEAD, areia extraída e brita produzida - madeira com utilização de 5 vezes</t>
  </si>
  <si>
    <t>Dreno longitudinal profundo para corte em solo - DPS 04 - tubo de concreto perfurado, areia e brita comerciais - madeira com utilização de 5 vezes</t>
  </si>
  <si>
    <t>Dreno longitudinal profundo para corte em solo - DPS 04 - tubo de concreto perfurado, areia extraída e brita produzida - madeira com utilização de 5 vezes</t>
  </si>
  <si>
    <t>Dreno longitudinal profundo para corte em solo - DPS 04 - tubo PEAD, areia e brita comerciais - madeira com utilização de 5 vezes</t>
  </si>
  <si>
    <t>Dreno longitudinal profundo para corte em solo - DPS 04 - tubo PEAD, areia extraída e brita produzida - madeira com utilização de 5 vezes</t>
  </si>
  <si>
    <t>Dreno longitudinal profundo para corte em solo - DPS 05 - dreno cego - brita comercial</t>
  </si>
  <si>
    <t>Dreno longitudinal profundo para corte em solo - DPS 05 - dreno cego - brita produzida</t>
  </si>
  <si>
    <t>Dreno longitudinal profundo para corte em solo - DPS 06 - dreno cego - brita comercial</t>
  </si>
  <si>
    <t>Dreno longitudinal profundo para corte em solo - DPS 06 - dreno cego - brita produzida</t>
  </si>
  <si>
    <t>Dreno longitudinal profundo para corte em solo - DPS 07 - tubo de concreto perfurado e brita comercial</t>
  </si>
  <si>
    <t>Dreno longitudinal profundo para corte em solo - DPS 07 - tubo de concreto perfurado e brita produzida</t>
  </si>
  <si>
    <t>Dreno longitudinal profundo para corte em solo - DPS 07 - tubo PEAD e brita produzida</t>
  </si>
  <si>
    <t>Dreno longitudinal profundo para corte em solo - DPS 08 - tubo de concreto perfurado e brita comercial</t>
  </si>
  <si>
    <t>Dreno longitudinal profundo para corte em solo - DPS 08 - tubo de concreto perfurado e brita produzida</t>
  </si>
  <si>
    <t>Dreno longitudinal profundo para corte em solo - DPS 08 - tubo PEAD e brita comercial</t>
  </si>
  <si>
    <t>Dreno longitudinal profundo para corte em solo - DPS 08 - tubo PEAD e brita produzida</t>
  </si>
  <si>
    <t>Dreno profundo H = 1,0 m - com geocomposto drenante - inclusive escavação e reaterro</t>
  </si>
  <si>
    <t>Dreno profundo H = 1,5 m - com geocomposto drenante - inclusive escavação e reaterro</t>
  </si>
  <si>
    <t>Dreno sub-horizontal - DSH 01 - material de 1ª categoria</t>
  </si>
  <si>
    <t>Dreno sub-horizontal - DSH 01 - material de 2ª categoria</t>
  </si>
  <si>
    <t>Dreno subsuperficial - DSS 01 - tubo de concreto perfurado e areia comercial</t>
  </si>
  <si>
    <t>Dreno subsuperficial - DSS 01 - tubo de concreto perfurado e areia extraída</t>
  </si>
  <si>
    <t>Dreno subsuperficial - DSS 01 - tubo PEAD e areia comercial</t>
  </si>
  <si>
    <t>Dreno subsuperficial - DSS 01 - tubo PEAD e areia extraída</t>
  </si>
  <si>
    <t>Dreno subsuperficial - DSS 02 - brita comercial</t>
  </si>
  <si>
    <t>Dreno subsuperficial - DSS 02 - brita produzida</t>
  </si>
  <si>
    <t>Dreno subsuperficial - DSS 03 - brita comercial</t>
  </si>
  <si>
    <t>Dreno subsuperficial - DSS 03 - brita produzida</t>
  </si>
  <si>
    <t>Dreno subsuperficial - DSS 04 - tubo de concreto perfurado e brita comercial</t>
  </si>
  <si>
    <t>Dreno subsuperficial - DSS 04 - tubo de concreto perfurado e brita produzida</t>
  </si>
  <si>
    <t>Dreno subsuperficial - DSS 04 - tubo PEAD e brita comercial</t>
  </si>
  <si>
    <t>Dreno subsuperficial - DSS 04 - tubo PEAD e brita produzida</t>
  </si>
  <si>
    <t>Dreno tipo barbacã - DRB 01 - D = 75 mm em estrutura de contenção de encosta - excluso o tubo de drenagem</t>
  </si>
  <si>
    <t>Dreno tipo barbacã - DRB 02 - D = 50 mm em estrutura de contenção de encosta - excluso o tubo de drenagem</t>
  </si>
  <si>
    <t>Enchimento de junta de concreto com argamassa asfáltica de densidade 1.700 kg/m³ - espessura de 1 cm</t>
  </si>
  <si>
    <t>Entrada para descida d'água - EDA 01 - areia e brita comerciais</t>
  </si>
  <si>
    <t>Entrada para descida d'água - EDA 01 - areia extraída e brita produzida</t>
  </si>
  <si>
    <t>Entrada para descida d'água - EDA 02 - areia e brita comerciais</t>
  </si>
  <si>
    <t>Entrada para descida d'água - EDA 02 - areia extraída e brita produzida</t>
  </si>
  <si>
    <t>Entrada para descida d'água - EDA 03 - areia e brita comerciais</t>
  </si>
  <si>
    <t>Entrada para descida d'água - EDA 03 - areia extraída e brita produzida</t>
  </si>
  <si>
    <t>Entrada para descida d'água - EDA 04 - areia e brita comerciais</t>
  </si>
  <si>
    <t>Entrada para descida d'água - EDA 04 - areia extraída e brita produzida</t>
  </si>
  <si>
    <t>Envelope de brita para tubos com diâmetro externo de 75 a 110 mm - L = 15 cm e H = 15 cm</t>
  </si>
  <si>
    <t>Escavação mecânica de vala para drenagem com valetadeira em material de 1ª categoria</t>
  </si>
  <si>
    <t>Escavação mecânica de vala trapezoidal ou triangular em material de 1ª categoria para drenagem superficial com retroescavadeira - 0,10 m² ≤ seção &lt; 0,15 m²</t>
  </si>
  <si>
    <t>Escavação mecânica de vala trapezoidal ou triangular em material de 1ª categoria para drenagem superficial com retroescavadeira - 0,15 m² ≤ seção &lt; 0,20 m²</t>
  </si>
  <si>
    <t>Escavação mecânica de vala trapezoidal ou triangular em material de 1ª categoria para drenagem superficial com retroescavadeira - 0,20 m² ≤ seção &lt; 0,30 m²</t>
  </si>
  <si>
    <t>Escavação mecânica de vala trapezoidal ou triangular em material de 1ª categoria para drenagem superficial com retroescavadeira - 0,30 m² ≤ seção &lt; 0,50 m²</t>
  </si>
  <si>
    <t>Escavação mecânica de vala trapezoidal ou triangular em material de 1ª categoria para drenagem superficial com retroescavadeira - seção &lt; 0,10 m²</t>
  </si>
  <si>
    <t>Esgotamento de água com bomba submersa</t>
  </si>
  <si>
    <t>Esgotamento de dreno horizontal profundo a vácuo</t>
  </si>
  <si>
    <t>Geodreno vertical para tratamento de solos moles</t>
  </si>
  <si>
    <t>Grelha de concreto 54 x 100 cm para boca-de-lobo - areia e brita comerciais - sobrecarga do trem tipo TB 45</t>
  </si>
  <si>
    <t>Grelha de concreto 54 x 100 cm para boca-de-lobo - areia extraída e brita produzida - sobrecarga do trem tipo TB 45</t>
  </si>
  <si>
    <t>Lastro de areia comercial - espalhamento manual</t>
  </si>
  <si>
    <t>Lastro de areia comercial - espalhamento mecânico</t>
  </si>
  <si>
    <t>Lastro de areia extraída - espalhamento manual</t>
  </si>
  <si>
    <t>Lastro de areia extraída - espalhamento mecânico</t>
  </si>
  <si>
    <t>Lastro de brita comercial compactado com soquete vibratório - espalhamento manual</t>
  </si>
  <si>
    <t>Lastro de brita produzida compactado com soquete vibratório - espalhamento manual</t>
  </si>
  <si>
    <t>Lastro de pedra de mão ou rachão - espalhamento manual</t>
  </si>
  <si>
    <t>Meio-fio de concreto - MFC 01 - areia e brita comerciais - fôrma de madeira</t>
  </si>
  <si>
    <t>Meio-fio de concreto - MFC 01 - areia extraída e brita produzida - fôrma de madeira</t>
  </si>
  <si>
    <t>Meio-fio de concreto - MFC 01 moldado no local com extrusora e concreto usinado - areia e brita comerciais</t>
  </si>
  <si>
    <t>Meio-fio de concreto - MFC 01 moldado no local com extrusora e concreto usinado - areia extraída e brita produzida</t>
  </si>
  <si>
    <t>Meio-fio de concreto - MFC 02 - areia e brita comerciais - fôrma de madeira</t>
  </si>
  <si>
    <t>Meio-fio de concreto - MFC 02 - areia extraída e brita produzida - fôrma de madeira</t>
  </si>
  <si>
    <t>Meio-fio de concreto - MFC 02 moldado no local com extrusora e concreto usinado - areia e brita comerciais</t>
  </si>
  <si>
    <t>Meio-fio de concreto - MFC 02 moldado no local com extrusora e concreto usinado - areia extraída e brita produzida</t>
  </si>
  <si>
    <t>Meio-fio de concreto - MFC 03 - areia e brita comerciais - fôrma de madeira</t>
  </si>
  <si>
    <t>Meio-fio de concreto - MFC 03 - areia extraída e brita produzida - fôrma de madeira</t>
  </si>
  <si>
    <t>Meio-fio de concreto - MFC 03 moldado no local com extrusora e concreto usinado - areia e brita comerciais</t>
  </si>
  <si>
    <t>Meio-fio de concreto - MFC 03 moldado no local com extrusora e concreto usinado - areia extraída e brita produzida</t>
  </si>
  <si>
    <t>Meio-fio de concreto - MFC 04 - areia e brita comerciais - fôrma de madeira</t>
  </si>
  <si>
    <t>Meio-fio de concreto - MFC 04 - areia extraída e brita produzida - fôrma de madeira</t>
  </si>
  <si>
    <t>Meio-fio de concreto - MFC 04 moldado no local com extrusora e concreto usinado - areia e brita comerciais</t>
  </si>
  <si>
    <t>Meio-fio de concreto - MFC 04 moldado no local com extrusora e concreto usinado - areia extraída e brita produzida</t>
  </si>
  <si>
    <t>Meio-fio de concreto - MFC 05 - areia e brita comerciais - fôrma de madeira</t>
  </si>
  <si>
    <t>Meio-fio de concreto - MFC 05 - areia extraída e brita produzida - fôrma de madeira</t>
  </si>
  <si>
    <t>Meio-fio de concreto - MFC 05 moldado no local com extrusora e concreto usinado - areia extraída e brita produzida</t>
  </si>
  <si>
    <t>Meio-fio de concreto - MFC 06 - areia e brita comerciais - fôrma de madeira</t>
  </si>
  <si>
    <t>Meio-fio de concreto - MFC 06 - areia extraída e brita produzida - fôrma de madeira</t>
  </si>
  <si>
    <t>Meio-fio de concreto - MFC 06 moldado no local com extrusora e concreto usinado - areia e brita comerciais</t>
  </si>
  <si>
    <t>Meio-fio de concreto - MFC 06 moldado no local com extrusora e concreto usinado - areia extraída e brita produzida</t>
  </si>
  <si>
    <t>Meio-fio de concreto - MFC 07 - areia e brita comerciais - fôrma de madeira</t>
  </si>
  <si>
    <t>Meio-fio de concreto - MFC 07 - areia extraída e brita produzida - fôrma de madeira</t>
  </si>
  <si>
    <t>Meio-fio de concreto - MFC 07 moldado no local com extrusora e concreto usinado - areia e brita comerciais</t>
  </si>
  <si>
    <t>Meio-fio de concreto - MFC 07 moldado no local com extrusora e concreto usinado - areia extraída e brita produzida</t>
  </si>
  <si>
    <t>Meio-fio de concreto - MFC 08 - areia e brita comerciais - fôrma de madeira</t>
  </si>
  <si>
    <t>Meio-fio de concreto - MFC 08 - areia extraída e brita produzida - fôrma de madeira</t>
  </si>
  <si>
    <t>Meio-fio de concreto - MFC 08 moldado no local com extrusora e concreto usinado - areia e brita comerciais</t>
  </si>
  <si>
    <t>Meio-fio de concreto - MFC 08 moldado no local com extrusora e concreto usinado - areia extraída e brita produzida</t>
  </si>
  <si>
    <t>Microvala para dreno de pavimento com geocomposto drenante H = 0,4 m</t>
  </si>
  <si>
    <t>Microvala para dreno de pavimento com geocomposto drenante H = 0,6 m</t>
  </si>
  <si>
    <t>Perfuração para dreno sub-horizontal em material de 1ª categoria com D = 75 mm (linha NW)</t>
  </si>
  <si>
    <t>Perfuração para dreno sub-horizontal em material de 2ª categoria com D = 75 mm (linha NW)</t>
  </si>
  <si>
    <t>Poço de visita - PVI 01 - areia e brita comerciais</t>
  </si>
  <si>
    <t>Poço de visita - PVI 01 - areia extraída e brita produzida</t>
  </si>
  <si>
    <t>Poço de visita - PVI 02 - areia e brita comerciais</t>
  </si>
  <si>
    <t>Poço de visita - PVI 02 - areia extraída e brita produzida</t>
  </si>
  <si>
    <t>Poço de visita - PVI 03 - areia e brita comerciais</t>
  </si>
  <si>
    <t>Poço de visita - PVI 03 - areia extraída e brita produzida</t>
  </si>
  <si>
    <t>Poço de visita - PVI 04 - areia e brita comerciais</t>
  </si>
  <si>
    <t>Poço de visita - PVI 04 - areia extraída e brita produzida</t>
  </si>
  <si>
    <t>Poço de visita - PVI 05 - areia e brita comerciais</t>
  </si>
  <si>
    <t>Poço de visita - PVI 05 - areia extraída e brita produzida</t>
  </si>
  <si>
    <t>Poço de visita - PVI 06 - areia e brita comerciais</t>
  </si>
  <si>
    <t>Poço de visita - PVI 06 - areia extraída e brita produzida</t>
  </si>
  <si>
    <t>Poço de visita - PVI 07 - areia e brita comerciais</t>
  </si>
  <si>
    <t>Poço de visita - PVI 07 - areia extraída e brita produzida</t>
  </si>
  <si>
    <t>Poço de visita - PVI 08 - areia e brita comerciais</t>
  </si>
  <si>
    <t>Poço de visita - PVI 08 - areia extraída e brita produzida</t>
  </si>
  <si>
    <t>Poço de visita - PVI 09 - areia e brita comerciais</t>
  </si>
  <si>
    <t>Poço de visita - PVI 09 - areia extraída e brita produzida</t>
  </si>
  <si>
    <t>Poço de visita - PVI 10 - areia e brita comerciais</t>
  </si>
  <si>
    <t>Poço de visita - PVI 10 - areia extraída e brita produzida</t>
  </si>
  <si>
    <t>Poço de visita - PVI 11 - areia e brita comerciais</t>
  </si>
  <si>
    <t>Poço de visita - PVI 11 - areia extraída e brita produzida</t>
  </si>
  <si>
    <t>Poço de visita - PVI 12 - areia e brita comerciais</t>
  </si>
  <si>
    <t>Poço de visita - PVI 12 - areia extraída e brita produzida</t>
  </si>
  <si>
    <t>Poço de visita - PVI 13 - areia e brita comerciais</t>
  </si>
  <si>
    <t>Poço de visita - PVI 13 - areia extraída e brita produzida</t>
  </si>
  <si>
    <t>Poço de visita - PVI 14 - areia e brita comerciais</t>
  </si>
  <si>
    <t>Poço de visita - PVI 14 - areia extraída e brita produzida</t>
  </si>
  <si>
    <t>Poço de visita - PVI 15 - areia e brita comerciais</t>
  </si>
  <si>
    <t>Poço de visita - PVI 15 - areia extraída e brita produzida</t>
  </si>
  <si>
    <t>Poço de visita - PVI 16 - areia e brita comerciais</t>
  </si>
  <si>
    <t>Poço de visita - PVI 16 - areia extraída e brita produzida</t>
  </si>
  <si>
    <t>Poço de visita - PVI 17 - areia e brita comerciais</t>
  </si>
  <si>
    <t>Poço de visita - PVI 17 - areia extraída e brita produzida</t>
  </si>
  <si>
    <t>Poço de visita - PVI 18 - areia e brita comerciais</t>
  </si>
  <si>
    <t>Poço de visita - PVI 18 - areia extraída e brita produzida</t>
  </si>
  <si>
    <t>Reaterro e compactação em vala de dreno com geocomposto</t>
  </si>
  <si>
    <t>Sarjeta trapezoidal de canteiro central de concreto - SZCC 100-25 - areia e brita comerciais</t>
  </si>
  <si>
    <t>Sarjeta trapezoidal de canteiro central de concreto - SZCC 100-25 - areia extraída e brita produzida</t>
  </si>
  <si>
    <t>Sarjeta trapezoidal de canteiro central de concreto - SZCC 100-25 moldada no local com extrusora e concreto usinado - areia e brita comerciais</t>
  </si>
  <si>
    <t>Sarjeta trapezoidal de canteiro central de concreto - SZCC 100-25 moldada no local com extrusora e concreto usinado - areia extraída e brita produzida</t>
  </si>
  <si>
    <t>Sarjeta trapezoidal de canteiro central de concreto - SZCC 140-35 - areia e brita comerciais</t>
  </si>
  <si>
    <t>Sarjeta trapezoidal de canteiro central de concreto - SZCC 140-35 - areia extraída e brita produzida</t>
  </si>
  <si>
    <t>Sarjeta trapezoidal de canteiro central de concreto - SZCC 140-35 moldada no local com extrusora e concreto usinado - areia e brita comerciais</t>
  </si>
  <si>
    <t>Sarjeta trapezoidal de canteiro central de concreto - SZCC 140-35 moldada no local com extrusora e concreto usinado - areia extraída e brita produzida</t>
  </si>
  <si>
    <t>Sarjeta trapezoidal de concreto - SZC 60-20 - escavação mecânica - areia e brita comerciais</t>
  </si>
  <si>
    <t>Sarjeta trapezoidal de concreto - SZC 60-20 - escavação mecânica - areia extraída e brita produzida</t>
  </si>
  <si>
    <t>Sarjeta trapezoidal de concreto - SZC 60-20 moldada no local com extrusora e concreto usinado - escavação mecânica - areia e brita comerciais</t>
  </si>
  <si>
    <t>Sarjeta trapezoidal de concreto - SZC 60-20 moldada no local com extrusora e concreto usinado - escavação mecânica - areia extraída e brita produzida</t>
  </si>
  <si>
    <t>Sarjeta trapezoidal de concreto - SZC 90-30 - escavação mecânica - areia e brita comerciais</t>
  </si>
  <si>
    <t>Sarjeta trapezoidal de concreto - SZC 90-30 - escavação mecânica - areia extraída e brita produzida</t>
  </si>
  <si>
    <t>Sarjeta trapezoidal de concreto - SZC 90-30 moldada no local com extrusora e concreto usinado - escavação mecânica - areia e brita comerciais</t>
  </si>
  <si>
    <t>Sarjeta trapezoidal de concreto - SZC 90-30 moldada no local com extrusora e concreto usinado - escavação mecânica - areia extraída e brita produzida</t>
  </si>
  <si>
    <t>Sarjeta trapezoidal de grama - SZG 60-20 - escavação mecânica</t>
  </si>
  <si>
    <t>Sarjeta trapezoidal de grama - SZG 90-30 - escavação mecânica</t>
  </si>
  <si>
    <t>Sarjeta trapezoidal sem revestimento - SZT 60-20 - escavação mecânica</t>
  </si>
  <si>
    <t>Sarjeta trapezoidal sem revestimento - SZT 90-30 - escavação mecânica</t>
  </si>
  <si>
    <t>Sarjeta triangular de canteiro central de concreto - STCC 100-25 - areia e brita comerciais</t>
  </si>
  <si>
    <t>Sarjeta triangular de canteiro central de concreto - STCC 100-25 - areia extraída e brita produzida</t>
  </si>
  <si>
    <t>Sarjeta triangular de canteiro central de concreto - STCC 100-25 moldada no local com extrusora e concreto usinado - areia e brita comerciais</t>
  </si>
  <si>
    <t>Sarjeta triangular de canteiro central de concreto - STCC 100-25 moldada no local com extrusora e concreto usinado - areia extraída e brita produzida</t>
  </si>
  <si>
    <t>Sarjeta triangular de canteiro central de concreto - STCC 140-35 - areia e brita comerciais</t>
  </si>
  <si>
    <t>Sarjeta triangular de canteiro central de concreto - STCC 140-35 - areia extraída e brita produzida</t>
  </si>
  <si>
    <t>Sarjeta triangular de canteiro central de concreto - STCC 140-35 moldada no local com extrusora e concreto usinado - areia e brita comerciais</t>
  </si>
  <si>
    <t>Sarjeta triangular de canteiro central de concreto - STCC 140-35 moldada no local com extrusora e concreto usinado - areia extraída e brita produzida</t>
  </si>
  <si>
    <t>Sarjeta triangular de canteiro central de grama - STCG 100-25 - escavação mecânica</t>
  </si>
  <si>
    <t>Sarjeta triangular de canteiro central de grama - STCG 140-35 - escavação mecânica</t>
  </si>
  <si>
    <t>Sarjeta triangular de canteiro central de grama - STCG 200-25 - escavação mecânica</t>
  </si>
  <si>
    <t>Sarjeta triangular de canteiro central de grama - STCG 300-37,5 - escavação mecânica</t>
  </si>
  <si>
    <t>Sarjeta triangular de concreto - STC 100-20 - escavação mecânica - areia e brita comerciais</t>
  </si>
  <si>
    <t>Sarjeta triangular de concreto - STC 100-20 - escavação mecânica - areia extraída e brita produzida</t>
  </si>
  <si>
    <t>Sarjeta triangular de concreto - STC 100-20 moldada no local com extrusora e concreto usinado - escavação mecânica - areia e brita comerciais</t>
  </si>
  <si>
    <t>Sarjeta triangular de concreto - STC 100-20 moldada no local com extrusora e concreto usinado - escavação mecânica - areia extraída e brita produzida</t>
  </si>
  <si>
    <t>Sarjeta triangular de concreto - STC 100-21 - escavação mecânica - areia e brita comerciais</t>
  </si>
  <si>
    <t>Sarjeta triangular de concreto - STC 100-21 - escavação mecânica - areia extraída e brita produzida</t>
  </si>
  <si>
    <t>Sarjeta triangular de concreto - STC 100-21 moldada no local com extrusora e concreto usinado - escavação mecânica - areia e brita comerciais</t>
  </si>
  <si>
    <t>Sarjeta triangular de concreto - STC 100-21 moldada no local com extrusora e concreto usinado - escavação mecânica - areia extraída e brita produzida</t>
  </si>
  <si>
    <t>Sarjeta triangular de concreto - STC 108-25 - escavação mecânica - areia e brita comerciais</t>
  </si>
  <si>
    <t>Sarjeta triangular de concreto - STC 108-25 - escavação mecânica - areia extraída e brita produzida</t>
  </si>
  <si>
    <t>Sarjeta triangular de concreto - STC 108-25 moldada no local com extrusora e concreto usinado - escavação mecânica - areia e brita comerciais</t>
  </si>
  <si>
    <t>Sarjeta triangular de concreto - STC 108-25 moldada no local com extrusora e concreto usinado - escavação mecânica - areia extraída e brita produzida</t>
  </si>
  <si>
    <t>Sarjeta triangular de concreto - STC 125-25 - escavação mecânica - areia extraída e brita produzida</t>
  </si>
  <si>
    <t>Sarjeta triangular de concreto - STC 125-25 moldada no local com extrusora e concreto usinado - escavação mecânica - areia e brita comerciais</t>
  </si>
  <si>
    <t>Sarjeta triangular de concreto - STC 125-25 moldada no local com extrusora e concreto usinado - escavação mecânica - areia extraída e brita produzida</t>
  </si>
  <si>
    <t>Sarjeta triangular de concreto - STC 125-27 - escavação mecânica - areia e brita comerciais</t>
  </si>
  <si>
    <t>Sarjeta triangular de concreto - STC 125-27 - escavação mecânica - areia extraída e brita produzida</t>
  </si>
  <si>
    <t>Sarjeta triangular de concreto - STC 125-27 moldada no local com extrusora e concreto usinado - escavação mecânica - areia e brita comerciais</t>
  </si>
  <si>
    <t>Sarjeta triangular de concreto - STC 125-27 moldada no local com extrusora e concreto usinado - escavação mecânica - areia extraída e brita produzida</t>
  </si>
  <si>
    <t>Sarjeta triangular de concreto - STC 150-30 - escavação mecânica - areia e brita comerciais</t>
  </si>
  <si>
    <t>Sarjeta triangular de concreto - STC 150-30 - escavação mecânica - areia extraída e brita produzida</t>
  </si>
  <si>
    <t>Sarjeta triangular de concreto - STC 150-30 moldada no local com extrusora e concreto usinado - escavação mecânica - areia e brita comerciais</t>
  </si>
  <si>
    <t>Sarjeta triangular de concreto - STC 150-30 moldada no local com extrusora e concreto usinado - escavação mecânica - areia extraída e brita produzida</t>
  </si>
  <si>
    <t>Sarjeta triangular de concreto - STC 150-32 - escavação mecânica - areia e brita comerciais</t>
  </si>
  <si>
    <t>Sarjeta triangular de concreto - STC 150-32 - escavação mecânica - areia extraída e brita produzida</t>
  </si>
  <si>
    <t>Sarjeta triangular de concreto - STC 150-32 moldada no local com extrusora e concreto usinado - escavação mecânica - areia e brita comerciais</t>
  </si>
  <si>
    <t>Sarjeta triangular de concreto - STC 150-32 moldada no local com extrusora e concreto usinado - escavação mecânica - areia extraída e brita produzida</t>
  </si>
  <si>
    <t>Sarjeta triangular de concreto - STC 73-15 - escavação mecânica - areia e brita comerciais</t>
  </si>
  <si>
    <t>Sarjeta triangular de concreto - STC 73-15 - escavação mecânica - areia extraída e brita produzida</t>
  </si>
  <si>
    <t>Sarjeta triangular de concreto - STC 73-15 moldada no local com extrusora e concreto usinado - escavação mecânica - areia e brita comerciais</t>
  </si>
  <si>
    <t>Sarjeta triangular de concreto - STC 73-15 moldada no local com extrusora e concreto usinado - escavação mecânica - areia extraída e brita produzida</t>
  </si>
  <si>
    <t>Sarjeta triangular de concreto - STC 80-15 - escavação mecânica - areia extraída e brita produzida</t>
  </si>
  <si>
    <t>Sarjeta triangular de concreto - STC 80-15 moldada no local com extrusora e concreto usinado - escavação mecânica - areia e brita comerciais</t>
  </si>
  <si>
    <t>Sarjeta triangular de concreto - STC 80-15 moldada no local com extrusora e concreto usinado - escavação mecânica - areia extraída e brita produzida</t>
  </si>
  <si>
    <t>Sarjeta triangular de concreto - STC 80-17 - escavação mecânica - areia e brita comerciais</t>
  </si>
  <si>
    <t>Sarjeta triangular de concreto - STC 80-17 - escavação mecânica - areia extraída e brita produzida</t>
  </si>
  <si>
    <t>Sarjeta triangular de concreto - STC 80-17 moldada no local com extrusora e concreto usinado - escavação mecânica - areia e brita comerciais</t>
  </si>
  <si>
    <t>Sarjeta triangular de concreto - STC 80-17 moldada no local com extrusora e concreto usinado - escavação mecânica - areia extraída e brita produzida</t>
  </si>
  <si>
    <t>Sarjeta triangular de concreto - STC 88-20 - escavação mecânica - areia e brita comerciais</t>
  </si>
  <si>
    <t>Sarjeta triangular de concreto - STC 88-20 - escavação mecânica - areia extraída e brita produzida</t>
  </si>
  <si>
    <t>Sarjeta triangular de concreto - STC 88-20 moldada no local com extrusora e concreto usinado - escavação mecânica - areia e brita comerciais</t>
  </si>
  <si>
    <t>Sarjeta triangular de concreto - STC 88-20 moldada no local com extrusora e concreto usinado - escavação mecânica - areia extraída e brita produzida</t>
  </si>
  <si>
    <t>Sarjeta triangular de grama - STG 100-20 - escavação mecânica</t>
  </si>
  <si>
    <t>Sarjeta triangular de grama - STG 125-25 - escavação mecânica</t>
  </si>
  <si>
    <t>Sarjeta triangular de grama - STG 80-15 - escavação mecânica</t>
  </si>
  <si>
    <t>Sarjeta triangular sem revestimento - STT 100-20 - escavação mecânica</t>
  </si>
  <si>
    <t>Sarjeta triangular sem revestimento - STT 125-25 - escavação mecânica</t>
  </si>
  <si>
    <t>Sarjeta triangular sem revestimento - STT 80-15 - escavação mecânica</t>
  </si>
  <si>
    <t>Selo asfáltico de microvala para dreno de pavimento com geocomposto</t>
  </si>
  <si>
    <t>Transposição de segmentos de sarjeta - TSS 01 - areia e brita comerciais</t>
  </si>
  <si>
    <t>Transposição de segmentos de sarjeta - TSS 01 - areia extraída e brita produzida</t>
  </si>
  <si>
    <t>Transposição de segmentos de sarjeta - TSS 02 - areia e brita comerciais</t>
  </si>
  <si>
    <t>Transposição de segmentos de sarjeta - TSS 02 - areia extraída e brita produzida</t>
  </si>
  <si>
    <t>Transposição de segmentos de sarjeta - TSS 03 - areia e brita comerciais</t>
  </si>
  <si>
    <t>Transposição de segmentos de sarjeta - TSS 03 - areia extraída e brita produzida</t>
  </si>
  <si>
    <t>Transposição de segmentos de sarjeta - TSS 04 - areia e brita comerciais</t>
  </si>
  <si>
    <t>Transposição de segmentos de sarjeta - TSS 04 - areia extraída e brita produzida</t>
  </si>
  <si>
    <t>Transposição de segmentos de sarjeta - TSS 05 - areia e brita comerciais</t>
  </si>
  <si>
    <t>Transposição de segmentos de sarjeta - TSS 05 - areia extraída e brita produzida</t>
  </si>
  <si>
    <t>Transposição de segmentos de sarjeta - TSS 06 - areia e brita comerciais</t>
  </si>
  <si>
    <t>Transposição de segmentos de sarjeta - TSS 06 - areia extraída e brita produzida</t>
  </si>
  <si>
    <t>Tubo de concreto PA1 comercial para drenagem - D = 0,50 m - fornecimento e instalação</t>
  </si>
  <si>
    <t>Tubo de concreto PA1 comercial para drenagem - D = 0,60 m - fornecimento e instalação</t>
  </si>
  <si>
    <t>Tubo de concreto PA1 comercial para drenagem - D = 0,80 m - fornecimento e instalação</t>
  </si>
  <si>
    <t>Tubo de concreto PA1 comercial para drenagem - D = 1,00 m - fornecimento e instalação</t>
  </si>
  <si>
    <t>Tubo de concreto PA1 comercial para drenagem - D = 1,20 m - fornecimento e instalação</t>
  </si>
  <si>
    <t>Tubo de concreto PA1 comercial para drenagem - D = 1,50 m - fornecimento e instalação</t>
  </si>
  <si>
    <t>Tubo de concreto PA1 produzido na obra para drenagem - D = 0,60 m - areia e brita comerciais - fornecimento e instalação</t>
  </si>
  <si>
    <t>Tubo de concreto PA1 produzido na obra para drenagem - D = 0,60 m - areia extraída e brita produzida - fornecimento e instalação</t>
  </si>
  <si>
    <t>Tubo de concreto PA1 produzido na obra para drenagem - D = 0,80 m - areia e brita comerciais - fornecimento e instalação</t>
  </si>
  <si>
    <t>Tubo de concreto PA1 produzido na obra para drenagem - D = 0,80 m - areia extraída e brita produzida - fornecimento e instalação</t>
  </si>
  <si>
    <t>Tubo de concreto PA1 produzido na obra para drenagem - D = 1,00 m - areia e brita comerciais - fornecimento e instalação</t>
  </si>
  <si>
    <t>Tubo de concreto PA1 produzido na obra para drenagem - D = 1,00 m - areia extraída e brita produzida - fornecimento e instalação</t>
  </si>
  <si>
    <t>Tubo de concreto PA1 produzido na obra para drenagem - D = 1,20 m - areia e brita comerciais - fornecimento e instalação</t>
  </si>
  <si>
    <t>Tubo de concreto PA1 produzido na obra para drenagem - D = 1,20 m - areia extraída e brita produzida - fornecimento e instalação</t>
  </si>
  <si>
    <t>Tubo de concreto PA1 produzido na obra para drenagem - D = 1,50 m - areia e brita comerciais - fornecimento e instalação</t>
  </si>
  <si>
    <t>Tubo de concreto PA1 produzido na obra para drenagem - D = 1,50 m - areia extraída e brita produzida - fornecimento e instalação</t>
  </si>
  <si>
    <t>Tubo de concreto PA2 comercial para drenagem - D = 0,50 m - fornecimento e instalação</t>
  </si>
  <si>
    <t>Tubo de concreto PA2 comercial para drenagem - D = 0,60 m - fornecimento e instalação</t>
  </si>
  <si>
    <t>Tubo de concreto PA2 comercial para drenagem - D = 0,80 m - fornecimento e instalação</t>
  </si>
  <si>
    <t>Tubo de concreto PA2 comercial para drenagem - D = 1,00 m - fornecimento e instalação</t>
  </si>
  <si>
    <t>Tubo de concreto PA2 comercial para drenagem - D = 1,20 m - fornecimento e instalação</t>
  </si>
  <si>
    <t>Tubo de concreto PA2 comercial para drenagem - D = 1,50 m - fornecimento e instalação</t>
  </si>
  <si>
    <t>Tubo de concreto PA2 produzido na obra para drenagem - D = 0,60 m - areia e brita comerciais - fornecimento e instalação</t>
  </si>
  <si>
    <t>Tubo de concreto PA2 produzido na obra para drenagem - D = 0,60 m - areia extraída e brita produzida - fornecimento e instalação</t>
  </si>
  <si>
    <t>Tubo de concreto PA2 produzido na obra para drenagem - D = 0,80 m - areia e brita comerciais - fornecimento e instalação</t>
  </si>
  <si>
    <t>Tubo de concreto PA2 produzido na obra para drenagem - D = 0,80 m - areia extraída e brita produzida - fornecimento e instalação</t>
  </si>
  <si>
    <t>Tubo de concreto PA2 produzido na obra para drenagem - D = 1,00 m - areia e brita comerciais - fornecimento e instalação</t>
  </si>
  <si>
    <t>Tubo de concreto PA2 produzido na obra para drenagem - D = 1,00 m - areia extraída e brita produzida - fornecimento e instalação</t>
  </si>
  <si>
    <t>Tubo de concreto PA2 produzido na obra para drenagem - D = 1,20 m - areia e brita comerciais - fornecimento e instalação</t>
  </si>
  <si>
    <t>Tubo de concreto PA2 produzido na obra para drenagem - D = 1,20 m - areia extraída e brita produzida - fornecimento e instalação</t>
  </si>
  <si>
    <t>Tubo de concreto PA2 produzido na obra para drenagem - D = 1,50 m - areia e brita comerciais - fornecimento e instalação</t>
  </si>
  <si>
    <t>Tubo de concreto PA2 produzido na obra para drenagem - D = 1,50 m - areia extraída e brita produzida - fornecimento e instalação</t>
  </si>
  <si>
    <t>Tubo de concreto PA3 comercial para drenagem - D = 0,50 m - fornecimento e instalação</t>
  </si>
  <si>
    <t>Tubo de concreto PA3 comercial para drenagem - D = 0,60 m - fornecimento e instalação</t>
  </si>
  <si>
    <t>Tubo de concreto PA3 comercial para drenagem - D = 0,80 m - fornecimento e instalação</t>
  </si>
  <si>
    <t>Tubo de concreto PA3 comercial para drenagem - D = 1,00 m - fornecimento e instalação</t>
  </si>
  <si>
    <t>Tubo de concreto PA3 comercial para drenagem - D = 1,20 m - fornecimento e instalação</t>
  </si>
  <si>
    <t>Tubo de concreto PA3 comercial para drenagem - D = 1,50 m - fornecimento e instalação</t>
  </si>
  <si>
    <t>Tubo de concreto PA3 produzido na obra para drenagem - D = 0,60 m - areia e brita comerciais - fornecimento e instalação</t>
  </si>
  <si>
    <t>Tubo de concreto PA3 produzido na obra para drenagem - D = 0,60 m - areia extraída e brita produzida - fornecimento e instalação</t>
  </si>
  <si>
    <t>Tubo de concreto PA3 produzido na obra para drenagem - D = 0,80 m - areia e brita comerciais - fornecimento e instalação</t>
  </si>
  <si>
    <t>Tubo de concreto PA3 produzido na obra para drenagem - D = 0,80 m - areia extraída e brita produzida - fornecimento e instalação</t>
  </si>
  <si>
    <t>Tubo de concreto PA3 produzido na obra para drenagem - D = 1,00 m - areia e brita comerciais - fornecimento e instalação</t>
  </si>
  <si>
    <t>Tubo de concreto PA3 produzido na obra para drenagem - D = 1,00 m - areia extraída e brita produzida - fornecimento e instalação</t>
  </si>
  <si>
    <t>Tubo de concreto PA3 produzido na obra para drenagem - D = 1,20 m - areia e brita comerciais - fornecimento e instalação</t>
  </si>
  <si>
    <t>Tubo de concreto PA3 produzido na obra para drenagem - D = 1,20 m - areia extraída e brita produzida - fornecimento e instalação</t>
  </si>
  <si>
    <t>Tubo de concreto PA3 produzido na obra para drenagem - D = 1,50 m - areia e brita comerciais - fornecimento e instalação</t>
  </si>
  <si>
    <t>Tubo de concreto PA3 produzido na obra para drenagem - D = 1,50 m - areia extraída e brita produzida - fornecimento e instalação</t>
  </si>
  <si>
    <t>Tubo de concreto PA4 comercial para drenagem - D = 0,50 m - fornecimento e instalação</t>
  </si>
  <si>
    <t>Tubo de concreto PA4 comercial para drenagem - D = 0,60 m - fornecimento e instalação</t>
  </si>
  <si>
    <t>Tubo de concreto PA4 comercial para drenagem - D = 0,80 m - fornecimento e instalação</t>
  </si>
  <si>
    <t>Tubo de concreto PA4 comercial para drenagem - D = 1,00 m - fornecimento e instalação</t>
  </si>
  <si>
    <t>Tubo de concreto PA4 comercial para drenagem - D = 1,20 m - fornecimento e instalação</t>
  </si>
  <si>
    <t>Tubo de concreto PA4 comercial para drenagem - D = 1,50 m - fornecimento e instalação</t>
  </si>
  <si>
    <t>Tubo de concreto PA4 produzido na obra para drenagem - D = 0,60 m - areia e brita comerciais - fornecimento e instalação</t>
  </si>
  <si>
    <t>Tubo de concreto PA4 produzido na obra para drenagem - D = 0,60 m - areia extraída e brita produzida - fornecimento e instalação</t>
  </si>
  <si>
    <t>Tubo de concreto PA4 produzido na obra para drenagem - D = 0,80 m - areia e brita comerciais - fornecimento e instalação</t>
  </si>
  <si>
    <t>Tubo de concreto PA4 produzido na obra para drenagem - D = 0,80 m - areia extraída e brita produzida - fornecimento e instalação</t>
  </si>
  <si>
    <t>Tubo de concreto PA4 produzido na obra para drenagem - D = 1,00 m - areia e brita comerciais - fornecimento e instalação</t>
  </si>
  <si>
    <t>Tubo de concreto PA4 produzido na obra para drenagem - D = 1,00 m - areia extraída e brita produzida - fornecimento e instalação</t>
  </si>
  <si>
    <t>Tubo de concreto PA4 produzido na obra para drenagem - D = 1,20 m - areia e brita comerciais - fornecimento e instalação</t>
  </si>
  <si>
    <t>Tubo de concreto PA4 produzido na obra para drenagem - D = 1,20 m - areia extraída e brita produzida - fornecimento e instalação</t>
  </si>
  <si>
    <t>Tubo de concreto PA4 produzido na obra para drenagem - D = 1,50 m - areia e brita comerciais - fornecimento e instalação</t>
  </si>
  <si>
    <t>Tubo de concreto PA4 produzido na obra para drenagem - D = 1,50 m - areia extraída e brita produzida - fornecimento e instalação</t>
  </si>
  <si>
    <t>Tubo de concreto perfurado produzido na obra para drenagem - D = 0,40 m - fornecimento e instalação</t>
  </si>
  <si>
    <t>Tubo de PVC para dreno tipo barbacã - D = 50 mm - fornecimento e instalação</t>
  </si>
  <si>
    <t>Tubo de PVC para dreno tipo barbacã - D = 75 mm - fornecimento e instalação</t>
  </si>
  <si>
    <t>Tubo PEAD para drenagem - D = 1.000 mm - fornecimento e instalação</t>
  </si>
  <si>
    <t>Tubo PEAD para drenagem - D = 1.050 mm - fornecimento e instalação</t>
  </si>
  <si>
    <t>Tubo PEAD para drenagem - D = 1.200 mm - fornecimento e instalação</t>
  </si>
  <si>
    <t>Tubo PEAD para drenagem - D = 1.500 mm - fornecimento e instalação</t>
  </si>
  <si>
    <t>Tubo PEAD para drenagem - D = 400 mm - fornecimento e instalação</t>
  </si>
  <si>
    <t>Tubo PEAD para drenagem - D = 450 mm - fornecimento e instalação</t>
  </si>
  <si>
    <t>Tubo PEAD para drenagem - D = 500 mm - fornecimento e instalação</t>
  </si>
  <si>
    <t>Tubo PEAD para drenagem - D = 600 mm - fornecimento e instalação</t>
  </si>
  <si>
    <t>Tubo PEAD para drenagem - D = 750 mm - fornecimento e instalação</t>
  </si>
  <si>
    <t>Tubo PEAD para drenagem - D = 800 mm - fornecimento e instalação</t>
  </si>
  <si>
    <t>Tubo PEAD para drenagem - D = 900 mm - fornecimento e instalação</t>
  </si>
  <si>
    <t>Valeta de proteção de aterro sem revestimento - VPAT 120-30 - escavação mecânica</t>
  </si>
  <si>
    <t>Valeta de proteção de aterro sem revestimento - VPAT 160-30 - escavação mecânica</t>
  </si>
  <si>
    <t>Valeta de proteção de aterros com revestimento de concreto - VPAC 120-30 - escavação mecânica - areia extraída e brita produzida</t>
  </si>
  <si>
    <t>Valeta de proteção de aterros com revestimento de concreto - VPAC 160-30 - escavação mecânica - areia extraída e brita produzida</t>
  </si>
  <si>
    <t>Valeta de proteção de aterros com revestimento vegetal - VPAG 120-30 - escavação mecânica</t>
  </si>
  <si>
    <t>Valeta de proteção de aterros com revestimento vegetal - VPAG 160-30 - escavação mecânica</t>
  </si>
  <si>
    <t>Valeta de proteção de corte sem revestimento - VPCT 120-30 - escavação mecânica</t>
  </si>
  <si>
    <t>Valeta de proteção de corte sem revestimento - VPCT 160-30 - escavação mecânica</t>
  </si>
  <si>
    <t>Valeta de proteção de cortes com revestimento de concreto - VPCC 120-30 - escavação mecânica - areia extraída e brita produzida</t>
  </si>
  <si>
    <t>Valeta de proteção de cortes com revestimento de concreto - VPCC 160-30 - escavação mecânica - areia extraída e brita produzida</t>
  </si>
  <si>
    <t>Valeta de proteção de cortes com revestimento vegetal - VPCG 120-30 - escavação mecânica</t>
  </si>
  <si>
    <t>Valeta de proteção de cortes com revestimento vegetal - VPCG 160-30 - escavação mecânica</t>
  </si>
  <si>
    <t>Escoramento com estacas de perfis metálicos W 250 x 38,5 kg/m, espaçadas em 1,5 m, intercaladas com prancha de madeira com espessura de 5 cm e ficha de 0 a 0,2 H - sem reaproveitamento - fornecimento e instalação</t>
  </si>
  <si>
    <t>Escoramento com estacas de perfis metálicos W 250 x 38,5 kg/m, espaçadas em 1,5 m, intercaladas com prancha de madeira com espessura de 5 cm e ficha de 0,20 a 0,4 H - sem reaproveitamento - fornecimento e instalação</t>
  </si>
  <si>
    <t>Escoramento com estacas de perfis metálicos W 250 x 38,5 kg/m, espaçadas em 1,5 m, intercaladas com prancha de madeira com espessura de 5 cm e ficha de 0,40 a 0,6 H - sem reaproveitamento - fornecimento e instalação</t>
  </si>
  <si>
    <t>Escoramento com perfis metálicos W 150 x 18,0 kg/m a cada metro e chapas de aço - estroncas a cada 2 m não incluídas - profundidade de até 10 m - aço com utilização de 20 vezes - fornecimento, instalação e retirada</t>
  </si>
  <si>
    <t>Escoramento com pontaletes D = 10 cm - utilização de 1 vez - confecção, instalação e retirada</t>
  </si>
  <si>
    <t>Escoramento com pontaletes D = 10 cm - utilização de 2 vezes - confecção, instalação e retirada</t>
  </si>
  <si>
    <t>Escoramento com pontaletes D = 10 cm - utilização de 3 vezes - confecção, instalação e retirada</t>
  </si>
  <si>
    <t>Escoramento com pontaletes D = 10 cm - utilização de 5 vezes - confecção, instalação e retirada</t>
  </si>
  <si>
    <t>Escoramento com pontaletes D = 15 cm - utilização de 1 vez - confecção e instalação</t>
  </si>
  <si>
    <t>Escoramento com pontaletes D = 15 cm - utilização de 2 vezes - confecção, instalação e retirada</t>
  </si>
  <si>
    <t>Escoramento com pontaletes D = 15 cm - utilização de 3 vezes - confecção, instalação e retirada</t>
  </si>
  <si>
    <t>Escoramento com pontaletes D = 15 cm - utilização de 5 vezes - confecção, instalação e retirada</t>
  </si>
  <si>
    <t>Escoramento contínuo de valas com tábuas de 2,5 x 30 cm e longarinas de 6 x 16 cm - estroncas a cada metro não incluídas - profundidade de até 4 m - madeira com utilização de 3 vezes - confecção, instalação e retirada</t>
  </si>
  <si>
    <t>Escoramento contínuo de valas com tábuas de 2,5 x 30 cm e longarinas de 6 x 16 cm - estroncas a cada metro não incluídas - profundidade de até 4 m - madeira sem reaproveitamento - confecção e instalação</t>
  </si>
  <si>
    <t>Escoramento metálico com quadro tubular contraventado - capacidade de carga até 3,8 t/m² - quadro de 1,0 x 1,0 x 1,25 m - utilização de 50 vezes - fornecimento, instalação e retirada</t>
  </si>
  <si>
    <t>Escoramento metálico tubular galvanizado para formas com capacidade de 2.100 a 750 kg por unidade - regulável de 3,0 a 4,5 m - utilização de 20 vezes - fornecimento, instalação e retirada</t>
  </si>
  <si>
    <t>Escoramento metálico tubular galvanizado para formas com capacidade de 3.200 a 1.600 kg por unidade - regulável de 1,8 a 3,0 m - utilização de 20 vezes - fornecimento, instalação e retirada</t>
  </si>
  <si>
    <t>Escoramento para corpo de bueiros celulares - utilização de 3 vezes - confecção, instalação e retirada</t>
  </si>
  <si>
    <t>Estroncas em perfil metálico W 150 x 18,0 kg/m - utilização de 20 vezes</t>
  </si>
  <si>
    <t>Estroncas para valas com D = 15 cm - madeira com utilização de 3 vezes</t>
  </si>
  <si>
    <t>Estroncas para valas com D = 15 cm - madeira sem reaproveitamento</t>
  </si>
  <si>
    <t>Estroncas para valas com D = 20 cm - madeira com utilização de 3 vezes</t>
  </si>
  <si>
    <t>Estroncas para valas com D = 20 cm - madeira sem reaproveitamento</t>
  </si>
  <si>
    <t>Apoio náutico para a colocação da armação em camisa metálica</t>
  </si>
  <si>
    <t>Apoio náutico para a escavação com perfuratriz tipo Wirth em rocha com média dureza e média abrasão - resistência à compressão menor que 80 MPa - D = 600 a 1.800 mm</t>
  </si>
  <si>
    <t>Apoio náutico para a escavação com perfuratriz tipo Wirth em rocha de alta dureza e alta abrasão - resistência à compressão acima de 80 MPa - D = 600 a 1.800 mm</t>
  </si>
  <si>
    <t>Apoio náutico para a escavação com perfuratriz tipo Wirth em solo D = 600 a 1.800 mm</t>
  </si>
  <si>
    <t>Apoio náutico para a execução da concretagem de camisas metálicas</t>
  </si>
  <si>
    <t>Apoio náutico para a execução da cravação de camisa metálica D = 600 a 1.800 mm</t>
  </si>
  <si>
    <t>Armação de estaca escavada ou estaca barrete em aço CA-50 com apoio de guindaste - fornecimento, preparo e colocação</t>
  </si>
  <si>
    <t>Arrasamento de estacas de concreto com seção de até 900 cm²</t>
  </si>
  <si>
    <t>Arrasamento de estacas de concreto com seção superior à 900 cm²</t>
  </si>
  <si>
    <t>Berço para pré-moldagem de estacas protendidas com capacidade de 19 m³, inclusive formas metálicas - utilização de 100 vezes</t>
  </si>
  <si>
    <t>Camisa metálica com espessura de 12,5 mm D = 1.400 mm - cravada com martelo vibratório - sem escavação - cravação</t>
  </si>
  <si>
    <t>Camisa metálica com espessura de 12,5 mm D = 1.400 mm - para passagem de lâmina d'água - posicionamento</t>
  </si>
  <si>
    <t>Camisa metálica com espessura de 12,5 mm D = 1.500 mm - cravada com martelo vibratório - sem escavação - cravação</t>
  </si>
  <si>
    <t>Camisa metálica com espessura de 12,5 mm D = 1.500 mm - para passagem de lâmina d'água - posicionamento</t>
  </si>
  <si>
    <t>Camisa metálica com espessura de 12,5 mm D = 1.600 mm - cravada com martelo vibratório - sem escavação - cravação</t>
  </si>
  <si>
    <t>Camisa metálica com espessura de 12,5 mm D = 1.600 mm - para passagem de lâmina d'água - posicionamento</t>
  </si>
  <si>
    <t>Camisa metálica com espessura de 12,5 mm D = 1.700 mm - cravada com martelo vibratório - sem escavação - cravação</t>
  </si>
  <si>
    <t>Camisa metálica com espessura de 12,5 mm D = 1.700 mm - para passagem de lâmina d'água - posicionamento</t>
  </si>
  <si>
    <t>Camisa metálica com espessura de 12,5 mm D = 1.800 mm - cravada com martelo vibratório - sem escavação - cravação</t>
  </si>
  <si>
    <t>Camisa metálica com espessura de 12,5 mm D = 1.800 mm - para passagem de lâmina d'água - posicionamento</t>
  </si>
  <si>
    <t>Camisa metálica com espessura de 16 mm D = 1.500 mm - cravada com martelo vibratório - sem escavação - cravação</t>
  </si>
  <si>
    <t>Camisa metálica com espessura de 16 mm D = 1.500 mm - para passagem de lâmina d'água - posicionamento</t>
  </si>
  <si>
    <t>Camisa metálica com espessura de 16 mm D = 1.600 mm - cravada com martelo vibratório - sem escavação - cravação</t>
  </si>
  <si>
    <t>Camisa metálica com espessura de 16 mm D = 1.600 mm - para passagem de lâmina d'água - posicionamento</t>
  </si>
  <si>
    <t>Camisa metálica com espessura de 16 mm D = 1.700 mm - cravada com martelo vibratório - sem escavação - cravação</t>
  </si>
  <si>
    <t>Camisa metálica com espessura de 16 mm D = 1.700 mm - para passagem de lâmina d'água - posicionamento</t>
  </si>
  <si>
    <t>Camisa metálica com espessura de 16 mm D = 1.800 mm - cravada com martelo vibratório - sem escavação - cravação</t>
  </si>
  <si>
    <t>Camisa metálica com espessura de 16 mm D = 1.800 mm - para passagem de lâmina d'água - posicionamento</t>
  </si>
  <si>
    <t>Camisa metálica com espessura de 6,3 mm D = 1.000 mm - cravada com martelo vibratório - sem escavação - cravação</t>
  </si>
  <si>
    <t>Camisa metálica com espessura de 6,3 mm D = 1.000 mm - para passagem de lâmina d'água - posicionamento</t>
  </si>
  <si>
    <t>Camisa metálica com espessura de 6,3 mm D = 400 mm - cravada com martelo vibratório - sem escavação - cravação</t>
  </si>
  <si>
    <t>Camisa metálica com espessura de 6,3 mm D = 400 mm - para passagem de lâmina d'água - posicionamento</t>
  </si>
  <si>
    <t>Camisa metálica com espessura de 6,3 mm D = 500 mm - cravada com martelo vibratório - sem escavação - cravação</t>
  </si>
  <si>
    <t>Camisa metálica com espessura de 6,3 mm D = 500 mm - para passagem de lâmina d'água - posicionamento</t>
  </si>
  <si>
    <t>Camisa metálica com espessura de 6,3 mm D = 600 mm - cravada com martelo vibratório - sem escavação - cravação</t>
  </si>
  <si>
    <t>Camisa metálica com espessura de 6,3 mm D = 600 mm - para passagem de lâmina d'água - posicionamento</t>
  </si>
  <si>
    <t>Camisa metálica com espessura de 6,3 mm D = 700 mm - cravada com martelo vibratório - sem escavação - cravação</t>
  </si>
  <si>
    <t>Camisa metálica com espessura de 6,3 mm D = 700 mm - para passagem de lâmina d'água - posicionamento</t>
  </si>
  <si>
    <t>Camisa metálica com espessura de 6,3 mm D = 800 mm - cravada com martelo vibratório - sem escavação - cravação</t>
  </si>
  <si>
    <t>Camisa metálica com espessura de 6,3 mm D = 800 mm - para passagem de lâmina d'água - posicionamento</t>
  </si>
  <si>
    <t>Camisa metálica com espessura de 6,3 mm D = 900 mm - cravada com martelo vibratório - sem escavação - cravação</t>
  </si>
  <si>
    <t>Camisa metálica com espessura de 6,3 mm D = 900 mm - para passagem de lâmina d'água - posicionamento</t>
  </si>
  <si>
    <t>Camisa metálica com espessura de 8 mm D = 1.000 mm - cravada com martelo vibratório - sem escavação - cravação</t>
  </si>
  <si>
    <t>Camisa metálica com espessura de 8 mm D = 1.000 mm - para passagem de lâmina d'água - posicionamento</t>
  </si>
  <si>
    <t>Camisa metálica com espessura de 8 mm D = 1.100 mm - cravada com martelo vibratório - sem escavação - cravação</t>
  </si>
  <si>
    <t>Camisa metálica com espessura de 8 mm D = 1.100 mm - para passagem de lâmina d'água - posicionamento</t>
  </si>
  <si>
    <t>Camisa metálica com espessura de 8 mm D = 1.200 mm - cravada com martelo vibratório - sem escavação - cravação</t>
  </si>
  <si>
    <t>Camisa metálica com espessura de 8 mm D = 1.200 mm - para passagem de lâmina d'água - posicionamento</t>
  </si>
  <si>
    <t>Camisa metálica com espessura de 8 mm D = 700 mm - cravada com martelo vibratório - sem escavação - cravação</t>
  </si>
  <si>
    <t>Camisa metálica com espessura de 8 mm D = 700 mm - para passagem de lâmina d'água - posicionamento</t>
  </si>
  <si>
    <t>Camisa metálica com espessura de 8 mm D = 800 mm - cravada com martelo vibratório - sem escavação - cravação</t>
  </si>
  <si>
    <t>Camisa metálica com espessura de 8 mm D = 800 mm - para passagem de lâmina d'água - posicionamento</t>
  </si>
  <si>
    <t>Camisa metálica com espessura de 8 mm D = 900 mm - cravada com martelo vibratório - sem escavação - cravação</t>
  </si>
  <si>
    <t>Camisa metálica com espessura de 8 mm D = 900 mm - para passagem de lâmina d'água - posicionamento</t>
  </si>
  <si>
    <t>Camisa metálica com espessura de 9,5 mm D = 1.000 mm - cravada com martelo vibratório - sem escavação - cravação</t>
  </si>
  <si>
    <t>Camisa metálica com espessura de 9,5 mm D = 1.000 mm - para passagem de lâmina d'água - posicionamento</t>
  </si>
  <si>
    <t>Camisa metálica com espessura de 9,5 mm D = 1.100 mm - cravada com martelo vibratório - sem escavação - cravação</t>
  </si>
  <si>
    <t>Camisa metálica com espessura de 9,5 mm D = 1.100 mm - para passagem de lâmina d'água - posicionamento</t>
  </si>
  <si>
    <t>Camisa metálica com espessura de 9,5 mm D = 1.200 mm - cravada com martelo vibratório - sem escavação - cravação</t>
  </si>
  <si>
    <t>Camisa metálica com espessura de 9,5 mm D = 1.200 mm - para passagem de lâmina d'água - posicionamento</t>
  </si>
  <si>
    <t>Camisa metálica com espessura de 9,5 mm D = 1.300 mm - cravada com martelo vibratório - sem escavação - cravação</t>
  </si>
  <si>
    <t>Camisa metálica com espessura de 9,5 mm D = 1.300 mm - para passagem de lâmina d'água - posicionamento</t>
  </si>
  <si>
    <t>Camisa metálica com espessura de 9,5 mm D = 1.400 mm - cravada com martelo vibratório - sem escavação - cravação</t>
  </si>
  <si>
    <t>Camisa metálica com espessura de 9,5 mm D = 1.400 mm - para passagem de lâmina d'água - posicionamento</t>
  </si>
  <si>
    <t>Camisa metálica com espessura de 9,5 mm D = 1.500 mm - cravada com martelo vibratório - sem escavação - cravação</t>
  </si>
  <si>
    <t>Camisa metálica com espessura de 9,5 mm D = 1.500 mm - para passagem de lâmina d'água - posicionamento</t>
  </si>
  <si>
    <t>Camisa metálica com espessura de 9,5 mm D = 900 mm - cravada com martelo vibratório - sem escavação - cravação</t>
  </si>
  <si>
    <t>Camisa metálica com espessura de 9,5 mm D = 900 mm - para passagem de lâmina d'água - posicionamento</t>
  </si>
  <si>
    <t>Coluna de brita D = 50 cm executada com perfuratriz tipo bottom feed - brita comercial - confecção e cravação</t>
  </si>
  <si>
    <t>Coluna de brita D = 50 cm executada com perfuratriz tipo bottom feed - brita produzida - confecção e cravação</t>
  </si>
  <si>
    <t>Coluna de brita D = 60 cm executada com perfuratriz tipo bottom feed - brita comercial - confecção e cravação</t>
  </si>
  <si>
    <t>Coluna de brita D = 60 cm executada com perfuratriz tipo bottom feed - brita produzida - confecção e cravação</t>
  </si>
  <si>
    <t>Coluna de brita D = 70 cm executada com perfuratriz tipo bottom feed - brita comercial - confecção e cravação</t>
  </si>
  <si>
    <t>Coluna de brita D = 70 cm executada com perfuratriz tipo bottom feed - brita produzida - confecção e cravação</t>
  </si>
  <si>
    <t>Coluna de brita D = 80 cm executada com perfuratriz tipo bottom feed - brita comercial - confecção e cravação</t>
  </si>
  <si>
    <t>Coluna de brita D = 80 cm executada com perfuratriz tipo bottom feed - brita produzida - confecção e cravação</t>
  </si>
  <si>
    <t>Confecção de camisa metálica em aço ASTM A36 com espessura de 12,5 mm - D = 1.400 mm</t>
  </si>
  <si>
    <t>Confecção de camisa metálica em aço ASTM A36 com espessura de 12,5 mm - D = 1.500 mm</t>
  </si>
  <si>
    <t>Confecção de camisa metálica em aço ASTM A36 com espessura de 12,5 mm - D = 1.600 mm</t>
  </si>
  <si>
    <t>Confecção de camisa metálica em aço ASTM A36 com espessura de 12,5 mm - D = 1.700 mm</t>
  </si>
  <si>
    <t>Confecção de camisa metálica em aço ASTM A36 com espessura de 12,5 mm - D = 1.800 mm</t>
  </si>
  <si>
    <t>Confecção de camisa metálica em aço ASTM A36 com espessura de 16 mm - D = 1.500 mm</t>
  </si>
  <si>
    <t>Confecção de camisa metálica em aço ASTM A36 com espessura de 16 mm - D = 1.600 mm</t>
  </si>
  <si>
    <t>Confecção de camisa metálica em aço ASTM A36 com espessura de 16 mm - D = 1.700 mm</t>
  </si>
  <si>
    <t>Confecção de camisa metálica em aço ASTM A36 com espessura de 16 mm - D = 1.800 mm</t>
  </si>
  <si>
    <t>Confecção de camisa metálica em aço ASTM A36 com espessura de 6,3 mm - D = 1.000 mm</t>
  </si>
  <si>
    <t>Confecção de camisa metálica em aço ASTM A36 com espessura de 6,3 mm - D = 400 mm</t>
  </si>
  <si>
    <t>Confecção de camisa metálica em aço ASTM A36 com espessura de 6,3 mm - D = 500 mm</t>
  </si>
  <si>
    <t>Confecção de camisa metálica em aço ASTM A36 com espessura de 6,3 mm - D = 600 mm</t>
  </si>
  <si>
    <t>Confecção de camisa metálica em aço ASTM A36 com espessura de 6,3 mm - D = 700 mm</t>
  </si>
  <si>
    <t>Confecção de camisa metálica em aço ASTM A36 com espessura de 6,3 mm - D = 800 mm</t>
  </si>
  <si>
    <t>Confecção de camisa metálica em aço ASTM A36 com espessura de 6,3 mm - D = 900 mm</t>
  </si>
  <si>
    <t>Confecção de camisa metálica em aço ASTM A36 com espessura de 8 mm - D = 1.000 mm</t>
  </si>
  <si>
    <t>Confecção de camisa metálica em aço ASTM A36 com espessura de 8 mm - D = 1.100 mm</t>
  </si>
  <si>
    <t>Confecção de camisa metálica em aço ASTM A36 com espessura de 8 mm - D = 1.200 mm</t>
  </si>
  <si>
    <t>Confecção de camisa metálica em aço ASTM A36 com espessura de 8 mm - D = 700 mm</t>
  </si>
  <si>
    <t>Confecção de camisa metálica em aço ASTM A36 com espessura de 8 mm - D = 800 mm</t>
  </si>
  <si>
    <t>Confecção de camisa metálica em aço ASTM A36 com espessura de 8 mm - D = 900 mm</t>
  </si>
  <si>
    <t>Confecção de camisa metálica em aço ASTM A36 com espessura de 9,5 mm - D = 1.000 mm</t>
  </si>
  <si>
    <t>Confecção de camisa metálica em aço ASTM A36 com espessura de 9,5 mm - D = 1.100 mm</t>
  </si>
  <si>
    <t>Confecção de camisa metálica em aço ASTM A36 com espessura de 9,5 mm - D = 1.200 mm</t>
  </si>
  <si>
    <t>Confecção de camisa metálica em aço ASTM A36 com espessura de 9,5 mm - D = 1.300 mm</t>
  </si>
  <si>
    <t>Confecção de camisa metálica em aço ASTM A36 com espessura de 9,5 mm - D = 1.400 mm</t>
  </si>
  <si>
    <t>Confecção de camisa metálica em aço ASTM A36 com espessura de 9,5 mm - D = 1.500 mm</t>
  </si>
  <si>
    <t>Confecção de camisa metálica em aço ASTM A36 com espessura de 9,5 mm - D = 900 mm</t>
  </si>
  <si>
    <t>Contraventamento de grupo de estacas submersas em aço ASTM A36 - confecção e instalação</t>
  </si>
  <si>
    <t>Escavação com perfuratriz tipo Wirth em rocha com média dureza e média abrasão - resistência à compressão menor que 80 MPa - D = 1.000 mm</t>
  </si>
  <si>
    <t>Escavação com perfuratriz tipo Wirth em rocha com média dureza e média abrasão - resistência à compressão menor que 80 MPa - D = 1.100 mm</t>
  </si>
  <si>
    <t>Escavação com perfuratriz tipo Wirth em rocha com média dureza e média abrasão - resistência à compressão menor que 80 MPa - D = 1.200 mm</t>
  </si>
  <si>
    <t>Escavação com perfuratriz tipo Wirth em rocha com média dureza e média abrasão - resistência à compressão menor que 80 MPa - D = 1.300 mm</t>
  </si>
  <si>
    <t>Escavação com perfuratriz tipo Wirth em rocha com média dureza e média abrasão - resistência à compressão menor que 80 MPa - D = 1.400 mm</t>
  </si>
  <si>
    <t>Escavação com perfuratriz tipo Wirth em rocha com média dureza e média abrasão - resistência à compressão menor que 80 MPa - D = 1.500 mm</t>
  </si>
  <si>
    <t>Escavação com perfuratriz tipo Wirth em rocha com média dureza e média abrasão - resistência à compressão menor que 80 MPa - D = 1.600 mm</t>
  </si>
  <si>
    <t>Escavação com perfuratriz tipo Wirth em rocha com média dureza e média abrasão - resistência à compressão menor que 80 MPa - D = 1.700 mm</t>
  </si>
  <si>
    <t>Escavação com perfuratriz tipo Wirth em rocha com média dureza e média abrasão - resistência à compressão menor que 80 MPa - D = 1.800 mm</t>
  </si>
  <si>
    <t>Escavação com perfuratriz tipo Wirth em rocha com média dureza e média abrasão - resistência à compressão menor que 80 MPa - D = 600 mm</t>
  </si>
  <si>
    <t>Escavação com perfuratriz tipo Wirth em rocha com média dureza e média abrasão - resistência à compressão menor que 80 MPa - D = 700 mm</t>
  </si>
  <si>
    <t>Escavação com perfuratriz tipo Wirth em rocha com média dureza e média abrasão - resistência à compressão menor que 80 MPa - D = 800 mm</t>
  </si>
  <si>
    <t>Escavação com perfuratriz tipo Wirth em rocha com média dureza e média abrasão - resistência à compressão menor que 80 MPa - D = 900 mm</t>
  </si>
  <si>
    <t>Escavação com perfuratriz tipo Wirth em rocha de alta dureza e alta abrasão - resistência à compressão acima de 80 MPa - D = 1.000 mm</t>
  </si>
  <si>
    <t>Escavação com perfuratriz tipo Wirth em rocha de alta dureza e alta abrasão - resistência à compressão acima de 80 MPa - D = 1.100 mm</t>
  </si>
  <si>
    <t>Escavação com perfuratriz tipo Wirth em rocha de alta dureza e alta abrasão - resistência à compressão acima de 80 MPa - D = 1.200 mm</t>
  </si>
  <si>
    <t>Escavação com perfuratriz tipo Wirth em rocha de alta dureza e alta abrasão - resistência à compressão acima de 80 MPa - D = 1.300 mm</t>
  </si>
  <si>
    <t>Escavação com perfuratriz tipo Wirth em rocha de alta dureza e alta abrasão - resistência à compressão acima de 80 MPa - D = 1.400 mm</t>
  </si>
  <si>
    <t>Escavação com perfuratriz tipo Wirth em rocha de alta dureza e alta abrasão - resistência à compressão acima de 80 MPa - D = 1.500 mm</t>
  </si>
  <si>
    <t>Escavação com perfuratriz tipo Wirth em rocha de alta dureza e alta abrasão - resistência à compressão acima de 80 MPa - D = 1.600 mm</t>
  </si>
  <si>
    <t>Escavação com perfuratriz tipo Wirth em rocha de alta dureza e alta abrasão - resistência à compressão acima de 80 MPa - D = 1.700 mm</t>
  </si>
  <si>
    <t>Escavação com perfuratriz tipo Wirth em rocha de alta dureza e alta abrasão - resistência à compressão acima de 80 MPa - D = 1.800 mm</t>
  </si>
  <si>
    <t>Escavação com perfuratriz tipo Wirth em rocha de alta dureza e alta abrasão - resistência à compressão acima de 80 MPa - D = 600 mm</t>
  </si>
  <si>
    <t>Escavação com perfuratriz tipo Wirth em rocha de alta dureza e alta abrasão - resistência à compressão acima de 80 MPa - D = 700 mm</t>
  </si>
  <si>
    <t>Escavação com perfuratriz tipo Wirth em rocha de alta dureza e alta abrasão - resistência à compressão acima de 80 MPa - D = 800 mm</t>
  </si>
  <si>
    <t>Escavação com perfuratriz tipo Wirth em rocha de alta dureza e alta abrasão - resistência à compressão acima de 80 MPa - D = 900 mm</t>
  </si>
  <si>
    <t>Escavação com perfuratriz tipo Wirth em solo - D = 1.000 mm</t>
  </si>
  <si>
    <t>Escavação com perfuratriz tipo Wirth em solo - D = 1.100 mm</t>
  </si>
  <si>
    <t>Escavação com perfuratriz tipo Wirth em solo - D = 1.200 mm</t>
  </si>
  <si>
    <t>Escavação com perfuratriz tipo Wirth em solo - D = 1.300 mm</t>
  </si>
  <si>
    <t>Escavação com perfuratriz tipo Wirth em solo - D = 1.400 mm</t>
  </si>
  <si>
    <t>Escavação com perfuratriz tipo Wirth em solo - D = 1.500 mm</t>
  </si>
  <si>
    <t>Escavação com perfuratriz tipo Wirth em solo - D = 1.600 mm</t>
  </si>
  <si>
    <t>Escavação com perfuratriz tipo Wirth em solo - D = 1.700 mm</t>
  </si>
  <si>
    <t>Escavação com perfuratriz tipo Wirth em solo - D = 1.800 mm</t>
  </si>
  <si>
    <t>Escavação com perfuratriz tipo Wirth em solo - D = 600 mm</t>
  </si>
  <si>
    <t>Escavação com perfuratriz tipo Wirth em solo - D = 700 mm</t>
  </si>
  <si>
    <t>Escavação com perfuratriz tipo Wirth em solo - D = 800 mm</t>
  </si>
  <si>
    <t>Escavação com perfuratriz tipo Wirth em solo - D = 900 mm</t>
  </si>
  <si>
    <t>Estaca barrete escavada com uso de fluido estabilizante - confecção</t>
  </si>
  <si>
    <t>Estaca broca manual D = 25 cm - confecção</t>
  </si>
  <si>
    <t>Estaca broca manual D = 30 cm - confecção</t>
  </si>
  <si>
    <t>Estaca circular tipo estacão escavada com uso de fluido estabilizante - confecção</t>
  </si>
  <si>
    <t>Estaca duplo perfil metálico W 250 x 17,9 - com emenda - fornecimento e cravação</t>
  </si>
  <si>
    <t>Estaca duplo trilho TR 25 - com emenda - fornecimento e cravação</t>
  </si>
  <si>
    <t>Estaca duplo trilho TR 37 - com emenda - fornecimento e cravação</t>
  </si>
  <si>
    <t>Estaca duplo trilho TR 45 - com emenda - fornecimento e cravação</t>
  </si>
  <si>
    <t>Estaca duplo trilho TR 57 - com emenda - fornecimento e cravação</t>
  </si>
  <si>
    <t>Estaca duplo trilho TR 68 - com emenda - fornecimento e cravação</t>
  </si>
  <si>
    <t>Estaca Franki com fuste apiloado D = 35 cm - confecção</t>
  </si>
  <si>
    <t>Estaca Franki com fuste apiloado D = 40 cm - confecção</t>
  </si>
  <si>
    <t>Estaca Franki com fuste apiloado D = 45 cm - confecção</t>
  </si>
  <si>
    <t>Estaca Franki com fuste apiloado D = 52 cm - confecção</t>
  </si>
  <si>
    <t>Estaca Franki com fuste apiloado D = 60 cm - confecção</t>
  </si>
  <si>
    <t>Estaca Franki com fuste apiloado D = 70 cm - confecção</t>
  </si>
  <si>
    <t>Estaca hélice contínua - confecção</t>
  </si>
  <si>
    <t>Estaca hélice de deslocamento - confecção</t>
  </si>
  <si>
    <t>Estaca perfil metálico W 150 x 22,5 (H) - fornecimento e cravação</t>
  </si>
  <si>
    <t>Estaca prancha metálica - fornecimento e cravação até 12 metros</t>
  </si>
  <si>
    <t>Estaca prancha metálica com apoio de flutuante - fornecimento e cravação de 12 metros</t>
  </si>
  <si>
    <t>Estaca prancha metálica com apoio de flutuante e utilização de 10 vezes - fornecimento, cravação até 12 metros</t>
  </si>
  <si>
    <t>Estaca prancha metálica com utilização de 10 vezes - fornecimento, cravação até 12 metros</t>
  </si>
  <si>
    <t>Estaca pré-moldada de concreto armado centrifugado com compressão admissível de 100 t - sem emenda - fornecimento e cravação</t>
  </si>
  <si>
    <t>Estaca pré-moldada de concreto armado centrifugado com compressão admissível de 125 t - sem emenda - fornecimento e cravação</t>
  </si>
  <si>
    <t>Estaca pré-moldada de concreto armado centrifugado com compressão admissível de 170 t - sem emenda - fornecimento e cravação</t>
  </si>
  <si>
    <t>Estaca pré-moldada de concreto armado centrifugado com compressão admissível de 230 t - sem emenda - fornecimento e cravação</t>
  </si>
  <si>
    <t>Estaca pré-moldada de concreto armado centrifugado com compressão admissível de 300 t - sem emenda - fornecimento e cravação</t>
  </si>
  <si>
    <t>Estaca pré-moldada de concreto armado centrifugado com compressão admissível de 55 t - sem emenda - fornecimento e cravação</t>
  </si>
  <si>
    <t>Estaca pré-moldada de concreto armado centrifugado com compressão admissível de 80 t - sem emenda - fornecimento e cravação</t>
  </si>
  <si>
    <t>Estaca pré-moldada de concreto protendido 15 x 15 cm - produzida - sem emenda - cravação</t>
  </si>
  <si>
    <t>Estaca pré-moldada de concreto protendido 17 x 17 cm - produzida - sem emenda - cravação</t>
  </si>
  <si>
    <t>Estaca pré-moldada de concreto protendido 20 x 20 cm - produzida - sem emenda - cravação</t>
  </si>
  <si>
    <t>Estaca pré-moldada de concreto protendido 21 x 21 cm - produzida - sem emenda - cravação</t>
  </si>
  <si>
    <t>Estaca pré-moldada de concreto protendido 23 x 23 cm - produzida - sem emenda - cravação</t>
  </si>
  <si>
    <t>Estaca pré-moldada de concreto protendido 25 x 25 cm - produzida - sem emenda - cravação</t>
  </si>
  <si>
    <t>Estaca pré-moldada de concreto protendido 26 x 26 cm - produzida - sem emenda - cravação</t>
  </si>
  <si>
    <t>Estaca pré-moldada de concreto protendido 30 x 30 cm - produzida - sem emenda - cravação</t>
  </si>
  <si>
    <t>Estaca pré-moldada de concreto protendido 33 x 33 cm - produzida - sem emenda - cravação</t>
  </si>
  <si>
    <t>Estaca pré-moldada de concreto protendido 35 x 35 cm - produzida - sem emenda - cravação</t>
  </si>
  <si>
    <t>Estaca pré-moldada de concreto protendido 38 x 38 cm - produzida - sem emenda - cravação</t>
  </si>
  <si>
    <t>Estaca pré-moldada de concreto protendido 40 x 40 cm - produzida - sem emenda - cravação</t>
  </si>
  <si>
    <t>Estaca pré-moldada de concreto protendido 42 x 42 cm - produzida - sem emenda - cravação</t>
  </si>
  <si>
    <t>Estaca pré-moldada de concreto protendido 45 x 45 cm - produzida - sem emenda - cravação</t>
  </si>
  <si>
    <t>Estaca pré-moldada de concreto protendido com compressão admissível de 100 t - comercial - sem emenda - fornecimento e cravação</t>
  </si>
  <si>
    <t>Estaca pré-moldada de concreto protendido com compressão admissível de 25 t - comercial - sem emenda - fornecimento e cravação</t>
  </si>
  <si>
    <t>Estaca pré-moldada de concreto protendido com compressão admissível de 35 t - comercial - sem emenda - fornecimento e cravação</t>
  </si>
  <si>
    <t>Estaca pré-moldada de concreto protendido com compressão admissível de 60 t - comercial - sem emenda - fornecimento e cravação</t>
  </si>
  <si>
    <t>Estaca pré-moldada de concreto protendido com compressão admissível de 75 t - comercial - sem emenda - fornecimento e cravação</t>
  </si>
  <si>
    <t>Estaca raiz perfurada na rocha com D = 16 cm - confecção</t>
  </si>
  <si>
    <t>Estaca raiz perfurada na rocha com D = 20 cm - confecção</t>
  </si>
  <si>
    <t>Estaca raiz perfurada na rocha com D = 25 cm - confecção</t>
  </si>
  <si>
    <t>Estaca raiz perfurada na rocha com D = 31 cm - confecção</t>
  </si>
  <si>
    <t>Estaca raiz perfurada na rocha com D = 40 cm - confecção</t>
  </si>
  <si>
    <t>Estaca raiz perfurada na rocha com D = 45 cm - confecção</t>
  </si>
  <si>
    <t>Estaca raiz perfurada no solo com D = 16 cm - confecção</t>
  </si>
  <si>
    <t>Estaca raiz perfurada no solo com D = 20 cm - confecção</t>
  </si>
  <si>
    <t>Estaca raiz perfurada no solo com D = 25 cm - confecção</t>
  </si>
  <si>
    <t>Estaca raiz perfurada no solo com D = 31 cm - confecção</t>
  </si>
  <si>
    <t>Estaca raiz perfurada no solo com D = 40 cm - confecção</t>
  </si>
  <si>
    <t>Estaca raiz perfurada no solo com D = 45 cm - confecção</t>
  </si>
  <si>
    <t>Estaca Strauss D = 25 cm - confecção</t>
  </si>
  <si>
    <t>Estaca Strauss D = 32 cm - confecção</t>
  </si>
  <si>
    <t>Estaca Strauss D = 38 cm - confecção</t>
  </si>
  <si>
    <t>Estaca Strauss D = 45 cm - confecção</t>
  </si>
  <si>
    <t>Estaca trilho TR 25 - fornecimento e cravação</t>
  </si>
  <si>
    <t>Estaca trilho TR 37 - fornecimento e cravação</t>
  </si>
  <si>
    <t>Estaca trilho TR 45 - fornecimento e cravação</t>
  </si>
  <si>
    <t>Estaca trilho TR 57 - fornecimento e cravação</t>
  </si>
  <si>
    <t>Estaca trilho TR 68 - fornecimento e cravação</t>
  </si>
  <si>
    <t>Estaca triplo trilho TR 25 - com emenda - fornecimento e cravação</t>
  </si>
  <si>
    <t>Estaca triplo trilho TR 37 - com emenda - fornecimento e cravação</t>
  </si>
  <si>
    <t>Estaca triplo trilho TR 45 - com emenda - fornecimento e cravação</t>
  </si>
  <si>
    <t>Estaca triplo trilho TR 57 - com emenda - fornecimento e cravação</t>
  </si>
  <si>
    <t>Estaca triplo trilho TR 68 - com emenda - fornecimento e cravação</t>
  </si>
  <si>
    <t>Fabricação de estaca pré-moldada de concreto protendida seção 15 x 15 cm</t>
  </si>
  <si>
    <t>Fabricação de estaca pré-moldada de concreto protendida seção 17 x 17 cm</t>
  </si>
  <si>
    <t>Fabricação de estaca pré-moldada de concreto protendida seção 20 x 20 cm</t>
  </si>
  <si>
    <t>Fabricação de estaca pré-moldada de concreto protendida seção 21 x 21 cm</t>
  </si>
  <si>
    <t>Fabricação de estaca pré-moldada de concreto protendida seção 23 x 23 cm</t>
  </si>
  <si>
    <t>Fabricação de estaca pré-moldada de concreto protendida seção 25 x 25 cm</t>
  </si>
  <si>
    <t>Fabricação de estaca pré-moldada de concreto protendida seção 26 x 26 cm</t>
  </si>
  <si>
    <t>Fabricação de estaca pré-moldada de concreto protendida seção 30 x 30 cm</t>
  </si>
  <si>
    <t>Fabricação de estaca pré-moldada de concreto protendida seção 33 x 33 cm</t>
  </si>
  <si>
    <t>Fabricação de estaca pré-moldada de concreto protendida seção 35 x 35 cm</t>
  </si>
  <si>
    <t>Fabricação de estaca pré-moldada de concreto protendida seção 38 x 38 cm</t>
  </si>
  <si>
    <t>Fabricação de estaca pré-moldada de concreto protendida seção 40 x 40 cm</t>
  </si>
  <si>
    <t>Fabricação de estaca pré-moldada de concreto protendida seção 42 x 42 cm</t>
  </si>
  <si>
    <t>Fabricação de estaca pré-moldada de concreto protendida seção 45 x 45 cm</t>
  </si>
  <si>
    <t>Gabarito de cravação de estacas submersas em aço ASTM A36 - confecção e instalação</t>
  </si>
  <si>
    <t>Muro guia para estaca barrete com duas cortinas de 10 x 110 cm</t>
  </si>
  <si>
    <t>Estrutura em perfil de aço ASTM A36 corte, solda e montagem - fornecimento e instalação</t>
  </si>
  <si>
    <t>Fornecimento e aplicação de adesivo estrutural à base de resina epóxi</t>
  </si>
  <si>
    <t>Jateamento abrasivo em chapa de aço por esteira contínua</t>
  </si>
  <si>
    <t>Jateamento de chapa de aço com o uso de granalhas de aço grau SA2</t>
  </si>
  <si>
    <t>Jateamento de chapa de aço com o uso de granalhas de aço grau SA2 1/2</t>
  </si>
  <si>
    <t>Jateamento de chapa de aço com o uso de granalhas de aço Grau SA3</t>
  </si>
  <si>
    <t>Pintura com epóxi de dois componentes com pistola a ar comprimido, uma demão, espessura de até 120 µm</t>
  </si>
  <si>
    <t>Pintura com primer epóxi de dois componentes com pistola a ar comprimido, uma demão, espessura de até 70 µm</t>
  </si>
  <si>
    <t>Pintura com tinta anticorrosiva à base de epóxi poliamida de dois componentes com pistola a ar comprimido, uma demão, espessura de até 150 µm</t>
  </si>
  <si>
    <t>Pintura de acabamento com esmalte epóxi com pistola a ar comprimido, uma demão, espessura de até 40 µm</t>
  </si>
  <si>
    <t>Pintura de acabamento com esmalte sintético com pistola a ar comprimido, uma demão, espessura de até 30 µm</t>
  </si>
  <si>
    <t>Pintura de fundo com tinta alquídica com pistola a ar comprimido, uma demão, espessura de até 30 µm</t>
  </si>
  <si>
    <t>Pintura de fundo com tinta epóxi com pistola a ar comprimido, uma demão, espessura de até 120 µm</t>
  </si>
  <si>
    <t>Pintura shop primer em chapa de aço por esteira contínua</t>
  </si>
  <si>
    <t>Solda elétrica de perfis metálicos e chapas de aço com eletrodo E60XX</t>
  </si>
  <si>
    <t>Solda elétrica de perfis metálicos e chapas de aço com eletrodo E70XX</t>
  </si>
  <si>
    <t>Tratamento em chapa de aço por esteira contínua</t>
  </si>
  <si>
    <t>Alinhamento manual da grade do AMV para qualquer abertura e qualquer bitola</t>
  </si>
  <si>
    <t>Assentamento dos materiais metálicos do AMV 1:10, TR 45, bitola larga</t>
  </si>
  <si>
    <t>Assentamento dos materiais metálicos do AMV 1:10, TR 45, bitola métrica</t>
  </si>
  <si>
    <t>Assentamento dos materiais metálicos do AMV 1:10, TR 45, bitola mista</t>
  </si>
  <si>
    <t>Assentamento dos materiais metálicos do AMV 1:10, TR 57, bitola larga</t>
  </si>
  <si>
    <t>Assentamento dos materiais metálicos do AMV 1:10, TR 57, bitola métrica</t>
  </si>
  <si>
    <t>Assentamento dos materiais metálicos do AMV 1:10, TR 57, bitola mista</t>
  </si>
  <si>
    <t>Assentamento dos materiais metálicos do AMV 1:10, TR 68, bitola larga</t>
  </si>
  <si>
    <t>Assentamento dos materiais metálicos do AMV 1:10, TR 68, bitola métrica</t>
  </si>
  <si>
    <t>Assentamento dos materiais metálicos do AMV 1:10, TR 68, bitola mista</t>
  </si>
  <si>
    <t>Assentamento dos materiais metálicos do AMV 1:10, UIC 60, bitola larga</t>
  </si>
  <si>
    <t>Assentamento dos materiais metálicos do AMV 1:10, UIC 60, bitola métrica</t>
  </si>
  <si>
    <t>Assentamento dos materiais metálicos do AMV 1:10, UIC 60, bitola mista</t>
  </si>
  <si>
    <t>Assentamento dos materiais metálicos do AMV 1:12, TR 45, bitola larga</t>
  </si>
  <si>
    <t>Assentamento dos materiais metálicos do AMV 1:12, TR 45, bitola métrica</t>
  </si>
  <si>
    <t>Assentamento dos materiais metálicos do AMV 1:12, TR 45, bitola mista</t>
  </si>
  <si>
    <t>Assentamento dos materiais metálicos do AMV 1:12, TR 57, bitola larga</t>
  </si>
  <si>
    <t>Assentamento dos materiais metálicos do AMV 1:12, TR 57, bitola métrica</t>
  </si>
  <si>
    <t>Assentamento dos materiais metálicos do AMV 1:12, TR 57, bitola mista</t>
  </si>
  <si>
    <t>Assentamento dos materiais metálicos do AMV 1:12, TR 68, bitola larga</t>
  </si>
  <si>
    <t>Assentamento dos materiais metálicos do AMV 1:12, TR 68, bitola métrica</t>
  </si>
  <si>
    <t>Assentamento dos materiais metálicos do AMV 1:12, TR 68, bitola mista</t>
  </si>
  <si>
    <t>Assentamento dos materiais metálicos do AMV 1:12, UIC 60, bitola larga</t>
  </si>
  <si>
    <t>Assentamento dos materiais metálicos do AMV 1:12, UIC 60, bitola métrica</t>
  </si>
  <si>
    <t>Assentamento dos materiais metálicos do AMV 1:12, UIC 60, bitola mista</t>
  </si>
  <si>
    <t>Assentamento dos materiais metálicos do AMV 1:14, TR 45, bitola larga</t>
  </si>
  <si>
    <t>Assentamento dos materiais metálicos do AMV 1:14, TR 45, bitola métrica</t>
  </si>
  <si>
    <t>Assentamento dos materiais metálicos do AMV 1:14, TR 45, bitola mista</t>
  </si>
  <si>
    <t>Assentamento dos materiais metálicos do AMV 1:14, TR 57, bitola larga</t>
  </si>
  <si>
    <t>Assentamento dos materiais metálicos do AMV 1:14, TR 57, bitola métrica</t>
  </si>
  <si>
    <t>Assentamento dos materiais metálicos do AMV 1:14, TR 57, bitola mista</t>
  </si>
  <si>
    <t>Assentamento dos materiais metálicos do AMV 1:14, TR 68, bitola larga</t>
  </si>
  <si>
    <t>Assentamento dos materiais metálicos do AMV 1:14, TR 68, bitola métrica</t>
  </si>
  <si>
    <t>Assentamento dos materiais metálicos do AMV 1:14, TR 68, bitola mista</t>
  </si>
  <si>
    <t>Assentamento dos materiais metálicos do AMV 1:14, UIC 60, bitola larga</t>
  </si>
  <si>
    <t>Assentamento dos materiais metálicos do AMV 1:14, UIC 60, bitola métrica</t>
  </si>
  <si>
    <t>Assentamento dos materiais metálicos do AMV 1:14, UIC 60, bitola mista</t>
  </si>
  <si>
    <t>Assentamento dos materiais metálicos do AMV 1:20, TR 57, bitola larga</t>
  </si>
  <si>
    <t>Assentamento dos materiais metálicos do AMV 1:20, TR 57, bitola métrica</t>
  </si>
  <si>
    <t>Assentamento dos materiais metálicos do AMV 1:20, TR 57, bitola mista</t>
  </si>
  <si>
    <t>Assentamento dos materiais metálicos do AMV 1:20, TR 68, bitola larga</t>
  </si>
  <si>
    <t>Assentamento dos materiais metálicos do AMV 1:20, TR 68, bitola métrica</t>
  </si>
  <si>
    <t>Assentamento dos materiais metálicos do AMV 1:20, TR 68, bitola mista</t>
  </si>
  <si>
    <t>Assentamento dos materiais metálicos do AMV 1:20, UIC 60, bitola larga</t>
  </si>
  <si>
    <t>Assentamento dos materiais metálicos do AMV 1:20, UIC 60, bitola métrica</t>
  </si>
  <si>
    <t>Assentamento dos materiais metálicos do AMV 1:20, UIC 60, bitola mista</t>
  </si>
  <si>
    <t>Assentamento dos materiais metálicos do AMV 1:8, TR 45, bitola larga</t>
  </si>
  <si>
    <t>Assentamento dos materiais metálicos do AMV 1:8, TR 45, bitola métrica</t>
  </si>
  <si>
    <t>Assentamento dos materiais metálicos do AMV 1:8, TR 45, bitola mista</t>
  </si>
  <si>
    <t>Assentamento dos materiais metálicos do AMV 1:8, TR 57, bitola larga</t>
  </si>
  <si>
    <t>Assentamento dos materiais metálicos do AMV 1:8, TR 57, bitola métrica</t>
  </si>
  <si>
    <t>Assentamento dos materiais metálicos do AMV 1:8, TR 57, bitola mista</t>
  </si>
  <si>
    <t>Lançamento manual de lastro em AMV com descarga da brita por caminhão</t>
  </si>
  <si>
    <t>Lançamento mecânico de lastro em AMV com descarga da brita por caminhão e espalhamento com carregadeira de pneus</t>
  </si>
  <si>
    <t>Nivelamento de AMV com socaria com grupo vibrador e levante de até 10 cm, abertura 1:10, bitola larga, dormente de madeira ou concreto</t>
  </si>
  <si>
    <t>Nivelamento de AMV com socaria com grupo vibrador e levante de até 10 cm, abertura 1:10, bitola métrica, dormente de madeira ou concreto</t>
  </si>
  <si>
    <t>Nivelamento de AMV com socaria com grupo vibrador e levante de até 10 cm, abertura 1:10, bitola mista, dormente de madeira ou concreto</t>
  </si>
  <si>
    <t>Nivelamento de AMV com socaria com grupo vibrador e levante de até 10 cm, abertura 1:12, bitola larga, dormente de madeira ou concreto</t>
  </si>
  <si>
    <t>Nivelamento de AMV com socaria com grupo vibrador e levante de até 10 cm, abertura 1:12, bitola métrica, dormente de madeira ou concreto</t>
  </si>
  <si>
    <t>Nivelamento de AMV com socaria com grupo vibrador e levante de até 10 cm, abertura 1:12, bitola mista, dormente de madeira ou concreto</t>
  </si>
  <si>
    <t>Nivelamento de AMV com socaria com grupo vibrador e levante de até 10 cm, abertura 1:14, bitola larga, dormente de madeira ou concreto</t>
  </si>
  <si>
    <t>Nivelamento de AMV com socaria com grupo vibrador e levante de até 10 cm, abertura 1:14, bitola métrica, dormente de madeira ou concreto</t>
  </si>
  <si>
    <t>Nivelamento de AMV com socaria com grupo vibrador e levante de até 10 cm, abertura 1:14, bitola mista, dormente de madeira ou concreto</t>
  </si>
  <si>
    <t>Nivelamento de AMV com socaria com grupo vibrador e levante de até 10 cm, abertura 1:20, bitola larga, dormente de madeira ou concreto</t>
  </si>
  <si>
    <t>Nivelamento de AMV com socaria com grupo vibrador e levante de até 10 cm, abertura 1:20, bitola métrica, dormente de madeira ou concreto</t>
  </si>
  <si>
    <t>Nivelamento de AMV com socaria com grupo vibrador e levante de até 10 cm, abertura 1:20, bitola mista, dormente de madeira ou concreto</t>
  </si>
  <si>
    <t>Nivelamento de AMV com socaria com grupo vibrador e levante de até 10 cm, abertura 1:8, bitola larga, dormente de madeira</t>
  </si>
  <si>
    <t>Nivelamento de AMV com socaria com grupo vibrador e levante de até 10 cm, abertura 1:8, bitola métrica, dormente de madeira</t>
  </si>
  <si>
    <t>Nivelamento de AMV com socaria com grupo vibrador e levante de até 10 cm, abertura 1:8, bitola mista, dormente de madeira</t>
  </si>
  <si>
    <t>Nivelamento de AMV com socaria manual e levante de até 10 cm, abertura 1:10, bitola larga, dormente de madeira ou concreto</t>
  </si>
  <si>
    <t>Nivelamento de AMV com socaria manual e levante de até 10 cm, abertura 1:10, bitola métrica, dormente de madeira ou concreto</t>
  </si>
  <si>
    <t>Nivelamento de AMV com socaria manual e levante de até 10 cm, abertura 1:10, bitola mista, dormente de madeira ou concreto</t>
  </si>
  <si>
    <t>Nivelamento de AMV com socaria manual e levante de até 10 cm, abertura 1:12, bitola larga, dormente de madeira ou concreto</t>
  </si>
  <si>
    <t>Nivelamento de AMV com socaria manual e levante de até 10 cm, abertura 1:12, bitola métrica, dormente de madeira ou concreto</t>
  </si>
  <si>
    <t>Nivelamento de AMV com socaria manual e levante de até 10 cm, abertura 1:12, bitola mista, dormente de madeira ou concreto</t>
  </si>
  <si>
    <t>Nivelamento de AMV com socaria manual e levante de até 10 cm, abertura 1:14, bitola larga, dormente de madeira ou concreto</t>
  </si>
  <si>
    <t>Nivelamento de AMV com socaria manual e levante de até 10 cm, abertura 1:14, bitola métrica, dormente de madeira ou concreto</t>
  </si>
  <si>
    <t>Nivelamento de AMV com socaria manual e levante de até 10 cm, abertura 1:14, bitola mista, dormente de madeira ou concreto</t>
  </si>
  <si>
    <t>Nivelamento de AMV com socaria manual e levante de até 10 cm, abertura 1:20, bitola larga, dormente de madeira ou concreto</t>
  </si>
  <si>
    <t>Nivelamento de AMV com socaria manual e levante de até 10 cm, abertura 1:20, bitola métrica, dormente de madeira ou concreto</t>
  </si>
  <si>
    <t>Nivelamento de AMV com socaria manual e levante de até 10 cm, abertura 1:20, bitola mista, dormente de madeira ou concreto</t>
  </si>
  <si>
    <t>Nivelamento de AMV com socaria manual e levante de até 10 cm, abertura 1:8, bitola larga, dormente de madeira</t>
  </si>
  <si>
    <t>Nivelamento de AMV com socaria manual e levante de até 10 cm, abertura 1:8, bitola métrica, dormente de madeira</t>
  </si>
  <si>
    <t>Nivelamento de AMV com socaria manual e levante de até 10 cm, abertura 1:8, bitola mista, dormente de madeira</t>
  </si>
  <si>
    <t>Posicionamento de jogo de dormentes de concreto para AMV 1:10, bitola larga</t>
  </si>
  <si>
    <t>jg</t>
  </si>
  <si>
    <t>Posicionamento de jogo de dormentes de concreto para AMV 1:10, bitola métrica</t>
  </si>
  <si>
    <t>Posicionamento de jogo de dormentes de concreto para AMV 1:10, bitola mista</t>
  </si>
  <si>
    <t>Posicionamento de jogo de dormentes de concreto para AMV 1:12, bitola larga</t>
  </si>
  <si>
    <t>Posicionamento de jogo de dormentes de concreto para AMV 1:12, bitola métrica</t>
  </si>
  <si>
    <t>Posicionamento de jogo de dormentes de concreto para AMV 1:12, bitola mista</t>
  </si>
  <si>
    <t>Posicionamento de jogo de dormentes de concreto para AMV 1:14, bitola larga</t>
  </si>
  <si>
    <t>Posicionamento de jogo de dormentes de concreto para AMV 1:14, bitola métrica</t>
  </si>
  <si>
    <t>Posicionamento de jogo de dormentes de concreto para AMV 1:14, bitola mista</t>
  </si>
  <si>
    <t>Posicionamento de jogo de dormentes de concreto para AMV 1:20, bitola larga</t>
  </si>
  <si>
    <t>Posicionamento de jogo de dormentes de concreto para AMV 1:20, bitola métrica</t>
  </si>
  <si>
    <t>Posicionamento de jogo de dormentes de concreto para AMV 1:20, bitola mista</t>
  </si>
  <si>
    <t>Posicionamento de jogo de dormentes de madeira para AMV 1:10, bitola larga</t>
  </si>
  <si>
    <t>Posicionamento de jogo de dormentes de madeira para AMV 1:10, bitola métrica</t>
  </si>
  <si>
    <t>Posicionamento de jogo de dormentes de madeira para AMV 1:10, bitola mista</t>
  </si>
  <si>
    <t>Posicionamento de jogo de dormentes de madeira para AMV 1:12, bitola larga</t>
  </si>
  <si>
    <t>Posicionamento de jogo de dormentes de madeira para AMV 1:12, bitola métrica</t>
  </si>
  <si>
    <t>Posicionamento de jogo de dormentes de madeira para AMV 1:12, bitola mista</t>
  </si>
  <si>
    <t>Posicionamento de jogo de dormentes de madeira para AMV 1:14, bitola larga</t>
  </si>
  <si>
    <t>Posicionamento de jogo de dormentes de madeira para AMV 1:14, bitola métrica</t>
  </si>
  <si>
    <t>Posicionamento de jogo de dormentes de madeira para AMV 1:14, bitola mista</t>
  </si>
  <si>
    <t>Posicionamento de jogo de dormentes de madeira para AMV 1:20, bitola larga</t>
  </si>
  <si>
    <t>Posicionamento de jogo de dormentes de madeira para AMV 1:20, bitola métrica</t>
  </si>
  <si>
    <t>Posicionamento de jogo de dormentes de madeira para AMV 1:20, bitola mista</t>
  </si>
  <si>
    <t>Posicionamento de jogo de dormentes de madeira para AMV 1:8, bitola larga</t>
  </si>
  <si>
    <t>Posicionamento de jogo de dormentes de madeira para AMV 1:8, bitola métrica</t>
  </si>
  <si>
    <t>Posicionamento de jogo de dormentes de madeira para AMV 1:8, bitola mista</t>
  </si>
  <si>
    <t>Regularização manual do lastro do AMV para qualquer abertura e qualquer bitola</t>
  </si>
  <si>
    <t>Demolição de AMV 1:10 TR 37, em bitola métrica, dormente de madeira, com separação e empilhamento</t>
  </si>
  <si>
    <t>Demolição de AMV 1:10 TR 45, em bitola larga, dormente de madeira, com separação e empilhamento</t>
  </si>
  <si>
    <t>Demolição de AMV 1:10 TR 45, em bitola métrica, dormente de madeira, com separação e empilhamento</t>
  </si>
  <si>
    <t>Demolição de AMV 1:10 TR 45, em bitola mista, dormente de madeira, com separação e empilhamento</t>
  </si>
  <si>
    <t>Demolição de AMV 1:10 TR 57, em bitola larga, dormente de madeira, com separação e empilhamento</t>
  </si>
  <si>
    <t>Demolição de AMV 1:10 TR 57, em bitola métrica, dormente de madeira, com separação e empilhamento</t>
  </si>
  <si>
    <t>Demolição de AMV 1:10 TR 57, em bitola mista, dormente de madeira, com separação e empilhamento</t>
  </si>
  <si>
    <t>Demolição de AMV 1:10 TR 68, em bitola larga, dormente de madeira, com separação e empilhamento</t>
  </si>
  <si>
    <t>Demolição de AMV 1:10 TR 68, em bitola mista, dormente de madeira, com separação e empilhamento</t>
  </si>
  <si>
    <t>Demolição de AMV 1:12 TR 37, em bitola métrica, dormente de madeira, com separação e empilhamento</t>
  </si>
  <si>
    <t>Demolição de AMV 1:12 TR 45, em bitola larga, dormente de madeira, com separação e empilhamento</t>
  </si>
  <si>
    <t>Demolição de AMV 1:12 TR 45, em bitola métrica, dormente de madeira, com separação e empilhamento</t>
  </si>
  <si>
    <t>Demolição de AMV 1:12 TR 45, em bitola mista, dormente de madeira, com separação e empilhamento</t>
  </si>
  <si>
    <t>Demolição de AMV 1:12 TR 57, em bitola larga, dormente de madeira, com separação e empilhamento</t>
  </si>
  <si>
    <t>Demolição de AMV 1:12 TR 57, em bitola métrica, dormente de madeira, com separação e empilhamento</t>
  </si>
  <si>
    <t>Demolição de AMV 1:12 TR 57, em bitola mista, dormente de madeira, com separação e empilhamento</t>
  </si>
  <si>
    <t>Demolição de AMV 1:12 TR 68, em bitola larga, dormente de madeira, com separação e empilhamento</t>
  </si>
  <si>
    <t>Demolição de AMV 1:12 TR 68, em bitola mista, dormente de madeira, com separação e empilhamento</t>
  </si>
  <si>
    <t>Demolição de AMV 1:14 TR 37, em bitola métrica, dormente de madeira, com separação e empilhamento</t>
  </si>
  <si>
    <t>Demolição de AMV 1:14 TR 45, em bitola larga, dormente de madeira, com separação e empilhamento</t>
  </si>
  <si>
    <t>Demolição de AMV 1:14 TR 45, em bitola métrica, dormente de madeira, com separação e empilhamento</t>
  </si>
  <si>
    <t>Demolição de AMV 1:14 TR 45, em bitola mista, dormente de madeira, com separação e empilhamento</t>
  </si>
  <si>
    <t>Demolição de AMV 1:14 TR 57, em bitola larga, dormente de madeira, com separação e empilhamento</t>
  </si>
  <si>
    <t>Demolição de AMV 1:14 TR 57, em bitola métrica, dormente de madeira, com separação e empilhamento</t>
  </si>
  <si>
    <t>Demolição de AMV 1:14 TR 57, em bitola mista, dormente de madeira, com separação e empilhamento</t>
  </si>
  <si>
    <t>Demolição de AMV 1:14 TR 68, em bitola larga, dormente de madeira, com separação e empilhamento</t>
  </si>
  <si>
    <t>Demolição de AMV 1:14 TR 68, em bitola mista, dormente de madeira, com separação e empilhamento</t>
  </si>
  <si>
    <t>Demolição de AMV 1:20 TR 57, em bitola larga, dormente de madeira, com separação e empilhamento</t>
  </si>
  <si>
    <t>Demolição de AMV 1:20 TR 57, em bitola métrica, dormente de madeira, com separação e empilhamento</t>
  </si>
  <si>
    <t>Demolição de AMV 1:20 TR 57, em bitola mista, dormente de madeira, com separação e empilhamento</t>
  </si>
  <si>
    <t>Demolição de AMV 1:20 TR 68, em bitola larga, dormente de madeira, com separação e empilhamento</t>
  </si>
  <si>
    <t>Demolição de AMV 1:20 TR 68, em bitola mista, dormente de madeira, com separação e empilhamento</t>
  </si>
  <si>
    <t>Demolição de AMV 1:8 TR 37, em bitola métrica, dormente de madeira, com separação e empilhamento</t>
  </si>
  <si>
    <t>Demolição de AMV 1:8 TR 45, em bitola larga, dormente de madeira, com separação e empilhamento</t>
  </si>
  <si>
    <t>Demolição de AMV 1:8 TR 45, em bitola métrica, dormente de madeira, com separação e empilhamento</t>
  </si>
  <si>
    <t>Demolição de AMV 1:8 TR 45, em bitola mista, dormente de madeira, com separação e empilhamento</t>
  </si>
  <si>
    <t>Demolição de AMV 1:8 TR 57, em bitola larga, dormente de madeira, com separação e empilhamento</t>
  </si>
  <si>
    <t>Demolição de AMV 1:8 TR 57, em bitola métrica, dormente de madeira, com separação e empilhamento</t>
  </si>
  <si>
    <t>Demolição de AMV 1:8 TR 57, em bitola mista, dormente de madeira, com separação e empilhamento</t>
  </si>
  <si>
    <t>Demolição de via, bitola larga, 1.667 dormentes de madeira/km, trilho TR 45, barra com 12 m de comprimento, com separação e empilhamento</t>
  </si>
  <si>
    <t>Demolição de via, bitola larga, 1.667 dormentes de madeira/km, trilho TR 57, barra com 12 m de comprimento, com separação e empilhamento</t>
  </si>
  <si>
    <t>Demolição de via, bitola larga, 1.667 dormentes de madeira/km, trilho TR 68, barra com 12 m de comprimento, com separação e empilhamento</t>
  </si>
  <si>
    <t>Demolição de via, bitola larga, 1.750 dormentes de madeira/km, trilho TR 45, barra com 12 m de comprimento, com separação e empilhamento</t>
  </si>
  <si>
    <t>Demolição de via, bitola larga, 1.750 dormentes de madeira/km, trilho TR 57, barra com 12 m de comprimento, com separação e empilhamento</t>
  </si>
  <si>
    <t>Demolição de via, bitola larga, 1.750 dormentes de madeira/km, trilho TR 68, barra com 12 m de comprimento, com separação e empilhamento</t>
  </si>
  <si>
    <t>Demolição de via, bitola métrica, 1.667 dormentes de madeira/km, trilho TR 37, barra com 12 m de comprimento, com separação e empilhamento</t>
  </si>
  <si>
    <t>Demolição de via, bitola métrica, 1.667 dormentes de madeira/km, trilho TR 45, barra com 12 m de comprimento, com separação e empilhamento</t>
  </si>
  <si>
    <t>Demolição de via, bitola métrica, 1.667 dormentes de madeira/km, trilho TR 57, barra com 12 m de comprimento, com separação e empilhamento</t>
  </si>
  <si>
    <t>Demolição de via, bitola métrica, 1.750 dormentes de madeira/km, trilho TR 37, barra com 12 m de comprimento, com separação e empilhamento</t>
  </si>
  <si>
    <t>Demolição de via, bitola métrica, 1.750 dormentes de madeira/km, trilho TR 45, barra com 12 m de comprimento, com separação e empilhamento</t>
  </si>
  <si>
    <t>Demolição de via, bitola métrica, 1.750 dormentes de madeira/km, trilho TR 57, barra com 12 m de comprimento, com separação e empilhamento</t>
  </si>
  <si>
    <t>Demolição de via, bitola mista, 1.667 dormentes de madeira/km, trilho TR 45, barra com 12 m de comprimento, com separação e empilhamento</t>
  </si>
  <si>
    <t>Demolição de via, bitola mista, 1.667 dormentes de madeira/km, trilho TR 57, barra com 12 m de comprimento, com separação e empilhamento</t>
  </si>
  <si>
    <t>Demolição de via, bitola mista, 1.667 dormentes de madeira/km, trilho TR 68, barra com 12 m de comprimento, com separação e empilhamento</t>
  </si>
  <si>
    <t>Demolição de via, bitola mista, 1.750 dormentes de madeira/km, trilho TR 45, barra com 12 m de comprimento, com separação e empilhamento</t>
  </si>
  <si>
    <t>Demolição de via, bitola mista, 1.750 dormentes de madeira/km, trilho TR 57, barra com 12 m de comprimento, com separação e empilhamento</t>
  </si>
  <si>
    <t>Demolição de via, bitola mista, 1.750 dormentes de madeira/km, trilho TR 68, barra com 12 m de comprimento, com separação e empilhamento</t>
  </si>
  <si>
    <t>Aferição da geometria da via com carro controle</t>
  </si>
  <si>
    <t>Capina química da plataforma ferroviária</t>
  </si>
  <si>
    <t>Estabilização dinâmica da via</t>
  </si>
  <si>
    <t>Nivelamento de junta com socaria manual da via</t>
  </si>
  <si>
    <t>Nivelamento de via com grupo gerador/vibrador e levante de até 10 cm - bitola métrica ou larga com dormente de madeira ou concreto e taxa de dormentação de 1.667 un/km</t>
  </si>
  <si>
    <t>Nivelamento de via com grupo gerador/vibrador e levante de até 10 cm - bitola métrica ou larga com dormente de madeira ou concreto e taxa de dormentação de 1.750 un/km</t>
  </si>
  <si>
    <t>Nivelamento de via com grupo gerador/vibrador e levante de até 10 cm - bitola mista com dormente de madeira ou concreto e taxa de dormentação de 1.667 un/km</t>
  </si>
  <si>
    <t>Nivelamento de via com grupo gerador/vibrador e levante de até 10 cm - bitola mista com dormente de madeira ou concreto e taxa de dormentação de 1.750 un/km</t>
  </si>
  <si>
    <t>Nivelamento de via com socaria manual e levante de até 10 cm - bitola métrica ou larga com dormente de madeira ou concreto e taxa de dormentação de 1.667 un/km</t>
  </si>
  <si>
    <t>Nivelamento de via com socaria manual e levante de até 10 cm - bitola métrica ou larga com dormente de madeira ou concreto e taxa de dormentação de 1.750 un/km</t>
  </si>
  <si>
    <t>Nivelamento de via com socaria manual e levante de até 10 cm - bitola mista com dormente de madeira ou concreto e taxa de dormentação de 1.667 un/km</t>
  </si>
  <si>
    <t>Nivelamento de via com socaria manual e levante de até 10 cm - bitola mista com dormente de madeira ou concreto e taxa de dormentação de 1.750 un/km</t>
  </si>
  <si>
    <t>Nivelamento e alinhamento de via com socadora automática e levante de até 10 cm - qualquer bitola ou dormente e taxa de dormentação de 1.667 un/km</t>
  </si>
  <si>
    <t>Nivelamento e alinhamento de via com socadora automática e levante de até 10 cm - qualquer bitola ou dormente e taxa de dormentação de 1.750 un/km</t>
  </si>
  <si>
    <t>Regularização do lastro com reguladora de lastro</t>
  </si>
  <si>
    <t>Alívio de tensão, com martelo de bronze, em TLS com 120 de comprimento de TR45, taxa de dormentação de 1.667 un/km, para qualquer bitola e fixação elástica</t>
  </si>
  <si>
    <t>Alívio de tensão, com martelo de bronze, em TLS com 120 de comprimento de TR45, taxa de dormentação de 1.750 un/km, para qualquer bitola e fixação elástica</t>
  </si>
  <si>
    <t>Alívio de tensão, com martelo de bronze, em TLS com 120 de comprimento de TR57, taxa de dormentação de 1.667 un/km, para qualquer bitola e fixação elástica</t>
  </si>
  <si>
    <t>Alívio de tensão, com martelo de bronze, em TLS com 120 de comprimento de TR57, taxa de dormentação de 1.750 un/km, para qualquer bitola e fixação elástica</t>
  </si>
  <si>
    <t>Alívio de tensão, com martelo de bronze, em TLS com 120 de comprimento de TR68, taxa de dormentação de 1.667 un/km, para qualquer bitola e fixação elástica</t>
  </si>
  <si>
    <t>Alívio de tensão, com martelo de bronze, em TLS com 120 de comprimento de TR68, taxa de dormentação de 1.750 un/km, para qualquer bitola e fixação elástica</t>
  </si>
  <si>
    <t>Alívio de tensão, com martelo de bronze, em TLS com 120 de comprimento de UIC60, taxa de dormentação de 1.667 un/km, para qualquer bitola e fixação elástica</t>
  </si>
  <si>
    <t>Alívio de tensão, com martelo de bronze, em TLS com 120 de comprimento de UIC60, taxa de dormentação de 1.750 un/km, para qualquer bitola e fixação elástica</t>
  </si>
  <si>
    <t>Alívio de tensão, com martelo de bronze, em TLS com 240 de comprimento de TR45, taxa de dormentação de 1.667 un/km, para qualquer bitola e fixação elástica</t>
  </si>
  <si>
    <t>Alívio de tensão, com martelo de bronze, em TLS com 240 de comprimento de TR45, taxa de dormentação de 1.750 un/km, para qualquer bitola e fixação elástica</t>
  </si>
  <si>
    <t>Alívio de tensão, com martelo de bronze, em TLS com 240 de comprimento de TR57, taxa de dormentação de 1.667 un/km, para qualquer bitola e fixação elástica</t>
  </si>
  <si>
    <t>Alívio de tensão, com martelo de bronze, em TLS com 240 de comprimento de TR57, taxa de dormentação de 1.750 un/km, para qualquer bitola e fixação elástica</t>
  </si>
  <si>
    <t>Alívio de tensão, com martelo de bronze, em TLS com 240 de comprimento de TR68, taxa de dormentação de 1.667 un/km, para qualquer bitola e fixação elástica</t>
  </si>
  <si>
    <t>Alívio de tensão, com martelo de bronze, em TLS com 240 de comprimento de TR68, taxa de dormentação de 1.750 un/km, para qualquer bitola e fixação elástica</t>
  </si>
  <si>
    <t>Alívio de tensão, com martelo de bronze, em TLS com 240 de comprimento de UIC60, taxa de dormentação de 1.667 un/km, para qualquer bitola e fixação elástica</t>
  </si>
  <si>
    <t>Alívio de tensão, com martelo de bronze, em TLS com 240 de comprimento de UIC60, taxa de dormentação de 1.750 un/km, para qualquer bitola e fixação elástica</t>
  </si>
  <si>
    <t>Colocação manual de grampo elástico Pandrol</t>
  </si>
  <si>
    <t>Colocação manual de retensor para trilho TR45</t>
  </si>
  <si>
    <t>Colocação manual de retensor para trilho TR57</t>
  </si>
  <si>
    <t>Colocação manual de retensor para trilho TR68</t>
  </si>
  <si>
    <t>Colocação manual de retensor para trilho UIC60</t>
  </si>
  <si>
    <t>Colocação mecanizada de grampo elástico Pandrol</t>
  </si>
  <si>
    <t>Contratrilho TR45, comprimento de 12 m, sobre dormente de madeira, taxa de dormentação de 1.750 un/km, tala de junção de 6 furos e fixação rígida - posicionamento e assentamento manual</t>
  </si>
  <si>
    <t>Contratrilho TR57, comprimento de 12 m, sobre dormente de madeira, taxa de dormentação de 1.750 un/km, tala de junção de 6 furos e fixação rígida - posicionamento e assentamento manual</t>
  </si>
  <si>
    <t>Contratrilho TR68, comprimento de 12 m, sobre dormente de madeira, taxa de dormentação de 1.750 un/km, tala de junção de 6 furos e fixação rígida - posicionamento e assentamento manual</t>
  </si>
  <si>
    <t>Contratrilho UIC60, comprimento de 12 m, sobre dormente de madeira, taxa de dormentação de 1.750 un/km, tala de junção de 6 furos e fixação rígida - posicionamento e assentamento manual</t>
  </si>
  <si>
    <t>Dormente de concreto monobloco protendido bitola larga - confecção</t>
  </si>
  <si>
    <t>Dormente de concreto monobloco protendido bitola métrica - confecção</t>
  </si>
  <si>
    <t>Dormente de concreto monobloco protendido bitola mista - confecção</t>
  </si>
  <si>
    <t>Dormente de concreto monobloco protendido para AMV bitola larga ou mista - confecção</t>
  </si>
  <si>
    <t>Dormente de concreto monobloco protendido para AMV bitola métrica - confecção</t>
  </si>
  <si>
    <t>Dormente de concreto monobloco, bitola larga, taxa de dormentação de 1.667 un/km, fixação elástica Pandrol - posicionamento mecanizado com carregadeira</t>
  </si>
  <si>
    <t>Dormente de concreto monobloco, bitola larga, taxa de dormentação de 1.667 un/km, fixação elástica Pandrol - posicionamento mecanizado com pórtico</t>
  </si>
  <si>
    <t>Dormente de concreto monobloco, bitola larga, taxa de dormentação de 1.750 un/km, fixação elástica Pandrol - posicionamento mecanizado com carregadeira</t>
  </si>
  <si>
    <t>Dormente de concreto monobloco, bitola larga, taxa de dormentação de 1.750 un/km, fixação elástica Pandrol - posicionamento mecanizado com pórtico</t>
  </si>
  <si>
    <t>Dormente de concreto monobloco, bitola métrica, taxa de dormentação de 1.667 un/km, fixação elástica Pandrol - posicionamento mecanizado com carregadeira</t>
  </si>
  <si>
    <t>Dormente de concreto monobloco, bitola métrica, taxa de dormentação de 1.667 un/km, fixação elástica Pandrol - posicionamento mecanizado com pórtico</t>
  </si>
  <si>
    <t>Dormente de concreto monobloco, bitola métrica, taxa de dormentação de 1.750 un/km, fixação elástica Pandrol - posicionamento mecanizado com carregadeira</t>
  </si>
  <si>
    <t>Dormente de concreto monobloco, bitola métrica, taxa de dormentação de 1.750 un/km, fixação elástica Pandrol - posicionamento mecanizado com pórtico</t>
  </si>
  <si>
    <t>Dormente de concreto monobloco, bitola mista, taxa de dormentação de 1.667 un/km, fixação elástica Pandrol - posicionamento mecanizado com carregadeira</t>
  </si>
  <si>
    <t>Dormente de concreto monobloco, bitola mista, taxa de dormentação de 1.667 un/km, fixação elástica Pandrol - posicionamento mecanizado com pórtico</t>
  </si>
  <si>
    <t>Dormente de concreto monobloco, bitola mista, taxa de dormentação de 1.750 un/km, fixação elástica Pandrol - posicionamento mecanizado com carregadeira</t>
  </si>
  <si>
    <t>Dormente de concreto monobloco, bitola mista, taxa de dormentação de 1.750 un/km, fixação elástica Pandrol - posicionamento mecanizado com pórtico</t>
  </si>
  <si>
    <t>Dormente de madeira para ponte, bitola métrica ou larga, para TR45, fixação rígida - posicionamento e assentamento mecanizado</t>
  </si>
  <si>
    <t>Dormente de madeira para ponte, bitola métrica ou larga, para TR57, fixação rígida - posicionamento e assentamento mecanizado</t>
  </si>
  <si>
    <t>Dormente de madeira para ponte, bitola métrica ou larga, para TR68, fixação rígida - posicionamento e assentamento mecanizado</t>
  </si>
  <si>
    <t>Dormente de madeira para ponte, bitola métrica ou larga, para UIC60, fixação rígida - posicionamento e assentamento mecanizado</t>
  </si>
  <si>
    <t>Dormente de madeira, bitola larga ou mista - posicionamento manual</t>
  </si>
  <si>
    <t>Dormente de madeira, bitola larga ou mista, taxa de dormentação de 1.667 un/km - posicionamento mecanizado com carregadeira</t>
  </si>
  <si>
    <t>Dormente de madeira, bitola larga ou mista, taxa de dormentação de 1.750 un/km - posicionamento mecanizado com carregadeira</t>
  </si>
  <si>
    <t>Dormente de madeira, bitola métrica - posicionamento manual</t>
  </si>
  <si>
    <t>Dormente de madeira, bitola métrica, taxa de dormentação de 1.667 un/km - posicionamento mecanizado com carregadeira</t>
  </si>
  <si>
    <t>Dormente de madeira, bitola métrica, taxa de dormentação de 1.750 un/km - posicionamento mecanizado com carregadeira</t>
  </si>
  <si>
    <t>Lançamento de lastro, 10 cm de altura, primeiro levante, descarga de pedra britada de caminhões</t>
  </si>
  <si>
    <t>Lubrificador de trilhos e de flanges de rodas</t>
  </si>
  <si>
    <t>Posicionamento mecanizado de trilhos</t>
  </si>
  <si>
    <t>Pré-alinhamento manual da grade com dormente de madeira</t>
  </si>
  <si>
    <t>Pré-alinhamento mecanizado da grade</t>
  </si>
  <si>
    <t>Solda aluminotérmica para TR45 com cadinho descartável, executada no campo, para formação de trilho longo soldado (TLS)</t>
  </si>
  <si>
    <t>Solda aluminotérmica para TR57 com cadinho descartável, executada no campo, para formação de trilho longo soldado (TLS)</t>
  </si>
  <si>
    <t>Solda aluminotérmica para TR68 com cadinho descartável, executada no campo, para formação de trilho longo soldado (TLS)</t>
  </si>
  <si>
    <t>Solda aluminotérmica para UIC60 com cadinho descartável, executada no campo, para formação de trilho longo soldado (TLS)</t>
  </si>
  <si>
    <t>Solda elétrica por caldeamento para qualquer perfil de trilho, comprimento de 12 m, em estaleiro para formação de trilho longo soldado</t>
  </si>
  <si>
    <t>Solda elétrica por caldeamento para trilho TR45, comprimento de até 24 m, em via com dormente de concreto para formação de barra ou trilho longo soldado</t>
  </si>
  <si>
    <t>Solda elétrica por caldeamento para trilho TR45, comprimento de até 24 m, em via com dormente de madeira para formação de barra ou trilho longo soldado</t>
  </si>
  <si>
    <t>Trilho TR45, comprimento de 12 m, sobre dormente de concreto, bitola métrica ou larga, taxa de dormentação de 1.667 un/km, tala de junção de 6 furos e fixação elástica Pandrol - posicionamento e assentamento manual</t>
  </si>
  <si>
    <t>Trilho TR45, comprimento de 12 m, sobre dormente de concreto, bitola métrica ou larga, taxa de dormentação de 1.750 un/km, tala de junção de 6 furos e fixação elástica Pandrol - posicionamento e assentamento manual</t>
  </si>
  <si>
    <t>Trilho TR45, comprimento de 12 m, sobre dormente de concreto, bitola mista, taxa de dormentação de 1.667 un/km, tala de junção de 6 furos e fixação elástica Pandrol - posicionamento e assentamento manual</t>
  </si>
  <si>
    <t>Trilho TR45, comprimento de 12 m, sobre dormente de concreto, bitola mista, taxa de dormentação de 1.750 un/km, tala de junção de 6 furos e fixação elástica Pandrol - posicionamento e assentamento manual</t>
  </si>
  <si>
    <t>Trilho TR45, comprimento de 12 m, sobre dormente de madeira, bitola métrica ou larga, taxa de dormentação de 1.667 un/km, tala de junção de 6 furos e fixação rígida - posicionamento e assentamento manual</t>
  </si>
  <si>
    <t>Trilho TR45, comprimento de 12 m, sobre dormente de madeira, bitola métrica ou larga, taxa de dormentação de 1.750 un/km, tala de junção de 6 furos e fixação rígida - posicionamento e assentamento manual</t>
  </si>
  <si>
    <t>Trilho TR45, comprimento de 12 m, sobre dormente de madeira, bitola mista, taxa de dormentação de 1.667 un/km, tala de junção de 6 furos e fixação rígida - posicionamento e assentamento manual</t>
  </si>
  <si>
    <t>Trilho TR45, comprimento de 12 m, sobre dormente de madeira, bitola mista, taxa de dormentação de 1.750 un/km, tala de junção de 6 furos e fixação rígida - posicionamento e assentamento manual</t>
  </si>
  <si>
    <t>Trilho TR45, comprimento de 120 m (TLS), formado por trilhos curtos de 12 m soldados por caldeamento - confecção em estaleiro</t>
  </si>
  <si>
    <t>Trilho TR45, comprimento de 120 m (TLS), sobre dormente de concreto, bitola métrica ou larga, taxa de dormentação de 1.667 un/km, tala de junção de 6 furos e fixação elástica Pandrol - posicionamento e assentamento mecanizado</t>
  </si>
  <si>
    <t>Trilho TR45, comprimento de 120 m (TLS), sobre dormente de concreto, bitola mista, taxa de dormentação de 1.667 un/km, tala de junção de 6 furos e fixação elástica Pandrol - posicionamento e assentamento mecanizado</t>
  </si>
  <si>
    <t>Trilho TR45, comprimento de 120 m (TLS), sobre dormente de concreto, bitola mista, taxa de dormentação de 1.750 un/km, tala de junção de 6 furos e fixação elástica Pandrol - posicionamento e assentamento mecanizado</t>
  </si>
  <si>
    <t>Trilho TR45, comprimento de 120 m (TLS), sobre dormente de madeira, bitola métrica ou larga, taxa de dormentação de 1.667 un/km, tala de junção de 6 furos e fixação elástica Pandrol - posicionamento e assentamento mecanizado</t>
  </si>
  <si>
    <t>Trilho TR45, comprimento de 120 m (TLS), sobre dormente de madeira, bitola métrica ou larga, taxa de dormentação de 1.667 un/km, tala de junção de 6 furos e fixação rígida - posicionamento e assentamento mecanizado</t>
  </si>
  <si>
    <t>Trilho TR45, comprimento de 120 m (TLS), sobre dormente de madeira, bitola métrica ou larga, taxa de dormentação de 1.750 un/km, tala de junção de 6 furos e fixação elástica Pandrol - posicionamento e assentamento mecanizado</t>
  </si>
  <si>
    <t>Trilho TR45, comprimento de 120 m (TLS), sobre dormente de madeira, bitola métrica ou larga, taxa de dormentação de 1.750 un/km, tala de junção de 6 furos e fixação rígida - posicionamento e assentamento mecanizado</t>
  </si>
  <si>
    <t>Trilho TR45, comprimento de 120 m (TLS), sobre dormente de madeira, bitola mista, taxa de dormentação de 1.667 un/km, tala de junção de 6 furos e fixação elástica Pandrol - posicionamento e assentamento mecanizado</t>
  </si>
  <si>
    <t>Trilho TR45, comprimento de 120 m (TLS), sobre dormente de madeira, bitola mista, taxa de dormentação de 1.750 un/km, tala de junção de 6 furos e fixação elástica Pandrol - posicionamento e assentamento mecanizado</t>
  </si>
  <si>
    <t>Trilho TR45, comprimento de 240 m (TLS), formado por trilhos curtos de 12 m soldados por caldeamento - confecção em estaleiro</t>
  </si>
  <si>
    <t>Trilho TR45, comprimento de 240 m (TLS), sobre dormente de concreto, bitola métrica ou larga, taxa de dormentação de 1.667 un/km, tala de junção de 6 furos e fixação elástica Pandrol - posicionamento e assentamento mecanizado</t>
  </si>
  <si>
    <t>Trilho TR45, comprimento de 240 m (TLS), sobre dormente de concreto, bitola métrica ou larga, taxa de dormentação de 1.750 un/km, tala de junção de 6 furos e fixação elástica Pandrol - posicionamento e assentamento mecanizado</t>
  </si>
  <si>
    <t>Trilho TR45, comprimento de 240 m (TLS), sobre dormente de concreto, bitola mista, taxa de dormentação de 1.667 un/km, tala de junção de 6 furos e fixação elástica Pandrol - posicionamento e assentamento mecanizado</t>
  </si>
  <si>
    <t>Trilho TR45, comprimento de 240 m (TLS), sobre dormente de concreto, bitola mista, taxa de dormentação de 1.750 un/km, tala de junção de 6 furos e fixação elástica Pandrol - posicionamento e assentamento mecanizado</t>
  </si>
  <si>
    <t>Trilho TR45, comprimento de 240 m (TLS), sobre dormente de madeira, bitola métrica ou larga, taxa de dormentação de 1.667 un/km, tala de junção de 6 furos e fixação elástica Pandrol - posicionamento e assentamento mecanizado</t>
  </si>
  <si>
    <t>Trilho TR45, comprimento de 240 m (TLS), sobre dormente de madeira, bitola métrica ou larga, taxa de dormentação de 1.667 un/km, tala de junção de 6 furos e fixação rígida - posicionamento e assentamento mecanizado</t>
  </si>
  <si>
    <t>Trilho TR45, comprimento de 240 m (TLS), sobre dormente de madeira, bitola métrica ou larga, taxa de dormentação de 1.750 un/km, tala de junção de 6 furos e fixação elástica Pandrol - posicionamento e assentamento mecanizado</t>
  </si>
  <si>
    <t>Trilho TR45, comprimento de 240 m (TLS), sobre dormente de madeira, bitola métrica ou larga, taxa de dormentação de 1.750 un/km, tala de junção de 6 furos e fixação rígida - posicionamento e assentamento mecanizado</t>
  </si>
  <si>
    <t>Trilho TR45, comprimento de 240 m (TLS), sobre dormente de madeira, bitola mista, taxa de dormentação de 1.667 un/km, tala de junção de 6 furos e fixação elástica Pandrol - posicionamento e assentamento mecanizado</t>
  </si>
  <si>
    <t>Trilho TR45, comprimento de 240 m (TLS), sobre dormente de madeira, bitola mista, taxa de dormentação de 1.750 un/km, tala de junção de 6 furos e fixação elástica Pandrol - posicionamento e assentamento mecanizado</t>
  </si>
  <si>
    <t>Trilho TR57, comprimento de 12 m, sobre dormente de concreto, bitola métrica ou larga, taxa de dormentação de 1.667 un/km, tala de junção de 6 furos e fixação elástica Pandrol - posicionamento e assentamento manual</t>
  </si>
  <si>
    <t>Trilho TR57, comprimento de 12 m, sobre dormente de concreto, bitola métrica ou larga, taxa de dormentação de 1.750 un/km, tala de junção de 6 furos e fixação elástica Pandrol - posicionamento e assentamento manual</t>
  </si>
  <si>
    <t>Trilho TR57, comprimento de 12 m, sobre dormente de concreto, bitola mista, taxa de dormentação de 1.667 un/km, tala de junção de 6 furos e fixação elástica Pandrol - posicionamento e assentamento manual</t>
  </si>
  <si>
    <t>Trilho TR57, comprimento de 12 m, sobre dormente de concreto, bitola mista, taxa de dormentação de 1.750 un/km, tala de junção de 6 furos e fixação elástica Pandrol - posicionamento e assentamento manual</t>
  </si>
  <si>
    <t>Trilho TR57, comprimento de 12 m, sobre dormente de madeira, bitola métrica ou larga, taxa de dormentação de 1.667 un/km, tala de junção de 6 furos e fixação rígida - posicionamento e assentamento manual</t>
  </si>
  <si>
    <t>Trilho TR57, comprimento de 12 m, sobre dormente de madeira, bitola métrica ou larga, taxa de dormentação de 1.750 un/km, tala de junção de 6 furos e fixação rígida - posicionamento e assentamento manual</t>
  </si>
  <si>
    <t>Trilho TR57, comprimento de 12 m, sobre dormente de madeira, bitola mista, taxa de dormentação de 1.667 un/km, tala de junção de 6 furos e fixação rígida - posicionamento e assentamento manual</t>
  </si>
  <si>
    <t>Trilho TR57, comprimento de 12 m, sobre dormente de madeira, bitola mista, taxa de dormentação de 1.750 un/km, tala de junção de 6 furos e fixação rígida - posicionamento e assentamento manual</t>
  </si>
  <si>
    <t>Trilho TR57, comprimento de 120 m (TLS), formado por trilhos curtos de 12 m soldados por caldeamento - confecção em estaleiro</t>
  </si>
  <si>
    <t>Trilho TR57, comprimento de 120 m (TLS), sobre dormente de concreto, bitola métrica ou larga, taxa de dormentação de 1.667 un/km, tala de junção de 6 furos e fixação elástica Pandrol - posicionamento e assentamento mecanizado</t>
  </si>
  <si>
    <t>Trilho TR57, comprimento de 120 m (TLS), sobre dormente de concreto, bitola métrica ou larga, taxa de dormentação de 1.750 un/km, tala de junção de 6 furos e fixação elástica Pandrol - posicionamento e assentamento mecanizado</t>
  </si>
  <si>
    <t>Trilho TR57, comprimento de 120 m (TLS), sobre dormente de concreto, bitola mista, taxa de dormentação de 1.667 un/km, tala de junção de 6 furos e fixação elástica Pandrol - posicionamento e assentamento mecanizado</t>
  </si>
  <si>
    <t>Trilho TR57, comprimento de 120 m (TLS), sobre dormente de concreto, bitola mista, taxa de dormentação de 1.750 un/km, tala de junção de 6 furos e fixação elástica Pandrol - posicionamento e assentamento mecanizado</t>
  </si>
  <si>
    <t>Trilho TR57, comprimento de 120 m (TLS), sobre dormente de madeira, bitola métrica ou larga, taxa de dormentação de 1.667 un/km, tala de junção de 6 furos e fixação elástica Pandrol - posicionamento e assentamento mecanizado</t>
  </si>
  <si>
    <t>Trilho TR57, comprimento de 120 m (TLS), sobre dormente de madeira, bitola métrica ou larga, taxa de dormentação de 1.667 un/km, tala de junção de 6 furos e fixação rígida - posicionamento e assentamento mecanizado</t>
  </si>
  <si>
    <t>Trilho TR57, comprimento de 120 m (TLS), sobre dormente de madeira, bitola métrica ou larga, taxa de dormentação de 1.750 un/km, tala de junção de 6 furos e fixação elástica Pandrol - posicionamento e assentamento mecanizado</t>
  </si>
  <si>
    <t>Trilho TR57, comprimento de 120 m (TLS), sobre dormente de madeira, bitola métrica ou larga, taxa de dormentação de 1.750 un/km, tala de junção de 6 furos e fixação rígida - posicionamento e assentamento mecanizado</t>
  </si>
  <si>
    <t>Trilho TR57, comprimento de 120 m (TLS), sobre dormente de madeira, bitola mista, taxa de dormentação de 1.667 un/km, tala de junção de 6 furos e fixação elástica Pandrol - posicionamento e assentamento mecanizado</t>
  </si>
  <si>
    <t>Trilho TR57, comprimento de 120 m (TLS), sobre dormente de madeira, bitola mista, taxa de dormentação de 1.750 un/km, tala de junção de 6 furos e fixação elástica Pandrol - posicionamento e assentamento mecanizado</t>
  </si>
  <si>
    <t>Trilho TR57, comprimento de 240 m (TLS), formado por trilhos curtos de 12 m soldados por caldeamento - confecção em estaleiro</t>
  </si>
  <si>
    <t>Trilho TR57, comprimento de 240 m (TLS), sobre dormente de concreto, bitola métrica ou larga, taxa de dormentação de 1.667 un/km, tala de junção de 6 furos e fixação elástica Pandrol - posicionamento e assentamento mecanizado</t>
  </si>
  <si>
    <t>Trilho TR57, comprimento de 240 m (TLS), sobre dormente de concreto, bitola métrica ou larga, taxa de dormentação de 1.750 un/km, tala de junção de 6 furos e fixação elástica Pandrol - posicionamento e assentamento mecanizado</t>
  </si>
  <si>
    <t>Trilho TR57, comprimento de 240 m (TLS), sobre dormente de concreto, bitola mista, taxa de dormentação de 1.667 un/km, tala de junção de 6 furos e fixação elástica Pandrol - posicionamento e assentamento mecanizado</t>
  </si>
  <si>
    <t>Trilho TR57, comprimento de 240 m (TLS), sobre dormente de concreto, bitola mista, taxa de dormentação de 1.750 un/km, tala de junção de 6 furos e fixação elástica Pandrol - posicionamento e assentamento mecanizado</t>
  </si>
  <si>
    <t>Trilho TR57, comprimento de 240 m (TLS), sobre dormente de madeira, bitola métrica ou larga, taxa de dormentação de 1.667 un/km, tala de junção de 6 furos e fixação elástica Pandrol - posicionamento e assentamento mecanizado</t>
  </si>
  <si>
    <t>Trilho TR57, comprimento de 240 m (TLS), sobre dormente de madeira, bitola métrica ou larga, taxa de dormentação de 1.667 un/km, tala de junção de 6 furos e fixação rígida - posicionamento e assentamento mecanizado</t>
  </si>
  <si>
    <t>Trilho TR57, comprimento de 240 m (TLS), sobre dormente de madeira, bitola métrica ou larga, taxa de dormentação de 1.750 un/km, tala de junção de 6 furos e fixação elástica Pandrol - posicionamento e assentamento mecanizado</t>
  </si>
  <si>
    <t>Trilho TR57, comprimento de 240 m (TLS), sobre dormente de madeira, bitola métrica ou larga, taxa de dormentação de 1.750 un/km, tala de junção de 6 furos e fixação rígida - posicionamento e assentamento mecanizado</t>
  </si>
  <si>
    <t>Trilho TR57, comprimento de 240 m (TLS), sobre dormente de madeira, bitola mista, taxa de dormentação de 1.667 un/km, tala de junção de 6 furos e fixação elástica Pandrol - posicionamento e assentamento mecanizado</t>
  </si>
  <si>
    <t>Trilho TR57, comprimento de 240 m (TLS), sobre dormente de madeira, bitola mista, taxa de dormentação de 1.750 un/km, tala de junção de 6 furos e fixação elástica Pandrol - posicionamento e assentamento mecanizado</t>
  </si>
  <si>
    <t>Trilho TR68, comprimento de 12 m, sobre dormente de concreto, bitola métrica ou larga, taxa de dormentação de 1.667 un/km, tala de junção de 6 furos e fixação elástica Pandrol - posicionamento e assentamento manual</t>
  </si>
  <si>
    <t>Trilho TR68, comprimento de 12 m, sobre dormente de concreto, bitola métrica ou larga, taxa de dormentação de 1.750 un/km, tala de junção de 6 furos e fixação elástica Pandrol - posicionamento e assentamento manual</t>
  </si>
  <si>
    <t>Trilho TR68, comprimento de 12 m, sobre dormente de concreto, bitola mista, taxa de dormentação de 1.667 un/km, tala de junção de 6 furos e fixação elástica Pandrol - posicionamento e assentamento manual</t>
  </si>
  <si>
    <t>Trilho TR68, comprimento de 12 m, sobre dormente de concreto, bitola mista, taxa de dormentação de 1.750 un/km, tala de junção de 6 furos e fixação elástica Pandrol - posicionamento e assentamento manual</t>
  </si>
  <si>
    <t>Trilho TR68, comprimento de 12 m, sobre dormente de madeira, bitola métrica ou larga, taxa de dormentação de 1.667 un/km, tala de junção de 6 furos e fixação rígida - posicionamento e assentamento manual</t>
  </si>
  <si>
    <t>Trilho TR68, comprimento de 12 m, sobre dormente de madeira, bitola métrica ou larga, taxa de dormentação de 1.750 un/km, tala de junção de 6 furos e fixação rígida - posicionamento e assentamento manual</t>
  </si>
  <si>
    <t>Trilho TR68, comprimento de 12 m, sobre dormente de madeira, bitola mista, taxa de dormentação de 1.667 un/km, tala de junção de 6 furos e fixação rígida - posicionamento e assentamento manual</t>
  </si>
  <si>
    <t>Trilho TR68, comprimento de 12 m, sobre dormente de madeira, bitola mista, taxa de dormentação de 1.750 un/km, tala de junção de 6 furos e fixação rígida - posicionamento e assentamento manual</t>
  </si>
  <si>
    <t>Trilho TR68, comprimento de 120 m (TLS), formado por trilhos curtos de 12 m soldados por caldeamento - confecção em estaleiro</t>
  </si>
  <si>
    <t>Trilho TR68, comprimento de 120 m (TLS), sobre dormente de concreto, bitola métrica ou larga, taxa de dormentação de 1.667 un/km, tala de junção de 6 furos e fixação elástica Pandrol - posicionamento e assentamento mecanizado</t>
  </si>
  <si>
    <t>Trilho TR68, comprimento de 120 m (TLS), sobre dormente de concreto, bitola métrica ou larga, taxa de dormentação de 1.750 un/km, tala de junção de 6 furos e fixação elástica Pandrol - posicionamento e assentamento mecanizado</t>
  </si>
  <si>
    <t>Trilho TR68, comprimento de 120 m (TLS), sobre dormente de concreto, bitola mista, taxa de dormentação de 1.667 un/km, tala de junção de 6 furos e fixação elástica Pandrol - posicionamento e assentamento mecanizado</t>
  </si>
  <si>
    <t>Trilho TR68, comprimento de 120 m (TLS), sobre dormente de concreto, bitola mista, taxa de dormentação de 1.750 un/km, tala de junção de 6 furos e fixação elástica Pandrol - posicionamento e assentamento mecanizado</t>
  </si>
  <si>
    <t>Trilho TR68, comprimento de 120 m (TLS), sobre dormente de madeira, bitola métrica ou larga, taxa de dormentação de 1.667 un/km, tala de junção de 6 furos e fixação elástica Pandrol - posicionamento e assentamento mecanizado</t>
  </si>
  <si>
    <t>Trilho TR68, comprimento de 120 m (TLS), sobre dormente de madeira, bitola métrica ou larga, taxa de dormentação de 1.667 un/km, tala de junção de 6 furos e fixação rígida - posicionamento e assentamento mecanizado</t>
  </si>
  <si>
    <t>Trilho TR68, comprimento de 120 m (TLS), sobre dormente de madeira, bitola métrica ou larga, taxa de dormentação de 1.750 un/km, tala de junção de 6 furos e fixação elástica Pandrol - posicionamento e assentamento mecanizado</t>
  </si>
  <si>
    <t>Trilho TR68, comprimento de 120 m (TLS), sobre dormente de madeira, bitola métrica ou larga, taxa de dormentação de 1.750 un/km, tala de junção de 6 furos e fixação rígida - posicionamento e assentamento mecanizado</t>
  </si>
  <si>
    <t>Trilho TR68, comprimento de 120 m (TLS), sobre dormente de madeira, bitola mista, taxa de dormentação de 1.667 un/km, tala de junção de 6 furos e fixação elástica Pandrol - posicionamento e assentamento mecanizado</t>
  </si>
  <si>
    <t>Trilho TR68, comprimento de 120 m (TLS), sobre dormente de madeira, bitola mista, taxa de dormentação de 1.750 un/km, tala de junção de 6 furos e fixação elástica Pandrol - posicionamento e assentamento mecanizado</t>
  </si>
  <si>
    <t>Trilho TR68, comprimento de 240 m (TLS), formado por trilhos curtos de 12 m soldados por caldeamento - confecção em estaleiro</t>
  </si>
  <si>
    <t>Trilho TR68, comprimento de 240 m (TLS), sobre dormente de concreto, bitola métrica ou larga, taxa de dormentação de 1.667 un/km, tala de junção de 6 furos e fixação elástica Pandrol - posicionamento e assentamento mecanizado</t>
  </si>
  <si>
    <t>Trilho TR68, comprimento de 240 m (TLS), sobre dormente de concreto, bitola métrica ou larga, taxa de dormentação de 1.750 un/km, tala de junção de 6 furos e fixação elástica Pandrol - posicionamento e assentamento mecanizado</t>
  </si>
  <si>
    <t>Trilho TR68, comprimento de 240 m (TLS), sobre dormente de concreto, bitola mista, taxa de dormentação de 1.667 un/km, tala de junção de 6 furos e fixação elástica Pandrol - posicionamento e assentamento mecanizado</t>
  </si>
  <si>
    <t>Trilho TR68, comprimento de 240 m (TLS), sobre dormente de concreto, bitola mista, taxa de dormentação de 1.750 un/km, tala de junção de 6 furos e fixação elástica Pandrol - posicionamento e assentamento mecanizado</t>
  </si>
  <si>
    <t>Trilho TR68, comprimento de 240 m (TLS), sobre dormente de madeira, bitola métrica ou larga, taxa de dormentação de 1.667 un/km, tala de junção de 6 furos e fixação elástica Pandrol - posicionamento e assentamento mecanizado</t>
  </si>
  <si>
    <t>Trilho TR68, comprimento de 240 m (TLS), sobre dormente de madeira, bitola métrica ou larga, taxa de dormentação de 1.667 un/km, tala de junção de 6 furos e fixação rígida - posicionamento e assentamento mecanizado</t>
  </si>
  <si>
    <t>Trilho TR68, comprimento de 240 m (TLS), sobre dormente de madeira, bitola métrica ou larga, taxa de dormentação de 1.750 un/km, tala de junção de 6 furos e fixação elástica Pandrol - posicionamento e assentamento mecanizado</t>
  </si>
  <si>
    <t>Trilho TR68, comprimento de 240 m (TLS), sobre dormente de madeira, bitola métrica ou larga, taxa de dormentação de 1.750 un/km, tala de junção de 6 furos e fixação rígida - posicionamento e assentamento mecanizado</t>
  </si>
  <si>
    <t>Trilho TR68, comprimento de 240 m (TLS), sobre dormente de madeira, bitola mista, taxa de dormentação de 1.667 un/km, tala de junção de 6 furos e fixação elástica Pandrol - posicionamento e assentamento mecanizado</t>
  </si>
  <si>
    <t>Trilho TR68, comprimento de 240 m (TLS), sobre dormente de madeira, bitola mista, taxa de dormentação de 1.750 un/km, tala de junção de 6 furos e fixação elástica Pandrol - posicionamento e assentamento mecanizado</t>
  </si>
  <si>
    <t>Trilho UIC60, comprimento de 12 m, sobre dormente de concreto, bitola métrica ou larga, taxa de dormentação de 1.667 un/km, tala de junção de 6 furos e fixação elástica Pandrol - posicionamento e assentamento manual</t>
  </si>
  <si>
    <t>Trilho UIC60, comprimento de 12 m, sobre dormente de concreto, bitola métrica ou larga, taxa de dormentação de 1.750 un/km, tala de junção de 6 furos e fixação elástica Pandrol - posicionamento e assentamento manual</t>
  </si>
  <si>
    <t>Trilho UIC60, comprimento de 12 m, sobre dormente de concreto, bitola mista, taxa de dormentação de 1.667 un/km, tala de junção de 6 furos e fixação elástica Pandrol - posicionamento e assentamento manual</t>
  </si>
  <si>
    <t>Trilho UIC60, comprimento de 12 m, sobre dormente de concreto, bitola mista, taxa de dormentação de 1.750 un/km, tala de junção de 6 furos e fixação elástica Pandrol - posicionamento e assentamento manual</t>
  </si>
  <si>
    <t>Trilho UIC60, comprimento de 12 m, sobre dormente de madeira, bitola métrica ou larga, taxa de dormentação de 1.667 un/km, tala de junção de 6 furos e fixação rígida - posicionamento e assentamento manual</t>
  </si>
  <si>
    <t>Trilho UIC60, comprimento de 12 m, sobre dormente de madeira, bitola métrica ou larga, taxa de dormentação de 1.750 un/km, tala de junção de 6 furos e fixação rígida - posicionamento e assentamento manual</t>
  </si>
  <si>
    <t>Trilho UIC60, comprimento de 12 m, sobre dormente de madeira, bitola mista, taxa de dormentação de 1.667 un/km, tala de junção de 6 furos e fixação rígida - posicionamento e assentamento manual</t>
  </si>
  <si>
    <t>Trilho UIC60, comprimento de 12 m, sobre dormente de madeira, bitola mista, taxa de dormentação de 1.750 un/km, tala de junção de 6 furos e fixação rígida - posicionamento e assentamento manual</t>
  </si>
  <si>
    <t>Trilho UIC60, comprimento de 120 m (TLS), formado por trilhos curtos de 12 m soldados por caldeamento - confecção em estaleiro</t>
  </si>
  <si>
    <t>Trilho UIC60, comprimento de 120 m (TLS), sobre dormente de concreto, bitola métrica ou larga, taxa de dormentação de 1.667 un/km, tala de junção de 6 furos e fixação elástica Pandrol - posicionamento e assentamento mecanizado</t>
  </si>
  <si>
    <t>Trilho UIC60, comprimento de 120 m (TLS), sobre dormente de concreto, bitola métrica ou larga, taxa de dormentação de 1.750 un/km, tala de junção de 6 furos e fixação elástica Pandrol - posicionamento e assentamento mecanizado</t>
  </si>
  <si>
    <t>Trilho UIC60, comprimento de 120 m (TLS), sobre dormente de concreto, bitola mista, taxa de dormentação de 1.667 un/km, tala de junção de 6 furos e fixação elástica Pandrol - posicionamento e assentamento mecanizado</t>
  </si>
  <si>
    <t>Trilho UIC60, comprimento de 120 m (TLS), sobre dormente de concreto, bitola mista, taxa de dormentação de 1.750 un/km, tala de junção de 6 furos e fixação elástica Pandrol - posicionamento e assentamento mecanizado</t>
  </si>
  <si>
    <t>Trilho UIC60, comprimento de 120 m (TLS), sobre dormente de madeira, bitola métrica ou larga, taxa de dormentação de 1.667 un/km, tala de junção de 6 furos e fixação elástica Pandrol - posicionamento e assentamento mecanizado</t>
  </si>
  <si>
    <t>Trilho UIC60, comprimento de 120 m (TLS), sobre dormente de madeira, bitola métrica ou larga, taxa de dormentação de 1.667 un/km, tala de junção de 6 furos e fixação rígida - posicionamento e assentamento mecanizado</t>
  </si>
  <si>
    <t>Trilho UIC60, comprimento de 120 m (TLS), sobre dormente de madeira, bitola métrica ou larga, taxa de dormentação de 1.750 un/km, tala de junção de 6 furos e fixação elástica Pandrol - posicionamento e assentamento mecanizado</t>
  </si>
  <si>
    <t>Trilho UIC60, comprimento de 120 m (TLS), sobre dormente de madeira, bitola métrica ou larga, taxa de dormentação de 1.750 un/km, tala de junção de 6 furos e fixação rígida - posicionamento e assentamento mecanizado</t>
  </si>
  <si>
    <t>Trilho UIC60, comprimento de 120 m (TLS), sobre dormente de madeira, bitola mista, taxa de dormentação de 1.667 un/km, tala de junção de 6 furos e fixação elástica Pandrol - posicionamento e assentamento mecanizado</t>
  </si>
  <si>
    <t>Trilho UIC60, comprimento de 120 m (TLS), sobre dormente de madeira, bitola mista, taxa de dormentação de 1.750 un/km, tala de junção de 6 furos e fixação elástica Pandrol - posicionamento e assentamento mecanizado</t>
  </si>
  <si>
    <t>Trilho UIC60, comprimento de 240 m (TLS), formado por trilhos curtos de 12 m soldados por caldeamento - confecção em estaleiro</t>
  </si>
  <si>
    <t>Trilho UIC60, comprimento de 240 m (TLS), sobre dormente de concreto, bitola métrica ou larga, taxa de dormentação de 1.667 un/km, tala de junção de 6 furos e fixação elástica Pandrol - posicionamento e assentamento mecanizado</t>
  </si>
  <si>
    <t>Trilho UIC60, comprimento de 240 m (TLS), sobre dormente de concreto, bitola métrica ou larga, taxa de dormentação de 1.750 un/km, tala de junção de 6 furos e fixação elástica Pandrol - posicionamento e assentamento mecanizado</t>
  </si>
  <si>
    <t>Trilho UIC60, comprimento de 240 m (TLS), sobre dormente de concreto, bitola mista, taxa de dormentação de 1.667 un/km, tala de junção de 6 furos e fixação elástica Pandrol - posicionamento e assentamento mecanizado</t>
  </si>
  <si>
    <t>Trilho UIC60, comprimento de 240 m (TLS), sobre dormente de concreto, bitola mista, taxa de dormentação de 1.750 un/km, tala de junção de 6 furos e fixação elástica Pandrol - posicionamento e assentamento mecanizado</t>
  </si>
  <si>
    <t>Trilho UIC60, comprimento de 240 m (TLS), sobre dormente de madeira, bitola métrica ou larga, taxa de dormentação de 1.667 un/km, tala de junção de 6 furos e fixação elástica Pandrol - posicionamento e assentamento mecanizado</t>
  </si>
  <si>
    <t>Trilho UIC60, comprimento de 240 m (TLS), sobre dormente de madeira, bitola métrica ou larga, taxa de dormentação de 1.667 un/km, tala de junção de 6 furos e fixação rígida - posicionamento e assentamento mecanizado</t>
  </si>
  <si>
    <t>Trilho UIC60, comprimento de 240 m (TLS), sobre dormente de madeira, bitola métrica ou larga, taxa de dormentação de 1.750 un/km, tala de junção de 6 furos e fixação elástica Pandrol - posicionamento e assentamento mecanizado</t>
  </si>
  <si>
    <t>Trilho UIC60, comprimento de 240 m (TLS), sobre dormente de madeira, bitola métrica ou larga, taxa de dormentação de 1.750 un/km, tala de junção de 6 furos e fixação rígida - posicionamento e assentamento mecanizado</t>
  </si>
  <si>
    <t>Trilho UIC60, comprimento de 240 m (TLS), sobre dormente de madeira, bitola mista, taxa de dormentação de 1.667 un/km, tala de junção de 6 furos e fixação elástica Pandrol - posicionamento e assentamento mecanizado</t>
  </si>
  <si>
    <t>Trilho UIC60, comprimento de 240 m (TLS), sobre dormente de madeira, bitola mista, taxa de dormentação de 1.750 un/km, tala de junção de 6 furos e fixação elástica Pandrol - posicionamento e assentamento mecanizado</t>
  </si>
  <si>
    <t>Confecção de fôrma metálica em chapa 1/8" para poita trapezoidal</t>
  </si>
  <si>
    <t>Confecção de forma metálica em chapa 3/16" para poita trapezoidal</t>
  </si>
  <si>
    <t>Fôrma em chapa metálica 1/8" para cabeça de tirantes - utilização de 50 vezes - confecção, instalação e retirada</t>
  </si>
  <si>
    <t>Fôrma metálica curva em chapa 3/16" reforçada com nervuras de 40 mm x 3/16" dispostas em grelhas de 40 x 60 cm - utilização de 100 vezes - confecção, instalação e retirada</t>
  </si>
  <si>
    <t>Fôrma metálica em chapa 1/8" para poita trapezoidal - utilização de 50 vezes - montagem, instalação e retirada</t>
  </si>
  <si>
    <t>Fôrma metálica em chapa 1/8" reforçada com nervuras de 40 mm x 1/8" dispostas em grelhas de 40 x 60 cm - utilização de 100 vezes - confecção, instalação e retirada</t>
  </si>
  <si>
    <t>Fôrma metálica em chapa 3/16" para poita trapezoidal - utilização de 50 vezes - montagem, instalação e retirada</t>
  </si>
  <si>
    <t>Fôrma metálica em chapa 3/16" reforçada com nervuras de 40 mm x 3/16" dispostas em grelhas de 40 x 60 cm - utilização de 100 vezes - confecção, instalação e retirada</t>
  </si>
  <si>
    <t>Fôrma metálica para aduelas de bueiros celulares de concreto pré-moldados - utilização de 100 vezes - confecção, instalação e retirada</t>
  </si>
  <si>
    <t>Fôrma metálica para guarda-corpo de concreto - utilização de 50 vezes - confecção</t>
  </si>
  <si>
    <t>Fôrma metálica para tetrápode - utilização de 100 vezes - confecção, instalação e retirada</t>
  </si>
  <si>
    <t>Fôrma metálica para viga de concreto pré-moldada protendida para OAE - utilização de 20 vezes - confecção, instalação e retirada</t>
  </si>
  <si>
    <t>Fôrma metálica para Xbloc - utilização de 100 vezes - confecção, instalação e retirada</t>
  </si>
  <si>
    <t>Fôrmas curvas de compensado plastificado 10 mm - uso geral - utilização de 2 vezes - confecção, instalação e retirada</t>
  </si>
  <si>
    <t>Fôrmas curvas de compensado resinado 10 mm - uso geral - utilização de 2 vezes - confecção, instalação e retirada</t>
  </si>
  <si>
    <t>Fôrmas de compensado plastificado 10 mm - uso geral - utilização de 1 vez - confecção, instalação e retirada</t>
  </si>
  <si>
    <t>Fôrmas de compensado plastificado 10 mm - uso geral - utilização de 2 vezes - confecção, instalação e retirada</t>
  </si>
  <si>
    <t>Fôrmas de compensado plastificado 10 mm - uso geral - utilização de 3 vezes - confecção, instalação e retirada</t>
  </si>
  <si>
    <t>Fôrmas de compensado plastificado 12 mm - uso geral - utilização de 1 vez - confecção, instalação e retirada</t>
  </si>
  <si>
    <t>Fôrmas de compensado plastificado 12 mm - uso geral - utilização de 2 vezes - confecção, instalação e retirada</t>
  </si>
  <si>
    <t>Fôrmas de compensado plastificado 12 mm - uso geral - utilização de 3 vezes - confecção, instalação e retirada</t>
  </si>
  <si>
    <t>Fôrmas de compensado plastificado 14 mm - uso geral - utilização de 1 vez - confecção, instalação e retirada</t>
  </si>
  <si>
    <t>Fôrmas de compensado plastificado 14 mm - uso geral - utilização de 2 vezes - confecção, instalação e retirada</t>
  </si>
  <si>
    <t>Fôrmas de compensado plastificado 14 mm - uso geral - utilização de 3 vezes - confecção, instalação e retirada</t>
  </si>
  <si>
    <t>Fôrmas de compensado resinado 10 mm - uso geral - utilização de 1 vez - confecção, instalação e retirada</t>
  </si>
  <si>
    <t>Fôrmas de compensado resinado 10 mm - uso geral - utilização de 2 vezes - confecção, instalação e retirada</t>
  </si>
  <si>
    <t>Fôrmas de compensado resinado 10 mm - uso geral - utilização de 3 vezes - confecção, instalação e retirada</t>
  </si>
  <si>
    <t>Fôrmas de compensado resinado 12 mm - uso geral - utilização de 1 vez - confecção, instalação e retirada</t>
  </si>
  <si>
    <t>Fôrmas de compensado resinado 12 mm - uso geral - utilização de 2 vezes - confecção, instalação e retirada</t>
  </si>
  <si>
    <t>Fôrmas de compensado resinado 12 mm - uso geral - utilização de 3 vezes - confecção, instalação e retirada</t>
  </si>
  <si>
    <t>Fôrmas de compensado resinado 14 mm - uso geral - utilização de 1 vez - confecção, instalação e retirada</t>
  </si>
  <si>
    <t>Fôrmas de compensado resinado 14 mm - uso geral - utilização de 2 vezes - confecção, instalação e retirada</t>
  </si>
  <si>
    <t>Fôrmas de compensado resinado 14 mm - uso geral - utilização de 3 vezes - confecção, instalação e retirada</t>
  </si>
  <si>
    <t>Fôrmas de tábuas de pinho - utilização de 1 vez - confecção, instalação e retirada</t>
  </si>
  <si>
    <t>Fôrmas de tábuas de pinho - utilização de 2 vezes - confecção, instalação e retirada</t>
  </si>
  <si>
    <t>Fôrmas de tábuas de pinho - utilização de 3 vezes - confecção, instalação e retirada</t>
  </si>
  <si>
    <t>Fôrmas de tábuas de pinho para dispositivos de drenagem - utilização de 3 vezes - confecção, instalação e retirada</t>
  </si>
  <si>
    <t>Fôrmas de tábuas de pinho para drenos - utilização de 5 vezes - confecção, instalação e retirada</t>
  </si>
  <si>
    <t>Fôrmas de tábuas de pinho para elementos estruturais dos arcos metálicos - utilização de 3 vezes - confecção, instalação e retirada</t>
  </si>
  <si>
    <t>Guia de madeira de 2,5 x 10,0 cm - confecção e instalação</t>
  </si>
  <si>
    <t>Guia de madeira de 2,5 x 7,0 cm - confecção e instalação</t>
  </si>
  <si>
    <t>Guia de madeira de 2,5 x 8,0 cm - confecção e instalação</t>
  </si>
  <si>
    <t>Gabião caixa 2 x 1 x 0,50 m - Zn/Al + PVC - D = 2,4 mm - pedra de mão comercial - fornecimento e assentamento</t>
  </si>
  <si>
    <t>Gabião caixa 2 x 1 x 0,50 m - Zn/Al + PVC - D = 2,4 mm - pedra de mão produzida - confecção e assentamento</t>
  </si>
  <si>
    <t>Gabião caixa 2 x 1 x 0,50 m Zn/Al - D = 2,7 mm - pedra de mão comercial - fornecimento e assentamento</t>
  </si>
  <si>
    <t>Gabião caixa 2 x 1 x 0,50 m Zn/Al - D = 2,7 mm - pedra de mão produzida - confecção e assentamento</t>
  </si>
  <si>
    <t>Gabião caixa 2 x 1 x 1,00 m - Zn/Al + PVC - D = 2,4 mm - pedra de mão comercial - fornecimento e assentamento</t>
  </si>
  <si>
    <t>Gabião caixa 2 x 1 x 1,00 m - Zn/Al + PVC - D = 2,4 mm - pedra de mão produzida - confecção e assentamento</t>
  </si>
  <si>
    <t>Gabião caixa 2 x 1 x 1,00 m Zn/Al - D = 2,7 mm - pedra de mão comercial - fornecimento e assentamento</t>
  </si>
  <si>
    <t>Gabião caixa 2 x 1 x 1,00 m Zn/Al - D = 2,7 mm - pedra de mão produzida - confecção e assentamento</t>
  </si>
  <si>
    <t>Gabião colchão espessura 0,17 m - Zn/Al + PVC - D = 2,0 mm - pedra de mão comercial - fornecimento e assentamento</t>
  </si>
  <si>
    <t>Gabião colchão espessura 0,17 m - Zn/Al + PVC - D = 2,0 mm - pedra de mão produzida - confecção e assentamento</t>
  </si>
  <si>
    <t>Gabião colchão espessura 0,23 m - Zn/Al + PVC - D = 2,0 mm - pedra de mão comercial - fornecimento e assentamento</t>
  </si>
  <si>
    <t>Gabião colchão espessura 0,23 m - Zn/Al + PVC - D = 2,0 mm - pedra de mão produzida - confecção e assentamento</t>
  </si>
  <si>
    <t>Gabião colchão espessura 0,30 m - Zn/Al + PVC - D = 2,0 mm - pedra de mão comercial - fornecimento e assentamento</t>
  </si>
  <si>
    <t>Gabião colchão espessura 0,30 m - Zn/Al + PVC - D = 2,0 mm - pedra de mão produzida - confecção e assentamento</t>
  </si>
  <si>
    <t>Gabião saco - diâmetro = 0,65 m - Zn/Al + PVC - D = 2,4 mm - pedra de mão comercial - fornecimento e assentamento</t>
  </si>
  <si>
    <t>Gabião saco - diâmetro = 0,65 m - Zn/Al + PVC - D = 2,4 mm - pedra de mão produzida - confecção e assentamento</t>
  </si>
  <si>
    <t>Carga, transporte e descarga de material pétreo para molhes com o uso de batelões e escavadeira hidráulica - DMT de 0 a 300 m</t>
  </si>
  <si>
    <t>Carga, transporte e descarga de material pétreo para molhes com o uso de batelões e escavadeira hidráulica - DMT de 1.200 a 1.500 m</t>
  </si>
  <si>
    <t>Carga, transporte e descarga de material pétreo para molhes com o uso de batelões e escavadeira hidráulica - DMT de 1.500 a 1.800 m</t>
  </si>
  <si>
    <t>Carga, transporte e descarga de material pétreo para molhes com o uso de batelões e escavadeira hidráulica - DMT de 1.800 a 2.100 m</t>
  </si>
  <si>
    <t>Carga, transporte e descarga de material pétreo para molhes com o uso de batelões e escavadeira hidráulica - DMT de 2.100 a 2.400 m</t>
  </si>
  <si>
    <t>Carga, transporte e descarga de material pétreo para molhes com o uso de batelões e escavadeira hidráulica - DMT de 2.400 a 2.700 m</t>
  </si>
  <si>
    <t>Carga, transporte e descarga de material pétreo para molhes com o uso de batelões e escavadeira hidráulica - DMT de 2.700 a 3.000 m</t>
  </si>
  <si>
    <t>Carga, transporte e descarga de material pétreo para molhes com o uso de batelões e escavadeira hidráulica - DMT de 3.000 m</t>
  </si>
  <si>
    <t>Carga, transporte e descarga de material pétreo para molhes com o uso de batelões e escavadeira hidráulica - DMT de 300 a 600 m</t>
  </si>
  <si>
    <t>Carga, transporte e descarga de material pétreo para molhes com o uso de batelões e escavadeira hidráulica - DMT de 600 a 900 m</t>
  </si>
  <si>
    <t>Carga, transporte e descarga de material pétreo para molhes com o uso de batelões e escavadeira hidráulica - DMT de 900 a 1.200 m</t>
  </si>
  <si>
    <t>Escavação, carga e transporte de material pétreo para a subcarapaça - caminho de serviço em leito natural - DMT de 1.000 a 1.200 m - com caminhão basculante de 8 m³</t>
  </si>
  <si>
    <t>Escavação, carga e transporte de material pétreo para a subcarapaça - caminho de serviço em leito natural - DMT de 1.200 a 1.400 m - com caminhão basculante de 8 m³</t>
  </si>
  <si>
    <t>Escavação, carga e transporte de material pétreo para a subcarapaça - caminho de serviço em leito natural - DMT de 1.400 a 1.600 m - com caminhão basculante de 8 m³</t>
  </si>
  <si>
    <t>Escavação, carga e transporte de material pétreo para a subcarapaça - caminho de serviço em leito natural - DMT de 1.600 a 1.800 m - com caminhão basculante de 8 m³</t>
  </si>
  <si>
    <t>Escavação, carga e transporte de material pétreo para a subcarapaça - caminho de serviço em leito natural - DMT de 1.800 a 2.000 m - com caminhão basculante de 8 m³</t>
  </si>
  <si>
    <t>Escavação, carga e transporte de material pétreo para a subcarapaça - caminho de serviço em leito natural - DMT de 2.000 a 2.500 m - com caminhão basculante de 8 m³</t>
  </si>
  <si>
    <t>Escavação, carga e transporte de material pétreo para a subcarapaça - caminho de serviço em leito natural - DMT de 2.500 a 3.000 m - com caminhão basculante de 8 m³</t>
  </si>
  <si>
    <t>Escavação, carga e transporte de material pétreo para a subcarapaça - caminho de serviço em leito natural - DMT de 3.000 m - com caminhão basculante de 8 m³</t>
  </si>
  <si>
    <t>Escavação, carga e transporte de material pétreo para a subcarapaça - caminho de serviço em revestimento primário - DMT de 1.000 a 1.200 m - com caminhão basculante de 8 m³</t>
  </si>
  <si>
    <t>Escavação, carga e transporte de material pétreo para a subcarapaça - caminho de serviço em revestimento primário - DMT de 1.200 a 1.400 m - com caminhão basculante de 8 m³</t>
  </si>
  <si>
    <t>Escavação, carga e transporte de material pétreo para a subcarapaça - caminho de serviço em revestimento primário - DMT de 1.400 a 1.600 m - com caminhão basculante de 8 m³</t>
  </si>
  <si>
    <t>Escavação, carga e transporte de material pétreo para a subcarapaça - caminho de serviço em revestimento primário - DMT de 1.600 a 1.800 m - com caminhão basculante de 8 m³</t>
  </si>
  <si>
    <t>Escavação, carga e transporte de material pétreo para a subcarapaça - caminho de serviço em revestimento primário - DMT de 1.800 a 2.000 m - com caminhão basculante de 8 m³</t>
  </si>
  <si>
    <t>Escavação, carga e transporte de material pétreo para a subcarapaça - caminho de serviço em revestimento primário - DMT de 2.000 a 2.500 m - com caminhão basculante de 8 m³</t>
  </si>
  <si>
    <t>Escavação, carga e transporte de material pétreo para a subcarapaça - caminho de serviço em revestimento primário - DMT de 2.500 a 3.000 m - com caminhão basculante de 8 m³</t>
  </si>
  <si>
    <t>Escavação, carga e transporte de material pétreo para a subcarapaça - caminho de serviço em revestimento primário - DMT de 3.000 m - com caminhão basculante de 8 m³</t>
  </si>
  <si>
    <t>Escavação, carga e transporte de material pétreo para a subcarapaça - caminho de serviço pavimentado - DMT de 1.000 a 1.200 m - com caminhão basculante de 8 m³</t>
  </si>
  <si>
    <t>Escavação, carga e transporte de material pétreo para a subcarapaça - caminho de serviço pavimentado - DMT de 1.200 a 1.400 m - com caminhão basculante de 8 m³</t>
  </si>
  <si>
    <t>Escavação, carga e transporte de material pétreo para a subcarapaça - caminho de serviço pavimentado - DMT de 1.400 a 1.600 m - com caminhão basculante de 8 m³</t>
  </si>
  <si>
    <t>Escavação, carga e transporte de material pétreo para a subcarapaça - caminho de serviço pavimentado - DMT de 1.600 a 1.800 m - com caminhão basculante de 8 m³</t>
  </si>
  <si>
    <t>Escavação, carga e transporte de material pétreo para a subcarapaça - caminho de serviço pavimentado - DMT de 1.800 a 2.000 m - com caminhão basculante de 8 m³</t>
  </si>
  <si>
    <t>Escavação, carga e transporte de material pétreo para a subcarapaça - caminho de serviço pavimentado - DMT de 2.000 a 2.500 m - com caminhão basculante de 8 m³</t>
  </si>
  <si>
    <t>Escavação, carga e transporte de material pétreo para a subcarapaça - caminho de serviço pavimentado - DMT de 2.500 a 3.000 m - com caminhão basculante de 8 m³</t>
  </si>
  <si>
    <t>Escavação, carga e transporte de material pétreo para a subcarapaça - caminho de serviço pavimentado - DMT de 3.000 m - com caminhão basculante de 8 m³</t>
  </si>
  <si>
    <t>Escavação, carga e transporte de material pétreo para o núcleo - caminho de serviço em leito natural - DMT de 1.000 a 1.200 m - com caminhão basculante de 8 m³</t>
  </si>
  <si>
    <t>Escavação, carga e transporte de material pétreo para o núcleo - caminho de serviço em leito natural - DMT de 1.200 a 1.400 m - com caminhão basculante de 8 m³</t>
  </si>
  <si>
    <t>Escavação, carga e transporte de material pétreo para o núcleo - caminho de serviço em leito natural - DMT de 1.400 a 1.600 m - com caminhão basculante de 8 m³</t>
  </si>
  <si>
    <t>Escavação, carga e transporte de material pétreo para o núcleo - caminho de serviço em leito natural - DMT de 1.600 a 1.800 m - com caminhão basculante de 8 m³</t>
  </si>
  <si>
    <t>Escavação, carga e transporte de material pétreo para o núcleo - caminho de serviço em leito natural - DMT de 1.800 a 2.000 m - com caminhão basculante de 8 m³</t>
  </si>
  <si>
    <t>Escavação, carga e transporte de material pétreo para o núcleo - caminho de serviço em leito natural - DMT de 2.000 a 2.500 m - com caminhão basculante de 8 m³</t>
  </si>
  <si>
    <t>Escavação, carga e transporte de material pétreo para o núcleo - caminho de serviço em leito natural - DMT de 2.500 a 3.000 m - com caminhão basculante de 8 m³</t>
  </si>
  <si>
    <t>Escavação, carga e transporte de material pétreo para o núcleo - caminho de serviço em leito natural - DMT de 3.000 m - com caminhão basculante de 8 m³</t>
  </si>
  <si>
    <t>Escavação, carga e transporte de material pétreo para o núcleo - caminho de serviço em revestimento primário - DMT de 1.000 a 1.200 m - com caminhão basculante de 8 m³</t>
  </si>
  <si>
    <t>Escavação, carga e transporte de material pétreo para o núcleo - caminho de serviço em revestimento primário - DMT de 1.200 a 1.400 m - com caminhão basculante de 8 m³</t>
  </si>
  <si>
    <t>Escavação, carga e transporte de material pétreo para o núcleo - caminho de serviço em revestimento primário - DMT de 1.400 a 1.600 m - com caminhão basculante de 8 m³</t>
  </si>
  <si>
    <t>Escavação, carga e transporte de material pétreo para o núcleo - caminho de serviço em revestimento primário - DMT de 1.600 a 1.800 m - com caminhão basculante de 8 m³</t>
  </si>
  <si>
    <t>Escavação, carga e transporte de material pétreo para o núcleo - caminho de serviço em revestimento primário - DMT de 1.800 a 2.000 m - com caminhão basculante de 8 m³</t>
  </si>
  <si>
    <t>Escavação, carga e transporte de material pétreo para o núcleo - caminho de serviço em revestimento primário - DMT de 2.000 a 2.500 m - com caminhão basculante de 8 m³</t>
  </si>
  <si>
    <t>Escavação, carga e transporte de material pétreo para o núcleo - caminho de serviço em revestimento primário - DMT de 2.500 a 3.000 m - com caminhão basculante de 8 m³</t>
  </si>
  <si>
    <t>Escavação, carga e transporte de material pétreo para o núcleo - caminho de serviço em revestimento primário - DMT de 3.000 m - com caminhão basculante de 8 m³</t>
  </si>
  <si>
    <t>Escavação, carga e transporte de material pétreo para o núcleo - caminho de serviço pavimentado - DMT de 1.000 a 1.200 m - com caminhão basculante de 8 m³</t>
  </si>
  <si>
    <t>Escavação, carga e transporte de material pétreo para o núcleo - caminho de serviço pavimentado - DMT de 1.200 a 1.400 m - com caminhão basculante de 8 m³</t>
  </si>
  <si>
    <t>Escavação, carga e transporte de material pétreo para o núcleo - caminho de serviço pavimentado - DMT de 1.400 a 1.600 m - com caminhão basculante de 8 m³</t>
  </si>
  <si>
    <t>Escavação, carga e transporte de material pétreo para o núcleo - caminho de serviço pavimentado - DMT de 1.600 a 1.800 m - com caminhão basculante de 8 m³</t>
  </si>
  <si>
    <t>Escavação, carga e transporte de material pétreo para o núcleo - caminho de serviço pavimentado - DMT de 1.800 a 2.000 m - com caminhão basculante de 8 m³</t>
  </si>
  <si>
    <t>Escavação, carga e transporte de material pétreo para o núcleo - caminho de serviço pavimentado - DMT de 2.000 a 2.500 m - com caminhão basculante de 8 m³</t>
  </si>
  <si>
    <t>Escavação, carga e transporte de material pétreo para o núcleo - caminho de serviço pavimentado - DMT de 2.500 a 3.000 m - com caminhão basculante de 8 m³</t>
  </si>
  <si>
    <t>Escavação, carga e transporte de material pétreo para o núcleo - caminho de serviço pavimentado - DMT de 3.000 m - com caminhão basculante de 8 m³</t>
  </si>
  <si>
    <t>Espalhamento e conformação de material pétreo para núcleo</t>
  </si>
  <si>
    <t>Espalhamento e conformação de material pétreo para subcarapaça</t>
  </si>
  <si>
    <t>Fabricação de tetrápode de 10 t - concreto fck = 20 MPa - areia e brita comerciais</t>
  </si>
  <si>
    <t>Fabricação de tetrápode de 10 t - concreto fck = 20 MPa - areia extraída e brita produzida</t>
  </si>
  <si>
    <t>Fabricação de tetrápode de 11 t - concreto fck = 20 MPa - areia e brita comerciais</t>
  </si>
  <si>
    <t>Fabricação de tetrápode de 11 t - concreto fck = 20 MPa - areia extraída e brita produzida</t>
  </si>
  <si>
    <t>Fabricação de tetrápode de 12 t - concreto fck = 20 MPa - areia e brita comerciais</t>
  </si>
  <si>
    <t>Fabricação de tetrápode de 12 t - concreto fck = 20 MPa - areia extraída e brita produzida</t>
  </si>
  <si>
    <t>Fabricação de tetrápode de 8 t - concreto fck = 20 MPa - areia e brita comerciais</t>
  </si>
  <si>
    <t>Fabricação de tetrápode de 8 t - concreto fck = 20 MPa - areia extraída e brita produzida</t>
  </si>
  <si>
    <t>Fabricação de tetrápode de 9 t - concreto fck = 20 MPa - areia e brita comerciais</t>
  </si>
  <si>
    <t>Fabricação de tetrápode de 9 t - concreto fck = 20 MPa - areia extraída e brita produzida</t>
  </si>
  <si>
    <t>Fabricação de Xbloc de 10 t - concreto fck = 20 MPa - areia e brita comerciais</t>
  </si>
  <si>
    <t>Fabricação de Xbloc de 10 t - concreto fck = 20 MPa - areia extraída e brita produzida</t>
  </si>
  <si>
    <t>Fabricação de Xbloc de 11 t - concreto fck = 20 MPa - areia e brita comerciais</t>
  </si>
  <si>
    <t>Fabricação de Xbloc de 11 t - concreto fck = 20 MPa - areia extraída e brita produzida</t>
  </si>
  <si>
    <t>Fabricação de Xbloc de 12 t - concreto fck = 20 MPa - areia e brita comerciais</t>
  </si>
  <si>
    <t>Fabricação de Xbloc de 12 t - concreto fck = 20 MPa - areia extraída e brita produzida</t>
  </si>
  <si>
    <t>Fabricação de Xbloc de 8 t - concreto fck = 20 MPa - areia e brita comerciais</t>
  </si>
  <si>
    <t>Fabricação de Xbloc de 8 t - concreto fck = 20 MPa - areia extraída e brita produzida</t>
  </si>
  <si>
    <t>Fabricação de Xbloc de 9 t - concreto fck = 20 MPa - areia e brita comerciais</t>
  </si>
  <si>
    <t>Fabricação de Xbloc de 9 t - concreto fck = 20 MPa - areia extraída e brita produzida</t>
  </si>
  <si>
    <t>Lançamento de blocos artificias de concreto</t>
  </si>
  <si>
    <t>Seleção de material pétreo para a carapaça e subcarapaça</t>
  </si>
  <si>
    <t>Seleção de material pétreo para o núcleo</t>
  </si>
  <si>
    <t>Ancoragem de defensa maleável dupla - fornecimento e implantação</t>
  </si>
  <si>
    <t>Ancoragem de defensa maleável simples - fornecimento e implantação</t>
  </si>
  <si>
    <t>Ancoragem de defensa semimaleável dupla - fornecimento e implantação</t>
  </si>
  <si>
    <t>Ancoragem de defensa semimaleável simples - fornecimento e implantação</t>
  </si>
  <si>
    <t>Barreira dupla de concreto, armada, pré-moldada (perfil New Jersey) - L &gt; 3,00 m e H = 1.070 mm</t>
  </si>
  <si>
    <t>Barreira dupla de concreto, armada, pré-moldada (perfil New Jersey) - L &gt; 3,00 m e H = 810 mm</t>
  </si>
  <si>
    <t>Barreira dupla de concreto, não armada, moldada no local (perfil F) - H = 810 + 100 mm</t>
  </si>
  <si>
    <t>Barreira dupla de concreto, não armada, moldada no local (perfil New Jersey) - H = 810 + 100 mm</t>
  </si>
  <si>
    <t>Barreira dupla de concreto, não armada, moldada no local, com extrusora (perfil F) - H = 810 + 100 mm</t>
  </si>
  <si>
    <t>Barreira dupla de concreto, não armada, moldada no local, com extrusora (perfil New Jersey) - H = 810 + 100 mm</t>
  </si>
  <si>
    <t>Barreira simples de concreto, armada, pré-moldada (perfil New Jersey) - L &gt; 3,00 m e H = 1.070 mm</t>
  </si>
  <si>
    <t>Barreira simples de concreto, armada, pré-moldada (perfil New Jersey) - L &gt; 3,00 m e H = 810 mm</t>
  </si>
  <si>
    <t>Barreira simples de concreto, não armada, moldada no local (perfil F) - H = 810 + 100 mm</t>
  </si>
  <si>
    <t>Barreira simples de concreto, não armada, moldada no local (perfil New Jersey) - H = 810 + 100 mm</t>
  </si>
  <si>
    <t>Barreira simples de concreto, não armada, moldada no local, com extrusora (perfil F) - H = 810 + 100 mm</t>
  </si>
  <si>
    <t>Barreira simples de concreto, não armada, moldada no local, com extrusora (perfil New Jersey) - H = 810 + 100 mm</t>
  </si>
  <si>
    <t>Cerca com 4 fios de arame farpado e mourão de concreto de seção quadrada de 11 cm a cada 2,5 m e esticador de 15 cm a cada 50 m - areia e brita comerciais</t>
  </si>
  <si>
    <t>Cerca com 4 fios de arame farpado e mourão de concreto de seção quadrada de 11 cm a cada 2,5 m e esticador de 15 cm a cada 50 m - areia extraída e brita produzida</t>
  </si>
  <si>
    <t>Cerca com 4 fios de arame farpado e mourão de concreto de seção triangular de 11 cm a cada 2,5 m e esticador de 15 cm a cada 50 m - areia e brita comerciais</t>
  </si>
  <si>
    <t>Cerca com 4 fios de arame farpado e mourão de concreto de seção triangular de 11 cm a cada 2,5 m e esticador de 15 cm a cada 50 m - areia extraída e brita produzida</t>
  </si>
  <si>
    <t>Cerca com 4 fios de arame farpado e mourão de madeira a cada 2,5 m e esticador a cada 50 m</t>
  </si>
  <si>
    <t>Cerca com 4 fios de arame liso galvanizado e mourão de madeira a cada 2,5 m e esticador a cada 50 m</t>
  </si>
  <si>
    <t>Confecção de barreira dupla de concreto, armada, pré-moldada (perfil New Jersey) - L &gt; 3,00 m e H = 1.070 mm</t>
  </si>
  <si>
    <t>Confecção de barreira dupla de concreto, armada, pré-moldada (perfil New Jersey) - L &gt; 3,00 m e H = 810 mm</t>
  </si>
  <si>
    <t>Confecção de barreira simples de concreto, armada, pré-moldada (perfil New Jersey) - L &gt; 3,00 m e H = 1.070 mm</t>
  </si>
  <si>
    <t>Confecção de barreira simples de concreto, armada, pré-moldada (perfil New Jersey) - L &gt; 3,00 m e H = 810 mm</t>
  </si>
  <si>
    <t>Defensa maleável dupla - fornecimento e implantação</t>
  </si>
  <si>
    <t>Defensa semimaleável dupla - fornecimento e implantação</t>
  </si>
  <si>
    <t>Defensa semimaleável simples - fornecimento e implantação</t>
  </si>
  <si>
    <t>Fabricação de mourão de concreto esticador - seção quadrada de 15 cm - areia e brita comerciais</t>
  </si>
  <si>
    <t>Fabricação de mourão de concreto esticador - seção quadrada de 15 cm - areia extraída e brita produzida</t>
  </si>
  <si>
    <t>Fabricação de mourão de concreto esticador - seção triangular de 15 cm - areia e brita comercias</t>
  </si>
  <si>
    <t>Fabricação de mourão de concreto esticador - seção triangular de 15 cm - areia extraída e brita produzida</t>
  </si>
  <si>
    <t>Fabricação de mourão de concreto suporte - seção quadrada de 11 cm - areia e brita comerciais</t>
  </si>
  <si>
    <t>Fabricação de mourão de concreto suporte - seção quadrada de 11 cm - areia extraída e brita produzida</t>
  </si>
  <si>
    <t>Fabricação de mourão de concreto suporte - seção triangular de 11 cm - areia e brita comerciais</t>
  </si>
  <si>
    <t>Fabricação de mourão de concreto suporte - seção triangular de 11 cm - areia extraída e brita produzida</t>
  </si>
  <si>
    <t>Fornecimento e implantação de amortecedor retrátil (v &lt;= 100 km/h) tipo TAU II afunilado - fixado em barreira de concreto, com largura de âncora traseira de 1.830 mm</t>
  </si>
  <si>
    <t>Fornecimento e implantação de amortecedor retrátil (v &lt;= 100 km/h) tipo TAU II afunilado - fixado em barreira de concreto, com largura de âncora traseira de 1.980 mm</t>
  </si>
  <si>
    <t>Fornecimento e implantação de amortecedor retrátil (v &lt;= 100 km/h) tipo TAU II afunilado - fixado em barreira de concreto, com largura de âncora traseira de 2.130 mm</t>
  </si>
  <si>
    <t>Fornecimento e implantação de amortecedor retrátil (v &lt;= 100 km/h) tipo TAU II afunilado - fixado em barreira de concreto, com largura de âncora traseira de 2.290 mm</t>
  </si>
  <si>
    <t>Fornecimento e implantação de amortecedor retrátil (v &lt;= 100 km/h) tipo TAU II afunilado - fixado em barreira de concreto, com largura de âncora traseira de 2.440 mm</t>
  </si>
  <si>
    <t>Fornecimento e implantação de amortecedor retrátil (v &lt;= 100 km/h) tipo TAU II combinado - fixado em barreira de concreto, com largura de âncora traseira de 1.060 mm</t>
  </si>
  <si>
    <t>Fornecimento e implantação de amortecedor retrátil (v &lt;= 100 km/h) tipo TAU II combinado - fixado em barreira de concreto, com largura de âncora traseira de 1.220 mm</t>
  </si>
  <si>
    <t>Fornecimento e implantação de amortecedor retrátil (v &lt;= 100 km/h) tipo TAU II combinado - fixado em barreira de concreto, com largura de âncora traseira de 1.370 mm</t>
  </si>
  <si>
    <t>Fornecimento e implantação de amortecedor retrátil (v &lt;= 100 km/h) tipo TAU II combinado - fixado em barreira de concreto, com largura de âncora traseira de 1.520 mm</t>
  </si>
  <si>
    <t>Fornecimento e implantação de amortecedor retrátil (v &lt;= 100 km/h) tipo TAU II combinado - fixado em barreira de concreto, com largura de âncora traseira de 1.680 mm</t>
  </si>
  <si>
    <t>Fornecimento e implantação de amortecedor retrátil (v &lt;= 100 km/h) tipo TAU II combinado - fixado em barreira de concreto, com largura de âncora traseira de 900 mm</t>
  </si>
  <si>
    <t>Fornecimento e implantação de amortecedor retrátil (v &lt;= 100 km/h) tipo TAU II paralelo - fixado em barreira de concreto, com largura de âncora traseira de até 700 mm</t>
  </si>
  <si>
    <t>Módulo de transição de defensa metálica para barreira rígida - fornecimento e implantação</t>
  </si>
  <si>
    <t>Remoção de defensa metálica</t>
  </si>
  <si>
    <t>Terminal absorvedor de energia de abertura com nível de contenção TL3 para defensa metálica - fornecimento e implantação</t>
  </si>
  <si>
    <t>Terminal absorvedor de energia de não abertura com nível de contenção TL3 para defensa metálica - fornecimento e implantação</t>
  </si>
  <si>
    <t>Terminal aéreo de defensa metálica - tipo A - fornecimento e implantação</t>
  </si>
  <si>
    <t>Terminal de ancoragem de defensa metálica em barreira New Jersey - fornecimento e implantação</t>
  </si>
  <si>
    <t>Terminal de ancoragem para barreira dupla de concreto, moldada no local (perfil F) - H = 810 + 250 mm</t>
  </si>
  <si>
    <t>Terminal de ancoragem para barreira dupla de concreto, moldada no local (perfil New Jersey) - H = 810 + 250 mm</t>
  </si>
  <si>
    <t>Terminal de ancoragem para barreira dupla de concreto, moldada no local, com extrusora (perfil F) - H = 810 + 250 mm</t>
  </si>
  <si>
    <t>Terminal de ancoragem para barreira dupla de concreto, moldada no local, com extrusora (perfil New Jersey) - H = 810 + 250 mm</t>
  </si>
  <si>
    <t>Terminal de ancoragem para barreira simples de concreto, moldada no local (perfil F) - H = 810 + 250 mm</t>
  </si>
  <si>
    <t>Terminal de ancoragem para barreira simples de concreto, moldada no local (perfil New Jersey) - H = 810 + 250 mm</t>
  </si>
  <si>
    <t>Terminal de ancoragem para barreira simples de concreto, moldada no local, com extrusora (perfil F) - H = 810 + 250 mm</t>
  </si>
  <si>
    <t>Terminal de ancoragem para barreira simples de concreto, moldada no local, com extrusora (perfil New Jersey) - H = 810 + 250 mm</t>
  </si>
  <si>
    <t>Abertura de janela em estrutura de concreto existente para inspeção com espessura até 0,20 m e seção 0,49 m²</t>
  </si>
  <si>
    <t>Apicoamento mecanizado de concreto</t>
  </si>
  <si>
    <t>Chumbador de expansão controlada por torque para concreto D = 12,5 mm - fornecimento e instalação</t>
  </si>
  <si>
    <t>Chumbador de expansão controlada por torque para concreto D = 16 mm - fornecimento e instalação</t>
  </si>
  <si>
    <t>Chumbador de expansão controlada por torque para concreto D = 20 mm - fornecimento e instalação</t>
  </si>
  <si>
    <t>Chumbador de expansão controlada por torque para concreto D = 6,3 mm - fornecimento e instalação</t>
  </si>
  <si>
    <t>Chumbador de expansão controlada por torque para concreto D = 8 mm - fornecimento e instalação</t>
  </si>
  <si>
    <t>Corte linear em superfície de concreto para fixação de barras de aço de 10 mm - L = 12 mm e H = 12 mm</t>
  </si>
  <si>
    <t>Corte linear em superfície de concreto para fixação de barras de aço de 12,5 mm - L = 15 mm e H = 15 mm</t>
  </si>
  <si>
    <t>Corte linear em superfície de concreto para fixação de barras de aço de 6,3 mm - L = 8 mm e H = 8 mm</t>
  </si>
  <si>
    <t>Corte linear em superfície de concreto para fixação de barras de aço de 8 mm - L = 10 mm e H = 10 mm</t>
  </si>
  <si>
    <t>Demolição controlada de concreto com martelete</t>
  </si>
  <si>
    <t>Elevação de estruturas até 496 kN para substituição de aparelho de apoio com a utilização de macaco hidráulico</t>
  </si>
  <si>
    <t>Elevação de estruturas de 1.390 a 1.859 kN para substituição de aparelho de apoio com a utilização de macaco hidráulico</t>
  </si>
  <si>
    <t>Elevação de estruturas de 496 a 929 kN para substituição de aparelho de apoio com a utilização de macaco hidráulico</t>
  </si>
  <si>
    <t>Elevação de estruturas de 929 a 1.390 kN para substituição de aparelho de apoio com a utilização de macaco hidráulico</t>
  </si>
  <si>
    <t>Escada tubular multidirecional em aço galvanizado - utilização de 100 vezes - fornecimento, instalação e retirada</t>
  </si>
  <si>
    <t>Fabricação de superestrutura metálica para passarela PL-15 - exceto piso de concreto</t>
  </si>
  <si>
    <t>Fabricação de superestrutura metálica para passarela PL-20 - exceto piso de concreto</t>
  </si>
  <si>
    <t>Fabricação de superestrutura metálica para passarela PL-25 - exceto piso de concreto</t>
  </si>
  <si>
    <t>Fabricação de superestrutura metálica para passarela PL-30 - exceto piso de concreto</t>
  </si>
  <si>
    <t>Fabricação de superestrutura metálica para passarela PL-35 - exceto piso de concreto</t>
  </si>
  <si>
    <t>Guarda-corpo de concreto - fabricação - areia e brita comerciais</t>
  </si>
  <si>
    <t>Guarda-corpo de concreto - fabricação - areia extraída e brita produzida</t>
  </si>
  <si>
    <t>Guarda-corpo e corrimão metálico para passarelas para pedestres - fornecimento e instalação</t>
  </si>
  <si>
    <t>Injeção de nata de cimento</t>
  </si>
  <si>
    <t>Lançamento de pré-laje com utilização de guindauto</t>
  </si>
  <si>
    <t>Lançamento de superestrutura de passarela metálica de 12 a 24 t com utilização de guindaste</t>
  </si>
  <si>
    <t>Lançamento de viga pré-moldada de 1.000 a 1.250 kN com utilização de guindaste</t>
  </si>
  <si>
    <t>Lançamento de viga pré-moldada de 500 a 750 kN com utilização de guindaste</t>
  </si>
  <si>
    <t>Lançamento de viga pré-moldada de 750 a 1.000 kN com utilização de guindaste</t>
  </si>
  <si>
    <t>Lançamento de viga pré-moldada de 980 a 1.225 kN com utilização de treliça lançadeira</t>
  </si>
  <si>
    <t>Lançamento de viga pré-moldada de 980 a 1.225 kN com utilização de treliça lançadeira e carrelone</t>
  </si>
  <si>
    <t>Lançamento de viga pré-moldada de até 500 kN com utilização de guindaste</t>
  </si>
  <si>
    <t>Limpeza de aparelhos de apoio em obras de arte especiais - exclusa a plataforma</t>
  </si>
  <si>
    <t>Limpeza de material retido em fundações submersas de obras de arte especiais</t>
  </si>
  <si>
    <t>Limpeza em junta de dilatação</t>
  </si>
  <si>
    <t>Limpeza em superfície de concreto com jateamento abrasivo com uso de granalhas de aço</t>
  </si>
  <si>
    <t>Limpeza em superfície de concreto com jateamento d'água sob pressão</t>
  </si>
  <si>
    <t>Pingadeira de elastômero perfil 40 x 40 mm com aba inclinada e fixada com adesivo estrutural e pinos - fornecimento e instalação - exclusa a plataforma</t>
  </si>
  <si>
    <t>Pintura manual com nata de cimento - 3 demãos</t>
  </si>
  <si>
    <t>Placa de aço de apoio para protensão externa em reforço de viga de OAE - confecção e instalação</t>
  </si>
  <si>
    <t>Placa de aço de desvio para protensão externa em reforço de viga de OAE - confecção e instalação</t>
  </si>
  <si>
    <t>Plataforma de trabalho em aço tubular apoiada no solo - altura de 4 a 6 m - utilização de 100 vezes - fornecimento, instalação e retirada</t>
  </si>
  <si>
    <t>Plataforma de trabalho em aço tubular apoiada no solo - altura de 6 a 8 m - utilização de 100 vezes - fornecimento, instalação e retirada</t>
  </si>
  <si>
    <t>Plataforma de trabalho em aço tubular apoiada no solo - altura de até 4 m - utilização de 100 vezes - fornecimento, instalação e retirada</t>
  </si>
  <si>
    <t>Plataforma de trabalho em madeira apoiada no solo - altura de 6 a 12 m - utilização de 5 vezes - confecção, instalação e retirada</t>
  </si>
  <si>
    <t>Plataforma de trabalho em madeira apoiada no solo - altura de até 6 m - utilização de 5 vezes - confecção, instalação e retirada</t>
  </si>
  <si>
    <t>Plataforma de trabalho suspensa sob tabuleiro de pontes com treliças metálicas e tábuas - utilização de 100 vezes - confecção, instalação e retirada</t>
  </si>
  <si>
    <t>Plataforma mecanizada de inspeção sob pontes com capacidade de 500 kg e alcance de 15 m</t>
  </si>
  <si>
    <t>Recomposição de dreno em tubo de aço galvanizado D = 100 mm em OAE - fornecimento e instalação</t>
  </si>
  <si>
    <t>Recomposição de dreno em tubo de aço galvanizado D = 80 mm em OAE - fornecimento e instalação</t>
  </si>
  <si>
    <t>Recomposição de guarda-corpo com agregados comerciais - instalação</t>
  </si>
  <si>
    <t>Recomposição de guarda-corpo com agregados produzidos - instalação</t>
  </si>
  <si>
    <t>Recuperação de guarda-corpo metálico em ambiente agressivo</t>
  </si>
  <si>
    <t>Recuperação de guarda-corpo metálico em ambiente muito agressivo</t>
  </si>
  <si>
    <t>Recuperação de guarda-corpo metálico em ambiente pouco agressivo</t>
  </si>
  <si>
    <t>Remoção de concreto com jateamento d'água sob alta pressão</t>
  </si>
  <si>
    <t>Restauração de berços de apoio para junta de dilatação - fornecimento e instalação</t>
  </si>
  <si>
    <t>Substituição de junta de dilatação e lábios poliméricos - fornecimento e instalação</t>
  </si>
  <si>
    <t>Areia asfalto a quente - faixa A - areia comercial</t>
  </si>
  <si>
    <t>Areia asfalto a quente - faixa A - areia extraída</t>
  </si>
  <si>
    <t>Areia asfalto a quente - faixa B - areia comercial</t>
  </si>
  <si>
    <t>Areia asfalto a quente - faixa B - areia extraída</t>
  </si>
  <si>
    <t>Areia asfalto a quente com asfalto polímero - faixa A - areia comercial</t>
  </si>
  <si>
    <t>Areia asfalto a quente com asfalto polímero - faixa A - areia extraída</t>
  </si>
  <si>
    <t>Areia asfalto a quente com asfalto polímero - faixa B - areia comercial</t>
  </si>
  <si>
    <t>Areia asfalto a quente com asfalto polímero - faixa B - areia extraída</t>
  </si>
  <si>
    <t>Areia asfalto a quente com asfalto polímero - faixa C - areia comercial</t>
  </si>
  <si>
    <t>Areia asfalto a quente com asfalto polímero - faixa C - areia extraída</t>
  </si>
  <si>
    <t>Base de solo estabilizado granulometricamente sem mistura com material de jazida</t>
  </si>
  <si>
    <t>Base de solo melhorado com 3% de cimento e mistura em usina com material de jazida</t>
  </si>
  <si>
    <t>Base de solo melhorado com 3% de cimento e mistura na pista com material de jazida</t>
  </si>
  <si>
    <t>Base de solo-cal com 7% de cal e mistura na pista com material de jazida</t>
  </si>
  <si>
    <t>Base de solo-cimento com 7% de cimento e mistura em usina com material de jazida</t>
  </si>
  <si>
    <t>Base de solo-cimento com 7% de cimento e mistura na pista com material de jazida</t>
  </si>
  <si>
    <t>Base estabilizada granulometricamente com mistura de solos na pista com material de jazida</t>
  </si>
  <si>
    <t>Base estabilizada granulometricamente com mistura solo areia (70% - 30%) em usina com material de jazida e areia extraída</t>
  </si>
  <si>
    <t>Base estabilizada granulometricamente com mistura solo brita (70% - 30%) com 3% de cimento em usina com material de jazida e brita comercial</t>
  </si>
  <si>
    <t>Base estabilizada granulometricamente com mistura solo brita (70% - 30%) com 3% de cimento em usina com material de jazida e brita produzida</t>
  </si>
  <si>
    <t>Base estabilizada granulometricamente com mistura solo brita (70% - 30%) em usina com material de jazida e brita comercial</t>
  </si>
  <si>
    <t>Base estabilizada granulometricamente com mistura solo brita (70% - 30%) em usina com material de jazida e brita produzida</t>
  </si>
  <si>
    <t>Base estabilizada granulometricamente com mistura solo brita (70% - 30%) na pista com material de jazida e brita comercial</t>
  </si>
  <si>
    <t>Base estabilizada granulometricamente com mistura solo brita (70% - 30%) na pista com material de jazida e brita produzida</t>
  </si>
  <si>
    <t>Base ou sub-base de brita graduada com brita comercial</t>
  </si>
  <si>
    <t>Base ou sub-base de brita graduada com brita produzida</t>
  </si>
  <si>
    <t>Base ou sub-base de brita graduada executada com vibroacabadora - brita comercial</t>
  </si>
  <si>
    <t>Base ou sub-base de brita graduada executada com vibroacabadora - brita produzida</t>
  </si>
  <si>
    <t>Base ou sub-base de brita graduada tratada com cimento com brita comercial</t>
  </si>
  <si>
    <t>Base ou sub-base de brita graduada tratada com cimento com brita produzida</t>
  </si>
  <si>
    <t>Base ou sub-base de brita graduada tratada com cimento executada com vibroacabadora - brita comercial</t>
  </si>
  <si>
    <t>Base ou sub-base de brita graduada tratada com cimento executada com vibroacabadora - brita produzida</t>
  </si>
  <si>
    <t>Base ou sub-base de macadame hidráulico com brita comercial</t>
  </si>
  <si>
    <t>Base ou sub-base de macadame hidráulico com brita produzida</t>
  </si>
  <si>
    <t>Base ou sub-base de macadame seco com brita comercial</t>
  </si>
  <si>
    <t>Base ou sub-base de macadame seco com brita produzida</t>
  </si>
  <si>
    <t>Base ou sub-base estabilizada granulometricamente com mistura solo escória de aciaria (50%-50%) em usina com material de jazida</t>
  </si>
  <si>
    <t>Base ou sub-base estabilizada granulometricamente com mistura solo escória de aciaria (50%-50%) na pista com material de jazida</t>
  </si>
  <si>
    <t>Concreto asfáltico - faixa A - areia e brita comerciais</t>
  </si>
  <si>
    <t>Concreto asfáltico - faixa A - areia extraída e brita produzida</t>
  </si>
  <si>
    <t>Concreto asfáltico - faixa A - massa comercial</t>
  </si>
  <si>
    <t>Concreto asfáltico - faixa B - areia e brita comerciais</t>
  </si>
  <si>
    <t>Concreto asfáltico - faixa B - areia extraída e brita produzida</t>
  </si>
  <si>
    <t>Concreto asfáltico - faixa C - areia e brita comerciais</t>
  </si>
  <si>
    <t>Concreto asfáltico - faixa C - areia extraída e brita produzida</t>
  </si>
  <si>
    <t>Concreto asfáltico - faixa C - massa comercial</t>
  </si>
  <si>
    <t>Concreto asfáltico com asfalto polímero - faixa A - areia e brita comerciais</t>
  </si>
  <si>
    <t>Concreto asfáltico com asfalto polímero - faixa A - areia extraída e brita produzida</t>
  </si>
  <si>
    <t>Concreto asfáltico com asfalto polímero - faixa B - areia e brita comerciais</t>
  </si>
  <si>
    <t>Concreto asfáltico com asfalto polímero - faixa B - areia extraída e brita produzida</t>
  </si>
  <si>
    <t>Concreto asfáltico com asfalto polímero - faixa C - areia e brita comerciais</t>
  </si>
  <si>
    <t>Concreto asfáltico com asfalto polímero - faixa C - areia extraída e brita produzida</t>
  </si>
  <si>
    <t>Concreto asfáltico com borracha - faixa A - brita comercial</t>
  </si>
  <si>
    <t>Concreto asfáltico com borracha - faixa A - brita produzida</t>
  </si>
  <si>
    <t>Concreto asfáltico com borracha - faixa B - brita comercial</t>
  </si>
  <si>
    <t>Concreto asfáltico com borracha - faixa B - brita produzida</t>
  </si>
  <si>
    <t>Concreto asfáltico com borracha - faixa C - brita comercial</t>
  </si>
  <si>
    <t>Concreto asfáltico com borracha - faixa C - brita produzida</t>
  </si>
  <si>
    <t>Concreto asfáltico com borracha - faixa GAP GRADED - brita comercial</t>
  </si>
  <si>
    <t>Concreto asfáltico com borracha - faixa GAP GRADED - brita produzida</t>
  </si>
  <si>
    <t>Concreto asfáltico reciclado em usina com adição de asfalto - brita comercial</t>
  </si>
  <si>
    <t>Concreto asfáltico reciclado em usina com adição de asfalto - brita produzida</t>
  </si>
  <si>
    <t>Cura com pintura asfáltica para pavimento de concreto compactado com rolo</t>
  </si>
  <si>
    <t>Escavação e carga de material de jazida com trator de 127 kW e carregadeira de 3,4 m³</t>
  </si>
  <si>
    <t>Escavação e carga de material de jazida com trator de 97 kW e carregadeira de 1,72 m³</t>
  </si>
  <si>
    <t>Execução de revestimento primário com material de jazida</t>
  </si>
  <si>
    <t>Geogrelha bidirecional com resistência à tração de 30 kN/m - deformação &lt; 5% - malha de 36 x 34 mm - para reforço de base granular</t>
  </si>
  <si>
    <t>Imprimação com asfalto diluído</t>
  </si>
  <si>
    <t>Lama asfáltica - faixa I - areia e brita comerciais</t>
  </si>
  <si>
    <t>Lama asfáltica - faixa I - areia extraída e brita produzida</t>
  </si>
  <si>
    <t>Lama asfáltica - faixa II - areia e brita comerciais</t>
  </si>
  <si>
    <t>Lama asfáltica - faixa II - areia extraída e brita produzida</t>
  </si>
  <si>
    <t>Lama asfáltica - faixa III - areia e brita comerciais</t>
  </si>
  <si>
    <t>Lama asfáltica - faixa III - areia extraída e brita produzida</t>
  </si>
  <si>
    <t>Macadame betuminoso por penetração - faixa A - brita comercial</t>
  </si>
  <si>
    <t>Macadame betuminoso por penetração - faixa A - brita produzida</t>
  </si>
  <si>
    <t>Macadame betuminoso por penetração - faixa B - brita comercial</t>
  </si>
  <si>
    <t>Macadame betuminoso por penetração - faixa B - brita produzida</t>
  </si>
  <si>
    <t>Macadame betuminoso por penetração - faixa C - brita comercial</t>
  </si>
  <si>
    <t>Macadame betuminoso por penetração - faixa C - brita produzida</t>
  </si>
  <si>
    <t>Macadame betuminoso por penetração - faixa D - brita comercial</t>
  </si>
  <si>
    <t>Macadame betuminoso por penetração - faixa D - brita produzida</t>
  </si>
  <si>
    <t>Macadame betuminoso por penetração com asfalto com polímero - faixa A - brita comercial</t>
  </si>
  <si>
    <t>Macadame betuminoso por penetração com asfalto com polímero - faixa A - brita produzida</t>
  </si>
  <si>
    <t>Manta sintética para recapeamento asfáltico com geotêxtil RT - 09 - fornecimento e aplicação</t>
  </si>
  <si>
    <t>Membrana plástica isolante e impermeabilizante com espessura de 0,2 mm - fornecimento e instalação</t>
  </si>
  <si>
    <t>Micro pré-misturado a quente com asfalto polímero - brita comercial</t>
  </si>
  <si>
    <t>Micro pré-misturado a quente com asfalto polímero - brita produzida</t>
  </si>
  <si>
    <t>Microrrevestimento a frio com emulsão modificada com polímero de 0,8 cm - faixa II - brita comercial</t>
  </si>
  <si>
    <t>Microrrevestimento a frio com emulsão modificada com polímero de 0,8 cm - faixa II - brita produzida</t>
  </si>
  <si>
    <t>Microrrevestimento a frio com emulsão modificada com polímero de 1,5 cm - faixa III - brita comercial</t>
  </si>
  <si>
    <t>Microrrevestimento a frio com emulsão modificada com polímero de 1,5 cm - faixa III - brita produzida</t>
  </si>
  <si>
    <t>Microrrevestimento a frio com emulsão modificada com polímero de 2,0 cm - faixa III - brita comercial</t>
  </si>
  <si>
    <t>Microrrevestimento a frio com emulsão modificada com polímero de 2,0 cm - faixa III - brita produzida</t>
  </si>
  <si>
    <t>Pavimento de concreto com equipamento de pequeno porte - areia e brita comerciais</t>
  </si>
  <si>
    <t>Pavimento de concreto com equipamento de pequeno porte - areia extraída e brita produzida</t>
  </si>
  <si>
    <t>Pavimento de concreto com equipamento fôrma-trilho - areia e brita comerciais</t>
  </si>
  <si>
    <t>Pavimento de concreto com equipamento fôrma-trilho - areia extraída e brita produzida</t>
  </si>
  <si>
    <t>Pavimento de concreto com fôrmas deslizantes - areia e brita comerciais</t>
  </si>
  <si>
    <t>Pavimento de concreto com fôrmas deslizantes - areia extraída e brita produzida</t>
  </si>
  <si>
    <t>Pavimento de concreto compactado com rolo - brita comercial</t>
  </si>
  <si>
    <t>Pavimento de concreto compactado com rolo - brita produzida</t>
  </si>
  <si>
    <t>Pintura de ligação</t>
  </si>
  <si>
    <t>Pintura de ligação - emulsão com polímero</t>
  </si>
  <si>
    <t>Pré-misturado a frio - faixa A - areia e brita comerciais</t>
  </si>
  <si>
    <t>Pré-misturado a frio - faixa A - areia extraída e brita produzida</t>
  </si>
  <si>
    <t>Pré-misturado a frio - faixa B - areia e brita comerciais</t>
  </si>
  <si>
    <t>Pré-misturado a frio - faixa B - areia extraída e brita produzida</t>
  </si>
  <si>
    <t>Pré-misturado a frio - faixa C - areia e brita comerciais</t>
  </si>
  <si>
    <t>Pré-misturado a frio - faixa C - areia extraída e brita produzida</t>
  </si>
  <si>
    <t>Pré-misturado a frio - faixa D - areia e brita comerciais</t>
  </si>
  <si>
    <t>Pré-misturado a frio - faixa D - areia extraída e brita produzida</t>
  </si>
  <si>
    <t>Pré-misturado a frio com emulsão asfáltica com polímero - faixa A - areia e brita comerciais</t>
  </si>
  <si>
    <t>Pré-misturado a frio com emulsão asfáltica com polímero - faixa A - areia extraída e brita produzida</t>
  </si>
  <si>
    <t>Pré-misturado a frio com emulsão asfáltica com polímero - faixa B - areia e brita comerciais</t>
  </si>
  <si>
    <t>Pré-misturado a frio com emulsão asfáltica com polímero - faixa B - areia extraída e brita produzida</t>
  </si>
  <si>
    <t>Pré-misturado a frio com emulsão asfáltica com polímero - faixa C - areia e brita comerciais</t>
  </si>
  <si>
    <t>Pré-misturado a frio com emulsão asfáltica com polímero - faixa C - areia extraída e brita produzida</t>
  </si>
  <si>
    <t>Pré-misturado a frio com emulsão asfáltica com polímero - faixa D - areia e brita comerciais</t>
  </si>
  <si>
    <t>Pré-misturado a frio com emulsão asfáltica com polímero - faixa D - areia extraída e brita produzida</t>
  </si>
  <si>
    <t>Pré-misturado a quente com asfalto polímero - faixa I - camada porosa de atrito - areia e brita comerciais</t>
  </si>
  <si>
    <t>Pré-misturado a quente com asfalto polímero - faixa I - camada porosa de atrito - areia extraída e brita produzida</t>
  </si>
  <si>
    <t>Pré-misturado a quente com asfalto polímero - faixa II - camada porosa de atrito - areia e brita comerciais</t>
  </si>
  <si>
    <t>Pré-misturado a quente com asfalto polímero - faixa II - camada porosa de atrito - areia extraída e brita produzida</t>
  </si>
  <si>
    <t>Pré-misturado a quente com asfalto polímero - faixa III - camada porosa de atrito - areia e brita comerciais</t>
  </si>
  <si>
    <t>Pré-misturado a quente com asfalto polímero - faixa III - camada porosa de atrito - areia extraída e brita produzida</t>
  </si>
  <si>
    <t>Pré-misturado a quente com asfalto polímero - faixa IV - camada porosa de atrito - areia e brita comerciais</t>
  </si>
  <si>
    <t>Pré-misturado a quente com asfalto polímero - faixa IV - camada porosa de atrito - areia extraída e brita produzida</t>
  </si>
  <si>
    <t>Pré-misturado a quente com asfalto polímero - faixa V - camada porosa de atrito - areia e brita comerciais</t>
  </si>
  <si>
    <t>Pré-misturado a quente com asfalto polímero - faixa V - camada porosa de atrito - areia extraída e brita produzida</t>
  </si>
  <si>
    <t>Reciclagem com adição de 3% de cimento e incorporação do revestimento asfáltico à base</t>
  </si>
  <si>
    <t>Reciclagem com adição de brita comercial e incorporação do revestimento asfáltico à base</t>
  </si>
  <si>
    <t>Reciclagem com adição de brita produzida e incorporação do revestimento asfáltico à base</t>
  </si>
  <si>
    <t>Reciclagem com espuma asfáltica e incorporação do revestimento asfáltico à base com adição de cimento</t>
  </si>
  <si>
    <t>Reciclagem com espuma asfáltica e incorporação do revestimento asfáltico à base com adição de pó de pedra comercial e cimento</t>
  </si>
  <si>
    <t>Reciclagem com incorporação do revestimento asfáltico à base com adição de 3% de cimento e de brita comercial</t>
  </si>
  <si>
    <t>Reciclagem com incorporação do revestimento asfáltico à base com adição de 3% de cimento e de brita produzida</t>
  </si>
  <si>
    <t>Reciclagem de revestimento asfáltico em usina com adição de espuma asfáltica, pó de pedra comercial e cimento</t>
  </si>
  <si>
    <t>Reciclagem de revestimento asfáltico em usina com adição de espuma asfáltica, pó de pedra produzido e cimento</t>
  </si>
  <si>
    <t>Reciclagem simples com incorporação do revestimento asfáltico à base</t>
  </si>
  <si>
    <t>Reestabilização de camada de base com adição de 3% de cimento</t>
  </si>
  <si>
    <t>Reestabilização de camada de base com adição de 30% de brita comercial</t>
  </si>
  <si>
    <t>Reestabilização de camada de base com adição de 30% de brita produzida</t>
  </si>
  <si>
    <t>Reestabilização de camada de base com adição de 30% de material fresado retirado da pista</t>
  </si>
  <si>
    <t>Reestabilização de camada de base sem adição de material</t>
  </si>
  <si>
    <t>Reforço do subleito com material de jazida</t>
  </si>
  <si>
    <t>Reforço do subleito de solo melhorado com 4% de cal e mistura na pista com material de jazida</t>
  </si>
  <si>
    <t>Regularização do subleito com fresagem corte e controle automático de greide</t>
  </si>
  <si>
    <t>Serragem de juntas em pavimento de concreto, limpeza e enchimento com selante a frio</t>
  </si>
  <si>
    <t>Sub-base de concreto adensado por vibração - areia e brita comerciais</t>
  </si>
  <si>
    <t>Sub-base de concreto adensado por vibração - areia extraída e brita produzida</t>
  </si>
  <si>
    <t>Sub-base de concreto compactado com rolo - brita comercial</t>
  </si>
  <si>
    <t>Sub-base de concreto compactado com rolo - brita produzida</t>
  </si>
  <si>
    <t>Sub-base de solo melhorado com 3% de cimento e mistura em usina com material de jazida</t>
  </si>
  <si>
    <t>Sub-base de solo melhorado com 3% de cimento e mistura na pista com material de jazida</t>
  </si>
  <si>
    <t>Sub-base de solo-cal com 7% de cal e mistura na pista com material de jazida</t>
  </si>
  <si>
    <t>Sub-base de solo-cimento com 7% de cimento e mistura em usina com material de jazida</t>
  </si>
  <si>
    <t>Sub-base de solo-cimento com 7% de cimento e mistura na pista com material de jazida</t>
  </si>
  <si>
    <t>Sub-base estabilizada granulometricamente com mistura de solos na pista com material de jazida</t>
  </si>
  <si>
    <t>Sub-base estabilizada granulometricamente com mistura solo areia (70% - 30%) em usina com material de jazida e areia extraída</t>
  </si>
  <si>
    <t>Sub-base estabilizada granulometricamente com mistura solo brita (70% - 30%) com 3% de cimento em usina com material de jazida e brita comercial</t>
  </si>
  <si>
    <t>Sub-base estabilizada granulometricamente com mistura solo brita (70% - 30%) com 3% de cimento em usina com material de jazida e brita produzida</t>
  </si>
  <si>
    <t>Sub-base estabilizada granulometricamente com mistura solo brita (70% - 30%) em usina com material de jazida e brita comercial</t>
  </si>
  <si>
    <t>Sub-base estabilizada granulometricamente com mistura solo brita (70% - 30%) em usina com material de jazida e brita produzida</t>
  </si>
  <si>
    <t>Sub-base estabilizada granulometricamente com mistura solo brita (70% - 30%) na pista com material de jazida e brita comercial</t>
  </si>
  <si>
    <t>Sub-base estabilizada granulometricamente com mistura solo brita (70% - 30%) na pista com material de jazida e brita produzida</t>
  </si>
  <si>
    <t>Tratamento superficial duplo com banho diluído - brita comercial</t>
  </si>
  <si>
    <t>Tratamento superficial duplo com banho diluído - brita produzida</t>
  </si>
  <si>
    <t>Tratamento superficial duplo com banho diluído com emulsão com polímero - brita comercial</t>
  </si>
  <si>
    <t>Tratamento superficial duplo com banho diluído com emulsão com polímero - brita produzida</t>
  </si>
  <si>
    <t>Tratamento superficial duplo com CAP - brita comercial</t>
  </si>
  <si>
    <t>Tratamento superficial duplo com CAP - brita produzida</t>
  </si>
  <si>
    <t>Tratamento superficial duplo com CAP com polímero - brita comercial</t>
  </si>
  <si>
    <t>Tratamento superficial duplo com CAP com polímero - brita produzida</t>
  </si>
  <si>
    <t>Tratamento superficial duplo com emulsão - brita comercial</t>
  </si>
  <si>
    <t>Tratamento superficial duplo com emulsão - brita produzida</t>
  </si>
  <si>
    <t>Tratamento superficial duplo com emulsão com polímero - brita comercial</t>
  </si>
  <si>
    <t>Tratamento superficial duplo com emulsão com polímero - brita produzida</t>
  </si>
  <si>
    <t>Tratamento superficial simples com banho diluído - brita comercial</t>
  </si>
  <si>
    <t>Tratamento superficial simples com banho diluído - brita produzida</t>
  </si>
  <si>
    <t>Tratamento superficial simples com banho diluído com emulsão com polímero - brita comercial</t>
  </si>
  <si>
    <t>Tratamento superficial simples com banho diluído com emulsão com polímero - brita produzida</t>
  </si>
  <si>
    <t>Tratamento superficial simples com CAP - brita comercial</t>
  </si>
  <si>
    <t>Tratamento superficial simples com CAP - brita produzida</t>
  </si>
  <si>
    <t>Tratamento superficial simples com CAP com polímero - brita comercial</t>
  </si>
  <si>
    <t>Tratamento superficial simples com CAP com polímero - brita produzida</t>
  </si>
  <si>
    <t>Tratamento superficial simples com emulsão - brita comercial</t>
  </si>
  <si>
    <t>Tratamento superficial simples com emulsão - brita produzida</t>
  </si>
  <si>
    <t>Tratamento superficial simples com emulsão com polímero - brita comercial</t>
  </si>
  <si>
    <t>Tratamento superficial simples com emulsão com polímero - brita produzida</t>
  </si>
  <si>
    <t>Tratamento superficial triplo com banho diluído - brita comercial</t>
  </si>
  <si>
    <t>Tratamento superficial triplo com banho diluído - brita produzida</t>
  </si>
  <si>
    <t>Tratamento superficial triplo com banho diluído - emulsão com polímero - brita comercial</t>
  </si>
  <si>
    <t>Tratamento superficial triplo com banho diluído - emulsão com polímero - brita produzida</t>
  </si>
  <si>
    <t>Tratamento superficial triplo com CAP - brita comercial</t>
  </si>
  <si>
    <t>Tratamento superficial triplo com CAP - brita produzida</t>
  </si>
  <si>
    <t>Tratamento superficial triplo com CAP com polímero - brita comercial</t>
  </si>
  <si>
    <t>Tratamento superficial triplo com CAP com polímero - brita produzida</t>
  </si>
  <si>
    <t>Tratamento superficial triplo com emulsão - brita comercial</t>
  </si>
  <si>
    <t>Tratamento superficial triplo com emulsão - brita produzida</t>
  </si>
  <si>
    <t>Tratamento superficial triplo com emulsão com polímero - brita comercial</t>
  </si>
  <si>
    <t>Tratamento superficial triplo com emulsão com polímero - brita produzida</t>
  </si>
  <si>
    <t>Varredura da superfície para execução de revestimento asfáltico</t>
  </si>
  <si>
    <t>Ancoragem fixa para estais de 12 cordoalhas D = 15,7 mm - inclusive injeção de cera</t>
  </si>
  <si>
    <t>Ancoragem fixa para estais de 19 cordoalhas D = 15,7 mm - inclusive injeção de cera</t>
  </si>
  <si>
    <t>Ancoragem fixa para estais de 22 cordoalhas D = 15,7 mm - inclusive injeção de cera</t>
  </si>
  <si>
    <t>Ancoragem fixa para estais de 31 cordoalhas D = 15,7 mm - inclusive injeção de cera</t>
  </si>
  <si>
    <t>Ancoragem fixa para estais de 37 cordoalhas D = 15,7 mm - inclusive injeção de cera</t>
  </si>
  <si>
    <t>Ancoragem fixa para estais de 43 cordoalhas D = 15,7 mm - inclusive injeção de cera</t>
  </si>
  <si>
    <t>Ancoragem fixa para estais de 55 cordoalhas D = 15,7 mm - inclusive injeção de cera</t>
  </si>
  <si>
    <t>Ancoragem fixa para estais de 61 cordoalhas D = 15,7 mm - inclusive injeção de cera</t>
  </si>
  <si>
    <t>Ancoragem fixa para estais de 73 cordoalhas D = 15,7 mm - inclusive injeção de cera</t>
  </si>
  <si>
    <t>Ancoragem fixa para estais de 85 cordoalhas D = 15,7 mm - inclusive injeção de cera</t>
  </si>
  <si>
    <t>Ancoragem fixa para estais de 91 cordoalhas D = 15,7 mm - inclusive injeção de cera</t>
  </si>
  <si>
    <t>Ancoragem regulável para estais de 12 cordoalhas D = 15,7 mm - inclusive protensão, injeção de cera e regulagem final</t>
  </si>
  <si>
    <t>Ancoragem regulável para estais de 19 cordoalhas D = 15,7 mm - inclusive protensão, injeção de cera e regulagem final</t>
  </si>
  <si>
    <t>Ancoragem regulável para estais de 22 cordoalhas D = 15,7 mm - inclusive protensão, injeção de cera e regulagem final</t>
  </si>
  <si>
    <t>Ancoragem regulável para estais de 31 cordoalhas D = 15,7 mm - inclusive protensão, injeção de cera e regulagem final</t>
  </si>
  <si>
    <t>Ancoragem regulável para estais de 37 cordoalhas D = 15,7 mm - inclusive protensão, injeção de cera e regulagem final</t>
  </si>
  <si>
    <t>Ancoragem regulável para estais de 43 cordoalhas D = 15,7 mm - inclusive protensão, injeção de cera e regulagem final</t>
  </si>
  <si>
    <t>Ancoragem regulável para estais de 55 cordoalhas D = 15,7 mm - inclusive protensão, injeção de cera e regulagem final</t>
  </si>
  <si>
    <t>Ancoragem regulável para estais de 61 cordoalhas D = 15,7 mm - inclusive protensão, injeção de cera e regulagem final</t>
  </si>
  <si>
    <t>Ancoragem regulável para estais de 73 cordoalhas D = 15,7 mm - inclusive protensão, injeção de cera e regulagem final</t>
  </si>
  <si>
    <t>Ancoragem regulável para estais de 85 cordoalhas D = 15,7 mm - inclusive protensão, injeção de cera e regulagem final</t>
  </si>
  <si>
    <t>Ancoragem regulável para estais de 91 cordoalhas D = 15,7 mm - inclusive protensão, injeção de cera e regulagem final</t>
  </si>
  <si>
    <t>Cordoalha para estais CP 177 RB D = 15,7 mm - fornecimento, preparo e colocação</t>
  </si>
  <si>
    <t>Elevador de cremalheira - ascensão e ancoragem da torre a partir de 16 m com cada elevação de até 9 m - utilização de 50 vezes - inclusive desmontagem</t>
  </si>
  <si>
    <t>Elevador de cremalheira - montagem e desmontagem até a altura de 16 m - exceto fundações</t>
  </si>
  <si>
    <t>Elevador de cremalheira com cabine simples, com capacidade de 1.500 kg e altura de até 100 m - operação</t>
  </si>
  <si>
    <t>Grua fixa - montagem e desmontagem até a altura de 60 m - exceto fundações</t>
  </si>
  <si>
    <t>Grua fixa - telescopagem e ancoragem da torre a partir de 60 m com cada elevação de até 18 m - inclusive desmontagem</t>
  </si>
  <si>
    <t>Grua fixa com altura de 60 a 102 m, com alcance de 60 m e capacidade de 1.500 kg na ponta da lança - operação</t>
  </si>
  <si>
    <t>Tubo antivandalismo em aço galvanizado para estais de 12 cordoalhas D = 15,7 mm - fornecimento e instalação</t>
  </si>
  <si>
    <t>Tubo antivandalismo em aço galvanizado para estais de 19 cordoalhas D = 15,7 mm - fornecimento e instalação</t>
  </si>
  <si>
    <t>Tubo antivandalismo em aço galvanizado para estais de 22 cordoalhas D = 15,7 mm - fornecimento e instalação</t>
  </si>
  <si>
    <t>Tubo antivandalismo em aço galvanizado para estais de 31 cordoalhas D = 15,7 mm - fornecimento e instalação</t>
  </si>
  <si>
    <t>Tubo antivandalismo em aço galvanizado para estais de 37 cordoalhas D = 15,7 mm - fornecimento e instalação</t>
  </si>
  <si>
    <t>Tubo antivandalismo em aço galvanizado para estais de 43 cordoalhas D = 15,7 mm - fornecimento e instalação</t>
  </si>
  <si>
    <t>Tubo antivandalismo em aço galvanizado para estais de 55 cordoalhas D = 15,7 mm - fornecimento e instalação</t>
  </si>
  <si>
    <t>Tubo antivandalismo em aço galvanizado para estais de 61 cordoalhas D = 15,7 mm - fornecimento e instalação</t>
  </si>
  <si>
    <t>Tubo antivandalismo em aço galvanizado para estais de 73 cordoalhas D = 15,7 mm - fornecimento e instalação</t>
  </si>
  <si>
    <t>Tubo antivandalismo em aço galvanizado para estais de 85 cordoalhas D = 15,7 mm - fornecimento e instalação</t>
  </si>
  <si>
    <t>Tubo antivandalismo em aço galvanizado para estais de 91 cordoalhas D = 15,7 mm - fornecimento e instalação</t>
  </si>
  <si>
    <t>Tubo fôrma lado fixo em aço galvanizado para estais de 12 cordoalhas D = 15,7 mm - fornecimento e instalação</t>
  </si>
  <si>
    <t>Tubo fôrma lado fixo em aço galvanizado para estais de 19 cordoalhas D = 15,7 mm - fornecimento e instalação</t>
  </si>
  <si>
    <t>Tubo fôrma lado fixo em aço galvanizado para estais de 22 cordoalhas D = 15,7 mm - fornecimento e instalação</t>
  </si>
  <si>
    <t>Tubo fôrma lado fixo em aço galvanizado para estais de 31 cordoalhas D = 15,7 mm - fornecimento e instalação</t>
  </si>
  <si>
    <t>Tubo fôrma lado fixo em aço galvanizado para estais de 37 cordoalhas D = 15,7 mm - fornecimento e instalação</t>
  </si>
  <si>
    <t>Tubo fôrma lado fixo em aço galvanizado para estais de 43 cordoalhas D = 15,7 mm - fornecimento e instalação</t>
  </si>
  <si>
    <t>Tubo fôrma lado fixo em aço galvanizado para estais de 55 cordoalhas D = 15,7 mm - fornecimento e instalação</t>
  </si>
  <si>
    <t>Tubo fôrma lado fixo em aço galvanizado para estais de 61 cordoalhas D = 15,7 mm - fornecimento e instalação</t>
  </si>
  <si>
    <t>Tubo fôrma lado fixo em aço galvanizado para estais de 73 cordoalhas D = 15,7 mm - fornecimento e instalação</t>
  </si>
  <si>
    <t>Tubo fôrma lado fixo em aço galvanizado para estais de 85 cordoalhas D = 15,7 mm - fornecimento e instalação</t>
  </si>
  <si>
    <t>Tubo fôrma lado fixo em aço galvanizado para estais de 91 cordoalhas D = 15,7 mm - fornecimento e instalação</t>
  </si>
  <si>
    <t>Tubo fôrma lado regulável em aço galvanizado para estais de 12 cordoalhas D = 15,7 mm - fornecimento e instalação</t>
  </si>
  <si>
    <t>Tubo fôrma lado regulável em aço galvanizado para estais de 19 cordoalhas D = 15,7 mm - fornecimento e instalação</t>
  </si>
  <si>
    <t>Tubo fôrma lado regulável em aço galvanizado para estais de 22 cordoalhas D = 15,7 mm - fornecimento e instalação</t>
  </si>
  <si>
    <t>Tubo fôrma lado regulável em aço galvanizado para estais de 31 cordoalhas D = 15,7 mm - fornecimento e instalação</t>
  </si>
  <si>
    <t>Tubo fôrma lado regulável em aço galvanizado para estais de 37 cordoalhas D = 15,7 mm - fornecimento e instalação</t>
  </si>
  <si>
    <t>Tubo fôrma lado regulável em aço galvanizado para estais de 43 cordoalhas D = 15,7 mm - fornecimento e instalação</t>
  </si>
  <si>
    <t>Tubo fôrma lado regulável em aço galvanizado para estais de 55 cordoalhas D = 15,7 mm - fornecimento e instalação</t>
  </si>
  <si>
    <t>Tubo fôrma lado regulável em aço galvanizado para estais de 61 cordoalhas D = 15,7 mm - fornecimento e instalação</t>
  </si>
  <si>
    <t>Tubo fôrma lado regulável em aço galvanizado para estais de 73 cordoalhas D = 15,7 mm - fornecimento e instalação</t>
  </si>
  <si>
    <t>Tubo fôrma lado regulável em aço galvanizado para estais de 85 cordoalhas D = 15,7 mm - fornecimento e instalação</t>
  </si>
  <si>
    <t>Tubo fôrma lado regulável em aço galvanizado para estais de 91 cordoalhas D = 15,7 mm - fornecimento e instalação</t>
  </si>
  <si>
    <t>Tubo PEAD para estais - D = 110 mm - fornecimento e instalação</t>
  </si>
  <si>
    <t>Tubo PEAD para estais - D = 140 mm - fornecimento e instalação</t>
  </si>
  <si>
    <t>Tubo PEAD para estais - D = 160 mm - fornecimento e instalação</t>
  </si>
  <si>
    <t>Tubo PEAD para estais - D = 180 mm - fornecimento e instalação</t>
  </si>
  <si>
    <t>Tubo PEAD para estais - D = 200 mm - fornecimento e instalação</t>
  </si>
  <si>
    <t>Tubo PEAD para estais - D = 225 mm - fornecimento e instalação</t>
  </si>
  <si>
    <t>Tubo PEAD para estais - D = 250 mm - fornecimento e instalação</t>
  </si>
  <si>
    <t>Tubo PEAD para estais - D = 280 mm - fornecimento e instalação</t>
  </si>
  <si>
    <t>Tubo PEAD para estais - D = 315 mm - fornecimento e instalação</t>
  </si>
  <si>
    <t>Adubação de cobertura por equipamento de hidrossemeadura em áreas de semeadura via seca ou de hidrossemeadura</t>
  </si>
  <si>
    <t>Adubação manual de cobertura em áreas de enleivamento ou de plantio de mudas de gramíneas</t>
  </si>
  <si>
    <t>Adubação manual de cobertura em áreas de semeadura via seca ou de hidrossemeadura</t>
  </si>
  <si>
    <t>Barreira arbórea para tratamento acústico das áreas lindeiras da faixa de domínio – densidade de plantio de 1,0 m entre mudas</t>
  </si>
  <si>
    <t>Cerca de passagem de fauna com tela de alambrado sobre mureta de blocos de concreto - H = 20 cm - mourões de madeira a cada 2,5 m e esticador a cada 50 m</t>
  </si>
  <si>
    <t>Cerca viva para tratamento acústico das áreas lindeiras da faixa de domínio – densidade de plantio de 1,0 m entre mudas</t>
  </si>
  <si>
    <t>Dique de bambu para controle de erosão de taludes</t>
  </si>
  <si>
    <t>Enleivamento</t>
  </si>
  <si>
    <t>Fixação de tela eletrossoldada em talude para lançamento de argamassa ou concreto projetado</t>
  </si>
  <si>
    <t>Irrigação de área plantada para proteção vegetal do corpo estradal</t>
  </si>
  <si>
    <t>Obtenção de grama para replantio</t>
  </si>
  <si>
    <t>Passagem aérea de animais com rede de cabos de aço e sisal apoiadas em 6 postes de concreto de 15 m - extensão total de 100 m</t>
  </si>
  <si>
    <t>Plantio de grama comercial em placas</t>
  </si>
  <si>
    <t>Plantio de muda de arbusto com altura até 0,50 m em cova de 0,40 x 0,40 x 0,40 m</t>
  </si>
  <si>
    <t>Plantio de muda de árvore com altura de 0,30 a 0,80 m em cova de 0,60 x 0,60 x 0,60 m</t>
  </si>
  <si>
    <t>Plantio de muda de árvore frutífera com altura até 1,00 m em cova de 0,60 x 0,60 x 0,60 m</t>
  </si>
  <si>
    <t>Plantio de muda de árvore frutífera com altura de 1,00 a 2,00 m em cova de 0,60 x 0,60 x 0,60 m</t>
  </si>
  <si>
    <t>Plantio de muda de árvore frutífera com altura de 2,00 a 3,00 m em cova de 0,60 x 0,60 x 0,60 m</t>
  </si>
  <si>
    <t>Plantio de muda de árvore ornamental com altura até 1,00 m em cova de 0,60 x 0,60 x 0,60 m</t>
  </si>
  <si>
    <t>Plantio de muda de árvore ornamental com altura de 1,00 a 2,00 m em cova de 0,60 x 0,60 x 0,60 m</t>
  </si>
  <si>
    <t>Plantio de muda de árvore ornamental com altura de 2,00 a 3,00 m em cova de 0,60 x 0,60 x 0,60 m</t>
  </si>
  <si>
    <t>Plantio de tapete de floríferas com altura até 0,50 m</t>
  </si>
  <si>
    <t>Preenchimento de erosão em talude com terra vegetal e sementes de gramíneas ensacadas</t>
  </si>
  <si>
    <t>Recuperação ambiental de pedreiras ou áreas degradadas com biomanta vegetal de fibras de coco</t>
  </si>
  <si>
    <t>Recuperação ambiental de pedreiras ou áreas degradadas com biomanta vegetal de fibras de palha em áreas com inclinação máxima de 1:1,5</t>
  </si>
  <si>
    <t>Regularização de bota-fora com espalhamento e compactação</t>
  </si>
  <si>
    <t>Regularização de superfície com motoniveladora</t>
  </si>
  <si>
    <t>Regularização manual de taludes de cortes e aterros</t>
  </si>
  <si>
    <t>Retentores de sedimentos em fibras vegetais - D = 20 cm</t>
  </si>
  <si>
    <t>Revestimento vegetal com grama em mudas em superfícies inclinadas</t>
  </si>
  <si>
    <t>Revestimento vegetal com grama em mudas em superfícies planas</t>
  </si>
  <si>
    <t>Revestimento vegetal por semeadura a lanço manual de gramíneas e leguminosas</t>
  </si>
  <si>
    <t>Ancoragem ativa com 10 cordoalhas aderentes D = 12,7 mm - fornecimento e instalação</t>
  </si>
  <si>
    <t>Ancoragem ativa com 10 cordoalhas aderentes D = 15,2 mm - fornecimento e instalação</t>
  </si>
  <si>
    <t>Ancoragem ativa com 12 cordoalhas aderentes D = 12,7 mm - fornecimento e instalação</t>
  </si>
  <si>
    <t>Ancoragem ativa com 12 cordoalhas aderentes D = 15,2 mm - fornecimento e instalação</t>
  </si>
  <si>
    <t>Ancoragem ativa com 15 cordoalhas aderentes D = 12,7 mm - fornecimento e instalação</t>
  </si>
  <si>
    <t>Ancoragem ativa com 15 cordoalhas aderentes D = 15,2 mm - fornecimento e instalação</t>
  </si>
  <si>
    <t>Ancoragem ativa com 19 cordoalhas aderentes D = 12,7 mm - fornecimento e instalação</t>
  </si>
  <si>
    <t>Ancoragem ativa com 19 cordoalhas aderentes D = 15,2 mm - fornecimento e instalação</t>
  </si>
  <si>
    <t>Ancoragem ativa com 22 cordoalhas aderentes D = 12,7 mm - fornecimento e instalação</t>
  </si>
  <si>
    <t>Ancoragem ativa com 22 cordoalhas aderentes D = 15,2 mm - fornecimento e instalação</t>
  </si>
  <si>
    <t>Ancoragem ativa com 27 cordoalhas aderentes D = 12,7 mm - fornecimento e instalação</t>
  </si>
  <si>
    <t>Ancoragem ativa com 27 cordoalhas aderentes D = 15,2 mm - fornecimento e instalação</t>
  </si>
  <si>
    <t>Ancoragem ativa com 31 cordoalhas aderentes D = 12,7 mm - fornecimento e instalação</t>
  </si>
  <si>
    <t>Ancoragem ativa com 31 cordoalhas aderentes D = 15,2 mm - fornecimento e instalação</t>
  </si>
  <si>
    <t>Ancoragem ativa com 4 cordoalhas aderentes D = 12,7 mm - fornecimento e instalação</t>
  </si>
  <si>
    <t>Ancoragem ativa com 4 cordoalhas aderentes D = 15,2 mm - fornecimento e instalação</t>
  </si>
  <si>
    <t>Ancoragem ativa com 6 cordoalhas aderentes D = 12,7 mm - fornecimento e instalação</t>
  </si>
  <si>
    <t>Ancoragem ativa com 6 cordoalhas aderentes D = 15,2 mm - fornecimento e instalação</t>
  </si>
  <si>
    <t>Ancoragem ativa com 7 cordoalhas aderentes D = 12,7 mm - fornecimento e instalação</t>
  </si>
  <si>
    <t>Ancoragem ativa com 7 cordoalhas aderentes D = 15,2 mm - fornecimento e instalação</t>
  </si>
  <si>
    <t>Ancoragem ativa com 8 cordoalhas aderentes D = 12,7 mm - fornecimento e instalação</t>
  </si>
  <si>
    <t>Ancoragem ativa com 8 cordoalhas aderentes D = 15,2 mm - fornecimento e instalação</t>
  </si>
  <si>
    <t>Ancoragem ativa com 9 cordoalhas aderentes D = 12,7 mm - fornecimento e instalação</t>
  </si>
  <si>
    <t>Ancoragem ativa com 9 cordoalhas aderentes D = 15,2 mm - fornecimento e instalação</t>
  </si>
  <si>
    <t>Ancoragem ativa para lajes com 1 cordoalha aderente D = 12,7 mm - fornecimento e instalação</t>
  </si>
  <si>
    <t>Ancoragem ativa para lajes com 1 cordoalha aderente D = 15,2 mm - fornecimento e instalação</t>
  </si>
  <si>
    <t>Ancoragem ativa para lajes com 1 cordoalha engraxada D = 12,7 mm - fornecimento e instalação</t>
  </si>
  <si>
    <t>Ancoragem ativa para lajes com 1 cordoalha engraxada D = 15,2 mm - fornecimento e instalação</t>
  </si>
  <si>
    <t>Ancoragem ativa para lajes com 2 cordoalhas aderentes D = 12,7 mm - fornecimento e instalação</t>
  </si>
  <si>
    <t>Ancoragem ativa para lajes com 2 cordoalhas aderentes D = 15,2 mm - fornecimento e instalação</t>
  </si>
  <si>
    <t>Ancoragem ativa para lajes com 3 cordoalhas aderentes D = 12,7 mm - fornecimento e instalação</t>
  </si>
  <si>
    <t>Ancoragem ativa para lajes com 3 cordoalhas aderentes D = 15,2 mm - fornecimento e instalação</t>
  </si>
  <si>
    <t>Ancoragem ativa para lajes com 4 cordoalhas aderentes D = 12,7 mm - fornecimento e instalação</t>
  </si>
  <si>
    <t>Ancoragem ativa para lajes com 4 cordoalhas aderentes D = 15,2 mm - fornecimento e instalação</t>
  </si>
  <si>
    <t>Ancoragem passiva com 10 cordoalhas aderentes D = 12,7 mm - fornecimento e instalação</t>
  </si>
  <si>
    <t>Ancoragem passiva com 10 cordoalhas aderentes D = 15,2 mm - fornecimento e instalação</t>
  </si>
  <si>
    <t>Ancoragem passiva com 12 cordoalhas aderentes D = 12,7 mm - fornecimento e instalação</t>
  </si>
  <si>
    <t>Ancoragem passiva com 12 cordoalhas aderentes D = 15,2 mm - fornecimento e instalação</t>
  </si>
  <si>
    <t>Ancoragem passiva com 15 cordoalhas aderentes D = 12,7 mm - fornecimento e instalação</t>
  </si>
  <si>
    <t>Ancoragem passiva com 15 cordoalhas aderentes D = 15,2 mm - fornecimento e instalação</t>
  </si>
  <si>
    <t>Ancoragem passiva com 19 cordoalhas aderentes D = 12,7 mm - fornecimento e instalação</t>
  </si>
  <si>
    <t>Ancoragem passiva com 19 cordoalhas aderentes D = 15,2 mm - fornecimento e instalação</t>
  </si>
  <si>
    <t>Ancoragem passiva com 22 cordoalhas aderentes D = 12,7 mm - fornecimento e instalação</t>
  </si>
  <si>
    <t>Ancoragem passiva com 22 cordoalhas aderentes D = 15,2 mm - fornecimento e instalação</t>
  </si>
  <si>
    <t>Ancoragem passiva com 27 cordoalhas aderentes D = 12,7 mm - fornecimento e instalação</t>
  </si>
  <si>
    <t>Ancoragem passiva com 27 cordoalhas aderentes D = 15,2 mm - fornecimento e instalação</t>
  </si>
  <si>
    <t>Ancoragem passiva com 31 cordoalhas aderentes D = 12,7 mm - fornecimento e instalação</t>
  </si>
  <si>
    <t>Ancoragem passiva com 31 cordoalhas aderentes D = 15,2 mm - fornecimento e instalação</t>
  </si>
  <si>
    <t>Ancoragem passiva com 4 cordoalhas aderentes D = 12,7 mm - fornecimento e instalação</t>
  </si>
  <si>
    <t>Ancoragem passiva com 4 cordoalhas aderentes D = 15,2 mm - fornecimento e instalação</t>
  </si>
  <si>
    <t>Ancoragem passiva com 6 cordoalhas aderentes D = 12,7 mm - fornecimento e instalação</t>
  </si>
  <si>
    <t>Ancoragem passiva com 6 cordoalhas aderentes D = 15,2 mm - fornecimento e instalação</t>
  </si>
  <si>
    <t>Ancoragem passiva com 7 cordoalhas aderentes D = 12,7 mm - fornecimento e instalação</t>
  </si>
  <si>
    <t>Ancoragem passiva com 7 cordoalhas aderentes D = 15,2 mm - fornecimento e instalação</t>
  </si>
  <si>
    <t>Ancoragem passiva com 8 cordoalhas aderentes D = 12,7 mm - fornecimento e instalação</t>
  </si>
  <si>
    <t>Ancoragem passiva com 8 cordoalhas aderentes D = 15,2 mm - fornecimento e instalação</t>
  </si>
  <si>
    <t>Ancoragem passiva com 9 cordoalhas aderentes D = 12,7 mm - fornecimento e instalação</t>
  </si>
  <si>
    <t>Ancoragem passiva com 9 cordoalhas aderentes D = 15,2 mm - fornecimento e instalação</t>
  </si>
  <si>
    <t>Ancoragem passiva para lajes com 1 cordoalha aderente D = 12,7 mm - fornecimento e instalação</t>
  </si>
  <si>
    <t>Ancoragem passiva para lajes com 1 cordoalha aderente D = 15,2 mm - fornecimento e instalação</t>
  </si>
  <si>
    <t>Ancoragem passiva para lajes com 1 cordoalha engraxada D = 12,7 mm - fornecimento e instalação</t>
  </si>
  <si>
    <t>Ancoragem passiva para lajes com 1 cordoalha engraxada D = 15,2 mm - fornecimento e instalação</t>
  </si>
  <si>
    <t>Ancoragem passiva para lajes com 2 cordoalhas aderentes D = 12,7 mm - fornecimento e instalação</t>
  </si>
  <si>
    <t>Ancoragem passiva para lajes com 2 cordoalhas aderentes D = 15,2 mm - fornecimento e instalação</t>
  </si>
  <si>
    <t>Ancoragem passiva para lajes com 3 cordoalhas aderentes D = 12,7 mm - fornecimento e instalação</t>
  </si>
  <si>
    <t>Ancoragem passiva para lajes com 3 cordoalhas aderentes D = 15,2 mm - fornecimento e instalação</t>
  </si>
  <si>
    <t>Ancoragem passiva para lajes com 4 cordoalhas aderentes D = 12,7 mm - fornecimento e instalação</t>
  </si>
  <si>
    <t>Ancoragem passiva para lajes com 4 cordoalhas aderentes D = 15,2 mm - fornecimento e instalação</t>
  </si>
  <si>
    <t>Bainha metálica ovalizada seção 19 x 36 mm para 1 cordoalha D = 12,7 mm - fornecimento, instalação e injeção de nata de cimento</t>
  </si>
  <si>
    <t>Bainha metálica ovalizada seção 19 x 36 mm para 2 cordoalhas D = 12,7 mm - fornecimento, instalação e injeção de nata de cimento</t>
  </si>
  <si>
    <t>Bainha metálica ovalizada seção 19 x 48 mm para 3 cordoalhas D = 12,7 mm - fornecimento, instalação e injeção de nata de cimento</t>
  </si>
  <si>
    <t>Bainha metálica ovalizada seção 19 x 62 mm para 4 cordoalhas D = 12,7 mm - fornecimento, instalação e injeção de nata de cimento</t>
  </si>
  <si>
    <t>Bainha metálica ovalizada seção 22 x 32 mm para 1 cordoalha D = 15,2 mm - fornecimento, instalação e injeção de nata de cimento</t>
  </si>
  <si>
    <t>Bainha metálica ovalizada seção 22 x 32 mm para 2 cordoalhas D = 15,2 mm - fornecimento, instalação e injeção de nata de cimento</t>
  </si>
  <si>
    <t>Bainha metálica ovalizada seção 22 x 55 mm para 3 cordoalhas D = 15,2 mm - fornecimento, instalação e injeção de nata de cimento</t>
  </si>
  <si>
    <t>Bainha metálica ovalizada seção 22 x 73 mm para 4 cordoalhas D = 15,2 mm - fornecimento, instalação e injeção de nata de cimento</t>
  </si>
  <si>
    <t>Bainha metálica redonda D = 100 mm para 21 cordoalhas D = 15,2 mm - fornecimento, instalação e injeção de nata de cimento</t>
  </si>
  <si>
    <t>Bainha metálica redonda D = 100 mm para 22 cordoalhas D = 15,2 mm - fornecimento, instalação e injeção de nata de cimento</t>
  </si>
  <si>
    <t>Bainha metálica redonda D = 100 mm para 24 cordoalhas D = 15,2 mm - fornecimento, instalação e injeção de nata de cimento</t>
  </si>
  <si>
    <t>Bainha metálica redonda D = 100 mm para 25 cordoalhas D = 15,2 mm - fornecimento, instalação e injeção de nata de cimento</t>
  </si>
  <si>
    <t>Bainha metálica redonda D = 100 mm para 30 cordoalhas D = 12,7 mm - fornecimento, instalação e injeção de nata de cimento</t>
  </si>
  <si>
    <t>Bainha metálica redonda D = 100 mm para 31 cordoalhas D = 12,7 mm - fornecimento, instalação e injeção de nata de cimento</t>
  </si>
  <si>
    <t>Bainha metálica redonda D = 110 mm para 27 cordoalhas D = 15,2 mm - fornecimento, instalação e injeção de nata de cimento</t>
  </si>
  <si>
    <t>Bainha metálica redonda D = 110 mm para 37 cordoalhas D = 12,7 mm - fornecimento, instalação e injeção de nata de cimento</t>
  </si>
  <si>
    <t>Bainha metálica redonda D = 120 mm para 30 cordoalhas D = 15,2 mm - fornecimento, instalação e injeção de nata de cimento</t>
  </si>
  <si>
    <t>Bainha metálica redonda D = 120 mm para 31 cordoalhas D = 15,2 mm - fornecimento, instalação e injeção de nata de cimento</t>
  </si>
  <si>
    <t>Bainha metálica redonda D = 130 mm para 37 cordoalhas D = 15,2 mm - fornecimento, instalação e injeção de nata de cimento</t>
  </si>
  <si>
    <t>Bainha metálica redonda D = 30 mm para 2 cordoalhas D = 12,7 mm - fornecimento, instalação e injeção de nata de cimento</t>
  </si>
  <si>
    <t>Bainha metálica redonda D = 35 mm para 2 cordoalhas D = 15,2 mm - fornecimento, instalação e injeção de nata de cimento</t>
  </si>
  <si>
    <t>Bainha metálica redonda D = 35 mm para 3 cordoalhas D = 12,7 mm - fornecimento, instalação e injeção de nata de cimento</t>
  </si>
  <si>
    <t>Bainha metálica redonda D = 40 mm para 3 cordoalhas D = 15,2 mm - fornecimento, instalação e injeção de nata de cimento</t>
  </si>
  <si>
    <t>Bainha metálica redonda D = 40 mm para 4 cordoalhas D = 12,7 mm - fornecimento, instalação e injeção de nata de cimento</t>
  </si>
  <si>
    <t>Bainha metálica redonda D = 45 mm para 4 cordoalhas D = 15,2 mm - fornecimento, instalação e injeção de nata de cimento</t>
  </si>
  <si>
    <t>Bainha metálica redonda D = 45 mm para 5 cordoalhas D = 12,7 mm - fornecimento, instalação e injeção de nata de cimento</t>
  </si>
  <si>
    <t>Bainha metálica redonda D = 50 mm para 5 cordoalhas D = 15,2 mm - fornecimento, instalação e injeção de nata de cimento</t>
  </si>
  <si>
    <t>Bainha metálica redonda D = 50 mm para 6 cordoalhas D = 12,7 mm - fornecimento, instalação e injeção de nata de cimento</t>
  </si>
  <si>
    <t>Bainha metálica redonda D = 55 mm para 7 cordoalhas D = 12,7 mm - fornecimento, instalação e injeção de nata de cimento</t>
  </si>
  <si>
    <t>Bainha metálica redonda D = 55 mm para 8 cordoalhas D = 12,7 mm - fornecimento, instalação e injeção de nata de cimento</t>
  </si>
  <si>
    <t>Bainha metálica redonda D = 60 mm para 6 cordoalhas D = 15,2 mm - fornecimento, instalação e injeção de nata de cimento</t>
  </si>
  <si>
    <t>Bainha metálica redonda D = 60 mm para 9 cordoalhas D = 12,7 mm - fornecimento, instalação e injeção de nata de cimento</t>
  </si>
  <si>
    <t>Bainha metálica redonda D = 65 mm para 10 cordoalhas D = 12,7 mm - fornecimento, instalação e injeção de nata de cimento</t>
  </si>
  <si>
    <t>Bainha metálica redonda D = 65 mm para 11 cordoalhas D = 12,7 mm - fornecimento, instalação e injeção de nata de cimento</t>
  </si>
  <si>
    <t>Bainha metálica redonda D = 65 mm para 12 cordoalhas D = 12,7 mm - fornecimento, instalação e injeção de nata de cimento</t>
  </si>
  <si>
    <t>Bainha metálica redonda D = 65 mm para 7 cordoalhas D = 15,2 mm - fornecimento, instalação e injeção de nata de cimento</t>
  </si>
  <si>
    <t>Bainha metálica redonda D = 65 mm para 8 cordoalhas D = 15,2 mm - fornecimento, instalação e injeção de nata de cimento</t>
  </si>
  <si>
    <t>Bainha metálica redonda D = 70 mm para 15 cordoalhas D = 12,7 mm - fornecimento, instalação e injeção de nata de cimento</t>
  </si>
  <si>
    <t>Bainha metálica redonda D = 70 mm para 9 cordoalhas D = 15,2 mm - fornecimento, instalação e injeção de nata de cimento</t>
  </si>
  <si>
    <t>Bainha metálica redonda D = 75 mm para 10 cordoalhas D = 15,2 mm - fornecimento, instalação e injeção de nata de cimento</t>
  </si>
  <si>
    <t>Bainha metálica redonda D = 75 mm para 11 cordoalhas D = 15,2 mm - fornecimento, instalação e injeção de nata de cimento</t>
  </si>
  <si>
    <t>Bainha metálica redonda D = 75 mm para 16 cordoalhas D = 12,7 mm - fornecimento, instalação e injeção de nata de cimento</t>
  </si>
  <si>
    <t>Bainha metálica redonda D = 75 mm para 18 cordoalhas D = 12,7 mm - fornecimento, instalação e injeção de nata de cimento</t>
  </si>
  <si>
    <t>Bainha metálica redonda D = 80 mm para 12 cordoalhas D = 15,2 mm - fornecimento, instalação e injeção de nata de cimento</t>
  </si>
  <si>
    <t>Bainha metálica redonda D = 80 mm para 19 cordoalhas D = 12,7 mm - fornecimento, instalação e injeção de nata de cimento</t>
  </si>
  <si>
    <t>Bainha metálica redonda D = 80 mm para 20 cordoalhas D = 12,7 mm - fornecimento, instalação e injeção de nata de cimento</t>
  </si>
  <si>
    <t>Bainha metálica redonda D = 85 mm para 15 cordoalhas D = 15,2 mm - fornecimento, instalação e injeção de nata de cimento</t>
  </si>
  <si>
    <t>Bainha metálica redonda D = 85 mm para 21 cordoalhas D = 12,7 mm - fornecimento, instalação e injeção de nata de cimento</t>
  </si>
  <si>
    <t>Bainha metálica redonda D = 85 mm para 22 cordoalhas D = 12,7 mm - fornecimento, instalação e injeção de nata de cimento</t>
  </si>
  <si>
    <t>Bainha metálica redonda D = 85 mm para 24 cordoalhas D = 12,7 mm - fornecimento, instalação e injeção de nata de cimento</t>
  </si>
  <si>
    <t>Bainha metálica redonda D = 85 mm para 25 cordoalhas D = 12,7 mm - fornecimento, instalação e injeção de nata de cimento</t>
  </si>
  <si>
    <t>Bainha metálica redonda D = 90 mm para 16 cordoalhas D = 15,2 mm - fornecimento, instalação e injeção de nata de cimento</t>
  </si>
  <si>
    <t>Bainha metálica redonda D = 90 mm para 18 cordoalhas D = 15,2 mm - fornecimento, instalação e injeção de nata de cimento</t>
  </si>
  <si>
    <t>Bainha metálica redonda D = 90 mm para 27 cordoalhas D = 12,7 mm - fornecimento, instalação e injeção de nata de cimento</t>
  </si>
  <si>
    <t>Bainha metálica redonda D = 95 mm para 19 cordoalhas D = 15,2 mm - fornecimento, instalação e injeção de nata de cimento</t>
  </si>
  <si>
    <t>Bainha metálica redonda D = 95 mm para 20 cordoalhas D = 15,2 mm - fornecimento, instalação e injeção de nata de cimento</t>
  </si>
  <si>
    <t>Cordoalha CP 190 RB D = 12,7 mm - fornecimento e instalação</t>
  </si>
  <si>
    <t>Cordoalha CP 190 RB D = 15,2 mm - fornecimento e instalação</t>
  </si>
  <si>
    <t>Cordoalha engraxada CP 190 RB D = 12,7 mm - fornecimento e instalação</t>
  </si>
  <si>
    <t>Cordoalha engraxada CP 190 RB D = 15,2 mm - fornecimento e instalação</t>
  </si>
  <si>
    <t>Gaiola metálica em cantoneira para armazenamento e manipulação de cordoalha - confecção</t>
  </si>
  <si>
    <t>Nicho de madeira para dispositivo de ancoragem de protensão - confecção e instalação</t>
  </si>
  <si>
    <t>Apiloamento manual</t>
  </si>
  <si>
    <t>Apiloamento manual de superfície com espessura de 15 cm</t>
  </si>
  <si>
    <t>Areia extraída com draga de sucção tipo bomba</t>
  </si>
  <si>
    <t>Areia extraída com escavadeira hidráulica de longo alcance</t>
  </si>
  <si>
    <t>Areia extraída com trator e carregadeira</t>
  </si>
  <si>
    <t>Brita produzida em central de britagem de 80 m³/h</t>
  </si>
  <si>
    <t>Calandragem de chapa metálica com espessura de 3 mm</t>
  </si>
  <si>
    <t>Calandragem de chapa metálica com espessura de 5 mm</t>
  </si>
  <si>
    <t>Compactação manual com soquete vibratório</t>
  </si>
  <si>
    <t>Confecção de canaleta meia cana D = 0,30 m - areia e brita comerciais</t>
  </si>
  <si>
    <t>Confecção de canaleta meia cana D = 0,30 m - areia extraída e brita produzida</t>
  </si>
  <si>
    <t>Confecção de canaleta meia cana D = 0,40 m - areia e brita comerciais</t>
  </si>
  <si>
    <t>Confecção de canaleta meia cana D = 0,40 m - areia extraída e brita produzida</t>
  </si>
  <si>
    <t>Confecção de tubos de concreto D = 0,20 m - areia e brita comerciais</t>
  </si>
  <si>
    <t>Confecção de tubos de concreto D = 0,20 m - areia extraída e brita produzida</t>
  </si>
  <si>
    <t>Confecção de tubos de concreto D = 0,30 m - areia e brita comerciais</t>
  </si>
  <si>
    <t>Confecção de tubos de concreto D = 0,30 m - areia extraída e brita produzida</t>
  </si>
  <si>
    <t>Confecção de tubos de concreto D = 0,40 m - areia e brita comerciais</t>
  </si>
  <si>
    <t>Confecção de tubos de concreto D = 0,40 m - areia extraída e brita produzida</t>
  </si>
  <si>
    <t>Confecção de tubos de concreto D = 0,50 m - areia e brita comerciais</t>
  </si>
  <si>
    <t>Confecção de tubos de concreto D = 0,50 m - areia extraída e brita produzida</t>
  </si>
  <si>
    <t>Confecção de tubos de concreto perfurado D = 0,20 m - areia e brita comerciais</t>
  </si>
  <si>
    <t>Confecção de tubos de concreto perfurado D = 0,20 m - areia extraída e brita produzida</t>
  </si>
  <si>
    <t>Confecção de tubos de concreto perfurado D = 0,30 m - areia e brita comerciais</t>
  </si>
  <si>
    <t>Confecção de tubos de concreto perfurado D = 0,30 m - areia extraída e brita produzida</t>
  </si>
  <si>
    <t>Confecção de tubos de concreto perfurado D = 0,40 m - areia e brita comerciais</t>
  </si>
  <si>
    <t>Confecção de tubos de concreto perfurado D = 0,40 m - areia extraída e brita produzida</t>
  </si>
  <si>
    <t>Confecção de tubos de concreto poroso D = 0,20 m - areia e brita comerciais</t>
  </si>
  <si>
    <t>Confecção de tubos de concreto poroso D = 0,20 m - areia extraída e brita produzida</t>
  </si>
  <si>
    <t>Confecção de tubos de concreto poroso D = 0,30 m - areia e brita comerciais</t>
  </si>
  <si>
    <t>Confecção de tubos de concreto poroso D = 0,30 m - areia extraída e brita produzida</t>
  </si>
  <si>
    <t>Confecção de tubos de concreto poroso D = 0,40 m - areia e brita comerciais</t>
  </si>
  <si>
    <t>Confecção de tubos de concreto poroso D = 0,40 m - areia extraída e brita produzida</t>
  </si>
  <si>
    <t>Dobramento de chapas de alumínio com espessura de 1,5 mm e comprimento de dobra de até 500 mm</t>
  </si>
  <si>
    <t>Escavação de tunnel liner em material de 3ª categoria</t>
  </si>
  <si>
    <t>Escavação de vala em material de 3ª categoria</t>
  </si>
  <si>
    <t>Escavação manual de tunnel liner em material de 1ª categoria</t>
  </si>
  <si>
    <t>Escavação manual de tunnel liner em material de 2ª categoria</t>
  </si>
  <si>
    <t>Escavação manual de vala em material de 1ª categoria</t>
  </si>
  <si>
    <t>Escavação manual em material de 1ª categoria na profundidade de 1 a 2 m</t>
  </si>
  <si>
    <t>Escavação manual em material de 1ª categoria na profundidade de 2 a 3 m</t>
  </si>
  <si>
    <t>Escavação manual em material de 1ª categoria na profundidade de 3 a 4 m</t>
  </si>
  <si>
    <t>Escavação manual em material de 1ª categoria na profundidade de até 1 m</t>
  </si>
  <si>
    <t>Escavação manual em material de 2ª categoria na profundidade de 1 a 2 m</t>
  </si>
  <si>
    <t>Escavação manual em material de 2ª categoria na profundidade de 2 a 3 m</t>
  </si>
  <si>
    <t>Escavação manual em material de 2ª categoria na profundidade de 3 a 4 m</t>
  </si>
  <si>
    <t>Escavação manual em material de 2ª categoria na profundidade de até 1 m</t>
  </si>
  <si>
    <t>Escavação mecânica de vala em material de 1ª categoria</t>
  </si>
  <si>
    <t>Escavação mecânica de vala em material de 2ª categoria</t>
  </si>
  <si>
    <t>Fixação de parafuso em estrutura metálica</t>
  </si>
  <si>
    <t>Iluminação provisória para tunnel liner</t>
  </si>
  <si>
    <t>Material pétreo produzido em britador de mandíbulas móvel - camada final de aterro em rocha</t>
  </si>
  <si>
    <t>Operação de mergulho autônomo em profundidade de até 20 m</t>
  </si>
  <si>
    <t>Operação de mergulho dependente em profundidade de 30 a 50 m - inclusive descompressão</t>
  </si>
  <si>
    <t>Operação de mergulho dependente em profundidade de até 30 m - inclusive descompressão</t>
  </si>
  <si>
    <t>Pedra de mão produzida manualmente</t>
  </si>
  <si>
    <t>Preparo e regularização de terreno em desnível</t>
  </si>
  <si>
    <t>Rachão ou pedra de mão produzida</t>
  </si>
  <si>
    <t>Raspagem e limpeza de terreno plano</t>
  </si>
  <si>
    <t>Reaterro e compactação com soquete vibratório</t>
  </si>
  <si>
    <t>Rebordeamento de chapa metálica com espessura de 5 mm</t>
  </si>
  <si>
    <t>Recarga de cilindro com ar respirável para atividades de mergulho</t>
  </si>
  <si>
    <t>Rocha para britagem com perfuratriz manual</t>
  </si>
  <si>
    <t>Rocha para britagem com perfuratriz sobre esteira</t>
  </si>
  <si>
    <t>Rocha para britagem com perfuratriz sobre esteira - camada final de aterro em rocha</t>
  </si>
  <si>
    <t>Selo de argila apiloado (solo local)</t>
  </si>
  <si>
    <t>Ventilação provisória para tunnel liner</t>
  </si>
  <si>
    <t>Bico de adesão para injeção de adesivo estrutural à base de resina epóxi - fornecimento, instalação e retirada</t>
  </si>
  <si>
    <t>Bico de perfuração para injeção de adesivo estrutural à base de resina epóxi - fornecimento, instalação e retirada</t>
  </si>
  <si>
    <t>Caiação manual com fixador de cal</t>
  </si>
  <si>
    <t>Caiação mecanizada com fixador de cal</t>
  </si>
  <si>
    <t>Capa selante - areia comercial</t>
  </si>
  <si>
    <t>Capa selante - areia extraída</t>
  </si>
  <si>
    <t>Capa selante - brita produzida</t>
  </si>
  <si>
    <t>Capa selante - pedrisco comercial</t>
  </si>
  <si>
    <t>Capina manual</t>
  </si>
  <si>
    <t>Combate à exsudação - areia comercial</t>
  </si>
  <si>
    <t>Combate à exsudação - areia extraída</t>
  </si>
  <si>
    <t>Combate à exsudação - brita produzida</t>
  </si>
  <si>
    <t>Combate à exsudação - pedrisco comercial</t>
  </si>
  <si>
    <t>Correção de defeitos com mistura betuminosa</t>
  </si>
  <si>
    <t>Correção de defeitos por fresagem descontínua do revestimento asfáltico - espessura de 5 cm</t>
  </si>
  <si>
    <t>Corte e limpeza de áreas gramadas</t>
  </si>
  <si>
    <t>Corte e remoção de árvores</t>
  </si>
  <si>
    <t>Desobstrução de bueiro</t>
  </si>
  <si>
    <t>Fresagem contínua de revestimento asfáltico - espessura de 3 cm</t>
  </si>
  <si>
    <t>Fresagem contínua de revestimento asfáltico - espessura de 4 cm</t>
  </si>
  <si>
    <t>Fresagem contínua de revestimento asfáltico - espessura de 5 cm</t>
  </si>
  <si>
    <t>Fresagem contínua de revestimento asfáltico - espessura de 6 cm</t>
  </si>
  <si>
    <t>Fresagem contínua de revestimento asfáltico - espessura de 7 cm</t>
  </si>
  <si>
    <t>Fresagem contínua de revestimento asfáltico - espessura de 8 cm</t>
  </si>
  <si>
    <t>Fresagem descontínua de revestimento asfáltico - espessura de 3 cm</t>
  </si>
  <si>
    <t>Fresagem descontínua de revestimento asfáltico - espessura de 4 cm</t>
  </si>
  <si>
    <t>Fresagem descontínua de revestimento asfáltico - espessura de 5 cm</t>
  </si>
  <si>
    <t>Fresagem descontínua de revestimento asfáltico - espessura de 6 cm</t>
  </si>
  <si>
    <t>Fresagem descontínua de revestimento asfáltico - espessura de 7 cm</t>
  </si>
  <si>
    <t>Fresagem descontínua de revestimento asfáltico - espessura de 8 cm</t>
  </si>
  <si>
    <t>Injeção de adesivo estrutural à base de resina epóxi de baixa viscosidade para tratamento de fissuras em estruturas de concreto - fornecimento e aplicação manual</t>
  </si>
  <si>
    <t>Injeção de adesivo estrutural à base de resina epóxi de baixa viscosidade para tratamento de fissuras em estruturas de concreto - fornecimento e aplicação mecanizada</t>
  </si>
  <si>
    <t>Limpeza de bueiro</t>
  </si>
  <si>
    <t>Limpeza de descida d'água</t>
  </si>
  <si>
    <t>Limpeza de emulsão asfáltica ou asfalto diluído derramados na pista - remoção com minicarregadeira com vassoura e descarga livre</t>
  </si>
  <si>
    <t>Limpeza de líquidos combustíveis derramados na pista - remoção com minicarregadeira com vassoura e descarga livre</t>
  </si>
  <si>
    <t>Limpeza de material asfáltico derramado fora da pista - remoção com escavadeira hidráulica e caminhão basculante</t>
  </si>
  <si>
    <t>Limpeza de placa de sinalização</t>
  </si>
  <si>
    <t>Limpeza de ponte</t>
  </si>
  <si>
    <t>Limpeza de sarjeta e meio-fio</t>
  </si>
  <si>
    <t>Limpeza de vala de drenagem</t>
  </si>
  <si>
    <t>Limpeza de valeta de corte</t>
  </si>
  <si>
    <t>Limpeza e desobstrução de dispositivos de drenagem em OAE</t>
  </si>
  <si>
    <t>Limpeza e desobstrução de drenos de obras de contenção</t>
  </si>
  <si>
    <t>Limpeza e desobstrução mecanizada de bueiros com diâmetro acima de 1,00 até 1,50 m</t>
  </si>
  <si>
    <t>Limpeza e desobstrução mecanizada de bueiros com diâmetro de até 1,00 m</t>
  </si>
  <si>
    <t>Limpeza e enchimento com resina epóxi de fissuras niveladas com abertura máxima de 0,4 mm e profundidade de 20 mm em pavimento de concreto que não atravessam toda a espessura da placa</t>
  </si>
  <si>
    <t>Limpeza e remoção de vegetação junto aos aparelhos de apoio de OAE com o uso de herbicida</t>
  </si>
  <si>
    <t>Limpeza e remoção de vegetação nas juntas de dilatação com o uso de herbicida</t>
  </si>
  <si>
    <t>Limpeza e remoção manual de material retido em terra firme em OAE</t>
  </si>
  <si>
    <t>Limpeza em superfície de concreto com escova de aço</t>
  </si>
  <si>
    <t>Limpeza, serragem e enchimento de fissuras niveladas com abertura entre 0,4 mm e 1,0 mm e profundidade de 25 mm em pavimento de concreto com CAP</t>
  </si>
  <si>
    <t>Limpeza, serragem e enchimento de fissuras niveladas com abertura entre 0,4 mm e 1,0 mm e profundidade de 25 mm em pavimento de concreto com CAP com polímero</t>
  </si>
  <si>
    <t>Limpeza, serragem e enchimento de fissuras niveladas com abertura entre 0,4 mm e 1,0 mm e profundidade de 25 mm em pavimento de concreto com selante elástico a frio</t>
  </si>
  <si>
    <t>Lixamento mecanizado em superfície de concreto</t>
  </si>
  <si>
    <t>Material de base</t>
  </si>
  <si>
    <t>Mistura betuminosa</t>
  </si>
  <si>
    <t>Mistura betuminosa a frio executada em betoneira - faixa C - areia e brita comerciais</t>
  </si>
  <si>
    <t>Poda de árvores com 5,0 m a 7,5 m de altura</t>
  </si>
  <si>
    <t>Poda de árvores com 7,5 m a 10 m de altura</t>
  </si>
  <si>
    <t>Poda de árvores com até 5 m de altura</t>
  </si>
  <si>
    <t>Poda de árvores com mais de 10 m de altura</t>
  </si>
  <si>
    <t>Reassentamento manual de meio-fio com material arrancado da pista</t>
  </si>
  <si>
    <t>Recomposição de camada granular do pavimento com material de jazida</t>
  </si>
  <si>
    <t>Recomposição de erosão em corte ou aterro com material de jazida</t>
  </si>
  <si>
    <t>Recomposição de placa de sinalização</t>
  </si>
  <si>
    <t>Recomposição de revestimento primário com material de jazida</t>
  </si>
  <si>
    <t>Recomposição manual de aterro com material de jazida</t>
  </si>
  <si>
    <t>Recomposição mecanizada de aterro com material de jazida</t>
  </si>
  <si>
    <t>Recomposição parcial de cerca com mourão de concreto - arame</t>
  </si>
  <si>
    <t>Recomposição parcial de cerca com mourão de concreto seção quadrada - mourão - areia e brita comerciais</t>
  </si>
  <si>
    <t>Recomposição parcial de cerca com mourão de concreto seção quadrada - mourão - areia extraída e brita produzida</t>
  </si>
  <si>
    <t>Recomposição parcial de cerca com mourão de concreto seção triangular - mourão - areia e brita comerciais</t>
  </si>
  <si>
    <t>Recomposição parcial de cerca com mourão de concreto seção triangular - mourão - areia extraída e brita comercial</t>
  </si>
  <si>
    <t>Recomposição parcial de cerca com mourão de madeira - arame</t>
  </si>
  <si>
    <t>Recomposição parcial de cerca com mourão de madeira - mourão</t>
  </si>
  <si>
    <t>Recomposição total de cerca com mourão de concreto seção quadrada - areia e brita comerciais</t>
  </si>
  <si>
    <t>Recomposição total de cerca com mourão de concreto seção quadrada - areia extraída e brita produzida</t>
  </si>
  <si>
    <t>Recomposição total de cerca com mourão de concreto seção triangular - areia e brita comerciais</t>
  </si>
  <si>
    <t>Recomposição total de cerca com mourão de concreto seção triangular - areia extraída e brita produzida</t>
  </si>
  <si>
    <t>Recomposição total de cerca com mourão de madeira</t>
  </si>
  <si>
    <t>Reconformação da plataforma</t>
  </si>
  <si>
    <t>Recuperação de desgaste superficial em pavimentos de concreto</t>
  </si>
  <si>
    <t>Regularização de taludes e valas com soquete vibratório</t>
  </si>
  <si>
    <t>Regularização mecânica da faixa de domínio</t>
  </si>
  <si>
    <t>Remendo profundo com imprimação com asfalto diluído - demolição manual</t>
  </si>
  <si>
    <t>Remendo profundo com imprimação com asfalto diluído - demolição mecânica e corte com serra</t>
  </si>
  <si>
    <t>Remendo profundo com imprimação com emulsão asfáltica - demolição manual</t>
  </si>
  <si>
    <t>Remendo profundo com imprimação com emulsão asfáltica - demolição mecânica e corte com serra</t>
  </si>
  <si>
    <t>Remoção de animais de grande porte mortos em rodovia - carga e descarga com guindauto</t>
  </si>
  <si>
    <t>Remoção de animais de pequeno porte mortos em rodovia - carga manual</t>
  </si>
  <si>
    <t>Remoção de emborrachados de pneus em rodovia</t>
  </si>
  <si>
    <t>Remoção de espécimes arbóreos de 20 a 40 m tombados na pista</t>
  </si>
  <si>
    <t>Remoção de espécimes arbóreos de até 20 m tombados na pista</t>
  </si>
  <si>
    <t>Remoção de grãos, agregados e solos derramados na pista em rodovias</t>
  </si>
  <si>
    <t>Remoção de sucatas derramadas em rodovia - cinta com utilização de 100 vezes</t>
  </si>
  <si>
    <t>Remoção de veículos de grande porte incendiados em rodovia - carga e descarga com guindaste - cinta com utilização de 100 vezes</t>
  </si>
  <si>
    <t>Remoção de veículos de grande porte tombados em rodovia - cinta com utilização de 100 vezes</t>
  </si>
  <si>
    <t>Remoção de veículos de médio porte incendiados em rodovia - carga e descarga com guindaste - cinta com utilização de 100 vezes</t>
  </si>
  <si>
    <t>Remoção de veículos de médio porte tombados em rodovia - cinta com utilização de 100 vezes</t>
  </si>
  <si>
    <t>Remoção de veículos de pequeno porte incendiados em rodovia - carga e descarga com guindauto - cinta com utilização de 100 vezes</t>
  </si>
  <si>
    <t>Remoção de veículos de pequeno porte tombados em rodovia - cinta com utilização de 100 vezes</t>
  </si>
  <si>
    <t>Remoção de vestígios de óleo ou graxa na superfície do revestimento do pavimento</t>
  </si>
  <si>
    <t>Remoção de vidros, caixas e engradados derramados na pista em rodovia</t>
  </si>
  <si>
    <t>Remoção manual de barreira em rocha</t>
  </si>
  <si>
    <t>Remoção manual de barreira em solo</t>
  </si>
  <si>
    <t>Remoção manual de camada granular do pavimento</t>
  </si>
  <si>
    <t>Remoção manual de revestimento asfáltico</t>
  </si>
  <si>
    <t>Remoção manual de vegetação daninha</t>
  </si>
  <si>
    <t>Remoção manual de vegetação daninha em frestas</t>
  </si>
  <si>
    <t>Remoção mecanizada de barreira em rocha</t>
  </si>
  <si>
    <t>Remoção mecanizada de barreira em solo</t>
  </si>
  <si>
    <t>Remoção mecanizada de camada granular do pavimento</t>
  </si>
  <si>
    <t>Remoção mecanizada de revestimento asfáltico</t>
  </si>
  <si>
    <t>Reparo localizado com pintura de ligação - demolição mecânica e corte com serra</t>
  </si>
  <si>
    <t>Reparo no interior de placa de pavimento de concreto</t>
  </si>
  <si>
    <t>Roçada com roçadeira costal</t>
  </si>
  <si>
    <t>ha</t>
  </si>
  <si>
    <t>Roçada manual</t>
  </si>
  <si>
    <t>Roçada manual de capim colonião</t>
  </si>
  <si>
    <t>Roçada mecanizada com roçadeira articulada</t>
  </si>
  <si>
    <t>Roçada mecanizada com roçadeira de arraste</t>
  </si>
  <si>
    <t>Selagem de trincas mecanizada em pavimento flexível com emulsão - areia comercial</t>
  </si>
  <si>
    <t>Selagem superficial de fissuras com adesivo estrutural à base de resina epóxi de alta viscosidade, inclusive limpeza superficial - fornecimento e aplicação</t>
  </si>
  <si>
    <t>Solo brita para base de remendo profundo - brita comercial</t>
  </si>
  <si>
    <t>Solo melhorado com cimento para base de remendo profundo</t>
  </si>
  <si>
    <t>Solo para base de remendo profundo</t>
  </si>
  <si>
    <t>Substituição de balizador - areia e brita comerciais</t>
  </si>
  <si>
    <t>Substituição de balizador - areia extraída e brita produzida</t>
  </si>
  <si>
    <t>Substituição de cartucho de absorção de energia tipo A - fornecimento e instalação, e reposicionamento do amortecedor retrátil</t>
  </si>
  <si>
    <t>Substituição de cartucho de absorção de energia tipo B - fornecimento, instalação e reposicionamento do amortecedor retrátil</t>
  </si>
  <si>
    <t>Tapa buraco com pintura de ligação - demolição com serra corta piso</t>
  </si>
  <si>
    <t>Tapa buraco com pintura de ligação - demolição manual</t>
  </si>
  <si>
    <t>Tela de proteção para roçada em tubo galvanizado 4,0 X 1,5 m - confecção</t>
  </si>
  <si>
    <t>Tratamento de fissuras do tipo rendilhado em pavimentos de concreto</t>
  </si>
  <si>
    <t>Tratamento de fissuras transversais com abertura maior que 1,0 mm em pavimentos de concreto</t>
  </si>
  <si>
    <t>Trituração de galhos e troncos com diâmetro de até 350 mm</t>
  </si>
  <si>
    <t>Balizador cônico refletivo em polietileno semiflexível de 114 x 11 x 40 cm - utilização de 150 ciclos - fornecimento, 01 implantação e 01 retirada diária</t>
  </si>
  <si>
    <t>Balizador de concreto - areia e brita comerciais - fornecimento e implantação</t>
  </si>
  <si>
    <t>Balizador de concreto - areia extraída e brita produzida - fornecimento e implantação</t>
  </si>
  <si>
    <t>Barreira de sinalização tipo I de direcionamento ou bloqueio - utilização de 150 ciclos - fornecimento, 01 implantação e 01 retirada diária</t>
  </si>
  <si>
    <t>Barreira de sinalização tipo I de direcionamento ou bloqueio contínua - confecção</t>
  </si>
  <si>
    <t>Barreira de sinalização tipo I de direcionamento ou bloqueio contínua - utilização de 150 ciclos - fornecimento, 01 implantação e 01 retirada diária</t>
  </si>
  <si>
    <t>m.dia</t>
  </si>
  <si>
    <t>Barreira de sinalização tipo II de direcionamento ou bloqueio - confecção</t>
  </si>
  <si>
    <t>Barreira de sinalização tipo II de direcionamento ou bloqueio - utilização de 150 ciclos - fornecimento, 01 implantação e 01 retirada diária</t>
  </si>
  <si>
    <t>Barreira de sinalização tipo III de direcionamento ou bloqueio - confecção</t>
  </si>
  <si>
    <t>Barreira de sinalização tipo III de direcionamento ou bloqueio - utilização de 150 ciclos - fornecimento, 01 implantação e 01 retirada diária</t>
  </si>
  <si>
    <t>Barreira plástica articulável modular 240 x 100 cm na cor amarela - utilização de 600 ciclos - fornecimento, 01 implantação e 01 retirada diária</t>
  </si>
  <si>
    <t>Barreira plástica monobloco para canalização de trânsito - 101 x 50 x 55 cm - utilização de 600 ciclos - fornecimento, 01 implantação e 01 retirada diária</t>
  </si>
  <si>
    <t>Barreira plástica para canalização de trânsito - 60 x 45 x 60 cm - utilização de 600 ciclos - fornecimento, 01 implantação e 01 retirada diária</t>
  </si>
  <si>
    <t>Cavalete em perfil metálico para placa de sinalização - 1,00 m x 1,00 m - confecção</t>
  </si>
  <si>
    <t>Cavalete em polietileno zebrado com faixa refletiva - H = 1,00 m - utilização de 600 ciclos - fornecimento, 01 implantação e 01 retirada diária</t>
  </si>
  <si>
    <t>Cavalete em polietileno zebrado com faixa refletiva e com sinalizador a LED com bateria - H = 1,00 m - utilização de 600 ciclos - fornecimento, 01 implantação e 01 retirada diária</t>
  </si>
  <si>
    <t>Cilindro canalizador de tráfego com base quadrada de 111 x 56 x 56 cm - utilização de 600 ciclos - fornecimento, 01 implantação e 01 retirada diária</t>
  </si>
  <si>
    <t>Cilindro flexível delimitador de tráfego com duas faixas refletivas e chumbador - D = 20 cm e H = 80 cm</t>
  </si>
  <si>
    <t>Dispositivo de direcionamento ou bloqueio tipo tapume - confecção</t>
  </si>
  <si>
    <t>Dispositivo de direcionamento ou bloqueio tipo tapume - utilização de 150 ciclos - fornecimento, 01 implantação e 01 retirada diária</t>
  </si>
  <si>
    <t>m².dia</t>
  </si>
  <si>
    <t>Dispositivo de direcionamento ou bloqueio tipo tela plástica com suporte fixo - confecção</t>
  </si>
  <si>
    <t>Dispositivo de direcionamento ou bloqueio tipo tela plástica com suporte fixo - utilização de 150 ciclos - fornecimento, 01 implantação e 01 retirada diária</t>
  </si>
  <si>
    <t>Dispositivo de direcionamento ou bloqueio tipo tela plástica com suporte móvel afixado em bloco de concreto - confecção</t>
  </si>
  <si>
    <t>Dispositivo de direcionamento ou bloqueio tipo tela plástica com suporte móvel afixado em bloco de concreto - utilização de 150 ciclos - fornecimento, 01 implantação e 01 retirada diária</t>
  </si>
  <si>
    <t>Fabricação de balizador de concreto - seção circular de 10 cm - areia e brita comerciais</t>
  </si>
  <si>
    <t>Fabricação de balizador de concreto - seção circular de 10 cm - areia extraída e brita produzida</t>
  </si>
  <si>
    <t>Fita zebrada para dispositivos de canalização de trânsito - fornecimento, implantação e retirada</t>
  </si>
  <si>
    <t>Laminado elastoplástico para sinalização horizontal - espessura de 1,5 mm - fornecimento e implantação</t>
  </si>
  <si>
    <t>Luz de advertência e bateria para dispositivos de sinalização - utilização de 200 ciclos - fornecimento, 01 implantação e 01 retirada diária</t>
  </si>
  <si>
    <t>Manutenção/recomposição de sinalização - pintura de faixa com tinta acrílica - espessura de 0,4 mm</t>
  </si>
  <si>
    <t>Manutenção/recomposição de sinalização - pintura de faixa com tinta acrílica - espessura de 0,6 mm</t>
  </si>
  <si>
    <t>Manutenção/recomposição de sinalização - pintura de faixa com tinta acrílica emulsionada em água - espessura de 0,3 mm</t>
  </si>
  <si>
    <t>Manutenção/recomposição de sinalização - pintura de faixa com tinta acrílica emulsionada em água - espessura de 0,4 mm</t>
  </si>
  <si>
    <t>Manutenção/recomposição de sinalização - pintura de faixa com tinta acrílica emulsionada em água - espessura de 0,5 mm</t>
  </si>
  <si>
    <t>Operação de sinalização por bandeirola de tecido ou com placa metálica</t>
  </si>
  <si>
    <t>Painel com seta luminosa montado em chassi de caminhão com prancha</t>
  </si>
  <si>
    <t>Painel com seta luminosa montado em chassi de caminhão com prancha e amortecedor retrátil</t>
  </si>
  <si>
    <t>Painel de mensagens variáveis, portátil móvel, LED, com banco fotovoltaico de energia e montado em chassi com engate</t>
  </si>
  <si>
    <t>Pintura de faixa com plástico a frio bicomponente à base de resinas metacrílicas por dispersão (estrutura)</t>
  </si>
  <si>
    <t>Pintura de faixa com plástico a frio bicomponente à base de resinas metacrílicas por extrusão (alto relevo)</t>
  </si>
  <si>
    <t>Pintura de faixa com plástico a frio bicomponente à base de resinas metacrílicas por extrusão (plano) - espessura de 1,5 mm</t>
  </si>
  <si>
    <t>Pintura de faixa com plástico a frio bicomponente à base de resinas metacrílicas por extrusão (plano) - espessura de 3,0 mm</t>
  </si>
  <si>
    <t>Pintura de faixa com plástico a frio tricomponente à base de resinas metacrílicas por aspersão - espessura de 0,6 mm</t>
  </si>
  <si>
    <t>Pintura de faixa com termoplástico em alto relevo tipo I por extrusão - relevo duplo com base</t>
  </si>
  <si>
    <t>Pintura de faixa com termoplástico em alto relevo tipo II por extrusão - relevo simples ranhurado com base</t>
  </si>
  <si>
    <t>Pintura de faixa com termoplástico em alto relevo tipo III por extrusão - relevo simples com base</t>
  </si>
  <si>
    <t>Pintura de faixa com termoplástico em alto relevo tipo IV por extrusão - relevo simples sem base</t>
  </si>
  <si>
    <t>Pintura de faixa com termoplástico em alto relevo tipo V por extrusão - relevo multipontos sem base (gotas)</t>
  </si>
  <si>
    <t>Pintura de faixa com termoplástico em alto relevo tipo VI por extrusão - relevo multipontos sem base (calotas)</t>
  </si>
  <si>
    <t>Pintura de faixa com tinta acrílica - espessura de 0,4 mm</t>
  </si>
  <si>
    <t>Pintura de faixa com tinta acrílica - espessura de 0,6 mm</t>
  </si>
  <si>
    <t>Pintura de faixa com tinta acrílica emulsionada em água - espessura de 0,3 mm</t>
  </si>
  <si>
    <t>Pintura de faixa com tinta acrílica emulsionada em água - espessura de 0,4 mm</t>
  </si>
  <si>
    <t>Pintura de faixa com tinta acrílica emulsionada em água - espessura de 0,5 mm</t>
  </si>
  <si>
    <t>Pintura de setas e zebrados com termoplástico por aspersão - espessura de 1,5 mm</t>
  </si>
  <si>
    <t>Pintura de setas e zebrados com termoplástico por extrusão - espessura de 3,0 mm</t>
  </si>
  <si>
    <t>Pintura de setas e zebrados com tinta acrílica - espessura de 0,4 mm</t>
  </si>
  <si>
    <t>Pintura de setas e zebrados com tinta acrílica - espessura de 0,6 mm</t>
  </si>
  <si>
    <t>Pintura de setas e zebrados com tinta acrílica emulsionada em água - espessura de 0,3 mm</t>
  </si>
  <si>
    <t>Pintura de setas e zebrados com tinta acrílica emulsionada em água - espessura de 0,4 mm</t>
  </si>
  <si>
    <t>Pintura de setas e zebrados com tinta acrílica emulsionada em água - espessura de 0,5 mm</t>
  </si>
  <si>
    <t>Pintura eletrostática a pó com tinta poliéster em chapa de aço</t>
  </si>
  <si>
    <t>Placa de advertência em aço, lado de 0,60 m - película retrorrefletiva tipo I + SI - fornecimento e implantação</t>
  </si>
  <si>
    <t>Placa de advertência em aço, lado de 0,80 m - película retrorrefletiva tipo I + SI - fornecimento e implantação</t>
  </si>
  <si>
    <t>Placa de advertência em aço, lado de 1,00 m - película retrorrefletiva tipo I + SI - fornecimento e implantação</t>
  </si>
  <si>
    <t>Placa de advertência em aço, lado de 1,20 m - película retrorrefletiva tipo III + SI - fornecimento e implantação</t>
  </si>
  <si>
    <t>Placa de advertência em fibra, lado de 0,60 m - película retrorrefletiva tipo I + SI - fornecimento e implantação</t>
  </si>
  <si>
    <t>Placa de advertência em fibra, lado de 0,80 m - película retrorrefletiva tipo I + SI - fornecimento e implantação</t>
  </si>
  <si>
    <t>Placa de advertência em fibra, lado de 1,00 m - película retrorrefletiva tipo I + SI - fornecimento e implantação</t>
  </si>
  <si>
    <t>Placa de advertência em fibra, lado de 1,20 m - película retrorrefletiva tipo III + SI - fornecimento e implantação</t>
  </si>
  <si>
    <t>Placa de marco quilométrico em aço - 0,60 x 0,865 m - película retrorrefletiva tipo I + I - fornecimento e implantação</t>
  </si>
  <si>
    <t>Placa de marco quilométrico em aço - 0,70 x 1,00 m - película retrorrefletiva tipo I + III - fornecimento e implantação</t>
  </si>
  <si>
    <t>Placa de marco quilométrico em fibra - 0,60 x 0,865 m - película retrorrefletiva tipo I + I - fornecimento e implantação</t>
  </si>
  <si>
    <t>Placa de marco quilométrico em fibra - 0,70 x 1,00 m - película retrorrefletiva tipo I + III - fornecimento e implantação</t>
  </si>
  <si>
    <t>Placa de regulamentação em aço D = 0,60 m - película retrorrefletiva tipo I + SI - fornecimento e implantação</t>
  </si>
  <si>
    <t>Placa de regulamentação em aço D = 0,80 m - película retrorrefletiva tipo I + SI - fornecimento e implantação</t>
  </si>
  <si>
    <t>Placa de regulamentação em aço D = 1,00 m - película retrorrefletiva tipo I + SI - fornecimento e implantação</t>
  </si>
  <si>
    <t>Placa de regulamentação em aço D = 1,20 m - película retrorrefletiva tipo III + SI - fornecimento e implantação</t>
  </si>
  <si>
    <t>Placa de regulamentação em aço, R1 lado 0,248 m - película retrorrefletiva tipo I + SI - fornecimento e implantação</t>
  </si>
  <si>
    <t>Placa de regulamentação em aço, R1 lado 0,331 m - película retrorrefletiva tipo I + SI - fornecimento e implantação</t>
  </si>
  <si>
    <t>Placa de regulamentação em aço, R1 lado 0,414 m - película retrorrefletiva tipo I + SI - fornecimento e implantação</t>
  </si>
  <si>
    <t>Placa de regulamentação em aço, R1 lado 0,497 m - película retrorrefletiva tipo III + SI - fornecimento e implantação</t>
  </si>
  <si>
    <t>Placa de regulamentação em aço, R2 lado 0,60 m - película retrorrefletiva tipo I + SI - fornecimento e implantação</t>
  </si>
  <si>
    <t>Placa de regulamentação em aço, R2 lado 0,80 m - película retrorrefletiva tipo I + SI - fornecimento e implantação</t>
  </si>
  <si>
    <t>Placa de regulamentação em aço, R2 lado 1,00 m - película retrorrefletiva tipo I + SI - fornecimento e implantação</t>
  </si>
  <si>
    <t>Placa de regulamentação em aço, R2 lado 1,20 m - película retrorrefletiva tipo III + SI - fornecimento e implantação</t>
  </si>
  <si>
    <t>Placa de regulamentação em fibra, D = 0,60 m - película retrorrefletiva tipo I + SI - fornecimento e implantação</t>
  </si>
  <si>
    <t>Placa de regulamentação em fibra, D = 0,80 m - película retrorrefletiva tipo I + SI - fornecimento e implantação</t>
  </si>
  <si>
    <t>Placa de regulamentação em fibra, D = 1,00 m - película retrorrefletiva tipo I + SI - fornecimento e implantação</t>
  </si>
  <si>
    <t>Placa de regulamentação em fibra, D = 1,20 m - película retrorrefletiva tipo III + SI - fornecimento e implantação</t>
  </si>
  <si>
    <t>Placa de regulamentação em fibra, R1 lado 0,248 m - película retrorrefletiva tipo I + SI - fornecimento e implantação</t>
  </si>
  <si>
    <t>Placa de regulamentação em fibra, R1 lado 0,331 m - película retrorrefletiva tipo I + SI - fornecimento e implantação</t>
  </si>
  <si>
    <t>Placa de regulamentação em fibra, R1 lado 0,414 m - película retrorrefletiva tipo I + SI - fornecimento e implantação</t>
  </si>
  <si>
    <t>Placa de regulamentação em fibra, R1 lado 0,497 m - película retrorrefletiva tipo III + SI - fornecimento e implantação</t>
  </si>
  <si>
    <t>Placa de regulamentação em fibra, R2 lado 0,60 m - película retrorrefletiva tipo I + SI - fornecimento e implantação</t>
  </si>
  <si>
    <t>Placa de regulamentação em fibra, R2 lado 0,80 m - película retrorrefletiva tipo I + SI - fornecimento e implantação</t>
  </si>
  <si>
    <t>Placa de regulamentação em fibra, R2 lado 1,00 m - película retrorrefletiva tipo I + SI - fornecimento e implantação</t>
  </si>
  <si>
    <t>Placa de regulamentação em fibra, R2 lado 1,20 m - película retrorrefletiva tipo I + SI - fornecimento e implantação</t>
  </si>
  <si>
    <t>Placa de regulamentação para sinalização de obras montada em suporte metálico móvel, R1 lado 0,414 m - utilização de 600 ciclos - fornecimento, 01 implantação e 01 retirada diária</t>
  </si>
  <si>
    <t>Placa de regulamentação para sinalização de obras montada em suporte metálico móvel, R2 lado 1,00 m - utilização de 600 ciclos - fornecimento, 01 implantação e 01 retirada diária</t>
  </si>
  <si>
    <t>Placa delineador em aço - 0,30 x 0,90 m - película retrorrefletiva tipo I + IV - fornecimento e implantação</t>
  </si>
  <si>
    <t>Placa delineador em aço - 0,50 x 0,60 m - película retrorrefletiva tipo I + IV - fornecimento e implantação</t>
  </si>
  <si>
    <t>Placa delineador em fibra - 0,30 x 0,90 m - película retrorrefletiva tipo I + IV - fornecimento e implantação</t>
  </si>
  <si>
    <t>Placa delineador em fibra - 0,50 x 0,60 m - película retrorrefletiva tipo I + IV - fornecimento e implantação</t>
  </si>
  <si>
    <t>Placa em aço - 2,00 x 1,00 m - película retrorrefletiva tipo I + I - fornecimento e implantação</t>
  </si>
  <si>
    <t>Placa em aço - 2,00 x 1,00 m - película retrorrefletiva tipo I + III - fornecimento e implantação</t>
  </si>
  <si>
    <t>Placa em aço - 2,00 x 1,00 m - película retrorrefletiva tipo I + X - fornecimento e implantação</t>
  </si>
  <si>
    <t>Placa em aço - 2,00 x 1,00 m - película retrorrefletiva tipo III + III - fornecimento e implantação</t>
  </si>
  <si>
    <t>Placa em aço - 2,00 x 1,00 m - película retrorrefletiva tipo III + X - fornecimento e implantação</t>
  </si>
  <si>
    <t>Placa em aço - 3,00 x 1,50 m - película retrorrefletiva tipo I + I - fornecimento e implantação</t>
  </si>
  <si>
    <t>Placa em aço - 3,00 x 1,50 m - película retrorrefletiva tipo I + III - fornecimento e implantação</t>
  </si>
  <si>
    <t>Placa em aço - 3,00 x 1,50 m - película retrorrefletiva tipo I + X - fornecimento e implantação</t>
  </si>
  <si>
    <t>Placa em aço - 3,00 x 1,50 m - película retrorrefletiva tipo III + III - fornecimento e implantação</t>
  </si>
  <si>
    <t>Placa em aço - 3,00 x 1,50 m - película retrorrefletiva tipo III + X - fornecimento e implantação</t>
  </si>
  <si>
    <t>Placa em aço - 3,00 x 2,00 m - película retrorrefletiva tipo I + I - fornecimento e implantação</t>
  </si>
  <si>
    <t>Placa em aço - 3,00 x 2,00 m - película retrorrefletiva tipo I + III - fornecimento e implantação</t>
  </si>
  <si>
    <t>Placa em aço - 3,00 x 2,00 m - película retrorrefletiva tipo I + X - fornecimento e implantação</t>
  </si>
  <si>
    <t>Placa em aço - 3,00 x 2,00 m - película retrorrefletiva tipo III + III - fornecimento e implantação</t>
  </si>
  <si>
    <t>Placa em aço - 3,00 x 2,00 m - película retrorrefletiva tipo III + X - fornecimento e implantação</t>
  </si>
  <si>
    <t>Placa em aço - 4,00 x 2,00 m - película retrorrefletiva tipo I + I - fornecimento e implantação</t>
  </si>
  <si>
    <t>Placa em aço - 4,00 x 2,00 m - película retrorrefletiva tipo I + III - fornecimento e implantação</t>
  </si>
  <si>
    <t>Placa em aço - 4,00 x 2,00 m - película retrorrefletiva tipo I + X - fornecimento e implantação</t>
  </si>
  <si>
    <t>Placa em aço - 4,00 x 2,00 m - película retrorrefletiva tipo III + III - fornecimento e implantação</t>
  </si>
  <si>
    <t>Placa em aço - 4,00 x 2,00 m - película retrorrefletiva tipo III + X - fornecimento e implantação</t>
  </si>
  <si>
    <t>Placa em aço - 4,00 x 3,00 m - película retrorrefletiva tipo I + I - fornecimento e implantação</t>
  </si>
  <si>
    <t>Placa em aço - 4,00 x 3,00 m - película retrorrefletiva tipo I + III - fornecimento e implantação</t>
  </si>
  <si>
    <t>Placa em aço - 4,00 x 3,00 m - película retrorrefletiva tipo I + X - fornecimento e implantação</t>
  </si>
  <si>
    <t>Placa em aço - 4,00 x 3,00 m - película retrorrefletiva tipo III + III - fornecimento e implantação</t>
  </si>
  <si>
    <t>Placa em aço - 4,00 x 3,00 m - película retrorrefletiva tipo III + X - fornecimento e implantação</t>
  </si>
  <si>
    <t>Placa em aço - película I + I - chapa recuperada - fornecimento e implantação</t>
  </si>
  <si>
    <t>Placa em aço - película I + I - fornecimento e implantação</t>
  </si>
  <si>
    <t>Placa em aço - película I + III - chapa recuperada - fornecimento e implantação</t>
  </si>
  <si>
    <t>Placa em aço - película I + III - fornecimento e implantação</t>
  </si>
  <si>
    <t>Placa em aço - película III + III - chapa recuperada - fornecimento e implantação</t>
  </si>
  <si>
    <t>Placa em aço - película III + III - fornecimento e implantação</t>
  </si>
  <si>
    <t>Placa em aço nº 16 galvanizado com película retrorrefletiva tipo I + I - chapa recuperada - confecção</t>
  </si>
  <si>
    <t>Placa em aço nº 16 galvanizado com película retrorrefletiva tipo I + I - confecção</t>
  </si>
  <si>
    <t>Placa em aço nº 16 galvanizado com película retrorrefletiva tipo I + III - chapa recuperada - confecção</t>
  </si>
  <si>
    <t>Placa em aço nº 16 galvanizado com película retrorrefletiva tipo I + IV - confecção</t>
  </si>
  <si>
    <t>Placa em aço nº 16 galvanizado com película retrorrefletiva tipo I + SI - confecção</t>
  </si>
  <si>
    <t>Placa em aço nº 16 galvanizado com película retrorrefletiva tipo I + X - confecção</t>
  </si>
  <si>
    <t>Placa em aço nº 16 galvanizado com película retrorrefletiva tipo III + III - chapa recuperada - confecção</t>
  </si>
  <si>
    <t>Placa em aço nº 16 galvanizado com película retrorrefletiva tipo III + SI - confecção</t>
  </si>
  <si>
    <t>Placa em aço nº 16 galvanizado com película retrorrefletiva tipo III + X - confecção</t>
  </si>
  <si>
    <t>Placa em aço, modulada - 2,00 x 1,00 m - película retrorrefletiva tipo I + I - fornecimento e implantação</t>
  </si>
  <si>
    <t>Placa em aço, modulada - 2,00 x 1,00 m - película retrorrefletiva tipo I + III - fornecimento e implantação</t>
  </si>
  <si>
    <t>Placa em aço, modulada - 2,00 x 1,00 m - película retrorrefletiva tipo III + III - fornecimento e implantação</t>
  </si>
  <si>
    <t>Placa em aço, modulada - 3,00 x 1,50 m - película retrorrefletiva tipo I + I - fornecimento e implantação</t>
  </si>
  <si>
    <t>Placa em aço, modulada - 3,00 x 1,50 m - película retrorrefletiva tipo I + III - fornecimento e implantação</t>
  </si>
  <si>
    <t>Placa em aço, modulada - 3,00 x 1,50 m - película retrorrefletiva tipo III + III - fornecimento e implantação</t>
  </si>
  <si>
    <t>Placa em aço, modulada - 3,00 x 2,00 m - película retrorrefletiva tipo I + I - fornecimento e implantação</t>
  </si>
  <si>
    <t>Placa em aço, modulada - 3,00 x 2,00 m - película retrorrefletiva tipo I + III - fornecimento e implantação</t>
  </si>
  <si>
    <t>Placa em aço, modulada - 3,00 x 2,00 m - película retrorrefletiva tipo III + III - fornecimento e implantação</t>
  </si>
  <si>
    <t>Placa em aço, modulada - 4,00 x 2,00 m - película retrorrefletiva tipo I + I - fornecimento e implantação</t>
  </si>
  <si>
    <t>Placa em aço, modulada - 4,00 x 2,00 m - película retrorrefletiva tipo I + III - fornecimento e implantação</t>
  </si>
  <si>
    <t>Placa em aço, modulada - 4,00 x 2,00 m - película retrorrefletiva tipo III + III - fornecimento e implantação</t>
  </si>
  <si>
    <t>Placa em aço, modulada - 4,00 x 3,00 m - película retrorrefletiva tipo I + I - fornecimento e implantação</t>
  </si>
  <si>
    <t>Placa em aço, modulada - 4,00 x 3,00 m - película retrorrefletiva tipo I + III - fornecimento e implantação</t>
  </si>
  <si>
    <t>Placa em aço, modulada - 4,00 x 3,00 m - película retrorrefletiva tipo III + III - fornecimento e implantação</t>
  </si>
  <si>
    <t>Placa em aço, modulada - acima de 2 m² - película I + I - fornecimento e implantação</t>
  </si>
  <si>
    <t>Placa em aço, modulada - acima de 2 m² - película I + III - fornecimento e implantação</t>
  </si>
  <si>
    <t>Placa em aço, modulada - acima de 2 m² - película III + III - fornecimento e implantação</t>
  </si>
  <si>
    <t>Placa em alumínio composto de 3 mm, modulada, aérea, com película retrorrefletiva tipo I + III - confecção</t>
  </si>
  <si>
    <t>Placa em alumínio composto de 3 mm, modulada, aérea, com película retrorrefletiva tipo III + III - confecção</t>
  </si>
  <si>
    <t>Placa em alumínio composto de 3 mm, modulada, aérea, com película retrorrefletiva tipo III + X - confecção</t>
  </si>
  <si>
    <t>Placa em alumínio composto de 3 mm, modulada, aérea, com película retrorrefletiva tipo X + SI - confecção</t>
  </si>
  <si>
    <t>Placa em alumínio composto, espessura de 3,0 mm, modulada, aérea - película retrorrefletiva tipo I + III - fornecimento e implantação</t>
  </si>
  <si>
    <t>Placa em alumínio composto, espessura de 3,0 mm, modulada, aérea - película retrorrefletiva tipo III + III - fornecimento e implantação</t>
  </si>
  <si>
    <t>Placa em alumínio composto, espessura de 3,0 mm, modulada, aérea - película retrorrefletiva tipo III + X - fornecimento e implantação</t>
  </si>
  <si>
    <t>Placa em alumínio composto, espessura de 3,0 mm, modulada, aérea - película retrorrefletiva tipo X + SI - fornecimento e implantação</t>
  </si>
  <si>
    <t>Placa em alumínio, espessura de 1,5 mm, modulada, aérea - película retrorrefletiva tipo I + III - fornecimento e implantação</t>
  </si>
  <si>
    <t>Placa em alumínio, espessura de 1,5 mm, modulada, aérea - película retrorrefletiva tipo III + III - fornecimento e implantação</t>
  </si>
  <si>
    <t>Placa em alumínio, espessura de 1,5 mm, modulada, aérea - película retrorrefletiva tipo III + X - fornecimento e implantação</t>
  </si>
  <si>
    <t>Placa em alumínio, espessura de 1,5 mm, modulada, aérea, com película retrorrefletiva tipo I + III - confecção</t>
  </si>
  <si>
    <t>Placa em alumínio, espessura de 1,5 mm, modulada, aérea, com película retrorrefletiva tipo III + III - confecção</t>
  </si>
  <si>
    <t>Placa em alumínio, espessura de 1,5 mm, modulada, aérea, com película retrorrefletiva tipo III + X - confecção</t>
  </si>
  <si>
    <t>Placa em chapa de poliéster reforçada com fibra de vidro com película retrorrefletiva tipo I + I - confecção</t>
  </si>
  <si>
    <t>Placa em chapa de poliéster reforçada com fibra de vidro com película retrorrefletiva tipo I + III - confecção</t>
  </si>
  <si>
    <t>Placa em chapa de poliéster reforçada com fibra de vidro com película retrorrefletiva tipo I + IV - confecção</t>
  </si>
  <si>
    <t>Placa em chapa de poliéster reforçada com fibra de vidro com película retrorrefletiva tipo I + SI - confecção</t>
  </si>
  <si>
    <t>Placa em chapa de poliéster reforçada com fibra de vidro com película retrorrefletiva tipo III + III - confecção</t>
  </si>
  <si>
    <t>Placa em chapa de poliéster reforçada com fibra de vidro com película retrorrefletiva tipo III + SI - confecção</t>
  </si>
  <si>
    <t>Placa em fibra - 2,00 x 1,00 m - película retrorrefletiva tipo I + I - fornecimento e implantação</t>
  </si>
  <si>
    <t>Placa em fibra - 2,00 x 1,00 m - película retrorrefletiva tipo I + III - fornecimento e implantação</t>
  </si>
  <si>
    <t>Placa em fibra - 2,00 x 1,00 m - película retrorrefletiva tipo III + III - fornecimento e implantação</t>
  </si>
  <si>
    <t>Placa em fibra - 3,00 x 1,50 m - película retrorrefletiva tipo I + I - fornecimento e implantação</t>
  </si>
  <si>
    <t>Placa em fibra - 3,00 x 1,50 m - película retrorrefletiva tipo I + III - fornecimento e implantação</t>
  </si>
  <si>
    <t>Placa em fibra - 3,00 x 1,50 m - película retrorrefletiva tipo III + III - fornecimento e implantação</t>
  </si>
  <si>
    <t>Placa em fibra - 3,00 x 2,00 m - película retrorrefletiva tipo I + I - fornecimento e implantação</t>
  </si>
  <si>
    <t>Placa em fibra - 3,00 x 2,00 m - película retrorrefletiva tipo I + III - fornecimento e implantação</t>
  </si>
  <si>
    <t>Placa em fibra - 3,00 x 2,00 m - película retrorrefletiva tipo III + III - fornecimento e implantação</t>
  </si>
  <si>
    <t>Placa em fibra - 4,00 x 2,00 m - película retrorrefletiva tipo I + I - fornecimento e implantação</t>
  </si>
  <si>
    <t>Placa em fibra - 4,00 x 2,00 m - película retrorrefletiva tipo I + III - fornecimento e implantação</t>
  </si>
  <si>
    <t>Placa em fibra - 4,00 x 2,00 m - película retrorrefletiva tipo III + III - fornecimento e implantação</t>
  </si>
  <si>
    <t>Placa em fibra - 4,00 x 3,00 m - película retrorrefletiva tipo I + I - fornecimento e implantação</t>
  </si>
  <si>
    <t>Placa em fibra - 4,00 x 3,00 m - película retrorrefletiva tipo I + III - fornecimento e implantação</t>
  </si>
  <si>
    <t>Placa em fibra - 4,00 x 3,00 m - película retrorrefletiva tipo III + III - fornecimento e implantação</t>
  </si>
  <si>
    <t>Placa em fibra - película I + I - fornecimento e implantação</t>
  </si>
  <si>
    <t>Placa em fibra - película I + III - fornecimento e implantação</t>
  </si>
  <si>
    <t>Placa em fibra - película III + III - fornecimento e implantação</t>
  </si>
  <si>
    <t>Placa em fibra, modulada, aérea - película retrorrefletiva tipo I + III - fornecimento e implantação</t>
  </si>
  <si>
    <t>Placa em fibra, modulada, aérea - película retrorrefletiva tipo III + III - fornecimento e implantação</t>
  </si>
  <si>
    <t>Placa em fibra, modulada, aérea - película retrorrefletiva tipo III + X - fornecimento e implantação</t>
  </si>
  <si>
    <t>Placa modulada em aço nº 18 galvanizado com película retrorrefletiva tipo I + I - confecção</t>
  </si>
  <si>
    <t>Placa modulada em aço nº 18 galvanizado com película retrorrefletiva tipo I + III - confecção</t>
  </si>
  <si>
    <t>Placa modulada em aço nº 18 galvanizado com película retrorrefletiva tipo III + III - confecção</t>
  </si>
  <si>
    <t>Placa modulada em chapa de poliéster reforçada com fibra de vidro, aérea, com película retrorrefletiva tipo I + III - confecção</t>
  </si>
  <si>
    <t>Placa modulada em chapa de poliéster reforçada com fibra de vidro, aérea, com película retrorrefletiva tipo III + III - confecção</t>
  </si>
  <si>
    <t>Placa modulada em chapa de poliéster reforçada com fibra de vidro, aérea, com película retrorrefletiva tipo III + X - confecção</t>
  </si>
  <si>
    <t>Pórtico metálico com vão de 15,9 m, vento de 35 m/s e área de exposição de até 23,85 m² - fornecimento e implantação - areia e brita comerciais</t>
  </si>
  <si>
    <t>Pórtico metálico com vão de 15,9 m, vento de 35 m/s e área de exposição de até 23,85 m² - fornecimento e implantação - areia extraída e brita produzida</t>
  </si>
  <si>
    <t>Pórtico metálico com vão de 15,9 m, vento de 40 m/s e área de exposição de até 23,85 m² - fornecimento e implantação - areia e brita comerciais</t>
  </si>
  <si>
    <t>Pórtico metálico com vão de 15,9 m, vento de 40 m/s e área de exposição de até 23,85 m² - fornecimento e implantação - areia extraída e brita produzida</t>
  </si>
  <si>
    <t>Pórtico metálico com vão de 15,9 m, vento de 45 m/s e área de exposição de até 23,85 m² - fornecimento e implantação - areia e brita comerciais</t>
  </si>
  <si>
    <t>Pórtico metálico com vão de 15,9 m, vento de 45 m/s e área de exposição de até 23,85 m² - fornecimento e implantação - areia extraída e brita produzida</t>
  </si>
  <si>
    <t>Recuperação de chapa em aço para placa de sinalização</t>
  </si>
  <si>
    <t>Remoção da estrutura de pórtico metálico</t>
  </si>
  <si>
    <t>Remoção da estrutura de semipórtico duplo metálico</t>
  </si>
  <si>
    <t>Remoção da estrutura de semipórtico metálico</t>
  </si>
  <si>
    <t>Remoção de placa de sinalização</t>
  </si>
  <si>
    <t>Remoção de sinalização horizontal com maçarico</t>
  </si>
  <si>
    <t>Remoção de sinalização horizontal por fresagem</t>
  </si>
  <si>
    <t>Remoção de sinalização horizontal tipo pintura acrílica por jateamento abrasivo úmido com vidro - utilização de 3 vezes</t>
  </si>
  <si>
    <t>Semáforo móvel com 3 lentes D = 200 mm</t>
  </si>
  <si>
    <t>Semipórtico duplo metálico com vão de 2 x 8,3 m, vento de 35 m/s e área de exposição de até 2 x 12,45 m² - fornecimento e implantação - areia e brita comerciais</t>
  </si>
  <si>
    <t>Semipórtico duplo metálico com vão de 2 x 8,3 m, vento de 35 m/s e área de exposição de até 2 x 12,45 m² - fornecimento e implantação - areia extraída e brita produzida</t>
  </si>
  <si>
    <t>Semipórtico duplo metálico com vão de 2 x 8,3 m, vento de 40 m/s e área de exposição de até 2 x 12,45 m² - fornecimento e implantação - areia e brita comerciais</t>
  </si>
  <si>
    <t>Semipórtico duplo metálico com vão de 2 x 8,3 m, vento de 40 m/s e área de exposição de até 2 x 12,45 m² - fornecimento e implantação - areia extraída e brita produzida</t>
  </si>
  <si>
    <t>Semipórtico duplo metálico com vão de 2 x 8,3 m, vento de 45 m/s e área de exposição de até 2 x 12,45 m² - fornecimento e implantação - areia e brita comerciais</t>
  </si>
  <si>
    <t>Semipórtico duplo metálico com vão de 2 x 8,3 m, vento de 45 m/s e área de exposição de até 2 x 12,45 m² - fornecimento e implantação - areia extraída e brita produzida</t>
  </si>
  <si>
    <t>Semipórtico metálico com vão de 8,3 m, vento de 35 m/s e área de exposição de até 12,45 m² - fornecimento e implantação - areia e brita comerciais</t>
  </si>
  <si>
    <t>Semipórtico metálico com vão de 8,3 m, vento de 35 m/s e área de exposição de até 12,45 m² - fornecimento e implantação - areia extraída e brita produzida</t>
  </si>
  <si>
    <t>Semipórtico metálico com vão de 8,3 m, vento de 40 m/s e área de exposição de até 12,45 m² - fornecimento e implantação - areia e brita comerciais</t>
  </si>
  <si>
    <t>Semipórtico metálico com vão de 8,3 m, vento de 40 m/s e área de exposição de até 12,45 m² - fornecimento e implantação - areia extraída e brita produzida</t>
  </si>
  <si>
    <t>Semipórtico metálico com vão de 8,3 m, vento de 45 m/s e área de exposição de até 12,45 m² - fornecimento e implantação - areia e brita comerciais</t>
  </si>
  <si>
    <t>Semipórtico metálico com vão de 8,3 m, vento de 45 m/s e área de exposição de até 12,45 m² - fornecimento e implantação - areia extraída e brita produzida</t>
  </si>
  <si>
    <t>Sinalizador direcional móvel, LED, com banco fotovoltaico de energia e montado em chassi com engate</t>
  </si>
  <si>
    <t>Suporte duplo metálico galvanizado para placas - 3,00 x 1,50 m - fornecimento e implantação</t>
  </si>
  <si>
    <t>Suporte duplo metálico galvanizado para placas - 3,00 x 2,00 m - fornecimento e implantação</t>
  </si>
  <si>
    <t>Suporte duplo metálico galvanizado para placas - 4,00 x 2,00 m - fornecimento e implantação</t>
  </si>
  <si>
    <t>Suporte duplo metálico galvanizado para placas - 4,00 x 3,00 m - fornecimento e implantação</t>
  </si>
  <si>
    <t>Suporte metálico galvanizado para marco quilométrico - fornecimento e implantação</t>
  </si>
  <si>
    <t>Suporte metálico galvanizado para placa de advertência ou regulamentação - lado ou diâmetro de 0,60 m - fornecimento e implantação</t>
  </si>
  <si>
    <t>Suporte metálico galvanizado para placa de advertência ou regulamentação - lado ou diâmetro de 0,80 m - fornecimento e implantação</t>
  </si>
  <si>
    <t>Suporte metálico galvanizado para placa de advertência ou regulamentação - lado ou diâmetro de 1,00 m - fornecimento e implantação</t>
  </si>
  <si>
    <t>Suporte metálico galvanizado para placa de advertência ou regulamentação - lado ou diâmetro de 1,20 m - fornecimento e implantação</t>
  </si>
  <si>
    <t>Suporte metálico galvanizado para placa de regulamentação - R1 - lado de 0,248 m - fornecimento e implantação</t>
  </si>
  <si>
    <t>Suporte metálico galvanizado para placa de regulamentação - R1 - lado de 0,331 m - fornecimento e implantação</t>
  </si>
  <si>
    <t>Suporte metálico galvanizado para placa de regulamentação - R1 - lado de 0,414 m - fornecimento e implantação</t>
  </si>
  <si>
    <t>Suporte metálico galvanizado para placa de regulamentação - R1 - lado de 0,497 m - fornecimento e implantação</t>
  </si>
  <si>
    <t>Suporte metálico galvanizado para placa de regulamentação - R2 - lado de 0,60 m - fornecimento e implantação</t>
  </si>
  <si>
    <t>Suporte metálico galvanizado para placa de regulamentação - R2 - lado de 0,80 m - fornecimento e implantação</t>
  </si>
  <si>
    <t>Suporte metálico galvanizado para placa de regulamentação - R2 - lado de 1,00 m - fornecimento e implantação</t>
  </si>
  <si>
    <t>Suporte metálico galvanizado para placa de regulamentação - R2 - lado de 1,20 m - fornecimento e implantação</t>
  </si>
  <si>
    <t>Suporte metálico galvanizado para placas - 2,00 x 1,00 m - fornecimento e implantação</t>
  </si>
  <si>
    <t>Suporte metálico móvel para placa de sinalização - confecção</t>
  </si>
  <si>
    <t>Suporte polimérico ecológico maciço colapsível D = 6,5 cm para placa de sinalização - fornecimento e implantação</t>
  </si>
  <si>
    <t>Suporte polimérico ecológico maciço colapsível quadrado de 10 cm para placa de sinalização - fornecimento e implantação</t>
  </si>
  <si>
    <t>Suporte polimérico ecológico maciço colapsível quadrado de 8 cm para placa de sinalização - fornecimento e implantação</t>
  </si>
  <si>
    <t>Suporte polimérico ecológico maciço colapsível retangular de 7 x 15 cm para placa de sinalização - fornecimento e implantação</t>
  </si>
  <si>
    <t>Tacha refletiva em plástico injetado - bidirecional tipo I - com um pino - fornecimento e colocação</t>
  </si>
  <si>
    <t>Tacha refletiva em plástico injetado - bidirecional tipo I - fornecimento e colocação</t>
  </si>
  <si>
    <t>Tacha refletiva em plástico injetado - bidirecional tipo II - com um pino - fornecimento e colocação</t>
  </si>
  <si>
    <t>Tacha refletiva em plástico injetado - bidirecional tipo II - fornecimento e colocação</t>
  </si>
  <si>
    <t>Tacha refletiva em plástico injetado - bidirecional tipo III - fornecimento e colocação</t>
  </si>
  <si>
    <t>Tacha refletiva em plástico injetado - bidirecional tipo IV - com um pino - fornecimento e colocação</t>
  </si>
  <si>
    <t>Tacha refletiva em plástico injetado - bidirecional tipo IV - fornecimento e colocação</t>
  </si>
  <si>
    <t>Tacha refletiva em plástico injetado - monodirecional tipo I - com um pino - fornecimento e colocação</t>
  </si>
  <si>
    <t>Tacha refletiva em plástico injetado - monodirecional tipo I - fornecimento e colocação</t>
  </si>
  <si>
    <t>Tacha refletiva em plástico injetado - monodirecional tipo II - com um pino - fornecimento e colocação</t>
  </si>
  <si>
    <t>Tacha refletiva em plástico injetado - monodirecional tipo II - fornecimento e colocação</t>
  </si>
  <si>
    <t>Tacha refletiva em plástico injetado - monodirecional tipo III - com um pino - fornecimento e colocação</t>
  </si>
  <si>
    <t>Tacha refletiva em plástico injetado - monodirecional tipo III - fornecimento e colocação</t>
  </si>
  <si>
    <t>Tacha refletiva em plástico injetado - monodirecional tipo IV - com um pino - fornecimento e colocação</t>
  </si>
  <si>
    <t>Tacha refletiva em plástico injetado - monodirecional tipo IV - fornecimento e colocação</t>
  </si>
  <si>
    <t>Tacha refletiva em resina sintética - bidirecional tipo I - com um pino - fornecimento e colocação</t>
  </si>
  <si>
    <t>Tacha refletiva em resina sintética - bidirecional tipo I - fornecimento e colocação</t>
  </si>
  <si>
    <t>Tacha refletiva em resina sintética - bidirecional tipo II - com um pino - fornecimento e colocação</t>
  </si>
  <si>
    <t>Tacha refletiva em resina sintética - bidirecional tipo II - fornecimento e colocação</t>
  </si>
  <si>
    <t>Tacha refletiva em resina sintética - bidirecional tipo III - com um pino - fornecimento e colocação</t>
  </si>
  <si>
    <t>Tacha refletiva em resina sintética - bidirecional tipo III - fornecimento e colocação</t>
  </si>
  <si>
    <t>Tacha refletiva em resina sintética - bidirecional tipo IV - com um pino - fornecimento e colocação</t>
  </si>
  <si>
    <t>Tacha refletiva em resina sintética - bidirecional tipo IV - fornecimento e colocação</t>
  </si>
  <si>
    <t>Tacha refletiva em resina sintética - monodirecional tipo I - com um pino - fornecimento e colocação</t>
  </si>
  <si>
    <t>Tacha refletiva em resina sintética - monodirecional tipo I - fornecimento e colocação</t>
  </si>
  <si>
    <t>Tacha refletiva em resina sintética - monodirecional tipo II - com um pino - fornecimento e colocação</t>
  </si>
  <si>
    <t>Tacha refletiva em resina sintética - monodirecional tipo II - fornecimento e colocação</t>
  </si>
  <si>
    <t>Tacha refletiva em resina sintética - monodirecional tipo III - com um pino - fornecimento e colocação</t>
  </si>
  <si>
    <t>Tacha refletiva em resina sintética - monodirecional tipo III - fornecimento e colocação</t>
  </si>
  <si>
    <t>Tacha refletiva em resina sintética - monodirecional tipo IV - com um pino - fornecimento e colocação</t>
  </si>
  <si>
    <t>Tacha refletiva em resina sintética - monodirecional tipo IV - fornecimento e colocação</t>
  </si>
  <si>
    <t>Tacha refletiva metálica - bidirecional tipo II - com dois pinos - fornecimento e colocação</t>
  </si>
  <si>
    <t>Tacha refletiva metálica - bidirecional tipo II - com um pino - fornecimento e colocação</t>
  </si>
  <si>
    <t>Tacha refletiva metálica - bidirecional tipo III - com dois pinos - fornecimento e colocação</t>
  </si>
  <si>
    <t>Tacha refletiva metálica - bidirecional tipo III - com um pino - fornecimento e colocação</t>
  </si>
  <si>
    <t>Tacha refletiva metálica - bidirecional tipo IV - com dois pinos - fornecimento e colocação</t>
  </si>
  <si>
    <t>Tacha refletiva metálica - bidirecional tipo IV - com um pino - fornecimento e colocação</t>
  </si>
  <si>
    <t>Tacha refletiva metálica - monodirecional tipo II - com dois pinos - fornecimento e colocação</t>
  </si>
  <si>
    <t>Tacha refletiva metálica - monodirecional tipo II - com um pino - fornecimento e colocação</t>
  </si>
  <si>
    <t>Tacha refletiva metálica - monodirecional tipo III - com dois pinos - fornecimento e colocação</t>
  </si>
  <si>
    <t>Tacha refletiva metálica - monodirecional tipo III - com um pino - fornecimento e colocação</t>
  </si>
  <si>
    <t>Tacha refletiva metálica - monodirecional tipo IV - com dois pinos - fornecimento e colocação</t>
  </si>
  <si>
    <t>Tacha refletiva metálica - monodirecional tipo IV - com um pino - fornecimento e colocação</t>
  </si>
  <si>
    <t>Tachão refletivo em plástico injetado - bidirecional - fornecimento e colocação</t>
  </si>
  <si>
    <t>Tachão refletivo em plástico injetado - monodirecional - fornecimento e colocação</t>
  </si>
  <si>
    <t>Tachão refletivo em resina sintética - bidirecional - fornecimento e colocação</t>
  </si>
  <si>
    <t>Tachão refletivo em resina sintética - monodirecional - fornecimento e colocação</t>
  </si>
  <si>
    <t>Termoplástico pré-formado para sinalização horizontal - espessura de 2 mm - fornecimento e implantação</t>
  </si>
  <si>
    <t>Comboio balizador em deslocamento</t>
  </si>
  <si>
    <t>Confecção de corpo de boia flutuante cilíndrico D = 1,10m</t>
  </si>
  <si>
    <t>Confecção de corpo de boia flutuante cilíndrico D = 1,10m - com lastro</t>
  </si>
  <si>
    <t>Confecção de corpo de boia flutuante cilíndrico D = 1,42m - boia de amarração</t>
  </si>
  <si>
    <t>Confecção de corpo de boia flutuante cilíndrico D = 1,43m - com lastro</t>
  </si>
  <si>
    <t>Confecção de mangrulho H = 0,90m</t>
  </si>
  <si>
    <t>Confecção de mangrulho H = 1,50m</t>
  </si>
  <si>
    <t>Confecção de marca de tope de bombordo</t>
  </si>
  <si>
    <t>Confecção de marca de tope de boreste</t>
  </si>
  <si>
    <t>Confecção de marca de tope especial</t>
  </si>
  <si>
    <t>Fornecimento e implantação de suporte duplo em madeira com travessa para placa de sinalização náutica em margem - altura total de 4,0 m</t>
  </si>
  <si>
    <t>Fornecimento e implantação de suporte duplo em madeira com travessa para placa de sinalização náutica em margem - altura total de 4,0 m - com embarcação</t>
  </si>
  <si>
    <t>Fornecimento e implantação de suporte duplo em madeira com travessa para placa de sinalização náutica em margem - altura total de 5,0 m</t>
  </si>
  <si>
    <t>Fornecimento e implantação de suporte duplo em madeira com travessa para placa de sinalização náutica em margem - altura total de 5,0 m - com embarcação</t>
  </si>
  <si>
    <t>Fornecimento e implantação de suporte duplo em madeira com travessa para placa de sinalização náutica em margem - altura total de 5,5 m</t>
  </si>
  <si>
    <t>Fornecimento e implantação de suporte duplo em madeira com travessa para placa de sinalização náutica em margem - altura total de 5,5 m - com embarcação</t>
  </si>
  <si>
    <t>Fornecimento e implantação de suporte duplo metálico galvanizado para placa de sinalização náutica em margem - altura total de 4 m - com embarcação</t>
  </si>
  <si>
    <t>Fornecimento e implantação de suporte duplo metálico galvanizado para placa de sinalização náutica em margem - altura total de 4,0 m</t>
  </si>
  <si>
    <t>Fornecimento e implantação de suporte duplo metálico galvanizado para placa de sinalização náutica em margem - altura total de 5 m - com embarcação</t>
  </si>
  <si>
    <t>Fornecimento e implantação de suporte duplo metálico galvanizado para placa de sinalização náutica em margem - altura total de 5,0 m</t>
  </si>
  <si>
    <t>Fornecimento e implantação de suporte duplo metálico galvanizado para placa de sinalização náutica em margem - altura total de 5,5 m</t>
  </si>
  <si>
    <t>Fornecimento e implantação de suporte duplo metálico galvanizado para placa de sinalização náutica em margem - altura total de 5,5 m - com embarcação</t>
  </si>
  <si>
    <t>Fornecimento e implantação de suporte duplo polimérico ecológico maciço quadrado de 10 cm para placa de sinalização náutica em margem - altura total de 5,5 m</t>
  </si>
  <si>
    <t>Fornecimento e implantação de suporte duplo polimérico ecológico maciço quadrado de 10 cm para placa de sinalização náutica em margem - altura total de 5,5 m - com embarcação</t>
  </si>
  <si>
    <t>Fornecimento e implantação de suporte duplo polimérico ecológico maciço quadrado de 8 cm para placa de sinalização náutica em margem - altura total de 4,0 m</t>
  </si>
  <si>
    <t>Fornecimento e implantação de suporte duplo polimérico ecológico maciço quadrado de 8 cm para placa de sinalização náutica em margem - altura total de 4,0 m - com embarcação</t>
  </si>
  <si>
    <t>Fornecimento e implantação de suporte duplo polimérico ecológico maciço quadrado de 8 cm para placa de sinalização náutica em margem - altura total de 5,0 m</t>
  </si>
  <si>
    <t>Fornecimento e implantação de suporte duplo polimérico ecológico maciço quadrado de 8 cm para placa de sinalização náutica em margem - altura total de 5,0 m - com embarcação</t>
  </si>
  <si>
    <t>Fornecimento e implantação de suporte simples em madeira com travessa para placa de sinalização náutica em margem - altura total de 4 m</t>
  </si>
  <si>
    <t>Fornecimento e implantação de suporte simples em madeira com travessa para placa de sinalização náutica em margem - altura total de 4 m - com embarcação</t>
  </si>
  <si>
    <t>Fornecimento e implantação de suporte simples em madeira com travessa para placa de sinalização náutica em margem - altura total de 5 m</t>
  </si>
  <si>
    <t>Fornecimento e implantação de suporte simples em madeira com travessa para placa de sinalização náutica em margem - altura total de 5 m - com embarcação</t>
  </si>
  <si>
    <t>Fornecimento e implantação de suporte simples em madeira com travessa para placa de sinalização náutica em margem - altura total de 5,5 m</t>
  </si>
  <si>
    <t>Fornecimento e implantação de suporte simples em madeira com travessa para placa de sinalização náutica em margem - altura total de 5,5 m - com embarcação</t>
  </si>
  <si>
    <t>Fornecimento e implantação de suporte simples metálico galvanizado para placa de sinalização náutica em margem - altura total de 4 m - com embarcação</t>
  </si>
  <si>
    <t>Fornecimento e implantação de suporte simples metálico galvanizado para placa de sinalização náutica em margem - altura total de 4,0 m</t>
  </si>
  <si>
    <t>Fornecimento e implantação de suporte simples metálico galvanizado para placa de sinalização náutica em margem - altura total de 5 m - com embarcação</t>
  </si>
  <si>
    <t>Fornecimento e implantação de suporte simples metálico galvanizado para placa de sinalização náutica em margem - altura total de 5,0 m</t>
  </si>
  <si>
    <t>Fornecimento e implantação de suporte simples metálico galvanizado para placa de sinalização náutica em margem - altura total de 5,5 m</t>
  </si>
  <si>
    <t>Fornecimento e implantação de suporte simples metálico galvanizado para placa de sinalização náutica em margem - altura total de 5,5 m - com embarcação</t>
  </si>
  <si>
    <t>Fornecimento e implantação de suporte simples polimérico ecológico maciço quadrado de 10 cm para placa de sinalização náutica em margem - altura total de 5,5 m</t>
  </si>
  <si>
    <t>Fornecimento e implantação de suporte simples polimérico ecológico maciço quadrado de 10 cm para placa de sinalização náutica em margem - altura total de 5,5 m - com embarcação</t>
  </si>
  <si>
    <t>Fornecimento e implantação de suporte simples polimérico ecológico maciço quadrado de 8 cm para placa de sinalização náutica em margem - altura total de 4 m</t>
  </si>
  <si>
    <t>Fornecimento e implantação de suporte simples polimérico ecológico maciço quadrado de 8 cm para placa de sinalização náutica em margem - altura total de 4 m - com embarcação</t>
  </si>
  <si>
    <t>Fornecimento e implantação de suporte simples polimérico ecológico maciço quadrado de 8 cm para placa de sinalização náutica em margem - altura total de 5 m</t>
  </si>
  <si>
    <t>Fornecimento e implantação de suporte simples polimérico ecológico maciço quadrado de 8 cm para placa de sinalização náutica em margem - altura total de 5 m - com embarcação</t>
  </si>
  <si>
    <t>Fornecimento e instalação de conjunto de acessórios para sistema de fundeio de boia de amarração náutica com 4 manilhas</t>
  </si>
  <si>
    <t>Fornecimento e instalação de conjunto de acessórios para sistema de fundeio de boia de sinalização náutica com 7 manilhas</t>
  </si>
  <si>
    <t>Fornecimento e instalação de corrente 1" para sistema de fundeio de boia de sinalização náutica</t>
  </si>
  <si>
    <t>Fornecimento e instalação de corrente 1/2" para sistema de fundeio de boia de sinalização náutica</t>
  </si>
  <si>
    <t>Fornecimento e instalação de corrente 3/4" para sistema de fundeio de boia de sinalização náutica</t>
  </si>
  <si>
    <t>Fornecimento e instalação de lanterna de sinalização náutica com alcance luminoso de 2 MN em obra de arte especial - com embarcação</t>
  </si>
  <si>
    <t>Fornecimento e instalação de lanterna de sinalização náutica com alcance luminoso de 3 MN em obra de arte especial - com embarcação</t>
  </si>
  <si>
    <t>Fornecimento e instalação de lanterna de sinalização náutica com alcance luminoso de 4 MN em obra de arte especial - com embarcação</t>
  </si>
  <si>
    <t>Fornecimento e instalação de lanterna de sinalização náutica com alcance luminoso de 5 MN em obra de arte especial - com embarcação</t>
  </si>
  <si>
    <t>Fornecimento e instalação de lanterna de sinalização náutica com alcance luminoso de 8 MN em obra de arte especial - com embarcação</t>
  </si>
  <si>
    <t>Fornecimento e instalação de suporte e lanterna de sinalização náutica com alcance luminoso de 2 MN em boia</t>
  </si>
  <si>
    <t>Fornecimento e instalação de suporte e lanterna de sinalização náutica com alcance luminoso de 3 MN em boia</t>
  </si>
  <si>
    <t>Fornecimento e instalação de suporte e lanterna de sinalização náutica com alcance luminoso de 4 MN em boia</t>
  </si>
  <si>
    <t>Fornecimento e instalação de suporte e lanterna de sinalização náutica com alcance luminoso de 5 MN em boia</t>
  </si>
  <si>
    <t>Fornecimento e instalação de suporte e lanterna de sinalização náutica com alcance luminoso de 8 MN em boia</t>
  </si>
  <si>
    <t>Fornecimento e substituição de lanterna de sinalização náutica com alcance luminoso de 2 MN em boia</t>
  </si>
  <si>
    <t>Fornecimento e substituição de lanterna de sinalização náutica com alcance luminoso de 2 MN em obra de arte especial - com embarcação</t>
  </si>
  <si>
    <t>Fornecimento e substituição de lanterna de sinalização náutica com alcance luminoso de 3 MN em boia</t>
  </si>
  <si>
    <t>Fornecimento e substituição de lanterna de sinalização náutica com alcance luminoso de 3 MN em obra de arte especial - com embarcação</t>
  </si>
  <si>
    <t>Fornecimento e substituição de lanterna de sinalização náutica com alcance luminoso de 4 MN em boia</t>
  </si>
  <si>
    <t>Fornecimento e substituição de lanterna de sinalização náutica com alcance luminoso de 4 MN em obra de arte especial - com embarcação</t>
  </si>
  <si>
    <t>Fornecimento e substituição de lanterna de sinalização náutica com alcance luminoso de 5 MN em boia</t>
  </si>
  <si>
    <t>Fornecimento e substituição de lanterna de sinalização náutica com alcance luminoso de 5 MN em obra de arte especial - com embarcação</t>
  </si>
  <si>
    <t>Fornecimento e substituição de lanterna de sinalização náutica com alcance luminoso de 8 MN em boia</t>
  </si>
  <si>
    <t>Fornecimento e substituição de lanterna de sinalização náutica com alcance luminoso de 8 MN em obra de arte especial - com embarcação</t>
  </si>
  <si>
    <t>Implantação de placa de sinalização náutica em margem - equipamentos e mão de obra</t>
  </si>
  <si>
    <t>Implantação de placa de sinalização náutica em margem - equipamentos e mão de obra - com embarcação</t>
  </si>
  <si>
    <t>Implantação de placa de sinalização náutica em obra de arte especial - equipamentos e mão de obra</t>
  </si>
  <si>
    <t>Implantação de placa de sinalização náutica em obra de arte especial - equipamentos e mão de obra - com embarcação</t>
  </si>
  <si>
    <t>Lançamento de boia de sinalização náutica com sistema de fundeio - equipamentos e mão de obra</t>
  </si>
  <si>
    <t>Pintura com epóxi óxido de ferro em chapa metálica com pistola a ar comprimido, uma demão, espessura até 35 µm</t>
  </si>
  <si>
    <t>Pintura com esmalte poliuretano de dois componentes em chapa metálica com pistola a ar comprimido, uma demão, espessura até 35 µm</t>
  </si>
  <si>
    <t>Pintura com fundo fosfatizante, uma demão, em chapa de alumínio com pistola a ar comprimido</t>
  </si>
  <si>
    <t>Poita de concreto com 1.000 kg para boia de sinalização náutica</t>
  </si>
  <si>
    <t>Poita de concreto com 1.500 kg para boia de sinalização náutica</t>
  </si>
  <si>
    <t>Poita de concreto com 500 kg para boia de sinalização náutica</t>
  </si>
  <si>
    <t>Reforma de corpo de boia flutuante cilíndrico D = 1,10m</t>
  </si>
  <si>
    <t>Reforma de corpo de boia flutuante cilíndrico D = 1,10m - com lastro</t>
  </si>
  <si>
    <t>Reforma de corpo de boia flutuante cilíndrico D = 1,42m - boia de amarração</t>
  </si>
  <si>
    <t>Reforma de corpo de boia flutuante cilíndrico D = 1,43m - com lastro</t>
  </si>
  <si>
    <t>Reforma de mangrulho H = 0,90m</t>
  </si>
  <si>
    <t>Reforma de mangrulho H = 1,50m</t>
  </si>
  <si>
    <t>Reforma de marca de tope de bombordo</t>
  </si>
  <si>
    <t>Reforma de marca de tope de boreste</t>
  </si>
  <si>
    <t>Reforma de marca de tope especial</t>
  </si>
  <si>
    <t>Substituição de boia de sinalização náutica com sistema de fundeio - equipamentos e mão de obra</t>
  </si>
  <si>
    <t>Substituição de boia de sinalização náutica sem sistema de fundeio - equipamentos e mão de obra</t>
  </si>
  <si>
    <t>Substituição de placa de sinalização náutica em margem - equipamentos e mão de obra</t>
  </si>
  <si>
    <t>Substituição de placa de sinalização náutica em margem - equipamentos e mão de obra - com embarcação</t>
  </si>
  <si>
    <t>Substituição de placa de sinalização náutica em obra de arte especial - equipamentos e mão de obra</t>
  </si>
  <si>
    <t>Substituição de placa de sinalização náutica em obra de arte especial - equipamentos e mão de obra - com embarcação</t>
  </si>
  <si>
    <t>Aterro compactado em solo reforçado com fita metálica galvanizada - taxa 1,65 kg/m³ - material de jazida</t>
  </si>
  <si>
    <t>Aterro compactado em solo reforçado com fita metálica galvanizada - taxa 12,40 kg/m³ - material de jazida</t>
  </si>
  <si>
    <t>Aterro compactado em solo reforçado com fita metálica galvanizada - taxa 13,23 kg/m³ - material de jazida</t>
  </si>
  <si>
    <t>Aterro compactado em solo reforçado com fita metálica galvanizada - taxa 14,88 kg/m³ - material de jazida</t>
  </si>
  <si>
    <t>Aterro compactado em solo reforçado com fita metálica galvanizada - taxa 19,84 kg/m³ - material de jazida</t>
  </si>
  <si>
    <t>Aterro compactado em solo reforçado com fita metálica galvanizada - taxa 3,31 kg/m³ - material de jazida</t>
  </si>
  <si>
    <t>Aterro compactado em solo reforçado com fita metálica galvanizada - taxa 4,13 kg/m³ - material de jazida</t>
  </si>
  <si>
    <t>Aterro compactado em solo reforçado com fita metálica galvanizada - taxa 4,96 kg/m³ - material de jazida</t>
  </si>
  <si>
    <t>Aterro compactado em solo reforçado com fita metálica galvanizada - taxa 6,61 kg/m³ - material de jazida</t>
  </si>
  <si>
    <t>Aterro compactado em solo reforçado com fita metálica galvanizada - taxa 8,27 kg/m³ - material de jazida</t>
  </si>
  <si>
    <t>Aterro compactado em solo reforçado com fita metálica galvanizada - taxa 9,92 kg/m³ - material de jazida</t>
  </si>
  <si>
    <t>Escoramento da primeira linha de escamas de concreto armado em solo reforçado com fita metálica – utilização de 3 vezes - confecção, instalação e retirada</t>
  </si>
  <si>
    <t>Fabricação de escama de concreto armado para solo reforçado com fita metálica - 2 a 5 ligações - areia e brita comerciais</t>
  </si>
  <si>
    <t>Fabricação de escama de concreto armado para solo reforçado com fita metálica - 2 a 5 ligações - areia extraída e brita produzida</t>
  </si>
  <si>
    <t>Fabricação de escama de concreto armado para solo reforçado com fita metálica - 6 a 8 ligações - areia e brita comerciais</t>
  </si>
  <si>
    <t>Fabricação de escama de concreto armado para solo reforçado com fita metálica - 6 a 8 ligações - areia extraída e brita produzida</t>
  </si>
  <si>
    <t>Moldes metálicos para escama de concreto armado para solo reforçado com fita metálica - formato cruciforme de 1,50 x 1,50 m - utilização de 100 vezes</t>
  </si>
  <si>
    <t>Montagem das escamas de concreto armado em solo reforçado com fita metálica</t>
  </si>
  <si>
    <t>Muro de escama de concreto armado em solo reforçado com fita metálica com altura até 4 m - tipo 1 - areia e brita comerciais</t>
  </si>
  <si>
    <t>Muro de escama de concreto armado em solo reforçado com fita metálica com altura até 4 m - tipo 1 - areia extraída e brita produzida</t>
  </si>
  <si>
    <t>Muro de escama de concreto armado em solo reforçado com fita metálica com altura até 4 m - tipo 2 - areia e brita comerciais</t>
  </si>
  <si>
    <t>Muro de escama de concreto armado em solo reforçado com fita metálica com altura até 4 m - tipo 2 - areia extraída e brita produzida</t>
  </si>
  <si>
    <t>Muro de escama de concreto armado em solo reforçado com fita metálica com altura de 10,0 a 12 m - tipo 1 - areia e brita comerciais</t>
  </si>
  <si>
    <t>Muro de escama de concreto armado em solo reforçado com fita metálica com altura de 10,0 a 12 m - tipo 1 - areia extraída e brita produzida</t>
  </si>
  <si>
    <t>Muro de escama de concreto armado em solo reforçado com fita metálica com altura de 10,0 a 12 m - tipo 2 - areia e brita comerciais</t>
  </si>
  <si>
    <t>Muro de escama de concreto armado em solo reforçado com fita metálica com altura de 10,0 a 12 m - tipo 2 - areia extraída e brita produzida</t>
  </si>
  <si>
    <t>Muro de escama de concreto armado em solo reforçado com fita metálica com altura de 4,0 a 6 m - tipo 1 - areia e brita comerciais</t>
  </si>
  <si>
    <t>Muro de escama de concreto armado em solo reforçado com fita metálica com altura de 4,0 a 6 m - tipo 1 - areia extraída e brita produzida</t>
  </si>
  <si>
    <t>Muro de escama de concreto armado em solo reforçado com fita metálica com altura de 4,0 a 6 m - tipo 2 - areia e brita comerciais</t>
  </si>
  <si>
    <t>Muro de escama de concreto armado em solo reforçado com fita metálica com altura de 4,0 a 6 m - tipo 2 - areia extraída e brita produzida</t>
  </si>
  <si>
    <t>Muro de escama de concreto armado em solo reforçado com fita metálica com altura de 6,0 a 8 m - tipo 1 - areia e brita comerciais</t>
  </si>
  <si>
    <t>Muro de escama de concreto armado em solo reforçado com fita metálica com altura de 6,0 a 8 m - tipo 1 - areia extraída e brita produzida</t>
  </si>
  <si>
    <t>Muro de escama de concreto armado em solo reforçado com fita metálica com altura de 6,0 a 8 m - tipo 2 - areia e brita comerciais</t>
  </si>
  <si>
    <t>Muro de escama de concreto armado em solo reforçado com fita metálica com altura de 6,0 a 8 m - tipo 2 - areia extraída e brita produzida</t>
  </si>
  <si>
    <t>Muro de escama de concreto armado em solo reforçado com fita metálica com altura de 8,0 a 10 m - tipo 1 - areia e brita comerciais</t>
  </si>
  <si>
    <t>Muro de escama de concreto armado em solo reforçado com fita metálica com altura de 8,0 a 10 m - tipo 1 - areia extraída e brita produzida</t>
  </si>
  <si>
    <t>Muro de escama de concreto armado em solo reforçado com fita metálica com altura de 8,0 a 10 m - tipo 2 - areia e brita comerciais</t>
  </si>
  <si>
    <t>Muro de escama de concreto armado em solo reforçado com fita metálica com altura de 8,0 a 10 m - tipo 2 - areia extraída e brita produzida</t>
  </si>
  <si>
    <t>Travador de madeira para escama de concreto armado - utilização de 10 vezes</t>
  </si>
  <si>
    <t>Travamento e nivelamento de escama de concreto armado em solo reforçado com fita metálica</t>
  </si>
  <si>
    <t>Camada drenante com conformação de trator de esteira - areia comercial</t>
  </si>
  <si>
    <t>Camada drenante com conformação de trator de esteira - areia extraída</t>
  </si>
  <si>
    <t>Compactação de aterros a 100% do Proctor normal</t>
  </si>
  <si>
    <t>Compactação de camada final de aterro de rocha</t>
  </si>
  <si>
    <t>Construção de corpo de aterro com material de 3ª categoria oriundo de corte</t>
  </si>
  <si>
    <t>Desmatamento, destocamento e limpeza de área com árvores de diâmetro até 0,15 m</t>
  </si>
  <si>
    <t>Desmonte de blocos de rocha com martelete pneumático</t>
  </si>
  <si>
    <t>Desmonte de matacões ou bloco de rocha por meio de explosivos</t>
  </si>
  <si>
    <t>Desmonte de material de 3ª categoria a frio com argamassa expansiva a céu aberto</t>
  </si>
  <si>
    <t>Destocamento de árvores com diâmetro de 0,15 a 0,30 m</t>
  </si>
  <si>
    <t>Destocamento de árvores com diâmetro maior que 0,30 m</t>
  </si>
  <si>
    <t>Escavação de vala em material de 3ª categoria - resistência à compressão acima de 110 MPa - com escavadeira e rompedor hidráulico 1.700 kg</t>
  </si>
  <si>
    <t>Escavação de vala em material de 3ª categoria - resistência à compressão até 50 MPa - com escavadeira e rompedor hidráulico 1.700 kg</t>
  </si>
  <si>
    <t>Escavação de vala em material de 3ª categoria - resistência à compressão de 50 a 70 MPa - com escavadeira e rompedor hidráulico 1.700 kg</t>
  </si>
  <si>
    <t>Escavação de vala em material de 3ª categoria - resistência à compressão de 70 a 90 MPa - com escavadeira e rompedor hidráulico 1.700 kg</t>
  </si>
  <si>
    <t>Escavação de vala em material de 3ª categoria - resistência à compressão de 90 a 110 MPa - com escavadeira e rompedor hidráulico 1.700 kg</t>
  </si>
  <si>
    <t>Escavação e transporte de material de 3ª categoria - DMT de 0 a 50 m</t>
  </si>
  <si>
    <t>Escavação em material de 3ª categoria</t>
  </si>
  <si>
    <t>Escavação em material de 3ª categoria - resistência à compressão acima de 110 MPa - com escavadeira e rompedor hidráulico 1.700 kg</t>
  </si>
  <si>
    <t>Escavação em material de 3ª categoria - resistência à compressão até 50 MPa - com escavadeira e rompedor hidráulico 1.700 kg</t>
  </si>
  <si>
    <t>Escavação em material de 3ª categoria - resistência à compressão de 50 a 70 MPa - com escavadeira e rompedor hidráulico 1.700 kg</t>
  </si>
  <si>
    <t>Escavação em material de 3ª categoria - resistência à compressão de 70 a 90 MPa - com escavadeira e rompedor hidráulico 1.700 kg</t>
  </si>
  <si>
    <t>Escavação em material de 3ª categoria - resistência à compressão de 90 a 110 MPa - com escavadeira e rompedor hidráulico 1.700 kg</t>
  </si>
  <si>
    <t>Escavação mecânica com retroescavadeira em material de 1ª categoria</t>
  </si>
  <si>
    <t>Escavação, carga e transporte de material de 1ª categoria - DMT de 1.000 a 1.200 m - caminho de serviço em leito natural - com carregadeira e caminhão basculante de 14 m³</t>
  </si>
  <si>
    <t>Escavação, carga e transporte de material de 1ª categoria - DMT de 1.000 a 1.200 m - caminho de serviço em leito natural - com escavadeira e caminhão basculante de 14 m³</t>
  </si>
  <si>
    <t>Escavação, carga e transporte de material de 1ª categoria - DMT de 1.000 a 1.200 m - caminho de serviço em revestimento primário - com carregadeira e caminhão basculante de 14 m³</t>
  </si>
  <si>
    <t>Escavação, carga e transporte de material de 1ª categoria - DMT de 1.000 a 1.200 m - caminho de serviço em revestimento primário - com escavadeira e caminhão basculante de 14 m³</t>
  </si>
  <si>
    <t>Escavação, carga e transporte de material de 1ª categoria - DMT de 1.000 a 1.200 m - caminho de serviço pavimentado - com carregadeira e caminhão basculante de 14 m³</t>
  </si>
  <si>
    <t>Escavação, carga e transporte de material de 1ª categoria - DMT de 1.000 a 1.200 m - caminho de serviço pavimentado - com escavadeira e caminhão basculante de 14 m³</t>
  </si>
  <si>
    <t>Escavação, carga e transporte de material de 1ª categoria - DMT de 1.200 a 1.400 m - caminho de serviço em leito natural - com carregadeira e caminhão basculante de 14 m³</t>
  </si>
  <si>
    <t>Escavação, carga e transporte de material de 1ª categoria - DMT de 1.200 a 1.400 m - caminho de serviço em leito natural - com escavadeira e caminhão basculante de 14 m³</t>
  </si>
  <si>
    <t>Escavação, carga e transporte de material de 1ª categoria - DMT de 1.200 a 1.400 m - caminho de serviço em revestimento primário - com carregadeira e caminhão basculante de 14 m³</t>
  </si>
  <si>
    <t>Escavação, carga e transporte de material de 1ª categoria - DMT de 1.200 a 1.400 m - caminho de serviço em revestimento primário - com escavadeira e caminhão basculante de 14 m³</t>
  </si>
  <si>
    <t>Escavação, carga e transporte de material de 1ª categoria - DMT de 1.200 a 1.400 m - caminho de serviço pavimentado - com carregadeira e caminhão basculante de 14 m³</t>
  </si>
  <si>
    <t>Escavação, carga e transporte de material de 1ª categoria - DMT de 1.200 a 1.400 m - caminho de serviço pavimentado - com escavadeira e caminhão basculante de 14 m³</t>
  </si>
  <si>
    <t>Escavação, carga e transporte de material de 1ª categoria - DMT de 1.400 a 1.600 m - caminho de serviço em leito natural - com carregadeira e caminhão basculante de 14 m³</t>
  </si>
  <si>
    <t>Escavação, carga e transporte de material de 1ª categoria - DMT de 1.400 a 1.600 m - caminho de serviço em leito natural - com escavadeira e caminhão basculante de 14 m³</t>
  </si>
  <si>
    <t>Escavação, carga e transporte de material de 1ª categoria - DMT de 1.400 a 1.600 m - caminho de serviço em revestimento primário - com carregadeira e caminhão basculante de 14 m³</t>
  </si>
  <si>
    <t>Escavação, carga e transporte de material de 1ª categoria - DMT de 1.400 a 1.600 m - caminho de serviço em revestimento primário - com escavadeira e caminhão basculante de 14 m³</t>
  </si>
  <si>
    <t>Escavação, carga e transporte de material de 1ª categoria - DMT de 1.400 a 1.600 m - caminho de serviço pavimentado - com carregadeira e caminhão basculante de 14 m³</t>
  </si>
  <si>
    <t>Escavação, carga e transporte de material de 1ª categoria - DMT de 1.400 a 1.600 m - caminho de serviço pavimentado - com escavadeira e caminhão basculante de 14 m³</t>
  </si>
  <si>
    <t>Escavação, carga e transporte de material de 1ª categoria - DMT de 1.600 a 1.800 m - caminho de serviço em leito natural - com carregadeira e caminhão basculante de 14 m³</t>
  </si>
  <si>
    <t>Escavação, carga e transporte de material de 1ª categoria - DMT de 1.600 a 1.800 m - caminho de serviço em leito natural - com escavadeira e caminhão basculante de 14 m³</t>
  </si>
  <si>
    <t>Escavação, carga e transporte de material de 1ª categoria - DMT de 1.600 a 1.800 m - caminho de serviço em revestimento primário - com carregadeira e caminhão basculante de 14 m³</t>
  </si>
  <si>
    <t>Escavação, carga e transporte de material de 1ª categoria - DMT de 1.600 a 1.800 m - caminho de serviço em revestimento primário - com escavadeira e caminhão basculante de 14 m³</t>
  </si>
  <si>
    <t>Escavação, carga e transporte de material de 1ª categoria - DMT de 1.600 a 1.800 m - caminho de serviço pavimentado - com carregadeira e caminhão basculante de 14 m³</t>
  </si>
  <si>
    <t>Escavação, carga e transporte de material de 1ª categoria - DMT de 1.600 a 1.800 m - caminho de serviço pavimentado - com escavadeira e caminhão basculante de 14 m³</t>
  </si>
  <si>
    <t>Escavação, carga e transporte de material de 1ª categoria - DMT de 1.800 a 2.000 m - caminho de serviço em leito natural - com carregadeira e caminhão basculante de 14 m³</t>
  </si>
  <si>
    <t>Escavação, carga e transporte de material de 1ª categoria - DMT de 1.800 a 2.000 m - caminho de serviço em leito natural - com escavadeira e caminhão basculante de 14 m³</t>
  </si>
  <si>
    <t>Escavação, carga e transporte de material de 1ª categoria - DMT de 1.800 a 2.000 m - caminho de serviço em revestimento primário - com carregadeira e caminhão basculante de 14 m³</t>
  </si>
  <si>
    <t>Escavação, carga e transporte de material de 1ª categoria - DMT de 1.800 a 2.000 m - caminho de serviço em revestimento primário - com escavadeira e caminhão basculante de 14 m³</t>
  </si>
  <si>
    <t>Escavação, carga e transporte de material de 1ª categoria - DMT de 1.800 a 2.000 m - caminho de serviço pavimentado - com carregadeira e caminhão basculante de 14 m³</t>
  </si>
  <si>
    <t>Escavação, carga e transporte de material de 1ª categoria - DMT de 1.800 a 2.000 m - caminho de serviço pavimentado - com escavadeira e caminhão basculante de 14 m³</t>
  </si>
  <si>
    <t>Escavação, carga e transporte de material de 1ª categoria - DMT de 2.000 a 2.500 m - caminho de serviço em leito natural - com carregadeira e caminhão basculante de 14 m³</t>
  </si>
  <si>
    <t>Escavação, carga e transporte de material de 1ª categoria - DMT de 2.000 a 2.500 m - caminho de serviço em leito natural - com escavadeira e caminhão basculante de 14 m³</t>
  </si>
  <si>
    <t>Escavação, carga e transporte de material de 1ª categoria - DMT de 2.000 a 2.500 m - caminho de serviço em revestimento primário - com carregadeira e caminhão basculante de 14 m³</t>
  </si>
  <si>
    <t>Escavação, carga e transporte de material de 1ª categoria - DMT de 2.000 a 2.500 m - caminho de serviço em revestimento primário - com escavadeira e caminhão basculante de 14 m³</t>
  </si>
  <si>
    <t>Escavação, carga e transporte de material de 1ª categoria - DMT de 2.000 a 2.500 m - caminho de serviço pavimentado - com carregadeira e caminhão basculante de 14 m³</t>
  </si>
  <si>
    <t>Escavação, carga e transporte de material de 1ª categoria - DMT de 2.000 a 2.500 m - caminho de serviço pavimentado - com escavadeira e caminhão basculante de 14 m³</t>
  </si>
  <si>
    <t>Escavação, carga e transporte de material de 1ª categoria - DMT de 2.500 a 3.000 m - caminho de serviço em leito natural - com carregadeira e caminhão basculante de 14 m³</t>
  </si>
  <si>
    <t>Escavação, carga e transporte de material de 1ª categoria - DMT de 2.500 a 3.000 m - caminho de serviço em leito natural - com escavadeira e caminhão basculante de 14 m³</t>
  </si>
  <si>
    <t>Escavação, carga e transporte de material de 1ª categoria - DMT de 2.500 a 3.000 m - caminho de serviço em revestimento primário - com carregadeira e caminhão basculante de 14 m³</t>
  </si>
  <si>
    <t>Escavação, carga e transporte de material de 1ª categoria - DMT de 2.500 a 3.000 m - caminho de serviço em revestimento primário - com escavadeira e caminhão basculante de 14 m³</t>
  </si>
  <si>
    <t>Escavação, carga e transporte de material de 1ª categoria - DMT de 2.500 a 3.000 m - caminho de serviço pavimentado - com carregadeira e caminhão basculante de 14 m³</t>
  </si>
  <si>
    <t>Escavação, carga e transporte de material de 1ª categoria - DMT de 2.500 a 3.000 m - caminho de serviço pavimentado - com escavadeira e caminhão basculante de 14 m³</t>
  </si>
  <si>
    <t>Escavação, carga e transporte de material de 1ª categoria - DMT de 200 a 400 m - caminho de serviço em leito natural - com carregadeira e caminhão basculante de 14 m³</t>
  </si>
  <si>
    <t>Escavação, carga e transporte de material de 1ª categoria - DMT de 200 a 400 m - caminho de serviço em leito natural - com escavadeira e caminhão basculante de 14 m³</t>
  </si>
  <si>
    <t>Escavação, carga e transporte de material de 1ª categoria - DMT de 200 a 400 m - caminho de serviço em revestimento primário - com carregadeira e caminhão basculante de 14 m³</t>
  </si>
  <si>
    <t>Escavação, carga e transporte de material de 1ª categoria - DMT de 200 a 400 m - caminho de serviço em revestimento primário - com escavadeira e caminhão basculante de 14 m³</t>
  </si>
  <si>
    <t>Escavação, carga e transporte de material de 1ª categoria - DMT de 200 a 400 m - caminho de serviço pavimentado - com carregadeira e caminhão basculante de 14 m³</t>
  </si>
  <si>
    <t>Escavação, carga e transporte de material de 1ª categoria - DMT de 200 a 400 m - caminho de serviço pavimentado - com escavadeira e caminhão basculante de 14 m³</t>
  </si>
  <si>
    <t>Escavação, carga e transporte de material de 1ª categoria - DMT de 400 a 600 m - caminho de serviço em leito natural - com carregadeira e caminhão basculante de 14 m³</t>
  </si>
  <si>
    <t>Escavação, carga e transporte de material de 1ª categoria - DMT de 400 a 600 m - caminho de serviço em leito natural - com escavadeira e caminhão basculante de 14 m³</t>
  </si>
  <si>
    <t>Escavação, carga e transporte de material de 1ª categoria - DMT de 400 a 600 m - caminho de serviço em revestimento primário - com carregadeira e caminhão basculante de 14 m³</t>
  </si>
  <si>
    <t>Escavação, carga e transporte de material de 1ª categoria - DMT de 400 a 600 m - caminho de serviço em revestimento primário - com escavadeira e caminhão basculante de 14 m³</t>
  </si>
  <si>
    <t>Escavação, carga e transporte de material de 1ª categoria - DMT de 400 a 600 m - caminho de serviço pavimentado - com carregadeira e caminhão basculante de 14 m³</t>
  </si>
  <si>
    <t>Escavação, carga e transporte de material de 1ª categoria - DMT de 400 a 600 m - caminho de serviço pavimentado - com escavadeira e caminhão basculante de 14 m³</t>
  </si>
  <si>
    <t>Escavação, carga e transporte de material de 1ª categoria - DMT de 50 a 200 m - caminho de serviço em leito natural - com carregadeira e caminhão basculante de 14 m³</t>
  </si>
  <si>
    <t>Escavação, carga e transporte de material de 1ª categoria - DMT de 50 a 200 m - caminho de serviço em leito natural - com escavadeira e caminhão basculante de 14 m³</t>
  </si>
  <si>
    <t>Escavação, carga e transporte de material de 1ª categoria - DMT de 50 a 200 m - caminho de serviço em revestimento primário - com carregadeira e caminhão basculante de 14 m³</t>
  </si>
  <si>
    <t>Escavação, carga e transporte de material de 1ª categoria - DMT de 50 a 200 m - caminho de serviço em revestimento primário - com escavadeira e caminhão basculante de 14 m³</t>
  </si>
  <si>
    <t>Escavação, carga e transporte de material de 1ª categoria - DMT de 50 a 200 m - caminho de serviço pavimentado - com carregadeira e caminhão basculante de 14 m³</t>
  </si>
  <si>
    <t>Escavação, carga e transporte de material de 1ª categoria - DMT de 50 a 200 m - caminho de serviço pavimentado - com escavadeira e caminhão basculante de 14 m³</t>
  </si>
  <si>
    <t>Escavação, carga e transporte de material de 1ª categoria - DMT de 600 a 800 m - caminho de serviço em leito natural - com carregadeira e caminhão basculante de 14 m³</t>
  </si>
  <si>
    <t>Escavação, carga e transporte de material de 1ª categoria - DMT de 600 a 800 m - caminho de serviço em leito natural - com escavadeira e caminhão basculante de 14 m³</t>
  </si>
  <si>
    <t>Escavação, carga e transporte de material de 1ª categoria - DMT de 600 a 800 m - caminho de serviço em revestimento primário - com carregadeira e caminhão basculante de 14 m³</t>
  </si>
  <si>
    <t>Escavação, carga e transporte de material de 1ª categoria - DMT de 600 a 800 m - caminho de serviço em revestimento primário - com escavadeira e caminhão basculante de 14 m³</t>
  </si>
  <si>
    <t>Escavação, carga e transporte de material de 1ª categoria - DMT de 600 a 800 m - caminho de serviço pavimentado - com carregadeira e caminhão basculante de 14 m³</t>
  </si>
  <si>
    <t>Escavação, carga e transporte de material de 1ª categoria - DMT de 600 a 800 m - caminho de serviço pavimentado - com escavadeira e caminhão basculante de 14 m³</t>
  </si>
  <si>
    <t>Escavação, carga e transporte de material de 1ª categoria - DMT de 800 a 1.000 m - caminho de serviço em leito natural - com carregadeira e caminhão basculante de 14 m³</t>
  </si>
  <si>
    <t>Escavação, carga e transporte de material de 1ª categoria - DMT de 800 a 1.000 m - caminho de serviço em leito natural - com escavadeira e caminhão basculante de 14 m³</t>
  </si>
  <si>
    <t>Escavação, carga e transporte de material de 1ª categoria - DMT de 800 a 1.000 m - caminho de serviço em revestimento primário - com carregadeira e caminhão basculante de 14 m³</t>
  </si>
  <si>
    <t>Escavação, carga e transporte de material de 1ª categoria - DMT de 800 a 1.000 m - caminho de serviço em revestimento primário - com escavadeira e caminhão basculante de 14 m³</t>
  </si>
  <si>
    <t>Escavação, carga e transporte de material de 1ª categoria - DMT de 800 a 1.000 m - caminho de serviço pavimentado - com carregadeira e caminhão basculante de 14 m³</t>
  </si>
  <si>
    <t>Escavação, carga e transporte de material de 1ª categoria - DMT de 800 a 1.000 m - caminho de serviço pavimentado - com escavadeira e caminhão basculante de 14 m³</t>
  </si>
  <si>
    <t>Escavação, carga e transporte de material de 1ª categoria na distância de 3.000 m - caminho de serviço em leito natural - com carregadeira e caminhão basculante de 14 m³</t>
  </si>
  <si>
    <t>Escavação, carga e transporte de material de 1ª categoria na distância de 3.000 m - caminho de serviço em leito natural - com escavadeira e caminhão basculante de 14 m³</t>
  </si>
  <si>
    <t>Escavação, carga e transporte de material de 1ª categoria na distância de 3.000 m - caminho de serviço em revestimento primário - com carregadeira e caminhão basculante de 14 m³</t>
  </si>
  <si>
    <t>Escavação, carga e transporte de material de 1ª categoria na distância de 3.000 m - caminho de serviço em revestimento primário - com escavadeira e caminhão basculante de 14 m³</t>
  </si>
  <si>
    <t>Escavação, carga e transporte de material de 1ª categoria na distância de 3.000 m - caminho de serviço pavimentado - com carregadeira e caminhão basculante de 14 m³</t>
  </si>
  <si>
    <t>Escavação, carga e transporte de material de 1ª categoria na distância de 3.000 m - caminho de serviço pavimentado - com escavadeira e caminhão basculante de 14 m³</t>
  </si>
  <si>
    <t>Escavação, carga e transporte de material de 2ª categoria - DMT de 1.000 a 1.200 m - caminho de serviço em leito natural - com carregadeira e caminhão basculante de 14 m³</t>
  </si>
  <si>
    <t>Escavação, carga e transporte de material de 2ª categoria - DMT de 1.000 a 1.200 m - caminho de serviço em leito natural - com escavadeira e caminhão basculante de 14 m³</t>
  </si>
  <si>
    <t>Escavação, carga e transporte de material de 2ª categoria - DMT de 1.000 a 1.200 m - caminho de serviço em revestimento primário - com carregadeira e caminhão basculante de 14 m³</t>
  </si>
  <si>
    <t>Escavação, carga e transporte de material de 2ª categoria - DMT de 1.000 a 1.200 m - caminho de serviço em revestimento primário - com escavadeira e caminhão basculante de 14 m³</t>
  </si>
  <si>
    <t>Escavação, carga e transporte de material de 2ª categoria - DMT de 1.000 a 1.200 m - caminho de serviço pavimentado - com carregadeira e caminhão basculante de 14 m³</t>
  </si>
  <si>
    <t>Escavação, carga e transporte de material de 2ª categoria - DMT de 1.000 a 1.200 m - caminho de serviço pavimentado - com escavadeira e caminhão basculante de 14 m³</t>
  </si>
  <si>
    <t>Escavação, carga e transporte de material de 2ª categoria - DMT de 1.200 a 1.400 m - caminho de serviço em leito natural - com carregadeira e caminhão basculante de 14 m³</t>
  </si>
  <si>
    <t>Escavação, carga e transporte de material de 2ª categoria - DMT de 1.200 a 1.400 m - caminho de serviço em leito natural - com escavadeira e caminhão basculante de 14 m³</t>
  </si>
  <si>
    <t>Escavação, carga e transporte de material de 2ª categoria - DMT de 1.200 a 1.400 m - caminho de serviço em revestimento primário - com carregadeira e caminhão basculante de 14 m³</t>
  </si>
  <si>
    <t>Escavação, carga e transporte de material de 2ª categoria - DMT de 1.200 a 1.400 m - caminho de serviço em revestimento primário - com escavadeira e caminhão basculante de 14 m³</t>
  </si>
  <si>
    <t>Escavação, carga e transporte de material de 2ª categoria - DMT de 1.200 a 1.400 m - caminho de serviço pavimentado - com carregadeira e caminhão basculante de 14 m³</t>
  </si>
  <si>
    <t>Escavação, carga e transporte de material de 2ª categoria - DMT de 1.200 a 1.400 m - caminho de serviço pavimentado - com escavadeira e caminhão basculante de 14 m³</t>
  </si>
  <si>
    <t>Escavação, carga e transporte de material de 2ª categoria - DMT de 1.400 a 1.600 m - caminho de serviço em leito natural - com carregadeira e caminhão basculante de 14 m³</t>
  </si>
  <si>
    <t>Escavação, carga e transporte de material de 2ª categoria - DMT de 1.400 a 1.600 m - caminho de serviço em leito natural - com escavadeira e caminhão basculante de 14 m³</t>
  </si>
  <si>
    <t>Escavação, carga e transporte de material de 2ª categoria - DMT de 1.400 a 1.600 m - caminho de serviço em revestimento primário - com carregadeira e caminhão basculante de 14 m³</t>
  </si>
  <si>
    <t>Escavação, carga e transporte de material de 2ª categoria - DMT de 1.400 a 1.600 m - caminho de serviço em revestimento primário - com escavadeira e caminhão basculante de 14 m³</t>
  </si>
  <si>
    <t>Escavação, carga e transporte de material de 2ª categoria - DMT de 1.400 a 1.600 m - caminho de serviço pavimentado - com carregadeira e caminhão basculante de 14 m³</t>
  </si>
  <si>
    <t>Escavação, carga e transporte de material de 2ª categoria - DMT de 1.400 a 1.600 m - caminho de serviço pavimentado - com escavadeira e caminhão basculante de 14 m³</t>
  </si>
  <si>
    <t>Escavação, carga e transporte de material de 2ª categoria - DMT de 1.600 a 1.800 m - caminho de serviço em leito natural - com carregadeira e caminhão basculante de 14 m³</t>
  </si>
  <si>
    <t>Escavação, carga e transporte de material de 2ª categoria - DMT de 1.600 a 1.800 m - caminho de serviço em leito natural - com escavadeira e caminhão basculante de 14 m³</t>
  </si>
  <si>
    <t>Escavação, carga e transporte de material de 2ª categoria - DMT de 1.600 a 1.800 m - caminho de serviço em revestimento primário - com carregadeira e caminhão basculante de 14 m³</t>
  </si>
  <si>
    <t>Escavação, carga e transporte de material de 2ª categoria - DMT de 1.600 a 1.800 m - caminho de serviço em revestimento primário - com escavadeira e caminhão basculante de 14 m³</t>
  </si>
  <si>
    <t>Escavação, carga e transporte de material de 2ª categoria - DMT de 1.600 a 1.800 m - caminho de serviço pavimentado - com carregadeira e caminhão basculante de 14 m³</t>
  </si>
  <si>
    <t>Escavação, carga e transporte de material de 2ª categoria - DMT de 1.600 a 1.800 m - caminho de serviço pavimentado - com escavadeira e caminhão basculante de 14 m³</t>
  </si>
  <si>
    <t>Escavação, carga e transporte de material de 2ª categoria - DMT de 1.800 a 2.000 m - caminho de serviço em leito natural - com carregadeira e caminhão basculante de 14 m³</t>
  </si>
  <si>
    <t>Escavação, carga e transporte de material de 2ª categoria - DMT de 1.800 a 2.000 m - caminho de serviço em leito natural - com escavadeira e caminhão basculante de 14 m³</t>
  </si>
  <si>
    <t>Escavação, carga e transporte de material de 2ª categoria - DMT de 1.800 a 2.000 m - caminho de serviço em revestimento primário - com carregadeira e caminhão basculante de 14 m³</t>
  </si>
  <si>
    <t>Escavação, carga e transporte de material de 2ª categoria - DMT de 1.800 a 2.000 m - caminho de serviço em revestimento primário - com escavadeira e caminhão basculante de 14 m³</t>
  </si>
  <si>
    <t>Escavação, carga e transporte de material de 2ª categoria - DMT de 1.800 a 2.000 m - caminho de serviço pavimentado - com carregadeira e caminhão basculante de 14 m³</t>
  </si>
  <si>
    <t>Escavação, carga e transporte de material de 2ª categoria - DMT de 1.800 a 2.000 m - caminho de serviço pavimentado - com escavadeira e caminhão basculante de 14 m³</t>
  </si>
  <si>
    <t>Escavação, carga e transporte de material de 2ª categoria - DMT de 2.000 a 2.500 m - caminho de serviço em leito natural - com carregadeira e caminhão basculante de 14 m³</t>
  </si>
  <si>
    <t>Escavação, carga e transporte de material de 2ª categoria - DMT de 2.000 a 2.500 m - caminho de serviço em leito natural - com escavadeira e caminhão basculante de 14 m³</t>
  </si>
  <si>
    <t>Escavação, carga e transporte de material de 2ª categoria - DMT de 2.000 a 2.500 m - caminho de serviço em revestimento primário - com carregadeira e caminhão basculante de 14 m³</t>
  </si>
  <si>
    <t>Escavação, carga e transporte de material de 2ª categoria - DMT de 2.000 a 2.500 m - caminho de serviço em revestimento primário - com escavadeira e caminhão basculante de 14 m³</t>
  </si>
  <si>
    <t>Escavação, carga e transporte de material de 2ª categoria - DMT de 2.000 a 2.500 m - caminho de serviço pavimentado - com carregadeira e caminhão basculante de 14 m³</t>
  </si>
  <si>
    <t>Escavação, carga e transporte de material de 2ª categoria - DMT de 2.000 a 2.500 m - caminho de serviço pavimentado - com escavadeira e caminhão basculante de 14 m³</t>
  </si>
  <si>
    <t>Escavação, carga e transporte de material de 2ª categoria - DMT de 2.500 a 3.000 m - caminho de serviço em leito natural - com carregadeira e caminhão basculante de 14 m³</t>
  </si>
  <si>
    <t>Escavação, carga e transporte de material de 2ª categoria - DMT de 2.500 a 3.000 m - caminho de serviço em leito natural - com escavadeira e caminhão basculante de 14 m³</t>
  </si>
  <si>
    <t>Escavação, carga e transporte de material de 2ª categoria - DMT de 2.500 a 3.000 m - caminho de serviço em revestimento primário - com carregadeira e caminhão basculante de 14 m³</t>
  </si>
  <si>
    <t>Escavação, carga e transporte de material de 2ª categoria - DMT de 2.500 a 3.000 m - caminho de serviço em revestimento primário - com escavadeira e caminhão basculante de 14 m³</t>
  </si>
  <si>
    <t>Escavação, carga e transporte de material de 2ª categoria - DMT de 2.500 a 3.000 m - caminho de serviço pavimentado - com carregadeira e caminhão basculante de 14 m³</t>
  </si>
  <si>
    <t>Escavação, carga e transporte de material de 2ª categoria - DMT de 2.500 a 3.000 m - caminho de serviço pavimentado - com escavadeira e caminhão basculante de 14 m³</t>
  </si>
  <si>
    <t>Escavação, carga e transporte de material de 2ª categoria - DMT de 200 a 400 m - caminho de serviço em leito natural - com carregadeira e caminhão basculante de 14 m³</t>
  </si>
  <si>
    <t>Escavação, carga e transporte de material de 2ª categoria - DMT de 200 a 400 m - caminho de serviço em leito natural - com escavadeira e caminhão basculante de 14 m³</t>
  </si>
  <si>
    <t>Escavação, carga e transporte de material de 2ª categoria - DMT de 200 a 400 m - caminho de serviço em revestimento primário - com carregadeira e caminhão basculante de 14 m³</t>
  </si>
  <si>
    <t>Escavação, carga e transporte de material de 2ª categoria - DMT de 200 a 400 m - caminho de serviço em revestimento primário - com escavadeira e caminhão basculante de 14 m³</t>
  </si>
  <si>
    <t>Escavação, carga e transporte de material de 2ª categoria - DMT de 200 a 400 m - caminho de serviço pavimentado - com carregadeira e caminhão basculante de 14 m³</t>
  </si>
  <si>
    <t>Escavação, carga e transporte de material de 2ª categoria - DMT de 200 a 400 m - caminho de serviço pavimentado - com escavadeira e caminhão basculante de 14 m³</t>
  </si>
  <si>
    <t>Escavação, carga e transporte de material de 2ª categoria - DMT de 400 a 600 m - caminho de serviço em leito natural - com carregadeira e caminhão basculante de 14 m³</t>
  </si>
  <si>
    <t>Escavação, carga e transporte de material de 2ª categoria - DMT de 400 a 600 m - caminho de serviço em leito natural - com escavadeira e caminhão basculante de 14 m³</t>
  </si>
  <si>
    <t>Escavação, carga e transporte de material de 2ª categoria - DMT de 400 a 600 m - caminho de serviço em revestimento primário - com carregadeira e caminhão basculante de 14 m³</t>
  </si>
  <si>
    <t>Escavação, carga e transporte de material de 2ª categoria - DMT de 400 a 600 m - caminho de serviço em revestimento primário - com escavadeira e caminhão basculante de 14 m³</t>
  </si>
  <si>
    <t>Escavação, carga e transporte de material de 2ª categoria - DMT de 400 a 600 m - caminho de serviço pavimentado - com carregadeira e caminhão basculante de 14 m³</t>
  </si>
  <si>
    <t>Escavação, carga e transporte de material de 2ª categoria - DMT de 400 a 600 m - caminho de serviço pavimentado - com escavadeira e caminhão basculante de 14 m³</t>
  </si>
  <si>
    <t>Escavação, carga e transporte de material de 2ª categoria - DMT de 50 a 200 m - caminho de serviço em leito natural - com carregadeira e caminhão basculante de 14 m³</t>
  </si>
  <si>
    <t>Escavação, carga e transporte de material de 2ª categoria - DMT de 50 a 200 m - caminho de serviço em leito natural - com escavadeira e caminhão basculante de 14 m³</t>
  </si>
  <si>
    <t>Escavação, carga e transporte de material de 2ª categoria - DMT de 50 a 200 m - caminho de serviço em revestimento primário - com carregadeira e caminhão basculante de 14 m³</t>
  </si>
  <si>
    <t>Escavação, carga e transporte de material de 2ª categoria - DMT de 50 a 200 m - caminho de serviço em revestimento primário - com escavadeira e caminhão basculante de 14 m³</t>
  </si>
  <si>
    <t>Escavação, carga e transporte de material de 2ª categoria - DMT de 50 a 200 m - caminho de serviço pavimentado - com carregadeira e caminhão basculante de 14 m³</t>
  </si>
  <si>
    <t>Escavação, carga e transporte de material de 2ª categoria - DMT de 50 a 200 m - caminho de serviço pavimentado - com escavadeira e caminhão basculante de 14 m³</t>
  </si>
  <si>
    <t>Escavação, carga e transporte de material de 2ª categoria - DMT de 50 m</t>
  </si>
  <si>
    <t>Escavação, carga e transporte de material de 2ª categoria - DMT de 600 a 800 m - caminho de serviço em leito natural - com carregadeira e caminhão basculante de 14 m³</t>
  </si>
  <si>
    <t>Escavação, carga e transporte de material de 2ª categoria - DMT de 600 a 800 m - caminho de serviço em leito natural - com escavadeira e caminhão basculante de 14 m³</t>
  </si>
  <si>
    <t>Escavação, carga e transporte de material de 2ª categoria - DMT de 600 a 800 m - caminho de serviço em revestimento primário - com carregadeira e caminhão basculante de 14 m³</t>
  </si>
  <si>
    <t>Escavação, carga e transporte de material de 2ª categoria - DMT de 600 a 800 m - caminho de serviço em revestimento primário - com escavadeira e caminhão basculante de 14 m³</t>
  </si>
  <si>
    <t>Escavação, carga e transporte de material de 2ª categoria - DMT de 600 a 800 m - caminho de serviço pavimentado - com carregadeira e caminhão basculante de 14 m³</t>
  </si>
  <si>
    <t>Escavação, carga e transporte de material de 2ª categoria - DMT de 600 a 800 m - caminho de serviço pavimentado - com escavadeira e caminhão basculante de 14 m³</t>
  </si>
  <si>
    <t>Escavação, carga e transporte de material de 2ª categoria - DMT de 800 a 1.000 m - caminho de serviço em leito natural - com carregadeira e caminhão basculante de 14 m³</t>
  </si>
  <si>
    <t>Escavação, carga e transporte de material de 2ª categoria - DMT de 800 a 1.000 m - caminho de serviço em leito natural - com escavadeira e caminhão basculante de 14 m³</t>
  </si>
  <si>
    <t>Escavação, carga e transporte de material de 2ª categoria - DMT de 800 a 1.000 m - caminho de serviço em revestimento primário - com carregadeira e caminhão basculante de 14 m³</t>
  </si>
  <si>
    <t>Escavação, carga e transporte de material de 2ª categoria - DMT de 800 a 1.000 m - caminho de serviço em revestimento primário - com escavadeira e caminhão basculante de 14 m³</t>
  </si>
  <si>
    <t>Escavação, carga e transporte de material de 2ª categoria - DMT de 800 a 1.000 m - caminho de serviço pavimentado - com carregadeira e caminhão basculante de 14 m³</t>
  </si>
  <si>
    <t>Escavação, carga e transporte de material de 2ª categoria - DMT de 800 a 1.000 m - caminho de serviço pavimentado - com escavadeira e caminhão basculante de 14 m³</t>
  </si>
  <si>
    <t>Escavação, carga e transporte de material de 2ª categoria na distância de 3.000 m - caminho de serviço em leito natural - com escavadeira e caminhão basculante de 14 m³</t>
  </si>
  <si>
    <t>Escavação, carga e transporte de material de 2ª categoria na distância de 3.000 m - caminho de serviço em leito natural com carregadeira e caminhão basculante de 14 m³</t>
  </si>
  <si>
    <t>Escavação, carga e transporte de material de 2ª categoria na distância de 3.000 m - caminho de serviço em revestimento primário - com escavadeira e caminhão basculante de 14 m³</t>
  </si>
  <si>
    <t>Escavação, carga e transporte de material de 2ª categoria na distância de 3.000 m - caminho de serviço pavimentado - com carregadeira e caminhão basculante de 14 m³</t>
  </si>
  <si>
    <t>Escavação, carga e transporte de material de 2ª categoria na distância de 3.000 m - caminho de serviço pavimentado - com escavadeira e caminhão basculante de 14 m³</t>
  </si>
  <si>
    <t>Escavação, carga e transporte de material de 2ª categoria na distância de 3.000 m -caminho de serviço com revestimento primário com carregadeira e caminhão basculante de 14 m³</t>
  </si>
  <si>
    <t>Escavação, carga e transporte de material de 3ª categoria - DMT de 1.000 a 1.200 m - caminho de serviço em leito natural com caminhão basculante de 12 m³</t>
  </si>
  <si>
    <t>Escavação, carga e transporte de material de 3ª categoria - DMT de 1.000 a 1.200 m - caminho de serviço em revestimento primário - com caminhão basculante de 12 m³</t>
  </si>
  <si>
    <t>Escavação, carga e transporte de material de 3ª categoria - DMT de 1.000 a 1.200 m - caminho de serviço pavimentado - com caminhão basculante de 12 m³</t>
  </si>
  <si>
    <t>Escavação, carga e transporte de material de 3ª categoria - DMT de 1.200 a 1.400 m - caminho de serviço em leito natural com caminhão basculante de 12 m³</t>
  </si>
  <si>
    <t>Escavação, carga e transporte de material de 3ª categoria - DMT de 1.200 a 1.400 m - caminho de serviço em revestimento primário - com caminhão basculante de 12 m³</t>
  </si>
  <si>
    <t>Escavação, carga e transporte de material de 3ª categoria - DMT de 1.200 a 1.400 m - caminho de serviço pavimentado - com caminhão basculante de 12 m³</t>
  </si>
  <si>
    <t>Escavação, carga e transporte de material de 3ª categoria - DMT de 1.400 a 1.600 m - caminho de serviço em leito natural com caminhão basculante de 12 m³</t>
  </si>
  <si>
    <t>Escavação, carga e transporte de material de 3ª categoria - DMT de 1.400 a 1.600 m - caminho de serviço em revestimento primário - com caminhão basculante de 12 m³</t>
  </si>
  <si>
    <t>Escavação, carga e transporte de material de 3ª categoria - DMT de 1.400 a 1.600 m - caminho de serviço pavimentado - com caminhão basculante de 12 m³</t>
  </si>
  <si>
    <t>Escavação, carga e transporte de material de 3ª categoria - DMT de 1.600 a 1.800 m - caminho de serviço em leito natural com caminhão basculante de 12 m³</t>
  </si>
  <si>
    <t>Escavação, carga e transporte de material de 3ª categoria - DMT de 1.600 a 1.800 m - caminho de serviço em revestimento primário - com caminhão basculante de 12 m³</t>
  </si>
  <si>
    <t>Escavação, carga e transporte de material de 3ª categoria - DMT de 1.600 a 1.800 m - caminho de serviço pavimentado - com caminhão basculante de 12 m³</t>
  </si>
  <si>
    <t>Escavação, carga e transporte de material de 3ª categoria - DMT de 1.800 a 2.000 m - caminho de serviço em leito natural com caminhão basculante de 12 m³</t>
  </si>
  <si>
    <t>Escavação, carga e transporte de material de 3ª categoria - DMT de 1.800 a 2.000 m - caminho de serviço em revestimento primário - com caminhão basculante de 12 m³</t>
  </si>
  <si>
    <t>Escavação, carga e transporte de material de 3ª categoria - DMT de 1.800 a 2.000 m - caminho de serviço pavimentado - com caminhão basculante de 12 m³</t>
  </si>
  <si>
    <t>Escavação, carga e transporte de material de 3ª categoria - DMT de 2.000 a 2.500 m - caminho de serviço em leito natural com caminhão basculante de 12 m³</t>
  </si>
  <si>
    <t>Escavação, carga e transporte de material de 3ª categoria - DMT de 2.000 a 2.500 m - caminho de serviço em revestimento primário - com caminhão basculante de 12 m³</t>
  </si>
  <si>
    <t>Escavação, carga e transporte de material de 3ª categoria - DMT de 2.000 a 2.500 m - caminho de serviço pavimentado - com caminhão basculante de 12 m³</t>
  </si>
  <si>
    <t>Escavação, carga e transporte de material de 3ª categoria - DMT de 2.500 a 3.000 m - caminho de serviço em leito natural com caminhão basculante de 12 m³</t>
  </si>
  <si>
    <t>Escavação, carga e transporte de material de 3ª categoria - DMT de 2.500 a 3.000 m - caminho de serviço em revestimento primário - com caminhão basculante de 12 m³</t>
  </si>
  <si>
    <t>Escavação, carga e transporte de material de 3ª categoria - DMT de 2.500 a 3.000 m - caminho de serviço pavimentado - com caminhão basculante de 12 m³</t>
  </si>
  <si>
    <t>Escavação, carga e transporte de material de 3ª categoria - DMT de 200 a 400 m - caminho de serviço em leito natural com caminhão basculante de 12 m³</t>
  </si>
  <si>
    <t>Escavação, carga e transporte de material de 3ª categoria - DMT de 200 a 400 m - caminho de serviço em revestimento primário - com caminhão basculante de 12 m³</t>
  </si>
  <si>
    <t>Escavação, carga e transporte de material de 3ª categoria - DMT de 200 a 400 m - caminho de serviço pavimentado - com caminhão basculante de 12 m³</t>
  </si>
  <si>
    <t>Escavação, carga e transporte de material de 3ª categoria - DMT de 400 a 600 m - caminho de serviço em leito natural com caminhão basculante de 12 m³</t>
  </si>
  <si>
    <t>Escavação, carga e transporte de material de 3ª categoria - DMT de 400 a 600 m - caminho de serviço em revestimento primário - com caminhão basculante de 12 m³</t>
  </si>
  <si>
    <t>Escavação, carga e transporte de material de 3ª categoria - DMT de 400 a 600 m - caminho de serviço pavimentado - com caminhão basculante de 12 m³</t>
  </si>
  <si>
    <t>Escavação, carga e transporte de material de 3ª categoria - DMT de 50 a 200 m - caminho de serviço em leito natural com caminhão basculante de 12 m³</t>
  </si>
  <si>
    <t>Escavação, carga e transporte de material de 3ª categoria - DMT de 50 a 200 m - caminho de serviço em revestimento primário - com caminhão basculante de 12 m³</t>
  </si>
  <si>
    <t>Escavação, carga e transporte de material de 3ª categoria - DMT de 50 a 200 m - caminho de serviço pavimentado - com caminhão basculante de 12 m³</t>
  </si>
  <si>
    <t>Escavação, carga e transporte de material de 3ª categoria - DMT de 600 a 800 m - caminho de serviço em leito natural com caminhão basculante de 12 m³</t>
  </si>
  <si>
    <t>Escavação, carga e transporte de material de 3ª categoria - DMT de 600 a 800 m - caminho de serviço em revestimento primário - com caminhão basculante de 12 m³</t>
  </si>
  <si>
    <t>Escavação, carga e transporte de material de 3ª categoria - DMT de 600 a 800 m - caminho de serviço pavimentado - com caminhão basculante de 12 m³</t>
  </si>
  <si>
    <t>Escavação, carga e transporte de material de 3ª categoria - DMT de 800 a 1.000 m - caminho de serviço em leito natural com caminhão basculante de 12 m³</t>
  </si>
  <si>
    <t>Escavação, carga e transporte de material de 3ª categoria - DMT de 800 a 1.000 m - caminho de serviço em revestimento primário - com caminhão basculante de 12 m³</t>
  </si>
  <si>
    <t>Escavação, carga e transporte de material de 3ª categoria - DMT de 800 a 1.000 m - caminho de serviço pavimentado - com caminhão basculante de 12 m³</t>
  </si>
  <si>
    <t>Escavação, carga e transporte de material de 3ª categoria na distância de 3.000 m - caminho de serviço em leito natural com caminhão basculante de 12 m³</t>
  </si>
  <si>
    <t>Escavação, carga e transporte de material de 3ª categoria na distância de 3.000 m - caminho de serviço em revestimento primário - com caminhão basculante de 12 m³</t>
  </si>
  <si>
    <t>Escavação, carga e transporte de material de 3ª categoria na distância de 3.000 m - caminho de serviço pavimentado - com caminhão basculante de 12 m³</t>
  </si>
  <si>
    <t>Escavação, carga e transporte de solos moles - DMT de 0 a 50 m</t>
  </si>
  <si>
    <t>Escavação, carga e transporte de solos moles - DMT de 1.000 a 1.200 m - caminho de serviço em leito natural - com caminhão basculante de 14 m³</t>
  </si>
  <si>
    <t>Escavação, carga e transporte de solos moles - DMT de 1.000 a 1.200 m - caminho de serviço em revestimento primário - com caminhão basculante de 14 m³</t>
  </si>
  <si>
    <t>Escavação, carga e transporte de solos moles - DMT de 1.000 a 1.200 m - caminho de serviço pavimentado - com caminhão basculante de 14 m³</t>
  </si>
  <si>
    <t>Escavação, carga e transporte de solos moles - DMT de 1.200 a 1.400 m - caminho de serviço em leito natural - com caminhão basculante de 14 m³</t>
  </si>
  <si>
    <t>Escavação, carga e transporte de solos moles - DMT de 1.200 a 1.400 m - caminho de serviço em revestimento primário - com caminhão basculante de 14 m³</t>
  </si>
  <si>
    <t>Escavação, carga e transporte de solos moles - DMT de 1.200 a 1.400 m - caminho de serviço pavimentado - com caminhão basculante de 14 m³</t>
  </si>
  <si>
    <t>Escavação, carga e transporte de solos moles - DMT de 1.400 a 1.600 m - caminho de serviço em leito natural - com caminhão basculante de 14 m³</t>
  </si>
  <si>
    <t>Escavação, carga e transporte de solos moles - DMT de 1.400 a 1.600 m - caminho de serviço em revestimento primário - com caminhão basculante de 14 m³</t>
  </si>
  <si>
    <t>Escavação, carga e transporte de solos moles - DMT de 1.400 a 1.600 m - caminho de serviço pavimentado - com caminhão basculante de 14 m³</t>
  </si>
  <si>
    <t>Escavação, carga e transporte de solos moles - DMT de 1.600 a 1.800 m - caminho de serviço em leito natural - com caminhão basculante de 14 m³</t>
  </si>
  <si>
    <t>Escavação, carga e transporte de solos moles - DMT de 1.600 a 1.800 m - caminho de serviço em revestimento primário - com caminhão basculante de 14 m³</t>
  </si>
  <si>
    <t>Escavação, carga e transporte de solos moles - DMT de 1.600 a 1.800 m - caminho de serviço pavimentado - com caminhão basculante de 14 m³</t>
  </si>
  <si>
    <t>Escavação, carga e transporte de solos moles - DMT de 1.800 a 2.000 m - caminho de serviço em leito natural - com caminhão basculante de 14 m³</t>
  </si>
  <si>
    <t>Escavação, carga e transporte de solos moles - DMT de 1.800 a 2.000 m - caminho de serviço em revestimento primário - com caminhão basculante de 14 m³</t>
  </si>
  <si>
    <t>Escavação, carga e transporte de solos moles - DMT de 1.800 a 2.000 m - caminho de serviço pavimentado - com caminhão basculante de 14 m³</t>
  </si>
  <si>
    <t>Escavação, carga e transporte de solos moles - DMT de 2.000 a 2.500 m - caminho de serviço em leito natural - com caminhão basculante de 14 m³</t>
  </si>
  <si>
    <t>Escavação, carga e transporte de solos moles - DMT de 2.000 a 2.500 m - caminho de serviço em revestimento primário - com caminhão basculante de 14 m³</t>
  </si>
  <si>
    <t>Escavação, carga e transporte de solos moles - DMT de 2.000 a 2.500 m - caminho de serviço pavimentado - com caminhão basculante de 14 m³</t>
  </si>
  <si>
    <t>Escavação, carga e transporte de solos moles - DMT de 2.500 a 3.000 m - caminho de serviço em leito natural - com caminhão basculante de 14 m³</t>
  </si>
  <si>
    <t>Escavação, carga e transporte de solos moles - DMT de 2.500 a 3.000 m - caminho de serviço em revestimento primário - com caminhão basculante de 14 m³</t>
  </si>
  <si>
    <t>Escavação, carga e transporte de solos moles - DMT de 2.500 a 3.000 m - caminho de serviço pavimentado - com caminhão basculante de 14 m³</t>
  </si>
  <si>
    <t>Escavação, carga e transporte de solos moles - DMT de 200 a 400 m - caminho de serviço em leito natural - com caminhão basculante de 14 m³</t>
  </si>
  <si>
    <t>Escavação, carga e transporte de solos moles - DMT de 200 a 400 m - caminho de serviço em revestimento primário - com caminhão basculante de 14 m³</t>
  </si>
  <si>
    <t>Escavação, carga e transporte de solos moles - DMT de 200 a 400 m - caminho de serviço pavimentado - com caminhão basculante de 14 m³</t>
  </si>
  <si>
    <t>Escavação, carga e transporte de solos moles - DMT de 400 a 600 m - caminho de serviço em leito natural - com caminhão basculante de 14 m³</t>
  </si>
  <si>
    <t>Escavação, carga e transporte de solos moles - DMT de 400 a 600 m - caminho de serviço em revestimento primário - com caminhão basculante de 14 m³</t>
  </si>
  <si>
    <t>Escavação, carga e transporte de solos moles - DMT de 400 a 600 m - caminho de serviço pavimentado - com caminhão basculante de 14 m³</t>
  </si>
  <si>
    <t>Escavação, carga e transporte de solos moles - DMT de 50 a 200 m - caminho de serviço em leito natural - com caminhão basculante de 14 m³</t>
  </si>
  <si>
    <t>Escavação, carga e transporte de solos moles - DMT de 50 a 200 m - caminho de serviço em revestimento primário - com caminhão basculante de 14 m³</t>
  </si>
  <si>
    <t>Escavação, carga e transporte de solos moles - DMT de 50 a 200 m - caminho de serviço pavimentado - com caminhão basculante de 14 m³</t>
  </si>
  <si>
    <t>Escavação, carga e transporte de solos moles - DMT de 600 a 800 m - caminho de serviço em leito natural - com caminhão basculante de 14 m³</t>
  </si>
  <si>
    <t>Escavação, carga e transporte de solos moles - DMT de 600 a 800 m - caminho de serviço em revestimento primário - com caminhão basculante de 14 m³</t>
  </si>
  <si>
    <t>Escavação, carga e transporte de solos moles - DMT de 600 a 800 m - caminho de serviço pavimentado - com caminhão basculante de 14 m³</t>
  </si>
  <si>
    <t>Escavação, carga e transporte de solos moles - DMT de 800 a 1.000 m - caminho de serviço em leito natural - com caminhão basculante de 14 m³</t>
  </si>
  <si>
    <t>Escavação, carga e transporte de solos moles - DMT de 800 a 1.000 m - caminho de serviço em revestimento primário - com caminhão basculante de 14 m³</t>
  </si>
  <si>
    <t>Escavação, carga e transporte de solos moles - DMT de 800 a 1.000 m - caminho de serviço pavimentado - com caminhão basculante de 14 m³</t>
  </si>
  <si>
    <t>Escavação, carga e transporte de solos moles na distância de 3.000 m - caminho de serviço em leito natural - com caminhão basculante de 14 m³</t>
  </si>
  <si>
    <t>Escavação, carga e transporte de solos moles na distância de 3.000 m - caminho de serviço em revestimento primário - com caminhão basculante de 14 m³</t>
  </si>
  <si>
    <t>Escavação, carga e transporte de solos moles na distância de 3.000 m - caminho de serviço pavimentado - com caminhão basculante de 14 m³</t>
  </si>
  <si>
    <t>Escavação, carga e transporte em material de 1ª categoria - DMT de 1.000 a 1.200 m com motoscraper</t>
  </si>
  <si>
    <t>Escavação, carga e transporte em material de 1ª categoria - DMT de 1.200 a 1.400 m com motoscraper</t>
  </si>
  <si>
    <t>Escavação, carga e transporte em material de 1ª categoria - DMT de 200 a 400 m com motoscraper</t>
  </si>
  <si>
    <t>Escavação, carga e transporte em material de 1ª categoria - DMT de 400 a 600 m com motoscraper</t>
  </si>
  <si>
    <t>Escavação, carga e transporte em material de 1ª categoria - DMT de 50 a 200 m com motoscraper</t>
  </si>
  <si>
    <t>Escavação, carga e transporte em material de 1ª categoria - DMT de 50 m</t>
  </si>
  <si>
    <t>Escavação, carga e transporte em material de 1ª categoria - DMT de 600 a 800 m com motoscraper</t>
  </si>
  <si>
    <t>Escavação, carga e transporte em material de 1ª categoria - DMT de 800 a 1.000 m com motoscraper</t>
  </si>
  <si>
    <t>Expurgo de jazida</t>
  </si>
  <si>
    <t>Fragmentação de blocos de rocha com escavadeira e rompedor hidráulico 1.700 kg</t>
  </si>
  <si>
    <t>Manutenção de caminho de serviço</t>
  </si>
  <si>
    <t>Pré-fissuramento de material de 3ª categoria</t>
  </si>
  <si>
    <t>Umedecimento de caminho de serviço</t>
  </si>
  <si>
    <t>Chumbador de aço CA-50 - D = 20 mm - ancorado na rocha com cartucho de cimento - fornecimento, perfuração e instalação</t>
  </si>
  <si>
    <t>Chumbador de aço CA-50 - D = 20 mm - ancorado na rocha com injeção de nata de cimento - fornecimento, perfuração e instalação</t>
  </si>
  <si>
    <t>Chumbador de aço CA-50 - D = 22 mm - ancorado na rocha com cartucho de cimento - fornecimento, perfuração e instalação</t>
  </si>
  <si>
    <t>Chumbador de aço CA-50 - D = 25 mm - ancorado na rocha com cartucho de cimento - fornecimento, perfuração e instalação</t>
  </si>
  <si>
    <t>Grampo de aço CA-50 D = 12,5 mm para solo grampeado com capacidade de 30 kN - fornecimento, perfuração e instalação</t>
  </si>
  <si>
    <t>Grampo de aço CA-50 D = 16 mm para solo grampeado com capacidade de 50 kN - fornecimento, perfuração e instalação</t>
  </si>
  <si>
    <t>Grampo de aço CA-50 D = 20 mm para solo grampeado com capacidade de 80 kN - fornecimento, perfuração e instalação</t>
  </si>
  <si>
    <t>Perfuração para tirante permanente protendido autoinjetável em material de 1ª categoria com diâmetro de até 120 mm</t>
  </si>
  <si>
    <t>Perfuração para tirante permanente protendido autoinjetável em material de 2ª categoria com diâmetro de até 87 mm</t>
  </si>
  <si>
    <t>Perfuração para tirantes em material de 1ª categoria com diâmetro de até 120 mm</t>
  </si>
  <si>
    <t>Perfuração para tirantes em material de 2ª categoria com diâmetro de até 120 mm</t>
  </si>
  <si>
    <t>Perfuração para tirantes em material de 3ª categoria com diâmetro de até 120 mm</t>
  </si>
  <si>
    <t>Pintura eletrostática com tinta em pó à base de resina epóxi - E = 200 µm</t>
  </si>
  <si>
    <t>Protensão de tirante com 10 cordoalhas D = 12,7 mm aço CP 190 RB, com capacidade de 860 kN - inclusive ancoragem e grauteamento da cabeça</t>
  </si>
  <si>
    <t>Protensão de tirante com 12 cordoalhas D = 12,7 mm aço CP 190 RB, com capacidade de 1.040 kN - inclusive ancoragem e grauteamento da cabeça</t>
  </si>
  <si>
    <t>Protensão de tirante com 6 cordoalhas D = 12,7 mm aço CP 190 RB, com capacidade de 520 kN - inclusive ancoragem e grauteamento da cabeça</t>
  </si>
  <si>
    <t>Protensão de tirante com 8 cordoalhas D = 12,7 mm aço CP 190 RB, com capacidade de 690 kN - inclusive ancoragem e grauteamento da cabeça</t>
  </si>
  <si>
    <t>Protensão de tirante permanente autoinjetável de aço D = 40 mm, seção de 684 mm², tensão de escoamento = 440 MPa e tensão de ruptura = 580 MPa - inclusive ancoragem e grauteamento da cabeça</t>
  </si>
  <si>
    <t>Protensão de tirante permanente autoinjetável de aço D = 40 mm, seção de 822 mm², tensão de escoamento = 470 MPa e tensão de ruptura = 600 MPa - inclusive ancoragem e grauteamento da cabeça</t>
  </si>
  <si>
    <t>Protensão de tirante permanente autoinjetável de aço D = 40 mm, seção de 936 mm², tensão de escoamento = 700 MPa e tensão de ruptura = 830 MPa - inclusive ancoragem e grauteamento da cabeça</t>
  </si>
  <si>
    <t>Protensão de tirante permanente autoinjetável de aço D = 50 mm, seção de 1.330 mm², tensão de escoamento = 630 MPa e tensão de ruptura = 740 MPa - inclusive ancoragem e grauteamento da cabeça</t>
  </si>
  <si>
    <t>Protensão de tirante permanente autoinjetável de aço D = 50 mm, seção de 1.569 mm², tensão de escoamento = 630 MPa e tensão de ruptura = 740 MP - inclusive ancoragem e grauteamento da cabeça</t>
  </si>
  <si>
    <t>Protensão de tirante permanente protendido de aço D = 30 mm, tensão de escoamento = 600 MPa e tensão de ruptura = 720 MPa - inclusive ancoragem e grauteamento da cabeça</t>
  </si>
  <si>
    <t>Protensão de tirante permanente protendido de aço D = 32 mm, tensão de escoamento = 500 MPa e tensão de ruptura = 550 MPa - inclusive ancoragem e grauteamento da cabeça</t>
  </si>
  <si>
    <t>Protensão de tirante permanente protendido de aço D = 32 mm, tensão de escoamento = 950 MPa e tensão de ruptura = 1.050 MPa - inclusive ancoragem e grauteamento da cabeça</t>
  </si>
  <si>
    <t>Protensão de tirante permanente protendido de aço D = 40 mm, tensão de escoamento = 600 MPa e tensão de ruptura = 720 MPa - inclusive ancoragem e grauteamento da cabeça</t>
  </si>
  <si>
    <t>Protensão de tirante permanente protendido de aço D = 44 mm, tensão de escoamento = 680 MPa e tensão de ruptura = 870 MPa - inclusive ancoragem e grauteamento da cabeça</t>
  </si>
  <si>
    <t>Protensão de tirante permanente protendido de aço D = 50 mm, tensão de escoamento = 600 MPa e tensão de ruptura = 720 MPa - inclusive ancoragem e grauteamento da cabeça</t>
  </si>
  <si>
    <t>Protensão de tirante permanente protendido de aço D = 53 mm, tensão de escoamento = 600 MPa e tensão de ruptura = 720 MPa - inclusive ancoragem e grauteamento da cabeça</t>
  </si>
  <si>
    <t>Protensão de tirante permanente protendido de aço D = 57 mm, tensão de escoamento = 600 MPa e tensão de ruptura = 720 MPa - inclusive ancoragem e grauteamento da cabeça</t>
  </si>
  <si>
    <t>Protensão de tirante permanente protendido de aço D = 63 mm, tensão de escoamento = 600 MPa e tensão de ruptura = 720 MPa - inclusive ancoragem e grauteamento da cabeça</t>
  </si>
  <si>
    <t>Protensão de tirante permanente protendido de aço D = 69 mm, tensão de escoamento = 600 MPa e tensão de ruptura = 720 MPa - inclusive ancoragem e grauteamento da cabeça</t>
  </si>
  <si>
    <t>Tirante de barra de aço ancorado na rocha com resina de poliéster, D = 19 mm, tensão de escoamento = 686 MPa e tensão de ruptura = 789 MPa - fornecimento, perfuração e instalação</t>
  </si>
  <si>
    <t>Tirante de barra de aço ancorado na rocha com resina de poliéster, D = 22 mm, tensão de escoamento = 686 MPa e tensão de ruptura = 789 MPa - fornecimento, perfuração e instalação</t>
  </si>
  <si>
    <t>Tirante de barra de aço ancorado na rocha com resina de poliéster, D = 25 mm, tensão de escoamento = 500 MPa e tensão de ruptura = 750 MPa - fornecimento, perfuração e instalação</t>
  </si>
  <si>
    <t>Tirante de barra de aço ancorado na rocha com resina de poliéster, D = 25 mm, tensão de escoamento = 686 MPa, tensão de ruptura = 789 MPa - fornecimento, perfuração e instalação</t>
  </si>
  <si>
    <t>Tirante de barra de aço ancorado na rocha com resina de poliéster, D = 32 mm, tensão de escoamento = 686 MPa, tensão de ruptura = 789 MPa - fornecimento, perfuração e instalação</t>
  </si>
  <si>
    <t>Tirante de barra de aço ancorado na rocha com resina de poliéster, D = 36 mm, tensão de escoamento = 686 MPa e tensão de ruptura = 789 MPa - fornecimento, perfuração e instalação</t>
  </si>
  <si>
    <t>Tirante permanente protendido autoinjetável de aço D = 40 mm, seção de 684 mm², tensão de escoamento = 440 MPa e tensão de ruptura = 580 MPa - exceto perfuração</t>
  </si>
  <si>
    <t>Tirante permanente protendido autoinjetável de aço D = 40 mm, seção de 822 mm², tensão de escoamento = 470 MPa e tensão de ruptura = 600 MPa - exceto perfuração</t>
  </si>
  <si>
    <t>Tirante permanente protendido autoinjetável de aço D = 40 mm, seção de 936 mm², tensão de escoamento = 700 MPa e tensão de ruptura = 830 MPa - exceto perfuração</t>
  </si>
  <si>
    <t>Tirante permanente protendido autoinjetável de aço D = 50 mm, seção de 1.330 mm², tensão de escoamento = 630 MPa e tensão de ruptura = 740 MPa - exceto perfuração</t>
  </si>
  <si>
    <t>Tirante permanente protendido autoinjetável de aço D = 50 mm, seção de 1.569 mm², tensão de escoamento = 630 MPa e tensão de ruptura = 740 MPa - exceto perfuração</t>
  </si>
  <si>
    <t>Tirante permanente protendido com 10 cordoalhas D = 12,7 mm, aço CP 190 RB, com capacidade de 860 kN - exceto perfuração</t>
  </si>
  <si>
    <t>Tirante permanente protendido com 12 cordoalhas D = 12,7 mm, aço CP 190 RB, com capacidade de 1.030 kN - exceto perfuração</t>
  </si>
  <si>
    <t>Tirante permanente protendido com 6 cordoalhas D = 12,7 mm, aço CP 190 RB, com capacidade de 510 kN - exceto perfuração</t>
  </si>
  <si>
    <t>Tirante permanente protendido com 8 cordoalhas D = 12,7 mm, aço CP 190 RB, com capacidade de 690 kN - exceto perfuração</t>
  </si>
  <si>
    <t>Tirante permanente protendido de aço D = 30 mm, tensão de escoamento = 600 MPa e tensão de ruptura = 720 MPa - exceto perfuração</t>
  </si>
  <si>
    <t>Tirante permanente protendido de aço D = 32 mm, tensão de escoamento = 500 MPa e tensão de ruptura = 550 MPa - exceto perfuração</t>
  </si>
  <si>
    <t>Tirante permanente protendido de aço D = 32 mm, tensão de escoamento = 950 MPa e tensão de ruptura = 1.050 MPa - exceto perfuração</t>
  </si>
  <si>
    <t>Tirante permanente protendido de aço D = 40 mm, tensão de escoamento = 600 MPa e tensão de ruptura = 720 MPa - exceto perfuração</t>
  </si>
  <si>
    <t>Tirante permanente protendido de aço D = 44 mm, tensão de escoamento = 680 MPa e tensão de ruptura = 870 MPa - exceto perfuração</t>
  </si>
  <si>
    <t>Tirante permanente protendido de aço D = 50 mm, tensão de escoamento = 600 MPa e tensão de ruptura = 720 MPa - exceto perfuração</t>
  </si>
  <si>
    <t>Tirante permanente protendido de aço D = 53mm, tensão de escoamento = 600 MPa e tensão de ruptura = 720 MPa - exceto perfuração</t>
  </si>
  <si>
    <t>Tirante permanente protendido de aço D = 57 mm, tensão de escoamento = 600 MPa e tensão de ruptura = 720 MPa - exceto perfuração</t>
  </si>
  <si>
    <t>Tirante permanente protendido de aço D = 63 mm, tensão de escoamento = 600 MPa e tensão de ruptura = 720 MPa - exceto perfuração</t>
  </si>
  <si>
    <t>Tirante permanente protendido de aço D = 69 mm, tensão de escoamento = 600 MPa e tensão de ruptura = 720 MPa - exceto perfuração</t>
  </si>
  <si>
    <t>Carga e manobra de aduelas de concreto pré-moldadas em cavalo mecânico com semirreboque 22 t - carga com caminhão guindauto de 45 t.m</t>
  </si>
  <si>
    <t>Carga e manobra de brita para lastro com locomotiva diesel-elétrica em vagão hopper aberto com capacidade de 45 m³ - carga com carregadeira e descarga automática - bitola métrica</t>
  </si>
  <si>
    <t>Carga e manobra de brita para lastro com locomotiva diesel-elétrica em vagão hopper aberto com capacidade de 63 m³ - carga com carregadeira e descarga automática - bitola larga</t>
  </si>
  <si>
    <t>Carga e manobra de dormentes de concreto de bitola larga com locomotiva diesel-elétrica e vagão plataforma com capacidade de 98 t - carga com carregadeira - bitola larga</t>
  </si>
  <si>
    <t>Carga e manobra de dormentes de concreto de bitola métrica com locomotiva diesel-elétrica e vagão plataforma com capacidade de 82 t - carga com carregadeira - bitola métrica</t>
  </si>
  <si>
    <t>Carga e manobra de dormentes de concreto de bitola mista com locomotiva diesel-elétrica e vagão plataforma com capacidade de 98 t - carga com carregadeira - bitola larga</t>
  </si>
  <si>
    <t>Carga, descarga e manobra de vigas pré-moldadas de 1.000 a 1.250 kN em cavalo mecânico com reboques de 5 e 4 eixos com capacidade de 130 t</t>
  </si>
  <si>
    <t>Carga, descarga e manobra de vigas pré-moldadas de 500 a 750 kN em cavalo mecânico com dollys de 3 e 4 eixos com capacidade de 77 t</t>
  </si>
  <si>
    <t>Carga, descarga e manobra de vigas pré-moldadas de 750 a 1.000 kN em cavalo mecânico com dollys de 5 e 4 eixos com capacidade de 111 t</t>
  </si>
  <si>
    <t>Carga, descarga e manobra de vigas pré-moldadas de até 500 kN em cavalo mecânico com dolly de 4 eixos com capacidade de 57 t</t>
  </si>
  <si>
    <t>Carga, manobra e descarga de agregados ou solos em caminhão basculante de 10 m³ - carga com carregadeira de 3,40 m³ (exclusa) e descarga em distribuidor autopropelido</t>
  </si>
  <si>
    <t>Carga, manobra e descarga de agregados ou solos em caminhão basculante de 10 m³ - carga com carregadeira de 3,40 m³ (exclusa) e descarga em distribuidor rebocável</t>
  </si>
  <si>
    <t>Carga, manobra e descarga de agregados ou solos em caminhão basculante de 10 m³ - carga com carregadeira de 3,40 m³ (exclusa) e descarga livre</t>
  </si>
  <si>
    <t>Carga, manobra e descarga de agregados ou solos em caminhão basculante de 10 m³ - carga com carregadeira de 3,40 m³ e descarga em distribuidor autopropelido</t>
  </si>
  <si>
    <t>Carga, manobra e descarga de agregados ou solos em caminhão basculante de 10 m³ - carga com carregadeira de 3,40 m³ e descarga em distribuidor rebocável</t>
  </si>
  <si>
    <t>Carga, manobra e descarga de agregados ou solos em caminhão basculante de 10 m³ - carga com carregadeira de 3,40 m³ e descarga livre</t>
  </si>
  <si>
    <t>Carga, manobra e descarga de agregados ou solos em caminhão basculante de 10 m³ - carga com escavadeira de 1,56 m³ (exclusa) e descarga livre</t>
  </si>
  <si>
    <t>Carga, manobra e descarga de agregados ou solos em caminhão basculante de 10 m³ - carga em usina de 60 t/h (PMF) e descarga livre</t>
  </si>
  <si>
    <t>Carga, manobra e descarga de agregados ou solos em caminhão basculante de 10 m³ - carga em usina de solos de 300 t/h e descarga em distribuidor autopropelido</t>
  </si>
  <si>
    <t>Carga, manobra e descarga de agregados ou solos em caminhão basculante de 10 m³ - carga em usina de solos de 300 t/h e descarga em vibroacabadora</t>
  </si>
  <si>
    <t>Carga, manobra e descarga de agregados ou solos em caminhão basculante de 10 m³ - carga em usina de solos de 300 t/h e descarga livre</t>
  </si>
  <si>
    <t>Carga, manobra e descarga de agregados ou solos em caminhão basculante de 6 m³ - carga com carregadeira de 1,72 m³ (exclusa) e descarga em distribuidor autopropelido</t>
  </si>
  <si>
    <t>Carga, manobra e descarga de agregados ou solos em caminhão basculante de 6 m³ - carga com carregadeira de 1,72 m³ (exclusa) e descarga em distribuidor rebocável</t>
  </si>
  <si>
    <t>Carga, manobra e descarga de agregados ou solos em caminhão basculante de 6 m³ - carga com carregadeira de 1,72 m³ (exclusa) e descarga livre</t>
  </si>
  <si>
    <t>Carga, manobra e descarga de agregados ou solos em caminhão basculante de 6 m³ - carga com carregadeira de 1,72 m³ e descarga em distribuidor autopropelido</t>
  </si>
  <si>
    <t>Carga, manobra e descarga de agregados ou solos em caminhão basculante de 6 m³ - carga com carregadeira de 1,72 m³ e descarga em distribuidor rebocável</t>
  </si>
  <si>
    <t>Carga, manobra e descarga de agregados ou solos em caminhão basculante de 6 m³ - carga com carregadeira de 1,72 m³ e descarga livre</t>
  </si>
  <si>
    <t>Carga, manobra e descarga de agregados ou solos em caminhão basculante de 6 m³ - carga com escavadeira de 1,56 m³ (exclusa) e descarga livre</t>
  </si>
  <si>
    <t>Carga, manobra e descarga de agregados ou solos em caminhão basculante de 6 m³ - carga com escavadeira de 1,56 m³ e descarga livre</t>
  </si>
  <si>
    <t>Carga, manobra e descarga de agregados ou solos em caminhão basculante de 6 m³ - carga com minicarregadeira de 0,45 m³ e descarga livre</t>
  </si>
  <si>
    <t>Carga, manobra e descarga de agregados ou solos em caminhão basculante de 6 m³ - carga manual e descarga livre</t>
  </si>
  <si>
    <t>Carga, manobra e descarga de barras de trilho de 12 m com locomotiva diesel-elétrica em vagão plataforma com capacidade de 82 t - carga e descarga com carregadeira - bitola métrica</t>
  </si>
  <si>
    <t>Carga, manobra e descarga de barras de trilho de 12 m com locomotiva diesel-elétrica em vagão plataforma com capacidade de 98 t - carga e descarga com carregadeira - bitola larga</t>
  </si>
  <si>
    <t>Carga, manobra e descarga de blocos artificiais de concreto com 10 a 12 t para molhe em cavalo mecânico com semirreboque com capacidade de 30 t - carga e descarga com guindaste com pinça</t>
  </si>
  <si>
    <t>Carga, manobra e descarga de blocos artificiais de concreto com 8 a 9 t para molhe em cavalo mecânico com semirreboque com capacidade de 30 t - carga e descarga com guindaste com pinça</t>
  </si>
  <si>
    <t>Carga, manobra e descarga de blocos de rocha em caminhão basculante de 8 m³ - carga com carregadeira de 1,72 m³ (exclusa) e descarga livre</t>
  </si>
  <si>
    <t>Carga, manobra e descarga de blocos de rocha em caminhão basculante de 8 m³ - carga com carregadeira de 1,72 m³ e descarga livre</t>
  </si>
  <si>
    <t>Carga, manobra e descarga de blocos de rocha em caminhão basculante de 8 m³ - carga com retroescavadeira de 0,29 m³ e descarga livre</t>
  </si>
  <si>
    <t>Carga, manobra e descarga de cimento ou cal hidratada a granel em caminhão silo de 30 m³</t>
  </si>
  <si>
    <t>Carga, manobra e descarga de concreto asfáltico com borracha em caminhão basculante de 10 m³ - carga em usina de asfalto 100/140 t/h e descarga em vibroacabadora</t>
  </si>
  <si>
    <t>Carga, manobra e descarga de concreto com caminhão betoneira - carga em central de concreto de 30 m³/h e descarga em extrusora de barreira de concreto</t>
  </si>
  <si>
    <t>Carga, manobra e descarga de concreto com caminhão betoneira - carga em central de concreto de 30 m³/h e descarga em extrusora de meio-fio</t>
  </si>
  <si>
    <t>Carga, manobra e descarga de concreto com caminhão betoneira - carga em central de concreto de 30 m³/h e descarga em extrusora de sarjeta</t>
  </si>
  <si>
    <t>Carga, manobra e descarga de concreto com caminhão betoneira - carga em central de concreto de 30 m³/h e descarga livre</t>
  </si>
  <si>
    <t>Carga, manobra e descarga de concreto com caminhão betoneira - carga em central de concreto de 40 m³/h e descarga livre</t>
  </si>
  <si>
    <t>Carga, manobra e descarga de concreto de cimento em caminhão basculante de 7 m³ - carga em central de concreto de 150 m³/h e descarga em vibroacabadora</t>
  </si>
  <si>
    <t>Carga, manobra e descarga de dormentes de concreto de bitola larga com locomotiva diesel-elétrica e vagão plataforma com capacidade de 98 t - carga e descarga com carregadeira - bitola larga</t>
  </si>
  <si>
    <t>Carga, manobra e descarga de dormentes de concreto de bitola métrica com locomotiva diesel-elétrica e vagão plataforma com capacidade de 82 t - carga e descarga com carregadeira - bitola métrica</t>
  </si>
  <si>
    <t>Carga, manobra e descarga de dormentes de concreto de bitola mista com locomotiva diesel-elétrica e vagão plataforma com capacidade de 98 t - carga e descarga com carregadeira - bitola larga</t>
  </si>
  <si>
    <t>Carga, manobra e descarga de dormentes de madeira com locomotiva diesel-elétrica em vagão plataforma com capacidade de 82 t - carga e descarga com carregadeira - bitola métrica</t>
  </si>
  <si>
    <t>Carga, manobra e descarga de dormentes de madeira com locomotiva diesel-elétrica em vagão plataforma com capacidade de 98 t - carga e descarga com carregadeira - bitola larga</t>
  </si>
  <si>
    <t>Carga, manobra e descarga de jogo de dormentes de concreto para AMV de bitola larga ou mista, qualquer abertura, com locomotiva diesel-elétrica em vagão plataforma com capacidade de 98 t - carga e descarga com carregadeira - bitola larga</t>
  </si>
  <si>
    <t>Carga, manobra e descarga de jogo de dormentes de concreto para AMV de bitola métrica, qualquer abertura, com locomotiva diesel-elétrica em vagão plataforma com capacidade de 82 t - carga e descarga com carregadeira - bitola métrica</t>
  </si>
  <si>
    <t>Carga, manobra e descarga de jogo de dormentes de madeira para AMV bitola métrica, qualquer abertura, com locomotiva diesel-elétrica em vagão plataforma com capacidade de 82 t - carga e descarga com carregadeira - bitola métrica</t>
  </si>
  <si>
    <t>Carga, manobra e descarga de jogo de dormentes de madeira para AMV de bitola larga ou mista, qualquer abertura, com locomotiva diesel-elétrica em vagão plataforma com capacidade de 98 t - carga e descarga com carregadeira - bitola larga</t>
  </si>
  <si>
    <t>Carga, manobra e descarga de materiais diversos em caminhão carroceria com capacidade de 11 t e com guindauto de 45 t.m</t>
  </si>
  <si>
    <t>Carga, manobra e descarga de materiais diversos em caminhão carroceria com capacidade de 7 t e com guindauto de 20 t.m</t>
  </si>
  <si>
    <t>Carga, manobra e descarga de materiais diversos em caminhão carroceria de 15 t - carga e descarga com caminhão guindauto de 20 t.m</t>
  </si>
  <si>
    <t>Carga, manobra e descarga de materiais diversos em caminhão carroceria de 15 t - carga e descarga manuais</t>
  </si>
  <si>
    <t>Carga, manobra e descarga de materiais diversos em caminhão carroceria de 5 t - carga e descarga manuais</t>
  </si>
  <si>
    <t>Carga, manobra e descarga de materiais diversos em caminhão carroceria de 9 t - carga e descarga manuais</t>
  </si>
  <si>
    <t>Carga, manobra e descarga de materiais metálicos e acessórios diversos com locomotiva diesel-elétrica em vagão fechado com capacidade de 64 t - carga e descarga com carregadeira - bitola métrica</t>
  </si>
  <si>
    <t>Carga, manobra e descarga de materiais metálicos e acessórios diversos com locomotiva diesel-elétrica em vagão fechado com capacidade de 99 t - carga e descarga com carregadeira - bitola larga</t>
  </si>
  <si>
    <t>Carga, manobra e descarga de materiais metálicos para AMV de bitola larga, qualquer abertura, com locomotiva diesel-elétrica em vagão plataforma com capacidade de 98 t - carga e descarga com carregadeira - bitola larga</t>
  </si>
  <si>
    <t>Carga, manobra e descarga de materiais metálicos para AMV de bitola métrica, qualquer abertura, com locomotiva diesel-elétrica em vagão plataforma com capacidade de 82 t - carga e descarga com carregadeira - bitola métrica</t>
  </si>
  <si>
    <t>Carga, manobra e descarga de materiais metálicos para AMV de bitola mista, qualquer abertura, com locomotiva diesel-elétrica e vagão plataforma com capacidade de 98 t - carga e descarga com carregadeira</t>
  </si>
  <si>
    <t>Carga, manobra e descarga de material demolido em caminhão basculante de 6 m³ - carga com carregadeira de 1,72 m³ e descarga livre</t>
  </si>
  <si>
    <t>Carga, manobra e descarga de material demolido em caminhão basculante de 6 m³ - carga manual e descarga livre</t>
  </si>
  <si>
    <t>Carga, manobra e descarga de material fresado em caminhão basculante de 10 m³ - fresagem contínua em espessura de 3 cm - carga com fresadora e descarga livre</t>
  </si>
  <si>
    <t>Carga, manobra e descarga de material fresado em caminhão basculante de 10 m³ - fresagem contínua em espessura de 4 cm - carga com fresadora e descarga livre</t>
  </si>
  <si>
    <t>Carga, manobra e descarga de material fresado em caminhão basculante de 10 m³ - fresagem contínua em espessura de 5 cm - carga com fresadora e descarga livre</t>
  </si>
  <si>
    <t>Carga, manobra e descarga de material fresado em caminhão basculante de 10 m³ - fresagem contínua em espessura de 6 cm - carga com fresadora e descarga livre</t>
  </si>
  <si>
    <t>Carga, manobra e descarga de material fresado em caminhão basculante de 10 m³ - fresagem contínua em espessura de 7 cm - carga com fresadora e descarga livre</t>
  </si>
  <si>
    <t>Carga, manobra e descarga de material fresado em caminhão basculante de 10 m³ - fresagem contínua em espessura de 8 cm - carga com fresadora e descarga livre</t>
  </si>
  <si>
    <t>Carga, manobra e descarga de material fresado em caminhão basculante de 10 m³ - fresagem descontínua em espessura de 3 cm - carga com fresadora e descarga livre</t>
  </si>
  <si>
    <t>Carga, manobra e descarga de material fresado em caminhão basculante de 10 m³ - fresagem descontínua em espessura de 4 cm - carga com fresadora e descarga livre</t>
  </si>
  <si>
    <t>Carga, manobra e descarga de material fresado em caminhão basculante de 10 m³ - fresagem descontínua em espessura de 5 cm - carga com fresadora e descarga livre</t>
  </si>
  <si>
    <t>Carga, manobra e descarga de material fresado em caminhão basculante de 10 m³ - fresagem descontínua em espessura de 6 cm - carga com fresadora e descarga livre</t>
  </si>
  <si>
    <t>Carga, manobra e descarga de material fresado em caminhão basculante de 10 m³ - fresagem descontínua em espessura de 7 cm - carga com fresadora e descarga livre</t>
  </si>
  <si>
    <t>Carga, manobra e descarga de material fresado em caminhão basculante de 10 m³ - fresagem descontínua em espessura de 8 cm - carga com fresadora e descarga livre</t>
  </si>
  <si>
    <t>Carga, manobra e descarga de material fresado em caminhão basculante de 6 m³ - fresagem descontínua em espessura de 5 cm - carga com fresadora e descarga livre</t>
  </si>
  <si>
    <t>Carga, manobra e descarga de mistura betuminosa a frio em caminhão basculante de 10 m³ - carga em usina de 60 t/h (PMF) e descarga em vibroacabadora</t>
  </si>
  <si>
    <t>Carga, manobra e descarga de mistura betuminosa a frio em caminhão basculante de 6 m³ - carga em usina de 60 t/h (PMF) e descarga em vibroacabadora</t>
  </si>
  <si>
    <t>Carga, manobra e descarga de mistura betuminosa a frio em caminhão basculante de 6 m³ - carga em usina de 60 t/h (PMF) e descarga manual</t>
  </si>
  <si>
    <t>Carga, manobra e descarga de mistura betuminosa a quente em caminhão basculante de 10 m³ - carga em usina de asfalto 100/140 t/h e descarga em vibroacabadora</t>
  </si>
  <si>
    <t>Carga, manobra e descarga de mistura betuminosa a quente em caminhão basculante de 6 m³ - carga em usina de asfalto 100/140 t/h e descarga em vibroacabadora</t>
  </si>
  <si>
    <t>Carga, manobra e descarga de mistura betuminosa a quente em caminhão basculante de 6 m³ - carga em usina de asfalto 100/140 t/h e descarga manual</t>
  </si>
  <si>
    <t>Carga, manobra e descarga de mistura betuminosa a quente em caminhão com caçamba térmica de 6 m³ - carga em usina de asfalto de 100/140 t/h e descarga manual</t>
  </si>
  <si>
    <t>Carga, manobra e descarga de mistura reciclada com espuma de asfalto em caminhão basculante de 10 m³ - carga em usina de reciclagem a frio e descarga em vibroacabadora</t>
  </si>
  <si>
    <t>Carga, manobra e descarga de tetrápodes em cavalo mecânico com semirreboque com capacidade de 30 t - carga e descarga com guindaste</t>
  </si>
  <si>
    <t>Carga, manobra e descarga de TLS de TR45 de 120 m com locomotiva diesel-elétrica em vagão plataforma com capacidade de 82 t - carga e descarga com manipulador de TLS - bitola métrica</t>
  </si>
  <si>
    <t>Carga, manobra e descarga de TLS de TR45 de 120 m com locomotiva diesel-elétrica em vagão plataforma com capacidade de 98 t - carga e descarga com manipulador de TLS - bitola larga</t>
  </si>
  <si>
    <t>Carga, manobra e descarga de TLS de TR45 de 240 m com locomotiva diesel-elétrica em vagão plataforma com capacidade de 82 t - carga e descarga com manipulador de TLS - bitola métrica</t>
  </si>
  <si>
    <t>Carga, manobra e descarga de TLS de TR45 de 240 m com locomotiva diesel-elétrica em vagão plataforma com capacidade de 98 t - carga e descarga com manipulador de TLS - bitola larga</t>
  </si>
  <si>
    <t>Carga, manobra e descarga de TLS de TR57 de 120 m com locomotiva diesel-elétrica em vagão plataforma com capacidade de 82 t - carga e descarga com manipulador de TLS - bitola métrica</t>
  </si>
  <si>
    <t>Carga, manobra e descarga de TLS de TR57 de 120 m com locomotiva diesel-elétrica em vagão plataforma com capacidade de 98 t - carga e descarga com manipulador de TLS - bitola larga</t>
  </si>
  <si>
    <t>Carga, manobra e descarga de TLS de TR57 de 240 m com locomotiva diesel-elétrica em vagão plataforma com capacidade de 82 t - carga e descarga com manipulador de TLS - bitola métrica</t>
  </si>
  <si>
    <t>Carga, manobra e descarga de TLS de TR57 de 240 m com locomotiva diesel-elétrica em vagão plataforma com capacidade de 98 t - carga e descarga com manipulador de TLS - bitola larga</t>
  </si>
  <si>
    <t>Carga, manobra e descarga de TLS de TR68 de 120 m com locomotiva diesel-elétrica em vagão plataforma com capacidade de 82 t - carga e descarga com manipulador de TLS - bitola métrica</t>
  </si>
  <si>
    <t>Carga, manobra e descarga de TLS de TR68 de 120 m com locomotiva diesel-elétrica em vagão plataforma com capacidade de 98 t - carga e descarga com manipulador de TLS - bitola larga</t>
  </si>
  <si>
    <t>Carga, manobra e descarga de TLS de TR68 de 240 m com locomotiva diesel-elétrica em vagão plataforma com capacidade de 82 t - carga e descarga com manipulador de TLS - bitola métrica</t>
  </si>
  <si>
    <t>Carga, manobra e descarga de TLS de TR68 de 240 m com locomotiva diesel-elétrica em vagão plataforma com capacidade de 98 t - carga e descarga com manipulador de TLS - bitola larga</t>
  </si>
  <si>
    <t>Carga, manobra e descarga de TLS de UIC60 de 120 m com locomotiva diesel-elétrica em vagão plataforma com capacidade de 82 t - carga e descarga com manipulador de TLS - bitola métrica</t>
  </si>
  <si>
    <t>Carga, manobra e descarga de TLS de UIC60 de 120 m com locomotiva diesel-elétrica em vagão plataforma com capacidade de 98 t - carga e descarga com manipulador de TLS - bitola larga</t>
  </si>
  <si>
    <t>Carga, manobra e descarga de TLS de UIC60 de 240 m com locomotiva diesel-elétrica em vagão plataforma com capacidade de 82 t - carga e descarga com manipulador de TLS - bitola métrica</t>
  </si>
  <si>
    <t>Carga, manobra e descarga de TLS de UIC60 de 240 m com locomotiva diesel-elétrica em vagão plataforma com capacidade de 98 t - carga e descarga com manipulador de TLS - bitola larga</t>
  </si>
  <si>
    <t>Carga, manobra e descarga de trituração de galhos e troncos em caminhão basculante de 6 m³ - carga com trituradora e descarga livre</t>
  </si>
  <si>
    <t>Transporte com caminhão basculante com caçamba estanque com capacidade de 14 m³ - rodovia em leito natural</t>
  </si>
  <si>
    <t>Transporte com caminhão basculante com caçamba estanque com capacidade de 14 m³ - rodovia em revestimento primário</t>
  </si>
  <si>
    <t>Transporte com caminhão basculante com caçamba estanque com capacidade de 14 m³ - rodovia pavimentada</t>
  </si>
  <si>
    <t>Transporte com caminhão basculante de 10 m³ - rodovia em leito natural</t>
  </si>
  <si>
    <t>Transporte com caminhão basculante de 10 m³ - rodovia em revestimento primário</t>
  </si>
  <si>
    <t>Transporte com caminhão basculante de 10 m³ - rodovia pavimentada</t>
  </si>
  <si>
    <t>Transporte com caminhão basculante de 14 m³ - rodovia em leito natural</t>
  </si>
  <si>
    <t>Transporte com caminhão basculante de 6 m³ - rodovia em leito natural</t>
  </si>
  <si>
    <t>Transporte com caminhão basculante de 6 m³ - rodovia em revestimento primário</t>
  </si>
  <si>
    <t>Transporte com caminhão basculante de 6 m³ - rodovia pavimentada</t>
  </si>
  <si>
    <t>Transporte com caminhão betoneira - rodovia em leito natural</t>
  </si>
  <si>
    <t>Transporte com caminhão betoneira - rodovia em revestimento primário</t>
  </si>
  <si>
    <t>Transporte com caminhão betoneira - rodovia pavimentada</t>
  </si>
  <si>
    <t>Transporte com caminhão carroceria com capacidade de 11 t e com guindauto de 45 t.m - rodovia em leito natural</t>
  </si>
  <si>
    <t>Transporte com caminhão carroceria com capacidade de 11 t e com guindauto de 45 t.m - rodovia em revestimento primário</t>
  </si>
  <si>
    <t>Transporte com caminhão carroceria com capacidade de 11 t e com guindauto de 45 t.m - rodovia pavimentada</t>
  </si>
  <si>
    <t>Transporte com caminhão carroceria com capacidade de 7 t e com guindauto de 20 t.m - rodovia em leito natural</t>
  </si>
  <si>
    <t>Transporte com caminhão carroceria com capacidade de 7 t e com guindauto de 20 t.m - rodovia em revestimento primário</t>
  </si>
  <si>
    <t>Transporte com caminhão carroceria com capacidade de 7 t e com guindauto de 20 t.m - rodovia pavimentada</t>
  </si>
  <si>
    <t>Transporte com caminhão carroceria com capacidade de 9 t e com guindauto de 10 t.m - rodovia em leito natural</t>
  </si>
  <si>
    <t>Transporte com caminhão carroceria com capacidade de 9 t e com guindauto de 10 t.m - rodovia em revestimento primário</t>
  </si>
  <si>
    <t>Transporte com caminhão carroceria com capacidade de 9 t e com guindauto de 10 t.m - rodovia pavimentada</t>
  </si>
  <si>
    <t>Transporte com caminhão carroceria de 15 t - rodovia em leito natural</t>
  </si>
  <si>
    <t>Transporte com caminhão carroceria de 15 t - rodovia em revestimento primário</t>
  </si>
  <si>
    <t>Transporte com caminhão carroceria de 15 t - rodovia pavimentada</t>
  </si>
  <si>
    <t>Transporte com caminhão carroceria de 5 t - rodovia em leito natural</t>
  </si>
  <si>
    <t>Transporte com caminhão carroceria de 5 t - rodovia em revestimento primário</t>
  </si>
  <si>
    <t>Transporte com caminhão carroceria de 5 t - rodovia pavimentada</t>
  </si>
  <si>
    <t>Transporte com caminhão carroceria de 9 t - rodovia em leito natural</t>
  </si>
  <si>
    <t>Transporte com caminhão carroceria de 9 t - rodovia em revestimento primário</t>
  </si>
  <si>
    <t>Transporte com caminhão carroceria de 9 t - rodovia pavimentada</t>
  </si>
  <si>
    <t>Transporte com cavalo mecânico com semirreboque com capacidade de 22 t - rodovia em leito natural</t>
  </si>
  <si>
    <t>Transporte com cavalo mecânico com semirreboque com capacidade de 22 t - rodovia em revestimento primário</t>
  </si>
  <si>
    <t>Transporte com cavalo mecânico com semirreboque com capacidade de 22 t - rodovia pavimentada</t>
  </si>
  <si>
    <t>Transporte com cavalo mecânico com semirreboque com capacidade de 30 t - rodovia em leito natural</t>
  </si>
  <si>
    <t>Transporte com cavalo mecânico com semirreboque com capacidade de 30 t - rodovia em revestimento primário</t>
  </si>
  <si>
    <t>Transporte com cavalo mecânico com semirreboque com capacidade de 30 t - rodovia pavimentada</t>
  </si>
  <si>
    <t>Transporte de água com caminhão tanque de 10.000 l - rodovia em leito natural</t>
  </si>
  <si>
    <t>Transporte de água com caminhão tanque de 10.000 l - rodovia em revestimento primário</t>
  </si>
  <si>
    <t>Transporte de água com caminhão tanque de 10.000 l - rodovia pavimentada</t>
  </si>
  <si>
    <t>Transporte de água com caminhão tanque de 13.000 l - rodovia em leito natural</t>
  </si>
  <si>
    <t>Transporte de água com caminhão tanque de 13.000 l - rodovia em revestimento primário</t>
  </si>
  <si>
    <t>Transporte de água com caminhão tanque de 13.000 l - rodovia pavimentada</t>
  </si>
  <si>
    <t>Transporte de água com caminhão tanque de 6.000 l - rodovia em leito natural</t>
  </si>
  <si>
    <t>Transporte de água com caminhão tanque de 6.000 l - rodovia em revestimento primário</t>
  </si>
  <si>
    <t>Transporte de água com caminhão tanque de 6.000 l - rodovia pavimentada</t>
  </si>
  <si>
    <t>Transporte de água com caminhão tanque de 8.000 l - rodovia em leito natural</t>
  </si>
  <si>
    <t>Transporte de água com caminhão tanque de 8.000 l - rodovia em revestimento primário</t>
  </si>
  <si>
    <t>Transporte de água com caminhão tanque de 8.000 l - rodovia pavimentada</t>
  </si>
  <si>
    <t>Transporte de areia fina com draga hopper - capacidade da cisterna de 1.000 m³</t>
  </si>
  <si>
    <t>m³km</t>
  </si>
  <si>
    <t>Transporte de areia fina com draga hopper - capacidade da cisterna de 10.000 m³</t>
  </si>
  <si>
    <t>Transporte de areia fina com draga hopper - capacidade da cisterna de 15.000 m³</t>
  </si>
  <si>
    <t>Transporte de areia fina com draga hopper - capacidade da cisterna de 2.000 m³</t>
  </si>
  <si>
    <t>Transporte de areia fina com draga hopper - capacidade da cisterna de 20.000 m³</t>
  </si>
  <si>
    <t>Transporte de areia fina com draga hopper - capacidade da cisterna de 3.000 m³</t>
  </si>
  <si>
    <t>Transporte de areia fina com draga hopper - capacidade da cisterna de 4.000 m³</t>
  </si>
  <si>
    <t>Transporte de areia fina com draga hopper - capacidade da cisterna de 5.000 m³</t>
  </si>
  <si>
    <t>Transporte de areia fina com draga hopper - capacidade da cisterna de 750 m³</t>
  </si>
  <si>
    <t>Transporte de areia grossa com draga hopper - capacidade da cisterna de 1.000 m³</t>
  </si>
  <si>
    <t>Transporte de areia grossa com draga hopper - capacidade da cisterna de 10.000 m³</t>
  </si>
  <si>
    <t>Transporte de areia grossa com draga hopper - capacidade da cisterna de 15.000 m³</t>
  </si>
  <si>
    <t>Transporte de areia grossa com draga hopper - capacidade da cisterna de 2.000 m³</t>
  </si>
  <si>
    <t>Transporte de areia grossa com draga hopper - capacidade da cisterna de 20.000 m³</t>
  </si>
  <si>
    <t>Transporte de areia grossa com draga hopper - capacidade da cisterna de 3.000 m³</t>
  </si>
  <si>
    <t>Transporte de areia grossa com draga hopper - capacidade da cisterna de 4.000 m³</t>
  </si>
  <si>
    <t>Transporte de areia grossa com draga hopper - capacidade da cisterna de 5.000 m³</t>
  </si>
  <si>
    <t>Transporte de areia grossa com draga hopper - capacidade da cisterna de 750 m³</t>
  </si>
  <si>
    <t>Transporte de areia média com draga hopper - capacidade da cisterna de 1.000 m³</t>
  </si>
  <si>
    <t>Transporte de areia média com draga hopper - capacidade da cisterna de 10.000 m³</t>
  </si>
  <si>
    <t>Transporte de areia média com draga hopper - capacidade da cisterna de 15.000 m³</t>
  </si>
  <si>
    <t>Transporte de areia média com draga hopper - capacidade da cisterna de 2.000 m³</t>
  </si>
  <si>
    <t>Transporte de areia média com draga hopper - capacidade da cisterna de 20.000 m³</t>
  </si>
  <si>
    <t>Transporte de areia média com draga hopper - capacidade da cisterna de 3.000 m³</t>
  </si>
  <si>
    <t>Transporte de areia média com draga hopper - capacidade da cisterna de 4.000 m³</t>
  </si>
  <si>
    <t>Transporte de areia média com draga hopper - capacidade da cisterna de 5.000 m³</t>
  </si>
  <si>
    <t>Transporte de areia média com draga hopper - capacidade da cisterna de 750 m³</t>
  </si>
  <si>
    <t>Transporte de barras de trilho de 12 m com locomotiva diesel-elétrica em vagão plataforma com capacidade de 82 t - bitola métrica</t>
  </si>
  <si>
    <t>Transporte de barras de trilho de 12 m com locomotiva diesel-elétrica em vagão plataforma com capacidade de 98 t - bitola larga</t>
  </si>
  <si>
    <t>Transporte de blocos artificiais de concreto com 10 a 12 t para a execução de molhe com cavalo mecânico com semirreboque com capacidade de 30 t - rodovia em leito natural</t>
  </si>
  <si>
    <t>unkm</t>
  </si>
  <si>
    <t>Transporte de blocos artificiais de concreto com 10 a 12 t para a execução de molhe com cavalo mecânico com semirreboque com capacidade de 30 t - rodovia em revestimento primário</t>
  </si>
  <si>
    <t>Transporte de blocos artificiais de concreto com 10 a 12 t para a execução de molhe com cavalo mecânico com semirreboque com capacidade de 30 t - rodovia pavimentada</t>
  </si>
  <si>
    <t>Transporte de blocos artificiais de concreto com 8 a 9 t para a execução de molhe com cavalo mecânico com semirreboque com capacidade de 30 t - rodovia em leito natural</t>
  </si>
  <si>
    <t>Transporte de blocos artificiais de concreto com 8 a 9 t para a execução de molhe com cavalo mecânico com semirreboque com capacidade de 30 t - rodovia em revestimento primário</t>
  </si>
  <si>
    <t>Transporte de blocos artificiais de concreto com 8 a 9 t para a execução de molhe com cavalo mecânico com semirreboque com capacidade de 30 t - rodovia pavimentada</t>
  </si>
  <si>
    <t>Transporte de cascalho com draga hopper - capacidade da cisterna de 1.000 m³</t>
  </si>
  <si>
    <t>Transporte de cascalho com draga hopper - capacidade da cisterna de 10.000 m³</t>
  </si>
  <si>
    <t>Transporte de cascalho com draga hopper - capacidade da cisterna de 15.000 m³</t>
  </si>
  <si>
    <t>Transporte de cascalho com draga hopper - capacidade da cisterna de 2.000 m³</t>
  </si>
  <si>
    <t>Transporte de cascalho com draga hopper - capacidade da cisterna de 20.000 m³</t>
  </si>
  <si>
    <t>Transporte de cascalho com draga hopper - capacidade da cisterna de 3.000 m³</t>
  </si>
  <si>
    <t>Transporte de cascalho com draga hopper - capacidade da cisterna de 4.000 m³</t>
  </si>
  <si>
    <t>Transporte de cascalho com draga hopper - capacidade da cisterna de 5.000 m³</t>
  </si>
  <si>
    <t>Transporte de cascalho com draga hopper - capacidade da cisterna de 750 m³</t>
  </si>
  <si>
    <t>Transporte de cascalho fino com draga hopper - capacidade da cisterna de 1.000 m³</t>
  </si>
  <si>
    <t>Transporte de cascalho fino com draga hopper - capacidade da cisterna de 10.000 m³</t>
  </si>
  <si>
    <t>Transporte de cascalho fino com draga hopper - capacidade da cisterna de 15.000 m³</t>
  </si>
  <si>
    <t>Transporte de cascalho fino com draga hopper - capacidade da cisterna de 2.000 m³</t>
  </si>
  <si>
    <t>Transporte de cascalho fino com draga hopper - capacidade da cisterna de 20.000 m³</t>
  </si>
  <si>
    <t>Transporte de cascalho fino com draga hopper - capacidade da cisterna de 3.000 m³</t>
  </si>
  <si>
    <t>Transporte de cascalho fino com draga hopper - capacidade da cisterna de 4.000 m³</t>
  </si>
  <si>
    <t>Transporte de cascalho fino com draga hopper - capacidade da cisterna de 5.000 m³</t>
  </si>
  <si>
    <t>Transporte de cascalho fino com draga hopper - capacidade da cisterna de 750 m³</t>
  </si>
  <si>
    <t>Transporte de cimento com caminhão distribuidor de 17 m³ - rodovia em leito natural</t>
  </si>
  <si>
    <t>Transporte de cimento com caminhão distribuidor de 17 m³ - rodovia em revestimento primário</t>
  </si>
  <si>
    <t>Transporte de cimento com caminhão distribuidor de 17 m³ - rodovia pavimentada</t>
  </si>
  <si>
    <t>Transporte de cimento ou cal hidratada a granel com caminhão silo de 30 m³ - rodovia em leito natural</t>
  </si>
  <si>
    <t>Transporte de cimento ou cal hidratada a granel com caminhão silo de 30 m³ - rodovia em revestimento primário</t>
  </si>
  <si>
    <t>Transporte de cimento ou cal hidratada a granel com caminhão silo de 30 m³ - rodovia pavimentada</t>
  </si>
  <si>
    <t>Transporte de concreto com caminhão basculante de 7 m³ - rodovia em leito natural</t>
  </si>
  <si>
    <t>Transporte de concreto com caminhão basculante de 7 m³ - rodovia em revestimento primário</t>
  </si>
  <si>
    <t>Transporte de concreto com caminhão basculante de 7 m³ - rodovia pavimentada</t>
  </si>
  <si>
    <t>Transporte de detritos com caminhão de hidrojateamento de alta pressão e vácuo de 9 m³ - rodovia em leito natural</t>
  </si>
  <si>
    <t>Transporte de detritos com caminhão de hidrojateamento de alta pressão e vácuo de 9 m³ - rodovia em revestimento primário</t>
  </si>
  <si>
    <t>Transporte de detritos com caminhão de hidrojateamento de alta pressão e vácuo de 9 m³ - rodovia pavimentada</t>
  </si>
  <si>
    <t>Transporte de dormentes de concreto monobloco protendido de bitola larga com locomotiva diesel-elétrica em vagão plataforma com capacidade de 98 t - bitola larga</t>
  </si>
  <si>
    <t>Transporte de dormentes de concreto monobloco protendido de bitola métrica com locomotiva diesel-elétrica em vagão plataforma com capacidade de 82 t - bitola métrica</t>
  </si>
  <si>
    <t>Transporte de dormentes de concreto monobloco protendido de bitola mista com locomotiva diesel-elétrica em vagão plataforma com capacidade de 98 t - bitola larga</t>
  </si>
  <si>
    <t>Transporte de dormentes de concreto monobloco protendido para AMV de bitola larga ou mista com locomotiva diesel-elétrica em vagão plataforma com capacidade de 98 t - bitola larga</t>
  </si>
  <si>
    <t>Transporte de dormentes de concreto monobloco protendido para AMV de bitola métrica com locomotiva diesel-elétrica em vagão plataforma com capacidade de 82 t - bitola métrica</t>
  </si>
  <si>
    <t>Transporte de dormentes de madeira de bitola larga com locomotiva diesel-elétrica em vagão plataforma com capacidade de 98 t - bitola larga</t>
  </si>
  <si>
    <t>Transporte de dormentes de madeira de bitola métrica com locomotiva diesel-elétrica em vagão plataforma com capacidade de 82 t - bitola métrica</t>
  </si>
  <si>
    <t>Transporte de dormentes de madeira para AMV de bitola larga ou mista com locomotiva diesel-elétrica em vagão plataforma com capacidade de 98 t - bitola larga</t>
  </si>
  <si>
    <t>Transporte de dormentes de madeira para AMV de bitola métrica com locomotiva diesel-elétrica em vagão plataforma com capacidade de 82 t - bitola métrica</t>
  </si>
  <si>
    <t>Transporte de lastro de brita com locomotiva diesel-elétrica em vagão hopper aberto com capacidade de 45 m³ - bitola métrica</t>
  </si>
  <si>
    <t>Transporte de lastro de brita com locomotiva diesel-elétrica em vagão hopper aberto com capacidade de 63 m³ - bitola larga</t>
  </si>
  <si>
    <t>Transporte de materiais metálicos e acessórios diversos com locomotiva diesel-elétrica em vagão fechado com capacidade de 64 t - bitola métrica</t>
  </si>
  <si>
    <t>Transporte de materiais metálicos e acessórios diversos com locomotiva diesel-elétrica em vagão fechado com capacidade de 99 t - bitola larga</t>
  </si>
  <si>
    <t>Transporte de materiais metálicos para AMV de bitola larga com locomotiva diesel-elétrica em vagão plataforma com capacidade de 98 t - bitola larga</t>
  </si>
  <si>
    <t>Transporte de materiais metálicos para AMV de bitola métrica com locomotiva diesel-elétrica em vagão plataforma com capacidade de 82 t - bitola métrica</t>
  </si>
  <si>
    <t>Transporte de materiais metálicos para AMV de bitola mista com locomotiva diesel-elétrica em vagão plataforma com capacidade de 98 t - bitola larga</t>
  </si>
  <si>
    <t>Transporte de material betuminoso com caminhão tanque distribuidor - rodovia em leito natural</t>
  </si>
  <si>
    <t>Transporte de material betuminoso com caminhão tanque distribuidor - rodovia em revestimento primário</t>
  </si>
  <si>
    <t>Transporte de material betuminoso com caminhão tanque distribuidor - rodovia pavimentada</t>
  </si>
  <si>
    <t>Transporte de material de 1ª categoria com batelão autopropelido com capacidade de 300 m³</t>
  </si>
  <si>
    <t>Transporte de material de 1ª categoria com batelão autopropelido com capacidade de 500 m³</t>
  </si>
  <si>
    <t>Transporte de material de 1ª categoria com batelão rebocado com capacidade de 66 m³</t>
  </si>
  <si>
    <t>Transporte de material de 1ª categoria com batelão rebocado montado na obra com capacidade de 66 m³</t>
  </si>
  <si>
    <t>Transporte de material de 3ª categoria com batelão autopropelido com capacidade de 300 m³</t>
  </si>
  <si>
    <t>Transporte de material de 3ª categoria com batelão rebocado com capacidade de 66 m³</t>
  </si>
  <si>
    <t>Transporte de material de 3ª categoria com batelão rebocado montado na obra com capacidade de 66 m³</t>
  </si>
  <si>
    <t>Transporte de material de 3ª categoria com caminhão basculante de 12 m³ para rocha - rodovia em leito natural</t>
  </si>
  <si>
    <t>Transporte de material de 3ª categoria com caminhão basculante de 12 m³ para rocha - rodovia em revestimento primário</t>
  </si>
  <si>
    <t>Transporte de material de 3ª categoria com caminhão basculante de 12 m³ para rocha - rodovia pavimentada</t>
  </si>
  <si>
    <t>Transporte de material de 3ª categoria com caminhão basculante de 8 m³ para rocha - rodovia em leito natural</t>
  </si>
  <si>
    <t>Transporte de material de 3ª categoria com caminhão basculante de 8 m³ para rocha - rodovia em revestimento primário</t>
  </si>
  <si>
    <t>Transporte de material de 3ª categoria com caminhão basculante de 8 m³ para rocha - rodovia pavimentada</t>
  </si>
  <si>
    <t>Transporte de mistura betuminosa a quente com caminhão com caçamba térmica de 6 m³ - rodovia em leito natural</t>
  </si>
  <si>
    <t>Transporte de mistura betuminosa a quente com caminhão com caçamba térmica de 6 m³ - rodovia em revestimento primário</t>
  </si>
  <si>
    <t>Transporte de mistura betuminosa a quente com caminhão com caçamba térmica de 6 m³ - rodovia pavimentada</t>
  </si>
  <si>
    <t>Transporte de silte com draga hopper - capacidade da cisterna de 1.000 m³</t>
  </si>
  <si>
    <t>Transporte de silte com draga hopper - capacidade da cisterna de 10.000 m³</t>
  </si>
  <si>
    <t>Transporte de silte com draga hopper - capacidade da cisterna de 15.000 m³</t>
  </si>
  <si>
    <t>Transporte de silte com draga hopper - capacidade da cisterna de 2.000 m³</t>
  </si>
  <si>
    <t>Transporte de silte com draga hopper - capacidade da cisterna de 20.000 m³</t>
  </si>
  <si>
    <t>Transporte de silte com draga hopper - capacidade da cisterna de 3.000 m³</t>
  </si>
  <si>
    <t>Transporte de silte com draga hopper - capacidade da cisterna de 4.000 m³</t>
  </si>
  <si>
    <t>Transporte de silte com draga hopper - capacidade da cisterna de 5.000 m³</t>
  </si>
  <si>
    <t>Transporte de silte com draga hopper - capacidade da cisterna de 750 m³</t>
  </si>
  <si>
    <t>Transporte de TLS TR45 de 120 m com locomotiva diesel-elétrica em vagão plataforma com capacidade de 82 t - bitola métrica</t>
  </si>
  <si>
    <t>Transporte de TLS TR45 de 120 m com locomotiva diesel-elétrica em vagão plataforma com capacidade de 98 t - bitola larga</t>
  </si>
  <si>
    <t>Transporte de TLS TR45 de 240 m com locomotiva diesel-elétrica em vagão plataforma com capacidade de 82 t - bitola métrica</t>
  </si>
  <si>
    <t>Transporte de TLS TR45 de 240 m com locomotiva diesel-elétrica em vagão plataforma com capacidade de 98 t - bitola larga</t>
  </si>
  <si>
    <t>Transporte de TLS TR57 de 120 m com locomotiva diesel-elétrica em vagão plataforma com capacidade de 82 t - bitola métrica</t>
  </si>
  <si>
    <t>Transporte de TLS TR57 de 120 m com locomotiva diesel-elétrica em vagão plataforma com capacidade de 98 t - bitola larga</t>
  </si>
  <si>
    <t>Transporte de TLS TR57 de 240 m com locomotiva diesel-elétrica em vagão plataforma com capacidade de 82 t - bitola métrica</t>
  </si>
  <si>
    <t>Transporte de TLS TR57 de 240 m com locomotiva diesel-elétrica em vagão plataforma com capacidade de 98 t - bitola larga</t>
  </si>
  <si>
    <t>Transporte de TLS TR68 de 120 m com locomotiva diesel-elétrica em vagão plataforma com capacidade de 82 t - bitola métrica</t>
  </si>
  <si>
    <t>Transporte de TLS TR68 de 120 m com locomotiva diesel-elétrica em vagão plataforma com capacidade de 98 t - bitola larga</t>
  </si>
  <si>
    <t>Transporte de TLS TR68 de 240 m com locomotiva diesel-elétrica em vagão plataforma com capacidade de 82 t - bitola métrica</t>
  </si>
  <si>
    <t>Transporte de TLS TR68 de 240 m com locomotiva diesel-elétrica em vagão plataforma com capacidade de 98 t - bitola larga</t>
  </si>
  <si>
    <t>Transporte de TLS UIC60 de 120 m com locomotiva diesel-elétrica em vagão plataforma com capacidade de 82 t - bitola métrica</t>
  </si>
  <si>
    <t>Transporte de TLS UIC60 de 120 m com locomotiva diesel-elétrica em vagão plataforma com capacidade de 98 t - bitola larga</t>
  </si>
  <si>
    <t>Transporte de TLS UIC60 de 240 m com locomotiva diesel-elétrica em vagão plataforma com capacidade de 82 t - bitola métrica</t>
  </si>
  <si>
    <t>Transporte de TLS UIC60 de 240 m com locomotiva diesel-elétrica em vagão plataforma com capacidade de 98 t - bitola larga</t>
  </si>
  <si>
    <t>Transporte de veículos de médio porte com guincho de resgate de 20 t - rodovia em leito natural</t>
  </si>
  <si>
    <t>Transporte de veículos de médio porte com guincho de resgate de 20 t - rodovia em revestimento primário</t>
  </si>
  <si>
    <t>Transporte de veículos de médio porte com guincho de resgate de 20 t - rodovia pavimentada</t>
  </si>
  <si>
    <t>Transporte de veículos leves com guincho de resgate de 4 t - rodovia em leito natural</t>
  </si>
  <si>
    <t>Transporte de veículos leves com guincho de resgate de 4 t - rodovia em revestimento primário</t>
  </si>
  <si>
    <t>Transporte de veículos leves com guincho de resgate de 4 t - rodovia pavimentada</t>
  </si>
  <si>
    <t>Transporte de veículos pesados com guincho de resgate de 35 t - rodovia em leito natural</t>
  </si>
  <si>
    <t>Transporte de veículos pesados com guincho de resgate de 35 t - rodovia em revestimento primário</t>
  </si>
  <si>
    <t>Transporte de veículos pesados com guincho de resgate de 35 t - rodovia pavimentada</t>
  </si>
  <si>
    <t>Transporte em cavalo mecânico com dolly de 4 eixos com capacidade de 57 t - rodovia em leito natural</t>
  </si>
  <si>
    <t>Transporte em cavalo mecânico com dolly de 4 eixos com capacidade de 57 t - rodovia em revestimento primário</t>
  </si>
  <si>
    <t>Transporte em cavalo mecânico com dolly de 4 eixos com capacidade de 57 t - rodovia pavimentada</t>
  </si>
  <si>
    <t>Transporte em cavalo mecânico com dollys de 3 e 4 eixos com capacidade de 77 t - rodovia em leito natural</t>
  </si>
  <si>
    <t>Transporte em cavalo mecânico com dollys de 3 e 4 eixos com capacidade de 77 t - rodovia em revestimento primário</t>
  </si>
  <si>
    <t>Transporte em cavalo mecânico com dollys de 3 e 4 eixos com capacidade de 77 t - rodovia pavimentada</t>
  </si>
  <si>
    <t>Transporte em cavalo mecânico com dollys de 5 e 4 eixos com capacidade de 111 t - rodovia em leito natural</t>
  </si>
  <si>
    <t>Transporte em cavalo mecânico com dollys de 5 e 4 eixos com capacidade de 111 t - rodovia em revestimento primário</t>
  </si>
  <si>
    <t>Transporte em cavalo mecânico com dollys de 5 e 4 eixos com capacidade de 111 t - rodovia pavimentada</t>
  </si>
  <si>
    <t>Transporte em cavalo mecânico com reboques de 5 e 4 eixos com capacidade de 130 t - rodovia em leito natural</t>
  </si>
  <si>
    <t>Transporte em cavalo mecânico com reboques de 5 e 4 eixos com capacidade de 130 t - rodovia em revestimento primário</t>
  </si>
  <si>
    <t>Transporte em cavalo mecânico com reboques de 5 e 4 eixos com capacidade de 130 t - rodovia pavimentada</t>
  </si>
  <si>
    <t>Transporte fluvial de materiais diversos com pontão flutuante - capacidade de 500 t</t>
  </si>
  <si>
    <t>Transporte fluvial do flutuante</t>
  </si>
  <si>
    <t>Armação de fuste de tubulão em aço CA-50 com apoio de guindaste - fornecimento, preparo e colocação</t>
  </si>
  <si>
    <t>Escavação manual de base alargada de tubulão a céu aberto em material de 1ª categoria na profundidade de 10 a 15 m</t>
  </si>
  <si>
    <t>Escavação manual de base alargada de tubulão a céu aberto em material de 1ª categoria na profundidade de até 10 m</t>
  </si>
  <si>
    <t>Escavação manual de base alargada de tubulão a céu aberto em material de 2ª categoria na profundidade até 10 m</t>
  </si>
  <si>
    <t>Escavação manual de base alargada de tubulão a céu aberto em material de 2ª categoria na profundidade de 10 a 15 m</t>
  </si>
  <si>
    <t>Escavação manual de base alargada de tubulão a céu aberto em material de 3ª categoria a frio na profundidade até 10 m</t>
  </si>
  <si>
    <t>Escavação manual de base alargada de tubulão a céu aberto em material de 3ª categoria a frio na profundidade de 10 a 15 m</t>
  </si>
  <si>
    <t>Escavação manual de base alargada de tubulão a céu aberto em material de 3ª categoria na profundidade até 10 m</t>
  </si>
  <si>
    <t>Escavação manual de base alargada de tubulão a céu aberto em material de 3ª categoria na profundidade de 10 a 15 m</t>
  </si>
  <si>
    <t>Escavação manual de fuste de tubulão a céu aberto em material de 1ª categoria na profundidade de 10 a 15 m</t>
  </si>
  <si>
    <t>Escavação manual de fuste de tubulão a céu aberto em material de 1ª categoria na profundidade de até 10 m</t>
  </si>
  <si>
    <t>Escavação manual de fuste de tubulão a céu aberto em material de 2ª categoria na profundidade até 10 m</t>
  </si>
  <si>
    <t>Escavação manual de fuste de tubulão a céu aberto em material de 2ª categoria na profundidade de 10 a 15 m</t>
  </si>
  <si>
    <t>Escavação manual de fuste de tubulão a céu aberto em material de 3ª categoria na profundidade até 10 m</t>
  </si>
  <si>
    <t>Escavação manual de fuste de tubulão a céu aberto em material de 3ª categoria na profundidade de 10 a 15 m</t>
  </si>
  <si>
    <t>Escavação mecânica de fuste de tubulão com caçamba para rocha em material de 2ª categoria</t>
  </si>
  <si>
    <t>Escavação mecânica de fuste de tubulão com caçamba para rocha em material de 3ª categoria</t>
  </si>
  <si>
    <t>Escavação mecânica de fuste de tubulão com caçamba para solos em material de 1ª categoria</t>
  </si>
  <si>
    <t>Escavação mecânica de fuste de tubulão com Hammer Grab em material de 1ª categoria</t>
  </si>
  <si>
    <t>Escavação mecânica de fuste de tubulão com trado para rocha em material de 2ª categoria</t>
  </si>
  <si>
    <t>Escavação mecânica de fuste de tubulão com trado para rocha em material de 3ª categoria</t>
  </si>
  <si>
    <t>Escavação mecânica de fuste de tubulão com trado para solos em material de 1ª categoria</t>
  </si>
  <si>
    <t>Armação de tela de aço eletrossoldada em túneis com auxílio de plataforma pantográfica - confecção e instalação</t>
  </si>
  <si>
    <t>Cambotas metálicas treliçadas - confecção e instalação</t>
  </si>
  <si>
    <t>Coluna de jet grouting horizontal CCPH em solo - D = 40 cm - perfuração e injeção</t>
  </si>
  <si>
    <t>Coluna de jet grouting horizontal CCPH em solo - D = 50 cm - perfuração e injeção</t>
  </si>
  <si>
    <t>Coluna de jet grouting horizontal CCPH em solo - D = 60 cm - perfuração e injeção</t>
  </si>
  <si>
    <t>Coluna de jet grouting vertical em solo - D = 100 cm - perfuração e injeção</t>
  </si>
  <si>
    <t>Coluna de jet grouting vertical em solo - D = 110 cm - perfuração e injeção</t>
  </si>
  <si>
    <t>Coluna de jet grouting vertical em solo - D = 120 cm - perfuração e injeção</t>
  </si>
  <si>
    <t>Coluna de jet grouting vertical em solo - D = 80 cm - perfuração e injeção</t>
  </si>
  <si>
    <t>Coluna de jet grouting vertical em solo - D = 90 cm - perfuração e injeção</t>
  </si>
  <si>
    <t>Desmonte a frio e carga de rocha em túnel com cunha hidráulica - DMT de 0 a 200 m</t>
  </si>
  <si>
    <t>Drenagem de túnel com manta drenante de malha de polietileno e geotêxtil em face revestida com argamassa polimérica com espessura de 25 mm</t>
  </si>
  <si>
    <t>Dreno filtrante em tubos de PVC D = 40 mm aplicado em paredes e tetos de túnel - fornecimento e instalação</t>
  </si>
  <si>
    <t>Dreno não filtrante em tubos de PVC D = 40 mm aplicado em paredes e tetos de túnel - fornecimento e instalação</t>
  </si>
  <si>
    <t>Enfilagem tubular sistema autoperfurante - D = 76 mm</t>
  </si>
  <si>
    <t>Enfilagem tubular sistema convencional schedule 40 - D = 65 mm</t>
  </si>
  <si>
    <t>Escavação subterrânea e carregamento do material da calota em túnel classe I - DMT de 0 a 200 m - seção acima de 90 m²</t>
  </si>
  <si>
    <t>Escavação subterrânea e carregamento do material da calota em túnel classe I - DMT de 0 a 200 m - seção de 20 a 40 m²</t>
  </si>
  <si>
    <t>Escavação subterrânea e carregamento do material da calota em túnel classe I - DMT de 0 a 200 m - seção de 40 a 60 m²</t>
  </si>
  <si>
    <t>Escavação subterrânea e carregamento do material da calota em túnel classe I - DMT de 0 a 200 m - seção de 60 a 90 m²</t>
  </si>
  <si>
    <t>Escavação subterrânea e carregamento do material da calota em túnel classe II - DMT de 0 a 200 m - seção acima de 90 m²</t>
  </si>
  <si>
    <t>Escavação subterrânea e carregamento do material da calota em túnel classe II - DMT de 0 a 200 m - seção de 20 a 40 m²</t>
  </si>
  <si>
    <t>Escavação subterrânea e carregamento do material da calota em túnel classe II - DMT de 0 a 200 m - seção de 40 a 60 m²</t>
  </si>
  <si>
    <t>Escavação subterrânea e carregamento do material da calota em túnel classe II - DMT de 0 a 200 m - seção de 60 a 90 m²</t>
  </si>
  <si>
    <t>Escavação subterrânea e carregamento do material da calota em túnel classe III - DMT de 0 a 200 m - seção acima de 90 m²</t>
  </si>
  <si>
    <t>Escavação subterrânea e carregamento do material da calota em túnel classe III - DMT de 0 a 200 m - seção de 20 a 40 m²</t>
  </si>
  <si>
    <t>Escavação subterrânea e carregamento do material da calota em túnel classe III - DMT de 0 a 200 m - seção de 40 a 60 m²</t>
  </si>
  <si>
    <t>Escavação subterrânea e carregamento do material da calota em túnel classe III - DMT de 0 a 200 m - seção de 60 a 90 m²</t>
  </si>
  <si>
    <t>Escavação subterrânea e carregamento do material da calota em túnel classe IV - DMT de 0 a 200 m - seção acima de 90 m²</t>
  </si>
  <si>
    <t>Escavação subterrânea e carregamento do material da calota em túnel classe IV - DMT de 0 a 200 m - seção de 20 a 40 m²</t>
  </si>
  <si>
    <t>Escavação subterrânea e carregamento do material da calota em túnel classe IV - DMT de 0 a 200 m - seção de 40 a 60 m²</t>
  </si>
  <si>
    <t>Escavação subterrânea e carregamento do material da calota em túnel classe IV - DMT de 0 a 200 m - seção de 60 a 90 m²</t>
  </si>
  <si>
    <t>Escavação subterrânea e carregamento do material do rebaixo em túnel classe I a IV - DMT de 0 a 200 m</t>
  </si>
  <si>
    <t>Escavação subterrânea e carregamento em túnel classe V - DMT de 0 a 200 m - seção acima de 90 m²</t>
  </si>
  <si>
    <t>Escavação subterrânea e carregamento em túnel classe V - DMT de 0 a 200 m - seção de 20 a 40 m²</t>
  </si>
  <si>
    <t>Escavação subterrânea e carregamento em túnel classe V - DMT de 0 a 200 m - seção de 40 a 60 m²</t>
  </si>
  <si>
    <t>Escavação subterrânea e carregamento em túnel classe V - DMT de 0 a 200 m - seção de 60 a 90 m²</t>
  </si>
  <si>
    <t>Escavação subterrânea e carregamento em túnel classe VI - DMT de 0 a 200 m - seção acima de 90 m²</t>
  </si>
  <si>
    <t>Escavação subterrânea e carregamento em túnel classe VI - DMT de 0 a 200 m - seção de 20 a 40 m²</t>
  </si>
  <si>
    <t>Escavação subterrânea e carregamento em túnel classe VI - DMT de 0 a 200 m - seção de 40 a 60 m²</t>
  </si>
  <si>
    <t>Escavação subterrânea e carregamento em túnel classe VI - DMT de 0 a 200 m - seção de 60 a 90 m²</t>
  </si>
  <si>
    <t>Pré-fissuramento em túnel</t>
  </si>
  <si>
    <t>Pregagem da frente com vergalhão de fibra de vidro D = 25 mm com perfuração em D = 75 mm e injeção de calda de cimento</t>
  </si>
  <si>
    <t>Pregagem da frente em tubo de PVC D = 50 mm com perfuração em D = 100 mm e injeção de argamassa de cimento e areia 1:1</t>
  </si>
  <si>
    <t>Prego guia para controle de espessura de concreto projetado D = 16 mm em túnel - fornecimento e instalação</t>
  </si>
  <si>
    <t>Usinagem de agregados para microrrevestimento a frio - faixa II - brita comercial</t>
  </si>
  <si>
    <t>Usinagem de agregados para microrrevestimento a frio - faixa II - brita produzida</t>
  </si>
  <si>
    <t>Usinagem de agregados para microrrevestimento a frio - faixa III - brita comercial</t>
  </si>
  <si>
    <t>Usinagem de agregados para microrrevestimento a frio - faixa III - brita produzida</t>
  </si>
  <si>
    <t>Usinagem de areia-asfalto a quente - faixa A - areia comercial</t>
  </si>
  <si>
    <t>Usinagem de areia-asfalto a quente - faixa A - areia extraída</t>
  </si>
  <si>
    <t>Usinagem de areia-asfalto a quente - faixa B - areia comercial</t>
  </si>
  <si>
    <t>Usinagem de areia-asfalto a quente - faixa B - areia extraída</t>
  </si>
  <si>
    <t>Usinagem de areia-asfalto a quente com asfalto polímero - faixa A - areia comercial</t>
  </si>
  <si>
    <t>Usinagem de areia-asfalto a quente com asfalto polímero - faixa A - areia extraída</t>
  </si>
  <si>
    <t>Usinagem de areia-asfalto a quente com asfalto polímero - faixa B - areia comercial</t>
  </si>
  <si>
    <t>Usinagem de areia-asfalto a quente com asfalto polímero - faixa B - areia extraída</t>
  </si>
  <si>
    <t>Usinagem de areia-asfalto a quente com asfalto polímero - faixa C - areia comercial</t>
  </si>
  <si>
    <t>Usinagem de areia-asfalto a quente com asfalto polímero - faixa C - areia extraída</t>
  </si>
  <si>
    <t>Usinagem de brita graduada com brita comercial em usina de 300 t/h</t>
  </si>
  <si>
    <t>Usinagem de brita graduada com brita produzida em usina de 300 t/h</t>
  </si>
  <si>
    <t>Usinagem de brita graduada tratada com cimento e brita comercial em usina de 300 t/h</t>
  </si>
  <si>
    <t>Usinagem de brita graduada tratada com cimento e brita produzida em usina de 300 t/h</t>
  </si>
  <si>
    <t>Usinagem de concreto asfáltico - faixa A - areia e brita comerciais</t>
  </si>
  <si>
    <t>Usinagem de concreto asfáltico - faixa A - areia extraída e brita produzida</t>
  </si>
  <si>
    <t>Usinagem de concreto asfáltico - faixa B - areia e brita comerciais</t>
  </si>
  <si>
    <t>Usinagem de concreto asfáltico - faixa B - areia extraída e brita produzida</t>
  </si>
  <si>
    <t>Usinagem de concreto asfáltico - faixa C - areia e brita comerciais</t>
  </si>
  <si>
    <t>Usinagem de concreto asfáltico - faixa C - areia extraída e brita produzida</t>
  </si>
  <si>
    <t>Usinagem de concreto asfáltico com asfalto polímero - faixa A - areia e brita comerciais</t>
  </si>
  <si>
    <t>Usinagem de concreto asfáltico com asfalto polímero - faixa A - areia extraída e brita produzida</t>
  </si>
  <si>
    <t>Usinagem de concreto asfáltico com asfalto polímero - faixa B - areia e brita comerciais</t>
  </si>
  <si>
    <t>Usinagem de concreto asfáltico com asfalto polímero - faixa B - areia extraída e brita produzida</t>
  </si>
  <si>
    <t>Usinagem de concreto asfáltico com asfalto polímero - faixa C - areia e brita comerciais</t>
  </si>
  <si>
    <t>Usinagem de concreto asfáltico com asfalto polímero - faixa C - areia extraída e brita produzida</t>
  </si>
  <si>
    <t>Usinagem de concreto asfáltico com borracha (Gap Graded) - brita comercial</t>
  </si>
  <si>
    <t>Usinagem de concreto asfáltico com borracha (Gap Graded) - brita produzida</t>
  </si>
  <si>
    <t>Usinagem de concreto asfáltico com borracha - faixa A - brita comercial</t>
  </si>
  <si>
    <t>Usinagem de concreto asfáltico com borracha - faixa A - brita produzida</t>
  </si>
  <si>
    <t>Usinagem de concreto asfáltico com borracha - faixa B - brita comercial</t>
  </si>
  <si>
    <t>Usinagem de concreto asfáltico com borracha - faixa B - brita produzida</t>
  </si>
  <si>
    <t>Usinagem de concreto asfáltico com borracha - faixa C - brita comercial</t>
  </si>
  <si>
    <t>Usinagem de concreto asfáltico com borracha - faixa C - brita produzida</t>
  </si>
  <si>
    <t>Usinagem de concreto asfáltico reciclado a frio com espuma de asfalto, agregado comercial e cimento</t>
  </si>
  <si>
    <t>Usinagem de concreto asfáltico reciclado a frio com espuma de asfalto, agregado produzido e cimento</t>
  </si>
  <si>
    <t>Usinagem de concreto asfáltico reciclado em usina fixa com adição de material fresado e brita comercial</t>
  </si>
  <si>
    <t>Usinagem de concreto asfáltico reciclado em usina fixa com adição de material fresado e brita produzida</t>
  </si>
  <si>
    <t>Usinagem de micro pré-misturado a quente com asfalto polímero - brita comercial</t>
  </si>
  <si>
    <t>Usinagem de micro pré-misturado a quente com asfalto polímero - brita produzida</t>
  </si>
  <si>
    <t>Usinagem de pré-misturado a frio - faixa A - areia e brita comerciais</t>
  </si>
  <si>
    <t>Usinagem de pré-misturado a frio - faixa A - areia extraída e brita produzida</t>
  </si>
  <si>
    <t>Usinagem de pré-misturado a frio - faixa B - areia e brita comerciais</t>
  </si>
  <si>
    <t>Usinagem de pré-misturado a frio - faixa B - areia extraída e brita produzida</t>
  </si>
  <si>
    <t>Usinagem de pré-misturado a frio - faixa C - areia e brita comerciais</t>
  </si>
  <si>
    <t>Usinagem de pré-misturado a frio - faixa C - areia extraída e brita produzida</t>
  </si>
  <si>
    <t>Usinagem de pré-misturado a frio - faixa D - areia e brita comerciais</t>
  </si>
  <si>
    <t>Usinagem de pré-misturado a frio - faixa D - areia extraída e brita produzida</t>
  </si>
  <si>
    <t>Usinagem de pré-misturado a frio com asfalto polímero - faixa A - areia e brita comerciais</t>
  </si>
  <si>
    <t>Usinagem de pré-misturado a frio com asfalto polímero - faixa A - areia extraída e brita produzida</t>
  </si>
  <si>
    <t>Usinagem de pré-misturado a frio com asfalto polímero - faixa B - areia e brita comerciais</t>
  </si>
  <si>
    <t>Usinagem de pré-misturado a frio com asfalto polímero - faixa B - areia extraída e brita produzida</t>
  </si>
  <si>
    <t>Usinagem de pré-misturado a frio com asfalto polímero - faixa C - areia e brita comerciais</t>
  </si>
  <si>
    <t>Usinagem de pré-misturado a frio com asfalto polímero - faixa C - areia extraída e brita produzida</t>
  </si>
  <si>
    <t>Usinagem de pré-misturado a frio com asfalto polímero - faixa D - areia e brita comerciais</t>
  </si>
  <si>
    <t>Usinagem de pré-misturado a frio com asfalto polímero - faixa D - areia extraída e brita produzida</t>
  </si>
  <si>
    <t>Usinagem de pré-misturado a quente com asfalto polímero - faixa I - camada porosa de atrito - areia e brita comerciais</t>
  </si>
  <si>
    <t>Usinagem de pré-misturado a quente com asfalto polímero - faixa I - camada porosa de atrito - areia extraída e brita produzida</t>
  </si>
  <si>
    <t>Usinagem de pré-misturado a quente com asfalto polímero - faixa II - camada porosa de atrito - areia e brita comerciais</t>
  </si>
  <si>
    <t>Usinagem de pré-misturado a quente com asfalto polímero - faixa II - camada porosa de atrito - areia extraída e brita produzida</t>
  </si>
  <si>
    <t>Usinagem de pré-misturado a quente com asfalto polímero - faixa III - camada porosa de atrito - areia e brita comerciais</t>
  </si>
  <si>
    <t>Usinagem de pré-misturado a quente com asfalto polímero - faixa III - camada porosa de atrito - areia extraída e brita produzida</t>
  </si>
  <si>
    <t>Usinagem de pré-misturado a quente com asfalto polímero - faixa IV - camada porosa de atrito - areia e brita comerciais</t>
  </si>
  <si>
    <t>Usinagem de pré-misturado a quente com asfalto polímero - faixa IV - camada porosa de atrito - areia extraída e brita produzida</t>
  </si>
  <si>
    <t>Usinagem de pré-misturado a quente com asfalto polímero - faixa V - camada porosa de atrito - areia e brita comerciais</t>
  </si>
  <si>
    <t>Usinagem de pré-misturado a quente com asfalto polímero - faixa V - camada porosa de atrito - areia extraída e brita produzida</t>
  </si>
  <si>
    <t>Usinagem de solo areia (70% - 30%) - material de jazida e areia comercial</t>
  </si>
  <si>
    <t>Usinagem de solo areia (70% - 30%) - material de jazida e areia extraída</t>
  </si>
  <si>
    <t>Usinagem de solo brita (70% - 30%) com 3% cimento - material de jazida e brita comercial</t>
  </si>
  <si>
    <t>Usinagem de solo brita (70% - 30%) com 3% cimento - material de jazida e brita produzida</t>
  </si>
  <si>
    <t>Usinagem de solo brita (70% - 30%) com material de jazida e brita comercial em usina de 300 t/h</t>
  </si>
  <si>
    <t>Usinagem de solo brita (70% - 30%) com material de jazida e brita produzida em usina de 300 t/h</t>
  </si>
  <si>
    <t>Usinagem de solo cimento com 7% de cimento com material de jazida em usina de 300 t/h</t>
  </si>
  <si>
    <t>Usinagem de solo escória de aciaria (50% - 50%) com material de jazida em usina de 300 t/h</t>
  </si>
  <si>
    <t>Usinagem de solo melhorado com 3% de cimento com material de jazida em usina de 300 t/h</t>
  </si>
  <si>
    <t>Usinagem para pavimento de concreto com fôrmas deslizantes - areia e brita comerciais</t>
  </si>
  <si>
    <t>Usinagem para pavimento de concreto com fôrmas deslizantes - areia extraída e brita produzida</t>
  </si>
  <si>
    <t>Usinagem para pavimento de concreto compactado com rolo - brita comercial</t>
  </si>
  <si>
    <t>Usinagem para pavimento de concreto compactado com rolo - brita produzida</t>
  </si>
  <si>
    <t>Usinagem para sub-base de concreto compactado com rolo - brita comercial</t>
  </si>
  <si>
    <t>Usinagem para sub-base de concreto compactado com rolo - brita produzida</t>
  </si>
  <si>
    <t>Confecção de BSCC - seção canal de 1,5 x 1,5 m - areia e brita comerciais</t>
  </si>
  <si>
    <t>Confecção de BSCC - seção canal de 1,5 x 1,5 m - areia extraída e brita produzida</t>
  </si>
  <si>
    <t>Confecção de BSCC - seção canal de 2,0 x 1,5 m - areia e brita comerciais</t>
  </si>
  <si>
    <t>Confecção de BSCC - seção canal de 2,0 x 1,5 m - areia extraída e brita produzida</t>
  </si>
  <si>
    <t>Confecção de BSCC - seção canal de 2,0 x 2,0 m - tipo I - areia e brita comerciais</t>
  </si>
  <si>
    <t>Confecção de BSCC - seção canal de 2,0 x 2,0 m - tipo I - areia extraída e brita produzida</t>
  </si>
  <si>
    <t>Confecção de BSCC - seção canal de 2,0 x 2,0 m - tipo II - areia e brita comerciais</t>
  </si>
  <si>
    <t>Confecção de BSCC - seção canal de 2,0 x 2,0 m - tipo II - areia extraída e brita produzida</t>
  </si>
  <si>
    <t>Confecção de BSCC - seção canal de 2,5 x 1,5 m - areia e brita comerciais</t>
  </si>
  <si>
    <t>Confecção de BSCC - seção canal de 2,5 x 1,5 m - areia extraída e brita produzida</t>
  </si>
  <si>
    <t>Confecção de BSCC - seção canal de 2,5 x 2,0 m - tipo I - areia e brita comerciais</t>
  </si>
  <si>
    <t>Confecção de BSCC - seção canal de 2,5 x 2,0 m - tipo I - areia extraída e brita produzida</t>
  </si>
  <si>
    <t>Confecção de BSCC - seção canal de 2,5 x 2,0 m - tipo II - areia e brita comerciais</t>
  </si>
  <si>
    <t>Confecção de BSCC - seção canal de 2,5 x 2,0 m - tipo II - areia extraída e brita produzida</t>
  </si>
  <si>
    <t>Confecção de BSCC - seção canal de 3,0 x 1,5 m - areia e brita comerciais</t>
  </si>
  <si>
    <t>Confecção de BSCC - seção canal de 3,0 x 1,5 m - areia extraída e brita produzida</t>
  </si>
  <si>
    <t>Confecção de BSCC - seção canal de 3,0 x 2,0 m - tipo I - areia e brita comerciais</t>
  </si>
  <si>
    <t>Confecção de BSCC - seção canal de 3,0 x 2,0 m - tipo I - areia extraída e brita produzida</t>
  </si>
  <si>
    <t>Confecção de BSCC - seção canal de 3,0 x 2,0 m - tipo II - areia e brita comerciais</t>
  </si>
  <si>
    <t>Confecção de BSCC - seção canal de 3,0 x 2,0 m - tipo II - areia extraída e brita produzida</t>
  </si>
  <si>
    <t>Confecção de BSCC - seção fechada de 1,5 x 1,5 m - altura do aterro de 0,25 a 1,00 m - areia e brita comerciais</t>
  </si>
  <si>
    <t>Confecção de BSCC - seção fechada de 1,5 x 1,5 m - altura do aterro de 0,25 a 1,00 m - areia extraída e brita produzida</t>
  </si>
  <si>
    <t>Confecção de BSCC - seção fechada de 1,5 x 1,5 m - altura do aterro de 1,00 a 2,50 m - areia e brita comerciais</t>
  </si>
  <si>
    <t>Confecção de BSCC - seção fechada de 1,5 x 1,5 m - altura do aterro de 1,00 a 2,50 m - areia extraída e brita produzida</t>
  </si>
  <si>
    <t>Confecção de BSCC - seção fechada de 1,5 x 1,5 m - altura do aterro de 10,00 a 12,50 m - areia e brita comerciais</t>
  </si>
  <si>
    <t>Confecção de BSCC - seção fechada de 1,5 x 1,5 m - altura do aterro de 10,00 a 12,50 m - areia extraída e brita produzida</t>
  </si>
  <si>
    <t>Confecção de BSCC - seção fechada de 1,5 x 1,5 m - altura do aterro de 12,50 a 15,00 m - areia e brita comerciais</t>
  </si>
  <si>
    <t>Confecção de BSCC - seção fechada de 1,5 x 1,5 m - altura do aterro de 12,50 a 15,00 m - areia extraída e brita produzida</t>
  </si>
  <si>
    <t>Confecção de BSCC - seção fechada de 1,5 x 1,5 m - altura do aterro de 2,50 a 5,00 m - areia e brita comerciais</t>
  </si>
  <si>
    <t>Confecção de BSCC - seção fechada de 1,5 x 1,5 m - altura do aterro de 2,50 a 5,00 m - areia extraída e brita produzida</t>
  </si>
  <si>
    <t>Confecção de BSCC - seção fechada de 1,5 x 1,5 m - altura do aterro de 5,00 a 7,50 m - areia e brita comerciais</t>
  </si>
  <si>
    <t>Confecção de BSCC - seção fechada de 1,5 x 1,5 m - altura do aterro de 5,00 a 7,50 m - areia extraída e brita produzida</t>
  </si>
  <si>
    <t>Confecção de BSCC - seção fechada de 1,5 x 1,5 m - altura do aterro de 7,50 a 10,00 m - areia e brita comerciais</t>
  </si>
  <si>
    <t>Confecção de BSCC - seção fechada de 1,5 x 1,5 m - altura do aterro de 7,50 a 10,00 m - areia extraída e brita produzida</t>
  </si>
  <si>
    <t>Confecção de BSCC - seção fechada de 2,0 x 2,0 m - altura do aterro de 0,25 a 1,00 m - areia e brita comerciais</t>
  </si>
  <si>
    <t>Confecção de BSCC - seção fechada de 2,0 x 2,0 m - altura do aterro de 0,25 a 1,00 m - areia extraída e brita produzida</t>
  </si>
  <si>
    <t>Confecção de BSCC - seção fechada de 2,0 x 2,0 m - altura do aterro de 1,00 a 2,50 m - areia e brita comerciais</t>
  </si>
  <si>
    <t>Confecção de BSCC - seção fechada de 2,0 x 2,0 m - altura do aterro de 1,00 a 2,50 m - areia extraída e brita produzida</t>
  </si>
  <si>
    <t>Confecção de BSCC - seção fechada de 2,0 x 2,0 m - altura do aterro de 10,00 a 12,50 m - areia e brita comerciais</t>
  </si>
  <si>
    <t>Confecção de BSCC - seção fechada de 2,0 x 2,0 m - altura do aterro de 10,00 a 12,50 m - areia extraída e brita produzida</t>
  </si>
  <si>
    <t>Confecção de BSCC - seção fechada de 2,0 x 2,0 m - altura do aterro de 12,50 a 15,00 m - areia e brita comerciais</t>
  </si>
  <si>
    <t>Confecção de BSCC - seção fechada de 2,0 x 2,0 m - altura do aterro de 12,50 a 15,00 m - areia extraída e brita produzida</t>
  </si>
  <si>
    <t>Confecção de BSCC - seção fechada de 2,0 x 2,0 m - altura do aterro de 2,50 a 5,00 m - areia e brita comerciais</t>
  </si>
  <si>
    <t>Confecção de BSCC - seção fechada de 2,0 x 2,0 m - altura do aterro de 2,50 a 5,00 m - areia extraída e brita produzida</t>
  </si>
  <si>
    <t>Confecção de BSCC - seção fechada de 2,0 x 2,0 m - altura do aterro de 5,00 a 7,50 m - areia e brita comerciais</t>
  </si>
  <si>
    <t>Confecção de BSCC - seção fechada de 2,0 x 2,0 m - altura do aterro de 5,00 a 7,50 m - areia extraída e brita produzida</t>
  </si>
  <si>
    <t>Confecção de BSCC - seção fechada de 2,0 x 2,0 m - altura do aterro de 7,50 a 10,00 m - areia e brita comerciais</t>
  </si>
  <si>
    <t>Confecção de BSCC - seção fechada de 2,0 x 2,0 m - altura do aterro de 7,50 a 10,00 m - areia extraída e brita produzida</t>
  </si>
  <si>
    <t>Confecção de BSCC - seção fechada de 2,5 x 2,5 m - altura do aterro de 0,25 a 1,00 m - areia e brita comerciais</t>
  </si>
  <si>
    <t>Confecção de BSCC - seção fechada de 2,5 x 2,5 m - altura do aterro de 0,25 a 1,00 m - areia extraída e brita produzida</t>
  </si>
  <si>
    <t>Confecção de BSCC - seção fechada de 2,5 x 2,5 m - altura do aterro de 1,00 a 2,50 m - areia e brita comerciais</t>
  </si>
  <si>
    <t>Confecção de BSCC - seção fechada de 2,5 x 2,5 m - altura do aterro de 1,00 a 2,50 m - areia extraída e brita produzida</t>
  </si>
  <si>
    <t>Confecção de BSCC - seção fechada de 2,5 x 2,5 m - altura do aterro de 10,00 a 12,50 m - areia e brita comerciais</t>
  </si>
  <si>
    <t>Confecção de BSCC - seção fechada de 2,5 x 2,5 m - altura do aterro de 10,00 a 12,50 m - areia extraída e brita produzida</t>
  </si>
  <si>
    <t>Confecção de BSCC - seção fechada de 2,5 x 2,5 m - altura do aterro de 12,50 a 15,00 m - areia e brita comerciais</t>
  </si>
  <si>
    <t>Confecção de BSCC - seção fechada de 2,5 x 2,5 m - altura do aterro de 12,50 a 15,00 m - areia extraída e brita produzida</t>
  </si>
  <si>
    <t>Confecção de BSCC - seção fechada de 2,5 x 2,5 m - altura do aterro de 2,50 a 5,00 m - areia e brita comerciais</t>
  </si>
  <si>
    <t>Confecção de BSCC - seção fechada de 2,5 x 2,5 m - altura do aterro de 2,50 a 5,00 m - areia extraída e brita produzida</t>
  </si>
  <si>
    <t>Confecção de BSCC - seção fechada de 2,5 x 2,5 m - altura do aterro de 5,00 a 7,50 m - areia e brita comerciais</t>
  </si>
  <si>
    <t>Confecção de BSCC - seção fechada de 2,5 x 2,5 m - altura do aterro de 5,00 a 7,50 m - areia extraída e brita produzida</t>
  </si>
  <si>
    <t>Confecção de BSCC - seção fechada de 2,5 x 2,5 m - altura do aterro de 7,50 a 10,00 m - areia e brita comerciais</t>
  </si>
  <si>
    <t>Confecção de BSCC - seção fechada de 2,5 x 2,5 m - altura do aterro de 7,50 a 10,00 m - areia extraída e brita produzida</t>
  </si>
  <si>
    <t>Confecção de BSCC - seção fechada de 3,0 x 3,0 m - altura do aterro de 0,25 a 1,00 m - areia e brita comerciais</t>
  </si>
  <si>
    <t>Confecção de BSCC - seção fechada de 3,0 x 3,0 m - altura do aterro de 0,25 a 1,00 m - areia extraída e brita produzida</t>
  </si>
  <si>
    <t>Confecção de BSCC - seção fechada de 3,0 x 3,0 m - altura do aterro de 1,00 a 2,50 m - areia e brita comerciais</t>
  </si>
  <si>
    <t>Confecção de BSCC - seção fechada de 3,0 x 3,0 m - altura do aterro de 1,00 a 2,50 m - areia extraída e brita produzida</t>
  </si>
  <si>
    <t>Confecção de BSCC - seção fechada de 3,0 x 3,0 m - altura do aterro de 10,00 a 12,50 m - areia e brita comerciais</t>
  </si>
  <si>
    <t>Confecção de BSCC - seção fechada de 3,0 x 3,0 m - altura do aterro de 10,00 a 12,50 m - areia extraída e brita produzida</t>
  </si>
  <si>
    <t>Confecção de BSCC - seção fechada de 3,0 x 3,0 m - altura do aterro de 12,50 a 15,00 m - areia e brita comerciais</t>
  </si>
  <si>
    <t>Confecção de BSCC - seção fechada de 3,0 x 3,0 m - altura do aterro de 12,50 a 15,00 m - areia extraída e brita produzida</t>
  </si>
  <si>
    <t>Confecção de BSCC - seção fechada de 3,0 x 3,0 m - altura do aterro de 2,50 a 5,00 m - areia e brita comerciais</t>
  </si>
  <si>
    <t>Confecção de BSCC - seção fechada de 3,0 x 3,0 m - altura do aterro de 2,50 a 5,00 m - areia extraída e brita produzida</t>
  </si>
  <si>
    <t>Confecção de BSCC - seção fechada de 3,0 x 3,0 m - altura do aterro de 5,00 a 7,50 m - areia e brita comerciais</t>
  </si>
  <si>
    <t>Confecção de BSCC - seção fechada de 3,0 x 3,0 m - altura do aterro de 5,00 a 7,50 m - areia extraída e brita produzida</t>
  </si>
  <si>
    <t>Confecção de BSCC - seção fechada de 3,0 x 3,0 m - altura do aterro de 7,50 a 10,00 m - areia e brita comerciais</t>
  </si>
  <si>
    <t>Confecção de BSCC - seção fechada de 3,0 x 3,0 m - altura do aterro de 7,50 a 10,00 m - areia extraída e brita produzida</t>
  </si>
  <si>
    <t>Corpo de BSCC - seção canal de 1,5 x 1,5 m - pré-moldado - areia e brita comerciais</t>
  </si>
  <si>
    <t>Corpo de BSCC - seção canal de 1,5 x 1,5 m - pré-moldado - areia extraída e brita produzida</t>
  </si>
  <si>
    <t>Corpo de BSCC - seção canal de 2,0 x 1,5 m - pré-moldado - areia e brita comerciais</t>
  </si>
  <si>
    <t>Corpo de BSCC - seção canal de 2,0 x 1,5 m - pré-moldado - areia extraída e brita produzida</t>
  </si>
  <si>
    <t>Corpo de BSCC - seção canal de 2,0 x 2,0 m - pré-moldado - tipo I - areia e brita comerciais</t>
  </si>
  <si>
    <t>Corpo de BSCC - seção canal de 2,0 x 2,0 m - pré-moldado - tipo I - areia extraída e brita produzida</t>
  </si>
  <si>
    <t>Corpo de BSCC - seção canal de 2,0 x 2,0 m - pré-moldado - tipo II - areia e brita comerciais</t>
  </si>
  <si>
    <t>Corpo de BSCC - seção canal de 2,0 x 2,0 m - pré-moldado - tipo II - areia extraída e brita produzida</t>
  </si>
  <si>
    <t>Corpo de BSCC - seção canal de 2,5 x 1,5 m - pré-moldado - areia e brita comerciais</t>
  </si>
  <si>
    <t>Corpo de BSCC - seção canal de 2,5 x 1,5 m - pré-moldado - areia extraída e brita produzida</t>
  </si>
  <si>
    <t>Corpo de BSCC - seção canal de 2,5 x 2,0 m - pré-moldado - tipo I - areia e brita comerciais</t>
  </si>
  <si>
    <t>Corpo de BSCC - seção canal de 2,5 x 2,0 m - pré-moldado - tipo I - areia extraída e brita produzida</t>
  </si>
  <si>
    <t>Corpo de BSCC - seção canal de 2,5 x 2,0 m - pré-moldado - tipo II - areia e brita comerciais</t>
  </si>
  <si>
    <t>Corpo de BSCC - seção canal de 2,5 x 2,0 m - pré-moldado - tipo II - areia extraída e brita produzida</t>
  </si>
  <si>
    <t>Corpo de BSCC - seção canal de 3,0 x 1,5 m - pré-moldado - areia e brita comerciais</t>
  </si>
  <si>
    <t>Corpo de BSCC - seção canal de 3,0 x 1,5 m - pré-moldado - areia extraída e brita produzida</t>
  </si>
  <si>
    <t>Corpo de BSCC - seção canal de 3,0 x 2,0 m - pré-moldado - tipo I - areia e brita comerciais</t>
  </si>
  <si>
    <t>Corpo de BSCC - seção canal de 3,0 x 2,0 m - pré-moldado - tipo I - areia extraída e brita produzida</t>
  </si>
  <si>
    <t>Corpo de BSCC - seção canal de 3,0 x 2,0 m - pré-moldado - tipo II - areia e brita comerciais</t>
  </si>
  <si>
    <t>Corpo de BSCC - seção canal de 3,0 x 2,0 m - pré-moldado - tipo II - areia extraída e brita produzida</t>
  </si>
  <si>
    <t>Corpo de BSCC - seção fechada de 1,5 x 1,5 m - pré-moldado - altura do aterro de 0,25 a 1,00 m - areia e brita comerciais</t>
  </si>
  <si>
    <t>Corpo de BSCC - seção fechada de 1,5 x 1,5 m - pré-moldado - altura do aterro de 0,25 a 1,00 m - areia extraída e brita produzida</t>
  </si>
  <si>
    <t>Corpo de BSCC - seção fechada de 1,5 x 1,5 m - pré-moldado - altura do aterro de 1,00 a 2,50 m - areia e brita comerciais</t>
  </si>
  <si>
    <t>Corpo de BSCC - seção fechada de 1,5 x 1,5 m - pré-moldado - altura do aterro de 1,00 a 2,50 m - areia extraída e brita produzida</t>
  </si>
  <si>
    <t>Corpo de BSCC - seção fechada de 1,5 x 1,5 m - pré-moldado - altura do aterro de 10,00 a 12,50 m - areia e brita comerciais</t>
  </si>
  <si>
    <t>Corpo de BSCC - seção fechada de 1,5 x 1,5 m - pré-moldado - altura do aterro de 10,00 a 12,50 m - areia extraída e brita produzida</t>
  </si>
  <si>
    <t>Corpo de BSCC - seção fechada de 1,5 x 1,5 m - pré-moldado - altura do aterro de 12,50 a 15,00 m - areia e brita comerciais</t>
  </si>
  <si>
    <t>Corpo de BSCC - seção fechada de 1,5 x 1,5 m - pré-moldado - altura do aterro de 12,50 a 15,00 m - areia extraída e brita produzida</t>
  </si>
  <si>
    <t>Corpo de BSCC - seção fechada de 1,5 x 1,5 m - pré-moldado - altura do aterro de 2,50 a 5,00 m - areia e brita comerciais</t>
  </si>
  <si>
    <t>Corpo de BSCC - seção fechada de 1,5 x 1,5 m - pré-moldado - altura do aterro de 2,50 a 5,00 m - areia extraída e brita produzida</t>
  </si>
  <si>
    <t>Corpo de BSCC - seção fechada de 1,5 x 1,5 m - pré-moldado - altura do aterro de 5,00 a 7,50 m - areia e brita comerciais</t>
  </si>
  <si>
    <t>Corpo de BSCC - seção fechada de 1,5 x 1,5 m - pré-moldado - altura do aterro de 5,00 a 7,50 m - areia extraída e brita produzida</t>
  </si>
  <si>
    <t>Corpo de BSCC - seção fechada de 1,5 x 1,5 m - pré-moldado - altura do aterro de 7,50 a 10,00 m - areia e brita comerciais</t>
  </si>
  <si>
    <t>Corpo de BSCC - seção fechada de 1,5 x 1,5 m - pré-moldado - altura do aterro de 7,50 a 10,00 m - areia extraída e brita produzida</t>
  </si>
  <si>
    <t>Corpo de BSCC - seção fechada de 2,0 x 2,0 m - pré-moldado - altura do aterro de 0,25 a 1,00 m - areia e brita comerciais</t>
  </si>
  <si>
    <t>Corpo de BSCC - seção fechada de 2,0 x 2,0 m - pré-moldado - altura do aterro de 0,25 a 1,00 m - areia extraída e brita produzida</t>
  </si>
  <si>
    <t>Corpo de BSCC - seção fechada de 2,0 x 2,0 m - pré-moldado - altura do aterro de 1,00 a 2,50 m - areia e brita comerciais</t>
  </si>
  <si>
    <t>Corpo de BSCC - seção fechada de 2,0 x 2,0 m - pré-moldado - altura do aterro de 1,00 a 2,50 m - areia extraída e brita produzida</t>
  </si>
  <si>
    <t>Corpo de BSCC - seção fechada de 2,0 x 2,0 m - pré-moldado - altura do aterro de 10,00 a 12,50 m - areia e brita comerciais</t>
  </si>
  <si>
    <t>Corpo de BSCC - seção fechada de 2,0 x 2,0 m - pré-moldado - altura do aterro de 10,00 a 12,50 m - areia extraída e brita produzida</t>
  </si>
  <si>
    <t>Corpo de BSCC - seção fechada de 2,0 x 2,0 m - pré-moldado - altura do aterro de 12,50 a 15,00 m - areia e brita comerciais</t>
  </si>
  <si>
    <t>Corpo de BSCC - seção fechada de 2,0 x 2,0 m - pré-moldado - altura do aterro de 12,50 a 15,00 m - areia extraída e brita produzida</t>
  </si>
  <si>
    <t>Corpo de BSCC - seção fechada de 2,0 x 2,0 m - pré-moldado - altura do aterro de 2,50 a 5,00 m - areia e brita comerciais</t>
  </si>
  <si>
    <t>Corpo de BSCC - seção fechada de 2,0 x 2,0 m - pré-moldado - altura do aterro de 2,50 a 5,00 m - areia extraída e brita produzida</t>
  </si>
  <si>
    <t>Corpo de BSCC - seção fechada de 2,0 x 2,0 m - pré-moldado - altura do aterro de 5,00 a 7,50 m - areia e brita comerciais</t>
  </si>
  <si>
    <t>Corpo de BSCC - seção fechada de 2,0 x 2,0 m - pré-moldado - altura do aterro de 5,00 a 7,50 m - areia extraída e brita produzida</t>
  </si>
  <si>
    <t>Corpo de BSCC - seção fechada de 2,0 x 2,0 m - pré-moldado - altura do aterro de 7,50 a 10,00 m - areia e brita comerciais</t>
  </si>
  <si>
    <t>Corpo de BSCC - seção fechada de 2,0 x 2,0 m - pré-moldado - altura do aterro de 7,50 a 10,00 m - areia extraída e brita produzida</t>
  </si>
  <si>
    <t>Corpo de BSCC - seção fechada de 2,5 x 2,5 m - pré-moldado - altura do aterro de 0,25 a 1,00 m - areia e brita comerciais</t>
  </si>
  <si>
    <t>Corpo de BSCC - seção fechada de 2,5 x 2,5 m - pré-moldado - altura do aterro de 0,25 a 1,00 m - areia extraída e brita produzida</t>
  </si>
  <si>
    <t>Corpo de BSCC - seção fechada de 2,5 x 2,5 m - pré-moldado - altura do aterro de 1,00 a 2,50 m - areia e brita comerciais</t>
  </si>
  <si>
    <t>Corpo de BSCC - seção fechada de 2,5 x 2,5 m - pré-moldado - altura do aterro de 1,00 a 2,50 m - areia extraída e brita produzida</t>
  </si>
  <si>
    <t>Corpo de BSCC - seção fechada de 2,5 x 2,5 m - pré-moldado - altura do aterro de 10,00 a 12,50 m - areia e brita comerciais</t>
  </si>
  <si>
    <t>Corpo de BSCC - seção fechada de 2,5 x 2,5 m - pré-moldado - altura do aterro de 10,00 a 12,50 m - areia extraída e brita produzida</t>
  </si>
  <si>
    <t>Corpo de BSCC - seção fechada de 2,5 x 2,5 m - pré-moldado - altura do aterro de 12,50 a 15,00 m - areia e brita comerciais</t>
  </si>
  <si>
    <t>Corpo de BSCC - seção fechada de 2,5 x 2,5 m - pré-moldado - altura do aterro de 12,50 a 15,00 m - areia extraída e brita produzida</t>
  </si>
  <si>
    <t>Corpo de BSCC - seção fechada de 2,5 x 2,5 m - pré-moldado - altura do aterro de 2,50 a 5,00 m - areia e brita comerciais</t>
  </si>
  <si>
    <t>Corpo de BSCC - seção fechada de 2,5 x 2,5 m - pré-moldado - altura do aterro de 2,50 a 5,00 m - areia extraída e brita produzida</t>
  </si>
  <si>
    <t>Corpo de BSCC - seção fechada de 2,5 x 2,5 m - pré-moldado - altura do aterro de 5,00 a 7,50 m - areia e brita comerciais</t>
  </si>
  <si>
    <t>Corpo de BSCC - seção fechada de 2,5 x 2,5 m - pré-moldado - altura do aterro de 5,00 a 7,50 m - areia extraída e brita produzida</t>
  </si>
  <si>
    <t>Corpo de BSCC - seção fechada de 2,5 x 2,5 m - pré-moldado - altura do aterro de 7,50 a 10,00 m - areia e brita comerciais</t>
  </si>
  <si>
    <t>Corpo de BSCC - seção fechada de 2,5 x 2,5 m - pré-moldado - altura do aterro de 7,50 a 10,00 m - areia extraída e brita produzida</t>
  </si>
  <si>
    <t>Corpo de BSCC - seção fechada de 3,0 x 3,0 m - pré-moldado - altura do aterro de 0,25 a 1,00 m - areia e brita comerciais</t>
  </si>
  <si>
    <t>Corpo de BSCC - seção fechada de 3,0 x 3,0 m - pré-moldado - altura do aterro de 0,25 a 1,00 m - areia extraída e brita produzida</t>
  </si>
  <si>
    <t>Corpo de BSCC - seção fechada de 3,0 x 3,0 m - pré-moldado - altura do aterro de 1,00 a 2,50 m - areia e brita comerciais</t>
  </si>
  <si>
    <t>Corpo de BSCC - seção fechada de 3,0 x 3,0 m - pré-moldado - altura do aterro de 1,00 a 2,50 m - areia extraída e brita produzida</t>
  </si>
  <si>
    <t>Corpo de BSCC - seção fechada de 3,0 x 3,0 m - pré-moldado - altura do aterro de 10,00 a 12,50 m - areia e brita comerciais</t>
  </si>
  <si>
    <t>Corpo de BSCC - seção fechada de 3,0 x 3,0 m - pré-moldado - altura do aterro de 10,00 a 12,50 m - areia extraída e brita produzida</t>
  </si>
  <si>
    <t>Corpo de BSCC - seção fechada de 3,0 x 3,0 m - pré-moldado - altura do aterro de 12,50 a 15,00 m - areia e brita comerciais</t>
  </si>
  <si>
    <t>Corpo de BSCC - seção fechada de 3,0 x 3,0 m - pré-moldado - altura do aterro de 12,50 a 15,00 m - areia extraída e brita produzida</t>
  </si>
  <si>
    <t>Corpo de BSCC - seção fechada de 3,0 x 3,0 m - pré-moldado - altura do aterro de 2,50 a 5,00 m - areia e brita comerciais</t>
  </si>
  <si>
    <t>Corpo de BSCC - seção fechada de 3,0 x 3,0 m - pré-moldado - altura do aterro de 2,50 a 5,00 m - areia extraída e brita produzida</t>
  </si>
  <si>
    <t>Corpo de BSCC - seção fechada de 3,0 x 3,0 m - pré-moldado - altura do aterro de 5,00 a 7,50 m - areia e brita comerciais</t>
  </si>
  <si>
    <t>Corpo de BSCC - seção fechada de 3,0 x 3,0 m - pré-moldado - altura do aterro de 5,00 a 7,50 m - areia extraída e brita produzida</t>
  </si>
  <si>
    <t>Corpo de BSCC - seção fechada de 3,0 x 3,0 m - pré-moldado - altura do aterro de 7,50 a 10,00 m - areia e brita comerciais</t>
  </si>
  <si>
    <t>Corpo de BSCC - seção fechada de 3,0 x 3,0 m - pré-moldado - altura do aterro de 7,50 a 10,00 m - areia extraída e brita produzida</t>
  </si>
  <si>
    <t>Administração local do Estaleiro Padrão</t>
  </si>
  <si>
    <t>Amarração do sistema de fundeio - profundidade de até 50 m</t>
  </si>
  <si>
    <t>Ânodo de sacrifício para proteção do casco - fornecimento e instalação</t>
  </si>
  <si>
    <t>Beneficiamento de aço naval para construção de instalações portuárias de pequeno porte - excluso o aço naval</t>
  </si>
  <si>
    <t>Cabo de segurança para conexão da ponte - fornecimento e instalação</t>
  </si>
  <si>
    <t>Confecção de morto de concreto de 13 t</t>
  </si>
  <si>
    <t>Confecção de morto de concreto de 14 t</t>
  </si>
  <si>
    <t>Confecção de morto de concreto de 22 t</t>
  </si>
  <si>
    <t>Confecção de morto de concreto de 36 t</t>
  </si>
  <si>
    <t>Confecção de morto de concreto de 48 t</t>
  </si>
  <si>
    <t>Confecção de poita de concreto com garras metálicas de 13,3 t (peso submerso = 8 t)</t>
  </si>
  <si>
    <t>Confecção de poita de concreto com garras metálicas de 25 t (peso submerso = 15 t)</t>
  </si>
  <si>
    <t>Confecção de poita de concreto com garras metálicas de 30 t (peso submerso = 18 t)</t>
  </si>
  <si>
    <t>Confecção de poita de concreto com garras metálicas de 41,7 t (peso submerso = 25 t)</t>
  </si>
  <si>
    <t>Confecção de poita de concreto com garras metálicas de 45,8 t (peso submerso = 27,5 t)</t>
  </si>
  <si>
    <t>Confecção de poita de concreto com garras metálicas de 58,3 t (peso submerso = 35 t)</t>
  </si>
  <si>
    <t>Confecção de poita de concreto com garras metálicas de 6,7 t (peso submerso = 4 t)</t>
  </si>
  <si>
    <t>Confecção de poita de concreto de 13,3 t (peso submerso = 8 t)</t>
  </si>
  <si>
    <t>Confecção de poita de concreto de 25 t (peso submerso = 15 t)</t>
  </si>
  <si>
    <t>Confecção de poita de concreto de 30 t (peso submerso = 18 t)</t>
  </si>
  <si>
    <t>Confecção de poita de concreto de 41,7 t (peso submerso = 25 t)</t>
  </si>
  <si>
    <t>Confecção de poita de concreto de 45,8 t (peso submerso = 27,5 t)</t>
  </si>
  <si>
    <t>Confecção de poita de concreto de 58,3 t (peso submerso = 35 t)</t>
  </si>
  <si>
    <t>Confecção de poita de concreto de 6,7 t (peso submerso = 4 t)</t>
  </si>
  <si>
    <t>Defensa de pneus para proteção do flutuante - confecção e instalação</t>
  </si>
  <si>
    <t>Fornecimento e instalação de reservatório metálico tipo taça de 10.000 litros pintura interna e externa com escada de acesso e base de concreto armado - areia e brita comerciais</t>
  </si>
  <si>
    <t>Fornecimento e instalação de reservatório metálico tipo taça de 20.000 litros pintura interna e externa com escada de acesso e base de concreto armado - areia e brita comerciais</t>
  </si>
  <si>
    <t>Fornecimento e instalação de reservatório metálico tipo taça de 30.000 litros pintura interna e externa com escada de acesso e base de concreto armado - areia e brita comerciais</t>
  </si>
  <si>
    <t>Fornecimento e instalação de reservatório metálico tipo taça de 5.000 litros pintura interna e externa com escada de acesso e base de concreto armado - areia e brita comerciais</t>
  </si>
  <si>
    <t>Guincho manual para sistema de fundeio com capacidade de tração de 100 kN - fornecimento e instalação</t>
  </si>
  <si>
    <t>Guincho manual para sistema de fundeio com capacidade de tração de 200 kN - fornecimento e instalação</t>
  </si>
  <si>
    <t>Implantação do sistema naval tipo I - ponte móvel e flutuante principal</t>
  </si>
  <si>
    <t>Implantação do sistema naval tipo II - pontes móveis, flutuante intermediário e flutuante principal</t>
  </si>
  <si>
    <t>Instalações do Estaleiro Padrão para o beneficiamento de estruturas navais, inclusive mobiliário, equipamentos de informática e de segurança</t>
  </si>
  <si>
    <t>Lançamento da embarcação sobre carreira em água</t>
  </si>
  <si>
    <t>Lançamento de poita de concreto - peso submerso</t>
  </si>
  <si>
    <t>Mancal de conexão - confecção e instalação</t>
  </si>
  <si>
    <t>Molinete manual para sistema de fundeio com capacidade de tração de 70 kN - fornecimento e instalação</t>
  </si>
  <si>
    <t>Transporte interno em estaleiro para movimentação de peças</t>
  </si>
  <si>
    <t>Tratamento superficial e pintura da área interna do flutuante (tanques de reserva de flutuabilidade)</t>
  </si>
  <si>
    <t>Tratamento superficial e pintura da ponte e demais estruturas metálicas navais - exceto flutuantes</t>
  </si>
  <si>
    <t>Tratamento superficial e pintura das obras mortas do flutuante (convés principal, convés superior, casaria e estruturas apoiadas sobre o convés) - exceto piso</t>
  </si>
  <si>
    <t>Tratamento superficial e pintura das obras vivas e mortas externas do flutuante (fundo, costados e espelhos de proa e popa)</t>
  </si>
  <si>
    <t>PCI.817.01 - CUSTO DE COMPOSIÇÕES - SINTÉTICO                                               DATA DE EMISSÃO: 17/04/2024 23:03:58            DATA DE RT: 17/04/2024</t>
  </si>
  <si>
    <t>ENCARGOS SOCIAIS SOBRE PREÇOS DA MÃO-DE-OBRA: 115,22%(HORA)   70,31%(MÊS)</t>
  </si>
  <si>
    <t>ABRANGÊNCIA : NACIONAL                                              LOCALIDADE  : MACEIO                                                                                                              DATA DE PREÇO   : 03/2024 REFERÊNCIA COLETA : MEDIANO</t>
  </si>
  <si>
    <t>DESCRICAO DA CLASSE</t>
  </si>
  <si>
    <t>SIGLA DA CLASSE</t>
  </si>
  <si>
    <t>DESCRICAO DO TIPO 1</t>
  </si>
  <si>
    <t>SIGLA DO TIPO 1</t>
  </si>
  <si>
    <t>CODIGO DO AGRUPADOR</t>
  </si>
  <si>
    <t>DESCRICAO DO AGRUPADOR</t>
  </si>
  <si>
    <t>CODIGO  DA COMPOSICAO</t>
  </si>
  <si>
    <t>DESCRICAO DA COMPOSICAO</t>
  </si>
  <si>
    <t>ORIGEM DE PREÇO</t>
  </si>
  <si>
    <t>CUSTO TOTAL</t>
  </si>
  <si>
    <t>VINCULO</t>
  </si>
  <si>
    <t>ASSENTAMENTO DE TUBOS E PECAS</t>
  </si>
  <si>
    <t>ASTU</t>
  </si>
  <si>
    <t>FORNEC E/OU ASSENT DE TUBO DE FERRO FUNDIDO JUNTA ELASTICA</t>
  </si>
  <si>
    <t>0045</t>
  </si>
  <si>
    <t/>
  </si>
  <si>
    <t>ASSENTAMENTO DE TUBO DE FERRO FUNDIDO PARA REDE DE ÁGUA, DN 80 MM, JUNTA ELÁSTICA, INSTALADO EM LOCAL COM NÍVEL ALTO DE INTERFERÊNCIAS (NÃO INCLUI FORNECIMENTO). AF_11/2017</t>
  </si>
  <si>
    <t>ATRIBUÍDO SÃO PAULO</t>
  </si>
  <si>
    <t>CAIXA REFERENCIAL</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</si>
  <si>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</si>
  <si>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</si>
  <si>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</si>
  <si>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</si>
  <si>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</si>
  <si>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</si>
  <si>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</si>
  <si>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</si>
  <si>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</si>
  <si>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</si>
  <si>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</si>
  <si>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</si>
  <si>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</si>
  <si>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</si>
  <si>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</si>
  <si>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</si>
  <si>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</si>
  <si>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</si>
  <si>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</si>
  <si>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</si>
  <si>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</si>
  <si>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</si>
  <si>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</si>
  <si>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</si>
  <si>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</si>
  <si>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</si>
  <si>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</si>
  <si>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</si>
  <si>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</si>
  <si>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</si>
  <si>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</si>
  <si>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FORNEC E/OU ASSENT DE TUBO DE ACO COM JUNTA SOLDADA</t>
  </si>
  <si>
    <t>0046</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</si>
  <si>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</si>
  <si>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</si>
  <si>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</si>
  <si>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</si>
  <si>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</si>
  <si>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</si>
  <si>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</si>
  <si>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</si>
  <si>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</si>
  <si>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</si>
  <si>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</si>
  <si>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</si>
  <si>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</si>
  <si>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</si>
  <si>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1000 MM (40  ) OU DN 1100 MM (44  ),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</si>
  <si>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</si>
  <si>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</si>
  <si>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</si>
  <si>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</si>
  <si>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</si>
  <si>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FORNEC E/OU ASSENT DE TUBO DE PVC COM JUNTA ELASTICA</t>
  </si>
  <si>
    <t>0048</t>
  </si>
  <si>
    <t>TUBO DE PVC PARA REDE COLETORA DE ESGOTO DE PAREDE MACIÇA, DN 100 MM, JUNTA ELÁSTICA - FORNECIMENTO E ASSENTAMENTO. AF_01/2021</t>
  </si>
  <si>
    <t>COEFICIENTE DE REPRESENTATIVIDADE</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</si>
  <si>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</si>
  <si>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</si>
  <si>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</si>
  <si>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</si>
  <si>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</si>
  <si>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</si>
  <si>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</si>
  <si>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</si>
  <si>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</si>
  <si>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</si>
  <si>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</si>
  <si>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</si>
  <si>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</si>
  <si>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</si>
  <si>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</si>
  <si>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</si>
  <si>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</si>
  <si>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</si>
  <si>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</si>
  <si>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</si>
  <si>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</si>
  <si>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</si>
  <si>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</si>
  <si>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</si>
  <si>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</si>
  <si>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</si>
  <si>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</si>
  <si>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</si>
  <si>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</si>
  <si>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</si>
  <si>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</si>
  <si>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</si>
  <si>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</si>
  <si>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</si>
  <si>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</si>
  <si>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</si>
  <si>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</si>
  <si>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</si>
  <si>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</si>
  <si>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</si>
  <si>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ASSENTAMENTO DE TUBO DE PEAD CORRUGADO DE DUPLA PAREDE PARA REDE COLETORA DE ESGOTO, DN 300 MM, JUNTA ELÁSTICA INTEGRADA  (NÃO INCLUI FORNECIMENTO). AF_01/2021</t>
  </si>
  <si>
    <t>TUBO DE PEAD CORRUGADO DE DUPLA PAREDE PARA REDE COLETORA DE ESGOTO, DN 800 MM, JUNTA ELÁSTICA INTEGRADA - FORNECIMENTO E ASSENTAMENTO.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</si>
  <si>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</si>
  <si>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</si>
  <si>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</si>
  <si>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</si>
  <si>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</si>
  <si>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</si>
  <si>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</si>
  <si>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</si>
  <si>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</si>
  <si>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</si>
  <si>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</si>
  <si>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</si>
  <si>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</si>
  <si>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</si>
  <si>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</si>
  <si>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</si>
  <si>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</si>
  <si>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</si>
  <si>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</si>
  <si>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FORNEC E/OU ASSENT DE TUBO DE CONCRETO COM JUNTA ELASTICA</t>
  </si>
  <si>
    <t>0051</t>
  </si>
  <si>
    <t>TUBO DE CONCRETO PARA REDES COLETORAS DE ESGOTO SANITÁRIO, DIÂMETRO DE 300 MM, JUNTA ELÁSTICA, INSTALADO EM LOCAL COM BAIXO NÍVEL DE INTERFERÊNCIAS - FORNECIMENTO E ASSENTAMENTO. AF_03/2024</t>
  </si>
  <si>
    <t>ASSENTAMENTO DE TUBO DE CONCRETO PARA REDES COLETORAS DE ESGOTO SANITÁRIO, DIÂMETRO DE 300 MM, JUNTA ELÁSTICA, INSTALADO EM LOCAL COM BAIXO NÍVEL DE INTERFERÊNCIAS (NÃO INCLUI FORNECIMENTO). AF_03/2024</t>
  </si>
  <si>
    <t>TUBO DE CONCRETO PARA REDES COLETORAS DE ESGOTO SANITÁRIO, DIÂMETRO DE 400 MM, JUNTA ELÁSTICA, INSTALADO EM LOCAL COM BAIXO NÍVEL DE INTERFERÊNCIAS - FORNECIMENTO E ASSENTAMENTO. AF_03/2024</t>
  </si>
  <si>
    <t>ASSENTAMENTO DE TUBO DE CONCRETO PARA REDES COLETORAS DE ESGOTO SANITÁRIO, DIÂMETRO DE 400 MM, JUNTA ELÁSTICA, INSTALADO EM LOCAL COM BAIXO NÍVEL DE INTERFERÊNCIAS (NÃO INCLUI FORNECIMENTO). AF_03/2024</t>
  </si>
  <si>
    <t>TUBO DE CONCRETO PARA REDES COLETORAS DE ESGOTO SANITÁRIO, DIÂMETRO DE 500 MM, JUNTA ELÁSTICA, INSTALADO EM LOCAL COM BAIXO NÍVEL DE INTERFERÊNCIAS - FORNECIMENTO E ASSENTAMENTO. AF_03/2024</t>
  </si>
  <si>
    <t>ASSENTAMENTO DE TUBO DE CONCRETO PARA REDES COLETORAS DE ESGOTO SANITÁRIO, DIÂMETRO DE 500 MM, JUNTA ELÁSTICA, INSTALADO EM LOCAL COM BAIXO NÍVEL DE INTERFERÊNCIAS (NÃO INCLUI FORNECIMENTO). AF_03/2024</t>
  </si>
  <si>
    <t>TUBO DE CONCRETO PARA REDES COLETORAS DE ESGOTO SANITÁRIO, DIÂMETRO DE 600 MM, JUNTA ELÁSTICA, INSTALADO EM LOCAL COM BAIXO NÍVEL DE INTERFERÊNCIAS - FORNECIMENTO E ASSENTAMENTO. AF_03/2024</t>
  </si>
  <si>
    <t>ASSENTAMENTO DE TUBO DE CONCRETO PARA REDES COLETORAS DE ESGOTO SANITÁRIO, DIÂMETRO DE 600 MM, JUNTA ELÁSTICA, INSTALADO EM LOCAL COM BAIXO NÍVEL DE INTERFERÊNCIAS (NÃO INCLUI FORNECIMENTO). AF_03/2024</t>
  </si>
  <si>
    <t>TUBO DE CONCRETO PARA REDES COLETORAS DE ESGOTO SANITÁRIO, DIÂMETRO DE 700 MM, JUNTA ELÁSTICA, INSTALADO EM LOCAL COM BAIXO NÍVEL DE INTERFERÊNCIAS - FORNECIMENTO E ASSENTAMENTO. AF_03/2024</t>
  </si>
  <si>
    <t>ASSENTAMENTO DE TUBO DE CONCRETO PARA REDES COLETORAS DE ESGOTO SANITÁRIO, DIÂMETRO DE 700 MM, JUNTA ELÁSTICA, INSTALADO EM LOCAL COM BAIXO NÍVEL DE INTERFERÊNCIAS (NÃO INCLUI FORNECIMENTO). AF_03/2024</t>
  </si>
  <si>
    <t>TUBO DE CONCRETO PARA REDES COLETORAS DE ESGOTO SANITÁRIO, DIÂMETRO DE 800 MM, JUNTA ELÁSTICA, INSTALADO EM LOCAL COM BAIXO NÍVEL DE INTERFERÊNCIAS - FORNECIMENTO E ASSENTAMENTO. AF_03/2024</t>
  </si>
  <si>
    <t>ASSENTAMENTO DE TUBO DE CONCRETO PARA REDES COLETORAS DE ESGOTO SANITÁRIO, DIÂMETRO DE 800 MM, JUNTA ELÁSTICA, INSTALADO EM LOCAL COM BAIXO NÍVEL DE INTERFERÊNCIAS (NÃO INCLUI FORNECIMENTO). AF_03/2024</t>
  </si>
  <si>
    <t>TUBO DE CONCRETO PARA REDES COLETORAS DE ESGOTO SANITÁRIO, DIÂMETRO DE 900 MM, JUNTA ELÁSTICA, INSTALADO EM LOCAL COM BAIXO NÍVEL DE INTERFERÊNCIAS - FORNECIMENTO E ASSENTAMENTO. AF_03/2024</t>
  </si>
  <si>
    <t>ASSENTAMENTO DE TUBO DE CONCRETO PARA REDES COLETORAS DE ESGOTO SANITÁRIO, DIÂMETRO DE 900 MM, JUNTA ELÁSTICA, INSTALADO EM LOCAL COM BAIXO NÍVEL DE INTERFERÊNCIAS (NÃO INCLUI FORNECIMENTO). AF_03/2024</t>
  </si>
  <si>
    <t>TUBO DE CONCRETO PARA REDES COLETORAS DE ESGOTO SANITÁRIO, DIÂMETRO DE 1000 MM, JUNTA ELÁSTICA, INSTALADO EM LOCAL COM BAIXO NÍVEL DE INTERFERÊNCIAS - FORNECIMENTO E ASSENTAMENTO. AF_03/2024</t>
  </si>
  <si>
    <t>ASSENTAMENTO DE TUBO DE CONCRETO PARA REDES COLETORAS DE ESGOTO SANITÁRIO, DIÂMETRO DE 1000 MM, JUNTA ELÁSTICA, INSTALADO EM LOCAL COM BAIXO NÍVEL DE INTERFERÊNCIAS (NÃO INCLUI FORNECIMENTO). AF_03/2024</t>
  </si>
  <si>
    <t>TUBO DE CONCRETO PARA REDES COLETORAS DE ESGOTO SANITÁRIO, DIÂMETRO DE 300 MM, JUNTA ELÁSTICA, INSTALADO EM LOCAL COM ALTO NÍVEL DE INTERFERÊNCIAS - FORNECIMENTO E ASSENTAMENTO. AF_03/2024</t>
  </si>
  <si>
    <t>ASSENTAMENTO DE TUBO DE CONCRETO PARA REDES COLETORAS DE ESGOTO SANITÁRIO, DIÂMETRO DE 300 MM, JUNTA ELÁSTICA, INSTALADO EM LOCAL COM ALTO NÍVEL DE INTERFERÊNCIAS (NÃO INCLUI FORNECIMENTO). AF_03/2024</t>
  </si>
  <si>
    <t>TUBO DE CONCRETO PARA REDES COLETORAS DE ESGOTO SANITÁRIO, DIÂMETRO DE 400 MM, JUNTA ELÁSTICA, INSTALADO EM LOCAL COM ALTO NÍVEL DE INTERFERÊNCIAS - FORNECIMENTO E ASSENTAMENTO. AF_03/2024</t>
  </si>
  <si>
    <t>ASSENTAMENTO DE TUBO DE CONCRETO PARA REDES COLETORAS DE ESGOTO SANITÁRIO, DIÂMETRO DE 400 MM, JUNTA ELÁSTICA, INSTALADO EM LOCAL COM ALTO NÍVEL DE INTERFERÊNCIAS (NÃO INCLUI FORNECIMENTO). AF_03/2024</t>
  </si>
  <si>
    <t>TUBO DE CONCRETO PARA REDES COLETORAS DE ESGOTO SANITÁRIO, DIÂMETRO DE 500 MM, JUNTA ELÁSTICA, INSTALADO EM LOCAL COM ALTO NÍVEL DE INTERFERÊNCIAS - FORNECIMENTO E ASSENTAMENTO. AF_03/2024</t>
  </si>
  <si>
    <t>ASSENTAMENTO DE TUBO DE CONCRETO PARA REDES COLETORAS DE ESGOTO SANITÁRIO, DIÂMETRO DE 500 MM, JUNTA ELÁSTICA, INSTALADO EM LOCAL COM ALTO NÍVEL DE INTERFERÊNCIAS (NÃO INCLUI FORNECIMENTO). AF_03/2024</t>
  </si>
  <si>
    <t>TUBO DE CONCRETO PARA REDES COLETORAS DE ESGOTO SANITÁRIO, DIÂMETRO DE 600 MM, JUNTA ELÁSTICA, INSTALADO EM LOCAL COM ALTO NÍVEL DE INTERFERÊNCIAS - FORNECIMENTO E ASSENTAMENTO. AF_03/2024</t>
  </si>
  <si>
    <t>ASSENTAMENTO DE TUBO DE CONCRETO PARA REDES COLETORAS DE ESGOTO SANITÁRIO, DIÂMETRO DE 600 MM, JUNTA ELÁSTICA, INSTALADO EM LOCAL COM ALTO NÍVEL DE INTERFERÊNCIAS (NÃO INCLUI FORNECIMENTO). AF_03/2024</t>
  </si>
  <si>
    <t>TUBO DE CONCRETO PARA REDES COLETORAS DE ESGOTO SANITÁRIO, DIÂMETRO DE 700 MM, JUNTA ELÁSTICA, INSTALADO EM LOCAL COM ALTO NÍVEL DE INTERFERÊNCIAS - FORNECIMENTO E ASSENTAMENTO. AF_03/2024</t>
  </si>
  <si>
    <t>ASSENTAMENTO DE TUBO DE CONCRETO PARA REDES COLETORAS DE ESGOTO SANITÁRIO, DIÂMETRO DE 700 MM, JUNTA ELÁSTICA, INSTALADO EM LOCAL COM ALTO NÍVEL DE INTERFERÊNCIAS (NÃO INCLUI FORNECIMENTO). AF_03/2024</t>
  </si>
  <si>
    <t>TUBO DE CONCRETO PARA REDES COLETORAS DE ESGOTO SANITÁRIO, DIÂMETRO DE 800 MM, JUNTA ELÁSTICA, INSTALADO EM LOCAL COM ALTO NÍVEL DE INTERFERÊNCIAS - FORNECIMENTO E ASSENTAMENTO. AF_03/2024</t>
  </si>
  <si>
    <t>ASSENTAMENTO DE TUBO DE CONCRETO PARA REDES COLETORAS DE ESGOTO SANITÁRIO, DIÂMETRO DE 800 MM, JUNTA ELÁSTICA, INSTALADO EM LOCAL COM ALTO NÍVEL DE INTERFERÊNCIAS (NÃO INCLUI FORNECIMENTO). AF_03/2024</t>
  </si>
  <si>
    <t>TUBO DE CONCRETO PARA REDES COLETORAS DE ESGOTO SANITÁRIO, DIÂMETRO DE 900 MM, JUNTA ELÁSTICA, INSTALADO EM LOCAL COM ALTO NÍVEL DE INTERFERÊNCIAS - FORNECIMENTO E ASSENTAMENTO. AF_03/2024</t>
  </si>
  <si>
    <t>ASSENTAMENTO DE TUBO DE CONCRETO PARA REDES COLETORAS DE ESGOTO SANITÁRIO, DIÂMETRO DE 900 MM, JUNTA ELÁSTICA, INSTALADO EM LOCAL COM ALTO NÍVEL DE INTERFERÊNCIAS (NÃO INCLUI FORNECIMENTO). AF_03/2024</t>
  </si>
  <si>
    <t>TUBO DE CONCRETO PARA REDES COLETORAS DE ESGOTO SANITÁRIO, DIÂMETRO DE 1000 MM, JUNTA ELÁSTICA, INSTALADO EM LOCAL COM ALTO NÍVEL DE INTERFERÊNCIAS - FORNECIMENTO E ASSENTAMENTO. AF_03/2024</t>
  </si>
  <si>
    <t>ASSENTAMENTO DE TUBO DE CONCRETO PARA REDES COLETORAS DE ESGOTO SANITÁRIO, DIÂMETRO DE 1000 MM, JUNTA ELÁSTICA, INSTALADO EM LOCAL COM ALTO NÍVEL DE INTERFERÊNCIAS (NÃO INCLUI FORNECIMENTO). AF_03/2024</t>
  </si>
  <si>
    <t>FORNEC E/OU ASSENT DE TUBO DE CONCRETO COM JUNTA ARGAMASSADA</t>
  </si>
  <si>
    <t>0052</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</si>
  <si>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</si>
  <si>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</si>
  <si>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</si>
  <si>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</si>
  <si>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</si>
  <si>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BAIXO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</si>
  <si>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</si>
  <si>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</si>
  <si>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</si>
  <si>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</si>
  <si>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</si>
  <si>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</si>
  <si>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</si>
  <si>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1000 MM, JUNTA RÍGIDA, INSTALADO EM LOCAL COM ALTO NÍVEL DE INTERFERÊNCIAS - FORNECIMENTO E ASSENTAMENTO.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</si>
  <si>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</si>
  <si>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</si>
  <si>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</si>
  <si>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</si>
  <si>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</si>
  <si>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</si>
  <si>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BAIXO NÍVEL DE INTERFERÊNCIAS (NÃO INCLUI FORNECIMENTO). AF_03/2024</t>
  </si>
  <si>
    <t>ASSENTAMENTO DE TUBO DE CONCRETO PARA REDES COLETORAS DE ÁGUAS PLUVIAIS, DIÂMETRO DE 1000 MM, JUNTA RÍGIDA, INSTALADO EM LOCAL COM BAIXO NÍVEL DE INTERFERÊNCIAS (NÃO INCLUI FORNECIMENTO). AF_03/2024</t>
  </si>
  <si>
    <t>TUBO DE CONCRETO PARA REDES COLETORAS DE ÁGUAS PLUVIAIS, DIÂMETRO DE 1200 MM, JUNTA RÍGIDA, INSTALADO EM LOCAL COM BAIXO NÍVEL DE INTERFERÊNCIAS - FORNECIMENTO E ASSENTAMENTO. AF_03/2024</t>
  </si>
  <si>
    <t>ASSENTAMENTO DE TUBO DE CONCRETO PARA REDES COLETORAS DE ÁGUAS PLUVIAIS, DIÂMETRO DE 1200 MM, JUNTA RÍGIDA, INSTALADO EM LOCAL COM BAIXO NÍVEL DE INTERFERÊNCIAS (NÃO INCLUI FORNECIMENTO). AF_03/2024</t>
  </si>
  <si>
    <t>TUBO DE CONCRETO PARA REDES COLETORAS DE ÁGUAS PLUVIAIS, DIÂMETRO DE 1500 MM, JUNTA RÍGIDA, INSTALADO EM LOCAL COM BAIXO NÍVEL DE INTERFERÊNCIAS - FORNECIMENTO E ASSENTAMENTO.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</si>
  <si>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</si>
  <si>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</si>
  <si>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</si>
  <si>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</si>
  <si>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</si>
  <si>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</si>
  <si>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</si>
  <si>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</si>
  <si>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1000 MM, JUNTA RÍGIDA, INSTALADO EM LOCAL COM ALTO NÍVEL DE INTERFERÊNCIAS (NÃO INCLUI FORNECIMENTO). AF_03/2024</t>
  </si>
  <si>
    <t>TUBO DE CONCRETO PARA REDES COLETORAS DE ÁGUAS PLUVIAIS, DIÂMETRO DE 1200 MM, JUNTA RÍGIDA, INSTALADO EM LOCAL COM ALTO NÍVEL DE INTERFERÊNCIAS - FORNECIMENTO E ASSENTAMENTO. AF_03/2024</t>
  </si>
  <si>
    <t>ASSENTAMENTO DE TUBO DE CONCRETO PARA REDES COLETORAS DE ÁGUAS PLUVIAIS, DIÂMETRO DE 1200 MM, JUNTA RÍGIDA, INSTALADO EM LOCAL COM ALTO NÍVEL DE INTERFERÊNCIAS (NÃO INCLUI FORNECIMENTO). AF_03/2024</t>
  </si>
  <si>
    <t>TUBO DE CONCRETO PARA REDES COLETORAS DE ÁGUAS PLUVIAIS, DIÂMETRO DE 1500 MM, JUNTA RÍGIDA, INSTALADO EM LOCAL COM ALTO NÍVEL DE INTERFERÊNCIAS - FORNECIMENTO E ASSENTAMENTO. AF_03/2024</t>
  </si>
  <si>
    <t>ASSENTAMENTO DE TUBO DE CONCRETO PARA REDES COLETORAS DE ÁGUAS PLUVIAIS, DIÂMETRO DE 1500 MM, JUNTA RÍGIDA, INSTALADO EM LOCAL COM ALTO NÍVEL DE INTERFERÊNCIAS (NÃO INCLUI FORNECIMENTO).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</si>
  <si>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</si>
  <si>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</si>
  <si>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</si>
  <si>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</si>
  <si>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</si>
  <si>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</si>
  <si>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</si>
  <si>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500 MM, JUNTA RÍGIDA, INSTALADO EM LOCAL COM ALTO NÍVEL DE INTERFERÊNCIAS - FORNECIMENTO E ASSENTAMENTO. AF_03/2024</t>
  </si>
  <si>
    <t>FORNEC E/OU ASSENT DE TUBO PVC DEFOFO COM JUNTA ELASTICA</t>
  </si>
  <si>
    <t>0230</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</si>
  <si>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</si>
  <si>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</si>
  <si>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</si>
  <si>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</si>
  <si>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</si>
  <si>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</si>
  <si>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</si>
  <si>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</si>
  <si>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</si>
  <si>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</si>
  <si>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</si>
  <si>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</si>
  <si>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</si>
  <si>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</si>
  <si>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FORNEC E/OU ASSENT DE TUBO DE FERRO FUNDIDO JUNTA FLANGEADA</t>
  </si>
  <si>
    <t>0248</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</si>
  <si>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</si>
  <si>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</si>
  <si>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</si>
  <si>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</si>
  <si>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</si>
  <si>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</si>
  <si>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</si>
  <si>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</si>
  <si>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</si>
  <si>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</si>
  <si>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</si>
  <si>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</si>
  <si>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</si>
  <si>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</si>
  <si>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</si>
  <si>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</si>
  <si>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</si>
  <si>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</si>
  <si>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</si>
  <si>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</si>
  <si>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</si>
  <si>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</si>
  <si>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</si>
  <si>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</si>
  <si>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</si>
  <si>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</si>
  <si>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</si>
  <si>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</si>
  <si>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</si>
  <si>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</si>
  <si>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</si>
  <si>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</si>
  <si>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</si>
  <si>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</si>
  <si>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</si>
  <si>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</si>
  <si>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</si>
  <si>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</si>
  <si>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</si>
  <si>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</si>
  <si>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</si>
  <si>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</si>
  <si>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</si>
  <si>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</si>
  <si>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</si>
  <si>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</si>
  <si>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</si>
  <si>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</si>
  <si>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</si>
  <si>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</si>
  <si>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</si>
  <si>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</si>
  <si>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</si>
  <si>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</si>
  <si>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</si>
  <si>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</si>
  <si>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</si>
  <si>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</si>
  <si>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</si>
  <si>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</si>
  <si>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</si>
  <si>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</si>
  <si>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</si>
  <si>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</si>
  <si>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FORNEC E/OU ASSENT DE CONEXOES DIVERSAS</t>
  </si>
  <si>
    <t>0253</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</si>
  <si>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</si>
  <si>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</si>
  <si>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</si>
  <si>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</si>
  <si>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</si>
  <si>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</si>
  <si>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</si>
  <si>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</si>
  <si>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</si>
  <si>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</si>
  <si>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</si>
  <si>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</si>
  <si>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</si>
  <si>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</si>
  <si>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</si>
  <si>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</si>
  <si>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</si>
  <si>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</si>
  <si>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</si>
  <si>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</si>
  <si>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</si>
  <si>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</si>
  <si>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</si>
  <si>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</si>
  <si>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</si>
  <si>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</si>
  <si>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</si>
  <si>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</si>
  <si>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</si>
  <si>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</si>
  <si>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</si>
  <si>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</si>
  <si>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</si>
  <si>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</si>
  <si>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</si>
  <si>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</si>
  <si>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</si>
  <si>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</si>
  <si>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</si>
  <si>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</si>
  <si>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</si>
  <si>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</si>
  <si>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</si>
  <si>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</si>
  <si>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</si>
  <si>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</si>
  <si>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</si>
  <si>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</si>
  <si>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</si>
  <si>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</si>
  <si>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</si>
  <si>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</si>
  <si>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</si>
  <si>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</si>
  <si>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</si>
  <si>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</si>
  <si>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</si>
  <si>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</si>
  <si>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CANT</t>
  </si>
  <si>
    <t>CONSTRUCAO DO CANTEIRO</t>
  </si>
  <si>
    <t>0001</t>
  </si>
  <si>
    <t>PAREDE DE MADEIRA COMPENSADA PARA CONSTRUÇÃO TEMPORÁRIA EM CHAPA SIMPLES, EXTERNA, SEM VÃO. AF_03/2024</t>
  </si>
  <si>
    <t>PAREDE DE MADEIRA COMPENSADA PARA CONSTRUÇÃO TEMPORÁRIA EM CHAPA SIMPLES,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</si>
  <si>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</si>
  <si>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</si>
  <si>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</si>
  <si>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</si>
  <si>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DUPLA, EXTERNA, SEM VÃO. AF_03/2024</t>
  </si>
  <si>
    <t>PAREDE DE MADEIRA COMPENSADA PARA CONSTRUÇÃO TEMPORÁRIA EM CHAPA DUPLA, INTERNA, SEM VÃO. AF_03/2024</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</si>
  <si>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</si>
  <si>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</si>
  <si>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</si>
  <si>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</si>
  <si>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</si>
  <si>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TAPUME COM COMPENSADO DE MADEIRA. AF_03/2024</t>
  </si>
  <si>
    <t>TAPUME COM TELHA METÁLICA. AF_03/2024</t>
  </si>
  <si>
    <t>PISO PARA CONSTRUÇÃO TEMPORÁRIA EM MADEIRA, SEM REAPROVEITAMENTO. AF_03/2024</t>
  </si>
  <si>
    <t>ESTRUTURA DE MADEIRA PROVISÓRIA PARA SUPORTE DE CAIXA DÁGUA ELEVADA DE 1000 LITROS. AF_03/2024_PS</t>
  </si>
  <si>
    <t>ESTRUTURA DE MADEIRA PROVISÓRIA PARA SUPORTE DE CAIXA DÁGUA ELEVADA DE 3000 LITROS. AF_03/2024_PS</t>
  </si>
  <si>
    <t>ESTRUTURA DE MADEIRA PROVISÓRIA PARA SUPORTE DE CAIXA DÁGUA ELEVADA DE 2000 LITROS. AF_03/2024</t>
  </si>
  <si>
    <t>EXECUÇÃO DOS APOIOS PARA CONTÊINER OU MÓDULO HABITÁVEL. AF_03/2024</t>
  </si>
  <si>
    <t>INSTALAÇÃO E DESINSTALAÇÃO MECANIZADA DE CONTÊINER OU MÓDULO HABITÁVEL DE USOS DIVERSOS. AF_03/2024</t>
  </si>
  <si>
    <t>INSTALAÇÃO E DESINSTALAÇÃO MANUAL DE CONTÊINER OU MÓDULO HABITÁVEL PEQUENO. AF_03/2024</t>
  </si>
  <si>
    <t>INSTALAÇÃO DE CONCERTINA SIMPLES, ESPIRAL DE 300 MM. AF_03/2024</t>
  </si>
  <si>
    <t>INSTALAÇÃO DE CONCERTINA DUPLA CLIPADA, ESPIRAL DE 300 MM. AF_03/2024</t>
  </si>
  <si>
    <t>INSTALAÇÃO DE CONCERTINA FLAT, ESPIRAL DE 300 MM. AF_03/2024</t>
  </si>
  <si>
    <t>EXECUÇÃO DE PILARETES PARA TAPUMES E CONSTRUÇÕES TEMPORÁRIAS. AF_03/2024</t>
  </si>
  <si>
    <t>CUSTOS HORÁRIOS DE MÁQUINAS E EQUIPAMENTOS</t>
  </si>
  <si>
    <t>CHOR</t>
  </si>
  <si>
    <t>CUSTO HORÁRIO PRODUTIVO DIURNO</t>
  </si>
  <si>
    <t>0325</t>
  </si>
  <si>
    <t>ESCAVADEIRA HIDRÁULICA SOBRE ESTEIRAS, CAÇAMBA 0,80 M3, PESO OPERACIONAL 17 T, POTENCIA BRUTA 111 HP - CHP DIURNO. AF_06/2014</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</si>
  <si>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</si>
  <si>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</si>
  <si>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</si>
  <si>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</si>
  <si>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</si>
  <si>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</si>
  <si>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</si>
  <si>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</si>
  <si>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</si>
  <si>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</si>
  <si>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</si>
  <si>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</si>
  <si>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</si>
  <si>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</si>
  <si>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</si>
  <si>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</si>
  <si>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</si>
  <si>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</si>
  <si>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</si>
  <si>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</si>
  <si>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</si>
  <si>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</si>
  <si>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</si>
  <si>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</si>
  <si>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</si>
  <si>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</si>
  <si>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</si>
  <si>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</si>
  <si>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</si>
  <si>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</si>
  <si>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</si>
  <si>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</si>
  <si>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</si>
  <si>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</si>
  <si>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</si>
  <si>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GRUPO DE SOLDAGEM COM GERADOR A DIESEL 60 CV PARA SOLDA ELÉTRICA, SOBRE 04 RODAS, COM MOTOR 4 CILINDROS 600 A - CHP DIURNO. AF_02/2016</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</si>
  <si>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</si>
  <si>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</si>
  <si>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</si>
  <si>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</si>
  <si>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</si>
  <si>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</si>
  <si>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BETONEIRA CAPACIDADE NOMINAL DE 400 L, CAPACIDADE DE MISTURA 280 L, MOTOR ELÉTRICO TRIFÁSICO POTÊNCIA DE 2 CV, SEM CARREGADOR - CHP DIURNO. AF_05/2023</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</si>
  <si>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</si>
  <si>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</si>
  <si>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</si>
  <si>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TANQUE DE ASFALTO ESTACIONÁRIO COM MAÇARICO, CAPACIDADE 20.000 L - CHP DIURNO. AF_05/2023</t>
  </si>
  <si>
    <t>TRATOR DE ESTEIRAS, POTÊNCIA 100 HP, PESO OPERACIONAL 9,4 T, COM LÂMINA 2,19 M3 - CHP DIURNO. AF_06/2014</t>
  </si>
  <si>
    <t>BETONEIRA CAPACIDADE NOMINAL DE 600 L, CAPACIDADE DE MISTURA 360 L, MOTOR ELÉTRICO TRIFÁSICO POTÊNCIA DE 4 CV, SEM CARREGADOR - CHP DIURNO. AF_05/2023</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</si>
  <si>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</si>
  <si>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</si>
  <si>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</si>
  <si>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</si>
  <si>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</si>
  <si>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AF_05/2023</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</si>
  <si>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</si>
  <si>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</si>
  <si>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</si>
  <si>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</si>
  <si>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</si>
  <si>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</si>
  <si>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</si>
  <si>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</si>
  <si>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</si>
  <si>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</si>
  <si>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</si>
  <si>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AF_05/2023</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</si>
  <si>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</si>
  <si>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</si>
  <si>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MANIPULADOR TELESCÓPICO, POTÊNCIA DE 85 HP, CAPACIDADE DE CARGA DE 3.500 KG, ALTURA MÁXIMA DE ELEVAÇÃO DE 12,3 M - CHP DIURNO. AF_05/2023</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</si>
  <si>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</si>
  <si>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</si>
  <si>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</si>
  <si>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</si>
  <si>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ESCAVADEIRA HIDRÁULICA SOBRE ESTEIRAS, CAÇAMBA 0,80 M3, PESO OPERACIONAL 17,8 T, POTÊNCIA LÍQUIDA 110 HP - CHP DIURNO. AF_10/2014</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</si>
  <si>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</si>
  <si>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</si>
  <si>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</si>
  <si>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</si>
  <si>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COMPACTADOR DE SOLOS DE PERCUSSÃO (SOQUETE) COM MOTOR A GASOLINA 4 TEMPOS, POTÊNCIA 4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</si>
  <si>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</si>
  <si>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</si>
  <si>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</si>
  <si>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</si>
  <si>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</si>
  <si>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</si>
  <si>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CAMINHONETE COM MOTOR A DIESEL, POTÊNCIA 180 CV, CABINE DUPLA, 4X4 -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</si>
  <si>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</si>
  <si>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AF_05/2023</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</si>
  <si>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</si>
  <si>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</si>
  <si>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</si>
  <si>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</si>
  <si>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GRUA ASCENSIONAL, LANCA DE 30 M, CAPACIDADE DE 1,0 T A 30 M, ALTURA ATE 39 M - CHP DIURNO. AF_05/2023</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</si>
  <si>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</si>
  <si>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</si>
  <si>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</si>
  <si>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MÁQUINA JATO DE PRESSAO PORTÁTIL, CAMARA DE 1 SAIDA, CAPACIDADE 280 L, DIAMETRO 670 MM, BICO DE JATO CURTO VENTURI DE 5/16" , MANGUEIRA DE 1" COM COMPRESSOR DE AR REBOCÁVEL 189 PCM E MOTOR DIESEL 63 CV - CHP DIURNO. AF_05/2023</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</si>
  <si>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</si>
  <si>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</si>
  <si>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</si>
  <si>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AF_05/2023</t>
  </si>
  <si>
    <t>USINA DE ASFALTO À FRIO, CAPACIDADE DE 40 A 60 TON/HORA, ELÉTRICA POTÊNCIA 30 CV - CHP DIURNO. AF_05/2023</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</si>
  <si>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</si>
  <si>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</si>
  <si>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</si>
  <si>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</si>
  <si>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AF_05/2023</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</si>
  <si>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</si>
  <si>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</si>
  <si>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</si>
  <si>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AF_05/2023</t>
  </si>
  <si>
    <t>DESEMPENADEIRA DE CONCRETO, PESO DE 78 KG, 4 PÁS, MOTOR A GASOLINA, POTÊNCIA 5,5 HP - CHP DIURNO. AF_05/2023</t>
  </si>
  <si>
    <t>PERFURATRIZ PNEUMATICA MANUAL DE PESO MEDIO, MARTELETE, 18KG, COMPRIMENTO MÁXIMO DE CURSO DE 6 M, DIAMETRO DO PISTAO DE 5,5 CM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</si>
  <si>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</si>
  <si>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</si>
  <si>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</si>
  <si>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ESCAVADEIRA HIDRAULICA SOBRE ESTEIRA, EQUIPADA COM CLAMSHELL, COM CAPACIDADE DA CAÇAMBA ENTRE 1,20 E 1,50 M3, PESO OPERACIONAL ENTRE 20,00 E 22,00 TON, POTENCIA LIQUIDA ENTRE 150 E 160 HP - CHP DIURNO. AF_11/2016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</si>
  <si>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</si>
  <si>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</si>
  <si>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</si>
  <si>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</si>
  <si>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MINICARREGADEIRA SOBRE RODAS POTENCIA 47HP CAPACIDADE OPERACAO 646 KG, COM VASSOURA MECÂNICA ACOPLADA - CHP DIURNO. AF_03/2017</t>
  </si>
  <si>
    <t>MINIESCAVADEIRA SOBRE ESTEIRAS, POTENCIA LIQUIDA DE *30* HP, PESO OPERACIONAL DE *3.500* KG - CHP DIURNO. AF_04/2017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</si>
  <si>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</si>
  <si>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AF_05/2023</t>
  </si>
  <si>
    <t>USINA DE MISTURA ASFÁLTICA À QUENTE, TIPO CONTRA FLUXO, PROD 100 A 140 TON/HORA - CHP DIURNO. AF_12/2019</t>
  </si>
  <si>
    <t>MARTELO DEMOLIDOR ELÉTRICO, COM POTÊNCIA DE 2.000 W, 1.000 IMPACTOS POR MINUTO, PESO DE 30 KG - CHP DIURNO. AF_01/2021</t>
  </si>
  <si>
    <t>TERMOFUSORA PARA TUBOS E CONEXÕES EM PPR COM DIÂMETROS DE 20 A 63 MM, POTÊNCIA DE 800 W, TENSAO 220 V - CHP DIURNO. AF_05/2022</t>
  </si>
  <si>
    <t>TERMOFUSORA PARA TUBOS E CONEXÕES EM PPR COM DIÂMETROS DE 75 A 110 MM, POTÊNCIA DE *1100* W, TENSÃO 220 V - CHP DIURNO. AF_05/2022</t>
  </si>
  <si>
    <t>CUSTO HORÁRIO IMPRODUTIVO DIURNO</t>
  </si>
  <si>
    <t>0327</t>
  </si>
  <si>
    <t>ESCAVADEIRA HIDRÁULICA SOBRE ESTEIRAS, CAÇAMBA 0,80 M3, PESO OPERACIONAL 17 T, POTENCIA BRUTA 111 HP - CHI DIURNO. AF_06/2014</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</si>
  <si>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</si>
  <si>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</si>
  <si>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</si>
  <si>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</si>
  <si>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</si>
  <si>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</si>
  <si>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</si>
  <si>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</si>
  <si>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</si>
  <si>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</si>
  <si>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</si>
  <si>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</si>
  <si>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</si>
  <si>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</si>
  <si>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</si>
  <si>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</si>
  <si>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</si>
  <si>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5896</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</si>
  <si>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</si>
  <si>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</si>
  <si>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</si>
  <si>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</si>
  <si>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</si>
  <si>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</si>
  <si>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</si>
  <si>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</si>
  <si>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</si>
  <si>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</si>
  <si>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</si>
  <si>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</si>
  <si>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TANQUE DE ASFALTO ESTACIONÁRIO COM SERPENTINA, CAPACIDADE 30.000 L - CHI DIURNO. AF_05/2023</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</si>
  <si>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</si>
  <si>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</si>
  <si>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</si>
  <si>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</si>
  <si>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</si>
  <si>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ESCAVADEIRA HIDRÁULICA SOBRE ESTEIRAS, CAÇAMBA 0,80 M3, PESO OPERACIONAL 17,8 T, POTÊNCIA LÍQUIDA 110 HP - CHI DIURNO. AF_10/2014</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</si>
  <si>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</si>
  <si>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</si>
  <si>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</si>
  <si>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</si>
  <si>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</si>
  <si>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</si>
  <si>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BETONEIRA CAPACIDADE NOMINAL DE 400 L, CAPACIDADE DE MISTURA 280 L, MOTOR ELÉTRICO TRIFÁSICO POTÊNCIA DE 2 CV, SEM CARREGADOR - CHI DIURNO. AF_05/2023</t>
  </si>
  <si>
    <t>COLETADO</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</si>
  <si>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</si>
  <si>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</si>
  <si>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</si>
  <si>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TANQUE DE ASFALTO ESTACIONÁRIO COM MAÇARICO, CAPACIDADE 20.000 L - CHI DIURNO. AF_05/2023</t>
  </si>
  <si>
    <t>TRATOR DE ESTEIRAS, POTÊNCIA 100 HP, PESO OPERACIONAL 9,4 T, COM LÂMINA 2,19 M3 -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</si>
  <si>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</si>
  <si>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AF_05/2023</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</si>
  <si>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</si>
  <si>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</si>
  <si>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</si>
  <si>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</si>
  <si>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</si>
  <si>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AF_05/2023</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</si>
  <si>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</si>
  <si>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</si>
  <si>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</si>
  <si>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</si>
  <si>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</si>
  <si>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</si>
  <si>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</si>
  <si>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</si>
  <si>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</si>
  <si>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</si>
  <si>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AF_05/2023</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</si>
  <si>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</si>
  <si>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</si>
  <si>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MANIPULADOR TELESCÓPICO, POTÊNCIA DE 85 HP, CAPACIDADE DE CARGA DE 3.500 KG, ALTURA MÁXIMA DE ELEVAÇÃO DE 12,3 M - CHI DIURNO. AF_05/2023</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</si>
  <si>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</si>
  <si>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</si>
  <si>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</si>
  <si>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</si>
  <si>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</si>
  <si>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</si>
  <si>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</si>
  <si>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</si>
  <si>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</si>
  <si>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</si>
  <si>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</si>
  <si>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</si>
  <si>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</si>
  <si>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</si>
  <si>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</si>
  <si>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</si>
  <si>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</si>
  <si>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</si>
  <si>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</si>
  <si>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</si>
  <si>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</si>
  <si>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AF_05/2023</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</si>
  <si>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</si>
  <si>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</si>
  <si>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</si>
  <si>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</si>
  <si>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</si>
  <si>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AF_05/2023</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</si>
  <si>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</si>
  <si>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</si>
  <si>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</si>
  <si>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MÁQUINA JATO DE PRESSAO PORTÁTIL, CAMARA DE 1 SAIDA, CAPACIDADE 280 L, DIAMETRO 670 MM, BICO DE JATO CURTO VENTURI DE 5/16" , MANGUEIRA DE 1" COM COMPRESSOR DE AR REBOCÁVEL 189 PCM E MOTOR DIESEL 63 CV - CHI DIURNO. AF_05/2023</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</si>
  <si>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</si>
  <si>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</si>
  <si>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</si>
  <si>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AF_05/2023</t>
  </si>
  <si>
    <t>USINA DE ASFALTO À FRIO, CAPACIDADE DE 40 A 60 TON/HORA, ELÉTRICA POTÊNCIA 30 CV - CHI DIURNO. AF_05/2023</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</si>
  <si>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</si>
  <si>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</si>
  <si>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</si>
  <si>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GRUA ASCENCIONAL, LANÇA DE 42 M, CAPACIDADE DE 1,5 T A 30 M, ALTURA ATÉ 39 M - CHI DIURNO. AF_05/2023</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</si>
  <si>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</si>
  <si>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</si>
  <si>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</si>
  <si>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AF_05/2023</t>
  </si>
  <si>
    <t>DESEMPENADEIRA DE CONCRETO, PESO DE 78 KG, 4 PÁS, MOTOR A GASOLINA, POTÊNCIA 5,5 HP - CHI DIURNO. AF_05/2023</t>
  </si>
  <si>
    <t>PERFURATRIZ PNEUMATICA MANUAL DE PESO MEDIO, MARTELETE, 18KG, COMPRIMENTO MÁXIMO DE CURSO DE 6 M, DIAMETRO DO PISTAO DE 5,5 CM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</si>
  <si>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</si>
  <si>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</si>
  <si>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</si>
  <si>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</si>
  <si>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</si>
  <si>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</si>
  <si>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</si>
  <si>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</si>
  <si>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</si>
  <si>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</si>
  <si>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</si>
  <si>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</si>
  <si>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AF_05/2023</t>
  </si>
  <si>
    <t>USINA DE MISTURA ASFÁLTICA À QUENTE, TIPO CONTRA FLUXO, PROD 100 A 140 TON/HORA - CHI DIURNO. AF_12/2019</t>
  </si>
  <si>
    <t>MARTELO DEMOLIDOR ELÉTRICO, COM POTÊNCIA DE 2.000 W, 1.000 IMPACTOS POR MINUTO, PESO DE 30 KG -  CHI DIURNO. AF_01/2021</t>
  </si>
  <si>
    <t>TERMOFUSORA PARA TUBOS E CONEXÕES EM PPR COM DIÂMETROS DE 20 A 63 MM, POTÊNCIA DE 800 W, TENSAO 220 V - CHI DIURNO. AF_05/2022</t>
  </si>
  <si>
    <t>TERMOFUSORA PARA TUBOS E CONEXÕES EM PPR COM DIÂMETROS DE 75 A 110 MM, POTÊNCIA DE *1100* W, TENSÃO 220 V - CHI DIURNO. AF_05/2022</t>
  </si>
  <si>
    <t>COMPOSIÇÕES AUXILIARES</t>
  </si>
  <si>
    <t>0329</t>
  </si>
  <si>
    <t>ROLO COMPACTADOR VIBRATÓRIO PÉ DE CARNEIRO PARA SOLOS, POTÊNCIA 80 HP, PESO OPERACIONAL SEM/COM LASTRO 7,4 / 8,8 T, LARGURA DE TRABALHO 1,68 M - MANUTENÇÃO. AF_02/2016</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</si>
  <si>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</si>
  <si>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</si>
  <si>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</si>
  <si>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</si>
  <si>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</si>
  <si>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</si>
  <si>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</si>
  <si>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</si>
  <si>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</si>
  <si>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</si>
  <si>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</si>
  <si>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</si>
  <si>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</si>
  <si>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</si>
  <si>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</si>
  <si>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</si>
  <si>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</si>
  <si>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</si>
  <si>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</si>
  <si>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</si>
  <si>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</si>
  <si>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</si>
  <si>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</si>
  <si>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</si>
  <si>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</si>
  <si>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</si>
  <si>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</si>
  <si>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</si>
  <si>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</si>
  <si>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</si>
  <si>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</si>
  <si>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</si>
  <si>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</si>
  <si>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</si>
  <si>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</si>
  <si>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</si>
  <si>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</si>
  <si>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</si>
  <si>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</si>
  <si>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</si>
  <si>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</si>
  <si>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</si>
  <si>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</si>
  <si>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</si>
  <si>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</si>
  <si>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</si>
  <si>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</si>
  <si>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</si>
  <si>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</si>
  <si>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</si>
  <si>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</si>
  <si>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</si>
  <si>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</si>
  <si>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</si>
  <si>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</si>
  <si>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</si>
  <si>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</si>
  <si>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</si>
  <si>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</si>
  <si>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</si>
  <si>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</si>
  <si>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</si>
  <si>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</si>
  <si>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</si>
  <si>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</si>
  <si>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</si>
  <si>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</si>
  <si>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</si>
  <si>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</si>
  <si>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</si>
  <si>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</si>
  <si>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</si>
  <si>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</si>
  <si>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</si>
  <si>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</si>
  <si>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</si>
  <si>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</si>
  <si>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</si>
  <si>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</si>
  <si>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</si>
  <si>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</si>
  <si>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</si>
  <si>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</si>
  <si>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</si>
  <si>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</si>
  <si>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</si>
  <si>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</si>
  <si>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</si>
  <si>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</si>
  <si>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</si>
  <si>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</si>
  <si>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</si>
  <si>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</si>
  <si>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</si>
  <si>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</si>
  <si>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</si>
  <si>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</si>
  <si>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ESPARGIDOR DE ASFALTO PRESSURIZADO, TANQUE 6 M3 COM ISOLAÇÃO TÉRMICA, AQUECIDO COM 2 MAÇARICOS, COM BARRA ESPARGIDORA 3,60 M, MONTADO SOBRE CAMINHÃO  TOCO, PBT 14.300 KG, POTÊNCIA 185 CV - MANUTENÇÃO. AF_08/2015</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</si>
  <si>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</si>
  <si>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</si>
  <si>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</si>
  <si>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</si>
  <si>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</si>
  <si>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</si>
  <si>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</si>
  <si>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</si>
  <si>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</si>
  <si>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</si>
  <si>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</si>
  <si>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</si>
  <si>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</si>
  <si>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</si>
  <si>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</si>
  <si>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</si>
  <si>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</si>
  <si>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</si>
  <si>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</si>
  <si>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</si>
  <si>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</si>
  <si>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</si>
  <si>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</si>
  <si>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</si>
  <si>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</si>
  <si>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</si>
  <si>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</si>
  <si>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</si>
  <si>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</si>
  <si>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</si>
  <si>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</si>
  <si>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</si>
  <si>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</si>
  <si>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</si>
  <si>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</si>
  <si>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</si>
  <si>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</si>
  <si>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</si>
  <si>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</si>
  <si>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</si>
  <si>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</si>
  <si>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</si>
  <si>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</si>
  <si>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</si>
  <si>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</si>
  <si>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</si>
  <si>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</si>
  <si>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</si>
  <si>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</si>
  <si>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</si>
  <si>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</si>
  <si>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</si>
  <si>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</si>
  <si>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</si>
  <si>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</si>
  <si>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</si>
  <si>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</si>
  <si>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</si>
  <si>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</si>
  <si>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</si>
  <si>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</si>
  <si>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</si>
  <si>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</si>
  <si>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</si>
  <si>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</si>
  <si>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</si>
  <si>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</si>
  <si>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</si>
  <si>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</si>
  <si>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</si>
  <si>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</si>
  <si>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</si>
  <si>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</si>
  <si>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</si>
  <si>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</si>
  <si>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</si>
  <si>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</si>
  <si>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</si>
  <si>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</si>
  <si>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</si>
  <si>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</si>
  <si>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</si>
  <si>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</si>
  <si>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</si>
  <si>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</si>
  <si>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</si>
  <si>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</si>
  <si>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</si>
  <si>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</si>
  <si>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</si>
  <si>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</si>
  <si>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</si>
  <si>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</si>
  <si>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</si>
  <si>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</si>
  <si>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</si>
  <si>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</si>
  <si>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</si>
  <si>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</si>
  <si>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</si>
  <si>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</si>
  <si>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</si>
  <si>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</si>
  <si>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</si>
  <si>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</si>
  <si>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</si>
  <si>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</si>
  <si>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</si>
  <si>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</si>
  <si>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</si>
  <si>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</si>
  <si>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</si>
  <si>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</si>
  <si>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</si>
  <si>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</si>
  <si>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</si>
  <si>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</si>
  <si>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</si>
  <si>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</si>
  <si>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</si>
  <si>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</si>
  <si>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</si>
  <si>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</si>
  <si>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</si>
  <si>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</si>
  <si>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</si>
  <si>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</si>
  <si>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</si>
  <si>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</si>
  <si>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</si>
  <si>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</si>
  <si>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</si>
  <si>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</si>
  <si>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</si>
  <si>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</si>
  <si>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</si>
  <si>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</si>
  <si>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</si>
  <si>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</si>
  <si>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</si>
  <si>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</si>
  <si>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</si>
  <si>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</si>
  <si>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</si>
  <si>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</si>
  <si>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</si>
  <si>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</si>
  <si>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</si>
  <si>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</si>
  <si>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</si>
  <si>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</si>
  <si>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</si>
  <si>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</si>
  <si>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</si>
  <si>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</si>
  <si>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</si>
  <si>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</si>
  <si>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</si>
  <si>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</si>
  <si>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</si>
  <si>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</si>
  <si>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</si>
  <si>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</si>
  <si>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</si>
  <si>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</si>
  <si>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</si>
  <si>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</si>
  <si>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</si>
  <si>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</si>
  <si>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</si>
  <si>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</si>
  <si>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</si>
  <si>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</si>
  <si>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</si>
  <si>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</si>
  <si>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</si>
  <si>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</si>
  <si>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</si>
  <si>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</si>
  <si>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</si>
  <si>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</si>
  <si>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</si>
  <si>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</si>
  <si>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</si>
  <si>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</si>
  <si>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</si>
  <si>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</si>
  <si>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</si>
  <si>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</si>
  <si>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</si>
  <si>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</si>
  <si>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</si>
  <si>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</si>
  <si>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</si>
  <si>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</si>
  <si>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</si>
  <si>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</si>
  <si>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</si>
  <si>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</si>
  <si>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</si>
  <si>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</si>
  <si>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</si>
  <si>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</si>
  <si>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</si>
  <si>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</si>
  <si>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</si>
  <si>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</si>
  <si>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</si>
  <si>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</si>
  <si>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</si>
  <si>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</si>
  <si>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</si>
  <si>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</si>
  <si>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</si>
  <si>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</si>
  <si>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</si>
  <si>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</si>
  <si>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</si>
  <si>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</si>
  <si>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</si>
  <si>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</si>
  <si>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</si>
  <si>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</si>
  <si>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</si>
  <si>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</si>
  <si>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</si>
  <si>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</si>
  <si>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</si>
  <si>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</si>
  <si>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</si>
  <si>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</si>
  <si>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</si>
  <si>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</si>
  <si>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</si>
  <si>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</si>
  <si>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</si>
  <si>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</si>
  <si>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</si>
  <si>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</si>
  <si>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</si>
  <si>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</si>
  <si>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</si>
  <si>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</si>
  <si>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</si>
  <si>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</si>
  <si>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</si>
  <si>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</si>
  <si>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</si>
  <si>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</si>
  <si>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</si>
  <si>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</si>
  <si>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</si>
  <si>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</si>
  <si>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</si>
  <si>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</si>
  <si>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</si>
  <si>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</si>
  <si>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</si>
  <si>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</si>
  <si>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</si>
  <si>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</si>
  <si>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</si>
  <si>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</si>
  <si>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</si>
  <si>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</si>
  <si>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</si>
  <si>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</si>
  <si>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</si>
  <si>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</si>
  <si>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</si>
  <si>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</si>
  <si>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</si>
  <si>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</si>
  <si>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</si>
  <si>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</si>
  <si>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</si>
  <si>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</si>
  <si>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</si>
  <si>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</si>
  <si>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</si>
  <si>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</si>
  <si>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</si>
  <si>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</si>
  <si>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</si>
  <si>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</si>
  <si>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</si>
  <si>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</si>
  <si>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</si>
  <si>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</si>
  <si>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</si>
  <si>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</si>
  <si>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</si>
  <si>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</si>
  <si>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</si>
  <si>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</si>
  <si>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</si>
  <si>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</si>
  <si>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</si>
  <si>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</si>
  <si>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</si>
  <si>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</si>
  <si>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</si>
  <si>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</si>
  <si>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</si>
  <si>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</si>
  <si>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</si>
  <si>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</si>
  <si>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</si>
  <si>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</si>
  <si>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</si>
  <si>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</si>
  <si>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</si>
  <si>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</si>
  <si>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</si>
  <si>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</si>
  <si>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</si>
  <si>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</si>
  <si>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</si>
  <si>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</si>
  <si>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</si>
  <si>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</si>
  <si>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</si>
  <si>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</si>
  <si>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</si>
  <si>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</si>
  <si>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</si>
  <si>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</si>
  <si>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</si>
  <si>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</si>
  <si>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</si>
  <si>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</si>
  <si>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</si>
  <si>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</si>
  <si>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</si>
  <si>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</si>
  <si>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</si>
  <si>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</si>
  <si>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</si>
  <si>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</si>
  <si>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</si>
  <si>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</si>
  <si>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</si>
  <si>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</si>
  <si>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</si>
  <si>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</si>
  <si>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</si>
  <si>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</si>
  <si>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</si>
  <si>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</si>
  <si>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</si>
  <si>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</si>
  <si>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</si>
  <si>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</si>
  <si>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</si>
  <si>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</si>
  <si>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</si>
  <si>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</si>
  <si>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</si>
  <si>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</si>
  <si>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</si>
  <si>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</si>
  <si>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</si>
  <si>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</si>
  <si>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</si>
  <si>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</si>
  <si>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</si>
  <si>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</si>
  <si>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</si>
  <si>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</si>
  <si>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</si>
  <si>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</si>
  <si>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</si>
  <si>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</si>
  <si>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</si>
  <si>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</si>
  <si>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</si>
  <si>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</si>
  <si>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</si>
  <si>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</si>
  <si>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</si>
  <si>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</si>
  <si>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</si>
  <si>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</si>
  <si>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</si>
  <si>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</si>
  <si>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</si>
  <si>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</si>
  <si>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PULVERIZADOR DE TINTA ELÉTRICO/MÁQUINA DE PINTURA AIRLESS, VAZÃO 2 L/MIN - MATERIAIS NA OPERAÇÃO. AF_05/2023</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</si>
  <si>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</si>
  <si>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</si>
  <si>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</si>
  <si>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</si>
  <si>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</si>
  <si>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</si>
  <si>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</si>
  <si>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</si>
  <si>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</si>
  <si>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</si>
  <si>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</si>
  <si>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</si>
  <si>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</si>
  <si>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</si>
  <si>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</si>
  <si>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</si>
  <si>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</si>
  <si>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</si>
  <si>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</si>
  <si>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</si>
  <si>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</si>
  <si>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</si>
  <si>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</si>
  <si>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</si>
  <si>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</si>
  <si>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</si>
  <si>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</si>
  <si>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</si>
  <si>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</si>
  <si>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</si>
  <si>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</si>
  <si>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</si>
  <si>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</si>
  <si>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</si>
  <si>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</si>
  <si>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</si>
  <si>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</si>
  <si>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</si>
  <si>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</si>
  <si>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</si>
  <si>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</si>
  <si>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</si>
  <si>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</si>
  <si>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</si>
  <si>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</si>
  <si>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</si>
  <si>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</si>
  <si>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</si>
  <si>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</si>
  <si>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</si>
  <si>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</si>
  <si>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</si>
  <si>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</si>
  <si>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</si>
  <si>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</si>
  <si>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</si>
  <si>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</si>
  <si>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</si>
  <si>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</si>
  <si>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</si>
  <si>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</si>
  <si>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</si>
  <si>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</si>
  <si>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</si>
  <si>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</si>
  <si>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</si>
  <si>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</si>
  <si>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</si>
  <si>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</si>
  <si>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</si>
  <si>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</si>
  <si>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</si>
  <si>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</si>
  <si>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</si>
  <si>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</si>
  <si>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</si>
  <si>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</si>
  <si>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</si>
  <si>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</si>
  <si>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</si>
  <si>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</si>
  <si>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</si>
  <si>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</si>
  <si>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</si>
  <si>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</si>
  <si>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</si>
  <si>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</si>
  <si>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</si>
  <si>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</si>
  <si>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</si>
  <si>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</si>
  <si>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</si>
  <si>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</si>
  <si>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</si>
  <si>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</si>
  <si>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</si>
  <si>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</si>
  <si>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</si>
  <si>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</si>
  <si>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</si>
  <si>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CALDEIRA A GÁS COM TERMOSTATO, CAPACIDADE 100 LITROS - MATERIAIS NA OPERAÇÃO. AF_05/2023</t>
  </si>
  <si>
    <t>CENTRAL DE LAMA BENTONÍTICA (DEPÓSITO DE BENTONITA, MISTURADOR DE ALTA TURBULÊNCIA, SILOS DE ARMAZENAMENTO DE LAMA E ÁGUA, LABORATÓRIO DE CONTROLE DE QUALIDADE DA LAMA) - MATERIAIS NA OPERAÇÃO. AF_04/2019</t>
  </si>
  <si>
    <t>CONJUNTO MACACO E BOMBA HIDRÁULICA PARA PROTENSAO DE CORDOALHAS, ESFORÇO MAXIMO DE 115 TONELADAS - MATERIAIS NA OPERAÇÃO. AF_05/2023</t>
  </si>
  <si>
    <t>CONJUNTO CILINDRO E BOMBA HIDRÁULICA PARA PROTENSÃO DE MONOBARRAS PARA TIRANTES, ESFORÇO MÁXIMO DE 30 TONELADAS  - MATERIAIS NA OPERAÇÃO. AF_05/2023</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</si>
  <si>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</si>
  <si>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</si>
  <si>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</si>
  <si>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MÁQUINA FORMER DOBRAS DIVERSAS: 220V/380V TRIFÁSICO OU MONOFÁSICO, CAPACIDADE 0,5-1,27MM, MOTOR 2CV - MATERIAIS NA OPERAÇÃO. AF_05/2023</t>
  </si>
  <si>
    <t>MÁQUINA SOLDA ARCO COM PISTOLA DE SOLDAGEM PARA STUD BOLT DE 5 MM A 22 MM - MATERIAIS NA OPERAÇÃO. AF_05/2023</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</si>
  <si>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</si>
  <si>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</si>
  <si>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</si>
  <si>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</si>
  <si>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</si>
  <si>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AF_05/2023</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</si>
  <si>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</si>
  <si>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</si>
  <si>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</si>
  <si>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</si>
  <si>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</si>
  <si>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</si>
  <si>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</si>
  <si>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</si>
  <si>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</si>
  <si>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AF_05/2023</t>
  </si>
  <si>
    <t>MÁQUINA DEMARCADORA DE FAIXA DE TRÁFEGO À FRIO, TRAÇÃO MANUAL, 4 CV, PRESSÃO MAX 3300 PSI, TANQUE 20 L - MATERIAIS NA OPERAÇÃO. AF_06/2021</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</si>
  <si>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</si>
  <si>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</si>
  <si>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</si>
  <si>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</si>
  <si>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</si>
  <si>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</si>
  <si>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</si>
  <si>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</si>
  <si>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</si>
  <si>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</si>
  <si>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</si>
  <si>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MINI GUINDASTE ARANHA SOBRE ESTEIRAS E LANCA TELESCÓPICA, CAPACIDADE MÁXIMA DE CARGA 3,0 TON, RAIO MÁXIMO DE TRABALHO 8,25 M, ALTURA DE LANÇA DO SOLO 9,2 M, 55 M DE CABO DE AÇO 8 MM, MOTOR ELÉTRICO 220/380 VOLTS - MATERIAIS NA OPERAÇÃO. AF_03/2022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</si>
  <si>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</si>
  <si>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</si>
  <si>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</si>
  <si>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</si>
  <si>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</si>
  <si>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</si>
  <si>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</si>
  <si>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</si>
  <si>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</si>
  <si>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</si>
  <si>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</si>
  <si>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</si>
  <si>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</si>
  <si>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</si>
  <si>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</si>
  <si>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</si>
  <si>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</si>
  <si>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GUINDASTE HIDRÁULICO RODOVIÁRIO, LANCA TELESCÓPICA DE *50+20* M, CAPACIDADE MÁXIMA DE 90T, 4 EIXOS, POTÊNCIA 330 KW, MOTOR DIESEL - MATERIAIS NA OPERAÇÃO. AF_01/2024</t>
  </si>
  <si>
    <t>GUINDASTE DERRICK, LANÇA DE *20* M, CARGA MÁXIMA 10T, POTÊNCIA 45 KW - MATERIAIS NA OPERAÇÃO. AF_01/2024</t>
  </si>
  <si>
    <t>COBERTURA</t>
  </si>
  <si>
    <t>COBE</t>
  </si>
  <si>
    <t>MADEIRAMENTO</t>
  </si>
  <si>
    <t>0073</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</si>
  <si>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</si>
  <si>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</si>
  <si>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</si>
  <si>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</si>
  <si>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</si>
  <si>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</si>
  <si>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</si>
  <si>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</si>
  <si>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</si>
  <si>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</si>
  <si>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</si>
  <si>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</si>
  <si>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</si>
  <si>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</si>
  <si>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</si>
  <si>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</si>
  <si>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</si>
  <si>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</si>
  <si>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</si>
  <si>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</si>
  <si>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</si>
  <si>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</si>
  <si>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</si>
  <si>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</si>
  <si>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</si>
  <si>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</si>
  <si>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</si>
  <si>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</si>
  <si>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</si>
  <si>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</si>
  <si>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</si>
  <si>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</si>
  <si>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</si>
  <si>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</si>
  <si>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</si>
  <si>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</si>
  <si>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</si>
  <si>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</si>
  <si>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</si>
  <si>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</si>
  <si>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</si>
  <si>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</si>
  <si>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</si>
  <si>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</si>
  <si>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</si>
  <si>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</si>
  <si>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CERAMICA</t>
  </si>
  <si>
    <t>0074</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</si>
  <si>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</si>
  <si>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</si>
  <si>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</si>
  <si>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</si>
  <si>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</si>
  <si>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</si>
  <si>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</si>
  <si>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</si>
  <si>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</si>
  <si>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</si>
  <si>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</si>
  <si>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</si>
  <si>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</si>
  <si>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</si>
  <si>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</si>
  <si>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</si>
  <si>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</si>
  <si>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DE FIBROCIMENTO</t>
  </si>
  <si>
    <t>0075</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</si>
  <si>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</si>
  <si>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</si>
  <si>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AF_07/2019_PS</t>
  </si>
  <si>
    <t>TELHAMENTO COM TELHA METALICA</t>
  </si>
  <si>
    <t>0076</t>
  </si>
  <si>
    <t>TELHAMENTO COM TELHA DE AÇO/ALUMÍNIO E = 0,5 MM, COM ATÉ 2 ÁGUAS, INCLUSO IÇAMENTO. AF_07/2019</t>
  </si>
  <si>
    <t>TELHAMENTO COM TELHA METÁLICA TERMOACÚSTICA E = 30 MM, COM ATÉ 2 ÁGUAS, INCLUSO IÇAMENTO. AF_07/2019</t>
  </si>
  <si>
    <t>CUMEEIRA CERAMICA</t>
  </si>
  <si>
    <t>0079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</si>
  <si>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</si>
  <si>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</si>
  <si>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</si>
  <si>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</si>
  <si>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DE FIBROCIMENTO</t>
  </si>
  <si>
    <t>0080</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</si>
  <si>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</si>
  <si>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</si>
  <si>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</si>
  <si>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</si>
  <si>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</si>
  <si>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</si>
  <si>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</si>
  <si>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</si>
  <si>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CALHA DE PVC, PECAS E ACESSORIOS</t>
  </si>
  <si>
    <t>0083</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</si>
  <si>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</si>
  <si>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</si>
  <si>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METALICA</t>
  </si>
  <si>
    <t>0084</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</si>
  <si>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</si>
  <si>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</si>
  <si>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</si>
  <si>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METALICO</t>
  </si>
  <si>
    <t>0086</t>
  </si>
  <si>
    <t>RUFO EM CHAPA DE AÇO GALVANIZADO NÚMERO 24, CORTE DE 25 CM, INCLUSO TRANSPORTE VERTICAL. AF_07/2019</t>
  </si>
  <si>
    <t>TELHAMENTO COM TELHA DE FIBRA DE VIDRO</t>
  </si>
  <si>
    <t>0252</t>
  </si>
  <si>
    <t>TELHAMENTO COM TELHA ONDULADA DE FIBRA DE VIDRO E = 0,6 MM, PARA TELHADO COM INCLINAÇÃO MAIOR QUE 10°, COM ATÉ 2 ÁGUAS, INCLUSO IÇAMENTO. AF_07/2019</t>
  </si>
  <si>
    <t>ESTRUTURA METALICA</t>
  </si>
  <si>
    <t>0291</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</si>
  <si>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</si>
  <si>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</si>
  <si>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</si>
  <si>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</si>
  <si>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</si>
  <si>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</si>
  <si>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</si>
  <si>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</si>
  <si>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</si>
  <si>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</si>
  <si>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</si>
  <si>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</si>
  <si>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</si>
  <si>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</si>
  <si>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</si>
  <si>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</si>
  <si>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</si>
  <si>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</si>
  <si>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</si>
  <si>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</si>
  <si>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</si>
  <si>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</si>
  <si>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</si>
  <si>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</si>
  <si>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</si>
  <si>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</si>
  <si>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</si>
  <si>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</si>
  <si>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</si>
  <si>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</si>
  <si>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</si>
  <si>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</si>
  <si>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</si>
  <si>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</si>
  <si>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</si>
  <si>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</si>
  <si>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</si>
  <si>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</si>
  <si>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</si>
  <si>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</si>
  <si>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</si>
  <si>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</si>
  <si>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</si>
  <si>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</si>
  <si>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</si>
  <si>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</si>
  <si>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</si>
  <si>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</si>
  <si>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</si>
  <si>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</si>
  <si>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</si>
  <si>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</si>
  <si>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</si>
  <si>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</si>
  <si>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</si>
  <si>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</si>
  <si>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</si>
  <si>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</si>
  <si>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</si>
  <si>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</si>
  <si>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</si>
  <si>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TRAMA DE AÇO COMPOSTA POR TERÇAS PARA TELHADOS DE ATÉ 2 ÁGUAS PARA TELHA ONDULADA DE FIBROCIMENTO, METÁLICA, PLÁSTICA OU TERMOACÚSTICA, INCLUSO TRANSPORTE VERTICAL (EM KG). AF_07/2019</t>
  </si>
  <si>
    <t>TELHAMENTO COM TELHA DE VIDRO</t>
  </si>
  <si>
    <t>0302</t>
  </si>
  <si>
    <t>TELHAMENTO COM TELHA DE ENCAIXE, TIPO FRANCESA DE VIDRO, COM ATÉ 2 ÁGUAS, INCLUSO TRANSPORTE VERTICAL. AF_07/2019</t>
  </si>
  <si>
    <t>DRENAGEM/OBRAS DE CONTENCAO/POCOS DE VISITA E CAIXAS</t>
  </si>
  <si>
    <t>DROP</t>
  </si>
  <si>
    <t>ESGOTAMENTO COM BOMBA</t>
  </si>
  <si>
    <t>0026</t>
  </si>
  <si>
    <t>ESGOTAMENTO DE VALA COM BOMBA SUBMERSÍVEL. AF_12/2022</t>
  </si>
  <si>
    <t>REBAIXAMENTO DO LENCOL FREATICO</t>
  </si>
  <si>
    <t>0027</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</si>
  <si>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</si>
  <si>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</si>
  <si>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</si>
  <si>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INSTALAÇÃO E DESINSTALAÇÃO DE SISTEMA DE BOMBA PARA SISTEMA DE REBAIXAMENTO DE LENÇOL FREÁTICO POR POÇOS PROFUNDOS (EXCLUI O FORNECIMENTO DE BOMBA). AF_12/2022</t>
  </si>
  <si>
    <t>DRENOS</t>
  </si>
  <si>
    <t>0028</t>
  </si>
  <si>
    <t>DRENO SUBSUPERFICIAL (SEÇÃO 0,40 X 0,40 M), COM TUBO DE PEAD CORRUGADO PERFURADO, DN 100 MM, ENCHIMENTO COM AREIA. AF_07/2021</t>
  </si>
  <si>
    <t>DRENO SUBSUPERFICIAL (SEÇÃO 0,40 X 0,40 M), COM TUBO DE PVC CORRUGADO RÍGIDO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</si>
  <si>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</si>
  <si>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</si>
  <si>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</si>
  <si>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</si>
  <si>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</si>
  <si>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</si>
  <si>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</si>
  <si>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PVC CORRUGADO RÍGIDO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</si>
  <si>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</si>
  <si>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</si>
  <si>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PVC CORRUGADO RÍGIDO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</si>
  <si>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</si>
  <si>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</si>
  <si>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</si>
  <si>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</si>
  <si>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PVC CORRUGADO RÍGIDO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</si>
  <si>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</si>
  <si>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</si>
  <si>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</si>
  <si>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</si>
  <si>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</si>
  <si>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</si>
  <si>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</si>
  <si>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</si>
  <si>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</si>
  <si>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</si>
  <si>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</si>
  <si>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</si>
  <si>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TUBO DE PEAD CORRUGADO PERFURADO, DN 100 MM, PARA DRENO - FORNECIMENTO E ASSENTAMENTO. AF_07/2021</t>
  </si>
  <si>
    <t>TUBO DE PVC CORRUGADO RÍGIDO PERFURADO, DN 100 MM, PARA DRENO - FORNECIMENTO E ASSENTAMENTO. AF_07/2021</t>
  </si>
  <si>
    <t>TUBO DE CONCRETO SIMPLES POROSO, DN 200 MM, PARA DRENO - FORNECIMENTO E ASSENTAMENTO. AF_07/2021</t>
  </si>
  <si>
    <t>LUVA DE PVC, SÉRIE NORMAL, PARA ESGOTO PREDIAL, DN 100 MM, INSTALADA EM DRENO  - FORNECIMENTO E INSTALAÇÃO. AF_07/2021</t>
  </si>
  <si>
    <t>JUNÇÃO SIMPLES DE PVC, 45 GRAUS, SÉRIE NORMAL, PARA ESGOTO PREDIAL, DN 100 MM, INSTALADA EM DRENO - FORNECIMENTO E INSTALAÇÃO. AF_07/2021</t>
  </si>
  <si>
    <t>JUNÇÃO DUPLA DE PVC, SÉRIE NORMAL, PARA ESGOTO PREDIAL, DN 100 X 100 X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</si>
  <si>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</si>
  <si>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</si>
  <si>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</si>
  <si>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</si>
  <si>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</si>
  <si>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</si>
  <si>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</si>
  <si>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</si>
  <si>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EM MURO DE CONTENÇÃO, EXECUTADO NO PÉ DO MURO, COM TUBO DE PVC CORRUGADO RÍGIDO PERFURADO, ENCHIMENTO COM BRITA, ENVOLVIDO COM MANTA GEOTÊXTIL. AF_07/2021</t>
  </si>
  <si>
    <t>DRENO BARBACÃ, DN 100 MM, COM MATERIAL DRENANTE. AF_07/2021</t>
  </si>
  <si>
    <t>DRENO BARBACÃ, DN 75 MM, COM MATERIAL DRENANTE. AF_07/2021</t>
  </si>
  <si>
    <t>DRENO BARBACÃ, DN 50 MM, COM MATERIAL DRENANTE. AF_07/2021</t>
  </si>
  <si>
    <t>GEOTÊXTIL NÃO TECIDO 100% POLIÉSTER, RESISTÊNCIA A TRAÇÃO DE 31 KN/M (RT-31), INSTALADO EM DRENO - FORNECIMENTO E INSTALAÇÃO. AF_07/2021</t>
  </si>
  <si>
    <t>GABIOES</t>
  </si>
  <si>
    <t>0031</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</si>
  <si>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</si>
  <si>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</si>
  <si>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</si>
  <si>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</si>
  <si>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</si>
  <si>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</si>
  <si>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COM SOLO REFORÇADO, PARA MUROS COM ALTURA MENOR OU IGUAL A 4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</si>
  <si>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</si>
  <si>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</si>
  <si>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</si>
  <si>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RESÍDUO DE CONSTRUÇÃO E DEMOLIÇÃO, DE GRAVIDADE, COM GAIOLA TRAPEZOIDAL DE COMPRIMENTO IGUAL A 2 M, PARA MUROS COM ALTURA MENOR OU IGUAL A 2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</si>
  <si>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</si>
  <si>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</si>
  <si>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</si>
  <si>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</si>
  <si>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</si>
  <si>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MUROS DE ARRIMO</t>
  </si>
  <si>
    <t>0032</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</si>
  <si>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</si>
  <si>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</si>
  <si>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</si>
  <si>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</si>
  <si>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</si>
  <si>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</si>
  <si>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</si>
  <si>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</si>
  <si>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</si>
  <si>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</si>
  <si>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</si>
  <si>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</si>
  <si>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</si>
  <si>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</si>
  <si>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</si>
  <si>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</si>
  <si>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</si>
  <si>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</si>
  <si>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</si>
  <si>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</si>
  <si>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</si>
  <si>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</si>
  <si>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</si>
  <si>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</si>
  <si>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</si>
  <si>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</si>
  <si>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</si>
  <si>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</si>
  <si>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</si>
  <si>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</si>
  <si>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</si>
  <si>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</si>
  <si>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</si>
  <si>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</si>
  <si>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</si>
  <si>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</si>
  <si>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</si>
  <si>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</si>
  <si>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</si>
  <si>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</si>
  <si>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</si>
  <si>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</si>
  <si>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</si>
  <si>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</si>
  <si>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</si>
  <si>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</si>
  <si>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</si>
  <si>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</si>
  <si>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</si>
  <si>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</si>
  <si>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</si>
  <si>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</si>
  <si>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METÁLICAS, 50 UTILIZAÇÕES, E CONCRETO FCK =15 MPA. AF_11/2023</t>
  </si>
  <si>
    <t>CONTENÇÃO EM PERFIL PRANCHADO COM PRANCHÃO DE MADEIRA, PERFIS ESPAÇADOS A 1,5 M PARA 1 SUBSOLO. AF_07/2019</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</si>
  <si>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</si>
  <si>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</si>
  <si>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</si>
  <si>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</si>
  <si>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</si>
  <si>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</si>
  <si>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</si>
  <si>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</si>
  <si>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</si>
  <si>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</si>
  <si>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</si>
  <si>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CONCRETAGEM DE CORTINA DE CONTENÇÃO, ATRAVÉS DE BOMBA  - LANÇAMENTO, ADENSAMENTO E ACABAMENTO. AF_07/2019</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</si>
  <si>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</si>
  <si>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</si>
  <si>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</si>
  <si>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</si>
  <si>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</si>
  <si>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</si>
  <si>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</si>
  <si>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</si>
  <si>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</si>
  <si>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</si>
  <si>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</si>
  <si>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</si>
  <si>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</si>
  <si>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</si>
  <si>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MANUAL SOBRE BASE DE MONTAGEM. AF_11/2023</t>
  </si>
  <si>
    <t>PERFURAÇÃO DE CORTINA PRÉ-MOLDADA COM MARTELETE ROMPEDOR. AF_11/2023</t>
  </si>
  <si>
    <t>EXECUÇÃO DE LONGARINA, PARA TIRANTES PROVISÓRIOS, COM PERFIL METÁLICO, INCLUINDO CUNHA E SOLIDARIZAÇÃO. AF_11/2023</t>
  </si>
  <si>
    <t>EXECUÇÃO DE LONGARINA, PARA TIRANTES PERMANENTES, COM PERFIL METÁLICO, INCLUINDO CUNHA E SOLIDARIZAÇÃO.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</si>
  <si>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</si>
  <si>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</si>
  <si>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</si>
  <si>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</si>
  <si>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</si>
  <si>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6 M E MENOR QUE 14 M, COM DIÂMETRO DE FURO DE 200 MM EXECUTADO COM HASTE UTILIZANDO PERFURATRIZ SOBRE ESTEIRA.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</si>
  <si>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</si>
  <si>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</si>
  <si>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</si>
  <si>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CALHAS DE DRENAGEM/ALAS DE GALERIAS (ESTRUT. DE LANCAMENTO)</t>
  </si>
  <si>
    <t>0035</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</si>
  <si>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</si>
  <si>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</si>
  <si>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</si>
  <si>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</si>
  <si>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</si>
  <si>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</si>
  <si>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</si>
  <si>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</si>
  <si>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</si>
  <si>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</si>
  <si>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</si>
  <si>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</si>
  <si>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</si>
  <si>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</si>
  <si>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</si>
  <si>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</si>
  <si>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</si>
  <si>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</si>
  <si>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POCOS DE VISITA/BOCAS DE LOBO/CX. DE PASSAGEM/CX. DIVERSAS</t>
  </si>
  <si>
    <t>0036</t>
  </si>
  <si>
    <t>CAIXA COM GRELHA SIMPLES RETANGULAR, EM CONCRETO PRÉ-MOLDADO, DIMENSÕES INTERNAS: 0,6X1,0X1,0 M. AF_12/2020</t>
  </si>
  <si>
    <t>CAIXA COM GRELHA DUPLA RETANGULAR, EM CONCRETO PRÉ-MOLDADO, DIMENSÕES INTERNAS: 0,5X2,2X1,0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</si>
  <si>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</si>
  <si>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</si>
  <si>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</si>
  <si>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</si>
  <si>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</si>
  <si>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</si>
  <si>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</si>
  <si>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</si>
  <si>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</si>
  <si>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</si>
  <si>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</si>
  <si>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</si>
  <si>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</si>
  <si>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</si>
  <si>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POÇO DE INSPEÇÃO CIRCULAR PARA ESGOTO, EM CONCRETO PRÉ-MOLDADO, DIÂMETRO INTERNO = 0,60 M, PROFUNDIDADE = 0,90 M, EXCLUINDO TAMPÃO. AF_12/2020_PA</t>
  </si>
  <si>
    <t>POÇO DE INSPEÇÃO CIRCULAR PARA ESGOTO, EM CONCRETO PRÉ-MOLDADO, DIÂMETRO INTERNO = 0,60 M, PROFUNDIDADE = 1,40 M, EXCLUINDO TAMPÃO. AF_12/2020_PA</t>
  </si>
  <si>
    <t>POÇO DE INSPEÇÃO CIRCULAR PARA ESGOTO, EM ALVENARIA COM TIJOLOS CERÂMICOS MACIÇOS, DIÂMETRO INTERNO = 0,60 M, PROFUNDIDADE = 0,95 M, EXCLUINDO TAMPÃO. AF_12/2020_PA</t>
  </si>
  <si>
    <t>POÇO DE INSPEÇÃO CIRCULAR PARA ESGOTO, EM ALVENARIA COM TIJOLOS CERÂMICOS MACIÇOS, DIÂMETRO INTERNO = 0,60 M, PROFUNDIDADE = 1,45 M, EXCLUINDO TAMPÃO. AF_12/2020_PA</t>
  </si>
  <si>
    <t>BASE PARA POÇO DE VISITA CIRCULAR PARA ESGOTO, EM CONCRETO PRÉ-MOLDADO, DIÂMETRO INTERNO = 0,80 M, PROFUNDIDADE = 1,35 M, EXCLUINDO TAMPÃO. AF_12/2020_PA</t>
  </si>
  <si>
    <t>BASE PARA POÇO DE VISITA CIRCULAR PARA  ESGOTO, EM ALVENARIA COM TIJOLOS CERÂMICOS MACIÇOS, DIÂMETRO INTERNO = 0,80 M, PROFUNDIDADE = 1,40 M, EXCLUINDO TAMPÃO. AF_12/2020_PA</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</si>
  <si>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</si>
  <si>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</si>
  <si>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</si>
  <si>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</si>
  <si>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BASE PARA POÇO DE VISITA CIRCULAR PARA  ESGOTO, EM ALVENARIA COM TIJOLOS CERÂMICOS MACIÇOS, DIÂMETRO INTERNO = 1,20 M, PROFUNDIDADE = 1,40 M, EXCLUINDO TAMPÃO. AF_12/2020_PA</t>
  </si>
  <si>
    <t>ACRÉSCIMO PARA POÇO DE VISITA CIRCULAR PARA ESGOTO, EM ALVENARIA COM TIJOLOS CERÂMICOS MACIÇOS, DIÂMETRO INTERNO = 1,2 M. AF_12/2020</t>
  </si>
  <si>
    <t>ACRÉSCIMO PARA POÇO DE VISITA CIRCULAR PARA  ESGOTO, EM CONCRETO PRÉ-MOLDADO, DIÂMETRO INTERNO = 1,5 M. AF_12/2020</t>
  </si>
  <si>
    <t>BASE PARA POÇO DE VISITA CIRCULAR PARA ESGOTO, EM ALVENARIA COM TIJOLOS CERÂMICOS MACIÇOS, DIÂMETRO INTERNO = 1,50 M, PROFUNDIDADE = 1,40 M, EXCLUINDO TAMPÃO. AF_12/2020_PA</t>
  </si>
  <si>
    <t>ACRÉSCIMO PARA POÇO DE VISITA CIRCULAR PARA  ESGOTO, EM ALVENARIA COM TIJOLOS CERÂMICOS MACIÇOS, DIÂMETRO INTERNO = 1,5 M. AF_12/2020</t>
  </si>
  <si>
    <t>BASE PARA POÇO DE VISITA RETANGULAR PARA  ESGOTO, EM ALVENARIA COM BLOCOS DE CONCRETO, DIMENSÕES INTERNAS = 1X1 M, PROFUNDIDADE = 1,40 M, EXCLUINDO TAMPÃO. AF_12/2020_PA</t>
  </si>
  <si>
    <t>ACRÉSCIMO PARA POÇO DE VISITA RETANGULAR PARA ESGOTO, EM ALVENARIA COM BLOCOS DE CONCRETO, DIMENSÕES INTERNAS = 1X1 M. AF_12/2020</t>
  </si>
  <si>
    <t>BASE PARA POÇO DE VISITA RETANGULAR PARA ESGOTO, EM ALVENARIA COM BLOCOS DE CONCRETO, DIMENSÕES INTERNAS = 1X1,5 M, PROFUNDIDADE = 1,40 M, EXCLUINDO TAMPÃO. AF_12/2020_PA</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</si>
  <si>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</si>
  <si>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</si>
  <si>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</si>
  <si>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BASE PARA POÇO DE VISITA RETANGULAR PARA ESGOTO, EM ALVENARIA COM BLOCOS DE CONCRETO, DIMENSÕES INTERNAS = 1X3 M, PROFUNDIDADE = 1,40 M, EXCLUINDO TAMPÃO. AF_12/2020_PA</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</si>
  <si>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</si>
  <si>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</si>
  <si>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BASE PARA POÇO DE VISITA RETANGULAR PARA ESGOTO, EM ALVENARIA COM BLOCOS DE CONCRETO, DIMENSÕES INTERNAS = 1X4 M, PROFUNDIDADE = 1,40 M, EXCLUINDO TAMPÃO. AF_12/2020_PA</t>
  </si>
  <si>
    <t>ACRÉSCIMO PARA POÇO DE VISITA RETANGULAR PARA ESGOTO, EM ALVENARIA COM BLOCOS DE CONCRETO, DIMENSÕES INTERNAS = 1X4 M. AF_12/2020</t>
  </si>
  <si>
    <t>BASE PARA POÇO DE VISITA RETANGULAR PARA ESGOTO, EM ALVENARIA COM BLOCOS DE CONCRETO, DIMENSÕES INTERNAS = 1,5X1,5 M, PROFUNDIDADE = 1,45 M, EXCLUINDO TAMPÃO . AF_12/2020_PA</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</si>
  <si>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</si>
  <si>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</si>
  <si>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</si>
  <si>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</si>
  <si>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</si>
  <si>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</si>
  <si>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</si>
  <si>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</si>
  <si>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</si>
  <si>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</si>
  <si>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ACRÉSCIMO PARA POÇO DE VISITA RETANGULAR PARA ESGOTO, EM ALVENARIA COM BLOCOS DE CONCRETO, DIMENSÕES INTERNAS = 1,5X4 M. AF_12/2020</t>
  </si>
  <si>
    <t>BASE PARA POÇO DE VISITA RETANGULAR PARA ESGOTO, EM ALVENARIA COM BLOCOS DE CONCRETO, DIMENSÕES INTERNAS = 2X2 M, PROFUNDIDADE = 1,40 M, EXCLUINDO TAMPÃO. AF_12/2020_PA</t>
  </si>
  <si>
    <t>ACRÉSCIMO PARA POÇO DE VISITA RETANGULAR PARA ESGOTO, EM ALVENARIA COM BLOCOS DE CONCRETO, DIMENSÕES INTERNAS = 2X2 M. AF_12/2020</t>
  </si>
  <si>
    <t>BASE PARA POÇO DE VISITA RETANGULAR PARA ESGOTO, EM ALVENARIA COM BLOCOS DE CONCRETO, DIMENSÕES INTERNAS = 2X2,5 M, PROFUNDIDADE = 1,40 M, EXCLUINDO TAMPÃO. AF_12/2020_PA</t>
  </si>
  <si>
    <t>ACRÉSCIMO PARA POÇO DE VISITA RETANGULAR PARA ESGOTO, EM ALVENARIA COM BLOCOS DE CONCRETO, DIMENSÕES INTERNAS = 2X2,5 M. AF_12/2020</t>
  </si>
  <si>
    <t>BASE PARA POÇO DE VISITA RETANGULAR PARA ESGOTO, EM ALVENARIA COM BLOCOS DE CONCRETO, DIMENSÕES INTERNAS = 2X3 M, PROFUNDIDADE = 1,40 M, EXCLUINDO TAMPÃO. AF_12/2020_PA</t>
  </si>
  <si>
    <t>ACRÉSCIMO PARA POÇO DE VISITA RETANGULAR PARA ESGOTO, EM ALVENARIA COM BLOCOS DE CONCRETO, DIMENSÕES INTERNAS = 2X3 M. AF_12/2020</t>
  </si>
  <si>
    <t>BASE PARA POÇO DE VISITA RETANGULAR PARA ESGOTO, EM ALVENARIA COM BLOCOS DE CONCRETO, DIMENSÕES INTERNAS = 2X3,5 M, PROFUNDIDADE = 1,40 M, EXCLUINDO TAMPÃO. AF_12/2020_PA</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</si>
  <si>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</si>
  <si>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</si>
  <si>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ACRÉSCIMO PARA POÇO DE VISITA RETANGULAR PARA ESGOTO, EM ALVENARIA COM BLOCOS DE CONCRETO, DIMENSÕES INTERNAS = 2X4 M. AF_12/2020</t>
  </si>
  <si>
    <t>BASE PARA POÇO DE VISITA RETANGULAR PARA ESGOTO, EM ALVENARIA COM BLOCOS DE CONCRETO, DIMENSÕES INTERNAS = 2,5X2,5 M, PROFUNDIDADE = 1,40 M, EXCLUINDO TAMPÃO. AF_12/2020_PA</t>
  </si>
  <si>
    <t>ACRÉSCIMO PARA POÇO DE VISITA RETANGULAR PARA ESGOTO, EM ALVENARIA COM BLOCOS DE CONCRETO, DIMENSÕES INTERNAS = 2,5X2,5 M. AF_12/2020</t>
  </si>
  <si>
    <t>BASE PARA POÇO DE VISITA RETANGULAR PARA ESGOTO, EM ALVENARIA COM BLOCOS DE CONCRETO, DIMENSÕES INTERNAS = 2,5X3 M, PROFUNDIDADE = 1,40 M, EXCLUINDO TAMPÃO. AF_12/2020_PA</t>
  </si>
  <si>
    <t>ACRÉSCIMO PARA POÇO DE VISITA RETANGULAR PARA ESGOTO, EM ALVENARIA COM BLOCOS DE CONCRETO, DIMENSÕES INTERNAS = 2,5X3 M. AF_12/2020</t>
  </si>
  <si>
    <t>BASE PARA POÇO DE VISITA RETANGULAR PARA ESGOTO, EM ALVENARIA COM BLOCOS DE CONCRETO, DIMENSÕES INTERNAS = 2,5X3,5 M, PROFUNDIDADE = 1,40 M, EXCLUINDO TAMPÃO. AF_12/2020_PA</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</si>
  <si>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</si>
  <si>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</si>
  <si>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ACRÉSCIMO PARA POÇO DE VISITA RETANGULAR PARA ESGOTO, EM ALVENARIA COM BLOCOS DE CONCRETO, DIMENSÕES INTERNAS = 2,5X4 M. AF_12/2020</t>
  </si>
  <si>
    <t>BASE PARA POÇO DE VISITA RETANGULAR PARA ESGOTO, EM ALVENARIA COM BLOCOS DE CONCRETO, DIMENSÕES INTERNAS = 3X3 M, PROFUNDIDADE = 1,40 M, EXCLUINDO TAMPÃO. AF_12/2020_PA</t>
  </si>
  <si>
    <t>ACRÉSCIMO PARA POÇO DE VISITA RETANGULAR PARA ESGOTO, EM ALVENARIA COM BLOCOS DE CONCRETO, DIMENSÕES INTERNAS = 3X3 M. AF_12/2020</t>
  </si>
  <si>
    <t>BASE PARA POÇO DE VISITA RETANGULAR PARA ESGOTO, EM ALVENARIA COM BLOCOS DE CONCRETO, DIMENSÕES INTERNAS = 3X3,5 M, PROFUNDIDADE = 1,40 M, EXCLUINDO TAMPÃO. AF_12/2020_PA</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</si>
  <si>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</si>
  <si>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</si>
  <si>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ACRÉSCIMO PARA POÇO DE VISITA RETANGULAR PARA ESGOTO, EM ALVENARIA COM BLOCOS DE CONCRETO, DIMENSÕES INTERNAS = 3X4 M. AF_12/2020</t>
  </si>
  <si>
    <t>BASE PARA POÇO DE VISITA RETANGULAR PARA ESGOTO, EM ALVENARIA COM BLOCOS DE CONCRETO, DIMENSÕES INTERNAS = 3,5X3,5 M, PROFUNDIDADE = 1,40 M, EXCLUINDO TAMPÃO. AF_12/2020_PA</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</si>
  <si>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</si>
  <si>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</si>
  <si>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ACRÉSCIMO PARA POÇO DE VISITA RETANGULAR PARA ESGOTO, EM ALVENARIA COM BLOCOS DE CONCRETO, DIMENSÕES INTERNAS = 3,5X4 M. AF_12/2020</t>
  </si>
  <si>
    <t>BASE PARA POÇO DE VISITA RETANGULAR PARA ESGOTO, EM ALVENARIA COM BLOCOS DE CONCRETO, DIMENSÕES INTERNAS = 4X4 M, PROFUNDIDADE = 1,45 M, EXCLUINDO TAMPÃO. AF_12/2020_PA</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</si>
  <si>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</si>
  <si>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</si>
  <si>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</si>
  <si>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BASE PARA POÇO DE VISITA CIRCULAR PARA  ESGOTO, EM ALVENARIA COM TIJOLOS CERÂMICOS MACIÇOS, DIÂMETRO INTERNO = 1,0 M, PROFUNDIDADE = 1,40 M, EXCLUINDO TAMPÃO. AF_12/2020_PA</t>
  </si>
  <si>
    <t>BASE PARA POÇO DE VISITA RETANGULAR PARA ESGOTO, EM ALVENARIA COM BLOCOS DE CONCRETO, DIMENSÕES INTERNAS = 1X3,5 M, PROFUNDIDADE = 1,40 M, EXCLUINDO TAMPÃO. AF_12/2020_PA</t>
  </si>
  <si>
    <t>BASE PARA POÇO DE VISITA RETANGULAR PARA ESGOTO, EM ALVENARIA COM BLOCOS DE CONCRETO, DIMENSÕES INTERNAS = 1X2 M, PROFUNDIDADE = 1,40 M, EXCLUINDO TAMPÃO. AF_12/2020_PA</t>
  </si>
  <si>
    <t>BASE PARA POÇO DE VISITA RETANGULAR PARA ESGOTO, EM ALVENARIA COM BLOCOS DE CONCRETO, DIMENSÕES INTERNAS = 1X2,5 M, PROFUNDIDADE = 1,40 M, EXCLUINDO TAMPÃO. AF_12/2020_PA</t>
  </si>
  <si>
    <t>ACRÉSCIMO PARA POÇO DE VISITA CIRCULAR PARA ESGOTO, EM CONCRETO PRÉ-MOLDADO, DIÂMETRO INTERNO = 0,8 M. AF_12/2020</t>
  </si>
  <si>
    <t>BASE PARA POÇO DE VISITA CIRCULAR PARA ESGOTO, EM CONCRETO PRÉ-MOLDADO, DIÂMETRO INTERNO = 1,0 M, PROFUNDIDADE = 1,35 M, EXCLUINDO TAMPÃO. AF_12/2020_PA</t>
  </si>
  <si>
    <t>ACRÉSCIMO PARA POÇO DE VISITA CIRCULAR PARA DRENAGEM, EM CONCRETO PRÉ-MOLDADO, DIÂMETRO INTERNO = 1,2 M. AF_12/2020</t>
  </si>
  <si>
    <t>ACRÉSCIMO PARA POÇO DE VISITA RETANGULAR PARA DRENAGEM, EM ALVENARIA COM BLOCOS DE CONCRETO, DIMENSÕES INTERNAS = 1,5X1,5 M. AF_12/2020</t>
  </si>
  <si>
    <t>BASE PARA POÇO DE VISITA CIRCULAR PARA DRENAGEM, EM ALVENARIA COM TIJOLOS CERÂMICOS MACIÇOS, DIÂMETRO INTERNO = 1,2 M, PROFUNDIDADE = 1,40 M, EXCLUINDO TAMPÃO. AF_12/2020_PA</t>
  </si>
  <si>
    <t>ACRÉSCIMO PARA POÇO DE VISITA CIRCULAR PARA DRENAGEM, EM ALVENARIA COM TIJOLOS CERÂMICOS MACIÇOS, DIÂMETRO INTERNO = 1,2 M. AF_12/2020</t>
  </si>
  <si>
    <t>BASE PARA POÇO DE VISITA RETANGULAR PARA DRENAGEM, EM ALVENARIA COM BLOCOS DE CONCRETO, DIMENSÕES INTERNAS = 1,5X2 M, PROFUNDIDADE = 1,40 M, EXCLUINDO TAMPÃO. AF_12/2020_PA</t>
  </si>
  <si>
    <t>ACRÉSCIMO PARA POÇO DE VISITA CIRCULAR PARA DRENAGEM, EM CONCRETO PRÉ-MOLDADO, DIÂMETRO INTERNO = 1,5 M. AF_12/2020</t>
  </si>
  <si>
    <t>ACRÉSCIMO PARA POÇO DE VISITA RETANGULAR PARA DRENAGEM, EM ALVENARIA COM BLOCOS DE CONCRETO, DIMENSÕES INTERNAS = 1,5X2 M. AF_12/2020</t>
  </si>
  <si>
    <t>BASE PARA POÇO DE VISITA CIRCULAR PARA DRENAGEM, EM ALVENARIA COM TIJOLOS CERÂMICOS MACIÇOS, DIÂMETRO INTERNO = 1,50 M, PROFUNDIDADE = 1,40 M, EXCLUINDO TAMPÃO. AF_12/2020_PA</t>
  </si>
  <si>
    <t>ACRÉSCIMO PARA POÇO DE VISITA CIRCULAR PARA DRENAGEM, EM ALVENARIA COM TIJOLOS CERÂMICOS MACIÇOS, DIÂMETRO INTERNO = 1,5 M. AF_12/2020</t>
  </si>
  <si>
    <t>BASE PARA POÇO DE VISITA RETANGULAR PARA DRENAGEM, EM ALVENARIA COM BLOCOS DE CONCRETO, DIMENSÕES INTERNAS = 1X1 M, PROFUNDIDADE = 1,40 M, EXCLUINDO TAMPÃO. AF_12/2020_PA</t>
  </si>
  <si>
    <t>ACRÉSCIMO PARA POÇO DE VISITA RETANGULAR PARA DRENAGEM, EM ALVENARIA COM BLOCOS DE CONCRETO, DIMENSÕES INTERNAS = 1X1 M. AF_12/2020</t>
  </si>
  <si>
    <t>BASE PARA POÇO DE VISITA RETANGULAR PARA DRENAGEM, EM ALVENARIA COM BLOCOS DE CONCRETO, DIMENSÕES INTERNAS = 1,5X2,5 M, PROFUNDIDADE = 1,40 M, EXCLUINDO TAMPÃO. AF_12/2020_PA</t>
  </si>
  <si>
    <t>BASE PARA POÇO DE VISITA RETANGULAR PARA DRENAGEM, EM ALVENARIA COM BLOCOS DE CONCRETO, DIMENSÕES INTERNAS = 1X1,5 M, PROFUNDIDADE = 1,40 M, EXCLUINDO TAMPÃO. AF_12/2020_PA</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</si>
  <si>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</si>
  <si>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</si>
  <si>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BASE PARA POÇO DE VISITA RETANGULAR PARA DRENAGEM, EM ALVENARIA COM BLOCOS DE CONCRETO, DIMENSÕES INTERNAS = 1X2 M, PROFUNDIDADE = 1,40 M, EXCLUINDO TAMPÃO. AF_12/2020_PA</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</si>
  <si>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</si>
  <si>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</si>
  <si>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POÇO DE INSPEÇÃO CIRCULAR PARA DRENAGEM, EM CONCRETO PRÉ-MOLDADO, DIÂMETRO INTERNO = 0,60 M, PROFUNDIDADE = 0,90 M, EXCLUINDO TAMPÃO. AF_12/2020_PA</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</si>
  <si>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</si>
  <si>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</si>
  <si>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BASE PARA POÇO DE VISITA RETANGULAR PARA DRENAGEM, EM ALVENARIA COM BLOCOS DE CONCRETO, DIMENSÕES INTERNAS = 1,5X3 M, PROFUNDIDADE = 1,40 M, EXCLUINDO TAMPÃO. AF_12/2020_PA</t>
  </si>
  <si>
    <t>POÇO DE INSPEÇÃO CIRCULAR PARA DRENAGEM, EM ALVENARIA COM TIJOLOS CERÂMICOS MACIÇOS, DIÂMETRO INTERNO = 0,60 M, PROFUNDIDADE = 0,95 M, EXCLUINDO TAMPÃO. AF_12/2020_PA</t>
  </si>
  <si>
    <t>POÇO DE INSPEÇÃO CIRCULAR PARA DRENAGEM, EM ALVENARIA COM TIJOLOS CERÂMICOS MACIÇOS, DIÂMETRO INTERNO = 0,60 M, PROFUNDIDADE = 1,45 M, EXCLUINDO TAMPÃO. AF_12/2020_PA</t>
  </si>
  <si>
    <t>BASE PARA POÇO DE VISITA RETANGULAR PARA DRENAGEM, EM ALVENARIA COM BLOCOS DE CONCRETO, DIMENSÕES INTERNAS = 1X3 M, PROFUNDIDADE = 1,40 M, EXCLUINDO TAMPÃO. AF_12/2020_PA</t>
  </si>
  <si>
    <t>BASE PARA POÇO DE VISITA CIRCULAR PARA DRENAGEM, EM CONCRETO PRÉ-MOLDADO, DIÂMETRO INTERNO = 0,80 M, PROFUNDIDADE = 1,35 M, EXCLUINDO TAMPÃO. AF_12/2020_PA</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</si>
  <si>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</si>
  <si>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</si>
  <si>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</si>
  <si>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BASE PARA POÇO DE VISITA RETANGULAR PARA DRENAGEM, EM ALVENARIA COM BLOCOS DE CONCRETO, DIMENSÕES INTERNAS = 1X3,5 M, PROFUNDIDADE = 1,40 M, EXCLUINDO TAMPÃO. AF_12/2020_PA</t>
  </si>
  <si>
    <t>BASE PARA POÇO DE VISITA CIRCULAR PARA DRENAGEM, EM ALVENARIA COM TIJOLOS CERÂMICOS MACIÇOS, DIÂMETRO INTERNO = 0,80 M, PROFUNDIDADE = 1,40 M, EXCLUINDO TAMPÃO. AF_12/2020_PA</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</si>
  <si>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</si>
  <si>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</si>
  <si>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</si>
  <si>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BASE PARA POÇO DE VISITA RETANGULAR PARA DRENAGEM, EM ALVENARIA COM BLOCOS DE CONCRETO, DIMENSÕES INTERNAS = 1,5X3,5 M, PROFUNDIDADE = 1,40 M, EXCLUINDO TAMPÃO. AF_12/2020_PA</t>
  </si>
  <si>
    <t>BASE PARA POÇO DE VISITA CIRCULAR PARA DRENAGEM, EM CONCRETO PRÉ-MOLDADO, DIÂMETRO INTERNO = 1,0 M, PROFUNDIDADE = 1,35 M, EXCLUINDO TAMPÃO. AF_05/2018_PA</t>
  </si>
  <si>
    <t>BASE PARA POÇO DE VISITA RETANGULAR PARA DRENAGEM, EM ALVENARIA COM BLOCOS DE CONCRETO, DIMENSÕES INTERNAS = 1X4 M, PROFUNDIDADE = 1,40 M, EXCLUINDO TAMPÃO. AF_12/2020_PA</t>
  </si>
  <si>
    <t>BASE PARA POÇO DE VISITA RETANGULAR PARA DRENAGEM, EM ALVENARIA COM BLOCOS DE CONCRETO, DIMENSÕES INTERNAS = 2,5X3 M, PROFUNDIDADE = 1,40 M, EXCLUINDO TAMPÃO. AF_12/2020_PA</t>
  </si>
  <si>
    <t>ACRÉSCIMO PARA POÇO DE VISITA CIRCULAR PARA DRENAGEM, EM CONCRETO PRÉ-MOLDADO, DIÂMETRO INTERNO = 1 M. AF_12/2020</t>
  </si>
  <si>
    <t>ACRÉSCIMO PARA POÇO DE VISITA RETANGULAR PARA DRENAGEM, EM ALVENARIA COM BLOCOS DE CONCRETO, DIMENSÕES INTERNAS = 1X4 M. AF_12/2020</t>
  </si>
  <si>
    <t>BASE PARA POÇO DE VISITA RETANGULAR PARA DRENAGEM, EM ALVENARIA COM BLOCOS DE CONCRETO, DIMENSÕES INTERNAS = 1,5X1,5 M, PROFUNDIDADE = 1,40 M, EXCLUINDO TAMPÃO. AF_12/2020_PA</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</si>
  <si>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</si>
  <si>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</si>
  <si>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ACRÉSCIMO PARA POÇO DE VISITA CIRCULAR PARA DRENAGEM, EM ALVENARIA COM TIJOLOS CERÂMICOS MACIÇOS, DIÂMETRO INTERNO = 1 M. AF_12/2020</t>
  </si>
  <si>
    <t>BASE PARA POÇO DE VISITA RETANGULAR PARA DRENAGEM, EM ALVENARIA COM BLOCOS DE CONCRETO, DIMENSÕES INTERNAS = 1,5X4 M, PROFUNDIDADE = 1,40 M, EXCLUINDO TAMPÃO. AF_12/2020_PA</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</si>
  <si>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</si>
  <si>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</si>
  <si>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BASE PARA POÇO DE VISITA RETANGULAR PARA DRENAGEM, EM ALVENARIA COM BLOCOS DE CONCRETO, DIMENSÕES INTERNAS = 2,5X3,5 M, PROFUNDIDADE = 1,40 M, EXCLUINDO TAMPÃO. AF_12/2020_PA</t>
  </si>
  <si>
    <t>ACRÉSCIMO PARA POÇO DE VISITA RETANGULAR PARA DRENAGEM, EM ALVENARIA COM BLOCOS DE CONCRETO, DIMENSÕES INTERNAS = 2,5X3,5 M. AF_12/2020</t>
  </si>
  <si>
    <t>BASE PARA POÇO DE VISITA RETANGULAR PARA DRENAGEM, EM ALVENARIA COM BLOCOS DE CONCRETO, DIMENSÕES INTERNAS = 2,5X4 M, PROFUNDIDADE = 1,40 M, EXCLUINDO TAMPÃO. AF_12/2020_PA</t>
  </si>
  <si>
    <t>BASE PARA POÇO DE VISITA RETANGULAR PARA DRENAGEM, EM ALVENARIA COM BLOCOS DE CONCRETO, DIMENSÕES INTERNAS = 2X2 M, PROFUNDIDADE = 1,40 M, EXCLUINDO TAMPÃO. AF_12/2020_PA</t>
  </si>
  <si>
    <t>ACRÉSCIMO PARA POÇO DE VISITA RETANGULAR PARA DRENAGEM, EM ALVENARIA COM BLOCOS DE CONCRETO, DIMENSÕES INTERNAS = 2,5X4 M. AF_12/2020</t>
  </si>
  <si>
    <t>BASE PARA POÇO DE VISITA RETANGULAR PARA DRENAGEM, EM ALVENARIA COM BLOCOS DE CONCRETO, DIMENSÕES INTERNAS = 3X3 M, PROFUNDIDADE = 1,40 M, EXCLUINDO TAMPÃO. AF_12/2020_PA</t>
  </si>
  <si>
    <t>ACRÉSCIMO PARA POÇO DE VISITA RETANGULAR PARA DRENAGEM, EM ALVENARIA COM BLOCOS DE CONCRETO, DIMENSÕES INTERNAS = 3X3 M. AF_12/2020</t>
  </si>
  <si>
    <t>BASE PARA POÇO DE VISITA RETANGULAR PARA DRENAGEM, EM ALVENARIA COM BLOCOS DE CONCRETO, DIMENSÕES INTERNAS = 3X3,5 M, PROFUNDIDADE = 1,40 M, EXCLUINDO TAMPÃO. AF_12/2020_PA</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</si>
  <si>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</si>
  <si>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</si>
  <si>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BASE PARA POÇO DE VISITA RETANGULAR PARA DRENAGEM, EM ALVENARIA COM BLOCOS DE CONCRETO, DIMENSÕES INTERNAS = 3X4 M, PROFUNDIDADE = 1,40 M, EXCLUINDO TAMPÃO. AF_12/2020_PA</t>
  </si>
  <si>
    <t>ACRÉSCIMO PARA POÇO DE VISITA RETANGULAR PARA DRENAGEM, EM ALVENARIA COM BLOCOS DE CONCRETO, DIMENSÕES INTERNAS = 3X4 M. AF_12/2020</t>
  </si>
  <si>
    <t>BASE PARA POÇO DE VISITA RETANGULAR PARA DRENAGEM, EM ALVENARIA COM BLOCOS DE CONCRETO, DIMENSÕES INTERNAS = 3,5X3,5 M, PROFUNDIDADE = 1,40 M, EXCLUINDO TAMPÃO. AF_12/2020_PA</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</si>
  <si>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</si>
  <si>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</si>
  <si>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BASE PARA POÇO DE VISITA RETANGULAR PARA DRENAGEM, EM ALVENARIA COM BLOCOS DE CONCRETO, DIMENSÕES INTERNAS = 3,5X4 M, PROFUNDIDADE = 1,40 M, EXCLUINDO TAMPÃO. AF_12/2020_PA</t>
  </si>
  <si>
    <t>ACRÉSCIMO PARA POÇO DE VISITA RETANGULAR PARA DRENAGEM, EM ALVENARIA COM BLOCOS DE CONCRETO, DIMENSÕES INTERNAS = 3,5X4 M. AF_12/2020</t>
  </si>
  <si>
    <t>BASE PARA POÇO DE VISITA RETANGULAR PARA DRENAGEM, EM ALVENARIA COM BLOCOS DE CONCRETO, DIMENSÕES INTERNAS = 4X4 M, PROFUNDIDADE = 1,40 M, EXCLUINDO TAMPÃO. AF_12/2020_PA</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</si>
  <si>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</si>
  <si>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</si>
  <si>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</si>
  <si>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BASE PARA POÇO DE VISITA RETANGULAR PARA DRENAGEM, EM ALVENARIA COM BLOCOS DE CONCRETO, DIMENSÕES INTERNAS = 2X3 M, PROFUNDIDADE = 1,40 M, EXCLUINDO TAMPÃO. AF_12/2020_PA</t>
  </si>
  <si>
    <t>ACRÉSCIMO PARA POÇO DE VISITA RETANGULAR PARA DRENAGEM, EM ALVENARIA COM BLOCOS DE CONCRETO, DIMENSÕES INTERNAS = 2X3 M. AF_12/2020</t>
  </si>
  <si>
    <t>BASE PARA POÇO DE VISITA RETANGULAR PARA DRENAGEM, EM ALVENARIA COM BLOCOS DE CONCRETO, DIMENSÕES INTERNAS = 2X3,5 M, PROFUNDIDADE = 1,40 M, EXCLUINDO TAMPÃO. AF_12/2020_PA</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</si>
  <si>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</si>
  <si>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</si>
  <si>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</si>
  <si>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</si>
  <si>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</si>
  <si>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</si>
  <si>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</si>
  <si>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</si>
  <si>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</si>
  <si>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</si>
  <si>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BASE PARA POCO DE VISITA RETANGULAR PARA ESGOTO E DRENAGEM, EM CONCRETO ESTRUTURAL, DIMENSÕES INTERNAS DE 90X150 M, PROFUNDIDADE DE 1,25 M, EXCLUINDO TAMPÃO. AF_12/2020_PA</t>
  </si>
  <si>
    <t>BASE PARA POÇO DE VISITA CIRCULAR PARA  ESGOTO, EM CONCRETO PRÉ-MOLDADO, DIÂMETRO INTERNO = 1,20 M, PROFUNDIDADE = 1,60 M, EXCLUINDO TAMPÃO. AF_12/2020_PA</t>
  </si>
  <si>
    <t>BASE PARA POÇO DE VISITA CIRCULAR PARA  ESGOTO, EM CONCRETO PRÉ-MOLDADO, DIÂMETRO INTERNO = 1,50 M, PROFUNDIDADE = 1,35 M, EXCLUINDO TAMPÃO. AF_12/2020_PA</t>
  </si>
  <si>
    <t>BASE PARA POÇO DE VISITA CIRCULAR PARA DRENAGEM, EM CONCRETO PRÉ-MOLDADO, DIÂMETRO INTERNO = 1,50 M, PROFUNDIDADE = 1,35 M, EXCLUINDO TAMPÃO. AF_12/2020_PA</t>
  </si>
  <si>
    <t>BASE PARA POÇO DE VISITA CIRCULAR PARA DRENAGEM, EM CONCRETO PRÉ-MOLDADO, DIÂMETRO INTERNO = 1,20 M, PROFUNDIDADE = 1,60 M, EXCLUINDO TAMPÃO. AF_05/2021_PA</t>
  </si>
  <si>
    <t>MEIO FIO, LINHA D'AGUA E SARJERTA</t>
  </si>
  <si>
    <t>0037</t>
  </si>
  <si>
    <t>GUIA (MEIO-FIO) CONCRETO, MOLDADA  IN LOCO  EM TRECHO RETO COM EXTRUSORA, 13 CM BASE X 22 CM ALTURA. AF_01/2024</t>
  </si>
  <si>
    <t>GUIA (MEIO-FIO) CONCRETO, MOLDADA  IN LOCO  EM TRECHO CURVO COM EXTRUSORA, 13 CM BASE X 22 CM ALTURA. AF_01/2024</t>
  </si>
  <si>
    <t>GUIA (MEIO-FIO) CONCRETO, MOLDADA  IN LOCO  EM TRECHO RETO COM EXTRUSORA, 15 CM BASE X 30 CM ALTURA. AF_01/2024</t>
  </si>
  <si>
    <t>GUIA (MEIO-FIO) CONCRETO, MOLDADA  IN LOCO  EM TRECHO CURVO COM EXTRUSORA, 15 CM BASE X 30 CM ALTURA. AF_01/2024</t>
  </si>
  <si>
    <t>GUIA (MEIO-FIO) E SARJETA CONJUGADOS DE CONCRETO, MOLDADA  IN LOCO  EM TRECHO RETO COM EXTRUSORA, 45 CM BASE (15 CM BASE DA GUIA + 30 CM BASE DA SARJETA) X 22 CM ALTURA. AF_01/2024</t>
  </si>
  <si>
    <t>GUIA (MEIO-FIO) E SARJETA CONJUGADOS DE CONCRETO, MOLDADA  IN LOCO  EM TRECHO CURVO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</si>
  <si>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</si>
  <si>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CURVO COM EXTRUSORA, 60 CM BASE (15 CM BASE DA GUIA + 45 CM BASE DA SARJETA) X 26 CM ALTURA. AF_01/2024</t>
  </si>
  <si>
    <t>GUIA (MEIO-FIO) E SARJETA CONJUGADOS DE CONCRETO, MOLDADA  IN LOCO  EM TRECHO RETO COM EXTRUSORA, 65 CM BASE (15 CM BASE DA GUIA + 50 CM BASE DA SARJETA) X 26 CM ALTURA. AF_01/2024</t>
  </si>
  <si>
    <t>GUIA (MEIO-FIO) E SARJETA CONJUGADOS DE CONCRETO, MOLDADA  IN LOCO  EM TRECHO CURVO COM EXTRUSORA, 65 CM BASE (15 CM BASE DA GUIA + 50 CM BASE DA SARJETA) X 26 CM ALTURA. AF_01/2024</t>
  </si>
  <si>
    <t>ASSENTAMENTO DE GUIA (MEIO-FIO) EM TRECHO RETO, CONFECCIONADA EM CONCRETO PRÉ-FABRICADO, DIMENSÕES 100X15X13X30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</si>
  <si>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</si>
  <si>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</si>
  <si>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CURVO, CONFECCIONADA EM CONCRETO PRÉ-FABRICADO, DIMENSÕES 100X15X13X20 CM (COMPRIMENTO X BASE INFERIOR X BASE SUPERIOR X ALTURA). AF_01/2024</t>
  </si>
  <si>
    <t>ASSENTAMENTO DE GUIA (MEIO-FIO) EM TRECHO RETO, CONFECCIONADA EM CONCRETO PRÉ-FABRICADO, DIMENSÕES 80X08X08X25 CM (COMPRIMENTO X BASE INFERIOR X BASE SUPERIOR X ALTURA).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</si>
  <si>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</si>
  <si>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</si>
  <si>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39X6,5X6,5X19 CM (COMPRIMENTO X BASE INFERIOR X BASE SUPERIOR X ALTURA), PARA DELIMITAÇÃO DE JARDINS, PRAÇAS OU PASSEIOS. AF_01/2024</t>
  </si>
  <si>
    <t>EXECUÇÃO DE SARJETA DE CONCRETO USINADO, MOLDADA  IN LOCO  EM TRECHO RETO, 30 CM BASE X 15 CM ALTURA. AF_01/2024</t>
  </si>
  <si>
    <t>EXECUÇÃO DE SARJETA DE CONCRETO USINADO, MOLDADA  IN LOCO  EM TRECHO CURVO, 30 CM BASE X 15 CM ALTURA. AF_01/2024</t>
  </si>
  <si>
    <t>EXECUÇÃO DE SARJETA DE CONCRETO USINADO, MOLDADA  IN LOCO  EM TRECHO RETO, 45 CM BASE X 15 CM ALTURA. AF_01/2024</t>
  </si>
  <si>
    <t>EXECUÇÃO DE SARJETA DE CONCRETO USINADO, MOLDADA  IN LOCO  EM TRECHO CURVO, 45 CM BASE X 15 CM ALTURA. AF_01/2024</t>
  </si>
  <si>
    <t>EXECUÇÃO DE SARJETA DE CONCRETO USINADO, MOLDADA  IN LOCO  EM TRECHO RETO, 60 CM BASE X 15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</si>
  <si>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</si>
  <si>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</si>
  <si>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CURVO, 30 CM BASE X 10 CM ALTURA. AF_01/2024</t>
  </si>
  <si>
    <t>EXECUÇÃO DE SARJETA DE CONCRETO USINADO, MOLDADA  IN LOCO  EM TRECHO RETO, 45 CM BASE X 10 CM ALTURA. AF_01/2024</t>
  </si>
  <si>
    <t>EXECUÇÃO DE SARJETA DE CONCRETO USINADO, MOLDADA  IN LOCO  EM TRECHO CURVO, 45 CM BASE X 10 CM ALTURA. AF_01/2024</t>
  </si>
  <si>
    <t>EXECUÇÃO DE SARJETA DE CONCRETO USINADO, MOLDADA  IN LOCO  EM TRECHO RETO, 60 CM BASE X 10 CM ALTURA. AF_01/2024</t>
  </si>
  <si>
    <t>EXECUÇÃO DE SARJETA DE CONCRETO USINADO, MOLDADA  IN LOCO  EM TRECHO CURVO, 60 CM BASE X 10 CM ALTURA. AF_01/2024</t>
  </si>
  <si>
    <t>EXECUÇÃO DE SARJETÃO DE CONCRETO USINADO, MOLDADA  IN LOCO  EM TRECHO RETO, 100 CM BASE X 20 CM ALTURA. AF_01/2024</t>
  </si>
  <si>
    <t>EXECUÇÃO DE ESCORAS DE CONCRETO PARA CONTENÇÃO DE GUIAS PRÉ-FABRICADAS. AF_01/2024</t>
  </si>
  <si>
    <t>GALERIAS PLUVIAIS</t>
  </si>
  <si>
    <t>0266</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</si>
  <si>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</si>
  <si>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</si>
  <si>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</si>
  <si>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</si>
  <si>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APLICAÇÃO DE MANTA GEOTÊXTIL NAS JUNTAS RÍGIDAS DE ADUELAS PRÉ-MOLDADAS DE CONCRETO ARMADO. AF_01/2023</t>
  </si>
  <si>
    <t>BUEIROS</t>
  </si>
  <si>
    <t>0317</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</si>
  <si>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</si>
  <si>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</si>
  <si>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</si>
  <si>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</si>
  <si>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</si>
  <si>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</si>
  <si>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</si>
  <si>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</si>
  <si>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</si>
  <si>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</si>
  <si>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</si>
  <si>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</si>
  <si>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</si>
  <si>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</si>
  <si>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</si>
  <si>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</si>
  <si>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</si>
  <si>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</si>
  <si>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</si>
  <si>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</si>
  <si>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</si>
  <si>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</si>
  <si>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</si>
  <si>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</si>
  <si>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</si>
  <si>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</si>
  <si>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</si>
  <si>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</si>
  <si>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</si>
  <si>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</si>
  <si>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</si>
  <si>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</si>
  <si>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</si>
  <si>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</si>
  <si>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</si>
  <si>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</si>
  <si>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</si>
  <si>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</si>
  <si>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</si>
  <si>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</si>
  <si>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</si>
  <si>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</si>
  <si>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</si>
  <si>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</si>
  <si>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</si>
  <si>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</si>
  <si>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</si>
  <si>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</si>
  <si>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</si>
  <si>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</si>
  <si>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</si>
  <si>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</si>
  <si>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</si>
  <si>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</si>
  <si>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</si>
  <si>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</si>
  <si>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</si>
  <si>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</si>
  <si>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</si>
  <si>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</si>
  <si>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</si>
  <si>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</si>
  <si>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</si>
  <si>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</si>
  <si>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</si>
  <si>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</si>
  <si>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</si>
  <si>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</si>
  <si>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</si>
  <si>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</si>
  <si>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</si>
  <si>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</si>
  <si>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</si>
  <si>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</si>
  <si>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</si>
  <si>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</si>
  <si>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ESCORAMENTO</t>
  </si>
  <si>
    <t>ESCO</t>
  </si>
  <si>
    <t>ESCORAMENTO DE MADEIRA EM VALAS</t>
  </si>
  <si>
    <t>0023</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</si>
  <si>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</si>
  <si>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</si>
  <si>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</si>
  <si>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</si>
  <si>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</si>
  <si>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</si>
  <si>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</si>
  <si>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</si>
  <si>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</si>
  <si>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</si>
  <si>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</si>
  <si>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</si>
  <si>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</si>
  <si>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</si>
  <si>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</si>
  <si>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</si>
  <si>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</si>
  <si>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</si>
  <si>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METALICO EM VALAS OU POCOS</t>
  </si>
  <si>
    <t>0024</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</si>
  <si>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</si>
  <si>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</si>
  <si>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</si>
  <si>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</si>
  <si>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</si>
  <si>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</si>
  <si>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</si>
  <si>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</si>
  <si>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</si>
  <si>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</si>
  <si>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</si>
  <si>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</si>
  <si>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ESQUADRIAS/FERRAGENS/VIDROS</t>
  </si>
  <si>
    <t>ESQV</t>
  </si>
  <si>
    <t>PORTA DE MADEIRA</t>
  </si>
  <si>
    <t>0089</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</si>
  <si>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</si>
  <si>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</si>
  <si>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</si>
  <si>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</si>
  <si>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</si>
  <si>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</si>
  <si>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</si>
  <si>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</si>
  <si>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</si>
  <si>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</si>
  <si>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</si>
  <si>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</si>
  <si>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BATENTE PARA PORTA DE MADEIRA, FIXAÇÃO COM ARGAMASSA, PADRÃO MÉDIO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</si>
  <si>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</si>
  <si>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</si>
  <si>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</si>
  <si>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</si>
  <si>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</si>
  <si>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</si>
  <si>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</si>
  <si>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</si>
  <si>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</si>
  <si>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</si>
  <si>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</si>
  <si>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</si>
  <si>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</si>
  <si>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</si>
  <si>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</si>
  <si>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</si>
  <si>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</si>
  <si>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</si>
  <si>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</si>
  <si>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</si>
  <si>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</si>
  <si>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</si>
  <si>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</si>
  <si>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</si>
  <si>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</si>
  <si>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</si>
  <si>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</si>
  <si>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</si>
  <si>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</si>
  <si>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</si>
  <si>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</si>
  <si>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</si>
  <si>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</si>
  <si>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</si>
  <si>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</si>
  <si>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</si>
  <si>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</si>
  <si>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</si>
  <si>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</si>
  <si>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</si>
  <si>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</si>
  <si>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</si>
  <si>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</si>
  <si>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</si>
  <si>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</si>
  <si>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</si>
  <si>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</si>
  <si>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</si>
  <si>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</si>
  <si>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</si>
  <si>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</si>
  <si>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</si>
  <si>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</si>
  <si>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</si>
  <si>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</si>
  <si>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</si>
  <si>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</si>
  <si>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</si>
  <si>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</si>
  <si>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</si>
  <si>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</si>
  <si>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</si>
  <si>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</si>
  <si>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</si>
  <si>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</si>
  <si>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</si>
  <si>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</si>
  <si>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</si>
  <si>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</si>
  <si>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</si>
  <si>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</si>
  <si>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</si>
  <si>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</si>
  <si>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</si>
  <si>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</si>
  <si>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</si>
  <si>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</si>
  <si>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</si>
  <si>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</si>
  <si>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</si>
  <si>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</si>
  <si>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</si>
  <si>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</si>
  <si>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</si>
  <si>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</si>
  <si>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</si>
  <si>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</si>
  <si>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</si>
  <si>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</si>
  <si>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</si>
  <si>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</si>
  <si>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</si>
  <si>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</si>
  <si>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JANELA DE MADEIRA</t>
  </si>
  <si>
    <t>0090</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</si>
  <si>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</si>
  <si>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</si>
  <si>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</si>
  <si>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</si>
  <si>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</si>
  <si>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</si>
  <si>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</si>
  <si>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</si>
  <si>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E/OU TAMPA DE FERRO</t>
  </si>
  <si>
    <t>0092</t>
  </si>
  <si>
    <t>PORTA DE FERRO, DE ABRIR, TIPO GRADE COM CHAPA, COM GUARNIÇÕES. AF_12/2019</t>
  </si>
  <si>
    <t>JANELA DE FERRO</t>
  </si>
  <si>
    <t>0093</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</si>
  <si>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</si>
  <si>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</si>
  <si>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CONTRAMARCO DE AÇO, FIXAÇÃO COM ARGAMASSA - FORNECIMENTO E INSTALAÇÃO. AF_12/2019</t>
  </si>
  <si>
    <t>CONTRAMARCO DE AÇO, FIXAÇÃO COM PARAFUSO - FORNECIMENTO E INSTALAÇÃO. AF_12/2019</t>
  </si>
  <si>
    <t>GUARDA-CORPO DE FERRO</t>
  </si>
  <si>
    <t>0095</t>
  </si>
  <si>
    <t>GUARDA-CORPO DE AÇO GALVANIZADO DE 1,10M, MONTANTES TUBULARES DE 1.1/4" ESPAÇADOS DE 1,20M, TRAVESSA SUPERIOR DE 1.1/2", GRADIL FORMADO POR TUBOS HORIZONTAIS DE 1" E VERTICAIS DE 3/4", FIXADO COM CHUMBADOR MECÂNICO. AF_04/2019_PS</t>
  </si>
  <si>
    <t>GUARDA-CORPO DE AÇO GALVANIZADO DE 1,10M DE ALTURA, MONTANTES TUBULARES DE 1.1/2  ESPAÇADOS DE 1,20M, TRAVESSA SUPERIOR DE 2 , GRADIL FORMADO POR BARRAS CHATAS EM FERRO DE 32X4,8MM, FIXADO COM CHUMBADOR MECÂNICO. AF_04/2019_PS</t>
  </si>
  <si>
    <t>GUARDA-CORPO PANORÂMICO COM PERFIS DE ALUMÍNIO E VIDRO LAMINADO 8 MM, FIXADO COM CHUMBADOR MECÂNICO. AF_04/2019_PS</t>
  </si>
  <si>
    <t>CORRIMÃO SIMPLES, DIÂMETRO EXTERNO = 1 1/2", EM AÇO GALVANIZADO. AF_04/2019_PS</t>
  </si>
  <si>
    <t>CORRIMÃO SIMPLES, DIÂMETRO EXTERNO = 1 1/2", EM ALUMÍNIO. AF_04/2019_PS</t>
  </si>
  <si>
    <t>GRADIL EM FERRO FIXADO EM VÃOS DE JANELAS, FORMADO POR BARRAS CHATAS DE 25X4,8 MM. AF_04/2019</t>
  </si>
  <si>
    <t>GRADIL EM ALUMÍNIO FIXADO EM VÃOS DE JANELAS, FORMADO POR TUBOS DE 3/4". AF_04/2019</t>
  </si>
  <si>
    <t>PORTA E/OU TAMPA DE ALUMINIO</t>
  </si>
  <si>
    <t>0098</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</si>
  <si>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</si>
  <si>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</si>
  <si>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</si>
  <si>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</si>
  <si>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</si>
  <si>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</si>
  <si>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</si>
  <si>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FERRAGENS PARA PORTAS</t>
  </si>
  <si>
    <t>0100</t>
  </si>
  <si>
    <t>MOLA HIDRAULICA DE PISO PARA PORTA DE VIDRO TEMPERADO. AF_01/2021</t>
  </si>
  <si>
    <t>JOGO DE FERRAGENS CROMADAS PARA PORTA DE VIDRO TEMPERADO, UMA FOLHA COMPOSTO DE DOBRADICAS SUPERIOR E INFERIOR, TRINCO, FECHADURA, CONTRA FECHADURA COM CAPUCHINHO SEM MOLA E PUXADOR. AF_01/2021</t>
  </si>
  <si>
    <t>FERRAGENS DIVERSAS</t>
  </si>
  <si>
    <t>0102</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</si>
  <si>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</si>
  <si>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</si>
  <si>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</si>
  <si>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</si>
  <si>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</si>
  <si>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</si>
  <si>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</si>
  <si>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</si>
  <si>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VIDROS/ESPELHOS</t>
  </si>
  <si>
    <t>0103</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</si>
  <si>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</si>
  <si>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</si>
  <si>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</si>
  <si>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</si>
  <si>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</si>
  <si>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</si>
  <si>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</si>
  <si>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</si>
  <si>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</si>
  <si>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</si>
  <si>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</si>
  <si>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</si>
  <si>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</si>
  <si>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</si>
  <si>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</si>
  <si>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</si>
  <si>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</si>
  <si>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</si>
  <si>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</si>
  <si>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</si>
  <si>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</si>
  <si>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</si>
  <si>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</si>
  <si>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</si>
  <si>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</si>
  <si>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</si>
  <si>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</si>
  <si>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</si>
  <si>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</si>
  <si>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</si>
  <si>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</si>
  <si>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</si>
  <si>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</si>
  <si>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</si>
  <si>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</si>
  <si>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JANELA DE ALUMINIO</t>
  </si>
  <si>
    <t>0222</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</si>
  <si>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</si>
  <si>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</si>
  <si>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</si>
  <si>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</si>
  <si>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</si>
  <si>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CONTRAMARCO DE ALUMÍNIO, FIXAÇÃO COM ARGAMASSA - FORNECIMENTO E INSTALAÇÃO. AF_12/2019</t>
  </si>
  <si>
    <t>CONTRAMARCO DE ALUMÍNIO, FIXAÇÃO COM PARAFUSO - FORNECIMENTO E INSTALAÇÃO. AF_12/2019</t>
  </si>
  <si>
    <t>JANELA FIXA DE ALUMÍNIO PARA VIDRO, COM VIDRO, BATENTE E FERRAGENS. EXCLUSIVE ACABAMENTO, ALIZAR E CONTRAMARCO. FORNECIMENTO E INSTALAÇÃO. AF_12/2019</t>
  </si>
  <si>
    <t>FUNDACOES E ESTRUTURAS</t>
  </si>
  <si>
    <t>FUES</t>
  </si>
  <si>
    <t>TUBULOES</t>
  </si>
  <si>
    <t>0038</t>
  </si>
  <si>
    <t>TUBULÃO A CÉU ABERTO, DIÂMETRO DO FUSTE DE 70CM, ESCAVAÇÃO MANUAL, SEM ALARGAMENTO DE BASE, CONCRETO FEITO EM OBRA E LANÇADO COM JERICA. AF_05/2020_PA</t>
  </si>
  <si>
    <t>TUBULÃO A CÉU ABERTO, DIÂMETRO DO FUSTE DE 80CM, ESCAVAÇÃO MANUAL, SEM ALARGAMENTO DE BASE, CONCRETO FEITO EM OBRA E LANÇADO COM JERICA. AF_05/2020_PA</t>
  </si>
  <si>
    <t>TUBULÃO A CÉU ABERTO, DIÂMETRO DO FUSTE DE 100CM, ESCAVAÇÃO MANUAL, SEM ALARGAMENTO DE BASE, CONCRETO FEITO EM OBRA E LANÇADO COM JERICA. AF_05/2020_PA</t>
  </si>
  <si>
    <t>TUBULÃO A CÉU ABERTO, DIÂMETRO DO FUSTE DE 120CM, ESCAVAÇÃO MANUAL, SEM ALARGAMENTO DE BASE, CONCRETO FEITO EM OBRA E LANÇADO COM JERICA. AF_05/2020_PA</t>
  </si>
  <si>
    <t>TUBULÃO A CÉU ABERTO, DIÂMETRO DO FUSTE DE 70CM, ESCAVAÇÃO MECÂNICA, SEM ALARGAMENTO DE BASE, CONCRETO FEITO EM OBRA E LANÇADO COM JERICA. AF_05/2020_PA</t>
  </si>
  <si>
    <t>TUBULÃO A CÉU ABERTO, DIÂMETRO DO FUSTE DE 80CM, ESCAVAÇÃO MECÂNICA, SEM ALARGAMENTO DE BASE, CONCRETO FEITO EM OBRA E LANÇADO COM JERICA (EXCLUSIVE MOBILIZAÇÃO E DESMOBILIZAÇÃO). AF_05/2020_PA</t>
  </si>
  <si>
    <t>TUBULÃO A CÉU ABERTO, DIÂMETRO DO FUSTE DE 100CM, ESCAVAÇÃO MECÂNICA, SEM ALARGAMENTO DE BASE, CONCRETO FEITO EM OBRA E LANÇADO COM JERICA (EXCLUSIVE MOBILIZAÇÃO E DESMOBILIZAÇÃO). AF_05/2020_PA</t>
  </si>
  <si>
    <t>TUBULÃO A CÉU ABERTO, DIÂMETRO DO FUSTE DE 120CM, ESCAVAÇÃO MECÂNICA, SEM ALARGAMENTO DE BASE, CONCRETO FEITO EM OBRA E LANÇADO COM JERICA (EXCLUSIVE MOBILIZAÇÃO E DESMOBILIZAÇÃO). AF_05/2020_PA</t>
  </si>
  <si>
    <t>TUBULÃO A CÉU ABERTO, DIÂMETRO DO FUSTE DE 70CM, ESCAVAÇÃO MANUAL, SEM ALARGAMENTO DE BASE, CONCRETO USINADO E LANÇADO COM BOMBA OU DIRETAMENTE DO CAMINHÃO (EXCLUSIVE BOMBEAMENTO). AF_05/2020_PA</t>
  </si>
  <si>
    <t>TUBULÃO A CÉU ABERTO, DIÂMETRO DO FUSTE DE 80CM, ESCAVAÇÃO MANUAL, SEM ALARGAMENTO DE BASE, CONCRETO USINADO E LANÇADO COM BOMBA OU DIRETAMENTE DO CAMINHÃO (EXCLUSIVE BOMBEAMENTO). AF_05/2020_PA</t>
  </si>
  <si>
    <t>TUBULÃO A CÉU ABERTO, DIÂMETRO DO FUSTE DE 100CM, ESCAVAÇÃO MANUAL, SEM ALARGAMENTO DE BASE, CONCRETO USINADO E LANÇADO COM BOMBA OU DIRETAMENTE DO CAMINHÃO (EXCLUSIVE BOMBEAMENTO). AF_05/2020_PA</t>
  </si>
  <si>
    <t>TUBULÃO A CÉU ABERTO, DIÂMETRO DO FUSTE DE 120CM, ESCAVAÇÃO MANUAL, SEM ALARGAMENTO DE BASE, CONCRETO USINADO E LANÇADO COM BOMBA OU DIRETAMENTE DO CAMINHÃO (EXCLUSIVE BOMBEAMENTO). AF_05/2020_PA</t>
  </si>
  <si>
    <t>TUBULÃO A CÉU ABERTO, DIÂMETRO DO FUSTE DE 70CM, ESCAVAÇÃO MECÂNICA, SEM ALARGAMENTO DE BASE, CONCRETO USINADO E LANÇADO COM BOMBA OU DIRETAMENTE DO CAMINHÃO (EXCLUSIVE BOMBEAMENTO, MOBILIZAÇÃO E DESMOBILIZAÇÃO). AF_05/2020_PA</t>
  </si>
  <si>
    <t>TUBULÃO A CÉU ABERTO, DIÂMETRO DO FUSTE DE 80CM, ESCAVAÇÃO MECÂNICA, SEM ALARGAMENTO DE BASE, CONCRETO USINADO E LANÇADO COM BOMBA OU DIRETAMENTE DO CAMINHÃO (EXCLUSIVE BOMBEAMENTO, MOBILIZAÇÃO E DESMOBILIZAÇÃO). AF_05/2020_PA</t>
  </si>
  <si>
    <t>TUBULÃO A CÉU ABERTO, DIÂMETRO DO FUSTE DE 100CM, ESCAVAÇÃO MECÂNICA, SEM ALARGAMENTO DE BASE, CONCRETO USINADO E LANÇADO COM BOMBA OU DIRETAMENTE DO CAMINHÃO (EXCLUSIVE BOMBEAMENTO, MOBILIZAÇÃO E DESMOBILIZAÇÃO). AF_05/2020_PA</t>
  </si>
  <si>
    <t>TUBULÃO A CÉU ABERTO, DIÂMETRO DO FUSTE DE 120CM, ESCAVAÇÃO MECÂNICA, SEM ALARGAMENTO DE BASE, CONCRETO USINADO E LANÇADO COM BOMBA OU DIRETAMENTE DO CAMINHÃO (EXCLUSIVE BOMBEAMENTO, MOBILIZAÇÃO E DESMOBILIZAÇÃO). AF_05/2020_PA</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</si>
  <si>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</si>
  <si>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</si>
  <si>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ESTACAS</t>
  </si>
  <si>
    <t>0039</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</si>
  <si>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</si>
  <si>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</si>
  <si>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</si>
  <si>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</si>
  <si>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</si>
  <si>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</si>
  <si>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</si>
  <si>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</si>
  <si>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ESTACA HÉLICE CONTÍNUA, DIÂMETRO DE 30 CM, INCLUSO CONCRETO FCK=30MPA E ARMADURA MÍNIMA (EXCLUSIVE BOMBEAMENTO, MOBILIZAÇÃO E DESMOBILIZAÇÃO). AF_12/2019_PA</t>
  </si>
  <si>
    <t>ESTACA HÉLICE CONTÍNUA , DIÂMETRO DE 50 CM, INCLUSO CONCRETO FCK=30MPA E ARMADURA MÍNIMA (EXCLUSIVE BOMBEAMENTO, MOBILIZAÇÃO E DESMOBILIZAÇÃO). AF_12/2019_PA</t>
  </si>
  <si>
    <t>ESTACA HÉLICE CONTÍNUA, DIÂMETRO DE 70 CM, INCLUSO CONCRETO FCK=30MPA E ARMADURA MÍNIMA (EXCLUSIVE BOMBEAMENTO, MOBILIZAÇÃO E DESMOBILIZAÇÃO). AF_12/2019_PA</t>
  </si>
  <si>
    <t>ESTACA HÉLICE CONTÍNUA, DIÂMETRO DE 80 CM, INCLUSO CONCRETO FCK=30MPA E ARMADURA MÍNIMA (EXCLUSIVE BOMBEAMENTO, MOBILIZAÇÃO E DESMOBILIZAÇÃO). AF_12/2019_PA</t>
  </si>
  <si>
    <t>ESTACA HÉLICE CONTÍNUA, DIÂMETRO DE 90 CM, INCLUSO CONCRETO FCK=30MPA E ARMADURA MÍNIMA (EXCLUSIVE BOMBEAMENTO, MOBILIZAÇÃO E DESMOBILIZAÇÃO). AF_12/2019_PA</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</si>
  <si>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</si>
  <si>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</si>
  <si>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</si>
  <si>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</si>
  <si>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</si>
  <si>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</si>
  <si>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</si>
  <si>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</si>
  <si>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ESCAVADA MECANICAMENTE, SEM FLUIDO ESTABILIZANTE, COM 25CM DE DIÂMETRO, CONCRETO LANÇADO POR CAMINHÃO BETONEIRA (EXCLUSIVE MOBILIZAÇÃO E DESMOBILIZAÇÃO). AF_01/2020_PA</t>
  </si>
  <si>
    <t>ESTACA ESCAVADA MECANICAMENTE, SEM FLUIDO ESTABILIZANTE, COM 40CM DE DIÂMETRO, CONCRETO LANÇADO POR CAMINHÃO BETONEIRA (EXCLUSIVE MOBILIZAÇÃO E DESMOBILIZAÇÃO). AF_01/2020_PA</t>
  </si>
  <si>
    <t>ESTACA ESCAVADA MECANICAMENTE, SEM FLUIDO ESTABILIZANTE, COM 60CM DE DIÂMETRO, CONCRETO LANÇADO POR CAMINHÃO BETONEIRA (EXCLUSIVE MOBILIZAÇÃO E DESMOBILIZAÇÃO). AF_01/2020_PA</t>
  </si>
  <si>
    <t>ESTACA ESCAVADA MECANICAMENTE, SEM FLUIDO ESTABILIZANTE, COM 25CM DE DIÂMETRO, CONCRETO LANÇADO MANUALMENTE (EXCLUSIVE MOBILIZAÇÃO E DESMOBILIZAÇÃO). AF_01/2020_PA</t>
  </si>
  <si>
    <t>ESTACA ESCAVADA MECANICAMENTE, SEM FLUIDO ESTABILIZANTE, COM 60CM DE DIÂMETRO, CONCRETO LANÇADO POR BOMBA LANÇA (EXCLUSIVE BOMBEAMENTO, MOBILIZAÇÃO E DESMOBILIZAÇÃO). AF_01/2020_PA</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</si>
  <si>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</si>
  <si>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</si>
  <si>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</si>
  <si>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AF_05/2020_PA</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</si>
  <si>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</si>
  <si>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</si>
  <si>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</si>
  <si>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LASTROS/FUNDACOES DIVERSAS</t>
  </si>
  <si>
    <t>0040</t>
  </si>
  <si>
    <t>LASTRO DE CONCRETO MAGRO, APLICADO EM PISOS, LAJES SOBRE SOLO OU RADIERS, ESPESSURA DE 3 CM. AF_01/2024</t>
  </si>
  <si>
    <t>LASTRO DE CONCRETO MAGRO, APLICADO EM PISOS, LAJES SOBRE SOLO OU RADIERS, ESPESSURA DE 5 CM. AF_01/2024</t>
  </si>
  <si>
    <t>LASTRO DE CONCRETO MAGRO, APLICADO EM BLOCOS DE COROAMENTO OU SAPATAS. AF_01/2024</t>
  </si>
  <si>
    <t>LASTRO DE CONCRETO MAGRO, APLICADO EM BLOCOS DE COROAMENTO OU SAPATAS, ESPESSURA DE 3 CM. AF_01/2024</t>
  </si>
  <si>
    <t>LASTRO DE CONCRETO MAGRO, APLICADO EM BLOCOS DE COROAMENTO OU SAPATAS, ESPESSURA DE 5 CM. AF_01/2024</t>
  </si>
  <si>
    <t>LASTRO DE CONCRETO MAGRO, APLICADO EM PISOS, LAJES SOBRE SOLO OU RADIERS. AF_01/2024</t>
  </si>
  <si>
    <t>LASTRO COM MATERIAL GRANULAR, APLICAÇÃO EM BLOCOS DE COROAMENTO, ESPESSURA DE *5 CM*. AF_01/2024</t>
  </si>
  <si>
    <t>LASTRO COM MATERIAL GRANULAR, APLICADO EM PISOS OU LAJES SOBRE SOLO, ESPESSURA DE *5 CM*. AF_01/2024</t>
  </si>
  <si>
    <t>LASTRO COM MATERIAL GRANULAR, APLICADO EM BLOCOS DE COROAMENTO, ESPESSURA DE *10 CM*. AF_01/2024</t>
  </si>
  <si>
    <t>LASTRO COM MATERIAL GRANULAR (PEDRA BRITADA N.2), APLICADO EM PISOS OU LAJES SOBRE SOLO, ESPESSURA DE *10 CM*. AF_01/2024</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</si>
  <si>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</si>
  <si>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</si>
  <si>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</si>
  <si>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</si>
  <si>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</si>
  <si>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</si>
  <si>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</si>
  <si>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</si>
  <si>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</si>
  <si>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</si>
  <si>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</si>
  <si>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</si>
  <si>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</si>
  <si>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</si>
  <si>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LASTRO COM MATERIAL GRANULAR (PEDRA BRITADA N.3), APLICADO EM PISOS OU LAJES SOBRE SOLO, ESPESSURA DE *10 CM*. AF_01/2024</t>
  </si>
  <si>
    <t>LASTRO COM MATERIAL GRANULAR (AREIA MÉDIA), APLICADO EM PISOS OU LAJES SOBRE SOLO, ESPESSURA DE *10 CM*. AF_01/2024</t>
  </si>
  <si>
    <t>LASTRO COM MATERIAL GRANULAR (PEDRA BRITADA N.1 E PEDRA BRITADA N.2), APLICADO EM PISOS OU LAJES SOBRE SOLO, ESPESSURA DE *10 CM*. AF_01/2024</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</si>
  <si>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</si>
  <si>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</si>
  <si>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</si>
  <si>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</si>
  <si>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</si>
  <si>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</si>
  <si>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</si>
  <si>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</si>
  <si>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</si>
  <si>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FORMAS/CIMBRAMENTOS/ESCORAMENTOS</t>
  </si>
  <si>
    <t>0041</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</si>
  <si>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</si>
  <si>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</si>
  <si>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</si>
  <si>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</si>
  <si>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</si>
  <si>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</si>
  <si>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</si>
  <si>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</si>
  <si>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</si>
  <si>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</si>
  <si>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</si>
  <si>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</si>
  <si>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</si>
  <si>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</si>
  <si>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</si>
  <si>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</si>
  <si>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</si>
  <si>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</si>
  <si>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</si>
  <si>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</si>
  <si>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</si>
  <si>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</si>
  <si>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</si>
  <si>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</si>
  <si>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</si>
  <si>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</si>
  <si>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</si>
  <si>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</si>
  <si>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</si>
  <si>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</si>
  <si>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</si>
  <si>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</si>
  <si>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</si>
  <si>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</si>
  <si>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</si>
  <si>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</si>
  <si>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</si>
  <si>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</si>
  <si>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</si>
  <si>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</si>
  <si>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</si>
  <si>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</si>
  <si>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</si>
  <si>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</si>
  <si>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</si>
  <si>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</si>
  <si>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</si>
  <si>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</si>
  <si>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</si>
  <si>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</si>
  <si>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</si>
  <si>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</si>
  <si>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</si>
  <si>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</si>
  <si>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</si>
  <si>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</si>
  <si>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</si>
  <si>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</si>
  <si>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</si>
  <si>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</si>
  <si>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</si>
  <si>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</si>
  <si>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</si>
  <si>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</si>
  <si>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</si>
  <si>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</si>
  <si>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</si>
  <si>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</si>
  <si>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</si>
  <si>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</si>
  <si>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</si>
  <si>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</si>
  <si>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</si>
  <si>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</si>
  <si>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</si>
  <si>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</si>
  <si>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</si>
  <si>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</si>
  <si>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</si>
  <si>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</si>
  <si>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</si>
  <si>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</si>
  <si>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</si>
  <si>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</si>
  <si>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</si>
  <si>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</si>
  <si>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</si>
  <si>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</si>
  <si>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</si>
  <si>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</si>
  <si>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</si>
  <si>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</si>
  <si>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</si>
  <si>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</si>
  <si>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</si>
  <si>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</si>
  <si>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</si>
  <si>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</si>
  <si>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AF_01/2024</t>
  </si>
  <si>
    <t>FABRICAÇÃO, MONTAGEM E DESMONTAGEM DE FÔRMA PARA VIGA BALDRAME, EM MADEIRA SERRADA, E=25 MM, 1 UTILIZAÇÃO. AF_01/2024</t>
  </si>
  <si>
    <t>FABRICAÇÃO, MONTAGEM E DESMONTAGEM DE FÔRMA PARA BLOCO DE COROAMENTO, EM MADEIRA SERRADA, E=25 MM, 2 UTILIZAÇÕES. AF_01/2024</t>
  </si>
  <si>
    <t>FABRICAÇÃO, MONTAGEM E DESMONTAGEM DE FÔRMA PARA SAPATA, EM MADEIRA SERRADA, E=25 MM, 2 UTILIZAÇÕES. AF_01/2024</t>
  </si>
  <si>
    <t>FABRICAÇÃO, MONTAGEM E DESMONTAGEM DE FÔRMA PARA VIGA BALDRAME, EM MADEIRA SERRADA, E=25 MM, 2 UTILIZAÇÕES. AF_01/2024</t>
  </si>
  <si>
    <t>FABRICAÇÃO, MONTAGEM E DESMONTAGEM DE FÔRMA PARA BLOCO DE COROAMENTO, EM MADEIRA SERRADA, E=25 MM, 4 UTILIZAÇÕES. AF_01/2024</t>
  </si>
  <si>
    <t>FABRICAÇÃO, MONTAGEM E DESMONTAGEM DE FÔRMA PARA SAPATA, EM MADEIRA SERRADA, E=25 MM, 4 UTILIZAÇÕES. AF_01/2024</t>
  </si>
  <si>
    <t>FABRICAÇÃO, MONTAGEM E DESMONTAGEM DE FÔRMA PARA VIGA BALDRAME, EM MADEIRA SERRADA, E=25 MM, 4 UTILIZAÇÕES. AF_01/2024</t>
  </si>
  <si>
    <t>FABRICAÇÃO, MONTAGEM E DESMONTAGEM DE FÔRMA PARA BLOCO DE COROAMENTO, EM CHAPA DE MADEIRA COMPENSADA RESINADA, E=17 MM, 2 UTILIZAÇÕES. AF_01/2024</t>
  </si>
  <si>
    <t>FABRICAÇÃO, MONTAGEM E DESMONTAGEM DE FÔRMA PARA SAPATA, EM CHAPA DE MADEIRA COMPENSADA RESINADA, E=17 MM, 2 UTILIZAÇÕES. AF_01/2024</t>
  </si>
  <si>
    <t>FABRICAÇÃO, MONTAGEM E DESMONTAGEM DE FÔRMA PARA VIGA BALDRAME,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</si>
  <si>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</si>
  <si>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SAPATA, EM CHAPA DE MADEIRA COMPENSADA RESINADA, E=17 MM, 4 UTILIZAÇÕES. AF_01/2024</t>
  </si>
  <si>
    <t>FABRICAÇÃO, MONTAGEM E DESMONTAGEM DE FÔRMA PARA VIGA BALDRAME, EM CHAPA DE MADEIRA COMPENSADA RESINADA, E=17 MM, 4 UTILIZAÇÕES. AF_01/2024</t>
  </si>
  <si>
    <t>ARMAÇÃO DE BLOCO UTILIZANDO AÇO CA-60 DE 5 MM - MONTAGEM. AF_01/2024</t>
  </si>
  <si>
    <t>MONTAGEM E DESMONTAGEM DE FÔRMA DE PILARES CIRCULARES, COM ÁREA MÉDIA DAS SEÇÕES MAIOR QUE 0,28 M², PÉ-DIREITO DUPLO, EM MADEIRA, 2 UTILIZAÇÕES.  AF_06/2017</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</si>
  <si>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</si>
  <si>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</si>
  <si>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</si>
  <si>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</si>
  <si>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</si>
  <si>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</si>
  <si>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</si>
  <si>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MADEIRA SERRADA, 2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</si>
  <si>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</si>
  <si>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</si>
  <si>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</si>
  <si>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</si>
  <si>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</si>
  <si>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</si>
  <si>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</si>
  <si>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</si>
  <si>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</si>
  <si>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</si>
  <si>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</si>
  <si>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</si>
  <si>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</si>
  <si>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</si>
  <si>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</si>
  <si>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</si>
  <si>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</si>
  <si>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</si>
  <si>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</si>
  <si>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</si>
  <si>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</si>
  <si>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</si>
  <si>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</si>
  <si>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</si>
  <si>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</si>
  <si>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</si>
  <si>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</si>
  <si>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</si>
  <si>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</si>
  <si>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</si>
  <si>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</si>
  <si>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</si>
  <si>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</si>
  <si>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</si>
  <si>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</si>
  <si>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</si>
  <si>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</si>
  <si>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</si>
  <si>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</si>
  <si>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</si>
  <si>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</si>
  <si>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</si>
  <si>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</si>
  <si>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</si>
  <si>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</si>
  <si>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</si>
  <si>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</si>
  <si>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</si>
  <si>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</si>
  <si>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</si>
  <si>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</si>
  <si>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</si>
  <si>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</si>
  <si>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</si>
  <si>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</si>
  <si>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</si>
  <si>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</si>
  <si>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</si>
  <si>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</si>
  <si>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</si>
  <si>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</si>
  <si>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</si>
  <si>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</si>
  <si>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</si>
  <si>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</si>
  <si>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</si>
  <si>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</si>
  <si>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</si>
  <si>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</si>
  <si>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ESCADA EM CONCRETO ARMADO MOLDADO IN LOCO, FCK 25 MPA, COM 1 LANCE E LAJE PLANA, FÔRMA EM CHAPA DE MADEIRA COMPENSADA RESINADA. AF_11/2020_PA</t>
  </si>
  <si>
    <t>ESCADA EM CONCRETO ARMADO MOLDADO IN LOCO, FCK 25 MPA, COM 2 LANCES EM  U  E LAJE PLANA, FÔRMA EM CHAPA DE MADEIRA COMPENSADA RESINADA. AF_11/2020_PA</t>
  </si>
  <si>
    <t>ESCADA EM CONCRETO ARMADO MOLDADO IN LOCO, FCK 25 MPA, COM 2 LANCES EM  L  E LAJE PLANA, FÔRMA EM CHAPA DE MADEIRA COMPENSADA RESINADA. AF_11/2020_PA</t>
  </si>
  <si>
    <t>ESCADA EM CONCRETO ARMADO MOLDADO IN LOCO, FCK 25 MPA, COM 2 LANCES EM  X  E LAJE PLANA, FÔRMA EM CHAPA DE MADEIRA COMPENSADA RESINADA. AF_11/2020_PA</t>
  </si>
  <si>
    <t>ESCADA EM CONCRETO ARMADO MOLDADO IN LOCO, FCK 25 MPA, COM 1 LANCE E LAJE CASCATA, FÔRMA EM CHAPA DE MADEIRA COMPENSADA RESINADA. AF_11/2020_PA</t>
  </si>
  <si>
    <t>ESCADA EM CONCRETO ARMADO MOLDADO IN LOCO, FCK 25 MPA, COM 2 LANCES EM  U  E LAJE CASCATA, FÔRMA EM CHAPA DE MADEIRA COMPENSADA RESINADA. AF_11/2020_PA</t>
  </si>
  <si>
    <t>ESCADA EM CONCRETO ARMADO MOLDADO IN LOCO, FCK 25 MPA, COM 2 LANCES EM  L  E LAJE CASCATA, FÔRMA EM CHAPA DE MADEIRA COMPENSADA RESINADA. AF_11/2020_PA</t>
  </si>
  <si>
    <t>ESCADA EM CONCRETO ARMADO MOLDADO IN LOCO, FCK 25 MPA, COM 2 LANCES EM  X  E LAJE CASCATA, FÔRMA EM CHAPA DE MADEIRA COMPENSADA RESINADA. AF_11/2020_PA</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</si>
  <si>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</si>
  <si>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</si>
  <si>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</si>
  <si>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</si>
  <si>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</si>
  <si>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</si>
  <si>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</si>
  <si>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</si>
  <si>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</si>
  <si>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</si>
  <si>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</si>
  <si>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</si>
  <si>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</si>
  <si>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</si>
  <si>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</si>
  <si>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ARMADURAS</t>
  </si>
  <si>
    <t>0042</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</si>
  <si>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</si>
  <si>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</si>
  <si>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</si>
  <si>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</si>
  <si>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</si>
  <si>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</si>
  <si>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</si>
  <si>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</si>
  <si>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</si>
  <si>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</si>
  <si>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</si>
  <si>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</si>
  <si>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</si>
  <si>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</si>
  <si>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</si>
  <si>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</si>
  <si>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</si>
  <si>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</si>
  <si>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</si>
  <si>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</si>
  <si>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</si>
  <si>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</si>
  <si>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</si>
  <si>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</si>
  <si>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</si>
  <si>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</si>
  <si>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</si>
  <si>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</si>
  <si>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</si>
  <si>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</si>
  <si>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</si>
  <si>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</si>
  <si>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</si>
  <si>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</si>
  <si>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</si>
  <si>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</si>
  <si>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</si>
  <si>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</si>
  <si>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</si>
  <si>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</si>
  <si>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</si>
  <si>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</si>
  <si>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</si>
  <si>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</si>
  <si>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</si>
  <si>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</si>
  <si>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</si>
  <si>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</si>
  <si>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</si>
  <si>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</si>
  <si>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</si>
  <si>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</si>
  <si>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</si>
  <si>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</si>
  <si>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</si>
  <si>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</si>
  <si>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</si>
  <si>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</si>
  <si>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</si>
  <si>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</si>
  <si>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</si>
  <si>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</si>
  <si>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</si>
  <si>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CORTE E DOBRA DE AÇO CA-50, DIÂMERO DE 32 MM. AF_06/2022</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</si>
  <si>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</si>
  <si>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</si>
  <si>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</si>
  <si>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</si>
  <si>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</si>
  <si>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</si>
  <si>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</si>
  <si>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</si>
  <si>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</si>
  <si>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</si>
  <si>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</si>
  <si>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</si>
  <si>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</si>
  <si>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</si>
  <si>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</si>
  <si>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</si>
  <si>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</si>
  <si>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BLOCO UTILIZANDO AÇO CA-50 DE 6,3 MM - MONTAGEM. AF_01/2024</t>
  </si>
  <si>
    <t>ARMAÇÃO DE BLOCO UTILIZANDO AÇO CA-50 DE 8 MM - MONTAGEM. AF_01/2024</t>
  </si>
  <si>
    <t>ARMAÇÃO DE BLOCO UTILIZANDO AÇO CA-50 DE 10 MM - MONTAGEM. AF_01/2024</t>
  </si>
  <si>
    <t>ARMAÇÃO DO SISTEMA DE PAREDES DE CONCRETO, EXECUTADA COMO ARMADURA POSITIVA DE LAJES, TELA Q-159. AF_06/2019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</si>
  <si>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</si>
  <si>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</si>
  <si>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</si>
  <si>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</si>
  <si>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</si>
  <si>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</si>
  <si>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</si>
  <si>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</si>
  <si>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</si>
  <si>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</si>
  <si>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</si>
  <si>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</si>
  <si>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</si>
  <si>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</si>
  <si>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</si>
  <si>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</si>
  <si>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ARMAÇÃO DE BLOCO E SAPATA UTILIZANDO AÇO CA-50 DE 25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</si>
  <si>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</si>
  <si>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</si>
  <si>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CA-50 DE 10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</si>
  <si>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</si>
  <si>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</si>
  <si>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BLOCO, SAPATA ISOLADA E SAPATA CORRIDA UTILIZANDO AÇO CA-50 DE 20 MM - MONTAGEM. AF_01/2024</t>
  </si>
  <si>
    <t>CONCRETOS</t>
  </si>
  <si>
    <t>0043</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</si>
  <si>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</si>
  <si>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</si>
  <si>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</si>
  <si>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</si>
  <si>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</si>
  <si>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</si>
  <si>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</si>
  <si>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</si>
  <si>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</si>
  <si>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</si>
  <si>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</si>
  <si>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</si>
  <si>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</si>
  <si>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</si>
  <si>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</si>
  <si>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</si>
  <si>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</si>
  <si>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</si>
  <si>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</si>
  <si>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</si>
  <si>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</si>
  <si>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</si>
  <si>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</si>
  <si>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CONCRETAGEM DE BLOCO DE COROAMENTO OU VIGA BALDRAME, FCK 30 MPA, COM USO DE JERICA - LANÇAMENTO, ADENSAMENTO E ACABAMENTO. AF_01/2024</t>
  </si>
  <si>
    <t>CONCRETAGEM DE SAPATA, FCK 30 MPA, COM USO DE JERICA - LANÇAMENTO, ADENSAMENTO E ACABAMENTO. AF_01/2024</t>
  </si>
  <si>
    <t>CONCRETAGEM DE BLOCO DE COROAMENTO OU VIGA BALDRAME, FCK 30 MPA, COM USO DE BOMBA - LANÇAMENTO, ADENSAMENTO E ACABAMENTO. AF_01/2024</t>
  </si>
  <si>
    <t>CONCRETAGEM DE SAPATA, FCK 30 MPA, COM USO DE BOMBA - LANÇAMENTO, ADENSAMENTO E ACABAMENTO. AF_01/2024</t>
  </si>
  <si>
    <t>CONCRETAGEM DE EDIFICAÇÕES (PAREDES E LAJES) FEITAS COM SISTEMA DE FÔRMAS MANUSEÁVEIS, COM CONCRETO USINADO AUTOADENSÁVEL FCK 25 MPA - LANÇAMENTO E ACABAMENTO. AF_10/2021</t>
  </si>
  <si>
    <t>CONCRETAGEM DE LAJES EM EDIFICAÇÕES UNIFAMILIARES FEITAS COM SISTEMA DE FÔRMAS MANUSEÁVEIS, COM CONCRETO USINADO BOMBEÁVEL FCK 25 MPA - LANÇAMENTO, ADENSAMENTO E ACABAMENTO (EXCLUSIVE BOMBA LANÇA). AF_10/2021</t>
  </si>
  <si>
    <t>CONCRETAGEM DE PAREDES EM EDIFICAÇÕES UNIFAMILIARES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</si>
  <si>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BOMBEÁVEL FCK 25 MPA, - LANÇAMENTO, ADENSAMENTO E ACABAMENTO (EXCLUSIVE BOMBA LANÇA). AF_10/2021</t>
  </si>
  <si>
    <t>CONCRETAGEM DE LAJES EM EDIFICAÇÕES MULTIFAMILIARES FEITAS COM SISTEMA DE FÔRMAS MANUSEÁVEIS, COM CONCRETO USINADO BOMBEÁVEL FCK 25 MPA - LANÇAMENTO, ADENSAMENTO E ACABAMENTO (EXCLUSIVE BOMBA LANÇA). AF_10/2021</t>
  </si>
  <si>
    <t>CONCRETAGEM DE PAREDES EM EDIFICAÇÕES MULTIFAMILIARES FEITAS COM SISTEMA DE FÔRMAS MANUSEÁVEIS, COM CONCRETO USINADO BOMBEÁVEL FCK 25 MPA - LANÇAMENTO, ADENSAMENTO E ACABAMENTO (EXCLUSIVE BOMBA LANÇA). AF_10/2021</t>
  </si>
  <si>
    <t>CONCRETAGEM DE PLATIBANDA EM EDIFICAÇÕES MULTIFAMILIARES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</si>
  <si>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AUTOADENSÁVEL FCK 25 MPA - LANÇAMENTO E ACABAMENTO. AF_10/2021</t>
  </si>
  <si>
    <t>CONCRETAGEM DE PLATIBANDA EM EDIFICAÇÕES MULTIFAMILIARES FEITAS COM SISTEMA DE FÔRMAS MANUSEÁVEIS, COM CONCRETO USINADO AUTOADENSÁVEL FCK 25 MPA - LANÇAMENTO E ACABAMENTO. AF_10/2021</t>
  </si>
  <si>
    <t>CONCRETAGEM DE EDIFICAÇÕES (PAREDES E LAJES) FEITAS COM SISTEMA DE FÔRMAS MANUSEÁVEIS, COM CONCRETO USINADO BOMBEÁVEL FCK 25 MPA - LANÇAMENTO, ADENSAMENTO E ACABAMENTO (EXCLUSIVE BOMBA LANÇA). AF_10/2021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</si>
  <si>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</si>
  <si>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</si>
  <si>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</si>
  <si>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</si>
  <si>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</si>
  <si>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</si>
  <si>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</si>
  <si>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</si>
  <si>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</si>
  <si>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</si>
  <si>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</si>
  <si>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</si>
  <si>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</si>
  <si>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</si>
  <si>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</si>
  <si>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CONCRETAGEM DE ESCADAS EM EDIFICAÇÕES MULTIFAMILIARES FEITAS COM SISTEMA DE FÔRMAS MANUSEÁVEIS - CONCRETO USINADO BOMBEÁVEL, FCK 25 MPA - LANÇAMENTO, ADENSAMENTO E ACABAMENTO (EXCLUSIVE BOMBA LANÇA). AF_10/2021</t>
  </si>
  <si>
    <t>CONCRETAGEM DE ESCADAS EM EDIFICAÇÕES MULTIFAMILIARES FEITAS COM SISTEMA DE FÔRMAS MANUSEÁVEIS - CONCRETO USINADO AUTOADENSÁVEL, FCK 25 MPA - LANÇAMENTO, ADENSAMENTO E ACABAMENTO. AF_10/2021</t>
  </si>
  <si>
    <t>CONCRETAGEM DE PILARES, FCK = 25 MPA,  COM USO DE BALDES - LANÇAMENTO, ADENSAMENTO E ACABAMENTO. AF_02/2022</t>
  </si>
  <si>
    <t>CONCRETAGEM DE PILARES, FCK = 25 MPA, COM USO DE GRUA - LANÇAMENTO, ADENSAMENTO E ACABAMENTO. AF_02/2022</t>
  </si>
  <si>
    <t>CONCRETAGEM DE PILARES, FCK = 25 MPA, COM USO DE BOMBA - LANÇAMENTO, ADENSAMENTO E ACABAMENTO. AF_02/2022_PS</t>
  </si>
  <si>
    <t>LANÇAMENTO COM USO DE BOMBA, ADENSAMENTO E ACABAMENTO DE CONCRETO EM ESTRUTURAS. AF_02/2022</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</si>
  <si>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</si>
  <si>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</si>
  <si>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</si>
  <si>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</si>
  <si>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</si>
  <si>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</si>
  <si>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</si>
  <si>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</si>
  <si>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</si>
  <si>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</si>
  <si>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</si>
  <si>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</si>
  <si>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</si>
  <si>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CONCRETAGEM DE PILARES, FCK=25 MPA, COM USO DE JERICAS EM ELEVADOR DE CABO - LANÇAMENTO, ADENSAMENTO E ACABAMENTO. AF_02/2022</t>
  </si>
  <si>
    <t>CONCRETAGEM DE PILARES, FCK=25 MPA, COM USO DE JERICAS EM CREMALHEIRA - LANÇAMENTO, ADENSAMENTO E ACABAMENTO. AF_02/2022</t>
  </si>
  <si>
    <t>ARMAÇÃO DE SAPATA ISOLADA, VIGA BALDRAME E SAPATA CORRIDA UTILIZANDO AÇO CA-60 DE 5 MM - MONTAGEM. AF_01/2024</t>
  </si>
  <si>
    <t>CONCRETAGEM DE SAPATA CORRIDA, FCK 30 MPA, COM USO DE JERICA - LANÇAMENTO, ADENSAMENTO E ACABAMENTO. AF_01/2024</t>
  </si>
  <si>
    <t>CONCRETAGEM DE SAPATA CORRIDA, FCK 30 MPA, COM USO DE BOMBA - LANÇAMENTO, ADENSAMENTO E ACABAMENTO. AF_01/2024</t>
  </si>
  <si>
    <t>LAJE PRE-FABRICADA</t>
  </si>
  <si>
    <t>0044</t>
  </si>
  <si>
    <t>LAJE PRÉ-MOLDADA UNIDIRECIONAL, BIAPOIADA, PARA PISO, ENCHIMENTO EM CERÂMICA, VIGOTA CONVENCIONAL, ALTURA TOTAL DA LAJE (ENCHIMENTO+CAPA) = (8+4). AF_11/2020_PA</t>
  </si>
  <si>
    <t>LAJE PRÉ-MOLDADA UNIDIRECIONAL, BIAPOIADA, PARA FORRO, ENCHIMENTO EM CERÂMICA, VIGOTA CONVENCIONAL, ALTURA TOTAL DA LAJE (ENCHIMENTO+CAPA) = (8+3). AF_11/2020_PA</t>
  </si>
  <si>
    <t>EMBASAMENTOS</t>
  </si>
  <si>
    <t>0247</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</si>
  <si>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</si>
  <si>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</si>
  <si>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ADESIVOS PARA ESTRUTURAS</t>
  </si>
  <si>
    <t>0286</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</si>
  <si>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</si>
  <si>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</si>
  <si>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</si>
  <si>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CINTAS E VERGAS</t>
  </si>
  <si>
    <t>0296</t>
  </si>
  <si>
    <t>VERGA PRÉ-MOLDADA PARA JANELAS COM ATÉ 1,5 M DE VÃO. AF_03/2016</t>
  </si>
  <si>
    <t>VERGA PRÉ-MOLDADA PARA JANELAS COM MAIS DE 1,5 M DE VÃO. AF_03/2016</t>
  </si>
  <si>
    <t>VERGA PRÉ-MOLDADA COM ATÉ 1,5 M DE VÃO, ESPESSURA DE *20* CM. AF_03/2024</t>
  </si>
  <si>
    <t>VERGA PRÉ-MOLDADA PARA PORTAS COM MAIS DE 1,5 M DE VÃO. AF_03/2016</t>
  </si>
  <si>
    <t>VERGA MOLDADA IN LOCO EM CONCRETO PARA JANELAS COM ATÉ 1,5 M DE VÃO. AF_03/2016</t>
  </si>
  <si>
    <t>VERGA MOLDADA IN LOCO EM CONCRETO, ESPESSURA DE *20* CM. AF_03/2024</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</si>
  <si>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</si>
  <si>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</si>
  <si>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</si>
  <si>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ESPESSURA DE *20* CM. AF_03/2024</t>
  </si>
  <si>
    <t>VERGA MOLDADA IN LOCO COM UTILIZAÇÃO DE BLOCOS CANALETA PARA PORTAS COM ATÉ 1,5 M DE VÃO. AF_03/2016</t>
  </si>
  <si>
    <t>VERGA MOLDADA IN LOCO COM UTILIZAÇÃO DE BLOCOS CANALETA PARA PORTAS COM MAIS DE 1,5 M DE VÃO. AF_03/2016</t>
  </si>
  <si>
    <t>CONTRAVERGA PRÉ-MOLDADA, ESPESSURA DE *20* CM. AF_03/2024</t>
  </si>
  <si>
    <t>CONTRAVERGA PRÉ-MOLDADA PARA VÃOS DE MAIS DE 1,5 M DE COMPRIMENTO. AF_03/2016</t>
  </si>
  <si>
    <t>CONTRAVERGA MOLDADA IN LOCO EM CONCRETO PARA VÃOS DE ATÉ 1,5 M DE COMPRIMENTO. AF_03/2016</t>
  </si>
  <si>
    <t>CONTRAVERGA MOLDADA IN LOCO EM CONCRETO, ESPESSURA DE *20* CM. AF_03/2024</t>
  </si>
  <si>
    <t>CONTRAVERGA MOLDADA IN LOCO COM UTILIZAÇÃO DE BLOCOS CANALETA PARA VÃOS DE ATÉ 1,5 M DE COMPRIMENTO. AF_03/2016</t>
  </si>
  <si>
    <t>CONTRAVERGA MOLDADA IN LOCO COM UTILIZAÇÃO DE BLOCOS CANALETA, ESPESSURA DE *20* CM. AF_03/2024</t>
  </si>
  <si>
    <t>FIXAÇÃO (ENCUNHAMENTO) DE ALVENARIA DE VEDAÇÃO COM ARGAMASSA APLICADA COM BISNAGA. AF_03/2024</t>
  </si>
  <si>
    <t>FIXAÇÃO (ENCUNHAMENTO) DE ALVENARIA DE VEDAÇÃO COM ARGAMASSA APLICADA COM COLHER. AF_03/2016</t>
  </si>
  <si>
    <t>FIXAÇÃO (ENCUNHAMENTO) DE ALVENARIA DE VEDAÇÃO COM TIJOLO MACIÇO. AF_03/2024</t>
  </si>
  <si>
    <t>FIXAÇÃO (ENCUNHAMENTO) DE ALVENARIA DE VEDAÇÃO COM ESPUMA DE POLIURETANO EXPANSIVA. AF_03/2024</t>
  </si>
  <si>
    <t>CINTA DE AMARRAÇÃO DE ALVENARIA MOLDADA IN LOCO EM CONCRETO. AF_03/2016</t>
  </si>
  <si>
    <t>CINTA DE AMARRAÇÃO DE ALVENARIA MOLDADA IN LOCO COM UTILIZAÇÃO DE BLOCOS CANALETA, ESPESSURA DE *20* CM. AF_03/2024</t>
  </si>
  <si>
    <t>VERGA PRÉ-MOLDADA COM ATÉ 1,5 M DE VÃO, ESPESSURA DE *15* CM. AF_03/2024</t>
  </si>
  <si>
    <t>VERGA PRÉ-MOLDADA COM ATÉ 1,5 M DE VÃO, ESPESSURA DE *10* CM. AF_03/2024</t>
  </si>
  <si>
    <t>VERGA MOLDADA IN LOCO EM CONCRETO, ESPESSURA DE *15* CM. AF_03/2024</t>
  </si>
  <si>
    <t>VERGA MOLDADA IN LOCO EM CONCRETO, ESPESSURA DE *10* CM. AF_03/2024</t>
  </si>
  <si>
    <t>VERGA MOLDADA IN LOCO COM UTILIZAÇÃO DE BLOCOS CANALETA, ESPESSURA DE *15* CM. AF_03/2024</t>
  </si>
  <si>
    <t>VERGA MOLDADA IN LOCO COM UTILIZAÇÃO DE BLOCOS CANALETA, ESPESSURA DE *10* CM. AF_03/2024</t>
  </si>
  <si>
    <t>CONTRAVERGA PRÉ-MOLDADA, ESPESSURA DE *15* CM. AF_03/2024</t>
  </si>
  <si>
    <t>CONTRAVERGA PRÉ-MOLDADA, ESPESSURA DE *10* CM. AF_03/2024</t>
  </si>
  <si>
    <t>CONTRAVERGA MOLDADA IN LOCO EM CONCRETO, ESPESSURA DE *15* CM. AF_03/2024</t>
  </si>
  <si>
    <t>CONTRAVERGA MOLDADA IN LOCO EM CONCRETO, ESPESSURA DE *10* CM. AF_03/2024</t>
  </si>
  <si>
    <t>CONTRAVERGA MOLDADA IN LOCO COM UTILIZAÇÃO DE BLOCOS CANALETA, ESPESSURA DE *15* CM. AF_03/2024</t>
  </si>
  <si>
    <t>CONTRAVERGA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</si>
  <si>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</si>
  <si>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*10* CM. AF_03/2024</t>
  </si>
  <si>
    <t>VERGA PRÉ-FABRICADA COM ATÉ 1,5 M DE VÃO, ESPESSURA DE *20* CM. AF_03/2024</t>
  </si>
  <si>
    <t>VERGA PRÉ-FABRICADA COM ATÉ 1,5 M DE VÃO, ESPESSURA DE *15* CM. AF_03/2024</t>
  </si>
  <si>
    <t>VERGA PRÉ-FABRICADA COM ATÉ 1,5 M DE VÃO, ESPESSURA DE *10* CM. AF_03/2024</t>
  </si>
  <si>
    <t>CONTRAVERGA PRÉ-FABRICADA, ESPESSURA DE *20* CM. AF_03/2024</t>
  </si>
  <si>
    <t>CONTRAVERGA PRÉ-FABRICADA, ESPESSURA DE *15* CM. AF_03/2024</t>
  </si>
  <si>
    <t>CONTRAVERGA PRÉ-FABRICADA, ESPESSURA DE *10* CM. AF_03/2024</t>
  </si>
  <si>
    <t>ESTRUTURAS DIVERSAS</t>
  </si>
  <si>
    <t>0301</t>
  </si>
  <si>
    <t>PEÇA RETANGULAR PRÉ-MOLDADA, VOLUME DE CONCRETO DE ATÉ 10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</si>
  <si>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</si>
  <si>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</si>
  <si>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ACIMA DE 100 LITROS, TAXA DE AÇO APROXIMADA DE 30KG/M³. AF_03/2024</t>
  </si>
  <si>
    <t>PEÇA RETANGULAR PRÉ-MOLDADA, VOLUME DE CONCRETO DE 30 A 70 LITROS , TAXA DE AÇO APROXIMADA DE 70KG/M³. AF_03/2024</t>
  </si>
  <si>
    <t>PEÇA CIRCULAR PRÉ-MOLDADA, VOLUME DE CONCRETO DE 10 A 30 LITROS, TAXA DE FIBRA DE POLIPROPILENO APROXIMADA DE 6 KG/M³. AF_03/2024</t>
  </si>
  <si>
    <t>PEÇA CIRCULAR PRÉ-MOLDADA, VOLUME DE CONCRETO DE 30 A 100 LITROS, TAXA DE AÇO APROXIMADA DE 30KG/M³. AF_03/2024</t>
  </si>
  <si>
    <t>PEÇA CIRCULAR PRÉ-MOLDADA, VOLUME DE CONCRETO ACIMA DE 100 LITROS, TAXA DE AÇO APROXIMADA DE 30KG/M³. AF_03/2024</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</si>
  <si>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</si>
  <si>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</si>
  <si>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</si>
  <si>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</si>
  <si>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</si>
  <si>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</si>
  <si>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</si>
  <si>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</si>
  <si>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</si>
  <si>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</si>
  <si>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</si>
  <si>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</si>
  <si>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</si>
  <si>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</si>
  <si>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</si>
  <si>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</si>
  <si>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</si>
  <si>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</si>
  <si>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</si>
  <si>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</si>
  <si>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</si>
  <si>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</si>
  <si>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</si>
  <si>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VIGA METÁLICA EM PERFIL LAMINADO OU SOLDADO EM AÇO ESTRUTURAL, COM CONEXÕES PARAFUSADAS, INCLUSOS MÃO DE OBRA, TRANSPORTE E IÇAMENTO UTILIZANDO GUINDASTE - FORNECIMENTO E INSTALAÇÃO. AF_01/2020_PSA</t>
  </si>
  <si>
    <t>VIGA METÁLICA EM PERFIL LAMINADO OU SOLDADO EM AÇO ESTRUTURAL, COM CONEXÕES SOLDADAS, INCLUSOS MÃO DE OBRA, TRANSPORTE E IÇAMENTO UTILIZANDO GUINDASTE - FORNECIMENTO E INSTALAÇÃO. AF_01/2020_PA</t>
  </si>
  <si>
    <t>PILAR METÁLICO PERFIL LAMINADO/SOLDADO EM AÇO ESTRUTURAL, COM CONEXÕES PARAFUSADAS, INCLUSOS MÃO DE OBRA, TRANSPORTE E IÇAMENTO UTILIZANDO GUINDASTE - FORNECIMENTO E INSTALAÇÃO. AF_01/2020_PSA</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</si>
  <si>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</si>
  <si>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</si>
  <si>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CONTRAVENTAMENTO COM CANTONEIRAS DE AÇO, ABAS IGUAIS, COM CONEXÕES SOLDADAS, INCLUSOS MÃO DE OBRA, TRANSPORTE E IÇAMENTO UTILIZANDO TALHA MANUAL, PARA EDIFÍCIOS DE ATÉ 2 PAVIMENTOS - FORNECIMENTO E INSTALAÇÃO. AF_01/2020_PA</t>
  </si>
  <si>
    <t>CONTRAVENTAMENTO COM CANTONEIRAS DE AÇO, ABAS IGUAIS, COM CONEXÕES PARAFUSADAS, INCLUSOS MÃO DE OBRA, TRANSPORTE E IÇAMENTO UTILIZANDO GUINDASTE, PARA EDIFÍCIOS DE 3 A 5 PAVIMENTOS - FORNECIMENTO E INSTALAÇÃO. AF_01/2020_PSA</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</si>
  <si>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</si>
  <si>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</si>
  <si>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CONTRAVENTAMENTO COM CANTONEIRAS DE AÇO, ABAS IGUAIS, COM CONEXÕES SOLDADAS, INCLUSOS MÃO DE OBRA, TRANSPORTE E IÇAMENTO UTILIZANDO GRUA, PARA EDIFÍCIOS DE 6 A 10 PAVIMENTOS - FORNECIMENTO E INSTALAÇÃO. AF_01/2020_PA</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</si>
  <si>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</si>
  <si>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</si>
  <si>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</si>
  <si>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</si>
  <si>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</si>
  <si>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</si>
  <si>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</si>
  <si>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</si>
  <si>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ARMAÇÃO DE DESCIDA D'ÁGUA UTILIZANDO AÇO CA-60 DE 5 MM - MONTAGEM.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</si>
  <si>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</si>
  <si>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</si>
  <si>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</si>
  <si>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</si>
  <si>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</si>
  <si>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</si>
  <si>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</si>
  <si>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</si>
  <si>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</si>
  <si>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</si>
  <si>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</si>
  <si>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</si>
  <si>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VIGA DE MADEIRA SERRADA, PINUS OU EQUIVALENTE DA REGIÃO, SEÇÃO RETANGULAR 7,5 X 10 CM. AF_03/2024</t>
  </si>
  <si>
    <t>PILAR DE MADEIRA ROLIÇA, EUCALIPTO OU EQUIVALENTE DA REGIÃO, FIXADO COM VERGALHÃO, DIÂMETRO DE 12 A 15 CM, APOIO ARTICULADO, COMPRIMENTO DE 3 M. AF_03/2024</t>
  </si>
  <si>
    <t>VIGA DE MADEIRA SERRADA, PINUS OU EQUIVALENTE DA REGIÃO, SEÇÃO RETANGULAR 7,5 X 15 CM. AF_03/2024</t>
  </si>
  <si>
    <t>PILAR DE MADEIRA ROLIÇA, EUCALIPTO OU EQUIVALENTE DA REGIÃO, FIXADO COM VERGALHÃO, DIÂMETRO DE 12 A 15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</si>
  <si>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</si>
  <si>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</si>
  <si>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</si>
  <si>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</si>
  <si>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</si>
  <si>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</si>
  <si>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</si>
  <si>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</si>
  <si>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</si>
  <si>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</si>
  <si>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</si>
  <si>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</si>
  <si>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</si>
  <si>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</si>
  <si>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</si>
  <si>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8 X 16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</si>
  <si>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</si>
  <si>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</si>
  <si>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</si>
  <si>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APARELHADA, SEÇÃO RETANGULAR 8 X 30 CM. AF_03/2024</t>
  </si>
  <si>
    <t>PISO DE MADEIRA, SOBRE VIGOTAS DE MADEIRA SEÇÃO 7,5 X 15 CM. AF_03/2024</t>
  </si>
  <si>
    <t>VIGA DE MADEIRA SERRADA, MAÇARANDUBA OU EQUIVALENTE DA REGIÃO, APARELHADA, SEÇÃO RETANGULAR 7,5 X 23 CM. AF_03/2024</t>
  </si>
  <si>
    <t>VIGA DE MADEIRA SERRADA, MAÇARANDUBA OU EQUIVALENTE DA REGIÃO, NÃO APARELHADA, SEÇÃO RETANGULAR 7,5 X 23 CM. AF_03/2024</t>
  </si>
  <si>
    <t>VIGA DE MADEIRA SERRADA, MAÇARANDUBA OU EQUIVALENTE DA REGIÃO, NÃO APARELHADA, SEÇÃO RETANGULAR 8 X 30 CM.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</si>
  <si>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</si>
  <si>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</si>
  <si>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</si>
  <si>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</si>
  <si>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</si>
  <si>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</si>
  <si>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IMPERMEABILIZACOES E PROTECOES DIVERSAS</t>
  </si>
  <si>
    <t>IMPE</t>
  </si>
  <si>
    <t>IMPERMEABILIZACAO COM ARGAMASSA</t>
  </si>
  <si>
    <t>0138</t>
  </si>
  <si>
    <t>IMPERMEABILIZAÇÃO DE SUPERFÍCIE COM ARGAMASSA DE CIMENTO E AREIA, COM ADITIVO IMPERMEABILIZANTE, E = 1,5CM. AF_09/2023</t>
  </si>
  <si>
    <t>IMPERMEABILIZACAO COM ADITIVO</t>
  </si>
  <si>
    <t>0140</t>
  </si>
  <si>
    <t>IMPERMEABILIZAÇÃO DE SUPERFÍCIE COM ARGAMASSA POLIMÉRICA / MEMBRANA ACRÍLICA, 3 DEMÃOS. AF_09/2023</t>
  </si>
  <si>
    <t>IMPERMEABILIZIMPERMEABILIZAÇÃO DE SUPERFÍCIE COM ARGAMASSA POLIMÉRICA / MEMBRANA ACRÍLICA, 4 DEMÃOS, REFORÇADA COM VÉU DE POLIÉSTER (MAV). AF_09/2023</t>
  </si>
  <si>
    <t>TRATAMENTO DE RALO OU PONTO EMERGENTE COM ARGAMASSA POLIMÉRICA / MEMBRANA ACRÍLICA REFORÇADO COM TELA DE POLIÉSTER (MAV). AF_09/2023</t>
  </si>
  <si>
    <t>TRATAMENTO DE RODAPÉ COM TELA DE POLIÉSTER. AF_09/2023</t>
  </si>
  <si>
    <t>IMPERMEABILIZACAO COM MANTA</t>
  </si>
  <si>
    <t>0141</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</si>
  <si>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</si>
  <si>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</si>
  <si>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</si>
  <si>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</si>
  <si>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IMPERMEABILIZACAO BETUMINOSA C/EMULSAO ASFALTICA E ACRILICA</t>
  </si>
  <si>
    <t>0145</t>
  </si>
  <si>
    <t>IMPERMEABILIZAÇÃO DE SUPERFÍCIE COM EMULSÃO ASFÁLTICA, 2 DEMÃOS. AF_09/2023</t>
  </si>
  <si>
    <t>PROTECAO DE SUPERFICIE COM ARGAMASSA</t>
  </si>
  <si>
    <t>0150</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</si>
  <si>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</si>
  <si>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</si>
  <si>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</si>
  <si>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</si>
  <si>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</si>
  <si>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</si>
  <si>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</si>
  <si>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</si>
  <si>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</si>
  <si>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</si>
  <si>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</si>
  <si>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INSTALACAO ELETRICA/ELETRIFICACAO E ILUMINACAO EXTERNA</t>
  </si>
  <si>
    <t>INEL</t>
  </si>
  <si>
    <t>ELETRODUTOS/CALHAS PARA LEITO DE CABOS</t>
  </si>
  <si>
    <t>0165</t>
  </si>
  <si>
    <t>ELETRODUTO FLEXÍVEL CORRUGADO, PVC, DN 20 MM (1/2"), PARA CIRCUITOS TERMINAIS, INSTALADO EM FORRO - FORNECIMENTO E INSTALAÇÃO. AF_03/2023</t>
  </si>
  <si>
    <t>ELETRODUTO FLEXÍVEL CORRUGADO REFORÇADO,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</si>
  <si>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</si>
  <si>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REFORÇADO, PVC, DN 25 MM (3/4"), PARA CIRCUITOS TERMINAIS, INSTALADO EM FORRO - FORNECIMENTO E INSTALAÇÃO. AF_03/2023</t>
  </si>
  <si>
    <t>ELETRODUTO FLEXÍVEL CORRUGADO, PVC, DN 32 MM (1"), PARA CIRCUITOS TERMINAIS, INSTALADO EM FORRO - FORNECIMENTO E INSTALAÇÃO. AF_03/2023</t>
  </si>
  <si>
    <t>ELETRODUTO FLEXÍVEL CORRUGADO REFORÇADO, PVC, DN 32 MM (1"), PARA CIRCUITOS TERMINAIS, INSTALADO EM FORRO - FORNECIMENTO E INSTALAÇÃO. AF_03/2023</t>
  </si>
  <si>
    <t>ELETRODUTO FLEXÍVEL LISO, PEAD, DN 32 MM (1"), PARA CIRCUITOS TERMINAIS, INSTALADO EM FORRO - FORNECIMENTO E INSTALAÇÃO. AF_03/2023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</si>
  <si>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</si>
  <si>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</si>
  <si>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ELETRODUTO FLEXÍVEL CORRUGADO REFORÇADO, PVC, DN 20 MM (1/2"), PARA CIRCUITOS TERMINAIS, INSTALADO EM LAJE - FORNECIMENTO E INSTALAÇÃO. AF_03/2023</t>
  </si>
  <si>
    <t>ELETRODUTO FLEXÍVEL CORRUGADO REFORÇADO, PVC, DN 25 MM (3/4"),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</si>
  <si>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</si>
  <si>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</si>
  <si>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</si>
  <si>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</si>
  <si>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</si>
  <si>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</si>
  <si>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</si>
  <si>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</si>
  <si>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</si>
  <si>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</si>
  <si>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</si>
  <si>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</si>
  <si>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</si>
  <si>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</si>
  <si>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</si>
  <si>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</si>
  <si>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</si>
  <si>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</si>
  <si>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</si>
  <si>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</si>
  <si>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</si>
  <si>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</si>
  <si>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</si>
  <si>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</si>
  <si>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</si>
  <si>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</si>
  <si>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</si>
  <si>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</si>
  <si>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</si>
  <si>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</si>
  <si>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RÍGIDO SOLDÁVEL, PVC, DN 20 MM (½''), APARENTE - FORNECIMENTO E INSTALAÇÃO. AF_10/2022</t>
  </si>
  <si>
    <t>ELETRODUTO RÍGIDO SOLDÁVEL, PVC, DN 25 MM (3/4''), APARENTE - FORNECIMENTO E INSTALAÇÃO. AF_10/2022</t>
  </si>
  <si>
    <t>ELETRODUTO RÍGIDO SOLDÁVEL, PVC, DN 32 MM (1''), APARENTE - FORNECIMENTO E INSTALAÇÃO. AF_10/2022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</si>
  <si>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</si>
  <si>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</si>
  <si>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</si>
  <si>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</si>
  <si>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CONEXOES</t>
  </si>
  <si>
    <t>0166</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</si>
  <si>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</si>
  <si>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</si>
  <si>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</si>
  <si>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</si>
  <si>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</si>
  <si>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</si>
  <si>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</si>
  <si>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</si>
  <si>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</si>
  <si>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</si>
  <si>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</si>
  <si>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</si>
  <si>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</si>
  <si>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</si>
  <si>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</si>
  <si>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</si>
  <si>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</si>
  <si>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</si>
  <si>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</si>
  <si>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</si>
  <si>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</si>
  <si>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</si>
  <si>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</si>
  <si>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</si>
  <si>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</si>
  <si>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</si>
  <si>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</si>
  <si>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</si>
  <si>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</si>
  <si>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</si>
  <si>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</si>
  <si>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</si>
  <si>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</si>
  <si>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</si>
  <si>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</si>
  <si>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</si>
  <si>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</si>
  <si>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</si>
  <si>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</si>
  <si>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</si>
  <si>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</si>
  <si>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</si>
  <si>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</si>
  <si>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</si>
  <si>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</si>
  <si>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</si>
  <si>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</si>
  <si>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</si>
  <si>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</si>
  <si>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CONDULETE DE PVC, TIPO E, PARA ELETRODUTO DE PVC SOLDÁVEL DN 20 MM (1/2''), APARENTE - FORNECIMENTO E INSTALAÇÃO. AF_10/2022</t>
  </si>
  <si>
    <t>FIOS/CABOS</t>
  </si>
  <si>
    <t>0167</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</si>
  <si>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</si>
  <si>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</si>
  <si>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</si>
  <si>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</si>
  <si>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</si>
  <si>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</si>
  <si>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</si>
  <si>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</si>
  <si>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</si>
  <si>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</si>
  <si>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</si>
  <si>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</si>
  <si>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CABO DE COBRE FLEXÍVEL ISOLADO, 10 MM², ANTI-CHAMA 450/750 V, PARA DISTRIBUIÇÃO - FORNECIMENTO E INSTALAÇÃO. AF_10/2020</t>
  </si>
  <si>
    <t>CABO DE COBRE FLEXÍVEL ISOLADO, 10 MM², ANTI-CHAMA 0,6/1,0 KV, PARA DISTRIBUIÇÃO - FORNECIMENTO E INSTALAÇÃO. AF_10/2020</t>
  </si>
  <si>
    <t>CABO DE COBRE FLEXÍVEL ISOLADO, 16 MM², ANTI-CHAMA 450/750 V, PARA DISTRIBUIÇÃO - FORNECIMENTO E INSTALAÇÃO. AF_10/2020</t>
  </si>
  <si>
    <t>CABO DE COBRE FLEXÍVEL ISOLADO, 16 MM², ANTI-CHAMA 0,6/1,0 KV, PARA DISTRIBUIÇÃO - FORNECIMENTO E INSTALAÇÃO. AF_10/2020</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</si>
  <si>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</si>
  <si>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</si>
  <si>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</si>
  <si>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</si>
  <si>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</si>
  <si>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</si>
  <si>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</si>
  <si>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</si>
  <si>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</si>
  <si>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</si>
  <si>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</si>
  <si>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</si>
  <si>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</si>
  <si>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</si>
  <si>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</si>
  <si>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</si>
  <si>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CAIXAS</t>
  </si>
  <si>
    <t>0168</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</si>
  <si>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</si>
  <si>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</si>
  <si>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</si>
  <si>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</si>
  <si>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</si>
  <si>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</si>
  <si>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</si>
  <si>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</si>
  <si>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</si>
  <si>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</si>
  <si>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</si>
  <si>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</si>
  <si>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</si>
  <si>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</si>
  <si>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</si>
  <si>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</si>
  <si>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</si>
  <si>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</si>
  <si>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</si>
  <si>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</si>
  <si>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</si>
  <si>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</si>
  <si>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</si>
  <si>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</si>
  <si>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</si>
  <si>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</si>
  <si>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</si>
  <si>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</si>
  <si>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</si>
  <si>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</si>
  <si>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</si>
  <si>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</si>
  <si>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</si>
  <si>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</si>
  <si>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</si>
  <si>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</si>
  <si>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</si>
  <si>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</si>
  <si>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</si>
  <si>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</si>
  <si>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</si>
  <si>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</si>
  <si>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</si>
  <si>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</si>
  <si>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</si>
  <si>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</si>
  <si>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CONDULETE DE PVC, TIPO X, PARA ELETRODUTO DE PVC SOLDÁVEL DN 32 MM (1''), APARENTE - FORNECIMENTO E INSTALAÇÃO. AF_10/2022</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</si>
  <si>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</si>
  <si>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</si>
  <si>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</si>
  <si>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</si>
  <si>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</si>
  <si>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</si>
  <si>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</si>
  <si>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</si>
  <si>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</si>
  <si>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</si>
  <si>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</si>
  <si>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</si>
  <si>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</si>
  <si>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</si>
  <si>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</si>
  <si>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</si>
  <si>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</si>
  <si>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</si>
  <si>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</si>
  <si>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</si>
  <si>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</si>
  <si>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</si>
  <si>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</si>
  <si>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</si>
  <si>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QUADROS/DISJUNTORES</t>
  </si>
  <si>
    <t>0169</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</si>
  <si>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</si>
  <si>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</si>
  <si>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</si>
  <si>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</si>
  <si>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</si>
  <si>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</si>
  <si>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</si>
  <si>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</si>
  <si>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</si>
  <si>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</si>
  <si>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</si>
  <si>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</si>
  <si>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</si>
  <si>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</si>
  <si>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</si>
  <si>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</si>
  <si>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</si>
  <si>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</si>
  <si>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</si>
  <si>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</si>
  <si>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</si>
  <si>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</si>
  <si>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</si>
  <si>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</si>
  <si>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</si>
  <si>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</si>
  <si>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</si>
  <si>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</si>
  <si>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</si>
  <si>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</si>
  <si>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</si>
  <si>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</si>
  <si>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</si>
  <si>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</si>
  <si>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</si>
  <si>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</si>
  <si>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</si>
  <si>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</si>
  <si>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</si>
  <si>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</si>
  <si>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</si>
  <si>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</si>
  <si>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</si>
  <si>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</si>
  <si>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DISJUNTOR BAIXA TENSÃO TRIPOLAR A SECO  800A/600V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</si>
  <si>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</si>
  <si>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</si>
  <si>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</si>
  <si>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</si>
  <si>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CAIXA DE PROTEÇÃO PARA MEDIDOR MONOFÁSICO DE EMBUTIR - FORNECIMENTO E INSTALAÇÃO. AF_10/2020</t>
  </si>
  <si>
    <t>QUADRO DE MEDIÇÃO GERAL DE ENERGIA PARA 1 MEDIDOR DE SOBREPOR - FORNECIMENTO E INSTALAÇÃO. AF_10/2020</t>
  </si>
  <si>
    <t>INTERRUPTOR/TOMADA</t>
  </si>
  <si>
    <t>0170</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</si>
  <si>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</si>
  <si>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</si>
  <si>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</si>
  <si>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</si>
  <si>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</si>
  <si>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</si>
  <si>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</si>
  <si>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</si>
  <si>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</si>
  <si>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</si>
  <si>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</si>
  <si>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</si>
  <si>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</si>
  <si>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</si>
  <si>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</si>
  <si>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</si>
  <si>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</si>
  <si>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</si>
  <si>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</si>
  <si>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</si>
  <si>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</si>
  <si>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</si>
  <si>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</si>
  <si>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</si>
  <si>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</si>
  <si>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</si>
  <si>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</si>
  <si>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</si>
  <si>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</si>
  <si>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</si>
  <si>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</si>
  <si>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</si>
  <si>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</si>
  <si>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</si>
  <si>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</si>
  <si>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</si>
  <si>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</si>
  <si>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</si>
  <si>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</si>
  <si>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</si>
  <si>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</si>
  <si>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</si>
  <si>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</si>
  <si>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</si>
  <si>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</si>
  <si>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</si>
  <si>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</si>
  <si>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</si>
  <si>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</si>
  <si>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</si>
  <si>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</si>
  <si>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</si>
  <si>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</si>
  <si>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</si>
  <si>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</si>
  <si>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</si>
  <si>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</si>
  <si>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</si>
  <si>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</si>
  <si>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</si>
  <si>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</si>
  <si>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</si>
  <si>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</si>
  <si>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</si>
  <si>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</si>
  <si>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</si>
  <si>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</si>
  <si>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</si>
  <si>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</si>
  <si>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</si>
  <si>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</si>
  <si>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</si>
  <si>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</si>
  <si>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</si>
  <si>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</si>
  <si>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</si>
  <si>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</si>
  <si>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</si>
  <si>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</si>
  <si>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</si>
  <si>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</si>
  <si>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</si>
  <si>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</si>
  <si>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</si>
  <si>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</si>
  <si>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</si>
  <si>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</si>
  <si>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</si>
  <si>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</si>
  <si>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</si>
  <si>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LUMINARIA INTERNA/BOCAL/LAMPADAS</t>
  </si>
  <si>
    <t>0171</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</si>
  <si>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</si>
  <si>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</si>
  <si>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</si>
  <si>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</si>
  <si>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</si>
  <si>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</si>
  <si>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</si>
  <si>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</si>
  <si>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</si>
  <si>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</si>
  <si>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</si>
  <si>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</si>
  <si>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</si>
  <si>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</si>
  <si>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</si>
  <si>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</si>
  <si>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</si>
  <si>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</si>
  <si>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</si>
  <si>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</si>
  <si>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</si>
  <si>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AF_02/2020_PS</t>
  </si>
  <si>
    <t>LÂMPADA TUBULAR FLUORESCENTE T8 DE 32/36 W, BASE G13 - FORNECIMENTO E INSTALAÇÃO. AF_02/2020_PS</t>
  </si>
  <si>
    <t>LÂMPADA TUBULAR FLUORESCENTE T10 DE 20/40 W, BASE G13 - FORNECIMENTO E INSTALAÇÃO. AF_02/2020_PS</t>
  </si>
  <si>
    <t>LÂMPADA TUBULAR FLUORESCENTE T5 DE 14 W, BASE G13 - FORNECIMENTO E INSTALAÇÃO. AF_02/2020_PS</t>
  </si>
  <si>
    <t>LÂMPADA TUBULAR LED DE 9/10 W, BASE G13 - FORNECIMENTO E INSTALAÇÃO. AF_02/2020_PS</t>
  </si>
  <si>
    <t>LÂMPADA TUBULAR LED DE 18/20 W, BASE G13 - FORNECIMENTO E INSTALAÇÃO. AF_02/2020_PS</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</si>
  <si>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</si>
  <si>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</si>
  <si>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</si>
  <si>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</si>
  <si>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</si>
  <si>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</si>
  <si>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</si>
  <si>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</si>
  <si>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LUMINÁRIA TIPO PLAFON CIRCULAR, DE SOBREPOR, COM LED DE 12/13 W - FORNECIMENTO E INSTALAÇÃO. AF_03/2022</t>
  </si>
  <si>
    <t>FORNECIMENTO DE MAT/MO P/ELETRIFICACAO E ILUMINACAO PUBLICA</t>
  </si>
  <si>
    <t>0172</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</si>
  <si>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</si>
  <si>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</si>
  <si>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</si>
  <si>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</si>
  <si>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</si>
  <si>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</si>
  <si>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</si>
  <si>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</si>
  <si>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</si>
  <si>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</si>
  <si>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</si>
  <si>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</si>
  <si>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</si>
  <si>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</si>
  <si>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</si>
  <si>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</si>
  <si>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</si>
  <si>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</si>
  <si>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</si>
  <si>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</si>
  <si>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AÉREA, TRIFÁSICA, COM CAIXA DE EMBUTIR, CABO DE 10 MM2 E DISJUNTOR DIN 50A (NÃO INCLUSO O POSTE DE CONCRETO). AF_07/2020_PS</t>
  </si>
  <si>
    <t>ENTRADA DE ENERGIA ELÉTRICA, AÉREA, TRIFÁSICA, COM CAIXA DE EMBUTIR, CABO DE 16 MM2 E DISJUNTOR DIN 50A (NÃO INCLUSO O POSTE DE CONCRETO). AF_07/2020_PS</t>
  </si>
  <si>
    <t>ENTRADA DE ENERGIA ELÉTRICA, AÉREA, TRIFÁSICA, COM CAIXA DE EMBUTIR, CABO DE 25 MM2 E DISJUNTOR DIN 50A (NÃO INCLUSO O POSTE DE CONCRETO). AF_07/2020_PS</t>
  </si>
  <si>
    <t>ENTRADA DE ENERGIA ELÉTRICA, AÉREA, TRIFÁSICA, COM CAIXA DE EMBUTIR, CABO DE 35 MM2 E DISJUNTOR DIN 50A (NÃO INCLUSO O POSTE DE CONCRETO). AF_07/2020_PS</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</si>
  <si>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</si>
  <si>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</si>
  <si>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</si>
  <si>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</si>
  <si>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</si>
  <si>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</si>
  <si>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</si>
  <si>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</si>
  <si>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</si>
  <si>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</si>
  <si>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</si>
  <si>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</si>
  <si>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</si>
  <si>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</si>
  <si>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</si>
  <si>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</si>
  <si>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</si>
  <si>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</si>
  <si>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</si>
  <si>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</si>
  <si>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ENTRADA DE ENERGIA ELÉTRICA, SUBTERRÂNEA, TRIFÁSICA, COM CAIXA DE EMBUTIR, CABO DE 10 MM2 E DISJUNTOR DIN 50A (NÃO INCLUSA MURETA DE ALVENARIA). AF_07/2020_PS</t>
  </si>
  <si>
    <t>ENTRADA DE ENERGIA ELÉTRICA, SUBTERRÂNEA, TRIFÁSICA, COM CAIXA DE EMBUTIR, CABO DE 16 MM2 E DISJUNTOR DIN 50A (NÃO INCLUSA MURETA DE ALVENARIA). AF_07/2020_PS</t>
  </si>
  <si>
    <t>ENTRADA DE ENERGIA ELÉTRICA, SUBTERRÂNEA, TRIFÁSICA, COM CAIXA DE EMBUTIR, CABO DE 25 MM2 E DISJUNTOR DIN 50A (NÃO INCLUSA MURETA DE ALVENARIA). AF_07/2020_PS</t>
  </si>
  <si>
    <t>ENTRADA DE ENERGIA ELÉTRICA, SUBTERRÂNEA, TRIFÁSICA, COM CAIXA DE EMBUTIR, CABO DE 35 MM2 E DISJUNTOR DIN 50A (NÃO INCLUSA MURETA DE ALVENARIA). AF_07/2020_PS</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</si>
  <si>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</si>
  <si>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</si>
  <si>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</si>
  <si>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</si>
  <si>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</si>
  <si>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</si>
  <si>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</si>
  <si>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</si>
  <si>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</si>
  <si>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</si>
  <si>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</si>
  <si>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</si>
  <si>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</si>
  <si>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</si>
  <si>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</si>
  <si>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</si>
  <si>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</si>
  <si>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</si>
  <si>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</si>
  <si>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</si>
  <si>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</si>
  <si>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</si>
  <si>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</si>
  <si>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</si>
  <si>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</si>
  <si>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REATOR PARA LÂMPADA VAPOR DE SÓDIO 250 W, USO EXTERNO - FORNECIMENTO E INSTALAÇÃO. AF_08/2020</t>
  </si>
  <si>
    <t>SUBSTITUIÇÃO DE REATOR PARA ILUMINAÇÃO PÚBLICA (NÃO INCLUI FORNECIMENTO). AF_08/2020</t>
  </si>
  <si>
    <t>IGNITOR PARA PARTIDA LÂMPADA VAPOR SÓDIO / VAPOR METÁLICO ATÉ 400 W - FORNECIMENTO E INSTALAÇÃO.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</si>
  <si>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</si>
  <si>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</si>
  <si>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</si>
  <si>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</si>
  <si>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LÂMPADA VAPOR METÁLICO 400 W - FORNECIMENTO E INSTALAÇÃO. AF_08/2020</t>
  </si>
  <si>
    <t>LÂMPADA VAPOR METÁLICO 150 W - FORNECIMENTO E INSTALAÇÃO. AF_08/2020</t>
  </si>
  <si>
    <t>LÂMPADA VAPOR DE MERCÚRIO 125 W - FORNECIMENTO E INSTALAÇÃO. AF_08/2020</t>
  </si>
  <si>
    <t>LÂMPADA VAPOR DE MERCÚRIO 250 W - FORNECIMENTO E INSTALAÇÃO. AF_08/2020</t>
  </si>
  <si>
    <t>LÂMPADA VAPOR DE MERCÚRIO 400 W - FORNECIMENTO E INSTALAÇÃO. AF_08/2020</t>
  </si>
  <si>
    <t>LÂMPADA VAPOR DE SÓDIO 150 W - FORNECIMENTO E INSTALAÇÃO. AF_08/2020</t>
  </si>
  <si>
    <t>LÂMPADA VAPOR DE SÓDIO 250 W - FORNECIMENTO E INSTALAÇÃO. AF_08/2020</t>
  </si>
  <si>
    <t>LÂMPADA VAPOR DE SÓDIO 400 W - FORNECIMENTO E INSTALAÇÃO. AF_08/2020</t>
  </si>
  <si>
    <t>SUBSTITUIÇÃO DE LÂMPADA PARA ILUMINAÇÃO PÚBLICA (NÃO INCLUI FORNECIMENTO).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</si>
  <si>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</si>
  <si>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</si>
  <si>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</si>
  <si>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</si>
  <si>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</si>
  <si>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</si>
  <si>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</si>
  <si>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</si>
  <si>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SUBSTITUIÇÃO DE LUMINÁRIA DE VAPOR DE MERCÚRIO/VAPOR DE SÓDIO POR LUMINÁRIA DE LED PARA ILUMINAÇÃO PÚBLICA (NÃO INCLUI FORNECIMENTO).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</si>
  <si>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</si>
  <si>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</si>
  <si>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</si>
  <si>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LUMINÁRIA ESTANQUE COM PROTEÇÃO CONTRA ÁGUA, POEIRA OU IMPACTOS - FORNECIMENTO E INSTALAÇÃO. AF_08/2020</t>
  </si>
  <si>
    <t>POSTE DE CONCRETO</t>
  </si>
  <si>
    <t>0173</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</si>
  <si>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</si>
  <si>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</si>
  <si>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</si>
  <si>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</si>
  <si>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</si>
  <si>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</si>
  <si>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</si>
  <si>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</si>
  <si>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</si>
  <si>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</si>
  <si>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</si>
  <si>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</si>
  <si>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</si>
  <si>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</si>
  <si>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</si>
  <si>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</si>
  <si>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</si>
  <si>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</si>
  <si>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</si>
  <si>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</si>
  <si>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</si>
  <si>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</si>
  <si>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</si>
  <si>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</si>
  <si>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</si>
  <si>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</si>
  <si>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</si>
  <si>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</si>
  <si>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</si>
  <si>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</si>
  <si>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</si>
  <si>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</si>
  <si>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</si>
  <si>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</si>
  <si>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</si>
  <si>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</si>
  <si>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</si>
  <si>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</si>
  <si>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</si>
  <si>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</si>
  <si>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</si>
  <si>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METALICO</t>
  </si>
  <si>
    <t>0174</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</si>
  <si>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</si>
  <si>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</si>
  <si>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</si>
  <si>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</si>
  <si>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</si>
  <si>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LUMINARIA EXTERNA</t>
  </si>
  <si>
    <t>0175</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</si>
  <si>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</si>
  <si>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</si>
  <si>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</si>
  <si>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</si>
  <si>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</si>
  <si>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</si>
  <si>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TRANSFORMADORES</t>
  </si>
  <si>
    <t>0176</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</si>
  <si>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</si>
  <si>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</si>
  <si>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</si>
  <si>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</si>
  <si>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</si>
  <si>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</si>
  <si>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</si>
  <si>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</si>
  <si>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</si>
  <si>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</si>
  <si>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</si>
  <si>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</si>
  <si>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SISTEMAS DE PROTECAO/ATERRAMENTO</t>
  </si>
  <si>
    <t>0243</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</si>
  <si>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</si>
  <si>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</si>
  <si>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</si>
  <si>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</si>
  <si>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</si>
  <si>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</si>
  <si>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</si>
  <si>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</si>
  <si>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</si>
  <si>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</si>
  <si>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</si>
  <si>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</si>
  <si>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</si>
  <si>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</si>
  <si>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</si>
  <si>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</si>
  <si>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</si>
  <si>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</si>
  <si>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</si>
  <si>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</si>
  <si>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</si>
  <si>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</si>
  <si>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SERVICOS DIVERSOS</t>
  </si>
  <si>
    <t>0244</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</si>
  <si>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</si>
  <si>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</si>
  <si>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</si>
  <si>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</si>
  <si>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</si>
  <si>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</si>
  <si>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</si>
  <si>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</si>
  <si>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</si>
  <si>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</si>
  <si>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</si>
  <si>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</si>
  <si>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</si>
  <si>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</si>
  <si>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</si>
  <si>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</si>
  <si>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</si>
  <si>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</si>
  <si>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</si>
  <si>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INSTALACOES ESPECIAIS</t>
  </si>
  <si>
    <t>INES</t>
  </si>
  <si>
    <t>INCENDIO</t>
  </si>
  <si>
    <t>0186</t>
  </si>
  <si>
    <t>ABRIGO PARA HIDRANTE, 90X60X17CM, COM REGISTRO GLOBO ANGULAR 45 GRAUS 2 1/2", ADAPTADOR STORZ 2 1/2", MANGUEIRA DE INCÊNDIO 20M, REDUÇÃO 2 1/2" X 1 1/2" E ESGUICHO EM LATÃO 1 1/2" - FORNECIMENTO E INSTALAÇÃO. AF_10/2020</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</si>
  <si>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</si>
  <si>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</si>
  <si>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</si>
  <si>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</si>
  <si>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</si>
  <si>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</si>
  <si>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</si>
  <si>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</si>
  <si>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</si>
  <si>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</si>
  <si>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</si>
  <si>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</si>
  <si>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</si>
  <si>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TELEFONE</t>
  </si>
  <si>
    <t>0187</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</si>
  <si>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</si>
  <si>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</si>
  <si>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</si>
  <si>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</si>
  <si>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</si>
  <si>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</si>
  <si>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</si>
  <si>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</si>
  <si>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</si>
  <si>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</si>
  <si>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</si>
  <si>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</si>
  <si>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</si>
  <si>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</si>
  <si>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</si>
  <si>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</si>
  <si>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</si>
  <si>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</si>
  <si>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</si>
  <si>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</si>
  <si>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</si>
  <si>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</si>
  <si>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</si>
  <si>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</si>
  <si>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</si>
  <si>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</si>
  <si>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</si>
  <si>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</si>
  <si>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</si>
  <si>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</si>
  <si>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</si>
  <si>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</si>
  <si>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</si>
  <si>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</si>
  <si>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</si>
  <si>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</si>
  <si>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</si>
  <si>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</si>
  <si>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</si>
  <si>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</si>
  <si>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</si>
  <si>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</si>
  <si>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</si>
  <si>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</si>
  <si>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</si>
  <si>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AR CONDICIONADO</t>
  </si>
  <si>
    <t>0190</t>
  </si>
  <si>
    <t>PINTURA ANTICORROSIVA DE DUTO METÁLICO. AF_03/2024</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</si>
  <si>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</si>
  <si>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</si>
  <si>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</si>
  <si>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</si>
  <si>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</si>
  <si>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</si>
  <si>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</si>
  <si>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</si>
  <si>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</si>
  <si>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</si>
  <si>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</si>
  <si>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</si>
  <si>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18000 BTU/H, CICLO FRIO - FORNECIMENTO E INSTALAÇÃO. AF_11/2021_PE</t>
  </si>
  <si>
    <t>AR CONDICIONADO SPLIT ON/OFF, PISO TETO, 18.000 BTU/H, CICLO FRIO - FORNECIMENTO E INSTALAÇÃO. AF_11/2021_PE</t>
  </si>
  <si>
    <t>AR CONDICIONADO SPLIT INVERTER, PISO TETO, 24000 BTU/H, CICLO FRIO - FORNECIMENTO E INSTALAÇÃO. AF_11/2021_PE</t>
  </si>
  <si>
    <t>AR CONDICIONADO SPLIT ON/OFF, PISO TETO, 24.000 BTU/H, CICLO FRIO - FORNECIMENTO E INSTALAÇÃO. AF_11/2021_PE</t>
  </si>
  <si>
    <t>AR CONDICIONADO SPLIT INVERTER, PISO TETO, 24000 BTU/H, QUENTE/FRIO - FORNECIMENTO E INSTALAÇÃO. AF_11/2021_PE</t>
  </si>
  <si>
    <t>AR CONDICIONADO SPLIT INVERTER, PISO TETO, 36000 BTU/H, CICLO FRIO - FORNECIMENTO E INSTALAÇÃO. AF_11/2021_PE</t>
  </si>
  <si>
    <t>AR CONDICIONADO SPLIT ON/OFF, PISO TETO, 36.000 BTU/H, CICLO FRIO - FORNECIMENTO E INSTALAÇÃO. AF_11/2021_PE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</si>
  <si>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</si>
  <si>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</si>
  <si>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</si>
  <si>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</si>
  <si>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</si>
  <si>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</si>
  <si>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</si>
  <si>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</si>
  <si>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</si>
  <si>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</si>
  <si>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</si>
  <si>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</si>
  <si>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</si>
  <si>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</si>
  <si>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</si>
  <si>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</si>
  <si>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RASGO E CHUMBAMENTO EM ALVENARIA PARA TUBOS DE SPLIT PAREDE DE 9000 A 24000 BTUS/H.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</si>
  <si>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</si>
  <si>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</si>
  <si>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</si>
  <si>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TUBO EM COBRE FLEXÍVEL, DN 5/8", COM ISOLAMENTO, INSTALADO EM FORRO, PARA RAMAL DE ALIMENTAÇÃO DE AR CONDICIONADO, INCLUSO FIXADOR. AF_11/2021</t>
  </si>
  <si>
    <t>GAS</t>
  </si>
  <si>
    <t>0274</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</si>
  <si>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</si>
  <si>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</si>
  <si>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INSTALACAO DE LOGICA</t>
  </si>
  <si>
    <t>0313</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</si>
  <si>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</si>
  <si>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</si>
  <si>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</si>
  <si>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</si>
  <si>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</si>
  <si>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</si>
  <si>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</si>
  <si>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</si>
  <si>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</si>
  <si>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</si>
  <si>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RACK FECHADO PARA SERVIDOR - FORNECIMENTO E INSTALAÇÃO. AF_11/2019</t>
  </si>
  <si>
    <t>BLOCO DE ENGATE RÁPIDO PARA BASTIDOR TIPO M10 - FORNECIMENTO E INSTALAÇÃO. AF_11/2019</t>
  </si>
  <si>
    <t>TOMADA DE REDE RJ45 - FORNECIMENTO E INSTALAÇÃO. AF_11/2019</t>
  </si>
  <si>
    <t>TOMADA PARA TELEFONE RJ11 - FORNECIMENTO E INSTALAÇÃO. AF_11/2019</t>
  </si>
  <si>
    <t>PATCH PANEL 48 PORTAS, CATEGORIA 5E - FORNECIMENTO E INSTALAÇÃO. AF_11/2019</t>
  </si>
  <si>
    <t>CABO COAXIAL RG11 95% - FORNECIMENTO E INSTALAÇÃO. AF_11/2019</t>
  </si>
  <si>
    <t>CABO COAXIAL RG59 95% - FORNECIMENTO E INSTALAÇÃO. AF_11/2019</t>
  </si>
  <si>
    <t>RACK ABERTO EM COLUNA 44U PARA SERVIDOR - FORNECIMENTO E INSTALAÇÃO. AF_11/2019</t>
  </si>
  <si>
    <t>INSTALACOES HIDRO SANITARIAS</t>
  </si>
  <si>
    <t>INHI</t>
  </si>
  <si>
    <t>FORNEC. E ASSENTAMENTO DE TUBOS P/INSTALACAO DOMICILIAR</t>
  </si>
  <si>
    <t>0179</t>
  </si>
  <si>
    <t>TUBO, PVC, SOLDÁVEL, DN 20MM, INSTALADO EM RAMAL OU SUB-RAMAL DE ÁGUA - FORNECIMENTO E INSTALAÇÃO. AF_06/2022</t>
  </si>
  <si>
    <t>TUBO, PVC, SOLDÁVEL, DN 25MM, INSTALADO EM RAMAL OU SUB-RAMAL DE ÁGUA - FORNECIMENTO E INSTALAÇÃO. AF_06/2022</t>
  </si>
  <si>
    <t>TUBO, PVC, SOLDÁVEL, DN 32MM, INSTALADO EM RAMAL OU SUB-RAMAL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</si>
  <si>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</si>
  <si>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</si>
  <si>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</si>
  <si>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</si>
  <si>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TUBO, PVC, SOLDÁVEL, DN 32MM, INSTALADO EM PRUMADA DE ÁGUA - FORNECIMENTO E INSTALAÇÃO. AF_06/2022</t>
  </si>
  <si>
    <t>TUBO, PVC, SOLDÁVEL, DN 40MM, INSTALADO EM PRUMADA DE ÁGUA - FORNECIMENTO E INSTALAÇÃO. AF_06/2022</t>
  </si>
  <si>
    <t>TUBO, PVC, SOLDÁVEL, DN 50MM, INSTALADO EM PRUMADA DE ÁGUA - FORNECIMENTO E INSTALAÇÃO. AF_06/2022</t>
  </si>
  <si>
    <t>TUBO, PVC, SOLDÁVEL, DN 60MM, INSTALADO EM PRUMADA DE ÁGUA - FORNECIMENTO E INSTALAÇÃO. AF_06/2022</t>
  </si>
  <si>
    <t>TUBO, PVC, SOLDÁVEL, DN 75MM, INSTALADO EM PRUMADA DE ÁGUA - FORNECIMENTO E INSTALAÇÃO. AF_06/2022</t>
  </si>
  <si>
    <t>TUBO, PVC, SOLDÁVEL, DN 85MM, INSTALADO EM PRUMADA DE ÁGUA - FORNECIMENTO E INSTALAÇÃO.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</si>
  <si>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</si>
  <si>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</si>
  <si>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</si>
  <si>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</si>
  <si>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</si>
  <si>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</si>
  <si>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</si>
  <si>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</si>
  <si>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</si>
  <si>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</si>
  <si>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CPVC, SOLDÁVEL, DN 35MM, INSTALADO EM RAMAL OU SUB-RAMAL DE ÁGUA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</si>
  <si>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</si>
  <si>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</si>
  <si>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</si>
  <si>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</si>
  <si>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</si>
  <si>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</si>
  <si>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</si>
  <si>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</si>
  <si>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</si>
  <si>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</si>
  <si>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</si>
  <si>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</si>
  <si>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</si>
  <si>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</si>
  <si>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</si>
  <si>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SOLDÁVEL, DN 25MM, INSTALADO EM DRENO DE AR-CONDICIONADO - FORNECIMENTO E INSTALAÇÃO. AF_08/2022</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</si>
  <si>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</si>
  <si>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</si>
  <si>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</si>
  <si>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</si>
  <si>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</si>
  <si>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</si>
  <si>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</si>
  <si>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</si>
  <si>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</si>
  <si>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</si>
  <si>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</si>
  <si>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</si>
  <si>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</si>
  <si>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</si>
  <si>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</si>
  <si>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</si>
  <si>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</si>
  <si>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</si>
  <si>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</si>
  <si>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</si>
  <si>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</si>
  <si>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</si>
  <si>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</si>
  <si>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</si>
  <si>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</si>
  <si>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</si>
  <si>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</si>
  <si>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</si>
  <si>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</si>
  <si>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</si>
  <si>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</si>
  <si>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</si>
  <si>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</si>
  <si>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</si>
  <si>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</si>
  <si>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</si>
  <si>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</si>
  <si>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</si>
  <si>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</si>
  <si>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</si>
  <si>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</si>
  <si>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</si>
  <si>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</si>
  <si>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</si>
  <si>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</si>
  <si>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</si>
  <si>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</si>
  <si>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</si>
  <si>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</si>
  <si>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</si>
  <si>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</si>
  <si>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</si>
  <si>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</si>
  <si>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</si>
  <si>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</si>
  <si>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PRETO SEM COSTURA, CLASSE MÉDIA, CONEXÃO SOLDADA, DN 25 (1"), INSTALADO EM RAMAIS  E SUB-RAMAIS DE GÁS - FORNECIMENTO E INSTALAÇÃO. AF_10/2020</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</si>
  <si>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</si>
  <si>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</si>
  <si>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</si>
  <si>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</si>
  <si>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</si>
  <si>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</si>
  <si>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</si>
  <si>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</si>
  <si>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</si>
  <si>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</si>
  <si>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</si>
  <si>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</si>
  <si>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</si>
  <si>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</si>
  <si>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</si>
  <si>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</si>
  <si>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</si>
  <si>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</si>
  <si>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</si>
  <si>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</si>
  <si>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</si>
  <si>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</si>
  <si>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CPVC, SOLDÁVEL, DN 114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</si>
  <si>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AF_10/2020</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</si>
  <si>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</si>
  <si>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</si>
  <si>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</si>
  <si>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</si>
  <si>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</si>
  <si>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</si>
  <si>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</si>
  <si>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</si>
  <si>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</si>
  <si>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</si>
  <si>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</si>
  <si>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</si>
  <si>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</si>
  <si>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</si>
  <si>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</si>
  <si>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</si>
  <si>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</si>
  <si>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</si>
  <si>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</si>
  <si>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</si>
  <si>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</si>
  <si>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</si>
  <si>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</si>
  <si>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</si>
  <si>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</si>
  <si>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</si>
  <si>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</si>
  <si>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</si>
  <si>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</si>
  <si>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</si>
  <si>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</si>
  <si>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</si>
  <si>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</si>
  <si>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</si>
  <si>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</si>
  <si>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</si>
  <si>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</si>
  <si>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</si>
  <si>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</si>
  <si>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</si>
  <si>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</si>
  <si>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</si>
  <si>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</si>
  <si>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</si>
  <si>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</si>
  <si>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</si>
  <si>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</si>
  <si>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</si>
  <si>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</si>
  <si>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</si>
  <si>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</si>
  <si>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</si>
  <si>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</si>
  <si>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</si>
  <si>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</si>
  <si>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</si>
  <si>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</si>
  <si>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</si>
  <si>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</si>
  <si>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</si>
  <si>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</si>
  <si>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</si>
  <si>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</si>
  <si>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</si>
  <si>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</si>
  <si>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</si>
  <si>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</si>
  <si>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</si>
  <si>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</si>
  <si>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</si>
  <si>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</si>
  <si>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</si>
  <si>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</si>
  <si>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</si>
  <si>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</si>
  <si>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</si>
  <si>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</si>
  <si>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</si>
  <si>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</si>
  <si>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</si>
  <si>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</si>
  <si>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</si>
  <si>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</si>
  <si>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</si>
  <si>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</si>
  <si>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</si>
  <si>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</si>
  <si>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</si>
  <si>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</si>
  <si>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</si>
  <si>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</si>
  <si>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</si>
  <si>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</si>
  <si>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</si>
  <si>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</si>
  <si>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</si>
  <si>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</si>
  <si>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</si>
  <si>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</si>
  <si>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</si>
  <si>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</si>
  <si>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</si>
  <si>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</si>
  <si>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</si>
  <si>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</si>
  <si>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</si>
  <si>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</si>
  <si>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</si>
  <si>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</si>
  <si>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</si>
  <si>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</si>
  <si>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</si>
  <si>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</si>
  <si>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</si>
  <si>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</si>
  <si>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</si>
  <si>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</si>
  <si>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</si>
  <si>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</si>
  <si>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</si>
  <si>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</si>
  <si>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</si>
  <si>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</si>
  <si>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</si>
  <si>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</si>
  <si>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</si>
  <si>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</si>
  <si>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</si>
  <si>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TUBO, PVC, SOLDÁVEL, DN 20 MM, INSTALADO EM DRENO DE AR CONDICIONADO - FORNECIMENTO E INSTALAÇÃO. AF_08/2022</t>
  </si>
  <si>
    <t>TUBO, PVC, SOLDÁVEL, DN 32 MM, INSTALADO EM DRENO DE AR CONDICIONADO - FORNECIMENTO E INSTALAÇÃO. AF_08/2022</t>
  </si>
  <si>
    <t>0180</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</si>
  <si>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</si>
  <si>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</si>
  <si>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</si>
  <si>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</si>
  <si>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</si>
  <si>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</si>
  <si>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</si>
  <si>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</si>
  <si>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</si>
  <si>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</si>
  <si>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</si>
  <si>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</si>
  <si>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</si>
  <si>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</si>
  <si>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</si>
  <si>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</si>
  <si>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</si>
  <si>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</si>
  <si>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</si>
  <si>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</si>
  <si>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</si>
  <si>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CORRER, PVC, SOLDÁVEL, DN 25MM, INSTALADO EM RAMAL OU SUB-RAMAL DE ÁGUA - FORNECIMENTO E INSTALAÇÃO. AF_12/2014</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</si>
  <si>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</si>
  <si>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</si>
  <si>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</si>
  <si>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</si>
  <si>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</si>
  <si>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</si>
  <si>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</si>
  <si>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</si>
  <si>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</si>
  <si>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</si>
  <si>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</si>
  <si>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</si>
  <si>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</si>
  <si>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</si>
  <si>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</si>
  <si>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</si>
  <si>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</si>
  <si>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</si>
  <si>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</si>
  <si>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</si>
  <si>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</si>
  <si>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</si>
  <si>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</si>
  <si>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</si>
  <si>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</si>
  <si>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</si>
  <si>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</si>
  <si>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</si>
  <si>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</si>
  <si>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</si>
  <si>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</si>
  <si>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</si>
  <si>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</si>
  <si>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</si>
  <si>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</si>
  <si>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</si>
  <si>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</si>
  <si>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</si>
  <si>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</si>
  <si>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</si>
  <si>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</si>
  <si>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</si>
  <si>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</si>
  <si>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</si>
  <si>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CURVA DE TRANSPOSIÇÃO, PVC, SOLDÁVEL, DN 25MM, INSTALADO EM RAMAL DE DISTRIBUIÇÃO DE ÁGUA   FORNECIMENTO E INSTALAÇÃO. AF_06/2022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</si>
  <si>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</si>
  <si>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</si>
  <si>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</si>
  <si>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</si>
  <si>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</si>
  <si>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</si>
  <si>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CURVA DE TRANSPOSIÇÃO, PVC, SOLDÁVEL, DN 32MM, INSTALADO EM RAMAL DE DISTRIBUIÇÃO DE ÁGUA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</si>
  <si>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</si>
  <si>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</si>
  <si>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</si>
  <si>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</si>
  <si>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</si>
  <si>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</si>
  <si>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</si>
  <si>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</si>
  <si>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</si>
  <si>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</si>
  <si>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</si>
  <si>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</si>
  <si>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</si>
  <si>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</si>
  <si>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</si>
  <si>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</si>
  <si>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</si>
  <si>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</si>
  <si>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</si>
  <si>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</si>
  <si>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</si>
  <si>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</si>
  <si>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</si>
  <si>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</si>
  <si>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</si>
  <si>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</si>
  <si>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</si>
  <si>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</si>
  <si>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</si>
  <si>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</si>
  <si>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</si>
  <si>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</si>
  <si>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</si>
  <si>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</si>
  <si>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</si>
  <si>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</si>
  <si>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</si>
  <si>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</si>
  <si>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</si>
  <si>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</si>
  <si>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</si>
  <si>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</si>
  <si>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</si>
  <si>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</si>
  <si>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</si>
  <si>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</si>
  <si>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</si>
  <si>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</si>
  <si>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</si>
  <si>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CURVA DE TRANSPOSIÇÃO,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</si>
  <si>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</si>
  <si>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</si>
  <si>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</si>
  <si>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</si>
  <si>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</si>
  <si>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</si>
  <si>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</si>
  <si>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</si>
  <si>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</si>
  <si>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</si>
  <si>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</si>
  <si>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</si>
  <si>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</si>
  <si>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</si>
  <si>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</si>
  <si>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</si>
  <si>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</si>
  <si>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</si>
  <si>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LUVA DE CORRER, PVC, SOLDÁVEL, DN 40MM, INSTALADO EM PRUMADA DE ÁGUA   FORNECIMENTO E INSTALAÇÃO.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</si>
  <si>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</si>
  <si>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</si>
  <si>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</si>
  <si>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</si>
  <si>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</si>
  <si>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</si>
  <si>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</si>
  <si>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</si>
  <si>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</si>
  <si>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</si>
  <si>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</si>
  <si>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</si>
  <si>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</si>
  <si>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</si>
  <si>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</si>
  <si>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</si>
  <si>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</si>
  <si>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</si>
  <si>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</si>
  <si>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</si>
  <si>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</si>
  <si>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</si>
  <si>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</si>
  <si>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</si>
  <si>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</si>
  <si>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</si>
  <si>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</si>
  <si>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</si>
  <si>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</si>
  <si>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</si>
  <si>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</si>
  <si>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DE CORRER, PVC, SOLDÁVEL, DN 60MM, INSTALADO EM PRUMADA DE ÁGUA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</si>
  <si>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</si>
  <si>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</si>
  <si>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</si>
  <si>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</si>
  <si>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</si>
  <si>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</si>
  <si>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</si>
  <si>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ADAPTADOR CURTO COM BOLSA E ROSCA PARA REGISTRO, PVC, SOLDÁVEL, DN 75MM X 2.1/2", INSTALADO EM PRUMADA DE ÁGUA - FORNECIMENTO E INSTALAÇÃO. AF_12/2014</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</si>
  <si>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</si>
  <si>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</si>
  <si>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</si>
  <si>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</si>
  <si>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</si>
  <si>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</si>
  <si>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</si>
  <si>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</si>
  <si>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</si>
  <si>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</si>
  <si>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</si>
  <si>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</si>
  <si>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</si>
  <si>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</si>
  <si>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</si>
  <si>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</si>
  <si>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</si>
  <si>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</si>
  <si>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</si>
  <si>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</si>
  <si>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</si>
  <si>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</si>
  <si>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</si>
  <si>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</si>
  <si>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</si>
  <si>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</si>
  <si>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</si>
  <si>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</si>
  <si>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</si>
  <si>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</si>
  <si>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CPVC, SOLDÁVEL, DN 15MM, INSTALADO EM RAMAL OU SUB-RAMAL DE ÁGUA - FORNECIMENTO E INSTALAÇÃO. AF_06/2022</t>
  </si>
  <si>
    <t>LUVA DE CORRER, CPVC, SOLDÁVEL, DN 15MM, INSTALADO EM RAMAL OU SUB-RAMAL DE ÁGUA   FORNECIMENTO E INSTALAÇÃO. AF_06/2022</t>
  </si>
  <si>
    <t>LUVA DE TRANSIÇÃO, CPVC, SOLDÁVEL, DN15MM X 1/2", INSTALADO EM RAMAL OU SUB-RAMAL DE ÁGUA -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</si>
  <si>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</si>
  <si>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</si>
  <si>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</si>
  <si>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</si>
  <si>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</si>
  <si>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</si>
  <si>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LUVA DE TRANSIÇÃO, CPVC, SOLDÁVEL, DN22MM X 25MM, INSTALADO EM RAMAL OU SUB-RAMAL DE ÁGUA -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</si>
  <si>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</si>
  <si>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</si>
  <si>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</si>
  <si>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</si>
  <si>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</si>
  <si>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</si>
  <si>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</si>
  <si>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</si>
  <si>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</si>
  <si>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</si>
  <si>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</si>
  <si>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</si>
  <si>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</si>
  <si>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TÊ DE INSPEÇÃO, PVC, SERIE R, ÁGUA PLUVIAL, DN 100 MM, JUNTA ELÁSTICA, FORNECIDO E INSTALADO EM CONDUTORES VERTICAIS DE ÁGUAS PLUVIAIS. AF_06/2022</t>
  </si>
  <si>
    <t>CONECTOR, CPVC, SOLDÁVEL, DN 28MM X 1 , INSTALADO EM RAMAL OU SUB-RAMAL DE ÁGUA   FORNECIMENTO E INSTALAÇÃO. AF_06/2022</t>
  </si>
  <si>
    <t>LUVA SIMPLES, PVC, SERIE R, ÁGUA PLUVIAL, DN 150 MM, JUNTA ELÁSTICA, FORNECIDO E INSTALADO EM CONDUTORES VERTICAIS DE ÁGUAS PLUVIAIS. AF_06/2022</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</si>
  <si>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</si>
  <si>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</si>
  <si>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LUVA, CPVC, SOLDÁVEL, DN 35MM, INSTALADO EM RAMAL OU SUB-RAMAL DE ÁGUA   FORNECIMENTO E INSTALAÇÃO. AF_06/2022</t>
  </si>
  <si>
    <t>REDUÇÃO EXCÊNTRICA, PVC, SERIE R, ÁGUA PLUVIAL, DN 150 X 100 MM, JUNTA ELÁSTICA, FORNECIDO E INSTALADO EM CONDUTORES VERTICAIS DE ÁGUAS PLUVIAIS. AF_06/2022</t>
  </si>
  <si>
    <t>LUVA DE CORRER, CPVC, SOLDÁVEL, DN 35MM, INSTALADO EM RAMAL OU SUB-RAMAL DE ÁGUA   FORNECIMENTO E INSTALAÇÃO. AF_06/2022</t>
  </si>
  <si>
    <t>TÊ DE INSPEÇÃO, PVC, SERIE R, ÁGUA PLUVIAL, DN 150 X 100 MM, JUNTA ELÁSTICA, FORNECIDO E INSTALADO EM CONDUTORES VERTICAIS DE ÁGUAS PLUVIAIS. AF_06/2022</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</si>
  <si>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</si>
  <si>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</si>
  <si>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CONECTOR, CPVC, SOLDÁVEL, DN 35MM X 1 1/4 , INSTALADO EM RAMAL OU SUB-RAMAL DE ÁGUA   FORNECIMENTO E INSTALAÇÃO. AF_06/2022</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</si>
  <si>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</si>
  <si>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</si>
  <si>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</si>
  <si>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</si>
  <si>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</si>
  <si>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</si>
  <si>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TE DE TRANSIÇÃO, CPVC, SOLDÁVEL, DN 15MM X 1/2 , INSTALADO EM RAMAL OU SUB-RAMAL DE ÁGUA   FORNECIMENTO E INSTALAÇÃO. AF_06/2022</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</si>
  <si>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</si>
  <si>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</si>
  <si>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</si>
  <si>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</si>
  <si>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</si>
  <si>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TE DE TRANSIÇÃO, CPVC, SOLDÁVEL, DN 22MM X 1/2 , INSTALADO EM RAMAL OU SUB-RAMAL DE ÁGUA   FORNECIMENTO E INSTALAÇÃO. AF_06/2022</t>
  </si>
  <si>
    <t>TÊ, PVC, SERIE R, ÁGUA PLUVIAL, DN 150 X 150 MM, JUNTA ELÁSTICA, FORNECIDO E INSTALADO EM CONDUTORES VERTICAIS DE ÁGUAS PLUVIAIS. AF_06/2022</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</si>
  <si>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</si>
  <si>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</si>
  <si>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</si>
  <si>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</si>
  <si>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</si>
  <si>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</si>
  <si>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</si>
  <si>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</si>
  <si>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CURVA 90 GRAUS, CPVC, SOLDÁVEL, DN 22MM, INSTALADO EM RAMAL DE DISTRIBUIÇÃO DE ÁGUA - FORNECIMENTO E INSTALAÇÃO. AF_06/2022</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</si>
  <si>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</si>
  <si>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</si>
  <si>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</si>
  <si>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</si>
  <si>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</si>
  <si>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</si>
  <si>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JOELHO 90 GRAUS, CPVC, SOLDÁVEL, DN 35MM, INSTALADO EM RAMAL DE DISTRIBUIÇÃO DE ÁGUA   FORNECIMENTO E INSTALAÇÃO. AF_06/2022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</si>
  <si>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</si>
  <si>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</si>
  <si>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</si>
  <si>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</si>
  <si>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</si>
  <si>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</si>
  <si>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</si>
  <si>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AF_08/2022</t>
  </si>
  <si>
    <t>LUVA DE CORRER, CPVC, SOLDÁVEL, DN 22MM, INSTALADO EM RAMAL DE DISTRIBUIÇÃO DE ÁGUA   FORNECIMENTO E INSTALAÇÃO. AF_12/2014</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</si>
  <si>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</si>
  <si>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</si>
  <si>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</si>
  <si>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</si>
  <si>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</si>
  <si>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</si>
  <si>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</si>
  <si>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ADAPTADOR, CPVC, SOLDÁVEL, DN 22MM, INSTALADO EM RAMAL DE DISTRIBUIÇÃO DE ÁGUA   FORNECIMENTO E INSTALAÇÃO. AF_06/2022</t>
  </si>
  <si>
    <t>CURVA CURTA 90 GRAUS, PVC, SERIE NORMAL, ESGOTO PREDIAL, DN 100 MM, JUNTA ELÁSTICA, FORNECIDO E INSTALADO EM RAMAL DE DESCARGA OU RAMAL DE ESGOTO SANITÁRIO. AF_08/2022</t>
  </si>
  <si>
    <t>CURVA DE TRANSPOSIÇÃO, CPVC, SOLDÁVEL, DN 22MM, INSTALADO EM RAMAL DE DISTRIBUIÇÃO DE ÁGUA   FORNECIMENTO E INSTALAÇÃO. AF_06/2022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</si>
  <si>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</si>
  <si>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</si>
  <si>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</si>
  <si>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</si>
  <si>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</si>
  <si>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</si>
  <si>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</si>
  <si>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</si>
  <si>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</si>
  <si>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</si>
  <si>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</si>
  <si>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</si>
  <si>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</si>
  <si>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</si>
  <si>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</si>
  <si>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</si>
  <si>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</si>
  <si>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</si>
  <si>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TUBO, CPVC, SOLDÁVEL, DN 54MM, INSTALADO EM PRUMADA DE ÁGUA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</si>
  <si>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</si>
  <si>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</si>
  <si>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</si>
  <si>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</si>
  <si>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</si>
  <si>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</si>
  <si>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JOELHO 90 GRAUS, CPVC, SOLDÁVEL, DN 42MM, INSTALADO EM PRUMADA DE ÁGUA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</si>
  <si>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</si>
  <si>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</si>
  <si>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</si>
  <si>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</si>
  <si>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</si>
  <si>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</si>
  <si>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</si>
  <si>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</si>
  <si>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</si>
  <si>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</si>
  <si>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</si>
  <si>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</si>
  <si>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</si>
  <si>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</si>
  <si>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</si>
  <si>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</si>
  <si>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</si>
  <si>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</si>
  <si>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</si>
  <si>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</si>
  <si>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</si>
  <si>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</si>
  <si>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</si>
  <si>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</si>
  <si>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</si>
  <si>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</si>
  <si>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</si>
  <si>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</si>
  <si>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</si>
  <si>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</si>
  <si>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</si>
  <si>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UNIÃO, CPVC, SOLDÁVEL, DN35MM, INSTALADO EM PRUMADA DE ÁGUA   FORNECIMENTO E INSTALAÇÃO. AF_06/2022</t>
  </si>
  <si>
    <t>LUVA SIMPLES, PVC, SERIE NORMAL, ESGOTO PREDIAL, DN 75 MM, JUNTA ELÁSTICA, FORNECIDO E INSTALADO EM PRUMADA DE ESGOTO SANITÁRIO OU VENTILAÇÃO. AF_08/2022</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</si>
  <si>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</si>
  <si>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</si>
  <si>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</si>
  <si>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CPVC, SOLDÁVEL, DN 42MM, INSTALADO EM PRUMADA DE ÁGUA   FORNECIMENTO E INSTALAÇÃO. AF_06/2022</t>
  </si>
  <si>
    <t>LUVA DE CORRER, PVC, SERIE NORMAL, ESGOTO PREDIAL, DN 100 MM, JUNTA ELÁSTICA, FORNECIDO E INSTALADO EM PRUMADA DE ESGOTO SANITÁRIO OU VENTILAÇÃO. AF_08/2022</t>
  </si>
  <si>
    <t>LUVA DE CORRER, CPVC, SOLDÁVEL, DN 42MM, INSTALADO EM PRUMADA DE ÁGUA   FORNECIMENTO E INSTALAÇÃO. AF_06/2022</t>
  </si>
  <si>
    <t>TE, PVC, SERIE NORMAL, ESGOTO PREDIAL, DN 50 X 50 MM, JUNTA ELÁSTICA, FORNECIDO E INSTALADO EM PRUMADA DE ESGOTO SANITÁRIO OU VENTILAÇÃO. AF_08/2022</t>
  </si>
  <si>
    <t>LUVA DE TRANSIÇÃO, CPVC, SOLDÁVEL, DN42MM X 1.1/2 , INSTALADO EM PRUMADA DE ÁGUA   FORNECIMENTO E INSTALAÇÃO. AF_06/2022</t>
  </si>
  <si>
    <t>JUNÇÃO SIMPLES, PVC, SERIE NORMAL, ESGOTO PREDIAL, DN 50 X 50 MM, JUNTA ELÁSTICA, FORNECIDO E INSTALADO EM PRUMADA DE ESGOTO SANITÁRIO OU VENTILAÇÃO. AF_08/2022</t>
  </si>
  <si>
    <t>UNIÃO, CPVC, SOLDÁVEL, DN42MM, INSTALADO EM PRUMADA DE ÁGUA   FORNECIMENTO E INSTALAÇÃO. AF_06/2022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</si>
  <si>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</si>
  <si>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</si>
  <si>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CONECTOR, CPVC, SOLDÁVEL, DN 42MM X 1.1/2 , INSTALADO EM PRUMADA DE ÁGUA   FORNECIMENTO E INSTALAÇÃO. AF_06/2022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</si>
  <si>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</si>
  <si>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</si>
  <si>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</si>
  <si>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</si>
  <si>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</si>
  <si>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</si>
  <si>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</si>
  <si>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</si>
  <si>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</si>
  <si>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</si>
  <si>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</si>
  <si>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</si>
  <si>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</si>
  <si>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</si>
  <si>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</si>
  <si>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</si>
  <si>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</si>
  <si>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</si>
  <si>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</si>
  <si>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</si>
  <si>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</si>
  <si>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</si>
  <si>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</si>
  <si>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</si>
  <si>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</si>
  <si>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</si>
  <si>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</si>
  <si>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</si>
  <si>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</si>
  <si>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</si>
  <si>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</si>
  <si>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</si>
  <si>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</si>
  <si>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</si>
  <si>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</si>
  <si>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</si>
  <si>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</si>
  <si>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</si>
  <si>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</si>
  <si>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</si>
  <si>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</si>
  <si>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</si>
  <si>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</si>
  <si>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</si>
  <si>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</si>
  <si>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</si>
  <si>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</si>
  <si>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</si>
  <si>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</si>
  <si>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</si>
  <si>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</si>
  <si>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</si>
  <si>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</si>
  <si>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</si>
  <si>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</si>
  <si>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</si>
  <si>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</si>
  <si>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</si>
  <si>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</si>
  <si>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</si>
  <si>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</si>
  <si>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</si>
  <si>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</si>
  <si>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</si>
  <si>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</si>
  <si>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</si>
  <si>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</si>
  <si>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</si>
  <si>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</si>
  <si>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</si>
  <si>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</si>
  <si>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</si>
  <si>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</si>
  <si>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</si>
  <si>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</si>
  <si>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</si>
  <si>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</si>
  <si>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</si>
  <si>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</si>
  <si>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</si>
  <si>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</si>
  <si>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</si>
  <si>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</si>
  <si>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</si>
  <si>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</si>
  <si>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</si>
  <si>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</si>
  <si>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</si>
  <si>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</si>
  <si>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</si>
  <si>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</si>
  <si>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</si>
  <si>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</si>
  <si>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</si>
  <si>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</si>
  <si>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</si>
  <si>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</si>
  <si>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</si>
  <si>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</si>
  <si>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</si>
  <si>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</si>
  <si>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</si>
  <si>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</si>
  <si>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</si>
  <si>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</si>
  <si>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</si>
  <si>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</si>
  <si>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</si>
  <si>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</si>
  <si>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</si>
  <si>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</si>
  <si>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</si>
  <si>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</si>
  <si>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</si>
  <si>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</si>
  <si>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</si>
  <si>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</si>
  <si>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</si>
  <si>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</si>
  <si>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</si>
  <si>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</si>
  <si>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</si>
  <si>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</si>
  <si>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</si>
  <si>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</si>
  <si>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</si>
  <si>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</si>
  <si>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</si>
  <si>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</si>
  <si>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</si>
  <si>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</si>
  <si>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</si>
  <si>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</si>
  <si>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</si>
  <si>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</si>
  <si>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</si>
  <si>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</si>
  <si>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</si>
  <si>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</si>
  <si>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</si>
  <si>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</si>
  <si>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</si>
  <si>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</si>
  <si>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</si>
  <si>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</si>
  <si>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</si>
  <si>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</si>
  <si>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</si>
  <si>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</si>
  <si>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</si>
  <si>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</si>
  <si>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</si>
  <si>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</si>
  <si>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</si>
  <si>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</si>
  <si>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</si>
  <si>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</si>
  <si>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</si>
  <si>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</si>
  <si>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</si>
  <si>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</si>
  <si>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</si>
  <si>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</si>
  <si>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</si>
  <si>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</si>
  <si>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</si>
  <si>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</si>
  <si>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</si>
  <si>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</si>
  <si>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</si>
  <si>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</si>
  <si>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</si>
  <si>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</si>
  <si>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</si>
  <si>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</si>
  <si>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</si>
  <si>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</si>
  <si>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</si>
  <si>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</si>
  <si>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</si>
  <si>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</si>
  <si>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</si>
  <si>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</si>
  <si>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</si>
  <si>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</si>
  <si>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</si>
  <si>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</si>
  <si>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</si>
  <si>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</si>
  <si>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</si>
  <si>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</si>
  <si>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</si>
  <si>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</si>
  <si>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</si>
  <si>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</si>
  <si>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</si>
  <si>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</si>
  <si>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</si>
  <si>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</si>
  <si>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</si>
  <si>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</si>
  <si>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</si>
  <si>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</si>
  <si>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</si>
  <si>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</si>
  <si>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</si>
  <si>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</si>
  <si>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</si>
  <si>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</si>
  <si>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</si>
  <si>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</si>
  <si>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</si>
  <si>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</si>
  <si>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</si>
  <si>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</si>
  <si>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</si>
  <si>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</si>
  <si>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</si>
  <si>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</si>
  <si>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</si>
  <si>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</si>
  <si>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</si>
  <si>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</si>
  <si>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</si>
  <si>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</si>
  <si>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</si>
  <si>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</si>
  <si>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</si>
  <si>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</si>
  <si>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</si>
  <si>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</si>
  <si>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</si>
  <si>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</si>
  <si>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</si>
  <si>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</si>
  <si>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</si>
  <si>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</si>
  <si>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</si>
  <si>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</si>
  <si>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</si>
  <si>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</si>
  <si>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</si>
  <si>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</si>
  <si>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</si>
  <si>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</si>
  <si>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</si>
  <si>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</si>
  <si>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</si>
  <si>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</si>
  <si>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</si>
  <si>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</si>
  <si>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</si>
  <si>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</si>
  <si>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</si>
  <si>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</si>
  <si>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</si>
  <si>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</si>
  <si>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</si>
  <si>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</si>
  <si>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</si>
  <si>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</si>
  <si>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</si>
  <si>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</si>
  <si>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</si>
  <si>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</si>
  <si>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</si>
  <si>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</si>
  <si>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</si>
  <si>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</si>
  <si>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</si>
  <si>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</si>
  <si>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</si>
  <si>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</si>
  <si>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</si>
  <si>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</si>
  <si>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</si>
  <si>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</si>
  <si>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</si>
  <si>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</si>
  <si>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</si>
  <si>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</si>
  <si>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</si>
  <si>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</si>
  <si>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</si>
  <si>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</si>
  <si>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</si>
  <si>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</si>
  <si>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</si>
  <si>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</si>
  <si>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</si>
  <si>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</si>
  <si>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</si>
  <si>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</si>
  <si>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</si>
  <si>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</si>
  <si>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</si>
  <si>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</si>
  <si>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</si>
  <si>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</si>
  <si>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</si>
  <si>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</si>
  <si>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</si>
  <si>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</si>
  <si>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</si>
  <si>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</si>
  <si>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</si>
  <si>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</si>
  <si>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</si>
  <si>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</si>
  <si>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</si>
  <si>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</si>
  <si>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</si>
  <si>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</si>
  <si>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</si>
  <si>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</si>
  <si>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</si>
  <si>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</si>
  <si>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</si>
  <si>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</si>
  <si>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</si>
  <si>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</si>
  <si>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</si>
  <si>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</si>
  <si>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</si>
  <si>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</si>
  <si>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</si>
  <si>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</si>
  <si>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</si>
  <si>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</si>
  <si>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</si>
  <si>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</si>
  <si>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</si>
  <si>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</si>
  <si>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</si>
  <si>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</si>
  <si>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</si>
  <si>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</si>
  <si>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</si>
  <si>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</si>
  <si>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</si>
  <si>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</si>
  <si>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</si>
  <si>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</si>
  <si>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</si>
  <si>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</si>
  <si>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</si>
  <si>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</si>
  <si>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</si>
  <si>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</si>
  <si>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</si>
  <si>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</si>
  <si>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</si>
  <si>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</si>
  <si>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</si>
  <si>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</si>
  <si>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</si>
  <si>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</si>
  <si>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</si>
  <si>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</si>
  <si>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</si>
  <si>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</si>
  <si>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</si>
  <si>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</si>
  <si>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</si>
  <si>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</si>
  <si>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</si>
  <si>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</si>
  <si>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</si>
  <si>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</si>
  <si>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</si>
  <si>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</si>
  <si>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</si>
  <si>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</si>
  <si>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</si>
  <si>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</si>
  <si>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</si>
  <si>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</si>
  <si>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</si>
  <si>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</si>
  <si>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</si>
  <si>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</si>
  <si>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CONECTOR, CPVC, SOLDÁVEL, DN 54 MM X 2",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</si>
  <si>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</si>
  <si>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</si>
  <si>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CONECTOR, CPVC, SOLDÁVEL, DN 89 MM X 3",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</si>
  <si>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</si>
  <si>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CONECTOR, CPVC, SOLDÁVEL, DN 114 MM X 4", INSTALADO EM RESERVAÇÃO DE ÁGUA DE EDIFICAÇÃO QUE POSSUA RESERVATÓRIO DE FIBRA/FIBROCIMENTO - FORNECIMENTO E INSTALAÇÃO. AF_06/2016</t>
  </si>
  <si>
    <t>LUVA, CPVC, SOLDÁVEL, DN 114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</si>
  <si>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</si>
  <si>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</si>
  <si>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</si>
  <si>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</si>
  <si>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</si>
  <si>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</si>
  <si>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</si>
  <si>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</si>
  <si>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</si>
  <si>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JOELHO 90 GRAUS, CPVC, SOLDÁVEL, DN 114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</si>
  <si>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</si>
  <si>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</si>
  <si>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</si>
  <si>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</si>
  <si>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</si>
  <si>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</si>
  <si>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</si>
  <si>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TE, CPVC, SOLDÁVEL, DN 114 MM, INSTALADO EM RESERVAÇÃO DE ÁGUA DE EDIFICAÇÃO QUE POSSUA RESERVATÓRIO DE FIBRA/FIBROCIMENTO - FORNECIMENTO E INSTALAÇÃO. AF_06/2016</t>
  </si>
  <si>
    <t>ADAPTADOR COM FLANGE E ANEL DE VEDAÇÃO, CPVC, ROSCÁVEL, DN 15 MM, INSTALADO EM RESERVAÇÃO DE ÁGUA DE EDIFICAÇÃO QUE POSSUA RESERVATÓRIO DE FIBRA/FIBROCIMENTO - FORNECIMENTO E INSTALAÇÃO. AF_06/2016</t>
  </si>
  <si>
    <t>ADAPTADOR COM FLANGE E ANEL DE VEDAÇÃO, CPVC, ROSCÁVEL, DN 22 MM, INSTALADO EM RESERVAÇÃO DE ÁGUA DE EDIFICAÇÃO QUE POSSUA RESERVATÓRIO DE FIBRA/FIBROCIMENTO - FORNECIMENTO E INSTALAÇÃO. AF_06/2016</t>
  </si>
  <si>
    <t>ADAPTADOR COM FLANGE E ANEL DE VEDAÇÃO, CPVC, ROSCÁVEL, DN 28 MM, INSTALADO EM RESERVAÇÃO DE ÁGUA DE EDIFICAÇÃO QUE POSSUA RESERVATÓRIO DE FIBRA/FIBROCIMENTO - FORNECIMENTO E INSTALAÇÃO. AF_06/2016</t>
  </si>
  <si>
    <t>ADAPTADOR COM FLANGE E ANEL DE VEDAÇÃO, CPVC, ROSCÁVEL, DN 35 MM, INSTALADO EM RESERVAÇÃO DE ÁGUA DE EDIFICAÇÃO QUE POSSUA RESERVATÓRIO DE FIBRA/FIBROCIMENTO - FORNECIMENTO E INSTALAÇÃO. AF_06/2016</t>
  </si>
  <si>
    <t>ADAPTADOR COM FLANGE E ANEL DE VEDAÇÃO, CPVC, ROSCÁVEL, DN 42 MM, INSTALADO EM RESERVAÇÃO DE ÁGUA DE EDIFICAÇÃO QUE POSSUA RESERVATÓRIO DE FIBRA/FIBROCIMENTO - FORNECIMENTO E INSTALAÇÃO. AF_06/2016</t>
  </si>
  <si>
    <t>ADAPTADOR COM FLANGE E ANEL DE VEDAÇÃO, CPVC, ROSCÁVEL, DN 54 MM, INSTALADO EM RESERVAÇÃO DE ÁGUA DE EDIFICAÇÃO QUE POSSUA RESERVATÓRIO DE FIBRA/FIBROCIMENTO - FORNECIMENTO E INSTALAÇÃO. AF_06/2016</t>
  </si>
  <si>
    <t>ADAPTADOR COM FLANGES LIVRES, CPVC, ROSCÁVEL, DN 15 MM, INSTALADO EM RESERVAÇÃO DE ÁGUA DE EDIFICAÇÃO QUE POSSUA RESERVATÓRIO DE FIBRA/FIBROCIMENTO - FORNECIMENTO E INSTALAÇÃO. AF_06/2016</t>
  </si>
  <si>
    <t>ADAPTADOR COM FLANGES LIVRES, CPVC, ROSCÁVEL, DN 22 MM, INSTALADO EM RESERVAÇÃO DE ÁGUA DE EDIFICAÇÃO QUE POSSUA RESERVATÓRIO DE FIBRA/FIBROCIMENTO - FORNECIMENTO E INSTALAÇÃO. AF_06/2016</t>
  </si>
  <si>
    <t>ADAPTADOR COM FLANGES LIVRES, CPVC, ROSCÁVEL, DN 28 MM, INSTALADO EM RESERVAÇÃO DE ÁGUA DE EDIFICAÇÃO QUE POSSUA RESERVATÓRIO DE FIBRA/FIBROCIMENTO - FORNECIMENTO E INSTALAÇÃO. AF_06/2016</t>
  </si>
  <si>
    <t>ADAPTADOR COM FLANGES LIVRES, CPVC, ROSCÁVEL, DN 35 MM, INSTALADO EM RESERVAÇÃO DE ÁGUA DE EDIFICAÇÃO QUE POSSUA RESERVATÓRIO DE FIBRA/FIBROCIMENTO - FORNECIMENTO E INSTALAÇÃO. AF_06/2016</t>
  </si>
  <si>
    <t>ADAPTADOR COM FLANGES LIVRES, CPVC, ROSCÁVEL, DN 42 MM, INSTALADO EM RESERVAÇÃO DE ÁGUA DE EDIFICAÇÃO QUE POSSUA RESERVATÓRIO DE FIBRA/FIBROCIMENTO - FORNECIMENTO E INSTALAÇÃO. AF_06/2016</t>
  </si>
  <si>
    <t>ADAPTADOR COM FLANGES LIVRES, CPVC, ROSCÁVEL, DN 54 MM, INSTALADO EM RESERVAÇÃO DE ÁGUA DE EDIFICAÇÃO QUE POSSUA RESERVATÓRIO DE FIBRA/FIBROCIMENTO -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</si>
  <si>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</si>
  <si>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</si>
  <si>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</si>
  <si>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</si>
  <si>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</si>
  <si>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CPVC, SOLDÁVEL, DN 73 MM, INSTALADO EM RESERVAÇÃO DE ÁGUA DE EDIFICAÇÃO QUE POSSUA RESERVATÓRIO DE FIBRA/FIBROCIMENTO - FORNECIMENTO E INSTALAÇÃO. AF_06/2016</t>
  </si>
  <si>
    <t>LUVA COM BUCHA DE LATÃO, PVC, SOLDÁVEL, DN 32MM X 1 , INSTALADO EM RAMAL DE DISTRIBUIÇÃO DE ÁGUA   FORNECIMENTO E INSTALAÇÃO. AF_06/2022</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</si>
  <si>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</si>
  <si>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</si>
  <si>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</si>
  <si>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SPRINKLER TIPO PENDENTE, 68 °C, UNIÃO POR ROSCA DN 15 (1/2") - FORNECIMENTO E INSTALAÇÃO. AF_10/2020</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</si>
  <si>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</si>
  <si>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</si>
  <si>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</si>
  <si>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</si>
  <si>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</si>
  <si>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</si>
  <si>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</si>
  <si>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</si>
  <si>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</si>
  <si>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</si>
  <si>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</si>
  <si>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</si>
  <si>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</si>
  <si>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</si>
  <si>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</si>
  <si>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</si>
  <si>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</si>
  <si>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CONECTOR MACHO, PPR, 32 X 3/4", CLASSE PN 25, INSTALADO EM RAMAL DE DISTRIBUIÇÃO DE ÁGUA   FORNECIMENTO E INSTALAÇÃO. AF_08/2022</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</si>
  <si>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</si>
  <si>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</si>
  <si>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</si>
  <si>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</si>
  <si>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</si>
  <si>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</si>
  <si>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</si>
  <si>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</si>
  <si>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</si>
  <si>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</si>
  <si>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</si>
  <si>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</si>
  <si>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</si>
  <si>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</si>
  <si>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</si>
  <si>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</si>
  <si>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</si>
  <si>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</si>
  <si>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</si>
  <si>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</si>
  <si>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</si>
  <si>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</si>
  <si>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CONECTOR MACHO, PPR, 25 X 1/2", CLASSE PN 25, INSTALADO EM PRUMADA DE ÁGUA   FORNECIMENTO E INSTALAÇÃO . AF_08/2022</t>
  </si>
  <si>
    <t>CONECTOR FÊMEA, PPR, 25 X 1/2",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</si>
  <si>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</si>
  <si>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</si>
  <si>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</si>
  <si>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</si>
  <si>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</si>
  <si>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</si>
  <si>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</si>
  <si>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</si>
  <si>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</si>
  <si>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</si>
  <si>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</si>
  <si>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</si>
  <si>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</si>
  <si>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</si>
  <si>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</si>
  <si>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</si>
  <si>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</si>
  <si>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</si>
  <si>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</si>
  <si>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CONECTOR MACHO, PPR, 25 X 1/2'', CLASSE PN 25,  INSTALADO EM RESERVAÇÃO DE ÁGUA DE EDIFICAÇÃO QUE POSSUA RESERVATÓRIO DE FIBRA/FIBROCIMENTO   FORNECIMENTO E INSTALAÇÃO. AF_06/2016</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</si>
  <si>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</si>
  <si>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</si>
  <si>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</si>
  <si>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</si>
  <si>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</si>
  <si>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</si>
  <si>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</si>
  <si>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</si>
  <si>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</si>
  <si>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</si>
  <si>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</si>
  <si>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</si>
  <si>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</si>
  <si>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</si>
  <si>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</si>
  <si>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</si>
  <si>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</si>
  <si>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</si>
  <si>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</si>
  <si>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</si>
  <si>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</si>
  <si>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</si>
  <si>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</si>
  <si>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</si>
  <si>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</si>
  <si>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</si>
  <si>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</si>
  <si>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</si>
  <si>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</si>
  <si>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</si>
  <si>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</si>
  <si>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</si>
  <si>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</si>
  <si>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</si>
  <si>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</si>
  <si>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</si>
  <si>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</si>
  <si>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</si>
  <si>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</si>
  <si>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</si>
  <si>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</si>
  <si>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</si>
  <si>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</si>
  <si>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</si>
  <si>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</si>
  <si>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</si>
  <si>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</si>
  <si>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</si>
  <si>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</si>
  <si>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</si>
  <si>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</si>
  <si>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</si>
  <si>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</si>
  <si>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</si>
  <si>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</si>
  <si>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</si>
  <si>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</si>
  <si>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</si>
  <si>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</si>
  <si>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</si>
  <si>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</si>
  <si>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</si>
  <si>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</si>
  <si>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</si>
  <si>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</si>
  <si>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</si>
  <si>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</si>
  <si>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</si>
  <si>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</si>
  <si>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</si>
  <si>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</si>
  <si>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</si>
  <si>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</si>
  <si>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</si>
  <si>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</si>
  <si>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</si>
  <si>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</si>
  <si>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</si>
  <si>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</si>
  <si>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</si>
  <si>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</si>
  <si>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</si>
  <si>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</si>
  <si>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</si>
  <si>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</si>
  <si>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</si>
  <si>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</si>
  <si>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</si>
  <si>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</si>
  <si>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</si>
  <si>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</si>
  <si>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</si>
  <si>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</si>
  <si>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</si>
  <si>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</si>
  <si>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</si>
  <si>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</si>
  <si>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</si>
  <si>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</si>
  <si>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</si>
  <si>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</si>
  <si>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</si>
  <si>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</si>
  <si>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</si>
  <si>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</si>
  <si>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</si>
  <si>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</si>
  <si>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</si>
  <si>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</si>
  <si>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</si>
  <si>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</si>
  <si>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</si>
  <si>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</si>
  <si>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</si>
  <si>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</si>
  <si>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</si>
  <si>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</si>
  <si>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</si>
  <si>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</si>
  <si>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</si>
  <si>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</si>
  <si>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</si>
  <si>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</si>
  <si>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</si>
  <si>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</si>
  <si>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</si>
  <si>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</si>
  <si>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</si>
  <si>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</si>
  <si>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</si>
  <si>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</si>
  <si>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</si>
  <si>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</si>
  <si>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</si>
  <si>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</si>
  <si>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</si>
  <si>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</si>
  <si>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</si>
  <si>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</si>
  <si>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</si>
  <si>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</si>
  <si>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</si>
  <si>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</si>
  <si>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</si>
  <si>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</si>
  <si>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</si>
  <si>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</si>
  <si>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</si>
  <si>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</si>
  <si>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</si>
  <si>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</si>
  <si>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</si>
  <si>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</si>
  <si>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</si>
  <si>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</si>
  <si>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</si>
  <si>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</si>
  <si>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</si>
  <si>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</si>
  <si>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</si>
  <si>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</si>
  <si>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</si>
  <si>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</si>
  <si>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</si>
  <si>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</si>
  <si>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</si>
  <si>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</si>
  <si>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</si>
  <si>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</si>
  <si>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</si>
  <si>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</si>
  <si>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</si>
  <si>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</si>
  <si>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</si>
  <si>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</si>
  <si>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</si>
  <si>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</si>
  <si>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</si>
  <si>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</si>
  <si>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</si>
  <si>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</si>
  <si>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</si>
  <si>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</si>
  <si>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</si>
  <si>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</si>
  <si>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</si>
  <si>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</si>
  <si>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</si>
  <si>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</si>
  <si>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</si>
  <si>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</si>
  <si>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</si>
  <si>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</si>
  <si>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</si>
  <si>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</si>
  <si>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</si>
  <si>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</si>
  <si>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</si>
  <si>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</si>
  <si>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</si>
  <si>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</si>
  <si>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</si>
  <si>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</si>
  <si>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</si>
  <si>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</si>
  <si>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</si>
  <si>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</si>
  <si>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</si>
  <si>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</si>
  <si>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</si>
  <si>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</si>
  <si>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</si>
  <si>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</si>
  <si>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</si>
  <si>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</si>
  <si>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</si>
  <si>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</si>
  <si>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</si>
  <si>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</si>
  <si>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</si>
  <si>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</si>
  <si>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</si>
  <si>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</si>
  <si>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</si>
  <si>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</si>
  <si>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</si>
  <si>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</si>
  <si>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</si>
  <si>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</si>
  <si>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</si>
  <si>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</si>
  <si>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</si>
  <si>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</si>
  <si>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</si>
  <si>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</si>
  <si>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BRONZE/LATÃO, DN 15 MM X 1/2", 90 GRAUS, SEM ANEL DE SOLDA, BOLSA X ROSCA F,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</si>
  <si>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</si>
  <si>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</si>
  <si>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</si>
  <si>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</si>
  <si>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</si>
  <si>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</si>
  <si>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</si>
  <si>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</si>
  <si>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</si>
  <si>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</si>
  <si>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CONECTOR EM BRONZE/LATÃO, DN 15 MM X 1/2", SEM ANEL DE SOLDA, BOLSA X ROSCA F,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</si>
  <si>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</si>
  <si>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</si>
  <si>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</si>
  <si>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</si>
  <si>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</si>
  <si>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</si>
  <si>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</si>
  <si>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</si>
  <si>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</si>
  <si>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</si>
  <si>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</si>
  <si>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</si>
  <si>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</si>
  <si>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</si>
  <si>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</si>
  <si>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</si>
  <si>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</si>
  <si>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</si>
  <si>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</si>
  <si>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</si>
  <si>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</si>
  <si>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</si>
  <si>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</si>
  <si>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</si>
  <si>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</si>
  <si>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</si>
  <si>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</si>
  <si>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</si>
  <si>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</si>
  <si>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</si>
  <si>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</si>
  <si>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</si>
  <si>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</si>
  <si>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</si>
  <si>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</si>
  <si>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</si>
  <si>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</si>
  <si>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</si>
  <si>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</si>
  <si>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</si>
  <si>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</si>
  <si>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</si>
  <si>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</si>
  <si>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</si>
  <si>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</si>
  <si>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</si>
  <si>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</si>
  <si>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</si>
  <si>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</si>
  <si>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</si>
  <si>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</si>
  <si>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</si>
  <si>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</si>
  <si>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</si>
  <si>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</si>
  <si>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</si>
  <si>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</si>
  <si>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</si>
  <si>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</si>
  <si>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</si>
  <si>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</si>
  <si>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</si>
  <si>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</si>
  <si>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</si>
  <si>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</si>
  <si>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</si>
  <si>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</si>
  <si>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</si>
  <si>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</si>
  <si>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</si>
  <si>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</si>
  <si>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</si>
  <si>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</si>
  <si>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</si>
  <si>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</si>
  <si>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</si>
  <si>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</si>
  <si>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</si>
  <si>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</si>
  <si>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</si>
  <si>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</si>
  <si>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</si>
  <si>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</si>
  <si>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</si>
  <si>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</si>
  <si>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</si>
  <si>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</si>
  <si>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</si>
  <si>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</si>
  <si>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</si>
  <si>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</si>
  <si>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</si>
  <si>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</si>
  <si>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</si>
  <si>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</si>
  <si>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</si>
  <si>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</si>
  <si>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</si>
  <si>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</si>
  <si>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</si>
  <si>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</si>
  <si>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</si>
  <si>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</si>
  <si>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</si>
  <si>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</si>
  <si>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</si>
  <si>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28 X 22 MM, INSTALADO EM RAMAL DE DISTRIBUIÇÃO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</si>
  <si>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</si>
  <si>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</si>
  <si>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TE, CPVC, SOLDÁVEL, DN  42MM, INSTALADO EM RAMAL DE DISTRIBUIÇÃO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</si>
  <si>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</si>
  <si>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</si>
  <si>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</si>
  <si>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</si>
  <si>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</si>
  <si>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</si>
  <si>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</si>
  <si>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TE DE REDUÇÃO, CPVC, SOLDÁVEL, DN 42 X 35 MM, INSTALADO EM RAMAL DE DISTRIBUIÇÃO DE ÁGUA - FORNECIMENTO E INSTALAÇÃO. AF_06/2022</t>
  </si>
  <si>
    <t>LUVA DE CORRER, PVC, SOLDÁVEL, DN 40MM,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</si>
  <si>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</si>
  <si>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</si>
  <si>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</si>
  <si>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</si>
  <si>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</si>
  <si>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</si>
  <si>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</si>
  <si>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</si>
  <si>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</si>
  <si>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</si>
  <si>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</si>
  <si>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</si>
  <si>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</si>
  <si>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</si>
  <si>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</si>
  <si>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</si>
  <si>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</si>
  <si>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</si>
  <si>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</si>
  <si>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</si>
  <si>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</si>
  <si>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</si>
  <si>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</si>
  <si>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</si>
  <si>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</si>
  <si>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</si>
  <si>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</si>
  <si>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</si>
  <si>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</si>
  <si>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</si>
  <si>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</si>
  <si>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</si>
  <si>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</si>
  <si>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</si>
  <si>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</si>
  <si>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</si>
  <si>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</si>
  <si>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</si>
  <si>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</si>
  <si>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</si>
  <si>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</si>
  <si>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</si>
  <si>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</si>
  <si>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</si>
  <si>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</si>
  <si>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</si>
  <si>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</si>
  <si>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</si>
  <si>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</si>
  <si>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</si>
  <si>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</si>
  <si>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</si>
  <si>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</si>
  <si>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</si>
  <si>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CAIXAS D'DAGUA, DE INSPECAO E DE GORDURA</t>
  </si>
  <si>
    <t>0181</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</si>
  <si>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</si>
  <si>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</si>
  <si>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</si>
  <si>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</si>
  <si>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</si>
  <si>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</si>
  <si>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</si>
  <si>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</si>
  <si>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</si>
  <si>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</si>
  <si>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</si>
  <si>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</si>
  <si>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</si>
  <si>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</si>
  <si>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</si>
  <si>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</si>
  <si>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</si>
  <si>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</si>
  <si>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</si>
  <si>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</si>
  <si>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</si>
  <si>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</si>
  <si>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</si>
  <si>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</si>
  <si>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</si>
  <si>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</si>
  <si>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</si>
  <si>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</si>
  <si>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</si>
  <si>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</si>
  <si>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</si>
  <si>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</si>
  <si>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</si>
  <si>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</si>
  <si>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</si>
  <si>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</si>
  <si>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</si>
  <si>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</si>
  <si>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</si>
  <si>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</si>
  <si>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</si>
  <si>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</si>
  <si>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</si>
  <si>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</si>
  <si>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</si>
  <si>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</si>
  <si>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</si>
  <si>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</si>
  <si>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</si>
  <si>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</si>
  <si>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</si>
  <si>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</si>
  <si>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POLIÉSTER REFORÇADO COM FIBRA DE VIDRO, 500 LITROS - FORNECIMENTO E INSTALAÇÃO. AF_06/2021</t>
  </si>
  <si>
    <t>CAIXA D´ÁGUA EM POLIÉSTER REFORÇADO COM FIBRA DE VIDRO, 750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</si>
  <si>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</si>
  <si>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</si>
  <si>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</si>
  <si>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3000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</si>
  <si>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</si>
  <si>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</si>
  <si>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10000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</si>
  <si>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</si>
  <si>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</si>
  <si>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</si>
  <si>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</si>
  <si>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RALOS/CAIXA SIFONADA</t>
  </si>
  <si>
    <t>0182</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</si>
  <si>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</si>
  <si>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</si>
  <si>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</si>
  <si>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</si>
  <si>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</si>
  <si>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</si>
  <si>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</si>
  <si>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</si>
  <si>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</si>
  <si>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</si>
  <si>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</si>
  <si>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APARELHOS SANITARIOS, LOUCAS, METAIS E OUTROS</t>
  </si>
  <si>
    <t>0183</t>
  </si>
  <si>
    <t>TANQUE DE LOUÇA BRANCA COM COLUNA, 30L OU EQUIVALENTE - FORNECIMENTO E INSTALAÇÃO. AF_01/2020</t>
  </si>
  <si>
    <t>TANQUE DE LOUÇA BRANCA SUSPENSO, 18L OU EQUIVALENTE - FORNECIMENTO E INSTALAÇÃO. AF_01/2020</t>
  </si>
  <si>
    <t>TANQUE DE MÁRMORE SINTÉTICO COM COLUNA, 22L OU EQUIVALENTE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</si>
  <si>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</si>
  <si>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</si>
  <si>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</si>
  <si>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</si>
  <si>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</si>
  <si>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</si>
  <si>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</si>
  <si>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</si>
  <si>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</si>
  <si>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ENGATE FLEXÍVEL EM PLÁSTICO BRANCO, 1/2" X 40CM - FORNECIMENTO E INSTALAÇÃO. AF_01/2020</t>
  </si>
  <si>
    <t>ENGATE FLEXÍVEL EM INOX, 1/2  X 30CM - FORNECIMENTO E INSTALAÇÃO. AF_01/2020</t>
  </si>
  <si>
    <t>ENGATE FLEXÍVEL EM INOX,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</si>
  <si>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</si>
  <si>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</si>
  <si>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</si>
  <si>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</si>
  <si>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</si>
  <si>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</si>
  <si>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</si>
  <si>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</si>
  <si>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</si>
  <si>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</si>
  <si>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</si>
  <si>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</si>
  <si>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</si>
  <si>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</si>
  <si>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</si>
  <si>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</si>
  <si>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</si>
  <si>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</si>
  <si>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</si>
  <si>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</si>
  <si>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</si>
  <si>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</si>
  <si>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</si>
  <si>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</si>
  <si>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</si>
  <si>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</si>
  <si>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</si>
  <si>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</si>
  <si>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</si>
  <si>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</si>
  <si>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</si>
  <si>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</si>
  <si>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</si>
  <si>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</si>
  <si>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</si>
  <si>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</si>
  <si>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</si>
  <si>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</si>
  <si>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</si>
  <si>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</si>
  <si>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</si>
  <si>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</si>
  <si>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</si>
  <si>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</si>
  <si>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</si>
  <si>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</si>
  <si>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</si>
  <si>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</si>
  <si>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</si>
  <si>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</si>
  <si>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 FORNECIMENTO E INSTALAÇÃO. AF_01/2020</t>
  </si>
  <si>
    <t>VASO SANITARIO SIFONADO CONVENCIONAL COM LOUÇA BRANCA, INCLUSO CONJUNTO DE LIGAÇÃO PARA BACIA SANITÁRIA AJUSTÁVEL - FORNECIMENTO E INSTALAÇÃO. AF_10/2016</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</si>
  <si>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</si>
  <si>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</si>
  <si>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</si>
  <si>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</si>
  <si>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</si>
  <si>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</si>
  <si>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</si>
  <si>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</si>
  <si>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</si>
  <si>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</si>
  <si>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</si>
  <si>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</si>
  <si>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LAVATORIO, TIPO MONOCOMANDO. AF_01/2020</t>
  </si>
  <si>
    <t>TORNEIRA CROMADA DE MESA PARA LAVATÓRIO COM SENSOR DE PRESENCA.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</si>
  <si>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</si>
  <si>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</si>
  <si>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</si>
  <si>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</si>
  <si>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</si>
  <si>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</si>
  <si>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</si>
  <si>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</si>
  <si>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</si>
  <si>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</si>
  <si>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</si>
  <si>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</si>
  <si>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</si>
  <si>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</si>
  <si>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</si>
  <si>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</si>
  <si>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</si>
  <si>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</si>
  <si>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PUXADOR PARA PCD, FIXADO NA PORTA - FORNECIMENTO E INSTALAÇÃO. AF_01/2020</t>
  </si>
  <si>
    <t>BANCO ARTICULADO, EM ACO INOX, PARA PCD, FIXADO NA PAREDE - FORNECIMENTO E INSTALAÇÃO. AF_01/2020</t>
  </si>
  <si>
    <t>VASO SANITÁRIO SIFONADO COM CAIXA ACOPLADA, LOUÇA BRANCA - PADRÃO ALTO - FORNECIMENTO E INSTALAÇÃO. AF_01/2020</t>
  </si>
  <si>
    <t>FOSSAS/SUMIDOUROS</t>
  </si>
  <si>
    <t>0184</t>
  </si>
  <si>
    <t>TANQUE SÉPTICO CIRCULAR, EM CONCRETO PRÉ-MOLDADO, DIÂMETRO INTERNO = 1,10 M, ALTURA INTERNA = 2,50 M, VOLUME ÚTIL: 2138,2 L (PARA 5 CONTRIBUINTES). AF_12/2020_PA</t>
  </si>
  <si>
    <t>TANQUE SÉPTICO CIRCULAR, EM CONCRETO PRÉ-MOLDADO, DIÂMETRO INTERNO = 1,40 M, ALTURA INTERNA = 2,50 M, VOLUME ÚTIL: 3463,6 L (PARA 13 CONTRIBUINTES). AF_12/2020_PA</t>
  </si>
  <si>
    <t>TANQUE SÉPTICO CIRCULAR, EM CONCRETO PRÉ-MOLDADO, DIÂMETRO INTERNO = 1,88 M, ALTURA INTERNA = 2,50 M, VOLUME ÚTIL: 6245,8 L (PARA 32 CONTRIBUINTES). AF_12/2020_PA</t>
  </si>
  <si>
    <t>TANQUE SÉPTICO CIRCULAR, EM CONCRETO PRÉ-MOLDADO, DIÂMETRO INTERNO = 2,38 M, ALTURA INTERNA = 2,50 M, VOLUME ÚTIL: 10009,8 L (PARA 69 CONTRIBUINTES). AF_12/2020_PA</t>
  </si>
  <si>
    <t>TANQUE SÉPTICO CIRCULAR, EM CONCRETO PRÉ-MOLDADO, DIÂMETRO INTERNO = 2,38 M, ALTURA INTERNA = 3,0 M, VOLUME ÚTIL: 12234,2 L (PARA 86 CONTRIBUINTES). AF_12/2020_PA</t>
  </si>
  <si>
    <t>TANQUE SÉPTICO CIRCULAR, EM CONCRETO PRÉ-MOLDADO, DIÂMETRO INTERNO = 2,88 M, ALTURA INTERNA = 2,50 M, VOLUME ÚTIL: 14657,4 L (PARA 105 CONTRIBUINTES). AF_12/2020_PA</t>
  </si>
  <si>
    <t>FILTRO ANAERÓBIO CIRCULAR, EM CONCRETO PRÉ-MOLDADO, DIÂMETRO INTERNO = 1,10 M, ALTURA INTERNA = 1,50 M, VOLUME ÚTIL: 1140,4 L (PARA 5 CONTRIBUINTES). AF_12/2020_PA</t>
  </si>
  <si>
    <t>FILTRO ANAERÓBIO CIRCULAR, EM CONCRETO PRÉ-MOLDADO, DIÂMETRO INTERNO = 1,88 M, ALTURA INTERNA = 1,50 M, VOLUME ÚTIL: 3331,1 L (PARA 19 CONTRIBUINTES). AF_12/2020_PA</t>
  </si>
  <si>
    <t>FILTRO ANAERÓBIO CIRCULAR, EM CONCRETO PRÉ-MOLDADO, DIÂMETRO INTERNO = 2,38 M, ALTURA INTERNA = 1,50 M, VOLUME ÚTIL: 5338,6 L (PARA 34 CONTRIBUINTES). AF_12/2020_PA</t>
  </si>
  <si>
    <t>FILTRO ANAERÓBIO CIRCULAR, EM CONCRETO PRÉ-MOLDADO, DIÂMETRO INTERNO = 2,88 M, ALTURA INTERNA = 1,50 M, VOLUME ÚTIL: 7817,3 L (PARA 75 CONTRIBUINTES). AF_12/2020_PA</t>
  </si>
  <si>
    <t>SUMIDOURO CIRCULAR, EM CONCRETO PRÉ-MOLDADO, DIÂMETRO INTERNO = 1,88 M, ALTURA INTERNA = 2,00 M, ÁREA DE INFILTRAÇÃO: 13,1 M² (PARA 5 CONTRIBUINTES). AF_12/2020_PA</t>
  </si>
  <si>
    <t>SUMIDOURO CIRCULAR, EM CONCRETO PRÉ-MOLDADO, DIÂMETRO INTERNO = 2,38 M, ALTURA INTERNA = 2,50 M, ÁREA DE INFILTRAÇÃO: 21,3 M² (PARA 8 CONTRIBUINTES). AF_12/2020_PA</t>
  </si>
  <si>
    <t>SUMIDOURO CIRCULAR, EM CONCRETO PRÉ-MOLDADO, DIÂMETRO INTERNO = 2,38 M, ALTURA INTERNA = 3,0 M, ÁREA DE INFILTRAÇÃO: 25 M² (PARA 10 CONTRIBUINTES). AF_12/2020_PA</t>
  </si>
  <si>
    <t>SUMIDOURO CIRCULAR, EM CONCRETO PRÉ-MOLDADO, DIÂMETRO INTERNO = 2,88 M, ALTURA INTERNA = 3,0 M, ÁREA DE INFILTRAÇÃO: 31,4 M² (PARA 12 CONTRIBUINTES). AF_12/2020_PA</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</si>
  <si>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</si>
  <si>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</si>
  <si>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</si>
  <si>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</si>
  <si>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</si>
  <si>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</si>
  <si>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</si>
  <si>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</si>
  <si>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</si>
  <si>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</si>
  <si>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</si>
  <si>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</si>
  <si>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</si>
  <si>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</si>
  <si>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</si>
  <si>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</si>
  <si>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</si>
  <si>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</si>
  <si>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</si>
  <si>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</si>
  <si>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</si>
  <si>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</si>
  <si>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</si>
  <si>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</si>
  <si>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</si>
  <si>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</si>
  <si>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</si>
  <si>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</si>
  <si>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</si>
  <si>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</si>
  <si>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</si>
  <si>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</si>
  <si>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</si>
  <si>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</si>
  <si>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</si>
  <si>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</si>
  <si>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</si>
  <si>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TAMPA CIRCULAR PARA ESGOTO E DRENAGEM, EM CONCRETO PRÉ-MOLDADO, DIÂMETRO INTERNO = 0,60 M E ALTURA = 0,10 M. AF_12/2020</t>
  </si>
  <si>
    <t>REGISTROS/VALVULAS</t>
  </si>
  <si>
    <t>0271</t>
  </si>
  <si>
    <t>REGISTRO DE PRESSÃO BRUTO, LATÃO, ROSCÁVEL, 1/2" - FORNECIMENTO E INSTALAÇÃO. AF_08/2021</t>
  </si>
  <si>
    <t>REGISTRO DE PRESSÃO BRUTO, LATÃO,  ROSCÁVEL, 3/4''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</si>
  <si>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</si>
  <si>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</si>
  <si>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</si>
  <si>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</si>
  <si>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</si>
  <si>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</si>
  <si>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</si>
  <si>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</si>
  <si>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</si>
  <si>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</si>
  <si>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</si>
  <si>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</si>
  <si>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</si>
  <si>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</si>
  <si>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</si>
  <si>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</si>
  <si>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</si>
  <si>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</si>
  <si>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</si>
  <si>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</si>
  <si>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</si>
  <si>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</si>
  <si>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</si>
  <si>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</si>
  <si>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</si>
  <si>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</si>
  <si>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</si>
  <si>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</si>
  <si>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</si>
  <si>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</si>
  <si>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</si>
  <si>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</si>
  <si>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</si>
  <si>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</si>
  <si>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</si>
  <si>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</si>
  <si>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</si>
  <si>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</si>
  <si>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1 1/2"  - FORNECIMENTO E INSTALAÇÃO. AF_08/2021</t>
  </si>
  <si>
    <t>VÁLVULA DE RETENÇÃO HORIZONTAL, DE BRONZE, ROSCÁVEL, 2"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</si>
  <si>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</si>
  <si>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</si>
  <si>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</si>
  <si>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</si>
  <si>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</si>
  <si>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</si>
  <si>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</si>
  <si>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</si>
  <si>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</si>
  <si>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</si>
  <si>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</si>
  <si>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</si>
  <si>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</si>
  <si>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</si>
  <si>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</si>
  <si>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</si>
  <si>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</si>
  <si>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</si>
  <si>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</si>
  <si>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</si>
  <si>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</si>
  <si>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</si>
  <si>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</si>
  <si>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</si>
  <si>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</si>
  <si>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</si>
  <si>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</si>
  <si>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</si>
  <si>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</si>
  <si>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</si>
  <si>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</si>
  <si>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</si>
  <si>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</si>
  <si>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</si>
  <si>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</si>
  <si>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</si>
  <si>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</si>
  <si>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</si>
  <si>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</si>
  <si>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</si>
  <si>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</si>
  <si>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</si>
  <si>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HIDROMETRO</t>
  </si>
  <si>
    <t>0272</t>
  </si>
  <si>
    <t>KIT CAVALETE PARA MEDIÇÃO DE ÁGUA - ENTRADA PRINCIPAL, EM PVC DN 20 MM (1/2") - FORNECIMENTO E INSTALAÇÃO (EXCLUSIVE HIDRÔMETRO). AF_03/2024</t>
  </si>
  <si>
    <t>KIT CAVALETE PARA MEDIÇÃO DE ÁGUA - ENTRADA PRINCIPAL, EM PVC DN 25 MM (3/4")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</si>
  <si>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</si>
  <si>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</si>
  <si>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</si>
  <si>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</si>
  <si>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INDIVIDUALIZADA, EM PVC DN 25 MM (3/4"), PARA 2 MEDIDORES - FORNECIMENTO E INSTALAÇÃO (EXCLUSIVE HIDRÔMETRO). AF_03/2024</t>
  </si>
  <si>
    <t>KIT CAVALETE PARA MEDIÇÃO DE ÁGUA - ENTRADA INDIVIDUALIZADA, EM PVC DN 25 MM (3/4"), PARA 3 MEDIDORES - FORNECIMENTO E INSTALAÇÃO (EXCLUSIVE HIDRÔMETRO). AF_03/2024</t>
  </si>
  <si>
    <t>KIT CAVALETE PARA MEDIÇÃO DE ÁGUA - ENTRADA INDIVIDUALIZADA, EM PVC DN 25 MM (3/4"), PARA 4 MEDIDORES - FORNECIMENTO E INSTALAÇÃO (EXCLUSIVE HIDRÔMETRO). AF_03/2024</t>
  </si>
  <si>
    <t>KIT CAVALETE PARA MEDIÇÃO DE ÁGUA - ENTRADA INDIVIDUALIZADA, EM PVC DN 32 MM (1"), PARA 1 MEDIDOR - FORNECIMENTO E INSTALAÇÃO (EXCLUSIVE HIDRÔMETRO). AF_03/2024</t>
  </si>
  <si>
    <t>KIT CAVALETE PARA MEDIÇÃO DE ÁGUA - ENTRADA INDIVIDUALIZADA, EM PVC DN 32 MM (1"), PARA 2 MEDIDORES - FORNECIMENTO E INSTALAÇÃO (EXCLUSIVE HIDRÔMETRO). AF_03/2024</t>
  </si>
  <si>
    <t>KIT CAVALETE PARA MEDIÇÃO DE ÁGUA - ENTRADA INDIVIDUALIZADA, EM PVC DN 32 MM (1"), PARA 3 MEDIDORES - FORNECIMENTO E INSTALAÇÃO (EXCLUSIVE HIDRÔMETRO). AF_03/2024</t>
  </si>
  <si>
    <t>KIT CAVALETE PARA MEDIÇÃO DE ÁGUA - ENTRADA INDIVIDUALIZADA, EM PVC DN 32 MM (1"), PARA 4 MEDIDORES - FORNECIMENTO E INSTALAÇÃO (EXCLUSIVE HIDRÔMETRO).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</si>
  <si>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</si>
  <si>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</si>
  <si>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</si>
  <si>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</si>
  <si>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</si>
  <si>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</si>
  <si>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</si>
  <si>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</si>
  <si>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</si>
  <si>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</si>
  <si>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</si>
  <si>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</si>
  <si>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</si>
  <si>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</si>
  <si>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</si>
  <si>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</si>
  <si>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</si>
  <si>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</si>
  <si>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</si>
  <si>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</si>
  <si>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</si>
  <si>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</si>
  <si>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</si>
  <si>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</si>
  <si>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HIDRÔMETRO DN 1/2", 1,5 M3/H - FORNECIMENTO E INSTALAÇÃO. AF_03/2024</t>
  </si>
  <si>
    <t>HIDRÔMETRO DN 1/2", 3,0 M3/H - FORNECIMENTO E INSTALAÇÃO. AF_03/2024</t>
  </si>
  <si>
    <t>HIDRÔMETRO DN 3/4", 5,0 M3/H - FORNECIMENTO E INSTALAÇÃO. AF_03/2024</t>
  </si>
  <si>
    <t>CAIXA EM CONCRETO PRÉ-MOLDADO PARA ABRIGO DE HIDRÔMETRO COM DN 20 MM - FORNECIMENTO E INSTALAÇÃO. AF_03/2024</t>
  </si>
  <si>
    <t>KIT CAVALETE PARA MEDIÇÃO DE ÁGUA - ENTRADA INDIVIDUALIZADA, EM PVC DN 25 MM (3/4"), PARA 1 MEDIDOR - FORNECIMENTO E INSTALAÇÃO (EXCLUSIVE HIDRÔMETRO). AF_03/2024</t>
  </si>
  <si>
    <t>HIDRÔMETRO DN 2" , 30 M³/H - FORNECIMENTO E INSTALAÇÃO. AF_03/2024</t>
  </si>
  <si>
    <t>HIDRÔMETRO DN 1, 7 M³/H - FORNECIMENTO E INSTALAÇÃO. AF_03/2024</t>
  </si>
  <si>
    <t>HIDRÔMETRO DN 1, 10 M³/H - FORNECIMENTO E INSTALAÇÃO. AF_03/2024</t>
  </si>
  <si>
    <t>HIDRÔMETRO DN 1 1/2, 20 M³/H - FORNECIMENTO E INSTALAÇÃO. AF_03/2024</t>
  </si>
  <si>
    <t>0297</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</si>
  <si>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</si>
  <si>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</si>
  <si>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</si>
  <si>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</si>
  <si>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</si>
  <si>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</si>
  <si>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</si>
  <si>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</si>
  <si>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</si>
  <si>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</si>
  <si>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</si>
  <si>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</si>
  <si>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</si>
  <si>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</si>
  <si>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</si>
  <si>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</si>
  <si>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</si>
  <si>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</si>
  <si>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</si>
  <si>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</si>
  <si>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</si>
  <si>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</si>
  <si>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</si>
  <si>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</si>
  <si>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</si>
  <si>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</si>
  <si>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</si>
  <si>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</si>
  <si>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</si>
  <si>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</si>
  <si>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</si>
  <si>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</si>
  <si>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</si>
  <si>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</si>
  <si>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</si>
  <si>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</si>
  <si>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</si>
  <si>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HORIZONTAIS DE PPR DIÂMETROS MENORES OU IGUAIS A 40 MM, COM ABRAÇADEIRA METÁLICA RÍGIDA TIPO  D  COM PARAFUSO DE FIXAÇÃO 1 1/4",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</si>
  <si>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</si>
  <si>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</si>
  <si>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</si>
  <si>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</si>
  <si>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</si>
  <si>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</si>
  <si>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</si>
  <si>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</si>
  <si>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</si>
  <si>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</si>
  <si>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</si>
  <si>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</si>
  <si>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</si>
  <si>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</si>
  <si>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</si>
  <si>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</si>
  <si>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</si>
  <si>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</si>
  <si>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</si>
  <si>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</si>
  <si>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</si>
  <si>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</si>
  <si>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TIL (TUBO DE INSPEÇÃO E LIMPEZA) RADIAL PARA ESGOTO, EM PVC, DN 300X200 MM.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</si>
  <si>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</si>
  <si>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</si>
  <si>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</si>
  <si>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</si>
  <si>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</si>
  <si>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</si>
  <si>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</si>
  <si>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</si>
  <si>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</si>
  <si>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</si>
  <si>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</si>
  <si>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</si>
  <si>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</si>
  <si>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</si>
  <si>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</si>
  <si>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</si>
  <si>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</si>
  <si>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</si>
  <si>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</si>
  <si>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</si>
  <si>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</si>
  <si>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</si>
  <si>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</si>
  <si>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</si>
  <si>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</si>
  <si>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CONJUNTO DE PONTOS HIDRÁULICOS DE ÁGUA FRIA PARA BANHEIRO (RAMAL/SUB-RAMAL E DISTRIBUIÇÃO) EM PVC, COM TUBOS, CONEXÕES, REGISTROS, CORTES E FIXAÇÕES EM PRÉDIO COM TUBULAÇÕES EMBUTIDAS COM RASGO. AF_05/2023</t>
  </si>
  <si>
    <t>CONJUNTO DE PONTOS HIDRÁULICOS DE ÁGUA FRIA PARA COZINHA (RAMAL/SUB-RAMAL E DISTRIBUIÇÃO) EM PVC, COM TUBOS, CONEXÕES, REGISTROS, CORTES E FIXAÇÕES EM PRÉDIO COM TUBULAÇÕES EMBUTIDAS COM RASGO. AF_05/2023</t>
  </si>
  <si>
    <t>CONJUNTO DE PONTOS HIDRÁULICOS DE ÁGUA FRIA PARA ÁREA DE SERVIÇO (RAMAL/SUB-RAMAL E DISTRIBUIÇÃO) EM PVC, COM TUBOS, CONEXÕES, REGISTROS, CORTES E FIXAÇÕES EM PRÉDIO COM TUBULAÇÕES EMBUTIDAS COM RASGO. AF_05/2023</t>
  </si>
  <si>
    <t>CONJUNTO DE PONTOS HIDRÁULICOS DE ÁGUA FRIA PARA BANHEIRO (RAMAL/SUB-RAMAL E DISTRIBUIÇÃO) EM PVC, COM TUBOS, CONEXÕES, REGISTROS, CORTES E FIXAÇÕES EM PRÉDIO (PRUMADA INDIVIDUAL), COM TUBULAÇÕES APARENTES OU EMBUTIDAS SEM RASGO. AF_05/2023</t>
  </si>
  <si>
    <t>CONJUNTO DE PONTOS HIDRÁULICOS DE ÁGUA FRIA PARA COZINHA OU SERVIÇO (RAMAL/SUB-RAMAL E DISTRIBUIÇÃO) EM PVC, COM TUBOS, CONEXÕES, REGISTROS, CORTES E FIXAÇÕES EM PRÉDIO (PRUMADA INDIVIDUAL), COM TUBULAÇÕES APARENTES OU EMBUTIDAS SEM RASGO. AF_05/2023</t>
  </si>
  <si>
    <t>CONJUNTO DE PONTOS HIDRÁULICOS DE ÁGUA FRIA PARA BANHEIRO (RAMAL/SUB-RAMAL E DISTRIBUIÇÃO) EM PVC, COM TUBOS, CONEXÕES, REGISTROS, CORTES E FIXAÇÕES EM PRÉDIO (PRUMADA COLETIVA), COM TUBULAÇÕES APARENTES OU EMBUTIDAS SEM RASGO. AF_05/2023</t>
  </si>
  <si>
    <t>CONJUNTO DE PONTOS HIDRÁULICOS DE ÁGUA FRIA PARA COZINHA OU SERVIÇO (RAMAL/SUB-RAMAL E DISTRIBUIÇÃO) EM PVC, COM  TUBOS, CONEXÕES, REGISTROS, CORTES E FIXAÇÕES EM PRÉDIO (PRUMADA COLETIVA) SEM RASGO . AF_05/2023</t>
  </si>
  <si>
    <t>CONJUNTO DE PONTOS HIDRÁULICOS DE ÁGUA QUENTE PARA BANHEIRO (RAMAL/SUB-RAMAL E DISTRIBUIÇÃO) EM CPVC, COM  TUBOS, CONEXÕES, REGISTROS, CORTES E FIXAÇÕES EM PRÉDIO COM TUBULAÇÕES EMBUTIDAS EM RASGO. AF_05/2023</t>
  </si>
  <si>
    <t>CONJUNTO DE PONTOS HIDRÁULICOS DE ÁGUA QUENTE PARA COZINHA (RAMAL/SUB-RAMAL E DISTRIBUIÇÃO) EM CPVC, COM  TUBOS, CONEXÕES, REGISTROS, CORTES E FIXAÇÕES EM PRÉDIO COM TUBULAÇÕES EMBUTIDAS EM RASGO. AF_05/2023</t>
  </si>
  <si>
    <t>CONJUNTO DE PONTOS HIDRÁULICOS DE ÁGUA QUENTE PARA BANHEIRO(RAMAL/SUB-RAMAL E DISTRIBUIÇÃO) EM CPVC, COM  TUBOS, CONEXÕES, REGISTROS, CORTES E FIXAÇÕES EM PRÉDIO COM TUBULAÇÕES APARENTES OU EMBUTIDAS SEM RASGO. AF_05/2023</t>
  </si>
  <si>
    <t>CONJUNTO DE PONTOS DE COLETA DE ESGOTO PARA BANHEIRO (RAMAL DE ESGOTO SANITÁRIO), EM PVC SÉRIE NORMAL, COM  TUBOS, CONEXÕES, RALOS, CAIXAS SIFONADAS, CORTES E FIXAÇÕES EM PRÉDIO COM PRUMADA DE DESCIDA DE ESGOTO DENTRO DO BANHEIRO. AF_05/2023</t>
  </si>
  <si>
    <t>CONJUNTO DE PONTOS DE COLETA DE ESGOTO PARA BANHEIRO (RAMAL DE ESGOTO SANITÁRIO), EM PVC SÉRIE NORMAL, COM  TUBOS, CONEXÕES, RALOS, CAIXAS SIFONADAS, CORTES E FIXAÇÕES EM PRÉDIO COM PRUMADA DE DESCIDA DE ESGOTO FORA DO BANHEIRO. AF_05/2023</t>
  </si>
  <si>
    <t>CONJUNTO DE PONTOS DE COLETA DE ESGOTO PARA COZINHA (RAMAL DE ESGOTO SANITÁRIO), EM PVC SÉRIE NORMAL, COM  TUBOS, CONEXÕES, CORTES E FIXAÇÕES EM PRÉDIO. AF_05/2023</t>
  </si>
  <si>
    <t>CONJUNTO DE PONTOS DE COLETA DE ESGOTO PARA ÁREA DE SERVIÇO (RAMAL DE ESGOTO SANITÁRIO), EM PVC SÉRIE NORMAL, COM  TUBOS, CONEXÕES, RALOS, CAIXAS SIFONADAS, CORTES E FIXAÇÕES EM PRÉDIO. AF_05/2023</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</si>
  <si>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</si>
  <si>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</si>
  <si>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</si>
  <si>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</si>
  <si>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</si>
  <si>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</si>
  <si>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</si>
  <si>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</si>
  <si>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</si>
  <si>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</si>
  <si>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</si>
  <si>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</si>
  <si>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</si>
  <si>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</si>
  <si>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LIGACOES PREDIAIS AGUA/ESGOTO/ENERGIA/TELEFONE</t>
  </si>
  <si>
    <t>LIPR</t>
  </si>
  <si>
    <t>LIGACOES PREDIAIS DE AGUA</t>
  </si>
  <si>
    <t>0058</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</si>
  <si>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</si>
  <si>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</si>
  <si>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</si>
  <si>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</si>
  <si>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</si>
  <si>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</si>
  <si>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</si>
  <si>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</si>
  <si>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</si>
  <si>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</si>
  <si>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</si>
  <si>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</si>
  <si>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</si>
  <si>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</si>
  <si>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</si>
  <si>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</si>
  <si>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</si>
  <si>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</si>
  <si>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</si>
  <si>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</si>
  <si>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</si>
  <si>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</si>
  <si>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</si>
  <si>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</si>
  <si>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</si>
  <si>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LIGACOES PREDIAIS DE ESGOTO</t>
  </si>
  <si>
    <t>0059</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</si>
  <si>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</si>
  <si>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</si>
  <si>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</si>
  <si>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</si>
  <si>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</si>
  <si>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</si>
  <si>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</si>
  <si>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</si>
  <si>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</si>
  <si>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</si>
  <si>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</si>
  <si>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MOVIMENTO DE TERRA</t>
  </si>
  <si>
    <t>MOVT</t>
  </si>
  <si>
    <t>DRAGAGEM</t>
  </si>
  <si>
    <t>0017</t>
  </si>
  <si>
    <t>DRAGAGEM DE MATERIAIS DE 1A CATEGORIA E COMPOSTOS ORGÂNICOS E INORGÂNICOS COM RETROESCAVADEIRA (CAÇAMBA: 0,26 M3/88 HP). AF_03/2024</t>
  </si>
  <si>
    <t>DRAGAGEM DE MATERIAIS DE 1A CATEGORIA E COMPOSTOS ORGÂNICOS E INORGÂNICOS COM ESCAVADEIRA HIDRÁULICA (CAÇAMBA: 0,80 M3/111 HP). AF_03/2024</t>
  </si>
  <si>
    <t>CORTE/ESCAVACAO EM JAZIDAS OU CAMPO ABERTO</t>
  </si>
  <si>
    <t>0018</t>
  </si>
  <si>
    <t>ESCAVAÇÃO MECANIZADA PARA BLOCO DE COROAMENTO OU SAPATA COM RETROESCAVADEIRA (SEM ESCAVAÇÃO PARA COLOCAÇÃO DE FÔRMAS). AF_01/2024</t>
  </si>
  <si>
    <t>ESCAVAÇÃO MECANIZADA PARA BLOCO DE COROAMENTO OU SAPATA COM RETROESCAVADEIRA (INCLUINDO ESCAVAÇÃO PARA COLOCAÇÃO DE FÔRMAS). AF_01/2024</t>
  </si>
  <si>
    <t>ESCAVAÇÃO MANUAL PARA BLOCO DE COROAMENTO OU SAPATA (SEM ESCAVAÇÃO PARA COLOCAÇÃO DE FÔRMAS). AF_01/2024</t>
  </si>
  <si>
    <t>ESCAVAÇÃO MANUAL PARA BLOCO DE COROAMENTO OU SAPATA (INCLUINDO ESCAVAÇÃO PARA COLOCAÇÃO DE FÔRMAS). AF_01/2024</t>
  </si>
  <si>
    <t>ESCAVAÇÃO MECANIZADA PARA VIGA BALDRAME OU SAPATA CORRIDA COM MINI-ESCAVADEIRA (SEM ESCAVAÇÃO PARA COLOCAÇÃO DE FÔRMAS). AF_01/2024</t>
  </si>
  <si>
    <t>ESCAVAÇÃO MECANIZADA PARA VIGA BALDRAME OU SAPATA CORRIDA COM MINI-ESCAVADEIRA (INCLUINDO ESCAVAÇÃO PARA COLOCAÇÃO DE FÔRMAS). AF_01/2024</t>
  </si>
  <si>
    <t>ESCAVAÇÃO MANUAL PARA VIGA BALDRAME OU SAPATA CORRIDA (SEM ESCAVAÇÃO PARA COLOCAÇÃO DE FÔRMAS). AF_01/2024</t>
  </si>
  <si>
    <t>ESCAVAÇÃO MANUAL PARA VIGA BALDRAME OU SAPATA CORRIDA (INCLUINDO ESCAVAÇÃO PARA COLOCAÇÃO DE FÔRMAS). AF_01/2024</t>
  </si>
  <si>
    <t>FABRICAÇÃO, MONTAGEM E DESMONTAGEM DE FÔRMA PARA BLOCO DE COROAMENTO, EM MADEIRA SERRADA, E=25 MM, 1 UTILIZAÇÃO. AF_01/2024</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</si>
  <si>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</si>
  <si>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</si>
  <si>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</si>
  <si>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</si>
  <si>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</si>
  <si>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</si>
  <si>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</si>
  <si>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</si>
  <si>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</si>
  <si>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</si>
  <si>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</si>
  <si>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</si>
  <si>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</si>
  <si>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</si>
  <si>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</si>
  <si>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</si>
  <si>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</si>
  <si>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</si>
  <si>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</si>
  <si>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</si>
  <si>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</si>
  <si>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</si>
  <si>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</si>
  <si>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</si>
  <si>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</si>
  <si>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</si>
  <si>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</si>
  <si>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</si>
  <si>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</si>
  <si>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</si>
  <si>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</si>
  <si>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</si>
  <si>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</si>
  <si>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</si>
  <si>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</si>
  <si>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</si>
  <si>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</si>
  <si>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</si>
  <si>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</si>
  <si>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</si>
  <si>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</si>
  <si>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</si>
  <si>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</si>
  <si>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</si>
  <si>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</si>
  <si>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</si>
  <si>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</si>
  <si>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</si>
  <si>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</si>
  <si>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</si>
  <si>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</si>
  <si>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</si>
  <si>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</si>
  <si>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</si>
  <si>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</si>
  <si>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</si>
  <si>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</si>
  <si>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</si>
  <si>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</si>
  <si>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</si>
  <si>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</si>
  <si>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</si>
  <si>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</si>
  <si>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</si>
  <si>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</si>
  <si>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</si>
  <si>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</si>
  <si>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</si>
  <si>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</si>
  <si>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</si>
  <si>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</si>
  <si>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</si>
  <si>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</si>
  <si>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</si>
  <si>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</si>
  <si>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</si>
  <si>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</si>
  <si>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</si>
  <si>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</si>
  <si>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</si>
  <si>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</si>
  <si>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</si>
  <si>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</si>
  <si>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</si>
  <si>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</si>
  <si>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</si>
  <si>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</si>
  <si>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</si>
  <si>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</si>
  <si>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</si>
  <si>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</si>
  <si>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</si>
  <si>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</si>
  <si>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</si>
  <si>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</si>
  <si>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</si>
  <si>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</si>
  <si>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</si>
  <si>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</si>
  <si>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</si>
  <si>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</si>
  <si>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</si>
  <si>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</si>
  <si>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</si>
  <si>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</si>
  <si>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</si>
  <si>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</si>
  <si>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</si>
  <si>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</si>
  <si>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</si>
  <si>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</si>
  <si>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</si>
  <si>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</si>
  <si>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</si>
  <si>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</si>
  <si>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ESCAVACAO DE VALAS</t>
  </si>
  <si>
    <t>0019</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</si>
  <si>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</si>
  <si>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</si>
  <si>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</si>
  <si>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</si>
  <si>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</si>
  <si>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</si>
  <si>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</si>
  <si>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</si>
  <si>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</si>
  <si>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</si>
  <si>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</si>
  <si>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</si>
  <si>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</si>
  <si>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</si>
  <si>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</si>
  <si>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</si>
  <si>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</si>
  <si>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</si>
  <si>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</si>
  <si>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</si>
  <si>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</si>
  <si>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</si>
  <si>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</si>
  <si>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</si>
  <si>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</si>
  <si>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</si>
  <si>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</si>
  <si>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</si>
  <si>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</si>
  <si>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</si>
  <si>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</si>
  <si>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</si>
  <si>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</si>
  <si>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</si>
  <si>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</si>
  <si>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</si>
  <si>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</si>
  <si>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</si>
  <si>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</si>
  <si>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</si>
  <si>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</si>
  <si>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</si>
  <si>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</si>
  <si>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</si>
  <si>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</si>
  <si>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</si>
  <si>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</si>
  <si>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</si>
  <si>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</si>
  <si>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</si>
  <si>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</si>
  <si>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</si>
  <si>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</si>
  <si>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</si>
  <si>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</si>
  <si>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</si>
  <si>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</si>
  <si>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</si>
  <si>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</si>
  <si>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</si>
  <si>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</si>
  <si>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</si>
  <si>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</si>
  <si>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</si>
  <si>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</si>
  <si>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</si>
  <si>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</si>
  <si>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</si>
  <si>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</si>
  <si>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</si>
  <si>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</si>
  <si>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</si>
  <si>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ATERRO COM OU S/COMPACTACAO</t>
  </si>
  <si>
    <t>0020</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</si>
  <si>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</si>
  <si>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</si>
  <si>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</si>
  <si>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</si>
  <si>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</si>
  <si>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</si>
  <si>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</si>
  <si>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</si>
  <si>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</si>
  <si>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</si>
  <si>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</si>
  <si>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</si>
  <si>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</si>
  <si>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</si>
  <si>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ATERRO/REATERRO DE VALAS COM OU S/COMPACTACAO</t>
  </si>
  <si>
    <t>0021</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</si>
  <si>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</si>
  <si>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</si>
  <si>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</si>
  <si>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</si>
  <si>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</si>
  <si>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</si>
  <si>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</si>
  <si>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</si>
  <si>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0,8 A 1,5 M, PROFUNDIDADE 1,5 A 3,0 M, COM SOLO (SEM SUBSTITUIÇÃO) DE 1ª CATEGORIA E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</si>
  <si>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</si>
  <si>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</si>
  <si>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</si>
  <si>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</si>
  <si>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</si>
  <si>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</si>
  <si>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</si>
  <si>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</si>
  <si>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</si>
  <si>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</si>
  <si>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</si>
  <si>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</si>
  <si>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</si>
  <si>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</si>
  <si>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CARGA, DESCARGA E/OU TRANSPORTE DE MATERIAIS</t>
  </si>
  <si>
    <t>0022</t>
  </si>
  <si>
    <t>TRANSPORTE COM CAMINHÃO BASCULANTE DE 6 M³, EM VIA URBANA EM LEITO NATURAL (UNIDADE: TXKM). AF_07/2020</t>
  </si>
  <si>
    <t>TXKM</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</si>
  <si>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</si>
  <si>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</si>
  <si>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</si>
  <si>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REGULARIZACAO E APILOAMENTO DE FUNDO DE VALAS</t>
  </si>
  <si>
    <t>0225</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</si>
  <si>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</si>
  <si>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</si>
  <si>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</si>
  <si>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</si>
  <si>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</si>
  <si>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</si>
  <si>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</si>
  <si>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</si>
  <si>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</si>
  <si>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</si>
  <si>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PAREDES/PAINEIS</t>
  </si>
  <si>
    <t>PARE</t>
  </si>
  <si>
    <t>ALVENARIA DE TIJOLOS CERAMICOS</t>
  </si>
  <si>
    <t>0063</t>
  </si>
  <si>
    <t>ALVENARIA DE VEDAÇÃO DE BLOCOS CERÂMICOS MACIÇOS DE 5X10X20CM (ESPESSURA 10CM) E ARGAMASSA DE ASSENTAMENTO COM PREPARO EM BETONEIRA. AF_05/2020</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</si>
  <si>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</si>
  <si>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</si>
  <si>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</si>
  <si>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</si>
  <si>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</si>
  <si>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</si>
  <si>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</si>
  <si>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</si>
  <si>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</si>
  <si>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</si>
  <si>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</si>
  <si>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</si>
  <si>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</si>
  <si>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</si>
  <si>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</si>
  <si>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</si>
  <si>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</si>
  <si>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</si>
  <si>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ELEMENTOS VAZADOS CERAMICOS</t>
  </si>
  <si>
    <t>0064</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</si>
  <si>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</si>
  <si>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</si>
  <si>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</si>
  <si>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</si>
  <si>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</si>
  <si>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</si>
  <si>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</si>
  <si>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</si>
  <si>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DE VEDAÇÃO DE BLOCOS DE GESSO DE 7X50X66CM (ESPESSURA 7CM). AF_05/2020</t>
  </si>
  <si>
    <t>ALVENARIA DE VEDAÇÃO DE BLOCOS DE GESSO DE 10X50X66CM (ESPESSURA 10CM). AF_05/2020</t>
  </si>
  <si>
    <t>ALVENARIA DE VEDAÇÃO COM ELEMENTO VAZADO DE CERÂMICA (COBOGÓ) DE 7X20X20CM E ARGAMASSA DE ASSENTAMENTO COM PREPARO EM BETONEIRA. AF_05/2020</t>
  </si>
  <si>
    <t>ALVENARIA DE BLOCOS DE CONCRETO</t>
  </si>
  <si>
    <t>0065</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</si>
  <si>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</si>
  <si>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</si>
  <si>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</si>
  <si>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</si>
  <si>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</si>
  <si>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</si>
  <si>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</si>
  <si>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</si>
  <si>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</si>
  <si>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</si>
  <si>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</si>
  <si>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</si>
  <si>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</si>
  <si>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</si>
  <si>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ELEMENTOS VAZADOS DE CONCRETO</t>
  </si>
  <si>
    <t>0066</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</si>
  <si>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</si>
  <si>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</si>
  <si>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</si>
  <si>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14X19X29 CM (ESPESSURA 14 CM), FBK = 14,0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</si>
  <si>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</si>
  <si>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</si>
  <si>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</si>
  <si>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</si>
  <si>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ALVENARIA DE VEDAÇÃO COM ELEMENTO VAZADO DE CONCRETO (COBOGÓ) DE 7X50X50CM E ARGAMASSA DE ASSENTAMENTO COM PREPARO EM BETONEIRA. AF_05/2020</t>
  </si>
  <si>
    <t>ALVENARIA DE BLOCOS DE VIDRO</t>
  </si>
  <si>
    <t>0067</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</si>
  <si>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</si>
  <si>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</si>
  <si>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DIVISORIAS/MARMORE/GRANITO/MARMORITE/CONCRETO/MAD.AGLOM.</t>
  </si>
  <si>
    <t>0070</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</si>
  <si>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</si>
  <si>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</si>
  <si>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</si>
  <si>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</si>
  <si>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</si>
  <si>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</si>
  <si>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</si>
  <si>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</si>
  <si>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</si>
  <si>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</si>
  <si>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</si>
  <si>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</si>
  <si>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</si>
  <si>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</si>
  <si>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</si>
  <si>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</si>
  <si>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DIVISÓRIA FIXA EM VIDRO TEMPERADO 10 MM, SEM ABERTURA. AF_01/2021_PS</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</si>
  <si>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</si>
  <si>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</si>
  <si>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</si>
  <si>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</si>
  <si>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</si>
  <si>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</si>
  <si>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</si>
  <si>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</si>
  <si>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</si>
  <si>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</si>
  <si>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</si>
  <si>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</si>
  <si>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</si>
  <si>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ALVENARIA DE BLOCO-CONCRETO CELULAR</t>
  </si>
  <si>
    <t>0251</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</si>
  <si>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</si>
  <si>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</si>
  <si>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</si>
  <si>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PAVIMENTACAO</t>
  </si>
  <si>
    <t>PAVI</t>
  </si>
  <si>
    <t>RECOMPOSICAO DE PAVIMENTACAO</t>
  </si>
  <si>
    <t>0054</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</si>
  <si>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</si>
  <si>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</si>
  <si>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</si>
  <si>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</si>
  <si>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</si>
  <si>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</si>
  <si>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</si>
  <si>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</si>
  <si>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</si>
  <si>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</si>
  <si>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</si>
  <si>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</si>
  <si>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</si>
  <si>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</si>
  <si>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</si>
  <si>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</si>
  <si>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</si>
  <si>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</si>
  <si>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</si>
  <si>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</si>
  <si>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</si>
  <si>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</si>
  <si>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</si>
  <si>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</si>
  <si>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</si>
  <si>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</si>
  <si>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</si>
  <si>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</si>
  <si>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</si>
  <si>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</si>
  <si>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</si>
  <si>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</si>
  <si>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</si>
  <si>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</si>
  <si>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</si>
  <si>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PÓ DE PEDRA, COM REAPROVEITAMENTO DAS PEDRAS POLIÉDRICAS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</si>
  <si>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</si>
  <si>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</si>
  <si>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</si>
  <si>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</si>
  <si>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</si>
  <si>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</si>
  <si>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</si>
  <si>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</si>
  <si>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</si>
  <si>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</si>
  <si>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</si>
  <si>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</si>
  <si>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</si>
  <si>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</si>
  <si>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</si>
  <si>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</si>
  <si>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</si>
  <si>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RECOMPOSIÇÃO DE PAVIMENTO EM PISO INTERTRAVADO, COM REAPROVEITAMENTO DOS BLOCOS INTERTRAVADOS, PARA FECHAMENTO DE VALAS - INCLUSO RETIRADA E COLOCAÇÃO DO MATERIAL. AF_12/2020</t>
  </si>
  <si>
    <t>REGULARIZACAO/REFORCO DE SUBLEITO</t>
  </si>
  <si>
    <t>0055</t>
  </si>
  <si>
    <t>REGULARIZAÇÃO E COMPACTAÇÃO DE SUBLEITO DE SOLO  PREDOMINANTEMENTE ARGILOSO. AF_11/2019</t>
  </si>
  <si>
    <t>REGULARIZAÇÃO E COMPACTAÇÃO DE SUBLEITO DE SOLO PREDOMINANTEMENTE ARENOSO. AF_11/2019</t>
  </si>
  <si>
    <t>EXECUCAO DE SUB-LEITO, LEITO, SUB-BASE, BASE ETC</t>
  </si>
  <si>
    <t>0056</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</si>
  <si>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</si>
  <si>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</si>
  <si>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</si>
  <si>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</si>
  <si>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</si>
  <si>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</si>
  <si>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</si>
  <si>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PEDRA RACHÃO  - EXCLUSIVE CARGA E TRANSPORTE. AF_11/2019</t>
  </si>
  <si>
    <t>EXECUÇÃO E COMPACTAÇÃO DE BASE E OU SUB BASE PARA PAVIMENTAÇÃO DE MACADAME SECO - EXCLUSIVE CARGA E TRANSPORTE.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</si>
  <si>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</si>
  <si>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</si>
  <si>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</si>
  <si>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</si>
  <si>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</si>
  <si>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4%)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</si>
  <si>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</si>
  <si>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</si>
  <si>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</si>
  <si>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</si>
  <si>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</si>
  <si>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</si>
  <si>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</si>
  <si>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AF_11/2023</t>
  </si>
  <si>
    <t>EXECUCAO DE PAVIMENTACOES DIVERSAS</t>
  </si>
  <si>
    <t>0057</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</si>
  <si>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</si>
  <si>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</si>
  <si>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</si>
  <si>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</si>
  <si>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</si>
  <si>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</si>
  <si>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</si>
  <si>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</si>
  <si>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</si>
  <si>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</si>
  <si>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</si>
  <si>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</si>
  <si>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</si>
  <si>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</si>
  <si>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</si>
  <si>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</si>
  <si>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</si>
  <si>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</si>
  <si>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</si>
  <si>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</si>
  <si>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</si>
  <si>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</si>
  <si>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</si>
  <si>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</si>
  <si>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</si>
  <si>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</si>
  <si>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</si>
  <si>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</si>
  <si>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</si>
  <si>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</si>
  <si>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</si>
  <si>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</si>
  <si>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</si>
  <si>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</si>
  <si>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</si>
  <si>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</si>
  <si>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</si>
  <si>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</si>
  <si>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</si>
  <si>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</si>
  <si>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</si>
  <si>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</si>
  <si>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</si>
  <si>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</si>
  <si>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</si>
  <si>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</si>
  <si>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</si>
  <si>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</si>
  <si>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</si>
  <si>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</si>
  <si>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PASSEIO EM PISO INTERTRAVADO, COM BLOCO RAQUETE  22 X 13,5 CM, ESPESSURA 6 CM. AF_10/2022</t>
  </si>
  <si>
    <t>EXECUÇÃO DE PAVIMENTO EM PISO INTERTRAVADO, COM BLOCO RAQUETE  22 X 13,5 CM, ESPESSURA 6 CM. AF_10/2022</t>
  </si>
  <si>
    <t>SINALIZACAO HORIZONTAL/VERTICAL</t>
  </si>
  <si>
    <t>0249</t>
  </si>
  <si>
    <t>FORNECIMENTO E INSTALAÇÃO DE PLACA DE OBRA COM CHAPA GALVANIZADA E ESTRUTURA DE MADEIRA. AF_03/2022_PS</t>
  </si>
  <si>
    <t>FORNECIMENTO E INSTALAÇÃO DE SUPORTE DE MADEIRA  PARA PLACAS DE SINALIZAÇÃO, EM SOLO, COM H= DE 2,5 M E SEÇÃO DE 7,5 X 7,5 CM. AF_03/2022</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</si>
  <si>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</si>
  <si>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</si>
  <si>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</si>
  <si>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FABRICACAO/EXECUCAO DE CBUQ/PRE-MISTURADOS</t>
  </si>
  <si>
    <t>0287</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</si>
  <si>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</si>
  <si>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</si>
  <si>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</si>
  <si>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</si>
  <si>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</si>
  <si>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</si>
  <si>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PINTURAS</t>
  </si>
  <si>
    <t>PINT</t>
  </si>
  <si>
    <t>PINTURA DE PAREDE</t>
  </si>
  <si>
    <t>0155</t>
  </si>
  <si>
    <t>APLICAÇÃO MANUAL DE FUNDO SELADOR ACRÍLICO EM PANOS COM PRESENÇA DE VÃOS DE EDIFÍCIOS DE MÚLTIPLOS PAVIMENTOS. AF_03/2024</t>
  </si>
  <si>
    <t>APLICAÇÃO MANUAL DE FUNDO SELADOR ACRÍLICO EM PANOS CEGOS DE FACHADA (SEM PRESENÇA DE VÃOS) DE EDIFÍCIOS DE MÚLTIPLOS PAVIMENTOS.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</si>
  <si>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</si>
  <si>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</si>
  <si>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FUNDO SELADOR ACRÍLICO EM PAREDES EXTERNAS DE CASAS. AF_03/2024</t>
  </si>
  <si>
    <t>APLICAÇÃO MANUAL DE PINTURA COM TINTA TEXTURIZADA ACRÍLICA EM PANOS COM PRESENÇA DE VÃOS DE EDIFÍCIOS DE MÚLTIPLOS PAVIMENTOS, UMA COR. AF_03/2024</t>
  </si>
  <si>
    <t>APLICAÇÃO MANUAL DE PINTURA COM TINTA TEXTURIZADA ACRÍLICA EM PANOS CEGOS DE FACHADA (SEM PRESENÇA DE VÃOS) DE EDIFÍCIOS DE MÚLTIPLOS PAVIMENTOS, UMA COR.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</si>
  <si>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</si>
  <si>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UMA COR. AF_03/2024</t>
  </si>
  <si>
    <t>APLICAÇÃO MANUAL DE PINTURA COM TINTA TEXTURIZADA ACRÍLICA EM PAREDES EXTERNAS DE CASAS, UMA COR. AF_03/2024</t>
  </si>
  <si>
    <t>APLICAÇÃO MANUAL DE PINTURA COM TINTA TEXTURIZADA ACRÍLICA EM PANOS COM PRESENÇA DE VÃOS DE EDIFÍCIOS DE MÚLTIPLOS PAVIMENTOS, DUAS CORES. AF_03/2024</t>
  </si>
  <si>
    <t>APLICAÇÃO MANUAL DE PINTURA COM TINTA TEXTURIZADA ACRÍLICA EM PANOS CEGOS DE FACHADA (SEM PRESENÇA DE VÃOS) DE EDIFÍCIOS DE MÚLTIPLOS PAVIMENTOS, DUAS CORES. AF_03/2024</t>
  </si>
  <si>
    <t>APLICAÇÃO MANUAL DE PINTURA COM TINTA TEXTURIZADA ACRÍLICA EM SUPERFÍCIES EXTERNAS DE SACADA DE EDIFÍCIOS DE MÚLTIPLOS PAVIMENTOS, DUAS CORES. AF_03/2024</t>
  </si>
  <si>
    <t>APLICAÇÃO MANUAL DE PINTURA COM TINTA TEXTURIZADA ACRÍLICA EM SUPERFÍCIES INTERNAS DA SACADA DE EDIFÍCIOS DE MÚLTIPLOS PAVIMENTOS, DUAS CORES. AF_03/2024</t>
  </si>
  <si>
    <t>APLICAÇÃO MANUAL DE PINTURA COM TINTA TEXTURIZADA ACRÍLICA EM PAREDES EXTERNAS DE CASAS, DUAS CORES. AF_03/2024</t>
  </si>
  <si>
    <t>APLICAÇÃO MANUAL DE PINTURA COM TINTA TEXTURIZADA ACRÍLICA EM MOLDURAS DE EPS. AF_03/2024</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</si>
  <si>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</si>
  <si>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</si>
  <si>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</si>
  <si>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</si>
  <si>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</si>
  <si>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</si>
  <si>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</si>
  <si>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</si>
  <si>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</si>
  <si>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</si>
  <si>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</si>
  <si>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</si>
  <si>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</si>
  <si>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</si>
  <si>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APLICAÇÃO MANUAL DE TINTA LÁTEX ACRÍLICA EM PAREDE EXTERNAS DE CASAS,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</si>
  <si>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</si>
  <si>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UMA DEMÃO. AF_03/2024</t>
  </si>
  <si>
    <t>APLICAÇÃO MANUAL DE MASSA ACRÍLICA EM SUPERFÍCIES EXTERNAS DE SACADA DE EDIFÍCIOS DE MÚLTIPLOS PAVIMENTOS, UMA DEMÃO. AF_03/2024</t>
  </si>
  <si>
    <t>APLICAÇÃO MANUAL DE MASSA ACRÍLICA EM SUPERFÍCIES INTERNAS DE SACADA DE EDIFÍCIOS DE MÚLTIPLOS PAVIMENTOS, UMA DEMÃO. AF_03/2024</t>
  </si>
  <si>
    <t>APLICAÇÃO MANUAL DE MASSA ACRÍLICA EM PAREDES EXTERNAS DE CASAS, UMA DEMÃO. AF_03/2024</t>
  </si>
  <si>
    <t>APLICAÇÃO MANUAL DE MASSA ACRÍLICA EM PANOS DE FACHADA COM PRESENÇA DE VÃOS, DE EDIFÍCIOS DE MÚLTIPLOS PAVIMENTOS, DUAS DEMÃOS. AF_03/2024</t>
  </si>
  <si>
    <t>APLICAÇÃO MANUAL DE MASSA ACRÍLICA EM PANOS DE FACHADA SEM PRESENÇA DE VÃOS, DE EDIFÍCIOS DE MÚLTIPLOS PAVIMENTOS, DUAS DEMÃOS. AF_03/2024</t>
  </si>
  <si>
    <t>APLICAÇÃO MANUAL DE MASSA ACRÍLICA EM SUPERFÍCIES EXTERNAS DE SACADA DE EDIFÍCIOS DE MÚLTIPLOS PAVIMENTOS, DUAS DEMÃOS. AF_03/2024</t>
  </si>
  <si>
    <t>APLICAÇÃO MANUAL DE MASSA ACRÍLICA EM SUPERFÍCIES INTERNAS DE SACADA DE EDIFÍCIOS DE MÚLTIPLOS PAVIMENTOS, DUAS DEMÃOS. AF_03/2024</t>
  </si>
  <si>
    <t>APLICAÇÃO MANUAL DE MASSA ACRÍLICA EM PAREDES EXTERNAS DE CASAS, DUAS DEMÃOS. AF_03/2024</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</si>
  <si>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</si>
  <si>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</si>
  <si>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</si>
  <si>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</si>
  <si>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PINTURA EM MADEIRA</t>
  </si>
  <si>
    <t>0157</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</si>
  <si>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</si>
  <si>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</si>
  <si>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</si>
  <si>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</si>
  <si>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ACRÍLICA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</si>
  <si>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</si>
  <si>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</si>
  <si>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</si>
  <si>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</si>
  <si>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</si>
  <si>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</si>
  <si>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</si>
  <si>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</si>
  <si>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</si>
  <si>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</si>
  <si>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</si>
  <si>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</si>
  <si>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</si>
  <si>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</si>
  <si>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</si>
  <si>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</si>
  <si>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</si>
  <si>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</si>
  <si>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</si>
  <si>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</si>
  <si>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</si>
  <si>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</si>
  <si>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</si>
  <si>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PARA METAL</t>
  </si>
  <si>
    <t>0158</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</si>
  <si>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</si>
  <si>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</si>
  <si>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</si>
  <si>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AF_01/2020_PE</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</si>
  <si>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</si>
  <si>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</si>
  <si>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</si>
  <si>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</si>
  <si>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</si>
  <si>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</si>
  <si>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</si>
  <si>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AF_01/2020_PE</t>
  </si>
  <si>
    <t>PINTURA COM TINTA EPOXÍDICA DE FUNDO APLICADA A ROLO OU PINCEL SOBRE PERFIL METÁLICO EXECUTADO EM FÁBRICA (POR DEMÃO). AF_01/2020</t>
  </si>
  <si>
    <t>PINTURA COM TINTA EPOXÍDICA DE ACABAMENTO PULVERIZADA SOBRE PERFIL METÁLICO EXECUTADO EM FÁBRICA (POR DEMÃO). AF_01/2020_PE</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</si>
  <si>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</si>
  <si>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</si>
  <si>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</si>
  <si>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</si>
  <si>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</si>
  <si>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</si>
  <si>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</si>
  <si>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</si>
  <si>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</si>
  <si>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PINTURA COM TINTA ALQUÍDICA DE ACABAMENTO (ESMALTE SINTÉTICO BRILHANTE) PULVERIZADA SOBRE PERFIL METÁLICO EXECUTADO EM FÁBRICA  (POR DEMÃO). AF_01/2020_PE</t>
  </si>
  <si>
    <t>PINTURA COM TINTA ALQUÍDICA DE ACABAMENTO (ESMALTE SINTÉTICO BRILHANTE) APLICADA A ROLO OU PINCEL SOBRE PERFIL METÁLICO EXECUTADO EM FÁBRICA (POR DEMÃO). AF_01/2020</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</si>
  <si>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</si>
  <si>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</si>
  <si>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</si>
  <si>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</si>
  <si>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</si>
  <si>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</si>
  <si>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AF_01/2020_PE</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</si>
  <si>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</si>
  <si>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</si>
  <si>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</si>
  <si>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</si>
  <si>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</si>
  <si>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</si>
  <si>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</si>
  <si>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</si>
  <si>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</si>
  <si>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PINTURA PARA PISO</t>
  </si>
  <si>
    <t>0161</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</si>
  <si>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</si>
  <si>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</si>
  <si>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</si>
  <si>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</si>
  <si>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</si>
  <si>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</si>
  <si>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</si>
  <si>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</si>
  <si>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</si>
  <si>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</si>
  <si>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</si>
  <si>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</si>
  <si>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</si>
  <si>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</si>
  <si>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</si>
  <si>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</si>
  <si>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</si>
  <si>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</si>
  <si>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</si>
  <si>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</si>
  <si>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PISOS</t>
  </si>
  <si>
    <t>PISO</t>
  </si>
  <si>
    <t>PISO CIMENTADO</t>
  </si>
  <si>
    <t>0111</t>
  </si>
  <si>
    <t>PISO CIMENTADO, TRAÇO 1:3 (CIMENTO E AREIA), ACABAMENTO LISO, ESPESSURA 4,0 CM, PREPARO MECÂNICO DA ARGAMASSA. AF_09/2020</t>
  </si>
  <si>
    <t>PISO CIMENTADO, TRAÇO 1:3 (CIMENTO E AREIA), ACABAMENTO RÚSTICO, ESPESSURA 4,0 CM, PREPARO MECÂNICO DA ARGAMASSA. AF_09/2020</t>
  </si>
  <si>
    <t>PISO DE MADEIRA</t>
  </si>
  <si>
    <t>0112</t>
  </si>
  <si>
    <t>PISO EM TACO DE MADEIRA 7X42CM, FIXADO COM COLA BASE DE PVA. AF_09/2020</t>
  </si>
  <si>
    <t>ASSOALHO DE MADEIRA. AF_09/2020</t>
  </si>
  <si>
    <t>PISO EM TACO DE MADEIRA 7X21CM, FIXADO COM COLA BASE DE PVA. AF_09/2020</t>
  </si>
  <si>
    <t>PISO CERAMICO</t>
  </si>
  <si>
    <t>0113</t>
  </si>
  <si>
    <t>REVESTIMENTO CERÂMICO PARA PISO COM PLACAS TIPO ESMALTADA EXTRA DE DIMENSÕES 35X35 CM APLICADA EM AMBIENTES DE ÁREA MENOR QUE 5 M2. AF_02/2023_PE</t>
  </si>
  <si>
    <t>REVESTIMENTO CERÂMICO PARA PISO COM PLACAS TIPO ESMALTADA EXTRA DE DIMENSÕES 35X35 CM APLICADA EM AMBIENTES DE ÁREA ENTRE 5 M2 E 10 M2. AF_02/2023_PE</t>
  </si>
  <si>
    <t>REVESTIMENTO CERÂMICO PARA PISO COM PLACAS TIPO ESMALTADA EXTRA DE DIMENSÕES 35X35 CM APLICADA EM AMBIENTES DE ÁREA MAIOR QUE 10 M2. AF_02/2023_PE</t>
  </si>
  <si>
    <t>REVESTIMENTO CERÂMICO PARA PISO COM PLACAS TIPO ESMALTADA EXTRA DE DIMENSÕES 45X45 CM APLICADA EM AMBIENTES DE ÁREA MENOR QUE 5 M2. AF_02/2023_PE</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</si>
  <si>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</si>
  <si>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</si>
  <si>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</si>
  <si>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</si>
  <si>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REVESTIMENTO CERÂMICO PARA PISO COM PLACAS TIPO ESMALTADA EXTRA DE DIMENSÕES 60X60 CM APLICADA EM AMBIENTES DE ÁREA MAIOR QUE 10 M2. AF_02/2023_PE</t>
  </si>
  <si>
    <t>REVESTIMENTO CERÂMICO PARA PISO COM PLACAS TIPO PORCELANATO DE DIMENSÕES 45X45 CM APLICADA EM AMBIENTES DE ÁREA MENOR QUE 5 M². AF_02/2023_PE</t>
  </si>
  <si>
    <t>REVESTIMENTO CERÂMICO PARA PISO COM PLACAS TIPO PORCELANATO DE DIMENSÕES 45X45 CM APLICADA EM AMBIENTES DE ÁREA ENTRE 5 M² E 10 M². AF_02/2023_PE</t>
  </si>
  <si>
    <t>REVESTIMENTO CERÂMICO PARA PISO COM PLACAS TIPO PORCELANATO DE DIMENSÕES 45X45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</si>
  <si>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</si>
  <si>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</si>
  <si>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</si>
  <si>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REVESTIMENTO CERÂMICO PARA PISO COM PLACAS TIPO ESMALTADA PADRÃO POPULAR DE DIMENSÕES 35X35 CM APLICADA EM AMBIENTES DE ÁREA MENOR QUE 5 M2. AF_02/2023_PE</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</si>
  <si>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</si>
  <si>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</si>
  <si>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REVESTIMENTO CERÂMICO PARA PISO COM PLACAS TIPO ESMALTADA EXTRA DE DIMENSÕES 80X80 CM APLICADA EM AMBIENTES DE ÁREA MENOR QUE 5 M². AF_02/2023_PE</t>
  </si>
  <si>
    <t>REVESTIMENTO CERÂMICO PARA PISO COM PLACAS TIPO ESMALTADA EXTRA DE DIMENSÕES 80X80 CM APLICADA EM AMBIENTES DE ÁREA ENTRE 5 M² E 10 M². AF_02/2023_PE</t>
  </si>
  <si>
    <t>REVESTIMENTO CERÂMICO PARA PISO COM PLACAS TIPO ESMALTADA EXTRA DE DIMENSÕES 80X80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</si>
  <si>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</si>
  <si>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</si>
  <si>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</si>
  <si>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ESMALTADA EXTRA DE DIMENSÕES 35X35 CM APLICADA EM DIAGONAL EM AMBIENTES DE ÁREA MENOR QUE 5 M². AF_02/2023_PE</t>
  </si>
  <si>
    <t>REVESTIMENTO CERÂMICO PARA PISO COM PLACAS TIPO ESMALTADA PADRÃO POPULAR DE DIMENSÕES 35X35 CM APLICADA EM DIAGONAL EM AMBIENTES DE ÁREA MENOR QUE 5 M². AF_02/2023_PE</t>
  </si>
  <si>
    <t>REVESTIMENTO CERÂMICO PARA PISO COM PLACAS TIPO ESMALTADA EXTRA DE DIMENSÕES 35X35 CM APLICADA EM DIAGONAL EM AMBIENTES DE ÁREA ENTRE 5 M² E 10 M². AF_02/2023_PE</t>
  </si>
  <si>
    <t>REVESTIMENTO CERÂMICO PARA PISO COM PLACAS TIPO ESMALTADA PADRÃO POPULAR DE DIMENSÕES 35X35 CM APLICADA EM DIAGONAL EM AMBIENTES DE ÁREA ENTRE 5 M² E 10 M². AF_02/2023_PE</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</si>
  <si>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</si>
  <si>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</si>
  <si>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REVESTIMENTO CERÂMICO PARA PISO COM PLACAS TIPO ESMALTADA EXTRA DE DIMENSÕES 45X45 CM APLICADA EM DIAGONAL EM AMBIENTES DE ÁREA MENOR QUE 5 M². AF_02/2023_PE</t>
  </si>
  <si>
    <t>REVESTIMENTO CERÂMICO PARA PISO COM PLACAS TIPO ESMALTADA EXTRA DE DIMENSÕES 45X45 CM APLICADA EM DIAGONAL EM AMBIENTES DE ÁREA ENTRE 5 M² E 10 M². AF_02/2023_PE</t>
  </si>
  <si>
    <t>REVESTIMENTO CERÂMICO PARA PISO COM PLACAS TIPO ESMALTADA EXTRA DE DIMENSÕES 45X45 CM APLICADA EM DIAGONAL EM AMBIENTES DE ÁREA MAIOR QUE 10 M². AF_02/2023_PE</t>
  </si>
  <si>
    <t>REVESTIMENTO CERÂMICO PARA PISO COM PLACAS TIPO PORCELANATO DE DIMENSÕES 45X45 CM APLICADA EM DIAGONAL EM AMBIENTES DE ÁREA MENOR QUE 5 M². AF_02/2023_PE</t>
  </si>
  <si>
    <t>REVESTIMENTO CERÂMICO PARA PISO COM PLACAS TIPO PORCELANATO DE DIMENSÕES 45X45 CM APLICADA EM DIAGONAL EM AMBIENTES DE ÁREA ENTRE 5 M² E 10 M². AF_02/2023_PE</t>
  </si>
  <si>
    <t>REVESTIMENTO CERÂMICO PARA PISO COM PLACAS TIPO PORCELANATO DE DIMENSÕES 45X45 CM APLICADA EM DIAGONAL EM AMBIENTES DE ÁREA MAIOR QUE 10 M². AF_02/2023_PE</t>
  </si>
  <si>
    <t>PISO DE PEDRA</t>
  </si>
  <si>
    <t>0115</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</si>
  <si>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</si>
  <si>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</si>
  <si>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</si>
  <si>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</si>
  <si>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</si>
  <si>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</si>
  <si>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</si>
  <si>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</si>
  <si>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</si>
  <si>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</si>
  <si>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</si>
  <si>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PEDRA PORTUGUESA ASSENTADO SOBRE ARGAMASSA SECA DE CIMENTO E AREIA, TRAÇO 1:3, REJUNTADO COM CIMENTO COMUM. AF_05/2020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</si>
  <si>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</si>
  <si>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</si>
  <si>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</si>
  <si>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ASSENTADO SOBRE ARGAMASSA 1:3 (CIMENTO E AREIA). AF_09/2020</t>
  </si>
  <si>
    <t>PISO EM PEDRA ARDÓSIA ASSENTADO SOBRE ARGAMASSA 1:3 (CIMENTO E AREIA). AF_09/2020</t>
  </si>
  <si>
    <t>PISO VINILICO/BORRACHA</t>
  </si>
  <si>
    <t>0116</t>
  </si>
  <si>
    <t>PISO PODOTÁTIL DE ALERTA OU DIRECIONAL, DE BORRACHA, ASSENTADO SOBRE ARGAMASSA. AF_05/2020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</si>
  <si>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</si>
  <si>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</si>
  <si>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</si>
  <si>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</si>
  <si>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</si>
  <si>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</si>
  <si>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</si>
  <si>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PISO GRANILITE/MARMORITE</t>
  </si>
  <si>
    <t>0118</t>
  </si>
  <si>
    <t>PISO EM GRANILITE, MARMORITE OU GRANITINA EM AMBIENTES INTERNOS, COM ESPESSURA DE 8 MM, INCLUSO MISTURA EM BETONEIRA, COLOCAÇÃO DAS JUNTAS, APLICAÇÃO DO PISO, 4 POLIMENTOS COM POLITRIZ, ESTUCAMENTO, SELADOR E CERA. AF_06/2022</t>
  </si>
  <si>
    <t>PISO DE MARMORE/GRANITO</t>
  </si>
  <si>
    <t>0119</t>
  </si>
  <si>
    <t>PISO EM GRANITO APLICADO EM CALÇADAS OU PISOS EXTERNOS. AF_05/2020</t>
  </si>
  <si>
    <t>PISO EM MÁRMORE APLICADO EM CALÇADAS OU PISOS EXTERNOS. AF_05/2020</t>
  </si>
  <si>
    <t>SOLEIRA DE MARMORE/GRANITO</t>
  </si>
  <si>
    <t>0122</t>
  </si>
  <si>
    <t>SOLEIRA EM MÁRMORE, LARGURA 15 CM, ESPESSURA 2,0 CM. AF_09/2020</t>
  </si>
  <si>
    <t>RODAPÉ EM MÁRMORE, ALTURA 7 CM. AF_09/2020</t>
  </si>
  <si>
    <t>RODAPE DE MADEIRA</t>
  </si>
  <si>
    <t>0130</t>
  </si>
  <si>
    <t>RODAPÉ EM MADEIRA, ALTURA 7CM, FIXADO COM COLA. AF_09/2020</t>
  </si>
  <si>
    <t>RODAPÉ EM MADEIRA, ALTURA 7CM, FIXADO COM COLA E PARAFUSOS. AF_09/2020</t>
  </si>
  <si>
    <t>RODAPE CERAMICO</t>
  </si>
  <si>
    <t>0131</t>
  </si>
  <si>
    <t>RODAPÉ CERÂMICO DE 7CM DE ALTURA COM PLACAS TIPO ESMALTADA EXTRA  DE DIMENSÕES 35X35CM. AF_02/2023</t>
  </si>
  <si>
    <t>RODAPÉ CERÂMICO DE 7CM DE ALTURA COM PLACAS TIPO ESMALTADA EXTRA DE DIMENSÕES 45X45CM. AF_02/2023</t>
  </si>
  <si>
    <t>RODAPÉ CERÂMICO DE 7CM DE ALTURA COM PLACAS TIPO ESMALTADA EXTRA DE DIMENSÕES 60X60CM. AF_02/2023</t>
  </si>
  <si>
    <t>RODAPÉ CERÂMICO DE 7CM DE ALTURA COM PLACAS TIPO ESMALTADA COMERCIAL DE DIMENSÕES 35X35CM (PADRAO POPULAR). AF_02/2023</t>
  </si>
  <si>
    <t>RODAPE DE MARMORE,GRANITO,MARMORITE,GRANILITE E OUTROS</t>
  </si>
  <si>
    <t>0164</t>
  </si>
  <si>
    <t>RODAPÉ EM ARDÓSIA ALTURA 10CM. AF_09/2020</t>
  </si>
  <si>
    <t>RODAPÉ EM MARMORITE, ALTURA 10CM. AF_09/2020</t>
  </si>
  <si>
    <t>PISO CONCRETO</t>
  </si>
  <si>
    <t>0258</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</si>
  <si>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</si>
  <si>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</si>
  <si>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</si>
  <si>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</si>
  <si>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</si>
  <si>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PISO EM CONCRETO 20 MPA PREPARO MECÂNICO, ESPESSURA 7CM. AF_09/2020</t>
  </si>
  <si>
    <t>EXECUÇÃO DE PASSEIO (CALÇADA) OU PISO DE CONCRETO COM CONCRETO MOLDADO IN LOCO, USINADO C25, ACABAMENTO CONVENCIONAL, NÃO ARMADO. AF_03/2023</t>
  </si>
  <si>
    <t>PISO PODOTÁTIL DE ALERTA OU DIRECIONAL, DE CONCRETO, ASSENTADO SOBRE ARGAMASSA. AF_03/2024</t>
  </si>
  <si>
    <t>REGULARIZACAO DE CONTRA-PISOS E OUTRAS SUPERFICIES</t>
  </si>
  <si>
    <t>0264</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</si>
  <si>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</si>
  <si>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</si>
  <si>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</si>
  <si>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PRONTA, PREPARO MANUAL,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</si>
  <si>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</si>
  <si>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</si>
  <si>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</si>
  <si>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</si>
  <si>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</si>
  <si>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</si>
  <si>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</si>
  <si>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</si>
  <si>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</si>
  <si>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</si>
  <si>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</si>
  <si>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</si>
  <si>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</si>
  <si>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</si>
  <si>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</si>
  <si>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</si>
  <si>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</si>
  <si>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</si>
  <si>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</si>
  <si>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</si>
  <si>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</si>
  <si>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</si>
  <si>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</si>
  <si>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</si>
  <si>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</si>
  <si>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</si>
  <si>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</si>
  <si>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</si>
  <si>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</si>
  <si>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</si>
  <si>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</si>
  <si>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</si>
  <si>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</si>
  <si>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</si>
  <si>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</si>
  <si>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</si>
  <si>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</si>
  <si>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</si>
  <si>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</si>
  <si>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</si>
  <si>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</si>
  <si>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</si>
  <si>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</si>
  <si>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</si>
  <si>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</si>
  <si>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</si>
  <si>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</si>
  <si>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</si>
  <si>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</si>
  <si>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</si>
  <si>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</si>
  <si>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</si>
  <si>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</si>
  <si>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</si>
  <si>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REFORÇO SUPERFICIAL PARA CONTRAPISOS DE ARGAMASSA SEMI-SECA. AF_07/2021</t>
  </si>
  <si>
    <t>RODAPE VINILICO/BORRACHA</t>
  </si>
  <si>
    <t>0308</t>
  </si>
  <si>
    <t>RODAPÉ BORRACHA LISO, ALTURA = 7CM, ESPESSURA = 2 MM, PARA ARGAMASSA. AF_09/2020</t>
  </si>
  <si>
    <t>REVESTIMENTO E TRATAMENTO DE SUPERFICIES</t>
  </si>
  <si>
    <t>REVE</t>
  </si>
  <si>
    <t>0106</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</si>
  <si>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</si>
  <si>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</si>
  <si>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</si>
  <si>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</si>
  <si>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</si>
  <si>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</si>
  <si>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</si>
  <si>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</si>
  <si>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</si>
  <si>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</si>
  <si>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</si>
  <si>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</si>
  <si>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</si>
  <si>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</si>
  <si>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</si>
  <si>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</si>
  <si>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</si>
  <si>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</si>
  <si>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</si>
  <si>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</si>
  <si>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</si>
  <si>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</si>
  <si>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</si>
  <si>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</si>
  <si>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</si>
  <si>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</si>
  <si>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</si>
  <si>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</si>
  <si>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EMBOCO</t>
  </si>
  <si>
    <t>0107</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</si>
  <si>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</si>
  <si>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</si>
  <si>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</si>
  <si>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</si>
  <si>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</si>
  <si>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</si>
  <si>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</si>
  <si>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</si>
  <si>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</si>
  <si>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</si>
  <si>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</si>
  <si>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</si>
  <si>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</si>
  <si>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</si>
  <si>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EM ARGAMASSA TRAÇO 1:2:8, PREPARO MECÂNICO, APLICADO MANUALMENTE EM PAREDES INTERNAS DE AMBIENTES COM ÁREA MENOR QUE 5M², E =17,5MM, COM TALISCAS. AF_03/2024</t>
  </si>
  <si>
    <t>EMBOÇO, EM ARGAMASSA TRAÇO 1:2:8, PREPARO MANUAL, APLICADO MANUALMENTE EM PAREDES INTERNAS DE AMBIENTES COM ÁREA MENOR QUE 5M², E = 17,5MM, COM TALISCAS. AF_03/2024</t>
  </si>
  <si>
    <t>MASSA ÚNICA, EM ARGAMASSA TRAÇO 1:2:8, PREPARO MECÂNICO, APLICADA MANUALMENTE EM PAREDES INTERNAS DE AMBIENTES COM ÁREA ENTRE 5M² E 10M², E = 17,5MM, COM TALISCAS. AF_03/2024</t>
  </si>
  <si>
    <t>MASSA ÚNICA, EM ARGAMASSA TRAÇO 1:2:8, PREPARO MANUAL, APLICADA MANUALMENTE EM PAREDES INTERNAS DE AMBIENTES COM ÁREA ENTRE 5M² E 10M², E = 17,5MM, COM TALISCAS. AF_03/2024</t>
  </si>
  <si>
    <t>EMBOÇO, EM ARGAMASSA TRAÇO 1:2:8, PREPARO MECÂNICO, APLICADO MANUALMENTE EM PAREDES INTERNAS DE AMBIENTES COM ÁREA ENTRE 5M² E 10M², E = 17,5MM, COM TALISCAS. AF_03/2024</t>
  </si>
  <si>
    <t>EMBOÇO, EM ARGAMASSA TRAÇO 1:2:8, PREPARO MANUAL, APLICADO MANUALMENTE EM PAREDES INTERNAS DE AMBIENTES COM ÁREA ENTRE 5M² E 10M², E = 17,5MM, COM TALISCAS. AF_03/2024</t>
  </si>
  <si>
    <t>EMBOÇO, EM ARGAMASSA TRAÇO 1:2:8, PREPARO MECÂNICO, APLICADO MANUALMENTE EM PAREDES INTERNAS DE AMBIENTES COM ÁREA MAIOR QUE 10M², E = 17,5MM, COM TALISCAS. AF_03/2024</t>
  </si>
  <si>
    <t>EMBOÇO, EM ARGAMASSA TRAÇO 1:2:8, PREPARO MANUAL, APLICADO MANUALMENTE EM PAREDES INTERNAS DE AMBIENTES COM ÁREA MAIOR QUE 10M², E = 17,5MM, COM TALISCAS. AF_03/2024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</si>
  <si>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</si>
  <si>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</si>
  <si>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EM ARGAMASSA INDUSTRIALIZADA, PREPARO MECÂNICO, APLICADO COM EQUIPAMENTO DE MISTURA E PROJEÇÃO DE ARGAMASSA EM PAREDES INTERNAS, E = 17,5MM, COM TALISCAS. AF_03/2024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</si>
  <si>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</si>
  <si>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EM ARGAMASSA INDUSTRIALIZADA, PREPARO MECÂNICO, APLICADA COM EQUIPAMENTO DE MISTURA E PROJEÇÃO DE ARGAMASSA EM PAREDES INTERNAS, E = 5MM, SEM TALISCAS. AF_03/2024</t>
  </si>
  <si>
    <t>EMBOÇO, EM ARGAMASSA TRAÇO 1:2:8, PREPARO MECÂNICO, APLICADO MANUALMENTE EM PAREDES INTERNAS, PARA AMBIENTES COM ÁREA MENOR QUE 5M², E = 10MM, COM TALISCAS. AF_03/2024</t>
  </si>
  <si>
    <t>EMBOÇO, EM ARGAMASSA TRAÇO 1:2:8, PREPARO MANUAL, APLICADO MANUALMENTE EM PAREDES INTERNAS, PARA AMBIENTES COM ÁREA MENOR QUE 5M², E = 10MM, COM TALISCAS. AF_03/2024</t>
  </si>
  <si>
    <t>MASSA ÚNICA, EM ARGAMASSA TRAÇO 1:2:8, PREPARO MECÂNICO, APLICADA MANUALMENTE EM PAREDES INTERNAS DE AMBIENTES COM ÁREA ENTRE 5M² E 10M², E = 10MM, COM TALISCAS. AF_03/2024</t>
  </si>
  <si>
    <t>MASSA ÚNICA, EM ARGAMASSA TRAÇO 1:2:8, PREPARO MANUAL, APLICADA MANUALMENTE EM PAREDES INTERNAS DE AMBIENTES COM ÁREA ENTRE 5M² E 10M², E = 10MM, COM TALISCAS. AF_03/2024</t>
  </si>
  <si>
    <t>EMBOÇO, EM ARGAMASSA TRAÇO 1:2:8, PREPARO MECÂNICO, APLICADO MANUALMENTE EM PAREDES INTERNAS DE AMBIENTES COM ÁREA ENTRE 5M² E 10M², E = 10MM, COM TALISCAS. AF_03/2024</t>
  </si>
  <si>
    <t>EMBOÇO, EM ARGAMASSA TRAÇO 1:2:8, PREPARO MANUAL, APLICADO MANUALMENTE EM PAREDES INTERNAS DE AMBIENTES COM ÁREA ENTRE 5M² E 10M², E = 10MM, COM TALISCAS. AF_03/2024</t>
  </si>
  <si>
    <t>EMBOÇO, EM ARGAMASSA TRAÇO 1:2:8, PREPARO MECÂNICO, APLICADO MANUALMENTE EM PAREDES INTERNAS DE AMBIENTES COM ÁREA MAIOR QUE 10M², E = 10MM, COM TALISCAS. AF_03/2024</t>
  </si>
  <si>
    <t>EMBOÇO, EM ARGAMASSA TRAÇO 1:2:8, PREPARO MANUAL, APLICADO MANUALMENTE EM PAREDES INTERNAS DE AMBIENTES COM ÁREA MAIOR QUE 10M², E = 10MM, COM TALISCAS. AF_03/2024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</si>
  <si>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</si>
  <si>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</si>
  <si>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EM ARGAMASSA INDUSTRIALIZADA, PREPARO MECÂNICO, APLICADO COM EQUIPAMENTO DE MISTURA E PROJEÇÃO DE ARGAMASSA EM PAREDES INTERNAS, E = 10MM, COM TALISCAS. AF_03/2024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</si>
  <si>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</si>
  <si>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EM ARGAMASSA INDUSTRIALIZADA, PREPARO MECÂNICO, APLICADA COM EQUIPAMENTO DE MISTURA E PROJEÇÃO DE ARGAMASSA EM PAREDES INTERNAS, E = 10MM, SEM TALISCAS. AF_03/2024</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</si>
  <si>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</si>
  <si>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</si>
  <si>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</si>
  <si>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</si>
  <si>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</si>
  <si>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</si>
  <si>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</si>
  <si>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</si>
  <si>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</si>
  <si>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</si>
  <si>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</si>
  <si>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</si>
  <si>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</si>
  <si>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</si>
  <si>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</si>
  <si>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</si>
  <si>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</si>
  <si>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</si>
  <si>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</si>
  <si>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</si>
  <si>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</si>
  <si>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</si>
  <si>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</si>
  <si>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</si>
  <si>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</si>
  <si>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</si>
  <si>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</si>
  <si>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</si>
  <si>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</si>
  <si>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</si>
  <si>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</si>
  <si>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</si>
  <si>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</si>
  <si>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</si>
  <si>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TRAÇO 1:2:8, PREPARO MANUAL, APLICADA MANUALMENTE EM SUPERFÍCIES EXTERNAS DA SACADA, ESPESSURA MAIOR OU IGUAL A 50 MM, SEM USO DE TELA METÁLICA DE REFORÇO CONTRA FISSURAÇÃO.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</si>
  <si>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</si>
  <si>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</si>
  <si>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</si>
  <si>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</si>
  <si>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</si>
  <si>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</si>
  <si>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</si>
  <si>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</si>
  <si>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</si>
  <si>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</si>
  <si>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</si>
  <si>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EXECUTADO MANUALMENTE EM FACHADA DE UM EDIFÍCIO DE ESTRUTURA CONVENCIONAL E ACABAMENTO RASPADO. AF_03/2024</t>
  </si>
  <si>
    <t>REVESTIMENTO DECORATIVO MONOCAMADA EXECUTADO MANUALMENTE EM FACHADA DE UM EDIFÍCIO DE ALVENARIA ESTRUTURAL E ACABAMENTO RASPADO.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</si>
  <si>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</si>
  <si>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ALVENARIA ESTRUTURAL E ACABAMENTO RASPADO. AF_03/2024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</si>
  <si>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</si>
  <si>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</si>
  <si>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</si>
  <si>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</si>
  <si>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</si>
  <si>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</si>
  <si>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</si>
  <si>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</si>
  <si>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EXECUTADO MANUALMENTE EM FACHADA DE UM EDIFÍCIO DE ESTRUTURA CONVENCIONAL E ACABAMENTO TRAVERTINO. AF_03/2024</t>
  </si>
  <si>
    <t>REVESTIMENTO DECORATIVO MONOCAMADA EXECUTADO MANUALMENTE EM FACHADA DE UM EDIFÍCIO DE ALVENARIA ESTRUTURAL E ACABAMENTO TRAVERTINO. AF_03/2024</t>
  </si>
  <si>
    <t>REVESTIMENTO DECORATIVO MONOCAMADA EXECUTADO COM EQUIPAMENTO DE PROJEÇÃO EM FACHADA DE UM EDIFÍCIO DE ESTRUTURA CONVENCIONAL E ACABAMENTO TRAVERTINO. AF_03/2024</t>
  </si>
  <si>
    <t>REVESTIMENTO DECORATIVO MONOCAMADA EXECUTADO COM EQUIPAMENTO DE PROJEÇÃO EM FACHADA DE UM EDIFÍCIO DE ALVENARIA ESTRUTURAL E ACABAMENTO TRAVERTINO. AF_03/2024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</si>
  <si>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</si>
  <si>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</si>
  <si>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</si>
  <si>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</si>
  <si>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</si>
  <si>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</si>
  <si>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MASSA ÚNICA, EM ARGAMASSA TRAÇO 1:2:8, PREPARO MECÂNICO, APLICADA MANUALMENTE EM TETO, E = 17,5MM, COM TALISCAS. AF_03/2024</t>
  </si>
  <si>
    <t>MASSA ÚNICA, PARA RECEBIMENTO DE PINTURA, EM ARGAMASSA TRAÇO 1:2:8, PREPARO MANUAL, APLICADA MANUALMENTE EM TETO, ESPESSURA DE 20MM, COM EXECUÇÃO DE TALISCAS. AF_03/2015</t>
  </si>
  <si>
    <t>MASSA ÚNICA, EM ARGAMASSA TRAÇO 1:2:8, PREPARO MECÂNICO, APLICADA MANUALMENTE EM TETO, E = 10MM, COM TALISCAS. AF_03/2024</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</si>
  <si>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</si>
  <si>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</si>
  <si>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</si>
  <si>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</si>
  <si>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</si>
  <si>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</si>
  <si>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</si>
  <si>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</si>
  <si>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</si>
  <si>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</si>
  <si>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</si>
  <si>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</si>
  <si>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</si>
  <si>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</si>
  <si>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</si>
  <si>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</si>
  <si>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</si>
  <si>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</si>
  <si>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</si>
  <si>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</si>
  <si>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</si>
  <si>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</si>
  <si>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</si>
  <si>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</si>
  <si>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</si>
  <si>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</si>
  <si>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</si>
  <si>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</si>
  <si>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</si>
  <si>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</si>
  <si>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</si>
  <si>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</si>
  <si>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</si>
  <si>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</si>
  <si>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</si>
  <si>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</si>
  <si>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</si>
  <si>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</si>
  <si>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</si>
  <si>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</si>
  <si>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</si>
  <si>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</si>
  <si>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</si>
  <si>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</si>
  <si>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</si>
  <si>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</si>
  <si>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</si>
  <si>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</si>
  <si>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</si>
  <si>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</si>
  <si>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</si>
  <si>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</si>
  <si>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</si>
  <si>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</si>
  <si>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</si>
  <si>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</si>
  <si>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</si>
  <si>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</si>
  <si>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</si>
  <si>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</si>
  <si>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</si>
  <si>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</si>
  <si>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</si>
  <si>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</si>
  <si>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</si>
  <si>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</si>
  <si>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</si>
  <si>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</si>
  <si>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</si>
  <si>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</si>
  <si>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</si>
  <si>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</si>
  <si>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</si>
  <si>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MASSA ÚNICA, EM ARGAMASSA TRAÇO 1:2:8, PREPARO MECÂNICO, APLICADA MANUALMENTE EM PAREDES INTERNAS DE AMBIENTES COM ÁREA MAIOR QUE 10M², E = 17,5MM, COM TALISCAS. AF_03/2024</t>
  </si>
  <si>
    <t>MASSA ÚNICA, EM ARGAMASSA TRAÇO 1:2:8, PREPARO MANUAL, APLICADA MANUALMENTE EM PAREDES INTERNAS DE AMBIENTES COM ÁREA MAIOR QUE 10M², E = 17,5MM, COM TALISCAS. AF_03/2024</t>
  </si>
  <si>
    <t>MASSA ÚNICA, EM ARGAMASSA INDUSTRIALIZADA, PREPARO MECÂNICO, APLICADA COM EQUIPAMENTO DE MISTURA E PROJEÇÃO DE ARGAMASSA EM PAREDES INTERNAS, E = 17,5MM, COM TALISCAS. AF_03/2024</t>
  </si>
  <si>
    <t>EMBOÇO, EM ARGAMASSA TRAÇO 1:2:8, PREPARO MANUAL, APLICADO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</si>
  <si>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</si>
  <si>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MANUAL, APLICADA MANUALMENTE EM PAREDES INTERNAS DE AMBIENTES COM PÉ-DIREITO DUPLO E ÁREA MAIOR QUE 10M², E = 17,5MM, COM TALISCAS. AF_03/2024</t>
  </si>
  <si>
    <t>EMBOÇO, EM ARGAMASSA TRAÇO 1:2:8, PREPARO MECÂNICO, APLICADO MANUALMENTE EM PAREDES INTERNAS DE AMBIENTES COM PÉ-DIREITO DUPLO E ÁREA MAIOR QUE 10M², E = 17,5MM,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</si>
  <si>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</si>
  <si>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ÁREA MAIOR QUE 10M², E = 10MM, COM TALISCAS. AF_03/2024</t>
  </si>
  <si>
    <t>MASSA ÚNICA, EM ARGAMASSA INDUSTRIALIZADA, PREPARO MECÂNICO, APLICADA COM EQUIPAMENTO DE MISTURA E PROJEÇÃO DE ARGAMASSA EM PAREDES INTERNAS, E = 10MM, COM TALISCAS. AF_03/2024</t>
  </si>
  <si>
    <t>EMBOÇO, EM ARGAMASSA TRAÇO 1:2:8, PREPARO MECÂNICO, APLICADO MANUALMENTE EM PAREDES INTERNAS DE AMBIENTES COM PÉ-DIREITO DUPLO E ÁREA MENOR QUE 5M², E = 17,5MM, COM TALISCAS. AF_03/2024</t>
  </si>
  <si>
    <t>EMBOÇO, EM ARGAMASSA TRAÇO 1:2:8, PREPARO MANUAL, APLICADO MANUALMENTE EM PAREDES INTERNAS DE AMBIENTES COM PÉ-DIREITO DUPLO E ÁREA MENOR QUE 5M², E = 17,5MM, COM TALISCAS. AF_03/2024</t>
  </si>
  <si>
    <t>MASSA ÚNICA, EM ARGAMASSA TRAÇO 1:2:8, PREPARO MECÂNICO, APLICADA MANUALMENTE EM PAREDES INTERNAS DE AMBIENTES COM PÉ-DIREITO DUPLO E ÁREA ENTRE 5M² E 10M², E = 17,5MM, COM TALISCAS. AF_03/2024</t>
  </si>
  <si>
    <t>MASSA ÚNICA, EM ARGAMASSA TRAÇO 1:2:8, PREPARO MANUAL, APLICADA MANUALMENTE EM PAREDES INTERNAS DE AMBIENTES COM PÉ-DIREITO DUPLO E ÁREA ENTRE 5M² E 10M², E = 17,5MM, COM TALISCAS. AF_03/2024</t>
  </si>
  <si>
    <t>EMBOÇO, EM ARGAMASSA TRAÇO 1:2:8, PREPARO MECÂNICO,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</si>
  <si>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</si>
  <si>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</si>
  <si>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10MM, COM TALISCAS. AF_03/2024</t>
  </si>
  <si>
    <t>MASSA ÚNICA, EM ARGAMASSA TRAÇO 1:2:8, PREPARO MECÂNICO,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</si>
  <si>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</si>
  <si>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</si>
  <si>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10MM, COM TALISCAS. AF_03/2024</t>
  </si>
  <si>
    <t>MASSA ÚNICA, EM ARGAMASSA TRAÇO 1:2:8, PREPARO MECÂNICO, APLICADA MANUALMENTE EM PAREDES INTERNAS DE AMBIENTES COM PÉ-DIREITO DUPLO ÁREA MAIOR QUE 10M², E = 10MM, COM TALISCAS. AF_03/2024</t>
  </si>
  <si>
    <t>MASSA ÚNICA, EM ARGAMASSA TRAÇO 1:2:8, PREPARO MANUAL, APLICADA MANUALMENTE EM PAREDES INTERNAS DE AMBIENTES COM PÉ-DIREITO DUPLO ÁREA MAIOR QUE 10M², E = 10MM, COM TALISCAS. AF_03/2024</t>
  </si>
  <si>
    <t>EMBOÇO, EM ARGAMASSA TRAÇO 1:2:8, PREPARO MECÂNICO,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</si>
  <si>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</si>
  <si>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</si>
  <si>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DE AMBIENTES COM PAREDES EM PÉ-DIREITO DUPLO, E = 10MM, COM TALISCAS. AF_03/2024</t>
  </si>
  <si>
    <t>PASTILHAS,CERAMICAS, PLACAS PRE-MOLDADAS E OUTROS</t>
  </si>
  <si>
    <t>0110</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</si>
  <si>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</si>
  <si>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</si>
  <si>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INTERNAS COM PLACAS TIPO ESMALTADA EXTRA DE DIMENSÕES 20X20 CM APLICADAS NA ALTURA INTEIRA DAS PAREDES.  AF_02/2023_PE</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</si>
  <si>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</si>
  <si>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</si>
  <si>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</si>
  <si>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REVESTIMENTO CERÂMICO PARA PAREDES INTERNAS COM PLACAS TIPO ESMALTADA EXTRA  DE DIMENSÕES 33X45 CM APLICADAS NA ALTURA INTEIRA DAS PAREDES. AF_02/2023_PE</t>
  </si>
  <si>
    <t>REVESTIMENTO CERÂMICO PARA PAREDES INTERNAS COM PLACAS TIPO ESMALTADA EXTRA DE DIMENSÕES 33X45 CM APLICADAS A MEIA ALTURA DAS PAREDES. AF_02/2023_PE</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</si>
  <si>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</si>
  <si>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</si>
  <si>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</si>
  <si>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</si>
  <si>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REVESTIMENTO CERÂMICO PARA PAREDES INTERNAS COM PLACAS TIPO ESMALTADA PADRÃO POPULAR DE DIMENSÕES 20X20 CM, ARGAMASSA TIPO AC III, APLICADAS NA ALTURA INTEIRA DAS PAREDES.  AF_02/2023_PE</t>
  </si>
  <si>
    <t>REVESTIMENTO CERÂMICO PARA PAREDES INTERNAS COM PLACAS TIPO ESMALTADA PADRÃO POPULAR DE DIMENSÕES 20X20 CM, ARGAMASSA TIPO AC III, APLICADAS A MEIA ALTURA DAS PAREDES. AF_02/2023_PE</t>
  </si>
  <si>
    <t>REVESTIMENTO CERÂMICO PARA PAREDES INTERNAS COM PLACAS TIPO ESMALTADA EXTRA DE DIMENSÕES 60X60 CM APLICADAS NA ALTURA INTEIRA DAS PAREDES. AF_02/2023_PE</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</si>
  <si>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</si>
  <si>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</si>
  <si>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</si>
  <si>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</si>
  <si>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</si>
  <si>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</si>
  <si>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</si>
  <si>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RODAPÉ CERÂMICO DE 7CM DE ALTURA COM PLACAS TIPO ESMALTADA EXTRA DE DIMENSÕES 80X80CM. AF_02/2023</t>
  </si>
  <si>
    <t>PEITORIL DE MARMORE/GRANITO</t>
  </si>
  <si>
    <t>0125</t>
  </si>
  <si>
    <t>PEITORIL LINEAR EM GRANITO OU MÁRMORE, L = 15CM, COMPRIMENTO DE ATÉ 2M, ASSENTADO COM ARGAMASSA 1:6 COM ADITIVO. AF_11/2020</t>
  </si>
  <si>
    <t>CHAPIM</t>
  </si>
  <si>
    <t>0132</t>
  </si>
  <si>
    <t>CHAPIM SOBRE MUROS LINEARES, EM GRANITO OU MÁRMORE, L = 25 CM, ASSENTADO COM ARGAMASSA 1:6 COM ADITIVO. AF_11/2020</t>
  </si>
  <si>
    <t>CHAPIM (RUFO CAPA) EM AÇO GALVANIZADO, CORTE 33. AF_11/2020</t>
  </si>
  <si>
    <t>FORRO DE MADEIRA</t>
  </si>
  <si>
    <t>0133</t>
  </si>
  <si>
    <t>FORRO EM MADEIRA PINUS, PARA AMBIENTES RESIDENCIAIS, INCLUSIVE ESTRUTURA UNIDIRECIONAL DE FIXAÇÃO. AF_08/2023</t>
  </si>
  <si>
    <t>ACABAMENTOS PARA FORRO (RODA-FORRO EM MADEIRA PINUS). AF_08/2023</t>
  </si>
  <si>
    <t>FORRO EM MADEIRA PINUS, PARA AMBIENTES RESIDENCIAIS E COMERCIAIS, INCLUSIVE ESTRUTURA BIDIRECIONAL DE FIXAÇÃO. AF_08/2023</t>
  </si>
  <si>
    <t>FORRO DE GESSO</t>
  </si>
  <si>
    <t>0134</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</si>
  <si>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</si>
  <si>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</si>
  <si>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</si>
  <si>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</si>
  <si>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</si>
  <si>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</si>
  <si>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</si>
  <si>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METALICO/PVC</t>
  </si>
  <si>
    <t>0311</t>
  </si>
  <si>
    <t>FORRO EM RÉGUAS DE PVC, FRISADO, PARA AMBIENTES RESIDENCIAIS, INCLUSIVE ESTRUTURA UNIDIRECIONAL DE FIXAÇÃO. AF_08/2023_PS</t>
  </si>
  <si>
    <t>FORRO EM RÉGUAS DE PVC, FRISADO, PARA AMBIENTES COMERCIAIS, INCLUSIVE ESTRUTURA BIDIRECIONAL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</si>
  <si>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</si>
  <si>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</si>
  <si>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</si>
  <si>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RESTAURO</t>
  </si>
  <si>
    <t>0319</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</si>
  <si>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</si>
  <si>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</si>
  <si>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</si>
  <si>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</si>
  <si>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</si>
  <si>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</si>
  <si>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</si>
  <si>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</si>
  <si>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</si>
  <si>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</si>
  <si>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ESTUCAMENTO DE DENSIDADE BAIXA NAS FACES INTERNAS DE PAREDES DO SISTEMA DE PAREDES DE CONCRETO, EM AMBIENTES COM ÁREA MENOR QUE 5 M², UTILIZAÇÃO DE ARGAMASSA COLANTE. AF_10/2022</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</si>
  <si>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</si>
  <si>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</si>
  <si>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</si>
  <si>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</si>
  <si>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</si>
  <si>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</si>
  <si>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</si>
  <si>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ESTUCAMENTO DE DENSIDADE ALTA DE PANOS DE FACHADA DO SISTEMA DE PAREDES DE CONCRETO EM UNIDADES HABITACIONAIS DE PAVIMENTO ÚNICO, UTILIZAÇÃO DE ARGAMASSA COLANTE. AF_10/2022</t>
  </si>
  <si>
    <t>SEDI</t>
  </si>
  <si>
    <t>ARGAMASSAS</t>
  </si>
  <si>
    <t>0210</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</si>
  <si>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</si>
  <si>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</si>
  <si>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</si>
  <si>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</si>
  <si>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</si>
  <si>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</si>
  <si>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</si>
  <si>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</si>
  <si>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</si>
  <si>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</si>
  <si>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</si>
  <si>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</si>
  <si>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</si>
  <si>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</si>
  <si>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</si>
  <si>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</si>
  <si>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</si>
  <si>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</si>
  <si>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</si>
  <si>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</si>
  <si>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</si>
  <si>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</si>
  <si>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</si>
  <si>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</si>
  <si>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</si>
  <si>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</si>
  <si>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</si>
  <si>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</si>
  <si>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</si>
  <si>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</si>
  <si>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</si>
  <si>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</si>
  <si>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</si>
  <si>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</si>
  <si>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</si>
  <si>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</si>
  <si>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</si>
  <si>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</si>
  <si>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</si>
  <si>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</si>
  <si>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</si>
  <si>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</si>
  <si>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</si>
  <si>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</si>
  <si>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</si>
  <si>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</si>
  <si>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</si>
  <si>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</si>
  <si>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</si>
  <si>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</si>
  <si>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</si>
  <si>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</si>
  <si>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</si>
  <si>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</si>
  <si>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</si>
  <si>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</si>
  <si>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</si>
  <si>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</si>
  <si>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</si>
  <si>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</si>
  <si>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</si>
  <si>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</si>
  <si>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</si>
  <si>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</si>
  <si>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</si>
  <si>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</si>
  <si>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</si>
  <si>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</si>
  <si>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</si>
  <si>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</si>
  <si>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</si>
  <si>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</si>
  <si>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</si>
  <si>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</si>
  <si>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</si>
  <si>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</si>
  <si>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</si>
  <si>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</si>
  <si>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</si>
  <si>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</si>
  <si>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</si>
  <si>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</si>
  <si>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</si>
  <si>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</si>
  <si>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</si>
  <si>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</si>
  <si>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</si>
  <si>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</si>
  <si>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</si>
  <si>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</si>
  <si>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</si>
  <si>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</si>
  <si>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</si>
  <si>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</si>
  <si>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</si>
  <si>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</si>
  <si>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</si>
  <si>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</si>
  <si>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</si>
  <si>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</si>
  <si>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</si>
  <si>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</si>
  <si>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</si>
  <si>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</si>
  <si>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</si>
  <si>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</si>
  <si>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</si>
  <si>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AF_06/2014</t>
  </si>
  <si>
    <t>ARGAMASSA INDUSTRIALIZADA PARA REVESTIMENTOS, MISTURA E PROJEÇÃO DE 1,5 M³/H DE ARGAMASSA. AF_08/2019</t>
  </si>
  <si>
    <t>ARGAMASSA INDUSTRIALIZADA PARA REVESTIMENTOS, MISTURA E PROJEÇÃO DE 2 M³/H DE ARGAMASSA. AF_06/2014</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</si>
  <si>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</si>
  <si>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</si>
  <si>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</si>
  <si>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</si>
  <si>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</si>
  <si>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AF_08/2014</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</si>
  <si>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</si>
  <si>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</si>
  <si>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1:1,93 (EM VOLUME DE CIMENTO E AREIA MÉDIA ÚMIDA), FCK 20 MPA, PREPARO MECÂNICO COM MISTURADOR DUPLO HORIZONTAL DE ALTA TURBULÊNCIA. AF_03/2020</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</si>
  <si>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</si>
  <si>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</si>
  <si>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</si>
  <si>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</si>
  <si>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</si>
  <si>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</si>
  <si>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</si>
  <si>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</si>
  <si>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</si>
  <si>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</si>
  <si>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</si>
  <si>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</si>
  <si>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</si>
  <si>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</si>
  <si>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</si>
  <si>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</si>
  <si>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</si>
  <si>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</si>
  <si>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</si>
  <si>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</si>
  <si>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</si>
  <si>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</si>
  <si>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</si>
  <si>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</si>
  <si>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</si>
  <si>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CARGA, DESCARGA E TRANSPORTE DE MATERIAIS</t>
  </si>
  <si>
    <t>0211</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</si>
  <si>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</si>
  <si>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</si>
  <si>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</si>
  <si>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</si>
  <si>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</si>
  <si>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</si>
  <si>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</si>
  <si>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</si>
  <si>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</si>
  <si>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</si>
  <si>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</si>
  <si>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</si>
  <si>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</si>
  <si>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</si>
  <si>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</si>
  <si>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M3XKM</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</si>
  <si>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</si>
  <si>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</si>
  <si>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</si>
  <si>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</si>
  <si>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</si>
  <si>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</si>
  <si>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</si>
  <si>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</si>
  <si>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</si>
  <si>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</si>
  <si>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</si>
  <si>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</si>
  <si>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</si>
  <si>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</si>
  <si>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</si>
  <si>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</si>
  <si>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</si>
  <si>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</si>
  <si>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</si>
  <si>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</si>
  <si>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</si>
  <si>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</si>
  <si>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</si>
  <si>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</si>
  <si>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</si>
  <si>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</si>
  <si>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</si>
  <si>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</si>
  <si>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</si>
  <si>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</si>
  <si>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</si>
  <si>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</si>
  <si>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</si>
  <si>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</si>
  <si>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</si>
  <si>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</si>
  <si>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</si>
  <si>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</si>
  <si>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</si>
  <si>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</si>
  <si>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</si>
  <si>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</si>
  <si>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</si>
  <si>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</si>
  <si>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</si>
  <si>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</si>
  <si>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</si>
  <si>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</si>
  <si>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</si>
  <si>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</si>
  <si>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</si>
  <si>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</si>
  <si>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</si>
  <si>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</si>
  <si>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</si>
  <si>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</si>
  <si>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</si>
  <si>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</si>
  <si>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</si>
  <si>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</si>
  <si>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</si>
  <si>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</si>
  <si>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</si>
  <si>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</si>
  <si>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</si>
  <si>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</si>
  <si>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</si>
  <si>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</si>
  <si>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</si>
  <si>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</si>
  <si>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</si>
  <si>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</si>
  <si>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</si>
  <si>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</si>
  <si>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</si>
  <si>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</si>
  <si>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</si>
  <si>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</si>
  <si>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</si>
  <si>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</si>
  <si>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</si>
  <si>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</si>
  <si>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</si>
  <si>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</si>
  <si>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</si>
  <si>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</si>
  <si>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</si>
  <si>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E ARREMATES FINAIS</t>
  </si>
  <si>
    <t>0212</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</si>
  <si>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</si>
  <si>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</si>
  <si>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</si>
  <si>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</si>
  <si>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</si>
  <si>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</si>
  <si>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</si>
  <si>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</si>
  <si>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LIMPEZA DE PISO DE MÁRMORE/GRANITO UTILIZANDO DETERGENTE NEUTRO E ESCOVAÇÃO MANUAL. AF_04/2019</t>
  </si>
  <si>
    <t>LIMPEZA DE CONTRAPISO COM VASSOURA A SECO. AF_04/2019</t>
  </si>
  <si>
    <t>LIMPEZA DE LADRILHO HIDRÁULICO EM PAREDE COM PANO ÚMIDO. AF_04/2019</t>
  </si>
  <si>
    <t>LIMPEZA DE MÁRMORE/GRANITO EM PAREDE UTILIZANDO DETERGENTE NEUTRO E ESCOVAÇÃO MANUAL. AF_04/2019</t>
  </si>
  <si>
    <t>LIMPEZA DE SUPERFÍCIE COM JATO DE ALTA PRESSÃO.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</si>
  <si>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</si>
  <si>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</si>
  <si>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</si>
  <si>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</si>
  <si>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</si>
  <si>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</si>
  <si>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</si>
  <si>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DE MADEIRA. AF_04/2019</t>
  </si>
  <si>
    <t>LIMPEZA DE PORTA INTEIRAMENTE DE VIDRO. AF_04/2019</t>
  </si>
  <si>
    <t>LIMPEZA DE PORTA EM AÇO/ALUMÍNIO. AF_04/2019</t>
  </si>
  <si>
    <t>LIMPEZA DE PORTA DE VIDRO COM CAIXILHO EM AÇO/ ALUMÍNIO/ PVC. AF_04/2019</t>
  </si>
  <si>
    <t>LIMPEZA DE FORRO REMOVÍVEL COM PANO ÚMIDO. AF_04/2019</t>
  </si>
  <si>
    <t>OUTROS</t>
  </si>
  <si>
    <t>0318</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</si>
  <si>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</si>
  <si>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3 PAVIMENTOS. AF_11/2017</t>
  </si>
  <si>
    <t>GUARDA-CORPO FIXADO EM FÔRMA DE MADEIRA COM TRAVESSÕES EM MADEIRA PREGADA E FECHAMENTO EM TELA DE POLIPROPILENO PARA EDIFICAÇÕES COM ALTURA IGUAL OU SUPERIOR A 4 PAVIMENTOS. AF_11/2017</t>
  </si>
  <si>
    <t>GUARDA-CORPO FIXADO EM FÔRMA DE MADEIRA COM MONTANTES E TRAVESSÕES EM MADEIRA E FECHAMENTO EM PLACA COMPENSADO PARA EDIFÍCIOS COM ATÉ 2 PAVIMENTOS.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</si>
  <si>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</si>
  <si>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</si>
  <si>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PRÉ-MONTADOS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</si>
  <si>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</si>
  <si>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</si>
  <si>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EM LAJE PÓS-DESFÔRMA COM ESCORAS DE MADEIRA ESTRONCADAS NA ESTRUTURA, TRAVESSÕES DE MADEIRA E FECHAMENTO EM TELA DE POLIPROPILENO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</si>
  <si>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</si>
  <si>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METÁLICAS ESTRONCADAS NA ESTRUTURA, TRAVESSÕES DE MADEIRA E FECHAMENTO EM TELA DE POLIPROPILENO PARA EDIFÍCIOS COM ATÉ 4 PAVIMENTOS (1 MONTAGEM). AF_03/2024_PS</t>
  </si>
  <si>
    <t>GUARDA-CORPO EM LAJE PÓS-DESFÔRMA COM ESCORAS METÁLICAS ESTRONCADAS NA ESTRUTURA, TRAVESSÕES DE MADEIRA E FECHAMENTO EM TELA DE POLIPROPILENO PARA EDIFÍCIOS ACIMA DE 4 PAVIMENTOS (2 MONTAGENS). AF_03/2024_PS</t>
  </si>
  <si>
    <t>FECHAMENTO REMOVÍVEL DE VÃO DE PORTAS EM MADEIRA (VÃO DO ELEVADOR) - 1 MONTAGEM EM OBRA. AF_03/2024</t>
  </si>
  <si>
    <t>FECHAMENTO REMOVÍVEL DE ABERTURA DE CAIXILHO EM MADEIRA - 4 MONTAGENS EM OBRA. AF_03/2024</t>
  </si>
  <si>
    <t>FECHAMENTO REMOVÍVEL DE ABERTURA NO PISO EM MADEIRA  1 MONTAGEM EM OBRA. AF_03/2024</t>
  </si>
  <si>
    <t>PONTEIRAS DE PROTEÇÃO DE PONTAS E VERGALHÕES EXPOSTOS EM FUNDAÇÕES  . AF_03/2024</t>
  </si>
  <si>
    <t>PONTEIRAS DE PROTEÇÃO DE PONTAS E VERGALHÕES EXPOSTOS EM ESTRUTURAS DE CONCRETO ARMADO CONVENCIONAL. AF_03/2024</t>
  </si>
  <si>
    <t>PONTEIRAS DE PROTEÇÃO DE PONTAS E VERGALHÕES EXPOSTOS EM ALVENARIA ESTRUTURAL. AF_03/2024</t>
  </si>
  <si>
    <t>INSTALAÇÃO DE SINALIZADOR NOTURNO LED. AF_03/2024</t>
  </si>
  <si>
    <t>COLOCAÇÃO DE TELA EM ANDAIME FACHADEIRO. AF_03/2024</t>
  </si>
  <si>
    <t>MONTAGEM E DESMONTAGEM DE ANDAIME MODULAR FACHADEIRO, COM PISO METÁLICO, PARA EDIFÍCIOS COM MULTIPLOS PAVIMENTOS (EXCLUSIVE ANDAIME E LIMPEZA). AF_03/2024</t>
  </si>
  <si>
    <t>MONTAGEM E DESMONTAGEM DE ANDAIME TUBULAR TIPO TORRE (EXCLUSIVE ANDAIME E LIMPEZA). AF_03/2024</t>
  </si>
  <si>
    <t>MONTAGEM E DESMONTAGEM DE ANDAIME MULTIDIRECIONAL (EXCLUSIVE ANDAIME E LIMPEZA). AF_03/2024</t>
  </si>
  <si>
    <t>PROTEÇÃO DE PEDESTRES, INCLUSIVE MONTAGEM E DESMONTAGEM. AF_03/2024_PS</t>
  </si>
  <si>
    <t>PLATAFORMA DE PROTEÇÃO PRINCIPAL PARA ALVENARIA ESTRUTURAL PARA SER APOIADA EM ANDAIME, INCLUSIVE MONTAGEM E DESMONTAGEM. AF_03/2024</t>
  </si>
  <si>
    <t>ASCENSÃO E DESCIDA DE ELEVADOR DE CREMALHEIRA. AF_03/2024</t>
  </si>
  <si>
    <t>MONTAGEM E DESMONTAGEM DE MINI GRUA. AF_03/2024</t>
  </si>
  <si>
    <t>ASCENSÃO DE MINI GRUA. AF_03/2024</t>
  </si>
  <si>
    <t>MONTAGEM E DESMONTAGEM DE TRECHO INICIAL DE ELEVADOR DE CREMALHEIRA, CABINE SIMPLES - EXCLUSO FUNDAÇÕES. AF_03/2024</t>
  </si>
  <si>
    <t>MONTAGEM E DESMONTAGEM DE TRECHO INICIAL DE ELEVADOR DE CREMALHEIRA, CABINE DUPLA - EXCLUSO FUNDAÇÕES. AF_03/2024</t>
  </si>
  <si>
    <t>ASCENSÃO DE GRUA ASCENSIONAL. AF_03/2024</t>
  </si>
  <si>
    <t>MONTAGEM E DESMONTAGEM DO TRECHO INICIAL DE GRUA FIXA (ALTURA LIVRE) - EXCLUSO FUNDAÇÕES. AF_03/2024</t>
  </si>
  <si>
    <t>ASCENSÃO E DESCIDA DE GRUA FIXA. AF_03/2024</t>
  </si>
  <si>
    <t>SERVICOS PRELIMINARES</t>
  </si>
  <si>
    <t>SERP</t>
  </si>
  <si>
    <t>DEMOLICOES/RETIRADAS</t>
  </si>
  <si>
    <t>0014</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</si>
  <si>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</si>
  <si>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</si>
  <si>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</si>
  <si>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</si>
  <si>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</si>
  <si>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</si>
  <si>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</si>
  <si>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</si>
  <si>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</si>
  <si>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</si>
  <si>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</si>
  <si>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</si>
  <si>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</si>
  <si>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</si>
  <si>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</si>
  <si>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</si>
  <si>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</si>
  <si>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</si>
  <si>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</si>
  <si>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</si>
  <si>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</si>
  <si>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</si>
  <si>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</si>
  <si>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</si>
  <si>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</si>
  <si>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</si>
  <si>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</si>
  <si>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</si>
  <si>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</si>
  <si>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</si>
  <si>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</si>
  <si>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</si>
  <si>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</si>
  <si>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</si>
  <si>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</si>
  <si>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</si>
  <si>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</si>
  <si>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</si>
  <si>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</si>
  <si>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</si>
  <si>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</si>
  <si>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</si>
  <si>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</si>
  <si>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</si>
  <si>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</si>
  <si>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</si>
  <si>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</si>
  <si>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</si>
  <si>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</si>
  <si>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</si>
  <si>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</si>
  <si>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</si>
  <si>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</si>
  <si>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</si>
  <si>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</si>
  <si>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</si>
  <si>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</si>
  <si>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</si>
  <si>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</si>
  <si>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SERVICOS TECNICOS</t>
  </si>
  <si>
    <t>SERT</t>
  </si>
  <si>
    <t>CONTROLE TECNOLOGICO</t>
  </si>
  <si>
    <t>0006</t>
  </si>
  <si>
    <t>SERVIÇOS TÉCNICOS ESPECIALIZADOS PARA ACOMPANHAMENTO DE EXECUÇÃO DE FUNDAÇÕES PROFUNDAS E ESTRUTURAS DE CONTENÇÃO</t>
  </si>
  <si>
    <t>LOCACAO</t>
  </si>
  <si>
    <t>0008</t>
  </si>
  <si>
    <t>LOCAÇÃO CONVENCIONAL DE OBRA, UTILIZANDO GABARITO DE TÁBUAS CORRIDAS PONTALETADAS A CADA 2,00M -  2 UTILIZAÇÕES. AF_03/2024</t>
  </si>
  <si>
    <t>LOCAÇÃO COM CAVALETE COM ALTURA DE 1,00 M - 2 UTILIZAÇÕES. AF_03/2024</t>
  </si>
  <si>
    <t>LOCAÇÃO COM CAVALETE COM ALTURA DE 0,50 M - 2 UTILIZAÇÕES. AF_03/2024</t>
  </si>
  <si>
    <t>MARCAÇÃO DE PONTOS EM GABARITO OU CAVALETE. AF_03/2024</t>
  </si>
  <si>
    <t>LOCAÇÃO DE REDE DE ÁGUA OU ESGOTO. AF_03/2024</t>
  </si>
  <si>
    <t>LOCAÇÃO DE PRAÇAS EM PONTALETEAMENTO. AF_03/2024</t>
  </si>
  <si>
    <t>LOCAÇÃO CONVENCIONAL DE OBRA, UTILIZANDO GABARITO DE TÁBUAS CORRIDAS PONTALETADAS A CADA 1,50M -  2 UTILIZAÇÕES. AF_03/2024</t>
  </si>
  <si>
    <t>EXECUÇÃO DE LINHAS DE REFERÊNCIA EM GABARITO OU CAVALETE. AF_03/2024</t>
  </si>
  <si>
    <t>TRANPORTES, CARGAS E DESCARGAS</t>
  </si>
  <si>
    <t>TRAN</t>
  </si>
  <si>
    <t>TRANSPORTE COMERCIAL</t>
  </si>
  <si>
    <t>0332</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</si>
  <si>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</si>
  <si>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</si>
  <si>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</si>
  <si>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</si>
  <si>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</si>
  <si>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</si>
  <si>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</si>
  <si>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</si>
  <si>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</si>
  <si>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</si>
  <si>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</si>
  <si>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</si>
  <si>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</si>
  <si>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</si>
  <si>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</si>
  <si>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</si>
  <si>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</si>
  <si>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</si>
  <si>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</si>
  <si>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</si>
  <si>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</si>
  <si>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</si>
  <si>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</si>
  <si>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</si>
  <si>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</si>
  <si>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</si>
  <si>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</si>
  <si>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</si>
  <si>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</si>
  <si>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</si>
  <si>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</si>
  <si>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</si>
  <si>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</si>
  <si>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</si>
  <si>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</si>
  <si>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</si>
  <si>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</si>
  <si>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</si>
  <si>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</si>
  <si>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</si>
  <si>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</si>
  <si>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</si>
  <si>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</si>
  <si>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</si>
  <si>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</si>
  <si>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</si>
  <si>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</si>
  <si>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</si>
  <si>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</si>
  <si>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</si>
  <si>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</si>
  <si>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</si>
  <si>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</si>
  <si>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</si>
  <si>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</si>
  <si>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</si>
  <si>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</si>
  <si>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</si>
  <si>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</si>
  <si>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MATERIAIS BETUMINOSOS</t>
  </si>
  <si>
    <t>0333</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</si>
  <si>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</si>
  <si>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</si>
  <si>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</si>
  <si>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</si>
  <si>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</si>
  <si>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</si>
  <si>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</si>
  <si>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</si>
  <si>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t>
  </si>
  <si>
    <t>0334</t>
  </si>
  <si>
    <t>CARGA, MANOBRA E DESCARGA MANUAL DE TUBOS PLÁSTICOS, DN MENOR OU IGUAL A 100 MM, EM CAMINHÃO CARROCERIA 9T. AF_07/2020</t>
  </si>
  <si>
    <t>CARGA, MANOBRA E DESCARGA MANUAL DE TUBOS PLÁSTICOS, DN 200 MM, EM CAMINHÃO CARROCERIA 9T. AF_07/2020</t>
  </si>
  <si>
    <t>CARGA, MANOBRA E DESCARGA MANUAL DE TUBOS PLÁSTICOS, DN 150 MM, EM CAMINHÃO CARROCERIA 9T. AF_06/2021</t>
  </si>
  <si>
    <t>CARGA, MANOBRA E DESCARGA (MECANICA)</t>
  </si>
  <si>
    <t>0335</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</si>
  <si>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</si>
  <si>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</si>
  <si>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</si>
  <si>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</si>
  <si>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</si>
  <si>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</si>
  <si>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</si>
  <si>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</si>
  <si>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</si>
  <si>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</si>
  <si>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</si>
  <si>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</si>
  <si>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</si>
  <si>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</si>
  <si>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</si>
  <si>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</si>
  <si>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</si>
  <si>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</si>
  <si>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</si>
  <si>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</si>
  <si>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</si>
  <si>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</si>
  <si>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</si>
  <si>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</si>
  <si>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</si>
  <si>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</si>
  <si>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</si>
  <si>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</si>
  <si>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</si>
  <si>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</si>
  <si>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</si>
  <si>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</si>
  <si>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</si>
  <si>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</si>
  <si>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</si>
  <si>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</si>
  <si>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</si>
  <si>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</si>
  <si>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</si>
  <si>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</si>
  <si>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</si>
  <si>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</si>
  <si>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</si>
  <si>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</si>
  <si>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</si>
  <si>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</si>
  <si>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</si>
  <si>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</si>
  <si>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</si>
  <si>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</si>
  <si>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</si>
  <si>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</si>
  <si>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</si>
  <si>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</si>
  <si>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</si>
  <si>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</si>
  <si>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</si>
  <si>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</si>
  <si>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</si>
  <si>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</si>
  <si>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</si>
  <si>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</si>
  <si>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</si>
  <si>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</si>
  <si>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</si>
  <si>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</si>
  <si>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URBANIZACAO</t>
  </si>
  <si>
    <t>URBA</t>
  </si>
  <si>
    <t>CERCA/PROTETORES</t>
  </si>
  <si>
    <t>0202</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</si>
  <si>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</si>
  <si>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</si>
  <si>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</si>
  <si>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</si>
  <si>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</si>
  <si>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</si>
  <si>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</si>
  <si>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</si>
  <si>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</si>
  <si>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</si>
  <si>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</si>
  <si>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</si>
  <si>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</si>
  <si>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</si>
  <si>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</si>
  <si>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</si>
  <si>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t>
  </si>
  <si>
    <t>0204</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</si>
  <si>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</si>
  <si>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</si>
  <si>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</si>
  <si>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ARBORIZACAO, INCLUSIVE PREPARO DO SOLO</t>
  </si>
  <si>
    <t>0205</t>
  </si>
  <si>
    <t>PLANTIO DE ARBUSTO OU  CERCA VIVA. AF_05/2018</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</si>
  <si>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</si>
  <si>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</si>
  <si>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</si>
  <si>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</si>
  <si>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</si>
  <si>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</si>
  <si>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</si>
  <si>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 AF_03/2024</t>
  </si>
  <si>
    <t>GRAMA, INCLUSIVE PREPARO DO SOLO</t>
  </si>
  <si>
    <t>0206</t>
  </si>
  <si>
    <t>PLANTIO DE GRAMA EM PAVIMENTO CONCREGRAMA. AF_05/2018</t>
  </si>
  <si>
    <t>PLANTIO DE GRAMA BATATAIS EM PLACAS. AF_05/2018</t>
  </si>
  <si>
    <t>PLANTIO DE FORRAÇÃO. AF_05/2018</t>
  </si>
  <si>
    <t>PLANTIO DE GRAMA ESMERALDA OU SÃO CARLOS OU CURITIBANA, EM PLACAS. AF_05/2022</t>
  </si>
  <si>
    <t>PASSEIO</t>
  </si>
  <si>
    <t>0207</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</si>
  <si>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</si>
  <si>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</si>
  <si>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RAMPA DE ACESSIBILIDADE EM CONCRETO MOLDADO IN LOCO, EM CALÇADA NOVA COM LARGURA MAIOR OU IGUAL À 3,00 M, FCK MPA, COM PISO PODOTÁTIL. AF_03/2024</t>
  </si>
  <si>
    <t>RAMPA DE ACESSIBILIDADE EM CONCRETO MOLDADO IN LOCO, EM CALÇADA PRÉ EXISTENTE COM LARGURA MAIOR OU IGUAL À 3,00 M, FCK MPA, COM PISO PODOTÁTIL. AF_03/2024</t>
  </si>
  <si>
    <t>RAMPA DE ACESSIBILIDADE EM CONCRETO MOLDADO IN LOCO, EM CALÇADA NOVA COM LARGURA MENOR À 3,00 M, FCK MPA, COM PISO PODOTÁTIL. AF_03/2024</t>
  </si>
  <si>
    <t>RAMPA DE ACESSIBILIDADE EM CONCRETO MOLDADO IN LOCO, EM CALÇADA PRÉ EXISTENTE COM LARGURA MENOR À 3,00 M, FCK MPA, COM PISO PODOTÁTIL. AF_03/2024</t>
  </si>
  <si>
    <t>PLAYGROUND/QUADRAS</t>
  </si>
  <si>
    <t>0208</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</si>
  <si>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</si>
  <si>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</si>
  <si>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</si>
  <si>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</si>
  <si>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</si>
  <si>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</si>
  <si>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</si>
  <si>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</si>
  <si>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</si>
  <si>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</si>
  <si>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</si>
  <si>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</si>
  <si>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</si>
  <si>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</si>
  <si>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</si>
  <si>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</si>
  <si>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</si>
  <si>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</si>
  <si>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</si>
  <si>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</si>
  <si>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</si>
  <si>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</si>
  <si>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PAR DE TABELAS DE BASQUETE DE COMPENSADO NAVAL, COM AROS E REDES - FORNECIMENTO E INSTALAÇÃO. AF_03/2022</t>
  </si>
  <si>
    <t>MANUTENCAO E LIMPEZA DE AREAS VERDES</t>
  </si>
  <si>
    <t>0277</t>
  </si>
  <si>
    <t>LIMPEZA MECANIZADA DE CAMADA VEGETAL, VEGETAÇÃO E PEQUENAS ÁRVORES (DIÂMETRO DE TRONCO MENOR QUE 0,20 M), COM TRATOR DE ESTEIRAS.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</si>
  <si>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</si>
  <si>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</si>
  <si>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</si>
  <si>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</si>
  <si>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</si>
  <si>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</si>
  <si>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PODA EM ALTURA DE ÁRVORE COM DIÂMETRO DE TRONCO MENOR QUE 0,20 M.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</si>
  <si>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</si>
  <si>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</si>
  <si>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</si>
  <si>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AJUDANTE DE ARMADOR COM ENCARGOS COMPLEMENTARES</t>
  </si>
  <si>
    <t>ENCARGOS COMPLEMENTARES REFERENCIAL</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</si>
  <si>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</si>
  <si>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</si>
  <si>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</si>
  <si>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</si>
  <si>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</si>
  <si>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</si>
  <si>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</si>
  <si>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</si>
  <si>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</si>
  <si>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</si>
  <si>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</si>
  <si>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</si>
  <si>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</si>
  <si>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TÉCNICO DE ENGENHARIA COM ENCARGOS COMPLEMENTARES</t>
  </si>
  <si>
    <t>AZULEJISTA OU LADRILHISTA COM ENCARGOS COMPLEMENTARES</t>
  </si>
  <si>
    <t>BLASTER, DINAMITADOR OU CABO DE FOGO COM ENCARGOS COMPLEMENTARES</t>
  </si>
  <si>
    <t>CALCETEIRO COM ENCARGOS COMPLEMENTARES</t>
  </si>
  <si>
    <t>CARPINTEIRO DE ESQUADRIA COM ENCARGOS COMPLEMENTARES</t>
  </si>
  <si>
    <t>CAVOUQUEIRO OU OPERADOR PERFURATRIZ/ROMPEDOR COM ENCARGOS COMPLEMENTARES</t>
  </si>
  <si>
    <t>ELETRICISTA INDUSTRIAL COM ENCARGOS COMPLEMENTARES</t>
  </si>
  <si>
    <t>ELETROTÉCNICO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</si>
  <si>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</si>
  <si>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</si>
  <si>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</si>
  <si>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</si>
  <si>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</si>
  <si>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</si>
  <si>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</si>
  <si>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</si>
  <si>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</si>
  <si>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</si>
  <si>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</si>
  <si>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VEÍCULO LEVE COM ENCARGOS COMPLEMENTARES</t>
  </si>
  <si>
    <t>MOTORISTA OPERADOR DE MUNCK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</si>
  <si>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</si>
  <si>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</si>
  <si>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</si>
  <si>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</si>
  <si>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</si>
  <si>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</si>
  <si>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</si>
  <si>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</si>
  <si>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</si>
  <si>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</si>
  <si>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</si>
  <si>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</si>
  <si>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</si>
  <si>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</si>
  <si>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</si>
  <si>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</si>
  <si>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</si>
  <si>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PINTOR COM ENCARGOS COMPLEMENTARES</t>
  </si>
  <si>
    <t>PINTOR DE LETREIROS COM ENCARGOS COMPLEMENTARES</t>
  </si>
  <si>
    <t>PINTOR PARA TINTA EPÓXI COM ENCARGOS COMPLEMENTARES</t>
  </si>
  <si>
    <t>POCEIRO COM ENCARGOS COMPLEMENTARES</t>
  </si>
  <si>
    <t>SERRALHEIRO COM ENCARGOS COMPLEMENTARES</t>
  </si>
  <si>
    <t>SOLDADOR A (PARA SOLDA A SER TESTADA COM RAIOS "X")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</si>
  <si>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</si>
  <si>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</si>
  <si>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</si>
  <si>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</si>
  <si>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</si>
  <si>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OPERADOR DE BETONEIRA ESTACIONÁRIA/MISTURADOR COM ENCARGOS COMPLEMENTARES</t>
  </si>
  <si>
    <t>JARDINEIRO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</si>
  <si>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</si>
  <si>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</si>
  <si>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</si>
  <si>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</si>
  <si>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ESCRITORIO COM ENCARGOS COMPLEMENTARES</t>
  </si>
  <si>
    <t>MOTORISTA DE CAMINHAO COM ENCARGOS COMPLEMENTARES</t>
  </si>
  <si>
    <t>ARQUITETO JUNIOR COM ENCARGOS COMPLEMENTARES</t>
  </si>
  <si>
    <t>ARQUITETO PLENO COM ENCARGOS COMPLEMENTARES</t>
  </si>
  <si>
    <t>ARQUITETO SENIOR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</si>
  <si>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</si>
  <si>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</si>
  <si>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</si>
  <si>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</si>
  <si>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</si>
  <si>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</si>
  <si>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</si>
  <si>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</si>
  <si>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</si>
  <si>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</si>
  <si>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</si>
  <si>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</si>
  <si>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</si>
  <si>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</si>
  <si>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</si>
  <si>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</si>
  <si>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</si>
  <si>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</si>
  <si>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</si>
  <si>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</si>
  <si>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</si>
  <si>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</si>
  <si>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</si>
  <si>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</si>
  <si>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</si>
  <si>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</si>
  <si>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</si>
  <si>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</si>
  <si>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</si>
  <si>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</si>
  <si>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</si>
  <si>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</si>
  <si>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</si>
  <si>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</si>
  <si>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</si>
  <si>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</si>
  <si>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</si>
  <si>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</si>
  <si>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</si>
  <si>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</si>
  <si>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</si>
  <si>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</si>
  <si>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</si>
  <si>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</si>
  <si>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</si>
  <si>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</si>
  <si>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</si>
  <si>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</si>
  <si>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</si>
  <si>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</si>
  <si>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</si>
  <si>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</si>
  <si>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</si>
  <si>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</si>
  <si>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</si>
  <si>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</si>
  <si>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</si>
  <si>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</si>
  <si>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</si>
  <si>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</si>
  <si>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</si>
  <si>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</si>
  <si>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</si>
  <si>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</si>
  <si>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</si>
  <si>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</si>
  <si>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</si>
  <si>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</si>
  <si>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</si>
  <si>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</si>
  <si>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</si>
  <si>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</si>
  <si>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</si>
  <si>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OPERADOR DE BETONEIRA ESTACIONÁRIA/MISTURADOR (ENCARGOS COMPLEMENTARES) - HORISTA</t>
  </si>
  <si>
    <t>CURSO DE CAPACITAÇÃO PARA JARDINEIRO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</si>
  <si>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</si>
  <si>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</si>
  <si>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</si>
  <si>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</si>
  <si>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</si>
  <si>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ESCRITÓRIO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</si>
  <si>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</si>
  <si>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</si>
  <si>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</si>
  <si>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</si>
  <si>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</si>
  <si>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</si>
  <si>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</si>
  <si>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MOTORISTA DE CAMINHÃO (ENCARGOS COMPLEMENTARES) - MENSALISTA</t>
  </si>
  <si>
    <t>CURSO DE CAPACITAÇÃO PARA DESENHISTA PROJETISTA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</si>
  <si>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</si>
  <si>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</si>
  <si>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</si>
  <si>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</si>
  <si>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</si>
  <si>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</si>
  <si>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</si>
  <si>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</si>
  <si>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</si>
  <si>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</si>
  <si>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</si>
  <si>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</si>
  <si>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</si>
  <si>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</si>
  <si>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AJUDANTE DE PINTOR (ENCARGOS COMPLEMENTARES) - HORISTA</t>
  </si>
  <si>
    <t>CURSO DE CAPACITAÇÃO PARA AUXILIAR DE AZULEJISTA (ENCARGOS COMPLEMENTARES) - HORISTA</t>
  </si>
  <si>
    <t>CURSO DE CAPACITAÇÃO PARA MONTADOR DE ELETROELETRONICOS (ENCARGOS COMPLEMENTARES) - HORISTA</t>
  </si>
  <si>
    <t>CURSO DE CAPACITAÇÃO PARA MECÂNICO DE REFRIGERAÇÃO (ENCARGOS COMPLEMENTARES) - HORISTA</t>
  </si>
  <si>
    <t>CURSO DE CAPACITAÇÃO PARA TÉCNICO EM SEGURANÇA DO TRABALHO (ENCARGOS COMPLEMENTARES) - HORISTA</t>
  </si>
  <si>
    <t>AJUDANTE DE PINTOR COM ENCARGOS COMPLEMENTARES</t>
  </si>
  <si>
    <t>AUXILIAR DE AZULEJISTA COM ENCARGOS COMPLEMENTARES</t>
  </si>
  <si>
    <t>MONTADOR DE ELETROELETRÔNICOS COM ENCARGOS COMPLEMENTARES</t>
  </si>
  <si>
    <t>MECÂNICO DE REFRIGERAÇÃO COM ENCARGOS COMPLEMENTARES</t>
  </si>
  <si>
    <t>CURSO DE CAPACITAÇÃO PARA TÉCNICO EM SEGURANÇA DO TRABALHO (ENCARGOS COMPLEMENTARES) - MENSALISTA</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</si>
  <si>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</si>
  <si>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</si>
  <si>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</si>
  <si>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</si>
  <si>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</si>
  <si>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</si>
  <si>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</si>
  <si>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</si>
  <si>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</si>
  <si>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</si>
  <si>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</si>
  <si>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</si>
  <si>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</si>
  <si>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</si>
  <si>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</si>
  <si>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</si>
  <si>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</si>
  <si>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</si>
  <si>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</si>
  <si>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</si>
  <si>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</si>
  <si>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</si>
  <si>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</si>
  <si>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</si>
  <si>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</si>
  <si>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</si>
  <si>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</si>
  <si>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</si>
  <si>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</si>
  <si>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</si>
  <si>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ELETRICISTA DE MANUTENÇÃO INDUSTRIAL (ENCARGOS COMPLEMENTARES) - MENSALISTA</t>
  </si>
  <si>
    <t>CURSO DE CAPACITAÇÃO PARA ELETROTÉCNICO (ENCARGOS COMPLEMENTARES) - MENSALISTA</t>
  </si>
  <si>
    <t>CURSO DE CAPACITAÇÃO PARA ENCANADOR OU BOMBEIRO HIDRÁULICO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</si>
  <si>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</si>
  <si>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</si>
  <si>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</si>
  <si>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</si>
  <si>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</si>
  <si>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</si>
  <si>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</si>
  <si>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</si>
  <si>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</si>
  <si>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</si>
  <si>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</si>
  <si>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</si>
  <si>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</si>
  <si>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</si>
  <si>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</si>
  <si>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</si>
  <si>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</si>
  <si>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</si>
  <si>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</si>
  <si>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</si>
  <si>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</si>
  <si>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</si>
  <si>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</si>
  <si>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</si>
  <si>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</si>
  <si>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</si>
  <si>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</si>
  <si>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</si>
  <si>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</si>
  <si>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</si>
  <si>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</si>
  <si>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</si>
  <si>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</si>
  <si>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</si>
  <si>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</si>
  <si>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</si>
  <si>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</si>
  <si>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</si>
  <si>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</si>
  <si>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</si>
  <si>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</si>
  <si>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</si>
  <si>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</si>
  <si>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</si>
  <si>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</si>
  <si>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</si>
  <si>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</si>
  <si>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AJUDANTE DE ELETRICISTA COM ENCARGOS COMPLEMENTARES</t>
  </si>
  <si>
    <t>AJUDANTE DE ESTRUTURAS METÁLICAS COM ENCARGOS COMPLEMENTARES</t>
  </si>
  <si>
    <t>AJUDANTE DE SERRALHEIRO COM ENCARGOS COMPLEMENTARES</t>
  </si>
  <si>
    <t>ASSENTADOR DE MANILHAS COM ENCARGOS COMPLEMENTARES</t>
  </si>
  <si>
    <t>AUXILIAR DE PEDREIRO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</si>
  <si>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</si>
  <si>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</si>
  <si>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</si>
  <si>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</si>
  <si>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</si>
  <si>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ELETRICISTA DE MANUTENÇÃO INDUSTRIAL COM ENCARGOS COMPLEMENTARES</t>
  </si>
  <si>
    <t>INSTALADOR DE TUBULAÇÕES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</si>
  <si>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</si>
  <si>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</si>
  <si>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</si>
  <si>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</si>
  <si>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</si>
  <si>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</si>
  <si>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</si>
  <si>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</si>
  <si>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</si>
  <si>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OPERADOR DE CAMINHÃO COM MUNCK COM ENCARGOS COMPLEMENTARES</t>
  </si>
  <si>
    <t>NIVELADOR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</si>
  <si>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</si>
  <si>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</si>
  <si>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</si>
  <si>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</si>
  <si>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</si>
  <si>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</si>
  <si>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</si>
  <si>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</si>
  <si>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</si>
  <si>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POCEIRO / ESCAVADOR DE VALAS COM ENCARGOS COMPLEMENTARES</t>
  </si>
  <si>
    <t>SOLDADOR ELÉTRICO COM ENCARGOS COMPLEMENTARES</t>
  </si>
  <si>
    <t>TÉCNICO EM SONDAGEM COM ENCARGOS COMPLEMENTARES</t>
  </si>
  <si>
    <t>TELHADOR COM ENCARGOS COMPLEMENTARES</t>
  </si>
  <si>
    <t xml:space="preserve">        PRECOS DE INSUMOS - BANCO NACIONAL</t>
  </si>
  <si>
    <t>MES DE COLETA: 03/2024</t>
  </si>
  <si>
    <t>LOCALIDADE: 1420 - MACEIO</t>
  </si>
  <si>
    <t>ENCARGOS SOCIAIS (%) HORISTA 115,22  MENSALISTA  70,31</t>
  </si>
  <si>
    <t xml:space="preserve">CODIGO  </t>
  </si>
  <si>
    <t>DESCRICAO DO INSUMO</t>
  </si>
  <si>
    <t>UNIDADE DE MEDIDA</t>
  </si>
  <si>
    <t>ORIGEM DO PRECO</t>
  </si>
  <si>
    <t>PRECO MEDIANO R$</t>
  </si>
  <si>
    <t xml:space="preserve">ABERTURA PARA ENCAIXE DE CUBA OU LAVATORIO EM BANCADA DE MARMORE/ GRANITO OU OUTRO TIPO DE PEDRA NATURAL                                                                                                                                                                                                                                                                                                                                                                                                  </t>
  </si>
  <si>
    <t xml:space="preserve">UN    </t>
  </si>
  <si>
    <t>CR</t>
  </si>
  <si>
    <t xml:space="preserve">ABRACADEIRA DE LATAO PARA FIXACAO DE CABO PARA-RAIO, DIMENSOES 32 X 24 X 24 MM                                                                                                                                                                                                                                                                                                                                                                                                                            </t>
  </si>
  <si>
    <t xml:space="preserve">ABRACADEIRA DE NYLON PARA AMARRACAO DE CABOS, COMPRIMENTO DE *230* X *7,6* MM                                                                                                                                                                                                                                                                                                                                                                                                                             </t>
  </si>
  <si>
    <t xml:space="preserve">ABRACADEIRA DE NYLON PARA AMARRACAO DE CABOS, COMPRIMENTO DE 100 X 2,5 MM                                                                                                                                                                                                                                                                                                                                                                                                                                 </t>
  </si>
  <si>
    <t xml:space="preserve">ABRACADEIRA DE NYLON PARA AMARRACAO DE CABOS, COMPRIMENTO DE 150 X *3,6* MM                                                                                                                                                                                                                                                                                                                                                                                                                               </t>
  </si>
  <si>
    <t xml:space="preserve">ABRACADEIRA DE NYLON PARA AMARRACAO DE CABOS, COMPRIMENTO DE 200 X *4,6* MM                                                                                                                                                                                                                                                                                                                                                                                                                               </t>
  </si>
  <si>
    <t xml:space="preserve">C </t>
  </si>
  <si>
    <t xml:space="preserve">ABRACADEIRA DE NYLON PARA AMARRACAO DE CABOS, COMPRIMENTO DE 390 X *4,6* MM                                                                                                                                                                                                                                                                                                                                                                                                                               </t>
  </si>
  <si>
    <t xml:space="preserve">ABRACADEIRA EM ACO PARA AMARRACAO DE ELETRODUTOS, TIPO D, COM 1 1/2" E CUNHA DE FIXACAO                                                                                                                                                                                                                                                                                                                                                                                                                   </t>
  </si>
  <si>
    <t xml:space="preserve">ABRACADEIRA EM ACO PARA AMARRACAO DE ELETRODUTOS, TIPO D, COM 1 1/2" E PARAFUSO DE FIXACAO                                                                                                                                                                                                                                                                                                                                                                                                                </t>
  </si>
  <si>
    <t xml:space="preserve">ABRACADEIRA EM ACO PARA AMARRACAO DE ELETRODUTOS, TIPO D, COM 1 1/4" E CUNHA DE FIXACAO                                                                                                                                                                                                                                                                                                                                                                                                                   </t>
  </si>
  <si>
    <t xml:space="preserve">ABRACADEIRA EM ACO PARA AMARRACAO DE ELETRODUTOS, TIPO D, COM 1 1/4" E PARAFUSO DE FIXACAO                                                                                                                                                                                                                                                                                                                                                                                                                </t>
  </si>
  <si>
    <t xml:space="preserve">ABRACADEIRA EM ACO PARA AMARRACAO DE ELETRODUTOS, TIPO D, COM 1/2" E CUNHA DE FIXACAO                                                                                                                                                                                                                                                                                                                                                                                                                     </t>
  </si>
  <si>
    <t xml:space="preserve">ABRACADEIRA EM ACO PARA AMARRACAO DE ELETRODUTOS, TIPO D, COM 1/2" E PARAFUSO DE FIXACAO                                                                                                                                                                                                                                                                                                                                                                                                                  </t>
  </si>
  <si>
    <t xml:space="preserve">ABRACADEIRA EM ACO PARA AMARRACAO DE ELETRODUTOS, TIPO D, COM 1" E CUNHA DE FIXACAO                                                                                                                                                                                                                                                                                                                                                                                                                       </t>
  </si>
  <si>
    <t xml:space="preserve">ABRACADEIRA EM ACO PARA AMARRACAO DE ELETRODUTOS, TIPO D, COM 1" E PARAFUSO DE FIXACAO                                                                                                                                                                                                                                                                                                                                                                                                                    </t>
  </si>
  <si>
    <t xml:space="preserve">ABRACADEIRA EM ACO PARA AMARRACAO DE ELETRODUTOS, TIPO D, COM 2 1/2" E CUNHA DE FIXACAO                                                                                                                                                                                                                                                                                                                                                                                                                   </t>
  </si>
  <si>
    <t xml:space="preserve">ABRACADEIRA EM ACO PARA AMARRACAO DE ELETRODUTOS, TIPO D, COM 2 1/2" E PARAFUSO DE FIXACAO                                                                                                                                                                                                                                                                                                                                                                                                                </t>
  </si>
  <si>
    <t xml:space="preserve">ABRACADEIRA EM ACO PARA AMARRACAO DE ELETRODUTOS, TIPO D, COM 2" E CUNHA DE FIXACAO                                                                                                                                                                                                                                                                                                                                                                                                                       </t>
  </si>
  <si>
    <t xml:space="preserve">ABRACADEIRA EM ACO PARA AMARRACAO DE ELETRODUTOS, TIPO D, COM 2" E PARAFUSO DE FIXACAO                                                                                                                                                                                                                                                                                                                                                                                                                    </t>
  </si>
  <si>
    <t xml:space="preserve">ABRACADEIRA EM ACO PARA AMARRACAO DE ELETRODUTOS, TIPO D, COM 3 1/2" E CUNHA DE FIXACAO                                                                                                                                                                                                                                                                                                                                                                                                                   </t>
  </si>
  <si>
    <t xml:space="preserve">ABRACADEIRA EM ACO PARA AMARRACAO DE ELETRODUTOS, TIPO D, COM 3/4" E CUNHA DE FIXACAO                                                                                                                                                                                                                                                                                                                                                                                                                     </t>
  </si>
  <si>
    <t xml:space="preserve">ABRACADEIRA EM ACO PARA AMARRACAO DE ELETRODUTOS, TIPO D, COM 3/4" E PARAFUSO DE FIXACAO                                                                                                                                                                                                                                                                                                                                                                                                                  </t>
  </si>
  <si>
    <t xml:space="preserve">ABRACADEIRA EM ACO PARA AMARRACAO DE ELETRODUTOS, TIPO D, COM 3/8" E PARAFUSO DE FIXACAO                                                                                                                                                                                                                                                                                                                                                                                                                  </t>
  </si>
  <si>
    <t xml:space="preserve">ABRACADEIRA EM ACO PARA AMARRACAO DE ELETRODUTOS, TIPO D, COM 3" E CUNHA DE FIXACAO                                                                                                                                                                                                                                                                                                                                                                                                                       </t>
  </si>
  <si>
    <t xml:space="preserve">ABRACADEIRA EM ACO PARA AMARRACAO DE ELETRODUTOS, TIPO D, COM 3" E PARAFUSO DE FIXACAO                                                                                                                                                                                                                                                                                                                                                                                                                    </t>
  </si>
  <si>
    <t xml:space="preserve">ABRACADEIRA EM ACO PARA AMARRACAO DE ELETRODUTOS, TIPO D, COM 4" E CUNHA DE FIXACAO                                                                                                                                                                                                                                                                                                                                                                                                                       </t>
  </si>
  <si>
    <t xml:space="preserve">ABRACADEIRA EM ACO PARA AMARRACAO DE ELETRODUTOS, TIPO D, COM 4" E PARAFUSO DE FIXACAO                                                                                                                                                                                                                                                                                                                                                                                                                    </t>
  </si>
  <si>
    <t xml:space="preserve">ABRACADEIRA EM ACO PARA AMARRACAO DE ELETRODUTOS, TIPO ECONOMICA (GOTA), COM 8"                                                                                                                                                                                                                                                                                                                                                                                                                           </t>
  </si>
  <si>
    <t xml:space="preserve">ABRACADEIRA EM ACO PARA AMARRACAO DE ELETRODUTOS, TIPO U SIMPLES, COM 1 1/2"                                                                                                                                                                                                                                                                                                                                                                                                                              </t>
  </si>
  <si>
    <t xml:space="preserve">ABRACADEIRA EM ACO PARA AMARRACAO DE ELETRODUTOS, TIPO U SIMPLES, COM 1 1/4"                                                                                                                                                                                                                                                                                                                                                                                                                              </t>
  </si>
  <si>
    <t xml:space="preserve">ABRACADEIRA EM ACO PARA AMARRACAO DE ELETRODUTOS, TIPO U SIMPLES, COM 1/2"                                                                                                                                                                                                                                                                                                                                                                                                                                </t>
  </si>
  <si>
    <t xml:space="preserve">ABRACADEIRA EM ACO PARA AMARRACAO DE ELETRODUTOS, TIPO U SIMPLES, COM 1"                                                                                                                                                                                                                                                                                                                                                                                                                                  </t>
  </si>
  <si>
    <t xml:space="preserve">ABRACADEIRA EM ACO PARA AMARRACAO DE ELETRODUTOS, TIPO U SIMPLES, COM 2 1/2"                                                                                                                                                                                                                                                                                                                                                                                                                              </t>
  </si>
  <si>
    <t xml:space="preserve">ABRACADEIRA EM ACO PARA AMARRACAO DE ELETRODUTOS, TIPO U SIMPLES, COM 2"                                                                                                                                                                                                                                                                                                                                                                                                                                  </t>
  </si>
  <si>
    <t xml:space="preserve">ABRACADEIRA EM ACO PARA AMARRACAO DE ELETRODUTOS, TIPO U SIMPLES, COM 3/4"                                                                                                                                                                                                                                                                                                                                                                                                                                </t>
  </si>
  <si>
    <t xml:space="preserve">ABRACADEIRA EM ACO PARA AMARRACAO DE ELETRODUTOS, TIPO U SIMPLES, COM 3/8"                                                                                                                                                                                                                                                                                                                                                                                                                                </t>
  </si>
  <si>
    <t xml:space="preserve">ABRACADEIRA EM ACO PARA AMARRACAO DE ELETRODUTOS, TIPO U SIMPLES, COM 3"                                                                                                                                                                                                                                                                                                                                                                                                                                  </t>
  </si>
  <si>
    <t xml:space="preserve">ABRACADEIRA EM ACO PARA AMARRACAO DE ELETRODUTOS, TIPO U SIMPLES, COM 4"                                                                                                                                                                                                                                                                                                                                                                                                                                  </t>
  </si>
  <si>
    <t xml:space="preserve">ABRACADEIRA PVC, PARA CALHA PLUVIAL, DIAMETRO ENTRE *80 E 100* MM, PARA DRENAGEM PLUVIAL PREDIAL                                                                                                                                                                                                                                                                                                                                                                                                          </t>
  </si>
  <si>
    <t xml:space="preserve">ABRACADEIRA, GALVANIZADA/ZINCADA, ROSCA SEM FIM, PARAFUSO INOX, LARGURA  FITA *12,6 A *14 MM, D = 2" A 2 1/2"                                                                                                                                                                                                                                                                                                                                                                                             </t>
  </si>
  <si>
    <t xml:space="preserve">ABRACADEIRA, GALVANIZADA/ZINCADA, ROSCA SEM FIM, PARAFUSO INOX, LARGURA  FITA *12,6 A *14 MM, D = 3" A 3 3/4"                                                                                                                                                                                                                                                                                                                                                                                             </t>
  </si>
  <si>
    <t xml:space="preserve">ABRACADEIRA, GALVANIZADA/ZINCADA, ROSCA SEM FIM, PARAFUSO INOX, LARGURA  FITA *12,6 A *14 MM, D = 4" A 4 3/4"                                                                                                                                                                                                                                                                                                                                                                                             </t>
  </si>
  <si>
    <t xml:space="preserve">ACABAMENTO DE METAL CROMADO PARA REGISTRO PEQUENO, DE PAREDE, 1/2 " OU 3/4 "                                                                                                                                                                                                                                                                                                                                                                                                                              </t>
  </si>
  <si>
    <t xml:space="preserve">ACABAMENTO SIMPLES/CONVENCIONAL PARA FORRO PVC, TIPO "U" OU "C", COR BRANCA, COMPRIMENTO 6 M                                                                                                                                                                                                                                                                                                                                                                                                              </t>
  </si>
  <si>
    <t xml:space="preserve">M     </t>
  </si>
  <si>
    <t xml:space="preserve">ACESSORIO DE LIGACAO NAO ELETRICO PARA CARGAS EXPLOSIVAS, TUBO DE 6 M                                                                                                                                                                                                                                                                                                                                                                                                                                     </t>
  </si>
  <si>
    <t>AS</t>
  </si>
  <si>
    <t xml:space="preserve">ACESSORIO INICIADOR NAO ELETRICO, TUBO DE 6 M, TEMPO DE RETARDO DE *160* MS                                                                                                                                                                                                                                                                                                                                                                                                                               </t>
  </si>
  <si>
    <t xml:space="preserve">ACETILENO (RECARGA DE GAS ACETILENO PARA CILINDRO DE CONJUNTO OXICORTE GRANDE) NAO INCLUI TROCA/MANUTENCAO DO CILINDRO                                                                                                                                                                                                                                                                                                                                                                                    </t>
  </si>
  <si>
    <t xml:space="preserve">KG    </t>
  </si>
  <si>
    <t xml:space="preserve">ACIDO CLORIDRICO / ACIDO MURIATICO, DILUICAO 10% A 12% PARA USO EM LIMPEZA                                                                                                                                                                                                                                                                                                                                                                                                                                </t>
  </si>
  <si>
    <t xml:space="preserve">L     </t>
  </si>
  <si>
    <t xml:space="preserve">ACO CA-25, 10,0 MM, OU 12,5 MM, OU 16,0 MM, OU 20,0 MM, OU 25,0 MM, VERGALHAO                                                                                                                                                                                                                                                                                                                                                                                                                             </t>
  </si>
  <si>
    <t xml:space="preserve">ACO CA-25, 16,0 MM, BARRA DE TRANSFERENCIA                                                                                                                                                                                                                                                                                                                                                                                                                                                                </t>
  </si>
  <si>
    <t xml:space="preserve">ACO CA-25, 20,0 MM, BARRA DE TRANSFERENCIA                                                                                                                                                                                                                                                                                                                                                                                                                                                                </t>
  </si>
  <si>
    <t xml:space="preserve">ACO CA-25, 25,0 MM, BARRA DE TRANSFERENCIA                                                                                                                                                                                                                                                                                                                                                                                                                                                                </t>
  </si>
  <si>
    <t xml:space="preserve">ACO CA-25, 32,0 MM, BARRA DE TRANSFERENCIA                                                                                                                                                                                                                                                                                                                                                                                                                                                                </t>
  </si>
  <si>
    <t xml:space="preserve">ACO CA-25, 32,0 MM, VERGALHAO                                                                                                                                                                                                                                                                                                                                                                                                                                                                             </t>
  </si>
  <si>
    <t xml:space="preserve">ACO CA-25, 6,3 MM OU 8,0 MM, VERGALHAO                                                                                                                                                                                                                                                                                                                                                                                                                                                                    </t>
  </si>
  <si>
    <t xml:space="preserve">ACO CA-50, 10,0 MM, OU 12,5 MM, OU 16,0 MM, OU 20,0 MM, DOBRADO E CORTADO                                                                                                                                                                                                                                                                                                                                                                                                                                 </t>
  </si>
  <si>
    <t xml:space="preserve">ACO CA-50, 10,0 MM, VERGALHAO                                                                                                                                                                                                                                                                                                                                                                                                                                                                             </t>
  </si>
  <si>
    <t xml:space="preserve">ACO CA-50, 12,5 MM OU 16,0 MM, VERGALHAO                                                                                                                                                                                                                                                                                                                                                                                                                                                                  </t>
  </si>
  <si>
    <t xml:space="preserve">ACO CA-50, 20,0 MM OU 25,0 MM, VERGALHAO                                                                                                                                                                                                                                                                                                                                                                                                                                                                  </t>
  </si>
  <si>
    <t xml:space="preserve">ACO CA-50, 32,0 MM, VERGALHAO                                                                                                                                                                                                                                                                                                                                                                                                                                                                             </t>
  </si>
  <si>
    <t xml:space="preserve">ACO CA-50, 6,3 MM, DOBRADO E CORTADO                                                                                                                                                                                                                                                                                                                                                                                                                                                                      </t>
  </si>
  <si>
    <t xml:space="preserve">ACO CA-50, 6,3 MM, VERGALHAO                                                                                                                                                                                                                                                                                                                                                                                                                                                                              </t>
  </si>
  <si>
    <t xml:space="preserve">ACO CA-50, 8,0 MM, VERGALHAO                                                                                                                                                                                                                                                                                                                                                                                                                                                                              </t>
  </si>
  <si>
    <t xml:space="preserve">ACO CA-60, 4,2 MM OU 5,0 MM, DOBRADO E CORTADO                                                                                                                                                                                                                                                                                                                                                                                                                                                            </t>
  </si>
  <si>
    <t xml:space="preserve">ACO CA-60, 4,2 MM, OU 5,0 MM, OU 6,0 MM, OU 7,0 MM, VERGALHAO                                                                                                                                                                                                                                                                                                                                                                                                                                             </t>
  </si>
  <si>
    <t xml:space="preserve">ACO CA-60, 6,0 MM OU 7,0 MM, DOBRADO E CORTADO                                                                                                                                                                                                                                                                                                                                                                                                                                                            </t>
  </si>
  <si>
    <t xml:space="preserve">ACO CA-60, 8,0 MM OU 9,5 MM, VERGALHAO                                                                                                                                                                                                                                                                                                                                                                                                                                                                    </t>
  </si>
  <si>
    <t xml:space="preserve">ACOPLAMENTO RIGIDO EM FERRO FUNDIDO PARA SISTEMA DE TUBULACAO RANHURADA, DN 50 MM (2")                                                                                                                                                                                                                                                                                                                                                                                                                    </t>
  </si>
  <si>
    <t xml:space="preserve">ACOPLAMENTO RIGIDO EM FERRO FUNDIDO PARA SISTEMA DE TUBULACAO RANHURADA, DN 65 MM (2 1/2")                                                                                                                                                                                                                                                                                                                                                                                                                </t>
  </si>
  <si>
    <t xml:space="preserve">ACOPLAMENTO RIGIDO EM FERRO FUNDIDO PARA SISTEMA DE TUBULACAO RANHURADA, DN 80 MM (3")                                                                                                                                                                                                                                                                                                                                                                                                                    </t>
  </si>
  <si>
    <t xml:space="preserve">ADAPTADOR CPVC, ROSCAVEL, COM FLANGES E ANEL DE VEDACAO, 15 MM, CAIXA D'AGUA PARA AGUA QUENTE                                                                                                                                                                                                                                                                                                                                                                                                             </t>
  </si>
  <si>
    <t xml:space="preserve">ADAPTADOR CPVC, ROSCAVEL, COM FLANGES E ANEL DE VEDACAO, 22 MM, CAIXA D'AGUA PARA AGUA QUENTE                                                                                                                                                                                                                                                                                                                                                                                                             </t>
  </si>
  <si>
    <t xml:space="preserve">ADAPTADOR CPVC, ROSCAVEL, COM FLANGES E ANEL DE VEDACAO, 28 MM, CAIXA D'AGUA PARA AGUA QUENTE                                                                                                                                                                                                                                                                                                                                                                                                             </t>
  </si>
  <si>
    <t xml:space="preserve">ADAPTADOR CPVC, ROSCAVEL, COM FLANGES E ANEL DE VEDACAO, 35 MM, CAIXA D'AGUA PARA AGUA QUENTE                                                                                                                                                                                                                                                                                                                                                                                                             </t>
  </si>
  <si>
    <t xml:space="preserve">ADAPTADOR CPVC, ROSCAVEL, COM FLANGES E ANEL DE VEDACAO, 42 MM, CAIXA D'AGUA PARA AGUA QUENTE                                                                                                                                                                                                                                                                                                                                                                                                             </t>
  </si>
  <si>
    <t xml:space="preserve">ADAPTADOR CPVC, ROSCAVEL, COM FLANGES E ANEL DE VEDACAO, 54 MM, CAIXA D'AGUA PARA AGUA QUENTE                                                                                                                                                                                                                                                                                                                                                                                                             </t>
  </si>
  <si>
    <t xml:space="preserve">ADAPTADOR CPVC, SOLDAVEL, 15 MM, PARA AGUA QUENTE                                                                                                                                                                                                                                                                                                                                                                                                                                                         </t>
  </si>
  <si>
    <t xml:space="preserve">ADAPTADOR CPVC, SOLDAVEL, 22 MM, PARA AGUA QUENTE                                                                                                                                                                                                                                                                                                                                                                                                                                                         </t>
  </si>
  <si>
    <t xml:space="preserve">ADAPTADOR DE COMPRESSAO EM POLIPROPILENO (PP), PARA TUBO EM PEAD, 20 MM X 1/2", PARA LIGACAO PREDIAL DE AGUA (NTS 179)                                                                                                                                                                                                                                                                                                                                                                                    </t>
  </si>
  <si>
    <t xml:space="preserve">ADAPTADOR DE COMPRESSAO EM POLIPROPILENO (PP), PARA TUBO EM PEAD, 20 MM X 3/4", PARA LIGACAO PREDIAL DE AGUA (NTS 179)                                                                                                                                                                                                                                                                                                                                                                                    </t>
  </si>
  <si>
    <t xml:space="preserve">ADAPTADOR DE COMPRESSAO EM POLIPROPILENO (PP), PARA TUBO EM PEAD, 32 MM X 1", PARA LIGACAO PREDIAL DE AGUA (NTS 179)                                                                                                                                                                                                                                                                                                                                                                                      </t>
  </si>
  <si>
    <t xml:space="preserve">ADAPTADOR EM LATAO, ENGATE RAPIDO 2 1/2" X ROSCA INTERNA 5 FIOS 2 1/2", PARA INSTALACAO PREDIAL DE COMBATE A INCENDIO                                                                                                                                                                                                                                                                                                                                                                                     </t>
  </si>
  <si>
    <t xml:space="preserve">ADAPTADOR EM LATAO, ENGATE RAPIDO1 1/2" X ROSCA INTERNA 5 FIOS 2 1/2", PARA INSTALACAO PREDIAL DE COMBATE A INCENDIO                                                                                                                                                                                                                                                                                                                                                                                      </t>
  </si>
  <si>
    <t xml:space="preserve">ADAPTADOR PVC PBA,  BOLSA/ROSCA, JE, DN 75 / DE  85 MM                                                                                                                                                                                                                                                                                                                                                                                                                                                    </t>
  </si>
  <si>
    <t xml:space="preserve">ADAPTADOR PVC PBA, BOLSA/ROSCA, JE, DN 100 / DE 110 MM                                                                                                                                                                                                                                                                                                                                                                                                                                                    </t>
  </si>
  <si>
    <t xml:space="preserve">ADAPTADOR PVC PBA, BOLSA/ROSCA, JE, DN 50 / DE 60 MM                                                                                                                                                                                                                                                                                                                                                                                                                                                      </t>
  </si>
  <si>
    <t xml:space="preserve">ADAPTADOR PVC PBA, PONTA/ROSCA, JE, DN 50 / DE  60 MM                                                                                                                                                                                                                                                                                                                                                                                                                                                     </t>
  </si>
  <si>
    <t xml:space="preserve">ADAPTADOR PVC PBA, PONTA/ROSCA, JE, DN 75 / DE  85 MM                                                                                                                                                                                                                                                                                                                                                                                                                                                     </t>
  </si>
  <si>
    <t xml:space="preserve">ADAPTADOR PVC SOLDAVEL CURTO COM BOLSA E ROSCA, 110 MM X 4", PARA AGUA FRIA                                                                                                                                                                                                                                                                                                                                                                                                                               </t>
  </si>
  <si>
    <t xml:space="preserve">ADAPTADOR PVC SOLDAVEL CURTO COM BOLSA E ROSCA, 20 MM X 1/2", PARA AGUA FRIA                                                                                                                                                                                                                                                                                                                                                                                                                              </t>
  </si>
  <si>
    <t xml:space="preserve">ADAPTADOR PVC SOLDAVEL CURTO COM BOLSA E ROSCA, 25 MM X 3/4", PARA AGUA FRIA                                                                                                                                                                                                                                                                                                                                                                                                                              </t>
  </si>
  <si>
    <t xml:space="preserve">ADAPTADOR PVC SOLDAVEL CURTO COM BOLSA E ROSCA, 32 MM X 1", PARA AGUA FRIA                                                                                                                                                                                                                                                                                                                                                                                                                                </t>
  </si>
  <si>
    <t xml:space="preserve">ADAPTADOR PVC SOLDAVEL CURTO COM BOLSA E ROSCA, 40 MM X 1 1/2", PARA AGUA FRIA                                                                                                                                                                                                                                                                                                                                                                                                                            </t>
  </si>
  <si>
    <t xml:space="preserve">ADAPTADOR PVC SOLDAVEL CURTO COM BOLSA E ROSCA, 40 MM X 1 1/4", PARA AGUA FRIA                                                                                                                                                                                                                                                                                                                                                                                                                            </t>
  </si>
  <si>
    <t xml:space="preserve">ADAPTADOR PVC SOLDAVEL CURTO COM BOLSA E ROSCA, 50 MM X 1 1/4", PARA AGUA FRIA                                                                                                                                                                                                                                                                                                                                                                                                                            </t>
  </si>
  <si>
    <t xml:space="preserve">ADAPTADOR PVC SOLDAVEL CURTO COM BOLSA E ROSCA, 50 MM X1 1/2", PARA AGUA FRIA                                                                                                                                                                                                                                                                                                                                                                                                                             </t>
  </si>
  <si>
    <t xml:space="preserve">ADAPTADOR PVC SOLDAVEL CURTO COM BOLSA E ROSCA, 60 MM X 2", PARA AGUA FRIA                                                                                                                                                                                                                                                                                                                                                                                                                                </t>
  </si>
  <si>
    <t xml:space="preserve">ADAPTADOR PVC SOLDAVEL CURTO COM BOLSA E ROSCA, 75 MM X 2 1/2", PARA AGUA FRIA                                                                                                                                                                                                                                                                                                                                                                                                                            </t>
  </si>
  <si>
    <t xml:space="preserve">ADAPTADOR PVC SOLDAVEL CURTO COM BOLSA E ROSCA, 85 MM X 3", PARA AGUA FRIA                                                                                                                                                                                                                                                                                                                                                                                                                                </t>
  </si>
  <si>
    <t xml:space="preserve">ADAPTADOR PVC SOLDAVEL, COM FLANGE E ANEL DE VEDACAO, 20 MM X 1/2", PARA CAIXA D'AGUA                                                                                                                                                                                                                                                                                                                                                                                                                     </t>
  </si>
  <si>
    <t xml:space="preserve">ADAPTADOR PVC SOLDAVEL, COM FLANGE E ANEL DE VEDACAO, 25 MM X 3/4", PARA CAIXA D'AGUA                                                                                                                                                                                                                                                                                                                                                                                                                     </t>
  </si>
  <si>
    <t xml:space="preserve">ADAPTADOR PVC SOLDAVEL, COM FLANGE E ANEL DE VEDACAO, 32 MM X 1", PARA CAIXA D'AGUA                                                                                                                                                                                                                                                                                                                                                                                                                       </t>
  </si>
  <si>
    <t xml:space="preserve">ADAPTADOR PVC SOLDAVEL, COM FLANGE E ANEL DE VEDACAO, 40 MM X 1 1/4", PARA CAIXA D'AGUA                                                                                                                                                                                                                                                                                                                                                                                                                   </t>
  </si>
  <si>
    <t xml:space="preserve">ADAPTADOR PVC SOLDAVEL, COM FLANGE E ANEL DE VEDACAO, 50 MM X 1 1/2", PARA CAIXA D'AGUA                                                                                                                                                                                                                                                                                                                                                                                                                   </t>
  </si>
  <si>
    <t xml:space="preserve">ADAPTADOR PVC SOLDAVEL, COM FLANGES E ANEL DE VEDACAO, 60 MM X 2", PARA CAIXA D' AGUA                                                                                                                                                                                                                                                                                                                                                                                                                     </t>
  </si>
  <si>
    <t xml:space="preserve">ADAPTADOR PVC SOLDAVEL, COM FLANGES LIVRES, 110 MM X 4", PARA CAIXA D' AGUA                                                                                                                                                                                                                                                                                                                                                                                                                               </t>
  </si>
  <si>
    <t xml:space="preserve">ADAPTADOR PVC SOLDAVEL, COM FLANGES LIVRES, 75 MM X 2  1/2", PARA CAIXA D' AGUA                                                                                                                                                                                                                                                                                                                                                                                                                           </t>
  </si>
  <si>
    <t xml:space="preserve">ADAPTADOR PVC SOLDAVEL, COM FLANGES LIVRES, 85 MM X 3", PARA CAIXA D' AGUA                                                                                                                                                                                                                                                                                                                                                                                                                                </t>
  </si>
  <si>
    <t xml:space="preserve">ADAPTADOR PVC SOLDAVEL, LONGO, COM FLANGE LIVRE,  110 MM X 4", PARA CAIXA D' AGUA                                                                                                                                                                                                                                                                                                                                                                                                                         </t>
  </si>
  <si>
    <t xml:space="preserve">ADAPTADOR PVC SOLDAVEL, LONGO, COM FLANGE LIVRE,  32 MM X 1", PARA CAIXA D' AGUA                                                                                                                                                                                                                                                                                                                                                                                                                          </t>
  </si>
  <si>
    <t xml:space="preserve">ADAPTADOR PVC SOLDAVEL, LONGO, COM FLANGE LIVRE,  75 MM X 2 1/2", PARA CAIXA D' AGUA                                                                                                                                                                                                                                                                                                                                                                                                                      </t>
  </si>
  <si>
    <t xml:space="preserve">ADAPTADOR PVC SOLDAVEL, LONGO, COM FLANGE LIVRE,  85 MM X 3", PARA CAIXA D' AGUA                                                                                                                                                                                                                                                                                                                                                                                                                          </t>
  </si>
  <si>
    <t xml:space="preserve">ADAPTADOR PVC, COM REGISTRO, PARA PEAD, 20 MM X 3/4", PARA LIGACAO PREDIAL DE AGUA                                                                                                                                                                                                                                                                                                                                                                                                                        </t>
  </si>
  <si>
    <t xml:space="preserve">ADAPTADOR PVC, ROSCAVEL, COM FLANGES E ANEL DE VEDACAO, 1 1/2", PARA CAIXA D'AGUA                                                                                                                                                                                                                                                                                                                                                                                                                         </t>
  </si>
  <si>
    <t xml:space="preserve">ADAPTADOR PVC, ROSCAVEL, COM FLANGES E ANEL DE VEDACAO, 1/2", PARA CAIXA D' AGUA                                                                                                                                                                                                                                                                                                                                                                                                                          </t>
  </si>
  <si>
    <t xml:space="preserve">ADAPTADOR PVC, ROSCAVEL, COM FLANGES E ANEL DE VEDACAO, 1", PARA CAIXA D' AGUA                                                                                                                                                                                                                                                                                                                                                                                                                            </t>
  </si>
  <si>
    <t xml:space="preserve">ADAPTADOR PVC, ROSCAVEL, COM FLANGES E ANEL DE VEDACAO, 3/4", PARA CAIXA D' AGUA                                                                                                                                                                                                                                                                                                                                                                                                                          </t>
  </si>
  <si>
    <t xml:space="preserve">ADESIVO / COLA DE CONTATO LIQUIDO, A BASE DE RESINAS, PARA COLAGEM DE ESPUMA PARA ISOLAMENTO TERMICO FLEXIVEL                                                                                                                                                                                                                                                                                                                                                                                             </t>
  </si>
  <si>
    <t xml:space="preserve">ADESIVO / COLA PARA EPS (ISOPOR) E OUTROS MATERIAIS                                                                                                                                                                                                                                                                                                                                                                                                                                                       </t>
  </si>
  <si>
    <t xml:space="preserve">ADESIVO ACRILICO DE BASE AQUOSA / COLA DE CONTATO                                                                                                                                                                                                                                                                                                                                                                                                                                                         </t>
  </si>
  <si>
    <t xml:space="preserve">ADESIVO ESTRUTURAL A BASE DE RESINA EPOXI PARA INJECAO EM TRINCAS, BICOMPONENTE, BAIXA VISCOSIDADE                                                                                                                                                                                                                                                                                                                                                                                                        </t>
  </si>
  <si>
    <t xml:space="preserve">ADESIVO ESTRUTURAL A BASE DE RESINA EPOXI, BICOMPONENTE, FLUIDO                                                                                                                                                                                                                                                                                                                                                                                                                                           </t>
  </si>
  <si>
    <t xml:space="preserve">ADESIVO ESTRUTURAL A BASE DE RESINA EPOXI, BICOMPONENTE, PASTOSO (TIXOTROPICO)                                                                                                                                                                                                                                                                                                                                                                                                                            </t>
  </si>
  <si>
    <t xml:space="preserve">ADESIVO PARA TUBOS CPVC, *75* G                                                                                                                                                                                                                                                                                                                                                                                                                                                                           </t>
  </si>
  <si>
    <t xml:space="preserve">ADESIVO PLASTICO PARA PVC, BISNAGA COM 75 GR                                                                                                                                                                                                                                                                                                                                                                                                                                                              </t>
  </si>
  <si>
    <t xml:space="preserve">ADESIVO PLASTICO PARA PVC, FRASCO COM *850* GR                                                                                                                                                                                                                                                                                                                                                                                                                                                            </t>
  </si>
  <si>
    <t xml:space="preserve">ADESIVO PLASTICO PARA PVC, FRASCO COM 175 GR                                                                                                                                                                                                                                                                                                                                                                                                                                                              </t>
  </si>
  <si>
    <t xml:space="preserve">ADITIVO ACELERADOR DE PEGA E ENDURECIMENTO PARA ARGAMASSAS E CONCRETOS, LIQUIDO E ISENTO DE CLORETOS                                                                                                                                                                                                                                                                                                                                                                                                      </t>
  </si>
  <si>
    <t xml:space="preserve">ADITIVO ADESIVO LIQUIDO PARA ARGAMASSAS DE REVESTIMENTOS CIMENTICIOS                                                                                                                                                                                                                                                                                                                                                                                                                                      </t>
  </si>
  <si>
    <t xml:space="preserve">ADITIVO IMPERMEABILIZANTE CRISTALIZANTE PARA CONCRETO                                                                                                                                                                                                                                                                                                                                                                                                                                                     </t>
  </si>
  <si>
    <t xml:space="preserve">ADITIVO IMPERMEABILIZANTE DE PEGA NORMAL PARA ARGAMASSAS E CONCRETOS SEM ARMACAO, LIQUIDO E ISENTO DE CLORETOS                                                                                                                                                                                                                                                                                                                                                                                            </t>
  </si>
  <si>
    <t xml:space="preserve">ADITIVO IMPERMEABILIZANTE DE PEGA ULTRARRAPIDA, LIQUIDO E ISENTO DE CLORETOS                                                                                                                                                                                                                                                                                                                                                                                                                              </t>
  </si>
  <si>
    <t xml:space="preserve">ADITIVO LIQUIDO INCORPORADOR DE AR PARA CONCRETO E ARGAMASSA, LIQUIDO E ISENTO DE CLORETOS                                                                                                                                                                                                                                                                                                                                                                                                                </t>
  </si>
  <si>
    <t xml:space="preserve">ADITIVO PLASTIFICANTE E ESTABILIZADOR PARA ARGAMASSAS DE ASSENTAMENTO E REBOCO, LIQUIDO E ISENTO DE CLORETOS                                                                                                                                                                                                                                                                                                                                                                                              </t>
  </si>
  <si>
    <t xml:space="preserve">ADITIVO PLASTIFICANTE RETARDADOR DE PEGA E REDUTOR DE AGUA PARA CONCRETO, LIQUIDO E ISENTO DE CLORETOS                                                                                                                                                                                                                                                                                                                                                                                                    </t>
  </si>
  <si>
    <t xml:space="preserve">ADITIVO SUPERPLASTIFICANTE DE PEGA NORMAL PARA CONCRETO, LIQUIDO E ISENTO DE CLORETOS                                                                                                                                                                                                                                                                                                                                                                                                                     </t>
  </si>
  <si>
    <t xml:space="preserve">ADUELA/ GALERIA PRE-MOLDADA DE CONCRETO ARMADO, SECAO QUADRADA INTERNA DE 1,50 X 1,50 M (L X A), MISULA DE 20 X 20 CM, C = 1,00 M, ESPESSURA MIN = 15 CM, TB-45 E FCK DO CONCRETO = 30 MPA                                                                                                                                                                                                                                                                                                                </t>
  </si>
  <si>
    <t xml:space="preserve">ADUELA/ GALERIA PRE-MOLDADA DE CONCRETO ARMADO, SECAO RETANGULAR INTERNA DE 2,00 X 2,00 M (L X A), MISULA DE 20 X 20 CM, C = 1,00 M, ESPESSURA MIN = 15 CM, TB-45 E FCK DO CONCRETO = 30 MPA                                                                                                                                                                                                                                                                                                              </t>
  </si>
  <si>
    <t xml:space="preserve">ADUELA/ GALERIA PRE-MOLDADA DE CONCRETO ARMADO, SECAO RETANGULAR INTERNA DE 2,50 X 2,50 M (L X A), MISULA DE 20 X 20 CM, C = 1,00 M, ESPESSURA MIN = 15 CM, TB-45 E FCK DO CONCRETO = 30 MPA                                                                                                                                                                                                                                                                                                              </t>
  </si>
  <si>
    <t xml:space="preserve">ADUELA/ GALERIA PRE-MOLDADA DE CONCRETO ARMADO, SECAO RETANGULAR INTERNA DE 3,00 X 3,00 M (L X A), MISULA DE 20 X 20 CM, C = 1.00 M, ESPESSURA MIN = 20 CM, TB-45 E FCK DO CONCRETO = 30 MPA                                                                                                                                                                                                                                                                                                              </t>
  </si>
  <si>
    <t xml:space="preserve">AFASTADOR PARA TELHA DE FIBROCIMENTO CANALETE 90 OU KALHETAO                                                                                                                                                                                                                                                                                                                                                                                                                                              </t>
  </si>
  <si>
    <t xml:space="preserve">AGENTE DE CURA, PROTETOR DA EVAPORACAO DA AGUA DE HIDRATACAO DO CONCRETO                                                                                                                                                                                                                                                                                                                                                                                                                                  </t>
  </si>
  <si>
    <t xml:space="preserve">AGREGADO RECICLADO, TIPO RACHAO RECICLADO CINZA, CLASSE A                                                                                                                                                                                                                                                                                                                                                                                                                                                 </t>
  </si>
  <si>
    <t xml:space="preserve">M3    </t>
  </si>
  <si>
    <t xml:space="preserve">AJUDANTE DE ARMADOR (HORISTA)                                                                                                                                                                                                                                                                                                                                                                                                                                                                             </t>
  </si>
  <si>
    <t xml:space="preserve">H     </t>
  </si>
  <si>
    <t xml:space="preserve">AJUDANTE DE ARMADOR (MENSALISTA)                                                                                                                                                                                                                                                                                                                                                                                                                                                                          </t>
  </si>
  <si>
    <t xml:space="preserve">MES   </t>
  </si>
  <si>
    <t xml:space="preserve">AJUDANTE DE ELETRICISTA (HORISTA)                                                                                                                                                                                                                                                                                                                                                                                                                                                                         </t>
  </si>
  <si>
    <t xml:space="preserve">AJUDANTE DE ELETRICISTA (MENSALISTA)                                                                                                                                                                                                                                                                                                                                                                                                                                                                      </t>
  </si>
  <si>
    <t xml:space="preserve">AJUDANTE DE ESTRUTURAS METALICAS (HORISTA)                                                                                                                                                                                                                                                                                                                                                                                                                                                                </t>
  </si>
  <si>
    <t xml:space="preserve">AJUDANTE DE ESTRUTURAS METALICAS (MENSALISTA)                                                                                                                                                                                                                                                                                                                                                                                                                                                             </t>
  </si>
  <si>
    <t xml:space="preserve">AJUDANTE DE OPERACAO EM GERAL (HORISTA)                                                                                                                                                                                                                                                                                                                                                                                                                                                                   </t>
  </si>
  <si>
    <t xml:space="preserve">AJUDANTE DE OPERACAO EM GERAL (MENSALISTA)                                                                                                                                                                                                                                                                                                                                                                                                                                                                </t>
  </si>
  <si>
    <t xml:space="preserve">AJUDANTE DE PINTOR (HORISTA)                                                                                                                                                                                                                                                                                                                                                                                                                                                                              </t>
  </si>
  <si>
    <t xml:space="preserve">AJUDANTE DE PINTOR (MENSALISTA)                                                                                                                                                                                                                                                                                                                                                                                                                                                                           </t>
  </si>
  <si>
    <t xml:space="preserve">AJUDANTE DE SERRALHEIRO (HORISTA)                                                                                                                                                                                                                                                                                                                                                                                                                                                                         </t>
  </si>
  <si>
    <t xml:space="preserve">AJUDANTE DE SERRALHEIRO (MENSALISTA)                                                                                                                                                                                                                                                                                                                                                                                                                                                                      </t>
  </si>
  <si>
    <t xml:space="preserve">AJUDANTE ESPECIALIZADO (HORISTA)                                                                                                                                                                                                                                                                                                                                                                                                                                                                          </t>
  </si>
  <si>
    <t xml:space="preserve">AJUDANTE ESPECIALIZADO (MENSALISTA)                                                                                                                                                                                                                                                                                                                                                                                                                                                                       </t>
  </si>
  <si>
    <t xml:space="preserve">ALCA PREFORMADA DE CONTRA POSTE, EM ACO GALVANIZADO, PARA CABO 3/16", COMPRIMENTO *860* MM                                                                                                                                                                                                                                                                                                                                                                                                                </t>
  </si>
  <si>
    <t xml:space="preserve">ALCA PREFORMADA DE DISTRIBUICAO, EM ACO GALVANIZADO, PARA CABO DE ALUMINIO DIAMETRO 16 A 25 MM                                                                                                                                                                                                                                                                                                                                                                                                            </t>
  </si>
  <si>
    <t xml:space="preserve">ALCA PREFORMADA DE DISTRIBUICAO, EM ACO GALVANIZADO, PARA CONDUTORES DE ALUMINIO AWG 1/0 (CAA 6/1 OU CA 7 FIOS)                                                                                                                                                                                                                                                                                                                                                                                           </t>
  </si>
  <si>
    <t xml:space="preserve">ALCA PREFORMADA DE DISTRIBUICAO, EM ACO GALVANIZADO, PARA CONDUTORES DE ALUMINIO AWG 2 (CAA 6/1 OU CA 7 FIOS)                                                                                                                                                                                                                                                                                                                                                                                             </t>
  </si>
  <si>
    <t xml:space="preserve">ALCA PREFORMADA DE SERVICO, EM ACO GALVANIZADO, PARA CONDUTORES DE ALUMINIO AWG 4 (CAA 6/1)                                                                                                                                                                                                                                                                                                                                                                                                               </t>
  </si>
  <si>
    <t xml:space="preserve">ALCA PREFORMADA DE SERVICO, EM ACO GALVANIZADO, PARA CONDUTORES DE ALUMINIO AWG 6 (CAA 6/1)                                                                                                                                                                                                                                                                                                                                                                                                               </t>
  </si>
  <si>
    <t xml:space="preserve">ALICATE DE CORTE DIAGONAL 6 " COM ISOLAMENTO                                                                                                                                                                                                                                                                                                                                                                                                                                                              </t>
  </si>
  <si>
    <t xml:space="preserve">ALICATE DE CRIMPAR RJ11, RJ12 E RJ45                                                                                                                                                                                                                                                                                                                                                                                                                                                                      </t>
  </si>
  <si>
    <t xml:space="preserve">ALICATE DE PRESSAO PARA SOLDA DE CHAPA 18 "                                                                                                                                                                                                                                                                                                                                                                                                                                                               </t>
  </si>
  <si>
    <t xml:space="preserve">ALICATE DE PRESSAO 11 " PARA SOLDA, TIPO C                                                                                                                                                                                                                                                                                                                                                                                                                                                                </t>
  </si>
  <si>
    <t xml:space="preserve">ALICATE DE PRESSAO 11 " PARA SOLDA, TIPO U                                                                                                                                                                                                                                                                                                                                                                                                                                                                </t>
  </si>
  <si>
    <t xml:space="preserve">ALICATE PARA ANEIS DE PISTAO, CAPACIDADE 50 A 100 MM                                                                                                                                                                                                                                                                                                                                                                                                                                                      </t>
  </si>
  <si>
    <t xml:space="preserve">ALIMENTACAO - HORISTA (COLETADO CAIXA - ENCARGOS COMPLEMENTARES)                                                                                                                                                                                                                                                                                                                                                                                                                                          </t>
  </si>
  <si>
    <t xml:space="preserve">ALIMENTACAO - MENSALISTA (COLETADO CAIXA - ENCARGOS COMPLEMENTARES)                                                                                                                                                                                                                                                                                                                                                                                                                                       </t>
  </si>
  <si>
    <t xml:space="preserve">ALISADORA DE CONCRETO COM MOTOR A GASOLINA DE 5,5 HP, PESO COM MOTOR DE 78 KG, 4 PAS                                                                                                                                                                                                                                                                                                                                                                                                                      </t>
  </si>
  <si>
    <t xml:space="preserve">ALMOXARIFE (HORISTA)                                                                                                                                                                                                                                                                                                                                                                                                                                                                                      </t>
  </si>
  <si>
    <t xml:space="preserve">ALMOXARIFE (MENSALISTA)                                                                                                                                                                                                                                                                                                                                                                                                                                                                                   </t>
  </si>
  <si>
    <t xml:space="preserve">ALONGADOR COM TRES ALTURAS, EM TUBO DE ACO CARBONO, PINTURA NO PROCESSO ELETROSTATICO - EQUIPAMENTO DE GINASTICA PARA ACADEMIA AO AR LIVRE / ACADEMIA DA TERCEIRA IDADE - ATI                                                                                                                                                                                                                                                                                                                             </t>
  </si>
  <si>
    <t xml:space="preserve">ANEL BORRACHA PARA TUBO ESGOTO PREDIAL, DN 100 MM (NBR 5688)                                                                                                                                                                                                                                                                                                                                                                                                                                              </t>
  </si>
  <si>
    <t xml:space="preserve">ANEL BORRACHA PARA TUBO ESGOTO PREDIAL, DN 50 MM (NBR 5688)                                                                                                                                                                                                                                                                                                                                                                                                                                               </t>
  </si>
  <si>
    <t xml:space="preserve">ANEL BORRACHA PARA TUBO ESGOTO PREDIAL, DN 75 MM (NBR 5688)                                                                                                                                                                                                                                                                                                                                                                                                                                               </t>
  </si>
  <si>
    <t xml:space="preserve">ANEL BORRACHA, DN 100 MM, PARA TUBO SERIE REFORCADA ESGOTO PREDIAL                                                                                                                                                                                                                                                                                                                                                                                                                                        </t>
  </si>
  <si>
    <t xml:space="preserve">ANEL BORRACHA, DN 150 MM, PARA TUBO SERIE REFORCADA ESGOTO PREDIAL                                                                                                                                                                                                                                                                                                                                                                                                                                        </t>
  </si>
  <si>
    <t xml:space="preserve">ANEL BORRACHA, DN 50 MM, PARA TUBO SERIE REFORCADA ESGOTO PREDIAL                                                                                                                                                                                                                                                                                                                                                                                                                                         </t>
  </si>
  <si>
    <t xml:space="preserve">ANEL BORRACHA, DN 75 MM, PARA TUBO SERIE REFORCADA ESGOTO PREDIAL                                                                                                                                                                                                                                                                                                                                                                                                                                         </t>
  </si>
  <si>
    <t xml:space="preserve">ANEL BORRACHA, PARA TUBO PVC DEFOFO, DN 100 MM (NBR 7665)                                                                                                                                                                                                                                                                                                                                                                                                                                                 </t>
  </si>
  <si>
    <t xml:space="preserve">ANEL BORRACHA, PARA TUBO PVC DEFOFO, DN 150 MM (NBR 7665)                                                                                                                                                                                                                                                                                                                                                                                                                                                 </t>
  </si>
  <si>
    <t xml:space="preserve">ANEL BORRACHA, PARA TUBO PVC DEFOFO, DN 200 MM (NBR 7665)                                                                                                                                                                                                                                                                                                                                                                                                                                                 </t>
  </si>
  <si>
    <t xml:space="preserve">ANEL BORRACHA, PARA TUBO PVC, REDE COLETOR ESGOTO, DN 100 MM (NBR 7362)                                                                                                                                                                                                                                                                                                                                                                                                                                   </t>
  </si>
  <si>
    <t xml:space="preserve">ANEL BORRACHA, PARA TUBO PVC, REDE COLETOR ESGOTO, DN 150 MM (NBR 7362)                                                                                                                                                                                                                                                                                                                                                                                                                                   </t>
  </si>
  <si>
    <t xml:space="preserve">ANEL BORRACHA, PARA TUBO PVC, REDE COLETOR ESGOTO, DN 200 MM (NBR 7362)                                                                                                                                                                                                                                                                                                                                                                                                                                   </t>
  </si>
  <si>
    <t xml:space="preserve">ANEL BORRACHA, PARA TUBO PVC, REDE COLETOR ESGOTO, DN 250 MM (NBR 7362)                                                                                                                                                                                                                                                                                                                                                                                                                                   </t>
  </si>
  <si>
    <t xml:space="preserve">ANEL BORRACHA, PARA TUBO PVC, REDE COLETOR ESGOTO, DN 350 MM (NBR 7362)                                                                                                                                                                                                                                                                                                                                                                                                                                   </t>
  </si>
  <si>
    <t xml:space="preserve">ANEL BORRACHA, PARA TUBO PVC, REDE COLETOR ESGOTO, DN 400 MM (NBR 7362)                                                                                                                                                                                                                                                                                                                                                                                                                                   </t>
  </si>
  <si>
    <t xml:space="preserve">ANEL BORRACHA, PARA TUBO/CONEXAO PVC PBA, DN 100 MM, PARA REDE AGUA                                                                                                                                                                                                                                                                                                                                                                                                                                       </t>
  </si>
  <si>
    <t xml:space="preserve">ANEL BORRACHA, PARA TUBO/CONEXAO PVC PBA, DN 50 MM, PARA REDE AGUA                                                                                                                                                                                                                                                                                                                                                                                                                                        </t>
  </si>
  <si>
    <t xml:space="preserve">ANEL BORRACHA, PARA TUBO/CONEXAO PVC PBA, DN 60 MM, PARA REDE AGUA                                                                                                                                                                                                                                                                                                                                                                                                                                        </t>
  </si>
  <si>
    <t xml:space="preserve">ANEL BORRACHA, PARA TUBO/CONEXAO PVC PBA, DN 75 MM, PARA REDE AGUA                                                                                                                                                                                                                                                                                                                                                                                                                                        </t>
  </si>
  <si>
    <t xml:space="preserve">ANEL BORRACHA, PARA TUBO, PVC REDE COLETOR ESGOTO, DN 300 MM (NBR 7362)                                                                                                                                                                                                                                                                                                                                                                                                                                   </t>
  </si>
  <si>
    <t xml:space="preserve">ANEL DE BORRACHA PARA VEDACAO DE DUTO PEAD CORRUGADO PARA ELETRICA, DN 1 1/2" (NBR 15715)                                                                                                                                                                                                                                                                                                                                                                                                                 </t>
  </si>
  <si>
    <t xml:space="preserve">ANEL DE BORRACHA PARA VEDACAO DE DUTO PEAD CORRUGADO PARA ELETRICA, DN 1 1/4" (NBR 15715)                                                                                                                                                                                                                                                                                                                                                                                                                 </t>
  </si>
  <si>
    <t xml:space="preserve">ANEL DE BORRACHA PARA VEDACAO DE DUTO PEAD CORRUGADO PARA ELETRICA, DN 2" (NBR 15715)                                                                                                                                                                                                                                                                                                                                                                                                                     </t>
  </si>
  <si>
    <t xml:space="preserve">ANEL DE BORRACHA PARA VEDACAO DE DUTO PEAD CORRUGADO PARA ELETRICA, DN 3" (NBR 15715)                                                                                                                                                                                                                                                                                                                                                                                                                     </t>
  </si>
  <si>
    <t xml:space="preserve">ANEL DE BORRACHA PARA VEDACAO DE DUTO PEAD CORRUGADO PARA ELETRICA, DN 4" (NBR 15715)                                                                                                                                                                                                                                                                                                                                                                                                                     </t>
  </si>
  <si>
    <t xml:space="preserve">ANEL DE CONCRETO ARMADO COM FUNDO, PARA FOSSA E POCO 1,50 X *0,50* M                                                                                                                                                                                                                                                                                                                                                                                                                                      </t>
  </si>
  <si>
    <t xml:space="preserve">ANEL DE CONCRETO ARMADO COM FUNDO, PARA FOSSA E POCO 2,00 X *0,50* M                                                                                                                                                                                                                                                                                                                                                                                                                                      </t>
  </si>
  <si>
    <t xml:space="preserve">ANEL DE CONCRETO ARMADO COM FUNDO, PARA FOSSA E POCO 2,50 X *0,50* M                                                                                                                                                                                                                                                                                                                                                                                                                                      </t>
  </si>
  <si>
    <t xml:space="preserve">ANEL DE CONCRETO ARMADO, COM FUROS/DRENO PARA SUMIDOURO, D = 0,80 M, H = 0,50 M                                                                                                                                                                                                                                                                                                                                                                                                                           </t>
  </si>
  <si>
    <t xml:space="preserve">ANEL DE CONCRETO ARMADO, COM FUROS/DRENO PARA SUMIDOURO, D = 1,00 M, H = 0,50M                                                                                                                                                                                                                                                                                                                                                                                                                            </t>
  </si>
  <si>
    <t xml:space="preserve">ANEL DE CONCRETO ARMADO, COM FUROS/DRENO PARA SUMIDOURO, D = 1,50 M, H = 0,50 M                                                                                                                                                                                                                                                                                                                                                                                                                           </t>
  </si>
  <si>
    <t xml:space="preserve">ANEL DE DISTRIBUICAO EM ACO GALVANIZADO PARA FIO FE-160                                                                                                                                                                                                                                                                                                                                                                                                                                                   </t>
  </si>
  <si>
    <t xml:space="preserve">ANEL DE EXPANSAO EM COBRE, ENGATE RAPIDO 1 1/2", PARA EMPATACAO MANGUEIRA DE COMBATE A INCENDIO PREDIAL                                                                                                                                                                                                                                                                                                                                                                                                   </t>
  </si>
  <si>
    <t xml:space="preserve">ANEL DE EXPANSAO EM COBRE, ENGATE RAPIDO 2 1/2", PARA EMPATACAO MANGUEIRA DE COMBATE A INCENDIO PREDIAL                                                                                                                                                                                                                                                                                                                                                                                                   </t>
  </si>
  <si>
    <t xml:space="preserve">ANEL DE VEDACAO/JUNTA ELASTICA, H = *16* MM, PARA TUBO DE CONCRETO, DN 300 MM                                                                                                                                                                                                                                                                                                                                                                                                                             </t>
  </si>
  <si>
    <t xml:space="preserve">ANEL DE VEDACAO/JUNTA ELASTICA, H = *16* MM, PARA TUBO DE CONCRETO, DN 400 MM                                                                                                                                                                                                                                                                                                                                                                                                                             </t>
  </si>
  <si>
    <t xml:space="preserve">ANEL DE VEDACAO/JUNTA ELASTICA, H = *16* MM, PARA TUBO DE CONCRETO, DN 500 MM                                                                                                                                                                                                                                                                                                                                                                                                                             </t>
  </si>
  <si>
    <t xml:space="preserve">ANEL DE VEDACAO/JUNTA ELASTICA, H = *16* MM, PARA TUBO DE CONCRETO, DN 600 MM                                                                                                                                                                                                                                                                                                                                                                                                                             </t>
  </si>
  <si>
    <t xml:space="preserve">ANEL DE VEDACAO/JUNTA ELASTICA, H = *18* MM, PARA TUBO DE CONCRETO, DN 700 MM                                                                                                                                                                                                                                                                                                                                                                                                                             </t>
  </si>
  <si>
    <t xml:space="preserve">ANEL DE VEDACAO/JUNTA ELASTICA, H = *19* MM, PARA TUBO DE CONCRETO, DN 800 MM                                                                                                                                                                                                                                                                                                                                                                                                                             </t>
  </si>
  <si>
    <t xml:space="preserve">ANEL DE VEDACAO/JUNTA ELASTICA, H = *19* MM, PARA TUBO DE CONCRETO, DN 900 MM                                                                                                                                                                                                                                                                                                                                                                                                                             </t>
  </si>
  <si>
    <t xml:space="preserve">ANEL DE VEDACAO/JUNTA ELASTICA, H = *21* MM, PARA TUBO DE CONCRETO, DN 1000 MM                                                                                                                                                                                                                                                                                                                                                                                                                            </t>
  </si>
  <si>
    <t xml:space="preserve">ANEL DE VEDACAO, PVC FLEXIVEL, 100 MM, PARA SAIDA DE BACIA / VASO SANITARIO                                                                                                                                                                                                                                                                                                                                                                                                                               </t>
  </si>
  <si>
    <t xml:space="preserve">ANEL EM CONCRETO ARMADO, LISO,  PARA FOSSAS SEPTICAS E SUMIDOUROS, COM FUNDO, DIAMETRO INTERNO DE 1,20 M E ALTURA DE 0,50 M                                                                                                                                                                                                                                                                                                                                                                               </t>
  </si>
  <si>
    <t xml:space="preserve">ANEL EM CONCRETO ARMADO, LISO, PARA FOSSAS SEPTICAS E SUMIDOUROS, COM FUNDO, DIAMETRO INTERNO DE 3,00 M E ALTURA DE 0,50 M                                                                                                                                                                                                                                                                                                                                                                                </t>
  </si>
  <si>
    <t xml:space="preserve">ANEL EM CONCRETO ARMADO, LISO, PARA FOSSAS SEPTICAS E SUMIDOUROS, SEM FUNDO, DIAMETRO INTERNO DE 2,00 M E ALTURA DE 0,50 M                                                                                                                                                                                                                                                                                                                                                                                </t>
  </si>
  <si>
    <t xml:space="preserve">ANEL EM CONCRETO ARMADO, LISO, PARA FOSSAS SEPTICAS E SUMIDOUROS, SEM FUNDO, DIAMETRO INTERNO DE 2,50 M E ALTURA DE 0,50 M                                                                                                                                                                                                                                                                                                                                                                                </t>
  </si>
  <si>
    <t xml:space="preserve">ANEL EM CONCRETO ARMADO, LISO, PARA FOSSAS SEPTICAS E SUMIDOUROS, SEM FUNDO, DIAMETRO INTERNO DE 3,00 M E ALTURA DE 0,50 M                                                                                                                                                                                                                                                                                                                                                                                </t>
  </si>
  <si>
    <t xml:space="preserve">ANEL EM CONCRETO ARMADO, LISO, PARA POCOS DE INSPECAO, COM FUNDO, DIAMETRO INTERNO DE 0,60 M E ALTURA DE 0,50 M                                                                                                                                                                                                                                                                                                                                                                                           </t>
  </si>
  <si>
    <t xml:space="preserve">ANEL EM CONCRETO ARMADO, LISO, PARA POCOS DE INSPECAO, SEM FUNDO, DIAMETRO INTERNO DE 0,60 M E ALTURA DE 0,20 M                                                                                                                                                                                                                                                                                                                                                                                           </t>
  </si>
  <si>
    <t xml:space="preserve">ANEL EM CONCRETO ARMADO, LISO, PARA POCOS DE INSPECAO, SEM FUNDO, DIAMETRO INTERNO DE 0,60 M E ALTURA DE 0,50 M                                                                                                                                                                                                                                                                                                                                                                                           </t>
  </si>
  <si>
    <t xml:space="preserve">ANEL EM CONCRETO ARMADO, LISO, PARA POCOS DE VISITA, POCOS DE INSPECAO, FOSSAS SEPTICAS E SUMIDOUROS, COM FUNDO, DIAMETRO INTERNO DE 1,20 M E ALTURA DE 0,75 M                                                                                                                                                                                                                                                                                                                                            </t>
  </si>
  <si>
    <t xml:space="preserve">ANEL EM CONCRETO ARMADO, LISO, PARA POCOS DE VISITA, POCOS DE INSPECAO, FOSSAS SEPTICAS E SUMIDOUROS, SEM FUNDO, DIAMETRO INTERNO DE 1,20 M E ALTURA DE 0,50 M                                                                                                                                                                                                                                                                                                                                            </t>
  </si>
  <si>
    <t xml:space="preserve">ANEL EM CONCRETO ARMADO, LISO, PARA POCOS DE VISITAS, POCOS DE INSPECAO, FOSSAS SEPTICAS E SUMIDOUROS, COM FUNDO, DIAMETRO INTERNO DE 0,80 M E ALTURA DE 0,50 M                                                                                                                                                                                                                                                                                                                                           </t>
  </si>
  <si>
    <t xml:space="preserve">ANEL EM CONCRETO ARMADO, LISO, PARA POCOS DE VISITAS, POCOS DE INSPECAO, FOSSAS SEPTICAS E SUMIDOUROS, COM FUNDO, DIAMETRO INTERNO DE 1,00 M E ALTURA DE 0,50 M                                                                                                                                                                                                                                                                                                                                           </t>
  </si>
  <si>
    <t xml:space="preserve">ANEL EM CONCRETO ARMADO, LISO, PARA POCOS DE VISITAS, POCOS DE INSPECAO, FOSSAS SEPTICAS E SUMIDOUROS, SEM FUNDO, DIAMETRO INTERNO DE 0,80 M E ALTURA DE 0,50 M                                                                                                                                                                                                                                                                                                                                           </t>
  </si>
  <si>
    <t xml:space="preserve">ANEL EM CONCRETO ARMADO, LISO, PARA POCOS DE VISITAS, POCOS DE INSPECAO, FOSSAS SEPTICAS E SUMIDOUROS, SEM FUNDO, DIAMETRO INTERNO DE 1,00 M E ALTURA DE 0,50 M                                                                                                                                                                                                                                                                                                                                           </t>
  </si>
  <si>
    <t xml:space="preserve">ANEL EM CONCRETO ARMADO, LISO, PARA, POCOS DE VISITA, POCOS DE INSPECAO, FOSSAS SEPTICAS E SUMIDOUROS, COM FUNDO, DIAMETRO INTERNO DE 1,50 M E ALTURA DE 1,00 M                                                                                                                                                                                                                                                                                                                                           </t>
  </si>
  <si>
    <t xml:space="preserve">ANEL EM CONCRETO ARMADO, LISO, PARA, POCOS DE VISITA, POCOS DE INSPECAO, FOSSAS SEPTICAS E SUMIDOUROS, SEM FUNDO, DIAMETRO INTERNO DE 1,50 M E ALTURA DE 0,50 M                                                                                                                                                                                                                                                                                                                                           </t>
  </si>
  <si>
    <t xml:space="preserve">ANEL EM CONCRETO ARMADO, PERFURADO,  PARA FOSSAS SEPTICAS E SUMIDOUROS, SEM FUNDO, DIAMETRO INTERNO DE 1,20 M E ALTURA DE 0,50 M                                                                                                                                                                                                                                                                                                                                                                          </t>
  </si>
  <si>
    <t xml:space="preserve">ANEL EM CONCRETO ARMADO, PERFURADO, PARA FOSSAS SEPTICAS E SUMIDOUROS, SEM FUNDO, DIAMETRO INTERNO DE 2,00 M E ALTURA DE 0,50 M                                                                                                                                                                                                                                                                                                                                                                           </t>
  </si>
  <si>
    <t xml:space="preserve">ANEL EM CONCRETO ARMADO, PERFURADO, PARA FOSSAS SEPTICAS E SUMIDOUROS, SEM FUNDO, DIAMETRO INTERNO DE 2,50 M E ALTURA DE 0,50 M                                                                                                                                                                                                                                                                                                                                                                           </t>
  </si>
  <si>
    <t xml:space="preserve">ANEL EM CONCRETO ARMADO, PERFURADO, PARA FOSSAS SEPTICAS E SUMIDOUROS, SEM FUNDO, DIAMETRO INTERNO DE 3,00 M E ALTURA DE 0,50 M                                                                                                                                                                                                                                                                                                                                                                           </t>
  </si>
  <si>
    <t xml:space="preserve">APARELHO CORTE OXI-ACETILENO PARA SOLDA E CORTE CONTENDO MACARICO SOLDA, BICO DE CORTE, CILINDROS, REGULADORES, MANGUEIRAS E CARRINHO                                                                                                                                                                                                                                                                                                                                                                     </t>
  </si>
  <si>
    <t xml:space="preserve">APARELHO SINALIZADOR LUMINOSO COM LED, PARA SAIDA GARAGEM, COM 2 LENTES EM POLICARBONATO, BIVOLT (INCLUI SUPORTE DE FIXACAO)                                                                                                                                                                                                                                                                                                                                                                              </t>
  </si>
  <si>
    <t xml:space="preserve">APOIO DO PORTA DENTE PARA FRESADORA DE  ASFALTO                                                                                                                                                                                                                                                                                                                                                                                                                                                           </t>
  </si>
  <si>
    <t xml:space="preserve">APONTADOR OU APROPRIADOR DE MAO DE OBRA (HORISTA)                                                                                                                                                                                                                                                                                                                                                                                                                                                         </t>
  </si>
  <si>
    <t xml:space="preserve">APONTADOR OU APROPRIADOR DE MAO DE OBRA (MENSALISTA)                                                                                                                                                                                                                                                                                                                                                                                                                                                      </t>
  </si>
  <si>
    <t xml:space="preserve">AQUECEDOR DE AGUA A GAS GLP/GN COM CAPACIDADE DE ARMAZENAMENTO DE 50 A 80 L                                                                                                                                                                                                                                                                                                                                                                                                                               </t>
  </si>
  <si>
    <t xml:space="preserve">AQUECEDOR DE AGUA ELETRICO  RESERVATORIO DE 100 L CILINDRICO EM COBRE, REFORCADO COM ACO CARBONO, MONOFASICO, TENSAO NOMINAL 220 V                                                                                                                                                                                                                                                                                                                                                                        </t>
  </si>
  <si>
    <t xml:space="preserve">AQUECEDOR DE AGUA ELETRICO  RESERVATORIO DE 500 L CILINDRICO EM COBRE, REFORCADO COM ACO CARBONO, MONOFASICO, TENSAO NOMINAL 220 V                                                                                                                                                                                                                                                                                                                                                                        </t>
  </si>
  <si>
    <t xml:space="preserve">AQUECEDOR DE AGUA ELETRICO  RESERVATORIO DE 500 L CILINDRICO EM COBRE, REFORCADO COM ACO CARBONO, TRIFASICO, TENSAO NOMINAL 220/380/400 V, POTENCIA 24 KW                                                                                                                                                                                                                                                                                                                                                 </t>
  </si>
  <si>
    <t xml:space="preserve">AQUECEDOR DE AGUA ELETRICO  RESERVATORIO DE 700 L CILINDRICO EM COBRE, REFORCADO COM ACO CARBONO, MONOFASICO, TENSAO NOMINAL 220 V                                                                                                                                                                                                                                                                                                                                                                        </t>
  </si>
  <si>
    <t xml:space="preserve">AQUECEDOR DE AGUA ELETRICO HORIZONTAL, RESERVATORIO DE 200 L CILINDRICO EM COBRE, REFORCADO COM ACO CARBONO, MONOFASICO, TENSAO NOMINAL 220 V                                                                                                                                                                                                                                                                                                                                                             </t>
  </si>
  <si>
    <t xml:space="preserve">AQUECEDOR DE OLEO BPF (FLUIDO) TERMICO, CAPACIDADE DE 300.000  KCAL/H                                                                                                                                                                                                                                                                                                                                                                                                                                     </t>
  </si>
  <si>
    <t xml:space="preserve">AQUECEDOR SOLAR COM RESERVATORIO TERMICO DE 1000 L E *5* PLACAS COLETORAS DE *2,0* M2 (NAO INCLUI ACESSORIOS) (SEM INSTALACAO)                                                                                                                                                                                                                                                                                                                                                                            </t>
  </si>
  <si>
    <t xml:space="preserve">AQUECEDOR SOLAR COM RESERVATORIO TERMICO DE 400 L E *2* PLACAS COLETORAS DE *2,0* M2 (NAO INCLUI ACESSORIOS) (SEM INSTALACAO)                                                                                                                                                                                                                                                                                                                                                                             </t>
  </si>
  <si>
    <t xml:space="preserve">AQUECEDOR SOLAR COM RESERVATORIO TERMICO DE 600 L E *3* PLACAS COLETORAS DE *2,0* M2 (NAO INCLUI ACESSORIOS) (SEM INSTALACAO)                                                                                                                                                                                                                                                                                                                                                                             </t>
  </si>
  <si>
    <t xml:space="preserve">AQUECEDOR SOLAR COM RESERVATORIO TERMICO DE 800 L E *4* PLACAS COLETORAS DE *2,0* M2 (NAO INCLUI ACESSORIOS) (SEM INSTALACAO)                                                                                                                                                                                                                                                                                                                                                                             </t>
  </si>
  <si>
    <t xml:space="preserve">AQUECEDOR SOLAR DE INSTALACAO EXTERNA, KIT COMPACTO, CONJUNTO COM RESERVATORIO TERMICO DE 200 L, PLACA COLETORA DE *2,0* M2 E INCLUSO ACESSORIOS (RESIDENCIAS ATE 120,00 M2 E DE 4 A 5 BANHOS POR DIA) (SEM INSTALACAO)                                                                                                                                                                                                                                                                                   </t>
  </si>
  <si>
    <t xml:space="preserve">AR CONDICIONADO SPLIT INVERTER, HI-WALL (PAREDE), 12000 BTU/H, CICLO FRIO, 60HZ, CLASSIFICACAO A (SELO PROCEL), GAS HFC, CONTROLE S/FIO                                                                                                                                                                                                                                                                                                                                                                   </t>
  </si>
  <si>
    <t xml:space="preserve">AR CONDICIONADO SPLIT INVERTER, HI-WALL (PAREDE), 18000 BTU/H, CICLO FRIO, 60HZ, CLASSIFICACAO A (SELO PROCEL), GAS HFC, CONTROLE S/FIO                                                                                                                                                                                                                                                                                                                                                                   </t>
  </si>
  <si>
    <t xml:space="preserve">AR CONDICIONADO SPLIT INVERTER, HI-WALL (PAREDE), 24000 BTU/H, CICLO FRIO, 60HZ, CLASSIFICACAO A (SELO PROCEL), GAS HFC, CONTROLE S/FIO                                                                                                                                                                                                                                                                                                                                                                   </t>
  </si>
  <si>
    <t xml:space="preserve">AR CONDICIONADO SPLIT INVERTER, HI-WALL (PAREDE), 9000 BTU/H, CICLO FRIO, 60HZ, CLASSIFICACAO A (SELO PROCEL), GAS HFC, CONTROLE S/FIO                                                                                                                                                                                                                                                                                                                                                                    </t>
  </si>
  <si>
    <t xml:space="preserve">AR CONDICIONADO SPLIT INVERTER, PISO TETO, APRESENTANDO ENTRE 54000 E 58000 BTU/H, CICLO FRIO, 60HZ, CLASSIFICACAO ENERGETICA A OU B (SELO PROCEL), GAS HFC, CONTROLE S/FIO                                                                                                                                                                                                                                                                                                                               </t>
  </si>
  <si>
    <t xml:space="preserve">AR CONDICIONADO SPLIT INVERTER, PISO TETO, 18000 BTU/H, CICLO FRIO, 60HZ, CLASSIFICACAO ENERGETICA A OU B (SELO PROCEL), GAS HFC, CONTROLE S/FIO                                                                                                                                                                                                                                                                                                                                                          </t>
  </si>
  <si>
    <t xml:space="preserve">AR CONDICIONADO SPLIT INVERTER, PISO TETO, 24000 BTU/H, CICLO FRIO, 60HZ, CLASSIFICACAO ENERGETICA A OU B (SELO PROCEL), GAS HFC, CONTROLE S/FIO                                                                                                                                                                                                                                                                                                                                                          </t>
  </si>
  <si>
    <t xml:space="preserve">AR CONDICIONADO SPLIT INVERTER, PISO TETO, 36000 BTU/H, CICLO FRIO, 60HZ, CLASSIFICACAO ENERGETICA A OU B (SELO PROCEL), GAS HFC, CONTROLE S/FIO                                                                                                                                                                                                                                                                                                                                                          </t>
  </si>
  <si>
    <t xml:space="preserve">AR CONDICIONADO SPLIT INVERTER, PISO TETO, 48000 BTU/H, CICLO FRIO, 60HZ, CLASSIFICACAO ENERGETICA A OU B (SELO PROCEL), GAS HFC, CONTROLE S/FIO                                                                                                                                                                                                                                                                                                                                                          </t>
  </si>
  <si>
    <t xml:space="preserve">AR CONDICIONADO SPLIT ON/OFF, CASSETE (TETO), FRIO 4 VIAS 18000 BTUS/H, CLASSIFICACAO ENERGETICA C - SELO PROCEL, GAS HFC, CONTROLE S/ FIO                                                                                                                                                                                                                                                                                                                                                                </t>
  </si>
  <si>
    <t xml:space="preserve">AR CONDICIONADO SPLIT ON/OFF, CASSETE (TETO), FRIO 4 VIAS 24000 BTUS/H, CLASSIFICACAO ENERGETICA C - SELO PROCEL, GAS HFC, CONTROLE S/ FIO                                                                                                                                                                                                                                                                                                                                                                </t>
  </si>
  <si>
    <t xml:space="preserve">AR CONDICIONADO SPLIT ON/OFF, CASSETE (TETO), FRIO 4 VIAS 36000 BTUS/H, CLASSIFICACAO ENERGETICA C - SELO PROCEL, GAS HFC, CONTROLE S/ FIO                                                                                                                                                                                                                                                                                                                                                                </t>
  </si>
  <si>
    <t xml:space="preserve">AR CONDICIONADO SPLIT ON/OFF, CASSETE (TETO), FRIO 4 VIAS 48000 BTUS/H, CLASSIFICACAO ENERGETICA C - SELO PROCEL, GAS HFC, CONTROLE S/ FIO                                                                                                                                                                                                                                                                                                                                                                </t>
  </si>
  <si>
    <t xml:space="preserve">AR CONDICIONADO SPLIT ON/OFF, CASSETE (TETO), FRIO 4 VIAS 60000 BTUS/H, CLASSIFICACAO ENERGETICA C - SELO PROCEL, GAS HFC, CONTROLE S/ FIO                                                                                                                                                                                                                                                                                                                                                                </t>
  </si>
  <si>
    <t xml:space="preserve">AR CONDICIONADO SPLIT ON/OFF, CASSETE (TETO), 18000 BTUS/H, CICLO QUENTE/FRIO, 60 HZ, CLASSIFICACAO ENERGETICA C - SELO PROCEL, GAS HFC, CONTROLE S/ FIO                                                                                                                                                                                                                                                                                                                                                  </t>
  </si>
  <si>
    <t xml:space="preserve">AR CONDICIONADO SPLIT ON/OFF, CASSETE (TETO), 24000 BTUS/H, CICLO QUENTE/FRIO, 60 HZ, CLASSIFICACAO ENERGETICA C - SELO PROCEL, GAS HFC, CONTROLE S/ FIO                                                                                                                                                                                                                                                                                                                                                  </t>
  </si>
  <si>
    <t xml:space="preserve">AR CONDICIONADO SPLIT ON/OFF, CASSETE (TETO), 36000 BTUS/H, CICLO QUENTE/FRIO, 60 HZ, CLASSIFICACAO ENERGETICA A - SELO PROCEL, GAS HFC, CONTROLE S/ FIO                                                                                                                                                                                                                                                                                                                                                  </t>
  </si>
  <si>
    <t xml:space="preserve">AR CONDICIONADO SPLIT ON/OFF, CASSETE (TETO), 48000 BTUS/H, CICLO QUENTE/FRIO, 60 HZ, CLASSIFICACAO ENERGETICA A - SELO PROCEL, GAS HFC, CONTROLE S/ FIO                                                                                                                                                                                                                                                                                                                                                  </t>
  </si>
  <si>
    <t xml:space="preserve">AR CONDICIONADO SPLIT ON/OFF, CASSETE (TETO), 60000 BTUS/H, CICLO QUENTE/FRIO, 60 HZ, CLASSIFICACAO ENERGETICA A - SELO PROCEL, GAS HFC, CONTROLE S/ FIO                                                                                                                                                                                                                                                                                                                                                  </t>
  </si>
  <si>
    <t xml:space="preserve">AR CONDICIONADO SPLIT ON/OFF, HI-WALL (PAREDE), 12000 BTUS/H, CICLO FRIO, 60 HZ, CLASSIFICACAO ENERGETICA A - SELO PROCEL, GAS HFC, CONTROLE S/ FIO                                                                                                                                                                                                                                                                                                                                                       </t>
  </si>
  <si>
    <t xml:space="preserve">AR CONDICIONADO SPLIT ON/OFF, HI-WALL (PAREDE), 12000 BTUS/H, CICLO QUENTE/FRIO, 60 HZ, CLASSIFICACAO ENERGETICA A - SELO PROCEL, GAS HFC, CONTROLE S/ FIO                                                                                                                                                                                                                                                                                                                                                </t>
  </si>
  <si>
    <t xml:space="preserve">AR CONDICIONADO SPLIT ON/OFF, HI-WALL (PAREDE), 18000 BTUS/H, CICLO FRIO, 60 HZ, CLASSIFICACAO ENERGETICA A - SELO PROCEL, GAS HFC, CONTROLE S/ FIO                                                                                                                                                                                                                                                                                                                                                       </t>
  </si>
  <si>
    <t xml:space="preserve">AR CONDICIONADO SPLIT ON/OFF, HI-WALL (PAREDE), 18000 BTUS/H, CICLO QUENTE/FRIO, 60 HZ, CLASSIFICACAO ENERGETICA A - SELO PROCEL, GAS HFC, CONTROLE S/ FIO                                                                                                                                                                                                                                                                                                                                                </t>
  </si>
  <si>
    <t xml:space="preserve">AR CONDICIONADO SPLIT ON/OFF, HI-WALL (PAREDE), 24000 BTUS/H, CICLO FRIO, 60 HZ, CLASSIFICACAO ENERGETICA A - SELO PROCEL, GAS HFC, CONTROLE S/ FIO                                                                                                                                                                                                                                                                                                                                                       </t>
  </si>
  <si>
    <t xml:space="preserve">AR CONDICIONADO SPLIT ON/OFF, HI-WALL (PAREDE), 24000 BTUS/H, CICLO QUENTE/FRIO, 60 HZ, CLASSIFICACAO ENERGETICA A - SELO PROCEL, GAS HFC, CONTROLE S/ FIO                                                                                                                                                                                                                                                                                                                                                </t>
  </si>
  <si>
    <t xml:space="preserve">AR CONDICIONADO SPLIT ON/OFF, HI-WALL (PAREDE), 9000 BTUS/H, CICLO FRIO, 60 HZ, CLASSIFICACAO ENERGETICA A - SELO PROCEL, GAS HFC, CONTROLE S/ FIO                                                                                                                                                                                                                                                                                                                                                        </t>
  </si>
  <si>
    <t xml:space="preserve">AR CONDICIONADO SPLIT ON/OFF, HI-WALL (PAREDE), 9000 BTUS/H, CICLO QUENTE/FRIO, 60 HZ, CLASSIFICACAO ENERGETICA A - SELO PROCEL, GAS HFC, CONTROLE S/ FIO                                                                                                                                                                                                                                                                                                                                                 </t>
  </si>
  <si>
    <t xml:space="preserve">AR CONDICIONADO SPLIT ON/OFF, PISO TETO, 18.000 BTU/H, CICLO FRIO, 60HZ, CLASSIFICACAO ENERGETICA C - SELO PROCEL, GAS HFC, CONTROLE S/FIO                                                                                                                                                                                                                                                                                                                                                                </t>
  </si>
  <si>
    <t xml:space="preserve">AR CONDICIONADO SPLIT ON/OFF, PISO TETO, 24.000 BTU/H, CICLO FRIO, 60HZ, CLASSIFICACAO ENERGETICA C - SELO PROCEL, GAS HFC, CONTROLE S/FIO                                                                                                                                                                                                                                                                                                                                                                </t>
  </si>
  <si>
    <t xml:space="preserve">AR CONDICIONADO SPLIT ON/OFF, PISO TETO, 36.000 BTU/H, CICLO FRIO, 60HZ, CLASSIFICACAO ENERGETICA C - SELO PROCEL, GAS HFC, CONTROLE S/FIO                                                                                                                                                                                                                                                                                                                                                                </t>
  </si>
  <si>
    <t xml:space="preserve">AR CONDICIONADO SPLIT ON/OFF, PISO TETO, 48.000 BTU/H, CICLO FRIO, 60HZ, CLASSIFICACAO ENERGETICA C - SELO PROCEL, GAS HFC, CONTROLE S/FIO                                                                                                                                                                                                                                                                                                                                                                </t>
  </si>
  <si>
    <t xml:space="preserve">AR CONDICIONADO SPLIT ON/OFF, PISO TETO, 60.000 BTU/H, CICLO FRIO, 60HZ, CLASSIFICACAO ENERGETICA C - SELO PROCEL, GAS HFC, CONTROLE S/FIO                                                                                                                                                                                                                                                                                                                                                                </t>
  </si>
  <si>
    <t xml:space="preserve">AR-CONDICIONADO FRIO SPLITAO INVERTER 30 TR                                                                                                                                                                                                                                                                                                                                                                                                                                                               </t>
  </si>
  <si>
    <t xml:space="preserve">AR-CONDICIONADO FRIO SPLITAO MODULAR 10 TR                                                                                                                                                                                                                                                                                                                                                                                                                                                                </t>
  </si>
  <si>
    <t xml:space="preserve">AR-CONDICIONADO FRIO SPLITAO MODULAR 15 TR                                                                                                                                                                                                                                                                                                                                                                                                                                                                </t>
  </si>
  <si>
    <t xml:space="preserve">AR-CONDICIONADO FRIO SPLITAO MODULAR 20 TR                                                                                                                                                                                                                                                                                                                                                                                                                                                                </t>
  </si>
  <si>
    <t xml:space="preserve">AR-CONDICIONADO SPLIT INVERTER, PISO TETO, 24000 BTU/H, QUENTE/FRIO, 60HZ, CLASSIFICACAO ENERGETICA A - SELO PROCEL, GAS HFC, CONTROLE S/FIO                                                                                                                                                                                                                                                                                                                                                              </t>
  </si>
  <si>
    <t xml:space="preserve">ARADO REVERSIVEL COM 3 DISCOS DE 26" X 6MM REBOCAVEL                                                                                                                                                                                                                                                                                                                                                                                                                                                      </t>
  </si>
  <si>
    <t xml:space="preserve">ARAME DE ACO OVALADO 15 X 17 ( 45,7 KG, 700 KGF), ROLO 1000 M                                                                                                                                                                                                                                                                                                                                                                                                                                             </t>
  </si>
  <si>
    <t xml:space="preserve">ARAME DE AMARRACAO PARA GABIAO GALVANIZADO, DIAMETRO 2,2 MM                                                                                                                                                                                                                                                                                                                                                                                                                                               </t>
  </si>
  <si>
    <t xml:space="preserve">ARAME FARPADO GALVANIZADO, 14 BWG (2,11 MM), CLASSE 250                                                                                                                                                                                                                                                                                                                                                                                                                                                   </t>
  </si>
  <si>
    <t xml:space="preserve">ARAME FARPADO GALVANIZADO, 16 BWG (1,65 MM), CLASSE 250                                                                                                                                                                                                                                                                                                                                                                                                                                                   </t>
  </si>
  <si>
    <t xml:space="preserve">ARAME GALVANIZADO 12 BWG, D = 2,76 MM (0,048 KG/M) OU 14 BWG, D = 2,11 MM (0,026 KG/M)                                                                                                                                                                                                                                                                                                                                                                                                                    </t>
  </si>
  <si>
    <t xml:space="preserve">ARAME GALVANIZADO 16 BWG, D = 1,65MM (0,0166 KG/M)                                                                                                                                                                                                                                                                                                                                                                                                                                                        </t>
  </si>
  <si>
    <t xml:space="preserve">ARAME GALVANIZADO 18 BWG, D = 1,24MM (0,009 KG/M)                                                                                                                                                                                                                                                                                                                                                                                                                                                         </t>
  </si>
  <si>
    <t xml:space="preserve">ARAME GALVANIZADO 6 BWG, D = 5,16 MM (0,157 KG/M), OU 8 BWG, D = 4,19 MM (0,101 KG/M), OU 10 BWG, D = 3,40 MM (0,0713 KG/M)                                                                                                                                                                                                                                                                                                                                                                               </t>
  </si>
  <si>
    <t xml:space="preserve">ARAME PROTEGIDO COM POLIMERO PARA GABIAO, DIAMETRO 2,2 MM                                                                                                                                                                                                                                                                                                                                                                                                                                                 </t>
  </si>
  <si>
    <t xml:space="preserve">ARAME RECOZIDO 16 BWG, D = 1,65 MM (0,016 KG/M) OU 18 BWG, D = 1,25 MM (0,01 KG/M)                                                                                                                                                                                                                                                                                                                                                                                                                        </t>
  </si>
  <si>
    <t xml:space="preserve">AREIA FINA - POSTO JAZIDA/FORNECEDOR (RETIRADO NA JAZIDA, SEM TRANSPORTE)                                                                                                                                                                                                                                                                                                                                                                                                                                 </t>
  </si>
  <si>
    <t xml:space="preserve">AREIA GROSSA - POSTO JAZIDA/FORNECEDOR (RETIRADO NA JAZIDA, SEM TRANSPORTE)                                                                                                                                                                                                                                                                                                                                                                                                                               </t>
  </si>
  <si>
    <t xml:space="preserve">AREIA MEDIA - POSTO JAZIDA/FORNECEDOR (RETIRADO NA JAZIDA, SEM TRANSPORTE)                                                                                                                                                                                                                                                                                                                                                                                                                                </t>
  </si>
  <si>
    <t xml:space="preserve">AREIA PARA ATERRO - POSTO JAZIDA/FORNECEDOR (RETIRADO NA JAZIDA, SEM TRANSPORTE)                                                                                                                                                                                                                                                                                                                                                                                                                          </t>
  </si>
  <si>
    <t xml:space="preserve">AREIA PARA LEITO FILTRANTE (0,42 A 1,68 MM) - POSTO JAZIDA/FORNECEDOR (RETIRADO NA JAZIDA, SEM TRANSPORTE)                                                                                                                                                                                                                                                                                                                                                                                                </t>
  </si>
  <si>
    <t xml:space="preserve">ARGAMASSA COLANTE AC I PARA CERAMICAS                                                                                                                                                                                                                                                                                                                                                                                                                                                                     </t>
  </si>
  <si>
    <t xml:space="preserve">ARGAMASSA COLANTE AC II                                                                                                                                                                                                                                                                                                                                                                                                                                                                                   </t>
  </si>
  <si>
    <t xml:space="preserve">ARGAMASSA COLANTE TIPO AC III                                                                                                                                                                                                                                                                                                                                                                                                                                                                             </t>
  </si>
  <si>
    <t xml:space="preserve">ARGAMASSA COLANTE TIPO AC III E                                                                                                                                                                                                                                                                                                                                                                                                                                                                           </t>
  </si>
  <si>
    <t xml:space="preserve">ARGAMASSA INDUSTRIALIZADA MULTIUSO, PARA REVESTIMENTO INTERNO E EXTERNO E ASSENTAMENTO DE BLOCOS DIVERSOS                                                                                                                                                                                                                                                                                                                                                                                                 </t>
  </si>
  <si>
    <t xml:space="preserve">ARGAMASSA INDUSTRIALIZADA PARA CHAPISCO COLANTE                                                                                                                                                                                                                                                                                                                                                                                                                                                           </t>
  </si>
  <si>
    <t xml:space="preserve">ARGAMASSA INDUSTRIALIZADA PARA CHAPISCO ROLADO                                                                                                                                                                                                                                                                                                                                                                                                                                                            </t>
  </si>
  <si>
    <t xml:space="preserve">ARGAMASSA PARA REVESTIMENTO DECORATIVO MONOCAMADA                                                                                                                                                                                                                                                                                                                                                                                                                                                         </t>
  </si>
  <si>
    <t xml:space="preserve">ARGAMASSA PISO SOBRE PISO                                                                                                                                                                                                                                                                                                                                                                                                                                                                                 </t>
  </si>
  <si>
    <t xml:space="preserve">ARGAMASSA POLIMERICA DE REPARO ESTRUTURAL, BICOMPONENTE                                                                                                                                                                                                                                                                                                                                                                                                                                                   </t>
  </si>
  <si>
    <t xml:space="preserve">ARGAMASSA POLIMERICA IMPERMEABILIZANTE SEMIFLEXIVEL, BICOMPONENTE, A BASE DE CIMENTO E ADITIVOS                                                                                                                                                                                                                                                                                                                                                                                                           </t>
  </si>
  <si>
    <t xml:space="preserve">ARGAMASSA PRONTA PARA CONTRAPISO                                                                                                                                                                                                                                                                                                                                                                                                                                                                          </t>
  </si>
  <si>
    <t xml:space="preserve">ARGAMASSA USINADA AUTOADENSAVEL E AUTONIVELANTE PARA CONTRAPISO, COM BOMBEAMENTO (DISPONIBILIZACAO DE BOMBA), SEM O LANCAMENTO                                                                                                                                                                                                                                                                                                                                                                            </t>
  </si>
  <si>
    <t xml:space="preserve">ARGILA EXPANDIDA, GRANULOMETRIA 2215                                                                                                                                                                                                                                                                                                                                                                                                                                                                      </t>
  </si>
  <si>
    <t xml:space="preserve">ARGILA OU BARRO PARA ATERRO/REATERRO (COM TRANSPORTE ATE 10 KM)                                                                                                                                                                                                                                                                                                                                                                                                                                           </t>
  </si>
  <si>
    <t xml:space="preserve">ARGILA OU BARRO PARA ATERRO/REATERRO (RETIRADO NA JAZIDA, SEM TRANSPORTE)                                                                                                                                                                                                                                                                                                                                                                                                                                 </t>
  </si>
  <si>
    <t xml:space="preserve">ARGILA, ARGILA VERMELHA OU ARGILA ARENOSA (RETIRADA NA JAZIDA, SEM TRANSPORTE)                                                                                                                                                                                                                                                                                                                                                                                                                            </t>
  </si>
  <si>
    <t xml:space="preserve">ARMACAO VERTICAL COM HASTE E CONTRA-PINO, EM CHAPA DE ACO GALVANIZADO 3/16", COM 1 ESTRIBO E 1 ISOLADOR                                                                                                                                                                                                                                                                                                                                                                                                   </t>
  </si>
  <si>
    <t xml:space="preserve">ARMACAO VERTICAL COM HASTE E CONTRA-PINO, EM CHAPA DE ACO GALVANIZADO 3/16", COM 1 ESTRIBO, SEM ISOLADOR                                                                                                                                                                                                                                                                                                                                                                                                  </t>
  </si>
  <si>
    <t xml:space="preserve">ARMACAO VERTICAL COM HASTE E CONTRA-PINO, EM CHAPA DE ACO GALVANIZADO 3/16", COM 2 ESTRIBOS, E 2 ISOLADORES                                                                                                                                                                                                                                                                                                                                                                                               </t>
  </si>
  <si>
    <t xml:space="preserve">ARMACAO VERTICAL COM HASTE E CONTRA-PINO, EM CHAPA DE ACO GALVANIZADO 3/16", COM 2 ESTRIBOS, SEM ISOLADOR                                                                                                                                                                                                                                                                                                                                                                                                 </t>
  </si>
  <si>
    <t xml:space="preserve">ARMACAO VERTICAL COM HASTE E CONTRA-PINO, EM CHAPA DE ACO GALVANIZADO 3/16", COM 3 ESTRIBOS E 3 ISOLADORES                                                                                                                                                                                                                                                                                                                                                                                                </t>
  </si>
  <si>
    <t xml:space="preserve">ARMACAO VERTICAL COM HASTE E CONTRA-PINO, EM CHAPA DE ACO GALVANIZADO 3/16", COM 3 ESTRIBOS, SEM ISOLADOR                                                                                                                                                                                                                                                                                                                                                                                                 </t>
  </si>
  <si>
    <t xml:space="preserve">ARMACAO VERTICAL COM HASTE E CONTRA-PINO, EM CHAPA DE ACO GALVANIZADO 3/16", COM 4 ESTRIBOS E 4 ISOLADORES                                                                                                                                                                                                                                                                                                                                                                                                </t>
  </si>
  <si>
    <t xml:space="preserve">ARMACAO VERTICAL COM HASTE E CONTRA-PINO, EM CHAPA DE ACO GALVANIZADO 3/16", COM 4 ESTRIBOS, SEM ISOLADOR                                                                                                                                                                                                                                                                                                                                                                                                 </t>
  </si>
  <si>
    <t xml:space="preserve">ARMADOR (HORISTA)                                                                                                                                                                                                                                                                                                                                                                                                                                                                                         </t>
  </si>
  <si>
    <t xml:space="preserve">ARMADOR (MENSALISTA)                                                                                                                                                                                                                                                                                                                                                                                                                                                                                      </t>
  </si>
  <si>
    <t xml:space="preserve">ARQUITETO JUNIOR (HORISTA)                                                                                                                                                                                                                                                                                                                                                                                                                                                                                </t>
  </si>
  <si>
    <t xml:space="preserve">ARQUITETO JUNIOR (MENSALISTA)                                                                                                                                                                                                                                                                                                                                                                                                                                                                             </t>
  </si>
  <si>
    <t xml:space="preserve">ARQUITETO PLENO (HORISTA)                                                                                                                                                                                                                                                                                                                                                                                                                                                                                 </t>
  </si>
  <si>
    <t xml:space="preserve">ARQUITETO PLENO (MENSALISTA)                                                                                                                                                                                                                                                                                                                                                                                                                                                                              </t>
  </si>
  <si>
    <t xml:space="preserve">ARQUITETO SENIOR (HORISTA)                                                                                                                                                                                                                                                                                                                                                                                                                                                                                </t>
  </si>
  <si>
    <t xml:space="preserve">ARQUITETO SENIOR (MENSALISTA)                                                                                                                                                                                                                                                                                                                                                                                                                                                                             </t>
  </si>
  <si>
    <t xml:space="preserve">ARRUELA  EM ACO GALVANIZADO, DIAMETRO EXTERNO = 35MM, ESPESSURA = 3MM, DIAMETRO DO FURO= 18MM                                                                                                                                                                                                                                                                                                                                                                                                             </t>
  </si>
  <si>
    <t xml:space="preserve">ARRUELA EM ALUMINIO, COM ROSCA, DE  1 1/4", PARA ELETRODUTO                                                                                                                                                                                                                                                                                                                                                                                                                                               </t>
  </si>
  <si>
    <t xml:space="preserve">ARRUELA EM ALUMINIO, COM ROSCA, DE 1 1/2", PARA ELETRODUTO                                                                                                                                                                                                                                                                                                                                                                                                                                                </t>
  </si>
  <si>
    <t xml:space="preserve">ARRUELA EM ALUMINIO, COM ROSCA, DE 1/2", PARA ELETRODUTO                                                                                                                                                                                                                                                                                                                                                                                                                                                  </t>
  </si>
  <si>
    <t xml:space="preserve">ARRUELA EM ALUMINIO, COM ROSCA, DE 1", PARA ELETRODUTO                                                                                                                                                                                                                                                                                                                                                                                                                                                    </t>
  </si>
  <si>
    <t xml:space="preserve">ARRUELA EM ALUMINIO, COM ROSCA, DE 2 1/2", PARA ELETRODUTO                                                                                                                                                                                                                                                                                                                                                                                                                                                </t>
  </si>
  <si>
    <t xml:space="preserve">ARRUELA EM ALUMINIO, COM ROSCA, DE 2", PARA ELETRODUTO                                                                                                                                                                                                                                                                                                                                                                                                                                                    </t>
  </si>
  <si>
    <t xml:space="preserve">ARRUELA EM ALUMINIO, COM ROSCA, DE 3/4", PARA ELETRODUTO                                                                                                                                                                                                                                                                                                                                                                                                                                                  </t>
  </si>
  <si>
    <t xml:space="preserve">ARRUELA EM ALUMINIO, COM ROSCA, DE 3/8", PARA ELETRODUTO                                                                                                                                                                                                                                                                                                                                                                                                                                                  </t>
  </si>
  <si>
    <t xml:space="preserve">ARRUELA EM ALUMINIO, COM ROSCA, DE 3", PARA ELETRODUTO                                                                                                                                                                                                                                                                                                                                                                                                                                                    </t>
  </si>
  <si>
    <t xml:space="preserve">ARRUELA EM ALUMINIO, COM ROSCA, DE 4", PARA ELETRODUTO                                                                                                                                                                                                                                                                                                                                                                                                                                                    </t>
  </si>
  <si>
    <t xml:space="preserve">ARRUELA LISA, REDONDA, DE LATAO POLIDO, DIAMETRO NOMINAL 5/8", DIAMETRO EXTERNO = 34 MM, DIAMETRO DO FURO = 17 MM, ESPESSURA = *2,5* MM                                                                                                                                                                                                                                                                                                                                                                   </t>
  </si>
  <si>
    <t xml:space="preserve">ARRUELA QUADRADA EM ACO GALVANIZADO, DIMENSAO = 38 MM, ESPESSURA = 3MM, DIAMETRO DO FURO= 18 MM                                                                                                                                                                                                                                                                                                                                                                                                           </t>
  </si>
  <si>
    <t xml:space="preserve">ASFALTO MODIFICADO TIPO I - NBR 9910 (ASFALTO OXIDADO PARA IMPERMEABILIZACAO, COEFICIENTE DE PENETRACAO 25-40)                                                                                                                                                                                                                                                                                                                                                                                            </t>
  </si>
  <si>
    <t xml:space="preserve">ASFALTO MODIFICADO TIPO II - NBR 9910 (ASFALTO OXIDADO PARA IMPERMEABILIZACAO, COEFICIENTE DE PENETRACAO 20-35)                                                                                                                                                                                                                                                                                                                                                                                           </t>
  </si>
  <si>
    <t xml:space="preserve">ASFALTO MODIFICADO TIPO III - NBR 9910 (ASFALTO OXIDADO PARA IMPERMEABILIZACAO, COEFICIENTE DE PENETRACAO 15-25)                                                                                                                                                                                                                                                                                                                                                                                          </t>
  </si>
  <si>
    <t xml:space="preserve">ASSENTADOR DE MANILHAS (HORISTA)                                                                                                                                                                                                                                                                                                                                                                                                                                                                          </t>
  </si>
  <si>
    <t xml:space="preserve">ASSENTADOR DE MANILHAS (MENSALISTA)                                                                                                                                                                                                                                                                                                                                                                                                                                                                       </t>
  </si>
  <si>
    <t xml:space="preserve">ASSENTO  VASO SANITARIO INFANTIL EM PLASTICO BRANCO                                                                                                                                                                                                                                                                                                                                                                                                                                                       </t>
  </si>
  <si>
    <t xml:space="preserve">ASSENTO SANITARIO DE PLASTICO, TIPO CONVENCIONAL                                                                                                                                                                                                                                                                                                                                                                                                                                                          </t>
  </si>
  <si>
    <t xml:space="preserve">AUTOMATICO DE BOIA SUPERIOR / INFERIOR, *15* A / 250 V                                                                                                                                                                                                                                                                                                                                                                                                                                                    </t>
  </si>
  <si>
    <t xml:space="preserve">AUXILIAR DE AZULEJISTA (HORISTA)                                                                                                                                                                                                                                                                                                                                                                                                                                                                          </t>
  </si>
  <si>
    <t xml:space="preserve">AUXILIAR DE AZULEJISTA (MENSALISTA)                                                                                                                                                                                                                                                                                                                                                                                                                                                                       </t>
  </si>
  <si>
    <t xml:space="preserve">AUXILIAR DE ENCANADOR OU BOMBEIRO HIDRAULICO (HORISTA)                                                                                                                                                                                                                                                                                                                                                                                                                                                    </t>
  </si>
  <si>
    <t xml:space="preserve">AUXILIAR DE ENCANADOR OU BOMBEIRO HIDRAULICO (MENSALISTA)                                                                                                                                                                                                                                                                                                                                                                                                                                                 </t>
  </si>
  <si>
    <t xml:space="preserve">AUXILIAR DE ESCRITORIO (HORISTA)                                                                                                                                                                                                                                                                                                                                                                                                                                                                          </t>
  </si>
  <si>
    <t xml:space="preserve">AUXILIAR DE ESCRITORIO (MENSALISTA)                                                                                                                                                                                                                                                                                                                                                                                                                                                                       </t>
  </si>
  <si>
    <t xml:space="preserve">AUXILIAR DE LABORATORISTA DE SOLOS E DE CONCRETO (HORISTA)                                                                                                                                                                                                                                                                                                                                                                                                                                                </t>
  </si>
  <si>
    <t xml:space="preserve">AUXILIAR DE LABORATORISTA DE SOLOS E DE CONCRETO (MENSALISTA)                                                                                                                                                                                                                                                                                                                                                                                                                                             </t>
  </si>
  <si>
    <t xml:space="preserve">AUXILIAR DE MECANICO (HORISTA)                                                                                                                                                                                                                                                                                                                                                                                                                                                                            </t>
  </si>
  <si>
    <t xml:space="preserve">AUXILIAR DE MECANICO (MENSALISTA)                                                                                                                                                                                                                                                                                                                                                                                                                                                                         </t>
  </si>
  <si>
    <t xml:space="preserve">AUXILIAR DE PEDREIRO (HORISTA)                                                                                                                                                                                                                                                                                                                                                                                                                                                                            </t>
  </si>
  <si>
    <t xml:space="preserve">AUXILIAR DE PEDREIRO (MENSALISTA)                                                                                                                                                                                                                                                                                                                                                                                                                                                                         </t>
  </si>
  <si>
    <t xml:space="preserve">AUXILIAR DE SERVICOS GERAIS (HORISTA)                                                                                                                                                                                                                                                                                                                                                                                                                                                                     </t>
  </si>
  <si>
    <t xml:space="preserve">AUXILIAR DE SERVICOS GERAIS (MENSALISTA)                                                                                                                                                                                                                                                                                                                                                                                                                                                                  </t>
  </si>
  <si>
    <t xml:space="preserve">AUXILIAR DE TOPOGRAFO (HORISTA)                                                                                                                                                                                                                                                                                                                                                                                                                                                                           </t>
  </si>
  <si>
    <t xml:space="preserve">AUXILIAR DE TOPOGRAFO (MENSALISTA)                                                                                                                                                                                                                                                                                                                                                                                                                                                                        </t>
  </si>
  <si>
    <t xml:space="preserve">AUXILIAR TECNICO / ASSISTENTE DE ENGENHARIA (HORISTA)                                                                                                                                                                                                                                                                                                                                                                                                                                                     </t>
  </si>
  <si>
    <t xml:space="preserve">AUXILIAR TECNICO / ASSISTENTE DE ENGENHARIA (MENSALISTA)                                                                                                                                                                                                                                                                                                                                                                                                                                                  </t>
  </si>
  <si>
    <t xml:space="preserve">AVENTAL DE SEGURANCA DE RASPA DE COURO 1,00 X 0,60 M                                                                                                                                                                                                                                                                                                                                                                                                                                                      </t>
  </si>
  <si>
    <t xml:space="preserve">AZULEJISTA OU LADRILHEIRO (HORISTA)                                                                                                                                                                                                                                                                                                                                                                                                                                                                       </t>
  </si>
  <si>
    <t xml:space="preserve">AZULEJISTA OU LADRILHEIRO (MENSALISTA)                                                                                                                                                                                                                                                                                                                                                                                                                                                                    </t>
  </si>
  <si>
    <t xml:space="preserve">BACIA SANITARIA (VASO) COM CAIXA ACOPLADA, SIFAO APARENTE, DE LOUCA BRANCA (SEM ASSENTO)                                                                                                                                                                                                                                                                                                                                                                                                                  </t>
  </si>
  <si>
    <t xml:space="preserve">BACIA SANITARIA (VASO) COM CAIXA ACOPLADA, SIFAO OCULTO / CARENADO, DE LOUCA BRANCA (SEM ASSENTO ) - PADRAO ALTO                                                                                                                                                                                                                                                                                                                                                                                          </t>
  </si>
  <si>
    <t xml:space="preserve">BACIA SANITARIA (VASO) CONVENCIONAL PARA PCD, SEM FURO FRONTAL, DE LOUCA BRANCA (SEM ASSENTO)                                                                                                                                                                                                                                                                                                                                                                                                             </t>
  </si>
  <si>
    <t xml:space="preserve">BACIA SANITARIA (VASO) CONVENCIONAL PARA USO ESPECIFICO (HOSPITAIS, CLINICAS), COM FURO FRONTAL, DE LOUCA BRANCA, SEM ASSENTO                                                                                                                                                                                                                                                                                                                                                                             </t>
  </si>
  <si>
    <t xml:space="preserve">BACIA SANITARIA (VASO) CONVENCIONAL, DE LOUCA BRANCA, SIFAO APARENTE, SAIDA VERTICAL (SEM ASSENTO)                                                                                                                                                                                                                                                                                                                                                                                                        </t>
  </si>
  <si>
    <t xml:space="preserve">BACIA SANITARIA (VASO) CONVENCIONAL, DE LOUCA COLORIDA, SIFAO APARENTE, SAIDA VERTICAL (SEM ASSENTO)                                                                                                                                                                                                                                                                                                                                                                                                      </t>
  </si>
  <si>
    <t xml:space="preserve">BACIA SANITARIA (VASO) INFANTIL, SIFONADO, DE LOUCA BRANCA, (SEM ASSENTO)                                                                                                                                                                                                                                                                                                                                                                                                                                 </t>
  </si>
  <si>
    <t xml:space="preserve">BALDE VERMELHO PARA SINALIZACAO DE VIAS                                                                                                                                                                                                                                                                                                                                                                                                                                                                   </t>
  </si>
  <si>
    <t xml:space="preserve">BANCADA DE MARMORE SINTETICO COM UMA CUBA, 120 X *60* CM                                                                                                                                                                                                                                                                                                                                                                                                                                                  </t>
  </si>
  <si>
    <t xml:space="preserve">BANCADA DE MARMORE SINTETICO COM UMA CUBA, 150 X *60* CM                                                                                                                                                                                                                                                                                                                                                                                                                                                  </t>
  </si>
  <si>
    <t xml:space="preserve">BANCADA DE MARMORE SINTETICO COM UMA CUBA, 200 X *60* CM                                                                                                                                                                                                                                                                                                                                                                                                                                                  </t>
  </si>
  <si>
    <t xml:space="preserve">BANCADA/ BANCA EM GRANITO, POLIDO, TIPO ANDORINHA/ QUARTZ/ CASTELO/ CORUMBA OU OUTROS EQUIVALENTES DA REGIAO, COM CUBA INOX, FORMATO *120 X 60* CM, E=  *2* CM                                                                                                                                                                                                                                                                                                                                            </t>
  </si>
  <si>
    <t xml:space="preserve">BANCADA/ BANCA/ BALCAO/ TAMPO EM MARMORE BRANCO COMUM, POLIDO, LISO, ACABAMENTO RETO, E= *3* CM (SEM FUROS)                                                                                                                                                                                                                                                                                                                                                                                               </t>
  </si>
  <si>
    <t xml:space="preserve">M2    </t>
  </si>
  <si>
    <t xml:space="preserve">BANCADA/BANCA/PIA DE ACO INOXIDAVEL (AISI 430) COM 1 CUBA CENTRAL, COM VALVULA, ESCORREDOR DUPLO, DE *0,55 X 1,20* M                                                                                                                                                                                                                                                                                                                                                                                      </t>
  </si>
  <si>
    <t xml:space="preserve">BANCADA/BANCA/PIA DE ACO INOXIDAVEL (AISI 430) COM 1 CUBA CENTRAL, COM VALVULA, ESCORREDOR DUPLO, DE *0,55 X 1,40* M                                                                                                                                                                                                                                                                                                                                                                                      </t>
  </si>
  <si>
    <t xml:space="preserve">BANCADA/BANCA/PIA DE ACO INOXIDAVEL (AISI 430) COM 1 CUBA CENTRAL, COM VALVULA, ESCORREDOR DUPLO, DE *0,55 X 1,80* M                                                                                                                                                                                                                                                                                                                                                                                      </t>
  </si>
  <si>
    <t xml:space="preserve">BANCADA/BANCA/PIA DE ACO INOXIDAVEL (AISI 430) COM 1 CUBA CENTRAL, COM VALVULA, LISA (SEM ESCORREDOR), DE *0,55 X 1,20* M                                                                                                                                                                                                                                                                                                                                                                                 </t>
  </si>
  <si>
    <t xml:space="preserve">BANCADA/BANCA/PIA DE ACO INOXIDAVEL (AISI 430) COM 1 CUBA CENTRAL, SEM VALVULA, ESCORREDOR DUPLO, DE *0,55 X 1,60* M                                                                                                                                                                                                                                                                                                                                                                                      </t>
  </si>
  <si>
    <t xml:space="preserve">BANCADA/BANCA/PIA DE ACO INOXIDAVEL (AISI 430) COM 2 CUBAS, COM VALVULAS, ESCORREDOR DUPLO, DE *0,55 X 2,00* M                                                                                                                                                                                                                                                                                                                                                                                            </t>
  </si>
  <si>
    <t xml:space="preserve">BANCADA/TAMPO ACO INOX (AISI 304), LARGURA 60 CM, COM RODABANCA (NAO INCLUI PES DE APOIO)                                                                                                                                                                                                                                                                                                                                                                                                                 </t>
  </si>
  <si>
    <t xml:space="preserve">BANCADA/TAMPO ACO INOX (AISI 304), LARGURA 70 CM, COM RODABANCA (NAO INCLUI PES DE APOIO)                                                                                                                                                                                                                                                                                                                                                                                                                 </t>
  </si>
  <si>
    <t xml:space="preserve">BANCADA/TAMPO LISO (SEM CUBA) EM MARMORE SINTETICO                                                                                                                                                                                                                                                                                                                                                                                                                                                        </t>
  </si>
  <si>
    <t xml:space="preserve">BANCO ARTICULADO PARA BANHO, EM ACO INOX POLIDO, 70* CM X 45* CM                                                                                                                                                                                                                                                                                                                                                                                                                                          </t>
  </si>
  <si>
    <t xml:space="preserve">BANCO COM ENCOSTO, 1,60M* DE COMPRIMENTO, EM TUBO DE ACO CARBONO E PINTURA NO PROCESSO ELETROSTATICO - PARA ACADEMIA AO AR LIVRE / ACADEMIA DA TERCEIRA IDADE - ATI                                                                                                                                                                                                                                                                                                                                       </t>
  </si>
  <si>
    <t xml:space="preserve">BANDEJA DE PINTURA PARA ROLO 23 CM                                                                                                                                                                                                                                                                                                                                                                                                                                                                        </t>
  </si>
  <si>
    <t xml:space="preserve">BARRA ANTIPANICO DUPLA, CEGA EM LADO OPOSTO, COR CINZA                                                                                                                                                                                                                                                                                                                                                                                                                                                    </t>
  </si>
  <si>
    <t xml:space="preserve">PAR   </t>
  </si>
  <si>
    <t xml:space="preserve">BARRA ANTIPANICO DUPLA, PARA PORTA DE VIDRO, COR CINZA                                                                                                                                                                                                                                                                                                                                                                                                                                                    </t>
  </si>
  <si>
    <t xml:space="preserve">BARRA ANTIPANICO SIMPLES, CEGA EM LADO OPOSTO, COR CINZA                                                                                                                                                                                                                                                                                                                                                                                                                                                  </t>
  </si>
  <si>
    <t xml:space="preserve">BARRA ANTIPANICO SIMPLES, COM FECHADURA LADO OPOSTO, COR CINZA                                                                                                                                                                                                                                                                                                                                                                                                                                            </t>
  </si>
  <si>
    <t xml:space="preserve">BARRA ANTIPANICO SIMPLES, PARA PORTA DE VIDRO, COR CINZA                                                                                                                                                                                                                                                                                                                                                                                                                                                  </t>
  </si>
  <si>
    <t xml:space="preserve">BARRA DE ACO CHATA, RETANGULAR (QUALQUER BITOLA)                                                                                                                                                                                                                                                                                                                                                                                                                                                          </t>
  </si>
  <si>
    <t xml:space="preserve">BARRA DE ACO CHATO, RETANGULAR, 19,05 MM X 3,17 MM (L X E), 0,47 KG/M                                                                                                                                                                                                                                                                                                                                                                                                                                     </t>
  </si>
  <si>
    <t xml:space="preserve">BARRA DE ACO CHATO, RETANGULAR, 25,4 MM X 4,76 MM (L X E), 0,94 KG/M                                                                                                                                                                                                                                                                                                                                                                                                                                      </t>
  </si>
  <si>
    <t xml:space="preserve">BARRA DE ACO CHATO, RETANGULAR, 25,4 MM X 6,35 MM (L X E), 1,2265 KG/M                                                                                                                                                                                                                                                                                                                                                                                                                                    </t>
  </si>
  <si>
    <t xml:space="preserve">BARRA DE ACO CHATO, RETANGULAR, 38,1 MM X 12,7 MM (L X E), 3,79 KG/M                                                                                                                                                                                                                                                                                                                                                                                                                                      </t>
  </si>
  <si>
    <t xml:space="preserve">BARRA DE ACO CHATO, RETANGULAR, 38,1 MM X 6,35 MM (L X E), 1,89 KG/M                                                                                                                                                                                                                                                                                                                                                                                                                                      </t>
  </si>
  <si>
    <t xml:space="preserve">BARRA DE ACO CHATO, RETANGULAR, 38,1 MM X 9,53 MM (L X E), 2,84 KG/M                                                                                                                                                                                                                                                                                                                                                                                                                                      </t>
  </si>
  <si>
    <t xml:space="preserve">BARRA DE ACO CHATO, RETANGULAR, 50,8 MM X 12,7 MM (L X E), 5,06 KG/M                                                                                                                                                                                                                                                                                                                                                                                                                                      </t>
  </si>
  <si>
    <t xml:space="preserve">BARRA DE ACO CHATO, RETANGULAR, 50,8 MM X 25,4 MM (L X E), 10,12 KG/M                                                                                                                                                                                                                                                                                                                                                                                                                                     </t>
  </si>
  <si>
    <t xml:space="preserve">BARRA DE ACO CHATO, RETANGULAR, 50,8 MM X 6,35 MM (L X E), 2,53 KG/M                                                                                                                                                                                                                                                                                                                                                                                                                                      </t>
  </si>
  <si>
    <t xml:space="preserve">BARRA DE ACO CHATO, RETANGULAR, 50,8 MM X 7,94 MM (L X E), 3,162 KG/M                                                                                                                                                                                                                                                                                                                                                                                                                                     </t>
  </si>
  <si>
    <t xml:space="preserve">BARRA DE ACO CHATO, RETANGULAR, 50,8 MM X 9,53 MM (L X E), 3,79KG/M                                                                                                                                                                                                                                                                                                                                                                                                                                       </t>
  </si>
  <si>
    <t xml:space="preserve">BARRA DE APOIO EM "L", EM ACO INOX POLIDO 70 X 70 CM, DIAMETRO MINIMO 3 CM                                                                                                                                                                                                                                                                                                                                                                                                                                </t>
  </si>
  <si>
    <t xml:space="preserve">BARRA DE APOIO EM "L", EM ACO INOX POLIDO 80 X 80 CM, DIAMETRO MINIMO 3 CM                                                                                                                                                                                                                                                                                                                                                                                                                                </t>
  </si>
  <si>
    <t xml:space="preserve">BARRA DE APOIO LATERAL ARTICULADA, COM TRAVA, EM ACO INOX POLIDO, 70 CM, DIAMETRO MINIMO 3 CM                                                                                                                                                                                                                                                                                                                                                                                                             </t>
  </si>
  <si>
    <t xml:space="preserve">BARRA DE APOIO RETA, EM ACO INOX POLIDO, COMPRIMENTO 60CM, DIAMETRO MINIMO 3 CM                                                                                                                                                                                                                                                                                                                                                                                                                           </t>
  </si>
  <si>
    <t xml:space="preserve">BARRA DE APOIO RETA, EM ACO INOX POLIDO, COMPRIMENTO 70CM, DIAMETRO MINIMO 3 CM                                                                                                                                                                                                                                                                                                                                                                                                                           </t>
  </si>
  <si>
    <t xml:space="preserve">BARRA DE APOIO RETA, EM ACO INOX POLIDO, COMPRIMENTO 80CM, DIAMETRO MINIMO 3 CM                                                                                                                                                                                                                                                                                                                                                                                                                           </t>
  </si>
  <si>
    <t xml:space="preserve">BARRA DE APOIO RETA, EM ACO INOX POLIDO, COMPRIMENTO 90 CM, DIAMETRO MINIMO 3 CM                                                                                                                                                                                                                                                                                                                                                                                                                          </t>
  </si>
  <si>
    <t xml:space="preserve">BARRA DE APOIO RETA, EM ALUMINIO, COMPRIMENTO 60CM, DIAMETRO MINIMO 3 CM                                                                                                                                                                                                                                                                                                                                                                                                                                  </t>
  </si>
  <si>
    <t xml:space="preserve">BARRA DE APOIO RETA, EM ALUMINIO, COMPRIMENTO 70CM, DIAMETRO MINIMO 3 CM                                                                                                                                                                                                                                                                                                                                                                                                                                  </t>
  </si>
  <si>
    <t xml:space="preserve">BARRA DE APOIO RETA, EM ALUMINIO, COMPRIMENTO 80 CM, DIAMETRO MINIMO 3 CM                                                                                                                                                                                                                                                                                                                                                                                                                                 </t>
  </si>
  <si>
    <t xml:space="preserve">BARRA DE APOIO RETA, EM ALUMINIO, COMPRIMENTO 90 CM, DIAMETRO MINIMO 3 CM                                                                                                                                                                                                                                                                                                                                                                                                                                 </t>
  </si>
  <si>
    <t xml:space="preserve">BASE DE MISTURADOR MONOCOMANDO PARA CHUVEIRO, DE PAREDE (NAO INCLUI ACABAMENTOS)                                                                                                                                                                                                                                                                                                                                                                                                                          </t>
  </si>
  <si>
    <t xml:space="preserve">BASE PARA MASTRO DE PARA-RAIOS DIAMETRO NOMINAL 1 1/2"                                                                                                                                                                                                                                                                                                                                                                                                                                                    </t>
  </si>
  <si>
    <t xml:space="preserve">BASE PARA MASTRO DE PARA-RAIOS DIAMETRO NOMINAL 2"                                                                                                                                                                                                                                                                                                                                                                                                                                                        </t>
  </si>
  <si>
    <t xml:space="preserve">BASE PARA RELE COM SUPORTE METALICO                                                                                                                                                                                                                                                                                                                                                                                                                                                                       </t>
  </si>
  <si>
    <t xml:space="preserve">BASTIDOR PARA BLOCO M10                                                                                                                                                                                                                                                                                                                                                                                                                                                                                   </t>
  </si>
  <si>
    <t xml:space="preserve">BATE-ESTACAS POR GRAVIDADE, POTENCIA160 HP, PESO DO MARTELO ATE 3 TONELADAS                                                                                                                                                                                                                                                                                                                                                                                                                               </t>
  </si>
  <si>
    <t xml:space="preserve">BATENTE / PORTAL / ADUELA / MARCO EM MADEIRA MACICA COM REBAIXO, E = *3* CM, L = *14* CM, PARA PORTAS DE  GIRO DE *60 CM A 120* CM  X *210* CM, CEDRINHO / ANGELIM COMERCIAL / TAURI / CURUPIXA / PEROBA / CUMARU OU EQUIVALENTE DA REGIAO (NAO INCLUI ALIZARES)                                                                                                                                                                                                                                          </t>
  </si>
  <si>
    <t xml:space="preserve">JG    </t>
  </si>
  <si>
    <t xml:space="preserve">BATENTE / PORTAL / ADUELA / MARCO EM MADEIRA MACICA COM REBAIXO, E = *3* CM, L = *14* CM, PARA PORTAS DE  GIRO DE *60 CM A 120* CM  X *210* CM, PINUS / EUCALIPTO / VIROLA OU EQUIVALENTE DA REGIAO (NAO INCLUI ALIZARES)                                                                                                                                                                                                                                                                                 </t>
  </si>
  <si>
    <t xml:space="preserve">BATENTE / PORTAL / ADUELA / MARCO EM MADEIRA MACICA COM REBAIXO, E = *3* CM, L = *16* CM, PARA PORTAS DE  GIRO DE *60 CM A 120* CM  X *210* CM, CEDRINHO / ANGELIM COMERCIAL / TAURI / CURUPIXA / PEROBA / CUMARU OU EQUIVALENTE DA REGIAO (NAO INCLUI ALIZARES)                                                                                                                                                                                                                                          </t>
  </si>
  <si>
    <t xml:space="preserve">BATENTE / PORTAL / ADUELA / MARCO EM MADEIRA MACICA COM REBAIXO, E = *3* CM, L = *16* CM, PARA PORTAS DE  GIRO DE *60 CM A 120* CM  X *210* CM, PINUS / EUCALIPTO / VIROLA OU EQUIVALENTE DA REGIAO (NAO INCLUI ALIZARES)                                                                                                                                                                                                                                                                                 </t>
  </si>
  <si>
    <t xml:space="preserve">BATENTE/PORTAL/ADUELA/MARCO, EM MDF/PVC WOOD/POLIESTIRENO OU MADEIRA LAMINADA, L = *9,0* CM COM GUARNICAO REGULAVEL 2 FACES = *35* MM, PRIMER                                                                                                                                                                                                                                                                                                                                                             </t>
  </si>
  <si>
    <t xml:space="preserve">BENTONITA, ARGILA CONSTITUIDA POR  MONTMORILONITA                                                                                                                                                                                                                                                                                                                                                                                                                                                         </t>
  </si>
  <si>
    <t xml:space="preserve">BETONEIRA CAPACIDADE NOMINAL 400 L, CAPACIDADE DE MISTURA  280 L, MOTOR ELETRICO TRIFASICO 220/380 V POTENCIA 2 CV, SEM CARREGADOR                                                                                                                                                                                                                                                                                                                                                                        </t>
  </si>
  <si>
    <t xml:space="preserve">BETONEIRA CAPACIDADE NOMINAL 400 L, CAPACIDADE DE MISTURA 310 L, MOTOR A DIESEL POTENCIA 5 CV, SEM CARREGADOR                                                                                                                                                                                                                                                                                                                                                                                             </t>
  </si>
  <si>
    <t xml:space="preserve">BETONEIRA CAPACIDADE NOMINAL 400 L, CAPACIDADE DE MISTURA 310 L, MOTOR A GASOLINA POTENCIA 5,5 CV, SEM CARREGADOR                                                                                                                                                                                                                                                                                                                                                                                         </t>
  </si>
  <si>
    <t xml:space="preserve">BETONEIRA CAPACIDADE NOMINAL 600 L, CAPACIDADE DE MISTURA 440 L, MOTOR A GASOLINA POTENCIA 10 HP, COM  CARREGADOR                                                                                                                                                                                                                                                                                                                                                                                         </t>
  </si>
  <si>
    <t xml:space="preserve">BETONEIRA, CAPACIDADE NOMINAL 400 L, CAPACIDADE DE MISTURA 310L, MOTOR ELETRICO TRIFASICO 220/380V POTENCIA 2 CV, SEM CARREGADOR                                                                                                                                                                                                                                                                                                                                                                          </t>
  </si>
  <si>
    <t xml:space="preserve">BETONEIRA, CAPACIDADE NOMINAL 600 L, CAPACIDADE DE MISTURA  360L, MOTOR ELETRICO TRIFASICO 220/380V, POTENCIA 4CV, EXCLUSO CARREGADOR                                                                                                                                                                                                                                                                                                                                                                     </t>
  </si>
  <si>
    <t xml:space="preserve">BETONEIRA, CAPACIDADE NOMINAL 600 L, CAPACIDADE DE MISTURA 440 L, MOTOR A DIESEL POTENCIA 10 CV, COM CARREGADOR                                                                                                                                                                                                                                                                                                                                                                                           </t>
  </si>
  <si>
    <t xml:space="preserve">BLASTER, DINAMITADOR OU CABO DE FOGO (HORISTA)                                                                                                                                                                                                                                                                                                                                                                                                                                                            </t>
  </si>
  <si>
    <t xml:space="preserve">BLASTER, DINAMITADOR OU CABO DE FOGO (MENSALISTA)                                                                                                                                                                                                                                                                                                                                                                                                                                                         </t>
  </si>
  <si>
    <t xml:space="preserve">BLOCO / TIJOLO DE VIDRO INCOLOR, CANELADO / ONDULADO, *19 X 19 X 8* CM (A X L X E)                                                                                                                                                                                                                                                                                                                                                                                                                        </t>
  </si>
  <si>
    <t xml:space="preserve">BLOCO / TIJOLO DE VIDRO INCOLOR, XADREZ, *20 X 20 X 10* CM (A X L X E)                                                                                                                                                                                                                                                                                                                                                                                                                                    </t>
  </si>
  <si>
    <t xml:space="preserve">BLOCO CERAMICO / TIJOLO VAZADO PARA ALVENARIA DE VEDACAO, FUROS NA HORIZONTAL DE 11,5 X 19 X 19 CM (L X A X C)                                                                                                                                                                                                                                                                                                                                                                                            </t>
  </si>
  <si>
    <t xml:space="preserve">BLOCO CERAMICO / TIJOLO VAZADO PARA ALVENARIA DE VEDACAO, FUROS NA VERTICAL DE 14 X 19 X 39 CM (L X A X C)                                                                                                                                                                                                                                                                                                                                                                                                </t>
  </si>
  <si>
    <t xml:space="preserve">BLOCO CERAMICO / TIJOLO VAZADO PARA ALVENARIA DE VEDACAO, FUROS NA VERTICAL DE 19 X 19 X 39 CM (L X A X C)                                                                                                                                                                                                                                                                                                                                                                                                </t>
  </si>
  <si>
    <t xml:space="preserve">BLOCO CERAMICO / TIJOLO VAZADO PARA ALVENARIA DE VEDACAO, FUROS NA VERTICAL DE 9 X 19 X 39 CM (L X A X C)                                                                                                                                                                                                                                                                                                                                                                                                 </t>
  </si>
  <si>
    <t xml:space="preserve">BLOCO CERAMICO / TIJOLO VAZADO PARA ALVENARIA DE VEDACAO, 4 FUROS NA HORIZONTAL DE 9 X 9 X 19 CM (L X A X C)                                                                                                                                                                                                                                                                                                                                                                                              </t>
  </si>
  <si>
    <t xml:space="preserve">BLOCO CERAMICO / TIJOLO VAZADO PARA ALVENARIA DE VEDACAO, 6 FUROS NA HORIZONTAL DE 9 X 14 X 19 CM (L X A X C)                                                                                                                                                                                                                                                                                                                                                                                             </t>
  </si>
  <si>
    <t xml:space="preserve">BLOCO CERAMICO / TIJOLO VAZADO PARA ALVENARIA DE VEDACAO, 8 FUROS NA HORIZONTAL DE 9 X 19 X 19 CM (L X A X C)                                                                                                                                                                                                                                                                                                                                                                                             </t>
  </si>
  <si>
    <t xml:space="preserve">BLOCO CERAMICO / TIJOLO VAZADO PARA ALVENARIA DE VEDACAO, 8 FUROS NA HORIZONTAL DE 9 X 19 X 29 CM (L X A X C)                                                                                                                                                                                                                                                                                                                                                                                             </t>
  </si>
  <si>
    <t xml:space="preserve">BLOCO CONCRETO CELULAR AUTOCLAVADO 12,5 X 30 X 60 CM (E X A X C)                                                                                                                                                                                                                                                                                                                                                                                                                                          </t>
  </si>
  <si>
    <t xml:space="preserve">BLOCO CONCRETO CELULAR AUTOCLAVADO 7,5 X 30 X 60 CM (E X A X C)                                                                                                                                                                                                                                                                                                                                                                                                                                           </t>
  </si>
  <si>
    <t xml:space="preserve">BLOCO DE CONCRETO ESTRUTURAL 14 X 19 X 29 CM, FBK 10 MPA (NBR 6136)                                                                                                                                                                                                                                                                                                                                                                                                                                       </t>
  </si>
  <si>
    <t xml:space="preserve">BLOCO DE CONCRETO ESTRUTURAL 14 X 19 X 29 CM, FBK 12 MPA (NBR 6136)                                                                                                                                                                                                                                                                                                                                                                                                                                       </t>
  </si>
  <si>
    <t xml:space="preserve">BLOCO DE CONCRETO ESTRUTURAL 14 X 19 X 29 CM, FBK 14 MPA (NBR 6136)                                                                                                                                                                                                                                                                                                                                                                                                                                       </t>
  </si>
  <si>
    <t xml:space="preserve">BLOCO DE CONCRETO ESTRUTURAL 14 X 19 X 29 CM, FBK 16 MPA (NBR 6136)                                                                                                                                                                                                                                                                                                                                                                                                                                       </t>
  </si>
  <si>
    <t xml:space="preserve">BLOCO DE CONCRETO ESTRUTURAL 14 X 19 X 29 CM, FBK 4,5 MPA (NBR 6136)                                                                                                                                                                                                                                                                                                                                                                                                                                      </t>
  </si>
  <si>
    <t xml:space="preserve">BLOCO DE CONCRETO ESTRUTURAL 14 X 19 X 29 CM, FBK 6 MPA (NBR 6136)                                                                                                                                                                                                                                                                                                                                                                                                                                        </t>
  </si>
  <si>
    <t xml:space="preserve">BLOCO DE CONCRETO ESTRUTURAL 14 X 19 X 29 CM, FBK 8 MPA (NBR 6136)                                                                                                                                                                                                                                                                                                                                                                                                                                        </t>
  </si>
  <si>
    <t xml:space="preserve">BLOCO DE CONCRETO ESTRUTURAL 14 X 19 X 34 CM, FBK 4,5 MPA (NBR 6136)                                                                                                                                                                                                                                                                                                                                                                                                                                      </t>
  </si>
  <si>
    <t xml:space="preserve">BLOCO DE CONCRETO ESTRUTURAL 14 X 19 X 39 CM, FBK 10 MPA (NBR 6136)                                                                                                                                                                                                                                                                                                                                                                                                                                       </t>
  </si>
  <si>
    <t xml:space="preserve">BLOCO DE CONCRETO ESTRUTURAL 14 X 19 X 39 CM, FBK 12 MPA (NBR 6136)                                                                                                                                                                                                                                                                                                                                                                                                                                       </t>
  </si>
  <si>
    <t xml:space="preserve">BLOCO DE CONCRETO ESTRUTURAL 14 X 19 X 39 CM, FBK 14 MPA (NBR 6136)                                                                                                                                                                                                                                                                                                                                                                                                                                       </t>
  </si>
  <si>
    <t xml:space="preserve">BLOCO DE CONCRETO ESTRUTURAL 14 X 19 X 39 CM, FBK 4,5 MPA (NBR 6136)                                                                                                                                                                                                                                                                                                                                                                                                                                      </t>
  </si>
  <si>
    <t xml:space="preserve">BLOCO DE CONCRETO ESTRUTURAL 14 X 19 X 39 CM, FBK 6 MPA (NBR 6136)                                                                                                                                                                                                                                                                                                                                                                                                                                        </t>
  </si>
  <si>
    <t xml:space="preserve">BLOCO DE CONCRETO ESTRUTURAL 14 X 19 X 39 CM, FBK 8 MPA (NBR 6136)                                                                                                                                                                                                                                                                                                                                                                                                                                        </t>
  </si>
  <si>
    <t xml:space="preserve">BLOCO DE CONCRETO ESTRUTURAL 14 X 19 X 39, FCK 16 MPA (NBR 6136)                                                                                                                                                                                                                                                                                                                                                                                                                                          </t>
  </si>
  <si>
    <t xml:space="preserve">BLOCO DE CONCRETO ESTRUTURAL 19 X 19 X 39 CM, FBK 10 MPA (NBR 6136)                                                                                                                                                                                                                                                                                                                                                                                                                                       </t>
  </si>
  <si>
    <t xml:space="preserve">BLOCO DE CONCRETO ESTRUTURAL 19 X 19 X 39 CM, FBK 12 MPA (NBR 6136)                                                                                                                                                                                                                                                                                                                                                                                                                                       </t>
  </si>
  <si>
    <t xml:space="preserve">BLOCO DE CONCRETO ESTRUTURAL 19 X 19 X 39 CM, FBK 14 MPA (NBR 6136)                                                                                                                                                                                                                                                                                                                                                                                                                                       </t>
  </si>
  <si>
    <t xml:space="preserve">BLOCO DE CONCRETO ESTRUTURAL 19 X 19 X 39 CM, FBK 16 MPA (NBR 6136)                                                                                                                                                                                                                                                                                                                                                                                                                                       </t>
  </si>
  <si>
    <t xml:space="preserve">BLOCO DE CONCRETO ESTRUTURAL 19 X 19 X 39 CM, FBK 4,5 MPA (NBR 6136)                                                                                                                                                                                                                                                                                                                                                                                                                                      </t>
  </si>
  <si>
    <t xml:space="preserve">BLOCO DE CONCRETO ESTRUTURAL 19 X 19 X 39 CM, FBK 8 MPA (NBR 6136)                                                                                                                                                                                                                                                                                                                                                                                                                                        </t>
  </si>
  <si>
    <t xml:space="preserve">BLOCO DE CONCRETO ESTRUTURAL 9 X 19 X 39 CM, FBK 4,5 MPA (NBR 6136)                                                                                                                                                                                                                                                                                                                                                                                                                                       </t>
  </si>
  <si>
    <t xml:space="preserve">BLOCO DE ENGATE RAPIDO PARA BASTIDOR TIPO M10                                                                                                                                                                                                                                                                                                                                                                                                                                                             </t>
  </si>
  <si>
    <t xml:space="preserve">BLOCO DE ESPUMA MULTIUSO *23 X 13 X 8* CM                                                                                                                                                                                                                                                                                                                                                                                                                                                                 </t>
  </si>
  <si>
    <t xml:space="preserve">BLOCO DE GESSO COMPACTO / MACICO, BRANCO, E = 10 CM, DIMENSOES *67 X 50* CM                                                                                                                                                                                                                                                                                                                                                                                                                               </t>
  </si>
  <si>
    <t xml:space="preserve">BLOCO DE GESSO VAZADO, BRANCO, E = *7* CM, DIMENSOES *67 X 50* CM                                                                                                                                                                                                                                                                                                                                                                                                                                         </t>
  </si>
  <si>
    <t xml:space="preserve">BLOCO DE POLIETILENO ALTA DENSIDADE, *27* X *30* X *100* CM, ACOMPANHADOS PLACAS  TERMINAIS  E LONGARINAS, PARA FUNDO DE FILTRO                                                                                                                                                                                                                                                                                                                                                                           </t>
  </si>
  <si>
    <t xml:space="preserve">BLOCO DE VEDACAO CONCRETO APARENTE 9 X 19 X 39 CM (CLASSE C - NBR 6136)                                                                                                                                                                                                                                                                                                                                                                                                                                   </t>
  </si>
  <si>
    <t xml:space="preserve">BLOCO DE VEDACAO CONCRETO 14 X 19 X 29 CM (CLASSE C - NBR 6136)                                                                                                                                                                                                                                                                                                                                                                                                                                           </t>
  </si>
  <si>
    <t xml:space="preserve">BLOCO DE VEDACAO DE CONCRETO APARENTE 14 X 19 X 39 CM (CLASSE C - NBR 6136)                                                                                                                                                                                                                                                                                                                                                                                                                               </t>
  </si>
  <si>
    <t xml:space="preserve">BLOCO DE VEDACAO DE CONCRETO APARENTE 19 X 19 X 39 CM  (CLASSE C - NBR 6136)                                                                                                                                                                                                                                                                                                                                                                                                                              </t>
  </si>
  <si>
    <t xml:space="preserve">BLOCO DE VEDACAO DE CONCRETO CELULAR AUTOCLAVADO 10 X 30 X 60 CM (E X A X C)                                                                                                                                                                                                                                                                                                                                                                                                                              </t>
  </si>
  <si>
    <t xml:space="preserve">BLOCO DE VEDACAO DE CONCRETO CELULAR AUTOCLAVADO 15 X 30 X 60 CM (E X A X C)                                                                                                                                                                                                                                                                                                                                                                                                                              </t>
  </si>
  <si>
    <t xml:space="preserve">BLOCO DE VEDACAO DE CONCRETO CELULAR AUTOCLAVADO 20 X 30 X 60 CM (E X A X C)                                                                                                                                                                                                                                                                                                                                                                                                                              </t>
  </si>
  <si>
    <t xml:space="preserve">BLOCO DE VEDACAO DE CONCRETO 14 X 19 X 39 CM (CLASSE C - NBR 6136)                                                                                                                                                                                                                                                                                                                                                                                                                                        </t>
  </si>
  <si>
    <t xml:space="preserve">BLOCO DE VEDACAO DE CONCRETO 19 X 19 X 39 CM (CLASSE C - NBR 6136)                                                                                                                                                                                                                                                                                                                                                                                                                                        </t>
  </si>
  <si>
    <t xml:space="preserve">BLOCO DE VEDACAO DE CONCRETO, 9 X 19 X 39 CM (CLASSE C - NBR 6136)                                                                                                                                                                                                                                                                                                                                                                                                                                        </t>
  </si>
  <si>
    <t xml:space="preserve">BLOCO DE VIDRO / ELEMENTO VAZADO, INCOLOR, VENEZIANA, *20 X 20 X 6* CM (A X L X E)                                                                                                                                                                                                                                                                                                                                                                                                                        </t>
  </si>
  <si>
    <t xml:space="preserve">BLOCO DE VIDRO / ELEMENTO VAZADO, INCOLOR, VENEZIANA, DE *20 X 10 X 8* CM (A X L X E)                                                                                                                                                                                                                                                                                                                                                                                                                     </t>
  </si>
  <si>
    <t xml:space="preserve">BLOCO ESTRUTURAL CERAMICO DE  19 X 19 X 29 CM (L X A X C) E 6,0 MPA                                                                                                                                                                                                                                                                                                                                                                                                                                       </t>
  </si>
  <si>
    <t xml:space="preserve">BLOCO ESTRUTURAL CERAMICO DE 14 X 19 X 29 CM (L X A X C) E 6,0 MPA                                                                                                                                                                                                                                                                                                                                                                                                                                        </t>
  </si>
  <si>
    <t xml:space="preserve">BLOCO ESTRUTURAL CERAMICO DE 14 X 19 X 34 CM (L X A X C) E 6,0 MPA                                                                                                                                                                                                                                                                                                                                                                                                                                        </t>
  </si>
  <si>
    <t xml:space="preserve">BLOCO ESTRUTURAL CERAMICO DE 14 X 19 X 39 CM (L X A X C) E 6,0 MPA                                                                                                                                                                                                                                                                                                                                                                                                                                        </t>
  </si>
  <si>
    <t xml:space="preserve">BLOCO ESTRUTURAL CERAMICO DE 19 X 19 X 39 CM (L X A X C) E 6,0 MPA                                                                                                                                                                                                                                                                                                                                                                                                                                        </t>
  </si>
  <si>
    <t xml:space="preserve">BLOQUETE/PISO DE CONCRETO - MODELO PISOGRAMA/CONCREGRAMA 2 FUROS, DIMENSOES APROX. DE *35 X 15* CM E ESPESSURA DE 7 CM (+/- 1 CM), COR NATURAL                                                                                                                                                                                                                                                                                                                                                            </t>
  </si>
  <si>
    <t xml:space="preserve">BLOQUETE/PISO DE CONCRETO - MODELO PISOGRAMA/CONCREGRAMA/PAVI-GRADE/GRAMEIRO, DIMENSOES APROXIMADAS DE *60 X 45* CM E ESPESSURA DE 8 CM (+/- 1 CM), COR NATURAL                                                                                                                                                                                                                                                                                                                                           </t>
  </si>
  <si>
    <t xml:space="preserve">BLOQUETE/PISO INTERTRAVADO DE CONCRETO - MODELO ONDA/16 FACES/RETANGULAR/TIJOLINHO/PAVER/HOLANDES/PARALELEPIPEDO, *20 X 10* CM, E = 10 CM, RESISTENCIA DE 35 MPA, COR NATURAL                                                                                                                                                                                                                                                                                                                             </t>
  </si>
  <si>
    <t xml:space="preserve">BLOQUETE/PISO INTERTRAVADO DE CONCRETO - MODELO ONDA/16 FACES/RETANGULAR/TIJOLINHO/PAVER/HOLANDES/PARALELEPIPEDO, *20 X 10* CM, E = 10 CM, RESISTENCIA DE 50 MPA, COR NATURAL                                                                                                                                                                                                                                                                                                                             </t>
  </si>
  <si>
    <t xml:space="preserve">BLOQUETE/PISO INTERTRAVADO DE CONCRETO - MODELO ONDA/16 FACES/RETANGULAR/TIJOLINHO/PAVER/HOLANDES/PARALELEPIPEDO, *20 X 10* CM, E = 6 CM, RESISTENCIA DE 35 MPA, COLORIDO                                                                                                                                                                                                                                                                                                                                 </t>
  </si>
  <si>
    <t xml:space="preserve">BLOQUETE/PISO INTERTRAVADO DE CONCRETO - MODELO ONDA/16 FACES/RETANGULAR/TIJOLINHO/PAVER/HOLANDES/PARALELEPIPEDO, *20 X 10* CM, E = 6 CM, RESISTENCIA DE 35 MPA, COR NATURAL                                                                                                                                                                                                                                                                                                                              </t>
  </si>
  <si>
    <t xml:space="preserve">BLOQUETE/PISO INTERTRAVADO DE CONCRETO - MODELO ONDA/16 FACES/RETANGULAR/TIJOLINHO/PAVER/HOLANDES/PARALELEPIPEDO, *20 X 10* CM, E = 8 CM, RESISTENCIA DE 35 MPA, COLORIDO                                                                                                                                                                                                                                                                                                                                 </t>
  </si>
  <si>
    <t xml:space="preserve">BLOQUETE/PISO INTERTRAVADO DE CONCRETO - MODELO ONDA/16 FACES/RETANGULAR/TIJOLINHO/PAVER/HOLANDES/PARALELEPIPEDO, *20 X 10* CM, E = 8 CM, RESISTENCIA DE 35 MPA, COR NATURAL                                                                                                                                                                                                                                                                                                                              </t>
  </si>
  <si>
    <t xml:space="preserve">BLOQUETE/PISO INTERTRAVADO DE CONCRETO - MODELO RAQUETE, *22 X 13,5* CM, E = 6 CM, RESISTENCIA DE 35 MPA, COR NATURAL                                                                                                                                                                                                                                                                                                                                                                                     </t>
  </si>
  <si>
    <t xml:space="preserve">BLOQUETE/PISO INTERTRAVADO DE CONCRETO - MODELO SEXTAVADO / HEXAGONAL, *25 X 25* CM, E = 10 CM, RESISTENCIA DE 35 MPA, COR NATURAL                                                                                                                                                                                                                                                                                                                                                                        </t>
  </si>
  <si>
    <t xml:space="preserve">BLOQUETE/PISO INTERTRAVADO DE CONCRETO - MODELO SEXTAVADO / HEXAGONAL, *25 X 25* CM, E = 6 CM, RESISTENCIA DE 35 MPA, COR NATURAL                                                                                                                                                                                                                                                                                                                                                                         </t>
  </si>
  <si>
    <t xml:space="preserve">BLOQUETE/PISO INTERTRAVADO DE CONCRETO - MODELO SEXTAVADO / HEXAGONAL, *25 X 25* CM, E = 8 CM, RESISTENCIA DE 35 MPA, COR NATURAL                                                                                                                                                                                                                                                                                                                                                                         </t>
  </si>
  <si>
    <t xml:space="preserve">BOCAL PVC, PARA CALHA PLUVIAL, DIAMETRO DA SAIDA ENTRE *75 E 120* MM, PARA DRENAGEM PLUVIAL PREDIAL                                                                                                                                                                                                                                                                                                                                                                                                       </t>
  </si>
  <si>
    <t xml:space="preserve">BOLSA DE LIGACAO EM PVC FLEXIVEL PARA VASO SANITARIO 40 MM (1 1/2")                                                                                                                                                                                                                                                                                                                                                                                                                                       </t>
  </si>
  <si>
    <t xml:space="preserve">BOLSA DE LONA PARA FERRAMENTAS *50 X 35 X 25* CM                                                                                                                                                                                                                                                                                                                                                                                                                                                          </t>
  </si>
  <si>
    <t xml:space="preserve">BOMBA CENTRIFUGA  MOTOR ELETRICO TRIFASICO 1,48HP  DIAMETRO DE SUCCAO X ELEVACAO 1" X 1", 4 ESTAGIOS, DIAMETRO DOS ROTORES 3 X 107 MM + 1 X 100 MM, HM/Q: 10 M / 5,3 M3/H A 70 M / 1,8 M3/H                                                                                                                                                                                                                                                                                                               </t>
  </si>
  <si>
    <t xml:space="preserve">BOMBA CENTRIFUGA  MOTOR ELETRICO TRIFASICO 2,96HP, DIAMETRO DE SUCCAO X ELEVACAO 1 1/2" X 1 1/4", DIAMETRO DO ROTOR 148 MM, HM/Q: 34 M / 14,80 M3/H A 40 M / 8,60 M3/H                                                                                                                                                                                                                                                                                                                                    </t>
  </si>
  <si>
    <t xml:space="preserve">BOMBA CENTRIFUGA COM MOTOR ELETRICO MONOFASICO, POTENCIA 0,33 HP,  BOCAIS 1" X 3/4", DIAMETRO DO ROTOR 99 MM, HM/Q = 4 MCA / 8,5 M3/H A 18 MCA / 0,90 M3/H                                                                                                                                                                                                                                                                                                                                                </t>
  </si>
  <si>
    <t xml:space="preserve">BOMBA CENTRIFUGA MONOESTAGIO COM MOTOR ELETRICO MONOFASICO, POTENCIA 15 HP,  DIAMETRO DO ROTOR *173* MM, HM/Q = *30* MCA / *90* M3/H A *45* MCA / *55* M3/H                                                                                                                                                                                                                                                                                                                                               </t>
  </si>
  <si>
    <t xml:space="preserve">BOMBA CENTRIFUGA MOTOR ELETRICO MONOFASICO 0,49 HP  BOCAIS 1" X 3/4", DIAMETRO DO ROTOR 110 MM, HM/Q: 6 M / 8,3 M3/H A 20 M / 1,2 M3/H                                                                                                                                                                                                                                                                                                                                                                    </t>
  </si>
  <si>
    <t xml:space="preserve">BOMBA CENTRIFUGA MOTOR ELETRICO MONOFASICO 0,50 CV DIAMETRO DE SUCCAO X ELEVACAO 3/4" X 3/4", MONOESTAGIO, DIAMETRO DOS ROTORES 114 MM, HM/Q: 2 M / 2,99 M3/H A 24 M / 0,71 M3/H                                                                                                                                                                                                                                                                                                                          </t>
  </si>
  <si>
    <t xml:space="preserve">BOMBA CENTRIFUGA MOTOR ELETRICO MONOFASICO 0,74HP  DIAMETRO DE SUCCAO X ELEVACAO 1 1/4" X 1", DIAMETRO DO ROTOR 120 MM, HM/Q: 8 M / 7,70 M3/H A 24 M / 2,80 M3/H                                                                                                                                                                                                                                                                                                                                          </t>
  </si>
  <si>
    <t xml:space="preserve">BOMBA CENTRIFUGA MOTOR ELETRICO TRIFASICO 0,99HP  DIAMETRO DE SUCCAO X ELEVACAO 1" X 1", DIAMETRO DO ROTOR 145 MM, HM/Q: 14 M / 8,4 M3/H A 40 M / 0,60 M3/H                                                                                                                                                                                                                                                                                                                                               </t>
  </si>
  <si>
    <t xml:space="preserve">BOMBA CENTRIFUGA MOTOR ELETRICO TRIFASICO 14,8 HP, DIAMETRO DE SUCCAO X ELEVACAO 2 1/2" X 2", DIAMETRO DO ROTOR 195 MM, HM/Q: 62 M / 55,5 M3/H A 80 M / 31,50 M3/H                                                                                                                                                                                                                                                                                                                                        </t>
  </si>
  <si>
    <t xml:space="preserve">BOMBA CENTRIFUGA MOTOR ELETRICO TRIFASICO 5HP, DIAMETRO DE SUCCAO X ELEVACAO 2" X 1 1/2", DIAMETRO DO ROTOR 155 MM, HM/Q: 40 M / 20,40 M3/H A 46 M / 9,20 M3/H                                                                                                                                                                                                                                                                                                                                            </t>
  </si>
  <si>
    <t xml:space="preserve">BOMBA CENTRIFUGA MOTOR ELETRICO TRIFASICO 9,86 DIAMETRO DE SUCCAO X ELEVACAO 1" X 1", 4 ESTAGIOS, DIAMETRO DOS ROTORES 4 X 146 MM, HM/Q: 85 M / 14,9 M3/H A 140 M / 4,2 M3/H                                                                                                                                                                                                                                                                                                                              </t>
  </si>
  <si>
    <t xml:space="preserve">BOMBA CENTRIFUGA,  MOTOR ELETRICO TRIFASICO 1,48HP  DIAMETRO DE SUCCAO X ELEVACAO 1 1/2" X 1", DIAMETRO DO ROTOR 117 MM, HM/Q: 10 M / 21,9 M3/H A 24 M / 6,1 M3/H                                                                                                                                                                                                                                                                                                                                         </t>
  </si>
  <si>
    <t xml:space="preserve">BOMBA DE PROJECAO DE CONCRETO SECO, POTENCIA 10 CV, VAZAO 3 M3/H                                                                                                                                                                                                                                                                                                                                                                                                                                          </t>
  </si>
  <si>
    <t xml:space="preserve">BOMBA DE PROJECAO DE CONCRETO SECO, POTENCIA 10 CV, VAZAO 6 M3/H                                                                                                                                                                                                                                                                                                                                                                                                                                          </t>
  </si>
  <si>
    <t xml:space="preserve">BOMBA SUBMERSA PARA POCOS TUBULARES PROFUNDOS DIAMETRO DE 4 POLEGADAS, ELETRICA, MONOFASICA, POTENCIA 0,49 HP, 13 ESTAGIOS, BOCAL DE DESCARGA DIAMETRO DE UMA POLEGADA E MEIA, HM/Q = 18 M / 1,90 M3/H A 85 M / 0,60 M3/H                                                                                                                                                                                                                                                                                 </t>
  </si>
  <si>
    <t xml:space="preserve">BOMBA SUBMERSA PARA POCOS TUBULARES PROFUNDOS DIAMETRO DE 4 POLEGADAS, ELETRICA, TRIFASICA, POTENCIA 1,97 HP, 20 ESTAGIOS, BOCAL DE DESCARGA DIAMETRO DE UMA POLEGADA E MEIA, HM/Q = 18 M / 5,40 M3/H A 164 M / 0,80 M3/H                                                                                                                                                                                                                                                                                 </t>
  </si>
  <si>
    <t xml:space="preserve">BOMBA SUBMERSA PARA POCOS TUBULARES PROFUNDOS DIAMETRO DE 4 POLEGADAS, ELETRICA, TRIFASICA, POTENCIA 5,42 HP, 15 ESTAGIOS, BOCAL DE DESCARGA DIAMETRO DE 2 POLEGADAS, HM/Q = 18 M / 18,10 M3/H A 121 M / 2,90 M3/H                                                                                                                                                                                                                                                                                        </t>
  </si>
  <si>
    <t xml:space="preserve">BOMBA SUBMERSA PARA POCOS TUBULARES PROFUNDOS DIAMETRO DE 4 POLEGADAS, ELETRICA, TRIFASICA, POTENCIA 5,42 HP, 29 ESTAGIOS, BOCAL DE DESCARGA DE UMA POLEGADA E MEIA, HM/Q = 18 M / 8,10 M3/H A 201 M / 3,2 M3/H                                                                                                                                                                                                                                                                                           </t>
  </si>
  <si>
    <t xml:space="preserve">BOMBA SUBMERSA PARA POCOS TUBULARES PROFUNDOS DIAMETRO DE 6 POLEGADAS, ELETRICA, TRIFASICA, POTENCIA 27,12 HP, 7 ESTAGIOS, BOCAL DE DESCARGA DIAMETRO DE 4 POLEGADAS, HM/Q = 13,9 M / 90 M3/H A 44,0 M / 25,0 M3/H                                                                                                                                                                                                                                                                                        </t>
  </si>
  <si>
    <t xml:space="preserve">BOMBA SUBMERSA PARA POCOS TUBULARES PROFUNDOS DIAMETRO DE 6 POLEGADAS, ELETRICA, TRIFASICA, POTENCIA 3,45 HP, 5 ESTAGIOS, BOCAL DE DESCARGA DIAMETRO DE 2 POLEGADAS, HM/Q = 68,5 M / 6,12 M3/H A 39,5 M / 14,04 M3/H                                                                                                                                                                                                                                                                                      </t>
  </si>
  <si>
    <t xml:space="preserve">BOMBA SUBMERSA PARA POCOS TUBULARES PROFUNDOS DIAMETRO DE 6 POLEGADAS, ELETRICA, TRIFASICA, POTENCIA 32 HP, 9 ESTAGIOS, BOCAL DE DESCARGA DIAMETRO DE 4 POLEGADAS, HM/Q = 114,0 M / 13,9 M3/H A 57,0 M / 25,0 M3/H                                                                                                                                                                                                                                                                                        </t>
  </si>
  <si>
    <t xml:space="preserve">BOMBA SUBMERSIVEL,  ELETRICA, TRIFASICA, POTENCIA 6 HP, DIAMETRO DO ROTOR 127 MM, BOCAL DE SAIDA DIAMETRO DE 3 POLEGADAS, HM/Q = 7 M / 66,90 M3/H A 26 M / 2,88 M3/H                                                                                                                                                                                                                                                                                                                                      </t>
  </si>
  <si>
    <t xml:space="preserve">BOMBA SUBMERSIVEL, ELETRICA, TRIFASICA, POTENCIA 0,98 HP, DIAMETRO DO ROTOR 142 MM SEMIABERTO, BOCAL DE SAIDA DIAMETRO DE 2 POLEGADAS, HM/Q = 2 M / 32 M3/H A 8 M / 16 M3/H                                                                                                                                                                                                                                                                                                                               </t>
  </si>
  <si>
    <t xml:space="preserve">BOMBA SUBMERSIVEL, ELETRICA, TRIFASICA, POTENCIA 0,99 HP, DIAMETRO ROTOR 98 MM SEMIABERTO, BOCAL DE SAIDA DIAMETRO 2 POLEGADAS, HM/Q = 2 M / 28,90 M3/H A 14 M / 7 M3/H                                                                                                                                                                                                                                                                                                                                   </t>
  </si>
  <si>
    <t xml:space="preserve">BOMBA SUBMERSIVEL, ELETRICA, TRIFASICA, POTENCIA 1,97 HP, DIAMETRO DO ROTOR 144 MM SEMIABERTO, BOCAL DE SAIDA DIAMETRO DE 2 POLEGADAS, HM/Q = 2 M / 26,8 M3/H A 28 M / 4,6 M3/H                                                                                                                                                                                                                                                                                                                           </t>
  </si>
  <si>
    <t xml:space="preserve">BOMBA SUBMERSIVEL, ELETRICA, TRIFASICA, POTENCIA 13 HP, DIAMETRO DO ROTOR 170 MM, BOCAL DE SAIDA DIAMETRO DE 3 POLEGADAS, HM/Q = 11 M / 68,40 M3/H A 72 M / 3,6 M3/H                                                                                                                                                                                                                                                                                                                                      </t>
  </si>
  <si>
    <t xml:space="preserve">BOMBA SUBMERSIVEL, ELETRICA, TRIFASICA, POTENCIA 2,96 HP, DIAMETRO DO ROTOR 144 MM SEMIABERTO, BOCAL DE SAIDA DIAMETRO DE DUAS POLEGADAS, HM/Q = 2 M / 38,8 M3/H A 28 M / 5 M3/H                                                                                                                                                                                                                                                                                                                          </t>
  </si>
  <si>
    <t xml:space="preserve">BOMBA SUBMERSIVEL, ELETRICA, TRIFASICA, POTENCIA 3,75 HP, DIAMETRO DO ROTOR 90 MM SEMIABERTO, BOCAL DE SAIDA DIAMETRO DE 2 POLEGADAS, HM/Q = 5 M / 61,2 M3/H A 25,5 M / 3,6 M3/H                                                                                                                                                                                                                                                                                                                          </t>
  </si>
  <si>
    <t xml:space="preserve">BOMBA TRIPLEX COM MOTOR A DIESEL, NACIONAL, DIAMETRO DE SUCCAO DE 2  1/2''                                                                                                                                                                                                                                                                                                                                                                                                                                </t>
  </si>
  <si>
    <t xml:space="preserve">BOMBA TRIPLEX, PARA INJECAO DE CALDA DE CIMENTO, VAZAO MAXIMA DE *100* LITROS/MINUTO, PRESSAO MAXIMA DE *70* BAR, POTENCIA DE 15 CV                                                                                                                                                                                                                                                                                                                                                                       </t>
  </si>
  <si>
    <t xml:space="preserve">BORBOLETA PARA JANELA TIPO GUILHOTINA, EM ZAMAC CROMADO                                                                                                                                                                                                                                                                                                                                                                                                                                                   </t>
  </si>
  <si>
    <t xml:space="preserve">BOTA DE PVC PRETA, CANO MEDIO, SEM FORRO                                                                                                                                                                                                                                                                                                                                                                                                                                                                  </t>
  </si>
  <si>
    <t xml:space="preserve">BOTA DE SEGURANCA COM BIQUEIRA DE ACO E COLARINHO ACOLCHOADO                                                                                                                                                                                                                                                                                                                                                                                                                                              </t>
  </si>
  <si>
    <t xml:space="preserve">BRACO / CANO PARA CHUVEIRO ELETRICO, EM ALUMINIO, 30 CM X 1/2 "                                                                                                                                                                                                                                                                                                                                                                                                                                           </t>
  </si>
  <si>
    <t xml:space="preserve">BRACO OU HASTE COM CANOPLA PLASTICA, 1/2 ", PARA CHUVEIRO SIMPLES                                                                                                                                                                                                                                                                                                                                                                                                                                         </t>
  </si>
  <si>
    <t xml:space="preserve">BRACO OU HASTE RETA COM CANOPLA PLASTICA, 1/2 ", PARA CHUVEIRO ELETRICO                                                                                                                                                                                                                                                                                                                                                                                                                                   </t>
  </si>
  <si>
    <t xml:space="preserve">BRACO P/ LUMINARIA PUBLICA 1 X 1,50M ROMAGNOLE OU EQUIV                                                                                                                                                                                                                                                                                                                                                                                                                                                   </t>
  </si>
  <si>
    <t xml:space="preserve">BUCHA DE NYLON SEM ABA S10                                                                                                                                                                                                                                                                                                                                                                                                                                                                                </t>
  </si>
  <si>
    <t xml:space="preserve">BUCHA DE NYLON SEM ABA S10, COM PARAFUSO DE 6,10 X 65 MM EM ACO ZINCADO COM ROSCA SOBERBA, CABECA CHATA E FENDA PHILLIPS                                                                                                                                                                                                                                                                                                                                                                                  </t>
  </si>
  <si>
    <t xml:space="preserve">BUCHA DE NYLON SEM ABA S12, COM PARAFUSO DE 5/16" X 80 MM EM ACO ZINCADO COM ROSCA SOBERBA E CABECA SEXTAVADA                                                                                                                                                                                                                                                                                                                                                                                             </t>
  </si>
  <si>
    <t xml:space="preserve">BUCHA DE NYLON SEM ABA S4                                                                                                                                                                                                                                                                                                                                                                                                                                                                                 </t>
  </si>
  <si>
    <t xml:space="preserve">BUCHA DE NYLON SEM ABA S5                                                                                                                                                                                                                                                                                                                                                                                                                                                                                 </t>
  </si>
  <si>
    <t xml:space="preserve">BUCHA DE NYLON SEM ABA S6                                                                                                                                                                                                                                                                                                                                                                                                                                                                                 </t>
  </si>
  <si>
    <t xml:space="preserve">BUCHA DE NYLON SEM ABA S6, COM PARAFUSO DE 4,20 X 40 MM EM ACO ZINCADO COM ROSCA SOBERBA, CABECA CHATA E FENDA PHILLIPS                                                                                                                                                                                                                                                                                                                                                                                   </t>
  </si>
  <si>
    <t xml:space="preserve">BUCHA DE NYLON SEM ABA S8                                                                                                                                                                                                                                                                                                                                                                                                                                                                                 </t>
  </si>
  <si>
    <t xml:space="preserve">BUCHA DE NYLON SEM ABA S8, COM PARAFUSO DE 4,80 X 50 MM EM ACO ZINCADO COM ROSCA SOBERBA, CABECA CHATA E FENDA PHILLIPS                                                                                                                                                                                                                                                                                                                                                                                   </t>
  </si>
  <si>
    <t xml:space="preserve">BUCHA DE NYLON, DIAMETRO DO FURO 8 MM, COMPRIMENTO 40 MM, COM PARAFUSO DE ROSCA SOBERBA, CABECA CHATA, FENDA SIMPLES, 4,8 X 50 MM                                                                                                                                                                                                                                                                                                                                                                         </t>
  </si>
  <si>
    <t xml:space="preserve">BUCHA DE REDUCAO CPVC, SOLDAVEL, 54 X 28 MM, PARA AGUA QUENTE                                                                                                                                                                                                                                                                                                                                                                                                                                             </t>
  </si>
  <si>
    <t xml:space="preserve">BUCHA DE REDUCAO DE COBRE (REF 600-2) SEM ANEL DE SOLDA, PONTA X BOLSA, 22 X 15 MM                                                                                                                                                                                                                                                                                                                                                                                                                        </t>
  </si>
  <si>
    <t xml:space="preserve">BUCHA DE REDUCAO DE COBRE (REF 600-2) SEM ANEL DE SOLDA, PONTA X BOLSA, 28 X 22 MM                                                                                                                                                                                                                                                                                                                                                                                                                        </t>
  </si>
  <si>
    <t xml:space="preserve">BUCHA DE REDUCAO DE COBRE (REF 600-2) SEM ANEL DE SOLDA, PONTA X BOLSA, 35 X 28 MM                                                                                                                                                                                                                                                                                                                                                                                                                        </t>
  </si>
  <si>
    <t xml:space="preserve">BUCHA DE REDUCAO DE COBRE (REF 600-2) SEM ANEL DE SOLDA, PONTA X BOLSA, 42 X 35 MM                                                                                                                                                                                                                                                                                                                                                                                                                        </t>
  </si>
  <si>
    <t xml:space="preserve">BUCHA DE REDUCAO DE COBRE (REF 600-2) SEM ANEL DE SOLDA, PONTA X BOLSA, 54 X 42 MM                                                                                                                                                                                                                                                                                                                                                                                                                        </t>
  </si>
  <si>
    <t xml:space="preserve">BUCHA DE REDUCAO DE COBRE (REF 600-2) SEM ANEL DE SOLDA, PONTA X BOLSA, 66 X 54 MM                                                                                                                                                                                                                                                                                                                                                                                                                        </t>
  </si>
  <si>
    <t xml:space="preserve">BUCHA DE REDUCAO DE FERRO GALVANIZADO, COM ROSCA BSP, DE 1 1/2" X 1 1/4"                                                                                                                                                                                                                                                                                                                                                                                                                                  </t>
  </si>
  <si>
    <t xml:space="preserve">BUCHA DE REDUCAO DE FERRO GALVANIZADO, COM ROSCA BSP, DE 1 1/2" X 1/2"                                                                                                                                                                                                                                                                                                                                                                                                                                    </t>
  </si>
  <si>
    <t xml:space="preserve">BUCHA DE REDUCAO DE FERRO GALVANIZADO, COM ROSCA BSP, DE 1 1/2" X 1"                                                                                                                                                                                                                                                                                                                                                                                                                                      </t>
  </si>
  <si>
    <t xml:space="preserve">BUCHA DE REDUCAO DE FERRO GALVANIZADO, COM ROSCA BSP, DE 1 1/2" X 3/4"                                                                                                                                                                                                                                                                                                                                                                                                                                    </t>
  </si>
  <si>
    <t xml:space="preserve">BUCHA DE REDUCAO DE FERRO GALVANIZADO, COM ROSCA BSP, DE 1 1/4" X 1/2"                                                                                                                                                                                                                                                                                                                                                                                                                                    </t>
  </si>
  <si>
    <t xml:space="preserve">BUCHA DE REDUCAO DE FERRO GALVANIZADO, COM ROSCA BSP, DE 1 1/4" X 1"                                                                                                                                                                                                                                                                                                                                                                                                                                      </t>
  </si>
  <si>
    <t xml:space="preserve">BUCHA DE REDUCAO DE FERRO GALVANIZADO, COM ROSCA BSP, DE 1 1/4" X 3/4"                                                                                                                                                                                                                                                                                                                                                                                                                                    </t>
  </si>
  <si>
    <t xml:space="preserve">BUCHA DE REDUCAO DE FERRO GALVANIZADO, COM ROSCA BSP, DE 1/2" X 1/4"                                                                                                                                                                                                                                                                                                                                                                                                                                      </t>
  </si>
  <si>
    <t xml:space="preserve">BUCHA DE REDUCAO DE FERRO GALVANIZADO, COM ROSCA BSP, DE 1/2" X 3/8"                                                                                                                                                                                                                                                                                                                                                                                                                                      </t>
  </si>
  <si>
    <t xml:space="preserve">BUCHA DE REDUCAO DE FERRO GALVANIZADO, COM ROSCA BSP, DE 1" X 1/2"                                                                                                                                                                                                                                                                                                                                                                                                                                        </t>
  </si>
  <si>
    <t xml:space="preserve">BUCHA DE REDUCAO DE FERRO GALVANIZADO, COM ROSCA BSP, DE 1" X 3/4"                                                                                                                                                                                                                                                                                                                                                                                                                                        </t>
  </si>
  <si>
    <t xml:space="preserve">BUCHA DE REDUCAO DE FERRO GALVANIZADO, COM ROSCA BSP, DE 2 1/2" X 1 1/2"                                                                                                                                                                                                                                                                                                                                                                                                                                  </t>
  </si>
  <si>
    <t xml:space="preserve">BUCHA DE REDUCAO DE FERRO GALVANIZADO, COM ROSCA BSP, DE 2 1/2" X 1 1/4"                                                                                                                                                                                                                                                                                                                                                                                                                                  </t>
  </si>
  <si>
    <t xml:space="preserve">BUCHA DE REDUCAO DE FERRO GALVANIZADO, COM ROSCA BSP, DE 2 1/2" X 1"                                                                                                                                                                                                                                                                                                                                                                                                                                      </t>
  </si>
  <si>
    <t xml:space="preserve">BUCHA DE REDUCAO DE FERRO GALVANIZADO, COM ROSCA BSP, DE 2 1/2" X 2"                                                                                                                                                                                                                                                                                                                                                                                                                                      </t>
  </si>
  <si>
    <t xml:space="preserve">BUCHA DE REDUCAO DE FERRO GALVANIZADO, COM ROSCA BSP, DE 2" X 1 1/2"                                                                                                                                                                                                                                                                                                                                                                                                                                      </t>
  </si>
  <si>
    <t xml:space="preserve">BUCHA DE REDUCAO DE FERRO GALVANIZADO, COM ROSCA BSP, DE 2" X 1 1/4"                                                                                                                                                                                                                                                                                                                                                                                                                                      </t>
  </si>
  <si>
    <t xml:space="preserve">BUCHA DE REDUCAO DE FERRO GALVANIZADO, COM ROSCA BSP, DE 2" X 1"                                                                                                                                                                                                                                                                                                                                                                                                                                          </t>
  </si>
  <si>
    <t xml:space="preserve">BUCHA DE REDUCAO DE FERRO GALVANIZADO, COM ROSCA BSP, DE 3/4" X 1/2"                                                                                                                                                                                                                                                                                                                                                                                                                                      </t>
  </si>
  <si>
    <t xml:space="preserve">BUCHA DE REDUCAO DE FERRO GALVANIZADO, COM ROSCA BSP, DE 3" X 1 1/2"                                                                                                                                                                                                                                                                                                                                                                                                                                      </t>
  </si>
  <si>
    <t xml:space="preserve">BUCHA DE REDUCAO DE FERRO GALVANIZADO, COM ROSCA BSP, DE 3" X 1 1/4"                                                                                                                                                                                                                                                                                                                                                                                                                                      </t>
  </si>
  <si>
    <t xml:space="preserve">BUCHA DE REDUCAO DE FERRO GALVANIZADO, COM ROSCA BSP, DE 3" X 2 1/2"                                                                                                                                                                                                                                                                                                                                                                                                                                      </t>
  </si>
  <si>
    <t xml:space="preserve">BUCHA DE REDUCAO DE FERRO GALVANIZADO, COM ROSCA BSP, DE 3" X 2"                                                                                                                                                                                                                                                                                                                                                                                                                                          </t>
  </si>
  <si>
    <t xml:space="preserve">BUCHA DE REDUCAO DE FERRO GALVANIZADO, COM ROSCA BSP, DE 4" X 2 1/2"                                                                                                                                                                                                                                                                                                                                                                                                                                      </t>
  </si>
  <si>
    <t xml:space="preserve">BUCHA DE REDUCAO DE FERRO GALVANIZADO, COM ROSCA BSP, DE 4" X 2"                                                                                                                                                                                                                                                                                                                                                                                                                                          </t>
  </si>
  <si>
    <t xml:space="preserve">BUCHA DE REDUCAO DE FERRO GALVANIZADO, COM ROSCA BSP, DE 4" X 3"                                                                                                                                                                                                                                                                                                                                                                                                                                          </t>
  </si>
  <si>
    <t xml:space="preserve">BUCHA DE REDUCAO DE FERRO GALVANIZADO, COM ROSCA BSP, DE 5" X 4"                                                                                                                                                                                                                                                                                                                                                                                                                                          </t>
  </si>
  <si>
    <t xml:space="preserve">BUCHA DE REDUCAO DE FERRO GALVANIZADO, COM ROSCA BSP, DE 6" X 4"                                                                                                                                                                                                                                                                                                                                                                                                                                          </t>
  </si>
  <si>
    <t xml:space="preserve">BUCHA DE REDUCAO DE FERRO GALVANIZADO, COM ROSCA BSP, DE 6" X 5"                                                                                                                                                                                                                                                                                                                                                                                                                                          </t>
  </si>
  <si>
    <t xml:space="preserve">BUCHA DE REDUCAO DE PVC, SOLDAVEL, CURTA, COM 25 X 20 MM, PARA AGUA FRIA PREDIAL                                                                                                                                                                                                                                                                                                                                                                                                                          </t>
  </si>
  <si>
    <t xml:space="preserve">BUCHA DE REDUCAO DE PVC, SOLDAVEL, CURTA, COM 32 X 25 MM, PARA AGUA FRIA PREDIAL                                                                                                                                                                                                                                                                                                                                                                                                                          </t>
  </si>
  <si>
    <t xml:space="preserve">BUCHA DE REDUCAO DE PVC, SOLDAVEL, CURTA, COM 40 X 32 MM, PARA AGUA FRIA PREDIAL                                                                                                                                                                                                                                                                                                                                                                                                                          </t>
  </si>
  <si>
    <t xml:space="preserve">BUCHA DE REDUCAO DE PVC, SOLDAVEL, CURTA, COM 50 X 40 MM, PARA AGUA FRIA PREDIAL                                                                                                                                                                                                                                                                                                                                                                                                                          </t>
  </si>
  <si>
    <t xml:space="preserve">BUCHA DE REDUCAO DE PVC, SOLDAVEL, CURTA, COM 60 X 50 MM, PARA AGUA FRIA PREDIAL                                                                                                                                                                                                                                                                                                                                                                                                                          </t>
  </si>
  <si>
    <t xml:space="preserve">BUCHA DE REDUCAO DE PVC, SOLDAVEL, LONGA, COM 32 X 20 MM, PARA AGUA FRIA PREDIAL                                                                                                                                                                                                                                                                                                                                                                                                                          </t>
  </si>
  <si>
    <t xml:space="preserve">BUCHA DE REDUCAO DE PVC, SOLDAVEL, LONGA, COM 40 X 25 MM, PARA AGUA FRIA PREDIAL                                                                                                                                                                                                                                                                                                                                                                                                                          </t>
  </si>
  <si>
    <t xml:space="preserve">BUCHA DE REDUCAO DE PVC, SOLDAVEL, LONGA, COM 50 X 25 MM, PARA AGUA FRIA PREDIAL                                                                                                                                                                                                                                                                                                                                                                                                                          </t>
  </si>
  <si>
    <t xml:space="preserve">BUCHA DE REDUCAO DE PVC, SOLDAVEL, LONGA, COM 50 X 32 MM, PARA AGUA FRIA PREDIAL                                                                                                                                                                                                                                                                                                                                                                                                                          </t>
  </si>
  <si>
    <t xml:space="preserve">BUCHA DE REDUCAO DE PVC, SOLDAVEL, LONGA, COM 60 X 25 MM, PARA AGUA FRIA PREDIAL                                                                                                                                                                                                                                                                                                                                                                                                                          </t>
  </si>
  <si>
    <t xml:space="preserve">BUCHA DE REDUCAO DE PVC, SOLDAVEL, LONGA, COM 60 X 32 MM, PARA AGUA FRIA PREDIAL                                                                                                                                                                                                                                                                                                                                                                                                                          </t>
  </si>
  <si>
    <t xml:space="preserve">BUCHA DE REDUCAO DE PVC, SOLDAVEL, LONGA, COM 60 X 50 MM, PARA AGUA FRIA PREDIAL                                                                                                                                                                                                                                                                                                                                                                                                                          </t>
  </si>
  <si>
    <t xml:space="preserve">BUCHA DE REDUCAO DE PVC, SOLDAVEL, LONGA, COM 75 X 50 MM, PARA AGUA FRIA PREDIAL                                                                                                                                                                                                                                                                                                                                                                                                                          </t>
  </si>
  <si>
    <t xml:space="preserve">BUCHA DE REDUCAO DE PVC, SOLDAVEL, LONGA, 50 X 40 MM, PARA ESGOTO PREDIAL                                                                                                                                                                                                                                                                                                                                                                                                                                 </t>
  </si>
  <si>
    <t xml:space="preserve">BUCHA DE REDUCAO EM ALUMINIO, COM ROSCA, DE 1 1/2" X 1 1/4", PARA ELETRODUTO                                                                                                                                                                                                                                                                                                                                                                                                                              </t>
  </si>
  <si>
    <t xml:space="preserve">BUCHA DE REDUCAO EM ALUMINIO, COM ROSCA, DE 1 1/2" X 1", PARA ELETRODUTO                                                                                                                                                                                                                                                                                                                                                                                                                                  </t>
  </si>
  <si>
    <t xml:space="preserve">BUCHA DE REDUCAO EM ALUMINIO, COM ROSCA, DE 1 1/2" X 3/4", PARA ELETRODUTO                                                                                                                                                                                                                                                                                                                                                                                                                                </t>
  </si>
  <si>
    <t xml:space="preserve">BUCHA DE REDUCAO EM ALUMINIO, COM ROSCA, DE 1 1/4" X 1/2", PARA ELETRODUTO                                                                                                                                                                                                                                                                                                                                                                                                                                </t>
  </si>
  <si>
    <t xml:space="preserve">BUCHA DE REDUCAO EM ALUMINIO, COM ROSCA, DE 1 1/4" X 1", PARA ELETRODUTO                                                                                                                                                                                                                                                                                                                                                                                                                                  </t>
  </si>
  <si>
    <t xml:space="preserve">BUCHA DE REDUCAO EM ALUMINIO, COM ROSCA, DE 1 1/4" X 3/4", PARA ELETRODUTO                                                                                                                                                                                                                                                                                                                                                                                                                                </t>
  </si>
  <si>
    <t xml:space="preserve">BUCHA DE REDUCAO EM ALUMINIO, COM ROSCA, DE 1" X 1/2", PARA ELETRODUTO                                                                                                                                                                                                                                                                                                                                                                                                                                    </t>
  </si>
  <si>
    <t xml:space="preserve">BUCHA DE REDUCAO EM ALUMINIO, COM ROSCA, DE 1" X 3/4", PARA ELETRODUTO                                                                                                                                                                                                                                                                                                                                                                                                                                    </t>
  </si>
  <si>
    <t xml:space="preserve">BUCHA DE REDUCAO EM ALUMINIO, COM ROSCA, DE 2 1/2" X 1 1/2", PARA ELETRODUTO                                                                                                                                                                                                                                                                                                                                                                                                                              </t>
  </si>
  <si>
    <t xml:space="preserve">BUCHA DE REDUCAO EM ALUMINIO, COM ROSCA, DE 2 1/2" X 1 1/4", PARA ELETRODUTO                                                                                                                                                                                                                                                                                                                                                                                                                              </t>
  </si>
  <si>
    <t xml:space="preserve">BUCHA DE REDUCAO EM ALUMINIO, COM ROSCA, DE 2 1/2" X 1", PARA ELETRODUTO                                                                                                                                                                                                                                                                                                                                                                                                                                  </t>
  </si>
  <si>
    <t xml:space="preserve">BUCHA DE REDUCAO EM ALUMINIO, COM ROSCA, DE 2 1/2" X 2", PARA ELETRODUTO                                                                                                                                                                                                                                                                                                                                                                                                                                  </t>
  </si>
  <si>
    <t xml:space="preserve">BUCHA DE REDUCAO EM ALUMINIO, COM ROSCA, DE 2" X 1 1/2", PARA ELETRODUTO                                                                                                                                                                                                                                                                                                                                                                                                                                  </t>
  </si>
  <si>
    <t xml:space="preserve">BUCHA DE REDUCAO EM ALUMINIO, COM ROSCA, DE 2" X 1 1/4", PARA ELETRODUTO                                                                                                                                                                                                                                                                                                                                                                                                                                  </t>
  </si>
  <si>
    <t xml:space="preserve">BUCHA DE REDUCAO EM ALUMINIO, COM ROSCA, DE 2" X 1", PARA ELETRODUTO                                                                                                                                                                                                                                                                                                                                                                                                                                      </t>
  </si>
  <si>
    <t xml:space="preserve">BUCHA DE REDUCAO EM ALUMINIO, COM ROSCA, DE 2" X 3/4", PARA ELETRODUTO                                                                                                                                                                                                                                                                                                                                                                                                                                    </t>
  </si>
  <si>
    <t xml:space="preserve">BUCHA DE REDUCAO EM ALUMINIO, COM ROSCA, DE 3/4" X 1/2",  PARA ELETRODUTO                                                                                                                                                                                                                                                                                                                                                                                                                                 </t>
  </si>
  <si>
    <t xml:space="preserve">BUCHA DE REDUCAO EM ALUMINIO, COM ROSCA, DE 3" X 1 1/2", PARA ELETRODUTO                                                                                                                                                                                                                                                                                                                                                                                                                                  </t>
  </si>
  <si>
    <t xml:space="preserve">BUCHA DE REDUCAO EM ALUMINIO, COM ROSCA, DE 3" X 1 1/4", PARA ELETRODUTO                                                                                                                                                                                                                                                                                                                                                                                                                                  </t>
  </si>
  <si>
    <t xml:space="preserve">BUCHA DE REDUCAO EM ALUMINIO, COM ROSCA, DE 3" X 2 1/2", PARA ELETRODUTO                                                                                                                                                                                                                                                                                                                                                                                                                                  </t>
  </si>
  <si>
    <t xml:space="preserve">BUCHA DE REDUCAO EM ALUMINIO, COM ROSCA, DE 3" X 2", PARA ELETRODUTO                                                                                                                                                                                                                                                                                                                                                                                                                                      </t>
  </si>
  <si>
    <t xml:space="preserve">BUCHA DE REDUCAO EM ALUMINIO, COM ROSCA, DE 4" X 2 1/2", PARA ELETRODUTO                                                                                                                                                                                                                                                                                                                                                                                                                                  </t>
  </si>
  <si>
    <t xml:space="preserve">BUCHA DE REDUCAO EM ALUMINIO, COM ROSCA, DE 4" X 2", PARA ELETRODUTO                                                                                                                                                                                                                                                                                                                                                                                                                                      </t>
  </si>
  <si>
    <t xml:space="preserve">BUCHA DE REDUCAO EM ALUMINIO, COM ROSCA, DE 4" X 3", PARA ELETRODUTO                                                                                                                                                                                                                                                                                                                                                                                                                                      </t>
  </si>
  <si>
    <t xml:space="preserve">BUCHA DE REDUCAO PVC ROSCAVEL 3/4" X 1/2"                                                                                                                                                                                                                                                                                                                                                                                                                                                                 </t>
  </si>
  <si>
    <t xml:space="preserve">BUCHA DE REDUCAO PVC, ROSCAVEL 1 1/2" X 1"                                                                                                                                                                                                                                                                                                                                                                                                                                                                </t>
  </si>
  <si>
    <t xml:space="preserve">BUCHA DE REDUCAO PVC, ROSCAVEL, 1 1/2" X 3/4"                                                                                                                                                                                                                                                                                                                                                                                                                                                             </t>
  </si>
  <si>
    <t xml:space="preserve">BUCHA DE REDUCAO PVC, ROSCAVEL, 1" X 1/2"                                                                                                                                                                                                                                                                                                                                                                                                                                                                 </t>
  </si>
  <si>
    <t xml:space="preserve">BUCHA DE REDUCAO PVC, ROSCAVEL, 1" X 3/4"                                                                                                                                                                                                                                                                                                                                                                                                                                                                 </t>
  </si>
  <si>
    <t xml:space="preserve">BUCHA DE REDUCAO, CPVC, SOLDAVEL, 22 X 15 MM, PARA AGUA QUENTE                                                                                                                                                                                                                                                                                                                                                                                                                                            </t>
  </si>
  <si>
    <t xml:space="preserve">BUCHA DE REDUCAO, CPVC, SOLDAVEL, 28 X 22 MM, PARA AGUA QUENTE                                                                                                                                                                                                                                                                                                                                                                                                                                            </t>
  </si>
  <si>
    <t xml:space="preserve">BUCHA DE REDUCAO, CPVC, SOLDAVEL, 35 X 28 MM, PARA AGUA QUENTE                                                                                                                                                                                                                                                                                                                                                                                                                                            </t>
  </si>
  <si>
    <t xml:space="preserve">BUCHA DE REDUCAO, CPVC, SOLDAVEL, 42 X 22 MM, PARA AGUA QUENTE                                                                                                                                                                                                                                                                                                                                                                                                                                            </t>
  </si>
  <si>
    <t xml:space="preserve">BUCHA DE REDUCAO, CPVC, SOLDAVEL, 54 X 35 MM, PARA AGUA QUENTE                                                                                                                                                                                                                                                                                                                                                                                                                                            </t>
  </si>
  <si>
    <t xml:space="preserve">BUCHA DE REDUCAO, PPR, DN 25 X 20 MM, PARA AGUA QUENTE PREDIAL                                                                                                                                                                                                                                                                                                                                                                                                                                            </t>
  </si>
  <si>
    <t xml:space="preserve">BUCHA DE REDUCAO, PPR, DN 32 X 25 MM, PARA AGUA QUENTE E FRIA PREDIAL                                                                                                                                                                                                                                                                                                                                                                                                                                     </t>
  </si>
  <si>
    <t xml:space="preserve">BUCHA DE REDUCAO, PPR, DN 40 X 25 MM, PARA AGUA QUENTE E FRIA PREDIAL                                                                                                                                                                                                                                                                                                                                                                                                                                     </t>
  </si>
  <si>
    <t xml:space="preserve">BUCHA DE REDUCAO, PPR, DN 50 X 25 MM, PARA AGUA QUENTE E FRIA PREDIAL                                                                                                                                                                                                                                                                                                                                                                                                                                     </t>
  </si>
  <si>
    <t xml:space="preserve">BUCHA DE REDUCAO, PPR, DN 50 X 32 MM, PARA AGUA QUENTE E FRIA PREDIAL                                                                                                                                                                                                                                                                                                                                                                                                                                     </t>
  </si>
  <si>
    <t xml:space="preserve">BUCHA DE REDUCAO, PVC, LONGA, SERIE R, DN 50 X 40 MM, PARA ESGOTO PREDIAL                                                                                                                                                                                                                                                                                                                                                                                                                                 </t>
  </si>
  <si>
    <t xml:space="preserve">BUCHA EM ALUMINIO, COM ROSCA, DE  1 1/2", PARA ELETRODUTO                                                                                                                                                                                                                                                                                                                                                                                                                                                 </t>
  </si>
  <si>
    <t xml:space="preserve">BUCHA EM ALUMINIO, COM ROSCA, DE 1 1/4", PARA ELETRODUTO                                                                                                                                                                                                                                                                                                                                                                                                                                                  </t>
  </si>
  <si>
    <t xml:space="preserve">BUCHA EM ALUMINIO, COM ROSCA, DE 1/2", PARA ELETRODUTO                                                                                                                                                                                                                                                                                                                                                                                                                                                    </t>
  </si>
  <si>
    <t xml:space="preserve">BUCHA EM ALUMINIO, COM ROSCA, DE 1", PARA ELETRODUTO                                                                                                                                                                                                                                                                                                                                                                                                                                                      </t>
  </si>
  <si>
    <t xml:space="preserve">BUCHA EM ALUMINIO, COM ROSCA, DE 2 1/2", PARA ELETRODUTO                                                                                                                                                                                                                                                                                                                                                                                                                                                  </t>
  </si>
  <si>
    <t xml:space="preserve">BUCHA EM ALUMINIO, COM ROSCA, DE 2", PARA ELETRODUTO                                                                                                                                                                                                                                                                                                                                                                                                                                                      </t>
  </si>
  <si>
    <t xml:space="preserve">BUCHA EM ALUMINIO, COM ROSCA, DE 3/4", PARA ELETRODUTO                                                                                                                                                                                                                                                                                                                                                                                                                                                    </t>
  </si>
  <si>
    <t xml:space="preserve">BUCHA EM ALUMINIO, COM ROSCA, DE 3/8", PARA ELETRODUTO                                                                                                                                                                                                                                                                                                                                                                                                                                                    </t>
  </si>
  <si>
    <t xml:space="preserve">BUCHA EM ALUMINIO, COM ROSCA, DE 3", PARA ELETRODUTO                                                                                                                                                                                                                                                                                                                                                                                                                                                      </t>
  </si>
  <si>
    <t xml:space="preserve">BUCHA EM ALUMINIO, COM ROSCA, DE 4", PARA ELETRODUTO                                                                                                                                                                                                                                                                                                                                                                                                                                                      </t>
  </si>
  <si>
    <t xml:space="preserve">CABECEIRA DIREITA OU ESQUERDA, PVC, PARA CALHA PLUVIAL, DIAMETRO ENTRE *119 E 170* MM, PARA DRENAGEM PLUVIAL PREDIAL                                                                                                                                                                                                                                                                                                                                                                                      </t>
  </si>
  <si>
    <t xml:space="preserve">CABECOTE PARA ENTRADA DE LINHA DE ALIMENTACAO PARA ELETRODUTO, EM LIGA DE ALUMINIO COM ACABAMENTO ANTI CORROSIVO, COM FIXACAO POR ENCAIXE LISO DE 360 GRAUS, DE 1 1/2"                                                                                                                                                                                                                                                                                                                                    </t>
  </si>
  <si>
    <t xml:space="preserve">CABECOTE PARA ENTRADA DE LINHA DE ALIMENTACAO PARA ELETRODUTO, EM LIGA DE ALUMINIO COM ACABAMENTO ANTI CORROSIVO, COM FIXACAO POR ENCAIXE LISO DE 360 GRAUS, DE 1 1/4"                                                                                                                                                                                                                                                                                                                                    </t>
  </si>
  <si>
    <t xml:space="preserve">CABECOTE PARA ENTRADA DE LINHA DE ALIMENTACAO PARA ELETRODUTO, EM LIGA DE ALUMINIO COM ACABAMENTO ANTI CORROSIVO, COM FIXACAO POR ENCAIXE LISO DE 360 GRAUS, DE 1/2"                                                                                                                                                                                                                                                                                                                                      </t>
  </si>
  <si>
    <t xml:space="preserve">CABECOTE PARA ENTRADA DE LINHA DE ALIMENTACAO PARA ELETRODUTO, EM LIGA DE ALUMINIO COM ACABAMENTO ANTI CORROSIVO, COM FIXACAO POR ENCAIXE LISO DE 360 GRAUS, DE 1"                                                                                                                                                                                                                                                                                                                                        </t>
  </si>
  <si>
    <t xml:space="preserve">CABECOTE PARA ENTRADA DE LINHA DE ALIMENTACAO PARA ELETRODUTO, EM LIGA DE ALUMINIO COM ACABAMENTO ANTI CORROSIVO, COM FIXACAO POR ENCAIXE LISO DE 360 GRAUS, DE 2 1/2"                                                                                                                                                                                                                                                                                                                                    </t>
  </si>
  <si>
    <t xml:space="preserve">CABECOTE PARA ENTRADA DE LINHA DE ALIMENTACAO PARA ELETRODUTO, EM LIGA DE ALUMINIO COM ACABAMENTO ANTI CORROSIVO, COM FIXACAO POR ENCAIXE LISO DE 360 GRAUS, DE 2"                                                                                                                                                                                                                                                                                                                                        </t>
  </si>
  <si>
    <t xml:space="preserve">CABECOTE PARA ENTRADA DE LINHA DE ALIMENTACAO PARA ELETRODUTO, EM LIGA DE ALUMINIO COM ACABAMENTO ANTI CORROSIVO, COM FIXACAO POR ENCAIXE LISO DE 360 GRAUS, DE 3 1/2"                                                                                                                                                                                                                                                                                                                                    </t>
  </si>
  <si>
    <t xml:space="preserve">CABECOTE PARA ENTRADA DE LINHA DE ALIMENTACAO PARA ELETRODUTO, EM LIGA DE ALUMINIO COM ACABAMENTO ANTI CORROSIVO, COM FIXACAO POR ENCAIXE LISO DE 360 GRAUS, DE 3/4"                                                                                                                                                                                                                                                                                                                                      </t>
  </si>
  <si>
    <t xml:space="preserve">CABECOTE PARA ENTRADA DE LINHA DE ALIMENTACAO PARA ELETRODUTO, EM LIGA DE ALUMINIO COM ACABAMENTO ANTI CORROSIVO, COM FIXACAO POR ENCAIXE LISO DE 360 GRAUS, DE 3"                                                                                                                                                                                                                                                                                                                                        </t>
  </si>
  <si>
    <t xml:space="preserve">CABECOTE PARA ENTRADA DE LINHA DE ALIMENTACAO PARA ELETRODUTO, EM LIGA DE ALUMINIO COM ACABAMENTO ANTI CORROSIVO, COM FIXACAO POR ENCAIXE LISO DE 360 GRAUS, DE 4"                                                                                                                                                                                                                                                                                                                                        </t>
  </si>
  <si>
    <t xml:space="preserve">CABIDE/GANCHO DE BANHEIRO SIMPLES EM METAL CROMADO                                                                                                                                                                                                                                                                                                                                                                                                                                                        </t>
  </si>
  <si>
    <t xml:space="preserve">CABO COAXIAL RG11 95% DE MALHA                                                                                                                                                                                                                                                                                                                                                                                                                                                                            </t>
  </si>
  <si>
    <t xml:space="preserve">CABO COAXIAL RG59 95% DE MALHA                                                                                                                                                                                                                                                                                                                                                                                                                                                                            </t>
  </si>
  <si>
    <t xml:space="preserve">CABO COAXIAL RG6 95% DE MALHA                                                                                                                                                                                                                                                                                                                                                                                                                                                                             </t>
  </si>
  <si>
    <t xml:space="preserve">CABO DE ACO GALVANIZADO, DIAMETRO 12,7 MM (1/2"), COM ALMA DE ACO CABO INDEPENDENTE 6 X 25 F                                                                                                                                                                                                                                                                                                                                                                                                              </t>
  </si>
  <si>
    <t xml:space="preserve">CABO DE ACO GALVANIZADO, DIAMETRO 12,7 MM (1/2"), COM ALMA DE FIBRA 6 X 25 F                                                                                                                                                                                                                                                                                                                                                                                                                              </t>
  </si>
  <si>
    <t xml:space="preserve">CABO DE ACO GALVANIZADO, DIAMETRO 9,53 MM (3/8"), COM ALMA DE FIBRA 6 X 25 F                                                                                                                                                                                                                                                                                                                                                                                                                              </t>
  </si>
  <si>
    <t xml:space="preserve">CABO DE ALUMINIO NU COM ALMA DE ACO, BITOLA 1/0 AWG                                                                                                                                                                                                                                                                                                                                                                                                                                                       </t>
  </si>
  <si>
    <t xml:space="preserve">CABO DE ALUMINIO NU COM ALMA DE ACO, BITOLA 2 AWG                                                                                                                                                                                                                                                                                                                                                                                                                                                         </t>
  </si>
  <si>
    <t xml:space="preserve">CABO DE ALUMINIO NU COM ALMA DE ACO, BITOLA 2/0 AWG                                                                                                                                                                                                                                                                                                                                                                                                                                                       </t>
  </si>
  <si>
    <t xml:space="preserve">CABO DE ALUMINIO NU COM ALMA DE ACO, BITOLA 4 AWG                                                                                                                                                                                                                                                                                                                                                                                                                                                         </t>
  </si>
  <si>
    <t xml:space="preserve">CABO DE ALUMINIO NU SEM ALMA DE ACO, BITOLA 1/0 AWG                                                                                                                                                                                                                                                                                                                                                                                                                                                       </t>
  </si>
  <si>
    <t xml:space="preserve">CABO DE ALUMINIO NU SEM ALMA DE ACO, BITOLA 2 AWG                                                                                                                                                                                                                                                                                                                                                                                                                                                         </t>
  </si>
  <si>
    <t xml:space="preserve">CABO DE ALUMINIO NU SEM ALMA DE ACO, BITOLA 2/0 AWG                                                                                                                                                                                                                                                                                                                                                                                                                                                       </t>
  </si>
  <si>
    <t xml:space="preserve">CABO DE ALUMINIO NU SEM ALMA DE ACO, BITOLA 4 AWG                                                                                                                                                                                                                                                                                                                                                                                                                                                         </t>
  </si>
  <si>
    <t xml:space="preserve">CABO DE COBRE FLEXIVEL NAO HALOGENADO, SEM EMISSAO DE FUMACA, 750V, SECAO NOMINAL 120 MM                                                                                                                                                                                                                                                                                                                                                                                                                  </t>
  </si>
  <si>
    <t xml:space="preserve">CABO DE COBRE FLEXIVEL NAO HALOGENADO, SEM EMISSAO DE FUMACA, 750V, SECAO NOMINAL 2,5 MM                                                                                                                                                                                                                                                                                                                                                                                                                  </t>
  </si>
  <si>
    <t xml:space="preserve">CABO DE COBRE FLEXIVEL NAO HALOGENADO, SEM EMISSAO DE FUMACA, 750V, SECAO NOMINAL 240 MM                                                                                                                                                                                                                                                                                                                                                                                                                  </t>
  </si>
  <si>
    <t xml:space="preserve">CABO DE COBRE FLEXIVEL NAO HALOGENADO, SEM EMISSAO DE FUMACA, 750V, SECAO NOMINAL 50 MM                                                                                                                                                                                                                                                                                                                                                                                                                   </t>
  </si>
  <si>
    <t xml:space="preserve">CABO DE COBRE FLEXIVEL NAO HALOGENADO, SEM EMISSAO DE FUMACA, 750V, SECAO NOMINAL 6,0 MM                                                                                                                                                                                                                                                                                                                                                                                                                  </t>
  </si>
  <si>
    <t xml:space="preserve">CABO DE COBRE NU 10 MM2 MEIO-DURO                                                                                                                                                                                                                                                                                                                                                                                                                                                                         </t>
  </si>
  <si>
    <t xml:space="preserve">CABO DE COBRE NU 120 MM2 MEIO-DURO                                                                                                                                                                                                                                                                                                                                                                                                                                                                        </t>
  </si>
  <si>
    <t xml:space="preserve">CABO DE COBRE NU 150 MM2 MEIO-DURO                                                                                                                                                                                                                                                                                                                                                                                                                                                                        </t>
  </si>
  <si>
    <t xml:space="preserve">CABO DE COBRE NU 16 MM2 MEIO-DURO                                                                                                                                                                                                                                                                                                                                                                                                                                                                         </t>
  </si>
  <si>
    <t xml:space="preserve">CABO DE COBRE NU 185 MM2 MEIO-DURO                                                                                                                                                                                                                                                                                                                                                                                                                                                                        </t>
  </si>
  <si>
    <t xml:space="preserve">CABO DE COBRE NU 25 MM2 MEIO-DURO                                                                                                                                                                                                                                                                                                                                                                                                                                                                         </t>
  </si>
  <si>
    <t xml:space="preserve">CABO DE COBRE NU 35 MM2 MEIO-DURO                                                                                                                                                                                                                                                                                                                                                                                                                                                                         </t>
  </si>
  <si>
    <t xml:space="preserve">CABO DE COBRE NU 50 MM2 MEIO-DURO                                                                                                                                                                                                                                                                                                                                                                                                                                                                         </t>
  </si>
  <si>
    <t xml:space="preserve">CABO DE COBRE NU 70 MM2 MEIO-DURO                                                                                                                                                                                                                                                                                                                                                                                                                                                                         </t>
  </si>
  <si>
    <t xml:space="preserve">CABO DE COBRE NU 95 MM2 MEIO-DURO                                                                                                                                                                                                                                                                                                                                                                                                                                                                         </t>
  </si>
  <si>
    <t xml:space="preserve">CABO DE COBRE, FLEXIVEL, CLASSE 4 OU 5, ISOLACAO EM PVC/A, ANTICHAMA BWF-B, COBERTURA PVC-ST1, ANTICHAMA BWF-B, 1 CONDUTOR, 0,6/1 KV, SECAO NOMINAL 1,5 MM2                                                                                                                                                                                                                                                                                                                                               </t>
  </si>
  <si>
    <t xml:space="preserve">CABO DE COBRE, FLEXIVEL, CLASSE 4 OU 5, ISOLACAO EM PVC/A, ANTICHAMA BWF-B, COBERTURA PVC-ST1, ANTICHAMA BWF-B, 1 CONDUTOR, 0,6/1 KV, SECAO NOMINAL 10 MM2                                                                                                                                                                                                                                                                                                                                                </t>
  </si>
  <si>
    <t xml:space="preserve">CABO DE COBRE, FLEXIVEL, CLASSE 4 OU 5, ISOLACAO EM PVC/A, ANTICHAMA BWF-B, COBERTURA PVC-ST1, ANTICHAMA BWF-B, 1 CONDUTOR, 0,6/1 KV, SECAO NOMINAL 120 MM2                                                                                                                                                                                                                                                                                                                                               </t>
  </si>
  <si>
    <t xml:space="preserve">CABO DE COBRE, FLEXIVEL, CLASSE 4 OU 5, ISOLACAO EM PVC/A, ANTICHAMA BWF-B, COBERTURA PVC-ST1, ANTICHAMA BWF-B, 1 CONDUTOR, 0,6/1 KV, SECAO NOMINAL 150 MM2                                                                                                                                                                                                                                                                                                                                               </t>
  </si>
  <si>
    <t xml:space="preserve">CABO DE COBRE, FLEXIVEL, CLASSE 4 OU 5, ISOLACAO EM PVC/A, ANTICHAMA BWF-B, COBERTURA PVC-ST1, ANTICHAMA BWF-B, 1 CONDUTOR, 0,6/1 KV, SECAO NOMINAL 16 MM2                                                                                                                                                                                                                                                                                                                                                </t>
  </si>
  <si>
    <t xml:space="preserve">CABO DE COBRE, FLEXIVEL, CLASSE 4 OU 5, ISOLACAO EM PVC/A, ANTICHAMA BWF-B, COBERTURA PVC-ST1, ANTICHAMA BWF-B, 1 CONDUTOR, 0,6/1 KV, SECAO NOMINAL 185 MM2                                                                                                                                                                                                                                                                                                                                               </t>
  </si>
  <si>
    <t xml:space="preserve">CABO DE COBRE, FLEXIVEL, CLASSE 4 OU 5, ISOLACAO EM PVC/A, ANTICHAMA BWF-B, COBERTURA PVC-ST1, ANTICHAMA BWF-B, 1 CONDUTOR, 0,6/1 KV, SECAO NOMINAL 2,5 MM2                                                                                                                                                                                                                                                                                                                                               </t>
  </si>
  <si>
    <t xml:space="preserve">CABO DE COBRE, FLEXIVEL, CLASSE 4 OU 5, ISOLACAO EM PVC/A, ANTICHAMA BWF-B, COBERTURA PVC-ST1, ANTICHAMA BWF-B, 1 CONDUTOR, 0,6/1 KV, SECAO NOMINAL 240 MM2                                                                                                                                                                                                                                                                                                                                               </t>
  </si>
  <si>
    <t xml:space="preserve">CABO DE COBRE, FLEXIVEL, CLASSE 4 OU 5, ISOLACAO EM PVC/A, ANTICHAMA BWF-B, COBERTURA PVC-ST1, ANTICHAMA BWF-B, 1 CONDUTOR, 0,6/1 KV, SECAO NOMINAL 25 MM2                                                                                                                                                                                                                                                                                                                                                </t>
  </si>
  <si>
    <t xml:space="preserve">CABO DE COBRE, FLEXIVEL, CLASSE 4 OU 5, ISOLACAO EM PVC/A, ANTICHAMA BWF-B, COBERTURA PVC-ST1, ANTICHAMA BWF-B, 1 CONDUTOR, 0,6/1 KV, SECAO NOMINAL 300 MM2                                                                                                                                                                                                                                                                                                                                               </t>
  </si>
  <si>
    <t xml:space="preserve">CABO DE COBRE, FLEXIVEL, CLASSE 4 OU 5, ISOLACAO EM PVC/A, ANTICHAMA BWF-B, COBERTURA PVC-ST1, ANTICHAMA BWF-B, 1 CONDUTOR, 0,6/1 KV, SECAO NOMINAL 35 MM2                                                                                                                                                                                                                                                                                                                                                </t>
  </si>
  <si>
    <t xml:space="preserve">CABO DE COBRE, FLEXIVEL, CLASSE 4 OU 5, ISOLACAO EM PVC/A, ANTICHAMA BWF-B, COBERTURA PVC-ST1, ANTICHAMA BWF-B, 1 CONDUTOR, 0,6/1 KV, SECAO NOMINAL 4 MM2                                                                                                                                                                                                                                                                                                                                                 </t>
  </si>
  <si>
    <t xml:space="preserve">CABO DE COBRE, FLEXIVEL, CLASSE 4 OU 5, ISOLACAO EM PVC/A, ANTICHAMA BWF-B, COBERTURA PVC-ST1, ANTICHAMA BWF-B, 1 CONDUTOR, 0,6/1 KV, SECAO NOMINAL 400 MM2                                                                                                                                                                                                                                                                                                                                               </t>
  </si>
  <si>
    <t xml:space="preserve">CABO DE COBRE, FLEXIVEL, CLASSE 4 OU 5, ISOLACAO EM PVC/A, ANTICHAMA BWF-B, COBERTURA PVC-ST1, ANTICHAMA BWF-B, 1 CONDUTOR, 0,6/1 KV, SECAO NOMINAL 50 MM2                                                                                                                                                                                                                                                                                                                                                </t>
  </si>
  <si>
    <t xml:space="preserve">CABO DE COBRE, FLEXIVEL, CLASSE 4 OU 5, ISOLACAO EM PVC/A, ANTICHAMA BWF-B, COBERTURA PVC-ST1, ANTICHAMA BWF-B, 1 CONDUTOR, 0,6/1 KV, SECAO NOMINAL 500 MM2                                                                                                                                                                                                                                                                                                                                               </t>
  </si>
  <si>
    <t xml:space="preserve">CABO DE COBRE, FLEXIVEL, CLASSE 4 OU 5, ISOLACAO EM PVC/A, ANTICHAMA BWF-B, COBERTURA PVC-ST1, ANTICHAMA BWF-B, 1 CONDUTOR, 0,6/1 KV, SECAO NOMINAL 6 MM2                                                                                                                                                                                                                                                                                                                                                 </t>
  </si>
  <si>
    <t xml:space="preserve">CABO DE COBRE, FLEXIVEL, CLASSE 4 OU 5, ISOLACAO EM PVC/A, ANTICHAMA BWF-B, COBERTURA PVC-ST1, ANTICHAMA BWF-B, 1 CONDUTOR, 0,6/1 KV, SECAO NOMINAL 70 MM2                                                                                                                                                                                                                                                                                                                                                </t>
  </si>
  <si>
    <t xml:space="preserve">CABO DE COBRE, FLEXIVEL, CLASSE 4 OU 5, ISOLACAO EM PVC/A, ANTICHAMA BWF-B, COBERTURA PVC-ST1, ANTICHAMA BWF-B, 1 CONDUTOR, 0,6/1 KV, SECAO NOMINAL 95 MM2                                                                                                                                                                                                                                                                                                                                                </t>
  </si>
  <si>
    <t xml:space="preserve">CABO DE COBRE, FLEXIVEL, CLASSE 4 OU 5, ISOLACAO EM PVC/A, ANTICHAMA BWF-B, 1 CONDUTOR, 450/750 V, SECAO NOMINAL 0,5 MM2                                                                                                                                                                                                                                                                                                                                                                                  </t>
  </si>
  <si>
    <t xml:space="preserve">CABO DE COBRE, FLEXIVEL, CLASSE 4 OU 5, ISOLACAO EM PVC/A, ANTICHAMA BWF-B, 1 CONDUTOR, 450/750 V, SECAO NOMINAL 0,75 MM2                                                                                                                                                                                                                                                                                                                                                                                 </t>
  </si>
  <si>
    <t xml:space="preserve">CABO DE COBRE, FLEXIVEL, CLASSE 4 OU 5, ISOLACAO EM PVC/A, ANTICHAMA BWF-B, 1 CONDUTOR, 450/750 V, SECAO NOMINAL 1,0 MM2                                                                                                                                                                                                                                                                                                                                                                                  </t>
  </si>
  <si>
    <t xml:space="preserve">CABO DE COBRE, FLEXIVEL, CLASSE 4 OU 5, ISOLACAO EM PVC/A, ANTICHAMA BWF-B, 1 CONDUTOR, 450/750 V, SECAO NOMINAL 1,5 MM2                                                                                                                                                                                                                                                                                                                                                                                  </t>
  </si>
  <si>
    <t xml:space="preserve">CABO DE COBRE, FLEXIVEL, CLASSE 4 OU 5, ISOLACAO EM PVC/A, ANTICHAMA BWF-B, 1 CONDUTOR, 450/750 V, SECAO NOMINAL 10 MM2                                                                                                                                                                                                                                                                                                                                                                                   </t>
  </si>
  <si>
    <t xml:space="preserve">CABO DE COBRE, FLEXIVEL, CLASSE 4 OU 5, ISOLACAO EM PVC/A, ANTICHAMA BWF-B, 1 CONDUTOR, 450/750 V, SECAO NOMINAL 120 MM2                                                                                                                                                                                                                                                                                                                                                                                  </t>
  </si>
  <si>
    <t xml:space="preserve">CABO DE COBRE, FLEXIVEL, CLASSE 4 OU 5, ISOLACAO EM PVC/A, ANTICHAMA BWF-B, 1 CONDUTOR, 450/750 V, SECAO NOMINAL 150 MM2                                                                                                                                                                                                                                                                                                                                                                                  </t>
  </si>
  <si>
    <t xml:space="preserve">CABO DE COBRE, FLEXIVEL, CLASSE 4 OU 5, ISOLACAO EM PVC/A, ANTICHAMA BWF-B, 1 CONDUTOR, 450/750 V, SECAO NOMINAL 16 MM2                                                                                                                                                                                                                                                                                                                                                                                   </t>
  </si>
  <si>
    <t xml:space="preserve">CABO DE COBRE, FLEXIVEL, CLASSE 4 OU 5, ISOLACAO EM PVC/A, ANTICHAMA BWF-B, 1 CONDUTOR, 450/750 V, SECAO NOMINAL 185 MM2                                                                                                                                                                                                                                                                                                                                                                                  </t>
  </si>
  <si>
    <t xml:space="preserve">CABO DE COBRE, FLEXIVEL, CLASSE 4 OU 5, ISOLACAO EM PVC/A, ANTICHAMA BWF-B, 1 CONDUTOR, 450/750 V, SECAO NOMINAL 2,5 MM2                                                                                                                                                                                                                                                                                                                                                                                  </t>
  </si>
  <si>
    <t xml:space="preserve">CABO DE COBRE, FLEXIVEL, CLASSE 4 OU 5, ISOLACAO EM PVC/A, ANTICHAMA BWF-B, 1 CONDUTOR, 450/750 V, SECAO NOMINAL 240 MM2                                                                                                                                                                                                                                                                                                                                                                                  </t>
  </si>
  <si>
    <t xml:space="preserve">CABO DE COBRE, FLEXIVEL, CLASSE 4 OU 5, ISOLACAO EM PVC/A, ANTICHAMA BWF-B, 1 CONDUTOR, 450/750 V, SECAO NOMINAL 25 MM2                                                                                                                                                                                                                                                                                                                                                                                   </t>
  </si>
  <si>
    <t xml:space="preserve">CABO DE COBRE, FLEXIVEL, CLASSE 4 OU 5, ISOLACAO EM PVC/A, ANTICHAMA BWF-B, 1 CONDUTOR, 450/750 V, SECAO NOMINAL 35 MM2                                                                                                                                                                                                                                                                                                                                                                                   </t>
  </si>
  <si>
    <t xml:space="preserve">CABO DE COBRE, FLEXIVEL, CLASSE 4 OU 5, ISOLACAO EM PVC/A, ANTICHAMA BWF-B, 1 CONDUTOR, 450/750 V, SECAO NOMINAL 4 MM2                                                                                                                                                                                                                                                                                                                                                                                    </t>
  </si>
  <si>
    <t xml:space="preserve">CABO DE COBRE, FLEXIVEL, CLASSE 4 OU 5, ISOLACAO EM PVC/A, ANTICHAMA BWF-B, 1 CONDUTOR, 450/750 V, SECAO NOMINAL 50 MM2                                                                                                                                                                                                                                                                                                                                                                                   </t>
  </si>
  <si>
    <t xml:space="preserve">CABO DE COBRE, FLEXIVEL, CLASSE 4 OU 5, ISOLACAO EM PVC/A, ANTICHAMA BWF-B, 1 CONDUTOR, 450/750 V, SECAO NOMINAL 6 MM2                                                                                                                                                                                                                                                                                                                                                                                    </t>
  </si>
  <si>
    <t xml:space="preserve">CABO DE COBRE, FLEXIVEL, CLASSE 4 OU 5, ISOLACAO EM PVC/A, ANTICHAMA BWF-B, 1 CONDUTOR, 450/750 V, SECAO NOMINAL 70 MM2                                                                                                                                                                                                                                                                                                                                                                                   </t>
  </si>
  <si>
    <t xml:space="preserve">CABO DE COBRE, FLEXIVEL, CLASSE 4 OU 5, ISOLACAO EM PVC/A, ANTICHAMA BWF-B, 1 CONDUTOR, 450/750 V, SECAO NOMINAL 95 MM2                                                                                                                                                                                                                                                                                                                                                                                   </t>
  </si>
  <si>
    <t xml:space="preserve">CABO DE COBRE, RIGIDO, CLASSE 2, ISOLACAO EM PVC/A, ANTICHAMA BWF-B, 1 CONDUTOR, 450/750 V, SECAO NOMINAL 150 MM2                                                                                                                                                                                                                                                                                                                                                                                         </t>
  </si>
  <si>
    <t xml:space="preserve">CABO DE COBRE, RIGIDO, CLASSE 2, ISOLACAO EM PVC/A, ANTICHAMA BWF-B, 1 CONDUTOR, 450/750 V, SECAO NOMINAL 16 MM2                                                                                                                                                                                                                                                                                                                                                                                          </t>
  </si>
  <si>
    <t xml:space="preserve">CABO DE COBRE, RIGIDO, CLASSE 2, ISOLACAO EM PVC/A, ANTICHAMA BWF-B, 1 CONDUTOR, 450/750 V, SECAO NOMINAL 185 MM2                                                                                                                                                                                                                                                                                                                                                                                         </t>
  </si>
  <si>
    <t xml:space="preserve">CABO DE COBRE, RIGIDO, CLASSE 2, ISOLACAO EM PVC/A, ANTICHAMA BWF-B, 1 CONDUTOR, 450/750 V, SECAO NOMINAL 240 MM2                                                                                                                                                                                                                                                                                                                                                                                         </t>
  </si>
  <si>
    <t xml:space="preserve">CABO DE COBRE, RIGIDO, CLASSE 2, ISOLACAO EM PVC/A, ANTICHAMA BWF-B, 1 CONDUTOR, 450/750 V, SECAO NOMINAL 25 MM2                                                                                                                                                                                                                                                                                                                                                                                          </t>
  </si>
  <si>
    <t xml:space="preserve">CABO DE COBRE, RIGIDO, CLASSE 2, ISOLACAO EM PVC/A, ANTICHAMA BWF-B, 1 CONDUTOR, 450/750 V, SECAO NOMINAL 35 MM2                                                                                                                                                                                                                                                                                                                                                                                          </t>
  </si>
  <si>
    <t xml:space="preserve">CABO DE COBRE, RIGIDO, CLASSE 2, ISOLACAO EM PVC/A, ANTICHAMA BWF-B, 1 CONDUTOR, 450/750 V, SECAO NOMINAL 50 MM2                                                                                                                                                                                                                                                                                                                                                                                          </t>
  </si>
  <si>
    <t xml:space="preserve">CABO DE COBRE, RIGIDO, CLASSE 2, ISOLACAO EM PVC/A, ANTICHAMA BWF-B, 1 CONDUTOR, 450/750 V, SECAO NOMINAL 6 MM2                                                                                                                                                                                                                                                                                                                                                                                           </t>
  </si>
  <si>
    <t xml:space="preserve">CABO DE COBRE, RIGIDO, CLASSE 2, ISOLACAO EM PVC/A, ANTICHAMA BWF-B, 1 CONDUTOR, 450/750 V, SECAO NOMINAL 70 MM2                                                                                                                                                                                                                                                                                                                                                                                          </t>
  </si>
  <si>
    <t xml:space="preserve">CABO DE COBRE, RIGIDO, CLASSE 2, ISOLACAO EM PVC/A, ANTICHAMA BWF-B, 1 CONDUTOR, 450/750 V, SECAO NOMINAL 95 MM2                                                                                                                                                                                                                                                                                                                                                                                          </t>
  </si>
  <si>
    <t xml:space="preserve">CABO DE COBRE, RIGIDO, CLASSE 2, ISOLACAO EM PVC, ANTI-CHAMA BWF-B, 1 CONDUTOR, 450/750 V, DIAMETRO 120 MM2                                                                                                                                                                                                                                                                                                                                                                                               </t>
  </si>
  <si>
    <t xml:space="preserve">CABO DE REDE, PAR TRANCADO U/UTP, 4 PARES, CATEGORIA 5E (CAT 5E), ISOLAMENTO PVC (CM)                                                                                                                                                                                                                                                                                                                                                                                                                     </t>
  </si>
  <si>
    <t xml:space="preserve">CABO DE REDE, PAR TRANCADO U/UTP, 4 PARES, CATEGORIA 5E (CAT 5E), ISOLAMENTO PVC (CMX)                                                                                                                                                                                                                                                                                                                                                                                                                    </t>
  </si>
  <si>
    <t xml:space="preserve">CABO DE REDE, PAR TRANCADO U/UTP, 4 PARES, CATEGORIA 5E (CAT 5E), ISOLAMENTO PVC (LSZH)                                                                                                                                                                                                                                                                                                                                                                                                                   </t>
  </si>
  <si>
    <t xml:space="preserve">CABO DE REDE, PAR TRANCADO U/UTP, 4 PARES, CATEGORIA 6 (CAT 6), ISOLAMENTO PVC (CM)                                                                                                                                                                                                                                                                                                                                                                                                                       </t>
  </si>
  <si>
    <t xml:space="preserve">CABO DE REDE, PAR TRANCADO UTP, 4 PARES, CATEGORIA 6 (CAT 6), ISOLAMENTO PVC (LSZH)                                                                                                                                                                                                                                                                                                                                                                                                                       </t>
  </si>
  <si>
    <t xml:space="preserve">CABO ELETRONICO CATEGORIA 6A U/UTP 23AWG X 4P                                                                                                                                                                                                                                                                                                                                                                                                                                                             </t>
  </si>
  <si>
    <t xml:space="preserve">CABO FLEXIVEL PVC 750 V, 2 CONDUTORES DE 1,5 MM2                                                                                                                                                                                                                                                                                                                                                                                                                                                          </t>
  </si>
  <si>
    <t xml:space="preserve">CABO FLEXIVEL PVC 750 V, 2 CONDUTORES DE 4,0 MM2                                                                                                                                                                                                                                                                                                                                                                                                                                                          </t>
  </si>
  <si>
    <t xml:space="preserve">CABO FLEXIVEL PVC 750 V, 2 CONDUTORES DE 6,0 MM2                                                                                                                                                                                                                                                                                                                                                                                                                                                          </t>
  </si>
  <si>
    <t xml:space="preserve">CABO FLEXIVEL PVC 750 V, 3 CONDUTORES DE 1,5 MM2                                                                                                                                                                                                                                                                                                                                                                                                                                                          </t>
  </si>
  <si>
    <t xml:space="preserve">CABO FLEXIVEL PVC 750 V, 3 CONDUTORES DE 4,0 MM2                                                                                                                                                                                                                                                                                                                                                                                                                                                          </t>
  </si>
  <si>
    <t xml:space="preserve">CABO FLEXIVEL PVC 750 V, 3 CONDUTORES DE 6,0 MM2                                                                                                                                                                                                                                                                                                                                                                                                                                                          </t>
  </si>
  <si>
    <t xml:space="preserve">CABO FLEXIVEL PVC 750 V, 4 CONDUTORES DE 1,5 MM2                                                                                                                                                                                                                                                                                                                                                                                                                                                          </t>
  </si>
  <si>
    <t xml:space="preserve">CABO FLEXIVEL PVC 750 V, 4 CONDUTORES DE 4,0 MM2                                                                                                                                                                                                                                                                                                                                                                                                                                                          </t>
  </si>
  <si>
    <t xml:space="preserve">CABO FLEXIVEL PVC 750 V, 4 CONDUTORES DE 6,0 MM2                                                                                                                                                                                                                                                                                                                                                                                                                                                          </t>
  </si>
  <si>
    <t xml:space="preserve">CABO MULTIPOLAR DE COBRE, FLEXIVEL, CLASSE 4 OU 5, ISOLACAO EM HEPR, COBERTURA EM PVC-ST2, ANTICHAMA BWF-B, 0,6/1 KV, 3 CONDUTORES DE 1,5 MM2                                                                                                                                                                                                                                                                                                                                                             </t>
  </si>
  <si>
    <t xml:space="preserve">CABO MULTIPOLAR DE COBRE, FLEXIVEL, CLASSE 4 OU 5, ISOLACAO EM HEPR, COBERTURA EM PVC-ST2, ANTICHAMA BWF-B, 0,6/1 KV, 3 CONDUTORES DE 10 MM2                                                                                                                                                                                                                                                                                                                                                              </t>
  </si>
  <si>
    <t xml:space="preserve">CABO MULTIPOLAR DE COBRE, FLEXIVEL, CLASSE 4 OU 5, ISOLACAO EM HEPR, COBERTURA EM PVC-ST2, ANTICHAMA BWF-B, 0,6/1 KV, 3 CONDUTORES DE 120 MM2                                                                                                                                                                                                                                                                                                                                                             </t>
  </si>
  <si>
    <t xml:space="preserve">CABO MULTIPOLAR DE COBRE, FLEXIVEL, CLASSE 4 OU 5, ISOLACAO EM HEPR, COBERTURA EM PVC-ST2, ANTICHAMA BWF-B, 0,6/1 KV, 3 CONDUTORES DE 16 MM2                                                                                                                                                                                                                                                                                                                                                              </t>
  </si>
  <si>
    <t xml:space="preserve">CABO MULTIPOLAR DE COBRE, FLEXIVEL, CLASSE 4 OU 5, ISOLACAO EM HEPR, COBERTURA EM PVC-ST2, ANTICHAMA BWF-B, 0,6/1 KV, 3 CONDUTORES DE 2,5 MM2                                                                                                                                                                                                                                                                                                                                                             </t>
  </si>
  <si>
    <t xml:space="preserve">CABO MULTIPOLAR DE COBRE, FLEXIVEL, CLASSE 4 OU 5, ISOLACAO EM HEPR, COBERTURA EM PVC-ST2, ANTICHAMA BWF-B, 0,6/1 KV, 3 CONDUTORES DE 25 MM2                                                                                                                                                                                                                                                                                                                                                              </t>
  </si>
  <si>
    <t xml:space="preserve">CABO MULTIPOLAR DE COBRE, FLEXIVEL, CLASSE 4 OU 5, ISOLACAO EM HEPR, COBERTURA EM PVC-ST2, ANTICHAMA BWF-B, 0,6/1 KV, 3 CONDUTORES DE 35 MM2                                                                                                                                                                                                                                                                                                                                                              </t>
  </si>
  <si>
    <t xml:space="preserve">CABO MULTIPOLAR DE COBRE, FLEXIVEL, CLASSE 4 OU 5, ISOLACAO EM HEPR, COBERTURA EM PVC-ST2, ANTICHAMA BWF-B, 0,6/1 KV, 3 CONDUTORES DE 4 MM2                                                                                                                                                                                                                                                                                                                                                               </t>
  </si>
  <si>
    <t xml:space="preserve">CABO MULTIPOLAR DE COBRE, FLEXIVEL, CLASSE 4 OU 5, ISOLACAO EM HEPR, COBERTURA EM PVC-ST2, ANTICHAMA BWF-B, 0,6/1 KV, 3 CONDUTORES DE 50 MM2                                                                                                                                                                                                                                                                                                                                                              </t>
  </si>
  <si>
    <t xml:space="preserve">CABO MULTIPOLAR DE COBRE, FLEXIVEL, CLASSE 4 OU 5, ISOLACAO EM HEPR, COBERTURA EM PVC-ST2, ANTICHAMA BWF-B, 0,6/1 KV, 3 CONDUTORES DE 6 MM2                                                                                                                                                                                                                                                                                                                                                               </t>
  </si>
  <si>
    <t xml:space="preserve">CABO MULTIPOLAR DE COBRE, FLEXIVEL, CLASSE 4 OU 5, ISOLACAO EM HEPR, COBERTURA EM PVC-ST2, ANTICHAMA BWF-B, 0,6/1 KV, 3 CONDUTORES DE 70 MM2                                                                                                                                                                                                                                                                                                                                                              </t>
  </si>
  <si>
    <t xml:space="preserve">CABO MULTIPOLAR DE COBRE, FLEXIVEL, CLASSE 4 OU 5, ISOLACAO EM HEPR, COBERTURA EM PVC-ST2, ANTICHAMA BWF-B, 0,6/1 KV, 3 CONDUTORES DE 95 MM2                                                                                                                                                                                                                                                                                                                                                              </t>
  </si>
  <si>
    <t xml:space="preserve">CABO TELEFONICO CCI 50, 1 PAR, USO INTERNO, SEM BLINDAGEM                                                                                                                                                                                                                                                                                                                                                                                                                                                 </t>
  </si>
  <si>
    <t xml:space="preserve">CABO TELEFONICO CCI 50, 2 PARES, USO INTERNO, SEM BLINDAGEM                                                                                                                                                                                                                                                                                                                                                                                                                                               </t>
  </si>
  <si>
    <t xml:space="preserve">CABO TELEFONICO CCI 50, 3 PARES, USO INTERNO, SEM BLINDAGEM                                                                                                                                                                                                                                                                                                                                                                                                                                               </t>
  </si>
  <si>
    <t xml:space="preserve">CABO TELEFONICO CCI 50, 4 PARES, USO INTERNO, SEM BLINDAGEM                                                                                                                                                                                                                                                                                                                                                                                                                                               </t>
  </si>
  <si>
    <t xml:space="preserve">CABO TELEFONICO CCI 50, 5 PARES, USO INTERNO, SEM BLINDAGEM                                                                                                                                                                                                                                                                                                                                                                                                                                               </t>
  </si>
  <si>
    <t xml:space="preserve">CABO TELEFONICO CCI 50, 6 PARES, USO INTERNO, SEM BLINDAGEM                                                                                                                                                                                                                                                                                                                                                                                                                                               </t>
  </si>
  <si>
    <t xml:space="preserve">CABO TELEFONICO CI 50, 10 PARES, USO INTERNO                                                                                                                                                                                                                                                                                                                                                                                                                                                              </t>
  </si>
  <si>
    <t xml:space="preserve">CABO TELEFONICO CI 50, 20 PARES, USO INTERNO                                                                                                                                                                                                                                                                                                                                                                                                                                                              </t>
  </si>
  <si>
    <t xml:space="preserve">CABO TELEFONICO CI 50, 200 PARES, USO INTERNO                                                                                                                                                                                                                                                                                                                                                                                                                                                             </t>
  </si>
  <si>
    <t xml:space="preserve">CABO TELEFONICO CI 50, 30 PARES, USO INTERNO                                                                                                                                                                                                                                                                                                                                                                                                                                                              </t>
  </si>
  <si>
    <t xml:space="preserve">CABO TELEFONICO CI 50, 50 PARES, USO INTERNO                                                                                                                                                                                                                                                                                                                                                                                                                                                              </t>
  </si>
  <si>
    <t xml:space="preserve">CABO TELEFONICO CI 50, 75 PARES, USO INTERNO                                                                                                                                                                                                                                                                                                                                                                                                                                                              </t>
  </si>
  <si>
    <t xml:space="preserve">CABO TELEFONICO CTP - APL - 50, 10 PARES, USO EXTERNO                                                                                                                                                                                                                                                                                                                                                                                                                                                     </t>
  </si>
  <si>
    <t xml:space="preserve">CABO TELEFONICO CTP - APL - 50, 100 PARES, USO EXTERNO                                                                                                                                                                                                                                                                                                                                                                                                                                                    </t>
  </si>
  <si>
    <t xml:space="preserve">CABO TELEFONICO CTP - APL - 50, 20 PARES, USO EXTERNO                                                                                                                                                                                                                                                                                                                                                                                                                                                     </t>
  </si>
  <si>
    <t xml:space="preserve">CABO TELEFONICO CTP - APL - 50, 30 PARES, USO EXTERNO                                                                                                                                                                                                                                                                                                                                                                                                                                                     </t>
  </si>
  <si>
    <t xml:space="preserve">CACAMBA METALICA BASCULANTE COM CAPACIDADE DE 10 M3 (INCLUI MONTAGEM, NAO INCLUI CAMINHAO)                                                                                                                                                                                                                                                                                                                                                                                                                </t>
  </si>
  <si>
    <t xml:space="preserve">CACAMBA METALICA BASCULANTE COM CAPACIDADE DE 12 M3 (INCLUI MONTAGEM, NAO INCLUI CAMINHAO)                                                                                                                                                                                                                                                                                                                                                                                                                </t>
  </si>
  <si>
    <t xml:space="preserve">CACAMBA METALICA BASCULANTE COM CAPACIDADE DE 6 M3 (INCLUI MONTAGEM, NAO INCLUI CAMINHAO)                                                                                                                                                                                                                                                                                                                                                                                                                 </t>
  </si>
  <si>
    <t xml:space="preserve">CACAMBA METALICA BASCULANTE COM CAPACIDADE DE 8 M3 (INCLUI MONTAGEM, NAO INCLUI CAMINHAO)                                                                                                                                                                                                                                                                                                                                                                                                                 </t>
  </si>
  <si>
    <t xml:space="preserve">CADEADO SIMPLES, CORPO EM LATAO MACICO, COM LARGURA DE 25 MM E ALTURA DE APROX 25 MM, HASTE CEMENTADA (NAO LONGA), EM ACO TEMPERADO COM DIAMETRO DE APROX 5,0 MM, INCLUINDO 2 CHAVES                                                                                                                                                                                                                                                                                                                      </t>
  </si>
  <si>
    <t xml:space="preserve">CADEADO SIMPLES, CORPO EM LATAO MACICO, COM LARGURA DE 35 MM E ALTURA DE APROX 30 MM, HASTE CEMENTADA (NAO LONGA), EM ACO TEMPERADO COM DIAMETRO DE APROX 6,0 MM, INCLUINDO 2 CHAVES                                                                                                                                                                                                                                                                                                                      </t>
  </si>
  <si>
    <t xml:space="preserve">CADEADO SIMPLES, CORPO EM LATAO MACICO, COM LARGURA DE 50 MM E ALTURA DE APROX 40 MM, HASTE CEMENTADA EM ACO TEMPERADO COM DIAMETRO DE APROX 8,0 MM, INCLUINDO 2 CHAVES                                                                                                                                                                                                                                                                                                                                   </t>
  </si>
  <si>
    <t xml:space="preserve">CADEIRA SUSPENSA MANUAL / BALANCIM INDIVIDUAL (NBR 14751)                                                                                                                                                                                                                                                                                                                                                                                                                                                 </t>
  </si>
  <si>
    <t xml:space="preserve">CAIBRO APARELHADO *6 X 8* CM, EM MACARANDUBA/MASSARANDUBA, ANGELIM OU EQUIVALENTE DA REGIAO                                                                                                                                                                                                                                                                                                                                                                                                               </t>
  </si>
  <si>
    <t xml:space="preserve">CAIBRO APARELHADO *7,5 X 7,5* CM, EM MACARANDUBA/MASSARANDUBA, ANGELIM OU EQUIVALENTE DA REGIAO                                                                                                                                                                                                                                                                                                                                                                                                           </t>
  </si>
  <si>
    <t xml:space="preserve">CAIBRO NAO APARELHADO *5 X 6* CM, EM MACARANDUBA/MASSARANDUBA, ANGELIM OU EQUIVALENTE DA REGIAO - BRUTA                                                                                                                                                                                                                                                                                                                                                                                                   </t>
  </si>
  <si>
    <t xml:space="preserve">CAIBRO NAO APARELHADO *6 X 6* CM, EM MACARANDUBA/MASSARANDUBA, ANGELIM OU EQUIVALENTE DA REGIAO - BRUTA                                                                                                                                                                                                                                                                                                                                                                                                   </t>
  </si>
  <si>
    <t xml:space="preserve">CAIBRO NAO APARELHADO, *6 X 8* CM, EM MACARANDUBA/MASSARANDUBA, ANGELIM OU EQUIVALENTE DA REGIAO - BRUTA                                                                                                                                                                                                                                                                                                                                                                                                  </t>
  </si>
  <si>
    <t xml:space="preserve">CAIBRO ROLICO DE MADEIRA TRATADA, D = 4 A 7 CM, H = 3,00 M, EM EUCALIPTO OU EQUIVALENTE DA REGIAO                                                                                                                                                                                                                                                                                                                                                                                                         </t>
  </si>
  <si>
    <t xml:space="preserve">CAIBRO 5 X 5 CM EM PINUS, MISTA OU EQUIVALENTE DA REGIAO - BRUTA                                                                                                                                                                                                                                                                                                                                                                                                                                          </t>
  </si>
  <si>
    <t xml:space="preserve">CAIXA D'AGUA / RESERVATORIO EM POLIESTER REFORCADO COM FIBRA DE VIDRO, 10000 LITROS, COM TAMPA                                                                                                                                                                                                                                                                                                                                                                                                            </t>
  </si>
  <si>
    <t xml:space="preserve">CAIXA D'AGUA / RESERVATORIO EM POLIESTER REFORCADO COM FIBRA DE VIDRO, 1500 LITROS, COM TAMPA                                                                                                                                                                                                                                                                                                                                                                                                             </t>
  </si>
  <si>
    <t xml:space="preserve">CAIXA D'AGUA / RESERVATORIO EM POLIESTER REFORCADO COM FIBRA DE VIDRO, 15000 LITROS, COM TAMPA                                                                                                                                                                                                                                                                                                                                                                                                            </t>
  </si>
  <si>
    <t xml:space="preserve">CAIXA D'AGUA / RESERVATORIO EM POLIESTER REFORCADO COM FIBRA DE VIDRO, 2000 LITROS, COM TAMPA                                                                                                                                                                                                                                                                                                                                                                                                             </t>
  </si>
  <si>
    <t xml:space="preserve">CAIXA D'AGUA / RESERVATORIO EM POLIESTER REFORCADO COM FIBRA DE VIDRO, 20000 LITROS, COM TAMPA                                                                                                                                                                                                                                                                                                                                                                                                            </t>
  </si>
  <si>
    <t xml:space="preserve">CAIXA D'AGUA / RESERVATORIO EM POLIESTER REFORCADO COM FIBRA DE VIDRO, 3000 LITROS, COM TAMPA                                                                                                                                                                                                                                                                                                                                                                                                             </t>
  </si>
  <si>
    <t xml:space="preserve">CAIXA D'AGUA / RESERVATORIO EM POLIESTER REFORCADO COM FIBRA DE VIDRO, 500 LITROS, COM TAMPA                                                                                                                                                                                                                                                                                                                                                                                                              </t>
  </si>
  <si>
    <t xml:space="preserve">CAIXA D'AGUA / RESERVATORIO EM POLIESTER REFORCADO COM FIBRA DE VIDRO, 5000 LITROS, COM TAMPA                                                                                                                                                                                                                                                                                                                                                                                                             </t>
  </si>
  <si>
    <t xml:space="preserve">CAIXA D'AGUA / RESERVATORIO EM POLIESTER REFORCADO COM FIBRA DE VIDRO, 7000 LITROS, COM TAMPA                                                                                                                                                                                                                                                                                                                                                                                                             </t>
  </si>
  <si>
    <t xml:space="preserve">CAIXA D'AGUA / RESERVATORIO EM POLIESTER REFORCADO COM FIBRA DE VIDRO, 750 LITROS, COM TAMPA                                                                                                                                                                                                                                                                                                                                                                                                              </t>
  </si>
  <si>
    <t xml:space="preserve">CAIXA D'AGUA / RESERVATORIO EM POLIESTER REFORCADO COM FIBRA DE VIDRO,1000 LITROS, COM TAMPA                                                                                                                                                                                                                                                                                                                                                                                                              </t>
  </si>
  <si>
    <t xml:space="preserve">CAIXA D'AGUA / RESERVATORIO EM POLIETILENO, 1000 LITROS, COM TAMPA                                                                                                                                                                                                                                                                                                                                                                                                                                        </t>
  </si>
  <si>
    <t xml:space="preserve">CAIXA D'AGUA / RESERVATORIO EM POLIETILENO, 1500 LITROS, COM TAMPA                                                                                                                                                                                                                                                                                                                                                                                                                                        </t>
  </si>
  <si>
    <t xml:space="preserve">CAIXA D'AGUA / RESERVATORIO EM POLIETILENO, 2000 LITROS, COM TAMPA                                                                                                                                                                                                                                                                                                                                                                                                                                        </t>
  </si>
  <si>
    <t xml:space="preserve">CAIXA D'AGUA / RESERVATORIO EM POLIETILENO, 3000 LITROS, COM TAMPA                                                                                                                                                                                                                                                                                                                                                                                                                                        </t>
  </si>
  <si>
    <t xml:space="preserve">CAIXA D'AGUA / RESERVATORIO EM POLIETILENO, 500 LITROS, COM TAMPA                                                                                                                                                                                                                                                                                                                                                                                                                                         </t>
  </si>
  <si>
    <t xml:space="preserve">CAIXA D'AGUA / RESERVATORIO EM POLIETILENO, 750 LITROS, COM TAMPA                                                                                                                                                                                                                                                                                                                                                                                                                                         </t>
  </si>
  <si>
    <t xml:space="preserve">CAIXA DE ATERRAMENTO EM CONCRETO PRE-MOLDADO, DIAMETRO DE 0,30 M E ALTURA DE 0,35 M, SEM FUNDO E COM TAMPA                                                                                                                                                                                                                                                                                                                                                                                                </t>
  </si>
  <si>
    <t xml:space="preserve">CAIXA DE CONCRETO ARMADO PRE-MOLDADO, COM FUNDO E SEM TAMPA, DIMENSOES DE 0,30 X 0,30 X 0,30 M                                                                                                                                                                                                                                                                                                                                                                                                            </t>
  </si>
  <si>
    <t xml:space="preserve">CAIXA DE CONCRETO ARMADO PRE-MOLDADO, COM FUNDO E SEM TAMPA, DIMENSOES DE 0,40 X 0,40 X 0,40 M                                                                                                                                                                                                                                                                                                                                                                                                            </t>
  </si>
  <si>
    <t xml:space="preserve">CAIXA DE CONCRETO ARMADO PRE-MOLDADO, COM FUNDO E SEM TAMPA, DIMENSOES DE 0,60 X 0,60 X 0,50 M                                                                                                                                                                                                                                                                                                                                                                                                            </t>
  </si>
  <si>
    <t xml:space="preserve">CAIXA DE CONCRETO ARMADO PRE-MOLDADO, COM FUNDO E SEM TAMPA, DIMENSOES DE 0,80 X 0,80 X 0,50 M                                                                                                                                                                                                                                                                                                                                                                                                            </t>
  </si>
  <si>
    <t xml:space="preserve">CAIXA DE CONCRETO ARMADO PRE-MOLDADO, COM FUNDO E SEM TAMPA, DIMENSOES DE 1,00 X 1,00 X 0,50 M                                                                                                                                                                                                                                                                                                                                                                                                            </t>
  </si>
  <si>
    <t xml:space="preserve">CAIXA DE CONCRETO ARMADO PRE-MOLDADO, COM FUNDO E TAMPA, DIMENSOES DE 0,30 X 0,30 X 0,30 M                                                                                                                                                                                                                                                                                                                                                                                                                </t>
  </si>
  <si>
    <t xml:space="preserve">CAIXA DE CONCRETO ARMADO PRE-MOLDADO, COM FUNDO E TAMPA, DIMENSOES DE 0,40 X 0,40 X 0,40 M                                                                                                                                                                                                                                                                                                                                                                                                                </t>
  </si>
  <si>
    <t xml:space="preserve">CAIXA DE CONCRETO ARMADO PRE-MOLDADO, COM FUNDO E TAMPA, DIMENSOES DE 0,60 X 0,60 X 0,50 M                                                                                                                                                                                                                                                                                                                                                                                                                </t>
  </si>
  <si>
    <t xml:space="preserve">CAIXA DE CONCRETO ARMADO PRE-MOLDADO, SEM FUNDO, QUADRADA, DIMENSOES DE 0,30 X 0,30 X 0,30 M                                                                                                                                                                                                                                                                                                                                                                                                              </t>
  </si>
  <si>
    <t xml:space="preserve">CAIXA DE CONCRETO ARMADO PRE-MOLDADO, SEM FUNDO, QUADRADA, DIMENSOES DE 0,40 X 0,40 X 0,40 M                                                                                                                                                                                                                                                                                                                                                                                                              </t>
  </si>
  <si>
    <t xml:space="preserve">CAIXA DE CONCRETO ARMADO PRE-MOLDADO, SEM FUNDO, QUADRADA, DIMENSOES DE 0,60 X 0,60 X 0,50 M                                                                                                                                                                                                                                                                                                                                                                                                              </t>
  </si>
  <si>
    <t xml:space="preserve">CAIXA DE CONCRETO ARMADO PRE-MOLDADO, SEM FUNDO, QUADRADA, DIMENSOES DE 0,80 X 0,80 X 0,50 M                                                                                                                                                                                                                                                                                                                                                                                                              </t>
  </si>
  <si>
    <t xml:space="preserve">CAIXA DE CONCRETO ARMADO PRE-MOLDADO, SEM FUNDO, QUADRADA, DIMENSOES DE 1,00 X 1,00 X 0,50 M                                                                                                                                                                                                                                                                                                                                                                                                              </t>
  </si>
  <si>
    <t xml:space="preserve">CAIXA DE DERIVACAO PARA MEDIDOR DE ENERGIA, COM BARRAMENTO MONOFASICO, EM POLICARBONATO / TERMOPLASTICO - MODULO (PADRAO CONCESSIONARIA LOCAL)                                                                                                                                                                                                                                                                                                                                                            </t>
  </si>
  <si>
    <t xml:space="preserve">CAIXA DE DERIVACAO PARA MEDIDOR DE ENERGIA, COM BARRAMENTO POLIFASICO, EM POLICARBONATO / TERMOPLASTICO - MODULO (PADRAO CONCESSIONARIA LOCAL)                                                                                                                                                                                                                                                                                                                                                            </t>
  </si>
  <si>
    <t xml:space="preserve">CAIXA DE DESCARGA PLASTICA PARA BACIA / VASO SANITARIO DE EMBUTIR, COM ESPELHO ACIONADOR EM PLASTICO, CAPACIDADE 6 A 10 LITROS, (COMPLETA - ACESSORIOS INCLUSOS)                                                                                                                                                                                                                                                                                                                                          </t>
  </si>
  <si>
    <t xml:space="preserve">CAIXA DE DESCARGA PLASTICA PARA BACIA / VASO SANITARIO, EXTERNA, CAPACIDADE 9 LITROS, PUXADOR FIO DE NYLON, NAO INCLUSO CANO, BOLSA, ENGATE                                                                                                                                                                                                                                                                                                                                                               </t>
  </si>
  <si>
    <t xml:space="preserve">CAIXA DE GORDURA CILINDRICA EM CONCRETO SIMPLES,  PRE-MOLDADA, COM DIAMETRO DE 40 CM E ALTURA DE 45 CM, COM TAMPA                                                                                                                                                                                                                                                                                                                                                                                         </t>
  </si>
  <si>
    <t xml:space="preserve">CAIXA DE GORDURA EM PVC, DIAMETRO MINIMO 300 MM, DIAMETRO DE SAIDA 100 MM, CAPACIDADE  APROXIMADA 18 LITROS, COM TAMPA E CESTO                                                                                                                                                                                                                                                                                                                                                                            </t>
  </si>
  <si>
    <t xml:space="preserve">CAIXA DE INCENDIO/ABRIGO PARA MANGUEIRA, DE EMBUTIR/INTERNA, COM 75 X 45 X 17 CM, EM CHAPA DE ACO, PORTA COM VENTILACAO, VISOR COM A INSCRICAO "INCENDIO", SUPORTE/CESTA INTERNA PARA A MANGUEIRA, PINTURA ELETROSTATICA VERMELHA                                                                                                                                                                                                                                                                         </t>
  </si>
  <si>
    <t xml:space="preserve">CAIXA DE INCENDIO/ABRIGO PARA MANGUEIRA, DE EMBUTIR/INTERNA, COM 90 X 60 X 17 CM, EM CHAPA DE ACO, PORTA COM VENTILACAO, VISOR COM A INSCRICAO "INCENDIO", SUPORTE/CESTA INTERNA PARA A MANGUEIRA, PINTURA ELETROSTATICA VERMELHA                                                                                                                                                                                                                                                                         </t>
  </si>
  <si>
    <t xml:space="preserve">CAIXA DE INCENDIO/ABRIGO PARA MANGUEIRA, DE SOBREPOR/EXTERNA, COM 75 X 45 X 17 CM, EM CHAPA DE ACO, PORTA COM VENTILACAO, VISOR COM A INSCRICAO "INCENDIO", SUPORTE/CESTA INTERNA PARA A MANGUEIRA, PINTURA ELETROSTATICA VERMELHA                                                                                                                                                                                                                                                                        </t>
  </si>
  <si>
    <t xml:space="preserve">CAIXA DE INCENDIO/ABRIGO PARA MANGUEIRA, DE SOBREPOR/EXTERNA, COM 90 X 60 X 17 CM, EM CHAPA DE ACO, PORTA COM VENTILACAO, VISOR COM A INSCRICAO "INCENDIO", SUPORTE/CESTA INTERNA PARA A MANGUEIRA, PINTURA ELETROSTATICA VERMELHA                                                                                                                                                                                                                                                                        </t>
  </si>
  <si>
    <t xml:space="preserve">CAIXA DE INSPECAO PARA ATERRAMENTO E PARA RAIOS, EM POLIPROPILENO,  DIAMETRO = 300 MM X ALTURA = 400 MM                                                                                                                                                                                                                                                                                                                                                                                                   </t>
  </si>
  <si>
    <t xml:space="preserve">CAIXA DE INSPECAO PARA ATERRAMENTO OU OUTRO USO, EM PVC, DN = 250 X 250 MM                                                                                                                                                                                                                                                                                                                                                                                                                                </t>
  </si>
  <si>
    <t xml:space="preserve">CAIXA DE INSPECAO PARA ATERRAMENTO OU OUTRO USO, EM PVC, DN = 300 X *300* MM                                                                                                                                                                                                                                                                                                                                                                                                                              </t>
  </si>
  <si>
    <t xml:space="preserve">CAIXA DE INSPECAO PARA ATERRAMENTO OU OUTRO USO, EM PVC, DN = 300 X 250 MM                                                                                                                                                                                                                                                                                                                                                                                                                                </t>
  </si>
  <si>
    <t xml:space="preserve">CAIXA DE INSPECAO PARA ATERRAMENTO OU OUTRO USO, EM PVC, DN = 300 X 600 MM                                                                                                                                                                                                                                                                                                                                                                                                                                </t>
  </si>
  <si>
    <t xml:space="preserve">CAIXA DE LUZ "3 X 3" EM ACO ESMALTADA                                                                                                                                                                                                                                                                                                                                                                                                                                                                     </t>
  </si>
  <si>
    <t xml:space="preserve">CAIXA DE LUZ "4 X 2" EM ACO ESMALTADA                                                                                                                                                                                                                                                                                                                                                                                                                                                                     </t>
  </si>
  <si>
    <t xml:space="preserve">CAIXA DE LUZ "4 X 4" EM ACO ESMALTADA                                                                                                                                                                                                                                                                                                                                                                                                                                                                     </t>
  </si>
  <si>
    <t xml:space="preserve">CAIXA DE PASSAGEM / DERIVACAO / LUZ, OCTOGONAL 4 X4, EM ACO ESMALTADA, COM FUNDO MOVEL SIMPLES (FMS)                                                                                                                                                                                                                                                                                                                                                                                                      </t>
  </si>
  <si>
    <t xml:space="preserve">CAIXA DE PASSAGEM ELETRICA DE PAREDE, DE EMBUTIR, EM PVC, COM TAMPA APARAFUSADA, DIMENSOES 120 X 120 X *75* MM                                                                                                                                                                                                                                                                                                                                                                                            </t>
  </si>
  <si>
    <t xml:space="preserve">CAIXA DE PASSAGEM ELETRICA DE PAREDE, DE EMBUTIR, EM PVC, COM TAMPA APARAFUSADA, DIMENSOES 150 X 150 X *75* MM                                                                                                                                                                                                                                                                                                                                                                                            </t>
  </si>
  <si>
    <t xml:space="preserve">CAIXA DE PASSAGEM ELETRICA DE PAREDE, DE EMBUTIR, EM PVC, COM TAMPA APARAFUSADA, DIMENSOES 200 X 200 X *90* MM                                                                                                                                                                                                                                                                                                                                                                                            </t>
  </si>
  <si>
    <t xml:space="preserve">CAIXA DE PASSAGEM ELETRICA DE PAREDE, DE EMBUTIR, EM TERMOPLASTICO / PVC, COM TAMPA APARAFUSADA, DIMENSOES 400 X 400 X *120* MM                                                                                                                                                                                                                                                                                                                                                                           </t>
  </si>
  <si>
    <t xml:space="preserve">CAIXA DE PASSAGEM ELETRICA DE PAREDE, DE SOBREPOR, EM PVC, COM TAMPA APARAFUSADA, DIMENSOES 300 X 300 X *100* MM                                                                                                                                                                                                                                                                                                                                                                                          </t>
  </si>
  <si>
    <t xml:space="preserve">CAIXA DE PASSAGEM ELETRICA DE PAREDE, DE SOBREPOR, EM PVC, COM TAMPA APARAFUSADA, DIMENSOES, 400 X 400 X *120* MM                                                                                                                                                                                                                                                                                                                                                                                         </t>
  </si>
  <si>
    <t xml:space="preserve">CAIXA DE PASSAGEM ELETRICA DE PAREDE, DE SOBREPOR, EM TERMOPLASTICO / PVC, COM TAMPA APARAFUSA, DIMENSOES 200 X 200 X *100* MM                                                                                                                                                                                                                                                                                                                                                                            </t>
  </si>
  <si>
    <t xml:space="preserve">CAIXA DE PASSAGEM ELETRICA DE PAREDE, DE SOBREPOR, EM TERMOPLASTICO / PVC, COM TAMPA APARAFUSADA, DIMENSOES, 150 X 150 X *100* MM                                                                                                                                                                                                                                                                                                                                                                         </t>
  </si>
  <si>
    <t xml:space="preserve">CAIXA DE PASSAGEM ELETRICA, PARA PISO, EM PVC, DIMENSOES DE 3/4" A 4"                                                                                                                                                                                                                                                                                                                                                                                                                                     </t>
  </si>
  <si>
    <t xml:space="preserve">CAIXA DE PASSAGEM METALICA DE SOBREPOR COM TAMPA PARAFUSADA, DIMENSOES 20 X 20 X 10 CM                                                                                                                                                                                                                                                                                                                                                                                                                    </t>
  </si>
  <si>
    <t xml:space="preserve">CAIXA DE PASSAGEM METALICA DE SOBREPOR COM TAMPA PARAFUSADA, DIMENSOES 30 X 30 X 10 CM                                                                                                                                                                                                                                                                                                                                                                                                                    </t>
  </si>
  <si>
    <t xml:space="preserve">CAIXA DE PASSAGEM METALICA DE SOBREPOR COM TAMPA PARAFUSADA, DIMENSOES 40 X 40 X 15 CM                                                                                                                                                                                                                                                                                                                                                                                                                    </t>
  </si>
  <si>
    <t xml:space="preserve">CAIXA DE PASSAGEM METALICA DE SOBREPOR COM TAMPA PARAFUSADA, DIMENSOES 50 X 50 X 15 CM                                                                                                                                                                                                                                                                                                                                                                                                                    </t>
  </si>
  <si>
    <t xml:space="preserve">CAIXA DE PASSAGEM METALICA DE SOBREPOR COM TAMPA PARAFUSADA, DIMENSOES 60 X 60 X 20 CM                                                                                                                                                                                                                                                                                                                                                                                                                    </t>
  </si>
  <si>
    <t xml:space="preserve">CAIXA DE PASSAGEM METALICA DE SOBREPOR COM TAMPA PARAFUSADA, DIMENSOES 70 X 70 X 20 CM                                                                                                                                                                                                                                                                                                                                                                                                                    </t>
  </si>
  <si>
    <t xml:space="preserve">CAIXA DE PASSAGEM METALICA DE SOBREPOR COM TAMPA PARAFUSADA, DIMENSOES 80 X 80 X 20 CM                                                                                                                                                                                                                                                                                                                                                                                                                    </t>
  </si>
  <si>
    <t xml:space="preserve">CAIXA DE PASSAGEM METALICA, DE SOBREPOR, COM TAMPA APARAFUSADA, DIMENSOES 15 X 15 X *10* CM                                                                                                                                                                                                                                                                                                                                                                                                               </t>
  </si>
  <si>
    <t xml:space="preserve">CAIXA DE PASSAGEM METALICA, DE SOBREPOR, COM TAMPA APARAFUSADA, DIMENSOES 35 X 35 X *12* CM                                                                                                                                                                                                                                                                                                                                                                                                               </t>
  </si>
  <si>
    <t xml:space="preserve">CAIXA DE PASSAGEM/ LUZ / TELEFONIA, DE EMBUTIR,  EM CHAPA DE ACO GALVANIZADO, DIMENSOES 150 X 150 X 15 CM (PADRAO CONCESSIONARIA LOCAL)                                                                                                                                                                                                                                                                                                                                                                   </t>
  </si>
  <si>
    <t xml:space="preserve">CAIXA DE PASSAGEM/ LUZ / TELEFONIA, DE EMBUTIR,  EM CHAPA DE ACO GALVANIZADO, DIMENSOES 20 X 20 X *12* CM (PADRAO CONCESSIONARIA LOCAL)                                                                                                                                                                                                                                                                                                                                                                   </t>
  </si>
  <si>
    <t xml:space="preserve">CAIXA DE PASSAGEM/ LUZ / TELEFONIA, DE EMBUTIR,  EM CHAPA DE ACO GALVANIZADO, DIMENSOES 200 X 200 X 20 CM (PADRAO CONCESSIONARIA LOCAL)                                                                                                                                                                                                                                                                                                                                                                   </t>
  </si>
  <si>
    <t xml:space="preserve">CAIXA DE PASSAGEM/ LUZ / TELEFONIA, DE EMBUTIR,  EM CHAPA DE ACO GALVANIZADO, DIMENSOES 40 X 40 X *12* CM (PADRAO CONCESSIONARIA LOCAL)                                                                                                                                                                                                                                                                                                                                                                   </t>
  </si>
  <si>
    <t xml:space="preserve">CAIXA DE PASSAGEM/ LUZ / TELEFONIA, DE EMBUTIR,  EM CHAPA DE ACO GALVANIZADO, DIMENSOES 60 X 60 X *12* CM (PADRAO CONCESSIONARIA LOCAL)                                                                                                                                                                                                                                                                                                                                                                   </t>
  </si>
  <si>
    <t xml:space="preserve">CAIXA DE PASSAGEM/ LUZ / TELEFONIA, DE EMBUTIR,  EM CHAPA DE ACO GALVANIZADO, DIMENSOES 80 X 80 X *12* CM (PADRAO CONCESSIONARIA LOCAL)                                                                                                                                                                                                                                                                                                                                                                   </t>
  </si>
  <si>
    <t xml:space="preserve">CAIXA DE PASSAGEM/ LUZ / TELEFONIA, DE EMBUTIR, EM CHAPA DE ACO GALVANIZADO, DIMENSOES 120 X 120 X *12* CM (PADRAO CONCESSIONARIA LOCAL)                                                                                                                                                                                                                                                                                                                                                                  </t>
  </si>
  <si>
    <t xml:space="preserve">CAIXA DE PASSAGEM/ LUZ / TELEFONIA, DE SOBREPOR,  EM CHAPA DE ACO GALVANIZADO, DIMENSOES 80 X 80 X *12* CM (PADRAO CONCESSIONARIA LOCAL)                                                                                                                                                                                                                                                                                                                                                                  </t>
  </si>
  <si>
    <t xml:space="preserve">CAIXA DE PASSAGEM, EM PVC, DE 4" X 2", PARA ELETRODUTO FLEXIVEL CORRUGADO                                                                                                                                                                                                                                                                                                                                                                                                                                 </t>
  </si>
  <si>
    <t xml:space="preserve">CAIXA DE PASSAGEM, EM PVC, DE 4" X 4", PARA ELETRODUTO FLEXIVEL CORRUGADO                                                                                                                                                                                                                                                                                                                                                                                                                                 </t>
  </si>
  <si>
    <t xml:space="preserve">CAIXA DE PROTECAO EXTERNA PARA MEDIDOR HOROSAZONAL, DE BAIXA TENSAO, COM MODULO, EM CHAPA DE ACO (PADRAO DA CONCESSIONARIA LOCAL)                                                                                                                                                                                                                                                                                                                                                                         </t>
  </si>
  <si>
    <t xml:space="preserve">CAIXA DE PROTECAO PARA TRANSFORMADOR CORRENTE, EM CHAPA DE ACO 18 USG (PADRAO DA CONCESSIONARIA LOCAL)                                                                                                                                                                                                                                                                                                                                                                                                    </t>
  </si>
  <si>
    <t xml:space="preserve">CAIXA INTERNA/EXTERNA DE MEDICAO PARA 1 MEDIDOR TRIFASICO, COM VISOR, EM CHAPA DE ACO 18 USG (PADRAO DA CONCESSIONARIA LOCAL)                                                                                                                                                                                                                                                                                                                                                                             </t>
  </si>
  <si>
    <t xml:space="preserve">CAIXA INTERNA/EXTERNA DE MEDICAO PARA 4 MEDIDORES MONOFASICOS, COM VISOR, EM CHAPA DE ACO 18 USG (PADRAO DA CONCESSIONARIA LOCAL)                                                                                                                                                                                                                                                                                                                                                                         </t>
  </si>
  <si>
    <t xml:space="preserve">CAIXA MODULAR PARA MEDIDOR DE ENERGIA AGRUPADA, EM POLICARBONATO /  TERMOPLASTICO, COM SUPORTE PARA DISJUNTOR (PADRAO DA CONCESSIONARIA LOCAL)                                                                                                                                                                                                                                                                                                                                                            </t>
  </si>
  <si>
    <t xml:space="preserve">CAIXA OCTOGONAL DE FUNDO MOVEL, EM PVC, DE 3" X 3", PARA ELETRODUTO FLEXIVEL CORRUGADO                                                                                                                                                                                                                                                                                                                                                                                                                    </t>
  </si>
  <si>
    <t xml:space="preserve">CAIXA OCTOGONAL DE FUNDO MOVEL, EM PVC, DE 4" X 4", PARA ELETRODUTO FLEXIVEL CORRUGADO                                                                                                                                                                                                                                                                                                                                                                                                                    </t>
  </si>
  <si>
    <t xml:space="preserve">CAIXA PARA HIDROMETRO CONCRETO PRE MOLDADO, *0,24 M X 0,45 M X 0,30* M (L X C X A)                                                                                                                                                                                                                                                                                                                                                                                                                        </t>
  </si>
  <si>
    <t xml:space="preserve">CAIXA PARA MEDICAO COLETIVA TIPO L, PADRAO BIFASICO OU TRIFASICO, PARA ATE 4 MEDIDORES, SEM BARRAMENTO E COM PORTAS INFERIOR E SUPERIOR                                                                                                                                                                                                                                                                                                                                                                   </t>
  </si>
  <si>
    <t xml:space="preserve">CAIXA PARA MEDICAO COLETIVA TIPO M, PADRAO BIFASICO OU TRIFASICO, PARA ATE 8 MEDIDORES, SEM BARRAMENTO E COM PORTAS INFERIOR E SUPERIOR                                                                                                                                                                                                                                                                                                                                                                   </t>
  </si>
  <si>
    <t xml:space="preserve">CAIXA PARA MEDICAO COLETIVA TIPO N, PADRAO BIFASICO OU TRIFASICO, PARA ATE 12 MEDIDORES, SEM BARRAMENTO E COM PORTAS INFERIOR E SUPERIOR                                                                                                                                                                                                                                                                                                                                                                  </t>
  </si>
  <si>
    <t xml:space="preserve">CAIXA PARA MEDIDOR MONOFASICO, EM POLICARBONATO / TERMOPLASTICO, PARA ALOJAR 1 DISJUNTOR (PADRAO DA CONCESSIONARIA LOCAL)                                                                                                                                                                                                                                                                                                                                                                                 </t>
  </si>
  <si>
    <t xml:space="preserve">CAIXA PARA MEDIDOR POLIFASICO, EM POLICARBONATO / TERMOPLASTICO, PARA ALOJAR 1 DISJUNTOR (PADRAO DA CONCESSIONARIA LOCAL)                                                                                                                                                                                                                                                                                                                                                                                 </t>
  </si>
  <si>
    <t xml:space="preserve">CAIXA PRE-MOLDADA PARA BOCA DE LOBO, EM CONCRETO ARMADO, COM FCK DE 25 MPA, COM DIMENSOES 1,10 X 0,65 X 1,00 M (COMPRIMENTO X LARGURA X ALTURA)                                                                                                                                                                                                                                                                                                                                                           </t>
  </si>
  <si>
    <t xml:space="preserve">CAIXA SIFONADA PVC, 100 X 100 X 50 MM, COM GRELHA REDONDA, BRANCA                                                                                                                                                                                                                                                                                                                                                                                                                                         </t>
  </si>
  <si>
    <t xml:space="preserve">CAIXA SIFONADA PVC, 250 X 230 X 75 MM, COM TAMPA CEGA QUADRADA, BRANCA                                                                                                                                                                                                                                                                                                                                                                                                                                    </t>
  </si>
  <si>
    <t xml:space="preserve">CAIXA SIFONADA, PVC, 150 X *185* X 75 MM, COM GRELHA QUADRADA, BRANCA                                                                                                                                                                                                                                                                                                                                                                                                                                     </t>
  </si>
  <si>
    <t xml:space="preserve">CAIXA SIFONADA, PVC, 150 X 150 X 50 MM, COM GRELHA QUADRADA, BRANCA (NBR 5688)                                                                                                                                                                                                                                                                                                                                                                                                                            </t>
  </si>
  <si>
    <t xml:space="preserve">CAIXA SIFONADA, PVC, 150 X 150 X 50 MM, COM GRELHA REDONDA, BRANCA                                                                                                                                                                                                                                                                                                                                                                                                                                        </t>
  </si>
  <si>
    <t xml:space="preserve">CAL HIDRATADA CH-I PARA ARGAMASSAS                                                                                                                                                                                                                                                                                                                                                                                                                                                                        </t>
  </si>
  <si>
    <t xml:space="preserve">CAL HIDRATADA PARA PINTURA                                                                                                                                                                                                                                                                                                                                                                                                                                                                                </t>
  </si>
  <si>
    <t xml:space="preserve">CAL VIRGEM COMUM PARA ARGAMASSAS (NBR 6453)                                                                                                                                                                                                                                                                                                                                                                                                                                                               </t>
  </si>
  <si>
    <t xml:space="preserve">CALCARIO DOLOMITICO A (POSTO PEDREIRA/FORNECEDOR,  SEM FRETE)                                                                                                                                                                                                                                                                                                                                                                                                                                             </t>
  </si>
  <si>
    <t xml:space="preserve">CALCETEIRO / RASTELEIRO (HORISTA)                                                                                                                                                                                                                                                                                                                                                                                                                                                                         </t>
  </si>
  <si>
    <t xml:space="preserve">CALCETEIRO / RASTELEIRO (MENSALISTA)                                                                                                                                                                                                                                                                                                                                                                                                                                                                      </t>
  </si>
  <si>
    <t xml:space="preserve">CALHA / PERFIL PLUVIAL DE PVC, DIAMETRO ENTRE *119 E 170* MM, COMPRIMENTO DE 3 M, PARA DRENAGEM PLUVIAL PREDIAL                                                                                                                                                                                                                                                                                                                                                                                           </t>
  </si>
  <si>
    <t xml:space="preserve">CALHA MOLDURA AMERICANA DE CHAPA DE ACO GALVANIZADA NUM 26, CORTE 33 CM                                                                                                                                                                                                                                                                                                                                                                                                                                   </t>
  </si>
  <si>
    <t xml:space="preserve">CALHA PARA AGUA FURTADA DE CHAPA DE ACO GALVANIZADA NUM 26, CORTE 40 CM                                                                                                                                                                                                                                                                                                                                                                                                                                   </t>
  </si>
  <si>
    <t xml:space="preserve">CALHA PARA AGUA FURTADA DE CHAPA DE ACO GALVANIZADA NUM 26, CORTE 50 CM                                                                                                                                                                                                                                                                                                                                                                                                                                   </t>
  </si>
  <si>
    <t xml:space="preserve">CALHA PLATIBANDA DE CHAPA DE ACO GALVANIZADA NUM 26, CORTE 45 CM                                                                                                                                                                                                                                                                                                                                                                                                                                          </t>
  </si>
  <si>
    <t xml:space="preserve">CALHA QUADRADA DE CHAPA DE ACO GALVANIZADA NUM 24, CORTE 100 CM                                                                                                                                                                                                                                                                                                                                                                                                                                           </t>
  </si>
  <si>
    <t xml:space="preserve">CALHA QUADRADA DE CHAPA DE ACO GALVANIZADA NUM 24, CORTE 33 CM                                                                                                                                                                                                                                                                                                                                                                                                                                            </t>
  </si>
  <si>
    <t xml:space="preserve">CALHA QUADRADA DE CHAPA DE ACO GALVANIZADA NUM 24, CORTE 50 CM                                                                                                                                                                                                                                                                                                                                                                                                                                            </t>
  </si>
  <si>
    <t xml:space="preserve">CALHA QUADRADA DE CHAPA DE ACO GALVANIZADA NUM 26, CORTE 33 CM                                                                                                                                                                                                                                                                                                                                                                                                                                            </t>
  </si>
  <si>
    <t xml:space="preserve">CALHA QUADRADA DE CHAPA DE ACO GALVANIZADA NUM 28, CORTE 25 CM                                                                                                                                                                                                                                                                                                                                                                                                                                            </t>
  </si>
  <si>
    <t xml:space="preserve">CALHA/CANALETA DE CONCRETO SIMPLES, TIPO MEIA CANA, DIAMETRO DE 20 CM, PARA AGUA PLUVIAL                                                                                                                                                                                                                                                                                                                                                                                                                  </t>
  </si>
  <si>
    <t xml:space="preserve">CALHA/CANALETA DE CONCRETO SIMPLES, TIPO MEIA CANA, DIAMETRO DE 30 CM, PARA AGUA PLUVIAL                                                                                                                                                                                                                                                                                                                                                                                                                  </t>
  </si>
  <si>
    <t xml:space="preserve">CALHA/CANALETA DE CONCRETO SIMPLES, TIPO MEIA CANA, DIAMETRO DE 40 CM, PARA AGUA PLUVIAL                                                                                                                                                                                                                                                                                                                                                                                                                  </t>
  </si>
  <si>
    <t xml:space="preserve">CALHA/CANALETA DE CONCRETO SIMPLES, TIPO MEIA CANA, DIAMETRO DE 50 CM, PARA AGUA PLUVIAL                                                                                                                                                                                                                                                                                                                                                                                                                  </t>
  </si>
  <si>
    <t xml:space="preserve">CALHA/CANALETA DE CONCRETO SIMPLES, TIPO MEIA CANA, DIAMETRO DE 60 CM, PARA AGUA PLUVIAL                                                                                                                                                                                                                                                                                                                                                                                                                  </t>
  </si>
  <si>
    <t xml:space="preserve">CALHA/CANALETA DE CONCRETO SIMPLES, TIPO MEIA CANA, DIAMETRO DE 80 CM, PARA AGUA PLUVIAL                                                                                                                                                                                                                                                                                                                                                                                                                  </t>
  </si>
  <si>
    <t xml:space="preserve">CAMADA SEPARADORA DE FILME DE POLIETILENO 20 A 25 MICRA                                                                                                                                                                                                                                                                                                                                                                                                                                                   </t>
  </si>
  <si>
    <t xml:space="preserve">CAMINHAO TOCO, PESO BRUTO TOTAL 10700 KG, CARGA UTIL MAXIMA 7400 KG, DISTANCIA ENTRE EIXOS 4,00 M, POTENCIA 175 CV (INCLUI CABINE E CHASSI, NAO INCLUI CARROCERIA)                                                                                                                                                                                                                                                                                                                                        </t>
  </si>
  <si>
    <t xml:space="preserve">CAMINHAO TOCO, PESO BRUTO TOTAL 13200 KG, CARGA UTIL MAXIMA 9200 KG, DISTANCIA ENTRE EIXOS 3,31 M, POTENCIA 175 CV (INCLUI CABINE E CHASSI, NAO INCLUI CARROCERIA)                                                                                                                                                                                                                                                                                                                                        </t>
  </si>
  <si>
    <t xml:space="preserve">CAMINHAO TOCO, PESO BRUTO TOTAL 14300 KG, CARGA UTIL MAXIMA 9480 KG, DISTANCIA ENTRE EIXOS 4,80 M, POTENCIA 185 CV (INCLUI CABINE E CHASSI, NAO INCLUI CARROCERIA)                                                                                                                                                                                                                                                                                                                                        </t>
  </si>
  <si>
    <t xml:space="preserve">CAMINHAO TOCO, PESO BRUTO TOTAL 16000 KG, CARGA UTIL MAXIMA 10600 KG, DISTANCIA ENTRE EIXOS 4,80 M, POTENCIA 277 CV (INCLUI CABINE E CHASSI, NAO INCLUI CARROCERIA)                                                                                                                                                                                                                                                                                                                                       </t>
  </si>
  <si>
    <t xml:space="preserve">CAMINHAO TOCO, PESO BRUTO TOTAL 16000 KG, CARGA UTIL MAXIMA 10830 KG, DISTANCIA ENTRE EIXOS 3,56 M, POTENCIA 226 CV (INCLUI CABINE E CHASSI, NAO INCLUI CARROCERIA)                                                                                                                                                                                                                                                                                                                                       </t>
  </si>
  <si>
    <t xml:space="preserve">CAMINHAO TOCO, PESO BRUTO TOTAL 16000 KG, CARGA UTIL MAXIMA 11030 KG, DISTANCIA ENTRE EIXOS 5,41 M, POTENCIA 185 CV (INCLUI CABINE E CHASSI, NAO INCLUI CARROCERIA)                                                                                                                                                                                                                                                                                                                                       </t>
  </si>
  <si>
    <t xml:space="preserve">CAMINHAO TOCO, PESO BRUTO TOTAL 8500 KG, CARGA UTIL MAXIMA 5600 KG, DISTANCIA ENTRE EIXOS 3,40 M, POTENCIA 167 CV (INCLUI CABINE E CHASSI, NAO INCLUI CARROCERIA)                                                                                                                                                                                                                                                                                                                                         </t>
  </si>
  <si>
    <t xml:space="preserve">CAMINHAO TOCO, PESO BRUTO TOTAL 9600 KG, CARGA UTIL MAXIMA 6190 KG, DISTANCIA ENTRE EIXOS 3,70 M, POTENCIA 156 CV (INCLUI CABINE E CHASSI, NAO INCLUI CARROCERIA)                                                                                                                                                                                                                                                                                                                                         </t>
  </si>
  <si>
    <t xml:space="preserve">CAMINHAO TRUCADO, PESO BRUTO TOTAL 23000 KG, CARGA UTIL MAXIMA 15285 KG, DISTANCIA ENTRE EIXOS 4,80 M, POTENCIA 326 CV (INCLUI CABINE E CHASSI, NAO INCLUI CARROCERIA)                                                                                                                                                                                                                                                                                                                                    </t>
  </si>
  <si>
    <t xml:space="preserve">CAMINHAO TRUCADO, PESO BRUTO TOTAL 23000 KG, CARGA UTIL MAXIMA 15460 KG, DISTANCIA ENTRE EIXOS 4,80 M, POTENCIA 286 CV (INCLUI CABINE E CHASSI, NAO INCLUI CARROCERIA)                                                                                                                                                                                                                                                                                                                                    </t>
  </si>
  <si>
    <t xml:space="preserve">CAMINHAO TRUCADO, PESO BRUTO TOTAL 23000 KG, CARGA UTIL MAXIMA 16360 KG, CABINE ESTENDIDA, DISTANCIA ENTRE EIXOS 3,56 M, POTENCIA 277 CV (INCLUI CABINE E CHASSI, NAO INCLUI CARROCERIA)                                                                                                                                                                                                                                                                                                                  </t>
  </si>
  <si>
    <t xml:space="preserve">CAMINHAO TRUCADO, PESO BRUTO TOTAL 23000 KG, CARGA UTIL MAXIMA 16540 KG, DISTANCIA ENTRE EIXOS 4,80 M, POTENCIA 256 CV (INCLUI CABINE E CHASSI, NAO INCLUI CARROCERIA)                                                                                                                                                                                                                                                                                                                                    </t>
  </si>
  <si>
    <t xml:space="preserve">CAMINHONETE COM MOTOR A DIESEL, POTENCIA *160* CV, CABINE DUPLA, 4X4                                                                                                                                                                                                                                                                                                                                                                                                                                      </t>
  </si>
  <si>
    <t xml:space="preserve">CAMPAINHA ALTA POTENCIA 110V / 220V, DIAMETRO 150 MM                                                                                                                                                                                                                                                                                                                                                                                                                                                      </t>
  </si>
  <si>
    <t xml:space="preserve">CAMPAINHA CIGARRA 127 V / 220 V (APENAS MODULO)                                                                                                                                                                                                                                                                                                                                                                                                                                                           </t>
  </si>
  <si>
    <t xml:space="preserve">CAMPAINHA CIGARRA 127 V / 220 V, CONJUNTO MONTADO PARA EMBUTIR 4" X 2" (PLACA + SUPORTE + MODULO)                                                                                                                                                                                                                                                                                                                                                                                                         </t>
  </si>
  <si>
    <t xml:space="preserve">CANALETA DE CONCRETO ESTRUTURAL 14 X 19 X 29 CM, FBK 14 MPA (NBR 6136)                                                                                                                                                                                                                                                                                                                                                                                                                                    </t>
  </si>
  <si>
    <t xml:space="preserve">CANALETA DE CONCRETO ESTRUTURAL 14 X 19 X 29 CM, FBK 4,5 MPA (NBR 6136)                                                                                                                                                                                                                                                                                                                                                                                                                                   </t>
  </si>
  <si>
    <t xml:space="preserve">CANALETA DE CONCRETO ESTRUTURAL 14 X 19 X 39 CM, FBK 14 MPA (NBR 6136)                                                                                                                                                                                                                                                                                                                                                                                                                                    </t>
  </si>
  <si>
    <t xml:space="preserve">CANALETA DE CONCRETO ESTRUTURAL 14 X 19 X 39 CM, FBK 4,5 MPA (NBR 6136)                                                                                                                                                                                                                                                                                                                                                                                                                                   </t>
  </si>
  <si>
    <t xml:space="preserve">CANALETA DE CONCRETO 14 X 19 X 19 CM (CLASSE C - NBR 6136)                                                                                                                                                                                                                                                                                                                                                                                                                                                </t>
  </si>
  <si>
    <t xml:space="preserve">CANALETA DE CONCRETO 19 X 19 X 19 CM (CLASSE C - NBR 6136)                                                                                                                                                                                                                                                                                                                                                                                                                                                </t>
  </si>
  <si>
    <t xml:space="preserve">CANALETA DE CONCRETO 9 X 19 X 19 CM (CLASSE C - NBR 6136)                                                                                                                                                                                                                                                                                                                                                                                                                                                 </t>
  </si>
  <si>
    <t xml:space="preserve">CANALETA ESTRUTURAL CERAMICA DE 14 X 19 X 19 CM (L X A X C) E 6,0 MPA                                                                                                                                                                                                                                                                                                                                                                                                                                     </t>
  </si>
  <si>
    <t xml:space="preserve">CANALETA ESTRUTURAL CERAMICA DE 14 X 19 X 29 CM (L X A X C) E 6,0 MPA                                                                                                                                                                                                                                                                                                                                                                                                                                     </t>
  </si>
  <si>
    <t xml:space="preserve">CANALETA ESTRUTURAL CERAMICA DE 14 X 19 X 39 CM (L X A X C) E 6,0 MPA                                                                                                                                                                                                                                                                                                                                                                                                                                     </t>
  </si>
  <si>
    <t xml:space="preserve">CANOPLA ACABAMENTO CROMADO PARA INSTALACAO DE SPRINKLER, SOB FORRO, 15 MM                                                                                                                                                                                                                                                                                                                                                                                                                                 </t>
  </si>
  <si>
    <t xml:space="preserve">CANTONEIRA (ABAS IGUAIS) EM ACO CARBONO, 25,4 MM X 3,17 MM (L X E), 1,27KG/M                                                                                                                                                                                                                                                                                                                                                                                                                              </t>
  </si>
  <si>
    <t xml:space="preserve">CANTONEIRA (ABAS IGUAIS) EM ACO CARBONO, 38,1 MM X 3,17 MM (L X E), 3,48 KG/M                                                                                                                                                                                                                                                                                                                                                                                                                             </t>
  </si>
  <si>
    <t xml:space="preserve">CANTONEIRA (ABAS IGUAIS) EM ACO CARBONO, 50,8 MM X 9,53 MM (L X E), 6,99 KG/M                                                                                                                                                                                                                                                                                                                                                                                                                             </t>
  </si>
  <si>
    <t xml:space="preserve">CANTONEIRA ACO ABAS IGUAIS (QUALQUER BITOLA), ESPESSURA ENTRE 1/8" E 1/4"                                                                                                                                                                                                                                                                                                                                                                                                                                 </t>
  </si>
  <si>
    <t xml:space="preserve">CANTONEIRA EM ALUMINIO, ABAS IGUAIS, LARGURA DE 25,40 MM (1"), ESPESSURA DE 3,17 MM (1/8") E PESO LINEAR DE APROXIMADAMENTE 0,408 KG/M                                                                                                                                                                                                                                                                                                                                                                    </t>
  </si>
  <si>
    <t xml:space="preserve">CANTONEIRA EM ALUMINIO, ABAS IGUAIS, LARGURA DE 25,40 MM (1"), ESPESSURA DE 4,76 MM (3/16") E PESO LINEAR DE APROXIMADAMENTEO 0,593 KG/M                                                                                                                                                                                                                                                                                                                                                                  </t>
  </si>
  <si>
    <t xml:space="preserve">CANTONEIRA EM ALUMINIO, ABAS IGUAIS, LARGURA DE 31,75 MM (1 1/4"), ESPESSURA DE 4,76 MM (3/16") E PESO LINEAR DE APROXIMADAMENTE 0,755 KG/M                                                                                                                                                                                                                                                                                                                                                               </t>
  </si>
  <si>
    <t xml:space="preserve">CANTONEIRA EM ALUMINIO, ABAS IGUAIS, LARGURA DE 38,10 MM (1 1/2"), ESPESSURA DE 4,76 MM (3/16") E PESO LINEAR DE APROXIMADAMENTE 0,915 KG/M                                                                                                                                                                                                                                                                                                                                                               </t>
  </si>
  <si>
    <t xml:space="preserve">CANTONEIRA EM ALUMINIO, ABAS IGUAIS, LARGURA DE 50,80 MM (2") , ESPESSURA DE 3,17 MM (1/8") E PESO LINEAR DE APROXIMADAMENTE 0,842 KG/M                                                                                                                                                                                                                                                                                                                                                                   </t>
  </si>
  <si>
    <t xml:space="preserve">CANTONEIRA EM ALUMINIO, ABAS IGUAIS, LARGURA DE 50,80 MM (2"), ESPESSURA DE 6,35 MM (1/4") E PESO LINEAR DE APROXIMADAMENTE 1,630 KG/M                                                                                                                                                                                                                                                                                                                                                                    </t>
  </si>
  <si>
    <t xml:space="preserve">CAP OU TAMPAO DE FERRO GALVANIZADO, COM ROSCA BSP, DE 1 1/2"                                                                                                                                                                                                                                                                                                                                                                                                                                              </t>
  </si>
  <si>
    <t xml:space="preserve">CAP OU TAMPAO DE FERRO GALVANIZADO, COM ROSCA BSP, DE 1 1/4"                                                                                                                                                                                                                                                                                                                                                                                                                                              </t>
  </si>
  <si>
    <t xml:space="preserve">CAP OU TAMPAO DE FERRO GALVANIZADO, COM ROSCA BSP, DE 1/2"                                                                                                                                                                                                                                                                                                                                                                                                                                                </t>
  </si>
  <si>
    <t xml:space="preserve">CAP OU TAMPAO DE FERRO GALVANIZADO, COM ROSCA BSP, DE 1/4"                                                                                                                                                                                                                                                                                                                                                                                                                                                </t>
  </si>
  <si>
    <t xml:space="preserve">CAP OU TAMPAO DE FERRO GALVANIZADO, COM ROSCA BSP, DE 1"                                                                                                                                                                                                                                                                                                                                                                                                                                                  </t>
  </si>
  <si>
    <t xml:space="preserve">CAP OU TAMPAO DE FERRO GALVANIZADO, COM ROSCA BSP, DE 2 1/2"                                                                                                                                                                                                                                                                                                                                                                                                                                              </t>
  </si>
  <si>
    <t xml:space="preserve">CAP OU TAMPAO DE FERRO GALVANIZADO, COM ROSCA BSP, DE 2"                                                                                                                                                                                                                                                                                                                                                                                                                                                  </t>
  </si>
  <si>
    <t xml:space="preserve">CAP OU TAMPAO DE FERRO GALVANIZADO, COM ROSCA BSP, DE 3/4"                                                                                                                                                                                                                                                                                                                                                                                                                                                </t>
  </si>
  <si>
    <t xml:space="preserve">CAP OU TAMPAO DE FERRO GALVANIZADO, COM ROSCA BSP, DE 3/8"                                                                                                                                                                                                                                                                                                                                                                                                                                                </t>
  </si>
  <si>
    <t xml:space="preserve">CAP OU TAMPAO DE FERRO GALVANIZADO, COM ROSCA BSP, DE 3"                                                                                                                                                                                                                                                                                                                                                                                                                                                  </t>
  </si>
  <si>
    <t xml:space="preserve">CAP OU TAMPAO DE FERRO GALVANIZADO, COM ROSCA BSP, DE 4"                                                                                                                                                                                                                                                                                                                                                                                                                                                  </t>
  </si>
  <si>
    <t xml:space="preserve">CAP PPR DN 20 MM, PARA AGUA QUENTE PREDIAL                                                                                                                                                                                                                                                                                                                                                                                                                                                                </t>
  </si>
  <si>
    <t xml:space="preserve">CAP PPR DN 25 MM, PARA AGUA QUENTE PREDIAL                                                                                                                                                                                                                                                                                                                                                                                                                                                                </t>
  </si>
  <si>
    <t xml:space="preserve">CAP PVC, ROSCAVEL, 1/2", PARA AGUA FRIA PREDIAL                                                                                                                                                                                                                                                                                                                                                                                                                                                           </t>
  </si>
  <si>
    <t xml:space="preserve">CAP PVC, ROSCAVEL, 1",  PARA AGUA FRIA PREDIAL                                                                                                                                                                                                                                                                                                                                                                                                                                                            </t>
  </si>
  <si>
    <t xml:space="preserve">CAP PVC, ROSCAVEL, 3/4",  PARA AGUA FRIA PREDIAL                                                                                                                                                                                                                                                                                                                                                                                                                                                          </t>
  </si>
  <si>
    <t xml:space="preserve">CAP PVC, SERIE R, DN 100 MM, PARA ESGOTO PREDIAL                                                                                                                                                                                                                                                                                                                                                                                                                                                          </t>
  </si>
  <si>
    <t xml:space="preserve">CAP PVC, SERIE R, DN 150 MM, PARA ESGOTO PREDIAL                                                                                                                                                                                                                                                                                                                                                                                                                                                          </t>
  </si>
  <si>
    <t xml:space="preserve">CAP PVC, SERIE R, DN 75 MM, PARA ESGOTO PREDIAL                                                                                                                                                                                                                                                                                                                                                                                                                                                           </t>
  </si>
  <si>
    <t xml:space="preserve">CAP PVC, SOLDAVEL, DN 100 MM, SERIE NORMAL, PARA ESGOTO PREDIAL                                                                                                                                                                                                                                                                                                                                                                                                                                           </t>
  </si>
  <si>
    <t xml:space="preserve">CAP PVC, SOLDAVEL, DN 50 MM, SERIE NORMAL, PARA ESGOTO PREDIAL                                                                                                                                                                                                                                                                                                                                                                                                                                            </t>
  </si>
  <si>
    <t xml:space="preserve">CAP PVC, SOLDAVEL, DN 75 MM, SERIE NORMAL, PARA ESGOTO PREDIAL                                                                                                                                                                                                                                                                                                                                                                                                                                            </t>
  </si>
  <si>
    <t xml:space="preserve">CAP PVC, SOLDAVEL, 20 MM, PARA AGUA FRIA PREDIAL                                                                                                                                                                                                                                                                                                                                                                                                                                                          </t>
  </si>
  <si>
    <t xml:space="preserve">CAP PVC, SOLDAVEL, 25 MM, PARA AGUA FRIA PREDIAL                                                                                                                                                                                                                                                                                                                                                                                                                                                          </t>
  </si>
  <si>
    <t xml:space="preserve">CAP PVC, SOLDAVEL, 32 MM, PARA AGUA FRIA PREDIAL                                                                                                                                                                                                                                                                                                                                                                                                                                                          </t>
  </si>
  <si>
    <t xml:space="preserve">CAP PVC, SOLDAVEL, 40 MM, PARA AGUA FRIA PREDIAL                                                                                                                                                                                                                                                                                                                                                                                                                                                          </t>
  </si>
  <si>
    <t xml:space="preserve">CAP PVC, SOLDAVEL, 50 MM, PARA AGUA FRIA PREDIAL                                                                                                                                                                                                                                                                                                                                                                                                                                                          </t>
  </si>
  <si>
    <t xml:space="preserve">CAP PVC, SOLDAVEL, 60 MM, PARA AGUA FRIA PREDIAL                                                                                                                                                                                                                                                                                                                                                                                                                                                          </t>
  </si>
  <si>
    <t xml:space="preserve">CAP PVC, SOLDAVEL, 75 MM, PARA AGUA FRIA PREDIAL                                                                                                                                                                                                                                                                                                                                                                                                                                                          </t>
  </si>
  <si>
    <t xml:space="preserve">CAP, PVC PBA, JE, DN 100 / DE 110 MM,  PARA REDE DE AGUA (NBR 10351)                                                                                                                                                                                                                                                                                                                                                                                                                                      </t>
  </si>
  <si>
    <t xml:space="preserve">CAP, PVC PBA, JE, DN 50 / DE 60 MM,  PARA REDE DE AGUA (NBR 10351)                                                                                                                                                                                                                                                                                                                                                                                                                                        </t>
  </si>
  <si>
    <t xml:space="preserve">CAP, PVC PBA, JE, DN 75 / DE 85 MM,  PARA REDE DE AGUA (NBR 10351)                                                                                                                                                                                                                                                                                                                                                                                                                                        </t>
  </si>
  <si>
    <t xml:space="preserve">CAP, PVC, JE, OCRE, DN 150 MM (CONEXAO PARA TUBO COLETOR DE ESGOTO)                                                                                                                                                                                                                                                                                                                                                                                                                                       </t>
  </si>
  <si>
    <t xml:space="preserve">CAP, PVC, JE, OCRE, DN 200 MM (CONEXAO PARA TUBO COLETOR DE ESGOTO)                                                                                                                                                                                                                                                                                                                                                                                                                                       </t>
  </si>
  <si>
    <t xml:space="preserve">CAPA PARA CHUVA EM PVC COM FORRO DE POLIESTER, COM CAPUZ (AMARELA OU AZUL)                                                                                                                                                                                                                                                                                                                                                                                                                                </t>
  </si>
  <si>
    <t xml:space="preserve">CAPACETE DE SEGURANCA ABA FRONTAL COM SUSPENSAO DE POLIETILENO, SEM JUGULAR (CLASSE B)                                                                                                                                                                                                                                                                                                                                                                                                                    </t>
  </si>
  <si>
    <t xml:space="preserve">CAPACITOR TRIFASICO, POTENCIA 2,5 KVAR, TENSAO 220 V, FORNECIDO COM CAPA PROTETORA, RESISTOR INTERNO A UNIDADE CAPACITIVA                                                                                                                                                                                                                                                                                                                                                                                 </t>
  </si>
  <si>
    <t xml:space="preserve">CAPACITOR TRIFASICO, POTENCIA 5 KVAR, TENSAO 220 V, FORNECIDO COM CAPA PROTETORA, RESISTOR INTERNO A UNIDADE CAPACITIVA                                                                                                                                                                                                                                                                                                                                                                                   </t>
  </si>
  <si>
    <t xml:space="preserve">CAPIM BRAQUIARIA DECUMBENS/ BRAQUIARINHA, VC *70*% MINIMO                                                                                                                                                                                                                                                                                                                                                                                                                                                 </t>
  </si>
  <si>
    <t xml:space="preserve">CAPTOR FRANKLIN (4 PONTAS), EM LATAO CROMADO, H = 300 MM, DUAS DESCIDAS                                                                                                                                                                                                                                                                                                                                                                                                                                   </t>
  </si>
  <si>
    <t xml:space="preserve">CAPTOR FRANKLIN (4 PONTAS), EM LATAO CROMADO, H = 300 MM, UMA DESCIDA                                                                                                                                                                                                                                                                                                                                                                                                                                     </t>
  </si>
  <si>
    <t xml:space="preserve">CAPTOR FRANKLIN (4 PONTAS), EM LATAO CROMADO, H = 350 MM, DUAS DESCIDAS                                                                                                                                                                                                                                                                                                                                                                                                                                   </t>
  </si>
  <si>
    <t xml:space="preserve">CAPTOR FRANKLIN (4 PONTAS), EM LATAO CROMADO, H=350 MM, UMA DESCIDA                                                                                                                                                                                                                                                                                                                                                                                                                                       </t>
  </si>
  <si>
    <t xml:space="preserve">CARENAGEM /TAMPA, EM PLASTICO, COR BRANCA, UTILIZADO EM KIT CHASSI METALICO PARA INSTAL. HIDRAULICA DE CUBA SIMPLES SEM MAQUINA DE LAVAR ROUPA, *355* X *670* MM (L X H) (COM FUROS E DEMAIS ENCAIXES)                                                                                                                                                                                                                                                                                                    </t>
  </si>
  <si>
    <t xml:space="preserve">CARENAGEM /TAMPA, EM PLASTICO, COR BRANCA, UTILIZADO EM KIT CHASSI METALICO PARA INSTAL. HIDRAULICA DE TANQUE COM MAQUINA DE LAVAR ROUPA, *360* X *470* MM (L X H) (COM FUROS E DEMAIS ENCAIXES)                                                                                                                                                                                                                                                                                                          </t>
  </si>
  <si>
    <t xml:space="preserve">CARPETE DE NYLON EM MANTA PARA TRAFEGO COMERCIAL PESADO, E = 6 A 7 MM (INSTALADO)                                                                                                                                                                                                                                                                                                                                                                                                                         </t>
  </si>
  <si>
    <t xml:space="preserve">CARPETE DE NYLON EM MANTA PARA TRAFEGO COMERCIAL PESADO, E = 9 A 10 MM (INSTALADO)                                                                                                                                                                                                                                                                                                                                                                                                                        </t>
  </si>
  <si>
    <t xml:space="preserve">CARPETE DE NYLON EM PLACAS 50 X 50 CM PARA TRAFEGO COMERCIAL PESADO, E = 6,5 MM (INSTALADO)                                                                                                                                                                                                                                                                                                                                                                                                               </t>
  </si>
  <si>
    <t xml:space="preserve">CARPETE DE POLIESTER EM MANTA PARA TRAFEGO COMERCIAL PESADO, E = 4 A 5 MM (INSTALADO)                                                                                                                                                                                                                                                                                                                                                                                                                     </t>
  </si>
  <si>
    <t xml:space="preserve">CARPETE DE POLIPROPILENO EM MANTA PARA TRAFEGO COMERCIAL MEDIO, E = 5 A 6 MM (INSTALADO)                                                                                                                                                                                                                                                                                                                                                                                                                  </t>
  </si>
  <si>
    <t xml:space="preserve">CARPINTEIRO AUXILIAR (HORISTA)                                                                                                                                                                                                                                                                                                                                                                                                                                                                            </t>
  </si>
  <si>
    <t xml:space="preserve">CARPINTEIRO AUXILIAR (MENSALISTA)                                                                                                                                                                                                                                                                                                                                                                                                                                                                         </t>
  </si>
  <si>
    <t xml:space="preserve">CARPINTEIRO DE ESQUADRIAS (HORISTA)                                                                                                                                                                                                                                                                                                                                                                                                                                                                       </t>
  </si>
  <si>
    <t xml:space="preserve">CARPINTEIRO DE ESQUADRIAS (MENSALISTA)                                                                                                                                                                                                                                                                                                                                                                                                                                                                    </t>
  </si>
  <si>
    <t xml:space="preserve">CARPINTEIRO DE FORMAS (HORISTA)                                                                                                                                                                                                                                                                                                                                                                                                                                                                           </t>
  </si>
  <si>
    <t xml:space="preserve">CARPINTEIRO DE FORMAS (MENSALISTA)                                                                                                                                                                                                                                                                                                                                                                                                                                                                        </t>
  </si>
  <si>
    <t xml:space="preserve">CARRANCA PARA JANELA VENEZIANA DE ABRIR, EM LATAO CROMADO, SIMPLES, PARA APARAFUSAR NA PAREDE                                                                                                                                                                                                                                                                                                                                                                                                             </t>
  </si>
  <si>
    <t xml:space="preserve">CARRINHO COM 2 PNEUS PARA TRANSPORTAR TUBO CONCRETO, ALTURA ATE 1,0 M E DIAMETRO ATE 1000MM, COM ESTRUTURA EM PERFIL OU TUBO METALICO                                                                                                                                                                                                                                                                                                                                                                     </t>
  </si>
  <si>
    <t xml:space="preserve">CARRINHO DE MAO DE ACO CAPACIDADE 50 A 60 L, PNEU COM CAMARA                                                                                                                                                                                                                                                                                                                                                                                                                                              </t>
  </si>
  <si>
    <t xml:space="preserve">CARROCERIA FIXA ABERTA DE MADEIRA PARA TRANSPORTE GERAL DE CARGA SECA DIMENSOES APROXIMADAS 2,25 X 4,10 X 0,50 M (INCLUI MONTAGEM, NAO INCLUI CAMINHAO)                                                                                                                                                                                                                                                                                                                                                   </t>
  </si>
  <si>
    <t xml:space="preserve">CARROCERIA FIXA ABERTA DE MADEIRA PARA TRANSPORTE GERAL DE CARGA SECA DIMENSOES APROXIMADAS 2,5 X 5,5 X 0,50 M (INCLUI MONTAGEM, NAO INCLUI CAMINHAO)                                                                                                                                                                                                                                                                                                                                                     </t>
  </si>
  <si>
    <t xml:space="preserve">CARROCERIA FIXA ABERTA DE MADEIRA PARA TRANSPORTE GERAL DE CARGA SECA DIMENSOES APROXIMADAS 2,5 X 6,00 X 0,50 M (INCLUI MONTAGEM, NAO INCLUI CAMINHAO)                                                                                                                                                                                                                                                                                                                                                    </t>
  </si>
  <si>
    <t xml:space="preserve">CARROCERIA FIXA ABERTA DE MADEIRA PARA TRANSPORTE GERAL DE CARGA SECA DIMENSOES APROXIMADAS 2,5 X 6,5 X 0,50 M (INCLUI MONTAGEM, NAO INCLUI CAMINHAO)                                                                                                                                                                                                                                                                                                                                                     </t>
  </si>
  <si>
    <t xml:space="preserve">CARROCERIA FIXA ABERTA DE MADEIRA PARA TRANSPORTE GERAL DE CARGA SECA DIMENSOES APROXIMADAS 2,5 X 7,00 X 0,50 M (INCLUI MONTAGEM, NAO INCLUI CAMINHAO)                                                                                                                                                                                                                                                                                                                                                    </t>
  </si>
  <si>
    <t xml:space="preserve">CARROCERIA FIXA ABERTA DE MADEIRA PARA TRANSPORTE GERAL DE CARGA SECA DIMENSOES APROXIMADAS 2,5 X 7,5 X 0,50 M (INCLUI MONTAGEM, NAO INCLUI CAMINHAO)                                                                                                                                                                                                                                                                                                                                                     </t>
  </si>
  <si>
    <t xml:space="preserve">CARVAO ANTRACITO PARA FILTRO, GRAO VARIANDO DE 0,8 ATE 1,1 MM, COEFICIENTE DE UNIFORMIDADE MENOR QUE 1,7 MM (DISTRIBUIDOR)                                                                                                                                                                                                                                                                                                                                                                                </t>
  </si>
  <si>
    <t xml:space="preserve">CARVAO ANTRACITO PARA FILTRO, GRAO VARIANDO DE 0,8 ATE 1,1 MM, COEFICIENTE DE UNIFORMIDADE MENOR QUE 1,7 MM (POSTO JAZIDA/PRODUTOR)                                                                                                                                                                                                                                                                                                                                                                       </t>
  </si>
  <si>
    <t xml:space="preserve">T     </t>
  </si>
  <si>
    <t xml:space="preserve">CASCALHO DE CAVA                                                                                                                                                                                                                                                                                                                                                                                                                                                                                          </t>
  </si>
  <si>
    <t xml:space="preserve">CASCALHO DE RIO                                                                                                                                                                                                                                                                                                                                                                                                                                                                                           </t>
  </si>
  <si>
    <t xml:space="preserve">CASCALHO LAVADO                                                                                                                                                                                                                                                                                                                                                                                                                                                                                           </t>
  </si>
  <si>
    <t xml:space="preserve">CAVALETE PARA TALHA COM ESTRUTURA EM TUBO METALICO ALTURA MINIMA 3,2 M EQUIPADO COM RODAS DE BORRACHA PARA MOVIMENTACAO DE TUBOS DE CONCRETO NA CENTRAL DE PREMOLDADOS COM CAPACIDADE DE CARGA DE 3 TONELADAS                                                                                                                                                                                                                                                                                             </t>
  </si>
  <si>
    <t xml:space="preserve">CAVALO MECANICO TRACAO 4X2, PESO BRUTO TOTAL COMBINADO 49000 KG, CAPACIDADE MAXIMA DE TRACAO *66000* KG, POTENCIA *360* CV (INCLUI CABINE E CHASSI, NAO INCLUI SEMIRREBOQUE)                                                                                                                                                                                                                                                                                                                              </t>
  </si>
  <si>
    <t xml:space="preserve">CAVALO MECANICO TRACAO 4X2, PESO BRUTO TOTAL 16000 KG, CAPACIDADE MAXIMA DE TRACAO *36000* KG, DISTANCIA ENTRE EIXOS *3,56* M, POTENCIA *286* CV (INCLUI CABINE E CHASSI, NAO INCLUI SEMIRREBOQUE)                                                                                                                                                                                                                                                                                                        </t>
  </si>
  <si>
    <t xml:space="preserve">CAVALO MECANICO TRACAO 4X2, PESO BRUTO TOTAL 16000 KG, CAPACIDADE MAXIMA DE TRACAO *45000* KG, DISTANCIA ENTRE EIXOS *3,56* M, POTENCIA *330* CV (INCLUI CABINE E CHASSI, NAO INCLUI SEMIRREBOQUE)                                                                                                                                                                                                                                                                                                        </t>
  </si>
  <si>
    <t xml:space="preserve">CAVALO MECANICO TRACAO 4X2, PESO BRUTO TOTAL 16000 KG, CAPACIDADE MAXIMA DE TRACAO *80000* KG, POTENCIA *380* CV (INCLUI CABINE E CHASSI, NAO INCLUI SEMIRREBOQUE)                                                                                                                                                                                                                                                                                                                                        </t>
  </si>
  <si>
    <t xml:space="preserve">CAVALO MECANICO TRACAO 6X2, PESO BRUTO TOTAL COMBINADO 56000 KG, CAPACIDADE MAXIMA DE TRACAO *66000* KG, POTENCIA *360* CV (INCLUI CABINE E CHASSI, NAO INCLUI SEMIRREBOQUE)                                                                                                                                                                                                                                                                                                                              </t>
  </si>
  <si>
    <t xml:space="preserve">CAVOUQUEIRO OU OPERADOR DE PERFURATRIZ / ROMPEDOR (HORISTA)                                                                                                                                                                                                                                                                                                                                                                                                                                               </t>
  </si>
  <si>
    <t xml:space="preserve">CAVOUQUEIRO OU OPERADOR DE PERFURATRIZ / ROMPEDOR (MENSALISTA)                                                                                                                                                                                                                                                                                                                                                                                                                                            </t>
  </si>
  <si>
    <t xml:space="preserve">CENTRO DE MEDICAO AGRUPADA, EM POLICARBONATO / PVC, COM 12 MEDIDORES E PROTECAO GERAL (INCLUI BARRAMENTO, DISJUNTORES E ACESSORIOS DE FIXACAO) (PADRAO CONCESSIONARIA LOCAL)                                                                                                                                                                                                                                                                                                                              </t>
  </si>
  <si>
    <t xml:space="preserve">CENTRO DE MEDICAO AGRUPADA, EM POLICARBONATO / PVC, COM 16 MEDIDORES E PROTECAO GERAL (INCLUI BARRAMENTO, DISJUNTORES E ACESSORIOS DE FIXACAO) (PADRAO CONCESSIONARIA LOCAL)                                                                                                                                                                                                                                                                                                                              </t>
  </si>
  <si>
    <t xml:space="preserve">CENTRO DE MEDICAO AGRUPADA, EM POLICARBONATO / PVC, COM 4 MEDIDORES E PROTECAO GERAL (INCLUI BARRAMENTO, DISJUNTORES E ACESSORIOS DE FIXACAO) (PADRAO CONCESSIONARIA LOCAL)                                                                                                                                                                                                                                                                                                                               </t>
  </si>
  <si>
    <t xml:space="preserve">CENTRO DE MEDICAO AGRUPADA, EM POLICARBONATO / PVC, COM 8 MEDIDORES E PROTECAO GERAL (INCLUI BARRAMENTO, DISJUNTORES E ACESSORIOS DE FIXACAO) (PADRAO CONCESSIONARIA LOCAL)                                                                                                                                                                                                                                                                                                                               </t>
  </si>
  <si>
    <t xml:space="preserve">CERA LIQUIDA INCOLOR MULTIPISO                                                                                                                                                                                                                                                                                                                                                                                                                                                                            </t>
  </si>
  <si>
    <t xml:space="preserve">CHAPA ACO INOX AISI 304 NUMERO 4 (E = 6 MM), ACABAMENTO NUMERO 1 (LAMINADO A QUENTE, FOSCO)                                                                                                                                                                                                                                                                                                                                                                                                               </t>
  </si>
  <si>
    <t xml:space="preserve">CHAPA ACO INOX AISI 304 NUMERO 9 (E = 4 MM), ACABAMENTO NUMERO 1 (LAMINADO A QUENTE, FOSCO)                                                                                                                                                                                                                                                                                                                                                                                                               </t>
  </si>
  <si>
    <t xml:space="preserve">CHAPA DE ACO CARBONO GALVANIZADA, PERFURADA (GRADE FUROS) E = 1,5 MM, DIAMETRO DO FURO = 9,52 MM (FUROS ALTERNADOS HORIZ.)                                                                                                                                                                                                                                                                                                                                                                                </t>
  </si>
  <si>
    <t xml:space="preserve">CHAPA DE ACO CARBONO LAMINADO A QUENTE, QUALIDADE ESTRUTURAL, BITOLA 3/16", E =4,75 MM (37,29 KG/M2)                                                                                                                                                                                                                                                                                                                                                                                                      </t>
  </si>
  <si>
    <t xml:space="preserve">CHAPA DE ACO FINA A FRIO BITOLA MSG 20, E = 0,90 MM (7,20 KG/M2)                                                                                                                                                                                                                                                                                                                                                                                                                                          </t>
  </si>
  <si>
    <t xml:space="preserve">CHAPA DE ACO FINA A FRIO BITOLA MSG 24, E = 0,60 MM (4,80 KG/M2)                                                                                                                                                                                                                                                                                                                                                                                                                                          </t>
  </si>
  <si>
    <t xml:space="preserve">CHAPA DE ACO FINA A FRIO BITOLA MSG 26, E = 0,45 MM (3,60 KG/M2)                                                                                                                                                                                                                                                                                                                                                                                                                                          </t>
  </si>
  <si>
    <t xml:space="preserve">CHAPA DE ACO FINA A QUENTE BITOLA MSG 13, E = 2,25 MM (18,00 KG/M2)                                                                                                                                                                                                                                                                                                                                                                                                                                       </t>
  </si>
  <si>
    <t xml:space="preserve">CHAPA DE ACO FINA A QUENTE BITOLA MSG 14, E = 2,00 MM (16,0 KG/M2)                                                                                                                                                                                                                                                                                                                                                                                                                                        </t>
  </si>
  <si>
    <t xml:space="preserve">CHAPA DE ACO FINA A QUENTE BITOLA MSG 16, E = 1,50 MM (12,00 KG/M2)                                                                                                                                                                                                                                                                                                                                                                                                                                       </t>
  </si>
  <si>
    <t xml:space="preserve">CHAPA DE ACO FINA A QUENTE BITOLA MSG 18, E = 1,20 MM (9,60 KG/M2)                                                                                                                                                                                                                                                                                                                                                                                                                                        </t>
  </si>
  <si>
    <t xml:space="preserve">CHAPA DE ACO FINA A QUENTE BITOLA MSG 3/16 ", E = 4,75 MM (38,00 KG/M2)                                                                                                                                                                                                                                                                                                                                                                                                                                   </t>
  </si>
  <si>
    <t xml:space="preserve">CHAPA DE ACO GALVANIZADA BITOLA GSG 14, E = 1,95 MM (15,60 KG/M2)                                                                                                                                                                                                                                                                                                                                                                                                                                         </t>
  </si>
  <si>
    <t xml:space="preserve">CHAPA DE ACO GALVANIZADA BITOLA GSG 16, E = 1,55 MM (12,40 KG/M2)                                                                                                                                                                                                                                                                                                                                                                                                                                         </t>
  </si>
  <si>
    <t xml:space="preserve">CHAPA DE ACO GALVANIZADA BITOLA GSG 18, E = 1,25 MM (10,00 KG/M2)                                                                                                                                                                                                                                                                                                                                                                                                                                         </t>
  </si>
  <si>
    <t xml:space="preserve">CHAPA DE ACO GALVANIZADA BITOLA GSG 19, E = 1,11 MM (8,88 KG/M2)                                                                                                                                                                                                                                                                                                                                                                                                                                          </t>
  </si>
  <si>
    <t xml:space="preserve">CHAPA DE ACO GALVANIZADA BITOLA GSG 20, E = 0,95 MM (7,60 KG/M2)                                                                                                                                                                                                                                                                                                                                                                                                                                          </t>
  </si>
  <si>
    <t xml:space="preserve">CHAPA DE ACO GALVANIZADA BITOLA GSG 22, E = 0,80 MM (6,40 KG/M2)                                                                                                                                                                                                                                                                                                                                                                                                                                          </t>
  </si>
  <si>
    <t xml:space="preserve">CHAPA DE ACO GALVANIZADA BITOLA GSG 24, E = 0,64 (5,12 KG/M2)                                                                                                                                                                                                                                                                                                                                                                                                                                             </t>
  </si>
  <si>
    <t xml:space="preserve">CHAPA DE ACO GALVANIZADA BITOLA GSG 26, E = 0,50 MM (4,00 KG/M2)                                                                                                                                                                                                                                                                                                                                                                                                                                          </t>
  </si>
  <si>
    <t xml:space="preserve">CHAPA DE ACO GALVANIZADA BITOLA GSG 30, E = 0,35 MM (2,80 KG/M2)                                                                                                                                                                                                                                                                                                                                                                                                                                          </t>
  </si>
  <si>
    <t xml:space="preserve">CHAPA DE ACO GROSSA, ASTM A36, E = 1 " (25,40 MM) 199,18 KG/M2                                                                                                                                                                                                                                                                                                                                                                                                                                            </t>
  </si>
  <si>
    <t xml:space="preserve">CHAPA DE ACO GROSSA, ASTM A36, E = 1/2 " (12,70 MM) 99,59 KG/M2                                                                                                                                                                                                                                                                                                                                                                                                                                           </t>
  </si>
  <si>
    <t xml:space="preserve">CHAPA DE ACO GROSSA, ASTM A36, E = 1/4 " (6,35 MM) 49,79 KG/M2                                                                                                                                                                                                                                                                                                                                                                                                                                            </t>
  </si>
  <si>
    <t xml:space="preserve">CHAPA DE ACO GROSSA, ASTM A36, E = 3/4 " (19,05 MM) 149,39 KG/M2                                                                                                                                                                                                                                                                                                                                                                                                                                          </t>
  </si>
  <si>
    <t xml:space="preserve">CHAPA DE ACO GROSSA, ASTM A36, E = 3/8 " (9,53 MM) 74,69 KG/M2                                                                                                                                                                                                                                                                                                                                                                                                                                            </t>
  </si>
  <si>
    <t xml:space="preserve">CHAPA DE ACO GROSSA, ASTM A36, E = 5/8 " (15,88 MM) 124,49 KG/M2                                                                                                                                                                                                                                                                                                                                                                                                                                          </t>
  </si>
  <si>
    <t xml:space="preserve">CHAPA DE ACO GROSSA, ASTM A36, E = 7/8 " (22,23 MM) 174,28 KG/M2                                                                                                                                                                                                                                                                                                                                                                                                                                          </t>
  </si>
  <si>
    <t xml:space="preserve">CHAPA DE ACO GROSSA, SAE 1020, BITOLA 1/4", E = 6,35 MM (49,85 KG/M2)                                                                                                                                                                                                                                                                                                                                                                                                                                     </t>
  </si>
  <si>
    <t xml:space="preserve">CHAPA DE ACO XADREZ PARA PISOS, E = 1/4 " (6,30 MM) 54,53 KG/M2                                                                                                                                                                                                                                                                                                                                                                                                                                           </t>
  </si>
  <si>
    <t xml:space="preserve">CHAPA DE LAMINADO MELAMINICO, LISO BRILHANTE, DE 1,25 X 3,08 METROS, ESPESSURA = 0,8 MILIMETROS                                                                                                                                                                                                                                                                                                                                                                                                           </t>
  </si>
  <si>
    <t xml:space="preserve">CHAPA DE LAMINADO MELAMINICO, LISO FOSCO, DE 1,25 X 3,08 METROS, ESPESSURA = 0,8 MILIMETROS                                                                                                                                                                                                                                                                                                                                                                                                               </t>
  </si>
  <si>
    <t xml:space="preserve">CHAPA DE LAMINADO MELAMINICO, TEXTURIZADO, DE 1,25 X 3,08 METROS, ESPESSURA = 0,8 MILIMETROS                                                                                                                                                                                                                                                                                                                                                                                                              </t>
  </si>
  <si>
    <t xml:space="preserve">CHAPA DE MDF BRANCO LISO 1 FACE, E = 12 MM, DE *2,75 X 1,85* M                                                                                                                                                                                                                                                                                                                                                                                                                                            </t>
  </si>
  <si>
    <t xml:space="preserve">CHAPA DE MDF BRANCO LISO 1 FACE, E = 15 MM, DE *2,75 X 1,85* M                                                                                                                                                                                                                                                                                                                                                                                                                                            </t>
  </si>
  <si>
    <t xml:space="preserve">CHAPA DE MDF BRANCO LISO 1 FACE, E = 18 MM, DE *2,75 X 1,85* M                                                                                                                                                                                                                                                                                                                                                                                                                                            </t>
  </si>
  <si>
    <t xml:space="preserve">CHAPA DE MDF BRANCO LISO 1 FACE, E = 25 MM, DE *2,75 X 1,85* M                                                                                                                                                                                                                                                                                                                                                                                                                                            </t>
  </si>
  <si>
    <t xml:space="preserve">CHAPA DE MDF BRANCO LISO 1 FACE, E = 6 MM, DE *2,75 X 1,85* M                                                                                                                                                                                                                                                                                                                                                                                                                                             </t>
  </si>
  <si>
    <t xml:space="preserve">CHAPA DE MDF BRANCO LISO 1 FACE, E = 9 MM, DE *2,75 X 1,85* M                                                                                                                                                                                                                                                                                                                                                                                                                                             </t>
  </si>
  <si>
    <t xml:space="preserve">CHAPA DE MDF BRANCO LISO 2 FACES, E = 12 MM, DE *2,75 X 1,85* M                                                                                                                                                                                                                                                                                                                                                                                                                                           </t>
  </si>
  <si>
    <t xml:space="preserve">CHAPA DE MDF BRANCO LISO 2 FACES, E = 15 MM, DE *2,75 X 1,85* M                                                                                                                                                                                                                                                                                                                                                                                                                                           </t>
  </si>
  <si>
    <t xml:space="preserve">CHAPA DE MDF BRANCO LISO 2 FACES, E = 18 MM, DE *2,75 X 1,85* M                                                                                                                                                                                                                                                                                                                                                                                                                                           </t>
  </si>
  <si>
    <t xml:space="preserve">CHAPA DE MDF BRANCO LISO 2 FACES, E = 25 MM, DE *2,75 X 1,85* M                                                                                                                                                                                                                                                                                                                                                                                                                                           </t>
  </si>
  <si>
    <t xml:space="preserve">CHAPA DE MDF BRANCO LISO 2 FACES, E = 6 MM, DE *2,75 X 1,85* M                                                                                                                                                                                                                                                                                                                                                                                                                                            </t>
  </si>
  <si>
    <t xml:space="preserve">CHAPA DE MDF BRANCO LISO 2 FACES, E = 9 MM, DE *2,75 X 1,85* M                                                                                                                                                                                                                                                                                                                                                                                                                                            </t>
  </si>
  <si>
    <t xml:space="preserve">CHAPA DE MDF CRU, E = 12 MM, DE *2,75 X 1,85* M                                                                                                                                                                                                                                                                                                                                                                                                                                                           </t>
  </si>
  <si>
    <t xml:space="preserve">CHAPA DE MDF CRU, E = 15 MM, DE *2,75 X 1,85* M                                                                                                                                                                                                                                                                                                                                                                                                                                                           </t>
  </si>
  <si>
    <t xml:space="preserve">CHAPA DE MDF CRU, E = 18 MM, DE *2,75 X 1,85* M                                                                                                                                                                                                                                                                                                                                                                                                                                                           </t>
  </si>
  <si>
    <t xml:space="preserve">CHAPA DE MDF CRU, E = 20 MM, DE *2,75 X 1,85* M                                                                                                                                                                                                                                                                                                                                                                                                                                                           </t>
  </si>
  <si>
    <t xml:space="preserve">CHAPA DE MDF CRU, E = 25 MM, DE *2,75 X 1,85* M                                                                                                                                                                                                                                                                                                                                                                                                                                                           </t>
  </si>
  <si>
    <t xml:space="preserve">CHAPA DE MDF CRU, E = 6 MM, DE *2,75 X 1,85* M                                                                                                                                                                                                                                                                                                                                                                                                                                                            </t>
  </si>
  <si>
    <t xml:space="preserve">CHAPA DE MDF CRU, E = 9 MM, DE *2,75 X 1,85* M                                                                                                                                                                                                                                                                                                                                                                                                                                                            </t>
  </si>
  <si>
    <t xml:space="preserve">CHAPA EM ACO GALVANIZADO PARA STEEL DECK, COM NERVURAS TRAPEZOIDAIS, LARGURA UTIL DE 915 MM E ESPESSURA DE 0,80 MM                                                                                                                                                                                                                                                                                                                                                                                        </t>
  </si>
  <si>
    <t xml:space="preserve">CHAPA EM ACO GALVANIZADO PARA STEEL DECK, COM NERVURAS TRAPEZOIDAIS, LARGURA UTIL DE 915 MM E ESPESSURA DE 0,95 MM                                                                                                                                                                                                                                                                                                                                                                                        </t>
  </si>
  <si>
    <t xml:space="preserve">CHAPA EM ACO GALVANIZADO PARA STEEL DECK, COM NERVURAS TRAPEZOIDAIS, LARGURA UTIL DE 915 MM E ESPESSURA DE 1,25 MM                                                                                                                                                                                                                                                                                                                                                                                        </t>
  </si>
  <si>
    <t xml:space="preserve">CHAPA PARA EMENDA DE VIGA, EM ACO GROSSO, QUALIDADE ESTRUTURAL, BITOLA 3/16 ", E= 4,75 MM, 4 FUROS, LARGURA 45 MM, COMPRIMENTO 500 MM                                                                                                                                                                                                                                                                                                                                                                     </t>
  </si>
  <si>
    <t xml:space="preserve">CHAPA/BOBINA LISA EM ALUMINIO, LIGA 1.200 - H14, QUALQUER ESPESSURA, QUALQUER LARGURA                                                                                                                                                                                                                                                                                                                                                                                                                     </t>
  </si>
  <si>
    <t xml:space="preserve">CHAPA/PAINEL DE MADEIRA COMPENSADA PLASTIFICADA (MADEIRITE PLASTIFICADO) PARA FORMA DE CONCRETO, DE 2200 x 1100 MM, E = *17* MM                                                                                                                                                                                                                                                                                                                                                                           </t>
  </si>
  <si>
    <t xml:space="preserve">CHAPA/PAINEL DE MADEIRA COMPENSADA PLASTIFICADA (MADEIRITE PLASTIFICADO) PARA FORMA DE CONCRETO, DE 2200 x 1100 MM, E = 10 MM                                                                                                                                                                                                                                                                                                                                                                             </t>
  </si>
  <si>
    <t xml:space="preserve">CHAPA/PAINEL DE MADEIRA COMPENSADA PLASTIFICADA (MADEIRITE PLASTIFICADO) PARA FORMA DE CONCRETO, DE 2200 x 1100 MM, E = 12 MM                                                                                                                                                                                                                                                                                                                                                                             </t>
  </si>
  <si>
    <t xml:space="preserve">CHAPA/PAINEL DE MADEIRA COMPENSADA PLASTIFICADA (MADEIRITE PLASTIFICADO) PARA FORMA DE CONCRETO, DE 2200 X 1100 MM, E = 14 MM                                                                                                                                                                                                                                                                                                                                                                             </t>
  </si>
  <si>
    <t xml:space="preserve">CHAPA/PAINEL DE MADEIRA COMPENSADA PLASTIFICADA (MADEIRITE PLASTIFICADO) PARA FORMA DE CONCRETO, DE 2200 X 1100 MM, E = 20 MM                                                                                                                                                                                                                                                                                                                                                                             </t>
  </si>
  <si>
    <t xml:space="preserve">CHAPA/PAINEL DE MADEIRA COMPENSADA PLASTIFICADA (MADEIRITE PLASTIFICADO) PARA FORMA DE CONCRETO, DE 2200 X 1100 MM, E = 6 MM                                                                                                                                                                                                                                                                                                                                                                              </t>
  </si>
  <si>
    <t xml:space="preserve">CHAPA/PAINEL DE MADEIRA COMPENSADA RESINADA (MADEIRITE RESINADO ROSA) PARA FORMA DE CONCRETO, DE 2200 x 1100 MM, E = 14 MM                                                                                                                                                                                                                                                                                                                                                                                </t>
  </si>
  <si>
    <t xml:space="preserve">CHAPA/PAINEL DE MADEIRA COMPENSADA RESINADA (MADEIRITE RESINADO ROSA) PARA FORMA DE CONCRETO, DE 2200 x 1100 MM, E = 17 MM                                                                                                                                                                                                                                                                                                                                                                                </t>
  </si>
  <si>
    <t xml:space="preserve">CHAPA/PAINEL DE MADEIRA COMPENSADA RESINADA (MADEIRITE RESINADO ROSA) PARA FORMA DE CONCRETO, DE 2200 x 1100 MM, E = 8 A 12 MM                                                                                                                                                                                                                                                                                                                                                                            </t>
  </si>
  <si>
    <t xml:space="preserve">CHAPA/PAINEL DE MADEIRA COMPENSADA RESINADA (MADEIRITE RESINADO ROSA) PARA FORMA DE CONCRETO, DE 2200 X 1100 MM, E = 20 MM                                                                                                                                                                                                                                                                                                                                                                                </t>
  </si>
  <si>
    <t xml:space="preserve">CHAPA/PAINEL DE MADEIRA COMPENSADA RESINADA (MADEIRITE RESINADO ROSA) PARA FORMA DE CONCRETO, DE 2200 X 1100 MM, E = 6 MM                                                                                                                                                                                                                                                                                                                                                                                 </t>
  </si>
  <si>
    <t xml:space="preserve">CHAVE DUPLA PARA CONEXOES TIPO STORZ, ENGATE RAPIDO 1 1/2" X 2 1/2", EM LATAO, PARA INSTALACAO PREDIAL COMBATE A INCENDIO                                                                                                                                                                                                                                                                                                                                                                                 </t>
  </si>
  <si>
    <t xml:space="preserve">CHUMBADOR DE ACO GALVANIZADO, 1" X 600 MM, PARA POSTES DE ACO COM BASE, INCLUSO PORCA E ARRUELA                                                                                                                                                                                                                                                                                                                                                                                                           </t>
  </si>
  <si>
    <t xml:space="preserve">CHUMBADOR DE ACO TIPO PARABOLT, * 5/8" X 200* MM,  COM PORCA E ARRUELA                                                                                                                                                                                                                                                                                                                                                                                                                                    </t>
  </si>
  <si>
    <t xml:space="preserve">CHUMBADOR DE ACO ZINCADO, DIAMETRO 1/2", COMPRIMENTO 75 MM                                                                                                                                                                                                                                                                                                                                                                                                                                                </t>
  </si>
  <si>
    <t xml:space="preserve">CHUMBADOR DE ACO ZINCADO, DIAMETRO 1/4" COM PARAFUSO 1/4" X 40 MM                                                                                                                                                                                                                                                                                                                                                                                                                                         </t>
  </si>
  <si>
    <t xml:space="preserve">CHUMBADOR DE ACO ZINCADO, DIAMETRO 5/8", COMPRIMENTO 6", COM PORCA                                                                                                                                                                                                                                                                                                                                                                                                                                        </t>
  </si>
  <si>
    <t xml:space="preserve">CHUVEIRO COMUM EM PLASTICO BRANCO, COM CANO, 3 TEMPERATURAS, 5500 W (110/220 V)                                                                                                                                                                                                                                                                                                                                                                                                                           </t>
  </si>
  <si>
    <t xml:space="preserve">CHUVEIRO COMUM EM PLASTICO CROMADO, COM CANO, 4 TEMPERATURAS (110/220 V)                                                                                                                                                                                                                                                                                                                                                                                                                                  </t>
  </si>
  <si>
    <t xml:space="preserve">CIMENTO BRANCO NAO ESTRUTURAL (CPB - NAO ESTRUTURAL)                                                                                                                                                                                                                                                                                                                                                                                                                                                      </t>
  </si>
  <si>
    <t xml:space="preserve">CIMENTO IMPERMEABILIZANTE DE PEGA ULTRARRAPIDA PARA TAMPONAMENTOS                                                                                                                                                                                                                                                                                                                                                                                                                                         </t>
  </si>
  <si>
    <t xml:space="preserve">CIMENTO PORTLAND COMPOSTO CP II-32                                                                                                                                                                                                                                                                                                                                                                                                                                                                        </t>
  </si>
  <si>
    <t xml:space="preserve">CIMENTO PORTLAND DE ALTO FORNO (AF) CP III-40                                                                                                                                                                                                                                                                                                                                                                                                                                                             </t>
  </si>
  <si>
    <t xml:space="preserve">CIMENTO PORTLAND ESTRUTURAL BRANCO CPB - 32 ou CPB - 40                                                                                                                                                                                                                                                                                                                                                                                                                                                   </t>
  </si>
  <si>
    <t xml:space="preserve">CIMENTO PORTLAND POZOLANICO CP IV-32                                                                                                                                                                                                                                                                                                                                                                                                                                                                      </t>
  </si>
  <si>
    <t xml:space="preserve">CINTA CIRCULAR EM ACO GALVANIZADO DE 150 MM DE DIAMETRO PARA FIXACAO DE CAIXA MEDICAO, INCLUI PARAFUSOS E PORCAS                                                                                                                                                                                                                                                                                                                                                                                          </t>
  </si>
  <si>
    <t xml:space="preserve">CINTA CIRCULAR EM ACO GALVANIZADO DE 210 MM DE DIAMETRO PARA INSTALACAO DE TRANSFORMADOR EM POSTE DE CONCRETO                                                                                                                                                                                                                                                                                                                                                                                             </t>
  </si>
  <si>
    <t xml:space="preserve">CINTURAO DE SEGURANCA TIPO PARAQUEDISTA, FIVELA EM ACO, AJUSTE NO SUSPENSARIO, CINTURA E PERNAS                                                                                                                                                                                                                                                                                                                                                                                                           </t>
  </si>
  <si>
    <t xml:space="preserve">COBRE ELETROLITICO EM BARRA OU CHAPA                                                                                                                                                                                                                                                                                                                                                                                                                                                                      </t>
  </si>
  <si>
    <t xml:space="preserve">COLA A BASE DE RESINA SINTETICA PARA CHAPA DE LAMINADO MELAMINICO E OUTROS                                                                                                                                                                                                                                                                                                                                                                                                                                </t>
  </si>
  <si>
    <t xml:space="preserve">COLA BRANCA BASE PVA                                                                                                                                                                                                                                                                                                                                                                                                                                                                                      </t>
  </si>
  <si>
    <t xml:space="preserve">COLA PARA TUBOS E MANTAS ELASTOMERICAS, A BASE DE SOLVENTE                                                                                                                                                                                                                                                                                                                                                                                                                                                </t>
  </si>
  <si>
    <t xml:space="preserve">COLAR DE TOMADA EM POLIPROPILENO, PP, COM PARAFUSOS, PARA PEAD, 63 X 1/2" - LIGACAO PREDIAL DE AGUA                                                                                                                                                                                                                                                                                                                                                                                                       </t>
  </si>
  <si>
    <t xml:space="preserve">COLAR DE TOMADA EM POLIPROPILENO, PP, COM PARAFUSOS, PARA PEAD, 63 X 3/4" - LIGACAO PREDIAL DE AGUA                                                                                                                                                                                                                                                                                                                                                                                                       </t>
  </si>
  <si>
    <t xml:space="preserve">COLAR TOMADA PVC, COM TRAVAS, SAIDA COM ROSCA, DE 110 MM X 1/2" OU 110 MM X 3/4", PARA LIGACAO PREDIAL DE AGUA                                                                                                                                                                                                                                                                                                                                                                                            </t>
  </si>
  <si>
    <t xml:space="preserve">COLAR TOMADA PVC, COM TRAVAS, SAIDA COM ROSCA, DE 32 MM X 1/2" OU 32 MM X 3/4", PARA LIGACAO PREDIAL DE AGUA                                                                                                                                                                                                                                                                                                                                                                                              </t>
  </si>
  <si>
    <t xml:space="preserve">COLAR TOMADA PVC, COM TRAVAS, SAIDA COM ROSCA, DE 40 MM X 1/2" OU 40 MM X 3/4", PARA LIGACAO PREDIAL DE AGUA                                                                                                                                                                                                                                                                                                                                                                                              </t>
  </si>
  <si>
    <t xml:space="preserve">COLAR TOMADA PVC, COM TRAVAS, SAIDA COM ROSCA, DE 50 MM X 1/2" OU 50 MM X 3/4", PARA LIGACAO PREDIAL DE AGUA                                                                                                                                                                                                                                                                                                                                                                                              </t>
  </si>
  <si>
    <t xml:space="preserve">COLAR TOMADA PVC, COM TRAVAS, SAIDA COM ROSCA, DE 60 MM X 1/2" OU 60 MM X 3/4", PARA LIGACAO PREDIAL DE AGUA                                                                                                                                                                                                                                                                                                                                                                                              </t>
  </si>
  <si>
    <t xml:space="preserve">COLAR TOMADA PVC, COM TRAVAS, SAIDA COM ROSCA, DE 75 MM X 1/2" OU 75 MM X 3/4", PARA LIGACAO PREDIAL DE AGUA                                                                                                                                                                                                                                                                                                                                                                                              </t>
  </si>
  <si>
    <t xml:space="preserve">COLAR TOMADA PVC, COM TRAVAS, SAIDA COM ROSCA, DE 85 MM X 1/2" OU 85 MM X 3/4", PARA LIGACAO PREDIAL DE AGUA                                                                                                                                                                                                                                                                                                                                                                                              </t>
  </si>
  <si>
    <t xml:space="preserve">COLAR TOMADA PVC, COM TRAVAS, SAIDA ROSCAVEL COM BUCHA DE LATAO, DE 60 MM X 1/2" OU 60 MM X 3/4", PARA LIGACAO PREDIAL DE AGUA                                                                                                                                                                                                                                                                                                                                                                            </t>
  </si>
  <si>
    <t xml:space="preserve">COMPACTADOR DE SOLO A PERCUSSAO (SOQUETE), A GASOLINA 4 TEMPOS, PESO 55 A 65 KG, FORCA DE IMPACTO 1.000 A 1.500 KGF, FREQ. 600 A 700 GOLPES P/ MINUTO, VELOCIDADE TRABALHO DE 10 A 15 M/MIN, POT. DE 2,00 A 3,00 HP                                                                                                                                                                                                                                                                                       </t>
  </si>
  <si>
    <t xml:space="preserve">COMPACTADOR DE SOLO TIPO PLACA VIBRATORIA REVERSIVEL, A GASOLINA 4 TEMPOS, PESO 125 A 150 KG, FORCA CENTRIF. 2500 A 2800 KGF, LARG. TRABALHO 400 A 450 MM, FREQ. VIBRACAO 4300 A 4500 RPM, VELOC. TRABALHO 15 A 20 M/MIN, POT. 5,5 A 6,0 HP                                                                                                                                                                                                                                                               </t>
  </si>
  <si>
    <t xml:space="preserve">COMPACTADOR DE SOLO TIPO PLACA VIBRATORIA REVERSIVEL, A GASOLINA 4 TEMPOS, PESO 150 A 175 KG, FORCA CENTRIF. 2800 A 3100 KGF, LARG. TRABALHO DE 450 A 520 MM, FREQ. VIBRACAO 4000 A 4300 RPM, VELOC. TRABALHO DE 15 A 20 M/MIN, POT. DE 6,0 A 7,0 HP                                                                                                                                                                                                                                                      </t>
  </si>
  <si>
    <t xml:space="preserve">COMPACTADOR DE SOLO, TIPO PLACA VIBRATORIA NAO REVERSIVEL, A GASOLINA 4 TEMPOS, PESO 80 A 120 KG, FORCA CENTRIF. DE 1300 A 2000 KGF, LARG. TRABALHO DE 400 A 500 MM, FREQ. VIBRACAO DE 4800 A 6000 RPM, VELOCIDADE TRABALHO DE 20 A 30 M/MIN, POT. DE 5,0 A 6,0 HP                                                                                                                                                                                                                                        </t>
  </si>
  <si>
    <t xml:space="preserve">COMPACTADOR DE SOLO, TIPO PLACA VIBRATORIA REVERSIVEL, A DIESEL, PESO 700 A 820 KG, FORCA CENTRIF. DE 6.200 A 10.000 KGF, LARG. TRABALHO DE 650 A 720 MM, FREQ. VIBRACAO DE 3.000 A 3.500 RPM, VELOCIDADE TRABALHO DE 25 A 30 M/MIN, POT. DE 13,0 A 15,0 HP                                                                                                                                                                                                                                               </t>
  </si>
  <si>
    <t xml:space="preserve">COMPACTADOR DE SOLO, TIPO PLACA VIBRATORIA REVERSIVEL, A GASOLINA 4 TEMPOS, PESO 160 A 265 KG, FORCA CENTRIF. DE 2750 A 4000 KGF, LARG. TRABALHO DE 430 A 550 MM, FREQ. VIBRACAO DE 4000 A 5500 RPM, VELOCIDADE TRABALHO DE 20 A 25 M/MIN, POT. DE 7,5 A 9,0 HP                                                                                                                                                                                                                                           </t>
  </si>
  <si>
    <t xml:space="preserve">COMPACTADOR DE SOLOS DE PERCURSAO (SOQUETE) COM MOTOR A GASOLINA 4 TEMPOS DE 4 HP (4 CV)                                                                                                                                                                                                                                                                                                                                                                                                                  </t>
  </si>
  <si>
    <t xml:space="preserve">COMPENSADO NAVAL - CHAPA/PAINEL EM MADEIRA COMPENSADA PRENSADA, DE 2200 X 1600 MM, E = 10 MM                                                                                                                                                                                                                                                                                                                                                                                                              </t>
  </si>
  <si>
    <t xml:space="preserve">COMPENSADO NAVAL - CHAPA/PAINEL EM MADEIRA COMPENSADA PRENSADA, DE 2200 X 1600 MM, E = 12 MM                                                                                                                                                                                                                                                                                                                                                                                                              </t>
  </si>
  <si>
    <t xml:space="preserve">COMPENSADO NAVAL - CHAPA/PAINEL EM MADEIRA COMPENSADA PRENSADA, DE 2200 X 1600 MM, E = 15 MM                                                                                                                                                                                                                                                                                                                                                                                                              </t>
  </si>
  <si>
    <t xml:space="preserve">COMPENSADO NAVAL - CHAPA/PAINEL EM MADEIRA COMPENSADA PRENSADA, DE 2200 X 1600 MM, E = 18 MM                                                                                                                                                                                                                                                                                                                                                                                                              </t>
  </si>
  <si>
    <t xml:space="preserve">COMPENSADO NAVAL - CHAPA/PAINEL EM MADEIRA COMPENSADA PRENSADA, DE 2200 X 1600 MM, E = 20 MM                                                                                                                                                                                                                                                                                                                                                                                                              </t>
  </si>
  <si>
    <t xml:space="preserve">COMPENSADO NAVAL - CHAPA/PAINEL EM MADEIRA COMPENSADA PRENSADA, DE 2200 X 1600 MM, E = 25 MM                                                                                                                                                                                                                                                                                                                                                                                                              </t>
  </si>
  <si>
    <t xml:space="preserve">COMPENSADO NAVAL - CHAPA/PAINEL EM MADEIRA COMPENSADA PRENSADA, DE 2200 X 1600 MM, E = 4 MM                                                                                                                                                                                                                                                                                                                                                                                                               </t>
  </si>
  <si>
    <t xml:space="preserve">COMPENSADO NAVAL - CHAPA/PAINEL EM MADEIRA COMPENSADA PRENSADA, DE 2200 X 1600 MM, E = 6 MM                                                                                                                                                                                                                                                                                                                                                                                                               </t>
  </si>
  <si>
    <t xml:space="preserve">COMPRESSOR DE AR ESTACIONARIO, VAZAO 620 PCM, PRESSAO EFETIVA DE TRABALHO 109 PSI, MOTOR ELETRICO, POTENCIA 127 CV                                                                                                                                                                                                                                                                                                                                                                                        </t>
  </si>
  <si>
    <t xml:space="preserve">COMPRESSOR DE AR REBOCAVEL VAZAO 400 PCM, PRESSAO EFETIVA DE TRABALHO 102 PSI, MOTOR DIESEL, POTENCIA 110 CV                                                                                                                                                                                                                                                                                                                                                                                              </t>
  </si>
  <si>
    <t xml:space="preserve">COMPRESSOR DE AR REBOCAVEL VAZAO 748 PCM, PRESSAO EFETIVA DE TRABALHO 102 PSI, MOTOR DIESEL, POTENCIA 210 CV                                                                                                                                                                                                                                                                                                                                                                                              </t>
  </si>
  <si>
    <t xml:space="preserve">COMPRESSOR DE AR REBOCAVEL VAZAO 860 PCM, PRESSAO EFETIVA DE TRABALHO 102 PSI, MOTOR DIESEL, POTENCIA 250 CV                                                                                                                                                                                                                                                                                                                                                                                              </t>
  </si>
  <si>
    <t xml:space="preserve">COMPRESSOR DE AR REBOCAVEL, VAZAO 152 PCM, PRESSAO EFETIVA DE TRABALHO 102 PSI, MOTOR DIESEL, POTENCIA 31,5 KW                                                                                                                                                                                                                                                                                                                                                                                            </t>
  </si>
  <si>
    <t xml:space="preserve">COMPRESSOR DE AR REBOCAVEL, VAZAO 189 PCM, PRESSAO EFETIVA DE TRABALHO 102 PSI, MOTOR DIESEL, POTENCIA 63 CV                                                                                                                                                                                                                                                                                                                                                                                              </t>
  </si>
  <si>
    <t xml:space="preserve">COMPRESSOR DE AR REBOCAVEL, VAZAO 250 PCM, PRESSAO EFETIVA DE TRABALHO 102 PSI, MOTOR DIESEL, POTENCIA 81 CV                                                                                                                                                                                                                                                                                                                                                                                              </t>
  </si>
  <si>
    <t xml:space="preserve">COMPRESSOR DE AR REBOCAVEL, VAZAO 89 PCM, PRESSAO EFETIVA DE TRABALHO *102* PSI, MOTOR DIESEL, POTENCIA *20* CV                                                                                                                                                                                                                                                                                                                                                                                           </t>
  </si>
  <si>
    <t xml:space="preserve">CONCERTINA CLIPADA (DUPLA) EM ACO GALVANIZADO DE ALTA RESISTENCIA, COM ESPIRAL DE 300 MM, D = 2,76 MM                                                                                                                                                                                                                                                                                                                                                                                                     </t>
  </si>
  <si>
    <t xml:space="preserve">CONCERTINA SIMPLES EM ACO GALVANIZADO DE ALTA RESISTENCIA, COM ESPIRAL DE 300 MM, D = 2,76 MM                                                                                                                                                                                                                                                                                                                                                                                                             </t>
  </si>
  <si>
    <t xml:space="preserve">CONCRETO AUTOADENSAVEL (CAA) CLASSE DE RESISTENCIA C15, ESPALHAMENTO SF2, COM BOMBEAMENTO (DISPONIBILIZACAO DE BOMBA), SEM O LANCAMENTO (NBR 15823)                                                                                                                                                                                                                                                                                                                                                       </t>
  </si>
  <si>
    <t xml:space="preserve">CONCRETO AUTOADENSAVEL (CAA) CLASSE DE RESISTENCIA C20, ESPALHAMENTO SF2, COM BOMBEAMENTO (DISPONIBILIZACAO DE BOMBA), SEM O LANCAMENTO (NBR 15823)                                                                                                                                                                                                                                                                                                                                                       </t>
  </si>
  <si>
    <t xml:space="preserve">CONCRETO AUTOADENSAVEL (CAA) CLASSE DE RESISTENCIA C25, ESPALHAMENTO SF2, COM BOMBEAMENTO (DISPONIBILIZACAO DE BOMBA), SEM O LANCAMENTO (NBR 15823)                                                                                                                                                                                                                                                                                                                                                       </t>
  </si>
  <si>
    <t xml:space="preserve">CONCRETO AUTOADENSAVEL (CAA) CLASSE DE RESISTENCIA C30, ESPALHAMENTO SF2, COM BOMBEAMENTO (DISPONIBILIZACAO DE BOMBA), SEM O LANCAMENTO (NBR 15823)                                                                                                                                                                                                                                                                                                                                                       </t>
  </si>
  <si>
    <t xml:space="preserve">CONCRETO BETUMINOSO USINADO A QUENTE (CBUQ) PARA PAVIMENTACAO ASFALTICA, PADRAO DNIT, FAIXA C, COM CAP 30/45 - AQUISICAO POSTO USINA                                                                                                                                                                                                                                                                                                                                                                      </t>
  </si>
  <si>
    <t xml:space="preserve">CONCRETO BETUMINOSO USINADO A QUENTE (CBUQ) PARA PAVIMENTACAO ASFALTICA, PADRAO DNIT, FAIXA C, COM CAP 50/70 - AQUISICAO POSTO USINA                                                                                                                                                                                                                                                                                                                                                                      </t>
  </si>
  <si>
    <t xml:space="preserve">CONCRETO BETUMINOSO USINADO A QUENTE (CBUQ) PARA PAVIMENTACAO ASFALTICA, PADRAO DNIT, PARA BINDER, COM CAP 50/70 - AQUISICAO POSTO USINA                                                                                                                                                                                                                                                                                                                                                                  </t>
  </si>
  <si>
    <t xml:space="preserve">CONCRETO USINADO BOMBEAVEL, CLASSE DE RESISTENCIA C20, BRITA 0 E 1, SLUMP = 100 +/- 20 MM, COM BOMBEAMENTO (DISPONIBILIZACAO DE BOMBA), SEM O LANCAMENTO (NBR 8953)                                                                                                                                                                                                                                                                                                                                       </t>
  </si>
  <si>
    <t xml:space="preserve">CONCRETO USINADO BOMBEAVEL, CLASSE DE RESISTENCIA C20, COM BRITA 0 E 1, SLUMP = 100 +/- 20 MM, EXCLUI SERVICO DE BOMBEAMENTO (NBR 8953)                                                                                                                                                                                                                                                                                                                                                                   </t>
  </si>
  <si>
    <t xml:space="preserve">CONCRETO USINADO BOMBEAVEL, CLASSE DE RESISTENCIA C20, COM BRITA 0 E 1, SLUMP = 130 +/- 20 MM, EXCLUI SERVICO DE BOMBEAMENTO (NBR 8953)                                                                                                                                                                                                                                                                                                                                                                   </t>
  </si>
  <si>
    <t xml:space="preserve">CONCRETO USINADO BOMBEAVEL, CLASSE DE RESISTENCIA C20, COM BRITA 0 E 1, SLUMP = 190 +/- 20 MM, COM BOMBEAMENTO (DISPONIBILIZACAO DE BOMBA), SEM O LANCAMENTO (NBR 8953)                                                                                                                                                                                                                                                                                                                                   </t>
  </si>
  <si>
    <t xml:space="preserve">CONCRETO USINADO BOMBEAVEL, CLASSE DE RESISTENCIA C20, COM BRITA 0, SLUMP = 220 +/- 20 MM, COM BOMBEAMENTO (DISPONIBILIZACAO DE BOMBA), SEM O LANCAMENTO (NBR 8953)                                                                                                                                                                                                                                                                                                                                       </t>
  </si>
  <si>
    <t xml:space="preserve">CONCRETO USINADO BOMBEAVEL, CLASSE DE RESISTENCIA C25, BRITA 0 E 1, SLUMP = 100 +/- 20 MM, COM BOMBEAMENTO (DISPONIBILIZACAO DE BOMBA), SEM O LANCAMENTO (NBR 8953)                                                                                                                                                                                                                                                                                                                                       </t>
  </si>
  <si>
    <t xml:space="preserve">CONCRETO USINADO BOMBEAVEL, CLASSE DE RESISTENCIA C25, COM BRITA 0 E 1, SLUMP = 100 +/- 20 MM, EXCLUI SERVICO DE BOMBEAMENTO (NBR 8953)                                                                                                                                                                                                                                                                                                                                                                   </t>
  </si>
  <si>
    <t xml:space="preserve">CONCRETO USINADO BOMBEAVEL, CLASSE DE RESISTENCIA C25, COM BRITA 0 E 1, SLUMP = 130 +/- 20 MM, EXCLUI SERVICO DE BOMBEAMENTO (NBR 8953)                                                                                                                                                                                                                                                                                                                                                                   </t>
  </si>
  <si>
    <t xml:space="preserve">CONCRETO USINADO BOMBEAVEL, CLASSE DE RESISTENCIA C25, COM BRITA 0 E 1, SLUMP = 190 +/- 20 MM, EXCLUI SERVICO DE BOMBEAMENTO (NBR 8953)                                                                                                                                                                                                                                                                                                                                                                   </t>
  </si>
  <si>
    <t xml:space="preserve">CONCRETO USINADO BOMBEAVEL, CLASSE DE RESISTENCIA C30, BRITA 0 E 1, SLUMP = 100 +/- 20 MM, COM BOMBEAMENTO (DISPONIBILIZACAO DE BOMBA), SEM O LANCAMENTO (NBR 8953)                                                                                                                                                                                                                                                                                                                                       </t>
  </si>
  <si>
    <t xml:space="preserve">CONCRETO USINADO BOMBEAVEL, CLASSE DE RESISTENCIA C30, COM BRITA 0 E 1, SLUMP = 100 +/- 20 MM, EXCLUI SERVICO DE BOMBEAMENTO (NBR 8953)                                                                                                                                                                                                                                                                                                                                                                   </t>
  </si>
  <si>
    <t xml:space="preserve">CONCRETO USINADO BOMBEAVEL, CLASSE DE RESISTENCIA C30, COM BRITA 0 E 1, SLUMP = 130 +/- 20 MM, EXCLUI SERVICO DE BOMBEAMENTO (NBR 8953)                                                                                                                                                                                                                                                                                                                                                                   </t>
  </si>
  <si>
    <t xml:space="preserve">CONCRETO USINADO BOMBEAVEL, CLASSE DE RESISTENCIA C30, COM BRITA 0 E 1, SLUMP = 190 +/- 20 MM, EXCLUI SERVICO DE BOMBEAMENTO (NBR 8953)                                                                                                                                                                                                                                                                                                                                                                   </t>
  </si>
  <si>
    <t xml:space="preserve">CONCRETO USINADO BOMBEAVEL, CLASSE DE RESISTENCIA C30, COM BRITA 0 E 1, SLUMP = 220 +/- 30 MM, EXCLUI SERVICO DE BOMBEAMENTO (NBR 8953)                                                                                                                                                                                                                                                                                                                                                                   </t>
  </si>
  <si>
    <t xml:space="preserve">CONCRETO USINADO BOMBEAVEL, CLASSE DE RESISTENCIA C35, BRITA 0 E 1, SLUMP = 100 +/- 20 MM, COM BOMBEAMENTO (DISPONIBILIZACAO DE BOMBA), SEM O LANCAMENTO (NBR 8953)                                                                                                                                                                                                                                                                                                                                       </t>
  </si>
  <si>
    <t xml:space="preserve">CONCRETO USINADO BOMBEAVEL, CLASSE DE RESISTENCIA C35, COM BRITA 0 E 1, SLUMP = 100 +/- 20 MM, EXCLUI SERVICO DE BOMBEAMENTO (NBR 8953)                                                                                                                                                                                                                                                                                                                                                                   </t>
  </si>
  <si>
    <t xml:space="preserve">CONCRETO USINADO BOMBEAVEL, CLASSE DE RESISTENCIA C40, BRITA 0 E 1, SLUMP = 100 +/- 20 MM, COM BOMBEAMENTO (DISPONIBILIZACAO DE BOMBA), SEM O LANCAMENTO (NBR 8953)                                                                                                                                                                                                                                                                                                                                       </t>
  </si>
  <si>
    <t xml:space="preserve">CONCRETO USINADO BOMBEAVEL, CLASSE DE RESISTENCIA C40, COM BRITA 0 E 1, SLUMP = 100 +/- 20 MM, EXCLUI SERVICO DE BOMBEAMENTO (NBR 8953)                                                                                                                                                                                                                                                                                                                                                                   </t>
  </si>
  <si>
    <t xml:space="preserve">CONCRETO USINADO BOMBEAVEL, CLASSE DE RESISTENCIA C45, BRITA 0 E 1, SLUMP = 100 +/- 20 MM, COM BOMBEAMENTO (DISPONIBILIZACAO DE BOMBA), SEM O LANCAMENTO (NBR 8953)                                                                                                                                                                                                                                                                                                                                       </t>
  </si>
  <si>
    <t xml:space="preserve">CONCRETO USINADO BOMBEAVEL, CLASSE DE RESISTENCIA C50, BRITA 0 E 1, SLUMP = 100 +/- 20 MM, COM BOMBEAMENTO (DISPONIBILIZACAO DE BOMBA), SEM O LANCAMENTO (NBR 8953)                                                                                                                                                                                                                                                                                                                                       </t>
  </si>
  <si>
    <t xml:space="preserve">CONCRETO USINADO BOMBEAVEL, CLASSE DE RESISTENCIA C60, COM BRITA 0 E 1, SLUMP = 100 +/- 20 MM, COM BOMBEAMENTO (DISPONIBILIZACAO DE BOMBA), SEM O LANCAMENTO (NBR 8953)                                                                                                                                                                                                                                                                                                                                   </t>
  </si>
  <si>
    <t xml:space="preserve">CONCRETO USINADO CONVENCIONAL (NAO BOMBEAVEL) CLASSE DE RESISTENCIA C10, COM BRITA 1 E 2, SLUMP = 80 MM +/- 10 MM (NBR 8953)                                                                                                                                                                                                                                                                                                                                                                              </t>
  </si>
  <si>
    <t xml:space="preserve">CONCRETO USINADO CONVENCIONAL (NAO BOMBEAVEL) CLASSE DE RESISTENCIA C15, COM BRITA 1 E 2, SLUMP = 80 MM +/- 10 MM (NBR 8953)                                                                                                                                                                                                                                                                                                                                                                              </t>
  </si>
  <si>
    <t xml:space="preserve">CONDULETE DE ALUMINIO TIPO B, PARA ELETRODUTO ROSCAVEL DE 1/2", COM TAMPA CEGA                                                                                                                                                                                                                                                                                                                                                                                                                            </t>
  </si>
  <si>
    <t xml:space="preserve">CONDULETE DE ALUMINIO TIPO B, PARA ELETRODUTO ROSCAVEL DE 1", COM TAMPA CEGA                                                                                                                                                                                                                                                                                                                                                                                                                              </t>
  </si>
  <si>
    <t xml:space="preserve">CONDULETE DE ALUMINIO TIPO B, PARA ELETRODUTO ROSCAVEL DE 3/4", COM TAMPA CEGA                                                                                                                                                                                                                                                                                                                                                                                                                            </t>
  </si>
  <si>
    <t xml:space="preserve">CONDULETE DE ALUMINIO TIPO C, PARA ELETRODUTO ROSCAVEL DE 1/2", COM TAMPA CEGA                                                                                                                                                                                                                                                                                                                                                                                                                            </t>
  </si>
  <si>
    <t xml:space="preserve">CONDULETE DE ALUMINIO TIPO C, PARA ELETRODUTO ROSCAVEL DE 1", COM TAMPA CEGA                                                                                                                                                                                                                                                                                                                                                                                                                              </t>
  </si>
  <si>
    <t xml:space="preserve">CONDULETE DE ALUMINIO TIPO C, PARA ELETRODUTO ROSCAVEL DE 3/4", COM TAMPA CEGA                                                                                                                                                                                                                                                                                                                                                                                                                            </t>
  </si>
  <si>
    <t xml:space="preserve">CONDULETE DE ALUMINIO TIPO C, PARA ELETRODUTO ROSCAVEL DE 4", COM TAMPA CEGA                                                                                                                                                                                                                                                                                                                                                                                                                              </t>
  </si>
  <si>
    <t xml:space="preserve">CONDULETE DE ALUMINIO TIPO E, PARA ELETRODUTO ROSCAVEL DE 1  1/4", COM TAMPA CEGA                                                                                                                                                                                                                                                                                                                                                                                                                         </t>
  </si>
  <si>
    <t xml:space="preserve">CONDULETE DE ALUMINIO TIPO E, PARA ELETRODUTO ROSCAVEL DE 1 1/2", COM TAMPA CEGA                                                                                                                                                                                                                                                                                                                                                                                                                          </t>
  </si>
  <si>
    <t xml:space="preserve">CONDULETE DE ALUMINIO TIPO E, PARA ELETRODUTO ROSCAVEL DE 1/2", COM TAMPA CEGA                                                                                                                                                                                                                                                                                                                                                                                                                            </t>
  </si>
  <si>
    <t xml:space="preserve">CONDULETE DE ALUMINIO TIPO E, PARA ELETRODUTO ROSCAVEL DE 1", COM TAMPA CEGA                                                                                                                                                                                                                                                                                                                                                                                                                              </t>
  </si>
  <si>
    <t xml:space="preserve">CONDULETE DE ALUMINIO TIPO E, PARA ELETRODUTO ROSCAVEL DE 2", COM TAMPA CEGA                                                                                                                                                                                                                                                                                                                                                                                                                              </t>
  </si>
  <si>
    <t xml:space="preserve">CONDULETE DE ALUMINIO TIPO E, PARA ELETRODUTO ROSCAVEL DE 3/4", COM TAMPA CEGA                                                                                                                                                                                                                                                                                                                                                                                                                            </t>
  </si>
  <si>
    <t xml:space="preserve">CONDULETE DE ALUMINIO TIPO E, PARA ELETRODUTO ROSCAVEL DE 3", COM TAMPA CEGA                                                                                                                                                                                                                                                                                                                                                                                                                              </t>
  </si>
  <si>
    <t xml:space="preserve">CONDULETE DE ALUMINIO TIPO E, PARA ELETRODUTO ROSCAVEL DE 4", COM TAMPA CEGA                                                                                                                                                                                                                                                                                                                                                                                                                              </t>
  </si>
  <si>
    <t xml:space="preserve">CONDULETE DE ALUMINIO TIPO LR, PARA ELETRODUTO ROSCAVEL DE 1 1/2", COM TAMPA CEGA                                                                                                                                                                                                                                                                                                                                                                                                                         </t>
  </si>
  <si>
    <t xml:space="preserve">CONDULETE DE ALUMINIO TIPO LR, PARA ELETRODUTO ROSCAVEL DE 1 1/4", COM TAMPA CEGA                                                                                                                                                                                                                                                                                                                                                                                                                         </t>
  </si>
  <si>
    <t xml:space="preserve">CONDULETE DE ALUMINIO TIPO LR, PARA ELETRODUTO ROSCAVEL DE 1/2", COM TAMPA CEGA                                                                                                                                                                                                                                                                                                                                                                                                                           </t>
  </si>
  <si>
    <t xml:space="preserve">CONDULETE DE ALUMINIO TIPO LR, PARA ELETRODUTO ROSCAVEL DE 1", COM TAMPA CEGA                                                                                                                                                                                                                                                                                                                                                                                                                             </t>
  </si>
  <si>
    <t xml:space="preserve">CONDULETE DE ALUMINIO TIPO LR, PARA ELETRODUTO ROSCAVEL DE 2", COM TAMPA CEGA                                                                                                                                                                                                                                                                                                                                                                                                                             </t>
  </si>
  <si>
    <t xml:space="preserve">CONDULETE DE ALUMINIO TIPO LR, PARA ELETRODUTO ROSCAVEL DE 3/4", COM TAMPA CEGA                                                                                                                                                                                                                                                                                                                                                                                                                           </t>
  </si>
  <si>
    <t xml:space="preserve">CONDULETE DE ALUMINIO TIPO LR, PARA ELETRODUTO ROSCAVEL DE 3", COM TAMPA CEGA                                                                                                                                                                                                                                                                                                                                                                                                                             </t>
  </si>
  <si>
    <t xml:space="preserve">CONDULETE DE ALUMINIO TIPO LR, PARA ELETRODUTO ROSCAVEL DE 4", COM TAMPA CEGA                                                                                                                                                                                                                                                                                                                                                                                                                             </t>
  </si>
  <si>
    <t xml:space="preserve">CONDULETE DE ALUMINIO TIPO T, PARA ELETRODUTO ROSCAVEL DE 1 1/2", COM TAMPA CEGA                                                                                                                                                                                                                                                                                                                                                                                                                          </t>
  </si>
  <si>
    <t xml:space="preserve">CONDULETE DE ALUMINIO TIPO T, PARA ELETRODUTO ROSCAVEL DE 1 1/4", COM TAMPA CEGA                                                                                                                                                                                                                                                                                                                                                                                                                          </t>
  </si>
  <si>
    <t xml:space="preserve">CONDULETE DE ALUMINIO TIPO T, PARA ELETRODUTO ROSCAVEL DE 1/2", COM TAMPA CEGA                                                                                                                                                                                                                                                                                                                                                                                                                            </t>
  </si>
  <si>
    <t xml:space="preserve">CONDULETE DE ALUMINIO TIPO T, PARA ELETRODUTO ROSCAVEL DE 1", COM TAMPA CEGA                                                                                                                                                                                                                                                                                                                                                                                                                              </t>
  </si>
  <si>
    <t xml:space="preserve">CONDULETE DE ALUMINIO TIPO T, PARA ELETRODUTO ROSCAVEL DE 2", COM TAMPA CEGA                                                                                                                                                                                                                                                                                                                                                                                                                              </t>
  </si>
  <si>
    <t xml:space="preserve">CONDULETE DE ALUMINIO TIPO T, PARA ELETRODUTO ROSCAVEL DE 3/4", COM TAMPA CEGA                                                                                                                                                                                                                                                                                                                                                                                                                            </t>
  </si>
  <si>
    <t xml:space="preserve">CONDULETE DE ALUMINIO TIPO T, PARA ELETRODUTO ROSCAVEL DE 3", COM TAMPA CEGA                                                                                                                                                                                                                                                                                                                                                                                                                              </t>
  </si>
  <si>
    <t xml:space="preserve">CONDULETE DE ALUMINIO TIPO T, PARA ELETRODUTO ROSCAVEL DE 4", COM TAMPA CEGA                                                                                                                                                                                                                                                                                                                                                                                                                              </t>
  </si>
  <si>
    <t xml:space="preserve">CONDULETE DE ALUMINIO TIPO TB, PARA ELETRODUTO ROSCAVEL DE 3", COM TAMPA CEGA                                                                                                                                                                                                                                                                                                                                                                                                                             </t>
  </si>
  <si>
    <t xml:space="preserve">CONDULETE DE ALUMINIO TIPO X, PARA ELETRODUTO ROSCAVEL DE 1 1/2", COM TAMPA CEGA                                                                                                                                                                                                                                                                                                                                                                                                                          </t>
  </si>
  <si>
    <t xml:space="preserve">CONDULETE DE ALUMINIO TIPO X, PARA ELETRODUTO ROSCAVEL DE 1 1/4", COM TAMPA CEGA                                                                                                                                                                                                                                                                                                                                                                                                                          </t>
  </si>
  <si>
    <t xml:space="preserve">CONDULETE DE ALUMINIO TIPO X, PARA ELETRODUTO ROSCAVEL DE 1/2", COM TAMPA CEGA                                                                                                                                                                                                                                                                                                                                                                                                                            </t>
  </si>
  <si>
    <t xml:space="preserve">CONDULETE DE ALUMINIO TIPO X, PARA ELETRODUTO ROSCAVEL DE 1", COM TAMPA CEGA                                                                                                                                                                                                                                                                                                                                                                                                                              </t>
  </si>
  <si>
    <t xml:space="preserve">CONDULETE DE ALUMINIO TIPO X, PARA ELETRODUTO ROSCAVEL DE 2", COM TAMPA CEGA                                                                                                                                                                                                                                                                                                                                                                                                                              </t>
  </si>
  <si>
    <t xml:space="preserve">CONDULETE DE ALUMINIO TIPO X, PARA ELETRODUTO ROSCAVEL DE 3/4", COM TAMPA CEGA                                                                                                                                                                                                                                                                                                                                                                                                                            </t>
  </si>
  <si>
    <t xml:space="preserve">CONDULETE DE ALUMINIO TIPO X, PARA ELETRODUTO ROSCAVEL DE 3", COM TAMPA CEGA                                                                                                                                                                                                                                                                                                                                                                                                                              </t>
  </si>
  <si>
    <t xml:space="preserve">CONDULETE DE ALUMINIO TIPO X, PARA ELETRODUTO ROSCAVEL DE 4", COM TAMPA CEGA                                                                                                                                                                                                                                                                                                                                                                                                                              </t>
  </si>
  <si>
    <t xml:space="preserve">CONDULETE EM PVC, TIPO "B", SEM TAMPA, DE 1/2" OU 3/4"                                                                                                                                                                                                                                                                                                                                                                                                                                                    </t>
  </si>
  <si>
    <t xml:space="preserve">CONDULETE EM PVC, TIPO "B", SEM TAMPA, DE 1"                                                                                                                                                                                                                                                                                                                                                                                                                                                              </t>
  </si>
  <si>
    <t xml:space="preserve">CONDULETE EM PVC, TIPO "C", SEM TAMPA, DE 1/2"                                                                                                                                                                                                                                                                                                                                                                                                                                                            </t>
  </si>
  <si>
    <t xml:space="preserve">CONDULETE EM PVC, TIPO "C", SEM TAMPA, DE 1"                                                                                                                                                                                                                                                                                                                                                                                                                                                              </t>
  </si>
  <si>
    <t xml:space="preserve">CONDULETE EM PVC, TIPO "C", SEM TAMPA, DE 3/4"                                                                                                                                                                                                                                                                                                                                                                                                                                                            </t>
  </si>
  <si>
    <t xml:space="preserve">CONDULETE EM PVC, TIPO "E", SEM TAMPA, DE 1/2"                                                                                                                                                                                                                                                                                                                                                                                                                                                            </t>
  </si>
  <si>
    <t xml:space="preserve">CONDULETE EM PVC, TIPO "E", SEM TAMPA, DE 1"                                                                                                                                                                                                                                                                                                                                                                                                                                                              </t>
  </si>
  <si>
    <t xml:space="preserve">CONDULETE EM PVC, TIPO "E", SEM TAMPA, DE 3/4"                                                                                                                                                                                                                                                                                                                                                                                                                                                            </t>
  </si>
  <si>
    <t xml:space="preserve">CONDULETE EM PVC, TIPO "LB", SEM TAMPA, DE 1/2" OU 3/4"                                                                                                                                                                                                                                                                                                                                                                                                                                                   </t>
  </si>
  <si>
    <t xml:space="preserve">CONDULETE EM PVC, TIPO "LB", SEM TAMPA, DE 1"                                                                                                                                                                                                                                                                                                                                                                                                                                                             </t>
  </si>
  <si>
    <t xml:space="preserve">CONDULETE EM PVC, TIPO "LL", SEM TAMPA, DE 1/2" OU 3/4"                                                                                                                                                                                                                                                                                                                                                                                                                                                   </t>
  </si>
  <si>
    <t xml:space="preserve">CONDULETE EM PVC, TIPO "LL", SEM TAMPA, DE 1"                                                                                                                                                                                                                                                                                                                                                                                                                                                             </t>
  </si>
  <si>
    <t xml:space="preserve">CONDULETE EM PVC, TIPO "LR", SEM TAMPA, DE 1/2"                                                                                                                                                                                                                                                                                                                                                                                                                                                           </t>
  </si>
  <si>
    <t xml:space="preserve">CONDULETE EM PVC, TIPO "LR", SEM TAMPA, DE 1"                                                                                                                                                                                                                                                                                                                                                                                                                                                             </t>
  </si>
  <si>
    <t xml:space="preserve">CONDULETE EM PVC, TIPO "LR", SEM TAMPA, DE 3/4"                                                                                                                                                                                                                                                                                                                                                                                                                                                           </t>
  </si>
  <si>
    <t xml:space="preserve">CONDULETE EM PVC, TIPO "T", SEM TAMPA, DE 1"                                                                                                                                                                                                                                                                                                                                                                                                                                                              </t>
  </si>
  <si>
    <t xml:space="preserve">CONDULETE EM PVC, TIPO "T", SEM TAMPA, DE 3/4"                                                                                                                                                                                                                                                                                                                                                                                                                                                            </t>
  </si>
  <si>
    <t xml:space="preserve">CONDULETE EM PVC, TIPO "TB", SEM TAMPA, DE 1/2" OU 3/4"                                                                                                                                                                                                                                                                                                                                                                                                                                                   </t>
  </si>
  <si>
    <t xml:space="preserve">CONDULETE EM PVC, TIPO "TB", SEM TAMPA, DE 1"                                                                                                                                                                                                                                                                                                                                                                                                                                                             </t>
  </si>
  <si>
    <t xml:space="preserve">CONDULETE EM PVC, TIPO "X", SEM TAMPA, DE 1/2"                                                                                                                                                                                                                                                                                                                                                                                                                                                            </t>
  </si>
  <si>
    <t xml:space="preserve">CONDULETE EM PVC, TIPO "X", SEM TAMPA, DE 1"                                                                                                                                                                                                                                                                                                                                                                                                                                                              </t>
  </si>
  <si>
    <t xml:space="preserve">CONDULETE EM PVC, TIPO "X", SEM TAMPA, DE 3/4"                                                                                                                                                                                                                                                                                                                                                                                                                                                            </t>
  </si>
  <si>
    <t xml:space="preserve">CONDUTOR PLUVIAL, PVC, CIRCULAR, DIAMETRO ENTRE 80 E 100 MM, PARA DRENAGEM PLUVIAL PREDIAL                                                                                                                                                                                                                                                                                                                                                                                                                </t>
  </si>
  <si>
    <t xml:space="preserve">CONE DE SINALIZACAO EM PVC FLEXIVEL, H = 70 / 76 CM (NBR 15071)                                                                                                                                                                                                                                                                                                                                                                                                                                           </t>
  </si>
  <si>
    <t xml:space="preserve">CONE DE SINALIZACAO EM PVC RIGIDO COM FAIXA REFLETIVA, H = 70 / 76 CM                                                                                                                                                                                                                                                                                                                                                                                                                                     </t>
  </si>
  <si>
    <t xml:space="preserve">CONECTOR / ADAPTADOR F/F, COM INSERTO METALICO, PPR, DN 25 MM X 1/2", PARA AGUA QUENTE E FRIA PREDIAL                                                                                                                                                                                                                                                                                                                                                                                                     </t>
  </si>
  <si>
    <t xml:space="preserve">CONECTOR / ADAPTADOR F/F, COM INSERTO METALICO, PPR, DN 32 MM X 3/4", PARA AGUA QUENTE E FRIA PREDIAL                                                                                                                                                                                                                                                                                                                                                                                                     </t>
  </si>
  <si>
    <t xml:space="preserve">CONECTOR / ADAPTADOR F/M, COM INSERTO METALICO, PPR, DN 25 MM X 1/2", PARA AGUA QUENTE E FRIA PREDIAL                                                                                                                                                                                                                                                                                                                                                                                                     </t>
  </si>
  <si>
    <t xml:space="preserve">CONECTOR / ADAPTADOR F/M, COM INSERTO METALICO, PPR, DN 25 MM X 3/4", PARA AGUA QUENTE E FRIA PREDIAL                                                                                                                                                                                                                                                                                                                                                                                                     </t>
  </si>
  <si>
    <t xml:space="preserve">CONECTOR / ADAPTADOR F/M, COM INSERTO METALICO, PPR, DN 32 MM X 1", PARA AGUA QUENTE E FRIA PREDIAL                                                                                                                                                                                                                                                                                                                                                                                                       </t>
  </si>
  <si>
    <t xml:space="preserve">CONECTOR / ADAPTADOR F/M, COM INSERTO METALICO, PPR, DN 32 MM X 3/4", PARA AGUA QUENTE E FRIA PREDIAL                                                                                                                                                                                                                                                                                                                                                                                                     </t>
  </si>
  <si>
    <t xml:space="preserve">CONECTOR / TOMADA FEMEA RJ 45, CATEGORIA 5 E (CAT 5E) PARA CABOS                                                                                                                                                                                                                                                                                                                                                                                                                                          </t>
  </si>
  <si>
    <t xml:space="preserve">CONECTOR / TOMADA FEMEA RJ 45, CATEGORIA 6 (CAT 6) PARA CABOS                                                                                                                                                                                                                                                                                                                                                                                                                                             </t>
  </si>
  <si>
    <t xml:space="preserve">CONECTOR BRONZE/LATAO (REF 603) SEM ANEL DE SOLDA, BOLSA X ROSCA F, 15 MM X 1/2"                                                                                                                                                                                                                                                                                                                                                                                                                          </t>
  </si>
  <si>
    <t xml:space="preserve">CONECTOR BRONZE/LATAO (REF 603) SEM ANEL DE SOLDA, BOLSA X ROSCA F, 22 MM X 1/2"                                                                                                                                                                                                                                                                                                                                                                                                                          </t>
  </si>
  <si>
    <t xml:space="preserve">CONECTOR BRONZE/LATAO (REF 603) SEM ANEL DE SOLDA, BOLSA X ROSCA F, 22 MM X 3/4"                                                                                                                                                                                                                                                                                                                                                                                                                          </t>
  </si>
  <si>
    <t xml:space="preserve">CONECTOR BRONZE/LATAO (REF 603) SEM ANEL DE SOLDA, BOLSA X ROSCA F, 28 MM X 1/2"                                                                                                                                                                                                                                                                                                                                                                                                                          </t>
  </si>
  <si>
    <t xml:space="preserve">CONECTOR CURVO 90 GRAUS DE ALUMINIO, BITOLA 1 1/2", PARA ADAPTAR ENTRADA DE ELETRODUTO METALICO FLEXIVEL EM QUADROS                                                                                                                                                                                                                                                                                                                                                                                       </t>
  </si>
  <si>
    <t xml:space="preserve">CONECTOR CURVO 90 GRAUS DE ALUMINIO, BITOLA 1 1/4", PARA ADAPTAR ENTRADA DE ELETRODUTO METALICO FLEXIVEL EM QUADROS                                                                                                                                                                                                                                                                                                                                                                                       </t>
  </si>
  <si>
    <t xml:space="preserve">CONECTOR CURVO 90 GRAUS DE ALUMINIO, BITOLA 1/2", PARA ADAPTAR ENTRADA DE ELETRODUTO METALICO FLEXIVEL EM QUADROS                                                                                                                                                                                                                                                                                                                                                                                         </t>
  </si>
  <si>
    <t xml:space="preserve">CONECTOR CURVO 90 GRAUS DE ALUMINIO, BITOLA 1", PARA ADAPTAR ENTRADA DE ELETRODUTO METALICO FLEXIVEL EM QUADROS                                                                                                                                                                                                                                                                                                                                                                                           </t>
  </si>
  <si>
    <t xml:space="preserve">CONECTOR CURVO 90 GRAUS DE ALUMINIO, BITOLA 2 1/2", PARA ADAPTAR ENTRADA DE ELETRODUTO METALICO FLEXIVEL EM QUADROS                                                                                                                                                                                                                                                                                                                                                                                       </t>
  </si>
  <si>
    <t xml:space="preserve">CONECTOR CURVO 90 GRAUS DE ALUMINIO, BITOLA 2", PARA ADAPTAR ENTRADA DE ELETRODUTO METALICO FLEXIVEL EM QUADROS                                                                                                                                                                                                                                                                                                                                                                                           </t>
  </si>
  <si>
    <t xml:space="preserve">CONECTOR CURVO 90 GRAUS DE ALUMINIO, BITOLA 3/4", PARA ADAPTAR ENTRADA DE ELETRODUTO METALICO FLEXIVEL EM QUADROS                                                                                                                                                                                                                                                                                                                                                                                         </t>
  </si>
  <si>
    <t xml:space="preserve">CONECTOR CURVO 90 GRAUS DE ALUMINIO, BITOLA 3", PARA ADAPTAR ENTRADA DE ELETRODUTO METALICO FLEXIVEL EM QUADROS                                                                                                                                                                                                                                                                                                                                                                                           </t>
  </si>
  <si>
    <t xml:space="preserve">CONECTOR CURVO 90 GRAUS DE ALUMINIO, BITOLA 4", PARA ADAPTAR ENTRADA DE ELETRODUTO METALICO FLEXIVEL EM QUADROS                                                                                                                                                                                                                                                                                                                                                                                           </t>
  </si>
  <si>
    <t xml:space="preserve">CONECTOR DE ALUMINIO TIPO PRENSA CABO, BITOLA 1 1/2", PARA CABOS DE DIAMETRO DE 37 A 40 MM                                                                                                                                                                                                                                                                                                                                                                                                                </t>
  </si>
  <si>
    <t xml:space="preserve">CONECTOR DE ALUMINIO TIPO PRENSA CABO, BITOLA 1 1/4", PARA CABOS DE DIAMETRO DE 31 A 34 MM                                                                                                                                                                                                                                                                                                                                                                                                                </t>
  </si>
  <si>
    <t xml:space="preserve">CONECTOR DE ALUMINIO TIPO PRENSA CABO, BITOLA 1/2", PARA CABOS DE DIAMETRO DE 12,5 A 15 MM                                                                                                                                                                                                                                                                                                                                                                                                                </t>
  </si>
  <si>
    <t xml:space="preserve">CONECTOR DE ALUMINIO TIPO PRENSA CABO, BITOLA 1", PARA CABOS DE DIAMETRO DE 22,5 A 25 MM                                                                                                                                                                                                                                                                                                                                                                                                                  </t>
  </si>
  <si>
    <t xml:space="preserve">CONECTOR DE ALUMINIO TIPO PRENSA CABO, BITOLA 2", PARA CABOS DE DIAMETRO DE 47,5 A 50 MM                                                                                                                                                                                                                                                                                                                                                                                                                  </t>
  </si>
  <si>
    <t xml:space="preserve">CONECTOR DE ALUMINIO TIPO PRENSA CABO, BITOLA 3/4", PARA CABOS DE DIAMETRO DE 17,5 A 20 MM                                                                                                                                                                                                                                                                                                                                                                                                                </t>
  </si>
  <si>
    <t xml:space="preserve">CONECTOR DE ALUMINIO TIPO PRENSA CABO, BITOLA 3/8", PARA CABOS DE DIAMETRO DE 9 A 10 MM                                                                                                                                                                                                                                                                                                                                                                                                                   </t>
  </si>
  <si>
    <t xml:space="preserve">CONECTOR MACHO RJ 45, CATEGORIA 5 E (CAT 5E) PARA CABOS                                                                                                                                                                                                                                                                                                                                                                                                                                                   </t>
  </si>
  <si>
    <t xml:space="preserve">CONECTOR MACHO RJ 45, CATEGORIA 6 (CAT 6) PARA CABOS                                                                                                                                                                                                                                                                                                                                                                                                                                                      </t>
  </si>
  <si>
    <t xml:space="preserve">CONECTOR METALICO TIPO PARAFUSO FENDIDO (SPLIT BOLT), COM SEPARADOR DE CABOS BIMETALICOS, PARA CABOS ATE 25 MM2                                                                                                                                                                                                                                                                                                                                                                                           </t>
  </si>
  <si>
    <t xml:space="preserve">CONECTOR METALICO TIPO PARAFUSO FENDIDO (SPLIT BOLT), COM SEPARADOR DE CABOS BIMETALICOS, PARA CABOS ATE 50 MM2                                                                                                                                                                                                                                                                                                                                                                                           </t>
  </si>
  <si>
    <t xml:space="preserve">CONECTOR METALICO TIPO PARAFUSO FENDIDO (SPLIT BOLT), COM SEPARADOR DE CABOS BIMETALICOS, PARA CABOS ATE 70 MM2                                                                                                                                                                                                                                                                                                                                                                                           </t>
  </si>
  <si>
    <t xml:space="preserve">CONECTOR METALICO TIPO PARAFUSO FENDIDO (SPLIT BOLT), PARA CABOS ATE 10 MM2                                                                                                                                                                                                                                                                                                                                                                                                                               </t>
  </si>
  <si>
    <t xml:space="preserve">CONECTOR METALICO TIPO PARAFUSO FENDIDO (SPLIT BOLT), PARA CABOS ATE 120 MM2                                                                                                                                                                                                                                                                                                                                                                                                                              </t>
  </si>
  <si>
    <t xml:space="preserve">CONECTOR METALICO TIPO PARAFUSO FENDIDO (SPLIT BOLT), PARA CABOS ATE 150 MM2                                                                                                                                                                                                                                                                                                                                                                                                                              </t>
  </si>
  <si>
    <t xml:space="preserve">CONECTOR METALICO TIPO PARAFUSO FENDIDO (SPLIT BOLT), PARA CABOS ATE 16 MM2                                                                                                                                                                                                                                                                                                                                                                                                                               </t>
  </si>
  <si>
    <t xml:space="preserve">CONECTOR METALICO TIPO PARAFUSO FENDIDO (SPLIT BOLT), PARA CABOS ATE 185 MM2                                                                                                                                                                                                                                                                                                                                                                                                                              </t>
  </si>
  <si>
    <t xml:space="preserve">CONECTOR METALICO TIPO PARAFUSO FENDIDO (SPLIT BOLT), PARA CABOS ATE 25 MM2                                                                                                                                                                                                                                                                                                                                                                                                                               </t>
  </si>
  <si>
    <t xml:space="preserve">CONECTOR METALICO TIPO PARAFUSO FENDIDO (SPLIT BOLT), PARA CABOS ATE 35 MM2                                                                                                                                                                                                                                                                                                                                                                                                                               </t>
  </si>
  <si>
    <t xml:space="preserve">CONECTOR METALICO TIPO PARAFUSO FENDIDO (SPLIT BOLT), PARA CABOS ATE 50 MM2                                                                                                                                                                                                                                                                                                                                                                                                                               </t>
  </si>
  <si>
    <t xml:space="preserve">CONECTOR METALICO TIPO PARAFUSO FENDIDO (SPLIT BOLT), PARA CABOS ATE 6 MM2                                                                                                                                                                                                                                                                                                                                                                                                                                </t>
  </si>
  <si>
    <t xml:space="preserve">CONECTOR METALICO TIPO PARAFUSO FENDIDO (SPLIT BOLT), PARA CABOS ATE 70 MM2                                                                                                                                                                                                                                                                                                                                                                                                                               </t>
  </si>
  <si>
    <t xml:space="preserve">CONECTOR METALICO TIPO PARAFUSO FENDIDO (SPLIT BOLT), PARA CABOS ATE 95 MM2                                                                                                                                                                                                                                                                                                                                                                                                                               </t>
  </si>
  <si>
    <t xml:space="preserve">CONECTOR RETO DE ALUMINIO PARA ELETRODUTO DE 1 1/2", PARA ADAPTAR ENTRADA DE ELETRODUTO METALICO FLEXIVEL EM QUADROS                                                                                                                                                                                                                                                                                                                                                                                      </t>
  </si>
  <si>
    <t xml:space="preserve">CONECTOR RETO DE ALUMINIO PARA ELETRODUTO DE 1 1/4", PARA ADAPTAR ENTRADA DE ELETRODUTO METALICO FLEXIVEL EM QUADROS                                                                                                                                                                                                                                                                                                                                                                                      </t>
  </si>
  <si>
    <t xml:space="preserve">CONECTOR RETO DE ALUMINIO PARA ELETRODUTO DE 1/2", PARA ADAPTAR ENTRADA DE ELETRODUTO METALICO FLEXIVEL EM QUADROS                                                                                                                                                                                                                                                                                                                                                                                        </t>
  </si>
  <si>
    <t xml:space="preserve">CONECTOR RETO DE ALUMINIO PARA ELETRODUTO DE 1", PARA ADAPTAR ENTRADA DE ELETRODUTO METALICO FLEXIVEL EM QUADROS                                                                                                                                                                                                                                                                                                                                                                                          </t>
  </si>
  <si>
    <t xml:space="preserve">CONECTOR RETO DE ALUMINIO PARA ELETRODUTO DE 2 1/2", PARA ADAPTAR ENTRADA DE ELETRODUTO METALICO FLEXIVEL EM QUADROS                                                                                                                                                                                                                                                                                                                                                                                      </t>
  </si>
  <si>
    <t xml:space="preserve">CONECTOR RETO DE ALUMINIO PARA ELETRODUTO DE 2", PARA ADAPTAR ENTRADA DE ELETRODUTO METALICO FLEXIVEL EM QUADROS                                                                                                                                                                                                                                                                                                                                                                                          </t>
  </si>
  <si>
    <t xml:space="preserve">CONECTOR RETO DE ALUMINIO PARA ELETRODUTO DE 3/4", PARA ADAPTAR ENTRADA DE ELETRODUTO METALICO FLEXIVEL EM QUADROS                                                                                                                                                                                                                                                                                                                                                                                        </t>
  </si>
  <si>
    <t xml:space="preserve">CONECTOR RETO DE ALUMINIO PARA ELETRODUTO DE 3", PARA ADAPTAR ENTRADA DE ELETRODUTO METALICO FLEXIVEL EM QUADROS                                                                                                                                                                                                                                                                                                                                                                                          </t>
  </si>
  <si>
    <t xml:space="preserve">CONECTOR RETO DE ALUMINIO PARA ELETRODUTO DE 4", PARA ADAPTAR ENTRADA DE ELETRODUTO METALICO FLEXIVEL EM QUADROS                                                                                                                                                                                                                                                                                                                                                                                          </t>
  </si>
  <si>
    <t xml:space="preserve">CONECTOR/ADAPTADOR FIXO, ROSCA FEMEA, EM PLASTICO, DN 16 MM X 1/2", PARA CONEXAO COM CRIMPAGEM, EM TUBO PEX PARA INST. AGUA QUENTE/FRIA                                                                                                                                                                                                                                                                                                                                                                   </t>
  </si>
  <si>
    <t xml:space="preserve">CONECTOR/ADAPTADOR FIXO, ROSCA FEMEA, EM PLASTICO, DN 20 MM X 1/2", PARA CONEXAO COM CRIMPAGEM, EM TUBO PEX PARA INST. AGUA QUENTE/FRIA                                                                                                                                                                                                                                                                                                                                                                   </t>
  </si>
  <si>
    <t xml:space="preserve">CONECTOR/ADAPTADOR FIXO, ROSCA FEMEA, EM PLASTICO, DN 20 MM X 3/4", PARA CONEXAO COM CRIMPAGEM, EM TUBO PEX PARA INST. AGUA QUENTE/FRIA                                                                                                                                                                                                                                                                                                                                                                   </t>
  </si>
  <si>
    <t xml:space="preserve">CONECTOR/ADAPTADOR FIXO, ROSCA FEMEA, EM PLASTICO, DN 25 MM X 3/4", PARA CONEXAO COM CRIMPAGEM, EM TUBO PEX PARA INST. AGUA QUENTE/FRIA                                                                                                                                                                                                                                                                                                                                                                   </t>
  </si>
  <si>
    <t xml:space="preserve">CONECTOR/ADAPTADOR FIXO, ROSCA FEMEA, METALICA, COM ANEL DESLIZANTE, DN 16 MM X 1/2", PARA TUBO PEX PARA INST. AGUA QUENTE/FRIA                                                                                                                                                                                                                                                                                                                                                                           </t>
  </si>
  <si>
    <t xml:space="preserve">CONECTOR/ADAPTADOR FIXO, ROSCA FEMEA, METALICA, COM ANEL DESLIZANTE, DN 20 MM X 1/2", PARA TUBO PEX PARA INST. AGUA QUENTE/FRIA                                                                                                                                                                                                                                                                                                                                                                           </t>
  </si>
  <si>
    <t xml:space="preserve">CONECTOR/ADAPTADOR FIXO, ROSCA FEMEA, METALICA, COM ANEL DESLIZANTE, DN 20 MM X 3/4", PARA TUBO PEX PARA INST. AGUA QUENTE/FRIA                                                                                                                                                                                                                                                                                                                                                                           </t>
  </si>
  <si>
    <t xml:space="preserve">CONECTOR/ADAPTADOR FIXO, ROSCA FEMEA, METALICA, COM ANEL DESLIZANTE, DN 25 MM X 1", PARA TUBO PEX PARA INST. AGUA QUENTE/FRIA                                                                                                                                                                                                                                                                                                                                                                             </t>
  </si>
  <si>
    <t xml:space="preserve">CONECTOR/ADAPTADOR FIXO, ROSCA FEMEA, METALICA, COM ANEL DESLIZANTE, DN 25 MM X 3/4", PARA TUBO PEX PARA INST. AGUA QUENTE/FRIA                                                                                                                                                                                                                                                                                                                                                                           </t>
  </si>
  <si>
    <t xml:space="preserve">CONECTOR/ADAPTADOR FIXO, ROSCA FEMEA, METALICA, COM ANEL DESLIZANTE, DN 32 MM X 1", PARA TUBO PEX PARA INST. AGUA QUENTE/FRIA                                                                                                                                                                                                                                                                                                                                                                             </t>
  </si>
  <si>
    <t xml:space="preserve">CONECTOR/ADAPTADOR MOVEL, ROSCA FEMEA, METALICA, COM ANEL DESLIZANTE, DN 16 MM X 3/4", PARA TUBO PEX PARA INST. AGUA QUENTE/FRIA                                                                                                                                                                                                                                                                                                                                                                          </t>
  </si>
  <si>
    <t xml:space="preserve">CONECTOR, CPVC, SOLDAVEL, 114 MM X 4", PARA AGUA QUENTE                                                                                                                                                                                                                                                                                                                                                                                                                                                   </t>
  </si>
  <si>
    <t xml:space="preserve">CONECTOR, CPVC, SOLDAVEL, 15 MM X 1/2", PARA AGUA QUENTE                                                                                                                                                                                                                                                                                                                                                                                                                                                  </t>
  </si>
  <si>
    <t xml:space="preserve">CONECTOR, CPVC, SOLDAVEL, 22 MM X 1/2", PARA AGUA QUENTE                                                                                                                                                                                                                                                                                                                                                                                                                                                  </t>
  </si>
  <si>
    <t xml:space="preserve">CONECTOR, CPVC, SOLDAVEL, 22 MM X 3/4", PARA AGUA QUENTE                                                                                                                                                                                                                                                                                                                                                                                                                                                  </t>
  </si>
  <si>
    <t xml:space="preserve">CONECTOR, CPVC, SOLDAVEL, 28 MM X 1", PARA AGUA QUENTE                                                                                                                                                                                                                                                                                                                                                                                                                                                    </t>
  </si>
  <si>
    <t xml:space="preserve">CONECTOR, CPVC, SOLDAVEL, 35 MM X 1 1/4", PARA AGUA QUENTE                                                                                                                                                                                                                                                                                                                                                                                                                                                </t>
  </si>
  <si>
    <t xml:space="preserve">CONECTOR, CPVC, SOLDAVEL, 42 MM X 1 1/2", PARA AGUA QUENTE                                                                                                                                                                                                                                                                                                                                                                                                                                                </t>
  </si>
  <si>
    <t xml:space="preserve">CONECTOR, CPVC, SOLDAVEL, 54 MM X 2", PARA AGUA QUENTE                                                                                                                                                                                                                                                                                                                                                                                                                                                    </t>
  </si>
  <si>
    <t xml:space="preserve">CONECTOR, CPVC, SOLDAVEL, 73 MM X 2 1/2", PARA AGUA QUENTE                                                                                                                                                                                                                                                                                                                                                                                                                                                </t>
  </si>
  <si>
    <t xml:space="preserve">CONECTOR, CPVC, SOLDAVEL, 89 MM X 3", PARA AGUA QUENTE                                                                                                                                                                                                                                                                                                                                                                                                                                                    </t>
  </si>
  <si>
    <t xml:space="preserve">CONJ. DE FERRAGENS PARA PORTA DE VIDRO TEMPERADO, EM ZAMAC CROMADO, CONTEMPLANDO DOBRADICA INF., DOBRADICA SUP., PIVO PARA DOBRADICA INF., PIVO PARA DOBRADICA SUP., FECHADURA CENTRAL EM ZAMC. CROMADO, CONTRA FECHADURA DE PRESSAO                                                                                                                                                                                                                                                                      </t>
  </si>
  <si>
    <t xml:space="preserve">CJ    </t>
  </si>
  <si>
    <t xml:space="preserve">CONJUNTO ARRUELAS DE VEDACAO 5/16" PARA TELHA FIBROCIMENTO (UMA ARRUELA METALICA E UMA ARRUELA PVC - CONICAS)                                                                                                                                                                                                                                                                                                                                                                                             </t>
  </si>
  <si>
    <t xml:space="preserve">CONJUNTO DE FERRAGENS PIVO, PARA PORTA PIVOTANTE DE ATE 100 KG, REGULAVEL COM ESFERA , CROMADO - SUPERIOR E INFERIOR - COMPLETO                                                                                                                                                                                                                                                                                                                                                                           </t>
  </si>
  <si>
    <t xml:space="preserve">CONJUNTO DE LIGACAO AJUSTAVEL, PARA VASO / BACIA SANITARIA , EM PLASTICO BRANCO, COM TUBO, CANOPLA E ESPUDE                                                                                                                                                                                                                                                                                                                                                                                               </t>
  </si>
  <si>
    <t xml:space="preserve">CONJUNTO DE LIGACAO PARA VASO / BACIA SANITARIA, EM PLASTICO BRANCO, COM TUBO, CANOPLA E ANEL DE EXPANSAO (TUBO 1.1/2" X 20 CM)                                                                                                                                                                                                                                                                                                                                                                           </t>
  </si>
  <si>
    <t xml:space="preserve">CONJUNTO MONTADO ESTOPIM COM ESPOLETA COMUM NUMERO 8, COM CABECA ACENDEDORA, 1,5 M                                                                                                                                                                                                                                                                                                                                                                                                                        </t>
  </si>
  <si>
    <t xml:space="preserve">CONJUNTO PARA FUTSAL COM PAR DE TRAVES OFICIAIS DE 3,00 X 2,00 M EM TUBO DE ACO GALVANIZADO 3" COM REQUADROS EM TUBO DE 1", PINTURA EM PRIMER COM TINTA ESMALTE SINTETICO E REDES DE POLIETILENO FIO 4 MM                                                                                                                                                                                                                                                                                                 </t>
  </si>
  <si>
    <t xml:space="preserve">CONJUNTO PARA QUADRA DE  VOLEI COM POSTES EM TUBO DE ACO GALVANIZADO 3", H = *255* CM, PINTURA EM TINTA ESMALTE SINTETICO, REDE DE NYLON COM 2 MM, MALHA 10 X 10 CM E ANTENAS OFICIAIS EM FIBRA DE VIDRO                                                                                                                                                                                                                                                                                                  </t>
  </si>
  <si>
    <t xml:space="preserve">CONJUNTO PRE-MOLDADO COMPOSTO POR GRELHA (0,99 X 0,45 M), QUADRO (1,10 X 0,52 M) E CANTONEIRA (1,10 X 0,35 M), EM CONCRETO ARMADO, COM FCK DE 21 MPA                                                                                                                                                                                                                                                                                                                                                      </t>
  </si>
  <si>
    <t xml:space="preserve">CONTAINER ALMOXARIFADO, DE *2,40* X *6,00* M, PADRAO SIMPLES, SEM REVESTIMENTO E SEM DIVISORIAS INTERNOS E SEM SANITARIO, PARA USO EM CANTEIRO DE OBRAS                                                                                                                                                                                                                                                                                                                                                   </t>
  </si>
  <si>
    <t xml:space="preserve">CONTATOR TRIPOLAR, CORRENTE DE *110* A, TENSAO NOMINAL DE *500* V, CATEGORIA AC-2 E AC-3                                                                                                                                                                                                                                                                                                                                                                                                                  </t>
  </si>
  <si>
    <t xml:space="preserve">CONTATOR TRIPOLAR, CORRENTE DE *185* A, TENSAO NOMINAL DE *500* V, CATEGORIA AC-2 E AC-3                                                                                                                                                                                                                                                                                                                                                                                                                  </t>
  </si>
  <si>
    <t xml:space="preserve">CONTATOR TRIPOLAR, CORRENTE DE *22* A, TENSAO NOMINAL DE *500* V, CATEGORIA AC-2 E AC-3                                                                                                                                                                                                                                                                                                                                                                                                                   </t>
  </si>
  <si>
    <t xml:space="preserve">CONTATOR TRIPOLAR, CORRENTE DE *265* A, TENSAO NOMINAL DE *500* V, CATEGORIA AC-2 E AC-3                                                                                                                                                                                                                                                                                                                                                                                                                  </t>
  </si>
  <si>
    <t xml:space="preserve">CONTATOR TRIPOLAR, CORRENTE DE *38* A, TENSAO NOMINAL DE *500* V, CATEGORIA AC-2 E AC-3                                                                                                                                                                                                                                                                                                                                                                                                                   </t>
  </si>
  <si>
    <t xml:space="preserve">CONTATOR TRIPOLAR, CORRENTE DE *500* A, TENSAO NOMINAL DE *500* V, CATEGORIA AC-2 E AC-3                                                                                                                                                                                                                                                                                                                                                                                                                  </t>
  </si>
  <si>
    <t xml:space="preserve">CONTATOR TRIPOLAR, CORRENTE DE *65* A, TENSAO NOMINAL DE *500* V, CATEGORIA AC-2 E AC-3                                                                                                                                                                                                                                                                                                                                                                                                                   </t>
  </si>
  <si>
    <t xml:space="preserve">CONTATOR TRIPOLAR, CORRENTE DE 12 A, TENSAO NOMINAL DE *500* V, CATEGORIA AC-2 E AC-3                                                                                                                                                                                                                                                                                                                                                                                                                     </t>
  </si>
  <si>
    <t xml:space="preserve">CONTATOR TRIPOLAR, CORRENTE DE 25 A, TENSAO NOMINAL DE *500* V, CATEGORIA AC-2 E AC-3                                                                                                                                                                                                                                                                                                                                                                                                                     </t>
  </si>
  <si>
    <t xml:space="preserve">CONTATOR TRIPOLAR, CORRENTE DE 250 A, TENSAO NOMINAL DE *500* V, PARA ACIONAMENTO DE CAPACITORES                                                                                                                                                                                                                                                                                                                                                                                                          </t>
  </si>
  <si>
    <t xml:space="preserve">CONTATOR TRIPOLAR, CORRENTE DE 300 A, TENSAO NOMINAL DE *500* V, CATEGORIA AC-2 E AC-3                                                                                                                                                                                                                                                                                                                                                                                                                    </t>
  </si>
  <si>
    <t xml:space="preserve">CONTATOR TRIPOLAR, CORRENTE DE 32 A, TENSAO NOMINAL DE *500* V, CATEGORIA AC-2 E AC-3                                                                                                                                                                                                                                                                                                                                                                                                                     </t>
  </si>
  <si>
    <t xml:space="preserve">CONTATOR TRIPOLAR, CORRENTE DE 400 A, TENSAO NOMINAL DE *500* V, CATEGORIA AC-2 E AC-3                                                                                                                                                                                                                                                                                                                                                                                                                    </t>
  </si>
  <si>
    <t xml:space="preserve">CONTATOR TRIPOLAR, CORRENTE DE 45 A, TENSAO NOMINAL DE *500* V, CATEGORIA AC-2 E AC-3                                                                                                                                                                                                                                                                                                                                                                                                                     </t>
  </si>
  <si>
    <t xml:space="preserve">CONTATOR TRIPOLAR, CORRENTE DE 630 A, TENSAO NOMINAL DE *500* V, CATEGORIA AC-2 E AC-3                                                                                                                                                                                                                                                                                                                                                                                                                    </t>
  </si>
  <si>
    <t xml:space="preserve">CONTATOR TRIPOLAR, CORRENTE DE 75 A, TENSAO NOMINAL DE *500* V, CATEGORIA AC-2 E AC-3                                                                                                                                                                                                                                                                                                                                                                                                                     </t>
  </si>
  <si>
    <t xml:space="preserve">CONTATOR TRIPOLAR, CORRENTE DE 9 A, TENSAO NOMINAL DE *500* V, CATEGORIA AC-2 E AC-3                                                                                                                                                                                                                                                                                                                                                                                                                      </t>
  </si>
  <si>
    <t xml:space="preserve">CONTATOR TRIPOLAR, CORRENTE DE 95 A, TENSAO NOMINAL DE *500* V, CATEGORIA AC-2 E AC-3                                                                                                                                                                                                                                                                                                                                                                                                                     </t>
  </si>
  <si>
    <t xml:space="preserve">CONTRA-PORCA SEXTAVADA, DIAMETRO NOMINAL 1 3/8", ALTURA 35 MM                                                                                                                                                                                                                                                                                                                                                                                                                                             </t>
  </si>
  <si>
    <t xml:space="preserve">CONTRAMARCO DE ALUMINIO (PERFIL 25) PARA ESQUADRIAS, TIPO CONVENCIONAL / CADEIRINHA, 60 MM (CM-060), INCLUSO CONEXOES, GRAPAS E TRAVAMENTOS                                                                                                                                                                                                                                                                                                                                                               </t>
  </si>
  <si>
    <t xml:space="preserve">CORDA DE POLIAMIDA 12 MM TIPO BOMBEIRO, PARA TRABALHO EM ALTURA                                                                                                                                                                                                                                                                                                                                                                                                                                           </t>
  </si>
  <si>
    <t xml:space="preserve">100M  </t>
  </si>
  <si>
    <t xml:space="preserve">CORDAO DE COBRE, FLEXIVEL, TORCIDO, CLASSE 4 OU 5, ISOLACAO EM PVC/D, 300 V, 2 CONDUTORES DE 0,5 MM2                                                                                                                                                                                                                                                                                                                                                                                                      </t>
  </si>
  <si>
    <t xml:space="preserve">CORDAO DE COBRE, FLEXIVEL, TORCIDO, CLASSE 4 OU 5, ISOLACAO EM PVC/D, 300 V, 2 CONDUTORES DE 0,75 MM2                                                                                                                                                                                                                                                                                                                                                                                                     </t>
  </si>
  <si>
    <t xml:space="preserve">CORDAO DE COBRE, FLEXIVEL, TORCIDO, CLASSE 4 OU 5, ISOLACAO EM PVC/D, 300 V, 2 CONDUTORES DE 1,0 MM2                                                                                                                                                                                                                                                                                                                                                                                                      </t>
  </si>
  <si>
    <t xml:space="preserve">CORDAO DE COBRE, FLEXIVEL, TORCIDO, CLASSE 4 OU 5, ISOLACAO EM PVC/D, 300 V, 2 CONDUTORES DE 1,5 MM2                                                                                                                                                                                                                                                                                                                                                                                                      </t>
  </si>
  <si>
    <t xml:space="preserve">CORDAO DE COBRE, FLEXIVEL, TORCIDO, CLASSE 4 OU 5, ISOLACAO EM PVC/D, 300 V, 2 CONDUTORES DE 2,5 MM2                                                                                                                                                                                                                                                                                                                                                                                                      </t>
  </si>
  <si>
    <t xml:space="preserve">CORDAO DE COBRE, FLEXIVEL, TORCIDO, CLASSE 4 OU 5, ISOLACAO EM PVC/D, 300 V, 2 CONDUTORES DE 4 MM2                                                                                                                                                                                                                                                                                                                                                                                                        </t>
  </si>
  <si>
    <t xml:space="preserve">CORDEL DETONANTE, NP 05 G/M                                                                                                                                                                                                                                                                                                                                                                                                                                                                               </t>
  </si>
  <si>
    <t xml:space="preserve">CORDEL DETONANTE, NP 10 G/M                                                                                                                                                                                                                                                                                                                                                                                                                                                                               </t>
  </si>
  <si>
    <t xml:space="preserve">CORRENTE DE ELO CURTO COMUM, SOLDADA, GALVANIZADA, ESPESSURA DO ELO = 1/2" (12,5 MM)                                                                                                                                                                                                                                                                                                                                                                                                                      </t>
  </si>
  <si>
    <t xml:space="preserve">CORTADEIRA DE PISO DE CONCRETO E ASFALTO, PARA DISCO PADRAO DE DIAMETRO 350 MM (14") OU 450 MM (18") , MOTOR A GASOLINA, POTENCIA 13 HP, SEM DISCO                                                                                                                                                                                                                                                                                                                                                        </t>
  </si>
  <si>
    <t xml:space="preserve">CORTADEIRA HIDRAULICA DE VERGALHAO, PARA ACO DE DIAMETRO ATE 50 MM, MOTOR ELETRICO TRIFASICO, POTENCIA DE 5,5 HP A 7,5 HP                                                                                                                                                                                                                                                                                                                                                                                 </t>
  </si>
  <si>
    <t xml:space="preserve">COTOVELO BRONZE/LATAO (REF 707-3) SEM ANEL DE SOLDA, BOLSA X ROSCA F, 15MM X 1/2"                                                                                                                                                                                                                                                                                                                                                                                                                         </t>
  </si>
  <si>
    <t xml:space="preserve">COTOVELO BRONZE/LATAO (REF 707-3) SEM ANEL DE SOLDA, BOLSA X ROSCA F, 22MM X 1/2"                                                                                                                                                                                                                                                                                                                                                                                                                         </t>
  </si>
  <si>
    <t xml:space="preserve">COTOVELO BRONZE/LATAO (REF 707-3) SEM ANEL DE SOLDA, BOLSA X ROSCA F, 22MM X 3/4"                                                                                                                                                                                                                                                                                                                                                                                                                         </t>
  </si>
  <si>
    <t xml:space="preserve">COTOVELO DE COBRE 90 GRAUS (REF 607) SEM ANEL DE SOLDA, BOLSA X BOLSA, 104 MM                                                                                                                                                                                                                                                                                                                                                                                                                             </t>
  </si>
  <si>
    <t xml:space="preserve">COTOVELO DE COBRE 90 GRAUS (REF 607) SEM ANEL DE SOLDA, BOLSA X BOLSA, 15 MM                                                                                                                                                                                                                                                                                                                                                                                                                              </t>
  </si>
  <si>
    <t xml:space="preserve">COTOVELO DE COBRE 90 GRAUS (REF 607) SEM ANEL DE SOLDA, BOLSA X BOLSA, 22 MM                                                                                                                                                                                                                                                                                                                                                                                                                              </t>
  </si>
  <si>
    <t xml:space="preserve">COTOVELO DE COBRE 90 GRAUS (REF 607) SEM ANEL DE SOLDA, BOLSA X BOLSA, 28 MM                                                                                                                                                                                                                                                                                                                                                                                                                              </t>
  </si>
  <si>
    <t xml:space="preserve">COTOVELO DE COBRE 90 GRAUS (REF 607) SEM ANEL DE SOLDA, BOLSA X BOLSA, 35 MM                                                                                                                                                                                                                                                                                                                                                                                                                              </t>
  </si>
  <si>
    <t xml:space="preserve">COTOVELO DE COBRE 90 GRAUS (REF 607) SEM ANEL DE SOLDA, BOLSA X BOLSA, 42 MM                                                                                                                                                                                                                                                                                                                                                                                                                              </t>
  </si>
  <si>
    <t xml:space="preserve">COTOVELO DE COBRE 90 GRAUS (REF 607) SEM ANEL DE SOLDA, BOLSA X BOLSA, 54 MM                                                                                                                                                                                                                                                                                                                                                                                                                              </t>
  </si>
  <si>
    <t xml:space="preserve">COTOVELO DE COBRE 90 GRAUS (REF 607) SEM ANEL DE SOLDA, BOLSA X BOLSA, 66 MM                                                                                                                                                                                                                                                                                                                                                                                                                              </t>
  </si>
  <si>
    <t xml:space="preserve">COTOVELO DE COBRE 90 GRAUS (REF 607) SEM ANEL DE SOLDA, BOLSA X BOLSA, 79 MM                                                                                                                                                                                                                                                                                                                                                                                                                              </t>
  </si>
  <si>
    <t xml:space="preserve">COTOVELO DE REDUCAO 90 GRAUS DE FERRO GALVANIZADO, COM ROSCA BSP, DE 1 1/2" X 1"                                                                                                                                                                                                                                                                                                                                                                                                                          </t>
  </si>
  <si>
    <t xml:space="preserve">COTOVELO DE REDUCAO 90 GRAUS DE FERRO GALVANIZADO, COM ROSCA BSP, DE 1 1/2" X 3/4"                                                                                                                                                                                                                                                                                                                                                                                                                        </t>
  </si>
  <si>
    <t xml:space="preserve">COTOVELO DE REDUCAO 90 GRAUS DE FERRO GALVANIZADO, COM ROSCA BSP, DE 1 1/4" X 1"                                                                                                                                                                                                                                                                                                                                                                                                                          </t>
  </si>
  <si>
    <t xml:space="preserve">COTOVELO DE REDUCAO 90 GRAUS DE FERRO GALVANIZADO, COM ROSCA BSP, DE 1" X 1/2"                                                                                                                                                                                                                                                                                                                                                                                                                            </t>
  </si>
  <si>
    <t xml:space="preserve">COTOVELO DE REDUCAO 90 GRAUS DE FERRO GALVANIZADO, COM ROSCA BSP, DE 1" X 3/4"                                                                                                                                                                                                                                                                                                                                                                                                                            </t>
  </si>
  <si>
    <t xml:space="preserve">COTOVELO DE REDUCAO 90 GRAUS DE FERRO GALVANIZADO, COM ROSCA BSP, DE 2 1/2" X 2"                                                                                                                                                                                                                                                                                                                                                                                                                          </t>
  </si>
  <si>
    <t xml:space="preserve">COTOVELO DE REDUCAO 90 GRAUS DE FERRO GALVANIZADO, COM ROSCA BSP, DE 2" X 1 1/2"                                                                                                                                                                                                                                                                                                                                                                                                                          </t>
  </si>
  <si>
    <t xml:space="preserve">COTOVELO DE REDUCAO 90 GRAUS DE FERRO GALVANIZADO, COM ROSCA BSP, DE 3/4" X 1/2"                                                                                                                                                                                                                                                                                                                                                                                                                          </t>
  </si>
  <si>
    <t xml:space="preserve">COTOVELO 45 GRAUS DE FERRO GALVANIZADO, COM ROSCA BSP, DE 1 1/2"                                                                                                                                                                                                                                                                                                                                                                                                                                          </t>
  </si>
  <si>
    <t xml:space="preserve">COTOVELO 45 GRAUS DE FERRO GALVANIZADO, COM ROSCA BSP, DE 1 1/4"                                                                                                                                                                                                                                                                                                                                                                                                                                          </t>
  </si>
  <si>
    <t xml:space="preserve">COTOVELO 45 GRAUS DE FERRO GALVANIZADO, COM ROSCA BSP, DE 1/2"                                                                                                                                                                                                                                                                                                                                                                                                                                            </t>
  </si>
  <si>
    <t xml:space="preserve">COTOVELO 45 GRAUS DE FERRO GALVANIZADO, COM ROSCA BSP, DE 1"                                                                                                                                                                                                                                                                                                                                                                                                                                              </t>
  </si>
  <si>
    <t xml:space="preserve">COTOVELO 45 GRAUS DE FERRO GALVANIZADO, COM ROSCA BSP, DE 2 1/2"                                                                                                                                                                                                                                                                                                                                                                                                                                          </t>
  </si>
  <si>
    <t xml:space="preserve">COTOVELO 45 GRAUS DE FERRO GALVANIZADO, COM ROSCA BSP, DE 2"                                                                                                                                                                                                                                                                                                                                                                                                                                              </t>
  </si>
  <si>
    <t xml:space="preserve">COTOVELO 45 GRAUS DE FERRO GALVANIZADO, COM ROSCA BSP, DE 3/4"                                                                                                                                                                                                                                                                                                                                                                                                                                            </t>
  </si>
  <si>
    <t xml:space="preserve">COTOVELO 45 GRAUS DE FERRO GALVANIZADO, COM ROSCA BSP, DE 3"                                                                                                                                                                                                                                                                                                                                                                                                                                              </t>
  </si>
  <si>
    <t xml:space="preserve">COTOVELO 45 GRAUS DE FERRO GALVANIZADO, COM ROSCA BSP, DE 4"                                                                                                                                                                                                                                                                                                                                                                                                                                              </t>
  </si>
  <si>
    <t xml:space="preserve">COTOVELO 45 GRAUS, PEAD PE 100, DE 125 MM, PARA ELETROFUSAO                                                                                                                                                                                                                                                                                                                                                                                                                                               </t>
  </si>
  <si>
    <t xml:space="preserve">COTOVELO 45 GRAUS, PEAD PE 100, DE 200 MM, PARA ELETROFUSAO                                                                                                                                                                                                                                                                                                                                                                                                                                               </t>
  </si>
  <si>
    <t xml:space="preserve">COTOVELO 45 GRAUS, PEAD PE 100, DE 32 MM, PARA ELETROFUSAO                                                                                                                                                                                                                                                                                                                                                                                                                                                </t>
  </si>
  <si>
    <t xml:space="preserve">COTOVELO 45 GRAUS, PEAD PE 100, DE 40 MM, PARA ELETROFUSAO                                                                                                                                                                                                                                                                                                                                                                                                                                                </t>
  </si>
  <si>
    <t xml:space="preserve">COTOVELO 45 GRAUS, PEAD PE 100, DE 63 MM, PARA ELETROFUSAO                                                                                                                                                                                                                                                                                                                                                                                                                                                </t>
  </si>
  <si>
    <t xml:space="preserve">COTOVELO 90 GRAUS DE FERRO GALVANIZADO, COM ROSCA BSP MACHO/FEMEA, DE 1 1/2"                                                                                                                                                                                                                                                                                                                                                                                                                              </t>
  </si>
  <si>
    <t xml:space="preserve">COTOVELO 90 GRAUS DE FERRO GALVANIZADO, COM ROSCA BSP MACHO/FEMEA, DE 1 1/4"                                                                                                                                                                                                                                                                                                                                                                                                                              </t>
  </si>
  <si>
    <t xml:space="preserve">COTOVELO 90 GRAUS DE FERRO GALVANIZADO, COM ROSCA BSP MACHO/FEMEA, DE 1/2"                                                                                                                                                                                                                                                                                                                                                                                                                                </t>
  </si>
  <si>
    <t xml:space="preserve">COTOVELO 90 GRAUS DE FERRO GALVANIZADO, COM ROSCA BSP MACHO/FEMEA, DE 1"                                                                                                                                                                                                                                                                                                                                                                                                                                  </t>
  </si>
  <si>
    <t xml:space="preserve">COTOVELO 90 GRAUS DE FERRO GALVANIZADO, COM ROSCA BSP MACHO/FEMEA, DE 2 1/2"                                                                                                                                                                                                                                                                                                                                                                                                                              </t>
  </si>
  <si>
    <t xml:space="preserve">COTOVELO 90 GRAUS DE FERRO GALVANIZADO, COM ROSCA BSP MACHO/FEMEA, DE 2"                                                                                                                                                                                                                                                                                                                                                                                                                                  </t>
  </si>
  <si>
    <t xml:space="preserve">COTOVELO 90 GRAUS DE FERRO GALVANIZADO, COM ROSCA BSP MACHO/FEMEA, DE 3/4"                                                                                                                                                                                                                                                                                                                                                                                                                                </t>
  </si>
  <si>
    <t xml:space="preserve">COTOVELO 90 GRAUS DE FERRO GALVANIZADO, COM ROSCA BSP MACHO/FEMEA, DE 3"                                                                                                                                                                                                                                                                                                                                                                                                                                  </t>
  </si>
  <si>
    <t xml:space="preserve">COTOVELO 90 GRAUS DE FERRO GALVANIZADO, COM ROSCA BSP, DE 1 1/2"                                                                                                                                                                                                                                                                                                                                                                                                                                          </t>
  </si>
  <si>
    <t xml:space="preserve">COTOVELO 90 GRAUS DE FERRO GALVANIZADO, COM ROSCA BSP, DE 1 1/4"                                                                                                                                                                                                                                                                                                                                                                                                                                          </t>
  </si>
  <si>
    <t xml:space="preserve">COTOVELO 90 GRAUS DE FERRO GALVANIZADO, COM ROSCA BSP, DE 1/2"                                                                                                                                                                                                                                                                                                                                                                                                                                            </t>
  </si>
  <si>
    <t xml:space="preserve">COTOVELO 90 GRAUS DE FERRO GALVANIZADO, COM ROSCA BSP, DE 1"                                                                                                                                                                                                                                                                                                                                                                                                                                              </t>
  </si>
  <si>
    <t xml:space="preserve">COTOVELO 90 GRAUS DE FERRO GALVANIZADO, COM ROSCA BSP, DE 2 1/2"                                                                                                                                                                                                                                                                                                                                                                                                                                          </t>
  </si>
  <si>
    <t xml:space="preserve">COTOVELO 90 GRAUS DE FERRO GALVANIZADO, COM ROSCA BSP, DE 2"                                                                                                                                                                                                                                                                                                                                                                                                                                              </t>
  </si>
  <si>
    <t xml:space="preserve">COTOVELO 90 GRAUS DE FERRO GALVANIZADO, COM ROSCA BSP, DE 3/4"                                                                                                                                                                                                                                                                                                                                                                                                                                            </t>
  </si>
  <si>
    <t xml:space="preserve">COTOVELO 90 GRAUS DE FERRO GALVANIZADO, COM ROSCA BSP, DE 3"                                                                                                                                                                                                                                                                                                                                                                                                                                              </t>
  </si>
  <si>
    <t xml:space="preserve">COTOVELO 90 GRAUS DE FERRO GALVANIZADO, COM ROSCA BSP, DE 4"                                                                                                                                                                                                                                                                                                                                                                                                                                              </t>
  </si>
  <si>
    <t xml:space="preserve">COTOVELO 90 GRAUS DE FERRO GALVANIZADO, COM ROSCA BSP, DE 5"                                                                                                                                                                                                                                                                                                                                                                                                                                              </t>
  </si>
  <si>
    <t xml:space="preserve">COTOVELO 90 GRAUS DE FERRO GALVANIZADO, COM ROSCA BSP, DE 6"                                                                                                                                                                                                                                                                                                                                                                                                                                              </t>
  </si>
  <si>
    <t xml:space="preserve">COTOVELO 90 GRAUS, PEAD PE 100, DE 125 MM, PARA ELETROFUSAO                                                                                                                                                                                                                                                                                                                                                                                                                                               </t>
  </si>
  <si>
    <t xml:space="preserve">COTOVELO 90 GRAUS, PEAD PE 100, DE 20 MM, PARA ELETROFUSAO                                                                                                                                                                                                                                                                                                                                                                                                                                                </t>
  </si>
  <si>
    <t xml:space="preserve">COTOVELO 90 GRAUS, PEAD PE 100, DE 200 MM, PARA ELETROFUSAO                                                                                                                                                                                                                                                                                                                                                                                                                                               </t>
  </si>
  <si>
    <t xml:space="preserve">COTOVELO 90 GRAUS, PEAD PE 100, DE 32 MM, PARA ELETROFUSAO                                                                                                                                                                                                                                                                                                                                                                                                                                                </t>
  </si>
  <si>
    <t xml:space="preserve">COTOVELO 90 GRAUS, PEAD PE 100, DE 63 MM, PARA ELETROFUSAO                                                                                                                                                                                                                                                                                                                                                                                                                                                </t>
  </si>
  <si>
    <t xml:space="preserve">COTOVELO/JOELHO COM ADAPTADOR, 90 GRAUS, EM POLIPROPILENO, PN 16, PARA TUBOS PEAD, 20 MM X 1/2" - LIGACAO PREDIAL DE AGUA                                                                                                                                                                                                                                                                                                                                                                                 </t>
  </si>
  <si>
    <t xml:space="preserve">COTOVELO/JOELHO COM ADAPTADOR, 90 GRAUS, EM POLIPROPILENO, PN 16, PARA TUBOS PEAD, 20 MM X 3/4" - LIGACAO PREDIAL DE AGUA                                                                                                                                                                                                                                                                                                                                                                                 </t>
  </si>
  <si>
    <t xml:space="preserve">COTOVELO/JOELHO COM ADAPTADOR, 90 GRAUS, EM POLIPROPILENO, PN 16, PARA TUBOS PEAD, 32 MM X 1" - LIGACAO PREDIAL DE AGUA                                                                                                                                                                                                                                                                                                                                                                                   </t>
  </si>
  <si>
    <t xml:space="preserve">COTOVELO/JOELHO 90 GRAUS, EM POLIPROPILENO, PN 16, PARA TUBOS PEAD, 20 X 20 MM - LIGACAO PREDIAL DE AGUA                                                                                                                                                                                                                                                                                                                                                                                                  </t>
  </si>
  <si>
    <t xml:space="preserve">COTOVELO/JOELHO 90 GRAUS, EM POLIPROPILENO, PN 16, PARA TUBOS PEAD, 32 X 32 MM - LIGACAO PREDIAL DE AGUA                                                                                                                                                                                                                                                                                                                                                                                                  </t>
  </si>
  <si>
    <t xml:space="preserve">CREMONA RETANGULAR INJETADA LISA COM CHAVE, COM CASTANHA / ALCA, EM LATAO, COM ACABAMENTO CROMADO, DE SOBREPOR / EMBUTIR                                                                                                                                                                                                                                                                                                                                                                                  </t>
  </si>
  <si>
    <t xml:space="preserve">CREMONA RETANGULAR INJETADA LISA, COM CASTANHA / ALCA, EM LATAO, COM ACABAMENTO CROMADO, DE SOBREPOR / EMBUTIR                                                                                                                                                                                                                                                                                                                                                                                            </t>
  </si>
  <si>
    <t xml:space="preserve">CRUZETA DE CONCRETO LEVE, COMP. 2000 MM SECAO, 90 X 90 MM                                                                                                                                                                                                                                                                                                                                                                                                                                                 </t>
  </si>
  <si>
    <t xml:space="preserve">CRUZETA DE FERRO GALVANIZADO, COM ROSCA BSP, DE 1 1/2"                                                                                                                                                                                                                                                                                                                                                                                                                                                    </t>
  </si>
  <si>
    <t xml:space="preserve">CRUZETA DE FERRO GALVANIZADO, COM ROSCA BSP, DE 1 1/4"                                                                                                                                                                                                                                                                                                                                                                                                                                                    </t>
  </si>
  <si>
    <t xml:space="preserve">CRUZETA DE FERRO GALVANIZADO, COM ROSCA BSP, DE 1/2"                                                                                                                                                                                                                                                                                                                                                                                                                                                      </t>
  </si>
  <si>
    <t xml:space="preserve">CRUZETA DE FERRO GALVANIZADO, COM ROSCA BSP, DE 1"                                                                                                                                                                                                                                                                                                                                                                                                                                                        </t>
  </si>
  <si>
    <t xml:space="preserve">CRUZETA DE FERRO GALVANIZADO, COM ROSCA BSP, DE 2 1/2"                                                                                                                                                                                                                                                                                                                                                                                                                                                    </t>
  </si>
  <si>
    <t xml:space="preserve">CRUZETA DE FERRO GALVANIZADO, COM ROSCA BSP, DE 2"                                                                                                                                                                                                                                                                                                                                                                                                                                                        </t>
  </si>
  <si>
    <t xml:space="preserve">CRUZETA DE FERRO GALVANIZADO, COM ROSCA BSP, DE 3/4"                                                                                                                                                                                                                                                                                                                                                                                                                                                      </t>
  </si>
  <si>
    <t xml:space="preserve">CRUZETA DE FERRO GALVANIZADO, COM ROSCA BSP, DE 3"                                                                                                                                                                                                                                                                                                                                                                                                                                                        </t>
  </si>
  <si>
    <t xml:space="preserve">CRUZETA DE MADEIRA TRATADA, *90 X 115 X 2400* MM, EM EUCALIPTO OU EQUIVALENTE DA REGIAO                                                                                                                                                                                                                                                                                                                                                                                                                   </t>
  </si>
  <si>
    <t xml:space="preserve">CUBA ACO INOX (AISI 304) DE EMBUTIR COM VALVULA DE 3 1/2 ", DE *56 X 33 X 12* CM                                                                                                                                                                                                                                                                                                                                                                                                                          </t>
  </si>
  <si>
    <t xml:space="preserve">CUBA ACO INOX (AISI 304) DE EMBUTIR COM VALVULA 3 1/2 ", DE *40 X 34 X 12* CM                                                                                                                                                                                                                                                                                                                                                                                                                             </t>
  </si>
  <si>
    <t xml:space="preserve">CUBA ACO INOX (AISI 304) DE EMBUTIR COM VALVULA 3 1/2 ", DE *46 X 30 X 12* CM                                                                                                                                                                                                                                                                                                                                                                                                                             </t>
  </si>
  <si>
    <t xml:space="preserve">CUMEEIRA ARTICULADA (ABA INFERIOR) PARA TELHA ONDULADA DE FIBROCIMENTO E = 4 MM, ABA *330* MM, COMPRIMENTO 500 MM (SEM AMIANTO)                                                                                                                                                                                                                                                                                                                                                                           </t>
  </si>
  <si>
    <t xml:space="preserve">CUMEEIRA NORMAL PARA TELHA ESTRUTURAL DE FIBROCIMENTO 2 ABAS, E = 6 MM, DE 1050 X 935 MM (SEM AMIANTO)                                                                                                                                                                                                                                                                                                                                                                                                    </t>
  </si>
  <si>
    <t xml:space="preserve">CUMEEIRA NORMAL PARA TELHA ONDULADA DE FIBROCIMENTO, E = 6 MM, ABA 300 MM, COMPRIMENTO 1100 MM (SEM AMIANTO)                                                                                                                                                                                                                                                                                                                                                                                              </t>
  </si>
  <si>
    <t xml:space="preserve">CUMEEIRA PARA TELHA CERAMICA, COMPRIMENTO DE *41* CM, RENDIMENTO DE *3* TELHAS/M                                                                                                                                                                                                                                                                                                                                                                                                                          </t>
  </si>
  <si>
    <t xml:space="preserve">CUMEEIRA PARA TELHA DE CONCRETO, PARA 2 AGUAS DE TELHADO, COR CINZA, RENDIMENTO DE *3* TELHAS/M                                                                                                                                                                                                                                                                                                                                                                                                           </t>
  </si>
  <si>
    <t xml:space="preserve">CUMEEIRA SHED PARA TELHA ONDULADA DE FIBROCIMENTO, E = 6 MM, ABA 280 MM, COMPRIMENTO 1100 MM (SEM AMIANTO)                                                                                                                                                                                                                                                                                                                                                                                                </t>
  </si>
  <si>
    <t xml:space="preserve">CUMEEIRA UNIVERSAL PARA TELHA ONDULADA DE FIBROCIMENTO, E = 6 MM, ABA 210 MM, COMPRIMENTO 1100 MM (SEM AMIANTO)                                                                                                                                                                                                                                                                                                                                                                                           </t>
  </si>
  <si>
    <t xml:space="preserve">CURVA CPVC, 90 GRAUS, SOLDAVEL, 15 MM, PARA AGUA QUENTE                                                                                                                                                                                                                                                                                                                                                                                                                                                   </t>
  </si>
  <si>
    <t xml:space="preserve">CURVA CPVC, 90 GRAUS, SOLDAVEL, 22 MM, PARA AGUA QUENTE                                                                                                                                                                                                                                                                                                                                                                                                                                                   </t>
  </si>
  <si>
    <t xml:space="preserve">CURVA CPVC, 90 GRAUS, SOLDAVEL, 28 MM, PARA AGUA QUENTE                                                                                                                                                                                                                                                                                                                                                                                                                                                   </t>
  </si>
  <si>
    <t xml:space="preserve">CURVA DE PVC 45 GRAUS, SOLDAVEL, 20 MM, COR MARROM, PARA AGUA FRIA PREDIAL                                                                                                                                                                                                                                                                                                                                                                                                                                </t>
  </si>
  <si>
    <t xml:space="preserve">CURVA DE PVC 45 GRAUS, SOLDAVEL, 25 MM, COR MARROM, PARA AGUA FRIA PREDIAL                                                                                                                                                                                                                                                                                                                                                                                                                                </t>
  </si>
  <si>
    <t xml:space="preserve">CURVA DE PVC 45 GRAUS, SOLDAVEL, 32 MM, COR MARROM, PARA AGUA FRIA PREDIAL                                                                                                                                                                                                                                                                                                                                                                                                                                </t>
  </si>
  <si>
    <t xml:space="preserve">CURVA DE PVC 45 GRAUS, SOLDAVEL, 40 MM, COR MARROM, PARA AGUA FRIA PREDIAL                                                                                                                                                                                                                                                                                                                                                                                                                                </t>
  </si>
  <si>
    <t xml:space="preserve">CURVA DE PVC 45 GRAUS, SOLDAVEL, 50 MM, COR MARROM, PARA AGUA FRIA PREDIAL                                                                                                                                                                                                                                                                                                                                                                                                                                </t>
  </si>
  <si>
    <t xml:space="preserve">CURVA DE PVC 45 GRAUS, SOLDAVEL, 60 MM, COR MARROM, PARA AGUA FRIA PREDIAL                                                                                                                                                                                                                                                                                                                                                                                                                                </t>
  </si>
  <si>
    <t xml:space="preserve">CURVA DE PVC 45 GRAUS, SOLDAVEL, 75 MM, COR MARROM, PARA AGUA FRIA PREDIAL                                                                                                                                                                                                                                                                                                                                                                                                                                </t>
  </si>
  <si>
    <t xml:space="preserve">CURVA DE PVC 45 GRAUS, SOLDAVEL, 85 MM, COR MARROM, PARA AGUA FRIA PREDIAL                                                                                                                                                                                                                                                                                                                                                                                                                                </t>
  </si>
  <si>
    <t xml:space="preserve">CURVA DE PVC 90 GRAUS, SOLDAVEL, 110 MM, COR MARROM, PARA AGUA FRIA PREDIAL                                                                                                                                                                                                                                                                                                                                                                                                                               </t>
  </si>
  <si>
    <t xml:space="preserve">CURVA DE PVC 90 GRAUS, SOLDAVEL, 20 MM, COR MARROM, PARA AGUA FRIA PREDIAL                                                                                                                                                                                                                                                                                                                                                                                                                                </t>
  </si>
  <si>
    <t xml:space="preserve">CURVA DE PVC 90 GRAUS, SOLDAVEL, 25 MM, COR MARROM, PARA AGUA FRIA PREDIAL                                                                                                                                                                                                                                                                                                                                                                                                                                </t>
  </si>
  <si>
    <t xml:space="preserve">CURVA DE PVC 90 GRAUS, SOLDAVEL, 32 MM, COR MARROM, PARA AGUA FRIA PREDIAL                                                                                                                                                                                                                                                                                                                                                                                                                                </t>
  </si>
  <si>
    <t xml:space="preserve">CURVA DE PVC 90 GRAUS, SOLDAVEL, 40 MM, COR MARROM, PARA AGUA FRIA PREDIAL                                                                                                                                                                                                                                                                                                                                                                                                                                </t>
  </si>
  <si>
    <t xml:space="preserve">CURVA DE PVC 90 GRAUS, SOLDAVEL, 50 MM, COR MARROM, PARA AGUA FRIA PREDIAL                                                                                                                                                                                                                                                                                                                                                                                                                                </t>
  </si>
  <si>
    <t xml:space="preserve">CURVA DE PVC 90 GRAUS, SOLDAVEL, 60 MM, COR MARROM, PARA AGUA FRIA PREDIAL                                                                                                                                                                                                                                                                                                                                                                                                                                </t>
  </si>
  <si>
    <t xml:space="preserve">CURVA DE PVC 90 GRAUS, SOLDAVEL, 75 MM, COR MARROM, PARA AGUA FRIA PREDIAL                                                                                                                                                                                                                                                                                                                                                                                                                                </t>
  </si>
  <si>
    <t xml:space="preserve">CURVA DE PVC 90 GRAUS, SOLDAVEL, 85 MM, COR MARROM, PARA AGUA FRIA PREDIAL                                                                                                                                                                                                                                                                                                                                                                                                                                </t>
  </si>
  <si>
    <t xml:space="preserve">CURVA DE PVC, 90 GRAUS, SERIE R, DN 100 MM, PARA ESGOTO PREDIAL                                                                                                                                                                                                                                                                                                                                                                                                                                           </t>
  </si>
  <si>
    <t xml:space="preserve">CURVA DE TRANSPOSICAO BRONZE/LATAO (REF 736) SEM ANEL DE SOLDA, BOLSA X BOLSA, 15 MM                                                                                                                                                                                                                                                                                                                                                                                                                      </t>
  </si>
  <si>
    <t xml:space="preserve">CURVA DE TRANSPOSICAO BRONZE/LATAO (REF 736) SEM ANEL DE SOLDA, BOLSA X BOLSA, 22 MM                                                                                                                                                                                                                                                                                                                                                                                                                      </t>
  </si>
  <si>
    <t xml:space="preserve">CURVA DE TRANSPOSICAO BRONZE/LATAO (REF 736) SEM ANEL DE SOLDA, BOLSA X BOLSA, 28 MM                                                                                                                                                                                                                                                                                                                                                                                                                      </t>
  </si>
  <si>
    <t xml:space="preserve">CURVA DE TRANSPOSICAO, CPVC, SOLDAVEL, 15 MM                                                                                                                                                                                                                                                                                                                                                                                                                                                              </t>
  </si>
  <si>
    <t xml:space="preserve">CURVA DE TRANSPOSICAO, CPVC, SOLDAVEL, 22 MM                                                                                                                                                                                                                                                                                                                                                                                                                                                              </t>
  </si>
  <si>
    <t xml:space="preserve">CURVA DE TRANSPOSICAO, PVC SOLDAVEL, 20 MM, COR MARROM, PARA AGUA FRIA PREDIAL                                                                                                                                                                                                                                                                                                                                                                                                                            </t>
  </si>
  <si>
    <t xml:space="preserve">CURVA DE TRANSPOSICAO, PVC, SOLDAVEL, 25 MM, COR MARROM, PARA AGUA FRIA PREDIAL                                                                                                                                                                                                                                                                                                                                                                                                                           </t>
  </si>
  <si>
    <t xml:space="preserve">CURVA DE TRANSPOSICAO, PVC, SOLDAVEL, 32 MM, COR MARROM, PARA AGUA FRIA PREDIAL                                                                                                                                                                                                                                                                                                                                                                                                                           </t>
  </si>
  <si>
    <t xml:space="preserve">CURVA LONGA PVC, PB, JE, 45 GRAUS, DN 100 MM, PARA REDE COLETORA ESGOTO                                                                                                                                                                                                                                                                                                                                                                                                                                   </t>
  </si>
  <si>
    <t xml:space="preserve">CURVA LONGA PVC, PB, JE, 45 GRAUS, DN 150 MM, PARA REDE COLETORA ESGOTO                                                                                                                                                                                                                                                                                                                                                                                                                                   </t>
  </si>
  <si>
    <t xml:space="preserve">CURVA LONGA PVC, PB, JE, 90 GRAUS, DN 100 MM, PARA REDE COLETORA ESGOTO                                                                                                                                                                                                                                                                                                                                                                                                                                   </t>
  </si>
  <si>
    <t xml:space="preserve">CURVA LONGA PVC, PB, JE, 90 GRAUS, DN 150 MM, PARA REDE COLETORA ESGOTO                                                                                                                                                                                                                                                                                                                                                                                                                                   </t>
  </si>
  <si>
    <t xml:space="preserve">CURVA PPR 90 GRAUS, F/F, DN 20 MM, PARA AGUA QUENTE PREDIAL                                                                                                                                                                                                                                                                                                                                                                                                                                               </t>
  </si>
  <si>
    <t xml:space="preserve">CURVA PPR 90 GRAUS, F/F, DN 25 MM, PARA AGUA QUENTE PREDIAL                                                                                                                                                                                                                                                                                                                                                                                                                                               </t>
  </si>
  <si>
    <t xml:space="preserve">CURVA PVC CURTA 90 GRAUS, DN 100 MM, PARA ESGOTO PREDIAL                                                                                                                                                                                                                                                                                                                                                                                                                                                  </t>
  </si>
  <si>
    <t xml:space="preserve">CURVA PVC CURTA 90 GRAUS, DN 40 MM, PARA ESGOTO PREDIAL                                                                                                                                                                                                                                                                                                                                                                                                                                                   </t>
  </si>
  <si>
    <t xml:space="preserve">CURVA PVC CURTA 90 GRAUS, DN 50 MM, PARA ESGOTO PREDIAL                                                                                                                                                                                                                                                                                                                                                                                                                                                   </t>
  </si>
  <si>
    <t xml:space="preserve">CURVA PVC CURTA 90 GRAUS, DN 75 MM, PARA ESGOTO PREDIAL                                                                                                                                                                                                                                                                                                                                                                                                                                                   </t>
  </si>
  <si>
    <t xml:space="preserve">CURVA PVC LONGA 90 GRAUS, DN 100 MM, PARA ESGOTO PREDIAL                                                                                                                                                                                                                                                                                                                                                                                                                                                  </t>
  </si>
  <si>
    <t xml:space="preserve">CURVA PVC LONGA 90 GRAUS, DN 40 MM, PARA ESGOTO PREDIAL                                                                                                                                                                                                                                                                                                                                                                                                                                                   </t>
  </si>
  <si>
    <t xml:space="preserve">CURVA PVC LONGA 90 GRAUS, DN 50 MM, PARA ESGOTO PREDIAL                                                                                                                                                                                                                                                                                                                                                                                                                                                   </t>
  </si>
  <si>
    <t xml:space="preserve">CURVA PVC LONGA 90 GRAUS, DN 75 MM, PARA ESGOTO PREDIAL                                                                                                                                                                                                                                                                                                                                                                                                                                                   </t>
  </si>
  <si>
    <t xml:space="preserve">CURVA PVC PBA, JE, PB, 45 GRAUS, DN 100 / DE 110 MM, PARA REDE DE AGUA                                                                                                                                                                                                                                                                                                                                                                                                                                    </t>
  </si>
  <si>
    <t xml:space="preserve">CURVA PVC PBA, JE, PB, 45 GRAUS, DN 50 / DE 60 MM, PARA REDE DE AGUA                                                                                                                                                                                                                                                                                                                                                                                                                                      </t>
  </si>
  <si>
    <t xml:space="preserve">CURVA PVC PBA, JE, PB, 45 GRAUS, DN 75 / DE 85 MM, PARA REDE DE AGUA                                                                                                                                                                                                                                                                                                                                                                                                                                      </t>
  </si>
  <si>
    <t xml:space="preserve">CURVA PVC PBA, JE, PB, 90 GRAUS, DN 100 / DE 110 MM, PARA REDE DE AGUA                                                                                                                                                                                                                                                                                                                                                                                                                                    </t>
  </si>
  <si>
    <t xml:space="preserve">CURVA PVC PBA, JE, PB, 90 GRAUS, DN 50 / DE 60 MM, PARA REDE DE AGUA                                                                                                                                                                                                                                                                                                                                                                                                                                      </t>
  </si>
  <si>
    <t xml:space="preserve">CURVA PVC PBA, JE, PB, 90 GRAUS, DN 75 / DE 85 MM, PARA REDE DE AGUA                                                                                                                                                                                                                                                                                                                                                                                                                                      </t>
  </si>
  <si>
    <t xml:space="preserve">CURVA PVC 90 GRAUS, ROSCAVEL, 1 1/4", COR BRANCA, AGUA FRIA PREDIAL                                                                                                                                                                                                                                                                                                                                                                                                                                       </t>
  </si>
  <si>
    <t xml:space="preserve">CURVA PVC 90 GRAUS, ROSCAVEL, 1/2", COR BRANCA, AGUA FRIA PREDIAL                                                                                                                                                                                                                                                                                                                                                                                                                                         </t>
  </si>
  <si>
    <t xml:space="preserve">CURVA PVC 90 GRAUS, ROSCAVEL, 1", COR BRANCA, AGUA FRIA PREDIAL                                                                                                                                                                                                                                                                                                                                                                                                                                           </t>
  </si>
  <si>
    <t xml:space="preserve">CURVA PVC 90 GRAUS, ROSCAVEL, 3/4", COR BRANCA, AGUA FRIA PREDIAL                                                                                                                                                                                                                                                                                                                                                                                                                                         </t>
  </si>
  <si>
    <t xml:space="preserve">CURVA PVC, BB, JE, 45 GRAUS, DN 250 MM, PARA TUBO CORRUGADO E/OU LISO, REDE COLETORA ESGOTO                                                                                                                                                                                                                                                                                                                                                                                                               </t>
  </si>
  <si>
    <t xml:space="preserve">CURVA PVC, BB, JE, 90 GRAUS, DN 200 MM, PARA TUBO CORRUGADO E/OU LISO, REDE COLETORA ESGOTO                                                                                                                                                                                                                                                                                                                                                                                                               </t>
  </si>
  <si>
    <t xml:space="preserve">CURVA PVC, BB, JE, 90 GRAUS, DN 250 MM, PARA TUBO CORRUGADO E/OU LISO, REDE COLETORA ESGOTO                                                                                                                                                                                                                                                                                                                                                                                                               </t>
  </si>
  <si>
    <t xml:space="preserve">CURVA PVC, SERIE R, 87.30 GRAUS, CURTA, PARA PE-DE-COLUNA, DN 100 MM, PARA ESGOTO PREDIAL                                                                                                                                                                                                                                                                                                                                                                                                                 </t>
  </si>
  <si>
    <t xml:space="preserve">CURVA PVC, SERIE R, 87.30 GRAUS, CURTA, PARA PE-DE-COLUNA, DN 150 MM, PARA ESGOTO PREDIAL                                                                                                                                                                                                                                                                                                                                                                                                                 </t>
  </si>
  <si>
    <t xml:space="preserve">CURVA PVC, SERIE R, 87.30 GRAUS, CURTA, PARA PE-DE-COLUNA, DN 75 MM, PARA ESGOTO PREDIAL                                                                                                                                                                                                                                                                                                                                                                                                                  </t>
  </si>
  <si>
    <t xml:space="preserve">CURVA 135 GRAUS PARA ELETRODUTO, EM ACO GALVANIZADO ELETROLITICO, COM ROSCA, DIAMETRO DE 100 MM (4")                                                                                                                                                                                                                                                                                                                                                                                                      </t>
  </si>
  <si>
    <t xml:space="preserve">CURVA 135 GRAUS PARA ELETRODUTO, EM ACO GALVANIZADO ELETROLITICO, COM ROSCA, DIAMETRO DE 15 MM (1/2"), ESPESSURA DE 1,50 MM                                                                                                                                                                                                                                                                                                                                                                               </t>
  </si>
  <si>
    <t xml:space="preserve">CURVA 135 GRAUS PARA ELETRODUTO, EM ACO GALVANIZADO ELETROLITICO, COM ROSCA, DIAMETRO DE 20 MM (3/4"), ESPESSURA DE 1,50 MM                                                                                                                                                                                                                                                                                                                                                                               </t>
  </si>
  <si>
    <t xml:space="preserve">CURVA 135 GRAUS PARA ELETRODUTO, EM ACO GALVANIZADO ELETROLITICO, COM ROSCA, DIAMETRO DE 25 MM (1"), ESPESSURA DE 1,50 MM                                                                                                                                                                                                                                                                                                                                                                                 </t>
  </si>
  <si>
    <t xml:space="preserve">CURVA 135 GRAUS PARA ELETRODUTO, EM ACO GALVANIZADO ELETROLITICO, COM ROSCA, DIAMETRO DE 32 MM (1 1/4"), ESPESSURA DE 1,50 MM                                                                                                                                                                                                                                                                                                                                                                             </t>
  </si>
  <si>
    <t xml:space="preserve">CURVA 135 GRAUS PARA ELETRODUTO, EM ACO GALVANIZADO ELETROLITICO, COM ROSCA, DIAMETRO DE 40 MM (1 1/2"), ESPESSURA DE 1,50 MM                                                                                                                                                                                                                                                                                                                                                                             </t>
  </si>
  <si>
    <t xml:space="preserve">CURVA 135 GRAUS PARA ELETRODUTO, EM ACO GALVANIZADO ELETROLITICO, COM ROSCA, DIAMETRO DE 50 MM (2")                                                                                                                                                                                                                                                                                                                                                                                                       </t>
  </si>
  <si>
    <t xml:space="preserve">CURVA 135 GRAUS PARA ELETRODUTO, EM ACO GALVANIZADO ELETROLITICO, COM ROSCA, DIAMETRO DE 65 MM (2 1/2")                                                                                                                                                                                                                                                                                                                                                                                                   </t>
  </si>
  <si>
    <t xml:space="preserve">CURVA 135 GRAUS PARA ELETRODUTO, EM ACO GALVANIZADO ELETROLITICO, COM ROSCA, DIAMETRO DE 80 MM (3")                                                                                                                                                                                                                                                                                                                                                                                                       </t>
  </si>
  <si>
    <t xml:space="preserve">CURVA 135 GRAUS, DE PVC RIGIDO ROSCAVEL, DE 1", PARA ELETRODUTO                                                                                                                                                                                                                                                                                                                                                                                                                                           </t>
  </si>
  <si>
    <t xml:space="preserve">CURVA 135 GRAUS, DE PVC RIGIDO ROSCAVEL, DE 3/4", PARA ELETRODUTO                                                                                                                                                                                                                                                                                                                                                                                                                                         </t>
  </si>
  <si>
    <t xml:space="preserve">CURVA 180 GRAUS, DE PVC RIGIDO ROSCAVEL, DE 1 1/2", PARA ELETRODUTO                                                                                                                                                                                                                                                                                                                                                                                                                                       </t>
  </si>
  <si>
    <t xml:space="preserve">CURVA 180 GRAUS, DE PVC RIGIDO ROSCAVEL, DE 1 1/4", PARA ELETRODUTO                                                                                                                                                                                                                                                                                                                                                                                                                                       </t>
  </si>
  <si>
    <t xml:space="preserve">CURVA 180 GRAUS, DE PVC RIGIDO ROSCAVEL, DE 1/2", PARA ELETRODUTO                                                                                                                                                                                                                                                                                                                                                                                                                                         </t>
  </si>
  <si>
    <t xml:space="preserve">CURVA 180 GRAUS, DE PVC RIGIDO ROSCAVEL, DE 1", PARA ELETRODUTO                                                                                                                                                                                                                                                                                                                                                                                                                                           </t>
  </si>
  <si>
    <t xml:space="preserve">CURVA 180 GRAUS, DE PVC RIGIDO ROSCAVEL, DE 2", PARA ELETRODUTO                                                                                                                                                                                                                                                                                                                                                                                                                                           </t>
  </si>
  <si>
    <t xml:space="preserve">CURVA 180 GRAUS, DE PVC RIGIDO ROSCAVEL, DE 3/4", PARA ELETRODUTO                                                                                                                                                                                                                                                                                                                                                                                                                                         </t>
  </si>
  <si>
    <t xml:space="preserve">CURVA 45 GRAUS DE COBRE (REF 606) SEM ANEL DE SOLDA, BOLSA X BOLSA, 15 MM                                                                                                                                                                                                                                                                                                                                                                                                                                 </t>
  </si>
  <si>
    <t xml:space="preserve">CURVA 45 GRAUS DE COBRE (REF 606) SEM ANEL DE SOLDA, BOLSA X BOLSA, 22 MM                                                                                                                                                                                                                                                                                                                                                                                                                                 </t>
  </si>
  <si>
    <t xml:space="preserve">CURVA 45 GRAUS DE COBRE (REF 606) SEM ANEL DE SOLDA, BOLSA X BOLSA, 28 MM                                                                                                                                                                                                                                                                                                                                                                                                                                 </t>
  </si>
  <si>
    <t xml:space="preserve">CURVA 45 GRAUS DE COBRE (REF 606) SEM ANEL DE SOLDA, BOLSA X BOLSA, 35 MM                                                                                                                                                                                                                                                                                                                                                                                                                                 </t>
  </si>
  <si>
    <t xml:space="preserve">CURVA 45 GRAUS DE COBRE (REF 606) SEM ANEL DE SOLDA, BOLSA X BOLSA, 42 MM                                                                                                                                                                                                                                                                                                                                                                                                                                 </t>
  </si>
  <si>
    <t xml:space="preserve">CURVA 45 GRAUS DE COBRE (REF 606) SEM ANEL DE SOLDA, BOLSA X BOLSA, 54 MM                                                                                                                                                                                                                                                                                                                                                                                                                                 </t>
  </si>
  <si>
    <t xml:space="preserve">CURVA 45 GRAUS DE COBRE (REF 606) SEM ANEL DE SOLDA, BOLSA X BOLSA, 66 MM                                                                                                                                                                                                                                                                                                                                                                                                                                 </t>
  </si>
  <si>
    <t xml:space="preserve">CURVA 45 GRAUS DE FERRO GALVANIZADO, COM ROSCA BSP FEMEA, DE 1 1/2"                                                                                                                                                                                                                                                                                                                                                                                                                                       </t>
  </si>
  <si>
    <t xml:space="preserve">CURVA 45 GRAUS DE FERRO GALVANIZADO, COM ROSCA BSP FEMEA, DE 1 1/4"                                                                                                                                                                                                                                                                                                                                                                                                                                       </t>
  </si>
  <si>
    <t xml:space="preserve">CURVA 45 GRAUS DE FERRO GALVANIZADO, COM ROSCA BSP FEMEA, DE 1/2"                                                                                                                                                                                                                                                                                                                                                                                                                                         </t>
  </si>
  <si>
    <t xml:space="preserve">CURVA 45 GRAUS DE FERRO GALVANIZADO, COM ROSCA BSP FEMEA, DE 1"                                                                                                                                                                                                                                                                                                                                                                                                                                           </t>
  </si>
  <si>
    <t xml:space="preserve">CURVA 45 GRAUS DE FERRO GALVANIZADO, COM ROSCA BSP FEMEA, DE 2 1/2"                                                                                                                                                                                                                                                                                                                                                                                                                                       </t>
  </si>
  <si>
    <t xml:space="preserve">CURVA 45 GRAUS DE FERRO GALVANIZADO, COM ROSCA BSP FEMEA, DE 2"                                                                                                                                                                                                                                                                                                                                                                                                                                           </t>
  </si>
  <si>
    <t xml:space="preserve">CURVA 45 GRAUS DE FERRO GALVANIZADO, COM ROSCA BSP FEMEA, DE 3/4"                                                                                                                                                                                                                                                                                                                                                                                                                                         </t>
  </si>
  <si>
    <t xml:space="preserve">CURVA 45 GRAUS DE FERRO GALVANIZADO, COM ROSCA BSP FEMEA, DE 3"                                                                                                                                                                                                                                                                                                                                                                                                                                           </t>
  </si>
  <si>
    <t xml:space="preserve">CURVA 45 GRAUS DE FERRO GALVANIZADO, COM ROSCA BSP FEMEA, DE 4"                                                                                                                                                                                                                                                                                                                                                                                                                                           </t>
  </si>
  <si>
    <t xml:space="preserve">CURVA 45 GRAUS DE FERRO GALVANIZADO, COM ROSCA BSP MACHO/FEMEA, DE 1 1/2"                                                                                                                                                                                                                                                                                                                                                                                                                                 </t>
  </si>
  <si>
    <t xml:space="preserve">CURVA 45 GRAUS DE FERRO GALVANIZADO, COM ROSCA BSP MACHO/FEMEA, DE 1 1/4"                                                                                                                                                                                                                                                                                                                                                                                                                                 </t>
  </si>
  <si>
    <t xml:space="preserve">CURVA 45 GRAUS DE FERRO GALVANIZADO, COM ROSCA BSP MACHO/FEMEA, DE 1/2"                                                                                                                                                                                                                                                                                                                                                                                                                                   </t>
  </si>
  <si>
    <t xml:space="preserve">CURVA 45 GRAUS DE FERRO GALVANIZADO, COM ROSCA BSP MACHO/FEMEA, DE 1"                                                                                                                                                                                                                                                                                                                                                                                                                                     </t>
  </si>
  <si>
    <t xml:space="preserve">CURVA 45 GRAUS DE FERRO GALVANIZADO, COM ROSCA BSP MACHO/FEMEA, DE 2 1/2"                                                                                                                                                                                                                                                                                                                                                                                                                                 </t>
  </si>
  <si>
    <t xml:space="preserve">CURVA 45 GRAUS DE FERRO GALVANIZADO, COM ROSCA BSP MACHO/FEMEA, DE 2"                                                                                                                                                                                                                                                                                                                                                                                                                                     </t>
  </si>
  <si>
    <t xml:space="preserve">CURVA 45 GRAUS DE FERRO GALVANIZADO, COM ROSCA BSP MACHO/FEMEA, DE 3/4"                                                                                                                                                                                                                                                                                                                                                                                                                                   </t>
  </si>
  <si>
    <t xml:space="preserve">CURVA 45 GRAUS DE FERRO GALVANIZADO, COM ROSCA BSP MACHO/FEMEA, DE 3"                                                                                                                                                                                                                                                                                                                                                                                                                                     </t>
  </si>
  <si>
    <t xml:space="preserve">CURVA 45 GRAUS EM ACO CARBONO, SOLDAVEL, PRESSAO 3.000 LBS, DN 1 1/2"                                                                                                                                                                                                                                                                                                                                                                                                                                     </t>
  </si>
  <si>
    <t xml:space="preserve">CURVA 45 GRAUS EM ACO CARBONO, SOLDAVEL, PRESSAO 3.000 LBS, DN 1 1/4"                                                                                                                                                                                                                                                                                                                                                                                                                                     </t>
  </si>
  <si>
    <t xml:space="preserve">CURVA 45 GRAUS EM ACO CARBONO, SOLDAVEL, PRESSAO 3.000 LBS, DN 1/2"                                                                                                                                                                                                                                                                                                                                                                                                                                       </t>
  </si>
  <si>
    <t xml:space="preserve">CURVA 45 GRAUS EM ACO CARBONO, SOLDAVEL, PRESSAO 3.000 LBS, DN 1"                                                                                                                                                                                                                                                                                                                                                                                                                                         </t>
  </si>
  <si>
    <t xml:space="preserve">CURVA 45 GRAUS EM ACO CARBONO, SOLDAVEL, PRESSAO 3.000 LBS, DN 2 1/2"                                                                                                                                                                                                                                                                                                                                                                                                                                     </t>
  </si>
  <si>
    <t xml:space="preserve">CURVA 45 GRAUS EM ACO CARBONO, SOLDAVEL, PRESSAO 3.000 LBS, DN 2"                                                                                                                                                                                                                                                                                                                                                                                                                                         </t>
  </si>
  <si>
    <t xml:space="preserve">CURVA 45 GRAUS EM ACO CARBONO, SOLDAVEL, PRESSAO 3.000 LBS, DN 3/4"                                                                                                                                                                                                                                                                                                                                                                                                                                       </t>
  </si>
  <si>
    <t xml:space="preserve">CURVA 45 GRAUS EM ACO CARBONO, SOLDAVEL, PRESSAO 3.000 LBS, DN 3"                                                                                                                                                                                                                                                                                                                                                                                                                                         </t>
  </si>
  <si>
    <t xml:space="preserve">CURVA 45 GRAUS PARA ELETRODUTO, EM ACO GALVANIZADO ELETROLITICO, COM ROSCA, DIAMETRO DE 20 MM (3/4"), ESPESSURA DE 1,50 MM                                                                                                                                                                                                                                                                                                                                                                                </t>
  </si>
  <si>
    <t xml:space="preserve">CURVA 45 GRAUS PARA ELETRODUTO, EM ACO GALVANIZADO ELETROLITICO, COM ROSCA, DIAMETRO DE 25 MM (1"), ESPESSURA DE 1,50 MM                                                                                                                                                                                                                                                                                                                                                                                  </t>
  </si>
  <si>
    <t xml:space="preserve">CURVA 45 GRAUS PARA ELETRODUTO, EM ACO GALVANIZADO ELETROLITICO, COM ROSCA, DIAMETRO DE 40 MM (1 1/2"), ESPESSURA DE 1,50 MM                                                                                                                                                                                                                                                                                                                                                                              </t>
  </si>
  <si>
    <t xml:space="preserve">CURVA 45 GRAUS RANHURADA EM FERRO FUNDIDO, DN 50 MM (2")                                                                                                                                                                                                                                                                                                                                                                                                                                                  </t>
  </si>
  <si>
    <t xml:space="preserve">CURVA 45 GRAUS RANHURADA EM FERRO FUNDIDO, DN 65 MM (2 1/2")                                                                                                                                                                                                                                                                                                                                                                                                                                              </t>
  </si>
  <si>
    <t xml:space="preserve">CURVA 45 GRAUS RANHURADA EM FERRO FUNDIDO, DN 80 MM (3")                                                                                                                                                                                                                                                                                                                                                                                                                                                  </t>
  </si>
  <si>
    <t xml:space="preserve">CURVA 90 GRAUS DE BARRA CHATA EM ALUMINIO 3/4" X 1/4" X 300 MM                                                                                                                                                                                                                                                                                                                                                                                                                                            </t>
  </si>
  <si>
    <t xml:space="preserve">CURVA 90 GRAUS DE FERRO GALVANIZADO, COM ROSCA BSP FEMEA, DE 1 1/2"                                                                                                                                                                                                                                                                                                                                                                                                                                       </t>
  </si>
  <si>
    <t xml:space="preserve">CURVA 90 GRAUS DE FERRO GALVANIZADO, COM ROSCA BSP FEMEA, DE 1 1/4"                                                                                                                                                                                                                                                                                                                                                                                                                                       </t>
  </si>
  <si>
    <t xml:space="preserve">CURVA 90 GRAUS DE FERRO GALVANIZADO, COM ROSCA BSP FEMEA, DE 1/2"                                                                                                                                                                                                                                                                                                                                                                                                                                         </t>
  </si>
  <si>
    <t xml:space="preserve">CURVA 90 GRAUS DE FERRO GALVANIZADO, COM ROSCA BSP FEMEA, DE 1"                                                                                                                                                                                                                                                                                                                                                                                                                                           </t>
  </si>
  <si>
    <t xml:space="preserve">CURVA 90 GRAUS DE FERRO GALVANIZADO, COM ROSCA BSP FEMEA, DE 2 1/2"                                                                                                                                                                                                                                                                                                                                                                                                                                       </t>
  </si>
  <si>
    <t xml:space="preserve">CURVA 90 GRAUS DE FERRO GALVANIZADO, COM ROSCA BSP FEMEA, DE 2"                                                                                                                                                                                                                                                                                                                                                                                                                                           </t>
  </si>
  <si>
    <t xml:space="preserve">CURVA 90 GRAUS DE FERRO GALVANIZADO, COM ROSCA BSP FEMEA, DE 3/4"                                                                                                                                                                                                                                                                                                                                                                                                                                         </t>
  </si>
  <si>
    <t xml:space="preserve">CURVA 90 GRAUS DE FERRO GALVANIZADO, COM ROSCA BSP FEMEA, DE 3"                                                                                                                                                                                                                                                                                                                                                                                                                                           </t>
  </si>
  <si>
    <t xml:space="preserve">CURVA 90 GRAUS DE FERRO GALVANIZADO, COM ROSCA BSP FEMEA, DE 4"                                                                                                                                                                                                                                                                                                                                                                                                                                           </t>
  </si>
  <si>
    <t xml:space="preserve">CURVA 90 GRAUS DE FERRO GALVANIZADO, COM ROSCA BSP MACHO/FEMEA, DE 1 1/2"                                                                                                                                                                                                                                                                                                                                                                                                                                 </t>
  </si>
  <si>
    <t xml:space="preserve">CURVA 90 GRAUS DE FERRO GALVANIZADO, COM ROSCA BSP MACHO/FEMEA, DE 1 1/4"                                                                                                                                                                                                                                                                                                                                                                                                                                 </t>
  </si>
  <si>
    <t xml:space="preserve">CURVA 90 GRAUS DE FERRO GALVANIZADO, COM ROSCA BSP MACHO/FEMEA, DE 1/2"                                                                                                                                                                                                                                                                                                                                                                                                                                   </t>
  </si>
  <si>
    <t xml:space="preserve">CURVA 90 GRAUS DE FERRO GALVANIZADO, COM ROSCA BSP MACHO/FEMEA, DE 1"                                                                                                                                                                                                                                                                                                                                                                                                                                     </t>
  </si>
  <si>
    <t xml:space="preserve">CURVA 90 GRAUS DE FERRO GALVANIZADO, COM ROSCA BSP MACHO/FEMEA, DE 2 1/2"                                                                                                                                                                                                                                                                                                                                                                                                                                 </t>
  </si>
  <si>
    <t xml:space="preserve">CURVA 90 GRAUS DE FERRO GALVANIZADO, COM ROSCA BSP MACHO/FEMEA, DE 2"                                                                                                                                                                                                                                                                                                                                                                                                                                     </t>
  </si>
  <si>
    <t xml:space="preserve">CURVA 90 GRAUS DE FERRO GALVANIZADO, COM ROSCA BSP MACHO/FEMEA, DE 3/4"                                                                                                                                                                                                                                                                                                                                                                                                                                   </t>
  </si>
  <si>
    <t xml:space="preserve">CURVA 90 GRAUS DE FERRO GALVANIZADO, COM ROSCA BSP MACHO/FEMEA, DE 3"                                                                                                                                                                                                                                                                                                                                                                                                                                     </t>
  </si>
  <si>
    <t xml:space="preserve">CURVA 90 GRAUS DE FERRO GALVANIZADO, COM ROSCA BSP MACHO/FEMEA, DE 4"                                                                                                                                                                                                                                                                                                                                                                                                                                     </t>
  </si>
  <si>
    <t xml:space="preserve">CURVA 90 GRAUS DE FERRO GALVANIZADO, COM ROSCA BSP MACHO, DE 1 1/2"                                                                                                                                                                                                                                                                                                                                                                                                                                       </t>
  </si>
  <si>
    <t xml:space="preserve">CURVA 90 GRAUS DE FERRO GALVANIZADO, COM ROSCA BSP MACHO, DE 1 1/4"                                                                                                                                                                                                                                                                                                                                                                                                                                       </t>
  </si>
  <si>
    <t xml:space="preserve">CURVA 90 GRAUS DE FERRO GALVANIZADO, COM ROSCA BSP MACHO, DE 1/2"                                                                                                                                                                                                                                                                                                                                                                                                                                         </t>
  </si>
  <si>
    <t xml:space="preserve">CURVA 90 GRAUS DE FERRO GALVANIZADO, COM ROSCA BSP MACHO, DE 1"                                                                                                                                                                                                                                                                                                                                                                                                                                           </t>
  </si>
  <si>
    <t xml:space="preserve">CURVA 90 GRAUS DE FERRO GALVANIZADO, COM ROSCA BSP MACHO, DE 2 1/2"                                                                                                                                                                                                                                                                                                                                                                                                                                       </t>
  </si>
  <si>
    <t xml:space="preserve">CURVA 90 GRAUS DE FERRO GALVANIZADO, COM ROSCA BSP MACHO, DE 2"                                                                                                                                                                                                                                                                                                                                                                                                                                           </t>
  </si>
  <si>
    <t xml:space="preserve">CURVA 90 GRAUS DE FERRO GALVANIZADO, COM ROSCA BSP MACHO, DE 3/4"                                                                                                                                                                                                                                                                                                                                                                                                                                         </t>
  </si>
  <si>
    <t xml:space="preserve">CURVA 90 GRAUS DE FERRO GALVANIZADO, COM ROSCA BSP MACHO, DE 3"                                                                                                                                                                                                                                                                                                                                                                                                                                           </t>
  </si>
  <si>
    <t xml:space="preserve">CURVA 90 GRAUS DE FERRO GALVANIZADO, COM ROSCA BSP MACHO, DE 4"                                                                                                                                                                                                                                                                                                                                                                                                                                           </t>
  </si>
  <si>
    <t xml:space="preserve">CURVA 90 GRAUS DE FERRO GALVANIZADO, COM ROSCA BSP MACHO, DE 6"                                                                                                                                                                                                                                                                                                                                                                                                                                           </t>
  </si>
  <si>
    <t xml:space="preserve">CURVA 90 GRAUS EM ACO CARBONO, RAIO CURTO, SOLDAVEL, PRESSAO 3.000 LBS, DN 1 1/2"                                                                                                                                                                                                                                                                                                                                                                                                                         </t>
  </si>
  <si>
    <t xml:space="preserve">CURVA 90 GRAUS EM ACO CARBONO, RAIO CURTO, SOLDAVEL, PRESSAO 3.000 LBS, DN 1 1/4"                                                                                                                                                                                                                                                                                                                                                                                                                         </t>
  </si>
  <si>
    <t xml:space="preserve">CURVA 90 GRAUS EM ACO CARBONO, RAIO CURTO, SOLDAVEL, PRESSAO 3.000 LBS, DN 1/2"                                                                                                                                                                                                                                                                                                                                                                                                                           </t>
  </si>
  <si>
    <t xml:space="preserve">CURVA 90 GRAUS EM ACO CARBONO, RAIO CURTO, SOLDAVEL, PRESSAO 3.000 LBS, DN 1"                                                                                                                                                                                                                                                                                                                                                                                                                             </t>
  </si>
  <si>
    <t xml:space="preserve">CURVA 90 GRAUS EM ACO CARBONO, RAIO CURTO, SOLDAVEL, PRESSAO 3.000 LBS, DN 2 1/2"                                                                                                                                                                                                                                                                                                                                                                                                                         </t>
  </si>
  <si>
    <t xml:space="preserve">CURVA 90 GRAUS EM ACO CARBONO, RAIO CURTO, SOLDAVEL, PRESSAO 3.000 LBS, DN 2"                                                                                                                                                                                                                                                                                                                                                                                                                             </t>
  </si>
  <si>
    <t xml:space="preserve">CURVA 90 GRAUS EM ACO CARBONO, RAIO CURTO, SOLDAVEL, PRESSAO 3.000 LBS, DN 3/4"                                                                                                                                                                                                                                                                                                                                                                                                                           </t>
  </si>
  <si>
    <t xml:space="preserve">CURVA 90 GRAUS EM ACO CARBONO, RAIO CURTO, SOLDAVEL, PRESSAO 3.000 LBS, DN 3"                                                                                                                                                                                                                                                                                                                                                                                                                             </t>
  </si>
  <si>
    <t xml:space="preserve">CURVA 90 GRAUS PARA ELETRODUTO, EM ACO GALVANIZADO ELETROLITICO, COM ROSCA, DIAMETRO DE 100 MM (4")                                                                                                                                                                                                                                                                                                                                                                                                       </t>
  </si>
  <si>
    <t xml:space="preserve">CURVA 90 GRAUS PARA ELETRODUTO, EM ACO GALVANIZADO ELETROLITICO, COM ROSCA, DIAMETRO DE 15 MM (1/2"), ESPESSURA DE 1,50 MM                                                                                                                                                                                                                                                                                                                                                                                </t>
  </si>
  <si>
    <t xml:space="preserve">CURVA 90 GRAUS PARA ELETRODUTO, EM ACO GALVANIZADO ELETROLITICO, COM ROSCA, DIAMETRO DE 20 MM (3/4"), ESPESSURA DE 1,50 MM                                                                                                                                                                                                                                                                                                                                                                                </t>
  </si>
  <si>
    <t xml:space="preserve">CURVA 90 GRAUS PARA ELETRODUTO, EM ACO GALVANIZADO ELETROLITICO, COM ROSCA, DIAMETRO DE 25 MM (1"), ESPESSURA DE 1,50 MM                                                                                                                                                                                                                                                                                                                                                                                  </t>
  </si>
  <si>
    <t xml:space="preserve">CURVA 90 GRAUS PARA ELETRODUTO, EM ACO GALVANIZADO ELETROLITICO, COM ROSCA, DIAMETRO DE 32 MM (1 1/4"), ESPESSURA DE 1,50 MM                                                                                                                                                                                                                                                                                                                                                                              </t>
  </si>
  <si>
    <t xml:space="preserve">CURVA 90 GRAUS PARA ELETRODUTO, EM ACO GALVANIZADO ELETROLITICO, COM ROSCA, DIAMETRO DE 40 MM (1 1/2"), ESPESSURA DE 1,50 MM                                                                                                                                                                                                                                                                                                                                                                              </t>
  </si>
  <si>
    <t xml:space="preserve">CURVA 90 GRAUS PARA ELETRODUTO, EM ACO GALVANIZADO ELETROLITICO, COM ROSCA, DIAMETRO DE 50 MM (2")                                                                                                                                                                                                                                                                                                                                                                                                        </t>
  </si>
  <si>
    <t xml:space="preserve">CURVA 90 GRAUS PARA ELETRODUTO, EM ACO GALVANIZADO ELETROLITICO, COM ROSCA, DIAMETRO DE 65 MM (2 1/2")                                                                                                                                                                                                                                                                                                                                                                                                    </t>
  </si>
  <si>
    <t xml:space="preserve">CURVA 90 GRAUS PARA ELETRODUTO, EM ACO GALVANIZADO ELETROLITICO, COM ROSCA, DIAMETRO DE 80 MM (3")                                                                                                                                                                                                                                                                                                                                                                                                        </t>
  </si>
  <si>
    <t xml:space="preserve">CURVA 90 GRAUS RANHURADA EM FERRO FUNDIDO, DN 50 MM (2")                                                                                                                                                                                                                                                                                                                                                                                                                                                  </t>
  </si>
  <si>
    <t xml:space="preserve">CURVA 90 GRAUS RANHURADA EM FERRO FUNDIDO, DN 65 MM (2 1/2")                                                                                                                                                                                                                                                                                                                                                                                                                                              </t>
  </si>
  <si>
    <t xml:space="preserve">CURVA 90 GRAUS RANHURADA EM FERRO FUNDIDO, DN 80 MM (3")                                                                                                                                                                                                                                                                                                                                                                                                                                                  </t>
  </si>
  <si>
    <t xml:space="preserve">CURVA 90 GRAUS, CURTA, DE PVC RIGIDO ROSCAVEL, DE 1/2", PARA ELETRODUTO                                                                                                                                                                                                                                                                                                                                                                                                                                   </t>
  </si>
  <si>
    <t xml:space="preserve">CURVA 90 GRAUS, CURTA, DE PVC RIGIDO ROSCAVEL, DE 1", PARA ELETRODUTO                                                                                                                                                                                                                                                                                                                                                                                                                                     </t>
  </si>
  <si>
    <t xml:space="preserve">CURVA 90 GRAUS, CURTA, DE PVC RIGIDO ROSCAVEL, DE 3/4", PARA ELETRODUTO                                                                                                                                                                                                                                                                                                                                                                                                                                   </t>
  </si>
  <si>
    <t xml:space="preserve">CURVA 90 GRAUS, LONGA, DE PVC RIGIDO ROSCAVEL, DE 1 1/2", PARA ELETRODUTO                                                                                                                                                                                                                                                                                                                                                                                                                                 </t>
  </si>
  <si>
    <t xml:space="preserve">CURVA 90 GRAUS, LONGA, DE PVC RIGIDO ROSCAVEL, DE 1 1/4", PARA ELETRODUTO                                                                                                                                                                                                                                                                                                                                                                                                                                 </t>
  </si>
  <si>
    <t xml:space="preserve">CURVA 90 GRAUS, LONGA, DE PVC RIGIDO ROSCAVEL, DE 1/2", PARA ELETRODUTO                                                                                                                                                                                                                                                                                                                                                                                                                                   </t>
  </si>
  <si>
    <t xml:space="preserve">CURVA 90 GRAUS, LONGA, DE PVC RIGIDO ROSCAVEL, DE 1", PARA ELETRODUTO                                                                                                                                                                                                                                                                                                                                                                                                                                     </t>
  </si>
  <si>
    <t xml:space="preserve">CURVA 90 GRAUS, LONGA, DE PVC RIGIDO ROSCAVEL, DE 2 1/2", PARA ELETRODUTO                                                                                                                                                                                                                                                                                                                                                                                                                                 </t>
  </si>
  <si>
    <t xml:space="preserve">CURVA 90 GRAUS, LONGA, DE PVC RIGIDO ROSCAVEL, DE 2", PARA ELETRODUTO                                                                                                                                                                                                                                                                                                                                                                                                                                     </t>
  </si>
  <si>
    <t xml:space="preserve">CURVA 90 GRAUS, LONGA, DE PVC RIGIDO ROSCAVEL, DE 3/4", PARA ELETRODUTO                                                                                                                                                                                                                                                                                                                                                                                                                                   </t>
  </si>
  <si>
    <t xml:space="preserve">CURVA 90 GRAUS, LONGA, DE PVC RIGIDO ROSCAVEL, DE 3", PARA ELETRODUTO                                                                                                                                                                                                                                                                                                                                                                                                                                     </t>
  </si>
  <si>
    <t xml:space="preserve">CURVA 90 GRAUS, LONGA, DE PVC RIGIDO ROSCAVEL, DE 4", PARA ELETRODUTO                                                                                                                                                                                                                                                                                                                                                                                                                                     </t>
  </si>
  <si>
    <t xml:space="preserve">DENTE PARA  FRESADORA                                                                                                                                                                                                                                                                                                                                                                                                                                                                                     </t>
  </si>
  <si>
    <t xml:space="preserve">DESEMPENADEIRA DE ACO DENTADA 12 X *25* CM, DENTES 8 X 8 MM, CABO FECHADO DE MADEIRA                                                                                                                                                                                                                                                                                                                                                                                                                      </t>
  </si>
  <si>
    <t xml:space="preserve">DESEMPENADEIRA DE ACO LISA 12 X *25* CM COM CABO FECHADO DE MADEIRA                                                                                                                                                                                                                                                                                                                                                                                                                                       </t>
  </si>
  <si>
    <t xml:space="preserve">DESEMPENADEIRA PLASTICA LISA *14 X 27* CM                                                                                                                                                                                                                                                                                                                                                                                                                                                                 </t>
  </si>
  <si>
    <t xml:space="preserve">DESENHISTA PROJETISTA (HORISTA)                                                                                                                                                                                                                                                                                                                                                                                                                                                                           </t>
  </si>
  <si>
    <t xml:space="preserve">DESENHISTA PROJETISTA (MENSALISTA)                                                                                                                                                                                                                                                                                                                                                                                                                                                                        </t>
  </si>
  <si>
    <t xml:space="preserve">DESINFETANTE PRONTO USO                                                                                                                                                                                                                                                                                                                                                                                                                                                                                   </t>
  </si>
  <si>
    <t xml:space="preserve">DESMOLDANTE PARA CONCRETO ESTAMPADO                                                                                                                                                                                                                                                                                                                                                                                                                                                                       </t>
  </si>
  <si>
    <t xml:space="preserve">DESMOLDANTE PARA FORMAS METALICAS A BASE DE OLEO VEGETAL                                                                                                                                                                                                                                                                                                                                                                                                                                                  </t>
  </si>
  <si>
    <t xml:space="preserve">DESMOLDANTE PROTETOR PARA FORMAS DE MADEIRA, DE BASE OLEOSA EMULSIONADA EM AGUA                                                                                                                                                                                                                                                                                                                                                                                                                           </t>
  </si>
  <si>
    <t xml:space="preserve">DETERGENTE NEUTRO USO GERAL, CONCENTRADO                                                                                                                                                                                                                                                                                                                                                                                                                                                                  </t>
  </si>
  <si>
    <t xml:space="preserve">DILUENTE AGUARRAS                                                                                                                                                                                                                                                                                                                                                                                                                                                                                         </t>
  </si>
  <si>
    <t xml:space="preserve">DILUENTE EPOXI                                                                                                                                                                                                                                                                                                                                                                                                                                                                                            </t>
  </si>
  <si>
    <t xml:space="preserve">DISCO DE BORRACHA PARA LIXADEIRA RIGIDO 7 " COM ARRUELA  CENTRAL                                                                                                                                                                                                                                                                                                                                                                                                                                          </t>
  </si>
  <si>
    <t xml:space="preserve">DISCO DE CORTE DIAMANTADO SEGMENTADO DIAMETRO DE 180 MM PARA ESMERILHADEIRA  7 "                                                                                                                                                                                                                                                                                                                                                                                                                          </t>
  </si>
  <si>
    <t xml:space="preserve">DISCO DE CORTE DIAMANTADO SEGMENTADO PARA CONCRETO, DIAMETRO DE 110 MM, FURO DE 20 MM                                                                                                                                                                                                                                                                                                                                                                                                                     </t>
  </si>
  <si>
    <t xml:space="preserve">DISCO DE CORTE DIAMANTADO SEGMENTADO PARA CONCRETO, DIAMETRO DE 350 MM, FURO DE 1 " (14 X 1 ")                                                                                                                                                                                                                                                                                                                                                                                                            </t>
  </si>
  <si>
    <t xml:space="preserve">DISCO DE CORTE PARA METAL COM DUAS TELAS 12 X 1/8 X 3/4 "  (300 X 3,2 X 19,05 MM)                                                                                                                                                                                                                                                                                                                                                                                                                         </t>
  </si>
  <si>
    <t xml:space="preserve">DISCO DE DESBASTE PARA METAL FERROSO EM GERAL, COM TRES TELAS,  9 X 1/4 X 7/8 " ( 228,6 X 6,4 X 22,2 MM)                                                                                                                                                                                                                                                                                                                                                                                                  </t>
  </si>
  <si>
    <t xml:space="preserve">DISCO DE LIXA PARA METAL, DIAMETRO = 180 MM, GRAO  120                                                                                                                                                                                                                                                                                                                                                                                                                                                    </t>
  </si>
  <si>
    <t xml:space="preserve">DISJUNTOR  TERMOMAGNETICO TRIPOLAR 3 X 400 A / ICC - 25 KA                                                                                                                                                                                                                                                                                                                                                                                                                                                </t>
  </si>
  <si>
    <t xml:space="preserve">DISJUNTOR TERMOMAGNETICO AJUSTAVEL, TRIPOLAR DE 100 ATE 250A, CAPACIDADE DE INTERRUPCAO DE 35KA                                                                                                                                                                                                                                                                                                                                                                                                           </t>
  </si>
  <si>
    <t xml:space="preserve">DISJUNTOR TERMOMAGNETICO AJUSTAVEL, TRIPOLAR DE 300 ATE 400A, CAPACIDADE DE INTERRUPCAO DE 35KA                                                                                                                                                                                                                                                                                                                                                                                                           </t>
  </si>
  <si>
    <t xml:space="preserve">DISJUNTOR TERMOMAGNETICO AJUSTAVEL, TRIPOLAR DE 450 ATE 600A, CAPACIDADE DE INTERRUPCAO DE 35KA                                                                                                                                                                                                                                                                                                                                                                                                           </t>
  </si>
  <si>
    <t xml:space="preserve">DISJUNTOR TERMOMAGNETICO PARA TRILHO DIN (IEC), BIPOLAR, 40 - 50 A                                                                                                                                                                                                                                                                                                                                                                                                                                        </t>
  </si>
  <si>
    <t xml:space="preserve">DISJUNTOR TERMOMAGNETICO PARA TRILHO DIN (IEC), BIPOLAR, 6 - 32 A                                                                                                                                                                                                                                                                                                                                                                                                                                         </t>
  </si>
  <si>
    <t xml:space="preserve">DISJUNTOR TERMOMAGNETICO PARA TRILHO DIN (IEC), BIPOLAR, 63 A                                                                                                                                                                                                                                                                                                                                                                                                                                             </t>
  </si>
  <si>
    <t xml:space="preserve">DISJUNTOR TERMOMAGNETICO PARA TRILHO DIN (IEC), MONOPOLAR, 40 - 50 A, ICC - 5KA / 250 VCA                                                                                                                                                                                                                                                                                                                                                                                                                 </t>
  </si>
  <si>
    <t xml:space="preserve">DISJUNTOR TERMOMAGNETICO PARA TRILHO DIN (IEC), MONOPOLAR, 6 - 32 A                                                                                                                                                                                                                                                                                                                                                                                                                                       </t>
  </si>
  <si>
    <t xml:space="preserve">DISJUNTOR TERMOMAGNETICO PARA TRILHO DIN (IEC), MONOPOLAR, 63 A                                                                                                                                                                                                                                                                                                                                                                                                                                           </t>
  </si>
  <si>
    <t xml:space="preserve">DISJUNTOR TERMOMAGNETICO PARA TRILHO DIN (IEC), TRIPOLAR, 10 - 50 A                                                                                                                                                                                                                                                                                                                                                                                                                                       </t>
  </si>
  <si>
    <t xml:space="preserve">DISJUNTOR TERMOMAGNETICO PARA TRILHO DIN (IEC), TRIPOLAR, 63 A                                                                                                                                                                                                                                                                                                                                                                                                                                            </t>
  </si>
  <si>
    <t xml:space="preserve">DISJUNTOR TERMOMAGNETICO TRIPOLAR 125 A / 425 V / ICC - 25 KA                                                                                                                                                                                                                                                                                                                                                                                                                                             </t>
  </si>
  <si>
    <t xml:space="preserve">DISJUNTOR TERMOMAGNETICO TRIPOLAR 150 A / 600 V, TIPO FXD / ICC - 35 KA                                                                                                                                                                                                                                                                                                                                                                                                                                   </t>
  </si>
  <si>
    <t xml:space="preserve">DISJUNTOR TERMOMAGNETICO TRIPOLAR 200 A / 600 V, TIPO FXD / ICC - 35 KA                                                                                                                                                                                                                                                                                                                                                                                                                                   </t>
  </si>
  <si>
    <t xml:space="preserve">DISJUNTOR TERMOMAGNETICO TRIPOLAR 250 A / 600 V, TIPO FXD                                                                                                                                                                                                                                                                                                                                                                                                                                                 </t>
  </si>
  <si>
    <t xml:space="preserve">DISJUNTOR TERMOMAGNETICO TRIPOLAR 3  X 250 A/ICC - 25 KA                                                                                                                                                                                                                                                                                                                                                                                                                                                  </t>
  </si>
  <si>
    <t xml:space="preserve">DISJUNTOR TERMOMAGNETICO TRIPOLAR 3 X 350 A/ICC - 25 KA                                                                                                                                                                                                                                                                                                                                                                                                                                                   </t>
  </si>
  <si>
    <t xml:space="preserve">DISJUNTOR TERMOMAGNETICO TRIPOLAR 300 A / 600 V, TIPO JXD / ICC - 40 KA                                                                                                                                                                                                                                                                                                                                                                                                                                   </t>
  </si>
  <si>
    <t xml:space="preserve">DISJUNTOR TERMOMAGNETICO TRIPOLAR 400 A / 600 V, TIPO JXD / ICC - 40 KA                                                                                                                                                                                                                                                                                                                                                                                                                                   </t>
  </si>
  <si>
    <t xml:space="preserve">DISJUNTOR TERMOMAGNETICO TRIPOLAR 600 A / 600 V, TIPO LXD / ICC - 40 KA                                                                                                                                                                                                                                                                                                                                                                                                                                   </t>
  </si>
  <si>
    <t xml:space="preserve">DISJUNTOR TERMOMAGNETICO TRIPOLAR 800 A / 600 V, TIPO LMXD                                                                                                                                                                                                                                                                                                                                                                                                                                                </t>
  </si>
  <si>
    <t xml:space="preserve">DISJUNTOR TIPO NEMA, BIPOLAR 10  ATE  50 A, TENSAO MAXIMA 415 V                                                                                                                                                                                                                                                                                                                                                                                                                                           </t>
  </si>
  <si>
    <t xml:space="preserve">DISJUNTOR TIPO NEMA, BIPOLAR 60 ATE 100A, TENSAO MAXIMA 415 V                                                                                                                                                                                                                                                                                                                                                                                                                                             </t>
  </si>
  <si>
    <t xml:space="preserve">DISJUNTOR TIPO NEMA, MONOPOLAR DE 60 ATE 70A, TENSAO MAXIMA DE 240 V                                                                                                                                                                                                                                                                                                                                                                                                                                      </t>
  </si>
  <si>
    <t xml:space="preserve">DISJUNTOR TIPO NEMA, MONOPOLAR 10 ATE 30A, TENSAO MAXIMA DE 240 V                                                                                                                                                                                                                                                                                                                                                                                                                                         </t>
  </si>
  <si>
    <t xml:space="preserve">DISJUNTOR TIPO NEMA, MONOPOLAR 35  ATE  50 A, TENSAO MAXIMA DE 240 V                                                                                                                                                                                                                                                                                                                                                                                                                                      </t>
  </si>
  <si>
    <t xml:space="preserve">DISJUNTOR TIPO NEMA, TRIPOLAR 10  ATE  50A, TENSAO MAXIMA DE 415 V                                                                                                                                                                                                                                                                                                                                                                                                                                        </t>
  </si>
  <si>
    <t xml:space="preserve">DISJUNTOR TIPO NEMA, TRIPOLAR 60 ATE 100 A, TENSAO MAXIMA DE 415 V                                                                                                                                                                                                                                                                                                                                                                                                                                        </t>
  </si>
  <si>
    <t xml:space="preserve">DISPOSITIVO DPS CLASSE II, 1 POLO, TENSAO MAXIMA DE 175 V, CORRENTE MAXIMA DE *20* KA (TIPO AC)                                                                                                                                                                                                                                                                                                                                                                                                           </t>
  </si>
  <si>
    <t xml:space="preserve">DISPOSITIVO DPS CLASSE II, 1 POLO, TENSAO MAXIMA DE 175 V, CORRENTE MAXIMA DE *30* KA (TIPO AC)                                                                                                                                                                                                                                                                                                                                                                                                           </t>
  </si>
  <si>
    <t xml:space="preserve">DISPOSITIVO DPS CLASSE II, 1 POLO, TENSAO MAXIMA DE 175 V, CORRENTE MAXIMA DE *45* KA (TIPO AC)                                                                                                                                                                                                                                                                                                                                                                                                           </t>
  </si>
  <si>
    <t xml:space="preserve">DISPOSITIVO DPS CLASSE II, 1 POLO, TENSAO MAXIMA DE 175 V, CORRENTE MAXIMA DE *90* KA (TIPO AC)                                                                                                                                                                                                                                                                                                                                                                                                           </t>
  </si>
  <si>
    <t xml:space="preserve">DISPOSITIVO DPS CLASSE II, 1 POLO, TENSAO MAXIMA DE 275 V, CORRENTE MAXIMA DE *20* KA (TIPO AC)                                                                                                                                                                                                                                                                                                                                                                                                           </t>
  </si>
  <si>
    <t xml:space="preserve">DISPOSITIVO DPS CLASSE II, 1 POLO, TENSAO MAXIMA DE 275 V, CORRENTE MAXIMA DE *30* KA (TIPO AC)                                                                                                                                                                                                                                                                                                                                                                                                           </t>
  </si>
  <si>
    <t xml:space="preserve">DISPOSITIVO DPS CLASSE II, 1 POLO, TENSAO MAXIMA DE 275 V, CORRENTE MAXIMA DE *45* KA (TIPO AC)                                                                                                                                                                                                                                                                                                                                                                                                           </t>
  </si>
  <si>
    <t xml:space="preserve">DISPOSITIVO DPS CLASSE II, 1 POLO, TENSAO MAXIMA DE 275 V, CORRENTE MAXIMA DE *90* KA (TIPO AC)                                                                                                                                                                                                                                                                                                                                                                                                           </t>
  </si>
  <si>
    <t xml:space="preserve">DISPOSITIVO DPS CLASSE II, 1 POLO, TENSAO MAXIMA DE 385 V, CORRENTE MAXIMA DE *20* KA (TIPO AC)                                                                                                                                                                                                                                                                                                                                                                                                           </t>
  </si>
  <si>
    <t xml:space="preserve">DISPOSITIVO DPS CLASSE II, 1 POLO, TENSAO MAXIMA DE 385 V, CORRENTE MAXIMA DE *30* KA (TIPO AC)                                                                                                                                                                                                                                                                                                                                                                                                           </t>
  </si>
  <si>
    <t xml:space="preserve">DISPOSITIVO DPS CLASSE II, 1 POLO, TENSAO MAXIMA DE 385 V, CORRENTE MAXIMA DE *45* KA (TIPO AC)                                                                                                                                                                                                                                                                                                                                                                                                           </t>
  </si>
  <si>
    <t xml:space="preserve">DISPOSITIVO DPS CLASSE II, 1 POLO, TENSAO MAXIMA DE 385 V, CORRENTE MAXIMA DE *90* KA (TIPO AC)                                                                                                                                                                                                                                                                                                                                                                                                           </t>
  </si>
  <si>
    <t xml:space="preserve">DISPOSITIVO DPS CLASSE II, 1 POLO, TENSAO MAXIMA DE 460 V, CORRENTE MAXIMA DE *20* KA (TIPO AC)                                                                                                                                                                                                                                                                                                                                                                                                           </t>
  </si>
  <si>
    <t xml:space="preserve">DISPOSITIVO DPS CLASSE II, 1 POLO, TENSAO MAXIMA DE 460 V, CORRENTE MAXIMA DE *30* KA (TIPO AC)                                                                                                                                                                                                                                                                                                                                                                                                           </t>
  </si>
  <si>
    <t xml:space="preserve">DISPOSITIVO DPS CLASSE II, 1 POLO, TENSAO MAXIMA DE 460 V, CORRENTE MAXIMA DE *45* KA (TIPO AC)                                                                                                                                                                                                                                                                                                                                                                                                           </t>
  </si>
  <si>
    <t xml:space="preserve">DISPOSITIVO DPS CLASSE II, 1 POLO, TENSAO MAXIMA DE 460 V, CORRENTE MAXIMA DE *90* KA (TIPO AC)                                                                                                                                                                                                                                                                                                                                                                                                           </t>
  </si>
  <si>
    <t xml:space="preserve">DISPOSITIVO DR, 2 POLOS, SENSIBILIDADE DE 30 MA, CORRENTE DE 100 A, TIPO AC                                                                                                                                                                                                                                                                                                                                                                                                                               </t>
  </si>
  <si>
    <t xml:space="preserve">DISPOSITIVO DR, 2 POLOS, SENSIBILIDADE DE 30 MA, CORRENTE DE 25 A, TIPO AC                                                                                                                                                                                                                                                                                                                                                                                                                                </t>
  </si>
  <si>
    <t xml:space="preserve">DISPOSITIVO DR, 2 POLOS, SENSIBILIDADE DE 30 MA, CORRENTE DE 40 A, TIPO AC                                                                                                                                                                                                                                                                                                                                                                                                                                </t>
  </si>
  <si>
    <t xml:space="preserve">DISPOSITIVO DR, 2 POLOS, SENSIBILIDADE DE 30 MA, CORRENTE DE 63 A, TIPO AC                                                                                                                                                                                                                                                                                                                                                                                                                                </t>
  </si>
  <si>
    <t xml:space="preserve">DISPOSITIVO DR, 2 POLOS, SENSIBILIDADE DE 30 MA, CORRENTE DE 80 A, TIPO AC                                                                                                                                                                                                                                                                                                                                                                                                                                </t>
  </si>
  <si>
    <t xml:space="preserve">DISPOSITIVO DR, 2 POLOS, SENSIBILIDADE DE 300 MA, CORRENTE DE 25 A, TIPO AC                                                                                                                                                                                                                                                                                                                                                                                                                               </t>
  </si>
  <si>
    <t xml:space="preserve">DISPOSITIVO DR, 2 POLOS, SENSIBILIDADE DE 300 MA, CORRENTE DE 40 A, TIPO AC                                                                                                                                                                                                                                                                                                                                                                                                                               </t>
  </si>
  <si>
    <t xml:space="preserve">DISPOSITIVO DR, 2 POLOS, SENSIBILIDADE DE 300 MA, CORRENTE DE 63 A, TIPO AC                                                                                                                                                                                                                                                                                                                                                                                                                               </t>
  </si>
  <si>
    <t xml:space="preserve">DISPOSITIVO DR, 2 POLOS, SENSIBILIDADE DE 300 MA, CORRENTE DE 80 A, TIPO  AC                                                                                                                                                                                                                                                                                                                                                                                                                              </t>
  </si>
  <si>
    <t xml:space="preserve">DISPOSITIVO DR, 4 POLOS, SENSIBILIDADE DE 30 MA, CORRENTE DE 100 A, TIPO AC                                                                                                                                                                                                                                                                                                                                                                                                                               </t>
  </si>
  <si>
    <t xml:space="preserve">DISPOSITIVO DR, 4 POLOS, SENSIBILIDADE DE 30 MA, CORRENTE DE 25 A, TIPO AC                                                                                                                                                                                                                                                                                                                                                                                                                                </t>
  </si>
  <si>
    <t xml:space="preserve">DISPOSITIVO DR, 4 POLOS, SENSIBILIDADE DE 30 MA, CORRENTE DE 40 A, TIPO AC                                                                                                                                                                                                                                                                                                                                                                                                                                </t>
  </si>
  <si>
    <t xml:space="preserve">DISPOSITIVO DR, 4 POLOS, SENSIBILIDADE DE 30 MA, CORRENTE DE 63 A, TIPO AC                                                                                                                                                                                                                                                                                                                                                                                                                                </t>
  </si>
  <si>
    <t xml:space="preserve">DISPOSITIVO DR, 4 POLOS, SENSIBILIDADE DE 30 MA, CORRENTE DE 80 A, TIPO AC                                                                                                                                                                                                                                                                                                                                                                                                                                </t>
  </si>
  <si>
    <t xml:space="preserve">DISPOSITIVO DR, 4 POLOS, SENSIBILIDADE DE 300 MA, CORRENTE DE 100 A, TIPO AC                                                                                                                                                                                                                                                                                                                                                                                                                              </t>
  </si>
  <si>
    <t xml:space="preserve">DISPOSITIVO DR, 4 POLOS, SENSIBILIDADE DE 300 MA, CORRENTE DE 25 A, TIPO AC                                                                                                                                                                                                                                                                                                                                                                                                                               </t>
  </si>
  <si>
    <t xml:space="preserve">DISPOSITIVO DR, 4 POLOS, SENSIBILIDADE DE 300 MA, CORRENTE DE 40 A, TIPO AC                                                                                                                                                                                                                                                                                                                                                                                                                               </t>
  </si>
  <si>
    <t xml:space="preserve">DISPOSITIVO DR, 4 POLOS, SENSIBILIDADE DE 300 MA, CORRENTE DE 63 A, TIPO AC                                                                                                                                                                                                                                                                                                                                                                                                                               </t>
  </si>
  <si>
    <t xml:space="preserve">DISPOSITIVO DR, 4 POLOS, SENSIBILIDADE DE 300 MA, CORRENTE DE 80 A, TIPO AC                                                                                                                                                                                                                                                                                                                                                                                                                               </t>
  </si>
  <si>
    <t xml:space="preserve">DISTRIBUIDOR DE AGREGADOS AUTOPROPELIDO, CAP 3 M3, A DIESEL, 6 CC, 176 CV                                                                                                                                                                                                                                                                                                                                                                                                                                 </t>
  </si>
  <si>
    <t xml:space="preserve">DISTRIBUIDOR DE AGREGADOS REBOCAVEL, CAPACIDADE 1,9 M3, LARGURA DE TRABALHO 3,66 M                                                                                                                                                                                                                                                                                                                                                                                                                        </t>
  </si>
  <si>
    <t xml:space="preserve">DISTRIBUIDOR METALICO, COM ROSCA, 2 SAIDAS, DN 1" X 1/2", PARA CONEXAO COM ANEL DESLIZANTE EM TUBO PEX PARA INST. AGUA QUENTE/FRIA                                                                                                                                                                                                                                                                                                                                                                        </t>
  </si>
  <si>
    <t xml:space="preserve">DISTRIBUIDOR METALICO, COM ROSCA, 2 SAIDAS, DN 3/4" X 1/2", PARA CONEXAO COM ANEL DESLIZANTE EM TUBO PEX PARA INST. AGUA QUENTE/FRIA                                                                                                                                                                                                                                                                                                                                                                      </t>
  </si>
  <si>
    <t xml:space="preserve">DISTRIBUIDOR METALICO, COM ROSCA, 3 SAIDAS, DN 1" X 1/2", PARA CONEXAO COM ANEL DESLIZANTE EM TUBO PEX PARA INST. AGUA QUENTE/FRIA                                                                                                                                                                                                                                                                                                                                                                        </t>
  </si>
  <si>
    <t xml:space="preserve">DISTRIBUIDOR METALICO, COM ROSCA, 3 SAIDAS, DN 3/4" X 1/2", PARA CONEXAO COM ANEL DESLIZANTE EM TUBO PEX PARA INST. AGUA QUENTE/FRIA                                                                                                                                                                                                                                                                                                                                                                      </t>
  </si>
  <si>
    <t xml:space="preserve">DISTRIBUIDOR, PLASTICO, 2 SAIDAS, DN 32 X 16 MM, PARA CONEXAO COM CRIMPAGEM, EM TUBO PEX PARA INST. AGUA QUENTE/FRIA                                                                                                                                                                                                                                                                                                                                                                                      </t>
  </si>
  <si>
    <t xml:space="preserve">DISTRIBUIDOR, PLASTICO, 2 SAIDAS, DN 32 X 25 MM, PARA CONEXAO COM CRIMPAGEM, EM TUBO PEX PARA INST. AGUA QUENTE/FRIA                                                                                                                                                                                                                                                                                                                                                                                      </t>
  </si>
  <si>
    <t xml:space="preserve">DISTRIBUIDOR, PLASTICO, 3 SAIDAS, DN 32 X 16 MM, PARA CONEXAO COM CRIMPAGEM, EM TUBO PEX PARA INST. AGUA QUENTE/FRIA                                                                                                                                                                                                                                                                                                                                                                                      </t>
  </si>
  <si>
    <t xml:space="preserve">DISTRIBUIDOR, PLASTICO, 3 SAIDAS, DN 32 X 25 MM, PARA CONEXAO COM CRIMPAGEM, EM TUBO PEX PARA INST. AGUA QUENTE/FRIA                                                                                                                                                                                                                                                                                                                                                                                      </t>
  </si>
  <si>
    <t xml:space="preserve">DIVISORIA EM GRANITO, COM DUAS FACES POLIDAS, TIPO ANDORINHA/ QUARTZ/ CASTELO/ CORUMBA OU OUTROS EQUIVALENTES DA REGIAO, E=  *3,0*  CM                                                                                                                                                                                                                                                                                                                                                                    </t>
  </si>
  <si>
    <t xml:space="preserve">DIVISORIA EM MARMORE, COM DUAS FACES POLIDAS, BRANCO COMUM, E=  *3,0* CM                                                                                                                                                                                                                                                                                                                                                                                                                                  </t>
  </si>
  <si>
    <t xml:space="preserve">DIVISORIA, PLACA  PRE-MOLDADA EM GRANILITE, MARMORITE OU GRANITINA,  E = *3 CM                                                                                                                                                                                                                                                                                                                                                                                                                            </t>
  </si>
  <si>
    <t xml:space="preserve">DOBRADEIRA ELETROMECANICA DE VERGALHAO, PARA ACO DE DIAMETRO ATE 1 1/2", MOTOR ELETRICO TRIFASICO, POTENCIA DE 3 HP ATE 5 HP                                                                                                                                                                                                                                                                                                                                                                              </t>
  </si>
  <si>
    <t xml:space="preserve">DOBRADICA EM ACO/FERRO, 3 1/2" X  3", E= 1,9  A 2 MM, COM ANEL,  CROMADO OU ZINCADO, TAMPA BOLA, COM PARAFUSOS                                                                                                                                                                                                                                                                                                                                                                                            </t>
  </si>
  <si>
    <t xml:space="preserve">DOBRADICA EM ACO/FERRO, 3" X 2 1/2", E= 1,2 A 1,8 MM, SEM ANEL,  CROMADO OU ZINCADO, TAMPA CHATA, COM PARAFUSOS                                                                                                                                                                                                                                                                                                                                                                                           </t>
  </si>
  <si>
    <t xml:space="preserve">DOBRADICA EM ACO/FERRO, 3" X 2 1/2", E= 1,2 A 1,8 MM, SEM ANEL, CROMADO OU ZINCADO, TAMPA BOLA, COM PARAFUSOS                                                                                                                                                                                                                                                                                                                                                                                             </t>
  </si>
  <si>
    <t xml:space="preserve">DOBRADICA EM ACO/FERRO, 3" X 2 1/2", E= 1,9 A 2 MM, SEM ANEL,  CROMADO OU ZINCADO, TAMPA BOLA, COM PARAFUSOS                                                                                                                                                                                                                                                                                                                                                                                              </t>
  </si>
  <si>
    <t xml:space="preserve">DOBRADICA EM LATAO, 3 " X 2 1/2 ", E= 1,9 A 2 MM, COM ANEL, CROMADO, TAMPA BOLA, COM PARAFUSOS                                                                                                                                                                                                                                                                                                                                                                                                            </t>
  </si>
  <si>
    <t xml:space="preserve">DOBRADICA TIPO VAI-E-VEM EM ACO/FERRO, TAMANHO 3'', GALVANIZADO, COM PARAFUSOS                                                                                                                                                                                                                                                                                                                                                                                                                            </t>
  </si>
  <si>
    <t xml:space="preserve">DOMOS INDIVIDUAL EM ACRILICO BRANCO *95 X 95* CM, SEM INSTALACAO                                                                                                                                                                                                                                                                                                                                                                                                                                          </t>
  </si>
  <si>
    <t xml:space="preserve">DOSADOR DE AREIA, CAPACIDADE DE *26* LITROS                                                                                                                                                                                                                                                                                                                                                                                                                                                               </t>
  </si>
  <si>
    <t xml:space="preserve">DUCHA / CHUVEIRO METALICO, DE PAREDE, ARTICULAVEL, COM BRACO/CANO, SEM DESVIADOR                                                                                                                                                                                                                                                                                                                                                                                                                          </t>
  </si>
  <si>
    <t xml:space="preserve">DUCHA / CHUVEIRO METALICO, DE PAREDE, ARTICULAVEL, COM DESVIADOR E DUCHA MANUAL                                                                                                                                                                                                                                                                                                                                                                                                                           </t>
  </si>
  <si>
    <t xml:space="preserve">DUCHA / CHUVEIRO PLASTICO SIMPLES, 5 '', BRANCO, PARA ACOPLAR EM HASTE 1/2 ", AGUA FRIA                                                                                                                                                                                                                                                                                                                                                                                                                   </t>
  </si>
  <si>
    <t xml:space="preserve">DUCHA HIGIENICA PLASTICA COM REGISTRO METALICO 1/2 "                                                                                                                                                                                                                                                                                                                                                                                                                                                      </t>
  </si>
  <si>
    <t xml:space="preserve">DUMPER COM CAPACIDADE DE CARGA DE 1700 KG, PARTIDA ELETRICA, MOTOR DIESEL COM POTENCIA DE 16 CV                                                                                                                                                                                                                                                                                                                                                                                                           </t>
  </si>
  <si>
    <t xml:space="preserve">ELEMENTO VAZADO CERAMICO DIAGONAL (TIPO FLOR/QUADRADO/XIS) DE *7 X 18 X 25* CM (L X A X C)                                                                                                                                                                                                                                                                                                                                                                                                                </t>
  </si>
  <si>
    <t xml:space="preserve">ELEMENTO VAZADO CERAMICO QUADRADO (TIPO RETO OU REDONDO) DE *7 A 9 X 20 X 20* CM (L X A X C)                                                                                                                                                                                                                                                                                                                                                                                                              </t>
  </si>
  <si>
    <t xml:space="preserve">ELEMENTO VAZADO DE CONCRETO, QUADRICULADO, 1 FURO *10 X 10 X 10* CM                                                                                                                                                                                                                                                                                                                                                                                                                                       </t>
  </si>
  <si>
    <t xml:space="preserve">ELEMENTO VAZADO DE CONCRETO, QUADRICULADO, 1 FURO *20 X 10 X 7* CM                                                                                                                                                                                                                                                                                                                                                                                                                                        </t>
  </si>
  <si>
    <t xml:space="preserve">ELEMENTO VAZADO DE CONCRETO, QUADRICULADO, 1 FURO *20 X 20 X 6,5* CM                                                                                                                                                                                                                                                                                                                                                                                                                                      </t>
  </si>
  <si>
    <t xml:space="preserve">ELEMENTO VAZADO DE CONCRETO, QUADRICULADO, 16 FUROS *29 X 29 X 6* CM                                                                                                                                                                                                                                                                                                                                                                                                                                      </t>
  </si>
  <si>
    <t xml:space="preserve">ELEMENTO VAZADO DE CONCRETO, QUADRICULADO, 16 FUROS *33 X 33 X 10* CM                                                                                                                                                                                                                                                                                                                                                                                                                                     </t>
  </si>
  <si>
    <t xml:space="preserve">ELEMENTO VAZADO DE CONCRETO, QUADRICULADO, 16 FUROS *40 X 40 X 7* CM                                                                                                                                                                                                                                                                                                                                                                                                                                      </t>
  </si>
  <si>
    <t xml:space="preserve">ELEMENTO VAZADO DE CONCRETO, QUADRICULADO, 16 FUROS *50 X 50 X 7* CM                                                                                                                                                                                                                                                                                                                                                                                                                                      </t>
  </si>
  <si>
    <t xml:space="preserve">ELEMENTO VAZADO DE CONCRETO, QUADRICULADO, 25 FUROS *50 X 50 X 5* CM                                                                                                                                                                                                                                                                                                                                                                                                                                      </t>
  </si>
  <si>
    <t xml:space="preserve">ELEMENTO VAZADO DE CONCRETO, VENEZIANA *39 X 22 X 15* CM                                                                                                                                                                                                                                                                                                                                                                                                                                                  </t>
  </si>
  <si>
    <t xml:space="preserve">ELEMENTO VAZADO DE CONCRETO, VENEZIANA *39 X 29 X 10* CM                                                                                                                                                                                                                                                                                                                                                                                                                                                  </t>
  </si>
  <si>
    <t xml:space="preserve">ELEMENTO VAZADO DE CONCRETO, VENEZIANA *40 X 10 X 10* CM                                                                                                                                                                                                                                                                                                                                                                                                                                                  </t>
  </si>
  <si>
    <t xml:space="preserve">ELETRICISTA (HORISTA)                                                                                                                                                                                                                                                                                                                                                                                                                                                                                     </t>
  </si>
  <si>
    <t xml:space="preserve">ELETRICISTA (MENSALISTA)                                                                                                                                                                                                                                                                                                                                                                                                                                                                                  </t>
  </si>
  <si>
    <t xml:space="preserve">ELETRICISTA DE MANUTENCAO INDUSTRIAL (HORISTA)                                                                                                                                                                                                                                                                                                                                                                                                                                                            </t>
  </si>
  <si>
    <t xml:space="preserve">ELETRICISTA DE MANUTENCAO INDUSTRIAL (MENSALISTA)                                                                                                                                                                                                                                                                                                                                                                                                                                                         </t>
  </si>
  <si>
    <t xml:space="preserve">ELETRODO REVESTIDO AWS - E-6010, DIAMETRO IGUAL A 4,00 MM                                                                                                                                                                                                                                                                                                                                                                                                                                                 </t>
  </si>
  <si>
    <t xml:space="preserve">ELETRODO REVESTIDO AWS - E6013, DIAMETRO IGUAL A 2,50 MM                                                                                                                                                                                                                                                                                                                                                                                                                                                  </t>
  </si>
  <si>
    <t xml:space="preserve">ELETRODO REVESTIDO AWS - E6013, DIAMETRO IGUAL A 4,00 MM                                                                                                                                                                                                                                                                                                                                                                                                                                                  </t>
  </si>
  <si>
    <t xml:space="preserve">ELETRODO REVESTIDO AWS - E7018, DIAMETRO IGUAL A 4,00 MM                                                                                                                                                                                                                                                                                                                                                                                                                                                  </t>
  </si>
  <si>
    <t xml:space="preserve">ELETRODUTO DE PVC RIGIDO ROSCAVEL DE 1 ", SEM LUVA                                                                                                                                                                                                                                                                                                                                                                                                                                                        </t>
  </si>
  <si>
    <t xml:space="preserve">ELETRODUTO DE PVC RIGIDO ROSCAVEL DE 1 1/2 ", SEM LUVA                                                                                                                                                                                                                                                                                                                                                                                                                                                    </t>
  </si>
  <si>
    <t xml:space="preserve">ELETRODUTO DE PVC RIGIDO ROSCAVEL DE 1 1/4 ", SEM LUVA                                                                                                                                                                                                                                                                                                                                                                                                                                                    </t>
  </si>
  <si>
    <t xml:space="preserve">ELETRODUTO DE PVC RIGIDO ROSCAVEL DE 1/2 ", SEM LUVA                                                                                                                                                                                                                                                                                                                                                                                                                                                      </t>
  </si>
  <si>
    <t xml:space="preserve">ELETRODUTO DE PVC RIGIDO ROSCAVEL DE 2 ", SEM LUVA                                                                                                                                                                                                                                                                                                                                                                                                                                                        </t>
  </si>
  <si>
    <t xml:space="preserve">ELETRODUTO DE PVC RIGIDO ROSCAVEL DE 2 1/2 ", SEM LUVA                                                                                                                                                                                                                                                                                                                                                                                                                                                    </t>
  </si>
  <si>
    <t xml:space="preserve">ELETRODUTO DE PVC RIGIDO ROSCAVEL DE 3 ", SEM LUVA                                                                                                                                                                                                                                                                                                                                                                                                                                                        </t>
  </si>
  <si>
    <t xml:space="preserve">ELETRODUTO DE PVC RIGIDO ROSCAVEL DE 3/4 ", SEM LUVA                                                                                                                                                                                                                                                                                                                                                                                                                                                      </t>
  </si>
  <si>
    <t xml:space="preserve">ELETRODUTO DE PVC RIGIDO ROSCAVEL DE 4 ", SEM LUVA                                                                                                                                                                                                                                                                                                                                                                                                                                                        </t>
  </si>
  <si>
    <t xml:space="preserve">ELETRODUTO DE PVC RIGIDO SOLDAVEL, CLASSE B, DE 20 MM                                                                                                                                                                                                                                                                                                                                                                                                                                                     </t>
  </si>
  <si>
    <t xml:space="preserve">ELETRODUTO DE PVC RIGIDO SOLDAVEL, CLASSE B, DE 25 MM                                                                                                                                                                                                                                                                                                                                                                                                                                                     </t>
  </si>
  <si>
    <t xml:space="preserve">ELETRODUTO DE PVC RIGIDO SOLDAVEL, CLASSE B, DE 32 MM                                                                                                                                                                                                                                                                                                                                                                                                                                                     </t>
  </si>
  <si>
    <t xml:space="preserve">ELETRODUTO DE PVC RIGIDO SOLDAVEL, CLASSE B, DE 40 MM                                                                                                                                                                                                                                                                                                                                                                                                                                                     </t>
  </si>
  <si>
    <t xml:space="preserve">ELETRODUTO DE PVC RIGIDO SOLDAVEL, CLASSE B, DE 50 MM                                                                                                                                                                                                                                                                                                                                                                                                                                                     </t>
  </si>
  <si>
    <t xml:space="preserve">ELETRODUTO DE PVC RIGIDO SOLDAVEL, CLASSE B, DE 60 MM                                                                                                                                                                                                                                                                                                                                                                                                                                                     </t>
  </si>
  <si>
    <t xml:space="preserve">ELETRODUTO EM ACO GALVANIZADO ELETROLITICO, LEVE, DIAMETRO 1", PAREDE DE 0,90 MM                                                                                                                                                                                                                                                                                                                                                                                                                          </t>
  </si>
  <si>
    <t xml:space="preserve">ELETRODUTO EM ACO GALVANIZADO ELETROLITICO, LEVE, DIAMETRO 3/4", PAREDE DE 0,90 MM                                                                                                                                                                                                                                                                                                                                                                                                                        </t>
  </si>
  <si>
    <t xml:space="preserve">ELETRODUTO EM ACO GALVANIZADO ELETROLITICO, SEMI-PESADO, DIAMETRO 1 1/2", PAREDE DE 1,20 MM                                                                                                                                                                                                                                                                                                                                                                                                               </t>
  </si>
  <si>
    <t xml:space="preserve">ELETRODUTO EM ACO GALVANIZADO ELETROLITICO, SEMI-PESADO, DIAMETRO 1 1/4", PAREDE DE 1,20 MM                                                                                                                                                                                                                                                                                                                                                                                                               </t>
  </si>
  <si>
    <t xml:space="preserve">ELETRODUTO FLEXIVEL PLANO EM PEAD, COR PRETA E LARANJA,  DIAMETRO 32 MM                                                                                                                                                                                                                                                                                                                                                                                                                                   </t>
  </si>
  <si>
    <t xml:space="preserve">ELETRODUTO FLEXIVEL PLANO EM PEAD, COR PRETA E LARANJA,  DIAMETRO 40 MM                                                                                                                                                                                                                                                                                                                                                                                                                                   </t>
  </si>
  <si>
    <t xml:space="preserve">ELETRODUTO FLEXIVEL PLANO EM PEAD, COR PRETA E LARANJA, DIAMETRO 25 MM                                                                                                                                                                                                                                                                                                                                                                                                                                    </t>
  </si>
  <si>
    <t xml:space="preserve">ELETRODUTO FLEXIVEL, EM FITA DE ACO GALVANIZADO, REVESTIDO COM PVC PRETO, DIAMETRO EXTERNO DE 15 MM, DN = 3/8", TIPO SEALTUBO                                                                                                                                                                                                                                                                                                                                                                             </t>
  </si>
  <si>
    <t xml:space="preserve">ELETRODUTO FLEXIVEL, EM FITA DE ACO GALVANIZADO, REVESTIDO COM PVC PRETO, DIAMETRO EXTERNO DE 25 MM, DN = 3/4", TIPO SEALTUBO                                                                                                                                                                                                                                                                                                                                                                             </t>
  </si>
  <si>
    <t xml:space="preserve">ELETRODUTO FLEXIVEL, EM FITA DE ACO GALVANIZADO, REVESTIDO COM PVC PRETO, DIAMETRO EXTERNO DE 32 MM, DN = 1", TIPO SEALTUBO                                                                                                                                                                                                                                                                                                                                                                               </t>
  </si>
  <si>
    <t xml:space="preserve">ELETRODUTO FLEXIVEL, EM FITA DE ACO GALVANIZADO, REVESTIDO COM PVC PRETO, DIAMETRO EXTERNO DE 40 MM, DN = 1 1/4", TIPO SEALTUBO                                                                                                                                                                                                                                                                                                                                                                           </t>
  </si>
  <si>
    <t xml:space="preserve">ELETRODUTO FLEXIVEL, EM FITA DE ACO GALVANIZADO, REVESTIDO COM PVC PRETO, DIAMETRO EXTERNO DE 50 MM, DN = 1 1/2", TIPO SEALTUBO                                                                                                                                                                                                                                                                                                                                                                           </t>
  </si>
  <si>
    <t xml:space="preserve">ELETRODUTO FLEXIVEL, EM FITA DE ACO GALVANIZADO, REVESTIDO COM PVC PRETO, DIAMETRO EXTERNO DE 60 MM, DN = 2", TIPO SEALTUBO                                                                                                                                                                                                                                                                                                                                                                               </t>
  </si>
  <si>
    <t xml:space="preserve">ELETRODUTO FLEXIVEL, EM FITA DE ACO GALVANIZADO, REVESTIDO COM PVC PRETO, DIAMETRO EXTERNO DE 75 MM, DN = 2 1/2", TIPO SEALTUBO                                                                                                                                                                                                                                                                                                                                                                           </t>
  </si>
  <si>
    <t xml:space="preserve">ELETRODUTO FLEXIVEL, EM FITA DE ACO GALVANIZADO, SEM REVESTIMENTO, DIAMETRO NOMINAL  1"                                                                                                                                                                                                                                                                                                                                                                                                                   </t>
  </si>
  <si>
    <t xml:space="preserve">ELETRODUTO FLEXIVEL, EM FITA DE ACO GALVANIZADO, SEM REVESTIMENTO, DIAMETRO NOMINAL 1 1/2"                                                                                                                                                                                                                                                                                                                                                                                                                </t>
  </si>
  <si>
    <t xml:space="preserve">ELETRODUTO FLEXIVEL, EM FITA DE ACO GALVANIZADO, SEM REVESTIMENTO, DIAMETRO NOMINAL 1 1/4"                                                                                                                                                                                                                                                                                                                                                                                                                </t>
  </si>
  <si>
    <t xml:space="preserve">ELETRODUTO FLEXIVEL, EM FITA DE ACO GALVANIZADO, SEM REVESTIMENTO, DIAMETRO NOMINAL 1/2"                                                                                                                                                                                                                                                                                                                                                                                                                  </t>
  </si>
  <si>
    <t xml:space="preserve">ELETRODUTO FLEXIVEL, EM FITA DE ACO GALVANIZADO, SEM REVESTIMENTO, DIAMETRO NOMINAL 2 1/2"                                                                                                                                                                                                                                                                                                                                                                                                                </t>
  </si>
  <si>
    <t xml:space="preserve">ELETRODUTO FLEXIVEL, EM FITA DE ACO GALVANIZADO, SEM REVESTIMENTO, DIAMETRO NOMINAL 2"                                                                                                                                                                                                                                                                                                                                                                                                                    </t>
  </si>
  <si>
    <t xml:space="preserve">ELETRODUTO FLEXIVEL, EM FITA DE ACO GALVANIZADO, SEM REVESTIMENTO, DIAMETRO NOMINAL 3"                                                                                                                                                                                                                                                                                                                                                                                                                    </t>
  </si>
  <si>
    <t xml:space="preserve">ELETRODUTO PVC FLEXIVEL CORRUGADO, COR AMARELA, DE 16 MM                                                                                                                                                                                                                                                                                                                                                                                                                                                  </t>
  </si>
  <si>
    <t xml:space="preserve">ELETRODUTO PVC FLEXIVEL CORRUGADO, COR AMARELA, DE 20 MM                                                                                                                                                                                                                                                                                                                                                                                                                                                  </t>
  </si>
  <si>
    <t xml:space="preserve">ELETRODUTO PVC FLEXIVEL CORRUGADO, COR AMARELA, DE 25 MM                                                                                                                                                                                                                                                                                                                                                                                                                                                  </t>
  </si>
  <si>
    <t xml:space="preserve">ELETRODUTO PVC FLEXIVEL CORRUGADO, COR AMARELA, DE 32 MM                                                                                                                                                                                                                                                                                                                                                                                                                                                  </t>
  </si>
  <si>
    <t xml:space="preserve">ELETRODUTO PVC FLEXIVEL CORRUGADO, REFORCADO, COR LARANJA, DE 20 MM, PARA LAJES E PISOS                                                                                                                                                                                                                                                                                                                                                                                                                   </t>
  </si>
  <si>
    <t xml:space="preserve">ELETRODUTO PVC FLEXIVEL CORRUGADO, REFORCADO, COR LARANJA, DE 25 MM, PARA LAJES E PISOS                                                                                                                                                                                                                                                                                                                                                                                                                   </t>
  </si>
  <si>
    <t xml:space="preserve">ELETRODUTO PVC FLEXIVEL CORRUGADO, REFORCADO, COR LARANJA, DE 32 MM, PARA LAJES E PISOS                                                                                                                                                                                                                                                                                                                                                                                                                   </t>
  </si>
  <si>
    <t xml:space="preserve">ELETRODUTO/CONDULETE DE PVC RIGIDO, LISO, COR CINZA, DE 1/2", PARA INSTALACOES APARENTES (NBR 5410)                                                                                                                                                                                                                                                                                                                                                                                                       </t>
  </si>
  <si>
    <t xml:space="preserve">ELETRODUTO/CONDULETE DE PVC RIGIDO, LISO, COR CINZA, DE 1", PARA INSTALACOES APARENTES (NBR 5410)                                                                                                                                                                                                                                                                                                                                                                                                         </t>
  </si>
  <si>
    <t xml:space="preserve">ELETRODUTO/CONDULETE DE PVC RIGIDO, LISO, COR CINZA, DE 3/4", PARA INSTALACOES APARENTES (NBR 5410)                                                                                                                                                                                                                                                                                                                                                                                                       </t>
  </si>
  <si>
    <t xml:space="preserve">ELETRODUTO/DUTO PEAD FLEXIVEL PAREDE SIMPLES, CORRUGACAO HELICOIDAL, COR PRETA, SEM ROSCA, DE 1 1/2", CRC 680 N, PARA CABEAMENTO SUBTERRANEO (NBR 15715)                                                                                                                                                                                                                                                                                                                                                  </t>
  </si>
  <si>
    <t xml:space="preserve">ELETRODUTO/DUTO PEAD FLEXIVEL PAREDE SIMPLES, CORRUGACAO HELICOIDAL, COR PRETA, SEM ROSCA, DE 1 1/4", CRC 680 N, PARA CABEAMENTO SUBTERRANEO (NBR 15715)                                                                                                                                                                                                                                                                                                                                                  </t>
  </si>
  <si>
    <t xml:space="preserve">ELETRODUTO/DUTO PEAD FLEXIVEL PAREDE SIMPLES, CORRUGACAO HELICOIDAL, COR PRETA, SEM ROSCA, DE 2", CRC 680 N, PARA CABEAMENTO SUBTERRANEO (NBR 15715)                                                                                                                                                                                                                                                                                                                                                      </t>
  </si>
  <si>
    <t xml:space="preserve">ELETRODUTO/DUTO PEAD FLEXIVEL PAREDE SIMPLES, CORRUGACAO HELICOIDAL, COR PRETA, SEM ROSCA, DE 3", CRC 680 N, PARA CABEAMENTO SUBTERRANEO (NBR 15715)                                                                                                                                                                                                                                                                                                                                                      </t>
  </si>
  <si>
    <t xml:space="preserve">ELETRODUTO/DUTO PEAD FLEXIVEL PAREDE SIMPLES, CORRUGACAO HELICOIDAL, COR PRETA, SEM ROSCA, DE 4", CRC 680 N, PARA CABEAMENTO SUBTERRANEO (NBR 15715)                                                                                                                                                                                                                                                                                                                                                      </t>
  </si>
  <si>
    <t xml:space="preserve">ELETROTECNICO (HORISTA)                                                                                                                                                                                                                                                                                                                                                                                                                                                                                   </t>
  </si>
  <si>
    <t xml:space="preserve">ELETROTECNICO (MENSALISTA)                                                                                                                                                                                                                                                                                                                                                                                                                                                                                </t>
  </si>
  <si>
    <t xml:space="preserve">ELEVADOR DE CARGA A CABO, CABINE SEMI FECHADA 2,0 X 1,5 X 2,0 M, CAPACIDADE DE CARGA 1000 KG, TORRE  2,38 X 2,21 X 15 M, GUINCHO DE EMBREAGEM, FREIO DE SEGURANCA, LIMITADOR DE VELOCIDADE E CANCELA                                                                                                                                                                                                                                                                                                      </t>
  </si>
  <si>
    <t xml:space="preserve">ELEVADOR DE CREMALHEIRA CABINE FECHADA 1,5 X 2,5 X 2,35 M (UMA POR TORRE), CAPACIDADE DE CARGA 1200 KG (15 PESSOAS), TORRE  24 M (16 MODULOS), FREIO DE SEGURANCA, LIMITADOR DE CARGA                                                                                                                                                                                                                                                                                                                     </t>
  </si>
  <si>
    <t xml:space="preserve">EMENDA PARA CALHA PLUVIAL, PVC, DIAMETRO ENTRE 119 E 170 MM, PARA DRENAGEM PLUVIAL PREDIAL                                                                                                                                                                                                                                                                                                                                                                                                                </t>
  </si>
  <si>
    <t xml:space="preserve">EMULSAO ASFALTICA ANIONICA                                                                                                                                                                                                                                                                                                                                                                                                                                                                                </t>
  </si>
  <si>
    <t xml:space="preserve">EMULSAO EXPLOSIVA EM CARTUCHOS DE 1" X 12", DENSIDADE 1.15 G/CM3, INICIACAO ESPOLETA N. 8 / CORDEL                                                                                                                                                                                                                                                                                                                                                                                                        </t>
  </si>
  <si>
    <t xml:space="preserve">EMULSAO EXPLOSIVA EM CARTUCHOS DE 1" X 24", DENSIDADE 1.15 G/CM3, INICIACAO ESPOLETA N. 8 / CORDEL                                                                                                                                                                                                                                                                                                                                                                                                        </t>
  </si>
  <si>
    <t xml:space="preserve">EMULSAO EXPLOSIVA EM CARTUCHOS DE 1" X 8", DENSIDADE 1.15 G/CM3, INICIACAO ESPOLETA N. 8 / CORDEL                                                                                                                                                                                                                                                                                                                                                                                                         </t>
  </si>
  <si>
    <t xml:space="preserve">EMULSAO EXPLOSIVA EM CARTUCHOS DE 2 1/2" X 24", DENSIDADE 1.15 G/CM3, INICIACAO ESPOLETA N. 8 / CORDEL                                                                                                                                                                                                                                                                                                                                                                                                    </t>
  </si>
  <si>
    <t xml:space="preserve">EMULSAO EXPLOSIVA EM CARTUCHOS DE 2 1/4" X 24", DENSIDADE 1.15 G/CM3, INICIACAO ESPOLETA N. 8 / CORDEL                                                                                                                                                                                                                                                                                                                                                                                                    </t>
  </si>
  <si>
    <t xml:space="preserve">EMULSAO EXPLOSIVA EM CARTUCHOS DE 2" X 24", DENSIDADE 1.15 G/CM3, INICIACAO ESPOLETA N. 8 / CORDEL                                                                                                                                                                                                                                                                                                                                                                                                        </t>
  </si>
  <si>
    <t xml:space="preserve">ENCANADOR OU BOMBEIRO HIDRAULICO (HORISTA)                                                                                                                                                                                                                                                                                                                                                                                                                                                                </t>
  </si>
  <si>
    <t xml:space="preserve">ENCANADOR OU BOMBEIRO HIDRAULICO (MENSALISTA)                                                                                                                                                                                                                                                                                                                                                                                                                                                             </t>
  </si>
  <si>
    <t xml:space="preserve">ENCARREGADO GERAL DE OBRAS (HORISTA)                                                                                                                                                                                                                                                                                                                                                                                                                                                                      </t>
  </si>
  <si>
    <t xml:space="preserve">ENCARREGADO GERAL DE OBRAS (MENSALISTA)                                                                                                                                                                                                                                                                                                                                                                                                                                                                   </t>
  </si>
  <si>
    <t xml:space="preserve">ENDURECEDOR MINERAL DE BASE CIMENTICIA PARA PISO DE CONCRETO                                                                                                                                                                                                                                                                                                                                                                                                                                              </t>
  </si>
  <si>
    <t xml:space="preserve">ENERGIA ELETRICA ATE 2000 KWH INDUSTRIAL, SEM DEMANDA                                                                                                                                                                                                                                                                                                                                                                                                                                                     </t>
  </si>
  <si>
    <t xml:space="preserve">KWH   </t>
  </si>
  <si>
    <t xml:space="preserve">ENERGIA ELETRICA COMERCIAL, BAIXA TENSAO, RELATIVA AO CONSUMO DE ATE 100 KWH, INCLUINDO ICMS, PIS/PASEP E COFINS                                                                                                                                                                                                                                                                                                                                                                                          </t>
  </si>
  <si>
    <t xml:space="preserve">ENGATE / RABICHO FLEXIVEL INOX 1/2 " X 30 CM                                                                                                                                                                                                                                                                                                                                                                                                                                                              </t>
  </si>
  <si>
    <t xml:space="preserve">ENGATE / RABICHO FLEXIVEL INOX 1/2 " X 40 CM                                                                                                                                                                                                                                                                                                                                                                                                                                                              </t>
  </si>
  <si>
    <t xml:space="preserve">ENGATE/RABICHO FLEXIVEL PLASTICO (PVC OU ABS) BRANCO 1/2 " X 30 CM                                                                                                                                                                                                                                                                                                                                                                                                                                        </t>
  </si>
  <si>
    <t xml:space="preserve">ENGATE/RABICHO FLEXIVEL PLASTICO (PVC OU ABS) BRANCO 1/2 " X 40 CM                                                                                                                                                                                                                                                                                                                                                                                                                                        </t>
  </si>
  <si>
    <t xml:space="preserve">ENGENHEIRO CIVIL DE OBRA JUNIOR (HORISTA)                                                                                                                                                                                                                                                                                                                                                                                                                                                                 </t>
  </si>
  <si>
    <t xml:space="preserve">ENGENHEIRO CIVIL DE OBRA JUNIOR (MENSALISTA)                                                                                                                                                                                                                                                                                                                                                                                                                                                              </t>
  </si>
  <si>
    <t xml:space="preserve">ENGENHEIRO CIVIL DE OBRA PLENO (HORISTA)                                                                                                                                                                                                                                                                                                                                                                                                                                                                  </t>
  </si>
  <si>
    <t xml:space="preserve">ENGENHEIRO CIVIL DE OBRA PLENO (MENSALISTA)                                                                                                                                                                                                                                                                                                                                                                                                                                                               </t>
  </si>
  <si>
    <t xml:space="preserve">ENGENHEIRO CIVIL DE OBRA SENIOR (HORISTA)                                                                                                                                                                                                                                                                                                                                                                                                                                                                 </t>
  </si>
  <si>
    <t xml:space="preserve">ENGENHEIRO CIVIL DE OBRA SENIOR (MENSALISTA)                                                                                                                                                                                                                                                                                                                                                                                                                                                              </t>
  </si>
  <si>
    <t xml:space="preserve">ENXADA ESTREITA *25 X 23* CM COM CABO                                                                                                                                                                                                                                                                                                                                                                                                                                                                     </t>
  </si>
  <si>
    <t xml:space="preserve">EPI - FAMILIA ALMOXARIFE - HORISTA (ENCARGOS COMPLEMENTARES - COLETADO CAIXA)                                                                                                                                                                                                                                                                                                                                                                                                                             </t>
  </si>
  <si>
    <t xml:space="preserve">EPI - FAMILIA ALMOXARIFE - MENSALISTA (ENCARGOS COMPLEMENTARES - COLETADO CAIXA)                                                                                                                                                                                                                                                                                                                                                                                                                          </t>
  </si>
  <si>
    <t xml:space="preserve">EPI - FAMILIA CARPINTEIRO DE FORMAS - HORISTA (ENCARGOS COMPLEMENTARES - COLETADO CAIXA)                                                                                                                                                                                                                                                                                                                                                                                                                  </t>
  </si>
  <si>
    <t xml:space="preserve">EPI - FAMILIA CARPINTEIRO DE FORMAS - MENSALISTA (ENCARGOS COMPLEMENTARES - COLETADO CAIXA)                                                                                                                                                                                                                                                                                                                                                                                                               </t>
  </si>
  <si>
    <t xml:space="preserve">EPI - FAMILIA ELETRICISTA - HORISTA (ENCARGOS COMPLEMENTARES - COLETADO CAIXA)                                                                                                                                                                                                                                                                                                                                                                                                                            </t>
  </si>
  <si>
    <t xml:space="preserve">EPI - FAMILIA ELETRICISTA - MENSALISTA (ENCARGOS COMPLEMENTARES - COLETADO CAIXA)                                                                                                                                                                                                                                                                                                                                                                                                                         </t>
  </si>
  <si>
    <t xml:space="preserve">EPI - FAMILIA ENCANADOR - HORISTA (ENCARGOS COMPLEMENTARES - COLETADO CAIXA)                                                                                                                                                                                                                                                                                                                                                                                                                              </t>
  </si>
  <si>
    <t xml:space="preserve">EPI - FAMILIA ENCANADOR - MENSALISTA (ENCARGOS COMPLEMENTARES - COLETADO CAIXA)                                                                                                                                                                                                                                                                                                                                                                                                                           </t>
  </si>
  <si>
    <t xml:space="preserve">EPI - FAMILIA ENCARREGADO GERAL - HORISTA (ENCARGOS COMPLEMENTARES - COLETADO CAIXA)                                                                                                                                                                                                                                                                                                                                                                                                                      </t>
  </si>
  <si>
    <t xml:space="preserve">EPI - FAMILIA ENCARREGADO GERAL - MENSALISTA (ENCARGOS COMPLEMENTARES - COLETADO CAIXA)                                                                                                                                                                                                                                                                                                                                                                                                                   </t>
  </si>
  <si>
    <t xml:space="preserve">EPI - FAMILIA ENGENHEIRO CIVIL - HORISTA (ENCARGOS COMPLEMENTARES - COLETADO CAIXA)                                                                                                                                                                                                                                                                                                                                                                                                                       </t>
  </si>
  <si>
    <t xml:space="preserve">EPI - FAMILIA ENGENHEIRO CIVIL - MENSALISTA (ENCARGOS COMPLEMENTARES - COLETADO CAIXA)                                                                                                                                                                                                                                                                                                                                                                                                                    </t>
  </si>
  <si>
    <t xml:space="preserve">EPI - FAMILIA OPERADOR ESCAVADEIRA - HORISTA (ENCARGOS COMPLEMENTARES - COLETADO CAIXA)                                                                                                                                                                                                                                                                                                                                                                                                                   </t>
  </si>
  <si>
    <t xml:space="preserve">EPI - FAMILIA OPERADOR ESCAVADEIRA - MENSALISTA (ENCARGOS COMPLEMENTARES - COLETADO CAIXA)                                                                                                                                                                                                                                                                                                                                                                                                                </t>
  </si>
  <si>
    <t xml:space="preserve">EPI - FAMILIA PEDREIRO - HORISTA (ENCARGOS COMPLEMENTARES - COLETADO CAIXA)                                                                                                                                                                                                                                                                                                                                                                                                                               </t>
  </si>
  <si>
    <t xml:space="preserve">EPI - FAMILIA PEDREIRO - MENSALISTA (ENCARGOS COMPLEMENTARES - COLETADO CAIXA)                                                                                                                                                                                                                                                                                                                                                                                                                            </t>
  </si>
  <si>
    <t xml:space="preserve">EPI - FAMILIA PINTOR - HORISTA (ENCARGOS COMPLEMENTARES - COLETADO CAIXA)                                                                                                                                                                                                                                                                                                                                                                                                                                 </t>
  </si>
  <si>
    <t xml:space="preserve">EPI - FAMILIA PINTOR - MENSALISTA (ENCARGOS COMPLEMENTARES - COLETADO CAIXA)                                                                                                                                                                                                                                                                                                                                                                                                                              </t>
  </si>
  <si>
    <t xml:space="preserve">EPI - FAMILIA SERVENTE - HORISTA (ENCARGOS COMPLEMENTARES - COLETADO CAIXA)                                                                                                                                                                                                                                                                                                                                                                                                                               </t>
  </si>
  <si>
    <t xml:space="preserve">EPI - FAMILIA SERVENTE - MENSALISTA (ENCARGOS COMPLEMENTARES - COLETADO CAIXA)                                                                                                                                                                                                                                                                                                                                                                                                                            </t>
  </si>
  <si>
    <t xml:space="preserve">EPI - FAMILIA SOLDADOR - HORISTA (ENCARGOS COMPLEMENTARES - COLETADO CAIXA)                                                                                                                                                                                                                                                                                                                                                                                                                               </t>
  </si>
  <si>
    <t xml:space="preserve">EPI - FAMILIA SOLDADOR - MENSALISTA (ENCARGOS COMPLEMENTARES - COLETADO CAIXA)                                                                                                                                                                                                                                                                                                                                                                                                                            </t>
  </si>
  <si>
    <t xml:space="preserve">EPI - FAMILIA TOPOGRAFO - HORISTA (ENCARGOS COMPLEMENTARES - COLETADO CAIXA)                                                                                                                                                                                                                                                                                                                                                                                                                              </t>
  </si>
  <si>
    <t xml:space="preserve">EPI - FAMILIA TOPOGRAFO - MENSALISTA (ENCARGOS COMPLEMENTARES - COLETADO CAIXA)                                                                                                                                                                                                                                                                                                                                                                                                                           </t>
  </si>
  <si>
    <t xml:space="preserve">EQUIPAMENTO DE LIMPEZA COMBINADO (VACUO/ALTA PRESSAO) 95% VACUO, TANQUE 7000 L, BOMBA 140 KGF/CM2 66 L/MIN COM MOTOR INDEPENDENTE A DIESEL DE 60 CV (INCLUI MONTAGEM, NAO INCLUI CAMINHAO)                                                                                                                                                                                                                                                                                                                </t>
  </si>
  <si>
    <t xml:space="preserve">EQUIPAMENTO P/ DEMARCACAO DE FAIXAS DE TRAFEGO A QUENTE, A SER MONTADO SOBRE CAMINHAO DE PBT MIN. DE 17 T, DIST. MIN. ENTRE EIXOS 5,2 M, CAPACIDADE PARA 1.000 KG DE MATERIAL TERMOPLASTICO (INCLUI MONTAGEM, NAO INCLUI CAMINHAO, NEM COMPRESSOR DE AR)                                                                                                                                                                                                                                                  </t>
  </si>
  <si>
    <t xml:space="preserve">EQUIPAMENTO PARA DEMARCACAO DE FAIXAS DE TRAFEGO A FRIO, A SER MONTADO SOBRE CAMINHAO DE PBT MINIMO DE 9 T E DISTANCIA MINIMA ENTRE EIXOS DE 4,3 M, CAPACIDADE PARA 800 L DE TINTA (INCLUI MONTAGEM, NAO INCLUI CAMINHAO)                                                                                                                                                                                                                                                                                 </t>
  </si>
  <si>
    <t xml:space="preserve">ESCADA DUPLA DE ABRIR EM ALUMINIO, MODELO PINTOR, 8 DEGRAUS                                                                                                                                                                                                                                                                                                                                                                                                                                               </t>
  </si>
  <si>
    <t xml:space="preserve">ESCADA EXTENSIVEL EM ALUMINIO COM 6,00 M ESTENDIDA                                                                                                                                                                                                                                                                                                                                                                                                                                                        </t>
  </si>
  <si>
    <t xml:space="preserve">ESCAVADEIRA HIDRAULICA SOBRE ESTEIRA, COM GARRA GIRATORIA DE MANDIBULAS, PESO OPERACIONAL ENTRE 22,00 E 25,50 TON, POTENCIA LIQUIDA ENTRE 150 E 160 HP                                                                                                                                                                                                                                                                                                                                                    </t>
  </si>
  <si>
    <t xml:space="preserve">ESCAVADEIRA HIDRAULICA SOBRE ESTEIRAS CACAMBA 0,40 A 1,20 M3, PESO OPERACIONAL 21,19 T, POTENCIA LIQUIDA 173 HP                                                                                                                                                                                                                                                                                                                                                                                           </t>
  </si>
  <si>
    <t xml:space="preserve">ESCAVADEIRA HIDRAULICA SOBRE ESTEIRAS COM CACAMBA DE 1,20 M3, PESO OPERACIONAL 21 T, POTENCIA BRUTA 155 HP                                                                                                                                                                                                                                                                                                                                                                                                </t>
  </si>
  <si>
    <t xml:space="preserve">ESCAVADEIRA HIDRAULICA SOBRE ESTEIRAS, CACAMBA  0,80 M3, PESO OPERACIONAL 17,8 T, POTENCIA LIQUIDA 110 HP                                                                                                                                                                                                                                                                                                                                                                                                 </t>
  </si>
  <si>
    <t xml:space="preserve">ESCAVADEIRA HIDRAULICA SOBRE ESTEIRAS, CACAMBA 0,4 A 1,70 M3, PESO OPERACIONAL 23,2 T, POTENCIA BRUTA 183 HP                                                                                                                                                                                                                                                                                                                                                                                              </t>
  </si>
  <si>
    <t xml:space="preserve">ESCAVADEIRA HIDRAULICA SOBRE ESTEIRAS, CACAMBA 0,62M3, PESO OPERACIONAL 12,61T, POTENCIA LIQUIDA 95HP                                                                                                                                                                                                                                                                                                                                                                                                     </t>
  </si>
  <si>
    <t xml:space="preserve">ESCAVADEIRA HIDRAULICA SOBRE ESTEIRAS, CACAMBA 0,80 A 1,30 M3, PESO OPERACIONAL 22,18 T, POTENCIA LIQUIDA 170 HP                                                                                                                                                                                                                                                                                                                                                                                          </t>
  </si>
  <si>
    <t xml:space="preserve">ESCAVADEIRA HIDRAULICA SOBRE ESTEIRAS, CACAMBA 0,80M3, PESO OPERACIONAL 17T, POTENCIA BRUTA 111HP                                                                                                                                                                                                                                                                                                                                                                                                         </t>
  </si>
  <si>
    <t xml:space="preserve">ESCAVADEIRA HIDRAULICA SOBRE ESTEIRAS, CAPACIDADE DA CACAMBA ENTRE 1,20 E 1,50 M3, PESO OPERACIONAL ENTRE 20,00 E 22,00 TON, POTENCIA LIQUIDA ENTRE 150 E 155 HP, EQUIPADA COM CLAMSHELL                                                                                                                                                                                                                                                                                                                  </t>
  </si>
  <si>
    <t xml:space="preserve">ESCORA PRE-MOLDADA EM CONCRETO, *10 X 10* CM, H = 2,30M                                                                                                                                                                                                                                                                                                                                                                                                                                                   </t>
  </si>
  <si>
    <t xml:space="preserve">ESCOVA CIRCULAR EM ACO LATONADO, 6 X 1 " (DIAMETRO X ESPESSURA), FURO DE 1 1/4 ", FIO ONDULADO *0,30*  MM                                                                                                                                                                                                                                                                                                                                                                                                 </t>
  </si>
  <si>
    <t xml:space="preserve">ESCOVA DE ACO, COM CABO, *4  X 15* FILEIRAS DE CERDAS                                                                                                                                                                                                                                                                                                                                                                                                                                                     </t>
  </si>
  <si>
    <t xml:space="preserve">ESGUICHO JATO REGULAVEL, TIPO ELKHART, ENGATE RAPIDO 1 1/2", PARA COMBATE A INCENDIO                                                                                                                                                                                                                                                                                                                                                                                                                      </t>
  </si>
  <si>
    <t xml:space="preserve">ESGUICHO JATO REGULAVEL, TIPO ELKHART, ENGATE RAPIDO 2 1/2", PARA COMBATE A INCENDIO                                                                                                                                                                                                                                                                                                                                                                                                                      </t>
  </si>
  <si>
    <t xml:space="preserve">ESGUICHO TIPO JATO SOLIDO, EM LATAO, ENGATE RAPIDO 1 1/2" X 13 MM, PARA MANGUEIRA EM INSTALACAO PREDIAL COMBATE A INCENDIO                                                                                                                                                                                                                                                                                                                                                                                </t>
  </si>
  <si>
    <t xml:space="preserve">ESGUICHO TIPO JATO SOLIDO, EM LATAO, ENGATE RAPIDO 1 1/2" X 16 MM, PARA MANGUEIRA EM INSTALACAO PREDIAL COMBATE A INCENDIO                                                                                                                                                                                                                                                                                                                                                                                </t>
  </si>
  <si>
    <t xml:space="preserve">ESGUICHO TIPO JATO SOLIDO, EM LATAO, ENGATE RAPIDO 1 1/2" X 19 MM, PARA MANGUEIRA EM INSTALACAO PREDIAL COMBATE A INCENDIO                                                                                                                                                                                                                                                                                                                                                                                </t>
  </si>
  <si>
    <t xml:space="preserve">ESGUICHO TIPO JATO SOLIDO, EM LATAO, ENGATE RAPIDO 2 1/2" X 13 MM, PARA MANGUEIRA EM INSTALACAO PREDIAL COMBATE A INCENDIO                                                                                                                                                                                                                                                                                                                                                                                </t>
  </si>
  <si>
    <t xml:space="preserve">ESGUICHO TIPO JATO SOLIDO, EM LATAO, ENGATE RAPIDO 2 1/2" X 16 MM, PARA MANGUEIRA EM INSTALACAO PREDIAL COMBATE A INCENDIO                                                                                                                                                                                                                                                                                                                                                                                </t>
  </si>
  <si>
    <t xml:space="preserve">ESGUICHO TIPO JATO SOLIDO, EM LATAO, ENGATE RAPIDO 2 1/2" X 19 MM, PARA MANGUEIRA EM INSTALACAO PREDIAL COMBATE A INCENDIO                                                                                                                                                                                                                                                                                                                                                                                </t>
  </si>
  <si>
    <t xml:space="preserve">ESMERILHADEIRA ANGULAR ELETRICA, DIAMETRO DO DISCO 7 '' (180 MM), ROTACAO 8500 RPM, POTENCIA 2400 W                                                                                                                                                                                                                                                                                                                                                                                                       </t>
  </si>
  <si>
    <t xml:space="preserve">ESPACADOR / DISTANCIADOR CIRCULAR COM ENTRADA LATERAL, EM PLASTICO, PARA VERGALHAO *4,2 A 12,5* MM, COBRIMENTO 20 MM                                                                                                                                                                                                                                                                                                                                                                                      </t>
  </si>
  <si>
    <t xml:space="preserve">ESPACADOR / DISTANCIADOR TIPO GARRA DUPLA, EM PLASTICO, COBRIMENTO *20* MM, PARA FERRAGENS DE LAJES E FUNDO DE VIGAS                                                                                                                                                                                                                                                                                                                                                                                      </t>
  </si>
  <si>
    <t xml:space="preserve">ESPACADOR / DISTANCIADOR TIPO PINO EM PLASTICO, PARA VERGALHAO ATE 10 MM, PARA APOIO DE ARMADURA                                                                                                                                                                                                                                                                                                                                                                                                          </t>
  </si>
  <si>
    <t xml:space="preserve">ESPACADOR OU DISTANCIADOR, EM PLASTICO, TIPO APOIO DE CORDOALHA (CARANGUEJO), PARA ARMADURA NEGATIVA E PROTENSAO, COBRIMENTO 50 MM                                                                                                                                                                                                                                                                                                                                                                        </t>
  </si>
  <si>
    <t xml:space="preserve">ESPACADOR/SEPARADOR /CENTRALIZADOR DE BARRA DE ACO, PLASTICO, (CHUMBADOR TIPO CARAMBOLA - CB), DIAMETRO INTERNO ATE 20 MM                                                                                                                                                                                                                                                                                                                                                                                 </t>
  </si>
  <si>
    <t xml:space="preserve">ESPACADOR/SEPARADOR /CENTRALIZADOR DE BARRA DE ACO, PLASTICO, (CHUMBADOR TIPO CARAMBOLA - CB), DIAMETRO INTERNO ENTRE 25 A 32 MM                                                                                                                                                                                                                                                                                                                                                                          </t>
  </si>
  <si>
    <t xml:space="preserve">ESPACADOR/SEPARADOR DE CORDOALHA TIPO DISCO 12 FUROS DE 14 MM, PARA TIRANTES                                                                                                                                                                                                                                                                                                                                                                                                                              </t>
  </si>
  <si>
    <t xml:space="preserve">ESPARGIDOR DE ASFALTO PRESSURIZADO, REBOCAVEL, TANQUE DE 2500 L, PNEUMATICO,  COM MOTOR A GASOLINA 3,4HP                                                                                                                                                                                                                                                                                                                                                                                                  </t>
  </si>
  <si>
    <t xml:space="preserve">ESPARGIDOR DE ASFALTO PRESSURIZADO, TANQUE 6 M3 COM ISOLACAO TERMICA, AQUECIDO COM 2 MACARICOS, COM BARRA ESPARGIDORA 3,60 M, A SER MONTADO SOBRE CAMINHAO                                                                                                                                                                                                                                                                                                                                                </t>
  </si>
  <si>
    <t xml:space="preserve">ESPATULA DE ACO INOX COM CABO DE MADEIRA, LARGURA 8 CM                                                                                                                                                                                                                                                                                                                                                                                                                                                    </t>
  </si>
  <si>
    <t xml:space="preserve">ESPATULA DE PLASTICO LISA, LARGURA 10 CM                                                                                                                                                                                                                                                                                                                                                                                                                                                                  </t>
  </si>
  <si>
    <t xml:space="preserve">ESPELHO / PLACA CEGA 4" X 2", PARA INSTALACAO DE TOMADAS E INTERRUPTORES                                                                                                                                                                                                                                                                                                                                                                                                                                  </t>
  </si>
  <si>
    <t xml:space="preserve">ESPELHO / PLACA CEGA 4" X 4", PARA INSTALACAO DE TOMADAS E INTERRUPTORES                                                                                                                                                                                                                                                                                                                                                                                                                                  </t>
  </si>
  <si>
    <t xml:space="preserve">ESPELHO / PLACA DE 1 POSTO 4" X 2", PARA INSTALACAO DE TOMADAS E INTERRUPTORES                                                                                                                                                                                                                                                                                                                                                                                                                            </t>
  </si>
  <si>
    <t xml:space="preserve">ESPELHO / PLACA DE 2 POSTOS 4" X 2", PARA INSTALACAO DE TOMADAS E INTERRUPTORES                                                                                                                                                                                                                                                                                                                                                                                                                           </t>
  </si>
  <si>
    <t xml:space="preserve">ESPELHO / PLACA DE 2 POSTOS 4" X 4", PARA INSTALACAO DE TOMADAS E INTERRUPTORES                                                                                                                                                                                                                                                                                                                                                                                                                           </t>
  </si>
  <si>
    <t xml:space="preserve">ESPELHO / PLACA DE 3 POSTOS 4" X 2", PARA INSTALACAO DE TOMADAS E INTERRUPTORES                                                                                                                                                                                                                                                                                                                                                                                                                           </t>
  </si>
  <si>
    <t xml:space="preserve">ESPELHO / PLACA DE 4 POSTOS 4" X 4", PARA INSTALACAO DE TOMADAS E INTERRUPTORES                                                                                                                                                                                                                                                                                                                                                                                                                           </t>
  </si>
  <si>
    <t xml:space="preserve">ESPELHO / PLACA DE 6 POSTOS 4" X 4", PARA INSTALACAO DE TOMADAS E INTERRUPTORES                                                                                                                                                                                                                                                                                                                                                                                                                           </t>
  </si>
  <si>
    <t xml:space="preserve">ESPELHO CRISTAL E = 4 MM                                                                                                                                                                                                                                                                                                                                                                                                                                                                                  </t>
  </si>
  <si>
    <t xml:space="preserve">ESPELHO, RETO OU CURVO, EM LATAO CROMADO, ESPESSURA ATE 6 MM, LARGURA *40*MM, ALTURA *180*MM - PARA FECHADURA DE EMBUTIR                                                                                                                                                                                                                                                                                                                                                                                  </t>
  </si>
  <si>
    <t xml:space="preserve">ESPELHO, RETO OU CURVO, EM LATAO CROMADO, ESPESSURA MINIMA 6 MM, LARGURA *43*MM, ALTURA *230*MM - PARA FECHADURA DE EMBUTIR                                                                                                                                                                                                                                                                                                                                                                               </t>
  </si>
  <si>
    <t xml:space="preserve">ESPOLETA SIMPLES N 8.                                                                                                                                                                                                                                                                                                                                                                                                                                                                                     </t>
  </si>
  <si>
    <t xml:space="preserve">ESPUMA EXPANSIVA DE POLIURETANO, APLICACAO MANUAL - 500 ML                                                                                                                                                                                                                                                                                                                                                                                                                                                </t>
  </si>
  <si>
    <t xml:space="preserve">ESQUADRO DE ACO 12 " (300 MM), CABO DE ALUMINIO                                                                                                                                                                                                                                                                                                                                                                                                                                                           </t>
  </si>
  <si>
    <t xml:space="preserve">ESQUI TRIPLO, EM TUBO DE ACO CARBONO, PINTURA NO PROCESSO ELETROSTATICO - EQUIPAMENTO DE GINASTICA PARA ACADEMIA AO AR LIVRE / ACADEMIA DA TERCEIRA IDADE - ATI                                                                                                                                                                                                                                                                                                                                           </t>
  </si>
  <si>
    <t xml:space="preserve">ESTABILIZADOR BIVOLT AUTOMATICO, 1000 VA                                                                                                                                                                                                                                                                                                                                                                                                                                                                  </t>
  </si>
  <si>
    <t xml:space="preserve">ESTABILIZADOR BIVOLT AUTOMATICO, 1500 VA                                                                                                                                                                                                                                                                                                                                                                                                                                                                  </t>
  </si>
  <si>
    <t xml:space="preserve">ESTABILIZADOR BIVOLT AUTOMATICO, 2000 VA                                                                                                                                                                                                                                                                                                                                                                                                                                                                  </t>
  </si>
  <si>
    <t xml:space="preserve">ESTABILIZADOR BIVOLT AUTOMATICO, 300 VA                                                                                                                                                                                                                                                                                                                                                                                                                                                                   </t>
  </si>
  <si>
    <t xml:space="preserve">ESTABILIZADOR BIVOLT AUTOMATICO, 500 VA                                                                                                                                                                                                                                                                                                                                                                                                                                                                   </t>
  </si>
  <si>
    <t xml:space="preserve">ESTACA PRE-MOLDADA MACICA DE CONCRETO VIBRADO ARMADO, PARA CARGA DE 25 T, SECAO QUADRADA DE *16 X 16*, COM ANEL METALICO INCORPORADO A PECA (SOMENTE FORNECIMENTO)                                                                                                                                                                                                                                                                                                                                        </t>
  </si>
  <si>
    <t xml:space="preserve">ESTACA PRE-MOLDADA MACICA DE CONCRETO VIBRADO ARMADO, PARA CARGA DE 50 T, SECAO QUADRADA, COM ANEL METALICO INCORPORADO A PECA (SOMENTE FORNECIMENTO)                                                                                                                                                                                                                                                                                                                                                     </t>
  </si>
  <si>
    <t xml:space="preserve">ESTACA PRE-MOLDADA VAZADA DE CONCRETO CENTRIFUGADO, PARA CARGA DE 100 T, SECAO CIRCULAR, COM ANEL METALICO INCORPORADO A PECA (SOMENTE FORNECIMENTO)                                                                                                                                                                                                                                                                                                                                                      </t>
  </si>
  <si>
    <t xml:space="preserve">ESTILETE DE METAL, LAMINA 18 MM                                                                                                                                                                                                                                                                                                                                                                                                                                                                           </t>
  </si>
  <si>
    <t xml:space="preserve">ESTOPA                                                                                                                                                                                                                                                                                                                                                                                                                                                                                                    </t>
  </si>
  <si>
    <t xml:space="preserve">ESTOPIM SIMPLES                                                                                                                                                                                                                                                                                                                                                                                                                                                                                           </t>
  </si>
  <si>
    <t xml:space="preserve">ESTRIBO COM PARAFUSO EM CHAPA DE FERRO FUNDIDO DE 2" X 3/16" X 35 CM, SECAO "U", PARA MADEIRAMENTO DE TELHADO                                                                                                                                                                                                                                                                                                                                                                                             </t>
  </si>
  <si>
    <t xml:space="preserve">ETANOL                                                                                                                                                                                                                                                                                                                                                                                                                                                                                                    </t>
  </si>
  <si>
    <t xml:space="preserve">EXAMES - HORISTA (COLETADO CAIXA - ENCARGOS COMPLEMENTARES)                                                                                                                                                                                                                                                                                                                                                                                                                                               </t>
  </si>
  <si>
    <t xml:space="preserve">EXAMES - MENSALISTA (COLETADO CAIXA - ENCARGOS COMPLEMENTARES)                                                                                                                                                                                                                                                                                                                                                                                                                                            </t>
  </si>
  <si>
    <t xml:space="preserve">EXTENSAO DE SOLDA 201 ACETILENO, E = *1,5 A 2,5* MM                                                                                                                                                                                                                                                                                                                                                                                                                                                       </t>
  </si>
  <si>
    <t xml:space="preserve">EXTENSAO DE SOLDA 201 GLP, E = *2,5 A 4,0* MM                                                                                                                                                                                                                                                                                                                                                                                                                                                             </t>
  </si>
  <si>
    <t xml:space="preserve">EXTINTOR DE INCENDIO PORTATIL COM CARGA DE AGUA PRESSURIZADA DE 10 L, CLASSE A                                                                                                                                                                                                                                                                                                                                                                                                                            </t>
  </si>
  <si>
    <t xml:space="preserve">EXTINTOR DE INCENDIO PORTATIL COM CARGA DE GAS CARBONICO CO2 DE 4 KG, CLASSE BC                                                                                                                                                                                                                                                                                                                                                                                                                           </t>
  </si>
  <si>
    <t xml:space="preserve">EXTINTOR DE INCENDIO PORTATIL COM CARGA DE GAS CARBONICO CO2 DE 6 KG, CLASSE BC                                                                                                                                                                                                                                                                                                                                                                                                                           </t>
  </si>
  <si>
    <t xml:space="preserve">EXTINTOR DE INCENDIO PORTATIL COM CARGA DE PO QUIMICO SECO (PQS) DE 12 KG, CLASSE BC                                                                                                                                                                                                                                                                                                                                                                                                                      </t>
  </si>
  <si>
    <t xml:space="preserve">EXTINTOR DE INCENDIO PORTATIL COM CARGA DE PO QUIMICO SECO (PQS) DE 4 KG, CLASSE BC                                                                                                                                                                                                                                                                                                                                                                                                                       </t>
  </si>
  <si>
    <t xml:space="preserve">EXTINTOR DE INCENDIO PORTATIL COM CARGA DE PO QUIMICO SECO (PQS) DE 6 KG, CLASSE BC                                                                                                                                                                                                                                                                                                                                                                                                                       </t>
  </si>
  <si>
    <t xml:space="preserve">EXTINTOR DE INCENDIO PORTATIL COM CARGA DE PO QUIMICO SECO (PQS) DE 8 KG, CLASSE BC                                                                                                                                                                                                                                                                                                                                                                                                                       </t>
  </si>
  <si>
    <t xml:space="preserve">EXTREMIDADE PVC PBA, BF, JE, DN 100/ DE 110 MM                                                                                                                                                                                                                                                                                                                                                                                                                                                            </t>
  </si>
  <si>
    <t xml:space="preserve">EXTREMIDADE PVC PBA, BF, JE, DN 75/ DE 85 MM                                                                                                                                                                                                                                                                                                                                                                                                                                                              </t>
  </si>
  <si>
    <t xml:space="preserve">EXTREMIDADE PVC PBA, PF, JE, DN 100 / DE 110 MM                                                                                                                                                                                                                                                                                                                                                                                                                                                           </t>
  </si>
  <si>
    <t xml:space="preserve">EXTREMIDADE PVC PBA, PF, JE, DN 75 / DE 85 MM                                                                                                                                                                                                                                                                                                                                                                                                                                                             </t>
  </si>
  <si>
    <t xml:space="preserve">EXTREMIDADE/TUBETE PARA HIDROMETRO PVC, COM ROSCA, CURTA, COM BUCHA LATAO, 3/4" OU 1/2"                                                                                                                                                                                                                                                                                                                                                                                                                   </t>
  </si>
  <si>
    <t xml:space="preserve">FECHADRUA BICO DE PAPAGAIO PARA PORTA DE CORRER EXTERNA, EM ACO INOX COM ACABAMENTO CROMADO, MAQUINA COM 45 MM, INCLUINDO CHAVE TIPO CILINDRO                                                                                                                                                                                                                                                                                                                                                             </t>
  </si>
  <si>
    <t xml:space="preserve">FECHADRUA BICO DE PAPAGAIO PARA PORTA DE CORRER INTERNA, EM ACO INOX COM ACABAMENTO CROMADO, MAQUINA COM 45 MM, INCLUINDO CHAVE TIPO BIPARTIDA                                                                                                                                                                                                                                                                                                                                                            </t>
  </si>
  <si>
    <t xml:space="preserve">FECHADURA AUXILIAR DE SEGURANCA PARA PORTA EXTERNA, EM ACO INOX, BROCA DE 45 A 55 MM, LINGUETA COM 3 AVANCOS, INCLUINDO 2 CHAVES TIPO CILINDRO                                                                                                                                                                                                                                                                                                                                                            </t>
  </si>
  <si>
    <t xml:space="preserve">FECHADURA DE EMBUTIR PARA GAVETA E MOVEIS DE MADEIRA, EM ACO INOX COM ACABAMENTO CROMADO, COM ABAS LATERAIS, CILINDRO COM 22 MM DE DIAMETRO, INCLUINDO CHAVE COM PERFIL METALICO E CAPA ESCAMOTEAVEL                                                                                                                                                                                                                                                                                                      </t>
  </si>
  <si>
    <t xml:space="preserve">FECHADURA DE SOBREPOR PARA GAVETAS E ARMARIOS, EM ACO INOX COM ACABAMENTO CROMADO, COM CILINDRO DE APROX 20 MM                                                                                                                                                                                                                                                                                                                                                                                            </t>
  </si>
  <si>
    <t xml:space="preserve">FECHADURA DE SOBREPOR PARA PORTAO, EM ACO INOX COM ACABAMENTO CROMADO, CAIXA DE 100 MM, INCLUINDO CHAVE TIPO CILINDRO                                                                                                                                                                                                                                                                                                                                                                                     </t>
  </si>
  <si>
    <t xml:space="preserve">FECHADURA DE SOBREPOR PARA PORTAO, EM ACO INOX COM ACABAMENTO CROMADO, CAIXA DE 100 MM, INCLUINDO CHAVE TIPO TETRA                                                                                                                                                                                                                                                                                                                                                                                        </t>
  </si>
  <si>
    <t xml:space="preserve">FECHADURA DE SOBREPOR TIPO CAIXAO, EM FERRO COM ACABAMENTO RESINADO, SEM MACANETA, SEM CILINDRO, INCLUINDO CHAVE TIPO SIMPLES                                                                                                                                                                                                                                                                                                                                                                             </t>
  </si>
  <si>
    <t xml:space="preserve">FECHADURA ESPELHO PARA PORTA DE BANHEIRO, EM ACO INOX (MAQUINA, TESTA E CONTRA-TESTA) E EM ZAMAC (MACANETA, LINGUETA E TRINCOS) COM ACABAMENTO CROMADO, MAQUINA DE 40 MM, INCLUINDO CHAVE TIPO TRANQUETA                                                                                                                                                                                                                                                                                                  </t>
  </si>
  <si>
    <t xml:space="preserve">FECHADURA ESPELHO PARA PORTA DE BANHEIRO, EM ACO INOX (MAQUINA, TESTA E CONTRA-TESTA) E EM ZAMAC (MACANETA, LINGUETA E TRINCOS) COM ACABAMENTO CROMADO, MAQUINA DE 55 MM, INCLUINDO CHAVE TIPO TRANQUETA  (CONJUNTO DE FECHADURAS)                                                                                                                                                                                                                                                                        </t>
  </si>
  <si>
    <t xml:space="preserve">FECHADURA ESPELHO PARA PORTA EXTERNA, EM ACO INOX (MAQUINA, TESTA E CONTRA-TESTA) E EM ZAMAC (MACANETA, LINGUETA E TRINCOS) COM ACABAMENTO CROMADO, MAQUINA DE 40 MM, INCLUINDO CHAVE TIPO CILINDRO                                                                                                                                                                                                                                                                                                       </t>
  </si>
  <si>
    <t xml:space="preserve">FECHADURA ESPELHO PARA PORTA EXTERNA, EM ACO INOX (MAQUINA, TESTA E CONTRA-TESTA) E EM ZAMAC (MACANETA, LINGUETA E TRINCOS) COM ACABAMENTO CROMADO, MAQUINA DE 55 MM, INCLUINDO CHAVE TIPO CILINDRO                                                                                                                                                                                                                                                                                                       </t>
  </si>
  <si>
    <t xml:space="preserve">FECHADURA ESPELHO PARA PORTA INTERNA, EM ACO INOX (MAQUINA, TESTA E CONTRA-TESTA) E EM ZAMAC (MACANETA, LINGUETA E TRINCOS) COM ACABAMENTO CROMADO, MAQUINA DE 40 MM, INCLUINDO CHAVE TIPO INTERNA                                                                                                                                                                                                                                                                                                        </t>
  </si>
  <si>
    <t xml:space="preserve">FECHADURA ESPELHO PARA PORTA INTERNA, EM ACO INOX (MAQUINA, TESTA E CONTRA-TESTA) E EM ZAMAC (MACANETA, LINGUETA E TRINCOS) COM ACABAMENTO CROMADO, MAQUINA DE 55 MM, INCLUINDO CHAVE TIPO INTERNA                                                                                                                                                                                                                                                                                                        </t>
  </si>
  <si>
    <t xml:space="preserve">FECHADURA PARA PORTA PIVOTANTE DE VIDRO TEMPERADO, EM ACO INOX COM ACABAMENTO CROMADO, RECORTE PADRAO SANTA MARINA, COM CILINDRO EM LATAO, INCLUINDO CHAVE TIPO CILINDRO                                                                                                                                                                                                                                                                                                                                  </t>
  </si>
  <si>
    <t xml:space="preserve">FECHADURA ROSETA REDONDA PARA PORTA DE BANHEIRO, EM ACO INOX (MAQUINA, TESTA E CONTRA-TESTA) E EM ZAMAC (MACANETA, LINGUETA E TRINCOS) COM ACABAMENTO CROMADO, MAQUINA DE 40 MM, INCLUINDO CHAVE TIPO TRANQUETA                                                                                                                                                                                                                                                                                           </t>
  </si>
  <si>
    <t xml:space="preserve">FECHADURA ROSETA REDONDA PARA PORTA DE BANHEIRO, EM ACO INOX (MAQUINA, TESTA E CONTRA-TESTA) E EM ZAMAC (MACANETA, LINGUETA E TRINCOS) COM ACABAMENTO CROMADO, MAQUINA DE 55 MM, INCLUINDO CHAVE TIPO TRANQUETA                                                                                                                                                                                                                                                                                           </t>
  </si>
  <si>
    <t xml:space="preserve">FECHADURA ROSETA REDONDA PARA PORTA EXTERNA, EM ACO INOX (MAQUINA, TESTA E CONTRA-TESTA) E EM ZAMAC (MACANETA, LINGUETA E TRINCOS) COM ACABAMENTO CROMADO, MAQUINA DE 40 MM, INCLUINDO CHAVE TIPO CILINDRO                                                                                                                                                                                                                                                                                                </t>
  </si>
  <si>
    <t xml:space="preserve">FECHADURA ROSETA REDONDA PARA PORTA EXTERNA, EM ACO INOX (MAQUINA, TESTA E CONTRA-TESTA) E EM ZAMAC (MACANETA, LINGUETA E TRINCOS) COM ACABAMENTO CROMADO, MAQUINA DE 55 MM, INCLUINDO CHAVE TIPO CILINDRO                                                                                                                                                                                                                                                                                                </t>
  </si>
  <si>
    <t xml:space="preserve">FECHADURA ROSETA REDONDA PARA PORTA INTERNA, EM ACO INOX (MAQUINA, TESTA E CONTRA-TESTA) E EM ZAMAC (MACANETA, LINGUETA E TRINCOS) COM ACABAMENTO CROMADO, MAQUINA DE 40 MM, INCLUINDO CHAVE TIPO INTERNA (CONJUNTO DE FECHADURAS)                                                                                                                                                                                                                                                                        </t>
  </si>
  <si>
    <t xml:space="preserve">FECHADURA ROSETA REDONDA PARA PORTA INTERNA, EM ACO INOX (MAQUINA, TESTA E CONTRA-TESTA) E EM ZAMAC (MACANETA, LINGUETA E TRINCOS) COM ACABAMENTO CROMADO, MAQUINA DE 55 MM, INCLUINDO CHAVE TIPO INTERNA                                                                                                                                                                                                                                                                                                 </t>
  </si>
  <si>
    <t xml:space="preserve">FECHO / FECHADURA COM PUXADOR CONCHA, COM TRANCA TIPO TRAVA, PARA JANELA / PORTA DE CORRER (INCLUI TESTA, FECHADURA, PUXADOR) - COMPLETA                                                                                                                                                                                                                                                                                                                                                                  </t>
  </si>
  <si>
    <t xml:space="preserve">FECHO / TRINCO TIPO AVIAO, EM ZAMAC CROMADO, *60* MM, PARA JANELAS - INCLUI PARAFUSOS                                                                                                                                                                                                                                                                                                                                                                                                                     </t>
  </si>
  <si>
    <t xml:space="preserve">FECHO DE SEGURANCA, TIPO BATOM, EM LATAO / ZAMAC, CROMADO, PARA PORTAS E JANELAS - INCLUI PARAFUSOS                                                                                                                                                                                                                                                                                                                                                                                                       </t>
  </si>
  <si>
    <t xml:space="preserve">FECHO QUEBRA UNHA, EM LATAO COM ACABAMENTO CROMADO, DE EMBUTIR, COM COMANDO ALAVANCA, ALTURA DE DE 22 CM, LARGURA MINIMA DE 1,90 CM E ESPESSURA MINIMA DE 1,90 MM, PARA PORTAS E JANELAS (INCLUI PARAFUSOS)                                                                                                                                                                                                                                                                                               </t>
  </si>
  <si>
    <t xml:space="preserve">FECHO QUEBRA UNHA, EM LATAO COM ACABAMENTO CROMADO, DE EMBUTIR, COM COMANDO ALAVANCA, ALTURA DE DE 40 CM, LARGURA MINIMA DE 1,90 CM E ESPESSURA MINIMA DE 1,90 MM, PARA PORTAS E JANELAS (INCLUI PARAFUSOS)                                                                                                                                                                                                                                                                                               </t>
  </si>
  <si>
    <t xml:space="preserve">FECHO QUEBRA UNHA, EM LATAO COM ACABAMENTO CROMADO, DE EMBUTIR, COM COMANDO DESLIZANTE, ALTURA DE 12 CM, LARGURA MINIMA DE 1,90 CM E ESPESSURA MINIMA DE 1,90 MM                                                                                                                                                                                                                                                                                                                                          </t>
  </si>
  <si>
    <t xml:space="preserve">FECHO QUEBRA UNHA, EM LATAO COM ACABAMENTO CROMADO, DE EMBUTIR, COM COMANDO DESLIZANTE, ALTURA DE 22 CM, LARGURA MINIMA DE 1,90 CM E ESPESSURA MINIMA DE 1,90 MM                                                                                                                                                                                                                                                                                                                                          </t>
  </si>
  <si>
    <t xml:space="preserve">FECHO QUEBRA UNHA, EM LATAO COM ACABAMENTO CROMADO, DE EMBUTIR, COM COMANDO DESLIZANTE, ALTURA DE 40 CM, LARGURA MINIMA DE 1,90 CM E ESPESSURA MINIMA DE 1,90 MM                                                                                                                                                                                                                                                                                                                                          </t>
  </si>
  <si>
    <t xml:space="preserve">FERRAMENTAS - FAMILIA ALMOXARIFE - HORISTA (ENCARGOS COMPLEMENTARES - COLETADO CAIXA)                                                                                                                                                                                                                                                                                                                                                                                                                     </t>
  </si>
  <si>
    <t xml:space="preserve">FERRAMENTAS - FAMILIA ALMOXARIFE - MENSALISTA (ENCARGOS COMPLEMENTARES - COLETADO CAIXA)                                                                                                                                                                                                                                                                                                                                                                                                                  </t>
  </si>
  <si>
    <t xml:space="preserve">FERRAMENTAS - FAMILIA CARPINTEIRO DE FORMAS - HORISTA (ENCARGOS COMPLEMENTARES - COLETADO CAIXA)                                                                                                                                                                                                                                                                                                                                                                                                          </t>
  </si>
  <si>
    <t xml:space="preserve">FERRAMENTAS - FAMILIA CARPINTEIRO DE FORMAS - MENSALISTA (ENCARGOS COMPLEMENTARES - COLETADO CAIXA)                                                                                                                                                                                                                                                                                                                                                                                                       </t>
  </si>
  <si>
    <t xml:space="preserve">FERRAMENTAS - FAMILIA ELETRICISTA - HORISTA (ENCARGOS COMPLEMENTARES - COLETADO CAIXA)                                                                                                                                                                                                                                                                                                                                                                                                                    </t>
  </si>
  <si>
    <t xml:space="preserve">FERRAMENTAS - FAMILIA ELETRICISTA - MENSALISTA (ENCARGOS COMPLEMENTARES - COLETADO CAIXA)                                                                                                                                                                                                                                                                                                                                                                                                                 </t>
  </si>
  <si>
    <t xml:space="preserve">FERRAMENTAS - FAMILIA ENCANADOR - HORISTA (ENCARGOS COMPLEMENTARES - COLETADO CAIXA)                                                                                                                                                                                                                                                                                                                                                                                                                      </t>
  </si>
  <si>
    <t xml:space="preserve">FERRAMENTAS - FAMILIA ENCANADOR - MENSALISTA (ENCARGOS COMPLEMENTARES - COLETADO CAIXA)                                                                                                                                                                                                                                                                                                                                                                                                                   </t>
  </si>
  <si>
    <t xml:space="preserve">FERRAMENTAS - FAMILIA ENCARREGADO GERAL - HORISTA (ENCARGOS COMPLEMENTARES - COLETADO CAIXA)                                                                                                                                                                                                                                                                                                                                                                                                              </t>
  </si>
  <si>
    <t xml:space="preserve">FERRAMENTAS - FAMILIA ENCARREGADO GERAL - MENSALISTA (ENCARGOS COMPLEMENTARES - COLETADO CAIXA)                                                                                                                                                                                                                                                                                                                                                                                                           </t>
  </si>
  <si>
    <t xml:space="preserve">FERRAMENTAS - FAMILIA ENGENHEIRO CIVIL - HORISTA (ENCARGOS COMPLEMENTARES - COLETADO CAIXA)                                                                                                                                                                                                                                                                                                                                                                                                               </t>
  </si>
  <si>
    <t xml:space="preserve">FERRAMENTAS - FAMILIA ENGENHEIRO CIVIL - MENSALISTA (ENCARGOS COMPLEMENTARES - COLETADO CAIXA)                                                                                                                                                                                                                                                                                                                                                                                                            </t>
  </si>
  <si>
    <t xml:space="preserve">FERRAMENTAS - FAMILIA OPERADOR ESCAVADEIRA - HORISTA (ENCARGOS COMPLEMENTARES - COLETADO CAIXA)                                                                                                                                                                                                                                                                                                                                                                                                           </t>
  </si>
  <si>
    <t xml:space="preserve">FERRAMENTAS - FAMILIA OPERADOR ESCAVADEIRA - MENSALISTA (ENCARGOS COMPLEMENTARES - COLETADO CAIXA)                                                                                                                                                                                                                                                                                                                                                                                                        </t>
  </si>
  <si>
    <t xml:space="preserve">FERRAMENTAS - FAMILIA PEDREIRO - HORISTA (ENCARGOS COMPLEMENTARES - COLETADO CAIXA)                                                                                                                                                                                                                                                                                                                                                                                                                       </t>
  </si>
  <si>
    <t xml:space="preserve">FERRAMENTAS - FAMILIA PEDREIRO - MENSALISTA (ENCARGOS COMPLEMENTARES - COLETADO CAIXA)                                                                                                                                                                                                                                                                                                                                                                                                                    </t>
  </si>
  <si>
    <t xml:space="preserve">FERRAMENTAS - FAMILIA PINTOR - HORISTA (ENCARGOS COMPLEMENTARES - COLETADO CAIXA)                                                                                                                                                                                                                                                                                                                                                                                                                         </t>
  </si>
  <si>
    <t xml:space="preserve">FERRAMENTAS - FAMILIA PINTOR - MENSALISTA (ENCARGOS COMPLEMENTARES - COLETADO CAIXA)                                                                                                                                                                                                                                                                                                                                                                                                                      </t>
  </si>
  <si>
    <t xml:space="preserve">FERRAMENTAS - FAMILIA SERVENTE - HORISTA (ENCARGOS COMPLEMENTARES - COLETADO CAIXA)                                                                                                                                                                                                                                                                                                                                                                                                                       </t>
  </si>
  <si>
    <t xml:space="preserve">FERRAMENTAS - FAMILIA SERVENTE - MENSALISTA (ENCARGOS COMPLEMENTARES - COLETADO CAIXA)                                                                                                                                                                                                                                                                                                                                                                                                                    </t>
  </si>
  <si>
    <t xml:space="preserve">FERRAMENTAS - FAMILIA SOLDADOR - HORISTA (ENCARGOS COMPLEMENTARES - COLETADO CAIXA)                                                                                                                                                                                                                                                                                                                                                                                                                       </t>
  </si>
  <si>
    <t xml:space="preserve">FERRAMENTAS - FAMILIA SOLDADOR - MENSALISTA (ENCARGOS COMPLEMENTARES - COLETADO CAIXA)                                                                                                                                                                                                                                                                                                                                                                                                                    </t>
  </si>
  <si>
    <t xml:space="preserve">FERRAMENTAS - FAMILIA TOPOGRAFO - HORISTA (ENCARGOS COMPLEMENTARES - COLETADO CAIXA)                                                                                                                                                                                                                                                                                                                                                                                                                      </t>
  </si>
  <si>
    <t xml:space="preserve">FERRAMENTAS - FAMILIA TOPOGRAFO - MENSALISTA (ENCARGOS COMPLEMENTARES - COLETADO CAIXA)                                                                                                                                                                                                                                                                                                                                                                                                                   </t>
  </si>
  <si>
    <t xml:space="preserve">FERROLHO COM FECHO / TRINCO REDONDO, EM ACO GALVANIZADO / ZINCADO, DE SOBREPOR, COM COMPRIMENTO DE 2" E ESPESSURA MINIMA DA CHAPA DE 0,90 MM, PARA PORTAS E JANELAS                                                                                                                                                                                                                                                                                                                                       </t>
  </si>
  <si>
    <t xml:space="preserve">FERROLHO COM FECHO / TRINCO REDONDO, EM ACO GALVANIZADO / ZINCADO, DE SOBREPOR, COM COMPRIMENTO DE 3" A 4" E ESPESSURA MINIMA DA CHAPA DE 0,90 MM                                                                                                                                                                                                                                                                                                                                                         </t>
  </si>
  <si>
    <t xml:space="preserve">FERROLHO COM FECHO / TRINCO REDONDO, EM ACO GALVANIZADO / ZINCADO, DE SOBREPOR, COM COMPRIMENTO DE 5" E ESPESSURA MINIMA DA CHAPA DE 0,90 MM                                                                                                                                                                                                                                                                                                                                                              </t>
  </si>
  <si>
    <t xml:space="preserve">FERROLHO COM FECHO / TRINCO REDONDO, EM ACO GALVANIZADO / ZINCADO, DE SOBREPOR, COM COMPRIMENTO DE 6" E ESPESSURA MINIMA DA CHAPA DE 1,50 MM                                                                                                                                                                                                                                                                                                                                                              </t>
  </si>
  <si>
    <t xml:space="preserve">FERROLHO COM FECHO / TRINCO REDONDO, EM ACO GALVANIZADO / ZINCADO, DE SOBREPOR, COM COMPRIMENTO DE 8" E ESPESSURA MINIMA DA CHAPA DE 1,50 MM                                                                                                                                                                                                                                                                                                                                                              </t>
  </si>
  <si>
    <t xml:space="preserve">FERROLHO COM FECHO /TRINCO REDONDO, EM ACO GALVANIZADO / ZINCADO, DE SOBREPOR, COM COMPRIMENTO DE 10" A 12" E ESPESSURA MINIMA DA CHAPA DE 1,50 MM                                                                                                                                                                                                                                                                                                                                                        </t>
  </si>
  <si>
    <t xml:space="preserve">FERROLHO COM FECHO CHATO E PORTA CADEADO , EM ACO GALVANIZADO / ZINCADO, DE SOBREPOR, COM COMPRIMENTO DE 3" A 4", CHAPA COM ESPESSURA MINIMA DE 0,90 MM E LARGURA MINIMA DE 3,20 CM (FECHO SIMPLES / LEVE) (INCLUI PARAFUSOS)                                                                                                                                                                                                                                                                             </t>
  </si>
  <si>
    <t xml:space="preserve">FERROLHO COM FECHO CHATO E PORTA CADEADO , EM ACO GALVANIZADO / ZINCADO, DE SOBREPOR, COM COMPRIMENTO DE 3" A 4", CHAPA COM ESPESSURA MINIMA DE 1,70 MM E LARGURA MINIMA DE 5,00 CM (FECHO REFORCADO)                                                                                                                                                                                                                                                                                                     </t>
  </si>
  <si>
    <t xml:space="preserve">FERROLHO COM FECHO CHATO E PORTA CADEADO , EM ACO GALVANIZADO / ZINCADO, DE SOBREPOR, COM COMPRIMENTO DE 5", CHAPA COM ESPESSURA MINIMA DE 0,90 MM E LARGURA MINIMA DE 3,20 CM (FECHO SIMPLES)                                                                                                                                                                                                                                                                                                            </t>
  </si>
  <si>
    <t xml:space="preserve">FERROLHO COM FECHO CHATO E PORTA CADEADO , EM ACO GALVANIZADO / ZINCADO, DE SOBREPOR, COM COMPRIMENTO DE 5", CHAPA COM ESPESSURA MINIMA DE 1,70 MM E LARGURA MINIMA DE 5,00 CM (FECHO REFORCADO)                                                                                                                                                                                                                                                                                                          </t>
  </si>
  <si>
    <t xml:space="preserve">FERROLHO COM FECHO CHATO E PORTA CADEADO , EM ACO GALVANIZADO / ZINCADO, DE SOBREPOR, COM COMPRIMENTO DE 6", CHAPA COM ESPESSURA MINIMA DE 0,90 MM E LARGURA MINIMA DE 3,80 CM (FECHO SIMPLES)                                                                                                                                                                                                                                                                                                            </t>
  </si>
  <si>
    <t xml:space="preserve">FERROLHO COM FECHO CHATO E PORTA CADEADO, EM ACO GALVANIZADO / ZINCADO, DE SOBREPOR, COM COMPRIMENTO DE 6", CHAPA COM ESPESSURA MINIMA DE 1,70 MM E LARGURA /MINIMA DE 5,00 CM (FECHO REFORCADO) (INCLUI PARAFUSOS)                                                                                                                                                                                                                                                                                       </t>
  </si>
  <si>
    <t xml:space="preserve">FERTILIZANTE NPK -  10:10:10                                                                                                                                                                                                                                                                                                                                                                                                                                                                              </t>
  </si>
  <si>
    <t xml:space="preserve">FERTILIZANTE NPK - 4: 14: 8                                                                                                                                                                                                                                                                                                                                                                                                                                                                               </t>
  </si>
  <si>
    <t xml:space="preserve">FERTILIZANTE ORGANICO COMPOSTO, CLASSE A                                                                                                                                                                                                                                                                                                                                                                                                                                                                  </t>
  </si>
  <si>
    <t xml:space="preserve">FIBRA DE ACO PARA REFORCO DO CONCRETO, SOLTA, TIPO A-I, FATOR DE FORMA *50* L / D, COMPRIMENTO DE *30* MM E RESISTENCIA A TRACAO DO ACO MAIOR 1000 MPA                                                                                                                                                                                                                                                                                                                                                    </t>
  </si>
  <si>
    <t xml:space="preserve">FILTRO ANAEROBIO, EM POLIETILENO DE ALTA DENSIDADE (PEAD), CAPACIDADE *1100* LITROS (NBR 13969)                                                                                                                                                                                                                                                                                                                                                                                                           </t>
  </si>
  <si>
    <t xml:space="preserve">FILTRO ANAEROBIO, EM POLIETILENO DE ALTA DENSIDADE (PEAD), CAPACIDADE *2800* LITROS (NBR 13969)                                                                                                                                                                                                                                                                                                                                                                                                           </t>
  </si>
  <si>
    <t xml:space="preserve">FILTRO ANAEROBIO, EM POLIETILENO DE ALTA DENSIDADE (PEAD), CAPACIDADE *5000* LITROS (NBR 13969)                                                                                                                                                                                                                                                                                                                                                                                                           </t>
  </si>
  <si>
    <t xml:space="preserve">FINCAPINO CURTO CALIBRE 22, CARGA MEDIA POTENCIA 5 (PARA FERRAMENTA DE ACAO DIRETA) COR VERMELHA                                                                                                                                                                                                                                                                                                                                                                                                          </t>
  </si>
  <si>
    <t xml:space="preserve">CENTO </t>
  </si>
  <si>
    <t xml:space="preserve">FINCAPINO LONGO CALIBRE 22, CARGA FORTE POTENCIA 7 (PARA FERRAMENTA DE ACAO DIRETA), COR AMARELA                                                                                                                                                                                                                                                                                                                                                                                                          </t>
  </si>
  <si>
    <t xml:space="preserve">FIO DE COBRE, SOLIDO, CLASSE 1, ISOLACAO EM PVC/A, ANTICHAMA BWF-B, 450/750V, SECAO NOMINAL 1,5 MM2                                                                                                                                                                                                                                                                                                                                                                                                       </t>
  </si>
  <si>
    <t xml:space="preserve">FIO DE COBRE, SOLIDO, CLASSE 1, ISOLACAO EM PVC/A, ANTICHAMA BWF-B, 450/750V, SECAO NOMINAL 10 MM2                                                                                                                                                                                                                                                                                                                                                                                                        </t>
  </si>
  <si>
    <t xml:space="preserve">FIO DE COBRE, SOLIDO, CLASSE 1, ISOLACAO EM PVC/A, ANTICHAMA BWF-B, 450/750V, SECAO NOMINAL 2,5 MM2                                                                                                                                                                                                                                                                                                                                                                                                       </t>
  </si>
  <si>
    <t xml:space="preserve">FIO DE COBRE, SOLIDO, CLASSE 1, ISOLACAO EM PVC/A, ANTICHAMA BWF-B, 450/750V, SECAO NOMINAL 4 MM2                                                                                                                                                                                                                                                                                                                                                                                                         </t>
  </si>
  <si>
    <t xml:space="preserve">FIO DE COBRE, SOLIDO, CLASSE 1, ISOLACAO EM PVC/A, ANTICHAMA BWF-B, 450/750V, SECAO NOMINAL 6 MM2                                                                                                                                                                                                                                                                                                                                                                                                         </t>
  </si>
  <si>
    <t xml:space="preserve">FITA / CINTA AUTOADESIVA ELASTOMERICA PARA VEDACAO, L= 50 MM, E = 3 MM                                                                                                                                                                                                                                                                                                                                                                                                                                    </t>
  </si>
  <si>
    <t xml:space="preserve">FITA ACO INOX PARA CINTAR POSTE, L = 19 MM, E = 0,5 MM (ROLO DE 30M)                                                                                                                                                                                                                                                                                                                                                                                                                                      </t>
  </si>
  <si>
    <t xml:space="preserve">FITA ADESIVA ALUMINIZADA, PARA INSTALACAO DE MANTAS DE SUBCOBERTURA,  L = *5* CM                                                                                                                                                                                                                                                                                                                                                                                                                          </t>
  </si>
  <si>
    <t xml:space="preserve">FITA ADESIVA ANTICORROSIVA DE PVC FLEXIVEL, COR PRETA, PARA PROTECAO TUBULACAO, 50 MM X 30 M (L X C), E= *0,25* MM                                                                                                                                                                                                                                                                                                                                                                                        </t>
  </si>
  <si>
    <t xml:space="preserve">FITA ADESIVA ASFALTICA ALUMINIZADA MULTIUSO, L = 10 CM, ROLO DE 10 M                                                                                                                                                                                                                                                                                                                                                                                                                                      </t>
  </si>
  <si>
    <t xml:space="preserve">FITA CREPE ROLO DE 25 MM X 50 M                                                                                                                                                                                                                                                                                                                                                                                                                                                                           </t>
  </si>
  <si>
    <t xml:space="preserve">FITA DE PAPEL MICROPERFURADO, 50 X 150 MM, PARA TRATAMENTO DE JUNTAS DE CHAPA DE GESSO PARA DRYWALL                                                                                                                                                                                                                                                                                                                                                                                                       </t>
  </si>
  <si>
    <t xml:space="preserve">FITA DE PAPEL REFORCADA COM LAMINA DE METAL PARA REFORCO DE CANTOS DE CHAPA DE GESSO PARA DRYWALL                                                                                                                                                                                                                                                                                                                                                                                                         </t>
  </si>
  <si>
    <t xml:space="preserve">FITA ISOLANTE ADESIVA ANTICHAMA, USO ATE 750 V, EM ROLO DE 19 MM X 20 M                                                                                                                                                                                                                                                                                                                                                                                                                                   </t>
  </si>
  <si>
    <t xml:space="preserve">FITA ISOLANTE ADESIVA ANTICHAMA, USO ATE 750 V, EM ROLO DE 19 MM X 5 M                                                                                                                                                                                                                                                                                                                                                                                                                                    </t>
  </si>
  <si>
    <t xml:space="preserve">FITA ISOLANTE DE BORRACHA AUTOFUSAO, USO ATE 69 KV (ALTA TENSAO)                                                                                                                                                                                                                                                                                                                                                                                                                                          </t>
  </si>
  <si>
    <t xml:space="preserve">FITA METALICA GRAVADA, L = 17 MM, ROLO DE 25 M, CARGA RECOMENDADA = *120* KGF                                                                                                                                                                                                                                                                                                                                                                                                                             </t>
  </si>
  <si>
    <t xml:space="preserve">FITA METALICA PERFURADA, L = *18* MM, ROLO DE 30 M, CARGA RECOMENDADA = *30* KGF                                                                                                                                                                                                                                                                                                                                                                                                                          </t>
  </si>
  <si>
    <t xml:space="preserve">FITA METALICA PERFURADA, L = 17 MM, ROLO DE 30 M, CARGA RECOMENDADA = *19* KGF                                                                                                                                                                                                                                                                                                                                                                                                                            </t>
  </si>
  <si>
    <t xml:space="preserve">FITA METALICA PERFURADA, L = 25 MM, ROLO DE 30 M, CARGA RECOMENDADA = *222,5* KGF                                                                                                                                                                                                                                                                                                                                                                                                                         </t>
  </si>
  <si>
    <t xml:space="preserve">FITA VEDA ROSCA EM ROLOS DE 18 MM X 10 M (L X C)                                                                                                                                                                                                                                                                                                                                                                                                                                                          </t>
  </si>
  <si>
    <t xml:space="preserve">FITA VEDA ROSCA EM ROLOS DE 18 MM X 25 M (L X C)                                                                                                                                                                                                                                                                                                                                                                                                                                                          </t>
  </si>
  <si>
    <t xml:space="preserve">FITA VEDA ROSCA EM ROLOS DE 18 MM X 50 M (L X C)                                                                                                                                                                                                                                                                                                                                                                                                                                                          </t>
  </si>
  <si>
    <t xml:space="preserve">FIXADOR DE ABA AUTOTRAVANTE PARA TELHA DE FIBROCIMENTO, TIPO CANALETE 90 OU KALHETAO                                                                                                                                                                                                                                                                                                                                                                                                                      </t>
  </si>
  <si>
    <t xml:space="preserve">FIXADOR DE ABA SIMPLES PARA TELHA DE FIBROCIMENTO, TIPO CANALETA 49 OU KALHETA                                                                                                                                                                                                                                                                                                                                                                                                                            </t>
  </si>
  <si>
    <t xml:space="preserve">FIXADOR DE ABA SIMPLES PARA TELHA DE FIBROCIMENTO, TIPO CANALETA 90 OU KALHETAO                                                                                                                                                                                                                                                                                                                                                                                                                           </t>
  </si>
  <si>
    <t xml:space="preserve">FLANELA *30 X 40* CM                                                                                                                                                                                                                                                                                                                                                                                                                                                                                      </t>
  </si>
  <si>
    <t xml:space="preserve">FLANGE SEXTAVADO DE FERRO GALVANIZADO, COM ROSCA BSP, DE 1 1/2"                                                                                                                                                                                                                                                                                                                                                                                                                                           </t>
  </si>
  <si>
    <t xml:space="preserve">FLANGE SEXTAVADO DE FERRO GALVANIZADO, COM ROSCA BSP, DE 1 1/4"                                                                                                                                                                                                                                                                                                                                                                                                                                           </t>
  </si>
  <si>
    <t xml:space="preserve">FLANGE SEXTAVADO DE FERRO GALVANIZADO, COM ROSCA BSP, DE 1/2"                                                                                                                                                                                                                                                                                                                                                                                                                                             </t>
  </si>
  <si>
    <t xml:space="preserve">FLANGE SEXTAVADO DE FERRO GALVANIZADO, COM ROSCA BSP, DE 1"                                                                                                                                                                                                                                                                                                                                                                                                                                               </t>
  </si>
  <si>
    <t xml:space="preserve">FLANGE SEXTAVADO DE FERRO GALVANIZADO, COM ROSCA BSP, DE 2 1/2"                                                                                                                                                                                                                                                                                                                                                                                                                                           </t>
  </si>
  <si>
    <t xml:space="preserve">FLANGE SEXTAVADO DE FERRO GALVANIZADO, COM ROSCA BSP, DE 2"                                                                                                                                                                                                                                                                                                                                                                                                                                               </t>
  </si>
  <si>
    <t xml:space="preserve">FLANGE SEXTAVADO DE FERRO GALVANIZADO, COM ROSCA BSP, DE 3/4"                                                                                                                                                                                                                                                                                                                                                                                                                                             </t>
  </si>
  <si>
    <t xml:space="preserve">FLANGE SEXTAVADO DE FERRO GALVANIZADO, COM ROSCA BSP, DE 3"                                                                                                                                                                                                                                                                                                                                                                                                                                               </t>
  </si>
  <si>
    <t xml:space="preserve">FLANGE SEXTAVADO DE FERRO GALVANIZADO, COM ROSCA BSP, DE 4"                                                                                                                                                                                                                                                                                                                                                                                                                                               </t>
  </si>
  <si>
    <t xml:space="preserve">FLANGE SEXTAVADO DE FERRO GALVANIZADO, COM ROSCA BSP, DE 6"                                                                                                                                                                                                                                                                                                                                                                                                                                               </t>
  </si>
  <si>
    <t xml:space="preserve">FORRO COMPOSTO POR PAINEIS DE LA DE VIDRO, REVESTIDOS EM PVC MICROPERFURADO, DE *1250 X 625* MM, ESPESSURA 15 MM (COM COLOCACAO)                                                                                                                                                                                                                                                                                                                                                                          </t>
  </si>
  <si>
    <t xml:space="preserve">FORRO DE FIBRA MINERAL EM PLACAS DE 1250 X 625 MM, E = 15 MM, BORDA RETA, COM PINTURA ANTIMOFO, APOIADO EM PERFIL DE ACO GALVANIZADO COM 24 MM DE BASE - INSTALADO                                                                                                                                                                                                                                                                                                                                        </t>
  </si>
  <si>
    <t xml:space="preserve">FORRO DE FIBRA MINERAL EM PLACAS DE 625 X 625 MM, E = 15 MM, BORDA RETA, COM PINTURA ANTIMOFO, APOIADO EM PERFIL DE ACO GALVANIZADO COM 24 MM DE BASE - INSTALADO                                                                                                                                                                                                                                                                                                                                         </t>
  </si>
  <si>
    <t xml:space="preserve">FORRO DE FIBRA MINERAL EM PLACAS DE 625 X 625 MM, E = 15/16 MM, BORDA REBAIXADA, COM PINTURA ANTIMOFO, APOIADO EM PERFIL DE ACO GALVANIZADO COM 24 MM DE BASE - INSTALADO                                                                                                                                                                                                                                                                                                                                 </t>
  </si>
  <si>
    <t xml:space="preserve">FORRO DE MADEIRA CEDRINHO OU EQUIVALENTE DA REGIAO, ENCAIXE MACHO/FEMEA COM FRISO, *10 X 1* CM (SEM COLOCACAO)                                                                                                                                                                                                                                                                                                                                                                                            </t>
  </si>
  <si>
    <t xml:space="preserve">FORRO DE MADEIRA CUMARU/IPE CHAMPANHE OU EQUIVALENTE DA REGIAO, ENCAIXE MACHO/FEMEA COM FRISO, *10 X 1* CM (SEM COLOCACAO)                                                                                                                                                                                                                                                                                                                                                                                </t>
  </si>
  <si>
    <t xml:space="preserve">FORRO DE MADEIRA PINUS OU EQUIVALENTE DA REGIAO, ENCAIXE MACHO/FEMEA COM FRISO, *10 X 1* CM (SEM COLOCACAO)                                                                                                                                                                                                                                                                                                                                                                                               </t>
  </si>
  <si>
    <t xml:space="preserve">FORRO DE PVC LISO, BRANCO, REGUA DE 10 CM, ESPESSURA DE 8 MM A 10 MM (COM COLOCACAO / SEM ESTRUTURA METALICA)                                                                                                                                                                                                                                                                                                                                                                                             </t>
  </si>
  <si>
    <t xml:space="preserve">FORRO DE PVC LISO, BRANCO, REGUA DE 20 CM, ESPESSURA DE 8 MM A 10 MM, COMPRIMENTO 6 M (SEM COLOCACAO)                                                                                                                                                                                                                                                                                                                                                                                                     </t>
  </si>
  <si>
    <t xml:space="preserve">FORRO DE PVC, FRISADO, BRANCO, REGUA DE 10 CM, ESPESSURA DE 8 MM A 10 MM E COMPRIMENTO 6 M (SEM COLOCACAO)                                                                                                                                                                                                                                                                                                                                                                                                </t>
  </si>
  <si>
    <t xml:space="preserve">FORRO DE PVC, FRISADO, BRANCO, REGUA DE 20 CM, ESPESSURA DE 8 MM A 10 MM E COMPRIMENTO 6 M (SEM COLOCACAO)                                                                                                                                                                                                                                                                                                                                                                                                </t>
  </si>
  <si>
    <t xml:space="preserve">FOSSA SEPTICA, SEM FILTRO, EM POLIETILENO DE ALTA DENSIDADE (PEAD), PARA 15 A 30 CONTRIBUINTES, CILINDRICA, COM TAMPA, CAPACIDADE APROXIMADA DE *5500* LITROS (NBR 7229)                                                                                                                                                                                                                                                                                                                                  </t>
  </si>
  <si>
    <t xml:space="preserve">FOSSA SEPTICA, SEM FILTRO, EM POLIETILENO DE ALTA DENSIDADE (PEAD), PARA 4 A 7 CONTRIBUINTES, CILINDRICA, COM TAMPA, CAPACIDADE APROXIMADA DE *1100* LITROS (NBR 7229)                                                                                                                                                                                                                                                                                                                                    </t>
  </si>
  <si>
    <t xml:space="preserve">FOSSA SEPTICA, SEM FILTRO, EM POLIETILENO DE ALTA DENSIDADE (PEAD), PARA 8 A 14 CONTRIBUINTES, CILINDRICA, COM TAMPA, CAPACIDADE APROXIMADA DE *3000* LITROS (NBR 7229)                                                                                                                                                                                                                                                                                                                                   </t>
  </si>
  <si>
    <t xml:space="preserve">FOSSA SEPTICA,SEM FILTRO, EM POLIETILENO DE ALTA DENSIDADE (PEAD), PARA 40 A 52 CONTRIBUINTES, CILINDRICA, COM TAMPA, CAPACIDADE APROXIMADA DE *10000* LITROS (NBR 7229)                                                                                                                                                                                                                                                                                                                                  </t>
  </si>
  <si>
    <t xml:space="preserve">FRESADORA DE ASFALTO A FRIO SOBRE ESTEIRAS, LARG. FRESAGEM 2,00 M, POT. 410 KW/550 HP                                                                                                                                                                                                                                                                                                                                                                                                                     </t>
  </si>
  <si>
    <t xml:space="preserve">FRESADORA DE ASFALTO A FRIO SOBRE RODAS, LARG. FRESAGEM 1,00 M, POT. 155 KW/208 HP                                                                                                                                                                                                                                                                                                                                                                                                                        </t>
  </si>
  <si>
    <t xml:space="preserve">FUNDO ANTICORROSIVO PARA METAIS FERROSOS (ZARCAO)                                                                                                                                                                                                                                                                                                                                                                                                                                                         </t>
  </si>
  <si>
    <t xml:space="preserve">FUNDO PREPARADOR ACRILICO BASE AGUA                                                                                                                                                                                                                                                                                                                                                                                                                                                                       </t>
  </si>
  <si>
    <t xml:space="preserve">FUNDO SINTETICO NIVELADOR BRANCO FOSCO PARA MADEIRA                                                                                                                                                                                                                                                                                                                                                                                                                                                       </t>
  </si>
  <si>
    <t xml:space="preserve">FURO PARA TORNEIRA OU OUTROS ACESSORIOS  EM BANCADA DE MARMORE/ GRANITO OU OUTRO TIPO DE PEDRA NATURAL                                                                                                                                                                                                                                                                                                                                                                                                    </t>
  </si>
  <si>
    <t xml:space="preserve">FUSIVEL DIAZED 20 A TAMANHO DII, CAPACIDADE DE INTERRUPCAO DE 50 KA EM VCA E 8 KA EM VCC, TENSAO NOMIMNAL DE 500 V                                                                                                                                                                                                                                                                                                                                                                                        </t>
  </si>
  <si>
    <t xml:space="preserve">FUSIVEL DIAZED 35 A TAMANHO DIII, CAPACIDADE DE INTERRUPCAO DE 50 KA EM VCA E 8 KA EM VCC, TENSAO NOMIMNAL DE 500 V                                                                                                                                                                                                                                                                                                                                                                                       </t>
  </si>
  <si>
    <t xml:space="preserve">FUSIVEL NH *36* A 80 AMPERES, TAMANHO 00, CAPACIDADE DE INTERRUPCAO DE 120 KA, TENSAO NOMIMNAL DE 500 V                                                                                                                                                                                                                                                                                                                                                                                                   </t>
  </si>
  <si>
    <t xml:space="preserve">FUSIVEL NH 100 A TAMANHO 00, CAPACIDADE DE INTERRUPCAO DE 120 KA, TENSAO NOMIMNAL DE 500 V                                                                                                                                                                                                                                                                                                                                                                                                                </t>
  </si>
  <si>
    <t xml:space="preserve">FUSIVEL NH 125 A TAMANHO 00, CAPACIDADE DE INTERRUPCAO DE 120 KA, TENSAO NOMIMNAL DE 500 V                                                                                                                                                                                                                                                                                                                                                                                                                </t>
  </si>
  <si>
    <t xml:space="preserve">FUSIVEL NH 160 A TAMANHO 00, CAPACIDADE DE INTERRUPCAO DE 120 KA, TENSAO NOMIMNAL DE 500 V                                                                                                                                                                                                                                                                                                                                                                                                                </t>
  </si>
  <si>
    <t xml:space="preserve">FUSIVEL NH 20 A TAMANHO 000, CAPACIDADE DE INTERRUPCAO DE 120 KA, TENSAO NOMIMNAL DE 500 V                                                                                                                                                                                                                                                                                                                                                                                                                </t>
  </si>
  <si>
    <t xml:space="preserve">FUSIVEL NH 200 A 250 AMPERES, TAMANHO 1, CAPACIDADE DE INTERRUPCAO DE 120 KA, TENSAO NOMIMNAL DE 500 V                                                                                                                                                                                                                                                                                                                                                                                                    </t>
  </si>
  <si>
    <t xml:space="preserve">GABIAO  TIPO CAIXA, MALHA HEXAGONAL 8 X 10 CM (ZN/AL), FIO 2,7 MM, DIMENSOES 2,0 X 1,0 X 0,5 M (C X L X A)                                                                                                                                                                                                                                                                                                                                                                                                </t>
  </si>
  <si>
    <t xml:space="preserve">GABIAO MANTA (COLCHAO) MALHA HEXAGONAL 6 X 8 CM (ZN/AL REVESTIDO COM POLIMERO), DIMENSOES 4,0 X 2,0 X 0,17 M (C X L X A) FIO 2 MM                                                                                                                                                                                                                                                                                                                                                                         </t>
  </si>
  <si>
    <t xml:space="preserve">GABIAO MANTA (COLCHAO) MALHA HEXAGONAL 6 X 8 CM (ZN/AL REVESTIDO COM POLIMERO), FIO 2 MM, DIMENSOES 4,0 X 2,0 X 0,23 M (C X L X A)                                                                                                                                                                                                                                                                                                                                                                        </t>
  </si>
  <si>
    <t xml:space="preserve">GABIAO MANTA (COLCHAO) MALHA HEXAGONAL 6 X 8 CM (ZN/AL REVESTIDO COM POLIMERO), FIO 2 MM, DIMENSOES 4,0 X 2,0 X 0,3 M (C X L X A)                                                                                                                                                                                                                                                                                                                                                                         </t>
  </si>
  <si>
    <t xml:space="preserve">GABIAO MANTA (COLCHAO) MALHA HEXAGONAL 6 X 8 CM (ZN/AL REVESTIDO COM POLIMERO), FIO 2,0 MM, DIMENSOES 5,0 X 2,0 X 0,17 M (C X L X A)                                                                                                                                                                                                                                                                                                                                                                      </t>
  </si>
  <si>
    <t xml:space="preserve">GABIAO MANTA (COLCHAO) MALHA HEXAGONAL 6 X 8 CM (ZN/AL REVESTIDO COM POLIMERO), FIO 2,0 MM, DIMENSOES 5,0 X 2,0 X 0,23 M (C X L X A)                                                                                                                                                                                                                                                                                                                                                                      </t>
  </si>
  <si>
    <t xml:space="preserve">GABIAO MANTA (COLCHAO) MALHA HEXAGONAL 6 X 8 CM (ZN/AL REVESTIDO COM POLIMERO), FIO 2,0 MM, DIMENSOES 5,0 X 2,0 X 0,30 M (C X L X A)                                                                                                                                                                                                                                                                                                                                                                      </t>
  </si>
  <si>
    <t xml:space="preserve">GABIAO SACO MALHA HEXAGONAL 8 X 10 CM (ZN/AL REVESTIDO COM POLIMERO),  FIO 2,4 MM, DIMENSOES 3,0 X 0,65 M                                                                                                                                                                                                                                                                                                                                                                                                 </t>
  </si>
  <si>
    <t xml:space="preserve">GABIAO SACO MALHA HEXAGONAL 8 X 10 CM (ZN/AL REVESTIDO COM POLIMERO), FIO 2,4 MM, H = 0,65 M                                                                                                                                                                                                                                                                                                                                                                                                              </t>
  </si>
  <si>
    <t xml:space="preserve">GABIAO SACO MALHA HEXAGONAL 8 X 10 CM (ZN/AL), FIO 2,7 MM, DIMENSOES 4,0 X 0,65 M                                                                                                                                                                                                                                                                                                                                                                                                                         </t>
  </si>
  <si>
    <t xml:space="preserve">GABIAO TIPO CAIXA MALHA HEXAGONAL 8 X 10 CM (ZN/AL REVESTIDO COM POLIMERO),  FIO 2,4 MM, DIMENSOES 2,0 X 1,0 X 1,0 M (C X L X A)                                                                                                                                                                                                                                                                                                                                                                          </t>
  </si>
  <si>
    <t xml:space="preserve">GABIAO TIPO CAIXA MALHA HEXAGONAL 8 X 10 CM (ZN/AL REVESTIDO COM POLIMERO),  FIO 2,4 MM, H = 0,50 M                                                                                                                                                                                                                                                                                                                                                                                                       </t>
  </si>
  <si>
    <t xml:space="preserve">GABIAO TIPO CAIXA MALHA HEXAGONAL 8 X 10 CM (ZN/AL), FIO 2,7 MM, DIMENSOES 2,0 X 1,0 X 1,0 M (C X L X A)                                                                                                                                                                                                                                                                                                                                                                                                  </t>
  </si>
  <si>
    <t xml:space="preserve">GABIAO TIPO CAIXA MALHA HEXAGONAL 8 X 10 CM (ZN/AL), FIO 2,7 MM, H = 0,50 M                                                                                                                                                                                                                                                                                                                                                                                                                               </t>
  </si>
  <si>
    <t xml:space="preserve">GABIAO TIPO CAIXA PARA SOLO REFORCADO, MALHA HEXAGONAL DE DUPLA TORCAO 8 X 10 CM (ZN/AL REVESTIDO COM POLIMERO), FIO 2,7 MM, DIMENSOES 2,0 X 1,0 X 0,5 M, COM CAUDA DE 3,0 M                                                                                                                                                                                                                                                                                                                              </t>
  </si>
  <si>
    <t xml:space="preserve">GABIAO TIPO CAIXA PARA SOLO REFORCADO, MALHA HEXAGONAL DE DUPLA TORCAO 8 X 10 CM (ZN/AL REVESTIDO COM POLIMERO), FIO 2,7 MM, DIMENSOES 2,0 X 1,0 X 1,0 M, COM CAUDA DE 3,0 M                                                                                                                                                                                                                                                                                                                              </t>
  </si>
  <si>
    <t xml:space="preserve">GABIAO TIPO CAIXA PARA SOLO REFORCADO, MALHA HEXAGONAL DE DUPLA TORCAO 8 X 10 CM (ZN/AL REVESTIDO COM POLIMERO), FIO 2,7 MM, DIMENSOES 2,0 X 1,0 X 1,0 M, COM CAUDA DE 4,0 M                                                                                                                                                                                                                                                                                                                              </t>
  </si>
  <si>
    <t xml:space="preserve">GABIAO TIPO CAIXA PARA SOLO REFORCADO, MALHA HEXAGONAL 8 X 10 CM (ZN/AL REVESTIDO COM POLIMERO), FIO 2,7 MM, DIMENSOES 2,0 X 1,0 X 0,5 M, COM CAUDA DE 4,0 M                                                                                                                                                                                                                                                                                                                                              </t>
  </si>
  <si>
    <t xml:space="preserve">GABIAO TIPO CAIXA PARA SOLO REFORCADO, MALHA HEXAGONAL 8 X 10 CM (ZN/AL REVESTIDO COM POLIMERO), FIO 2,7 MM, DIMENSOES 2,0 X 1,0 X 1,0 M, COM CAUDA DE 4,0 M                                                                                                                                                                                                                                                                                                                                              </t>
  </si>
  <si>
    <t xml:space="preserve">GABIAO TIPO CAIXA TRAPEZOIDAL, MALHA HEXAGONAL 10 X 12 CM (ZN/AL REVESTIDO COM POLIMERO) FIO 2,7 MM, FACE COM 65 GRAUS, COM GEOSSINTETICO, DIMENSOES 2,0 X 1,5 X 1,0 M (C X L X A)                                                                                                                                                                                                                                                                                                                        </t>
  </si>
  <si>
    <t xml:space="preserve">GABIAO TIPO CAIXA, MALHA HEXAGONAL 8 X 10 CM (ZN/AL REVESTIDO COM POLIMERO), FIO DE 2,4 MM, DIMENSOES 2,0 x 1,0 x 1,0 M (C X L X A)                                                                                                                                                                                                                                                                                                                                                                       </t>
  </si>
  <si>
    <t xml:space="preserve">GABIAO TIPO CAIXA, MALHA HEXAGONAL 8 X 10 CM (ZN/AL REVESTIDO COM POLIMERO), FIO 2,4 MM, DIMENSOES 2,0 X 1,0 X 0,5 M (C X L X A)                                                                                                                                                                                                                                                                                                                                                                          </t>
  </si>
  <si>
    <t xml:space="preserve">GABIAO TIPO CAIXA, MALHA HEXAGONAL 8 X 10 CM (ZN/AL), FIO DE 2,7 MM, DIMENSOES 2,0 X 1,0 X 1,0 M (C X L X A)                                                                                                                                                                                                                                                                                                                                                                                              </t>
  </si>
  <si>
    <t xml:space="preserve">GABIAO TIPO CAIXA, MALHA HEXAGONAL 8 X 10 CM (ZN/AL), FIO DE 2,7 MM, DIMENSOES 5,0 X 1,0 X 1,0 M (C X L X A)                                                                                                                                                                                                                                                                                                                                                                                              </t>
  </si>
  <si>
    <t xml:space="preserve">GANCHO CHATO EM ACO GALVANIZADO, L = 110 MM, RECOBRIMENTO = 100MM, SECAO 1/8 X 1/2" (3 MM X 12 MM), PARA FIXAR TELHA DE FIBROCIMENTO ONDULADA                                                                                                                                                                                                                                                                                                                                                             </t>
  </si>
  <si>
    <t xml:space="preserve">GANCHO OLHAL EM ACO GALVANIZADO, ESPESSURA 16MM, ABERTURA 21MM                                                                                                                                                                                                                                                                                                                                                                                                                                            </t>
  </si>
  <si>
    <t xml:space="preserve">GAS DE COZINHA - GLP                                                                                                                                                                                                                                                                                                                                                                                                                                                                                      </t>
  </si>
  <si>
    <t xml:space="preserve">GASOLINA COMUM                                                                                                                                                                                                                                                                                                                                                                                                                                                                                            </t>
  </si>
  <si>
    <t xml:space="preserve">GEOGRELHA TECIDA COM FILAMENTOS DE POLIESTER + PVC, RESISTENCIA LONGITUDINAL: 90 KN/M, RESISTENCIA TRANSVERSAL: 30 KN/M, ALONGAMENTO = 12 POR CENTO                                                                                                                                                                                                                                                                                                                                                       </t>
  </si>
  <si>
    <t xml:space="preserve">GEOTEXTIL NAO TECIDO AGULHADO DE FILAMENTOS CONTINUOS 100% POLIESTER, RESITENCIA A TRACAO = 09 KN/M                                                                                                                                                                                                                                                                                                                                                                                                       </t>
  </si>
  <si>
    <t xml:space="preserve">GEOTEXTIL NAO TECIDO AGULHADO DE FILAMENTOS CONTINUOS 100% POLIESTER, RESITENCIA A TRACAO = 10 KN/M                                                                                                                                                                                                                                                                                                                                                                                                       </t>
  </si>
  <si>
    <t xml:space="preserve">GEOTEXTIL NAO TECIDO AGULHADO DE FILAMENTOS CONTINUOS 100% POLIESTER, RESITENCIA A TRACAO = 14 KN/M                                                                                                                                                                                                                                                                                                                                                                                                       </t>
  </si>
  <si>
    <t xml:space="preserve">GEOTEXTIL NAO TECIDO AGULHADO DE FILAMENTOS CONTINUOS 100% POLIESTER, RESITENCIA A TRACAO = 16 KN/M                                                                                                                                                                                                                                                                                                                                                                                                       </t>
  </si>
  <si>
    <t xml:space="preserve">GEOTEXTIL NAO TECIDO AGULHADO DE FILAMENTOS CONTINUOS 100% POLIESTER, RESITENCIA A TRACAO = 21 KN/M                                                                                                                                                                                                                                                                                                                                                                                                       </t>
  </si>
  <si>
    <t xml:space="preserve">GEOTEXTIL NAO TECIDO AGULHADO DE FILAMENTOS CONTINUOS 100% POLIESTER, RESITENCIA A TRACAO = 26 KN/M                                                                                                                                                                                                                                                                                                                                                                                                       </t>
  </si>
  <si>
    <t xml:space="preserve">GEOTEXTIL NAO TECIDO AGULHADO DE FILAMENTOS CONTINUOS 100% POLIESTER, RESITENCIA A TRACAO = 31 KN/M                                                                                                                                                                                                                                                                                                                                                                                                       </t>
  </si>
  <si>
    <t xml:space="preserve">GERADOR PORTATIL MONOFASICO, POTENCIA 5500 VA, MOTOR A GASOLINA, POTENCIA DO MOTOR 13 CV                                                                                                                                                                                                                                                                                                                                                                                                                  </t>
  </si>
  <si>
    <t xml:space="preserve">GESSEIRO (HORISTA)                                                                                                                                                                                                                                                                                                                                                                                                                                                                                        </t>
  </si>
  <si>
    <t xml:space="preserve">GESSEIRO (MENSALISTA)                                                                                                                                                                                                                                                                                                                                                                                                                                                                                     </t>
  </si>
  <si>
    <t xml:space="preserve">GESSO COLA, EM PO, PARA FIXACAO DE MOLDURAS, SANCAS E BLOCOS DE GESSO                                                                                                                                                                                                                                                                                                                                                                                                                                     </t>
  </si>
  <si>
    <t xml:space="preserve">GESSO EM PO PARA REVESTIMENTOS/MOLDURAS/SANCAS E USO GERAL                                                                                                                                                                                                                                                                                                                                                                                                                                                </t>
  </si>
  <si>
    <t xml:space="preserve">GESSO PROJETADO                                                                                                                                                                                                                                                                                                                                                                                                                                                                                           </t>
  </si>
  <si>
    <t xml:space="preserve">GONZO DE EMBUTIR, EM LATAO / ZAMAC, *20 X 48* MM, PARA JANELA BASCULANTE / PIVOTANTE, JOGO COM 4 PECAS (PAR)  - INCLUI PARAFUSOS                                                                                                                                                                                                                                                                                                                                                                          </t>
  </si>
  <si>
    <t xml:space="preserve">GONZO DE SOBREPOR, EM LATAO / ZAMAC, PARA JANELA PIVOTANTE - INCLUI PARAFUSOS                                                                                                                                                                                                                                                                                                                                                                                                                             </t>
  </si>
  <si>
    <t xml:space="preserve">GRADE DE DISCOS COM CONTROLE REMOTO, REBOCAVEL, COM 24 DISCOS 24" X 6 MM, COM PNEUS PARA TRANSPORTE                                                                                                                                                                                                                                                                                                                                                                                                       </t>
  </si>
  <si>
    <t xml:space="preserve">GRADE DE DISCOS MECANICA 20X24" COM 20 DISCOS 24" X 6MM  COM PNEUS PARA TRANSPORTE                                                                                                                                                                                                                                                                                                                                                                                                                        </t>
  </si>
  <si>
    <t xml:space="preserve">GRAMA BATATAIS EM PLACAS, SEM PLANTIO                                                                                                                                                                                                                                                                                                                                                                                                                                                                     </t>
  </si>
  <si>
    <t xml:space="preserve">GRAMA ESMERALDA OU SAO CARLOS OU CURITIBANA, EM PLACAS, SEM PLANTIO                                                                                                                                                                                                                                                                                                                                                                                                                                       </t>
  </si>
  <si>
    <t xml:space="preserve">GRAMPO DE ACO POLIDO 1 " X 9                                                                                                                                                                                                                                                                                                                                                                                                                                                                              </t>
  </si>
  <si>
    <t xml:space="preserve">GRAMPO DE ACO POLIDO 7/8 " X 9                                                                                                                                                                                                                                                                                                                                                                                                                                                                            </t>
  </si>
  <si>
    <t xml:space="preserve">GRAMPO LINHA VIVA DE LATAO ESTANHADO, DIAMETRO DO CONDUTOR PRINCIPAL DE 10 A 120 MM2, DIAMETRO DA DERIVACAO DE 10 A 70 MM2                                                                                                                                                                                                                                                                                                                                                                                </t>
  </si>
  <si>
    <t xml:space="preserve">GRAMPO METALICO TIPO OLHAL PARA HASTE DE ATERRAMENTO DE 1/2'', CONDUTOR DE *10* A 50 MM2                                                                                                                                                                                                                                                                                                                                                                                                                  </t>
  </si>
  <si>
    <t xml:space="preserve">GRAMPO METALICO TIPO OLHAL PARA HASTE DE ATERRAMENTO DE 1'', CONDUTOR DE *10* A 50 MM2                                                                                                                                                                                                                                                                                                                                                                                                                    </t>
  </si>
  <si>
    <t xml:space="preserve">GRAMPO METALICO TIPO OLHAL PARA HASTE DE ATERRAMENTO DE 3/4'', CONDUTOR DE *10* A 50 MM2                                                                                                                                                                                                                                                                                                                                                                                                                  </t>
  </si>
  <si>
    <t xml:space="preserve">GRAMPO METALICO TIPO OLHAL PARA HASTE DE ATERRAMENTO DE 5/8'', CONDUTOR DE *10* A 50 MM2                                                                                                                                                                                                                                                                                                                                                                                                                  </t>
  </si>
  <si>
    <t xml:space="preserve">GRAMPO METALICO TIPO U PARA HASTE DE ATERRAMENTO DE ATE 3/4'', CONDUTOR DE 10 A 25 MM2                                                                                                                                                                                                                                                                                                                                                                                                                    </t>
  </si>
  <si>
    <t xml:space="preserve">GRAMPO METALICO TIPO U PARA HASTE DE ATERRAMENTO DE ATE 5/8'', CONDUTOR DE 10 A 25 MM2                                                                                                                                                                                                                                                                                                                                                                                                                    </t>
  </si>
  <si>
    <t xml:space="preserve">GRAMPO PARALELO METALICO PARA CABO DE 6 A 50 MM2, COM 2 PARAFUSOS                                                                                                                                                                                                                                                                                                                                                                                                                                         </t>
  </si>
  <si>
    <t xml:space="preserve">GRAMPO U DE 5/8 " N8 EM ACO GALVANIZADO                                                                                                                                                                                                                                                                                                                                                                                                                                                                   </t>
  </si>
  <si>
    <t xml:space="preserve">GRANALHA DE ACO, ANGULAR (GRIT), PARA JATEAMENTO, PENEIRA 0,117 A 1,00 MM, (SAE G-40 A G-80)                                                                                                                                                                                                                                                                                                                                                                                                              </t>
  </si>
  <si>
    <t>SC25KG</t>
  </si>
  <si>
    <t xml:space="preserve">GRANALHA DE ACO, ANGULAR (GRIT), PARA JATEAMENTO, PENEIRA 1,41 A 1,19 MM (SAE G16)                                                                                                                                                                                                                                                                                                                                                                                                                        </t>
  </si>
  <si>
    <t xml:space="preserve">GRANALHA DE ACO, ESFERICA (SHOT), PARA JATEAMENTO, PENEIRA 0,40 A 1,00 MM (SAE S-170 A S-280)                                                                                                                                                                                                                                                                                                                                                                                                             </t>
  </si>
  <si>
    <t xml:space="preserve">GRANALHA DE ACO, ESFERICA (SHOT), PARA JATEAMENTO, PENEIRA 1,19 A 1,00 MM  (SAE S390)                                                                                                                                                                                                                                                                                                                                                                                                                     </t>
  </si>
  <si>
    <t xml:space="preserve">GRANILHA/ GRANA/ PEDRISCO OU AGREGADO EM MARMORE/ GRANITO/ QUARTZO E CALCARIO, PRETO, CINZA, PALHA OU BRANCO                                                                                                                                                                                                                                                                                                                                                                                              </t>
  </si>
  <si>
    <t xml:space="preserve">GRANITO PARA BANCADA, POLIDO, TIPO ANDORINHA/ QUARTZ/ CASTELO/ CORUMBA OU OUTROS EQUIVALENTES DA REGIAO, E=  *2,5* CM                                                                                                                                                                                                                                                                                                                                                                                     </t>
  </si>
  <si>
    <t xml:space="preserve">GRAUTE CIMENTICIO PARA USO GERAL                                                                                                                                                                                                                                                                                                                                                                                                                                                                          </t>
  </si>
  <si>
    <t xml:space="preserve">GRAXA LUBRIFICANTE A BASE DE LITIO, DE MULTIPLAS APLICACOES E CONTENDO ADITIVOS DE EXTREMA PRESSAO (GRAU DE VISCOSIDADE NLGI 2)                                                                                                                                                                                                                                                                                                                                                                           </t>
  </si>
  <si>
    <t xml:space="preserve">GRELHA FIXA, EM PVC BRANCA, QUADRADA, 150 X 150 MM, PARA RALOS E CAIXAS                                                                                                                                                                                                                                                                                                                                                                                                                                   </t>
  </si>
  <si>
    <t xml:space="preserve">GRELHA FIXA, PVC CROMADA, REDONDA, 150 MM, PARA RALOS E CAIXAS                                                                                                                                                                                                                                                                                                                                                                                                                                            </t>
  </si>
  <si>
    <t xml:space="preserve">GRELHA FOFO ARTICULADA, CARGA MAXIMA 1,5 T, *300 X 1000* MM, E= *15* MM                                                                                                                                                                                                                                                                                                                                                                                                                                   </t>
  </si>
  <si>
    <t xml:space="preserve">GRELHA FOFO SIMPLES COM REQUADRO, CARGA MAXIMA  12,5 T, *300 X 1000* MM, E= *15* MM, AREA ESTACIONAMENTO CARRO PASSEIO                                                                                                                                                                                                                                                                                                                                                                                    </t>
  </si>
  <si>
    <t xml:space="preserve">GRELHA FOFO SIMPLES COM REQUADRO, CARGA MAXIMA 1,5 T, 150 X 1000 MM, E= *15* MM                                                                                                                                                                                                                                                                                                                                                                                                                           </t>
  </si>
  <si>
    <t xml:space="preserve">GRELHA FOFO SIMPLES COM REQUADRO, CARGA MAXIMA 1,5 T, 200 X 1000 MM, E= *15* MM                                                                                                                                                                                                                                                                                                                                                                                                                           </t>
  </si>
  <si>
    <t xml:space="preserve">GRUA ASCENCIONAL, LANCA DE 30 M, CAPACIDADE DE 1,0 T A 30 M, ALTURA ATE 39 M                                                                                                                                                                                                                                                                                                                                                                                                                              </t>
  </si>
  <si>
    <t xml:space="preserve">GRUA ASCENCIONAL, LANCA DE 42 M, CAPACIDADE DE 1,5 T A 30 M, ALTURA ATE 39 M                                                                                                                                                                                                                                                                                                                                                                                                                              </t>
  </si>
  <si>
    <t xml:space="preserve">GRUA ASCENCIONAL, LANCA DE 50 M, CAPACIDADE DE 2,33 T A 30 M, ALTURA ATE 48 M                                                                                                                                                                                                                                                                                                                                                                                                                             </t>
  </si>
  <si>
    <t xml:space="preserve">GRUPO GERADOR A GASOLINA, POTENCIA NOMINAL 2,2 KW, TENSAO DE SAIDA 110/220 V, MOTOR POTENCIA 6,5 HP                                                                                                                                                                                                                                                                                                                                                                                                       </t>
  </si>
  <si>
    <t xml:space="preserve">GRUPO GERADOR DE SOLDA ELETRICA, COM MAQUINA DE SOLDA, ATE 400 AMPERES E GERADOR A DIESEL 30 CV, MOTOR 4 CILINDROS, TANQUE COMBUST., CARENAGEM DE PROTECAO SOBRE RODAS                                                                                                                                                                                                                                                                                                                                    </t>
  </si>
  <si>
    <t xml:space="preserve">GRUPO GERADOR DE SOLDA ELETRICA, COM MAQUINA DE SOLDA, ATE 400 AMPERES E GERADOR A DIESEL 60 CV, MOTOR 4 CILINDROS, TANQUE COMBUST., CARENAGEM DE PROTECAO SOBRE RODAS                                                                                                                                                                                                                                                                                                                                    </t>
  </si>
  <si>
    <t xml:space="preserve">GRUPO GERADOR DIESEL, COM CARENAGEM, POTENCIA STANDART ENTRE 100 E 110 KVA, VELOCIDADE DE 1800 RPM, FREQUENCIA DE 60 HZ                                                                                                                                                                                                                                                                                                                                                                                   </t>
  </si>
  <si>
    <t xml:space="preserve">GRUPO GERADOR DIESEL, COM CARENAGEM, POTENCIA STANDART ENTRE 140 E 150 KVA, VELOCIDADE DE 1800 RPM, FREQUENCIA DE 60 HZ                                                                                                                                                                                                                                                                                                                                                                                   </t>
  </si>
  <si>
    <t xml:space="preserve">GRUPO GERADOR DIESEL, COM CARENAGEM, POTENCIA STANDART ENTRE 210 E 220 KVA, VELOCIDADE DE 1800 RPM, FREQUENCIA DE 60 HZ                                                                                                                                                                                                                                                                                                                                                                                   </t>
  </si>
  <si>
    <t xml:space="preserve">GRUPO GERADOR DIESEL, COM CARENAGEM, POTENCIA STANDART ENTRE 250 E 260 KVA, VELOCIDADE DE 1800 RPM, FREQUENCIA DE 60 HZ                                                                                                                                                                                                                                                                                                                                                                                   </t>
  </si>
  <si>
    <t xml:space="preserve">GRUPO GERADOR DIESEL, COM CARENAGEM, POTENCIA STANDART ENTRE 50 E 55 KVA, VELOCIDADE DE 1800 RPM, FREQUENCIA DE 60 HZ                                                                                                                                                                                                                                                                                                                                                                                     </t>
  </si>
  <si>
    <t xml:space="preserve">GRUPO GERADOR DIESEL, SEM CARENAGEM, POTENCIA STANDART ENTRE 100 E 110 KVA, VELOCIDADE DE 1800 RPM, FREQUENCIA DE 60 HZ                                                                                                                                                                                                                                                                                                                                                                                   </t>
  </si>
  <si>
    <t xml:space="preserve">GRUPO GERADOR DIESEL, SEM CARENAGEM, POTENCIA STANDART ENTRE 210 E 220 KVA, VELOCIDADE DE 1800 RPM, FREQUENCIA DE 60 HZ                                                                                                                                                                                                                                                                                                                                                                                   </t>
  </si>
  <si>
    <t xml:space="preserve">GRUPO GERADOR DIESEL, SEM CARENAGEM, POTENCIA STANDART ENTRE 250 E 260 KVA, VELOCIDADE DE 1800 RPM, FREQUENCIA DE 60 HZ                                                                                                                                                                                                                                                                                                                                                                                   </t>
  </si>
  <si>
    <t xml:space="preserve">GRUPO GERADOR DIESEL, SEM CARENAGEM, POTENCIA STANDART ENTRE 80 E 90 KVA, VELOCIDADE DE 1800 RPM, FREQUENCIA DE 60 HZ                                                                                                                                                                                                                                                                                                                                                                                     </t>
  </si>
  <si>
    <t xml:space="preserve">GRUPO GERADOR ESTACIONARIO SILENCIADO, POTENCIA 50 KVA, MOTOR  DIESEL                                                                                                                                                                                                                                                                                                                                                                                                                                     </t>
  </si>
  <si>
    <t xml:space="preserve">GRUPO GERADOR ESTACIONARIO, MOTOR DIESEL POTENCIA 170 KVA                                                                                                                                                                                                                                                                                                                                                                                                                                                 </t>
  </si>
  <si>
    <t xml:space="preserve">GRUPO GERADOR ESTACIONARIO, POTENCIA 150 KVA, MOTOR DIESEL                                                                                                                                                                                                                                                                                                                                                                                                                                                </t>
  </si>
  <si>
    <t xml:space="preserve">GRUPO GERADOR ESTACIONARIO, SILENCIADO, POTENCIA 180 KVA, MOTOR  DIESEL                                                                                                                                                                                                                                                                                                                                                                                                                                   </t>
  </si>
  <si>
    <t xml:space="preserve">GRUPO GERADOR REBOCAVEL, POTENCIA *66* KVA, MOTOR A DIESEL                                                                                                                                                                                                                                                                                                                                                                                                                                                </t>
  </si>
  <si>
    <t xml:space="preserve">GUARNICAO / ALIZAR / VISTA LISA EM MADEIRA MACICA, PARA PORTA  , E = *1* CM, L = *5* CM, CEDRINHO / ANGELIM COMERCIAL / TAURI/ CURUPIXA / PEROBA / CUMARU OU EQUIVALENTE DA REGIAO                                                                                                                                                                                                                                                                                                                        </t>
  </si>
  <si>
    <t xml:space="preserve">GUARNICAO / ALIZAR / VISTA LISA EM MADEIRA MACICA, PARA PORTA , E = *1* CM, L = *5* CM,  PINUS /EUCALIPTO / VIROLA OU EQUIVALENTE DA REGIAO                                                                                                                                                                                                                                                                                                                                                               </t>
  </si>
  <si>
    <t xml:space="preserve">GUARNICAO / ALIZAR / VISTA, E = *1,5* CM, L = *5,0* CM, EM POLIESTIRENO, BRANCO (JOGO PARA 1 FACE)                                                                                                                                                                                                                                                                                                                                                                                                        </t>
  </si>
  <si>
    <t xml:space="preserve">GUARNICAO / MOLDURA / ARREMATE DE ACABAMENTO PARA ESQUADRIA, EM ALUMINIO PERFIL 25, ACABAMENTO ANODIZADO BRANCO OU BRILHANTE, PARA 1 FACE                                                                                                                                                                                                                                                                                                                                                                 </t>
  </si>
  <si>
    <t xml:space="preserve">GUARNICAO/ALIZAR/VISTA, E = *1,3* CM, L = *5,0* CM HASTE REGULAVEL = *35* MM, EM MDF/PVC WOOD/ POLIESTIRENO OU MADEIRA LAMINADA, PRIMER BRANCO (JOGO PARA 1 FACE)                                                                                                                                                                                                                                                                                                                                         </t>
  </si>
  <si>
    <t xml:space="preserve">GUARNICAO/ALIZAR/VISTA, E = *1,3* CM, L = *7,0* CM, EM POLIESTIRENO, BRANCO (JOGO PARA 1 FACE)                                                                                                                                                                                                                                                                                                                                                                                                            </t>
  </si>
  <si>
    <t xml:space="preserve">GUINCHO DE ALAVANCA MANUAL, CAPACIDADE DE 1,6 T, COM 20 M DE CABO DE ACO (AQUISICAO)                                                                                                                                                                                                                                                                                                                                                                                                                      </t>
  </si>
  <si>
    <t xml:space="preserve">GUINCHO DE ALAVANCA MANUAL, CAPACIDADE 3,2 T COM 20 M DE CABO DE ACO DIAMETRO 16,3 MM                                                                                                                                                                                                                                                                                                                                                                                                                     </t>
  </si>
  <si>
    <t xml:space="preserve">GUINCHO ELETRICO DE COLUNA, CAPACIDADE 400 KG, COM MOTO FREIO, MOTOR TRIFASICO DE 1,25 CV                                                                                                                                                                                                                                                                                                                                                                                                                 </t>
  </si>
  <si>
    <t xml:space="preserve">GUINDASTE HIDRAULICO AUTOPROPELIDO, COM LANCA TELESCOPICA 28,80 M, CAPACIDADE MAXIMA 30 T, POTENCIA 97 KW, TRACAO  4 X 4                                                                                                                                                                                                                                                                                                                                                                                  </t>
  </si>
  <si>
    <t xml:space="preserve">GUINDASTE HIDRAULICO AUTOPROPELIDO, COM LANCA TELESCOPICA 40 M, CAPACIDADE MAXIMA 60 T, POTENCIA 260 KW, TRACAO  6 X 6                                                                                                                                                                                                                                                                                                                                                                                    </t>
  </si>
  <si>
    <t xml:space="preserve">GUINDASTE HIDRAULICO AUTOPROPELIDO, COM LANCA TELESCOPICA 50 M, CAPACIDADE MAXIMA 100 T, POTENCIA 350 KW,  TRACAO 10 X 6                                                                                                                                                                                                                                                                                                                                                                                  </t>
  </si>
  <si>
    <t xml:space="preserve">GUINDAUTO HIDRAULICO, CAPACIDADE MAXIMA DE CARGA 10000 KG, MOMENTO MAXIMO DE CARGA 23 TM , ALCANCE MAXIMO HORIZONTAL 11,80 M, PARA MONTAGEM SOBRE CHASSI DE CAMINHAO PBT MINIMO 15000 KG (INCLUI MONTAGEM, NAO INCLUI CAMINHAO)                                                                                                                                                                                                                                                                           </t>
  </si>
  <si>
    <t xml:space="preserve">GUINDAUTO HIDRAULICO, CAPACIDADE MAXIMA DE CARGA 14340 KG, MOMENTO MAXIMO DE CARGA 42,3 TM, ALCANCE MAXIMO HORIZONTAL 16,80 M, PARA MONTAGEM SOBRE CHASSI DE CAMINHAO PBT MINIMO 23000 KG (INCLUI MONTAGEM, NAO INCLUI CAMINHAO)                                                                                                                                                                                                                                                                          </t>
  </si>
  <si>
    <t xml:space="preserve">GUINDAUTO HIDRAULICO, CAPACIDADE MAXIMA DE CARGA 30000 KG, MOMENTO MAXIMO DE CARGA 92,2 TM , ALCANCE MAXIMO HORIZONTAL  22,00 M, PARA MONTAGEM SOBRE CHASSI DE CAMINHAO PBT MINIMO 30000 KG (INCLUI MONTAGEM, NAO INCLUI CAMINHAO)                                                                                                                                                                                                                                                                        </t>
  </si>
  <si>
    <t xml:space="preserve">GUINDAUTO HIDRAULICO, CAPACIDADE MAXIMA DE CARGA 3300 KG, MOMENTO MAXIMO DE CARGA 5,8 TM , ALCANCE MAXIMO HORIZONTAL  7,60 M, PARA MONTAGEM SOBRE CHASSI DE CAMINHAO PBT MINIMO 8000 KG (INCLUI MONTAGEM, NAO INCLUI CAMINHAO)                                                                                                                                                                                                                                                                            </t>
  </si>
  <si>
    <t xml:space="preserve">GUINDAUTO HIDRAULICO, CAPACIDADE MAXIMA DE CARGA 6200 KG, MOMENTO MAXIMO DE CARGA 11,7 TM , ALCANCE MAXIMO HORIZONTAL  9,70 M, PARA MONTAGEM SOBRE CHASSI DE CAMINHAO PBT MINIMO 13000 KG (INCLUI MONTAGEM, NAO INCLUI CAMINHAO)                                                                                                                                                                                                                                                                          </t>
  </si>
  <si>
    <t xml:space="preserve">GUINDAUTO HIDRAULICO, CAPACIDADE MAXIMA DE CARGA 8500 KG, MOMENTO MAXIMO DE CARGA 30,4 TM , ALCANCE MAXIMO HORIZONTAL  14,30 M, PARA MONTAGEM SOBRE CHASSI DE CAMINHAO PBT MINIMO 23000 KG (INCLUI MONTAGEM, NAO INCLUI CAMINHAO)                                                                                                                                                                                                                                                                         </t>
  </si>
  <si>
    <t xml:space="preserve">HASTE ANCORA EM ACO GALVANIZADO, DIMENSOES 16 MM X 2000 MM                                                                                                                                                                                                                                                                                                                                                                                                                                                </t>
  </si>
  <si>
    <t xml:space="preserve">HASTE DE ATERRAMENTO EM ACO COM 3,00 M DE COMPRIMENTO E DN = 3/4", REVESTIDA COM BAIXA CAMADA DE COBRE, SEM CONECTOR                                                                                                                                                                                                                                                                                                                                                                                      </t>
  </si>
  <si>
    <t xml:space="preserve">HASTE DE ATERRAMENTO EM ACO COM 3,00 M DE COMPRIMENTO E DN = 5/8", REVESTIDA COM BAIXA CAMADA DE COBRE, COM CONECTOR TIPO GRAMPO                                                                                                                                                                                                                                                                                                                                                                          </t>
  </si>
  <si>
    <t xml:space="preserve">HASTE DE ATERRAMENTO EM ACO COM 3,00 M DE COMPRIMENTO E DN = 5/8", REVESTIDA COM BAIXA CAMADA DE COBRE, SEM CONECTOR                                                                                                                                                                                                                                                                                                                                                                                      </t>
  </si>
  <si>
    <t xml:space="preserve">HASTE DE ATERRAMENTO EM ACO GALVANIZADO TIPO CANTONEIRA COM 2,00 M DE COMPRIMENTO, 25 X 25 MM E CHAPA DE 3/16"                                                                                                                                                                                                                                                                                                                                                                                            </t>
  </si>
  <si>
    <t xml:space="preserve">HASTE RETA DE ACO GALVANIZADO, H = *30* CM, BASE RETANGULAR, PARA FIXACAO DE CONCERTINA SIMPLES DE 30 CM (NAO INCLUI OS FIXADORES)                                                                                                                                                                                                                                                                                                                                                                        </t>
  </si>
  <si>
    <t xml:space="preserve">HASTE RETA PARA GANCHO DE FERRO GALVANIZADO, COM ROSCA 1/4 " X 30 CM PARA FIXACAO DE TELHA METALICA, INCLUI PORCA E ARRUELAS DE VEDACAO                                                                                                                                                                                                                                                                                                                                                                   </t>
  </si>
  <si>
    <t xml:space="preserve">HASTE RETA PARA GANCHO DE FERRO GALVANIZADO, COM ROSCA 1/4 " X 40 CM PARA FIXACAO DE TELHA DE FIBROCIMENTO, INCLUI PORCA SEXTAVADA DE  ZINCO                                                                                                                                                                                                                                                                                                                                                              </t>
  </si>
  <si>
    <t xml:space="preserve">HASTE RETA PARA GANCHO DE FERRO GALVANIZADO, COM ROSCA 5/16" X 35 CM PARA FIXACAO DE TELHA DE FIBROCIMENTO, INCLUI PORCA E ARRUELAS DE VEDACAO                                                                                                                                                                                                                                                                                                                                                            </t>
  </si>
  <si>
    <t xml:space="preserve">HASTE RETA PARA GANCHO DE FERRO GALVANIZADO, COM ROSCA 5/16" X 40 CM PARA FIXACAO DE TELHA DE FIBROCIMENTO, INCLUI PORCA SEXTAVADA DE  ZINCO                                                                                                                                                                                                                                                                                                                                                              </t>
  </si>
  <si>
    <t xml:space="preserve">HASTE RETA PARA GANCHO DE FERRO GALVANIZADO, COM ROSCA 5/16" X 45 CM PARA FIXACAO DE TELHA DE FIBROCIMENTO, INCLUI PORCA E ARRUELAS DE VEDACAO                                                                                                                                                                                                                                                                                                                                                            </t>
  </si>
  <si>
    <t xml:space="preserve">HIDRANTE DE COLUNA COMPLETO, EM FERRO FUNDIDO, DN = 100 MM, COM REGISTRO, CUNHA DE BORRACHA, CURVA DESSIMETRICA, EXTREMIDADE E TAMPAS (INCLUI KIT FIXACAO)                                                                                                                                                                                                                                                                                                                                                </t>
  </si>
  <si>
    <t xml:space="preserve">HIDRANTE DE COLUNA COMPLETO, EM FERRO FUNDIDO, DN = 75 MM, COM REGISTRO, CUNHA DE BORRACHA, CURVA DESSIMETRICA, EXTREMIDADE E TAMPAS (INCLUI KIT FIXACAO)                                                                                                                                                                                                                                                                                                                                                 </t>
  </si>
  <si>
    <t xml:space="preserve">HIDRANTE SUBTERRANEO, EM FERRO FUNDIDO, COM CURVA CURTA E CAIXA, DN 75 MM                                                                                                                                                                                                                                                                                                                                                                                                                                 </t>
  </si>
  <si>
    <t xml:space="preserve">HIDRANTE SUBTERRANEO, EM FERRO FUNDIDO, COM CURVA LONGA E CAIXA, DN 75 MM                                                                                                                                                                                                                                                                                                                                                                                                                                 </t>
  </si>
  <si>
    <t xml:space="preserve">HIDROJATEADORA PARA DESOBSTRUCAO DE REDES E GALERIAS, TANQUE 7000 L, BOMBA TRIPLEX 120 KGF/CM2 128 L/MIN (INCLUI MONTAGEM, NAO INCLUI CAMINHAO)                                                                                                                                                                                                                                                                                                                                                           </t>
  </si>
  <si>
    <t xml:space="preserve">HIDROJATEADORA PARA DESOBSTRUCAO DE REDES E GALERIAS, TANQUE 7000 L, BOMBA TRIPLEX 140 KGF/CM2 260 L/MIN ALIMENTADA POR MOTOR INDEPENDENTE A DIESEL POTENCIA 125 CV (INCLUI MONTAGEM, NAO INCLUI CAMINHAO)                                                                                                                                                                                                                                                                                                </t>
  </si>
  <si>
    <t xml:space="preserve">HIDROMETRO MULTIJATO / MEDIDOR DE AGUA, DN 1 1/2", VAZAO MAXIMA DE 20 M3/H, PARA AGUA POTAVEL FRIA, RELOJOARIA PLANA, CLASSE B, HORIZONTAL (SEM CONEXOES)                                                                                                                                                                                                                                                                                                                                                 </t>
  </si>
  <si>
    <t xml:space="preserve">HIDROMETRO MULTIJATO / MEDIDOR DE AGUA, DN 1", VAZAO MAXIMA DE 10 M3/H, PARA AGUA POTAVEL FRIA, RELOJOARIA PLANA, CLASSE B, HORIZONTAL (SEM CONEXOES)                                                                                                                                                                                                                                                                                                                                                     </t>
  </si>
  <si>
    <t xml:space="preserve">HIDROMETRO MULTIJATO / MEDIDOR DE AGUA, DN 1", VAZAO MAXIMA DE 7 M3/H, PARA AGUA POTAVEL FRIA, RELOJOARIA PLANA, CLASSE B, HORIZONTAL (SEM CONEXOES)                                                                                                                                                                                                                                                                                                                                                      </t>
  </si>
  <si>
    <t xml:space="preserve">HIDROMETRO MULTIJATO / MEDIDOR DE AGUA, DN 2", VAZAO MAXIMA DE 30 M3/H, PARA AGUA POTAVEL FRIA, RELOJOARIA PLANA, CLASSE B, HORIZONTAL (SEM CONEXOES)                                                                                                                                                                                                                                                                                                                                                     </t>
  </si>
  <si>
    <t xml:space="preserve">HIDROMETRO UNIJATO / MEDIDOR DE AGUA, DN 1/2", VAZAO MAXIMA DE 1,5 M3/H, PARA AGUA POTAVEL FRIA, RELOJOARIA PLANA, CLASSE B, HORIZONTAL (SEM CONEXOES)                                                                                                                                                                                                                                                                                                                                                    </t>
  </si>
  <si>
    <t xml:space="preserve">HIDROMETRO UNIJATO / MEDIDOR DE AGUA, DN 1/2", VAZAO MAXIMA DE 3 M3/H, PARA AGUA POTAVEL FRIA, RELOJOARIA PLANA, CLASSE B, HORIZONTAL (SEM CONEXOES)                                                                                                                                                                                                                                                                                                                                                      </t>
  </si>
  <si>
    <t xml:space="preserve">HIDROMETRO UNIJATO / MEDIDOR DE AGUA, DN 3/4", VAZAO MAXIMA DE 5 M3/H, PARA AGUA POTAVEL FRIA, RELOJOARIA PLANA, CLASSE B, HORIZONTAL (SEM CONEXOES)0,                                                                                                                                                                                                                                                                                                                                                    </t>
  </si>
  <si>
    <t xml:space="preserve">HIDROMETRO WOLTMANN, DN 2", VAZAO MAXIMA DE 50 M3/H, PARA AGUA POTAVEL FRIA, RELOJOARIA PLANA, TURBINA HORIZONTAL, EQUIPADO COM TELIMETRIA (SEM CONEXOES)                                                                                                                                                                                                                                                                                                                                                 </t>
  </si>
  <si>
    <t xml:space="preserve">HIDROMETRO WOLTMANN, DN 3", VAZAO MAXIMA DE 80 M3/H, PARA AGUA POTAVEL FRIA, RELOJOARIA PLANA, TURBINA HORIZONTAL, EQUIPADO COM TELIMETRIA (SEM CONEXOES)                                                                                                                                                                                                                                                                                                                                                 </t>
  </si>
  <si>
    <t xml:space="preserve">IGNITOR PARA LAMPADA DE VAPOR DE SODIO / VAPOR METALICO ATE 2000 W, TENSAO DE PULSO ENTRE 600 A 750 V                                                                                                                                                                                                                                                                                                                                                                                                     </t>
  </si>
  <si>
    <t xml:space="preserve">IGNITOR PARA LAMPADA DE VAPOR DE SODIO / VAPOR METALICO ATE 400 W, TENSAO DE PULSO ENTRE 3000 A 4500 V                                                                                                                                                                                                                                                                                                                                                                                                    </t>
  </si>
  <si>
    <t xml:space="preserve">IGNITOR PARA LAMPADA DE VAPOR DE SODIO / VAPOR METALICO ATE 400 W, TENSAO DE PULSO ENTRE 580 A 750 V                                                                                                                                                                                                                                                                                                                                                                                                      </t>
  </si>
  <si>
    <t xml:space="preserve">IMPERMEABILIZADOR (HORISTA)                                                                                                                                                                                                                                                                                                                                                                                                                                                                               </t>
  </si>
  <si>
    <t xml:space="preserve">IMPERMEABILIZADOR (MENSALISTA)                                                                                                                                                                                                                                                                                                                                                                                                                                                                            </t>
  </si>
  <si>
    <t xml:space="preserve">IMPERMEABILIZANTE FLEXIVEL BRANCO DE BASE ACRILICA PARA COBERTURAS                                                                                                                                                                                                                                                                                                                                                                                                                                        </t>
  </si>
  <si>
    <t xml:space="preserve">IMPERMEABILIZANTE INCOLOR,  BASE SILICONE, PARA TRATAMENTO DE FACHADAS, TELHAS, PEDRAS E OUTRAS SUPERFICIES                                                                                                                                                                                                                                                                                                                                                                                               </t>
  </si>
  <si>
    <t xml:space="preserve">IMUNIZANTE PARA MADEIRA, INCOLOR                                                                                                                                                                                                                                                                                                                                                                                                                                                                          </t>
  </si>
  <si>
    <t xml:space="preserve">INSTALADOR DE TUBULACOES (TUBOS/EQUIPAMENTOS) (MENSALISTA)                                                                                                                                                                                                                                                                                                                                                                                                                                                </t>
  </si>
  <si>
    <t xml:space="preserve">INSTALADOR DE TUBULACOES - TUBOS/EQUIPAMENTOS (HORISTA)                                                                                                                                                                                                                                                                                                                                                                                                                                                   </t>
  </si>
  <si>
    <t xml:space="preserve">INTERRUPTOR BIPOLAR SIMPLES 10 A, 250 V (APENAS MODULO)                                                                                                                                                                                                                                                                                                                                                                                                                                                   </t>
  </si>
  <si>
    <t xml:space="preserve">INTERRUPTOR BIPOLAR 10A, 250V, CONJUNTO MONTADO PARA EMBUTIR 4" X 2" (PLACA + SUPORTE + MODULO)                                                                                                                                                                                                                                                                                                                                                                                                           </t>
  </si>
  <si>
    <t xml:space="preserve">INTERRUPTOR INTERMEDIARIO 10 A, 250 V (APENAS MODULO)                                                                                                                                                                                                                                                                                                                                                                                                                                                     </t>
  </si>
  <si>
    <t xml:space="preserve">INTERRUPTOR INTERMEDIARIO 10A, 250V, CONJUNTO MONTADO PARA EMBUTIR 4" X 2" (PLACA + SUPORTE + MODULO)                                                                                                                                                                                                                                                                                                                                                                                                     </t>
  </si>
  <si>
    <t xml:space="preserve">INTERRUPTOR PARALELO + TOMADA 2P+T 10A, 250V, CONJUNTO MONTADO PARA EMBUTIR 4" X 2" (PLACA + SUPORTE + MODULOS)                                                                                                                                                                                                                                                                                                                                                                                           </t>
  </si>
  <si>
    <t xml:space="preserve">INTERRUPTOR PARALELO 10A, 250V (APENAS MODULO)                                                                                                                                                                                                                                                                                                                                                                                                                                                            </t>
  </si>
  <si>
    <t xml:space="preserve">INTERRUPTOR PARALELO 10A, 250V, CONJUNTO MONTADO PARA EMBUTIR 4" X 2" (PLACA + SUPORTE + MODULO)                                                                                                                                                                                                                                                                                                                                                                                                          </t>
  </si>
  <si>
    <t xml:space="preserve">INTERRUPTOR SIMPLES + INTERRUPTOR PARALELO + TOMADA 2P+T 10A, 250V, CONJUNTO MONTADO PARA EMBUTIR 4" X 2" (PLACA + SUPORTE + MODULOS)                                                                                                                                                                                                                                                                                                                                                                     </t>
  </si>
  <si>
    <t xml:space="preserve">INTERRUPTOR SIMPLES + INTERRUPTOR PARALELO 10A, 250V, CONJUNTO MONTADO PARA EMBUTIR 4" X 2" (PLACA + SUPORTE + MODULOS)                                                                                                                                                                                                                                                                                                                                                                                   </t>
  </si>
  <si>
    <t xml:space="preserve">INTERRUPTOR SIMPLES + TOMADA 2P+T 10A, 250V, CONJUNTO MONTADO PARA EMBUTIR 4" X 2" (PLACA + SUPORTE + MODULOS)                                                                                                                                                                                                                                                                                                                                                                                            </t>
  </si>
  <si>
    <t xml:space="preserve">INTERRUPTOR SIMPLES + 2 INTERRUPTORES PARALELOS 10A, 250V, CONJUNTO MONTADO PARA EMBUTIR 4" X 2" (PLACA + SUPORTE + MODULOS)                                                                                                                                                                                                                                                                                                                                                                              </t>
  </si>
  <si>
    <t xml:space="preserve">INTERRUPTOR SIMPLES 10A, 250V (APENAS MODULO)                                                                                                                                                                                                                                                                                                                                                                                                                                                             </t>
  </si>
  <si>
    <t xml:space="preserve">INTERRUPTOR SIMPLES 10A, 250V, CONJUNTO MONTADO PARA EMBUTIR 4" X 2" (PLACA + SUPORTE + MODULO)                                                                                                                                                                                                                                                                                                                                                                                                           </t>
  </si>
  <si>
    <t xml:space="preserve">INTERRUPTOR SIMPLES 10A, 250V, CONJUNTO MONTADO PARA SOBREPOR 4" X 2" (CAIXA + MODULO)                                                                                                                                                                                                                                                                                                                                                                                                                    </t>
  </si>
  <si>
    <t xml:space="preserve">INTERRUPTOR SIMPLES 10A, 250V, CONJUNTO MONTADO PARA SOBREPOR 4" X 2" (CAIXA + 2 MODULOS)                                                                                                                                                                                                                                                                                                                                                                                                                 </t>
  </si>
  <si>
    <t xml:space="preserve">INTERRUPTORES PARALELOS (2 MODULOS) + TOMADA 2P+T 10A, 250V, CONJUNTO MONTADO PARA EMBUTIR 4" X 2" (PLACA + SUPORTE + MODULOS)                                                                                                                                                                                                                                                                                                                                                                            </t>
  </si>
  <si>
    <t xml:space="preserve">INTERRUPTORES PARALELOS (2 MODULOS) 10A, 250V, CONJUNTO MONTADO PARA EMBUTIR 4" X 2" (PLACA + SUPORTE + MODULOS)                                                                                                                                                                                                                                                                                                                                                                                          </t>
  </si>
  <si>
    <t xml:space="preserve">INTERRUPTORES PARALELOS (3 MODULOS) 10A, 250V, CONJUNTO MONTADO PARA EMBUTIR 4" X 2" (PLACA + SUPORTE + MODULO)                                                                                                                                                                                                                                                                                                                                                                                           </t>
  </si>
  <si>
    <t xml:space="preserve">INTERRUPTORES SIMPLES (2 MODULOS) + TOMADA 2P+T 10A, 250V, CONJUNTO MONTADO PARA EMBUTIR 4" X 2" (PLACA + SUPORTE + MODULOS)                                                                                                                                                                                                                                                                                                                                                                              </t>
  </si>
  <si>
    <t xml:space="preserve">INTERRUPTORES SIMPLES (2 MODULOS) + 1 INTERRUPTOR PARALELO 10A, 250V, CONJUNTO MONTADO PARA EMBUTIR 4" X 2" (PLACA + SUPORTE + MODULOS)                                                                                                                                                                                                                                                                                                                                                                   </t>
  </si>
  <si>
    <t xml:space="preserve">INTERRUPTORES SIMPLES (2 MODULOS) 10A, 250V, CONJUNTO MONTADO PARA EMBUTIR 4" X 2" (PLACA + SUPORTE + MODULOS)                                                                                                                                                                                                                                                                                                                                                                                            </t>
  </si>
  <si>
    <t xml:space="preserve">INTERRUPTORES SIMPLES (3 MODULOS) 10A, 250V, CONJUNTO MONTADO PARA EMBUTIR 4" X 2" (PLACA + SUPORTE + MODULOS)                                                                                                                                                                                                                                                                                                                                                                                            </t>
  </si>
  <si>
    <t xml:space="preserve">INVERSOR DE SOLDA MONOFASICO DE 160 A, POTENCIA DE 5400 W, TENSAO DE 220 V, TURBO VENTILADO, PROTECAO POR FUSIVEL TERMICO, PARA ELETRODOS DE 2,0 A 4,0 MM                                                                                                                                                                                                                                                                                                                                                 </t>
  </si>
  <si>
    <t xml:space="preserve">ISOLADOR DE PORCELANA SUSPENSO, DISCO TIPO GARFO OLHAL, DIAMETRO DE 152 MM, PARA TENSAO DE *15* KV                                                                                                                                                                                                                                                                                                                                                                                                        </t>
  </si>
  <si>
    <t xml:space="preserve">ISOLADOR DE PORCELANA, TIPO BUCHA, PARA TENSAO DE *15* KV                                                                                                                                                                                                                                                                                                                                                                                                                                                 </t>
  </si>
  <si>
    <t xml:space="preserve">ISOLADOR DE PORCELANA, TIPO BUCHA, PARA TENSAO DE *35* KV                                                                                                                                                                                                                                                                                                                                                                                                                                                 </t>
  </si>
  <si>
    <t xml:space="preserve">ISOLADOR DE PORCELANA, TIPO PINO MONOCORPO, PARA TENSAO DE *15* KV                                                                                                                                                                                                                                                                                                                                                                                                                                        </t>
  </si>
  <si>
    <t xml:space="preserve">ISOLADOR DE PORCELANA, TIPO PINO MONOCORPO, PARA TENSAO DE *35* KV                                                                                                                                                                                                                                                                                                                                                                                                                                        </t>
  </si>
  <si>
    <t xml:space="preserve">ISOLADOR DE PORCELANA, TIPO ROLDANA, DIMENSOES DE *72* X *72* MM, PARA USO EM BAIXA TENSAO                                                                                                                                                                                                                                                                                                                                                                                                                </t>
  </si>
  <si>
    <t xml:space="preserve">JANELA BASCULANTE EM MADEIRA PINUS/ EUCALIPTO/ TAUARI/ VIROLA OU EQUIVALENTE DA REGIAO, *60 X 60*, CAIXA DO BATENTE/ MARCO E = *10* CM, 2 BASCULAS PARA VIDRO, COM FERRAGENS (SEM VIDRO, SEM GUARNICAO/ALIZAR E SEM ACABAMENTO)                                                                                                                                                                                                                                                                           </t>
  </si>
  <si>
    <t xml:space="preserve">JANELA BASCULANTE EM MADEIRA PINUS/ EUCALIPTO/ TAUARI/ VIROLA OU EQUIVALENTE DA REGIAO, CAIXA DO BATENTE/ MARCO *10* CM, *2* FOLHAS BASCULANTES PARA VIDRO, COM FERRAGENS (SEM VIDRO, SEM GUARNICAO/ALIZAR E SEM ACABAMENTO)                                                                                                                                                                                                                                                                              </t>
  </si>
  <si>
    <t xml:space="preserve">JANELA BASCULANTE, ACO, COM BATENTE/REQUADRO, 60 X 60 CM (SEM VIDROS)                                                                                                                                                                                                                                                                                                                                                                                                                                     </t>
  </si>
  <si>
    <t xml:space="preserve">JANELA BASCULANTE, EM ALUMINIO PERFIL 20, 80 X 60 CM (A X L), 4 FLS (1 FIXA E 3 MOVEIS), ACABAMENTO BRANCO OU BRILHANTE, BATENTE DE 3 A 4 CM, COM VIDRO 4 MM, SEM GUARNICAO                                                                                                                                                                                                                                                                                                                               </t>
  </si>
  <si>
    <t xml:space="preserve">JANELA DE ABRIR EM MADEIRA IMBUIA/CEDRO ARANA/CEDRO ROSA OU EQUIVALENTE DA REGIAO, CAIXA DO BATENTE/MARCO *10* CM, 2 FOLHAS DE ABRIR TIPO VENEZIANA E 2 FOLHAS DE ABRIR PARA VIDRO, COM GUARNICAO/ALIZAR, COM FERRAGENS, (SEM VIDRO E SEM ACABAMENTO)                                                                                                                                                                                                                                                     </t>
  </si>
  <si>
    <t xml:space="preserve">JANELA DE ABRIR EM MADEIRA PINUS/EUCALIPTO/ TAUARI/ VIROLA OU EQUIVALENTE DA REGIAO, CAIXA DO BATENTE/MARCO *10* CM, 2 FOLHAS DE ABRIR TIPO VENEZIANA E 2 FOLHAS GUILHOTINA PARA VIDRO, COM FERRAGENS (SEM VIDRO,SEM GUARNICAO/ALIZAR E SEM ACABAMENTO)                                                                                                                                                                                                                                                   </t>
  </si>
  <si>
    <t xml:space="preserve">JANELA DE CORRER, ACO, BATENTE/REQUADRO DE 6 A 14 CM, COM DIVISAO HORIZ , PINT ANTICORROSIVA, SEM VIDRO, BANDEIRA COM BASCULA, 4 FLS, 120 X 150 CM (A X L)                                                                                                                                                                                                                                                                                                                                                </t>
  </si>
  <si>
    <t xml:space="preserve">JANELA DE CORRER, EM ALUMINIO PEFIL 25, 100 X 200 CM (A X L), 4 FLS, SEM BANDEIRA, ACABAMENTO BRANCO OU BRILHANTE, BATENTE DE 6 A 7 CM, COM VIDRO 4 MM, SEM GUARNICAO/ALIZAR                                                                                                                                                                                                                                                                                                                              </t>
  </si>
  <si>
    <t xml:space="preserve">JANELA DE CORRER, EM ALUMINIO PERFIL 25, 100 X 120 CM (A X L), 2 FLS MOVEIS, SEM BANDEIRA, ACABAMENTO BRANCO OU BRILHANTE, BATENTE DE 6 A 7 CM, COM VIDRO 4 MM, SEM GUARNICAO                                                                                                                                                                                                                                                                                                                             </t>
  </si>
  <si>
    <t xml:space="preserve">JANELA DE CORRER, EM ALUMINIO PERFIL 25, 100 X 150 CM (A X L), 2 FLS MOVEIS, SEM BANDEIRA, ACABAMENTO BRANCO OU BRILHANTE, BATENTE DE 6 A 7 CM, COM VIDRO 4 MM, SEM GUARNICAO                                                                                                                                                                                                                                                                                                                             </t>
  </si>
  <si>
    <t xml:space="preserve">JANELA DE CORRER, EM ALUMINIO PERFIL 25, 100 X 150 CM (A X L), 4 FLS MOVEIS, SEM BANDEIRA, ACABAMENTO BRANCO OU BRILHANTE, BATENTE DE 6 A 7 CM, COM VIDRO 4 MM, SEM GUARNICAO/ALIZAR                                                                                                                                                                                                                                                                                                                      </t>
  </si>
  <si>
    <t xml:space="preserve">JANELA DE CORRER, EM ALUMINIO PERFIL 25, 120 X 150 CM (A X L), 4 FLS, BANDEIRA COM BASCULA, ACABAMENTO BRANCO OU BRILHANTE, BATENTE/REQUADRO DE 6 A 14 CM, COM VIDRO 4 MM, SEM GUARNICAO/ALIZAR                                                                                                                                                                                                                                                                                                           </t>
  </si>
  <si>
    <t xml:space="preserve">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                                                                                                                                                                                                  </t>
  </si>
  <si>
    <t xml:space="preserve">JANELA DE 6 FOLHAS DE CORRER EM MADEIRA IMBUIA/CEDRO ARANA/CEDRO ROSA OU EQUIVALENTE DA REGIAO, CAIXA DO BATENTE/MARCO *10* CM, 2 FOLHAS DE CORRER VENEZIANA, 2 FOLHAS FIXAS VENEZIANA E 2 FOLHAS DE CORRER PARA VIDRO, COM FERRAGENS (SEM VIDRO, SEM ACABAMENTO E SEM GUARNICAO/ALIZAR)                                                                                                                                                                                                                  </t>
  </si>
  <si>
    <t xml:space="preserve">JANELA DE 6 FOLHAS DE CORRER EM MADEIRA PINUS/ EUCALIPTO/ TAUARI/ VIROLA OU  EQUIVALENTE DA REGIAO, CAIXA DO BATENTE/MARCO *10* CM, 2 FOLHAS DE CORRER VENEZIANA, 2 FOLHAS FIXAS VENEZIANA E 2 FOLHAS DE CORRER PARA VIDRO, COM FERRAGENS (SEM VIDRO, SEM ACABAMENTO E SEM GUARNICAO/ALIZAR)                                                                                                                                                                                                              </t>
  </si>
  <si>
    <t xml:space="preserve">JANELA EM MADEIRA CEDRINHO/ ANGELIM COMERCIAL/ CURUPIXA/ CUMARU OU EQUIVALENTE DA REGIAO, CAIXA DO BATENTE/MARCO *10* CM, 2 FOLHAS DE ABRIR TIPO VENEZIANA E 2 FOLHAS GUILHOTINA PARA VIDRO, COM GUARNICAO/ALIZAR, COM FERRAGENS (SEM VIDRO E SEM ACABAMENTO)                                                                                                                                                                                                                                             </t>
  </si>
  <si>
    <t xml:space="preserve">JANELA FIXA, EM ALUMINIO PERFIL 20, 60  X 80 CM (A X L), BATENTE/REQUADRO DE 3 A 14 CM, COM VIDRO 4 MM, SEM GUARNICAO/ALIZAR, ACABAMENTO ALUM BRANCO OU BRILHANTE                                                                                                                                                                                                                                                                                                                                         </t>
  </si>
  <si>
    <t xml:space="preserve">JANELA INTEGRADA VENEZIANA EM ALUMINIO PERFIL 25, 120 X 120 CM (A X L), 2 FLS ( 2 VIDROS) E VENEZIANA COM ACIONAMENTO MANUAL, SEM BANDEIRA, ACABAMENTO BRILHANTE, BATENTE DE 11,50 A 12,50 CM, COM VIDRO 4 MM, INCLUSO GUARNICAO                                                                                                                                                                                                                                                                          </t>
  </si>
  <si>
    <t xml:space="preserve">JANELA MAXIM AR EM MADEIRA CEDRINHO/ ANGELIM COMERCIAL/ CURUPIXA/ CUMARU OU EQUIVALENTE DA REGIAO, CAIXA DO BATENTE/MARCO *10* CM, 1 FOLHA  PARA VIDRO, COM GUARNICAO/ALIZAR, COM FERRAGENS, (SEM VIDRO E SEM ACABAMENTO)                                                                                                                                                                                                                                                                                 </t>
  </si>
  <si>
    <t xml:space="preserve">JANELA MAXIM AR, EM ALUMINIO PERFIL 25, 60 X 80 CM (A X L), ACABAMENTO BRANCO OU BRILHANTE, BATENTE DE 4 A 5 CM, COM VIDRO 4 MM, SEM GUARNICAO/ALIZAR                                                                                                                                                                                                                                                                                                                                                     </t>
  </si>
  <si>
    <t xml:space="preserve">JANELA MAXIMO-AR, ACO GALVANIZADO PINT. ANTICORROSIVA, COM BATENTE/REQUADRO DE 6 A 14 CM, SEM VIDRO, COM GRADE, 1 FL, 60  X 80 CM (A X L)                                                                                                                                                                                                                                                                                                                                                                 </t>
  </si>
  <si>
    <t xml:space="preserve">JANELA VENEZIANA DE CORRER, EM ALUMINIO PERFIL 25, 100 X 120 CM (A X L), 3 FLS (2 VENEZIANAS E 1 VIDRO), SEM BANDEIRA, ACABAMENTO BRANCO OU BRILHANTE, BATENTE DE 8 A 9 CM, COM VIDRO 4 MM, SEM GUARNICAO/ALIZAR                                                                                                                                                                                                                                                                                          </t>
  </si>
  <si>
    <t xml:space="preserve">JANELA VENEZIANA DE CORRER, EM ALUMINIO PERFIL 25, 100 X 150 CM (A X L), 6 FLS (4 VENEZIANAS E 2 VIDROS), SEM BANDEIRA, ACABAMENTO BRANCO OU BRILHANTE, BATENTE DE 8 A 9 CM, COM VIDRO 4 MM, SEM GUARNICAO / ALIZAR                                                                                                                                                                                                                                                                                       </t>
  </si>
  <si>
    <t xml:space="preserve">JARDINEIRO (HORISTA)                                                                                                                                                                                                                                                                                                                                                                                                                                                                                      </t>
  </si>
  <si>
    <t xml:space="preserve">JARDINEIRO (MENSALISTA)                                                                                                                                                                                                                                                                                                                                                                                                                                                                                   </t>
  </si>
  <si>
    <t xml:space="preserve">JOELHO CPVC, SOLDAVEL, 45 GRAUS, 15 MM, PARA AGUA QUENTE                                                                                                                                                                                                                                                                                                                                                                                                                                                  </t>
  </si>
  <si>
    <t xml:space="preserve">JOELHO CPVC, SOLDAVEL, 45 GRAUS, 22 MM, PARA AGUA QUENTE                                                                                                                                                                                                                                                                                                                                                                                                                                                  </t>
  </si>
  <si>
    <t xml:space="preserve">JOELHO CPVC, SOLDAVEL, 45 GRAUS, 28 MM, PARA AGUA QUENTE                                                                                                                                                                                                                                                                                                                                                                                                                                                  </t>
  </si>
  <si>
    <t xml:space="preserve">JOELHO CPVC, SOLDAVEL, 45 GRAUS, 35 MM, PARA AGUA QUENTE                                                                                                                                                                                                                                                                                                                                                                                                                                                  </t>
  </si>
  <si>
    <t xml:space="preserve">JOELHO CPVC, SOLDAVEL, 45 GRAUS, 42 MM, PARA AGUA QUENTE                                                                                                                                                                                                                                                                                                                                                                                                                                                  </t>
  </si>
  <si>
    <t xml:space="preserve">JOELHO CPVC, SOLDAVEL, 45 GRAUS, 54 MM, PARA AGUA QUENTE                                                                                                                                                                                                                                                                                                                                                                                                                                                  </t>
  </si>
  <si>
    <t xml:space="preserve">JOELHO CPVC, SOLDAVEL, 45 GRAUS, 73 MM, PARA AGUA QUENTE                                                                                                                                                                                                                                                                                                                                                                                                                                                  </t>
  </si>
  <si>
    <t xml:space="preserve">JOELHO CPVC, SOLDAVEL, 45 GRAUS, 89 MM, PARA AGUA QUENTE                                                                                                                                                                                                                                                                                                                                                                                                                                                  </t>
  </si>
  <si>
    <t xml:space="preserve">JOELHO CPVC, SOLDAVEL, 90 GRAUS, 114 MM, PARA AGUA QUENTE                                                                                                                                                                                                                                                                                                                                                                                                                                                 </t>
  </si>
  <si>
    <t xml:space="preserve">JOELHO CPVC, SOLDAVEL, 90 GRAUS, 15 MM, PARA AGUA QUENTE                                                                                                                                                                                                                                                                                                                                                                                                                                                  </t>
  </si>
  <si>
    <t xml:space="preserve">JOELHO CPVC, SOLDAVEL, 90 GRAUS, 22 MM, PARA AGUA QUENTE                                                                                                                                                                                                                                                                                                                                                                                                                                                  </t>
  </si>
  <si>
    <t xml:space="preserve">JOELHO CPVC, SOLDAVEL, 90 GRAUS, 28 MM, PARA AGUA QUENTE                                                                                                                                                                                                                                                                                                                                                                                                                                                  </t>
  </si>
  <si>
    <t xml:space="preserve">JOELHO CPVC, SOLDAVEL, 90 GRAUS, 35 MM, PARA AGUA QUENTE                                                                                                                                                                                                                                                                                                                                                                                                                                                  </t>
  </si>
  <si>
    <t xml:space="preserve">JOELHO CPVC, SOLDAVEL, 90 GRAUS, 42 MM, PARA AGUA QUENTE                                                                                                                                                                                                                                                                                                                                                                                                                                                  </t>
  </si>
  <si>
    <t xml:space="preserve">JOELHO CPVC, SOLDAVEL, 90 GRAUS, 54 MM, PARA AGUA QUENTE                                                                                                                                                                                                                                                                                                                                                                                                                                                  </t>
  </si>
  <si>
    <t xml:space="preserve">JOELHO CPVC, SOLDAVEL, 90 GRAUS, 73 MM, PARA AGUA QUENTE                                                                                                                                                                                                                                                                                                                                                                                                                                                  </t>
  </si>
  <si>
    <t xml:space="preserve">JOELHO CPVC, SOLDAVEL, 90 GRAUS, 89 MM, PARA AGUA QUENTE                                                                                                                                                                                                                                                                                                                                                                                                                                                  </t>
  </si>
  <si>
    <t xml:space="preserve">JOELHO DE REDUCAO, PVC SOLDAVEL, 90 GRAUS, 25 MM X 20 MM, COR MARROM, PARA AGUA FRIA PREDIAL                                                                                                                                                                                                                                                                                                                                                                                                              </t>
  </si>
  <si>
    <t xml:space="preserve">JOELHO DE REDUCAO, PVC SOLDAVEL, 90 GRAUS, 32 MM X 25 MM, COR MARROM, PARA AGUA FRIA PREDIAL                                                                                                                                                                                                                                                                                                                                                                                                              </t>
  </si>
  <si>
    <t xml:space="preserve">JOELHO DE REDUCAO, PVC, ROSCAVEL, 90 GRAUS, 1" X 3/4", COR BRANCA, PARA AGUA FRIA PREDIAL                                                                                                                                                                                                                                                                                                                                                                                                                 </t>
  </si>
  <si>
    <t xml:space="preserve">JOELHO DE REDUCAO, PVC, ROSCAVEL, 90 GRAUS, 3/4" X 1/2", COR BRANCA, PARA AGUA FRIA PREDIAL                                                                                                                                                                                                                                                                                                                                                                                                               </t>
  </si>
  <si>
    <t xml:space="preserve">JOELHO DE TRANSICAO, CPVC, SOLDAVEL, 90 GRAUS, 15 MM X 1/2", PARA AGUA QUENTE                                                                                                                                                                                                                                                                                                                                                                                                                             </t>
  </si>
  <si>
    <t xml:space="preserve">JOELHO DE TRANSICAO, CPVC, SOLDAVEL, 90 GRAUS, 22 MM X 1/2", PARA AGUA QUENTE                                                                                                                                                                                                                                                                                                                                                                                                                             </t>
  </si>
  <si>
    <t xml:space="preserve">JOELHO DE TRANSICAO, CPVC, SOLDAVEL, 90 GRAUS, 22 MM X 3/4", PARA AGUA QUENTE                                                                                                                                                                                                                                                                                                                                                                                                                             </t>
  </si>
  <si>
    <t xml:space="preserve">JOELHO PPR 45 GRAUS, SOLDAVEL, F/F, DN 20 MM, PARA AGUA QUENTE PREDIAL                                                                                                                                                                                                                                                                                                                                                                                                                                    </t>
  </si>
  <si>
    <t xml:space="preserve">JOELHO PPR 45 GRAUS, SOLDAVEL, F/F, DN 25 MM, PARA AGUA QUENTE PREDIAL                                                                                                                                                                                                                                                                                                                                                                                                                                    </t>
  </si>
  <si>
    <t xml:space="preserve">JOELHO PPR 45 GRAUS, SOLDAVEL, F/F, DN 40 MM, PARA AQUA QUENTE E FRIA PREDIAL                                                                                                                                                                                                                                                                                                                                                                                                                             </t>
  </si>
  <si>
    <t xml:space="preserve">JOELHO PPR 45 GRAUS, SOLDAVEL, F/F, DN 50 MM, PARA AQUA QUENTE E FRIA PREDIAL                                                                                                                                                                                                                                                                                                                                                                                                                             </t>
  </si>
  <si>
    <t xml:space="preserve">JOELHO PPR 45 GRAUS, SOLDAVEL, F/F, DN 63 MM, PARA AQUA QUENTE E FRIA PREDIAL                                                                                                                                                                                                                                                                                                                                                                                                                             </t>
  </si>
  <si>
    <t xml:space="preserve">JOELHO PPR 45 GRAUS, SOLDAVEL, F/F, DN 75 MM, PARA AQUA QUENTE E FRIA PREDIAL                                                                                                                                                                                                                                                                                                                                                                                                                             </t>
  </si>
  <si>
    <t xml:space="preserve">JOELHO PPR 45 GRAUS, SOLDAVEL, F/F, DN 90 MM, PARA AQUA QUENTE E FRIA PREDIAL                                                                                                                                                                                                                                                                                                                                                                                                                             </t>
  </si>
  <si>
    <t xml:space="preserve">JOELHO PPR, 45 GRAUS, SOLDAVEL, F/F, DN 32 MM, PARA AGUA QUENTE PREDIAL                                                                                                                                                                                                                                                                                                                                                                                                                                   </t>
  </si>
  <si>
    <t xml:space="preserve">JOELHO PPR, 90 GRAUS, SOLDAVEL, F/F, DN 110 MM, PARA AGUA QUENTE PREDIAL                                                                                                                                                                                                                                                                                                                                                                                                                                  </t>
  </si>
  <si>
    <t xml:space="preserve">JOELHO PPR, 90 GRAUS, SOLDAVEL, F/F, DN 20 MM, PARA AGUA QUENTE PREDIAL                                                                                                                                                                                                                                                                                                                                                                                                                                   </t>
  </si>
  <si>
    <t xml:space="preserve">JOELHO PPR, 90 GRAUS, SOLDAVEL, F/F, DN 25 MM, PARA AGUA QUENTE PREDIAL                                                                                                                                                                                                                                                                                                                                                                                                                                   </t>
  </si>
  <si>
    <t xml:space="preserve">JOELHO PPR, 90 GRAUS, SOLDAVEL, F/F, DN 32 MM, PARA AGUA QUENTE PREDIAL                                                                                                                                                                                                                                                                                                                                                                                                                                   </t>
  </si>
  <si>
    <t xml:space="preserve">JOELHO PPR, 90 GRAUS, SOLDAVEL, F/F, DN 40 MM, PARA AGUA QUENTE PREDIAL                                                                                                                                                                                                                                                                                                                                                                                                                                   </t>
  </si>
  <si>
    <t xml:space="preserve">JOELHO PPR, 90 GRAUS, SOLDAVEL, F/F, DN 50 MM, PARA AGUA QUENTE PREDIAL                                                                                                                                                                                                                                                                                                                                                                                                                                   </t>
  </si>
  <si>
    <t xml:space="preserve">JOELHO PPR, 90 GRAUS, SOLDAVEL, F/F, DN 63 MM, PARA AGUA QUENTE PREDIAL                                                                                                                                                                                                                                                                                                                                                                                                                                   </t>
  </si>
  <si>
    <t xml:space="preserve">JOELHO PPR, 90 GRAUS, SOLDAVEL, F/F, DN 75 MM, PARA AGUA QUENTE PREDIAL                                                                                                                                                                                                                                                                                                                                                                                                                                   </t>
  </si>
  <si>
    <t xml:space="preserve">JOELHO PPR, 90 GRAUS, SOLDAVEL, F/F, DN 90 MM, PARA AGUA QUENTE PREDIAL                                                                                                                                                                                                                                                                                                                                                                                                                                   </t>
  </si>
  <si>
    <t xml:space="preserve">JOELHO PVC COM VISITA, 90 GRAUS, DN 100 X 50 MM, SERIE NORMAL, PARA ESGOTO PREDIAL                                                                                                                                                                                                                                                                                                                                                                                                                        </t>
  </si>
  <si>
    <t xml:space="preserve">JOELHO PVC, COM BOLSA E ANEL, 90 GRAUS, DN 40 X *38* MM, SERIE NORMAL, PARA ESGOTO PREDIAL                                                                                                                                                                                                                                                                                                                                                                                                                </t>
  </si>
  <si>
    <t xml:space="preserve">JOELHO PVC, ROSCAVEL, 45 GRAUS, 1/2", COR BRANCA, PARA AGUA FRIA PREDIAL                                                                                                                                                                                                                                                                                                                                                                                                                                  </t>
  </si>
  <si>
    <t xml:space="preserve">JOELHO PVC, ROSCAVEL, 45 GRAUS, 1", COR BRANCA, PARA AGUA FRIA PREDIAL                                                                                                                                                                                                                                                                                                                                                                                                                                    </t>
  </si>
  <si>
    <t xml:space="preserve">JOELHO PVC, ROSCAVEL, 45 GRAUS, 3/4", COR BRANCA, PARA AGUA FRIA PREDIAL                                                                                                                                                                                                                                                                                                                                                                                                                                  </t>
  </si>
  <si>
    <t xml:space="preserve">JOELHO PVC, ROSCAVEL, 90 GRAUS, 1/2", COR BRANCA, PARA AGUA FRIA PREDIAL                                                                                                                                                                                                                                                                                                                                                                                                                                  </t>
  </si>
  <si>
    <t xml:space="preserve">JOELHO PVC, ROSCAVEL, 90 GRAUS, 1", COR BRANCA, PARA AGUA FRIA PREDIAL                                                                                                                                                                                                                                                                                                                                                                                                                                    </t>
  </si>
  <si>
    <t xml:space="preserve">JOELHO PVC, ROSCAVEL, 90 GRAUS, 3/4", COR BRANCA, PARA AGUA FRIA PREDIAL                                                                                                                                                                                                                                                                                                                                                                                                                                  </t>
  </si>
  <si>
    <t xml:space="preserve">JOELHO PVC, SOLDAVEL COM ROSCA, 90 GRAUS, 20 MM X 1/2", COR MARROM, PARA AGUA FRIA PREDIAL                                                                                                                                                                                                                                                                                                                                                                                                                </t>
  </si>
  <si>
    <t xml:space="preserve">JOELHO PVC, SOLDAVEL COM ROSCA, 90 GRAUS, 25 MM X 1/2", COR MARROM, PARA AGUA FRIA PREDIAL                                                                                                                                                                                                                                                                                                                                                                                                                </t>
  </si>
  <si>
    <t xml:space="preserve">JOELHO PVC, SOLDAVEL COM ROSCA, 90 GRAUS, 25 MM X 3/4", COR MARROM, PARA AGUA FRIA PREDIAL                                                                                                                                                                                                                                                                                                                                                                                                                </t>
  </si>
  <si>
    <t xml:space="preserve">JOELHO PVC, SOLDAVEL COM ROSCA, 90 GRAUS, 32 MM X 3/4", COR MARROM, PARA AGUA FRIA PREDIAL                                                                                                                                                                                                                                                                                                                                                                                                                </t>
  </si>
  <si>
    <t xml:space="preserve">JOELHO PVC, SOLDAVEL, BB, 45 GRAUS, DN 40 MM, PARA ESGOTO PREDIAL                                                                                                                                                                                                                                                                                                                                                                                                                                         </t>
  </si>
  <si>
    <t xml:space="preserve">JOELHO PVC, SOLDAVEL, BB, 90 GRAUS, SEM ANEL, DN 40 MM, PARA ESGOTO PREDIAL SECUNDARIO                                                                                                                                                                                                                                                                                                                                                                                                                    </t>
  </si>
  <si>
    <t xml:space="preserve">JOELHO PVC, SOLDAVEL, COM BUCHA DE LATAO, 90 GRAUS, 20 MM X 1/2", PARA AGUA FRIA PREDIAL                                                                                                                                                                                                                                                                                                                                                                                                                  </t>
  </si>
  <si>
    <t xml:space="preserve">JOELHO PVC, SOLDAVEL, COM BUCHA DE LATAO, 90 GRAUS, 25 MM X 1/2", PARA AGUA FRIA PREDIAL                                                                                                                                                                                                                                                                                                                                                                                                                  </t>
  </si>
  <si>
    <t xml:space="preserve">JOELHO PVC, SOLDAVEL, COM BUCHA DE LATAO, 90 GRAUS, 25 MM X 3/4", PARA AGUA FRIA PREDIAL                                                                                                                                                                                                                                                                                                                                                                                                                  </t>
  </si>
  <si>
    <t xml:space="preserve">JOELHO PVC, SOLDAVEL, COM BUCHA DE LATAO, 90 GRAUS, 32 MM X 3/4", PARA AGUA FRIA PREDIAL                                                                                                                                                                                                                                                                                                                                                                                                                  </t>
  </si>
  <si>
    <t xml:space="preserve">JOELHO PVC, SOLDAVEL, PB, 45 GRAUS, DN 100 MM, PARA ESGOTO PREDIAL                                                                                                                                                                                                                                                                                                                                                                                                                                        </t>
  </si>
  <si>
    <t xml:space="preserve">JOELHO PVC, SOLDAVEL, PB, 45 GRAUS, DN 150 MM, PARA ESGOTO PREDIAL                                                                                                                                                                                                                                                                                                                                                                                                                                        </t>
  </si>
  <si>
    <t xml:space="preserve">JOELHO PVC, SOLDAVEL, PB, 45 GRAUS, DN 40 MM, PARA ESGOTO PREDIAL                                                                                                                                                                                                                                                                                                                                                                                                                                         </t>
  </si>
  <si>
    <t xml:space="preserve">JOELHO PVC, SOLDAVEL, PB, 45 GRAUS, DN 50 MM, PARA ESGOTO PREDIAL                                                                                                                                                                                                                                                                                                                                                                                                                                         </t>
  </si>
  <si>
    <t xml:space="preserve">JOELHO PVC, SOLDAVEL, PB, 45 GRAUS, DN 75 MM, PARA ESGOTO PREDIAL                                                                                                                                                                                                                                                                                                                                                                                                                                         </t>
  </si>
  <si>
    <t xml:space="preserve">JOELHO PVC, SOLDAVEL, PB, 90 GRAUS, DN 100 MM, PARA ESGOTO PREDIAL                                                                                                                                                                                                                                                                                                                                                                                                                                        </t>
  </si>
  <si>
    <t xml:space="preserve">JOELHO PVC, SOLDAVEL, PB, 90 GRAUS, DN 150 MM, PARA ESGOTO PREDIAL                                                                                                                                                                                                                                                                                                                                                                                                                                        </t>
  </si>
  <si>
    <t xml:space="preserve">JOELHO PVC, SOLDAVEL, PB, 90 GRAUS, DN 40 MM, PARA ESGOTO PREDIAL                                                                                                                                                                                                                                                                                                                                                                                                                                         </t>
  </si>
  <si>
    <t xml:space="preserve">JOELHO PVC, SOLDAVEL, PB, 90 GRAUS, DN 50 MM, PARA ESGOTO PREDIAL                                                                                                                                                                                                                                                                                                                                                                                                                                         </t>
  </si>
  <si>
    <t xml:space="preserve">JOELHO PVC, SOLDAVEL, PB, 90 GRAUS, DN 75 MM, PARA ESGOTO PREDIAL                                                                                                                                                                                                                                                                                                                                                                                                                                         </t>
  </si>
  <si>
    <t xml:space="preserve">JOELHO PVC, SOLDAVEL, 90 GRAUS, 110 MM, COR MARROM, PARA AGUA FRIA PREDIAL                                                                                                                                                                                                                                                                                                                                                                                                                                </t>
  </si>
  <si>
    <t xml:space="preserve">JOELHO PVC, SOLDAVEL, 90 GRAUS, 20 MM, COR MARROM, PARA AGUA FRIA PREDIAL                                                                                                                                                                                                                                                                                                                                                                                                                                 </t>
  </si>
  <si>
    <t xml:space="preserve">JOELHO PVC, SOLDAVEL, 90 GRAUS, 25 MM, COR MARROM, PARA AGUA FRIA PREDIAL                                                                                                                                                                                                                                                                                                                                                                                                                                 </t>
  </si>
  <si>
    <t xml:space="preserve">JOELHO PVC, SOLDAVEL, 90 GRAUS, 32 MM, COR MARROM, PARA AGUA FRIA PREDIAL                                                                                                                                                                                                                                                                                                                                                                                                                                 </t>
  </si>
  <si>
    <t xml:space="preserve">JOELHO PVC, SOLDAVEL, 90 GRAUS, 40 MM, COR MARROM, PARA AGUA FRIA PREDIAL                                                                                                                                                                                                                                                                                                                                                                                                                                 </t>
  </si>
  <si>
    <t xml:space="preserve">JOELHO PVC, SOLDAVEL, 90 GRAUS, 50 MM, COR MARROM, PARA AGUA FRIA PREDIAL                                                                                                                                                                                                                                                                                                                                                                                                                                 </t>
  </si>
  <si>
    <t xml:space="preserve">JOELHO PVC, SOLDAVEL, 90 GRAUS, 60 MM, COR MARROM, PARA AGUA FRIA PREDIAL                                                                                                                                                                                                                                                                                                                                                                                                                                 </t>
  </si>
  <si>
    <t xml:space="preserve">JOELHO PVC, SOLDAVEL, 90 GRAUS, 85 MM, COR MARROM, PARA AGUA FRIA PREDIAL                                                                                                                                                                                                                                                                                                                                                                                                                                 </t>
  </si>
  <si>
    <t xml:space="preserve">JOELHO PVC, 90 GRAUS, ROSCAVEL, 1 1/4", COR BRANCA, AGUA FRIA PREDIAL                                                                                                                                                                                                                                                                                                                                                                                                                                     </t>
  </si>
  <si>
    <t xml:space="preserve">JOELHO/COTOVELO 90 GRAUS, METALICO, PARA CONEXAO COM ANEL DESLIZANTE, DN 16 MM, EM TUBO PEX PARA INST. AGUA QUENTE/FRIA                                                                                                                                                                                                                                                                                                                                                                                   </t>
  </si>
  <si>
    <t xml:space="preserve">JOELHO/COTOVELO 90 GRAUS, METALICO, PARA CONEXAO COM ANEL DESLIZANTE, DN 20 MM, EM TUBO PEX PARA INST. AGUA QUENTE/FRIA                                                                                                                                                                                                                                                                                                                                                                                   </t>
  </si>
  <si>
    <t xml:space="preserve">JOELHO/COTOVELO 90 GRAUS, METALICO, PARA CONEXAO COM ANEL DESLIZANTE, DN 25 MM, EM TUBO PEX PARA INST. AGUA QUENTE/FRIA                                                                                                                                                                                                                                                                                                                                                                                   </t>
  </si>
  <si>
    <t xml:space="preserve">JOELHO/COTOVELO 90 GRAUS, METALICO, PARA CONEXAO COM ANEL DESLIZANTE, DN 32 MM, EM TUBO PEX PARA INST. AGUA QUENTE/FRIA                                                                                                                                                                                                                                                                                                                                                                                   </t>
  </si>
  <si>
    <t xml:space="preserve">JOELHO/COTOVELO 90 GRAUS, PLASTICO, PARA CONEXAO COM CRIMPAGEM, DN 16 MM, EM TUBO PEX PARA INST. AGUA QUENTE/FRIA                                                                                                                                                                                                                                                                                                                                                                                         </t>
  </si>
  <si>
    <t xml:space="preserve">JOELHO/COTOVELO 90 GRAUS, PLASTICO, PARA CONEXAO COM CRIMPAGEM, DN 20 MM, EM TUBO PEX PARA INST. AGUA QUENTE/FRIA                                                                                                                                                                                                                                                                                                                                                                                         </t>
  </si>
  <si>
    <t xml:space="preserve">JOELHO/COTOVELO 90 GRAUS, PLASTICO, PARA CONEXAO COM CRIMPAGEM, DN 25 MM, EM TUBO PEX PARA INST. AGUA QUENTE/FRIA                                                                                                                                                                                                                                                                                                                                                                                         </t>
  </si>
  <si>
    <t xml:space="preserve">JOELHO/COTOVELO 90 GRAUS, ROSCA FEMEA MOVEL, METALICO, PARA CONEXAO COM ANEL DESLIZANTE, DN 20 MM X 3/4", EM TUBO PEX PARA INST. AGUA QUENTE/FRIA                                                                                                                                                                                                                                                                                                                                                         </t>
  </si>
  <si>
    <t xml:space="preserve">JOELHO/COTOVELO 90 GRAUS, ROSCA FEMEA TERMINAL, METALICO, PARA CONEXAO COM ANEL DESLIZANTE, DN 16 MM X 1/2", EM TUBO PEX PARA INST. AGUA QUENTE/FRIA                                                                                                                                                                                                                                                                                                                                                      </t>
  </si>
  <si>
    <t xml:space="preserve">JOELHO/COTOVELO 90 GRAUS, ROSCA FEMEA TERMINAL, METALICO, PARA CONEXAO COM ANEL DESLIZANTE, DN 20 MM X 1/2", EM TUBO PEX PARA INST. AGUA QUENTE/FRIA                                                                                                                                                                                                                                                                                                                                                      </t>
  </si>
  <si>
    <t xml:space="preserve">JOELHO/COTOVELO 90 GRAUS, ROSCA FEMEA TERMINAL, METALICO, PARA CONEXAO COM ANEL DESLIZANTE, DN 20 MM X 3/4", EM TUBO PEX PARA INST. AGUA QUENTE/FRIA                                                                                                                                                                                                                                                                                                                                                      </t>
  </si>
  <si>
    <t xml:space="preserve">JOELHO/COTOVELO 90 GRAUS, ROSCA FEMEA TERMINAL, METALICO, PARA CONEXAO COM ANEL DESLIZANTE, DN 25 MM X 3/4", EM TUBO PEX PARA INST. AGUA QUENTE/FRIA                                                                                                                                                                                                                                                                                                                                                      </t>
  </si>
  <si>
    <t xml:space="preserve">JOELHO/COTOVELO 90 GRAUS, ROSCA FEMEA TERMINAL, PLASTICO, PARA CONEXAO COM CRIMPAGEM, DN 16 MM X 1/2", EM TUBO PEX PARA INST. AGUA QUENTE/FRIA                                                                                                                                                                                                                                                                                                                                                            </t>
  </si>
  <si>
    <t xml:space="preserve">JOELHO/COTOVELO 90 GRAUS, ROSCA FEMEA TERMINAL, PLASTICO, PARA CONEXAO COM CRIMPAGEM, DN 20 MM X 1/2", EM TUBO PEX PARA INST. AGUA QUENTE/FRIA                                                                                                                                                                                                                                                                                                                                                            </t>
  </si>
  <si>
    <t xml:space="preserve">JOELHO/COTOVELO 90 GRAUS, ROSCA FEMEA TERMINAL, PLASTICO, PARA CONEXAO COM CRIMPAGEM, DN 20 MM X 3/4", EM TUBO PEX PARA INST. AGUA QUENTE/FRIA                                                                                                                                                                                                                                                                                                                                                            </t>
  </si>
  <si>
    <t xml:space="preserve">JOELHO/COTOVELO 90 GRAUS, ROSCA FEMEA TERMINAL, PLASTICO, PARA CONEXAO COM CRIMPAGEM, DN 25 MM X 1/2", EM TUBO PEX PARA INST. AGUA QUENTE/FRIA                                                                                                                                                                                                                                                                                                                                                            </t>
  </si>
  <si>
    <t xml:space="preserve">JOELHO/COTOVELO 90 GRAUS, ROSCA FEMEA, COM BASE FIXA, METALICO, PARA CONEXAO COM ANEL DESLIZANTE, DN 16 MM X 1/2", EM TUBO PEX PARA INST. AGUA QUENTE/FRIA                                                                                                                                                                                                                                                                                                                                                </t>
  </si>
  <si>
    <t xml:space="preserve">JOELHO/COTOVELO 90 GRAUS, ROSCA FEMEA, COM BASE FIXA, METALICO, PARA CONEXAO COM ANEL DESLIZANTE, DN 20 MM X 1/2", EM TUBO PEX PARA INST. AGUA QUENTE/FRIA                                                                                                                                                                                                                                                                                                                                                </t>
  </si>
  <si>
    <t xml:space="preserve">JOELHO/COTOVELO 90 GRAUS, ROSCA FEMEA, COM BASE FIXA, METALICO, PARA CONEXAO COM ANEL DESLIZANTE, DN 25 MM X 3/4", EM TUBO PEX PARA INST. AGUA QUENTE/FRIA                                                                                                                                                                                                                                                                                                                                                </t>
  </si>
  <si>
    <t xml:space="preserve">JOELHO, PVC SERIE R, 45 GRAUS, DN 100 MM, PARA ESGOTO PREDIAL                                                                                                                                                                                                                                                                                                                                                                                                                                             </t>
  </si>
  <si>
    <t xml:space="preserve">JOELHO, PVC SERIE R, 45 GRAUS, DN 150 MM, PARA ESGOTO PREDIAL                                                                                                                                                                                                                                                                                                                                                                                                                                             </t>
  </si>
  <si>
    <t xml:space="preserve">JOELHO, PVC SERIE R, 45 GRAUS, DN 40 MM, PARA ESGOTO PREDIAL                                                                                                                                                                                                                                                                                                                                                                                                                                              </t>
  </si>
  <si>
    <t xml:space="preserve">JOELHO, PVC SERIE R, 45 GRAUS, DN 50 MM, PARA ESGOTO PREDIAL                                                                                                                                                                                                                                                                                                                                                                                                                                              </t>
  </si>
  <si>
    <t xml:space="preserve">JOELHO, PVC SERIE R, 45 GRAUS, DN 75 MM, PARA ESGOTO PREDIAL                                                                                                                                                                                                                                                                                                                                                                                                                                              </t>
  </si>
  <si>
    <t xml:space="preserve">JOELHO, PVC SERIE R, 90 GRAUS, DN 100 MM, PARA ESGOTO PREDIAL                                                                                                                                                                                                                                                                                                                                                                                                                                             </t>
  </si>
  <si>
    <t xml:space="preserve">JOELHO, PVC SERIE R, 90 GRAUS, DN 150 MM, PARA ESGOTO PREDIAL                                                                                                                                                                                                                                                                                                                                                                                                                                             </t>
  </si>
  <si>
    <t xml:space="preserve">JOELHO, PVC SERIE R, 90 GRAUS, DN 40 MM, PARA ESGOTO PREDIAL                                                                                                                                                                                                                                                                                                                                                                                                                                              </t>
  </si>
  <si>
    <t xml:space="preserve">JOELHO, PVC SERIE R, 90 GRAUS, DN 50 MM, PARA ESGOTO PREDIAL                                                                                                                                                                                                                                                                                                                                                                                                                                              </t>
  </si>
  <si>
    <t xml:space="preserve">JOELHO, PVC SERIE R, 90 GRAUS, DN 75 MM, PARA ESGOTO PREDIAL                                                                                                                                                                                                                                                                                                                                                                                                                                              </t>
  </si>
  <si>
    <t xml:space="preserve">JOELHO, PVC SOLDAVEL, 45 GRAUS, 20 MM, COR MARROM, PARA AGUA FRIA PREDIAL                                                                                                                                                                                                                                                                                                                                                                                                                                 </t>
  </si>
  <si>
    <t xml:space="preserve">JOELHO, PVC SOLDAVEL, 45 GRAUS, 25 MM, COR MARROM, PARA AGUA FRIA PREDIAL                                                                                                                                                                                                                                                                                                                                                                                                                                 </t>
  </si>
  <si>
    <t xml:space="preserve">JOELHO, PVC SOLDAVEL, 45 GRAUS, 32 MM, COR MARROM, PARA AGUA FRIA PREDIAL                                                                                                                                                                                                                                                                                                                                                                                                                                 </t>
  </si>
  <si>
    <t xml:space="preserve">JOELHO, PVC SOLDAVEL, 45 GRAUS, 40 MM, COR MARROM, PARA AGUA FRIA PREDIAL                                                                                                                                                                                                                                                                                                                                                                                                                                 </t>
  </si>
  <si>
    <t xml:space="preserve">JOELHO, PVC SOLDAVEL, 45 GRAUS, 50 MM, COR MARROM, PARA AGUA FRIA PREDIAL                                                                                                                                                                                                                                                                                                                                                                                                                                 </t>
  </si>
  <si>
    <t xml:space="preserve">JOELHO, PVC SOLDAVEL, 45 GRAUS, 60 MM, COR MARROM, PARA AGUA FRIA PREDIAL                                                                                                                                                                                                                                                                                                                                                                                                                                 </t>
  </si>
  <si>
    <t xml:space="preserve">JOELHO, PVC SOLDAVEL, 45 GRAUS, 75 MM, COR MARROM, PARA AGUA FRIA PREDIAL                                                                                                                                                                                                                                                                                                                                                                                                                                 </t>
  </si>
  <si>
    <t xml:space="preserve">JOELHO, PVC SOLDAVEL, 45 GRAUS, 85 MM, COR MARROM, PARA AGUA FRIA PREDIAL                                                                                                                                                                                                                                                                                                                                                                                                                                 </t>
  </si>
  <si>
    <t xml:space="preserve">JOELHO, PVC SOLDAVEL, 90 GRAUS, 75 MM, COR MARROM, PARA AGUA FRIA PREDIAL                                                                                                                                                                                                                                                                                                                                                                                                                                 </t>
  </si>
  <si>
    <t xml:space="preserve">JOGO DE TRANQUETA E ROSETA QUADRADA DE SOBREPOR SEM FUROS, EM LATAO CROMADO, *50 X 50* MM, PARA FECHADURA DE PORTA DE BANHEIRO                                                                                                                                                                                                                                                                                                                                                                            </t>
  </si>
  <si>
    <t xml:space="preserve">JOGO DE TRANQUETA E ROSETA REDONDA DE SOBREPOR SEM FUROS, EM LATAO CROMADO, DIAMETRO *50* MM, PARA FECHADURA DE PORTA DE BANHEIRO                                                                                                                                                                                                                                                                                                                                                                         </t>
  </si>
  <si>
    <t xml:space="preserve">JUNCAO DE REDUCAO INVERTIDA, PVC SOLDAVEL, 100 X 50 MM, SERIE NORMAL PARA ESGOTO PREDIAL                                                                                                                                                                                                                                                                                                                                                                                                                  </t>
  </si>
  <si>
    <t xml:space="preserve">JUNCAO DE REDUCAO INVERTIDA, PVC SOLDAVEL, 100 X 75 MM, SERIE NORMAL PARA ESGOTO PREDIAL                                                                                                                                                                                                                                                                                                                                                                                                                  </t>
  </si>
  <si>
    <t xml:space="preserve">JUNCAO DE REDUCAO INVERTIDA, PVC SOLDAVEL, 75 X 50 MM, SERIE NORMAL PARA ESGOTO PREDIAL                                                                                                                                                                                                                                                                                                                                                                                                                   </t>
  </si>
  <si>
    <t xml:space="preserve">JUNCAO DUPLA, PVC SERIE R, DN 100 X 100 X 100 MM, PARA ESGOTO PREDIAL                                                                                                                                                                                                                                                                                                                                                                                                                                     </t>
  </si>
  <si>
    <t xml:space="preserve">JUNCAO DUPLA, PVC SOLDAVEL, DN 100 X 100 X 100 MM , SERIE NORMAL PARA ESGOTO PREDIAL                                                                                                                                                                                                                                                                                                                                                                                                                      </t>
  </si>
  <si>
    <t xml:space="preserve">JUNCAO INVERTIDA, PVC SOLDAVEL, 75 X 75 MM, SERIE NORMAL PARA ESGOTO PREDIAL                                                                                                                                                                                                                                                                                                                                                                                                                              </t>
  </si>
  <si>
    <t xml:space="preserve">JUNCAO SIMPLES DE REDUCAO, PVC, DN 100 X 50 MM, SERIE NORMAL PARA ESGOTO PREDIAL                                                                                                                                                                                                                                                                                                                                                                                                                          </t>
  </si>
  <si>
    <t xml:space="preserve">JUNCAO SIMPLES DE REDUCAO, PVC, DN 100 X 75 MM, SERIE NORMAL PARA ESGOTO PREDIAL                                                                                                                                                                                                                                                                                                                                                                                                                          </t>
  </si>
  <si>
    <t xml:space="preserve">JUNCAO SIMPLES, PVC SERIE R, DN 100 X 100 MM, PARA ESGOTO PREDIAL                                                                                                                                                                                                                                                                                                                                                                                                                                         </t>
  </si>
  <si>
    <t xml:space="preserve">JUNCAO SIMPLES, PVC SERIE R, DN 100 X 75 MM, PARA ESGOTO PREDIAL                                                                                                                                                                                                                                                                                                                                                                                                                                          </t>
  </si>
  <si>
    <t xml:space="preserve">JUNCAO SIMPLES, PVC SERIE R, DN 150 X 100 MM, PARA ESGOTO PREDIAL                                                                                                                                                                                                                                                                                                                                                                                                                                         </t>
  </si>
  <si>
    <t xml:space="preserve">JUNCAO SIMPLES, PVC SERIE R, DN 150 X 150 MM, PARA ESGOTO PREDIAL                                                                                                                                                                                                                                                                                                                                                                                                                                         </t>
  </si>
  <si>
    <t xml:space="preserve">JUNCAO SIMPLES, PVC SERIE R, DN 40 X 40 MM, PARA ESGOTO PREDIAL                                                                                                                                                                                                                                                                                                                                                                                                                                           </t>
  </si>
  <si>
    <t xml:space="preserve">JUNCAO SIMPLES, PVC SERIE R, DN 50 X 50 MM, PARA ESGOTO PREDIAL                                                                                                                                                                                                                                                                                                                                                                                                                                           </t>
  </si>
  <si>
    <t xml:space="preserve">JUNCAO SIMPLES, PVC SERIE R, DN 75 X 75 MM, PARA ESGOTO PREDIAL                                                                                                                                                                                                                                                                                                                                                                                                                                           </t>
  </si>
  <si>
    <t xml:space="preserve">JUNCAO SIMPLES, PVC, 45 GRAUS, DN 100 X 100 MM, SERIE NORMAL PARA ESGOTO PREDIAL                                                                                                                                                                                                                                                                                                                                                                                                                          </t>
  </si>
  <si>
    <t xml:space="preserve">JUNCAO SIMPLES, PVC, 45 GRAUS, DN 40 X 40 MM, SERIE NORMAL PARA ESGOTO PREDIAL                                                                                                                                                                                                                                                                                                                                                                                                                            </t>
  </si>
  <si>
    <t xml:space="preserve">JUNCAO SIMPLES, PVC, 45 GRAUS, DN 50 X 50 MM, SERIE NORMAL PARA ESGOTO PREDIAL                                                                                                                                                                                                                                                                                                                                                                                                                            </t>
  </si>
  <si>
    <t xml:space="preserve">JUNCAO SIMPLES, PVC, 45 GRAUS, DN 75 X 75 MM, SERIE NORMAL PARA ESGOTO PREDIAL                                                                                                                                                                                                                                                                                                                                                                                                                            </t>
  </si>
  <si>
    <t xml:space="preserve">JUNCAO 2 GARRAS PARA FITA PERFURADA                                                                                                                                                                                                                                                                                                                                                                                                                                                                       </t>
  </si>
  <si>
    <t xml:space="preserve">JUNCAO, PVC, 45 GRAUS, JE, BBB, DN 150 MM, PARA TUBO CORRUGADO E/OU LISO, REDE COLETORA DE ESGOTO                                                                                                                                                                                                                                                                                                                                                                                                         </t>
  </si>
  <si>
    <t xml:space="preserve">JUNTA DE EXPANSAO BRONZE/LATAO (REF 900), PONTA X PONTA, 35 MM                                                                                                                                                                                                                                                                                                                                                                                                                                            </t>
  </si>
  <si>
    <t xml:space="preserve">JUNTA DE EXPANSAO BRONZE/LATAO (REF 900), PONTA X PONTA, 42 MM                                                                                                                                                                                                                                                                                                                                                                                                                                            </t>
  </si>
  <si>
    <t xml:space="preserve">JUNTA DE EXPANSAO BRONZE/LATAO (REF 900), PONTA X PONTA, 54 MM                                                                                                                                                                                                                                                                                                                                                                                                                                            </t>
  </si>
  <si>
    <t xml:space="preserve">JUNTA DE EXPANSAO BRONZE/LATAO (REF 900), PONTA X PONTA, 66 MM                                                                                                                                                                                                                                                                                                                                                                                                                                            </t>
  </si>
  <si>
    <t xml:space="preserve">JUNTA DE EXPANSAO DE COBRE (REF 900), PONTA X PONTA, 15 MM                                                                                                                                                                                                                                                                                                                                                                                                                                                </t>
  </si>
  <si>
    <t xml:space="preserve">JUNTA DE EXPANSAO DE COBRE (REF 900), PONTA X PONTA, 22 MM                                                                                                                                                                                                                                                                                                                                                                                                                                                </t>
  </si>
  <si>
    <t xml:space="preserve">JUNTA DE EXPANSAO DE COBRE (REF 900), PONTA X PONTA, 28 MM                                                                                                                                                                                                                                                                                                                                                                                                                                                </t>
  </si>
  <si>
    <t xml:space="preserve">JUNTA DILATACAO ELASTICA PARA CONCRETO (FUGENBAND) O-12, ATE 5 MCA                                                                                                                                                                                                                                                                                                                                                                                                                                        </t>
  </si>
  <si>
    <t xml:space="preserve">JUNTA DILATACAO ELASTICA PARA CONCRETO (FUGENBAND) O-22, ATE 30 MCA                                                                                                                                                                                                                                                                                                                                                                                                                                       </t>
  </si>
  <si>
    <t xml:space="preserve">JUNTA DILATACAO ELASTICA PARA CONCRETO (FUGENBAND) O-35/10, ATE 100 MCA                                                                                                                                                                                                                                                                                                                                                                                                                                   </t>
  </si>
  <si>
    <t xml:space="preserve">JUNTA DILATACAO ELASTICA PARA CONCRETO (FUGENBAND) O-35/6, ATE 100 MCA                                                                                                                                                                                                                                                                                                                                                                                                                                    </t>
  </si>
  <si>
    <t xml:space="preserve">JUNTA PLASTICA DE DILATACAO PARA PISOS, COR CINZA, 10 X 4,5 MM (ALTURA X ESPESSURA)                                                                                                                                                                                                                                                                                                                                                                                                                       </t>
  </si>
  <si>
    <t xml:space="preserve">JUNTA PLASTICA DE DILATACAO PARA PISOS, COR CINZA, 17 X 3 MM (ALTURA X ESPESSURA)                                                                                                                                                                                                                                                                                                                                                                                                                         </t>
  </si>
  <si>
    <t xml:space="preserve">JUNTA PLASTICA DE DILATACAO PARA PISOS, COR CINZA, 27 X 3 MM (ALTURA X ESPESSURA)                                                                                                                                                                                                                                                                                                                                                                                                                         </t>
  </si>
  <si>
    <t xml:space="preserve">KIT ACESSORIOS PARA COMPRESSOR DE AR, 5 PECAS (PISTOLAS PINTURA, LIMPEZA E PULVERIZACAO, CALIBRADOR E MANGUEIRA)                                                                                                                                                                                                                                                                                                                                                                                          </t>
  </si>
  <si>
    <t xml:space="preserve">KIT CAVALETE, PVC, COM REGISTRO, PARA HIDROMETRO, BITOLAS 1/2" OU 3/4" - COMPLETO                                                                                                                                                                                                                                                                                                                                                                                                                         </t>
  </si>
  <si>
    <t xml:space="preserve">KIT CHASSI COZINHA, CUBA SIMPLES SEM MAQUINA LAVAR LOUCA, INSTAL. PEX, QUADRO METALICO C/ TRAVESSA C/ FURO P/ESGOTO DN 50 MM E FUROS SUPERIORES P/AGUA, *340* X *650* MM (L X H), P/ CONEXAO COM ANEL DESLIZANTE (CONJUNTO COMPLETO)                                                                                                                                                                                                                                                                      </t>
  </si>
  <si>
    <t xml:space="preserve">KIT CHASSI COZINHA, CUBA SIMPLES SEM MAQUINA LAVAR LOUCA, INSTAL. PEX, QUADRO METALICO C/ TRAVESSA COM FURO P/ESGOTO DN 50 MM E FUROS SUPERIORES P/AGUA, *340* X *650* MM (L X H), P/ CONEXAO COM CRIMPAGEM (CONJUNTO COMPLETO)                                                                                                                                                                                                                                                                           </t>
  </si>
  <si>
    <t xml:space="preserve">KIT CHASSI TANQUE E MAQUINA LAVAR ROUPA, INSTAL. PEX, QUADRO METALICO C/ TRAVESSA C/ FURO P/ ESGOTO DN 50 MM, FURO LATERAL P/ MAQUINA E FUROS SUPERIORES P/ AGUA, *344* X *442* MM (L X H), P/ CONEXAO COM ANEL DESLIZANTE (CONJUNTO COMPLETO)                                                                                                                                                                                                                                                            </t>
  </si>
  <si>
    <t xml:space="preserve">KIT CHASSI TANQUE E MAQUINA LAVAR ROUPA, INSTAL. PEX, QUADRO METALICO C/ TRAVESSA C/ FURO P/ ESGOTO DN 50 MM, FURO LATERAL P/MAQUINA E FUROS SUPERIORES P/AGUA, *344* X *442* MM (L X H), P/ CONEXAO COM CRIMPAGEM (CONJUNTO COMPLETO)                                                                                                                                                                                                                                                                    </t>
  </si>
  <si>
    <t xml:space="preserve">KIT CHUVEIRO, INSTAL. PEX, QUADRO METALICO C/ 2 TRAVESSAS, SUPERIOR C/ ESPERA P/ CHUVEIRO, INFERIOR C/ 2 REGISTROS DE PRESSAO 1/2 ", *390* X *900* MM (L X H), CONEXAO COM ANEL DESLIZANTE (CONJUNTO COMPLETO)                                                                                                                                                                                                                                                                                            </t>
  </si>
  <si>
    <t xml:space="preserve">KIT CHUVEIRO, INSTAL. PEX, QUADRO METALICO C/2 TRAVESSAS, SUPERIOR C/ ESPERA P/ CHUVEIRO E INFERIOR C/2 REGISTROS DE PRESSAO 1/2 ", *390* X *900* MM (L X H), CONEXAO COM CRIMPAGEM (CONJUNTO COMPLETO)                                                                                                                                                                                                                                                                                                   </t>
  </si>
  <si>
    <t xml:space="preserve">KIT DE ACESSORIOS PARA BANHEIRO EM METAL CROMADO, 5 PECAS                                                                                                                                                                                                                                                                                                                                                                                                                                                 </t>
  </si>
  <si>
    <t xml:space="preserve">KIT DE MATERIAIS PARA BRACADEIRA PARA FIXACAO EM POSTE CIRCULAR, CONTEM TRES FIXADORES E UM ROLO DE FITA DE 3 M EM ACO CARBONO                                                                                                                                                                                                                                                                                                                                                                            </t>
  </si>
  <si>
    <t xml:space="preserve">KIT DE PROTECAO ARSTOP PARA AR CONDICIONADO, TOMADA PADRAO 2P+T 20 A, COM DISJUNTOR UNIPOLAR DIN 20A                                                                                                                                                                                                                                                                                                                                                                                                      </t>
  </si>
  <si>
    <t xml:space="preserve">KIT PORTA PRONTA DE MADEIRA, FOLHA LEVE (NBR 15930) DE 600 X 2100 MM OU 700 X 2100 MM, DE 35 MM A 40 MM DE ESPESSURA, COM MARCO EM ACO, NUCLEO COLMEIA, CAPA LISA EM HDF, ACABAMENTO MELAMINICO BRANCO (INCLUI MARCO, ALIZARES, DOBRADICAS E FECHADURA)                                                                                                                                                                                                                                                   </t>
  </si>
  <si>
    <t xml:space="preserve">KIT PORTA PRONTA DE MADEIRA, FOLHA LEVE (NBR 15930) DE 600 X 2100 MM OU 700 X 2100 MM, DE 35 MM A 40 MM DE ESPESSURA, NUCLEO COLMEIA, ESTRUTURA USINADA PARA FECHADURA, CAPA LISA EM HDF, ACABAMENTO EM PRIMER PARA PINTURA (INCLUI MARCO, ALIZARES E DOBRADICAS)                                                                                                                                                                                                                                         </t>
  </si>
  <si>
    <t xml:space="preserve">KIT PORTA PRONTA DE MADEIRA, FOLHA LEVE (NBR 15930) DE 800 X 2100 MM, DE 35 MM A 40 MM DE ESPESSURA, COM MARCO EM ACO, NUCLEO COLMEIA, CAPA LISA EM HDF, ACABAMENTO MELAMINICO BRANCO (INCLUI MARCO, ALIZARES, DOBRADICAS E FECHADURA)                                                                                                                                                                                                                                                                    </t>
  </si>
  <si>
    <t xml:space="preserve">KIT PORTA PRONTA DE MADEIRA, FOLHA LEVE (NBR 15930) DE 800 X 2100 MM, DE 35 MM A 40 MM DE ESPESSURA, NUCLEO COLMEIA, ESTRUTURA USINADA PARA FECHADURA, CAPA LISA EM HDF, ACABAMENTO EM PRIMER PARA PINTURA (INCLUI MARCO, ALIZARES E DOBRADICAS)                                                                                                                                                                                                                                                          </t>
  </si>
  <si>
    <t xml:space="preserve">KIT PORTA PRONTA DE MADEIRA, FOLHA LEVE (NBR 15930) DE 900 X 2100 MM, DE 35 MM A 40 MM DE ESPESSURA, COM MARCO EM ACO, NUCLEO COLMEIA, CAPA LISA EM HDF, ACABAMENTO MELAMINICO BRANCO (INCLUI MARCO, ALIZARES, DOBRADICAS E FECHADURA)                                                                                                                                                                                                                                                                    </t>
  </si>
  <si>
    <t xml:space="preserve">KIT PORTA PRONTA DE MADEIRA, FOLHA LEVE (NBR 15930) DE 900 X 2100 MM, DE 35 MM A 40 MM DE ESPESSURA, NUCLEO COLMEIA, ESTRUTURA USINADA PARA FECHADURA, CAPA LISA EM HDF, ACABAMENTO EM PRIMER PARA PINTURA (INCLUI MARCO, ALIZARES E DOBRADICAS)                                                                                                                                                                                                                                                          </t>
  </si>
  <si>
    <t xml:space="preserve">KIT PORTA PRONTA DE MADEIRA, FOLHA MEDIA (NBR 15930) DE 600 X 2100 MM OU 700 X 2100 MM, DE 35 MM A 40 MM DE ESPESSURA, NUCLEO SEMI-SOLIDO (SARRAFEADO), ESTRUTURA USINADA PARA FECHADURA, CAPA LISA EM HDF, ACABAMENTO MELAMINICO BRANCO (INCLUI MARCO, ALIZARES E DOBRADICAS)                                                                                                                                                                                                                            </t>
  </si>
  <si>
    <t xml:space="preserve">KIT PORTA PRONTA DE MADEIRA, FOLHA MEDIA (NBR 15930) DE 600 X 2100 MM, DE 35 MM A 40 MM DE ESPESSURA, NUCLEO SEMI-SOLIDO (SARRAFEADO), ESTRUTURA USINADA PARA FECHADURA, CAPA LISA EM HDF, ACABAMENTO EM PRIMER PARA PINTURA (INCLUI MARCO, ALIZARES E DOBRADICAS)                                                                                                                                                                                                                                        </t>
  </si>
  <si>
    <t xml:space="preserve">KIT PORTA PRONTA DE MADEIRA, FOLHA MEDIA (NBR 15930) DE 700 X 2100 MM, DE 35 MM A 40 MM DE ESPESSURA, NUCLEO SEMI-SOLIDO (SARRAFEADO), ESTRUTURA USINADA PARA FECHADURA, CAPA LISA EM HDF, ACABAMENTO EM PRIMER PARA PINTURA (INCLUI MARCO, ALIZARES E DOBRADICAS)                                                                                                                                                                                                                                        </t>
  </si>
  <si>
    <t xml:space="preserve">KIT PORTA PRONTA DE MADEIRA, FOLHA MEDIA (NBR 15930) DE 800 X 2100 MM, DE 35 MM A 40 MM DE ESPESSURA,  NUCLEO SEMI-SOLIDO (SARRAFEADO), ESTRUTURA USINADA PARA FECHADURA, CAPA LISA EM HDF, ACABAMENTO EM PRIMER PARA PINTURA (INCLUI MARCO, ALIZARES E DOBRADICAS)                                                                                                                                                                                                                                       </t>
  </si>
  <si>
    <t xml:space="preserve">KIT PORTA PRONTA DE MADEIRA, FOLHA MEDIA (NBR 15930) DE 800 X 2100 MM, DE 35 MM A 40 MM DE ESPESSURA, NUCLEO SEMI-SOLIDO (SARRAFEADO), ESTRUTURA USINADA PARA FECHADURA, CAPA LISA EM HDF, ACABAMENTO MELAMINICO BRANCO (INCLUI MARCO, ALIZARES E DOBRADICAS)                                                                                                                                                                                                                                             </t>
  </si>
  <si>
    <t xml:space="preserve">KIT PORTA PRONTA DE MADEIRA, FOLHA MEDIA (NBR 15930) DE 900 X 2100 MM, DE 35 MM A 40 MM DE ESPESSURA, NUCLEO SEMI-SOLIDO (SARRAFEADO), ESTRUTURA USINADA PARA FECHADURA, CAPA LISA EM HDF, ACABAMENTO EM PRIMER PARA PINTURA (INCLUI MARCO, ALIZARES E DOBRADICAS)                                                                                                                                                                                                                                        </t>
  </si>
  <si>
    <t xml:space="preserve">KIT PORTA PRONTA DE MADEIRA, FOLHA MEDIA (NBR 15930) DE 900 X 2100 MM, DE 35 MM A 40 MM DE ESPESSURA, NUCLEO SEMI-SOLIDO (SARRAFEADO), ESTRUTURA USINADA PARA FECHADURA, CAPA LISA EM HDF, ACABAMENTO MELAMINICO BRANCO (INCLUI MARCO, ALIZARES E DOBRADICAS)                                                                                                                                                                                                                                             </t>
  </si>
  <si>
    <t xml:space="preserve">KIT PORTA PRONTA DE MADEIRA, FOLHA PESADA (NBR 15930) DE 800 X 2100 MM, DE 40 MM  A 45 MM DE ESPESSURA, NUCLEO SOLIDO, CAPA LISA EM HDF, ACABAMENTO MELAMINICO BRANCO (INCLUI MARCO, ALIZARES, DOBRADICAS E FECHADURA EXTERNA)                                                                                                                                                                                                                                                                            </t>
  </si>
  <si>
    <t xml:space="preserve">KIT PORTA PRONTA DE MADEIRA, FOLHA PESADA (NBR 15930) DE 800 X 2100 MM, DE 40 MM A 45 MM DE ESPESSURA , NUCLEO SOLIDO, ESTRUTURA USINADA PARA FECHADURA, CAPA LISA EM HDF, ACABAMENTO EM LAMINADO NATURAL COM VERNIZ (INCLUI MARCO, ALIZARES E DOBRADICAS)                                                                                                                                                                                                                                                </t>
  </si>
  <si>
    <t xml:space="preserve">KIT PORTA PRONTA DE MADEIRA, FOLHA PESADA (NBR 15930) DE 800 X 2100 MM, DE 40 MM A 45 MM DE ESPESSURA, COM MARCO EM ACO, NUCLEO SOLIDO, CAPA LISA EM HDF, ACABAMENTO MELAMINICO BRANCO (INCLUI MARCO, ALIZARES, DOBRADICAS E FECHADURA)                                                                                                                                                                                                                                                                   </t>
  </si>
  <si>
    <t xml:space="preserve">KIT PORTA PRONTA DE MADEIRA, FOLHA PESADA (NBR 15930) DE 900 X 2100 MM, DE 40 MM  A 45 MM DE ESPESSURA, NUCLEO SOLIDO, CAPA LISA EM HDF, ACABAMENTO MELAMINICO BRANCO (INCLUI MARCO, ALIZARES, DOBRADICAS E FECHADURA EXTERNA)                                                                                                                                                                                                                                                                            </t>
  </si>
  <si>
    <t xml:space="preserve">KIT PORTA PRONTA DE MADEIRA, FOLHA PESADA (NBR 15930) DE 900 X 2100 MM, DE 40 MM A 45 MM DE ESPESSURA , NUCLEO SOLIDO, ESTRUTURA USINADA PARA FECHADURA, CAPA LISA EM HDF, ACABAMENTO EM LAMINADO NATURAL COM VERNIZ (INCLUI MARCO, ALIZARES E DOBRADICAS)                                                                                                                                                                                                                                                </t>
  </si>
  <si>
    <t xml:space="preserve">KIT PORTA PRONTA DE MADEIRA, FOLHA PESADA (NBR 15930) DE 900 X 2100 MM, DE 40 MM A 45 MM DE ESPESSURA, COM MARCO EM ACO, NUCLEO SOLIDO, CAPA LISA EM HDF, ACABAMENTO MELAMINICO BRANCO (INCLUI MARCO, ALIZARES, DOBRADICAS E FECHADURA)                                                                                                                                                                                                                                                                   </t>
  </si>
  <si>
    <t xml:space="preserve">LADRILHO HIDRAULICO, *20 x 20* CM, E= 2 CM, PADRAO COPACABANA, 2 CORES (PRETO E BRANCO)                                                                                                                                                                                                                                                                                                                                                                                                                   </t>
  </si>
  <si>
    <t xml:space="preserve">LADRILHO HIDRAULICO, *20 X 20* CM, E= 2 CM, PADRAO DADOS, COR NATURAL                                                                                                                                                                                                                                                                                                                                                                                                                                     </t>
  </si>
  <si>
    <t xml:space="preserve">LADRILHO HIDRAULICO, *25 X 25* CM, E= 2 CM, PADRAO RAMPA, COR NATURAL                                                                                                                                                                                                                                                                                                                                                                                                                                     </t>
  </si>
  <si>
    <t xml:space="preserve">LADRILHO HIDRAULICO, *30 X 30* CM, E= 2 CM, PADRAO MILANO, COR NATURAL                                                                                                                                                                                                                                                                                                                                                                                                                                    </t>
  </si>
  <si>
    <t xml:space="preserve">LAJE PRE-MOLDADA CONVENCIONAL (LAJOTAS + VIGOTAS) PARA FORRO, UNIDIRECIONAL, SOBRECARGA DE 100 KG/M2, VAO ATE 4,00 M (SEM COLOCACAO)                                                                                                                                                                                                                                                                                                                                                                      </t>
  </si>
  <si>
    <t xml:space="preserve">LAJE PRE-MOLDADA CONVENCIONAL (LAJOTAS + VIGOTAS) PARA FORRO, UNIDIRECIONAL, SOBRECARGA DE 100 KG/M2, VAO ATE 4,50 M (SEM COLOCACAO)                                                                                                                                                                                                                                                                                                                                                                      </t>
  </si>
  <si>
    <t xml:space="preserve">LAJE PRE-MOLDADA CONVENCIONAL (LAJOTAS + VIGOTAS) PARA FORRO, UNIDIRECIONAL, SOBRECARGA 100 KG/M2, VAO ATE 5,00 M (SEM COLOCACAO)                                                                                                                                                                                                                                                                                                                                                                         </t>
  </si>
  <si>
    <t xml:space="preserve">LAJE PRE-MOLDADA CONVENCIONAL (LAJOTAS + VIGOTAS) PARA PISO, UNIDIRECIONAL, SOBRECARGA DE 200 KG/M2, VAO ATE 3,50 M (SEM COLOCACAO)                                                                                                                                                                                                                                                                                                                                                                       </t>
  </si>
  <si>
    <t xml:space="preserve">LAJE PRE-MOLDADA CONVENCIONAL (LAJOTAS + VIGOTAS) PARA PISO, UNIDIRECIONAL, SOBRECARGA DE 200 KG/M2, VAO ATE 4,50 M (SEM COLOCACAO)                                                                                                                                                                                                                                                                                                                                                                       </t>
  </si>
  <si>
    <t xml:space="preserve">LAJE PRE-MOLDADA CONVENCIONAL (LAJOTAS + VIGOTAS) PARA PISO, UNIDIRECIONAL, SOBRECARGA DE 200 KG/M2, VAO ATE 5,00 M (SEM COLOCACAO)                                                                                                                                                                                                                                                                                                                                                                       </t>
  </si>
  <si>
    <t xml:space="preserve">LAJE PRE-MOLDADA CONVENCIONAL (LAJOTAS + VIGOTAS) PARA PISO, UNIDIRECIONAL, SOBRECARGA DE 350 KG/M2, VAO ATE 4,50 M (SEM COLOCACAO)                                                                                                                                                                                                                                                                                                                                                                       </t>
  </si>
  <si>
    <t xml:space="preserve">LAJE PRE-MOLDADA CONVENCIONAL (LAJOTAS + VIGOTAS) PARA PISO, UNIDIRECIONAL, SOBRECARGA DE 350 KG/M2, VAO ATE 5,00 M (SEM COLOCACAO)                                                                                                                                                                                                                                                                                                                                                                       </t>
  </si>
  <si>
    <t xml:space="preserve">LAJE PRE-MOLDADA CONVENCIONAL (LAJOTAS + VIGOTAS) PARA PISO, UNIDIRECIONAL, SOBRECARGA 350 KG/M2 VAO ATE 3,50 M (SEM COLOCACAO)                                                                                                                                                                                                                                                                                                                                                                           </t>
  </si>
  <si>
    <t xml:space="preserve">LAJE PRE-MOLDADA DE TRANSICAO EXCENTRICA EM CONCRETO ARMADO, DN 1200 MM, FURO CIRCULAR DN 600 MM, ESPESSURA 12 CM                                                                                                                                                                                                                                                                                                                                                                                         </t>
  </si>
  <si>
    <t xml:space="preserve">LAJE PRE-MOLDADA DE TRANSICAO EXCENTRICA EM CONCRETO ARMADO, DN 1500 MM, FURO CIRCULAR DN 530 MM, ESPESSURA 15 CM                                                                                                                                                                                                                                                                                                                                                                                         </t>
  </si>
  <si>
    <t xml:space="preserve">LAJE PRE-MOLDADA TRELICADA (LAJOTAS + VIGOTAS) PARA FORRO, UNIDIRECIONAL, SOBRECARGA DE 100 KG/M2, VAO ATE 6,00 M (SEM COLOCACAO)                                                                                                                                                                                                                                                                                                                                                                         </t>
  </si>
  <si>
    <t xml:space="preserve">LAJE PRE-MOLDADA TRELICADA (LAJOTAS + VIGOTAS) PARA PISO, UNIDIRECIONAL, SOBRECARGA DE 200 KG/M2, VAO ATE 6,00 M (SEM COLOCACAO)                                                                                                                                                                                                                                                                                                                                                                          </t>
  </si>
  <si>
    <t xml:space="preserve">LAMBRI EM ALUMINIO, DE APROXIMADAMENTE 0,6 KG/M, COM APROXIMADAMENTE 168,0 MM DE LARGURA, 6,0 MM DE ALTURA E 6,0 M DE EXTENSAO                                                                                                                                                                                                                                                                                                                                                                            </t>
  </si>
  <si>
    <t xml:space="preserve">LAMPADA FLUORESCENTE COMPACTA BRANCA 135 W, BASE E40 (127/220 V)                                                                                                                                                                                                                                                                                                                                                                                                                                          </t>
  </si>
  <si>
    <t xml:space="preserve">LAMPADA FLUORESCENTE COMPACTA 2U BRANCA 15 W, BASE E27 (127/220 V)                                                                                                                                                                                                                                                                                                                                                                                                                                        </t>
  </si>
  <si>
    <t xml:space="preserve">LAMPADA FLUORESCENTE COMPACTA 2U/3U BRANCA 9/10 W, BASE E27 (127/220 V)                                                                                                                                                                                                                                                                                                                                                                                                                                   </t>
  </si>
  <si>
    <t xml:space="preserve">LAMPADA FLUORESCENTE COMPACTA 3U BRANCA 20 W, BASE E27 (127/220 V)                                                                                                                                                                                                                                                                                                                                                                                                                                        </t>
  </si>
  <si>
    <t xml:space="preserve">LAMPADA FLUORESCENTE ESPIRAL BRANCA 45 W, BASE E27 (127/220 V)                                                                                                                                                                                                                                                                                                                                                                                                                                            </t>
  </si>
  <si>
    <t xml:space="preserve">LAMPADA FLUORESCENTE ESPIRAL BRANCA 65 W, BASE E27 (127/220 V)                                                                                                                                                                                                                                                                                                                                                                                                                                            </t>
  </si>
  <si>
    <t xml:space="preserve">LAMPADA FLUORESCENTE TUBULAR T10, DE 20 OU 40 W, BIVOLT                                                                                                                                                                                                                                                                                                                                                                                                                                                   </t>
  </si>
  <si>
    <t xml:space="preserve">LAMPADA FLUORESCENTE TUBULAR T5 DE 14 W, BIVOLT                                                                                                                                                                                                                                                                                                                                                                                                                                                           </t>
  </si>
  <si>
    <t xml:space="preserve">LAMPADA FLUORESCENTE TUBULAR T8 DE 16/18 W, BIVOLT                                                                                                                                                                                                                                                                                                                                                                                                                                                        </t>
  </si>
  <si>
    <t xml:space="preserve">LAMPADA FLUORESCENTE TUBULAR T8 DE 32/36 W, BIVOLT                                                                                                                                                                                                                                                                                                                                                                                                                                                        </t>
  </si>
  <si>
    <t xml:space="preserve">LAMPADA LED TIPO DICROICA BIVOLT, LUZ BRANCA, 5 W (BASE GU10)                                                                                                                                                                                                                                                                                                                                                                                                                                             </t>
  </si>
  <si>
    <t xml:space="preserve">LAMPADA LED TUBULAR BIVOLT 18/20 W, BASE G13                                                                                                                                                                                                                                                                                                                                                                                                                                                              </t>
  </si>
  <si>
    <t xml:space="preserve">LAMPADA LED TUBULAR BIVOLT 9/10 W, BASE G13                                                                                                                                                                                                                                                                                                                                                                                                                                                               </t>
  </si>
  <si>
    <t xml:space="preserve">LAMPADA LED 10 W BIVOLT BRANCA, FORMATO TRADICIONAL (BASE E27)                                                                                                                                                                                                                                                                                                                                                                                                                                            </t>
  </si>
  <si>
    <t xml:space="preserve">LAMPADA LED 6 W BIVOLT BRANCA, FORMATO TRADICIONAL (BASE E27)                                                                                                                                                                                                                                                                                                                                                                                                                                             </t>
  </si>
  <si>
    <t xml:space="preserve">LAMPADA VAPOR DE SODIO OVOIDE 150 W (BASE E40)                                                                                                                                                                                                                                                                                                                                                                                                                                                            </t>
  </si>
  <si>
    <t xml:space="preserve">LAMPADA VAPOR DE SODIO OVOIDE 250 W (BASE E40)                                                                                                                                                                                                                                                                                                                                                                                                                                                            </t>
  </si>
  <si>
    <t xml:space="preserve">LAMPADA VAPOR DE SODIO OVOIDE 400 W (BASE E40)                                                                                                                                                                                                                                                                                                                                                                                                                                                            </t>
  </si>
  <si>
    <t xml:space="preserve">LAMPADA VAPOR MERCURIO 125 W (BASE E27)                                                                                                                                                                                                                                                                                                                                                                                                                                                                   </t>
  </si>
  <si>
    <t xml:space="preserve">LAMPADA VAPOR MERCURIO 250 W (BASE E40)                                                                                                                                                                                                                                                                                                                                                                                                                                                                   </t>
  </si>
  <si>
    <t xml:space="preserve">LAMPADA VAPOR MERCURIO 400 W (BASE E40)                                                                                                                                                                                                                                                                                                                                                                                                                                                                   </t>
  </si>
  <si>
    <t xml:space="preserve">LAMPADA VAPOR METALICO OVOIDE 150 W, BASE E27/E40                                                                                                                                                                                                                                                                                                                                                                                                                                                         </t>
  </si>
  <si>
    <t xml:space="preserve">LAMPADA VAPOR METALICO TUBULAR 400 W (BASE E40)                                                                                                                                                                                                                                                                                                                                                                                                                                                           </t>
  </si>
  <si>
    <t xml:space="preserve">LAVADORA DE ALTA PRESSAO (LAVA - JATO) PARA AGUA FRIA, PRESSAO DE OPERACAO ENTRE 1400 E 1900 LIB/POL2, VAZAO MAXIMA ENTRE  400 E 700 L/H, POTENCIA DE OPERACAO ENTRE 2,50 E 3,00 CV                                                                                                                                                                                                                                                                                                                       </t>
  </si>
  <si>
    <t xml:space="preserve">LAVATORIO / CUBA DE EMBUTIR, OVAL, DE LOUCA BRANCA, SEM LADRAO, DIMENSOES *50 X 35* CM (L X C)                                                                                                                                                                                                                                                                                                                                                                                                            </t>
  </si>
  <si>
    <t xml:space="preserve">LAVATORIO / CUBA DE EMBUTIR, OVAL, DE LOUCA COLORIDA, SEM LADRAO, DIMENSOES *50 X 35* CM (L X C)                                                                                                                                                                                                                                                                                                                                                                                                          </t>
  </si>
  <si>
    <t xml:space="preserve">LAVATORIO / CUBA DE SOBREPOR, OVAL PEQUENA, DE LOUCA BRANCA, SEM LADRAO, DIMENSOES *44 X 31* CM (L X C)                                                                                                                                                                                                                                                                                                                                                                                                   </t>
  </si>
  <si>
    <t xml:space="preserve">LAVATORIO / CUBA DE SOBREPOR, RETANGULAR, DE LOUCA BRANCA, COM LADRAO, DIMENSOES *52 X 45* CM (L X C)                                                                                                                                                                                                                                                                                                                                                                                                     </t>
  </si>
  <si>
    <t xml:space="preserve">LAVATORIO / CUBA DE SOBREPOR, RETANGULAR, DE LOUCA COLORIDA, COM LADRAO, DIMENSOES *52 X 45* CM (L X C)                                                                                                                                                                                                                                                                                                                                                                                                   </t>
  </si>
  <si>
    <t xml:space="preserve">LAVATORIO DE CANTO DE LOUCA BRANCA, SUSPENSO (SEM COLUNA), DIMENSOES *40 X 30* CM (L X C)                                                                                                                                                                                                                                                                                                                                                                                                                 </t>
  </si>
  <si>
    <t xml:space="preserve">LAVATORIO DE LOUCA BRANCA, COM COLUNA, DIMENSOES *44 X 35* CM (L X C)                                                                                                                                                                                                                                                                                                                                                                                                                                     </t>
  </si>
  <si>
    <t xml:space="preserve">LAVATORIO DE LOUCA BRANCA, COM COLUNA, DIMENSOES *54 X 44* CM (L X C)                                                                                                                                                                                                                                                                                                                                                                                                                                     </t>
  </si>
  <si>
    <t xml:space="preserve">LAVATORIO DE LOUCA BRANCA, SUSPENSO (SEM COLUNA), DIMENSOES *40 X 30* CM                                                                                                                                                                                                                                                                                                                                                                                                                                  </t>
  </si>
  <si>
    <t xml:space="preserve">LAVATORIO DE LOUCA COLORIDA, COM COLUNA, DIMENSOES *54 X 44* CM (L X C)                                                                                                                                                                                                                                                                                                                                                                                                                                   </t>
  </si>
  <si>
    <t xml:space="preserve">LAVATORIO DE LOUCA COLORIDA, SUSPENSO (SEM COLUNA), DIMENSOES *40 X 30* CM (L X C)                                                                                                                                                                                                                                                                                                                                                                                                                        </t>
  </si>
  <si>
    <t xml:space="preserve">LETRA ACO INOX (AISI 304), CHAPA NUM. 22, RECORTADO, H= 20 CM (SEM RELEVO)                                                                                                                                                                                                                                                                                                                                                                                                                                </t>
  </si>
  <si>
    <t xml:space="preserve">LEVANTADOR DE JANELA GUILHOTINA, EM LATAO CROMADO                                                                                                                                                                                                                                                                                                                                                                                                                                                         </t>
  </si>
  <si>
    <t xml:space="preserve">LIMPA VIDROS COM PULVERIZADOR                                                                                                                                                                                                                                                                                                                                                                                                                                                                             </t>
  </si>
  <si>
    <t xml:space="preserve">LIMPADORA A SUCCAO, TANQUE 12000 L, BASCULAMENTO HIDRAULICO, BOMBA 12 M3/MIN 95% VACUO (INCLUI MONTAGEM, NAO INCLUI CAMINHAO)                                                                                                                                                                                                                                                                                                                                                                             </t>
  </si>
  <si>
    <t xml:space="preserve">LIMPADORA DE SUCCAO TANQUE 7000 L, BOMBA 12 M3/MIN 95% VACUO (INCLUI MONTAGEM, NAO INCLUI CAMINHAO)                                                                                                                                                                                                                                                                                                                                                                                                       </t>
  </si>
  <si>
    <t xml:space="preserve">LIMPADORA DE SUCCAO, TANQUE 11000 L, BOMBA 340 M3/MIN (INCLUI MONTAGEM, NAO INCLUI CAMINHAO)                                                                                                                                                                                                                                                                                                                                                                                                              </t>
  </si>
  <si>
    <t xml:space="preserve">LIMPADORA DE SUCCAO, TANQUE 5500 L, BOMBA 60M3/MIN, VACUO 500 MBAR (INCLUI MONTAGEM, NAO INCLUI CAMINHAO)                                                                                                                                                                                                                                                                                                                                                                                                 </t>
  </si>
  <si>
    <t xml:space="preserve">LINHA DE PEDREIRO LISA 100 M                                                                                                                                                                                                                                                                                                                                                                                                                                                                              </t>
  </si>
  <si>
    <t xml:space="preserve">LIXA D'AGUA EM FOLHA, GRAO 100                                                                                                                                                                                                                                                                                                                                                                                                                                                                            </t>
  </si>
  <si>
    <t xml:space="preserve">LIXA EM FOLHA PARA FERRO, NUMERO 150                                                                                                                                                                                                                                                                                                                                                                                                                                                                      </t>
  </si>
  <si>
    <t xml:space="preserve">LIXA EM FOLHA PARA PAREDE OU MADEIRA, NUMERO 120, COR VERMELHA                                                                                                                                                                                                                                                                                                                                                                                                                                            </t>
  </si>
  <si>
    <t xml:space="preserve">LIXADEIRA ELETRICA ANGULAR PARA CONCRETO, POTENCIA 1.400 W, PRATO DIAMANTADO DE 5''                                                                                                                                                                                                                                                                                                                                                                                                                       </t>
  </si>
  <si>
    <t xml:space="preserve">LIXADEIRA ELETRICA ANGULAR, PARA DISCO DE 7 " (180 MM), POTENCIA DE 2.200 W, *5.000* RPM, 220 V                                                                                                                                                                                                                                                                                                                                                                                                           </t>
  </si>
  <si>
    <t xml:space="preserve">LIXEIRA DUPLA, COM CAPACIDADE VOLUMETRICA DE 60L*, FABRICADA EM TUBO DE ACO CARBONO, CESTOS EM CHAPA DE ACO E PINTURA NO PROCESSO ELETROSTATICO - PARA ACADEMIA AO AR LIVRE / ACADEMIA DA TERCEIRA IDADE - ATI                                                                                                                                                                                                                                                                                            </t>
  </si>
  <si>
    <t xml:space="preserve">LOCACAO DE ANDAIME METALICO TIPO FACHADEIRO, PECAS COM APROXIMADAMENTE 1,20 M DE LARGURA E 2,0 M DE ALTURA, INCLUINDO DIAGONAIS EM X, BARRAS DE LIGACAO, SAPATAS E DEMAIS ITENS NECESSARIOS A MONTAGEM (NAO INCLUI INSTALACAO)                                                                                                                                                                                                                                                                            </t>
  </si>
  <si>
    <t>M2XMES</t>
  </si>
  <si>
    <t xml:space="preserve">LOCACAO DE ANDAIME METALICO TUBULAR DE ENCAIXE, TIPO DE TORRE, CADA PAINEL COM LARGURA DE 1 ATE 1,5 M E ALTURA DE *1,00* M, INCLUINDO DIAGONAL, BARRAS DE LIGACAO, SAPATAS OU RODIZIOS E DEMAIS ITENS NECESSARIOS A MONTAGEM (NAO INCLUI INSTALACAO)                                                                                                                                                                                                                                                      </t>
  </si>
  <si>
    <t xml:space="preserve">MXMES </t>
  </si>
  <si>
    <t xml:space="preserve">LOCACAO DE ANDAIME SUSPENSO OU BALANCIM MANUAL, CAPACIDADE DE CARGA TOTAL DE APROXIMADAMENTE 250 KG/M2, PLATAFORMA DE 1,50 M X 0,80 M (C X L), CABO DE 45 M                                                                                                                                                                                                                                                                                                                                               </t>
  </si>
  <si>
    <t xml:space="preserve">LOCACAO DE APRUMADOR METALICO DE PILAR, COM ALTURA E ANGULO REGULAVEIS, EXTENSAO DE *1,50* A *2,80* M                                                                                                                                                                                                                                                                                                                                                                                                     </t>
  </si>
  <si>
    <t>UNXMES</t>
  </si>
  <si>
    <t xml:space="preserve">LOCACAO DE BARRA DE ANCORAGEM DE 0,80 A 1,20 M DE EXTENSAO, COM ROSCA DE 5/8", INCLUINDO PORCA E FLANGE                                                                                                                                                                                                                                                                                                                                                                                                   </t>
  </si>
  <si>
    <t xml:space="preserve">LOCACAO DE BOMBA SUBMERSIVEL PARA DRENAGEM E ESGOTAMENTO, MOTOR ELETRICO TRIFASICO, POTENCIA DE 1 CV, DIAMETRO DE RECALQUE DE 2". FAIXA DE OPERACAO Q=25 M3/H (+ OU - 1 M3/H) E AMT=2 M, Q=12 M3/H (+ OU - 2 M3/H) E AMT = 12 M (+ OU - 2 M)                                                                                                                                                                                                                                                              </t>
  </si>
  <si>
    <t xml:space="preserve">LOCACAO DE BOMBA SUBMERSIVEL PARA DRENAGEM E ESGOTAMENTO, MOTOR ELETRICO TRIFASICO, POTENCIA DE 2 CV, DIAMETRO DE RECALQUE DE 2", FAIXA DE OPERACAO Q=35 M3/H (+ OU - 3 M3/H) E AMT=2 M, Q=13 M3/H (+ OU - 3 M3/H) E AMT = 17 M (+ OU - 3 M)                                                                                                                                                                                                                                                              </t>
  </si>
  <si>
    <t xml:space="preserve">LOCACAO DE BOMBA SUBMERSIVEL PARA DRENAGEM E ESGOTAMENTO, MOTOR ELETRICO TRIFASICO, POTENCIA DE 2 CV, DIAMETRO DE RECALQUE DE 3". FAIXA DE OPERACAO Q=70 M3/H (+ OU - 2 M3/H) E AMT=2 M, Q=9,5 M3/H (+ OU - 3,5 M3/H) E AMT = 10 M (+ OU - 2 M)                                                                                                                                                                                                                                                           </t>
  </si>
  <si>
    <t xml:space="preserve">LOCACAO DE BOMBA SUBMERSIVEL PARA DRENAGEM E ESGOTAMENTO, MOTOR ELETRICO TRIFASICO, POTENCIA DE 3 CV, DIAMETRO DE RECALQUE DE 2", FAIXA DE OPERACAO Q=84 M3/H (+ OU - 2,5 M3/H) E AMT=2 M, Q=9,1 M3/H (+ OU - 2 M3/H) E AMT = 12 M (+ OU - 2 M)                                                                                                                                                                                                                                                           </t>
  </si>
  <si>
    <t xml:space="preserve">LOCACAO DE BOMBA SUBMERSIVEL PARA DRENAGEM E ESGOTAMENTO, MOTOR ELETRICO TRIFASICO, POTENCIA DE 4 CV, DIAMETRO DE RECALQUE DE 3". FAIXA DE OPERACAO Q=60 M3/H (+ OU - 1 M3/H) E AMT=2 M, Q=11 M3/H (+ OU - 1 M3/H) E AMT = 23 M (+ OU - 1 M)                                                                                                                                                                                                                                                              </t>
  </si>
  <si>
    <t xml:space="preserve">LOCACAO DE CONTAINER 2,30 X 4,30 M, ALT. 2,50 M, P/ SANITARIO, C/ 5 BACIAS, 1 LAVATORIO E 4 MICTORIOS (NAO INCLUI MOBILIZACAO/DESMOBILIZACAO)                                                                                                                                                                                                                                                                                                                                                             </t>
  </si>
  <si>
    <t xml:space="preserve">LOCACAO DE CONTAINER 2,30 X 4,30 M, ALT. 2,50 M, PARA SANITARIO, COM 3 BACIAS, 4 CHUVEIROS, 1 LAVATORIO E 1 MICTORIO (NAO INCLUI MOBILIZACAO/DESMOBILIZACAO)                                                                                                                                                                                                                                                                                                                                              </t>
  </si>
  <si>
    <t xml:space="preserve">LOCACAO DE CONTAINER 2,30 X 6,00 M, ALT. 2,50 M, COM 1 SANITARIO, PARA ESCRITORIO, COMPLETO, SEM DIVISORIAS INTERNAS (NAO INCLUI MOBILIZACAO/DESMOBILIZACAO)                                                                                                                                                                                                                                                                                                                                              </t>
  </si>
  <si>
    <t xml:space="preserve">LOCACAO DE CONTAINER 2,30 X 6,00 M, ALT. 2,50 M, PARA ESCRITORIO, SEM DIVISORIAS INTERNAS E SEM SANITARIO (NAO INCLUI MOBILIZACAO/DESMOBILIZACAO)                                                                                                                                                                                                                                                                                                                                                         </t>
  </si>
  <si>
    <t xml:space="preserve">LOCACAO DE CONTAINER 2,30 X 6,00 M, ALT. 2,50 M, PARA SANITARIO, COM 4 BACIAS, 8 CHUVEIROS,1 LAVATORIO E 1 MICTORIO (NAO INCLUI MOBILIZACAO/DESMOBILIZACAO)                                                                                                                                                                                                                                                                                                                                               </t>
  </si>
  <si>
    <t xml:space="preserve">LOCACAO DE CRUZETA, SIMPLES, PARA ESCORA METALICA, COMPRIMENTO ENTRE 50 A 60 CM, PARA ESCORA DE 1,80 A 3,20 METROS E TUBO EXTERNO ATE 48 MM DE DIAMETRO                                                                                                                                                                                                                                                                                                                                                   </t>
  </si>
  <si>
    <t xml:space="preserve">LOCACAO DE ESCORA METALICA TELESCOPICA, COM ALTURA REGULAVEL DE *1,80* A *3,20* M, COM CAPACIDADE DE CARGA DE NO MINIMO 1000 KGF (10 KN), INCLUSO TRIPE E FORCADO                                                                                                                                                                                                                                                                                                                                         </t>
  </si>
  <si>
    <t xml:space="preserve">LOCACAO DE FORMA PLASTICA PARA LAJE NERVURADA, DIMENSOES *60* X *60* X *16* CM                                                                                                                                                                                                                                                                                                                                                                                                                            </t>
  </si>
  <si>
    <t xml:space="preserve">LOCACAO DE GRUPO GERADOR *80 A 125* KVA, MOTOR DIESEL, REBOCAVEL, ACIONAMENTO MANUAL                                                                                                                                                                                                                                                                                                                                                                                                                      </t>
  </si>
  <si>
    <t xml:space="preserve">LOCACAO DE GRUPO GERADOR ACIMA DE * 125 ATE 180* KVA, MOTOR DIESEL, REBOCAVEL, ACIONAMENTO MANUAL                                                                                                                                                                                                                                                                                                                                                                                                         </t>
  </si>
  <si>
    <t xml:space="preserve">LOCACAO DE GRUPO GERADOR DE *260* KVA, DIESEL REBOCAVEL, ACIONAMENTO MANUAL                                                                                                                                                                                                                                                                                                                                                                                                                               </t>
  </si>
  <si>
    <t xml:space="preserve">LOCACAO DE NIVEL OPTICO, COM PRECISAO DE 0,7 MM, AUMENTO DE 32X                                                                                                                                                                                                                                                                                                                                                                                                                                           </t>
  </si>
  <si>
    <t xml:space="preserve">LOCACAO DE TEODOLITO ELETRONICO, PRECISAO ANGULAR DE 5 A 7 SEGUNDOS, INCLUINDO TRIPE                                                                                                                                                                                                                                                                                                                                                                                                                      </t>
  </si>
  <si>
    <t xml:space="preserve">LOCACAO DE TORRE METALICA COMPLETA PARA UMA CARGA DE 8 TF (80 KN)  E PE DIREITO DE 6 M, INCLUINDO MODULOS , DIAGONAIS, SAPATAS E FORCADOS                                                                                                                                                                                                                                                                                                                                                                 </t>
  </si>
  <si>
    <t xml:space="preserve">LOCACAO DE VIGA SANDUICHE METALICA VAZADA PARA TRAVAMENTO DE PILARES, ALTURA DE *8* CM, LARGURA DE *6* CM E EXTENSAO DE 2 M                                                                                                                                                                                                                                                                                                                                                                               </t>
  </si>
  <si>
    <t xml:space="preserve">LONA PLASTICA EXTRA FORTE PRETA, E = 200 MICRA                                                                                                                                                                                                                                                                                                                                                                                                                                                            </t>
  </si>
  <si>
    <t xml:space="preserve">LONA PLASTICA PESADA PRETA, E = 150 MICRA                                                                                                                                                                                                                                                                                                                                                                                                                                                                 </t>
  </si>
  <si>
    <t xml:space="preserve">LUBRIFICANTE REDUTOR DE TORQUE E ARRASTO DE ALTO DESEMPENHO, PARA PERFURACAO HORIZONTAL DIRECIONAL, HDD                                                                                                                                                                                                                                                                                                                                                                                                   </t>
  </si>
  <si>
    <t xml:space="preserve">LUMINARIA ABERTA P/ ILUMINACAO PUBLICA, TIPO X-57 PETERCO OU EQUIV                                                                                                                                                                                                                                                                                                                                                                                                                                        </t>
  </si>
  <si>
    <t xml:space="preserve">LUMINARIA ARANDELA TIPO MEIA-LUA COM VIDRO FOSCO *30 X 15* CM, PARA 1 LAMPADA, BASE E27, POTENCIA MAXIMA 40/60 W (NAO INCLUI LAMPADA)                                                                                                                                                                                                                                                                                                                                                                     </t>
  </si>
  <si>
    <t xml:space="preserve">LUMINARIA DE EMBUTIR EM CHAPA DE ACO PARA 2 LAMPADAS FLUORESCENTES DE 14 W COM REFLETOR E ALETAS EM ALUMINIO, COMPLETA (INCLUI REATOR E LAMPADAS)                                                                                                                                                                                                                                                                                                                                                         </t>
  </si>
  <si>
    <t xml:space="preserve">LUMINARIA DE EMBUTIR EM CHAPA DE ACO PARA 4 LAMPADAS FLUORESCENTES DE 14 W *60 X 60 CM* ALETADA (NAO INCLUI REATOR E LAMPADAS)                                                                                                                                                                                                                                                                                                                                                                            </t>
  </si>
  <si>
    <t xml:space="preserve">LUMINARIA DE EMERGENCIA 30 LEDS, POTENCIA 2 W, BATERIA DE LITIO, AUTONOMIA DE 6 HORAS                                                                                                                                                                                                                                                                                                                                                                                                                     </t>
  </si>
  <si>
    <t xml:space="preserve">LUMINARIA DE LED PARA ILUMINACAO PUBLICA, DE 138 W ATE 180 W, INVOLUCRO EM ALUMINIO OU ACO INOX                                                                                                                                                                                                                                                                                                                                                                                                           </t>
  </si>
  <si>
    <t xml:space="preserve">LUMINARIA DE LED PARA ILUMINACAO PUBLICA, DE 181 W ATE 239 W, INVOLUCRO EM ALUMINIO OU ACO INOX                                                                                                                                                                                                                                                                                                                                                                                                           </t>
  </si>
  <si>
    <t xml:space="preserve">LUMINARIA DE LED PARA ILUMINACAO PUBLICA, DE 240 W ATE 350 W, INVOLUCRO EM ALUMINIO OU ACO INOX                                                                                                                                                                                                                                                                                                                                                                                                           </t>
  </si>
  <si>
    <t xml:space="preserve">LUMINARIA DE LED PARA ILUMINACAO PUBLICA, DE 33 W ATE 50 W, INVOLUCRO EM ALUMINIO OU ACO INOX                                                                                                                                                                                                                                                                                                                                                                                                             </t>
  </si>
  <si>
    <t xml:space="preserve">LUMINARIA DE LED PARA ILUMINACAO PUBLICA, DE 51 W ATE 67 W, INVOLUCRO EM ALUMINIO OU ACO INOX                                                                                                                                                                                                                                                                                                                                                                                                             </t>
  </si>
  <si>
    <t xml:space="preserve">LUMINARIA DE LED PARA ILUMINACAO PUBLICA, DE 68 W ATE 97 W, INVOLUCRO EM ALUMINIO OU ACO INOX                                                                                                                                                                                                                                                                                                                                                                                                             </t>
  </si>
  <si>
    <t xml:space="preserve">LUMINARIA DE LED PARA ILUMINACAO PUBLICA, DE 98 W ATE 137 W, INVOLUCRO EM ALUMINIO OU ACO INOX                                                                                                                                                                                                                                                                                                                                                                                                            </t>
  </si>
  <si>
    <t xml:space="preserve">LUMINARIA DE SOBREPOR EM CHAPA DE ACO COM ALETAS PLASTICAS, PARA 1 LAMPADA, BASE E27, POTENCIA MAXIMA 40/60 W (NAO INCLUI LAMPADA)                                                                                                                                                                                                                                                                                                                                                                        </t>
  </si>
  <si>
    <t xml:space="preserve">LUMINARIA DE SOBREPOR EM CHAPA DE ACO COM ALETAS PLASTICAS, PARA 2 LAMPADAS, BASE E27, POTENCIA MAXIMA 40/60 W (NAO INCLUI LAMPADAS)                                                                                                                                                                                                                                                                                                                                                                      </t>
  </si>
  <si>
    <t xml:space="preserve">LUMINARIA DE SOBREPOR EM CHAPA DE ACO PARA 1 LAMPADA FLUORESCENTE DE *18* W, ALETADA, COMPLETA (LAMPADA E REATOR INCLUSOS)                                                                                                                                                                                                                                                                                                                                                                                </t>
  </si>
  <si>
    <t xml:space="preserve">LUMINARIA DE SOBREPOR EM CHAPA DE ACO PARA 1 LAMPADA FLUORESCENTE DE *18* W, PERFIL COMERCIAL (NAO INCLUI REATOR E LAMPADA)                                                                                                                                                                                                                                                                                                                                                                               </t>
  </si>
  <si>
    <t xml:space="preserve">LUMINARIA DE SOBREPOR EM CHAPA DE ACO PARA 1 LAMPADA FLUORESCENTE DE *36* W, ALETADA, COMPLETA (LAMPADA E REATOR INCLUSOS)                                                                                                                                                                                                                                                                                                                                                                                </t>
  </si>
  <si>
    <t xml:space="preserve">LUMINARIA DE SOBREPOR EM CHAPA DE ACO PARA 1 LAMPADA FLUORESCENTE DE *36* W, PERFIL COMERCIAL (NAO INCLUI REATOR E LAMPADA)                                                                                                                                                                                                                                                                                                                                                                               </t>
  </si>
  <si>
    <t xml:space="preserve">LUMINARIA DE SOBREPOR EM CHAPA DE ACO PARA 2 LAMPADAS FLUORESCENTES DE *18* W, ALETADA, COMPLETA (LAMPADAS E REATOR INCLUSOS)                                                                                                                                                                                                                                                                                                                                                                             </t>
  </si>
  <si>
    <t xml:space="preserve">LUMINARIA DE SOBREPOR EM CHAPA DE ACO PARA 2 LAMPADAS FLUORESCENTES DE *18* W, PERFIL COMERCIAL (NAO INCLUI REATOR E LAMPADAS)                                                                                                                                                                                                                                                                                                                                                                            </t>
  </si>
  <si>
    <t xml:space="preserve">LUMINARIA DE SOBREPOR EM CHAPA DE ACO PARA 2 LAMPADAS FLUORESCENTES DE *36* W, ALETADA, COMPLETA (LAMPADAS E REATOR INCLUSOS)                                                                                                                                                                                                                                                                                                                                                                             </t>
  </si>
  <si>
    <t xml:space="preserve">LUMINARIA DE SOBREPOR EM CHAPA DE ACO PARA 2 LAMPADAS FLUORESCENTES DE *36* W, PERFIL COMERCIAL (NAO INCLUI REATOR E LAMPADAS)                                                                                                                                                                                                                                                                                                                                                                            </t>
  </si>
  <si>
    <t xml:space="preserve">LUMINARIA DE TETO PLAFON/PLAFONIER EM PLASTICO COM BASE E27, POTENCIA MAXIMA 60 W (NAO INCLUI LAMPADA)                                                                                                                                                                                                                                                                                                                                                                                                    </t>
  </si>
  <si>
    <t xml:space="preserve">LUMINARIA DUPLA P/SINALIZACAO, TIPO WETZEL AS-2/110 OU EQUIV                                                                                                                                                                                                                                                                                                                                                                                                                                              </t>
  </si>
  <si>
    <t xml:space="preserve">LUMINARIA HERMETICA IP-65 PARA 2 DUAS LAMPADAS DE 14/16/18/20 W (NAO INCLUI REATOR E LAMPADAS)                                                                                                                                                                                                                                                                                                                                                                                                            </t>
  </si>
  <si>
    <t xml:space="preserve">LUMINARIA HERMETICA IP-65 PARA 2 DUAS LAMPADAS DE 28/32/36/40 W (NAO INCLUI REATOR E LAMPADAS)                                                                                                                                                                                                                                                                                                                                                                                                            </t>
  </si>
  <si>
    <t xml:space="preserve">LUMINARIA LED PLAFON REDONDO DE SOBREPOR BIVOLT 12/13 W,  D = *17* CM                                                                                                                                                                                                                                                                                                                                                                                                                                     </t>
  </si>
  <si>
    <t xml:space="preserve">LUMINARIA LED REFLETOR RETANGULAR BIVOLT, LUZ BRANCA, 10 W                                                                                                                                                                                                                                                                                                                                                                                                                                                </t>
  </si>
  <si>
    <t xml:space="preserve">LUMINARIA LED REFLETOR RETANGULAR BIVOLT, LUZ BRANCA, 30 W                                                                                                                                                                                                                                                                                                                                                                                                                                                </t>
  </si>
  <si>
    <t xml:space="preserve">LUMINARIA LED REFLETOR RETANGULAR BIVOLT, LUZ BRANCA, 50 W                                                                                                                                                                                                                                                                                                                                                                                                                                                </t>
  </si>
  <si>
    <t xml:space="preserve">LUMINARIA PLAFON REDONDO COM VIDRO FOSCO DIAMETRO *25* CM, PARA 1 LAMPADA, BASE E27, POTENCIA MAXIMA 40/60 W (NAO INCLUI LAMPADA)                                                                                                                                                                                                                                                                                                                                                                         </t>
  </si>
  <si>
    <t xml:space="preserve">LUMINARIA PLAFON REDONDO COM VIDRO FOSCO DIAMETRO *30* CM, PARA 2 LAMPADAS, BASE E27, POTENCIA MAXIMA 40/60 W (NAO INCLUI LAMPADAS)                                                                                                                                                                                                                                                                                                                                                                       </t>
  </si>
  <si>
    <t xml:space="preserve">LUMINARIA PROVA DE TEMPO PETERCO Y.31/1                                                                                                                                                                                                                                                                                                                                                                                                                                                                   </t>
  </si>
  <si>
    <t xml:space="preserve">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                                                                                                                                                                                   </t>
  </si>
  <si>
    <t xml:space="preserve">LUMINARIA SPOT DE SOBREPOR EM ALUMINIO COM ALETA PLASTICA PARA 1 LAMPADA, BASE E27, POTENCIA MAXIMA 40/60 W (NAO INCLUI LAMPADA)                                                                                                                                                                                                                                                                                                                                                                          </t>
  </si>
  <si>
    <t xml:space="preserve">LUMINARIA SPOT DE SOBREPOR EM ALUMINIO COM ALETA PLASTICA PARA 2 LAMPADAS, BASE E27, POTENCIA MAXIMA 40/60 W (NAO INCLUI LAMPADA)                                                                                                                                                                                                                                                                                                                                                                         </t>
  </si>
  <si>
    <t xml:space="preserve">LUMINARIA TIPO TARTARUGA A PROVA DE TEMPO, GASES, VAPOR E PO, EM ALUMINIO, COM GRADE, BASE E27, POTENCIA MAXIMA 100 W - REF Y 25/1 (NAO INCLUI LAMPADA)                                                                                                                                                                                                                                                                                                                                                   </t>
  </si>
  <si>
    <t xml:space="preserve">LUMINARIA TIPO TARTARUGA PARA AREA EXTERNA EM ALUMINIO, COM GRADE, PARA 1 LAMPADA, BASE E27, POTENCIA MAXIMA 40/60 W (NAO INCLUI LAMPADA)                                                                                                                                                                                                                                                                                                                                                                 </t>
  </si>
  <si>
    <t xml:space="preserve">LUVA CPVC, SOLDAVEL, 114 MM, PARA AGUA QUENTE PREDIAL                                                                                                                                                                                                                                                                                                                                                                                                                                                     </t>
  </si>
  <si>
    <t xml:space="preserve">LUVA CPVC, SOLDAVEL, 15 MM, PARA AGUA QUENTE PREDIAL                                                                                                                                                                                                                                                                                                                                                                                                                                                      </t>
  </si>
  <si>
    <t xml:space="preserve">LUVA CPVC, SOLDAVEL, 22 MM, PARA AGUA QUENTE PREDIAL                                                                                                                                                                                                                                                                                                                                                                                                                                                      </t>
  </si>
  <si>
    <t xml:space="preserve">LUVA CPVC, SOLDAVEL, 28 MM, PARA AGUA QUENTE PREDIAL                                                                                                                                                                                                                                                                                                                                                                                                                                                      </t>
  </si>
  <si>
    <t xml:space="preserve">LUVA CPVC, SOLDAVEL, 35 MM, PARA AGUA QUENTE PREDIAL                                                                                                                                                                                                                                                                                                                                                                                                                                                      </t>
  </si>
  <si>
    <t xml:space="preserve">LUVA CPVC, SOLDAVEL, 42 MM, PARA AGUA QUENTE PREDIAL                                                                                                                                                                                                                                                                                                                                                                                                                                                      </t>
  </si>
  <si>
    <t xml:space="preserve">LUVA CPVC, SOLDAVEL, 54 MM, PARA AGUA QUENTE PREDIAL                                                                                                                                                                                                                                                                                                                                                                                                                                                      </t>
  </si>
  <si>
    <t xml:space="preserve">LUVA CPVC, SOLDAVEL, 73 MM, PARA AGUA QUENTE PREDIAL                                                                                                                                                                                                                                                                                                                                                                                                                                                      </t>
  </si>
  <si>
    <t xml:space="preserve">LUVA CPVC, SOLDAVEL, 89 MM, PARA AGUA QUENTE PREDIAL                                                                                                                                                                                                                                                                                                                                                                                                                                                      </t>
  </si>
  <si>
    <t xml:space="preserve">LUVA DE BORRACHA ISOLANTE PARA ALTA TENSAO, RESISTENTE A OZONIO, TENSAO DE ENSAIO 2,5 KV (PAR)                                                                                                                                                                                                                                                                                                                                                                                                            </t>
  </si>
  <si>
    <t xml:space="preserve">LUVA DE COBRE (REF 600) SEM ANEL DE SOLDA, BOLSA X BOLSA, 104 MM                                                                                                                                                                                                                                                                                                                                                                                                                                          </t>
  </si>
  <si>
    <t xml:space="preserve">LUVA DE COBRE (REF 600) SEM ANEL DE SOLDA, BOLSA X BOLSA, 15 MM                                                                                                                                                                                                                                                                                                                                                                                                                                           </t>
  </si>
  <si>
    <t xml:space="preserve">LUVA DE COBRE (REF 600) SEM ANEL DE SOLDA, BOLSA X BOLSA, 22 MM                                                                                                                                                                                                                                                                                                                                                                                                                                           </t>
  </si>
  <si>
    <t xml:space="preserve">LUVA DE COBRE (REF 600) SEM ANEL DE SOLDA, BOLSA X BOLSA, 28 MM                                                                                                                                                                                                                                                                                                                                                                                                                                           </t>
  </si>
  <si>
    <t xml:space="preserve">LUVA DE COBRE (REF 600) SEM ANEL DE SOLDA, BOLSA X BOLSA, 35 MM                                                                                                                                                                                                                                                                                                                                                                                                                                           </t>
  </si>
  <si>
    <t xml:space="preserve">LUVA DE COBRE (REF 600) SEM ANEL DE SOLDA, BOLSA X BOLSA, 42 MM                                                                                                                                                                                                                                                                                                                                                                                                                                           </t>
  </si>
  <si>
    <t xml:space="preserve">LUVA DE COBRE (REF 600) SEM ANEL DE SOLDA, BOLSA X BOLSA, 54 MM                                                                                                                                                                                                                                                                                                                                                                                                                                           </t>
  </si>
  <si>
    <t xml:space="preserve">LUVA DE COBRE (REF 600) SEM ANEL DE SOLDA, BOLSA X BOLSA, 66 MM                                                                                                                                                                                                                                                                                                                                                                                                                                           </t>
  </si>
  <si>
    <t xml:space="preserve">LUVA DE COBRE (REF 600) SEM ANEL DE SOLDA, BOLSA X BOLSA, 79 MM                                                                                                                                                                                                                                                                                                                                                                                                                                           </t>
  </si>
  <si>
    <t xml:space="preserve">LUVA DE CORRER COM TRAVAS DEFOFO, PVC, JE, DN 100 MM                                                                                                                                                                                                                                                                                                                                                                                                                                                      </t>
  </si>
  <si>
    <t xml:space="preserve">LUVA DE CORRER COM TRAVAS DEFOFO, PVC, JE, DN 150 MM                                                                                                                                                                                                                                                                                                                                                                                                                                                      </t>
  </si>
  <si>
    <t xml:space="preserve">LUVA DE CORRER COM TRAVAS DEFOFO, PVC, JE, DN 200 MM                                                                                                                                                                                                                                                                                                                                                                                                                                                      </t>
  </si>
  <si>
    <t xml:space="preserve">LUVA DE CORRER COM TRAVAS DEFOFO, PVC, JE, DN 250 MM                                                                                                                                                                                                                                                                                                                                                                                                                                                      </t>
  </si>
  <si>
    <t xml:space="preserve">LUVA DE CORRER COM TRAVAS DEFOFO, PVC, JE, DN 300 MM                                                                                                                                                                                                                                                                                                                                                                                                                                                      </t>
  </si>
  <si>
    <t xml:space="preserve">LUVA DE CORRER PARA TUBO ROSCAVEL, PVC, 1 1/2", PARA AGUA FRIA PREDIAL                                                                                                                                                                                                                                                                                                                                                                                                                                    </t>
  </si>
  <si>
    <t xml:space="preserve">LUVA DE CORRER PARA TUBO ROSCAVEL, PVC, 1/2", PARA AGUA FRIA PREDIAL                                                                                                                                                                                                                                                                                                                                                                                                                                      </t>
  </si>
  <si>
    <t xml:space="preserve">LUVA DE CORRER PARA TUBO ROSCAVEL, PVC, 3/4", PARA AGUA FRIA PREDIAL                                                                                                                                                                                                                                                                                                                                                                                                                                      </t>
  </si>
  <si>
    <t xml:space="preserve">LUVA DE CORRER PARA TUBO SOLDAVEL, PVC, 20 MM, PARA AGUA FRIA PREDIAL                                                                                                                                                                                                                                                                                                                                                                                                                                     </t>
  </si>
  <si>
    <t xml:space="preserve">LUVA DE CORRER PARA TUBO SOLDAVEL, PVC, 25 MM, PARA AGUA FRIA PREDIAL                                                                                                                                                                                                                                                                                                                                                                                                                                     </t>
  </si>
  <si>
    <t xml:space="preserve">LUVA DE CORRER PARA TUBO SOLDAVEL, PVC, 32 MM, PARA AGUA FRIA PREDIAL                                                                                                                                                                                                                                                                                                                                                                                                                                     </t>
  </si>
  <si>
    <t xml:space="preserve">LUVA DE CORRER PARA TUBO SOLDAVEL, PVC, 40 MM, PARA AGUA FRIA PREDIAL                                                                                                                                                                                                                                                                                                                                                                                                                                     </t>
  </si>
  <si>
    <t xml:space="preserve">LUVA DE CORRER PARA TUBO SOLDAVEL, PVC, 50 MM, PARA AGUA FRIA PREDIAL                                                                                                                                                                                                                                                                                                                                                                                                                                     </t>
  </si>
  <si>
    <t xml:space="preserve">LUVA DE CORRER PARA TUBO SOLDAVEL, PVC, 60 MM, PARA AGUA FRIA PREDIAL                                                                                                                                                                                                                                                                                                                                                                                                                                     </t>
  </si>
  <si>
    <t xml:space="preserve">LUVA DE CORRER PVC PBA, JE, DN 100 / DE 110 MM, PARA REDE DE AGUA                                                                                                                                                                                                                                                                                                                                                                                                                                         </t>
  </si>
  <si>
    <t xml:space="preserve">LUVA DE CORRER PVC PBA, JE, DN 50 / DE 60 MM, PARA REDE DE AGUA                                                                                                                                                                                                                                                                                                                                                                                                                                           </t>
  </si>
  <si>
    <t xml:space="preserve">LUVA DE CORRER PVC PBA, JE, DN 75 / DE 85 MM, PARA REDE DE AGUA                                                                                                                                                                                                                                                                                                                                                                                                                                           </t>
  </si>
  <si>
    <t xml:space="preserve">LUVA DE CORRER PVC, JE, DN 250 MM, PARA REDE COLETORA DE ESGOTO                                                                                                                                                                                                                                                                                                                                                                                                                                           </t>
  </si>
  <si>
    <t xml:space="preserve">LUVA DE CORRER, CPVC, SOLDAVEL, 15 MM, PARA AGUA QUENTE PREDIAL                                                                                                                                                                                                                                                                                                                                                                                                                                           </t>
  </si>
  <si>
    <t xml:space="preserve">LUVA DE CORRER, CPVC, SOLDAVEL, 22 MM, PARA AGUA QUENTE PREDIAL                                                                                                                                                                                                                                                                                                                                                                                                                                           </t>
  </si>
  <si>
    <t xml:space="preserve">LUVA DE CORRER, CPVC, SOLDAVEL, 28 MM, PARA AGUA QUENTE PREDIAL                                                                                                                                                                                                                                                                                                                                                                                                                                           </t>
  </si>
  <si>
    <t xml:space="preserve">LUVA DE CORRER, CPVC, SOLDAVEL, 35 MM, PARA AGUA QUENTE PREDIAL                                                                                                                                                                                                                                                                                                                                                                                                                                           </t>
  </si>
  <si>
    <t xml:space="preserve">LUVA DE CORRER, CPVC, SOLDAVEL, 42 MM, PARA AGUA QUENTE PREDIAL                                                                                                                                                                                                                                                                                                                                                                                                                                           </t>
  </si>
  <si>
    <t xml:space="preserve">LUVA DE CORRER, PVC SERIE R, 100 MM, PARA ESGOTO PREDIAL                                                                                                                                                                                                                                                                                                                                                                                                                                                  </t>
  </si>
  <si>
    <t xml:space="preserve">LUVA DE CORRER, PVC SERIE R, 150 MM, PARA ESGOTO PREDIAL                                                                                                                                                                                                                                                                                                                                                                                                                                                  </t>
  </si>
  <si>
    <t xml:space="preserve">LUVA DE CORRER, PVC SERIE R, 75 MM, PARA ESGOTO PREDIAL                                                                                                                                                                                                                                                                                                                                                                                                                                                   </t>
  </si>
  <si>
    <t xml:space="preserve">LUVA DE CORRER, PVC, DN 100 MM, PARA ESGOTO PREDIAL                                                                                                                                                                                                                                                                                                                                                                                                                                                       </t>
  </si>
  <si>
    <t xml:space="preserve">LUVA DE CORRER, PVC, DN 50 MM, PARA ESGOTO PREDIAL                                                                                                                                                                                                                                                                                                                                                                                                                                                        </t>
  </si>
  <si>
    <t xml:space="preserve">LUVA DE CORRER, PVC, DN 75 MM, PARA ESGOTO PREDIAL                                                                                                                                                                                                                                                                                                                                                                                                                                                        </t>
  </si>
  <si>
    <t xml:space="preserve">LUVA DE FERRO GALVANIZADO, COM ROSCA BSP MACHO/FEMEA, DE 3/4"                                                                                                                                                                                                                                                                                                                                                                                                                                             </t>
  </si>
  <si>
    <t xml:space="preserve">LUVA DE FERRO GALVANIZADO, COM ROSCA BSP, DE 1 1/2"                                                                                                                                                                                                                                                                                                                                                                                                                                                       </t>
  </si>
  <si>
    <t xml:space="preserve">LUVA DE FERRO GALVANIZADO, COM ROSCA BSP, DE 1 1/4"                                                                                                                                                                                                                                                                                                                                                                                                                                                       </t>
  </si>
  <si>
    <t xml:space="preserve">LUVA DE FERRO GALVANIZADO, COM ROSCA BSP, DE 1/2"                                                                                                                                                                                                                                                                                                                                                                                                                                                         </t>
  </si>
  <si>
    <t xml:space="preserve">LUVA DE FERRO GALVANIZADO, COM ROSCA BSP, DE 1"                                                                                                                                                                                                                                                                                                                                                                                                                                                           </t>
  </si>
  <si>
    <t xml:space="preserve">LUVA DE FERRO GALVANIZADO, COM ROSCA BSP, DE 2 1/2"                                                                                                                                                                                                                                                                                                                                                                                                                                                       </t>
  </si>
  <si>
    <t xml:space="preserve">LUVA DE FERRO GALVANIZADO, COM ROSCA BSP, DE 2"                                                                                                                                                                                                                                                                                                                                                                                                                                                           </t>
  </si>
  <si>
    <t xml:space="preserve">LUVA DE FERRO GALVANIZADO, COM ROSCA BSP, DE 3/4"                                                                                                                                                                                                                                                                                                                                                                                                                                                         </t>
  </si>
  <si>
    <t xml:space="preserve">LUVA DE FERRO GALVANIZADO, COM ROSCA BSP, DE 3"                                                                                                                                                                                                                                                                                                                                                                                                                                                           </t>
  </si>
  <si>
    <t xml:space="preserve">LUVA DE FERRO GALVANIZADO, COM ROSCA BSP, DE 4"                                                                                                                                                                                                                                                                                                                                                                                                                                                           </t>
  </si>
  <si>
    <t xml:space="preserve">LUVA DE FERRO GALVANIZADO, COM ROSCA BSP, DE 5"                                                                                                                                                                                                                                                                                                                                                                                                                                                           </t>
  </si>
  <si>
    <t xml:space="preserve">LUVA DE FERRO GALVANIZADO, COM ROSCA BSP, DE 6"                                                                                                                                                                                                                                                                                                                                                                                                                                                           </t>
  </si>
  <si>
    <t xml:space="preserve">LUVA DE PRESSAO, EM PVC, DE 20 MM, PARA ELETRODUTO FLEXIVEL                                                                                                                                                                                                                                                                                                                                                                                                                                               </t>
  </si>
  <si>
    <t xml:space="preserve">LUVA DE PRESSAO, EM PVC, DE 25 MM, PARA ELETRODUTO FLEXIVEL                                                                                                                                                                                                                                                                                                                                                                                                                                               </t>
  </si>
  <si>
    <t xml:space="preserve">LUVA DE PRESSAO, EM PVC, DE 32 MM, PARA ELETRODUTO FLEXIVEL                                                                                                                                                                                                                                                                                                                                                                                                                                               </t>
  </si>
  <si>
    <t xml:space="preserve">LUVA DE REDUCAO DE FERRO GALVANIZADO, COM ROSCA BSP MACHO/FEMEA, DE 1 1/2" X 1"                                                                                                                                                                                                                                                                                                                                                                                                                           </t>
  </si>
  <si>
    <t xml:space="preserve">LUVA DE REDUCAO DE FERRO GALVANIZADO, COM ROSCA BSP MACHO/FEMEA, DE 1" X 1/2"                                                                                                                                                                                                                                                                                                                                                                                                                             </t>
  </si>
  <si>
    <t xml:space="preserve">LUVA DE REDUCAO DE FERRO GALVANIZADO, COM ROSCA BSP MACHO/FEMEA, DE 1" X 3/4"                                                                                                                                                                                                                                                                                                                                                                                                                             </t>
  </si>
  <si>
    <t xml:space="preserve">LUVA DE REDUCAO DE FERRO GALVANIZADO, COM ROSCA BSP MACHO/FEMEA, DE 3/4" X 1/2"                                                                                                                                                                                                                                                                                                                                                                                                                           </t>
  </si>
  <si>
    <t xml:space="preserve">LUVA DE REDUCAO DE FERRO GALVANIZADO, COM ROSCA BSP, DE 1 1/2" X 1 1/4"                                                                                                                                                                                                                                                                                                                                                                                                                                   </t>
  </si>
  <si>
    <t xml:space="preserve">LUVA DE REDUCAO DE FERRO GALVANIZADO, COM ROSCA BSP, DE 1 1/2" X 1/2"                                                                                                                                                                                                                                                                                                                                                                                                                                     </t>
  </si>
  <si>
    <t xml:space="preserve">LUVA DE REDUCAO DE FERRO GALVANIZADO, COM ROSCA BSP, DE 1 1/2" X 1"                                                                                                                                                                                                                                                                                                                                                                                                                                       </t>
  </si>
  <si>
    <t xml:space="preserve">LUVA DE REDUCAO DE FERRO GALVANIZADO, COM ROSCA BSP, DE 1 1/2" X 3/4"                                                                                                                                                                                                                                                                                                                                                                                                                                     </t>
  </si>
  <si>
    <t xml:space="preserve">LUVA DE REDUCAO DE FERRO GALVANIZADO, COM ROSCA BSP, DE 1 1/4" X 1/2"                                                                                                                                                                                                                                                                                                                                                                                                                                     </t>
  </si>
  <si>
    <t xml:space="preserve">LUVA DE REDUCAO DE FERRO GALVANIZADO, COM ROSCA BSP, DE 1 1/4" X 1"                                                                                                                                                                                                                                                                                                                                                                                                                                       </t>
  </si>
  <si>
    <t xml:space="preserve">LUVA DE REDUCAO DE FERRO GALVANIZADO, COM ROSCA BSP, DE 1 1/4" X 3/4"                                                                                                                                                                                                                                                                                                                                                                                                                                     </t>
  </si>
  <si>
    <t xml:space="preserve">LUVA DE REDUCAO DE FERRO GALVANIZADO, COM ROSCA BSP, DE 1" X 1/2"                                                                                                                                                                                                                                                                                                                                                                                                                                         </t>
  </si>
  <si>
    <t xml:space="preserve">LUVA DE REDUCAO DE FERRO GALVANIZADO, COM ROSCA BSP, DE 1" X 3/4"                                                                                                                                                                                                                                                                                                                                                                                                                                         </t>
  </si>
  <si>
    <t xml:space="preserve">LUVA DE REDUCAO DE FERRO GALVANIZADO, COM ROSCA BSP, DE 2 1/2" X 1 1/2"                                                                                                                                                                                                                                                                                                                                                                                                                                   </t>
  </si>
  <si>
    <t xml:space="preserve">LUVA DE REDUCAO DE FERRO GALVANIZADO, COM ROSCA BSP, DE 2 1/2" X 2"                                                                                                                                                                                                                                                                                                                                                                                                                                       </t>
  </si>
  <si>
    <t xml:space="preserve">LUVA DE REDUCAO DE FERRO GALVANIZADO, COM ROSCA BSP, DE 2" X 1 1/2"                                                                                                                                                                                                                                                                                                                                                                                                                                       </t>
  </si>
  <si>
    <t xml:space="preserve">LUVA DE REDUCAO DE FERRO GALVANIZADO, COM ROSCA BSP, DE 2" X 1 1/4"                                                                                                                                                                                                                                                                                                                                                                                                                                       </t>
  </si>
  <si>
    <t xml:space="preserve">LUVA DE REDUCAO DE FERRO GALVANIZADO, COM ROSCA BSP, DE 2" X 1"                                                                                                                                                                                                                                                                                                                                                                                                                                           </t>
  </si>
  <si>
    <t xml:space="preserve">LUVA DE REDUCAO DE FERRO GALVANIZADO, COM ROSCA BSP, DE 3/4" X 1/2"                                                                                                                                                                                                                                                                                                                                                                                                                                       </t>
  </si>
  <si>
    <t xml:space="preserve">LUVA DE REDUCAO DE FERRO GALVANIZADO, COM ROSCA BSP, DE 3" X 1 1/2"                                                                                                                                                                                                                                                                                                                                                                                                                                       </t>
  </si>
  <si>
    <t xml:space="preserve">LUVA DE REDUCAO DE FERRO GALVANIZADO, COM ROSCA BSP, DE 3" X 2 1/2"                                                                                                                                                                                                                                                                                                                                                                                                                                       </t>
  </si>
  <si>
    <t xml:space="preserve">LUVA DE REDUCAO DE FERRO GALVANIZADO, COM ROSCA BSP, DE 3" X 2"                                                                                                                                                                                                                                                                                                                                                                                                                                           </t>
  </si>
  <si>
    <t xml:space="preserve">LUVA DE REDUCAO DE FERRO GALVANIZADO, COM ROSCA BSP, DE 4" X 2 1/2"                                                                                                                                                                                                                                                                                                                                                                                                                                       </t>
  </si>
  <si>
    <t xml:space="preserve">LUVA DE REDUCAO DE FERRO GALVANIZADO, COM ROSCA BSP, DE 4" X 2"                                                                                                                                                                                                                                                                                                                                                                                                                                           </t>
  </si>
  <si>
    <t xml:space="preserve">LUVA DE REDUCAO DE FERRO GALVANIZADO, COM ROSCA BSP, DE 4" X 3"                                                                                                                                                                                                                                                                                                                                                                                                                                           </t>
  </si>
  <si>
    <t xml:space="preserve">LUVA DE REDUCAO EM ACO CARBONO, COM ENCAIXE PARA SOLDA DN SW, PRESSAO 3.000 LBS,  3/4 " X 1/2"                                                                                                                                                                                                                                                                                                                                                                                                            </t>
  </si>
  <si>
    <t xml:space="preserve">LUVA DE REDUCAO EM ACO CARBONO, COM ENCAIXE PARA SOLDA DN SW, PRESSAO 3.000 LBS, DN 1 1/2" X 1 1/4"                                                                                                                                                                                                                                                                                                                                                                                                       </t>
  </si>
  <si>
    <t xml:space="preserve">LUVA DE REDUCAO EM ACO CARBONO, COM ENCAIXE PARA SOLDA DN SW, PRESSAO 3.000 LBS, DN 1 1/4"  X 1"                                                                                                                                                                                                                                                                                                                                                                                                          </t>
  </si>
  <si>
    <t xml:space="preserve">LUVA DE REDUCAO EM ACO CARBONO, COM ENCAIXE PARA SOLDA DN SW, PRESSAO 3.000 LBS, DN 1" X 3/4"                                                                                                                                                                                                                                                                                                                                                                                                             </t>
  </si>
  <si>
    <t xml:space="preserve">LUVA DE REDUCAO EM ACO CARBONO, COM ENCAIXE PARA SOLDA DN SW, PRESSAO 3.000 LBS, DN 2 1/2" X 2"                                                                                                                                                                                                                                                                                                                                                                                                           </t>
  </si>
  <si>
    <t xml:space="preserve">LUVA DE REDUCAO EM ACO CARBONO, COM ENCAIXE PARA SOLDA DN SW, PRESSAO 3.000 LBS, DN 2" X 1 1/2"                                                                                                                                                                                                                                                                                                                                                                                                           </t>
  </si>
  <si>
    <t xml:space="preserve">LUVA DE REDUCAO EM ACO CARBONO, COM ENCAIXE PARA SOLDA DN SW, PRESSAO 3.000 LBS, DN 3" X 2 1/2"                                                                                                                                                                                                                                                                                                                                                                                                           </t>
  </si>
  <si>
    <t xml:space="preserve">LUVA DE REDUCAO ROSCAVEL, PVC, 1" X 3/4", PARA AGUA FRIA PREDIAL                                                                                                                                                                                                                                                                                                                                                                                                                                          </t>
  </si>
  <si>
    <t xml:space="preserve">LUVA DE REDUCAO ROSCAVEL, PVC, 3/4" X 1/2", PARA AGUA FRIA PREDIAL                                                                                                                                                                                                                                                                                                                                                                                                                                        </t>
  </si>
  <si>
    <t xml:space="preserve">LUVA DE REDUCAO SOLDAVEL, PVC, 25 MM X 20 MM, PARA AGUA FRIA PREDIAL                                                                                                                                                                                                                                                                                                                                                                                                                                      </t>
  </si>
  <si>
    <t xml:space="preserve">LUVA DE REDUCAO SOLDAVEL, PVC, 32 MM X 25 MM, PARA AGUA FRIA PREDIAL                                                                                                                                                                                                                                                                                                                                                                                                                                      </t>
  </si>
  <si>
    <t xml:space="preserve">LUVA DE REDUCAO SOLDAVEL, PVC, 40 MM X 32 MM, PARA AGUA FRIA PREDIAL                                                                                                                                                                                                                                                                                                                                                                                                                                      </t>
  </si>
  <si>
    <t xml:space="preserve">LUVA DE REDUCAO SOLDAVEL, PVC, 60 MM X 50 MM, PARA AGUA FRIA PREDIAL                                                                                                                                                                                                                                                                                                                                                                                                                                      </t>
  </si>
  <si>
    <t xml:space="preserve">LUVA DE REDUCAO, SOLDAVEL, PVC, 50 X 25 MM, PARA AGUA FRIA PREDIAL                                                                                                                                                                                                                                                                                                                                                                                                                                        </t>
  </si>
  <si>
    <t xml:space="preserve">LUVA DE TRANSICAO DE CPVC X PVC, SOLDAVEL, 22 X 25 MM, PARA AGUA QUENTE                                                                                                                                                                                                                                                                                                                                                                                                                                   </t>
  </si>
  <si>
    <t xml:space="preserve">LUVA DE TRANSICAO, CPVC, SOLDAVEL, 42 MM X 1 1/2", PARA AGUA QUENTE                                                                                                                                                                                                                                                                                                                                                                                                                                       </t>
  </si>
  <si>
    <t xml:space="preserve">LUVA DE TRANSICAO, CPVC, SOLDAVEL, 54 MM X 2", PARA AGUA QUENTE PREDIAL                                                                                                                                                                                                                                                                                                                                                                                                                                   </t>
  </si>
  <si>
    <t xml:space="preserve">LUVA DE TRANSICAO, CPVC, 15 MM X 1/2", PARA AGUA QUENTE PREDIAL                                                                                                                                                                                                                                                                                                                                                                                                                                           </t>
  </si>
  <si>
    <t xml:space="preserve">LUVA DE TRANSICAO, CPVC, 22 MM X 1/2", PARA AGUA QUENTE                                                                                                                                                                                                                                                                                                                                                                                                                                                   </t>
  </si>
  <si>
    <t xml:space="preserve">LUVA EM ACO CARBONO, SOLDAVEL, PRESSAO 3.000 LBS, DN 1 1/2"                                                                                                                                                                                                                                                                                                                                                                                                                                               </t>
  </si>
  <si>
    <t xml:space="preserve">LUVA EM ACO CARBONO, SOLDAVEL, PRESSAO 3.000 LBS, DN 1 1/4"                                                                                                                                                                                                                                                                                                                                                                                                                                               </t>
  </si>
  <si>
    <t xml:space="preserve">LUVA EM ACO CARBONO, SOLDAVEL, PRESSAO 3.000 LBS, DN 1/2"                                                                                                                                                                                                                                                                                                                                                                                                                                                 </t>
  </si>
  <si>
    <t xml:space="preserve">LUVA EM ACO CARBONO, SOLDAVEL, PRESSAO 3.000 LBS, DN 1"                                                                                                                                                                                                                                                                                                                                                                                                                                                   </t>
  </si>
  <si>
    <t xml:space="preserve">LUVA EM ACO CARBONO, SOLDAVEL, PRESSAO 3.000 LBS, DN 2 1/2"                                                                                                                                                                                                                                                                                                                                                                                                                                               </t>
  </si>
  <si>
    <t xml:space="preserve">LUVA EM ACO CARBONO, SOLDAVEL, PRESSAO 3.000 LBS, DN 2"                                                                                                                                                                                                                                                                                                                                                                                                                                                   </t>
  </si>
  <si>
    <t xml:space="preserve">LUVA EM ACO CARBONO, SOLDAVEL, PRESSAO 3.000 LBS, DN 3/4"                                                                                                                                                                                                                                                                                                                                                                                                                                                 </t>
  </si>
  <si>
    <t xml:space="preserve">LUVA EM ACO CARBONO, SOLDAVEL, PRESSAO 3.000 LBS, DN 3"                                                                                                                                                                                                                                                                                                                                                                                                                                                   </t>
  </si>
  <si>
    <t xml:space="preserve">LUVA EM PVC RIGIDO ROSCAVEL, DE 1 1/2", PARA ELETRODUTO                                                                                                                                                                                                                                                                                                                                                                                                                                                   </t>
  </si>
  <si>
    <t xml:space="preserve">LUVA EM PVC RIGIDO ROSCAVEL, DE 1 1/4", PARA ELETRODUTO                                                                                                                                                                                                                                                                                                                                                                                                                                                   </t>
  </si>
  <si>
    <t xml:space="preserve">LUVA EM PVC RIGIDO ROSCAVEL, DE 1/2", PARA ELETRODUTO                                                                                                                                                                                                                                                                                                                                                                                                                                                     </t>
  </si>
  <si>
    <t xml:space="preserve">LUVA EM PVC RIGIDO ROSCAVEL, DE 1", PARA ELETRODUTO                                                                                                                                                                                                                                                                                                                                                                                                                                                       </t>
  </si>
  <si>
    <t xml:space="preserve">LUVA EM PVC RIGIDO ROSCAVEL, DE 2 1/2", PARA ELETRODUTO                                                                                                                                                                                                                                                                                                                                                                                                                                                   </t>
  </si>
  <si>
    <t xml:space="preserve">LUVA EM PVC RIGIDO ROSCAVEL, DE 2", PARA ELETRODUTO                                                                                                                                                                                                                                                                                                                                                                                                                                                       </t>
  </si>
  <si>
    <t xml:space="preserve">LUVA EM PVC RIGIDO ROSCAVEL, DE 3/4", PARA ELETRODUTO                                                                                                                                                                                                                                                                                                                                                                                                                                                     </t>
  </si>
  <si>
    <t xml:space="preserve">LUVA EM PVC RIGIDO ROSCAVEL, DE 3", PARA ELETRODUTO                                                                                                                                                                                                                                                                                                                                                                                                                                                       </t>
  </si>
  <si>
    <t xml:space="preserve">LUVA EM PVC RIGIDO ROSCAVEL, DE 4", PARA ELETRODUTO                                                                                                                                                                                                                                                                                                                                                                                                                                                       </t>
  </si>
  <si>
    <t xml:space="preserve">LUVA PARA ELETRODUTO, EM ACO GALVANIZADO ELETROLITICO,  COM ROSCA,DIAMETRO DE 50 MM (2")                                                                                                                                                                                                                                                                                                                                                                                                                  </t>
  </si>
  <si>
    <t xml:space="preserve">LUVA PARA ELETRODUTO, EM ACO GALVANIZADO ELETROLITICO, COM ROSCA, DIAMETRO DE 100 MM (4")                                                                                                                                                                                                                                                                                                                                                                                                                 </t>
  </si>
  <si>
    <t xml:space="preserve">LUVA PARA ELETRODUTO, EM ACO GALVANIZADO ELETROLITICO, COM ROSCA, DIAMETRO DE 15 MM (1/2")                                                                                                                                                                                                                                                                                                                                                                                                                </t>
  </si>
  <si>
    <t xml:space="preserve">LUVA PARA ELETRODUTO, EM ACO GALVANIZADO ELETROLITICO, COM ROSCA, DIAMETRO DE 20 MM (3/4")                                                                                                                                                                                                                                                                                                                                                                                                                </t>
  </si>
  <si>
    <t xml:space="preserve">LUVA PARA ELETRODUTO, EM ACO GALVANIZADO ELETROLITICO, COM ROSCA, DIAMETRO DE 25 MM (1")                                                                                                                                                                                                                                                                                                                                                                                                                  </t>
  </si>
  <si>
    <t xml:space="preserve">LUVA PARA ELETRODUTO, EM ACO GALVANIZADO ELETROLITICO, COM ROSCA, DIAMETRO DE 32 MM (1 1/4")                                                                                                                                                                                                                                                                                                                                                                                                              </t>
  </si>
  <si>
    <t xml:space="preserve">LUVA PARA ELETRODUTO, EM ACO GALVANIZADO ELETROLITICO, COM ROSCA, DIAMETRO DE 40 MM (1 1/2")                                                                                                                                                                                                                                                                                                                                                                                                              </t>
  </si>
  <si>
    <t xml:space="preserve">LUVA PARA ELETRODUTO, EM ACO GALVANIZADO ELETROLITICO, COM ROSCA, DIAMETRO DE 65 MM (2 1/2")                                                                                                                                                                                                                                                                                                                                                                                                              </t>
  </si>
  <si>
    <t xml:space="preserve">LUVA PARA ELETRODUTO, EM ACO GALVANIZADO ELETROLITICO, COM ROSCA, DIAMETRO DE 80 MM (3")                                                                                                                                                                                                                                                                                                                                                                                                                  </t>
  </si>
  <si>
    <t xml:space="preserve">LUVA PASSANTE DE COBRE (REF 601) SEM ANEL DE SOLDA, BOLSA 15 MM                                                                                                                                                                                                                                                                                                                                                                                                                                           </t>
  </si>
  <si>
    <t xml:space="preserve">LUVA PASSANTE DE COBRE (REF 601) SEM ANEL DE SOLDA, BOLSA 22 MM                                                                                                                                                                                                                                                                                                                                                                                                                                           </t>
  </si>
  <si>
    <t xml:space="preserve">LUVA PASSANTE DE COBRE (REF 601) SEM ANEL DE SOLDA, BOLSA 28 MM                                                                                                                                                                                                                                                                                                                                                                                                                                           </t>
  </si>
  <si>
    <t xml:space="preserve">LUVA PASSANTE DE COBRE (REF 601) SEM ANEL DE SOLDA, BOLSA 35 MM                                                                                                                                                                                                                                                                                                                                                                                                                                           </t>
  </si>
  <si>
    <t xml:space="preserve">LUVA PASSANTE DE COBRE (REF 601) SEM ANEL DE SOLDA, BOLSA 42 MM                                                                                                                                                                                                                                                                                                                                                                                                                                           </t>
  </si>
  <si>
    <t xml:space="preserve">LUVA PASSANTE DE COBRE (REF 601) SEM ANEL DE SOLDA, BOLSA 54 MM                                                                                                                                                                                                                                                                                                                                                                                                                                           </t>
  </si>
  <si>
    <t xml:space="preserve">LUVA PASSANTE DE COBRE (REF 601) SEM ANEL DE SOLDA, BOLSA 66 MM                                                                                                                                                                                                                                                                                                                                                                                                                                           </t>
  </si>
  <si>
    <t xml:space="preserve">LUVA PVC SOLDAVEL, 110 MM, PARA AGUA FRIA PREDIAL                                                                                                                                                                                                                                                                                                                                                                                                                                                         </t>
  </si>
  <si>
    <t xml:space="preserve">LUVA PVC SOLDAVEL, 20 MM, PARA AGUA FRIA PREDIAL                                                                                                                                                                                                                                                                                                                                                                                                                                                          </t>
  </si>
  <si>
    <t xml:space="preserve">LUVA PVC SOLDAVEL, 25 MM, PARA AGUA FRIA PREDIAL                                                                                                                                                                                                                                                                                                                                                                                                                                                          </t>
  </si>
  <si>
    <t xml:space="preserve">LUVA PVC SOLDAVEL, 32 MM, PARA AGUA FRIA PREDIAL                                                                                                                                                                                                                                                                                                                                                                                                                                                          </t>
  </si>
  <si>
    <t xml:space="preserve">LUVA PVC SOLDAVEL, 40 MM, PARA AGUA FRIA PREDIAL                                                                                                                                                                                                                                                                                                                                                                                                                                                          </t>
  </si>
  <si>
    <t xml:space="preserve">LUVA PVC SOLDAVEL, 50 MM, PARA AGUA FRIA PREDIAL                                                                                                                                                                                                                                                                                                                                                                                                                                                          </t>
  </si>
  <si>
    <t xml:space="preserve">LUVA PVC SOLDAVEL, 60 MM, PARA AGUA FRIA PREDIAL                                                                                                                                                                                                                                                                                                                                                                                                                                                          </t>
  </si>
  <si>
    <t xml:space="preserve">LUVA PVC SOLDAVEL, 75 MM, PARA AGUA FRIA PREDIAL                                                                                                                                                                                                                                                                                                                                                                                                                                                          </t>
  </si>
  <si>
    <t xml:space="preserve">LUVA PVC SOLDAVEL, 85 MM, PARA AGUA FRIA PREDIAL                                                                                                                                                                                                                                                                                                                                                                                                                                                          </t>
  </si>
  <si>
    <t xml:space="preserve">LUVA PVC, ROSCAVEL, 1 1/2",  AGUA FRIA PREDIAL                                                                                                                                                                                                                                                                                                                                                                                                                                                            </t>
  </si>
  <si>
    <t xml:space="preserve">LUVA PVC, ROSCAVEL, 1/2", AGUA FRIA PREDIAL                                                                                                                                                                                                                                                                                                                                                                                                                                                               </t>
  </si>
  <si>
    <t xml:space="preserve">LUVA PVC, ROSCAVEL, 1", AGUA FRIA PREDIAL                                                                                                                                                                                                                                                                                                                                                                                                                                                                 </t>
  </si>
  <si>
    <t xml:space="preserve">LUVA PVC, ROSCAVEL, 3/4", AGUA FRIA PREDIAL                                                                                                                                                                                                                                                                                                                                                                                                                                                               </t>
  </si>
  <si>
    <t xml:space="preserve">LUVA RASPA DE COURO, CANO CURTO (PUNHO *7* CM)                                                                                                                                                                                                                                                                                                                                                                                                                                                            </t>
  </si>
  <si>
    <t xml:space="preserve">LUVA SIMPLES PPR, F/F, SOLDAVEL, DN 110 MM, PARA AGUA QUENTE PREDIAL                                                                                                                                                                                                                                                                                                                                                                                                                                      </t>
  </si>
  <si>
    <t xml:space="preserve">LUVA SIMPLES PPR, F/F, SOLDAVEL, DN 20 MM, PARA AGUA QUENTE PREDIAL                                                                                                                                                                                                                                                                                                                                                                                                                                       </t>
  </si>
  <si>
    <t xml:space="preserve">LUVA SIMPLES PPR, F/F, SOLDAVEL, DN 25 MM, PARA AGUA QUENTE PREDIAL                                                                                                                                                                                                                                                                                                                                                                                                                                       </t>
  </si>
  <si>
    <t xml:space="preserve">LUVA SIMPLES PPR, F/F, SOLDAVEL, DN 32 MM, PARA AGUA QUENTE PREDIAL                                                                                                                                                                                                                                                                                                                                                                                                                                       </t>
  </si>
  <si>
    <t xml:space="preserve">LUVA SIMPLES PPR, F/F, SOLDAVEL, DN 40 MM, PARA AGUA QUENTE PREDIAL                                                                                                                                                                                                                                                                                                                                                                                                                                       </t>
  </si>
  <si>
    <t xml:space="preserve">LUVA SIMPLES PPR, F/F, SOLDAVEL, DN 50 MM, PARA AGUA QUENTE PREDIAL                                                                                                                                                                                                                                                                                                                                                                                                                                       </t>
  </si>
  <si>
    <t xml:space="preserve">LUVA SIMPLES PPR, F/F, SOLDAVEL, DN 63 MM, PARA AGUA QUENTE PREDIAL                                                                                                                                                                                                                                                                                                                                                                                                                                       </t>
  </si>
  <si>
    <t xml:space="preserve">LUVA SIMPLES PPR, F/F, SOLDAVEL, DN 75 MM, PARA AGUA QUENTE PREDIAL                                                                                                                                                                                                                                                                                                                                                                                                                                       </t>
  </si>
  <si>
    <t xml:space="preserve">LUVA SIMPLES PPR, F/F, SOLDAVEL, DN 90 MM, PARA AGUA QUENTE PREDIAL                                                                                                                                                                                                                                                                                                                                                                                                                                       </t>
  </si>
  <si>
    <t xml:space="preserve">LUVA SIMPLES PVC PBA, JE, DN 100 / DE 110 MM, PARA REDE DE AGUA                                                                                                                                                                                                                                                                                                                                                                                                                                           </t>
  </si>
  <si>
    <t xml:space="preserve">LUVA SIMPLES PVC PBA, JE, DN 50 / DE 60 MM, PARA REDE DE AGUA                                                                                                                                                                                                                                                                                                                                                                                                                                             </t>
  </si>
  <si>
    <t xml:space="preserve">LUVA SIMPLES PVC PBA, JE, DN 75 / DE 85 MM, PARA REDE DE AGUA                                                                                                                                                                                                                                                                                                                                                                                                                                             </t>
  </si>
  <si>
    <t xml:space="preserve">LUVA SIMPLES, PVC SERIE R, 100 MM, PARA ESGOTO PREDIAL                                                                                                                                                                                                                                                                                                                                                                                                                                                    </t>
  </si>
  <si>
    <t xml:space="preserve">LUVA SIMPLES, PVC SERIE R, 150 MM, PARA ESGOTO PREDIAL                                                                                                                                                                                                                                                                                                                                                                                                                                                    </t>
  </si>
  <si>
    <t xml:space="preserve">LUVA SIMPLES, PVC SERIE R, 40 MM, PARA ESGOTO PREDIAL                                                                                                                                                                                                                                                                                                                                                                                                                                                     </t>
  </si>
  <si>
    <t xml:space="preserve">LUVA SIMPLES, PVC SERIE R, 50 MM, PARA ESGOTO PREDIAL                                                                                                                                                                                                                                                                                                                                                                                                                                                     </t>
  </si>
  <si>
    <t xml:space="preserve">LUVA SIMPLES, PVC SERIE R, 75 MM, PARA ESGOTO PREDIAL                                                                                                                                                                                                                                                                                                                                                                                                                                                     </t>
  </si>
  <si>
    <t xml:space="preserve">LUVA SIMPLES, PVC, SOLDAVEL, DN 100 MM, SERIE NORMAL, PARA ESGOTO PREDIAL                                                                                                                                                                                                                                                                                                                                                                                                                                 </t>
  </si>
  <si>
    <t xml:space="preserve">LUVA SIMPLES, PVC, SOLDAVEL, DN 150 MM, SERIE NORMAL, PARA ESGOTO PREDIAL                                                                                                                                                                                                                                                                                                                                                                                                                                 </t>
  </si>
  <si>
    <t xml:space="preserve">LUVA SIMPLES, PVC, SOLDAVEL, DN 40 MM, SERIE NORMAL, PARA ESGOTO PREDIAL                                                                                                                                                                                                                                                                                                                                                                                                                                  </t>
  </si>
  <si>
    <t xml:space="preserve">LUVA SIMPLES, PVC, SOLDAVEL, DN 50 MM, SERIE NORMAL, PARA ESGOTO PREDIAL                                                                                                                                                                                                                                                                                                                                                                                                                                  </t>
  </si>
  <si>
    <t xml:space="preserve">LUVA SIMPLES, PVC, SOLDAVEL, DN 75 MM, SERIE NORMAL, PARA ESGOTO PREDIAL                                                                                                                                                                                                                                                                                                                                                                                                                                  </t>
  </si>
  <si>
    <t xml:space="preserve">LUVA SOLDAVEL COM BUCHA DE LATAO, PVC, 20 MM X 1/2"                                                                                                                                                                                                                                                                                                                                                                                                                                                       </t>
  </si>
  <si>
    <t xml:space="preserve">LUVA SOLDAVEL COM BUCHA DE LATAO, PVC, 25 MM X 1/2"                                                                                                                                                                                                                                                                                                                                                                                                                                                       </t>
  </si>
  <si>
    <t xml:space="preserve">LUVA SOLDAVEL COM BUCHA DE LATAO, PVC, 25 MM X 3/4"                                                                                                                                                                                                                                                                                                                                                                                                                                                       </t>
  </si>
  <si>
    <t xml:space="preserve">LUVA SOLDAVEL COM BUCHA DE LATAO, PVC, 32 MM X 1"                                                                                                                                                                                                                                                                                                                                                                                                                                                         </t>
  </si>
  <si>
    <t xml:space="preserve">LUVA SOLDAVEL COM ROSCA, PVC, 20 MM X 1/2", PARA AGUA FRIA PREDIAL                                                                                                                                                                                                                                                                                                                                                                                                                                        </t>
  </si>
  <si>
    <t xml:space="preserve">LUVA SOLDAVEL COM ROSCA, PVC, 25 MM X 1/2", PARA AGUA FRIA PREDIAL                                                                                                                                                                                                                                                                                                                                                                                                                                        </t>
  </si>
  <si>
    <t xml:space="preserve">LUVA SOLDAVEL COM ROSCA, PVC, 25 MM X 3/4", PARA AGUA FRIA PREDIAL                                                                                                                                                                                                                                                                                                                                                                                                                                        </t>
  </si>
  <si>
    <t xml:space="preserve">LUVA SOLDAVEL COM ROSCA, PVC, 32 MM X 1", PARA AGUA FRIA PREDIAL                                                                                                                                                                                                                                                                                                                                                                                                                                          </t>
  </si>
  <si>
    <t xml:space="preserve">LUVA SOLDAVEL COM ROSCA, PVC, 40 MM X 1 1/4", PARA AGUA FRIA PREDIAL                                                                                                                                                                                                                                                                                                                                                                                                                                      </t>
  </si>
  <si>
    <t xml:space="preserve">LUVA SOLDAVEL COM ROSCA, PVC, 50 MM X 1 1/2", PARA AGUA FRIA PREDIAL                                                                                                                                                                                                                                                                                                                                                                                                                                      </t>
  </si>
  <si>
    <t xml:space="preserve">LUVA/UNIAO DE REDUCAO METALICA, PARA CONEXAO COM ANEL DESLIZANTE, DN 20 X 16 MM, EM TUBO PEX PARA INST. AGUA QUENTE/FRIA                                                                                                                                                                                                                                                                                                                                                                                  </t>
  </si>
  <si>
    <t xml:space="preserve">LUVA/UNIAO DE REDUCAO METALICA, PARA CONEXAO COM ANEL DESLIZANTE, DN 25 X 16 MM, EM TUBO PEX PARA INST. AGUA QUENTE/FRIA                                                                                                                                                                                                                                                                                                                                                                                  </t>
  </si>
  <si>
    <t xml:space="preserve">LUVA/UNIAO DE REDUCAO METALICA, PARA CONEXAO COM ANEL DESLIZANTE, DN 25 X 20 MM, EM TUBO PEX PARA INST. AGUA QUENTE/FRIA                                                                                                                                                                                                                                                                                                                                                                                  </t>
  </si>
  <si>
    <t xml:space="preserve">LUVA/UNIAO DE REDUCAO METALICA, PARA CONEXAO COM ANEL DESLIZANTE, DN 32 X 25 MM, EM TUBO PEX PARA INST. AGUA QUENTE/FRIA                                                                                                                                                                                                                                                                                                                                                                                  </t>
  </si>
  <si>
    <t xml:space="preserve">LUVA/UNIAO DE REDUCAO, PLASTICA, PARA CONEXAO COM CRIMPAGEM, DN 20 X 16 MM, EM TUBO PEX PARA INST. AGUA QUENTE/FRIA                                                                                                                                                                                                                                                                                                                                                                                       </t>
  </si>
  <si>
    <t xml:space="preserve">LUVA/UNIAO DE REDUCAO, PLASTICA, PARA CONEXAO COM CRIMPAGEM, DN 25 X 16 MM, EM TUBO PEX PARA INST. AGUA QUENTE/FRIA                                                                                                                                                                                                                                                                                                                                                                                       </t>
  </si>
  <si>
    <t xml:space="preserve">LUVA/UNIAO DE REDUCAO, PLASTICA, PARA CONEXAO COM CRIMPAGEM, DN 32 X 25 MM, EM TUBO PEX PARA INST. AGUA QUENTE/FRIA                                                                                                                                                                                                                                                                                                                                                                                       </t>
  </si>
  <si>
    <t xml:space="preserve">LUVA/UNIAO METALICA, PARA CONEXAO COM ANEL DESLIZANTE, DN 16 MM, EM TUBO PEX PARA INST. AGUA QUENTE/FRIA                                                                                                                                                                                                                                                                                                                                                                                                  </t>
  </si>
  <si>
    <t xml:space="preserve">LUVA/UNIAO METALICA, PARA CONEXAO COM ANEL DESLIZANTE, DN 20 MM, EM TUBO PEX PARA INST. AGUA QUENTE/FRIA                                                                                                                                                                                                                                                                                                                                                                                                  </t>
  </si>
  <si>
    <t xml:space="preserve">LUVA/UNIAO METALICA, PARA CONEXAO COM ANEL DESLIZANTE, DN 25 MM, EM TUBO PEX PARA INST. AGUA QUENTE/FRIA                                                                                                                                                                                                                                                                                                                                                                                                  </t>
  </si>
  <si>
    <t xml:space="preserve">LUVA/UNIAO METALICA, PARA CONEXAO COM ANEL DESLIZANTE, DN 32 MM, EM TUBO PEX PARA INST. AGUA QUENTE/FRIA                                                                                                                                                                                                                                                                                                                                                                                                  </t>
  </si>
  <si>
    <t xml:space="preserve">LUVA/UNIAO, PLASTICA, PARA CONEXAO COM CRIMPAGEM, DN 16 MM, EM TUBO PEX PARA INST. AGUA QUENTE/FRIA                                                                                                                                                                                                                                                                                                                                                                                                       </t>
  </si>
  <si>
    <t xml:space="preserve">LUVA/UNIAO, PLASTICA, PARA CONEXAO COM CRIMPAGEM, DN 20 MM, EM TUBO PEX PARA INST. AGUA QUENTE/FRIA                                                                                                                                                                                                                                                                                                                                                                                                       </t>
  </si>
  <si>
    <t xml:space="preserve">LUVA/UNIAO, PLASTICA, PARA CONEXAO COM CRIMPAGEM, DN 25 MM, EM TUBO PEX PARA INST. AGUA QUENTE/FRIA                                                                                                                                                                                                                                                                                                                                                                                                       </t>
  </si>
  <si>
    <t xml:space="preserve">LUVA/UNIAO, PLASTICA, PARA CONEXAO COM CRIMPAGEM, DN 32 MM, EM TUBO PEX PARA INST. AGUA QUENTE/FRIA                                                                                                                                                                                                                                                                                                                                                                                                       </t>
  </si>
  <si>
    <t xml:space="preserve">LUVA, PEAD PE 100,  DE 400 MM, PARA ELETROFUSAO                                                                                                                                                                                                                                                                                                                                                                                                                                                           </t>
  </si>
  <si>
    <t xml:space="preserve">LUVA, PEAD PE 100,  DE 63 MM, PARA ELETROFUSAO                                                                                                                                                                                                                                                                                                                                                                                                                                                            </t>
  </si>
  <si>
    <t xml:space="preserve">LUVA, PEAD PE 100, DE 125 MM, PARA ELETROFUSAO                                                                                                                                                                                                                                                                                                                                                                                                                                                            </t>
  </si>
  <si>
    <t xml:space="preserve">LUVA, PEAD PE 100, DE 20 MM, PARA ELETROFUSAO                                                                                                                                                                                                                                                                                                                                                                                                                                                             </t>
  </si>
  <si>
    <t xml:space="preserve">LUVA, PEAD PE 100, DE 200 MM, PARA ELETROFUSAO                                                                                                                                                                                                                                                                                                                                                                                                                                                            </t>
  </si>
  <si>
    <t xml:space="preserve">LUVA, PEAD PE 100, DE 32 MM, PARA ELETROFUSAO                                                                                                                                                                                                                                                                                                                                                                                                                                                             </t>
  </si>
  <si>
    <t xml:space="preserve">MACANETA ALAVANCA RETA OCA, EM ZAMAC COM ACABAMENTO CROMADO, COMPRIMENTO APROX DE 15 CM                                                                                                                                                                                                                                                                                                                                                                                                                   </t>
  </si>
  <si>
    <t xml:space="preserve">MACANETA ALAVANCA, RETA SIMPLES / OCA, CROMADA, COMPRIMENTO DE 10 A 16 CM, ACABAMENTO PADRAO POPULAR - SOMENTE MACANETAS                                                                                                                                                                                                                                                                                                                                                                                  </t>
  </si>
  <si>
    <t xml:space="preserve">MACANETA BOLA, EM ZAMAC COM ACABAMENTO CROMADO, DIAMETRO DE APROX 2 1/2"                                                                                                                                                                                                                                                                                                                                                                                                                                  </t>
  </si>
  <si>
    <t xml:space="preserve">MACARICO DE SOLDA 201 PARA EXTENSAO GLP OU ACETILENO                                                                                                                                                                                                                                                                                                                                                                                                                                                      </t>
  </si>
  <si>
    <t xml:space="preserve">MACARIQUEIRO (HORISTA)                                                                                                                                                                                                                                                                                                                                                                                                                                                                                    </t>
  </si>
  <si>
    <t xml:space="preserve">MACARIQUEIRO (MENSALISTA)                                                                                                                                                                                                                                                                                                                                                                                                                                                                                 </t>
  </si>
  <si>
    <t xml:space="preserve">MADEIRA ROLICA TRATADA, D = 12 A 15 CM, H = 3,00 M, EM EUCALIPTO OU EQUIVALENTE DA REGIAO                                                                                                                                                                                                                                                                                                                                                                                                                 </t>
  </si>
  <si>
    <t xml:space="preserve">MADEIRA ROLICA TRATADA, D = 16 A 20 CM, H = 6,00 M, EM EUCALIPTO OU EQUIVALENTE DA REGIAO                                                                                                                                                                                                                                                                                                                                                                                                                 </t>
  </si>
  <si>
    <t xml:space="preserve">MADEIRA ROLICA TRATADA, D = 25 A 29 CM, H = 6,50 M, EM EUCALIPTO OU EQUIVALENTE DA REGIAO                                                                                                                                                                                                                                                                                                                                                                                                                 </t>
  </si>
  <si>
    <t xml:space="preserve">MADEIRA ROLICA TRATADA, D = 30 A 34 CM, H = 6,50 M, EM EUCALIPTO OU EQUIVALENTE DA REGIAO                                                                                                                                                                                                                                                                                                                                                                                                                 </t>
  </si>
  <si>
    <t xml:space="preserve">MADEIRA SERRADA EM PINUS, MISTA OU EQUIVALENTE DA REGIAO - BRUTA                                                                                                                                                                                                                                                                                                                                                                                                                                          </t>
  </si>
  <si>
    <t xml:space="preserve">MANGOTE DE SEGURANCA EM RASPA DE COURO                                                                                                                                                                                                                                                                                                                                                                                                                                                                    </t>
  </si>
  <si>
    <t xml:space="preserve">MANGUEIRA CRISTAL PARA NIVEL, LISA, PVC TRANSPARENTE, 3/8" X1,5 MM                                                                                                                                                                                                                                                                                                                                                                                                                                        </t>
  </si>
  <si>
    <t xml:space="preserve">MANGUEIRA CRISTAL PARA NIVEL, LISA, PVC TRANSPARENTE, 5/16" X1 MM                                                                                                                                                                                                                                                                                                                                                                                                                                         </t>
  </si>
  <si>
    <t xml:space="preserve">MANGUEIRA CRISTAL TRANCADA, PVC COM REFORCO, COM PRESSAO DE TRABALHO (PT) 250 LBS/POL2, DE 3/4" X *2,8* MM                                                                                                                                                                                                                                                                                                                                                                                                </t>
  </si>
  <si>
    <t xml:space="preserve">MANGUEIRA CRISTAL TRANCADA, PVC COM REFORCO, PRESSAO DE TRABALHO (PT) 250 LBS/POL2, DE 1" X *3,4* MM                                                                                                                                                                                                                                                                                                                                                                                                      </t>
  </si>
  <si>
    <t xml:space="preserve">MANGUEIRA CRISTAL, LISA, PVC TRANSPARENTE, 1/2" X 2 MM                                                                                                                                                                                                                                                                                                                                                                                                                                                    </t>
  </si>
  <si>
    <t xml:space="preserve">MANGUEIRA CRISTAL, LISA, PVC TRANSPARENTE, 1/4" X1 MM                                                                                                                                                                                                                                                                                                                                                                                                                                                     </t>
  </si>
  <si>
    <t xml:space="preserve">MANGUEIRA CRISTAL, LISA, PVC TRANSPARENTE, 1/4" X1,5 MM                                                                                                                                                                                                                                                                                                                                                                                                                                                   </t>
  </si>
  <si>
    <t xml:space="preserve">MANGUEIRA CRISTAL, LISA, PVC TRANSPARENTE, 3/4" X 2 MM                                                                                                                                                                                                                                                                                                                                                                                                                                                    </t>
  </si>
  <si>
    <t xml:space="preserve">MANGUEIRA DE INCENDIO, TIPO 1, DE 1 1/2", COMPRIMENTO = 15 M, TECIDO EM FIO DE POLIESTER E TUBO INTERNO EM BORRACHA SINTETICA, COM UNIOES ENGATE RAPIDO                                                                                                                                                                                                                                                                                                                                                   </t>
  </si>
  <si>
    <t xml:space="preserve">MANGUEIRA DE INCENDIO, TIPO 1, DE 1 1/2", COMPRIMENTO = 20 M, TECIDO EM FIO DE POLIESTER E TUBO INTERNO EM BORRACHA SINTETICA, COM UNIOES ENGATE RAPIDO                                                                                                                                                                                                                                                                                                                                                   </t>
  </si>
  <si>
    <t xml:space="preserve">MANGUEIRA DE INCENDIO, TIPO 1, DE 1 1/2", COMPRIMENTO = 25 M, TECIDO EM FIO DE POLIESTER E TUBO INTERNO EM BORRACHA SINTETICA, COM UNIOES ENGATE RAPIDO                                                                                                                                                                                                                                                                                                                                                   </t>
  </si>
  <si>
    <t xml:space="preserve">MANGUEIRA DE INCENDIO, TIPO 1, DE 1 1/2", COMPRIMENTO = 30 M, TECIDO EM FIO DE POLIESTER E TUBO INTERNO EM BORRACHA SINTETICA, COM UNIOES ENGATE RAPIDO                                                                                                                                                                                                                                                                                                                                                   </t>
  </si>
  <si>
    <t xml:space="preserve">MANGUEIRA DE INCENDIO, TIPO 2, DE 1 1/2", COMPRIMENTO = 15 M, TECIDO EM FIO DE POLIESTER E TUBO INTERNO EM BORRACHA SINTETICA, COM UNIOES ENGATE RAPIDO                                                                                                                                                                                                                                                                                                                                                   </t>
  </si>
  <si>
    <t xml:space="preserve">MANGUEIRA DE INCENDIO, TIPO 2, DE 1 1/2", COMPRIMENTO = 20 M, TECIDO EM FIO DE POLIESTER E TUBO INTERNO EM BORRACHA SINTETICA, COM UNIOES                                                                                                                                                                                                                                                                                                                                                                 </t>
  </si>
  <si>
    <t xml:space="preserve">MANGUEIRA DE INCENDIO, TIPO 2, DE 1 1/2", COMPRIMENTO = 25 M, TECIDO EM FIO DE POLIESTER E TUBO INTERNO EM BORRACHA SINTETICA, COM UNIOES                                                                                                                                                                                                                                                                                                                                                                 </t>
  </si>
  <si>
    <t xml:space="preserve">MANGUEIRA DE INCENDIO, TIPO 2, DE 1 1/2", COMPRIMENTO = 30 M, TECIDO EM FIO DE POLIESTER E TUBO INTERNO EM BORRACHA SINTETICA, COM UNIOES                                                                                                                                                                                                                                                                                                                                                                 </t>
  </si>
  <si>
    <t xml:space="preserve">MANGUEIRA DE INCENDIO, TIPO 2, DE 2 1/2", COMPRIMENTO = 15 M, TECIDO EM FIO DE POLIESTER E TUBO INTERNO EM BORRACHA SINTETICA, COM UNIOES ENGATE RAPIDO                                                                                                                                                                                                                                                                                                                                                   </t>
  </si>
  <si>
    <t xml:space="preserve">MANGUEIRA DE INCENDIO, TIPO 2, DE 2 1/2", COMPRIMENTO = 20 M, TECIDO EM FIO DE POLIESTER E TUBO INTERNO EM BORRACHA SINTETICA, COM UNIOES                                                                                                                                                                                                                                                                                                                                                                 </t>
  </si>
  <si>
    <t xml:space="preserve">MANGUEIRA DE INCENDIO, TIPO 2, DE 2 1/2", COMPRIMENTO = 25 M, TECIDO EM FIO DE POLIESTER E TUBO INTERNO EM BORRACHA SINTETICA, COM UNIOES ENGATE RAPIDO                                                                                                                                                                                                                                                                                                                                                   </t>
  </si>
  <si>
    <t xml:space="preserve">MANGUEIRA DE INCENDIO, TIPO 2, DE 2 1/2", COMPRIMENTO = 30 M, TECIDO EM FIO DE POLIESTER E TUBO INTERNO EM BORRACHA SINTETICA, COM UNIOES ENGATE RAPIDO                                                                                                                                                                                                                                                                                                                                                   </t>
  </si>
  <si>
    <t xml:space="preserve">MANGUEIRA DE PVC FLEXIVEL,TIPO FLAT/ACHATADA, COR LARANJA, D = 1 1/2" (40 MM), PARA CONDUCAO DE AGUA, SERVICOS LEVES E MEDIOS                                                                                                                                                                                                                                                                                                                                                                             </t>
  </si>
  <si>
    <t xml:space="preserve">MANGUEIRA PARA GAS - GLP, PVC, TRANCADA, DIAMETRO DE 3/8", COMPRIMENTO DE 1M (NORMATIZADA)                                                                                                                                                                                                                                                                                                                                                                                                                </t>
  </si>
  <si>
    <t xml:space="preserve">MANIPULADOR TELESCOPICO, POTENCIA DE 101 HP, CAPACIDADE DE CARGA DE 3.500 KG, ALTURA MAXIMA DE ELEVACAO DE 12 M                                                                                                                                                                                                                                                                                                                                                                                           </t>
  </si>
  <si>
    <t xml:space="preserve">MANIPULADOR TELESCOPICO, POTENCIA DE 85 HP, CAPACIDADE DE CARGA DE 3.500 KG, ALTURA MAXIMA DE ELEVACAO DE 12,3 M                                                                                                                                                                                                                                                                                                                                                                                          </t>
  </si>
  <si>
    <t xml:space="preserve">MANOMETRO COM CAIXA EM ACO PINTADO, ESCALA *10* KGF/CM2 (*10* BAR), DIAMETRO NOMINAL DE *63* MM, CONEXAO DE 1/4"                                                                                                                                                                                                                                                                                                                                                                                          </t>
  </si>
  <si>
    <t xml:space="preserve">MANOMETRO COM CAIXA EM ACO PINTADO, ESCALA *10* KGF/CM2 (*10* BAR), DIAMETRO NOMINAL DE 100 MM, CONEXAO DE 1/2"                                                                                                                                                                                                                                                                                                                                                                                           </t>
  </si>
  <si>
    <t xml:space="preserve">MANTA / LENCOL DE BORRACHA, SBR, ANTIRRUIDO, E = 5 MM                                                                                                                                                                                                                                                                                                                                                                                                                                                     </t>
  </si>
  <si>
    <t xml:space="preserve">MANTA ALUMINIZADA NAS DUAS FACES, PARA SUBCOBERTURA,  E = *2* MM                                                                                                                                                                                                                                                                                                                                                                                                                                          </t>
  </si>
  <si>
    <t xml:space="preserve">MANTA ALUMINIZADA 1 FACE PARA SUBCOBERTURA, E = *1* MM                                                                                                                                                                                                                                                                                                                                                                                                                                                    </t>
  </si>
  <si>
    <t xml:space="preserve">MANTA ANTIRRUIDO DE POLIESTER (PET) PARA CONTRAPISO E = *8* MM                                                                                                                                                                                                                                                                                                                                                                                                                                            </t>
  </si>
  <si>
    <t xml:space="preserve">MANTA ASFALTICA ELASTOMERICA EM POLIESTER ALUMINIZADA 3 MM, TIPO III, CLASSE B (NBR 9952)                                                                                                                                                                                                                                                                                                                                                                                                                 </t>
  </si>
  <si>
    <t xml:space="preserve">MANTA ASFALTICA ELASTOMERICA EM POLIESTER 3 MM, TIPO III, CLASSE B, ACABAMENTO PP (NBR 9952)                                                                                                                                                                                                                                                                                                                                                                                                              </t>
  </si>
  <si>
    <t xml:space="preserve">MANTA ASFALTICA ELASTOMERICA EM POLIESTER 4 MM, TIPO III, CLASSE B, ACABAMENTO PP (NBR 9952)                                                                                                                                                                                                                                                                                                                                                                                                              </t>
  </si>
  <si>
    <t xml:space="preserve">MANTA ASFALTICA ELASTOMERICA EM POLIESTER 5 MM, TIPO III, CLASSE B, ACABAMENTO PP (NBR 9952)                                                                                                                                                                                                                                                                                                                                                                                                              </t>
  </si>
  <si>
    <t xml:space="preserve">MANTA ASFALTICA ELASTOMERICA TIPO GLASS 3 MM, TIPO II, CLASSE C, ACABAMENTO PP (NBR 9952)                                                                                                                                                                                                                                                                                                                                                                                                                 </t>
  </si>
  <si>
    <t xml:space="preserve">MANTA DE POLIETILENO EXPANDIDO (PEBD) ANTICHAMAS, E = 8 MM                                                                                                                                                                                                                                                                                                                                                                                                                                                </t>
  </si>
  <si>
    <t xml:space="preserve">MANTA DE POLIETILENO EXPANDIDO (PEBD), E = 5 MM                                                                                                                                                                                                                                                                                                                                                                                                                                                           </t>
  </si>
  <si>
    <t xml:space="preserve">MANTA DE POLIETILENO EXPANDIDO, COM 1 FACE METALIZADA PARA SUBCOBERTURA,  E = *5* MM                                                                                                                                                                                                                                                                                                                                                                                                                      </t>
  </si>
  <si>
    <t xml:space="preserve">MANTA GEOTEXTIL TECIDO DE LAMINETES DE POLIPROPILENO, RESISTENCIA A TRACAO = *25* KN/M                                                                                                                                                                                                                                                                                                                                                                                                                    </t>
  </si>
  <si>
    <t xml:space="preserve">MANTA LIQUIDA DE BASE ASFALTICA MODIFICADA COM A ADICAO DE ELASTOMEROS DILUIDOS EM SOLVENTE ORGANICO, APLICACAO A FRIO (MEMBRANA IMPERMEABILIZANTE ASFASTICA)                                                                                                                                                                                                                                                                                                                                             </t>
  </si>
  <si>
    <t xml:space="preserve">MANTA TERMOPLASTICA, PEAD, GEOMEMBRANA LISA, E = 0,50 MM  ( NBR 15352)                                                                                                                                                                                                                                                                                                                                                                                                                                    </t>
  </si>
  <si>
    <t xml:space="preserve">MANTA TERMOPLASTICA, PEAD, GEOMEMBRANA LISA, E = 0,75 MM (NBR 15352)                                                                                                                                                                                                                                                                                                                                                                                                                                      </t>
  </si>
  <si>
    <t xml:space="preserve">MANTA TERMOPLASTICA, PEAD, GEOMEMBRANA LISA, E = 0,80 MM (NBR 15352)                                                                                                                                                                                                                                                                                                                                                                                                                                      </t>
  </si>
  <si>
    <t xml:space="preserve">MANTA TERMOPLASTICA, PEAD, GEOMEMBRANA LISA, E = 1,00 MM (NBR 15352)                                                                                                                                                                                                                                                                                                                                                                                                                                      </t>
  </si>
  <si>
    <t xml:space="preserve">MANTA TERMOPLASTICA, PEAD, GEOMEMBRANA LISA, E = 1,50 MM (NBR 15352)                                                                                                                                                                                                                                                                                                                                                                                                                                      </t>
  </si>
  <si>
    <t xml:space="preserve">MANTA TERMOPLASTICA, PEAD, GEOMEMBRANA LISA, E = 2,00 MM (NBR 15352)                                                                                                                                                                                                                                                                                                                                                                                                                                      </t>
  </si>
  <si>
    <t xml:space="preserve">MANTA TERMOPLASTICA, PEAD, GEOMEMBRANA LISA, E = 2,50 MM (NBR 15352)                                                                                                                                                                                                                                                                                                                                                                                                                                      </t>
  </si>
  <si>
    <t xml:space="preserve">MANTA TERMOPLASTICA, PEAD, GEOMEMBRANA TEXTURIZADA EM AMBAS AS FACES, E = 0,50 MM ( NBR 15352)                                                                                                                                                                                                                                                                                                                                                                                                            </t>
  </si>
  <si>
    <t xml:space="preserve">MANTA TERMOPLASTICA, PEAD, GEOMEMBRANA TEXTURIZADA EM AMBAS AS FACES, E = 0,75 MM ( NBR 15352)                                                                                                                                                                                                                                                                                                                                                                                                            </t>
  </si>
  <si>
    <t xml:space="preserve">MANTA TERMOPLASTICA, PEAD, GEOMEMBRANA TEXTURIZADA EM AMBAS AS FACES, E = 0,80 MM ( NBR 15352)                                                                                                                                                                                                                                                                                                                                                                                                            </t>
  </si>
  <si>
    <t xml:space="preserve">MANTA TERMOPLASTICA, PEAD, GEOMEMBRANA TEXTURIZADA EM AMBAS AS FACES, E = 1,00 MM ( NBR 15352)                                                                                                                                                                                                                                                                                                                                                                                                            </t>
  </si>
  <si>
    <t xml:space="preserve">MANTA TERMOPLASTICA, PEAD, GEOMEMBRANA TEXTURIZADA EM AMBAS AS FACES, E = 1,50 MM ( NBR 15352)                                                                                                                                                                                                                                                                                                                                                                                                            </t>
  </si>
  <si>
    <t xml:space="preserve">MANTA TERMOPLASTICA, PEAD, GEOMEMBRANA TEXTURIZADA EM AMBAS AS FACES, E = 2,00 MM ( NBR 15352)                                                                                                                                                                                                                                                                                                                                                                                                            </t>
  </si>
  <si>
    <t xml:space="preserve">MANTA TERMOPLASTICA, PEAD, GEOMEMBRANA TEXTURIZADA EM AMBAS AS FACES, E = 2,50 MM ( NBR 15352)                                                                                                                                                                                                                                                                                                                                                                                                            </t>
  </si>
  <si>
    <t xml:space="preserve">MAQUINA DE 40 MM PARA FECHADURA DE EMBUTIR EXTERNA, EM ACO INOX                                                                                                                                                                                                                                                                                                                                                                                                                                           </t>
  </si>
  <si>
    <t xml:space="preserve">MAQUINA DE 40 MM PARA FECHADURA, PARA PORTA DE BANHEIRO, EM ACO INOX                                                                                                                                                                                                                                                                                                                                                                                                                                      </t>
  </si>
  <si>
    <t xml:space="preserve">MAQUINA DE 40 MM PARA FECHADURA, PARA PORTA INTERNA, EM ACO INOX                                                                                                                                                                                                                                                                                                                                                                                                                                          </t>
  </si>
  <si>
    <t xml:space="preserve">MAQUINA DE 55 MM PARA FECHADURA DE EMBUTIR EXTERNA, EM ACO INOX                                                                                                                                                                                                                                                                                                                                                                                                                                           </t>
  </si>
  <si>
    <t xml:space="preserve">MAQUINA DE 55 MM PARA FECHADURA, PARA PORTA DE BANHEIRO, EM ACO INOX                                                                                                                                                                                                                                                                                                                                                                                                                                      </t>
  </si>
  <si>
    <t xml:space="preserve">MAQUINA DE 55 MM PARA FECHADURA, PARA PORTA INTERNA, EM ACO INOX                                                                                                                                                                                                                                                                                                                                                                                                                                          </t>
  </si>
  <si>
    <t xml:space="preserve">MAQUINA DEMARCADORA DE FAIXA DE TRAFEGO A FRIO, AUTOPROPELIDA, MOTOR DIESEL 38 HP                                                                                                                                                                                                                                                                                                                                                                                                                         </t>
  </si>
  <si>
    <t xml:space="preserve">MAQUINA EXTRUSORA DE CONCRETO PARA GUIAS E SARJETAS, COM MOTOR A DIESEL E POTENCIA DE 14 CV                                                                                                                                                                                                                                                                                                                                                                                                               </t>
  </si>
  <si>
    <t xml:space="preserve">MAQUINA MANUAL TIPO PRENSA PARA PRODUCAO DE BLOCOS E PAVIMENTOS DE CONCRETO, COM MOTOR ELETRICO TRIFASICO PARA VIBRACAO, POTENCIA TOTAL INSTALADA DE 1,5 KW                                                                                                                                                                                                                                                                                                                                               </t>
  </si>
  <si>
    <t xml:space="preserve">MAQUINA PARA CORTE COM DISCO ABRASIVO DE DIAMETRO DE 18'' (450 MM), COM MOTOR ELETRICO TRIFASICO DE 10 CV                                                                                                                                                                                                                                                                                                                                                                                                 </t>
  </si>
  <si>
    <t xml:space="preserve">MAQUINA TIPO PRENSA HIDRAULICA, PARA FABRICACAO DE TUBOS DE CONCRETO PARA AGUAS PLUVIAIS, DN 200 A DN 600 MM X 1000 MM DE COMPRIMENTO, COM MOTOR PRINCIPAL COM POTENCIA DE 20 CV                                                                                                                                                                                                                                                                                                                          </t>
  </si>
  <si>
    <t xml:space="preserve">MAQUINA TIPO VASO/TANQUE/JATO DE PRESSAO PORTATIL P/ JATEAMENTO, CONTROLE AUTOMATICO E REMOTO, CAMARA DE 1 SAIDA, 280 L, DIAM. *670* MM, BICO JATO CURTO VENTURI 5/16", MANGUEIRA 1" DE 10 M, COMPLETA (VALVULAS POP UP E DOSADORA, FUNDO CONICO ETC)                                                                                                                                                                                                                                                     </t>
  </si>
  <si>
    <t xml:space="preserve">MAQUINA TRANSFORMADORA MONOFASICA PARA SOLDA ELETRICA, TENSAO DE 220 V, FREQUENCIA DE 60 HZ, FAIXA DE CORRENTE ENTRE 80 A (+/- 10 A) E 250 A, POTENCIA ENTRE 14,00 KVA E 15,0 KVA, CICLO DE TRABALHO ENTRE 10% E 20% A 250 A                                                                                                                                                                                                                                                                              </t>
  </si>
  <si>
    <t xml:space="preserve">MARCENEIRO (HORISTA)                                                                                                                                                                                                                                                                                                                                                                                                                                                                                      </t>
  </si>
  <si>
    <t xml:space="preserve">MARCENEIRO (MENSALISTA)                                                                                                                                                                                                                                                                                                                                                                                                                                                                                   </t>
  </si>
  <si>
    <t xml:space="preserve">MARMORISTA / GRANITEIRO (HORISTA)                                                                                                                                                                                                                                                                                                                                                                                                                                                                         </t>
  </si>
  <si>
    <t xml:space="preserve">MARMORISTA / GRANITEIRO (MENSALISTA)                                                                                                                                                                                                                                                                                                                                                                                                                                                                      </t>
  </si>
  <si>
    <t xml:space="preserve">MARTELO DE SOLDADOR/PICADOR DE SOLDA                                                                                                                                                                                                                                                                                                                                                                                                                                                                      </t>
  </si>
  <si>
    <t xml:space="preserve">MARTELO DEMOLIDOR ELETRICO, COM POTENCIA DE 2.000 W, FREQUENCIA DE 1.000 IMPACTOS POR MINUTO, FORCA DE IMPACTO ENTRE 60 E 65 J, PESO DE 30 KG                                                                                                                                                                                                                                                                                                                                                             </t>
  </si>
  <si>
    <t xml:space="preserve">MARTELO DEMOLIDOR PNEUMATICO MANUAL, COM REDUCAO DE VIBRACAO, PESO DE 21 KG                                                                                                                                                                                                                                                                                                                                                                                                                               </t>
  </si>
  <si>
    <t xml:space="preserve">MARTELO DEMOLIDOR PNEUMATICO MANUAL, COM REDUCAO DE VIBRACAO, PESO DE 31,5 KG                                                                                                                                                                                                                                                                                                                                                                                                                             </t>
  </si>
  <si>
    <t xml:space="preserve">MARTELO DEMOLIDOR PNEUMATICO MANUAL, PADRAO, PESO DE 32 KG                                                                                                                                                                                                                                                                                                                                                                                                                                                </t>
  </si>
  <si>
    <t xml:space="preserve">MARTELO DEMOLIDOR PNEUMATICO MANUAL, PESO  DE 28 KG, COM SILENCIADOR                                                                                                                                                                                                                                                                                                                                                                                                                                      </t>
  </si>
  <si>
    <t xml:space="preserve">MARTELO PERFURADOR PNEUMATICO MANUAL, DE SUPERFICIE, COM AVANCO DE COLUNA, PESO DE 22 KG                                                                                                                                                                                                                                                                                                                                                                                                                  </t>
  </si>
  <si>
    <t xml:space="preserve">MARTELO PERFURADOR PNEUMATICO MANUAL, HASTE 25 X 75 MM, 21 KG                                                                                                                                                                                                                                                                                                                                                                                                                                             </t>
  </si>
  <si>
    <t xml:space="preserve">MARTELO PERFURADOR PNEUMATICO MANUAL, PESO DE 25 KG, COM SILENCIADOR                                                                                                                                                                                                                                                                                                                                                                                                                                      </t>
  </si>
  <si>
    <t xml:space="preserve">MASCARA DE SEGURANCA PARA SOLDA COM ESCUDO DE CELERON E CARNEIRA DE PLASTICO COM REGULAGEM                                                                                                                                                                                                                                                                                                                                                                                                                </t>
  </si>
  <si>
    <t xml:space="preserve">MASSA ACRILICA PARA SUPERFICIES INTERNAS E EXTERNAS                                                                                                                                                                                                                                                                                                                                                                                                                                                       </t>
  </si>
  <si>
    <t xml:space="preserve">MASSA CORRIDA PARA SUPERFICIES DE AMBIENTES INTERNOS                                                                                                                                                                                                                                                                                                                                                                                                                                                      </t>
  </si>
  <si>
    <t xml:space="preserve">MASSA DE REJUNTE EM PO PARA DRYWALL, A BASE DE GESSO, SECAGEM RAPIDA, PARA TRATAMENTO DE JUNTAS DE CHAPA DE GESSO (NECESSITA ADICAO DE AGUA)                                                                                                                                                                                                                                                                                                                                                              </t>
  </si>
  <si>
    <t xml:space="preserve">MASSA DE REJUNTE PRONTA PARA TRATAMENTO DE JUNTAS DE CHAPA DE GESSO PARA DRYWALL, SEM ADICAO DE AGUA                                                                                                                                                                                                                                                                                                                                                                                                      </t>
  </si>
  <si>
    <t xml:space="preserve">MASSA EPOXI BICOMPONENTE (MASSA + CATALIZADOR)                                                                                                                                                                                                                                                                                                                                                                                                                                                            </t>
  </si>
  <si>
    <t xml:space="preserve">MASSA EPOXI BICOMPONENTE PARA REPAROS                                                                                                                                                                                                                                                                                                                                                                                                                                                                     </t>
  </si>
  <si>
    <t xml:space="preserve">MASSA PARA MADEIRA - INTERIOR E EXTERIOR                                                                                                                                                                                                                                                                                                                                                                                                                                                                  </t>
  </si>
  <si>
    <t xml:space="preserve">MASSA PARA VIDRO                                                                                                                                                                                                                                                                                                                                                                                                                                                                                          </t>
  </si>
  <si>
    <t xml:space="preserve">MASSA PLASTICA PARA MARMORE/GRANITO                                                                                                                                                                                                                                                                                                                                                                                                                                                                       </t>
  </si>
  <si>
    <t xml:space="preserve">MASSA PREMIUM PARA TEXTURA LISA DE BASE ACRILICA, USO INTERNO E EXTERNO                                                                                                                                                                                                                                                                                                                                                                                                                                   </t>
  </si>
  <si>
    <t xml:space="preserve">MASSA PREMIUM PARA TEXTURA RUSTICA DE BASE ACRILICA, COR BRANCA, USO INTERNO E EXTERNO                                                                                                                                                                                                                                                                                                                                                                                                                    </t>
  </si>
  <si>
    <t xml:space="preserve">MASTRO SIMPLES GALVANIZADO DIAMETRO NOMINAL 1 1/2"                                                                                                                                                                                                                                                                                                                                                                                                                                                        </t>
  </si>
  <si>
    <t xml:space="preserve">MASTRO SIMPLES GALVANIZADO DIAMETRO NOMINAL 2"                                                                                                                                                                                                                                                                                                                                                                                                                                                            </t>
  </si>
  <si>
    <t xml:space="preserve">MASTRO TELESCOPICO DE 4 METROS (3 M X DN= 2" + 1 M X DN= 1 1/2")                                                                                                                                                                                                                                                                                                                                                                                                                                          </t>
  </si>
  <si>
    <t xml:space="preserve">MASTRO TELESCOPICO GALVANIZADO 5 METROS (3 M X DN= 2" + 2 M X DN= 1 1/2")                                                                                                                                                                                                                                                                                                                                                                                                                                 </t>
  </si>
  <si>
    <t xml:space="preserve">MASTRO TELESCOPICO GALVANIZADO 6 METROS (3 M X DN= 2" + 3 M X DN= 1Â½")                                                                                                                                                                                                                                                                                                                                                                                                                                   </t>
  </si>
  <si>
    <t xml:space="preserve">MASTRO TELESCOPICO GALVANIZADO 7 METROS (6 M X DN= 2" + 1 M X DN= 1 1/2")                                                                                                                                                                                                                                                                                                                                                                                                                                 </t>
  </si>
  <si>
    <t xml:space="preserve">MASTRO TELESCOPICO GALVANIZADO 9 METROS (6 M X DN= 2" + 3 M X DN= 1 1/2")                                                                                                                                                                                                                                                                                                                                                                                                                                 </t>
  </si>
  <si>
    <t xml:space="preserve">MATERIAL FILTRANTE (PEDREGULHO) 0,6 A 25,46 MM (POSTO PEDREIRA/FORNECEDOR, SEM FRETE)                                                                                                                                                                                                                                                                                                                                                                                                                     </t>
  </si>
  <si>
    <t xml:space="preserve">MATERIAL FILTRANTE (PEDREGULHO) 38 A 25,4 MM (POSTO PEDREIRA/FORNECEDOR, SEM FRETE)                                                                                                                                                                                                                                                                                                                                                                                                                       </t>
  </si>
  <si>
    <t xml:space="preserve">MECANICO DE EQUIPAMENTOS PESADOS (HORISTA)                                                                                                                                                                                                                                                                                                                                                                                                                                                                </t>
  </si>
  <si>
    <t xml:space="preserve">MECANICO DE EQUIPAMENTOS PESADOS (MENSALISTA)                                                                                                                                                                                                                                                                                                                                                                                                                                                             </t>
  </si>
  <si>
    <t xml:space="preserve">MECANICO DE REFRIGERACAO (HORISTA)                                                                                                                                                                                                                                                                                                                                                                                                                                                                        </t>
  </si>
  <si>
    <t xml:space="preserve">MECANICO DE REFRIGERACAO (MENSALISTA)                                                                                                                                                                                                                                                                                                                                                                                                                                                                     </t>
  </si>
  <si>
    <t xml:space="preserve">MEDIDOR DE NIVEL ESTATICO E DINAMICO PARA POCO, COMPRIMENTO DE 200 M                                                                                                                                                                                                                                                                                                                                                                                                                                      </t>
  </si>
  <si>
    <t xml:space="preserve">MEIA CANA DE MADEIRA CEDRINHO OU EQUIVALENTE DA REGIAO, ACABAMENTO PARA FORRO PAULISTA, *2,5 X 2,5* CM                                                                                                                                                                                                                                                                                                                                                                                                    </t>
  </si>
  <si>
    <t xml:space="preserve">MEIA CANA DE MADEIRA PINUS OU EQUIVALENTE DA REGIAO, ACABAMENTO PARA FORRO PAULISTA, *2,5 X 2,5* CM                                                                                                                                                                                                                                                                                                                                                                                                       </t>
  </si>
  <si>
    <t xml:space="preserve">MEIA CANALETA DE CONCRETO ESTRUTURAL 14 X 19 X 19 CM, FBK 14 MPA (NBR 6136)                                                                                                                                                                                                                                                                                                                                                                                                                               </t>
  </si>
  <si>
    <t xml:space="preserve">MEIA CANALETA DE CONCRETO ESTRUTURAL 14 X 19 X 19 CM, FBK 4,5 MPA (NBR 6136)                                                                                                                                                                                                                                                                                                                                                                                                                              </t>
  </si>
  <si>
    <t xml:space="preserve">MEIO BLOCO DE CONCRETO ESTRUTURAL 14 X 19 X 14 CM, FBK 14 MPA (NBR 6136)                                                                                                                                                                                                                                                                                                                                                                                                                                  </t>
  </si>
  <si>
    <t xml:space="preserve">MEIO BLOCO DE CONCRETO ESTRUTURAL 14 X 19 X 14 CM, FBK 4,5 MPA (NBR 6136)                                                                                                                                                                                                                                                                                                                                                                                                                                 </t>
  </si>
  <si>
    <t xml:space="preserve">MEIO BLOCO DE CONCRETO ESTRUTURAL 14 X 19 X 19 CM, FBK 14 MPA (NBR 6136)                                                                                                                                                                                                                                                                                                                                                                                                                                  </t>
  </si>
  <si>
    <t xml:space="preserve">MEIO BLOCO DE CONCRETO ESTRUTURAL 14 X 19 X 19 CM, FBK 4,5 MPA (NBR 6136)                                                                                                                                                                                                                                                                                                                                                                                                                                 </t>
  </si>
  <si>
    <t xml:space="preserve">MEIO BLOCO DE CONCRETO ESTRUTURAL 14 X 19 X 34 CM, FBK 14 MPA (NBR 6136)                                                                                                                                                                                                                                                                                                                                                                                                                                  </t>
  </si>
  <si>
    <t xml:space="preserve">MEIO BLOCO DE VEDACAO DE CONCRETO APARENTE 14 X 19 X 19 CM  (CLASSE C - NBR 6136)                                                                                                                                                                                                                                                                                                                                                                                                                         </t>
  </si>
  <si>
    <t xml:space="preserve">MEIO BLOCO DE VEDACAO DE CONCRETO APARENTE 19 X 19 X 19 CM (CLASSE C - NBR 6136)                                                                                                                                                                                                                                                                                                                                                                                                                          </t>
  </si>
  <si>
    <t xml:space="preserve">MEIO BLOCO DE VEDACAO DE CONCRETO APARENTE 9  X 19 X 19 CM (CLASSE C - NBR 6136)                                                                                                                                                                                                                                                                                                                                                                                                                          </t>
  </si>
  <si>
    <t xml:space="preserve">MEIO BLOCO DE VEDACAO DE CONCRETO 14 X 19 X 19 CM (CLASSE C - NBR 6136)                                                                                                                                                                                                                                                                                                                                                                                                                                   </t>
  </si>
  <si>
    <t xml:space="preserve">MEIO BLOCO DE VEDACAO DE CONCRETO 19 X 19 X 19 CM (CLASSE C - NBR 6136)                                                                                                                                                                                                                                                                                                                                                                                                                                   </t>
  </si>
  <si>
    <t xml:space="preserve">MEIO BLOCO DE VEDACAO DE CONCRETO 9 X 19 X 19 CM (CLASSE C - NBR 6136)                                                                                                                                                                                                                                                                                                                                                                                                                                    </t>
  </si>
  <si>
    <t xml:space="preserve">MEIO BLOCO ESTRUTURAL CERAMICO DE 14 X 19 X 14 CM (L X A X C) E 6,0 MPA                                                                                                                                                                                                                                                                                                                                                                                                                                   </t>
  </si>
  <si>
    <t xml:space="preserve">MEIO BLOCO ESTRUTURAL CERAMICO DE 14 X 19 X 19 CM (L X A X C) E 6,0 MPA                                                                                                                                                                                                                                                                                                                                                                                                                                   </t>
  </si>
  <si>
    <t xml:space="preserve">MEIO-FIO OU GUIA DE CONCRETO PRE MOLDADO, COMP 1 M, *30 X 10/12* CM (H X L1/L2)                                                                                                                                                                                                                                                                                                                                                                                                                           </t>
  </si>
  <si>
    <t xml:space="preserve">MEIO-FIO OU GUIA DE CONCRETO PRE MOLDADO, COMP 80 CM, *30 X 10/10* (H X L1/L2)                                                                                                                                                                                                                                                                                                                                                                                                                            </t>
  </si>
  <si>
    <t xml:space="preserve">MEIO-FIO OU GUIA DE CONCRETO PRE-MOLDADO, COMP *39* CM, *19 X 6,5/6,5* CM (H X L1/L2)                                                                                                                                                                                                                                                                                                                                                                                                                     </t>
  </si>
  <si>
    <t xml:space="preserve">MEIO-FIO OU GUIA DE CONCRETO PRE-MOLDADO, COMP 1 M, *20 X 12/15* CM (H X L1/L2)                                                                                                                                                                                                                                                                                                                                                                                                                           </t>
  </si>
  <si>
    <t xml:space="preserve">MEIO-FIO OU GUIA DE CONCRETO PRE-MOLDADO, COMP 80 CM, *25 X 08/08* CM (H X L1/L2)                                                                                                                                                                                                                                                                                                                                                                                                                         </t>
  </si>
  <si>
    <t xml:space="preserve">MEIO-FIO OU GUIA DE CONCRETO PRE-MOLDADO, TIPO CHAPEU PARA BOCA DE LOBO,  DIMENSOES *1,20* X 0,15 X 0,30 M                                                                                                                                                                                                                                                                                                                                                                                                </t>
  </si>
  <si>
    <t xml:space="preserve">MEIO-FIO OU GUIA DE CONCRETO, PRE-MOLDADO, COMP 1 M, *30 X 12/15* CM (H X L1/L2)                                                                                                                                                                                                                                                                                                                                                                                                                          </t>
  </si>
  <si>
    <t xml:space="preserve">MEIO-FIO OU GUIA DE CONCRETO, PRE-MOLDADO, COMP 1 M, *30 X 15* CM (H X L)                                                                                                                                                                                                                                                                                                                                                                                                                                 </t>
  </si>
  <si>
    <t xml:space="preserve">MEIO-FIO OU GUIA DE CONCRETO, PRE-MOLDADO, COMP 80 CM, *45 X 12/18* CM (H X L1/L2)                                                                                                                                                                                                                                                                                                                                                                                                                        </t>
  </si>
  <si>
    <t xml:space="preserve">MEMBRANA IMPERMEABILIZANTE A BASE DE POLIUREIA, BICOMPONENTE, APLICACAO A FRIO                                                                                                                                                                                                                                                                                                                                                                                                                            </t>
  </si>
  <si>
    <t xml:space="preserve">MEMBRANA IMPERMEABILIZANTE A BASE DE POLIURETANO                                                                                                                                                                                                                                                                                                                                                                                                                                                          </t>
  </si>
  <si>
    <t xml:space="preserve">MEMBRANA IMPERMEABILIZANTE ACRILICA MONOCOMPONENTE                                                                                                                                                                                                                                                                                                                                                                                                                                                        </t>
  </si>
  <si>
    <t xml:space="preserve">MESA VIBRATORIA COM DIMENSOES DE 2,0 X 1,0 M, COM MOTOR ELETRICO DE 2 POLOS E POTENCIA DE 3 CV                                                                                                                                                                                                                                                                                                                                                                                                            </t>
  </si>
  <si>
    <t xml:space="preserve">MESTRE DE OBRAS (HORISTA)                                                                                                                                                                                                                                                                                                                                                                                                                                                                                 </t>
  </si>
  <si>
    <t xml:space="preserve">MESTRE DE OBRAS (MENSALISTA)                                                                                                                                                                                                                                                                                                                                                                                                                                                                              </t>
  </si>
  <si>
    <t xml:space="preserve">METACAULIM DE ALTA REATIVIDADE/CAULIM CALCINADO                                                                                                                                                                                                                                                                                                                                                                                                                                                           </t>
  </si>
  <si>
    <t xml:space="preserve">MICRO-TRATOR CORTADOR DE GRAMA COM LARGURA DO CORTE DE 107 CM, COM  2 LAMINAS E DESCARTE LATERAL                                                                                                                                                                                                                                                                                                                                                                                                          </t>
  </si>
  <si>
    <t xml:space="preserve">MICROESFERAS DE VIDRO PARA SINALIZACAO HORIZONTAL VIARIA, TIPO I-B (PREMIX) - NBR  16184                                                                                                                                                                                                                                                                                                                                                                                                                  </t>
  </si>
  <si>
    <t xml:space="preserve">MICROESFERAS DE VIDRO PARA SINALIZACAO HORIZONTAL VIARIA, TIPO II-A (DROP-ON) - NBR  16184                                                                                                                                                                                                                                                                                                                                                                                                                </t>
  </si>
  <si>
    <t xml:space="preserve">MICTORIO COLETIVO ACO INOX (AISI 304), E = 0,8 MM, DE *100 X 40 X 30* CM (C X A X P)                                                                                                                                                                                                                                                                                                                                                                                                                      </t>
  </si>
  <si>
    <t xml:space="preserve">MICTORIO COLETIVO ACO INOX (AISI 304), E = 0,8 MM, DE *100 X 50 X 35* CM (C X A X P)                                                                                                                                                                                                                                                                                                                                                                                                                      </t>
  </si>
  <si>
    <t xml:space="preserve">MICTORIO INDIVIDUAL ACO INOX (AISI 304), E = 0,8 MM, DE *50  X 45  X 35* (C X A X P)                                                                                                                                                                                                                                                                                                                                                                                                                      </t>
  </si>
  <si>
    <t xml:space="preserve">MICTORIO INDIVIDUAL, SIFONADO, DE LOUCA BRANCA, SEM COMPLEMENTOS                                                                                                                                                                                                                                                                                                                                                                                                                                          </t>
  </si>
  <si>
    <t xml:space="preserve">MICTORIO INDIVIDUAL, SIFONADO, VALVULA EMBUTIDA, DE LOUCA BRANCA, SEM COMPLEMENTOS - PADRAO ALTO                                                                                                                                                                                                                                                                                                                                                                                                          </t>
  </si>
  <si>
    <t xml:space="preserve">MINICAPTOR, EM ACO GALVANIZADO A FOGO, FIXACAO COM ROSCA SOBERBA OU MECANICA, H=600 MM X DN=10 MM                                                                                                                                                                                                                                                                                                                                                                                                         </t>
  </si>
  <si>
    <t xml:space="preserve">MINICAPTOR, EM ACO GALVANIZADO A FOGO, FIXACAO HORIZONTAL COM BANDEIRA A 20 CM, H=600 MM E X DN=10 MM                                                                                                                                                                                                                                                                                                                                                                                                     </t>
  </si>
  <si>
    <t xml:space="preserve">MINICAPTOR, EM ACO GALVANIZADO A FOGO, FIXACAO HORIZONTAL DE 1 FUROS, SEM BANDEIRA, H=300 MM X DN=10 MM                                                                                                                                                                                                                                                                                                                                                                                                   </t>
  </si>
  <si>
    <t xml:space="preserve">MINICAPTOR, EM ACO GALVANIZADO A FOGO, FIXACAO HORIZONTAL DE 2 FUROS, SEM BANDEIRA, H=600 MM X DN=10 MM                                                                                                                                                                                                                                                                                                                                                                                                   </t>
  </si>
  <si>
    <t xml:space="preserve">MINICAPTOR, EM ACO GALVANIZADO A FOGO,Â  FIXACAO COM ROSCA SOBERBA OU MECANICA, H=300 MM X DN=10 MM                                                                                                                                                                                                                                                                                                                                                                                                       </t>
  </si>
  <si>
    <t xml:space="preserve">MINICAPTOR, EM ACO GALVANIZADO A FOGO,Â  FIXACAO HORIZONTAL COM BANDEIRA A 20 CM, H=300 MM E X DN=10 MM                                                                                                                                                                                                                                                                                                                                                                                                   </t>
  </si>
  <si>
    <t xml:space="preserve">MINICAPTORES DE INSERCAO, EM ACO GALVANIZADO A FOGO, H=300 MM X DN=10 MM                                                                                                                                                                                                                                                                                                                                                                                                                                  </t>
  </si>
  <si>
    <t xml:space="preserve">MINICAPTORES DE INSERCAO, EM ACO GALVANIZADO A FOGO, H=600,MM X DN=10,MM                                                                                                                                                                                                                                                                                                                                                                                                                                  </t>
  </si>
  <si>
    <t xml:space="preserve">MINICARREGADEIRA SOBRE RODAS, POTENCIA LIQUIDA DE *47* HP, CAPACIDADE NOMINAL DE OPERACAO DE *646* KG                                                                                                                                                                                                                                                                                                                                                                                                     </t>
  </si>
  <si>
    <t xml:space="preserve">MINICARREGADEIRA SOBRE RODAS, POTENCIA LIQUIDA DE *72* HP, CAPACIDADE NOMINAL DE OPERACAO DE *1200* KG                                                                                                                                                                                                                                                                                                                                                                                                    </t>
  </si>
  <si>
    <t xml:space="preserve">MINIESCAVADEIRA SOBRE ESTEIRAS, POTENCIA LIQUIDA DE *30* HP, PESO OPERACIONAL DE *3.500* KG                                                                                                                                                                                                                                                                                                                                                                                                               </t>
  </si>
  <si>
    <t xml:space="preserve">MINIESCAVADEIRA SOBRE ESTEIRAS, POTENCIA LIQUIDA DE *42* HP, PESO OPERACIONAL DE *4.500* KG                                                                                                                                                                                                                                                                                                                                                                                                               </t>
  </si>
  <si>
    <t xml:space="preserve">MINIESCAVADEIRA SOBRE ESTEIRAS, POTENCIA LIQUIDA DE *42* HP, PESO OPERACIONAL DE *5.300* KG                                                                                                                                                                                                                                                                                                                                                                                                               </t>
  </si>
  <si>
    <t xml:space="preserve">MINUTERIA ELETRONICA COLETIVA COM POTENCIA MAXIMA RESISTIVA PARA LAMPADAS FLUORESCENTES DE *300* W ( 110 V ) / *600* W ( 110 V )                                                                                                                                                                                                                                                                                                                                                                          </t>
  </si>
  <si>
    <t xml:space="preserve">MISTURADOR DE ARGAMASSA, EIXO HORIZONTAL, CAPACIDADE DE MISTURA 160 KG, MOTOR ELETRICO TRIFASICO 220/380 V, POTENCIA 3 CV                                                                                                                                                                                                                                                                                                                                                                                 </t>
  </si>
  <si>
    <t xml:space="preserve">MISTURADOR DE ARGAMASSA, EIXO HORIZONTAL, CAPACIDADE DE MISTURA 300 KG, MOTOR ELETRICO TRIFASICO 220/380 V, POTENCIA 5 CV                                                                                                                                                                                                                                                                                                                                                                                 </t>
  </si>
  <si>
    <t xml:space="preserve">MISTURADOR DE ARGAMASSA, EIXO HORIZONTAL, CAPACIDADE DE MISTURA 600 KG, MOTOR ELETRICO TRIFASICO 220/380 V, POTENCIA 7,5 CV                                                                                                                                                                                                                                                                                                                                                                               </t>
  </si>
  <si>
    <t xml:space="preserve">MISTURADOR DE METAL CROMADO DE PAREDE PARA LAVATORIO (REF 1878)                                                                                                                                                                                                                                                                                                                                                                                                                                           </t>
  </si>
  <si>
    <t xml:space="preserve">MISTURADOR DE METAL CROMADO, DE MESA/BANCADA, COM BICA BAIXA, PARA LAVATORIO (REF 1875)                                                                                                                                                                                                                                                                                                                                                                                                                   </t>
  </si>
  <si>
    <t xml:space="preserve">MISTURADOR DE PAREDE, DE METAL CROMADO, PARA COZINHA, BICA ALTA MOVEL, COM AREJADOR ARTICULADO (REF 1258)                                                                                                                                                                                                                                                                                                                                                                                                 </t>
  </si>
  <si>
    <t xml:space="preserve">MISTURADOR DUPLO HORIZONTAL DE ALTA TURBULENCIA, CAPACIDADE / VOLUME 2 X 500 LITROS, MOTORES ELETRICOS MINIMO 5 CV CADA,  PARA NATA CIMENTO, ARGAMASSA E OUTROS                                                                                                                                                                                                                                                                                                                                           </t>
  </si>
  <si>
    <t xml:space="preserve">MISTURADOR MANUAL DE TINTAS PARA FURADEIRA, HASTE METALICA *60* CM, COM HELICE  (MEXEDOR DE TINTA)                                                                                                                                                                                                                                                                                                                                                                                                        </t>
  </si>
  <si>
    <t xml:space="preserve">MISTURADOR METALICO, BASE PARA CHUVEIRO/BANHEIRA, 1/2 " OU 3/4 ", SOLDAVEL OU ROSCAVEL (NAO INCLUI ACABAMENTOS)                                                                                                                                                                                                                                                                                                                                                                                           </t>
  </si>
  <si>
    <t xml:space="preserve">MISTURADOR MONOCOMANDO PARA CHUVEIRO, BASE BRUTA, METALICO COM ACABAMENTO CROMADO                                                                                                                                                                                                                                                                                                                                                                                                                         </t>
  </si>
  <si>
    <t xml:space="preserve">MOLA HIDRAULICA AEREA, PARA PORTAS DE ATE 1.100 MM E PESO DE ATE 85 KG, COM CORPO EM ALUMINIO E BRACO EM ACO, SEM BRACO DE PARADA                                                                                                                                                                                                                                                                                                                                                                         </t>
  </si>
  <si>
    <t xml:space="preserve">MOLA HIDRAULICA AEREA, PARA PORTAS DE ATE 850 MM E PESO DE ATE 50 KG, COM CORPO EM ALUMINIO E BRACO EM ACO, SEM BRACO DE PARADA                                                                                                                                                                                                                                                                                                                                                                           </t>
  </si>
  <si>
    <t xml:space="preserve">MOLA HIDRAULICA AEREA, PARA PORTAS DE ATE 950 MM E PESO DE ATE 65 KG, COM CORPO EM ALUMINIO E BRACO EM ACO, SEM BRACO DE PARADA                                                                                                                                                                                                                                                                                                                                                                           </t>
  </si>
  <si>
    <t xml:space="preserve">MOLA HIDRAULICA DE PISO, PARA PORTAS DE ATE 1100 MM E PESO DE ATE 120 KG, COM CORPO EM ACO INOX                                                                                                                                                                                                                                                                                                                                                                                                           </t>
  </si>
  <si>
    <t xml:space="preserve">MONTADOR DE ELETROELETRONICOS (HORISTA)                                                                                                                                                                                                                                                                                                                                                                                                                                                                   </t>
  </si>
  <si>
    <t xml:space="preserve">MONTADOR DE ELETROELETRONICOS (MENSALISTA)                                                                                                                                                                                                                                                                                                                                                                                                                                                                </t>
  </si>
  <si>
    <t xml:space="preserve">MONTADOR DE ESTRUTURAS METALICAS (MENSALISTA)                                                                                                                                                                                                                                                                                                                                                                                                                                                             </t>
  </si>
  <si>
    <t xml:space="preserve">MONTADOR DE ESTRUTURAS METALICAS HORISTA                                                                                                                                                                                                                                                                                                                                                                                                                                                                  </t>
  </si>
  <si>
    <t xml:space="preserve">MONTADOR DE MAQUINAS (HORISTA)                                                                                                                                                                                                                                                                                                                                                                                                                                                                            </t>
  </si>
  <si>
    <t xml:space="preserve">MONTADOR DE MAQUINAS (MENSALISTA)                                                                                                                                                                                                                                                                                                                                                                                                                                                                         </t>
  </si>
  <si>
    <t xml:space="preserve">MOTOBOMBA AUTOESCORVANTE MOTOR A GASOLINA, POTENCIA 6,0HP, BOCAIS 3" X 3", HM/Q = 5 MCA / 24 M3/H A 52,5 MCA / 5,0 M3/H                                                                                                                                                                                                                                                                                                                                                                                   </t>
  </si>
  <si>
    <t xml:space="preserve">MOTOBOMBA AUTOESCORVANTE MOTOR ELETRICO TRIFASICO 7,4HP BOCA DIAMETRO DE SUCCAO X RECLAQUE: 2"X2", HM/ Q = 10 M / 73,5 M3/H A 28 M / 8,2 M3 /H                                                                                                                                                                                                                                                                                                                                                            </t>
  </si>
  <si>
    <t xml:space="preserve">MOTOBOMBA AUTOESCORVANTE POTENCIA 5,42 HP, BOCAIS SUCCAO X RECALQUE 2" X 2", A GASOLINA, DIAMETRO DO ROTOR 122 MM HM/Q = 6 MCA / 33,0 M3/H A 28 MCA / 8,0 M3/H                                                                                                                                                                                                                                                                                                                                            </t>
  </si>
  <si>
    <t xml:space="preserve">MOTOBOMBA CENTRIFUGA, MOTOR A GASOLINA, POTENCIA 5,42 HP, BOCAIS 1 1/2" X 1", DIAMETRO ROTOR 143 MM HM/Q = 6 MCA / 16,8 M3/H A 38 MCA / 6,6 M3/H                                                                                                                                                                                                                                                                                                                                                          </t>
  </si>
  <si>
    <t xml:space="preserve">MOTOBOMBA TRASH (PARA AGUA SUJA) AUTO ESCORVANTE, MOTOR GASOLINA DE 6,41 HP, DIAMETROS DE SUCCAO X RECALQUE: 3" X 3", HM/Q: 10/60 A 23/0                                                                                                                                                                                                                                                                                                                                                                  </t>
  </si>
  <si>
    <t xml:space="preserve">MOTONIVELADORA POTENCIA BASICA LIQUIDA (PRIMEIRA MARCHA) 125 HP , PESO BRUTO 13843 KG, LARGURA DA LAMINA DE 3,7 M                                                                                                                                                                                                                                                                                                                                                                                         </t>
  </si>
  <si>
    <t xml:space="preserve">MOTONIVELADORA POTENCIA BASICA LIQUIDA (PRIMEIRA MARCHA) 171 HP, PESO BRUTO 14768 KG, LARGURA DA LAMINA DE 3,7 M                                                                                                                                                                                                                                                                                                                                                                                          </t>
  </si>
  <si>
    <t xml:space="preserve">MOTONIVELADORA POTENCIA BASICA LIQUIDA (PRIMEIRA MARCHA) 186 HP, PESO BRUTO 15785 KG, LARGURA DA LAMINA DE 4,3 M                                                                                                                                                                                                                                                                                                                                                                                          </t>
  </si>
  <si>
    <t xml:space="preserve">MOTOR A DIESEL PARA VIBRADOR DE IMERSAO, DE *4,7* CV                                                                                                                                                                                                                                                                                                                                                                                                                                                      </t>
  </si>
  <si>
    <t xml:space="preserve">MOTOR A GASOLINA PARA VIBRADOR DE IMERSAO, 4 TEMPOS, DE 5,5 CV                                                                                                                                                                                                                                                                                                                                                                                                                                            </t>
  </si>
  <si>
    <t xml:space="preserve">MOTOR ELETRICO PARA VIBRADOR DE IMERSAO, DE 2 CV, MONOFASICO, 110/220 V                                                                                                                                                                                                                                                                                                                                                                                                                                   </t>
  </si>
  <si>
    <t xml:space="preserve">MOTOR ELETRICO PARA VIBRADOR DE IMERSAO, DE 2 CV, TRIFASICO, 220/380 V                                                                                                                                                                                                                                                                                                                                                                                                                                    </t>
  </si>
  <si>
    <t xml:space="preserve">MOTORISTA DE CAMINHAO (HORISTA)                                                                                                                                                                                                                                                                                                                                                                                                                                                                           </t>
  </si>
  <si>
    <t xml:space="preserve">MOTORISTA DE CAMINHAO (MENSALISTA)                                                                                                                                                                                                                                                                                                                                                                                                                                                                        </t>
  </si>
  <si>
    <t xml:space="preserve">MOTORISTA DE CAMINHAO BETONEIRA (HORISTA)                                                                                                                                                                                                                                                                                                                                                                                                                                                                 </t>
  </si>
  <si>
    <t xml:space="preserve">MOTORISTA DE CAMINHAO-BASCULANTE (HORISTA)                                                                                                                                                                                                                                                                                                                                                                                                                                                                </t>
  </si>
  <si>
    <t xml:space="preserve">MOTORISTA DE CAMINHAO-BASCULANTE (MENSALISTA)                                                                                                                                                                                                                                                                                                                                                                                                                                                             </t>
  </si>
  <si>
    <t xml:space="preserve">MOTORISTA DE CAMINHAO-CARRETA (HORISTA)                                                                                                                                                                                                                                                                                                                                                                                                                                                                   </t>
  </si>
  <si>
    <t xml:space="preserve">MOTORISTA DE CAMINHAO-CARRETA (MENSALISTA)                                                                                                                                                                                                                                                                                                                                                                                                                                                                </t>
  </si>
  <si>
    <t xml:space="preserve">MOTORISTA DE CARRO DE PASSEIO (HORISTA)                                                                                                                                                                                                                                                                                                                                                                                                                                                                   </t>
  </si>
  <si>
    <t xml:space="preserve">MOTORISTA DE CARRO DE PASSEIO (MENSALISTA)                                                                                                                                                                                                                                                                                                                                                                                                                                                                </t>
  </si>
  <si>
    <t xml:space="preserve">MOTORISTA OPERADOR DE CAMINHAO COM MUNCK (HORISTA)                                                                                                                                                                                                                                                                                                                                                                                                                                                        </t>
  </si>
  <si>
    <t xml:space="preserve">MOTORISTA OPERADOR DE CAMINHAO COM MUNCK (MENSALISTA)                                                                                                                                                                                                                                                                                                                                                                                                                                                     </t>
  </si>
  <si>
    <t xml:space="preserve">MOURAO CONCRETO CURVO, SECAO "T", H = 2,80 M + CURVA COM 0,45 M, COM FUROS PARA FIOS                                                                                                                                                                                                                                                                                                                                                                                                                      </t>
  </si>
  <si>
    <t xml:space="preserve">MOURAO DE CONCRETO CURVO, *10 X 10* CM, H= *2,60* M + CURVA DE 0,40 M                                                                                                                                                                                                                                                                                                                                                                                                                                     </t>
  </si>
  <si>
    <t xml:space="preserve">MOURAO DE CONCRETO RETO, SECAO QUADARA *10 X 10* CM, H= *2,30* M                                                                                                                                                                                                                                                                                                                                                                                                                                          </t>
  </si>
  <si>
    <t xml:space="preserve">MOURAO DE CONCRETO RETO, SECAO QUADRADA, *10 X 10* CM, H= 3,00 M                                                                                                                                                                                                                                                                                                                                                                                                                                          </t>
  </si>
  <si>
    <t xml:space="preserve">MOURAO DE CONCRETO RETO, TIPO ESTICADOR, *10 X 10* CM, H= 2,50 M                                                                                                                                                                                                                                                                                                                                                                                                                                          </t>
  </si>
  <si>
    <t xml:space="preserve">MOURAO ROLICO DE MADEIRA TRATADA, D = 16 A 20 CM, H = 2,20 M, EM EUCALIPTO OU EQUIVALENTE DA REGIAO (PARA CERCA)                                                                                                                                                                                                                                                                                                                                                                                          </t>
  </si>
  <si>
    <t xml:space="preserve">MOURAO ROLICO DE MADEIRA TRATADA, D = 8 A 11 CM, H = 2,20 M, EM EUCALIPTO OU EQUIVALENTE DA REGIAO (PARA CERCA)                                                                                                                                                                                                                                                                                                                                                                                           </t>
  </si>
  <si>
    <t xml:space="preserve">MUDA DE ARBUSTO FLORIFERO, CLUSIA/GARDENIA/MOREIA BRANCA/ AZALEIA OU EQUIVALENTE DA REGIAO, H= *50 A 70* CM                                                                                                                                                                                                                                                                                                                                                                                               </t>
  </si>
  <si>
    <t xml:space="preserve">MUDA DE ARBUSTO FOLHAGEM, SANSAO-DO-CAMPO OU EQUIVALENTE DA REGIAO, H= *50 A 70* CM                                                                                                                                                                                                                                                                                                                                                                                                                       </t>
  </si>
  <si>
    <t xml:space="preserve">MUDA DE ARBUSTO, BUXINHO, H= *50* CM                                                                                                                                                                                                                                                                                                                                                                                                                                                                      </t>
  </si>
  <si>
    <t xml:space="preserve">MUDA DE ARBUSTO, PINGO DE OURO/ VIOLETEIRA, H = *10 A 20* CM                                                                                                                                                                                                                                                                                                                                                                                                                                              </t>
  </si>
  <si>
    <t xml:space="preserve">MUDA DE ARVORE ORNAMENTAL, OITI/AROEIRA SALSA/ANGICO/IPE/JACARANDA OU EQUIVALENTE  DA REGIAO, H= *1* M                                                                                                                                                                                                                                                                                                                                                                                                    </t>
  </si>
  <si>
    <t xml:space="preserve">MUDA DE ARVORE ORNAMENTAL, OITI/AROEIRA SALSA/ANGICO/IPE/JACARANDA OU EQUIVALENTE  DA REGIAO, H= *2* M                                                                                                                                                                                                                                                                                                                                                                                                    </t>
  </si>
  <si>
    <t xml:space="preserve">MUDA DE PALMEIRA ARECA, H= *1,50* M                                                                                                                                                                                                                                                                                                                                                                                                                                                                       </t>
  </si>
  <si>
    <t xml:space="preserve">MUDA DE RASTEIRA/FORRACAO, AMENDOIM RASTEIRO/ONZE HORAS/AZULZINHA/IMPATIENS OU EQUIVALENTE DA REGIAO                                                                                                                                                                                                                                                                                                                                                                                                      </t>
  </si>
  <si>
    <t xml:space="preserve">MULTIEXERCITADOR COM SEIS FUNCOES, EM TUBO DE ACO CARBONO, PINTURA NO PROCESSO ELETROSTATICO - EQUIPAMENTO DE GINASTICA PARA ACADEMIA AO AR LIVRE / ACADEMIA DA TERCEIRA IDADE - ATI                                                                                                                                                                                                                                                                                                                      </t>
  </si>
  <si>
    <t xml:space="preserve">NIPLE DE FERRO GALVANIZADO, COM ROSCA BSP, DE 1 1/2"                                                                                                                                                                                                                                                                                                                                                                                                                                                      </t>
  </si>
  <si>
    <t xml:space="preserve">NIPLE DE FERRO GALVANIZADO, COM ROSCA BSP, DE 1 1/4"                                                                                                                                                                                                                                                                                                                                                                                                                                                      </t>
  </si>
  <si>
    <t xml:space="preserve">NIPLE DE FERRO GALVANIZADO, COM ROSCA BSP, DE 1/2"                                                                                                                                                                                                                                                                                                                                                                                                                                                        </t>
  </si>
  <si>
    <t xml:space="preserve">NIPLE DE FERRO GALVANIZADO, COM ROSCA BSP, DE 1"                                                                                                                                                                                                                                                                                                                                                                                                                                                          </t>
  </si>
  <si>
    <t xml:space="preserve">NIPLE DE FERRO GALVANIZADO, COM ROSCA BSP, DE 2 1/2"                                                                                                                                                                                                                                                                                                                                                                                                                                                      </t>
  </si>
  <si>
    <t xml:space="preserve">NIPLE DE FERRO GALVANIZADO, COM ROSCA BSP, DE 2"                                                                                                                                                                                                                                                                                                                                                                                                                                                          </t>
  </si>
  <si>
    <t xml:space="preserve">NIPLE DE FERRO GALVANIZADO, COM ROSCA BSP, DE 3/4"                                                                                                                                                                                                                                                                                                                                                                                                                                                        </t>
  </si>
  <si>
    <t xml:space="preserve">NIPLE DE FERRO GALVANIZADO, COM ROSCA BSP, DE 3"                                                                                                                                                                                                                                                                                                                                                                                                                                                          </t>
  </si>
  <si>
    <t xml:space="preserve">NIPLE DE FERRO GALVANIZADO, COM ROSCA BSP, DE 4"                                                                                                                                                                                                                                                                                                                                                                                                                                                          </t>
  </si>
  <si>
    <t xml:space="preserve">NIPLE DE FERRO GALVANIZADO, COM ROSCA BSP, DE 5"                                                                                                                                                                                                                                                                                                                                                                                                                                                          </t>
  </si>
  <si>
    <t xml:space="preserve">NIPLE DE FERRO GALVANIZADO, COM ROSCA BSP, DE 6"                                                                                                                                                                                                                                                                                                                                                                                                                                                          </t>
  </si>
  <si>
    <t xml:space="preserve">NIPLE DE REDUCAO DE FERRO GALVANIZADO, COM ROSCA BSP, DE 1 1/2" X 1 1/4"                                                                                                                                                                                                                                                                                                                                                                                                                                  </t>
  </si>
  <si>
    <t xml:space="preserve">NIPLE DE REDUCAO DE FERRO GALVANIZADO, COM ROSCA BSP, DE 1 1/2" X 1"                                                                                                                                                                                                                                                                                                                                                                                                                                      </t>
  </si>
  <si>
    <t xml:space="preserve">NIPLE DE REDUCAO DE FERRO GALVANIZADO, COM ROSCA BSP, DE 1 1/2" X 3/4"                                                                                                                                                                                                                                                                                                                                                                                                                                    </t>
  </si>
  <si>
    <t xml:space="preserve">NIPLE DE REDUCAO DE FERRO GALVANIZADO, COM ROSCA BSP, DE 1 1/4" X 1/2"                                                                                                                                                                                                                                                                                                                                                                                                                                    </t>
  </si>
  <si>
    <t xml:space="preserve">NIPLE DE REDUCAO DE FERRO GALVANIZADO, COM ROSCA BSP, DE 1 1/4" X 1"                                                                                                                                                                                                                                                                                                                                                                                                                                      </t>
  </si>
  <si>
    <t xml:space="preserve">NIPLE DE REDUCAO DE FERRO GALVANIZADO, COM ROSCA BSP, DE 1 1/4" X 3/4"                                                                                                                                                                                                                                                                                                                                                                                                                                    </t>
  </si>
  <si>
    <t xml:space="preserve">NIPLE DE REDUCAO DE FERRO GALVANIZADO, COM ROSCA BSP, DE 1/2" X 1/4"                                                                                                                                                                                                                                                                                                                                                                                                                                      </t>
  </si>
  <si>
    <t xml:space="preserve">NIPLE DE REDUCAO DE FERRO GALVANIZADO, COM ROSCA BSP, DE 1" X 1/2"                                                                                                                                                                                                                                                                                                                                                                                                                                        </t>
  </si>
  <si>
    <t xml:space="preserve">NIPLE DE REDUCAO DE FERRO GALVANIZADO, COM ROSCA BSP, DE 1" X 3/4"                                                                                                                                                                                                                                                                                                                                                                                                                                        </t>
  </si>
  <si>
    <t xml:space="preserve">NIPLE DE REDUCAO DE FERRO GALVANIZADO, COM ROSCA BSP, DE 2 1/2" X 2"                                                                                                                                                                                                                                                                                                                                                                                                                                      </t>
  </si>
  <si>
    <t xml:space="preserve">NIPLE DE REDUCAO DE FERRO GALVANIZADO, COM ROSCA BSP, DE 2" X 1 1/2"                                                                                                                                                                                                                                                                                                                                                                                                                                      </t>
  </si>
  <si>
    <t xml:space="preserve">NIPLE DE REDUCAO DE FERRO GALVANIZADO, COM ROSCA BSP, DE 2" X 1 1/4"                                                                                                                                                                                                                                                                                                                                                                                                                                      </t>
  </si>
  <si>
    <t xml:space="preserve">NIPLE DE REDUCAO DE FERRO GALVANIZADO, COM ROSCA BSP, DE 2" X 1"                                                                                                                                                                                                                                                                                                                                                                                                                                          </t>
  </si>
  <si>
    <t xml:space="preserve">NIPLE DE REDUCAO DE FERRO GALVANIZADO, COM ROSCA BSP, DE 3/4" X 1/2"                                                                                                                                                                                                                                                                                                                                                                                                                                      </t>
  </si>
  <si>
    <t xml:space="preserve">NIPLE DE REDUCAO DE FERRO GALVANIZADO, COM ROSCA BSP, DE 3" X 2 1/2"                                                                                                                                                                                                                                                                                                                                                                                                                                      </t>
  </si>
  <si>
    <t xml:space="preserve">NIPLE DE REDUCAO DE FERRO GALVANIZADO, COM ROSCA BSP, DE 3" X 2"                                                                                                                                                                                                                                                                                                                                                                                                                                          </t>
  </si>
  <si>
    <t xml:space="preserve">NIPLE SEXTAVADO EM ACO CARBONO, COM ROSCA BSP, PRESSAO 3.000 LBS, DN 1 1/2"                                                                                                                                                                                                                                                                                                                                                                                                                               </t>
  </si>
  <si>
    <t xml:space="preserve">NIPLE SEXTAVADO EM ACO CARBONO, COM ROSCA BSP, PRESSAO 3.000 LBS, DN 1 1/4"                                                                                                                                                                                                                                                                                                                                                                                                                               </t>
  </si>
  <si>
    <t xml:space="preserve">NIPLE SEXTAVADO EM ACO CARBONO, COM ROSCA BSP, PRESSAO 3.000 LBS, DN 1/2"                                                                                                                                                                                                                                                                                                                                                                                                                                 </t>
  </si>
  <si>
    <t xml:space="preserve">NIPLE SEXTAVADO EM ACO CARBONO, COM ROSCA BSP, PRESSAO 3.000 LBS, DN 1"                                                                                                                                                                                                                                                                                                                                                                                                                                   </t>
  </si>
  <si>
    <t xml:space="preserve">NIPLE SEXTAVADO EM ACO CARBONO, COM ROSCA BSP, PRESSAO 3.000 LBS, DN 2 1/2"                                                                                                                                                                                                                                                                                                                                                                                                                               </t>
  </si>
  <si>
    <t xml:space="preserve">NIPLE SEXTAVADO EM ACO CARBONO, COM ROSCA BSP, PRESSAO 3.000 LBS, DN 2"                                                                                                                                                                                                                                                                                                                                                                                                                                   </t>
  </si>
  <si>
    <t xml:space="preserve">NIPLE SEXTAVADO EM ACO CARBONO, COM ROSCA BSP, PRESSAO 3.000 LBS, DN 3/4"                                                                                                                                                                                                                                                                                                                                                                                                                                 </t>
  </si>
  <si>
    <t xml:space="preserve">NIVELADOR (HORISTA)                                                                                                                                                                                                                                                                                                                                                                                                                                                                                       </t>
  </si>
  <si>
    <t xml:space="preserve">NIVELADOR (MENSALISTA)                                                                                                                                                                                                                                                                                                                                                                                                                                                                                    </t>
  </si>
  <si>
    <t xml:space="preserve">NOBREAK TRIFASICO, DE 10 KVA FATOR DE POTENCIA DE 0,8, AUTONOMIA MINIMA DE 30 MINUTOS A PLENA CARGA                                                                                                                                                                                                                                                                                                                                                                                                       </t>
  </si>
  <si>
    <t xml:space="preserve">NOBREAK TRIFASICO, DE 15 KVA FATOR DE POTENCIA DE 0,8, AUTONOMIA MINIMA DE 30 MINUTOS A PLENA CARGA                                                                                                                                                                                                                                                                                                                                                                                                       </t>
  </si>
  <si>
    <t xml:space="preserve">NOBREAK TRIFASICO, DE 20 KVA FATOR DE POTENCIA DE 0,8, AUTONOMIA MINIMA DE 30 MINUTOS A PLENA CARGA                                                                                                                                                                                                                                                                                                                                                                                                       </t>
  </si>
  <si>
    <t xml:space="preserve">NOBREAK TRIFASICO, DE 25 KVA FATOR DE POTENCIA DE 0,8, AUTONOMIA MINIMA DE 30 MINUTOS A PLENA CARGA                                                                                                                                                                                                                                                                                                                                                                                                       </t>
  </si>
  <si>
    <t xml:space="preserve">NOBREAK TRIFASICO, DE 5 KVA FATOR DE POTENCIA DE 0,8, AUTONOMIA MINIMA DE 30 MINUTOS A PLENA CARGA                                                                                                                                                                                                                                                                                                                                                                                                        </t>
  </si>
  <si>
    <t xml:space="preserve">NUMERO / ALGARISMO PARA RESIDENCIA (FACHADA), EM ZAMAC, COM ALTURA DE APROX *45* MM, INCLUSIVE PARAFUSOS                                                                                                                                                                                                                                                                                                                                                                                                  </t>
  </si>
  <si>
    <t xml:space="preserve">NUMERO / ALGARISMO PARA RESIDENCIA (FACHADA), EM ZAMAC, COM ALTURA DE APROX 125 MM, INCLUSIVE PARAFUSOS                                                                                                                                                                                                                                                                                                                                                                                                   </t>
  </si>
  <si>
    <t xml:space="preserve">OCULOS DE SEGURANCA CONTRA IMPACTOS COM LENTE INCOLOR, ARMACAO NYLON, COM PROTECAO UVA E UVB                                                                                                                                                                                                                                                                                                                                                                                                              </t>
  </si>
  <si>
    <t xml:space="preserve">OLEO DIESEL COMBUSTIVEL COMUM METROPOLITANO S-10 OU S-500                                                                                                                                                                                                                                                                                                                                                                                                                                                 </t>
  </si>
  <si>
    <t xml:space="preserve">OLEO LUBRIFICANTE MINERAL MONOVISCOSO, SAE 40, PARA MOTORES DE EQUIPAMENTOS PESADOS (CAMINHOES, TRATORES, RETROS E ETC)                                                                                                                                                                                                                                                                                                                                                                                   </t>
  </si>
  <si>
    <t xml:space="preserve">OLHO MAGICO PARA PORTAS, EM LATAO, COM LENTE DE POLICARBONATO, ANGULO DE *200* GRAUS, ESPESSURA ENTRE *25 E 46* MM, INCLUINDO FECHO JANELA                                                                                                                                                                                                                                                                                                                                                                </t>
  </si>
  <si>
    <t xml:space="preserve">OPERADOR DE BATE-ESTACAS (HORISTA)                                                                                                                                                                                                                                                                                                                                                                                                                                                                        </t>
  </si>
  <si>
    <t xml:space="preserve">OPERADOR DE BATE-ESTACAS (MENSALISTA)                                                                                                                                                                                                                                                                                                                                                                                                                                                                     </t>
  </si>
  <si>
    <t xml:space="preserve">OPERADOR DE BETONEIRA (CAMINHAO) (MENSALISTA)                                                                                                                                                                                                                                                                                                                                                                                                                                                             </t>
  </si>
  <si>
    <t xml:space="preserve">OPERADOR DE BETONEIRA ESTACIONARIA / MISTURADOR (HORISTA)                                                                                                                                                                                                                                                                                                                                                                                                                                                 </t>
  </si>
  <si>
    <t xml:space="preserve">OPERADOR DE BETONEIRA ESTACIONARIA / MISTURADOR (MENSALISTA)                                                                                                                                                                                                                                                                                                                                                                                                                                              </t>
  </si>
  <si>
    <t xml:space="preserve">OPERADOR DE COMPRESSOR DE AR OU COMPRESSORISTA (HORISTA)                                                                                                                                                                                                                                                                                                                                                                                                                                                  </t>
  </si>
  <si>
    <t xml:space="preserve">OPERADOR DE COMPRESSOR DE AR OU COMPRESSORISTA (MENSALISTA)                                                                                                                                                                                                                                                                                                                                                                                                                                               </t>
  </si>
  <si>
    <t xml:space="preserve">OPERADOR DE DEMARCADORA DE FAIXAS DE TRAFEGO (HORISTA)                                                                                                                                                                                                                                                                                                                                                                                                                                                    </t>
  </si>
  <si>
    <t xml:space="preserve">OPERADOR DE DEMARCADORA DE FAIXAS DE TRAFEGO (MENSALISTA)                                                                                                                                                                                                                                                                                                                                                                                                                                                 </t>
  </si>
  <si>
    <t xml:space="preserve">OPERADOR DE ESCAVADEIRA (HORISTA)                                                                                                                                                                                                                                                                                                                                                                                                                                                                         </t>
  </si>
  <si>
    <t xml:space="preserve">OPERADOR DE ESCAVADEIRA (MENSALISTA)                                                                                                                                                                                                                                                                                                                                                                                                                                                                      </t>
  </si>
  <si>
    <t xml:space="preserve">OPERADOR DE GUINCHO OU GUINCHEIRO (HORISTA)                                                                                                                                                                                                                                                                                                                                                                                                                                                               </t>
  </si>
  <si>
    <t xml:space="preserve">OPERADOR DE GUINCHO OU GUINCHEIRO (MENSALISTA)                                                                                                                                                                                                                                                                                                                                                                                                                                                            </t>
  </si>
  <si>
    <t xml:space="preserve">OPERADOR DE GUINDASTE (HORISTA)                                                                                                                                                                                                                                                                                                                                                                                                                                                                           </t>
  </si>
  <si>
    <t xml:space="preserve">OPERADOR DE GUINDASTE (MENSALISTA)                                                                                                                                                                                                                                                                                                                                                                                                                                                                        </t>
  </si>
  <si>
    <t xml:space="preserve">OPERADOR DE JATO ABRASIVO OU JATISTA (HORISTA)                                                                                                                                                                                                                                                                                                                                                                                                                                                            </t>
  </si>
  <si>
    <t xml:space="preserve">OPERADOR DE JATO ABRASIVO OU JATISTA (MENSALISTA)                                                                                                                                                                                                                                                                                                                                                                                                                                                         </t>
  </si>
  <si>
    <t xml:space="preserve">OPERADOR DE MAQUINAS E TRATORES DIVERSOS - TERRAPLANAGEM (HORISTA)                                                                                                                                                                                                                                                                                                                                                                                                                                        </t>
  </si>
  <si>
    <t xml:space="preserve">OPERADOR DE MAQUINAS E TRATORES DIVERSOS - TERRAPLANAGEM (MENSALISTA)                                                                                                                                                                                                                                                                                                                                                                                                                                     </t>
  </si>
  <si>
    <t xml:space="preserve">OPERADOR DE MARTELETE OU MARTELETEIRO (HORISTA)                                                                                                                                                                                                                                                                                                                                                                                                                                                           </t>
  </si>
  <si>
    <t xml:space="preserve">OPERADOR DE MARTELETE OU MARTELETEIRO (MENSALISTA)                                                                                                                                                                                                                                                                                                                                                                                                                                                        </t>
  </si>
  <si>
    <t xml:space="preserve">OPERADOR DE MOTO SCRAPER (HORISTA)                                                                                                                                                                                                                                                                                                                                                                                                                                                                        </t>
  </si>
  <si>
    <t xml:space="preserve">OPERADOR DE MOTO SCRAPER (MENSALISTA)                                                                                                                                                                                                                                                                                                                                                                                                                                                                     </t>
  </si>
  <si>
    <t xml:space="preserve">OPERADOR DE MOTONIVELADORA (HORISTA)                                                                                                                                                                                                                                                                                                                                                                                                                                                                      </t>
  </si>
  <si>
    <t xml:space="preserve">OPERADOR DE MOTONIVELADORA (MENSALISTA)                                                                                                                                                                                                                                                                                                                                                                                                                                                                   </t>
  </si>
  <si>
    <t xml:space="preserve">OPERADOR DE PA CARREGADEIRA (HORISTA)                                                                                                                                                                                                                                                                                                                                                                                                                                                                     </t>
  </si>
  <si>
    <t xml:space="preserve">OPERADOR DE PA CARREGADEIRA (MENSALISTA)                                                                                                                                                                                                                                                                                                                                                                                                                                                                  </t>
  </si>
  <si>
    <t xml:space="preserve">OPERADOR DE PAVIMENTADORA / MESA VIBROACABADORA (HORISTA)                                                                                                                                                                                                                                                                                                                                                                                                                                                 </t>
  </si>
  <si>
    <t xml:space="preserve">OPERADOR DE PAVIMENTADORA / MESA VIBROACABADORA (MENSALISTA)                                                                                                                                                                                                                                                                                                                                                                                                                                              </t>
  </si>
  <si>
    <t xml:space="preserve">OPERADOR DE ROLO COMPACTADOR (HORISTA)                                                                                                                                                                                                                                                                                                                                                                                                                                                                    </t>
  </si>
  <si>
    <t xml:space="preserve">OPERADOR DE ROLO COMPACTADOR (MENSALISTA)                                                                                                                                                                                                                                                                                                                                                                                                                                                                 </t>
  </si>
  <si>
    <t xml:space="preserve">OPERADOR DE USINA DE ASFALTO, DE SOLOS OU DE CONCRETO (HORISTA)                                                                                                                                                                                                                                                                                                                                                                                                                                           </t>
  </si>
  <si>
    <t xml:space="preserve">OPERADOR DE USINA DE ASFALTO, DE SOLOS OU DE CONCRETO (MENSALISTA)                                                                                                                                                                                                                                                                                                                                                                                                                                        </t>
  </si>
  <si>
    <t xml:space="preserve">OXIGENIO, RECARGA PARA CILINDRO DE CONJUNTO OXICORTE GRANDE                                                                                                                                                                                                                                                                                                                                                                                                                                               </t>
  </si>
  <si>
    <t xml:space="preserve">PA CARREGADEIRA SOBRE RODAS, POTENCIA BRUTA *127* CV, CAPACIDADE DA CACAMBA DE 2,0 A 2,4 M3, PESO OPERACIONAL MAXIMO DE 10330 KG                                                                                                                                                                                                                                                                                                                                                                          </t>
  </si>
  <si>
    <t xml:space="preserve">PA CARREGADEIRA SOBRE RODAS, POTENCIA LIQUIDA 128 HP, CAPACIDADE DA CACAMBA DE 1,7 A 2,8 M3, PESO OPERACIONAL MAXIMO DE 11632 KG                                                                                                                                                                                                                                                                                                                                                                          </t>
  </si>
  <si>
    <t xml:space="preserve">PA CARREGADEIRA SOBRE RODAS, POTENCIA LIQUIDA 197 HP, CAPACIDADE DA CACAMBA DE 2,5 A 3,5 M3, PESO OPERACIONAL MAXIMO DE 18338 KG                                                                                                                                                                                                                                                                                                                                                                          </t>
  </si>
  <si>
    <t xml:space="preserve">PA CARREGADEIRA SOBRE RODAS, POTENCIA LIQUIDA 213 HP, CAPACIDADE DA CACAMBA DE 1,9 A 3,5 M3, PESO OPERACIONAL MAXIMO DE 19234 KG                                                                                                                                                                                                                                                                                                                                                                          </t>
  </si>
  <si>
    <t xml:space="preserve">PA CARREGADEIRA SOBRE RODAS, POTENCIA 152 HP, CAPACIDADE DA CACAMBA DE 1,53 A 2,30 M3, PESO OPERACIONAL MAXIMO DE 10216 KG                                                                                                                                                                                                                                                                                                                                                                                </t>
  </si>
  <si>
    <t xml:space="preserve">PA DE LIXO PLASTICA, CABO LONGO                                                                                                                                                                                                                                                                                                                                                                                                                                                                           </t>
  </si>
  <si>
    <t xml:space="preserve">PAINEL DE LA DE VIDRO SEM REVESTIMENTO PSI 20, E = 25 MM, DE 1200 X 600 MM                                                                                                                                                                                                                                                                                                                                                                                                                                </t>
  </si>
  <si>
    <t xml:space="preserve">PAINEL DE LA DE VIDRO SEM REVESTIMENTO PSI 20, E = 50 MM, DE 1200 X 600 MM                                                                                                                                                                                                                                                                                                                                                                                                                                </t>
  </si>
  <si>
    <t xml:space="preserve">PAINEL DE LA DE VIDRO SEM REVESTIMENTO PSI 40, E = 25 MM, DE 1200 X 600 MM                                                                                                                                                                                                                                                                                                                                                                                                                                </t>
  </si>
  <si>
    <t xml:space="preserve">PAINEL DE LA DE VIDRO SEM REVESTIMENTO PSI 40, E = 50 MM, DE 1200 X 600 MM                                                                                                                                                                                                                                                                                                                                                                                                                                </t>
  </si>
  <si>
    <t xml:space="preserve">PAINEL ESTRUTURAL PARA LAJE SECA REVESTIDO EM PLACA CIMENTICIA, DE 1,20 X 2,50 M, E = 23 MM                                                                                                                                                                                                                                                                                                                                                                                                               </t>
  </si>
  <si>
    <t xml:space="preserve">PAINEL ESTRUTURAL PARA LAJE SECA REVESTIDO EM PLACA CIMENTICIA, DE 1,20 X 2,50 M, E = 40 MM                                                                                                                                                                                                                                                                                                                                                                                                               </t>
  </si>
  <si>
    <t xml:space="preserve">PAINEL ESTRUTURAL PARA LAJE SECA REVESTIDO EM PLACA CIMENTICIA, DE 1,20 X 2,50 M, E = 55 MM                                                                                                                                                                                                                                                                                                                                                                                                               </t>
  </si>
  <si>
    <t xml:space="preserve">PAINEL TERMOISOLANTE PARA FECHAMENTOS VERTICAIS (INCLUI PARAFUSOS DE FIXACAO) REVESTIDO EM ACO GALVALUME, LARGURA UTIL DE 1100 MM, REVESTIMENTO COM ESPESSURA DE 0,50 MM, COM PRE-PINTURA NAS DUAS FACES, NUCLEO EM POLIURETANO (PUR) COM ESPESSURA 40/50 MM                                                                                                                                                                                                                                              </t>
  </si>
  <si>
    <t xml:space="preserve">PAINEL TERMOISOLANTE PARA FECHAMENTOS VERTICAIS (INCLUI PARAFUSOS DE FIXACAO) REVESTIDO EM ACO GALVALUME, LARGURA UTIL DE 1100 MM, REVESTIMENTO COM ESPESSURA DE 0,50 MM, COM PRE-PINTURA NAS DUAS FACES, NUCLEO EM POLIURETANO (PUR) COM ESPESSURA 70/80 MM                                                                                                                                                                                                                                              </t>
  </si>
  <si>
    <t xml:space="preserve">PAPEL KRAFT BETUMADO                                                                                                                                                                                                                                                                                                                                                                                                                                                                                      </t>
  </si>
  <si>
    <t xml:space="preserve">PAPELEIRA DE PAREDE EM METAL CROMADO SEM TAMPA                                                                                                                                                                                                                                                                                                                                                                                                                                                            </t>
  </si>
  <si>
    <t xml:space="preserve">PAPELEIRA PLASTICA TIPO DISPENSER PARA PAPEL HIGIENICO ROLAO                                                                                                                                                                                                                                                                                                                                                                                                                                              </t>
  </si>
  <si>
    <t xml:space="preserve">PAR DE TABELAS DE BASQUETE EM COMPENSADO NAVAL, OFICIAL, 1800 X 1200 MM, INCLUINDO ARO DE METAL E REDE EM POLIPROPILENO 100% (SEM SUPORTE DE FIXACAO)                                                                                                                                                                                                                                                                                                                                                     </t>
  </si>
  <si>
    <t xml:space="preserve">PARA-RAIOS DE DISTRIBUICAO, TENSAO NOMINAL 15 KV, CORRENTE NOMINAL DE DESCARGA 5 KA                                                                                                                                                                                                                                                                                                                                                                                                                       </t>
  </si>
  <si>
    <t xml:space="preserve">PARA-RAIOS DE DISTRIBUICAO, TENSAO NOMINAL 30 KV, CORRENTE NOMINAL DE DESCARGA 10 KA                                                                                                                                                                                                                                                                                                                                                                                                                      </t>
  </si>
  <si>
    <t xml:space="preserve">PARA-RAIOS TIPO FRANKLIN 350 MM, EM LATAO CROMADO, DUAS DESCIDAS, PARA PROTECAO DE EDIFICACOES CONTRA DESCARGAS ATMOSFERICAS                                                                                                                                                                                                                                                                                                                                                                              </t>
  </si>
  <si>
    <t xml:space="preserve">PARAFUSO CABECA TROMBETA E PONTA AGULHA (GN55), COMPRIMENTO 55 MM, EM ACO FOSFATIZADO, PARA FIXAR CHAPA DE GESSO EM PERFIL DRYWALL METALICO MAXIMO 0,7 MM                                                                                                                                                                                                                                                                                                                                                 </t>
  </si>
  <si>
    <t xml:space="preserve">PARAFUSO DE ACO ZINCADO COM ROSCA SOBERBA, CABECA CHATA E FENDA SIMPLES, DIAMETRO 2,5 MM, COMPRIMENTO * 9,5 * MM                                                                                                                                                                                                                                                                                                                                                                                          </t>
  </si>
  <si>
    <t xml:space="preserve">PARAFUSO DE ACO ZINCADO COM ROSCA SOBERBA, CABECA CHATA E FENDA SIMPLES, DIAMETRO 4,2 MM, COMPRIMENTO * 32 * MM                                                                                                                                                                                                                                                                                                                                                                                           </t>
  </si>
  <si>
    <t xml:space="preserve">PARAFUSO DE ACO ZINCADO COM ROSCA SOBERBA, CABECA CHATA E FENDA SIMPLES, DIAMETRO 4,8 MM, COMPRIMENTO 45 MM                                                                                                                                                                                                                                                                                                                                                                                               </t>
  </si>
  <si>
    <t xml:space="preserve">PARAFUSO DE ACO ZINCADO, SEXTAVADO, COM ROSCA INTEIRA, DIAMETRO 5/16", COMPRIMENTO 3/4", COM PORCA E ARRUELA LISA LEVE                                                                                                                                                                                                                                                                                                                                                                                    </t>
  </si>
  <si>
    <t xml:space="preserve">PARAFUSO DE ACO ZINCADO, SEXTAVADO, COM ROSCA SOBERBA, DIAMETRO 3/8", COMPRIMENTO 80 MM                                                                                                                                                                                                                                                                                                                                                                                                                   </t>
  </si>
  <si>
    <t xml:space="preserve">PARAFUSO DE ACO ZINCADO, TIPO CHUMBADOR PARABOLT, DIAMETRO 1/2", COMPRIMENTO 75 MM                                                                                                                                                                                                                                                                                                                                                                                                                        </t>
  </si>
  <si>
    <t xml:space="preserve">PARAFUSO DE ACO ZINCADO, TIPO CHUMBADOR PARABOLT, DIAMETRO 3/8", COMPRIMENTO 75 MM                                                                                                                                                                                                                                                                                                                                                                                                                        </t>
  </si>
  <si>
    <t xml:space="preserve">PARAFUSO DE FERRO POLIDO, SEXTAVADO, COM ROSCA PARCIAL, DIAMETRO 5/8", COMPRIMENTO 6", COM PORCA E ARRUELA DE PRESSAO MEDIA                                                                                                                                                                                                                                                                                                                                                                               </t>
  </si>
  <si>
    <t xml:space="preserve">PARAFUSO DE LATAO COM ACABAMENTO CROMADO PARA FIXAR PECA SANITARIA, INCLUI PORCA CEGA, ARRUELA E BUCHA DE NYLON TAMANHO S-10                                                                                                                                                                                                                                                                                                                                                                              </t>
  </si>
  <si>
    <t xml:space="preserve">PARAFUSO DE LATAO COM ROSCA SOBERBA, CABECA CHATA E FENDA SIMPLES, DIAMETRO 2,5 MM, COMPRIMENTO 12 MM                                                                                                                                                                                                                                                                                                                                                                                                     </t>
  </si>
  <si>
    <t xml:space="preserve">PARAFUSO DE LATAO COM ROSCA SOBERBA, CABECA CHATA E FENDA SIMPLES, DIAMETRO 3,2 MM, COMPRIMENTO 16 MM                                                                                                                                                                                                                                                                                                                                                                                                     </t>
  </si>
  <si>
    <t xml:space="preserve">PARAFUSO DE LATAO COM ROSCA SOBERBA, CABECA CHATA E FENDA SIMPLES, DIAMETRO 4,8 MM, COMPRIMENTO 65 MM                                                                                                                                                                                                                                                                                                                                                                                                     </t>
  </si>
  <si>
    <t xml:space="preserve">PARAFUSO DRY WALL, EM ACO FOSFATIZADO, CABECA TROMBETA E PONTA AGULHA (TA), COMPRIMENTO 25 MM                                                                                                                                                                                                                                                                                                                                                                                                             </t>
  </si>
  <si>
    <t xml:space="preserve">PARAFUSO DRY WALL, EM ACO FOSFATIZADO, CABECA TROMBETA E PONTA AGULHA (TA), COMPRIMENTO 35 MM                                                                                                                                                                                                                                                                                                                                                                                                             </t>
  </si>
  <si>
    <t xml:space="preserve">PARAFUSO DRY WALL, EM ACO FOSFATIZADO, CABECA TROMBETA E PONTA AGULHA (TA), COMPRIMENTO 45 MM                                                                                                                                                                                                                                                                                                                                                                                                             </t>
  </si>
  <si>
    <t xml:space="preserve">PARAFUSO DRY WALL, EM ACO FOSFATIZADO, CABECA TROMBETA E PONTA BROCA (TB), COMPRIMENTO 25 MM                                                                                                                                                                                                                                                                                                                                                                                                              </t>
  </si>
  <si>
    <t xml:space="preserve">PARAFUSO DRY WALL, EM ACO FOSFATIZADO, CABECA TROMBETA E PONTA BROCA (TB), COMPRIMENTO 35 MM                                                                                                                                                                                                                                                                                                                                                                                                              </t>
  </si>
  <si>
    <t xml:space="preserve">PARAFUSO DRY WALL, EM ACO FOSFATIZADO, CABECA TROMBETA E PONTA BROCA (TB), COMPRIMENTO 45 MM                                                                                                                                                                                                                                                                                                                                                                                                              </t>
  </si>
  <si>
    <t xml:space="preserve">PARAFUSO DRY WALL, EM ACO ZINCADO, CABECA LENTILHA E PONTA AGULHA (LA), LARGURA 4,2 MM, COMPRIMENTO 13 MM                                                                                                                                                                                                                                                                                                                                                                                                 </t>
  </si>
  <si>
    <t xml:space="preserve">PARAFUSO DRY WALL, EM ACO ZINCADO, CABECA LENTILHA E PONTA BROCA (LB), LARGURA 4,2 MM, COMPRIMENTO 13 MM                                                                                                                                                                                                                                                                                                                                                                                                  </t>
  </si>
  <si>
    <t xml:space="preserve">PARAFUSO EM ACO GALVANIZADO, TIPO MAQUINA, SEXTAVADO, SEM PORCA, DIAMETRO 1/2", COMPRIMENTO 2"                                                                                                                                                                                                                                                                                                                                                                                                            </t>
  </si>
  <si>
    <t xml:space="preserve">PARAFUSO FRANCES METRICO ZINCADO, DIAMETRO 12 MM, COMPRIMENTO 140MM, COM PORCA SEXTAVADA E ARRUELA DE PRESSAO MEDIA                                                                                                                                                                                                                                                                                                                                                                                       </t>
  </si>
  <si>
    <t xml:space="preserve">PARAFUSO FRANCES METRICO ZINCADO, DIAMETRO 12 MM, COMPRIMENTO 150 MM, COM PORCA SEXTAVADA E ARRUELA DE PRESSAO MEDIA                                                                                                                                                                                                                                                                                                                                                                                      </t>
  </si>
  <si>
    <t xml:space="preserve">PARAFUSO FRANCES M16 EM ACO GALVANIZADO, COMPRIMENTO = 150 MM, DIAMETRO = 16 MM, CABECA ABAULADA                                                                                                                                                                                                                                                                                                                                                                                                          </t>
  </si>
  <si>
    <t xml:space="preserve">PARAFUSO FRANCES M16 EM ACO GALVANIZADO, COMPRIMENTO = 45 MM, DIAMETRO = 16 MM, CABECA ABAULADA                                                                                                                                                                                                                                                                                                                                                                                                           </t>
  </si>
  <si>
    <t xml:space="preserve">PARAFUSO FRANCES ZINCADO, DIAMETRO 1/2'', COMPRIMENTO 2'', COM PORCA E ARRUELA                                                                                                                                                                                                                                                                                                                                                                                                                            </t>
  </si>
  <si>
    <t xml:space="preserve">PARAFUSO FRANCES ZINCADO, DIAMETRO 1/2", COMPRIMENTO 12", COM PORCA E ARRUELA LISA MEDIA                                                                                                                                                                                                                                                                                                                                                                                                                  </t>
  </si>
  <si>
    <t xml:space="preserve">PARAFUSO FRANCES ZINCADO, DIAMETRO 1/2", COMPRIMENTO 15", COM PORCA E ARRUELA LISA MEDIA                                                                                                                                                                                                                                                                                                                                                                                                                  </t>
  </si>
  <si>
    <t xml:space="preserve">PARAFUSO FRANCES ZINCADO, DIAMETRO 1/2", COMPRIMENTO 4", COM PORCA E ARRUELA                                                                                                                                                                                                                                                                                                                                                                                                                              </t>
  </si>
  <si>
    <t xml:space="preserve">PARAFUSO M16 EM ACO GALVANIZADO, COMPRIMENTO = 125 MM, DIAMETRO = 16 MM, ROSCA MAQUINA, CABECA QUADRADA                                                                                                                                                                                                                                                                                                                                                                                                   </t>
  </si>
  <si>
    <t xml:space="preserve">PARAFUSO M16 EM ACO GALVANIZADO, COMPRIMENTO = 150 MM, DIAMETRO = 16 MM, ROSCA MAQUINA, CABECA QUADRADA                                                                                                                                                                                                                                                                                                                                                                                                   </t>
  </si>
  <si>
    <t xml:space="preserve">PARAFUSO M16 EM ACO GALVANIZADO, COMPRIMENTO = 200 MM, DIAMETRO = 16 MM, ROSCA MAQUINA, CABECA QUADRADA                                                                                                                                                                                                                                                                                                                                                                                                   </t>
  </si>
  <si>
    <t xml:space="preserve">PARAFUSO M16 EM ACO GALVANIZADO, COMPRIMENTO = 250 MM, DIAMETRO = 16 MM, ROSCA MAQUINA, CABECA QUADRADA                                                                                                                                                                                                                                                                                                                                                                                                   </t>
  </si>
  <si>
    <t xml:space="preserve">PARAFUSO M16 EM ACO GALVANIZADO, COMPRIMENTO = 300 MM, DIAMETRO = 16 MM, ROSCA DUPLA                                                                                                                                                                                                                                                                                                                                                                                                                      </t>
  </si>
  <si>
    <t xml:space="preserve">PARAFUSO M16 EM ACO GALVANIZADO, COMPRIMENTO = 300 MM, DIAMETRO = 16 MM, ROSCA MAQUINA, CABECA QUADRADA                                                                                                                                                                                                                                                                                                                                                                                                   </t>
  </si>
  <si>
    <t xml:space="preserve">PARAFUSO M16 EM ACO GALVANIZADO, COMPRIMENTO = 350 MM, DIAMETRO = 16 MM, ROSCA MAQUINA, CABECA QUADRADA                                                                                                                                                                                                                                                                                                                                                                                                   </t>
  </si>
  <si>
    <t xml:space="preserve">PARAFUSO M16 EM ACO GALVANIZADO, COMPRIMENTO = 400 MM, DIAMETRO = 16 MM, ROSCA DUPLA                                                                                                                                                                                                                                                                                                                                                                                                                      </t>
  </si>
  <si>
    <t xml:space="preserve">PARAFUSO M16 EM ACO GALVANIZADO, COMPRIMENTO = 450 MM, DIAMETRO = 16 MM, ROSCA MAQUINA, CABECA QUADRADA                                                                                                                                                                                                                                                                                                                                                                                                   </t>
  </si>
  <si>
    <t xml:space="preserve">PARAFUSO M16 EM ACO GALVANIZADO, COMPRIMENTO = 500 MM, DIAMETRO = 16 MM, ROSCA MAQUINA, COM CABECA SEXTAVADA E PORCA                                                                                                                                                                                                                                                                                                                                                                                      </t>
  </si>
  <si>
    <t xml:space="preserve">PARAFUSO NIQUELADO COM ACABAMENTO CROMADO PARA FIXAR PECA SANITARIA, INCLUI PORCA CEGA, ARRUELA E BUCHA DE NYLON TAMANHO S-10                                                                                                                                                                                                                                                                                                                                                                             </t>
  </si>
  <si>
    <t xml:space="preserve">PARAFUSO NIQUELADO 3 1/2" COM ACABAMENTO CROMADO PARA FIXAR PECA SANITARIA, INCLUI PORCA CEGA, ARRUELA E BUCHA DE NYLON TAMANHO S-8                                                                                                                                                                                                                                                                                                                                                                       </t>
  </si>
  <si>
    <t xml:space="preserve">PARAFUSO ROSCA SOBERBA ZINCADO CABECA CHATA FENDA SIMPLES 3,2 X 20 MM (3/4 ")                                                                                                                                                                                                                                                                                                                                                                                                                             </t>
  </si>
  <si>
    <t xml:space="preserve">PARAFUSO ROSCA SOBERBA ZINCADO CABECA CHATA FENDA SIMPLES 3,5 X 25 MM (1 ")                                                                                                                                                                                                                                                                                                                                                                                                                               </t>
  </si>
  <si>
    <t xml:space="preserve">PARAFUSO ROSCA SOBERBA ZINCADO CABECA CHATA FENDA SIMPLES 3,8 X 30 MM (1.1/4 ")                                                                                                                                                                                                                                                                                                                                                                                                                           </t>
  </si>
  <si>
    <t xml:space="preserve">PARAFUSO ROSCA SOBERBA ZINCADO CABECA CHATA FENDA SIMPLES 4,8 X 40 MM (1.1/2 ")                                                                                                                                                                                                                                                                                                                                                                                                                           </t>
  </si>
  <si>
    <t xml:space="preserve">PARAFUSO ROSCA SOBERBA ZINCADO CABECA CHATA FENDA SIMPLES 5,5 X 50 MM (2 ")                                                                                                                                                                                                                                                                                                                                                                                                                               </t>
  </si>
  <si>
    <t xml:space="preserve">PARAFUSO ROSCA SOBERBA ZINCADO CABECA CHATA FENDA SIMPLES 5,5 X 65 MM (2.1/2 ")                                                                                                                                                                                                                                                                                                                                                                                                                           </t>
  </si>
  <si>
    <t xml:space="preserve">PARAFUSO ZINCADO ROSCA SOBERBA 5/16 " X 120 MM PARA TELHA FIBROCIMENTO                                                                                                                                                                                                                                                                                                                                                                                                                                    </t>
  </si>
  <si>
    <t xml:space="preserve">PARAFUSO ZINCADO ROSCA SOBERBA, CABECA SEXTAVADA, 5/16 " X 110 MM, PARA FIXACAO DE TELHA EM MADEIRA                                                                                                                                                                                                                                                                                                                                                                                                       </t>
  </si>
  <si>
    <t xml:space="preserve">PARAFUSO ZINCADO ROSCA SOBERBA, CABECA SEXTAVADA, 5/16 " X 150 MM, PARA FIXACAO DE TELHA EM MADEIRA                                                                                                                                                                                                                                                                                                                                                                                                       </t>
  </si>
  <si>
    <t xml:space="preserve">PARAFUSO ZINCADO ROSCA SOBERBA, CABECA SEXTAVADA, 5/16 " X 180 MM, PARA FIXACAO DE TELHA EM MADEIRA                                                                                                                                                                                                                                                                                                                                                                                                       </t>
  </si>
  <si>
    <t xml:space="preserve">PARAFUSO ZINCADO ROSCA SOBERBA, CABECA SEXTAVADA, 5/16 " X 200 MM, PARA FIXACAO DE TELHA EM MADEIRA                                                                                                                                                                                                                                                                                                                                                                                                       </t>
  </si>
  <si>
    <t xml:space="preserve">PARAFUSO ZINCADO ROSCA SOBERBA, CABECA SEXTAVADA, 5/16 " X 230 MM, PARA FIXACAO DE TELHA EM MADEIRA                                                                                                                                                                                                                                                                                                                                                                                                       </t>
  </si>
  <si>
    <t xml:space="preserve">PARAFUSO ZINCADO ROSCA SOBERBA, CABECA SEXTAVADA, 5/16 " X 250 MM, PARA FIXACAO DE TELHA EM MADEIRA                                                                                                                                                                                                                                                                                                                                                                                                       </t>
  </si>
  <si>
    <t xml:space="preserve">PARAFUSO ZINCADO ROSCA SOBERBA, CABECA SEXTAVADA, 5/16 " X 50 MM, PARA FIXACAO DE TELHA EM MADEIRA                                                                                                                                                                                                                                                                                                                                                                                                        </t>
  </si>
  <si>
    <t xml:space="preserve">PARAFUSO ZINCADO ROSCA SOBERBA, CABECA SEXTAVADA, 5/16 " X 85 MM, PARA FIXACAO DE TELHA EM MADEIRA                                                                                                                                                                                                                                                                                                                                                                                                        </t>
  </si>
  <si>
    <t xml:space="preserve">PARAFUSO ZINCADO 5/16 " X 250 MM PARA FIXACAO DE TELHA DE FIBROCIMENTO CANALETE 49, INCLUI BUCHA NYLON S-10                                                                                                                                                                                                                                                                                                                                                                                               </t>
  </si>
  <si>
    <t xml:space="preserve">PARAFUSO ZINCADO 5/16 " X 85 MM PARA FIXACAO DE TELHA DE FIBROCIMENTO CANALETE 90, INCLUI BUCHA NYLON S-10                                                                                                                                                                                                                                                                                                                                                                                                </t>
  </si>
  <si>
    <t xml:space="preserve">PARAFUSO ZINCADO, AUTOBROCANTE, FLANGEADO, 4,2 MM X 19 MM                                                                                                                                                                                                                                                                                                                                                                                                                                                 </t>
  </si>
  <si>
    <t xml:space="preserve">PARAFUSO ZINCADO, SEXTAVADO, COM ROSCA INTEIRA, DIAMETRO 1/4", COMPRIMENTO 1/2"                                                                                                                                                                                                                                                                                                                                                                                                                           </t>
  </si>
  <si>
    <t xml:space="preserve">PARAFUSO ZINCADO, SEXTAVADO, COM ROSCA INTEIRA, DIAMETRO 3/8", COMPRIMENTO 2"                                                                                                                                                                                                                                                                                                                                                                                                                             </t>
  </si>
  <si>
    <t xml:space="preserve">PARAFUSO ZINCADO, SEXTAVADO, COM ROSCA INTEIRA, DIAMETRO 5/8", COMPRIMENTO 2 1/4"                                                                                                                                                                                                                                                                                                                                                                                                                         </t>
  </si>
  <si>
    <t xml:space="preserve">PARAFUSO ZINCADO, SEXTAVADO, COM ROSCA INTEIRA, DIAMETRO 5/8", COMPRIMENTO 3", COM PORCA E ARRUELA DE PRESSAO MEDIA                                                                                                                                                                                                                                                                                                                                                                                       </t>
  </si>
  <si>
    <t xml:space="preserve">PARAFUSO ZINCADO, SEXTAVADO, COM ROSCA SOBERBA, DIAMETRO 5/16", COMPRIMENTO 40 MM                                                                                                                                                                                                                                                                                                                                                                                                                         </t>
  </si>
  <si>
    <t xml:space="preserve">PARAFUSO ZINCADO, SEXTAVADO, COM ROSCA SOBERBA, DIAMETRO 5/16", COMPRIMENTO 80 MM                                                                                                                                                                                                                                                                                                                                                                                                                         </t>
  </si>
  <si>
    <t xml:space="preserve">PARAFUSO ZINCADO, SEXTAVADO, GRAU 5, ROSCA INTEIRA, DIAMETRO 1 1/2", COMPRIMENTO 4"                                                                                                                                                                                                                                                                                                                                                                                                                       </t>
  </si>
  <si>
    <t xml:space="preserve">PARAFUSO, ASTM A307 - GRAU A, SEXTAVADO, ZINCADO, DIAMETRO 3/8" (9,52 MM), COMPRIMENTO 1 " (25,4 MM)                                                                                                                                                                                                                                                                                                                                                                                                      </t>
  </si>
  <si>
    <t xml:space="preserve">PARAFUSO, AUTOATARRAXANTE, CABECA CHATA, FENDA SIMPLES, EM ACO ZINCADO, 1/4" (6,35 MM) X 25 MM                                                                                                                                                                                                                                                                                                                                                                                                            </t>
  </si>
  <si>
    <t xml:space="preserve">PARAFUSO, COMUM, ASTM A307, SEXTAVADO, DIAMETRO 1/2" (12,7 MM), COMPRIMENTO 1" (25,4 MM)                                                                                                                                                                                                                                                                                                                                                                                                                  </t>
  </si>
  <si>
    <t xml:space="preserve">PARALELEPIPEDO GRANITICO OU BASALTICO, PARA PAVIMENTACAO, SEM FRETE (VARIACAO REGIONAL DE PECAS POR M2)                                                                                                                                                                                                                                                                                                                                                                                                   </t>
  </si>
  <si>
    <t xml:space="preserve">MIL   </t>
  </si>
  <si>
    <t xml:space="preserve">PASTA LUBRIFICANTE PARA TUBOS E CONEXOES COM JUNTA ELASTICA, EMBALAGEM DE *400* GR (USO EM PVC, ACO, POLIETILENO E OUTROS)                                                                                                                                                                                                                                                                                                                                                                                </t>
  </si>
  <si>
    <t xml:space="preserve">PASTA PARA SOLDA DE TUBOS E CONEXOES DE COBRE (EMBALAGEM COM 250 G)                                                                                                                                                                                                                                                                                                                                                                                                                                       </t>
  </si>
  <si>
    <t xml:space="preserve">PASTA VEDA JUNTAS/ROSCA, EMBALAGEM DE *500* G, PARA INSTALACOES DE AGUA, GAS E OUTROS                                                                                                                                                                                                                                                                                                                                                                                                                     </t>
  </si>
  <si>
    <t xml:space="preserve">PASTILHA CERAMICA/PORCELANA, REVEST INT/EXT E  PISCINA, CORES BRANCA OU FRIAS, SOLIDAS, SEM MESCLAGEM/MISTURA, ACABAMENTO LISO *2,5 X 2,5* CM                                                                                                                                                                                                                                                                                                                                                             </t>
  </si>
  <si>
    <t xml:space="preserve">PASTILHA CERAMICA/PORCELANA, REVEST INT/EXT E  PISCINA, CORES BRANCA OU FRIAS, SOLIDAS, SEM MESCLAGEM/MISTURA, ACABAMENTO LISO *5 X 5* CM                                                                                                                                                                                                                                                                                                                                                                 </t>
  </si>
  <si>
    <t xml:space="preserve">PASTILHA CERAMICA/PORCELANA, REVEST INT/EXT E  PISCINA, CORES LISAS/SOLIDAS, QUENTES, SEM MESCLAGEM/MISTURA, *2,5 X 2,5* CM                                                                                                                                                                                                                                                                                                                                                                               </t>
  </si>
  <si>
    <t xml:space="preserve">PASTILHA CERAMICA/PORCELANA, REVEST INT/EXT E  PISCINA, CORES LISAS/SOLIDAS, QUENTES, SEM MESCLAGEM/MISTURA, *5 X 5* CM                                                                                                                                                                                                                                                                                                                                                                                   </t>
  </si>
  <si>
    <t xml:space="preserve">PASTILHEIRO (HORISTA)                                                                                                                                                                                                                                                                                                                                                                                                                                                                                     </t>
  </si>
  <si>
    <t xml:space="preserve">PASTILHEIRO (MENSALISTA)                                                                                                                                                                                                                                                                                                                                                                                                                                                                                  </t>
  </si>
  <si>
    <t xml:space="preserve">PATCH CORD (CABO DE REDE), CATEGORIA 5 E (CAT 5E) UTP, 24 AWG, 4 PARES, EXTENSAO DE 1,50 M                                                                                                                                                                                                                                                                                                                                                                                                                </t>
  </si>
  <si>
    <t xml:space="preserve">PATCH CORD (CABO DE REDE), CATEGORIA 5 E (CAT 5E) UTP, 24 AWG, 4 PARES, EXTENSAO DE 2,50 M                                                                                                                                                                                                                                                                                                                                                                                                                </t>
  </si>
  <si>
    <t xml:space="preserve">PATCH CORD (CABO DE REDE), CATEGORIA 6 (CAT 6) UTP, 23 AWG, 4 PARES, EXTENSAO DE 1,50 M                                                                                                                                                                                                                                                                                                                                                                                                                   </t>
  </si>
  <si>
    <t xml:space="preserve">PATCH CORD (CABO DE REDE), CATEGORIA 6 (CAT 6) UTP, 23 AWG, 4 PARES, EXTENSAO DE 2,50 M                                                                                                                                                                                                                                                                                                                                                                                                                   </t>
  </si>
  <si>
    <t xml:space="preserve">PATCH PANEL, 24 PORTAS, CATEGORIA 5E, COM RACKS DE 19" DE LARGURA E 1 U DE ALTURA                                                                                                                                                                                                                                                                                                                                                                                                                         </t>
  </si>
  <si>
    <t xml:space="preserve">PATCH PANEL, 24 PORTAS, CATEGORIA 6, COM RACKS DE 19" DE LARGURA E 1 U DE ALTURA                                                                                                                                                                                                                                                                                                                                                                                                                          </t>
  </si>
  <si>
    <t xml:space="preserve">PATCH PANEL, 48 PORTAS, CATEGORIA 5E, COM RACKS DE 19" DE LARGURA E 2 U DE ALTURA                                                                                                                                                                                                                                                                                                                                                                                                                         </t>
  </si>
  <si>
    <t xml:space="preserve">PATCH PANEL, 48 PORTAS, CATEGORIA 6, COM RACKS DE 19" DE LARGURA E 2 U DE ALTURA                                                                                                                                                                                                                                                                                                                                                                                                                          </t>
  </si>
  <si>
    <t xml:space="preserve">PEDRA ARDOSIA, CINZA, *40 X 40* CM, E= *1 CM                                                                                                                                                                                                                                                                                                                                                                                                                                                              </t>
  </si>
  <si>
    <t xml:space="preserve">PEDRA ARDOSIA, CINZA, 20  X  40 CM,  E=  *1 CM                                                                                                                                                                                                                                                                                                                                                                                                                                                            </t>
  </si>
  <si>
    <t xml:space="preserve">PEDRA ARDOSIA, CINZA, 30  X  30,  E= *1 CM                                                                                                                                                                                                                                                                                                                                                                                                                                                                </t>
  </si>
  <si>
    <t xml:space="preserve">PEDRA BRITADA GRADUADA, CLASSIFICADA (POSTO PEDREIRA/FORNECEDOR, SEM FRETE)                                                                                                                                                                                                                                                                                                                                                                                                                               </t>
  </si>
  <si>
    <t xml:space="preserve">PEDRA BRITADA N. 0, OU PEDRISCO (4,8 A 9,5 MM) POSTO PEDREIRA/FORNECEDOR, SEM FRETE                                                                                                                                                                                                                                                                                                                                                                                                                       </t>
  </si>
  <si>
    <t xml:space="preserve">PEDRA BRITADA N. 1 (9,5 a 19 MM) POSTO PEDREIRA/FORNECEDOR, SEM FRETE                                                                                                                                                                                                                                                                                                                                                                                                                                     </t>
  </si>
  <si>
    <t xml:space="preserve">PEDRA BRITADA N. 2 (19 A 38 MM) POSTO PEDREIRA/FORNECEDOR, SEM FRETE                                                                                                                                                                                                                                                                                                                                                                                                                                      </t>
  </si>
  <si>
    <t xml:space="preserve">PEDRA BRITADA N. 3 (38 A 50 MM) POSTO PEDREIRA/FORNECEDOR, SEM FRETE                                                                                                                                                                                                                                                                                                                                                                                                                                      </t>
  </si>
  <si>
    <t xml:space="preserve">PEDRA BRITADA N. 4 (50 A 76 MM) POSTO PEDREIRA/FORNECEDOR, SEM FRETE                                                                                                                                                                                                                                                                                                                                                                                                                                      </t>
  </si>
  <si>
    <t xml:space="preserve">PEDRA BRITADA N. 5 (76 A 100 MM) POSTO PEDREIRA/FORNECEDOR, SEM FRETE                                                                                                                                                                                                                                                                                                                                                                                                                                     </t>
  </si>
  <si>
    <t xml:space="preserve">PEDRA BRITADA OU BICA CORRIDA, NAO CLASSIFICADA (POSTO PEDREIRA/FORNECEDOR, SEM FRETE)                                                                                                                                                                                                                                                                                                                                                                                                                    </t>
  </si>
  <si>
    <t xml:space="preserve">PEDRA DE MAO OU PEDRA RACHAO PARA ARRIMO/FUNDACAO (POSTO PEDREIRA/FORNECEDOR, SEM FRETE)                                                                                                                                                                                                                                                                                                                                                                                                                  </t>
  </si>
  <si>
    <t xml:space="preserve">PEDRA GRANITICA OU BASALTICA IRREGULAR, FAIXA GRANULOMETRICA 100 A 150 MM PARA PAVIMENTACAO OU CALCAMENTO POLIEDRICO, POSTO PEDREIRA / FORNECEDOR (SEM FRETE)                                                                                                                                                                                                                                                                                                                                             </t>
  </si>
  <si>
    <t xml:space="preserve">PEDRA GRANITICA OU BASALTO, CACO, RETALHO, CAVACO, TIPO MIRACEMA, MADEIRA, PADUANA, RACHINHA, SANTA ISABEL OU OUTRAS SIMILARES, E=  *1,0 A *2,0 CM                                                                                                                                                                                                                                                                                                                                                        </t>
  </si>
  <si>
    <t xml:space="preserve">PEDRA GRANITICA, SERRADA, TIPO MIRACEMA, MADEIRA, PADUANA, RACHINHA, SANTA ISABEL OU OUTRAS SIMILARES, *11,5 X  *23 CM, E=  *1,0 A *2,0 CM                                                                                                                                                                                                                                                                                                                                                                </t>
  </si>
  <si>
    <t xml:space="preserve">PEDRA PORTUGUESA  OU PETIT PAVE, BRANCA OU PRETA                                                                                                                                                                                                                                                                                                                                                                                                                                                          </t>
  </si>
  <si>
    <t xml:space="preserve">PEDRA QUARTZITO OU CALCARIO LAMINADO, CACO, TIPO CARIRI, ITACOLOMI, LAGOA SANTA, LUMINARIA, PIRENOPOLIS, SAO TOME OU OUTRAS SIMILARES DA REGIAO, E=  *1,5 A *2,5 CM                                                                                                                                                                                                                                                                                                                                       </t>
  </si>
  <si>
    <t xml:space="preserve">PEDRA QUARTZITO OU CALCARIO LAMINADO, SERRADA, TIPO CARIRI, ITACOLOMI, LAGOA SANTA, LUMINARIA, PIRENOPOLIS, SAO TOME OU OUTRAS SIMILARES DA REGIAO, *20 X *40 CM, E=  *1,5 A *2,5 CM                                                                                                                                                                                                                                                                                                                      </t>
  </si>
  <si>
    <t xml:space="preserve">PEDREGULHO OU PICARRA DE JAZIDA, AO NATURAL, PARA BASE DE PAVIMENTACAO (RETIRADO NA JAZIDA, SEM TRANSPORTE)                                                                                                                                                                                                                                                                                                                                                                                               </t>
  </si>
  <si>
    <t xml:space="preserve">PEDREIRO (HORISTA)                                                                                                                                                                                                                                                                                                                                                                                                                                                                                        </t>
  </si>
  <si>
    <t xml:space="preserve">PEDREIRO (MENSALISTA)                                                                                                                                                                                                                                                                                                                                                                                                                                                                                     </t>
  </si>
  <si>
    <t xml:space="preserve">PEITORIL EM MARMORE, POLIDO, BRANCO COMUM, L= *15* CM, E=  *2,0* CM, COM PINGADEIRA                                                                                                                                                                                                                                                                                                                                                                                                                       </t>
  </si>
  <si>
    <t xml:space="preserve">PEITORIL EM MARMORE, POLIDO, BRANCO COMUM, L= *15* CM, E=  *3* CM, CORTE RETO                                                                                                                                                                                                                                                                                                                                                                                                                             </t>
  </si>
  <si>
    <t xml:space="preserve">PEITORIL PRE-MOLDADO EM GRANILITE, MARMORITE OU GRANITINA, L = *15* CM                                                                                                                                                                                                                                                                                                                                                                                                                                    </t>
  </si>
  <si>
    <t xml:space="preserve">PEITORIL/ SOLEIRA EM MARMORE, POLIDO, BRANCO COMUM, L= *25* CM, E=  *3* CM, CORTE RETO                                                                                                                                                                                                                                                                                                                                                                                                                    </t>
  </si>
  <si>
    <t xml:space="preserve">PELICULA REFLETIVA, GT 7 ANOS PARA SINALIZACAO VERTICAL                                                                                                                                                                                                                                                                                                                                                                                                                                                   </t>
  </si>
  <si>
    <t xml:space="preserve">PENDURAL OU PRESILHA REGULADORA, EM ACO GALVANIZADO, COM CORPO, MOLA E REBITE, PARA PERFIL TIPO CANALETA DE ESTRUTURA EM FORROS DRYWALL                                                                                                                                                                                                                                                                                                                                                                   </t>
  </si>
  <si>
    <t xml:space="preserve">PENDURAL OU REGULADOR, COM MOLA, EM ACO GALVANIZADO, PARA PERFIL TIPO T CLICADO DE FORROS REMOVIVEL                                                                                                                                                                                                                                                                                                                                                                                                       </t>
  </si>
  <si>
    <t xml:space="preserve">PENEIRA ROTATIVA COM MOTOR ELETRICO TRIFASICO DE 2 CV, CILINDRO DE 1 M X 0,60 M, COM FUROS DE 3,17 MM                                                                                                                                                                                                                                                                                                                                                                                                     </t>
  </si>
  <si>
    <t xml:space="preserve">PERFIL "I" OU "W" EM ACO LAMINADO, QUAISQUER DIMENSOES                                                                                                                                                                                                                                                                                                                                                                                                                                                    </t>
  </si>
  <si>
    <t xml:space="preserve">PERFIL "U" ENRIJECIDO, EM CHAPA DOBRADA DE ACO LAMINADO, E = 3,75 MM, H = 200 MM, L = 75 MM (9,94 KG/M)                                                                                                                                                                                                                                                                                                                                                                                                   </t>
  </si>
  <si>
    <t xml:space="preserve">PERFIL "U" SIMPLES, EM CHAPA DOBRADA DE ACO LAMINADO, E = 2,65 MM, H = 75 MM, L = 40 MM (3,04 KG/M)                                                                                                                                                                                                                                                                                                                                                                                                       </t>
  </si>
  <si>
    <t xml:space="preserve">PERFIL "U" SIMPLES, EM CHAPA DOBRADA DE ACO LAMINADO, E = 3 MM, H = 125 MM, L = 50 MM (5,07 KG/M)                                                                                                                                                                                                                                                                                                                                                                                                         </t>
  </si>
  <si>
    <t xml:space="preserve">PERFIL "U" SIMPLES, EM CHAPA DOBRADA DE ACO LAMINADO, E = 3 MM, H = 200 MM, L = 50 MM (6,83 KG/M)                                                                                                                                                                                                                                                                                                                                                                                                         </t>
  </si>
  <si>
    <t xml:space="preserve">PERFIL "U" SIMPLES, EM CHAPA DOBRADA DE ACO LAMINADO, E = 4,75 MM, H = 100 MM, L = 75 MM (8,74 KG/M)                                                                                                                                                                                                                                                                                                                                                                                                      </t>
  </si>
  <si>
    <t xml:space="preserve">PERFIL "U" SIMPLES, EM CHAPA DOBRADA DE ACO LAMINADO, E = 8 MM, H = 150 MM, L = 75 MM (16,97 KG/M)                                                                                                                                                                                                                                                                                                                                                                                                        </t>
  </si>
  <si>
    <t xml:space="preserve">PERFIL CANALETA, FORMATO C, EM ACO ZINCADO, PARA ESTRUTURA FORRO DRYWALL, E = 0,5 MM, *46 X 18* (L X H), COMPRIMENTO 3 M                                                                                                                                                                                                                                                                                                                                                                                  </t>
  </si>
  <si>
    <t xml:space="preserve">PERFIL CANTONEIRA L, LISA, EM ACO, 25 X 30 MM, E = 0,5 MM, PARA ESTRUTURA DRYWALL                                                                                                                                                                                                                                                                                                                                                                                                                         </t>
  </si>
  <si>
    <t xml:space="preserve">PERFIL CANTONEIRA L, PERFURADA, EM ACO, 23 X 23 MM, E = 0,5 MM, PARA ESTRUTURA DRYWALL                                                                                                                                                                                                                                                                                                                                                                                                                    </t>
  </si>
  <si>
    <t xml:space="preserve">PERFIL CARTOLA DE ACO GALVANIZADO, *20 X 30 X 10* MM, E =  0,8 MM                                                                                                                                                                                                                                                                                                                                                                                                                                         </t>
  </si>
  <si>
    <t xml:space="preserve">PERFIL DE ALUMINIO ANODIZADO                                                                                                                                                                                                                                                                                                                                                                                                                                                                              </t>
  </si>
  <si>
    <t xml:space="preserve">PERFIL DE BORRACHA EPDM MACICO *12 X 15* MM PARA ESQUADRIAS                                                                                                                                                                                                                                                                                                                                                                                                                                               </t>
  </si>
  <si>
    <t xml:space="preserve">PERFIL ELASTOMERICO PRE-FORMADO EM EPMD, PARA JUNTA DE DILATACAO DE PISOS COM POUCA SOLICITACAO, 15 MM DE LARGURA, MOVIMENTACAO DE *11 A 19* MM                                                                                                                                                                                                                                                                                                                                                           </t>
  </si>
  <si>
    <t xml:space="preserve">PERFIL ELASTOMERICO PRE-FORMADO EM EPMD, PARA JUNTA DE DILATACAO DE USO GERAL EM MEDIAS SOLICITACOES, 8 MM DE LARGURA, MOVIMENTACAO DE *5 A 11* MM                                                                                                                                                                                                                                                                                                                                                        </t>
  </si>
  <si>
    <t xml:space="preserve">PERFIL EM ALUMINIO, FORMATO U, ABAS IGUAIS, LARGURA DE 12,70  MM (1/2 POL), ESPESSURA 1,58 MM (1/16 POL) E PESO LINEAR DE APROXIMADAMENTE 0,149 KG/M                                                                                                                                                                                                                                                                                                                                                      </t>
  </si>
  <si>
    <t xml:space="preserve">PERFIL EM ALUMINIO, FORMATO U, ABAS IGUAIS, LARGURA DE 25,4 MM (1"), ESPESSURA DE 2,38 MM (3/32") E PESO LINEAR DE APROXIMADAMENTE 0,460 KG/M                                                                                                                                                                                                                                                                                                                                                             </t>
  </si>
  <si>
    <t xml:space="preserve">PERFIL GUIA, FORMATO U, EM ACO ZINCADO, PARA ESTRUTURA PAREDE DRYWALL, E = 0,5 MM, 48  X 3000 MM (L X C)                                                                                                                                                                                                                                                                                                                                                                                                  </t>
  </si>
  <si>
    <t xml:space="preserve">PERFIL GUIA, FORMATO U, EM ACO ZINCADO, PARA ESTRUTURA PAREDE DRYWALL, E = 0,5 MM, 70 X 3000 MM (L X C)                                                                                                                                                                                                                                                                                                                                                                                                   </t>
  </si>
  <si>
    <t xml:space="preserve">PERFIL GUIA, FORMATO U, EM ACO ZINCADO, PARA ESTRUTURA PAREDE DRYWALL, E = 0,5 MM, 90 X 3000 MM (L X C)                                                                                                                                                                                                                                                                                                                                                                                                   </t>
  </si>
  <si>
    <t xml:space="preserve">PERFIL LONGARINA (PRINCIPAL), T CLICADO, EM ACO, BRANCO NAS FACES APARENTES, PARA FORRO REMOVIVEL, 24 X 32 X 3750 MM (L X H X C                                                                                                                                                                                                                                                                                                                                                                           </t>
  </si>
  <si>
    <t xml:space="preserve">PERFIL MONTANTE, FORMATO C, EM ACO ZINCADO, PARA ESTRUTURA PAREDE DRYWALL, E = 0,5 MM, 48 X 3000 MM (L X C)                                                                                                                                                                                                                                                                                                                                                                                               </t>
  </si>
  <si>
    <t xml:space="preserve">PERFIL MONTANTE, FORMATO C, EM ACO ZINCADO, PARA ESTRUTURA PAREDE DRYWALL, E = 0,5 MM, 70 X 3000 MM (L X C)                                                                                                                                                                                                                                                                                                                                                                                               </t>
  </si>
  <si>
    <t xml:space="preserve">PERFIL MONTANTE, FORMATO C, EM ACO ZINCADO, PARA ESTRUTURA PAREDE DRYWALL, E = 0,5 MM, 90 X 3000 MM (L X C)                                                                                                                                                                                                                                                                                                                                                                                               </t>
  </si>
  <si>
    <t xml:space="preserve">PERFIL RODAPE DE IMPERMEABILIZACAO, FORMATO L, EM ACO ZINCADO, PARA ESTRUTURA DRYWALL, E = 0,5 MM, 220 X 3000 MM (H X C)                                                                                                                                                                                                                                                                                                                                                                                  </t>
  </si>
  <si>
    <t xml:space="preserve">PERFIL TABICA ABERTA, PERFURADA, FORMATO Z, EM ACO GALVANIZADO NATURAL, LARGURA APROXIMADA 40 MM, PARA ESTRUTURA FORRO DRYWALL                                                                                                                                                                                                                                                                                                                                                                            </t>
  </si>
  <si>
    <t xml:space="preserve">PERFIL TABICA FECHADA, LISA, FORMATO Z, EM ACO GALVANIZADO NATURAL, LARGURA TOTAL NA HORIZONTAL *40* MM, PARA ESTRUTURA FORRO DRYWALL                                                                                                                                                                                                                                                                                                                                                                     </t>
  </si>
  <si>
    <t xml:space="preserve">PERFIL TIPO CANTONEIRA EM L, EM ACO GALVANIZADO, BRANCO, PARA FORRO REMOVIVEL, *23* X 3000 MM (L X C)                                                                                                                                                                                                                                                                                                                                                                                                     </t>
  </si>
  <si>
    <t xml:space="preserve">PERFIL TRAVESSA (SECUNDARIO), T CLICADO, EM ACO GALVANIZADO , BRANCO, PARA FORRO REMOVIVEL, 24 X 1250 MM (L X C)                                                                                                                                                                                                                                                                                                                                                                                          </t>
  </si>
  <si>
    <t xml:space="preserve">PERFIL TRAVESSA (SECUNDARIO), T CLICADO, EM ACO GALVANIZADO, BRANCO, PARA FORRO REMOVIVEL, 24 X 625 MM (L X C)                                                                                                                                                                                                                                                                                                                                                                                            </t>
  </si>
  <si>
    <t xml:space="preserve">PERFILADO PERFURADO DUPLO 38 X 76 MM, CHAPA 22                                                                                                                                                                                                                                                                                                                                                                                                                                                            </t>
  </si>
  <si>
    <t xml:space="preserve">PERFILADO PERFURADO SIMPLES 38 X 38 MM, CHAPA 22                                                                                                                                                                                                                                                                                                                                                                                                                                                          </t>
  </si>
  <si>
    <t xml:space="preserve">PERFILADO PERFURADO 19 X 38 MM, CHAPA 22                                                                                                                                                                                                                                                                                                                                                                                                                                                                  </t>
  </si>
  <si>
    <t xml:space="preserve">PERFURATRIZ COM TORRE METALICA PARA EXECUCAO DE ESTACA HELICE CONTINUA, PROFUNDIDADE MAXIMA DE 30 M, DIAMETRO MAXIMO DE 800 MM, POTENCIA INSTALADA DE 268 HP, MESA ROTATIVA COM TORQUE MAXIMO DE 170 KNM                                                                                                                                                                                                                                                                                                  </t>
  </si>
  <si>
    <t xml:space="preserve">PERFURATRIZ COM TORRE METALICA PARA EXECUCAO DE ESTACA HELICE CONTINUA, PROFUNDIDADE MAXIMA DE 32 M, DIAMETRO MAXIMO DE 1000 MM, POTENCIA INSTALADA DE 350 HP, MESA ROTATIVA COM TORQUE MAXIMO DE 263 KNM                                                                                                                                                                                                                                                                                                 </t>
  </si>
  <si>
    <t xml:space="preserve">PERFURATRIZ HIDRAULICA COM TRADO CURTO ACOPLADO, PROFUNDIDADE MAXIMA DE 20 M, DIAMETRO MAXIMO DE 1500 MM, POTENCIA INSTALADA DE 137 HP, MESA ROTATIVA COM TORQUE MAXIMO DE 30 KNM (INCLUI MONTAGEM, NAO INCLUI CAMINHAO)                                                                                                                                                                                                                                                                                  </t>
  </si>
  <si>
    <t xml:space="preserve">PERFURATRIZ MANUAL, TORQUE MAXIMO 55 KGF.M, POTENCIA 5 CV, COM DIAMETRO MAXIMO 8 1/2" (INCLUI SUPORTE/CHASSI TIPO MESA)                                                                                                                                                                                                                                                                                                                                                                                   </t>
  </si>
  <si>
    <t xml:space="preserve">PERFURATRIZ MANUAL, TORQUE MAXIMO 83 N.M, POTENCIA 5 CV, COM DIAMETRO MAXIMO 4" (NAO INCLUI SUPORTE / CHASSI)                                                                                                                                                                                                                                                                                                                                                                                             </t>
  </si>
  <si>
    <t xml:space="preserve">PERFURATRIZ MANUAL, TORQUE MAXIMO 83 N.M, POTENCIA 5 CV, COM DIAMETRO MAXIMO 4", PARA SOLO GRAMPEADO (INCLUI SUPORTE OU CHASSI TIPO MESA)                                                                                                                                                                                                                                                                                                                                                                 </t>
  </si>
  <si>
    <t xml:space="preserve">PERFURATRIZ PNEUMATICA MANUAL DE PESO MEDIO, 18KG, COMPRIMENTO DE CURSO DE 6 M, DIAMETRO DO PISTAO DE 5,5 CM                                                                                                                                                                                                                                                                                                                                                                                              </t>
  </si>
  <si>
    <t xml:space="preserve">PERFURATRIZ SOBRE ESTEIRA, TORQUE MAXIMO DE 600 KGF, POTENCIA ENTRE 50 E 60 HP, DIAMETRO MAXIMO DE 10"                                                                                                                                                                                                                                                                                                                                                                                                    </t>
  </si>
  <si>
    <t xml:space="preserve">PERFURATRIZ SOBRE ESTEIRA, TORQUE MAXIMO 600 KGF, PESO MEDIO 1000 KG, POTENCIA 20 HP, DIAMETRO MAXIMO 10"                                                                                                                                                                                                                                                                                                                                                                                                 </t>
  </si>
  <si>
    <t xml:space="preserve">PICAPE CABINE SIMPLES COM MOTOR 1.6 FLEX, CAMBIO MANUAL, POTENCIA 101/104 CV, 2 PORTAS                                                                                                                                                                                                                                                                                                                                                                                                                    </t>
  </si>
  <si>
    <t xml:space="preserve">PILAR QUADRADO NAO APARELHADO *10 X 10* CM, EM MACARANDUBA/MASSARANDUBA, ANGELIM OU EQUIVALENTE DA REGIAO - BRUTA                                                                                                                                                                                                                                                                                                                                                                                         </t>
  </si>
  <si>
    <t xml:space="preserve">PILAR QUADRADO NAO APARELHADO *15 X 15* CM, EM MACARANDUBA/MASSARANDUBA, ANGELIM OU EQUIVALENTE DA REGIAO - BRUTA                                                                                                                                                                                                                                                                                                                                                                                         </t>
  </si>
  <si>
    <t xml:space="preserve">PILAR QUADRADO NAO APARELHADO *20 X 20* CM, EM MACARANDUBA/MASSARANDUBA, ANGELIM OU EQUIVALENTE DA REGIAO - BRUTA                                                                                                                                                                                                                                                                                                                                                                                         </t>
  </si>
  <si>
    <t xml:space="preserve">PINCEL CHATO (TRINCHA) CERDAS GRIS 1.1/2 " (38 MM)                                                                                                                                                                                                                                                                                                                                                                                                                                                        </t>
  </si>
  <si>
    <t xml:space="preserve">PINGADEIRA PLASTICA PARA TELHA DE FIBROCIMENTO CANALETE 49/KALHETA OU CANALETE 90/KALHETAO                                                                                                                                                                                                                                                                                                                                                                                                                </t>
  </si>
  <si>
    <t xml:space="preserve">PINO DE ACO COM ARRUELA CONICA, DIAMETRO ARRUELA = *23* MM E COMP HASTE = *27* MM (ACAO INDIRETA)                                                                                                                                                                                                                                                                                                                                                                                                         </t>
  </si>
  <si>
    <t xml:space="preserve">PINO DE ACO COM FURO, HASTE = 27 MM (ACAO DIRETA)                                                                                                                                                                                                                                                                                                                                                                                                                                                         </t>
  </si>
  <si>
    <t xml:space="preserve">PINO DE ACO COM ROSCA 1/4 ", COMPRIMENTO DA HASTE = 30 MM E ROSCA = 20 MM (ACAO DIRETA)                                                                                                                                                                                                                                                                                                                                                                                                                   </t>
  </si>
  <si>
    <t xml:space="preserve">PINO DE ACO LISO 1/4 ", HASTE = *36,5* MM (ACAO DIRETA)                                                                                                                                                                                                                                                                                                                                                                                                                                                   </t>
  </si>
  <si>
    <t xml:space="preserve">PINO DE ACO LISO 1/4 ", HASTE = *53* MM (ACAO DIRETA)                                                                                                                                                                                                                                                                                                                                                                                                                                                     </t>
  </si>
  <si>
    <t xml:space="preserve">PINO GUIA RETO, EM LATAO, CHAPA COM 3 MM DE ESPESSURA E GUIA COM ROLETE DE 9 MM                                                                                                                                                                                                                                                                                                                                                                                                                           </t>
  </si>
  <si>
    <t xml:space="preserve">PINO ROSCA EXTERNA, EM ACO GALVANIZADO, PARA ISOLADOR DE 15KV, DIAMETRO 25 MM, COMPRIMENTO *290* MM                                                                                                                                                                                                                                                                                                                                                                                                       </t>
  </si>
  <si>
    <t xml:space="preserve">PINO ROSCA EXTERNA, EM ACO GALVANIZADO, PARA ISOLADOR DE 25KV, DIAMETRO 35MM, COMPRIMENTO *320* MM                                                                                                                                                                                                                                                                                                                                                                                                        </t>
  </si>
  <si>
    <t xml:space="preserve">PINTOR (HORISTA)                                                                                                                                                                                                                                                                                                                                                                                                                                                                                          </t>
  </si>
  <si>
    <t xml:space="preserve">PINTOR (MENSALISTA)                                                                                                                                                                                                                                                                                                                                                                                                                                                                                       </t>
  </si>
  <si>
    <t xml:space="preserve">PINTOR DE LETREIROS (HORISTA)                                                                                                                                                                                                                                                                                                                                                                                                                                                                             </t>
  </si>
  <si>
    <t xml:space="preserve">PINTOR DE LETREIROS (MENSALISTA)                                                                                                                                                                                                                                                                                                                                                                                                                                                                          </t>
  </si>
  <si>
    <t xml:space="preserve">PINTOR PARA TINTA EPOXI (HORISTA)                                                                                                                                                                                                                                                                                                                                                                                                                                                                         </t>
  </si>
  <si>
    <t xml:space="preserve">PINTOR PARA TINTA EPOXI (MENSALISTA)                                                                                                                                                                                                                                                                                                                                                                                                                                                                      </t>
  </si>
  <si>
    <t xml:space="preserve">PISO DE BORRACHA CANELADO EM PLACAS 50 X 50 CM, E = *3,5* MM, PARA COLA                                                                                                                                                                                                                                                                                                                                                                                                                                   </t>
  </si>
  <si>
    <t xml:space="preserve">PISO DE BORRACHA ESPORTIVO EM PLACAS 50 X 50 CM, E = 15 MM, PARA ARGAMASSA, PRETO                                                                                                                                                                                                                                                                                                                                                                                                                         </t>
  </si>
  <si>
    <t xml:space="preserve">PISO DE BORRACHA FRISADO OU PASTILHADO, PRETO, EM PLACAS 50 X 50 CM, E = 7 MM, PARA ARGAMASSA                                                                                                                                                                                                                                                                                                                                                                                                             </t>
  </si>
  <si>
    <t xml:space="preserve">PISO DE BORRACHA PASTILHADO EM PLACAS 50 X 50 CM, E = *3,5* MM, PARA COLA, PRETO                                                                                                                                                                                                                                                                                                                                                                                                                          </t>
  </si>
  <si>
    <t xml:space="preserve">PISO DE BORRACHA PASTILHADO EM PLACAS 50 X 50 CM, E = 15 MM, PARA ARGAMASSA, PRETO                                                                                                                                                                                                                                                                                                                                                                                                                        </t>
  </si>
  <si>
    <t xml:space="preserve">PISO ELEVADO COM 2 PLACAS DE ACO COM ENCHIMENTO DE CONCRETO CELULAR, INCLUSO BASE/HASTE/CRUZETAS, 60 X 60 CM, H = *28* CM, RESISTENCIA CARGA CONCENTRADA 496 KG (COM COLOCACAO)                                                                                                                                                                                                                                                                                                                           </t>
  </si>
  <si>
    <t xml:space="preserve">PISO EM CERAMICA ESMALTADA EXTRA, COR LISA, PEI MAIOR OU IGUAL A 4, FORMATO MAIOR QUE 2025 CM2                                                                                                                                                                                                                                                                                                                                                                                                            </t>
  </si>
  <si>
    <t xml:space="preserve">PISO EM CERAMICA ESMALTADA EXTRA, COR LISA, PEI MAIOR OU IGUAL A 4, FORMATO MENOR OU IGUAL A 2025 CM2                                                                                                                                                                                                                                                                                                                                                                                                     </t>
  </si>
  <si>
    <t xml:space="preserve">PISO EM CERAMICA ESMALTADA, COMERCIAL (PADRAO POPULAR), COR LISA, PEI MAIOR OU IGUAL A 3, FORMATO MENOR OU IGUAL A 2025 CM2                                                                                                                                                                                                                                                                                                                                                                               </t>
  </si>
  <si>
    <t xml:space="preserve">PISO EM GRANILITE, MARMORITE OU GRANITINA, AGREGADO COR PRETO, CINZA, PALHA OU BRANCO, E=  *8* MM (INCLUSO EXECUCAO)                                                                                                                                                                                                                                                                                                                                                                                      </t>
  </si>
  <si>
    <t xml:space="preserve">PISO EM GRANITO, POLIDO, TIPO AMENDOA/ AMARELO CAPRI/ AMARELO DOURADO CARIOCA OU OUTROS EQUIVALENTES DA REGIAO, FORMATO MENOR OU IGUAL A 3025 CM2, E=  *2* CM                                                                                                                                                                                                                                                                                                                                             </t>
  </si>
  <si>
    <t xml:space="preserve">PISO EM GRANITO, POLIDO, TIPO ANDORINHA/ QUARTZ/ CASTELO/ CORUMBA OU OUTROS EQUIVALENTES DA REGIAO, FORMATO MENOR OU IGUAL A 3025 CM2, E=  *2* CM                                                                                                                                                                                                                                                                                                                                                         </t>
  </si>
  <si>
    <t xml:space="preserve">PISO EM GRANITO, POLIDO, TIPO MARFIM, DALLAS, CARAVELAS OU OUTROS EQUIVALENTES DA REGIAO, FORMATO MENOR OU IGUAL A 3025 CM2, E=  *2*CM                                                                                                                                                                                                                                                                                                                                                                    </t>
  </si>
  <si>
    <t xml:space="preserve">PISO EM GRANITO, POLIDO, TIPO PRETO SAO GABRIEL/ TIJUCA OU OUTROS EQUIVALENTES DA REGIAO, FORMATO MENOR OU IGUAL A 3025 CM2, E=  *2* CM                                                                                                                                                                                                                                                                                                                                                                   </t>
  </si>
  <si>
    <t xml:space="preserve">PISO EM PORCELANATO RETIFICADO EXTRA, LISO, MONOCOLOR, ACETINADO OU POLIDO, FORMATO MENOR OU IGUAL A 2025 CM2                                                                                                                                                                                                                                                                                                                                                                                             </t>
  </si>
  <si>
    <t xml:space="preserve">PISO EM PORCELANATO, BORDA RETA, EXTRA, LISO, MONOCOLOR, ACETINADO OU POLIDO, FORMATO MAIOR QUE 2025 CM2                                                                                                                                                                                                                                                                                                                                                                                                  </t>
  </si>
  <si>
    <t xml:space="preserve">PISO EM REGUA VINILICA SEMIFLEXIVEL, ENCAIXE CLICADO, E = 4 MM (SEM COLOCACAO)                                                                                                                                                                                                                                                                                                                                                                                                                            </t>
  </si>
  <si>
    <t xml:space="preserve">PISO EPOXI AUTONIVELANTE, ESPESSURA *4* MM (INCLUSO EXECUCAO)                                                                                                                                                                                                                                                                                                                                                                                                                                             </t>
  </si>
  <si>
    <t xml:space="preserve">PISO EPOXI MULTILAYER, ESPESSURA *2* MM (INCLUSO EXECUCAO)                                                                                                                                                                                                                                                                                                                                                                                                                                                </t>
  </si>
  <si>
    <t xml:space="preserve">PISO FULGET (GRANITO LAVADO) EM PLACAS DE *40 X 40* CM, E = 2,0 CM (SEM COLOCACAO)                                                                                                                                                                                                                                                                                                                                                                                                                        </t>
  </si>
  <si>
    <t xml:space="preserve">PISO FULGET (GRANITO LAVADO) EM PLACAS DE *75 X 75* CM, E = 2,0 CM (SEM COLOCACAO)                                                                                                                                                                                                                                                                                                                                                                                                                        </t>
  </si>
  <si>
    <t xml:space="preserve">PISO FULGET (GRANITO LAVADO) MOLDADO IN LOCO (INCLUSO EXECUCAO)                                                                                                                                                                                                                                                                                                                                                                                                                                           </t>
  </si>
  <si>
    <t xml:space="preserve">PISO INDUSTRIAL EM CONCRETO ARMADO DE ACABAMENTO POLIDO, ESPESSURA 12 CM (CIMENTO QUEIMADO) (INCLUSO EXECUCAO)                                                                                                                                                                                                                                                                                                                                                                                            </t>
  </si>
  <si>
    <t xml:space="preserve">PISO KORODUR (INCLUSO EXECUCAO)                                                                                                                                                                                                                                                                                                                                                                                                                                                                           </t>
  </si>
  <si>
    <t xml:space="preserve">PISO TATIL / PODOTATIL, LADRILHO HIDRAULICO / CONCRETO, *25 X 25* CM, E= *2,5* CM, PADRAO TATIL ALERTA OU DIRECIONAL, COR AMARELA                                                                                                                                                                                                                                                                                                                                                                         </t>
  </si>
  <si>
    <t xml:space="preserve">PISO TATIL / PODOTATIL, LADRILHO HIDRAULICO/CONCRETO, *40 X 40* CM, E= 2,5* CM, PADRAO TATIL ALERTA OU DIRECIONAL, COR NATURAL                                                                                                                                                                                                                                                                                                                                                                            </t>
  </si>
  <si>
    <t xml:space="preserve">PISO TATIL ALERTA OU DIRECIONAL, DE BORRACHA, COLORIDO, 25 X 25 CM, E = 5 MM, PARA COLA                                                                                                                                                                                                                                                                                                                                                                                                                   </t>
  </si>
  <si>
    <t xml:space="preserve">PISO TATIL DE ALERTA OU DIRECIONAL DE BORRACHA, PRETO, 25 X 25 CM, E = 5 MM, PARA COLA                                                                                                                                                                                                                                                                                                                                                                                                                    </t>
  </si>
  <si>
    <t xml:space="preserve">PISO TATIL DE ALERTA OU DIRECIONAL, DE BORRACHA, COLORIDO, 25 X 25 CM, E = 12 MM, PARA ARGAMASSA                                                                                                                                                                                                                                                                                                                                                                                                          </t>
  </si>
  <si>
    <t xml:space="preserve">PISO TATIL DE ALERTA OU DIRECIONAL, DE BORRACHA, PRETO, 25 X 25 CM, E = 12 MM, PARA ARGAMASSA                                                                                                                                                                                                                                                                                                                                                                                                             </t>
  </si>
  <si>
    <t xml:space="preserve">PISO URETANO, VERSAO REVESTIMENTO AUTONIVELANTE, ESPESSURA VARIAVEL DE 3 A 4 MM (INCLUSO EXECUCAO)                                                                                                                                                                                                                                                                                                                                                                                                        </t>
  </si>
  <si>
    <t xml:space="preserve">PISO/ REVESTIMENTO EM GRANITO, POLIDO, TIPO ANDORINHA/ QUARTZ/ CASTELO/ CORUMBA OU OUTROS EQUIVALENTES DA REGIAO, FORMATO MAIOR OU IGUAL A 3025 CM2, E = *2*CM                                                                                                                                                                                                                                                                                                                                            </t>
  </si>
  <si>
    <t xml:space="preserve">PISO/ REVESTIMENTO EM MARMORE, POLIDO, BRANCO COMUM, FORMATO MAIOR OU IGUAL A 3025 CM2, E = *2* CM                                                                                                                                                                                                                                                                                                                                                                                                        </t>
  </si>
  <si>
    <t xml:space="preserve">PISO/ REVESTIMENTO EM MARMORE, POLIDO, BRANCO COMUM, FORMATO MENOR OU IGUAL A 3025 CM2, E = *2* CM                                                                                                                                                                                                                                                                                                                                                                                                        </t>
  </si>
  <si>
    <t xml:space="preserve">PLACA / CHAPA DE GESSO ACARTONADO, ACABAMENTO VINILICO LISO EM UMA DAS FACES, COR BRANCA, BORDA QUADRADA, E = 9,5 MM, *625 X 1250* MM (L X C), PARA FORRO REMOVIVEL                                                                                                                                                                                                                                                                                                                                       </t>
  </si>
  <si>
    <t xml:space="preserve">PLACA / CHAPA DE GESSO ACARTONADO, ACABAMENTO VINILICO LISO EM UMA DAS FACES, COR BRANCA, BORDA QUADRADA, E = 9,5 MM, *625 X 625* MM (L X C), PARA FORRO REMOVIVEL                                                                                                                                                                                                                                                                                                                                        </t>
  </si>
  <si>
    <t xml:space="preserve">PLACA / CHAPA DE GESSO ACARTONADO, RESISTENTE A UMIDADE (RU), COR VERDE, E = 12,5 MM, 1200 X 1800 MM (L X C)                                                                                                                                                                                                                                                                                                                                                                                              </t>
  </si>
  <si>
    <t xml:space="preserve">PLACA / CHAPA DE GESSO ACARTONADO, RESISTENTE A UMIDADE (RU), COR VERDE, E = 12,5 MM, 1200 X 2400 MM (L X C)                                                                                                                                                                                                                                                                                                                                                                                              </t>
  </si>
  <si>
    <t xml:space="preserve">PLACA / CHAPA DE GESSO ACARTONADO, RESISTENTE A UMIDADE (RU), COR VERDE, E = 15 MM, 1200 X 2400 MM (L X C)                                                                                                                                                                                                                                                                                                                                                                                                </t>
  </si>
  <si>
    <t xml:space="preserve">PLACA / CHAPA DE GESSO ACARTONADO, RESISTENTE AO FOGO (RF), COR ROSA, E = 12,5 MM, 1200 X 1800 MM (L X C)                                                                                                                                                                                                                                                                                                                                                                                                 </t>
  </si>
  <si>
    <t xml:space="preserve">PLACA / CHAPA DE GESSO ACARTONADO, RESISTENTE AO FOGO (RF), COR ROSA, E = 12,5 MM, 1200 X 2400 MM (L X C)                                                                                                                                                                                                                                                                                                                                                                                                 </t>
  </si>
  <si>
    <t xml:space="preserve">PLACA / CHAPA DE GESSO ACARTONADO, RESISTENTE AO FOGO (RF), COR ROSA, E = 15 MM, 1200 X 2400 MM (L X C)                                                                                                                                                                                                                                                                                                                                                                                                   </t>
  </si>
  <si>
    <t xml:space="preserve">PLACA / CHAPA DE GESSO ACARTONADO, STANDARD (ST), COR BRANCA, E = 12,5 MM, 1200 X 1800 MM (L X C)                                                                                                                                                                                                                                                                                                                                                                                                         </t>
  </si>
  <si>
    <t xml:space="preserve">PLACA / CHAPA DE GESSO ACARTONADO, STANDARD (ST), COR BRANCA, E = 12,5 MM, 1200 X 2400 MM (L X C)                                                                                                                                                                                                                                                                                                                                                                                                         </t>
  </si>
  <si>
    <t xml:space="preserve">PLACA / CHAPA DE GESSO ACARTONADO, STANDARD (ST), COR BRANCA, E = 15 MM, 1200 X 2400 MM (L X C)                                                                                                                                                                                                                                                                                                                                                                                                           </t>
  </si>
  <si>
    <t xml:space="preserve">PLACA CIMENTICIA LISA E = 10 MM, DE 1,20 X *2,50* M (SEM AMIANTO)                                                                                                                                                                                                                                                                                                                                                                                                                                         </t>
  </si>
  <si>
    <t xml:space="preserve">PLACA CIMENTICIA LISA E = 6 MM, DE 1,20 X *2,50* M (SEM AMIANTO)                                                                                                                                                                                                                                                                                                                                                                                                                                          </t>
  </si>
  <si>
    <t xml:space="preserve">PLACA DE ACO ESMALTADA PARA  IDENTIFICACAO DE RUA, *45 CM X 20* CM                                                                                                                                                                                                                                                                                                                                                                                                                                        </t>
  </si>
  <si>
    <t xml:space="preserve">PLACA DE ACRILICO TRANSPARENTE ADESIVADA PARA SINALIZACAO DE PORTAS, BORDA POLIDA, DE *25 X 8*, E = 6 MM (NAO INCLUI ACESSORIOS PARA FIXACAO)                                                                                                                                                                                                                                                                                                                                                             </t>
  </si>
  <si>
    <t xml:space="preserve">PLACA DE FIBRA MINERAL PARA FORRO, DE 1250 X 625 MM, E = 15 MM, BORDA RETA, COM PINTURA ANTIMOFO (NAO INCLUI PERFIS)                                                                                                                                                                                                                                                                                                                                                                                      </t>
  </si>
  <si>
    <t xml:space="preserve">PLACA DE FIBRA MINERAL PARA FORRO, DE 625 X 625 MM, E = 15 MM, BORDA REBAIXADA PARA PERFIL 24 MM, COM PINTURA ANTIMOFO (NAO INCLUI PERFIS)                                                                                                                                                                                                                                                                                                                                                                </t>
  </si>
  <si>
    <t xml:space="preserve">PLACA DE FIBRA MINERAL PARA FORRO, DE 625 X 625 MM, E = 15 MM, BORDA RETA, COM PINTURA ANTIMOFO (NAO INCLUI PERFIS)                                                                                                                                                                                                                                                                                                                                                                                       </t>
  </si>
  <si>
    <t xml:space="preserve">PLACA DE GESSO PARA FORRO, *60 X 60* CM, ESPESSURA DE 12 MM (SEM COLOCACAO)                                                                                                                                                                                                                                                                                                                                                                                                                               </t>
  </si>
  <si>
    <t xml:space="preserve">PLACA DE INAUGURACAO EM BRONZE *35X 50*CM                                                                                                                                                                                                                                                                                                                                                                                                                                                                 </t>
  </si>
  <si>
    <t xml:space="preserve">PLACA DE INAUGURACAO METALICA, *40* CM X *60* CM                                                                                                                                                                                                                                                                                                                                                                                                                                                          </t>
  </si>
  <si>
    <t xml:space="preserve">PLACA DE OBRA (PARA CONSTRUCAO CIVIL) EM CHAPA GALVANIZADA *N. 22*, ADESIVADA, DE *2,4 X 1,2* M (SEM POSTES PARA FIXACAO)                                                                                                                                                                                                                                                                                                                                                                                 </t>
  </si>
  <si>
    <t xml:space="preserve">PLACA DE SINALIZACAO DE SEGURANCA CONTRA INCENDIO - ALERTA, TRIANGULAR, BASE DE *30* CM, EM PVC *2* MM ANTI-CHAMAS (SIMBOLOS, CORES E PICTOGRAMAS CONFORME NBR 16820)                                                                                                                                                                                                                                                                                                                                     </t>
  </si>
  <si>
    <t xml:space="preserve">PLACA DE SINALIZACAO DE SEGURANCA CONTRA INCENDIO, FOTOLUMINESCENTE, QUADRADA, *14 X 14* CM, EM PVC *2* MM ANTI-CHAMAS (SIMBOLOS, CORES E PICTOGRAMAS CONFORME NBR 16820)                                                                                                                                                                                                                                                                                                                                 </t>
  </si>
  <si>
    <t xml:space="preserve">PLACA DE SINALIZACAO DE SEGURANCA CONTRA INCENDIO, FOTOLUMINESCENTE, QUADRADA, *20 X 20* CM, EM PVC *2* MM ANTI-CHAMAS (SIMBOLOS, CORES E PICTOGRAMAS CONFORME NBR 16820)                                                                                                                                                                                                                                                                                                                                 </t>
  </si>
  <si>
    <t xml:space="preserve">PLACA DE SINALIZACAO DE SEGURANCA CONTRA INCENDIO, FOTOLUMINESCENTE, RETANGULAR, *12 X 40* CM, EM PVC *2* MM ANTI-CHAMAS (SIMBOLOS, CORES E PICTOGRAMAS CONFORME NBR 16820)                                                                                                                                                                                                                                                                                                                               </t>
  </si>
  <si>
    <t xml:space="preserve">PLACA DE SINALIZACAO DE SEGURANCA CONTRA INCENDIO, FOTOLUMINESCENTE, RETANGULAR, *13 X 26* CM, EM PVC *2* MM ANTI-CHAMAS (SIMBOLOS, CORES E PICTOGRAMAS CONFORME NBR 16820)                                                                                                                                                                                                                                                                                                                               </t>
  </si>
  <si>
    <t xml:space="preserve">PLACA DE SINALIZACAO DE SEGURANCA CONTRA INCENDIO, FOTOLUMINESCENTE, RETANGULAR, *20 X 40* CM, EM PVC *2* MM ANTI-CHAMAS (SIMBOLOS, CORES E PICTOGRAMAS CONFORME NBR 16820)                                                                                                                                                                                                                                                                                                                               </t>
  </si>
  <si>
    <t xml:space="preserve">PLACA DE SINALIZACAO EM CHAPA DE ACO NUM 16 COM PINTURA REFLETIVA                                                                                                                                                                                                                                                                                                                                                                                                                                         </t>
  </si>
  <si>
    <t xml:space="preserve">PLACA DE SINALIZACAO EM CHAPA DE ALUMINIO COM PINTURA REFLETIVA, E = 2 MM                                                                                                                                                                                                                                                                                                                                                                                                                                 </t>
  </si>
  <si>
    <t xml:space="preserve">PLACA DE VENTILACAO PARA TELHA DE FIBROCIMENTO CANALETE 49 KALHETA                                                                                                                                                                                                                                                                                                                                                                                                                                        </t>
  </si>
  <si>
    <t xml:space="preserve">PLACA DE VENTILACAO PARA TELHA DE FIBROCIMENTO, CANALETE 90 OU KALHETAO                                                                                                                                                                                                                                                                                                                                                                                                                                   </t>
  </si>
  <si>
    <t xml:space="preserve">PLACA NUMERACAO RESIDENCIAL EM CHAPA GALVANIZADA ESMALTADA 12 X 18 CM                                                                                                                                                                                                                                                                                                                                                                                                                                     </t>
  </si>
  <si>
    <t xml:space="preserve">PLACA ORIENTATIVA SOBRE EXERCICIOS, 2,00 M X 1,00 M ( CHAPA GALVANIZADA #20), ESTRUTURA EM TUBOS REDONDOS DE ACO CARBONO, PINTURA NO PROCESSO ELETROSTATICO, ADESIVO FRENTE E VERSO - PARA ACADEMIA AO AR LIVRE / ACADEMIA DA TERCEIRA IDADE - ATI                                                                                                                                                                                                                                                        </t>
  </si>
  <si>
    <t xml:space="preserve">PLACA VINILICA SEMIFLEXIVEL PARA PISOS, E = 3,2 MM, 30 X 30 CM (SEM COLOCACAO)                                                                                                                                                                                                                                                                                                                                                                                                                            </t>
  </si>
  <si>
    <t xml:space="preserve">PLACA VINILICA SEMIFLEXIVEL PARA REVESTIMENTO DE PISOS E PAREDES, E = 2 MM (SEM COLOCACAO)                                                                                                                                                                                                                                                                                                                                                                                                                </t>
  </si>
  <si>
    <t xml:space="preserve">PLACA/PISO DE CONCRETO POROSO/ PAVIMENTO PERMEAVEL/BLOCO DRENANTE DE CONCRETO, *40 X 40* CM, E = 6 CM, COR NATURAL                                                                                                                                                                                                                                                                                                                                                                                        </t>
  </si>
  <si>
    <t xml:space="preserve">PLACA/TAMPA CEGA EM LATAO ESCOVADO PARA CONDULETE EM LIGA DE ALUMINIO 4 X 4"                                                                                                                                                                                                                                                                                                                                                                                                                              </t>
  </si>
  <si>
    <t xml:space="preserve">PLUG OU BUJAO DE FERRO GALVANIZADO, DE 1 1/2"                                                                                                                                                                                                                                                                                                                                                                                                                                                             </t>
  </si>
  <si>
    <t xml:space="preserve">PLUG OU BUJAO DE FERRO GALVANIZADO, DE 1 1/4"                                                                                                                                                                                                                                                                                                                                                                                                                                                             </t>
  </si>
  <si>
    <t xml:space="preserve">PLUG OU BUJAO DE FERRO GALVANIZADO, DE 1/2"                                                                                                                                                                                                                                                                                                                                                                                                                                                               </t>
  </si>
  <si>
    <t xml:space="preserve">PLUG OU BUJAO DE FERRO GALVANIZADO, DE 1"                                                                                                                                                                                                                                                                                                                                                                                                                                                                 </t>
  </si>
  <si>
    <t xml:space="preserve">PLUG OU BUJAO DE FERRO GALVANIZADO, DE 2 1/2"                                                                                                                                                                                                                                                                                                                                                                                                                                                             </t>
  </si>
  <si>
    <t xml:space="preserve">PLUG OU BUJAO DE FERRO GALVANIZADO, DE 2"                                                                                                                                                                                                                                                                                                                                                                                                                                                                 </t>
  </si>
  <si>
    <t xml:space="preserve">PLUG OU BUJAO DE FERRO GALVANIZADO, DE 3/4"                                                                                                                                                                                                                                                                                                                                                                                                                                                               </t>
  </si>
  <si>
    <t xml:space="preserve">PLUG OU BUJAO DE FERRO GALVANIZADO, DE 3"                                                                                                                                                                                                                                                                                                                                                                                                                                                                 </t>
  </si>
  <si>
    <t xml:space="preserve">PLUG OU BUJAO DE FERRO GALVANIZADO, DE 4"                                                                                                                                                                                                                                                                                                                                                                                                                                                                 </t>
  </si>
  <si>
    <t xml:space="preserve">PLUG PVC, JE, DN 100 MM, PARA REDE COLETORA ESGOTO                                                                                                                                                                                                                                                                                                                                                                                                                                                        </t>
  </si>
  <si>
    <t xml:space="preserve">PLUG PVC, JE, DN 150 MM, PARA REDE COLETORA ESGOTO                                                                                                                                                                                                                                                                                                                                                                                                                                                        </t>
  </si>
  <si>
    <t xml:space="preserve">PO DE MARMORE (POSTO PEDREIRA/FORNECEDOR, SEM FRETE)                                                                                                                                                                                                                                                                                                                                                                                                                                                      </t>
  </si>
  <si>
    <t xml:space="preserve">PO DE PEDRA (POSTO PEDREIRA/FORNECEDOR, SEM FRETE)                                                                                                                                                                                                                                                                                                                                                                                                                                                        </t>
  </si>
  <si>
    <t xml:space="preserve">POCEIRO / ESCAVADOR DE VALAS E TUBULOES (HORISTA)                                                                                                                                                                                                                                                                                                                                                                                                                                                         </t>
  </si>
  <si>
    <t xml:space="preserve">POCEIRO / ESCAVADOR DE VALAS E TUBULOES (MENSALISTA)                                                                                                                                                                                                                                                                                                                                                                                                                                                      </t>
  </si>
  <si>
    <t xml:space="preserve">POLIDORA DE PISO (POLITRIZ) ELETRICA, MOTOR MONOFASICO DE 4 HP, PESO DE 100 KG, DIAMETRO DO TRABALHO DE 450 MM                                                                                                                                                                                                                                                                                                                                                                                            </t>
  </si>
  <si>
    <t xml:space="preserve">POLIESTIRENO EXPANDIDO/EPS (ISOPOR), PEROLAS, PARA CONCRETO LEVE                                                                                                                                                                                                                                                                                                                                                                                                                                          </t>
  </si>
  <si>
    <t xml:space="preserve">POLIESTIRENO EXPANDIDO/EPS (ISOPOR), TIPO 2F, BLOCO                                                                                                                                                                                                                                                                                                                                                                                                                                                       </t>
  </si>
  <si>
    <t xml:space="preserve">POLIESTIRENO EXPANDIDO/EPS (ISOPOR), TIPO 2F, PLACA, ISOLAMENTO TERMOACUSTICO, E = 10 MM, 1000 X 500 MM                                                                                                                                                                                                                                                                                                                                                                                                   </t>
  </si>
  <si>
    <t xml:space="preserve">POLIESTIRENO EXPANDIDO/EPS (ISOPOR), TIPO 2F, PLACA, ISOLAMENTO TERMOACUSTICO, E = 20 MM, 1000 X 500 MM                                                                                                                                                                                                                                                                                                                                                                                                   </t>
  </si>
  <si>
    <t xml:space="preserve">POLIESTIRENO EXPANDIDO/EPS (ISOPOR), TIPO 2F, PLACA, ISOLAMENTO TERMOACUSTICO, E = 50 MM, 1000 X 500 MM                                                                                                                                                                                                                                                                                                                                                                                                   </t>
  </si>
  <si>
    <t xml:space="preserve">POLVORA NEGRA                                                                                                                                                                                                                                                                                                                                                                                                                                                                                             </t>
  </si>
  <si>
    <t xml:space="preserve">PONTALETE *7,5 X 7,5* CM EM PINUS, MISTA OU EQUIVALENTE DA REGIAO - BRUTA                                                                                                                                                                                                                                                                                                                                                                                                                                 </t>
  </si>
  <si>
    <t xml:space="preserve">PONTALETE ROLICO SEM TRATAMENTO, D = 8 A 11 CM, H = 3 M, EM EUCALIPTO OU EQUIVALENTE DA REGIAO - BRUTA (PARA ESCORAMENTO)                                                                                                                                                                                                                                                                                                                                                                                 </t>
  </si>
  <si>
    <t xml:space="preserve">PONTALETE ROLICO SEM TRATAMENTO, D = 8 A 11 CM, H = 6 M, EM EUCALIPTO OU EQUIVALENTE DA REGIAO - BRUTA (PARA ESCORAMENTO)                                                                                                                                                                                                                                                                                                                                                                                 </t>
  </si>
  <si>
    <t xml:space="preserve">PONTEIRO PARA MARTELO ROMPEDOR, DIAMETRO = *28* MM, COMPRIMENTO = *520* MM, ENCAIXE  SEXTAVADO                                                                                                                                                                                                                                                                                                                                                                                                            </t>
  </si>
  <si>
    <t xml:space="preserve">PORCA OLHAL EM ACO GALVANIZADO, ESPESSURA 16MM, ABERTURA 21MM                                                                                                                                                                                                                                                                                                                                                                                                                                             </t>
  </si>
  <si>
    <t xml:space="preserve">PORCA OLHAL M 16,  EM ACO GALVANIZADO, DIAMETRO = 16 MM                                                                                                                                                                                                                                                                                                                                                                                                                                                   </t>
  </si>
  <si>
    <t xml:space="preserve">PORCA UNIAO/JUNCAO ZINCADA SEXTAVADA 1/4 ", CHAVE 7/16 ", COMPRIMENTO = 25 MM                                                                                                                                                                                                                                                                                                                                                                                                                             </t>
  </si>
  <si>
    <t xml:space="preserve">PORCA ZINCADA, QUADRADA, DIAMETRO 3/8"                                                                                                                                                                                                                                                                                                                                                                                                                                                                    </t>
  </si>
  <si>
    <t xml:space="preserve">PORCA ZINCADA, QUADRADA, DIAMETRO 5/8"                                                                                                                                                                                                                                                                                                                                                                                                                                                                    </t>
  </si>
  <si>
    <t xml:space="preserve">PORCA ZINCADA, SEXTAVADA, DIAMETRO 1/2"                                                                                                                                                                                                                                                                                                                                                                                                                                                                   </t>
  </si>
  <si>
    <t xml:space="preserve">PORCA ZINCADA, SEXTAVADA, DIAMETRO 1/4"                                                                                                                                                                                                                                                                                                                                                                                                                                                                   </t>
  </si>
  <si>
    <t xml:space="preserve">PORCA ZINCADA, SEXTAVADA, DIAMETRO 1"                                                                                                                                                                                                                                                                                                                                                                                                                                                                     </t>
  </si>
  <si>
    <t xml:space="preserve">PORCA ZINCADA, SEXTAVADA, DIAMETRO 3/8"                                                                                                                                                                                                                                                                                                                                                                                                                                                                   </t>
  </si>
  <si>
    <t xml:space="preserve">PORCA ZINCADA, SEXTAVADA, DIAMETRO 5/16"                                                                                                                                                                                                                                                                                                                                                                                                                                                                  </t>
  </si>
  <si>
    <t xml:space="preserve">PORCA ZINCADA, SEXTAVADA, DIAMETRO 5/8"                                                                                                                                                                                                                                                                                                                                                                                                                                                                   </t>
  </si>
  <si>
    <t xml:space="preserve">PORTA CADEADO EM ACO GALVANIZADO, COMPRIMENTO DE 3  1/2"                                                                                                                                                                                                                                                                                                                                                                                                                                                  </t>
  </si>
  <si>
    <t xml:space="preserve">PORTA CORTA-FOGO SIMPLES PARA SAIDA DE EMERGENCIA, 1 FOLHA DE ABRIR, 5 CM, ACABAMENTO NATURAL / SEM PINTURA, COM FECHADURA TIPO TRINCO, DOBRADICAS E BATENTE, VAO LUZ DE 90 X 210 CM, CLASSE P-90 (NBR 11742)                                                                                                                                                                                                                                                                                             </t>
  </si>
  <si>
    <t xml:space="preserve">PORTA DE ABRIR / GIRO, DE MADEIRA FOLHA MEDIA (NBR 15930) DE 1000 X 2100 MM, DE 35 MM A 40 MM DE ESPESSURA, NUCLEO SEMI-SOLIDO (SARRAFEADO), CAPA LISA EM HDF, ACABAMENTO EM LAMINADO NATURAL PARA VERNIZ                                                                                                                                                                                                                                                                                                 </t>
  </si>
  <si>
    <t xml:space="preserve">PORTA DE ABRIR / GIRO, DE MADEIRA FOLHA MEDIA (NBR 15930) DE 1000 X 2100 MM, DE 35 MM A 40 MM DE ESPESSURA, NUCLEO SEMI-SOLIDO (SARRAFEADO), CAPA LISA EM HDF, ACABAMENTO EM PRIMER PARA PINTURA                                                                                                                                                                                                                                                                                                          </t>
  </si>
  <si>
    <t xml:space="preserve">PORTA DE ABRIR / GIRO, DE MADEIRA FOLHA MEDIA (NBR 15930) DE 700 X 2100 MM, DE 35 MM A 40 MM DE ESPESSURA, NUCLEO SEMI-SOLIDO (SARRAFEADO), CAPA FRISADA EM HDF, ACABAMENTO MELAMINICO EM PADRAO MADEIRA                                                                                                                                                                                                                                                                                                  </t>
  </si>
  <si>
    <t xml:space="preserve">PORTA DE ABRIR / GIRO, DE MADEIRA FOLHA MEDIA (NBR 15930) DE 700 X 2100 MM, DE 35 MM A 40 MM DE ESPESSURA, NUCLEO SEMI-SOLIDO (SARRAFEADO), CAPA LISA EM HDF, ACABAMENTO EM LAMINADO NATURAL PARA VERNIZ                                                                                                                                                                                                                                                                                                  </t>
  </si>
  <si>
    <t xml:space="preserve">PORTA DE ABRIR / GIRO, DE MADEIRA FOLHA MEDIA (NBR 15930) DE 800 X 2100 MM, DE 35 MM A 40 MM DE ESPESSURA, NUCLEO SEMI-SOLIDO (SARRAFEADO), CAPA FRISADA EM HDF, ACABAMENTO MELAMINICO EM PADRAO MADEIRA                                                                                                                                                                                                                                                                                                  </t>
  </si>
  <si>
    <t xml:space="preserve">PORTA DE ABRIR / GIRO, DE MADEIRA FOLHA MEDIA (NBR 15930) DE 800 X 2100 MM, DE 35 MM A 40 MM DE ESPESSURA, NUCLEO SEMI-SOLIDO (SARRAFEADO), CAPA LISA EM HDF, ACABAMENTO EM LAMINADO NATURAL PARA VERNIZ                                                                                                                                                                                                                                                                                                  </t>
  </si>
  <si>
    <t xml:space="preserve">PORTA DE ABRIR / GIRO, DE MADEIRA FOLHA MEDIA (NBR 15930) DE 900 X 2100 MM, DE 35 MM A 40 MM DE ESPESSURA, NUCLEO SEMI-SOLIDO (SARRAFEADO), CAPA LISA EM HDF, ACABAMENTO EM LAMINADO NATURAL PARA VERNIZ                                                                                                                                                                                                                                                                                                  </t>
  </si>
  <si>
    <t xml:space="preserve">PORTA DE ABRIR / GIRO, EM GRADIL FERRO, COM BARRA CHATA 3 CM X 1/4", COM REQUADRO E GUARNICAO - COMPLETO - ACABAMENTO NATURAL                                                                                                                                                                                                                                                                                                                                                                             </t>
  </si>
  <si>
    <t xml:space="preserve">PORTA DE ABRIR / GIRO, EM MADEIRA MACICA (ANGELIM OU EQUIVALENTE REGIONAL), QUALQUER DESENHO (VERTICAL/DIAGONAL/HORIZ.), E = *3,5* CM, DIMENSOES  2,10 X 0,70 (SOMENTE FOLHA DE PORTA, ACABAMENTO NATURAL)                                                                                                                                                                                                                                                                                                </t>
  </si>
  <si>
    <t xml:space="preserve">PORTA DE ABRIR EM ACO, COM DIVISAO HORIZONTAL PARA VIDROS, 90 X 210 CM, COM FUNDO ANTICORROSIVO/PRIMER DE PROTECAO, INCLUI FECHADURA, MACANETA E PARAFUOSO, SEM GUARNICAO/ALIZAR/VISTA, VIDROS NAO INCLUSOS                                                                                                                                                                                                                                                                                               </t>
  </si>
  <si>
    <t xml:space="preserve">PORTA DE ABRIR EM ACO, TIPO VENEZIANA, 90 X 210 CM, COM FUNDO ANTICORROSIVO / PRIMER DE PROTECAO, INCLUI FECHADURA, MACANETA E PARAFUSOS, SEM GUARNICAO/ALIZAR/VISTA                                                                                                                                                                                                                                                                                                                                      </t>
  </si>
  <si>
    <t xml:space="preserve">PORTA DE ABRIR EM ALUMINIO COM DIVISAO HORIZONTAL  PARA VIDROS,  ACABAMENTO ANODIZADO NATURAL, VIDROS INCLUSOS, SEM GUARNICAO/ALIZAR/VISTA , 87 X 210 CM                                                                                                                                                                                                                                                                                                                                                  </t>
  </si>
  <si>
    <t xml:space="preserve">PORTA DE ABRIR EM ALUMINIO COM LAMBRI HORIZONTAL/LAMINADA, ACABAMENTO ANODIZADO NATURAL, SEM GUARNICAO/ALIZAR/VISTA                                                                                                                                                                                                                                                                                                                                                                                       </t>
  </si>
  <si>
    <t xml:space="preserve">PORTA DE ABRIR EM ALUMINIO TIPO VENEZIANA, ACABAMENTO ANODIZADO NATURAL, SEM GUARNICAO/ALIZAR/VISTA                                                                                                                                                                                                                                                                                                                                                                                                       </t>
  </si>
  <si>
    <t xml:space="preserve">PORTA DE ABRIR, TIPO VENEZIANA, EM ALUMINIO, ACABAMENTO ANODIZADO NATURAL, 90 MM X 210 MM (LARGURA X ALTURA), SEM GUARNICAO/ALIZAR/VISTA                                                                                                                                                                                                                                                                                                                                                                  </t>
  </si>
  <si>
    <t xml:space="preserve">PORTA DE CORRER EM ALUMINIO, DUAS FOLHAS MOVEIS COM VIDRO, FECHADURA E PUXADOR EMBUTIDO, ACABAMENTO ANODIZADO NATURAL, SEM GUARNICAO/ALIZAR/VISTA                                                                                                                                                                                                                                                                                                                                                         </t>
  </si>
  <si>
    <t xml:space="preserve">PORTA DE ENROLAR MANUAL COMPLETA, ARTICULADA RAIADA LARGA, EM ACO GALVANIZADO NATURAL, CHAPA NUMERO 24 (SEM INSTALACAO)                                                                                                                                                                                                                                                                                                                                                                                   </t>
  </si>
  <si>
    <t xml:space="preserve">PORTA DE ENROLAR MANUAL COMPLETA, PERFIL MEIA CANA CEGA, EM ACO GALVANIZADO COM PINTURA ELETROSTATICA, CHAPA NUMERO 24 " (SEM INSTALACAO)                                                                                                                                                                                                                                                                                                                                                                 </t>
  </si>
  <si>
    <t xml:space="preserve">PORTA DE ENROLAR MANUAL COMPLETA, PERFIL MEIA CANA CEGA, EM ACO GALVANIZADO NATURAL, CHAPA NUMERO 24 (SEM INSTALACAO)                                                                                                                                                                                                                                                                                                                                                                                     </t>
  </si>
  <si>
    <t xml:space="preserve">PORTA DE ENROLAR MANUAL COMPLETA, PERFIL MEIA CANA VAZADA TIJOLINHO, EM ACO GALVANIZADO NATURAL, CHAPA NUMERO 24 (SEM INSTALACAO)                                                                                                                                                                                                                                                                                                                                                                         </t>
  </si>
  <si>
    <t xml:space="preserve">PORTA DE MADEIRA QUADRICULADA PARA VIDRO, DE CORRER (EUCALIPTO OU EQUIVALENTE REGIONAL), E = *3,5* CM                                                                                                                                                                                                                                                                                                                                                                                                     </t>
  </si>
  <si>
    <t xml:space="preserve">PORTA DE MADEIRA TIPO VENEZIANA (EUCALIPTO OU EQUIVALENTE REGIONAL), E = *3,5* CM                                                                                                                                                                                                                                                                                                                                                                                                                         </t>
  </si>
  <si>
    <t xml:space="preserve">PORTA DE MADEIRA-DE-LEI QUADRICULADA PARA VIDRO, DE CORRER (ANGELIM OU EQUIVALENTE REGIONAL), E = *3,5* CM                                                                                                                                                                                                                                                                                                                                                                                                </t>
  </si>
  <si>
    <t xml:space="preserve">PORTA DE MADEIRA-DE-LEI TIPO VENEZIANA (ANGELIM OU EQUIVALENTE REGIONAL), E = *3,5* CM                                                                                                                                                                                                                                                                                                                                                                                                                    </t>
  </si>
  <si>
    <t xml:space="preserve">PORTA DE MADEIRA, FOLHA LEVE (NBR 15930) DE 600 X 2100 MM, DE 35 MM A 40 MM DE ESPESSURA, NUCLEO COLMEIA, CAPA LISA EM HDF, ACABAMENTO EM PRIMER PARA PINTURA                                                                                                                                                                                                                                                                                                                                             </t>
  </si>
  <si>
    <t xml:space="preserve">PORTA DE MADEIRA, FOLHA LEVE (NBR 15930) DE 700 X 2100 MM, DE 35 MM A 40 MM DE ESPESSURA, NUCLEO COLMEIA, CAPA LISA EM HDF, ACABAMENTO EM PRIMER PARA PINTURA                                                                                                                                                                                                                                                                                                                                             </t>
  </si>
  <si>
    <t xml:space="preserve">PORTA DE MADEIRA, FOLHA LEVE (NBR 15930) DE 800 X 2100 MM, DE 35 MM A 40 MM DE ESPESSURA, NUCLEO COLMEIA, CAPA LISA EM HDF, ACABAMENTO EM PRIMER PARA PINTURA                                                                                                                                                                                                                                                                                                                                             </t>
  </si>
  <si>
    <t xml:space="preserve">PORTA DE MADEIRA, FOLHA LEVE (NBR 15930), DE 600 X 2100 MM, E = 35 MM, NUCLEO COLMEIA, CAPA LISA EM HDF, ACABAMENTO MELAMINICO EM PADRAO MADEIRA                                                                                                                                                                                                                                                                                                                                                          </t>
  </si>
  <si>
    <t xml:space="preserve">PORTA DE MADEIRA, FOLHA MEDIA (NBR 15930) DE 600 X 2100 MM, DE 35 MM A 40 MM DE ESPESSURA, NUCLEO SEMI-SOLIDO (SARRAFEADO), CAPA FRISADA EM HDF, ACABAMENTO MELAMINICO EM PADRAO MADEIRA                                                                                                                                                                                                                                                                                                                  </t>
  </si>
  <si>
    <t xml:space="preserve">PORTA DE MADEIRA, FOLHA MEDIA (NBR 15930) DE 600 X 2100 MM, DE 35 MM A 40 MM DE ESPESSURA, NUCLEO SEMI-SOLIDO (SARRAFEADO), CAPA LISA EM HDF, ACABAMENTO EM PRIMER PARA PINTURA                                                                                                                                                                                                                                                                                                                           </t>
  </si>
  <si>
    <t xml:space="preserve">PORTA DE MADEIRA, FOLHA MEDIA (NBR 15930) DE 600 X 2100 MM, DE 35 MM A 40 MM DE ESPESSURA, NUCLEO SEMI-SOLIDO (SARRAFEADO), CAPA LISA EM HDF, ACABAMENTO LAMINADO NATURAL PARA VERNIZ                                                                                                                                                                                                                                                                                                                     </t>
  </si>
  <si>
    <t xml:space="preserve">PORTA DE MADEIRA, FOLHA MEDIA (NBR 15930) DE 700 X 2100 MM, DE 35 MM A 40 MM DE ESPESSURA, NUCLEO SEMI-SOLIDO (SARRAFEADO), CAPA LISA EM HDF, ACABAMENTO EM PRIMER PARA PINTURA                                                                                                                                                                                                                                                                                                                           </t>
  </si>
  <si>
    <t xml:space="preserve">PORTA DE MADEIRA, FOLHA MEDIA (NBR 15930) DE 800 X 2100 MM, DE 35 MM A 40 MM DE ESPESSURA, NUCLEO SEMI-SOLIDO (SARRAFEADO), CAPA LISA EM HDF, ACABAMENTO EM PRIMER PARA PINTURA                                                                                                                                                                                                                                                                                                                           </t>
  </si>
  <si>
    <t xml:space="preserve">PORTA DE MADEIRA, FOLHA MEDIA (NBR 15930) DE 900 X 2100 MM, DE 35 MM A 40 MM DE ESPESSURA, NUCLEO SEMI-SOLIDO (SARRAFEADO), CAPA LISA EM HDF, ACABAMENTO EM PRIMER PARA PINTURA                                                                                                                                                                                                                                                                                                                           </t>
  </si>
  <si>
    <t xml:space="preserve">PORTA DE MADEIRA, FOLHA PESADA (NBR 15930) DE 800 X 2100 MM, DE 40 MM A 45 MM DE ESPESSURA, NUCLEO SOLIDO, CAPA LISA EM HDF, ACABAMENTO EM LAMINADO NATURAL PARA VERNIZ                                                                                                                                                                                                                                                                                                                                   </t>
  </si>
  <si>
    <t xml:space="preserve">PORTA DE MADEIRA, FOLHA PESADA (NBR 15930) DE 800 X 2100 MM, DE 40 MM A 45 MM DE ESPESSURA, NUCLEO SOLIDO, CAPA LISA EM HDF, ACABAMENTO EM PRIMER PARA PINTURA                                                                                                                                                                                                                                                                                                                                            </t>
  </si>
  <si>
    <t xml:space="preserve">PORTA DE MADEIRA, FOLHA PESADA (NBR 15930) DE 900 X 2100 MM, DE 40 MM A 45 MM DE ESPESSURA, NUCLEO SOLIDO, CAPA LISA EM HDF, ACABAMENTO EM LAMINADO NATURAL PARA VERNIZ                                                                                                                                                                                                                                                                                                                                   </t>
  </si>
  <si>
    <t xml:space="preserve">PORTA DE MADEIRA, FOLHA PESADA (NBR 15930) DE 900 X 2100 MM, DE 40 MM A 45 MM DE ESPESSURA, NUCLEO SOLIDO, CAPA LISA EM HDF, ACABAMENTO EM PRIMER PARA PINTURA                                                                                                                                                                                                                                                                                                                                            </t>
  </si>
  <si>
    <t xml:space="preserve">PORTA DENTE PARA  FRESADORA                                                                                                                                                                                                                                                                                                                                                                                                                                                                               </t>
  </si>
  <si>
    <t xml:space="preserve">PORTA GRADE DE ENROLAR MANUAL COMPLETA, PERFIL TUBULAR TIJOLINHO 3/4 ", EM ACO GALVANIZADO NATURAL (SEM INSTALACAO)                                                                                                                                                                                                                                                                                                                                                                                       </t>
  </si>
  <si>
    <t xml:space="preserve">PORTA TOALHA BANHO EM METAL CROMADO, TIPO BARRA                                                                                                                                                                                                                                                                                                                                                                                                                                                           </t>
  </si>
  <si>
    <t xml:space="preserve">PORTA TOALHA ROSTO EM METAL CROMADO, TIPO ARGOLA                                                                                                                                                                                                                                                                                                                                                                                                                                                          </t>
  </si>
  <si>
    <t xml:space="preserve">PORTA VIDRO TEMPERADO INCOLOR, 2 FOLHAS DE CORRER, E = 10 MM (SEM FERRAGENS E SEM COLOCACAO)                                                                                                                                                                                                                                                                                                                                                                                                              </t>
  </si>
  <si>
    <t xml:space="preserve">PORTAO BASCULANTE, MANUAL, EM ACO GALVANIZADO, CHAPA 26, TIPO LAMBRIL, COM REQUADRO, ACABAMENTO NATURAL                                                                                                                                                                                                                                                                                                                                                                                                   </t>
  </si>
  <si>
    <t xml:space="preserve">PORTAO DE ABRIR / GIRO, EM GRADIL DE METALON REDONDO DE 3/4"  VERTICAL, COM REQUADRO, ACABAMENTO NATURAL - COMPLETO                                                                                                                                                                                                                                                                                                                                                                                       </t>
  </si>
  <si>
    <t xml:space="preserve">PORTAO DE CORRER EM CHAPA TIPO PAINEL LAMBRIL QUADRADO, COM PORTA SOCIAL COMPLETA INCLUIDA, COM REQUADRO, ACABAMENTO NATURAL, COM TRILHOS E ROLDANAS                                                                                                                                                                                                                                                                                                                                                      </t>
  </si>
  <si>
    <t xml:space="preserve">PORTAO DE CORRER EM GRADIL FIXO DE BARRA DE FERRO CHATA DE 3 X 1/4" NA VERTICAL, SEM REQUADRO, ACABAMENTO NATURAL, COM TRILHOS E ROLDANAS                                                                                                                                                                                                                                                                                                                                                                 </t>
  </si>
  <si>
    <t xml:space="preserve">POSTE CONICO CONTINUO EM ACO GALVANIZADO, CURVO, BRACO DUPLO, ENGASTADO,  H = 9 M, DIAMETRO INFERIOR/BASE = *135* MM                                                                                                                                                                                                                                                                                                                                                                                      </t>
  </si>
  <si>
    <t xml:space="preserve">POSTE CONICO CONTINUO EM ACO GALVANIZADO, CURVO, BRACO DUPLO, FLANGEADO,  H = 9 M, DIAMETRO INFERIOR = *135* MM                                                                                                                                                                                                                                                                                                                                                                                           </t>
  </si>
  <si>
    <t xml:space="preserve">POSTE CONICO CONTINUO EM ACO GALVANIZADO, CURVO, BRACO SIMPLES, ENGASTADO,  H = 9 M, DIAMETRO INFERIOR = *135* MM                                                                                                                                                                                                                                                                                                                                                                                         </t>
  </si>
  <si>
    <t xml:space="preserve">POSTE CONICO CONTINUO EM ACO GALVANIZADO, CURVO, BRACO SIMPLES, FLANGEADO,  H = 9 M, DIAMETRO INFERIOR = *135* MM                                                                                                                                                                                                                                                                                                                                                                                         </t>
  </si>
  <si>
    <t xml:space="preserve">POSTE CONICO CONTINUO EM ACO GALVANIZADO, CURVO, BRACO SIMPLES, FLANGEADO, H = 7 M, DIAMETRO INFERIOR = *125* MM                                                                                                                                                                                                                                                                                                                                                                                          </t>
  </si>
  <si>
    <t xml:space="preserve">POSTE CONICO CONTINUO EM ACO GALVANIZADO, RETO, ENGASTADO,  H = 7 M, DIAMETRO INFERIOR = *125* MM                                                                                                                                                                                                                                                                                                                                                                                                         </t>
  </si>
  <si>
    <t xml:space="preserve">POSTE CONICO CONTINUO EM ACO GALVANIZADO, RETO, ENGASTADO,  H = 9 M, DIAMETRO INFERIOR = *145* MM                                                                                                                                                                                                                                                                                                                                                                                                         </t>
  </si>
  <si>
    <t xml:space="preserve">POSTE CONICO CONTINUO EM ACO GALVANIZADO, RETO, FLANGEADO,  H = 3 M, DIAMETRO INFERIOR = *95* MM                                                                                                                                                                                                                                                                                                                                                                                                          </t>
  </si>
  <si>
    <t xml:space="preserve">POSTE DE CONCRETO ARMADO DE SECAO CIRCULAR, EXTENSAO DE 10,00 M, RESISTENCIA DE 150 A 200 DAN, TIPO C-14                                                                                                                                                                                                                                                                                                                                                                                                  </t>
  </si>
  <si>
    <t xml:space="preserve">POSTE DE CONCRETO ARMADO DE SECAO CIRCULAR, EXTENSAO DE 11,00 M, RESISTENCIA DE 200 A 300 DAN, TIPO C-14                                                                                                                                                                                                                                                                                                                                                                                                  </t>
  </si>
  <si>
    <t xml:space="preserve">POSTE DE CONCRETO ARMADO DE SECAO CIRCULAR, EXTENSAO DE 11,00 M, RESISTENCIA DE 300 A 400 DAN, TIPO C-17                                                                                                                                                                                                                                                                                                                                                                                                  </t>
  </si>
  <si>
    <t xml:space="preserve">POSTE DE CONCRETO ARMADO DE SECAO CIRCULAR, EXTENSAO DE 13,00 M, RESISTENCIA DE 1000 DAN, TIPO C-23                                                                                                                                                                                                                                                                                                                                                                                                       </t>
  </si>
  <si>
    <t xml:space="preserve">POSTE DE CONCRETO ARMADO DE SECAO CIRCULAR, EXTENSAO DE 13,00 M, RESISTENCIA DE 1500 DAN, TIPO C-29                                                                                                                                                                                                                                                                                                                                                                                                       </t>
  </si>
  <si>
    <t xml:space="preserve">POSTE DE CONCRETO ARMADO DE SECAO CIRCULAR, EXTENSAO DE 13,00 M, RESISTENCIA DE 2000 DAN, TIPO C-29                                                                                                                                                                                                                                                                                                                                                                                                       </t>
  </si>
  <si>
    <t xml:space="preserve">POSTE DE CONCRETO ARMADO DE SECAO CIRCULAR, EXTENSAO DE 13,00 M, RESISTENCIA DE 2500 DAN, TIPO C-29                                                                                                                                                                                                                                                                                                                                                                                                       </t>
  </si>
  <si>
    <t xml:space="preserve">POSTE DE CONCRETO ARMADO DE SECAO CIRCULAR, EXTENSAO DE 13,00 M, RESISTENCIA DE 3000 DAN, TIPO C-29                                                                                                                                                                                                                                                                                                                                                                                                       </t>
  </si>
  <si>
    <t xml:space="preserve">POSTE DE CONCRETO ARMADO DE SECAO CIRCULAR, EXTENSAO DE 14,00 M, RESISTENCIA DE 1000 DAN, TIPO C-23                                                                                                                                                                                                                                                                                                                                                                                                       </t>
  </si>
  <si>
    <t xml:space="preserve">POSTE DE CONCRETO ARMADO DE SECAO CIRCULAR, EXTENSAO DE 14,00 M, RESISTENCIA DE 1500 DAN, TIPO C-29                                                                                                                                                                                                                                                                                                                                                                                                       </t>
  </si>
  <si>
    <t xml:space="preserve">POSTE DE CONCRETO ARMADO DE SECAO CIRCULAR, EXTENSAO DE 14,00 M, RESISTENCIA DE 2000 DAN, TIPO C-29                                                                                                                                                                                                                                                                                                                                                                                                       </t>
  </si>
  <si>
    <t xml:space="preserve">POSTE DE CONCRETO ARMADO DE SECAO CIRCULAR, EXTENSAO DE 14,00 M, RESISTENCIA DE 2500 DAN, TIPO C-29                                                                                                                                                                                                                                                                                                                                                                                                       </t>
  </si>
  <si>
    <t xml:space="preserve">POSTE DE CONCRETO ARMADO DE SECAO CIRCULAR, EXTENSAO DE 14,00 M, RESISTENCIA DE 300 A 400 DAN, TIPO C-17                                                                                                                                                                                                                                                                                                                                                                                                  </t>
  </si>
  <si>
    <t xml:space="preserve">POSTE DE CONCRETO ARMADO DE SECAO CIRCULAR, EXTENSAO DE 14,00 M, RESISTENCIA DE 3000 DAN, TIPO C-29                                                                                                                                                                                                                                                                                                                                                                                                       </t>
  </si>
  <si>
    <t xml:space="preserve">POSTE DE CONCRETO ARMADO DE SECAO CIRCULAR, EXTENSAO DE 15,00 M, RESISTENCIA DE 1000 DAN, TIPO C-23                                                                                                                                                                                                                                                                                                                                                                                                       </t>
  </si>
  <si>
    <t xml:space="preserve">POSTE DE CONCRETO ARMADO DE SECAO CIRCULAR, EXTENSAO DE 15,00 M, RESISTENCIA DE 1500 DAN, TIPO C-29                                                                                                                                                                                                                                                                                                                                                                                                       </t>
  </si>
  <si>
    <t xml:space="preserve">POSTE DE CONCRETO ARMADO DE SECAO CIRCULAR, EXTENSAO DE 15,00 M, RESISTENCIA DE 2000 DAN, TIPO C-29                                                                                                                                                                                                                                                                                                                                                                                                       </t>
  </si>
  <si>
    <t xml:space="preserve">POSTE DE CONCRETO ARMADO DE SECAO CIRCULAR, EXTENSAO DE 15,00 M, RESISTENCIA DE 2500 DAN, TIPO C-29                                                                                                                                                                                                                                                                                                                                                                                                       </t>
  </si>
  <si>
    <t xml:space="preserve">POSTE DE CONCRETO ARMADO DE SECAO CIRCULAR, EXTENSAO DE 15,00 M, RESISTENCIA DE 3000 DAN, TIPO C-29                                                                                                                                                                                                                                                                                                                                                                                                       </t>
  </si>
  <si>
    <t xml:space="preserve">POSTE DE CONCRETO ARMADO DE SECAO CIRCULAR, EXTENSAO DE 9,00 M, RESISTENCIA DE 200 A 300 DAN, TIPO C-14                                                                                                                                                                                                                                                                                                                                                                                                   </t>
  </si>
  <si>
    <t xml:space="preserve">POSTE DE CONCRETO ARMADO DE SECAO CIRCULAR, EXTENSAO DE 9,00 M, RESISTENCIA DE 300 A 400 DAN, TIPO C-17                                                                                                                                                                                                                                                                                                                                                                                                   </t>
  </si>
  <si>
    <t xml:space="preserve">POSTE DE CONCRETO ARMADO DE SECAO DUPLO T, EXTENSAO DE 10,00 M, RESISTENCIA DE 1000 DAN, TIPO B-1,5                                                                                                                                                                                                                                                                                                                                                                                                       </t>
  </si>
  <si>
    <t xml:space="preserve">POSTE DE CONCRETO ARMADO DE SECAO DUPLO T, EXTENSAO DE 10,00 M, RESISTENCIA DE 150 DAN, TIPO D                                                                                                                                                                                                                                                                                                                                                                                                            </t>
  </si>
  <si>
    <t xml:space="preserve">POSTE DE CONCRETO ARMADO DE SECAO DUPLO T, EXTENSAO DE 10,00 M, RESISTENCIA DE 300 A 400 DAN, TIPO B OU D                                                                                                                                                                                                                                                                                                                                                                                                 </t>
  </si>
  <si>
    <t xml:space="preserve">POSTE DE CONCRETO ARMADO DE SECAO DUPLO T, EXTENSAO DE 10,00 M, RESISTENCIA DE 600 DAN, TIPO B                                                                                                                                                                                                                                                                                                                                                                                                            </t>
  </si>
  <si>
    <t xml:space="preserve">POSTE DE CONCRETO ARMADO DE SECAO DUPLO T, EXTENSAO DE 11,00 M, RESISTENCIA DE 1000 DAN, TIPO B-1,5                                                                                                                                                                                                                                                                                                                                                                                                       </t>
  </si>
  <si>
    <t xml:space="preserve">POSTE DE CONCRETO ARMADO DE SECAO DUPLO T, EXTENSAO DE 11,00 M, RESISTENCIA DE 150 DAN, TIPO D                                                                                                                                                                                                                                                                                                                                                                                                            </t>
  </si>
  <si>
    <t xml:space="preserve">POSTE DE CONCRETO ARMADO DE SECAO DUPLO T, EXTENSAO DE 11,00 M, RESISTENCIA DE 1500 DAN, TIPO B-3,0                                                                                                                                                                                                                                                                                                                                                                                                       </t>
  </si>
  <si>
    <t xml:space="preserve">POSTE DE CONCRETO ARMADO DE SECAO DUPLO T, EXTENSAO DE 11,00 M, RESISTENCIA DE 200 DAN, TIPO D                                                                                                                                                                                                                                                                                                                                                                                                            </t>
  </si>
  <si>
    <t xml:space="preserve">POSTE DE CONCRETO ARMADO DE SECAO DUPLO T, EXTENSAO DE 11,00 M, RESISTENCIA DE 2000 DAN, TIPO B-4,5                                                                                                                                                                                                                                                                                                                                                                                                       </t>
  </si>
  <si>
    <t xml:space="preserve">POSTE DE CONCRETO ARMADO DE SECAO DUPLO T, EXTENSAO DE 11,00 M, RESISTENCIA DE 300 DAN, TIPO B                                                                                                                                                                                                                                                                                                                                                                                                            </t>
  </si>
  <si>
    <t xml:space="preserve">POSTE DE CONCRETO ARMADO DE SECAO DUPLO T, EXTENSAO DE 11,00 M, RESISTENCIA DE 600 DAN, TIPO B                                                                                                                                                                                                                                                                                                                                                                                                            </t>
  </si>
  <si>
    <t xml:space="preserve">POSTE DE CONCRETO ARMADO DE SECAO DUPLO T, EXTENSAO DE 12,00 M, RESISTENCIA DE 1000 DAN, TIPO B-1,5                                                                                                                                                                                                                                                                                                                                                                                                       </t>
  </si>
  <si>
    <t xml:space="preserve">POSTE DE CONCRETO ARMADO DE SECAO DUPLO T, EXTENSAO DE 12,00 M, RESISTENCIA DE 150 DAN, TIPO D                                                                                                                                                                                                                                                                                                                                                                                                            </t>
  </si>
  <si>
    <t xml:space="preserve">POSTE DE CONCRETO ARMADO DE SECAO DUPLO T, EXTENSAO DE 12,00 M, RESISTENCIA DE 1500 DAN, TIPO B-3,0                                                                                                                                                                                                                                                                                                                                                                                                       </t>
  </si>
  <si>
    <t xml:space="preserve">POSTE DE CONCRETO ARMADO DE SECAO DUPLO T, EXTENSAO DE 12,00 M, RESISTENCIA DE 300 A 400 DAN, TIPO B OU D                                                                                                                                                                                                                                                                                                                                                                                                 </t>
  </si>
  <si>
    <t xml:space="preserve">POSTE DE CONCRETO ARMADO DE SECAO DUPLO T, EXTENSAO DE 12,00 M, RESISTENCIA DE 3000 DAN, TIPO B-6,0                                                                                                                                                                                                                                                                                                                                                                                                       </t>
  </si>
  <si>
    <t xml:space="preserve">POSTE DE CONCRETO ARMADO DE SECAO DUPLO T, EXTENSAO DE 12,00 M, RESISTENCIA DE 600 DAN, TIPO B                                                                                                                                                                                                                                                                                                                                                                                                            </t>
  </si>
  <si>
    <t xml:space="preserve">POSTE DE CONCRETO ARMADO DE SECAO DUPLO T, EXTENSAO DE 13,00 M, RESISTENCIA DE 1000 DAN, TIPO B-1,5                                                                                                                                                                                                                                                                                                                                                                                                       </t>
  </si>
  <si>
    <t xml:space="preserve">POSTE DE CONCRETO ARMADO DE SECAO DUPLO T, EXTENSAO DE 13,00 M, RESISTENCIA DE 1500 DAN, TIPO B-3,0                                                                                                                                                                                                                                                                                                                                                                                                       </t>
  </si>
  <si>
    <t xml:space="preserve">POSTE DE CONCRETO ARMADO DE SECAO DUPLO T, EXTENSAO DE 13,00 M, RESISTENCIA DE 2000 DAN, TIPO B-4,5                                                                                                                                                                                                                                                                                                                                                                                                       </t>
  </si>
  <si>
    <t xml:space="preserve">POSTE DE CONCRETO ARMADO DE SECAO DUPLO T, EXTENSAO DE 13,00 M, RESISTENCIA DE 300 DAN, TIPO B                                                                                                                                                                                                                                                                                                                                                                                                            </t>
  </si>
  <si>
    <t xml:space="preserve">POSTE DE CONCRETO ARMADO DE SECAO DUPLO T, EXTENSAO DE 13,00 M, RESISTENCIA DE 600 DAN, TIPO B                                                                                                                                                                                                                                                                                                                                                                                                            </t>
  </si>
  <si>
    <t xml:space="preserve">POSTE DE CONCRETO ARMADO DE SECAO DUPLO T, EXTENSAO DE 15,00 M, RESISTENCIA DE 1500 DAN, TIPO B-3,0                                                                                                                                                                                                                                                                                                                                                                                                       </t>
  </si>
  <si>
    <t xml:space="preserve">POSTE DE CONCRETO ARMADO DE SECAO DUPLO T, EXTENSAO DE 15,00 M, RESISTENCIA DE 2000 DAN, TIPO B-4,5                                                                                                                                                                                                                                                                                                                                                                                                       </t>
  </si>
  <si>
    <t xml:space="preserve">POSTE DE CONCRETO ARMADO DE SECAO DUPLO T, EXTENSAO DE 8,00 M, RESISTENCIA DE 150 DAN, TIPO D                                                                                                                                                                                                                                                                                                                                                                                                             </t>
  </si>
  <si>
    <t xml:space="preserve">POSTE DE CONCRETO ARMADO DE SECAO DUPLO T, EXTENSAO DE 9,00 M, RESISTENCIA DE 1000 DAN, TIPO B-1,5                                                                                                                                                                                                                                                                                                                                                                                                        </t>
  </si>
  <si>
    <t xml:space="preserve">POSTE DE CONCRETO ARMADO DE SECAO DUPLO T, EXTENSAO DE 9,00 M, RESISTENCIA DE 150 DAN, TIPO D                                                                                                                                                                                                                                                                                                                                                                                                             </t>
  </si>
  <si>
    <t xml:space="preserve">POSTE DE CONCRETO ARMADO DE SECAO DUPLO T, EXTENSAO DE 9,00 M, RESISTENCIA DE 300 A 400 DAN, TIPO B OU D                                                                                                                                                                                                                                                                                                                                                                                                  </t>
  </si>
  <si>
    <t xml:space="preserve">POSTE DE CONCRETO ARMADO DE SECAO DUPLO T, EXTENSAO DE 9,00 M, RESISTENCIA DE 600 DAN, TIPO B                                                                                                                                                                                                                                                                                                                                                                                                             </t>
  </si>
  <si>
    <t xml:space="preserve">POSTE DECORATIVO PARA JARDIM EM ACO TUBULAR, SEM LUMINARIA, H = *2,5* M                                                                                                                                                                                                                                                                                                                                                                                                                                   </t>
  </si>
  <si>
    <t xml:space="preserve">POSTE ROLICO DE MADEIRA TRATADA, D = 20 A 25 CM, H = 12,00 M, EM EUCALIPTO OU EQUIVALENTE DA REGIAO                                                                                                                                                                                                                                                                                                                                                                                                       </t>
  </si>
  <si>
    <t xml:space="preserve">POSTES METALICOS AUTOPORTANTES, CONICO OU TELESCOPICO, PARA SPDA, ALTURA 10 METROS LIVRES                                                                                                                                                                                                                                                                                                                                                                                                                 </t>
  </si>
  <si>
    <t xml:space="preserve">POSTES METALICOS AUTOPORTANTES, CONICO OU TELESCOPICO, PARA SPDA, ALTURA 12 METROS LIVRES                                                                                                                                                                                                                                                                                                                                                                                                                 </t>
  </si>
  <si>
    <t xml:space="preserve">POSTES METALICOS AUTOPORTANTES, CONICO OU TELESCOPICO, PARA SPDA, ALTURA 15 METROS LIVRES                                                                                                                                                                                                                                                                                                                                                                                                                 </t>
  </si>
  <si>
    <t xml:space="preserve">POSTES METALICOS AUTOPORTANTES, CONICO OU TELESCOPICO, PARA SPDA, ALTURA 20 METROS LIVRES                                                                                                                                                                                                                                                                                                                                                                                                                 </t>
  </si>
  <si>
    <t xml:space="preserve">POZOLANA DE CLASSE  C                                                                                                                                                                                                                                                                                                                                                                                                                                                                                     </t>
  </si>
  <si>
    <t xml:space="preserve">PRANCHA APARELHADA *4 X 30* CM, EM MACARANDUBA/MASSARANDUBA, ANGELIM OU EQUIVALENTE DA REGIAO                                                                                                                                                                                                                                                                                                                                                                                                             </t>
  </si>
  <si>
    <t xml:space="preserve">PRANCHA NAO APARELHADA *6 X 25* CM, EM MACARANDUBA/MASSARANDUBA, ANGELIM OU EQUIVALENTE DA REGIAO - BRUTA                                                                                                                                                                                                                                                                                                                                                                                                 </t>
  </si>
  <si>
    <t xml:space="preserve">PRANCHA NAO APARELHADA *6 X 30* CM, EM MACARANDUBA/MASSARANDUBA, ANGELIM OU EQUIVALENTE DA REGIAO - BRUTA                                                                                                                                                                                                                                                                                                                                                                                                 </t>
  </si>
  <si>
    <t xml:space="preserve">PRANCHA NAO APARELHADA *6 X 40* CM, EM MACARANDUBA/MASSARANDUBA, ANGELIM OU EQUIVALENTE DA REGIAO - BRUTA                                                                                                                                                                                                                                                                                                                                                                                                 </t>
  </si>
  <si>
    <t xml:space="preserve">PRANCHAO APARELHADO *7,5 X 23* CM, EM MACARANDUBA/MASSARANDUBA, ANGELIM OU EQUIVALENTE DA REGIAO                                                                                                                                                                                                                                                                                                                                                                                                          </t>
  </si>
  <si>
    <t xml:space="preserve">PRANCHAO APARELHADO *8 X 30* CM, EM MACARANDUBA/MASSARANDUBA, ANGELIM OU EQUIVALENTE DA REGIAO                                                                                                                                                                                                                                                                                                                                                                                                            </t>
  </si>
  <si>
    <t xml:space="preserve">PRANCHAO NAO APARELHADO *7,5 X 23* CM, EM MACARANDUBA/MASSARANDUBA, ANGELIM OU EQUIVALENTE DA REGIAO - BRUTA                                                                                                                                                                                                                                                                                                                                                                                              </t>
  </si>
  <si>
    <t xml:space="preserve">PRANCHAO NAO APARELHADO *8 X 30* CM, EM MACARANDUBA/MASSARANDUBA, ANGELIM OU EQUIVALENTE DA REGIAO - BRUTA                                                                                                                                                                                                                                                                                                                                                                                                </t>
  </si>
  <si>
    <t xml:space="preserve">PREGO DE ACO POLIDO COM CABECA DUPLA 17 X 27 (2 1/2 X 11)                                                                                                                                                                                                                                                                                                                                                                                                                                                 </t>
  </si>
  <si>
    <t xml:space="preserve">PREGO DE ACO POLIDO COM CABECA 10 X 10 (7/8 X 17)                                                                                                                                                                                                                                                                                                                                                                                                                                                         </t>
  </si>
  <si>
    <t xml:space="preserve">PREGO DE ACO POLIDO COM CABECA 10 X 11 (1 X 17)                                                                                                                                                                                                                                                                                                                                                                                                                                                           </t>
  </si>
  <si>
    <t xml:space="preserve">PREGO DE ACO POLIDO COM CABECA 12 X 12                                                                                                                                                                                                                                                                                                                                                                                                                                                                    </t>
  </si>
  <si>
    <t xml:space="preserve">PREGO DE ACO POLIDO COM CABECA 14 X 18 (1 1/2 X 14)                                                                                                                                                                                                                                                                                                                                                                                                                                                       </t>
  </si>
  <si>
    <t xml:space="preserve">PREGO DE ACO POLIDO COM CABECA 15 X 15 (1 1/4 X 13)                                                                                                                                                                                                                                                                                                                                                                                                                                                       </t>
  </si>
  <si>
    <t xml:space="preserve">PREGO DE ACO POLIDO COM CABECA 15 X 18 (1 1/2 X 13)                                                                                                                                                                                                                                                                                                                                                                                                                                                       </t>
  </si>
  <si>
    <t xml:space="preserve">PREGO DE ACO POLIDO COM CABECA 16 X 24 (2 1/4 X 12)                                                                                                                                                                                                                                                                                                                                                                                                                                                       </t>
  </si>
  <si>
    <t xml:space="preserve">PREGO DE ACO POLIDO COM CABECA 16 X 27 (2 1/2 X 12)                                                                                                                                                                                                                                                                                                                                                                                                                                                       </t>
  </si>
  <si>
    <t xml:space="preserve">PREGO DE ACO POLIDO COM CABECA 17 X 21 (2 X 11)                                                                                                                                                                                                                                                                                                                                                                                                                                                           </t>
  </si>
  <si>
    <t xml:space="preserve">PREGO DE ACO POLIDO COM CABECA 17 X 24 (2 1/4 X 11)                                                                                                                                                                                                                                                                                                                                                                                                                                                       </t>
  </si>
  <si>
    <t xml:space="preserve">PREGO DE ACO POLIDO COM CABECA 17 X 27 (2 1/2 X 11)                                                                                                                                                                                                                                                                                                                                                                                                                                                       </t>
  </si>
  <si>
    <t xml:space="preserve">PREGO DE ACO POLIDO COM CABECA 17 X 30 (2 3/4 X 11)                                                                                                                                                                                                                                                                                                                                                                                                                                                       </t>
  </si>
  <si>
    <t xml:space="preserve">PREGO DE ACO POLIDO COM CABECA 18 X 24 (2 1/4 X 10)                                                                                                                                                                                                                                                                                                                                                                                                                                                       </t>
  </si>
  <si>
    <t xml:space="preserve">PREGO DE ACO POLIDO COM CABECA 18 X 27 (2 1/2 X 10)                                                                                                                                                                                                                                                                                                                                                                                                                                                       </t>
  </si>
  <si>
    <t xml:space="preserve">PREGO DE ACO POLIDO COM CABECA 18 X 30 (2 3/4 X 10)                                                                                                                                                                                                                                                                                                                                                                                                                                                       </t>
  </si>
  <si>
    <t xml:space="preserve">PREGO DE ACO POLIDO COM CABECA 19  X 36 (3 1/4  X  9)                                                                                                                                                                                                                                                                                                                                                                                                                                                     </t>
  </si>
  <si>
    <t xml:space="preserve">PREGO DE ACO POLIDO COM CABECA 19 X 33 (3 X 9)                                                                                                                                                                                                                                                                                                                                                                                                                                                            </t>
  </si>
  <si>
    <t xml:space="preserve">PREGO DE ACO POLIDO COM CABECA 22 X 48 (4 1/4 X 5)                                                                                                                                                                                                                                                                                                                                                                                                                                                        </t>
  </si>
  <si>
    <t xml:space="preserve">PREGO DE ACO POLIDO SEM CABECA 15 X 15 (1 1/4 X 13)                                                                                                                                                                                                                                                                                                                                                                                                                                                       </t>
  </si>
  <si>
    <t xml:space="preserve">PRESSAO DE PERNAS TRIPLO, EM TUBO DE ACO CARBONO, PINTURA NO PROCESSO ELETROSTATICO - EQUIPAMENTO DE GINASTICA PARA ACADEMIA AO AR LIVRE / ACADEMIA DA TERCEIRA IDADE - ATI                                                                                                                                                                                                                                                                                                                               </t>
  </si>
  <si>
    <t xml:space="preserve">PRIMER DE POLIURETANO                                                                                                                                                                                                                                                                                                                                                                                                                                                                                     </t>
  </si>
  <si>
    <t xml:space="preserve">PRIMER EPOXI / EPOXIDICO                                                                                                                                                                                                                                                                                                                                                                                                                                                                                  </t>
  </si>
  <si>
    <t xml:space="preserve">PRIMER PARA MANTA ASFALTICA A BASE DE ASFALTO MODIFICADO DILUIDO EM SOLVENTE, APLICACAO A FRIO                                                                                                                                                                                                                                                                                                                                                                                                            </t>
  </si>
  <si>
    <t xml:space="preserve">PROJETOR DE ARGAMASSA, CAPACIDADE DE PROJECAO 1,5 M3/H, ALCANCE DA PROJECAO 30 ATE 60 M, MOTOR ELETRICO TRIFASICO                                                                                                                                                                                                                                                                                                                                                                                         </t>
  </si>
  <si>
    <t xml:space="preserve">PROJETOR DE ARGAMASSA, CAPACIDADE DE PROJECAO 2,0 M3/H, ALCANCE DA PROJECAO ATE 50 M, MOTOR ELETRICO TRIFASICO                                                                                                                                                                                                                                                                                                                                                                                            </t>
  </si>
  <si>
    <t xml:space="preserve">PROJETOR PNEUMATICO DE ARGAMASSA PARA CHAPISCO E REBOCO COM RECIPIENTE ACOPLADO, TIPO CANEQUNHA, COM VOLUME DE 1,50 L, SEM COMPRESSOR                                                                                                                                                                                                                                                                                                                                                                     </t>
  </si>
  <si>
    <t xml:space="preserve">PROLONGADOR/EXTENSOR PARA ROLO DE PINTURA 3 M                                                                                                                                                                                                                                                                                                                                                                                                                                                             </t>
  </si>
  <si>
    <t xml:space="preserve">PROLONGAMENTO / PROLONGADOR PARA CAIXA SIFONADA, PVC, 100 MM X 200 MM (NBR 5688)                                                                                                                                                                                                                                                                                                                                                                                                                          </t>
  </si>
  <si>
    <t xml:space="preserve">PROLONGAMENTO / PROLONGADOR PARA CAIXA SIFONADA, PVC, 150 MM X 150 MM (NBR 5688)                                                                                                                                                                                                                                                                                                                                                                                                                          </t>
  </si>
  <si>
    <t xml:space="preserve">PROLONGAMENTO / PROLONGADOR PARA CAIXA SIFONADA, PVC, 150 MM X 200 MM (NBR 5688)                                                                                                                                                                                                                                                                                                                                                                                                                          </t>
  </si>
  <si>
    <t xml:space="preserve">PROTETOR AUDITIVO TIPO CONCHA COM ABAFADOR DE RUIDOS, ATENUACAO ACIMA DE 22 DB                                                                                                                                                                                                                                                                                                                                                                                                                            </t>
  </si>
  <si>
    <t xml:space="preserve">PROTETOR AUDITIVO TIPO PLUG DE INSERCAO COM CORDAO, ATENUACAO SUPERIOR A 15 DB                                                                                                                                                                                                                                                                                                                                                                                                                            </t>
  </si>
  <si>
    <t xml:space="preserve">PROTETOR SOLAR FPS 30, EMBALAGEM 2 LITROS                                                                                                                                                                                                                                                                                                                                                                                                                                                                 </t>
  </si>
  <si>
    <t xml:space="preserve">PROTETOR/PONTEIRA PLASTICA PARA PONTA DE VERGALHAO DE ATE 1", TIPO PROTETOR DE ESPERA                                                                                                                                                                                                                                                                                                                                                                                                                     </t>
  </si>
  <si>
    <t xml:space="preserve">PRUMO DE CENTRO EM ACO *400* G                                                                                                                                                                                                                                                                                                                                                                                                                                                                            </t>
  </si>
  <si>
    <t xml:space="preserve">PRUMO DE PAREDE EM ACO 700 A 750 G                                                                                                                                                                                                                                                                                                                                                                                                                                                                        </t>
  </si>
  <si>
    <t xml:space="preserve">PULSADOR CAMPAINHA 10A, 250V (APENAS MODULO)                                                                                                                                                                                                                                                                                                                                                                                                                                                              </t>
  </si>
  <si>
    <t xml:space="preserve">PULSADOR CAMPAINHA 10A, 250V, CONJUNTO MONTADO PARA EMBUTIR 4" X 2" (PLACA + SUPORTE + MODULO)                                                                                                                                                                                                                                                                                                                                                                                                            </t>
  </si>
  <si>
    <t xml:space="preserve">PULSADOR MINUTERIA 10A, 250V (APENAS MODULO)                                                                                                                                                                                                                                                                                                                                                                                                                                                              </t>
  </si>
  <si>
    <t xml:space="preserve">PULSADOR MINUTERIA 10A, 250V, CONJUNTO MONTADO PARA EMBUTIR 4" X 2" (PLACA + SUPORTE + MODULO)                                                                                                                                                                                                                                                                                                                                                                                                            </t>
  </si>
  <si>
    <t xml:space="preserve">PUXADOR DE EMBUTIR TIPO CONCHA, COM FURO PARA CHAVE, EM LATAO CROMADO,  COMPRIMENTO DE APROX *100* MM E LARGURA DE APROX *40* MM                                                                                                                                                                                                                                                                                                                                                                          </t>
  </si>
  <si>
    <t xml:space="preserve">PUXADOR TIPO ALCA, EM ZAMAC CROMADO, COM COMPRIMENTO DE APROX 150 MM, COM ROSETA PARA PORTAS DE MADEIRAS, INCLUINDO PARAFUSOS                                                                                                                                                                                                                                                                                                                                                                             </t>
  </si>
  <si>
    <t xml:space="preserve">PUXADOR TIPO ALCA, EM ZAMAC CROMADO, COM ROSETAS, COMPRIMENTO DE APROX *100* MM, PARA PORTAS E JANELAS DE MADEIRA, INCLUINDO PARAFUSOS                                                                                                                                                                                                                                                                                                                                                                    </t>
  </si>
  <si>
    <t xml:space="preserve">PUXADOR TUBULAR RETO DUPLO, EM ALUMINIO CROMADO, COMPRIMENTO DE APROX 400 MM E DIAMETRO DE 25 MM (1")                                                                                                                                                                                                                                                                                                                                                                                                     </t>
  </si>
  <si>
    <t xml:space="preserve">PUXADOR TUBULAR RETO SIMPLES, EM ALUMINIO CROMADO, COM COMPRIMENTO DE APROX 400 MM E DIAMETRO DE 25 MM                                                                                                                                                                                                                                                                                                                                                                                                    </t>
  </si>
  <si>
    <t xml:space="preserve">QUADRO DE DISTRIBUICAO COM BARRAMENTO TRIFASICO, DE EMBUTIR, EM CHAPA DE ACO GALVANIZADO, PARA 12 DISJUNTORES DIN, 100 A                                                                                                                                                                                                                                                                                                                                                                                  </t>
  </si>
  <si>
    <t xml:space="preserve">QUADRO DE DISTRIBUICAO COM BARRAMENTO TRIFASICO, DE EMBUTIR, EM CHAPA DE ACO GALVANIZADO, PARA 18 DISJUNTORES DIN, 100 A, INCLUINDO BARRAMENTO                                                                                                                                                                                                                                                                                                                                                            </t>
  </si>
  <si>
    <t xml:space="preserve">QUADRO DE DISTRIBUICAO COM BARRAMENTO TRIFASICO, DE EMBUTIR, EM CHAPA DE ACO GALVANIZADO, PARA 24 DISJUNTORES DIN, 100 A                                                                                                                                                                                                                                                                                                                                                                                  </t>
  </si>
  <si>
    <t xml:space="preserve">QUADRO DE DISTRIBUICAO COM BARRAMENTO TRIFASICO, DE EMBUTIR, EM CHAPA DE ACO GALVANIZADO, PARA 28 DISJUNTORES DIN, 100 A                                                                                                                                                                                                                                                                                                                                                                                  </t>
  </si>
  <si>
    <t xml:space="preserve">QUADRO DE DISTRIBUICAO COM BARRAMENTO TRIFASICO, DE EMBUTIR, EM CHAPA DE ACO GALVANIZADO, PARA 30 DISJUNTORES DIN, 150 A                                                                                                                                                                                                                                                                                                                                                                                  </t>
  </si>
  <si>
    <t xml:space="preserve">QUADRO DE DISTRIBUICAO COM BARRAMENTO TRIFASICO, DE EMBUTIR, EM CHAPA DE ACO GALVANIZADO, PARA 30 DISJUNTORES DIN, 225 A                                                                                                                                                                                                                                                                                                                                                                                  </t>
  </si>
  <si>
    <t xml:space="preserve">QUADRO DE DISTRIBUICAO COM BARRAMENTO TRIFASICO, DE EMBUTIR, EM CHAPA DE ACO GALVANIZADO, PARA 36 DISJUNTORES DIN, 100 A                                                                                                                                                                                                                                                                                                                                                                                  </t>
  </si>
  <si>
    <t xml:space="preserve">QUADRO DE DISTRIBUICAO COM BARRAMENTO TRIFASICO, DE EMBUTIR, EM CHAPA DE ACO GALVANIZADO, PARA 40 DISJUNTORES DIN, 100 A                                                                                                                                                                                                                                                                                                                                                                                  </t>
  </si>
  <si>
    <t xml:space="preserve">QUADRO DE DISTRIBUICAO COM BARRAMENTO TRIFASICO, DE EMBUTIR, EM CHAPA DE ACO GALVANIZADO, PARA 48 DISJUNTORES DIN, 100 A                                                                                                                                                                                                                                                                                                                                                                                  </t>
  </si>
  <si>
    <t xml:space="preserve">QUADRO DE DISTRIBUICAO COM BARRAMENTO TRIFASICO, DE SOBREPOR, EM CHAPA DE ACO GALVANIZADO, PARA *42* DISJUNTORES DIN, 100 A                                                                                                                                                                                                                                                                                                                                                                               </t>
  </si>
  <si>
    <t xml:space="preserve">QUADRO DE DISTRIBUICAO COM BARRAMENTO TRIFASICO, DE SOBREPOR, EM CHAPA DE ACO GALVANIZADO, PARA 12 DISJUNTORES DIN, 100 A                                                                                                                                                                                                                                                                                                                                                                                 </t>
  </si>
  <si>
    <t xml:space="preserve">QUADRO DE DISTRIBUICAO COM BARRAMENTO TRIFASICO, DE SOBREPOR, EM CHAPA DE ACO GALVANIZADO, PARA 18 DISJUNTORES DIN, 100 A                                                                                                                                                                                                                                                                                                                                                                                 </t>
  </si>
  <si>
    <t xml:space="preserve">QUADRO DE DISTRIBUICAO COM BARRAMENTO TRIFASICO, DE SOBREPOR, EM CHAPA DE ACO GALVANIZADO, PARA 28 DISJUNTORES DIN, 100 A                                                                                                                                                                                                                                                                                                                                                                                 </t>
  </si>
  <si>
    <t xml:space="preserve">QUADRO DE DISTRIBUICAO COM BARRAMENTO TRIFASICO, DE SOBREPOR, EM CHAPA DE ACO GALVANIZADO, PARA 30 DISJUNTORES DIN, 100 A                                                                                                                                                                                                                                                                                                                                                                                 </t>
  </si>
  <si>
    <t xml:space="preserve">QUADRO DE DISTRIBUICAO COM BARRAMENTO TRIFASICO, DE SOBREPOR, EM CHAPA DE ACO GALVANIZADO, PARA 36 DISJUNTORES DIN, 100 A                                                                                                                                                                                                                                                                                                                                                                                 </t>
  </si>
  <si>
    <t xml:space="preserve">QUADRO DE DISTRIBUICAO COM BARRAMENTO TRIFASICO, DE SOBREPOR, EM CHAPA DE ACO GALVANIZADO, PARA 48 DISJUNTORES DIN, 100 A                                                                                                                                                                                                                                                                                                                                                                                 </t>
  </si>
  <si>
    <t xml:space="preserve">QUADRO DE DISTRIBUICAO, EM PVC, DE EMBUTIR, COM BARRAMENTO TERRA / NEUTRO, PARA 12 DISJUNTORES NEMA OU 16 DISJUNTORES DIN                                                                                                                                                                                                                                                                                                                                                                                 </t>
  </si>
  <si>
    <t xml:space="preserve">QUADRO DE DISTRIBUICAO, EM PVC, DE EMBUTIR, COM BARRAMENTO TERRA / NEUTRO, PARA 18 DISJUNTORES NEMA OU 24 DISJUNTORES DIN                                                                                                                                                                                                                                                                                                                                                                                 </t>
  </si>
  <si>
    <t xml:space="preserve">QUADRO DE DISTRIBUICAO, EM PVC, DE EMBUTIR, COM BARRAMENTO TERRA / NEUTRO, PARA 27 DISJUNTORES NEMA OU 36 DISJUNTORES DIN                                                                                                                                                                                                                                                                                                                                                                                 </t>
  </si>
  <si>
    <t xml:space="preserve">QUADRO DE DISTRIBUICAO, EM PVC, DE EMBUTIR, COM BARRAMENTO TERRA / NEUTRO, PARA 48 DISJUNTORES DIN                                                                                                                                                                                                                                                                                                                                                                                                        </t>
  </si>
  <si>
    <t xml:space="preserve">QUADRO DE DISTRIBUICAO, EM PVC, DE EMBUTIR, COM BARRAMENTO TERRA / NEUTRO, PARA 6 DISJUNTORES NEMA OU 8 DISJUNTORES DIN                                                                                                                                                                                                                                                                                                                                                                                   </t>
  </si>
  <si>
    <t xml:space="preserve">QUADRO DE DISTRIBUICAO, SEM BARRAMENTO, EM PVC, DE EMBUTIR, PARA 12 DISJUNTORES NEMA OU 16 DISJUNTORES DIN                                                                                                                                                                                                                                                                                                                                                                                                </t>
  </si>
  <si>
    <t xml:space="preserve">QUADRO DE DISTRIBUICAO, SEM BARRAMENTO, EM PVC, DE EMBUTIR, PARA 18 DISJUNTORES NEMA OU 24 DISJUNTORES DIN                                                                                                                                                                                                                                                                                                                                                                                                </t>
  </si>
  <si>
    <t xml:space="preserve">QUADRO DE DISTRIBUICAO, SEM BARRAMENTO, EM PVC, DE EMBUTIR, PARA 27 DISJUNTORES NEMA OU 36 DISJUNTORES DIN                                                                                                                                                                                                                                                                                                                                                                                                </t>
  </si>
  <si>
    <t xml:space="preserve">QUADRO DE DISTRIBUICAO, SEM BARRAMENTO, EM PVC, DE EMBUTIR, PARA 3 DISJUNTORES NEMA OU 4 DISJUNTORES DIN                                                                                                                                                                                                                                                                                                                                                                                                  </t>
  </si>
  <si>
    <t xml:space="preserve">QUADRO DE DISTRIBUICAO, SEM BARRAMENTO, EM PVC, DE EMBUTIR, PARA 6 DISJUNTORES NEMA OU 8 DISJUNTORES DIN                                                                                                                                                                                                                                                                                                                                                                                                  </t>
  </si>
  <si>
    <t xml:space="preserve">QUADRO DE DISTRIBUICAO, SEM BARRAMENTO, EM PVC, DE SOBREPOR,  PARA 3 DISJUNTORES NEMA OU 4 DISJUNTORES DIN                                                                                                                                                                                                                                                                                                                                                                                                </t>
  </si>
  <si>
    <t xml:space="preserve">QUADRO DE DISTRIBUICAO, SEM BARRAMENTO, EM PVC, DE SOBREPOR, PARA 12 DISJUNTORES NEMA OU 16 DISJUNTORES DIN                                                                                                                                                                                                                                                                                                                                                                                               </t>
  </si>
  <si>
    <t xml:space="preserve">QUADRO DE DISTRIBUICAO, SEM BARRAMENTO, EM PVC, DE SOBREPOR, PARA 18 DISJUNTORES NEMA OU 24 DISJUNTORES DIN                                                                                                                                                                                                                                                                                                                                                                                               </t>
  </si>
  <si>
    <t xml:space="preserve">QUADRO DE DISTRIBUICAO, SEM BARRAMENTO, EM PVC, DE SOBREPOR, PARA 27 DISJUNTORES NEMA OU 36 DISJUNTORES DIN                                                                                                                                                                                                                                                                                                                                                                                               </t>
  </si>
  <si>
    <t xml:space="preserve">QUADRO DE DISTRIBUICAO, SEM BARRAMENTO, EM PVC, DE SOBREPOR, PARA 6 DISJUNTORES NEMA OU 8 DISJUNTORES DIN                                                                                                                                                                                                                                                                                                                                                                                                 </t>
  </si>
  <si>
    <t xml:space="preserve">RACK DE PISO PARA SERVIDOR, ABERTO, EM COLUNA, 44U X *570* MM                                                                                                                                                                                                                                                                                                                                                                                                                                             </t>
  </si>
  <si>
    <t xml:space="preserve">RACK DE PISO PARA SERVIDOR, FECHADO, 44U, COM PORTA, 44U X *570* MM                                                                                                                                                                                                                                                                                                                                                                                                                                       </t>
  </si>
  <si>
    <t xml:space="preserve">RALO FOFO COM REQUADRO, QUADRADO 150 X 150 MM                                                                                                                                                                                                                                                                                                                                                                                                                                                             </t>
  </si>
  <si>
    <t xml:space="preserve">RALO FOFO COM REQUADRO, QUADRADO 200 X 200 MM                                                                                                                                                                                                                                                                                                                                                                                                                                                             </t>
  </si>
  <si>
    <t xml:space="preserve">RALO FOFO COM REQUADRO, QUADRADO 250 X 250 MM                                                                                                                                                                                                                                                                                                                                                                                                                                                             </t>
  </si>
  <si>
    <t xml:space="preserve">RALO FOFO COM REQUADRO, QUADRADO 300 X 300 MM                                                                                                                                                                                                                                                                                                                                                                                                                                                             </t>
  </si>
  <si>
    <t xml:space="preserve">RALO FOFO COM REQUADRO, QUADRADO 400 X 400 MM                                                                                                                                                                                                                                                                                                                                                                                                                                                             </t>
  </si>
  <si>
    <t xml:space="preserve">RALO FOFO SEMIESFERICO, 100 MM, PARA LAJES/ CALHAS                                                                                                                                                                                                                                                                                                                                                                                                                                                        </t>
  </si>
  <si>
    <t xml:space="preserve">RALO FOFO SEMIESFERICO, 150 MM, PARA LAJES/ CALHAS                                                                                                                                                                                                                                                                                                                                                                                                                                                        </t>
  </si>
  <si>
    <t xml:space="preserve">RALO FOFO SEMIESFERICO, 200 MM, PARA LAJES/ CALHAS                                                                                                                                                                                                                                                                                                                                                                                                                                                        </t>
  </si>
  <si>
    <t xml:space="preserve">RALO FOFO SEMIESFERICO, 75 MM, PARA LAJES/ CALHAS                                                                                                                                                                                                                                                                                                                                                                                                                                                         </t>
  </si>
  <si>
    <t xml:space="preserve">RALO SECO / RALO DE PASSAGEM EM PVC, QUADRADO, 100 X 100 X 53 MM, SAIDA 40 MM, COM GRELHA BRANCA                                                                                                                                                                                                                                                                                                                                                                                                          </t>
  </si>
  <si>
    <t xml:space="preserve">RALO SECO CONICO, PVC, 100 X 40 MM,  COM GRELHA REDONDA BRANCA                                                                                                                                                                                                                                                                                                                                                                                                                                            </t>
  </si>
  <si>
    <t xml:space="preserve">RALO SECO CONICO, PVC, 100 X 40 MM, COM GRELHA QUADRADA BRANCA                                                                                                                                                                                                                                                                                                                                                                                                                                            </t>
  </si>
  <si>
    <t xml:space="preserve">RALO SIFONADO CILINDRICO, PVC, 100 X 40 MM,  COM GRELHA REDONDA BRANCA                                                                                                                                                                                                                                                                                                                                                                                                                                    </t>
  </si>
  <si>
    <t xml:space="preserve">RALO SIFONADO QUADRADO, PVC, 100 X 53 MM, SAIDA 40 MM, COM GRELHA QUADRADA BRANCA                                                                                                                                                                                                                                                                                                                                                                                                                         </t>
  </si>
  <si>
    <t xml:space="preserve">RALO SIFONADO REDONDO CONICO, PVC, 100 X 40 MM, COM GRELHA REDONDA BRANCA                                                                                                                                                                                                                                                                                                                                                                                                                                 </t>
  </si>
  <si>
    <t xml:space="preserve">REATOR ELETRONICO BIVOLT PARA 1 LAMPADA FLUORESCENTE DE 18/20 W                                                                                                                                                                                                                                                                                                                                                                                                                                           </t>
  </si>
  <si>
    <t xml:space="preserve">REATOR ELETRONICO BIVOLT PARA 1 LAMPADA FLUORESCENTE DE 36/40 W                                                                                                                                                                                                                                                                                                                                                                                                                                           </t>
  </si>
  <si>
    <t xml:space="preserve">REATOR ELETRONICO BIVOLT PARA 2 LAMPADAS FLUORESCENTES DE 14 W                                                                                                                                                                                                                                                                                                                                                                                                                                            </t>
  </si>
  <si>
    <t xml:space="preserve">REATOR ELETRONICO BIVOLT PARA 2 LAMPADAS FLUORESCENTES DE 18/20 W                                                                                                                                                                                                                                                                                                                                                                                                                                         </t>
  </si>
  <si>
    <t xml:space="preserve">REATOR ELETRONICO BIVOLT PARA 2 LAMPADAS FLUORESCENTES DE 36/40 W                                                                                                                                                                                                                                                                                                                                                                                                                                         </t>
  </si>
  <si>
    <t xml:space="preserve">REATOR INTERNO/INTEGRADO PARA LAMPADA VAPOR METALICO 400 W, ALTO FATOR DE POTENCIA                                                                                                                                                                                                                                                                                                                                                                                                                        </t>
  </si>
  <si>
    <t xml:space="preserve">REATOR P/ 1 LAMPADA VAPOR DE SODIO 250W USO EXTERNO                                                                                                                                                                                                                                                                                                                                                                                                                                                       </t>
  </si>
  <si>
    <t xml:space="preserve">REBITE DE REPUXO EM ALUMINIO VAZADO, DIAMETRO 3,2 X 8 MM DE COMPRIMENTO (1KG = 1025 UNIDADES)                                                                                                                                                                                                                                                                                                                                                                                                             </t>
  </si>
  <si>
    <t xml:space="preserve">REBOLO ABRASIVO RETO DE USO GERAL GRAO 36, DE 6 X 1 " ( DIAMETRO X ALTURA)                                                                                                                                                                                                                                                                                                                                                                                                                                </t>
  </si>
  <si>
    <t xml:space="preserve">REBOLO ABRASIVO RETO DE USO GERAL GRAO 36, DE 6 X 3/4 " (DIAMETRO X ALTURA)                                                                                                                                                                                                                                                                                                                                                                                                                               </t>
  </si>
  <si>
    <t xml:space="preserve">RECICLADORA DE ASFALTO A FRIO SOBRE RODAS, LARG. FRESAGEM 2,00 M, POT. 315 KW/422 HP                                                                                                                                                                                                                                                                                                                                                                                                                      </t>
  </si>
  <si>
    <t xml:space="preserve">REDUCAO EXCENTRICA PVC, DN 100 X 50 MM, PARA ESGOTO PREDIAL                                                                                                                                                                                                                                                                                                                                                                                                                                               </t>
  </si>
  <si>
    <t xml:space="preserve">REDUCAO EXCENTRICA PVC, DN 100 X 75 MM, PARA ESGOTO PREDIAL                                                                                                                                                                                                                                                                                                                                                                                                                                               </t>
  </si>
  <si>
    <t xml:space="preserve">REDUCAO EXCENTRICA PVC, DN 75 X 50 MM, PARA ESGOTO PREDIAL                                                                                                                                                                                                                                                                                                                                                                                                                                                </t>
  </si>
  <si>
    <t xml:space="preserve">REDUCAO EXCENTRICA PVC, SERIE R, DN 100 X 75 MM, PARA ESGOTO PREDIAL                                                                                                                                                                                                                                                                                                                                                                                                                                      </t>
  </si>
  <si>
    <t xml:space="preserve">REDUCAO EXCENTRICA PVC, SERIE R, DN 150 X 100 MM, PARA ESGOTO PREDIAL                                                                                                                                                                                                                                                                                                                                                                                                                                     </t>
  </si>
  <si>
    <t xml:space="preserve">REDUCAO EXCENTRICA PVC, SERIE R, DN 75 X 50 MM, PARA ESGOTO PREDIAL                                                                                                                                                                                                                                                                                                                                                                                                                                       </t>
  </si>
  <si>
    <t xml:space="preserve">REDUCAO FIXA TIPO STORZ, ENGATE RAPIDO 2.1/2" X 1.1/2", EM LATAO, PARA INSTALACAO PREDIAL COMBATE A INCENDIO PREDIAL                                                                                                                                                                                                                                                                                                                                                                                      </t>
  </si>
  <si>
    <t xml:space="preserve">REDUCAO PVC PBA, JE, PB, DN 100 X 50 / DE 110 X 60 MM, PARA REDE DE AGUA                                                                                                                                                                                                                                                                                                                                                                                                                                  </t>
  </si>
  <si>
    <t xml:space="preserve">REDUCAO PVC PBA, JE, PB, DN 100 X 75 / DE 110 X 85 MM, PARA REDE DE AGUA                                                                                                                                                                                                                                                                                                                                                                                                                                  </t>
  </si>
  <si>
    <t xml:space="preserve">REDUCAO PVC PBA, JE, PB, DN 75 X 50 / DE 85 X 60 MM, PARA REDE DE AGUA                                                                                                                                                                                                                                                                                                                                                                                                                                    </t>
  </si>
  <si>
    <t xml:space="preserve">REFLETOR REDONDO EM ALUMINIO ANODIZADO PARA LAMPADA VAPOR DE MERCURIO/SODIO, CORPO EM ALUMINIO COM PINTURA EPOXI, PARA LAMPADA E-27 DE 300 W, COM SUPORTE REDONDO E ALCA REGULAVEL PARA FIXACAO.                                                                                                                                                                                                                                                                                                          </t>
  </si>
  <si>
    <t xml:space="preserve">REGISTRO DE ESFERA DE PASSEIO, PVC PARA POLIETILENO, 20 MM                                                                                                                                                                                                                                                                                                                                                                                                                                                </t>
  </si>
  <si>
    <t xml:space="preserve">REGISTRO DE ESFERA PVC, COM BORBOLETA, COM ROSCA EXTERNA, DE 1/2"                                                                                                                                                                                                                                                                                                                                                                                                                                         </t>
  </si>
  <si>
    <t xml:space="preserve">REGISTRO DE ESFERA PVC, COM BORBOLETA, COM ROSCA EXTERNA, DE 3/4"                                                                                                                                                                                                                                                                                                                                                                                                                                         </t>
  </si>
  <si>
    <t xml:space="preserve">REGISTRO DE ESFERA PVC, COM CABECA QUADRADA, COM ROSCA EXTERNA, 1/2"                                                                                                                                                                                                                                                                                                                                                                                                                                      </t>
  </si>
  <si>
    <t xml:space="preserve">REGISTRO DE ESFERA PVC, COM CABECA QUADRADA, COM ROSCA EXTERNA, 3/4"                                                                                                                                                                                                                                                                                                                                                                                                                                      </t>
  </si>
  <si>
    <t xml:space="preserve">REGISTRO DE ESFERA, PVC, COM VOLANTE, VS, ROSCAVEL, DN 1 1/2", COM CORPO DIVIDIDO                                                                                                                                                                                                                                                                                                                                                                                                                         </t>
  </si>
  <si>
    <t xml:space="preserve">REGISTRO DE ESFERA, PVC, COM VOLANTE, VS, ROSCAVEL, DN 1 1/4", COM CORPO DIVIDIDO                                                                                                                                                                                                                                                                                                                                                                                                                         </t>
  </si>
  <si>
    <t xml:space="preserve">REGISTRO DE ESFERA, PVC, COM VOLANTE, VS, ROSCAVEL, DN 1/2", COM CORPO DIVIDIDO                                                                                                                                                                                                                                                                                                                                                                                                                           </t>
  </si>
  <si>
    <t xml:space="preserve">REGISTRO DE ESFERA, PVC, COM VOLANTE, VS, ROSCAVEL, DN 1", COM CORPO DIVIDIDO                                                                                                                                                                                                                                                                                                                                                                                                                             </t>
  </si>
  <si>
    <t xml:space="preserve">REGISTRO DE ESFERA, PVC, COM VOLANTE, VS, ROSCAVEL, DN 2", COM CORPO DIVIDIDO                                                                                                                                                                                                                                                                                                                                                                                                                             </t>
  </si>
  <si>
    <t xml:space="preserve">REGISTRO DE ESFERA, PVC, COM VOLANTE, VS, ROSCAVEL, DN 3/4", COM CORPO DIVIDIDO                                                                                                                                                                                                                                                                                                                                                                                                                           </t>
  </si>
  <si>
    <t xml:space="preserve">REGISTRO DE ESFERA, PVC, COM VOLANTE, VS, SOLDAVEL, DN 20 MM, COM CORPO DIVIDIDO                                                                                                                                                                                                                                                                                                                                                                                                                          </t>
  </si>
  <si>
    <t xml:space="preserve">REGISTRO DE ESFERA, PVC, COM VOLANTE, VS, SOLDAVEL, DN 25 MM, COM CORPO DIVIDIDO                                                                                                                                                                                                                                                                                                                                                                                                                          </t>
  </si>
  <si>
    <t xml:space="preserve">REGISTRO DE ESFERA, PVC, COM VOLANTE, VS, SOLDAVEL, DN 32 MM, COM CORPO DIVIDIDO                                                                                                                                                                                                                                                                                                                                                                                                                          </t>
  </si>
  <si>
    <t xml:space="preserve">REGISTRO DE ESFERA, PVC, COM VOLANTE, VS, SOLDAVEL, DN 40 MM, COM CORPO DIVIDIDO                                                                                                                                                                                                                                                                                                                                                                                                                          </t>
  </si>
  <si>
    <t xml:space="preserve">REGISTRO DE ESFERA, PVC, COM VOLANTE, VS, SOLDAVEL, DN 50 MM, COM CORPO DIVIDIDO                                                                                                                                                                                                                                                                                                                                                                                                                          </t>
  </si>
  <si>
    <t xml:space="preserve">REGISTRO DE ESFERA, PVC, COM VOLANTE, VS, SOLDAVEL, DN 60 MM, COM CORPO DIVIDIDO                                                                                                                                                                                                                                                                                                                                                                                                                          </t>
  </si>
  <si>
    <t xml:space="preserve">REGISTRO DE PRESSAO PVC, ROSCAVEL, VOLANTE SIMPLES, DE 1/2"                                                                                                                                                                                                                                                                                                                                                                                                                                               </t>
  </si>
  <si>
    <t xml:space="preserve">REGISTRO DE PRESSAO PVC, ROSCAVEL, VOLANTE SIMPLES, DE 3/4"                                                                                                                                                                                                                                                                                                                                                                                                                                               </t>
  </si>
  <si>
    <t xml:space="preserve">REGISTRO DE PRESSAO PVC, SOLDAVEL, VOLANTE SIMPLES, DE 20 MM                                                                                                                                                                                                                                                                                                                                                                                                                                              </t>
  </si>
  <si>
    <t xml:space="preserve">REGISTRO DE PRESSAO PVC, SOLDAVEL, VOLANTE SIMPLES, DE 25 MM                                                                                                                                                                                                                                                                                                                                                                                                                                              </t>
  </si>
  <si>
    <t xml:space="preserve">REGISTRO GAVETA BRUTO EM LATAO FORJADO, BITOLA 1 " (REF 1509)                                                                                                                                                                                                                                                                                                                                                                                                                                             </t>
  </si>
  <si>
    <t xml:space="preserve">REGISTRO GAVETA BRUTO EM LATAO FORJADO, BITOLA 1 1/2 " (REF 1509)                                                                                                                                                                                                                                                                                                                                                                                                                                         </t>
  </si>
  <si>
    <t xml:space="preserve">REGISTRO GAVETA BRUTO EM LATAO FORJADO, BITOLA 1 1/4 " (REF 1509)                                                                                                                                                                                                                                                                                                                                                                                                                                         </t>
  </si>
  <si>
    <t xml:space="preserve">REGISTRO GAVETA BRUTO EM LATAO FORJADO, BITOLA 1/2 " (REF 1509)                                                                                                                                                                                                                                                                                                                                                                                                                                           </t>
  </si>
  <si>
    <t xml:space="preserve">REGISTRO GAVETA BRUTO EM LATAO FORJADO, BITOLA 2 " (REF 1509)                                                                                                                                                                                                                                                                                                                                                                                                                                             </t>
  </si>
  <si>
    <t xml:space="preserve">REGISTRO GAVETA BRUTO EM LATAO FORJADO, BITOLA 2 1/2 " (REF 1509)                                                                                                                                                                                                                                                                                                                                                                                                                                         </t>
  </si>
  <si>
    <t xml:space="preserve">REGISTRO GAVETA BRUTO EM LATAO FORJADO, BITOLA 3 " (REF 1509)                                                                                                                                                                                                                                                                                                                                                                                                                                             </t>
  </si>
  <si>
    <t xml:space="preserve">REGISTRO GAVETA BRUTO EM LATAO FORJADO, BITOLA 3/4 " (REF 1509)                                                                                                                                                                                                                                                                                                                                                                                                                                           </t>
  </si>
  <si>
    <t xml:space="preserve">REGISTRO GAVETA BRUTO EM LATAO FORJADO, BITOLA 4 " (REF 1509)                                                                                                                                                                                                                                                                                                                                                                                                                                             </t>
  </si>
  <si>
    <t xml:space="preserve">REGISTRO GAVETA COM ACABAMENTO E CANOPLA CROMADOS, SIMPLES, BITOLA 1 " (REF 1509)                                                                                                                                                                                                                                                                                                                                                                                                                         </t>
  </si>
  <si>
    <t xml:space="preserve">REGISTRO GAVETA COM ACABAMENTO E CANOPLA CROMADOS, SIMPLES, BITOLA 1 1/2 " (REF 1509)                                                                                                                                                                                                                                                                                                                                                                                                                     </t>
  </si>
  <si>
    <t xml:space="preserve">REGISTRO GAVETA COM ACABAMENTO E CANOPLA CROMADOS, SIMPLES, BITOLA 1 1/4 " (REF 1509)                                                                                                                                                                                                                                                                                                                                                                                                                     </t>
  </si>
  <si>
    <t xml:space="preserve">REGISTRO GAVETA COM ACABAMENTO E CANOPLA CROMADOS, SIMPLES, BITOLA 1/2 " (REF 1509)                                                                                                                                                                                                                                                                                                                                                                                                                       </t>
  </si>
  <si>
    <t xml:space="preserve">REGISTRO GAVETA COM ACABAMENTO E CANOPLA CROMADOS, SIMPLES, BITOLA 3/4 " (REF 1509)                                                                                                                                                                                                                                                                                                                                                                                                                       </t>
  </si>
  <si>
    <t xml:space="preserve">REGISTRO OU REGULADOR DE GAS COZINHA, VAZAO DE 2 KG/H, 2,8 KPA                                                                                                                                                                                                                                                                                                                                                                                                                                            </t>
  </si>
  <si>
    <t xml:space="preserve">REGISTRO OU VALVULA GLOBO ANGULAR EM LATAO, PARA HIDRANTES EM INSTALACAO PREDIAL DE INCENDIO, 45 GRAUS, DIAMETRO DE 2 1/2", COM VOLANTE, CLASSE DE PRESSAO DE ATE 200 PSI                                                                                                                                                                                                                                                                                                                                 </t>
  </si>
  <si>
    <t xml:space="preserve">REGISTRO PRESSAO BRUTO EM LATAO FORJADO, BITOLA 1/2 " (REF 1400)                                                                                                                                                                                                                                                                                                                                                                                                                                          </t>
  </si>
  <si>
    <t xml:space="preserve">REGISTRO PRESSAO BRUTO EM LATAO FORJADO, BITOLA 3/4 " (REF 1400)                                                                                                                                                                                                                                                                                                                                                                                                                                          </t>
  </si>
  <si>
    <t xml:space="preserve">REGISTRO PRESSAO COM ACABAMENTO E CANOPLA CROMADA, SIMPLES, BITOLA 1/2 " (REF 1416)                                                                                                                                                                                                                                                                                                                                                                                                                       </t>
  </si>
  <si>
    <t xml:space="preserve">REGISTRO PRESSAO COM ACABAMENTO E CANOPLA CROMADA, SIMPLES, BITOLA 3/4 " (REF 1416)                                                                                                                                                                                                                                                                                                                                                                                                                       </t>
  </si>
  <si>
    <t xml:space="preserve">REGUA DE ALUMINIO PARA PEDREIRO 2 X 1 "                                                                                                                                                                                                                                                                                                                                                                                                                                                                   </t>
  </si>
  <si>
    <t xml:space="preserve">REGUA VIBRADORA DUPLA PARA CONCRETO A GASOLINA 5,5 HP, PESO DE 60 KG, COMPRIMENTO 4 M                                                                                                                                                                                                                                                                                                                                                                                                                     </t>
  </si>
  <si>
    <t xml:space="preserve">REGUA VIBRATORIA DE CONCRETO TRELICADA, EQUIPADA COM MOTOR A GASOLINA DE 9 HP                                                                                                                                                                                                                                                                                                                                                                                                                             </t>
  </si>
  <si>
    <t xml:space="preserve">REJUNTE CIMENTICIO, QUALQUER COR                                                                                                                                                                                                                                                                                                                                                                                                                                                                          </t>
  </si>
  <si>
    <t xml:space="preserve">REJUNTE EPOXI, QUALQUER COR                                                                                                                                                                                                                                                                                                                                                                                                                                                                               </t>
  </si>
  <si>
    <t xml:space="preserve">RELE FOTOELETRICO INTERNO E EXTERNO BIVOLT 1000 W, DE CONECTOR, SEM BASE                                                                                                                                                                                                                                                                                                                                                                                                                                  </t>
  </si>
  <si>
    <t xml:space="preserve">RELE TERMICO BIMETAL PARA USO EM MOTORES TRIFASICOS, TENSAO 380 V, POTENCIA ATE 15 CV, CORRENTE NOMINAL MAXIMA 22 A                                                                                                                                                                                                                                                                                                                                                                                       </t>
  </si>
  <si>
    <t xml:space="preserve">RESINA ACRILICA PREMIUM BASE AGUA - COR BRANCA                                                                                                                                                                                                                                                                                                                                                                                                                                                            </t>
  </si>
  <si>
    <t xml:space="preserve">RESPIRADOR DESCARTAVEL SEM VALVULA DE EXALACAO, PFF 1                                                                                                                                                                                                                                                                                                                                                                                                                                                     </t>
  </si>
  <si>
    <t xml:space="preserve">RETARDO PARA CORDEL DETONANTE                                                                                                                                                                                                                                                                                                                                                                                                                                                                             </t>
  </si>
  <si>
    <t xml:space="preserve">RETROESCAVADEIRA SOBRE RODAS COM CARREGADEIRA, TRACAO 4 X 2, POTENCIA LIQUIDA 79 HP, PESO OPERACIONAL MINIMO DE 6570 KG, CAPACIDADE DA CARREGADEIRA DE 1,00 M3 E DA  RETROESCAVADEIRA MINIMA DE 0,20 M3, PROFUNDIDADE DE ESCAVACAO MAXIMA DE 4,37 M                                                                                                                                                                                                                                                       </t>
  </si>
  <si>
    <t xml:space="preserve">RETROESCAVADEIRA SOBRE RODAS COM CARREGADEIRA, TRACAO 4 X 4, POTENCIA LIQUIDA 72 HP, PESO OPERACIONAL MINIMO DE 7140 KG, CAPACIDADE MINIMA DA CARREGADEIRA DE 0,79 M3 E DA RETROESCAVADEIRA MINIMA DE 0,18 M3, PROFUNDIDADE DE ESCAVACAO MAXIMA DE 4,50 M                                                                                                                                                                                                                                                 </t>
  </si>
  <si>
    <t xml:space="preserve">RETROESCAVADEIRA SOBRE RODAS COM CARREGADEIRA, TRACAO 4 X 4, POTENCIA LIQUIDA 88 HP, PESO OPERACIONAL MINIMO DE 6674 KG, CAPACIDADE DA CARREGADEIRA DE 1,00 M3 E DA  RETROESCAVADEIRA MINIMA DE 0,26 M3, PROFUNDIDADE DE ESCAVACAO MAXIMA DE 4,37 M                                                                                                                                                                                                                                                       </t>
  </si>
  <si>
    <t xml:space="preserve">REVESTIMENTO DE PAREDE EM GRANILITE, MARMORITE OU GRANITINA - ESP = 5 MM (INCLUSO EXECUCAO)                                                                                                                                                                                                                                                                                                                                                                                                               </t>
  </si>
  <si>
    <t xml:space="preserve">REVESTIMENTO DE PAREDE EM GRANILITE, MARMORITE OU GRANITINA COLORIDO - ESP = 5 MM (INCLUSO EXECUCAO)                                                                                                                                                                                                                                                                                                                                                                                                      </t>
  </si>
  <si>
    <t xml:space="preserve">REVESTIMENTO EM CERAMICA ESMALTADA COMERCIAL, PEI MENOR OU IGUAL A 3, FORMATO MENOR OU IGUAL A 2025 CM2                                                                                                                                                                                                                                                                                                                                                                                                   </t>
  </si>
  <si>
    <t xml:space="preserve">REVESTIMENTO EM CERAMICA ESMALTADA EXTRA, PEI MAIOR OU IGUAL 4, FORMATO MAIOR A 2025 CM2                                                                                                                                                                                                                                                                                                                                                                                                                  </t>
  </si>
  <si>
    <t xml:space="preserve">REVESTIMENTO EM CERAMICA ESMALTADA EXTRA, PEI MENOR OU IGUAL A 3, FORMATO MENOR OU IGUAL A 2025 CM2                                                                                                                                                                                                                                                                                                                                                                                                       </t>
  </si>
  <si>
    <t xml:space="preserve">REVESTIMENTO EPOXI DE ALTA RESISTENCIA QUIMICA, ISENTO DE SOLVENTES, BICOMPONENTE                                                                                                                                                                                                                                                                                                                                                                                                                         </t>
  </si>
  <si>
    <t xml:space="preserve">REVESTIMENTO PARA ESCADA EM GRANILITE, MARMORITE OU GRANITINA ESP = 8 MM (INCLUSO EXECUCAO)                                                                                                                                                                                                                                                                                                                                                                                                               </t>
  </si>
  <si>
    <t xml:space="preserve">RIPA APARELHADA *1,5 X 5* CM, EM MACARANDUBA/MASSARANDUBA, ANGELIM OU EQUIVALENTE DA REGIAO                                                                                                                                                                                                                                                                                                                                                                                                               </t>
  </si>
  <si>
    <t xml:space="preserve">RIPA NAO APARELHADA *1 X 3* CM, EM MACARANDUBA/MASSARANDUBA, ANGELIM OU EQUIVALENTE DA REGIAO - BRUTA                                                                                                                                                                                                                                                                                                                                                                                                     </t>
  </si>
  <si>
    <t xml:space="preserve">RIPA NAO APARELHADA, *1,5 X 5* CM, EM MACARANDUBA/MASSARANDUBA, ANGELIM OU EQUIVALENTE DA REGIAO - BRUTA                                                                                                                                                                                                                                                                                                                                                                                                  </t>
  </si>
  <si>
    <t xml:space="preserve">RODAFORRO EM PVC, PARA FORRO DE PVC, COMPRIMENTO 6 M                                                                                                                                                                                                                                                                                                                                                                                                                                                      </t>
  </si>
  <si>
    <t xml:space="preserve">RODAPE ARDOSIA, CINZA, 10 CM, E= *1CM                                                                                                                                                                                                                                                                                                                                                                                                                                                                     </t>
  </si>
  <si>
    <t xml:space="preserve">RODAPE DE BORRACHA LISO, H = 70 MM, E = *2* MM, PARA ARGAMASSA, PRETO                                                                                                                                                                                                                                                                                                                                                                                                                                     </t>
  </si>
  <si>
    <t xml:space="preserve">RODAPE DE MADEIRA MACICA CUMARU/IPE CHAMPANHE OU EQUIVALENTE DA REGIAO, *1,5 X 7 CM                                                                                                                                                                                                                                                                                                                                                                                                                       </t>
  </si>
  <si>
    <t xml:space="preserve">RODAPE EM MARMORE, POLIDO, BRANCO COMUM, L= *7* CM, E=  *2* CM, CORTE RETO                                                                                                                                                                                                                                                                                                                                                                                                                                </t>
  </si>
  <si>
    <t xml:space="preserve">RODAPE EM POLIESTIRENO, BRANCO, H = *5* CM, E = *1,5* CM                                                                                                                                                                                                                                                                                                                                                                                                                                                  </t>
  </si>
  <si>
    <t xml:space="preserve">RODAPE OU RODABANCADA EM GRANITO, POLIDO, TIPO ANDORINHA/ QUARTZ/ CASTELO/ CORUMBA OU OUTROS EQUIVALENTES DA REGIAO, H= 10 CM, E=  *2,0* CM                                                                                                                                                                                                                                                                                                                                                               </t>
  </si>
  <si>
    <t xml:space="preserve">RODAPE PLANO PARA PISO VINILICO, H = 5 CM                                                                                                                                                                                                                                                                                                                                                                                                                                                                 </t>
  </si>
  <si>
    <t xml:space="preserve">RODAPE PRE-MOLDADO DE GRANILITE, MARMORITE OU GRANITINA L = 10 CM                                                                                                                                                                                                                                                                                                                                                                                                                                         </t>
  </si>
  <si>
    <t xml:space="preserve">RODIZIO TIPO NAPOLEAO PARA JANELAS DE CORRER, EM ZAMAC, COMPRIMENTO DE APROX 60 CM, COM ROLAMENTO EM ACO                                                                                                                                                                                                                                                                                                                                                                                                  </t>
  </si>
  <si>
    <t xml:space="preserve">RODO PARA CHAO 40 CM COM CABO                                                                                                                                                                                                                                                                                                                                                                                                                                                                             </t>
  </si>
  <si>
    <t xml:space="preserve">ROLDANA CONCAVA DUPLA, 4 RODAS, EM ZAMAC COM CHAPA DE LATAO, ROLAMENTOS EM ACO, PARA PORTAS E JANELAS DE CORRER                                                                                                                                                                                                                                                                                                                                                                                           </t>
  </si>
  <si>
    <t xml:space="preserve">ROLDANA CONCAVA DUPLA, 4 RODAS, PARA PORTA DE CORRER, EM ZAMAC COM CHAPA DE ACO,  ROLAMENTO INTERNO BLINDADO DE ACO REVESTIDO EM NYLON                                                                                                                                                                                                                                                                                                                                                                    </t>
  </si>
  <si>
    <t xml:space="preserve">ROLDANA PLASTICA COM PREGO, TAMANHO 30 X 30 MM, PARA INSTALACAO ELETRICA APARENTE                                                                                                                                                                                                                                                                                                                                                                                                                         </t>
  </si>
  <si>
    <t xml:space="preserve">ROLO COMPACTADOR DE PNEUS, ESTATICO, PRESSAO VARIAVEL, POTENCIA 110 HP, PESO SEM/COM LASTRO 10,8/27 T, LARGURA DE ROLAGEM 2,30 M                                                                                                                                                                                                                                                                                                                                                                          </t>
  </si>
  <si>
    <t xml:space="preserve">ROLO COMPACTADOR DE PNEUS, ESTATICO, PRESSAO VARIAVEL, POTENCIA 111 HP, PESO SEM/COM LASTRO 9,5/26,0 T, LARGURA DE ROLAGEM 1,90 M                                                                                                                                                                                                                                                                                                                                                                         </t>
  </si>
  <si>
    <t xml:space="preserve">ROLO COMPACTADOR PE DE CARNEIRO VIBRATORIO, POTENCIA 125 HP, PESO OPERACIONAL SEM/COM LASTRO 11,95/13,30 T, IMPACTO DINAMICO 38,5/22,5 T, LARGURA DE TRABALHO 2,15 M                                                                                                                                                                                                                                                                                                                                      </t>
  </si>
  <si>
    <t xml:space="preserve">ROLO COMPACTADOR PE DE CARNEIRO VIBRATORIO, POTENCIA 80 HP, PESO OPERACIONAL SEM/COM LASTRO 7,4/8,8 T, LARGURA DE TRABALHO 1,68 M                                                                                                                                                                                                                                                                                                                                                                         </t>
  </si>
  <si>
    <t xml:space="preserve">ROLO COMPACTADOR VIBRATORIO DE UM CILINDRO LISO DE ACO, POTENCIA 125 HP, PESO SEM/COM LASTRO 10,75/12,92 T, IMPACTO DINAMICO 31,5/18,5 T, LARGURA TRABALHO 2,15 M                                                                                                                                                                                                                                                                                                                                         </t>
  </si>
  <si>
    <t xml:space="preserve">ROLO COMPACTADOR VIBRATORIO DE UM CILINDRO, ACO LISO, POTENCIA 80 HP, PESO OPERACIONAL MAXIMO 8,1 T, IMPACTO DINAMICO 16,15/9,5 T, LARGURA TRABALHO 1,68 M                                                                                                                                                                                                                                                                                                                                                </t>
  </si>
  <si>
    <t xml:space="preserve">ROLO COMPACTADOR VIBRATORIO PE DE CARNEIRO, COM CONTROLE REMOTO POR RADIO, POTENCIA  12,5 KW, PESO OPERACIONAL DE 1,675 T, LARGURA DE TRABALHO 0,85 M                                                                                                                                                                                                                                                                                                                                                     </t>
  </si>
  <si>
    <t xml:space="preserve">ROLO COMPACTADOR VIBRATORIO REBOCAVEL, CILINDRO DE ACO LISO, POTENCIA DE TRACAO DE 65 CV, PESO DE 4,7 T, IMPACTO DINAMICO TOTAL DE 18,3 T, LARGURA DO ROLO 1,67 M                                                                                                                                                                                                                                                                                                                                         </t>
  </si>
  <si>
    <t xml:space="preserve">ROLO COMPACTADOR VIBRATORIO TANDEM, ACO LISO, POTENCIA 125 HP, PESO SEM/COM LASTRO 10,20/11,65 T, LARGURA DE TRABALHO 1,73 M                                                                                                                                                                                                                                                                                                                                                                              </t>
  </si>
  <si>
    <t xml:space="preserve">ROLO COMPACTADOR VIBRATORIO TANDEM, ACO LISO, POTENCIA 58 CV, PESO SEM/COM LASTRO 6,5/9,4 T, LARGURA DE TRABALHO 1,20 M                                                                                                                                                                                                                                                                                                                                                                                   </t>
  </si>
  <si>
    <t xml:space="preserve">ROLO DE ESPUMA POLIESTER 23 CM (SEM CABO)                                                                                                                                                                                                                                                                                                                                                                                                                                                                 </t>
  </si>
  <si>
    <t xml:space="preserve">ROLO DE LA DE CARNEIRO 23 CM (SEM CABO)                                                                                                                                                                                                                                                                                                                                                                                                                                                                   </t>
  </si>
  <si>
    <t xml:space="preserve">ROMPEDOR ELETRICO PESO 26 KG, POTENCIA OPERACIONAL DE 2,5 KW                                                                                                                                                                                                                                                                                                                                                                                                                                              </t>
  </si>
  <si>
    <t xml:space="preserve">ROSETA QUADRADA, SEM FUROS, EM ACO INOX POLIDO, LARGURA APROXIMADA DE 50 MM, PARA FECHADURA DE PORTA - PARAFUSOS INCLUIDOS                                                                                                                                                                                                                                                                                                                                                                                </t>
  </si>
  <si>
    <t xml:space="preserve">ROSETA REDONDA DE SOBREPOR, SEM FUROS, EM ACO INOX POLIDO, DIAMETRO APROXIMADO DE 50 MM, PARA FECHADURA DE PORTA - PARAFUSOS INCLUIDOS                                                                                                                                                                                                                                                                                                                                                                    </t>
  </si>
  <si>
    <t xml:space="preserve">ROTACAO DIAGONAL DUPLA, APARELHO TRIPLO, EM TUBO DE ACO CARBONO, PINTURA NO PROCESSO ELETROSTATICO - EQUIPAMENTO DE GINASTICA PARA ACADEMIA AO AR LIVRE / ACADEMIA DA TERCEIRA IDADE - ATI                                                                                                                                                                                                                                                                                                                </t>
  </si>
  <si>
    <t xml:space="preserve">ROTACAO VERTICAL DUPLO, EM TUBO DE ACO CARBONO, PINTURA NO PROCESSO ELETROSTATICO - EQUIPAMENTO DE GINASTICA PARA ACADEMIA AO AR LIVRE / ACADEMIA DA TERCEIRA IDADE - ATI                                                                                                                                                                                                                                                                                                                                 </t>
  </si>
  <si>
    <t xml:space="preserve">RUFO EXTERNO DE CHAPA DE ACO GALVANIZADA NUM 26, CORTE 25 CM                                                                                                                                                                                                                                                                                                                                                                                                                                              </t>
  </si>
  <si>
    <t xml:space="preserve">RUFO EXTERNO DE CHAPA DE ACO GALVANIZADA NUM 26, CORTE 28 CM                                                                                                                                                                                                                                                                                                                                                                                                                                              </t>
  </si>
  <si>
    <t xml:space="preserve">RUFO EXTERNO/INTERNO DE CHAPA DE ACO GALVANIZADA NUM 26, CORTE 33 CM                                                                                                                                                                                                                                                                                                                                                                                                                                      </t>
  </si>
  <si>
    <t xml:space="preserve">RUFO INTERNO DE CHAPA DE ACO GALVANIZADA NUM 26, CORTE 50 CM                                                                                                                                                                                                                                                                                                                                                                                                                                              </t>
  </si>
  <si>
    <t xml:space="preserve">RUFO INTERNO/EXTERNO DE CHAPA DE ACO GALVANIZADA NUM 24, CORTE 25 CM                                                                                                                                                                                                                                                                                                                                                                                                                                      </t>
  </si>
  <si>
    <t xml:space="preserve">RUFO PARA TELHA ESTRUTURAL DE FIBROCIMENTO 1 ABA (SEM AMIANTO)                                                                                                                                                                                                                                                                                                                                                                                                                                            </t>
  </si>
  <si>
    <t xml:space="preserve">RUFO PARA TELHA ONDULADA DE FIBROCIMENTO, E = 6 MM, ABA *260* MM, COMPRIMENTO 1100 MM (SEM AMIANTO)                                                                                                                                                                                                                                                                                                                                                                                                       </t>
  </si>
  <si>
    <t xml:space="preserve">SABONETEIRA DE PAREDE EM METAL CROMADO                                                                                                                                                                                                                                                                                                                                                                                                                                                                    </t>
  </si>
  <si>
    <t xml:space="preserve">SABONETEIRA PLASTICA TIPO DISPENSER PARA SABONETE LIQUIDO COM RESERVATORIO 800 A 1500 ML                                                                                                                                                                                                                                                                                                                                                                                                                  </t>
  </si>
  <si>
    <t xml:space="preserve">SACO DE RAFIA PARA ENTULHO, NOVO, LISO (SEM CLICHE), *60 x 90* CM                                                                                                                                                                                                                                                                                                                                                                                                                                         </t>
  </si>
  <si>
    <t xml:space="preserve">SAIBRO PARA ARGAMASSA (COLETADO NO COMERCIO)                                                                                                                                                                                                                                                                                                                                                                                                                                                              </t>
  </si>
  <si>
    <t xml:space="preserve">SAPATA DE PVC ADITIVADO NERVURADO D = 6 POLEGADAS                                                                                                                                                                                                                                                                                                                                                                                                                                                         </t>
  </si>
  <si>
    <t xml:space="preserve">SAPATA DE PVC ADITIVADO NERVURADO D = 8 POLEGADAS                                                                                                                                                                                                                                                                                                                                                                                                                                                         </t>
  </si>
  <si>
    <t xml:space="preserve">SAPATILHA EM ACO GALVANIZADO PARA CABOS COM DIAMETRO NOMINAL ATE 5/8"                                                                                                                                                                                                                                                                                                                                                                                                                                     </t>
  </si>
  <si>
    <t xml:space="preserve">SARRAFO *2,5 X 10* CM EM PINUS, MISTA OU EQUIVALENTE DA REGIAO - BRUTA                                                                                                                                                                                                                                                                                                                                                                                                                                    </t>
  </si>
  <si>
    <t xml:space="preserve">SARRAFO *2,5 X 5* CM EM PINUS, MISTA OU EQUIVALENTE DA REGIAO - BRUTA                                                                                                                                                                                                                                                                                                                                                                                                                                     </t>
  </si>
  <si>
    <t xml:space="preserve">SARRAFO *2,5 X 7,5* CM EM PINUS, MISTA OU EQUIVALENTE DA REGIAO - BRUTA                                                                                                                                                                                                                                                                                                                                                                                                                                   </t>
  </si>
  <si>
    <t xml:space="preserve">SARRAFO APARELHADO *2 X 10* CM, EM MACARANDUBA/MASSARANDUBA, ANGELIM OU EQUIVALENTE DA REGIAO                                                                                                                                                                                                                                                                                                                                                                                                             </t>
  </si>
  <si>
    <t xml:space="preserve">SARRAFO NAO APARELHADO *2,5 X 10* CM, EM MACARANDUBA/MASSARANDUBA, ANGELIM OU EQUIVALENTE DA REGIAO - BRUTA                                                                                                                                                                                                                                                                                                                                                                                               </t>
  </si>
  <si>
    <t xml:space="preserve">SARRAFO NAO APARELHADO *2,5 X 5* CM, EM MACARANDUBA/MASSARANDUBA, ANGELIM, PEROBA-ROSA OU EQUIVALENTE DA REGIAO - BRUTA                                                                                                                                                                                                                                                                                                                                                                                   </t>
  </si>
  <si>
    <t xml:space="preserve">SARRAFO NAO APARELHADO *2,5 X 7* CM, EM MACARANDUBA/MASSARANDUBA, ANGELIM, PEROBA-ROSA OU EQUIVALENTE DA REGIAO - BRUTA                                                                                                                                                                                                                                                                                                                                                                                   </t>
  </si>
  <si>
    <t xml:space="preserve">SEGURO - HORISTA (COLETADO CAIXA - ENCARGOS COMPLEMENTARES)                                                                                                                                                                                                                                                                                                                                                                                                                                               </t>
  </si>
  <si>
    <t xml:space="preserve">SEGURO - MENSALISTA (COLETADO CAIXA - ENCARGOS COMPLEMENTARES)                                                                                                                                                                                                                                                                                                                                                                                                                                            </t>
  </si>
  <si>
    <t xml:space="preserve">SEIXO ROLADO PARA APLICACAO EM CONCRETO (POSTO PEDREIRA/FORNECEDOR, SEM FRETE)                                                                                                                                                                                                                                                                                                                                                                                                                            </t>
  </si>
  <si>
    <t xml:space="preserve">SELADOR ACRILICO OPACO PREMIUM INTERIOR/EXTERIOR                                                                                                                                                                                                                                                                                                                                                                                                                                                          </t>
  </si>
  <si>
    <t xml:space="preserve">SELADOR HORIZONTAL PARA FITA DE ACO 1 "                                                                                                                                                                                                                                                                                                                                                                                                                                                                   </t>
  </si>
  <si>
    <t xml:space="preserve">SELANTE A BASE DE ALCATRAO E POLIURETANO PARA JUNTAS HORIZONTAIS                                                                                                                                                                                                                                                                                                                                                                                                                                          </t>
  </si>
  <si>
    <t xml:space="preserve">SELANTE ACRILICO PARA TRATAMENTO / ACABAMENTO SUPERFICIAL DE CONCRETO ESTAMPADO, APARENTE, PEDRAS E OUTROS                                                                                                                                                                                                                                                                                                                                                                                                </t>
  </si>
  <si>
    <t xml:space="preserve">SELANTE DE BASE ASFALTICA PARA VEDACAO                                                                                                                                                                                                                                                                                                                                                                                                                                                                    </t>
  </si>
  <si>
    <t xml:space="preserve">SELANTE ELASTICO MONOCOMPONENTE A BASE DE POLIURETANO (PU) PARA JUNTAS DIVERSAS                                                                                                                                                                                                                                                                                                                                                                                                                           </t>
  </si>
  <si>
    <t xml:space="preserve">310ML </t>
  </si>
  <si>
    <t xml:space="preserve">SELANTE MONOCOMPONENTE A BASE DE SILICONE DE BAIXO MODULO, PARA JUNTAS DE PAVIMENTACAO                                                                                                                                                                                                                                                                                                                                                                                                                    </t>
  </si>
  <si>
    <t xml:space="preserve">SELANTE TIPO VEDA CALHA PARA METAL E FIBROCIMENTO                                                                                                                                                                                                                                                                                                                                                                                                                                                         </t>
  </si>
  <si>
    <t xml:space="preserve">SELIM PVC, COM TRAVA, JE, 90 GRAUS, DN 125 X 100 MM OU 150 X 100 MM, PARA REDE COLETORA ESGOTO                                                                                                                                                                                                                                                                                                                                                                                                            </t>
  </si>
  <si>
    <t xml:space="preserve">SEMIRREBOQUE COM DOIS EIXOS EM TANDEM TIPO BASCULANTE COM CACAMBA METALICA 14 M3  (INCLUI MONTAGEM, NAO INCLUI CAVALO MECANICO)                                                                                                                                                                                                                                                                                                                                                                           </t>
  </si>
  <si>
    <t xml:space="preserve">SEMIRREBOQUE COM TRES EIXOS EM TANDEM TIPO BASCULANTE COM CACAMBA METALICA 18 M3 (INCLUI MONTAGEM, NAO INCLUI CAVALO MECANICO)                                                                                                                                                                                                                                                                                                                                                                            </t>
  </si>
  <si>
    <t xml:space="preserve">SEMIRREBOQUE COM TRES EIXOS, PARA TRANSPORTE DE CARGA SECA, DIMENSOES APROXIMADAS 2,60 X 12,50 X 0,50 M (NAO INCLUI CAVALO MECANICO)                                                                                                                                                                                                                                                                                                                                                                      </t>
  </si>
  <si>
    <t xml:space="preserve">SENSOR DE PRESENCA BIVOLT COM FOTOCELULA PARA QUALQUER TIPO DE LAMPADA, POTENCIA MAXIMA *1000* W, USO EXTERNO                                                                                                                                                                                                                                                                                                                                                                                             </t>
  </si>
  <si>
    <t xml:space="preserve">SENSOR DE PRESENCA BIVOLT DE PAREDE COM FOTOCELULA PARA QUALQUER TIPO DE LAMPADA POTENCIA MAXIMA *1000* W, USO INTERNO                                                                                                                                                                                                                                                                                                                                                                                    </t>
  </si>
  <si>
    <t xml:space="preserve">SENSOR DE PRESENCA BIVOLT DE PAREDE SEM FOTOCELULA PARA QUALQUER TIPO DE LAMPADA POTENCIA MAXIMA *1000* W, USO INTERNO                                                                                                                                                                                                                                                                                                                                                                                    </t>
  </si>
  <si>
    <t xml:space="preserve">SENSOR DE PRESENCA BIVOLT DE TETO COM FOTOCELULA PARA QUALQUER TIPO DE LAMPADA POTENCIA MAXIMA *1000* W, USO INTERNO                                                                                                                                                                                                                                                                                                                                                                                      </t>
  </si>
  <si>
    <t xml:space="preserve">SENSOR DE PRESENCA BIVOLT DE TETO SEM FOTOCELULA PARA QUALQUER TIPO DE LAMPADA POTENCIA MAXIMA *900* W, USO INTERNO                                                                                                                                                                                                                                                                                                                                                                                       </t>
  </si>
  <si>
    <t xml:space="preserve">SERRA CIRCULAR DE BANCADA COM MOTOR ELETRICO, POTENCIA DE *1600* W, PARA DISCO DE DIAMETRO DE 10" (250 MM)                                                                                                                                                                                                                                                                                                                                                                                                </t>
  </si>
  <si>
    <t xml:space="preserve">SERRA CIRCULAR DE BANCADA, MODELO PICA-PAU, DIAMETRO DE 350 MM. CARACTERISTICAS DO MOTOR: TRIFASICO, POTENCIA DE 5 HP, FREQUENCIA DE 60 HZ                                                                                                                                                                                                                                                                                                                                                                </t>
  </si>
  <si>
    <t xml:space="preserve">SERRALHEIRO (HORISTA)                                                                                                                                                                                                                                                                                                                                                                                                                                                                                     </t>
  </si>
  <si>
    <t xml:space="preserve">SERRALHEIRO (MENSALISTA)                                                                                                                                                                                                                                                                                                                                                                                                                                                                                  </t>
  </si>
  <si>
    <t xml:space="preserve">SERVENTE DE OBRAS (HORISTA)                                                                                                                                                                                                                                                                                                                                                                                                                                                                               </t>
  </si>
  <si>
    <t xml:space="preserve">SERVENTE DE OBRAS (MENSALISTA)                                                                                                                                                                                                                                                                                                                                                                                                                                                                            </t>
  </si>
  <si>
    <t xml:space="preserve">SERVICO DE BOMBEAMENTO DE CONCRETO COM CONSUMO MINIMO DE 40  M3, (DISPONIBILIZACAO DE BOMBA), SEM O LANCAMENTO                                                                                                                                                                                                                                                                                                                                                                                            </t>
  </si>
  <si>
    <t xml:space="preserve">SIFAO / TUBO SINFONADO EXTENSIVEL/SANFONADO, UNIVERSAL/ SIMPLES, ENTRE *50 A 70* CM, DE PLASTICO BRANCO                                                                                                                                                                                                                                                                                                                                                                                                   </t>
  </si>
  <si>
    <t xml:space="preserve">SIFAO EM METAL CROMADO PARA PIA AMERICANA, 1.1/2 X 1.1/2 "                                                                                                                                                                                                                                                                                                                                                                                                                                                </t>
  </si>
  <si>
    <t xml:space="preserve">SIFAO EM METAL CROMADO PARA PIA AMERICANA, 1.1/2 X 2 "                                                                                                                                                                                                                                                                                                                                                                                                                                                    </t>
  </si>
  <si>
    <t xml:space="preserve">SIFAO EM METAL CROMADO PARA PIA OU LAVATORIO, 1 X 1.1/2 "                                                                                                                                                                                                                                                                                                                                                                                                                                                 </t>
  </si>
  <si>
    <t xml:space="preserve">SIFAO EM METAL CROMADO PARA TANQUE, 1.1/4 X 1.1/2 "                                                                                                                                                                                                                                                                                                                                                                                                                                                       </t>
  </si>
  <si>
    <t xml:space="preserve">SIFAO PLASTICO EXTENSIVEL UNIVERSAL, TIPO COPO                                                                                                                                                                                                                                                                                                                                                                                                                                                            </t>
  </si>
  <si>
    <t xml:space="preserve">SIFAO PLASTICO TIPO COPO PARA PIA AMERICANA 1.1/2 X 1.1/2 "                                                                                                                                                                                                                                                                                                                                                                                                                                               </t>
  </si>
  <si>
    <t xml:space="preserve">SIFAO PLASTICO TIPO COPO PARA PIA OU LAVATORIO, 1 X 1.1/2 "                                                                                                                                                                                                                                                                                                                                                                                                                                               </t>
  </si>
  <si>
    <t xml:space="preserve">SIFAO PLASTICO TIPO COPO PARA TANQUE, 1.1/4 X 1.1/2 "                                                                                                                                                                                                                                                                                                                                                                                                                                                     </t>
  </si>
  <si>
    <t xml:space="preserve">SILICA ATIVA PARA ADICAO EM CONCRETO E  ARGAMASSA                                                                                                                                                                                                                                                                                                                                                                                                                                                         </t>
  </si>
  <si>
    <t xml:space="preserve">SILICONE ACETICO USO GERAL INCOLOR 280 G                                                                                                                                                                                                                                                                                                                                                                                                                                                                  </t>
  </si>
  <si>
    <t xml:space="preserve">SIMULADOR DE CAMINHADA TRIPLO, EM TUBO DE ACO CARBONO, PINTURA NO PROCESSO ELETROSTATICO - EQUIPAMENTO DE GINASTICA PARA ACADEMIA AO AR LIVRE / ACADEMIA DA TERCEIRA IDADE - ATI                                                                                                                                                                                                                                                                                                                          </t>
  </si>
  <si>
    <t xml:space="preserve">SIMULADOR DE CAVALGADA TRIPLO, EM TUBO DE ACO CARBONO, PINTURA NO PROCESSO ELETROSTATICO - EQUIPAMENTO DE GINASTICA PARA ACADEMIA AO AR LIVRE / ACADEMIA DA TERCEIRA IDADE - ATI                                                                                                                                                                                                                                                                                                                          </t>
  </si>
  <si>
    <t xml:space="preserve">SIMULADOR DE REMO INDIVIDUAL, EM TUBO DE ACO CARBONO, PINTURA NO PROCESSO ELETROSTATICO - EQUIPAMENTO DE GINASTICA PARA ACADEMIA AO AR LIVRE / ACADEMIA DA TERCEIRA IDADE - ATI                                                                                                                                                                                                                                                                                                                           </t>
  </si>
  <si>
    <t xml:space="preserve">SINALIZADOR NOTURNO SIMPLES PARA PARA-RAIOS, SEM RELE FOTOELETRICO                                                                                                                                                                                                                                                                                                                                                                                                                                        </t>
  </si>
  <si>
    <t xml:space="preserve">SISAL EM FIBRA / ESTOPA SISAL PARA GESSO                                                                                                                                                                                                                                                                                                                                                                                                                                                                  </t>
  </si>
  <si>
    <t xml:space="preserve">SOLDA EM BARRA DE ESTANHO-CHUMBO 50/50                                                                                                                                                                                                                                                                                                                                                                                                                                                                    </t>
  </si>
  <si>
    <t xml:space="preserve">SOLDA EM VARETA FOSCOPER, D = *2,5* MM  X COMPRIMENTO 500 MM                                                                                                                                                                                                                                                                                                                                                                                                                                              </t>
  </si>
  <si>
    <t xml:space="preserve">SOLDA ESTANHO/COBRE PARA CONEXOES DE COBRE, FIO 2,5 MM, CARRETEL 500 GR (SEM CHUMBO)                                                                                                                                                                                                                                                                                                                                                                                                                      </t>
  </si>
  <si>
    <t xml:space="preserve">SOLDADOR (HORISTA)                                                                                                                                                                                                                                                                                                                                                                                                                                                                                        </t>
  </si>
  <si>
    <t xml:space="preserve">SOLDADOR (MENSALISTA)                                                                                                                                                                                                                                                                                                                                                                                                                                                                                     </t>
  </si>
  <si>
    <t xml:space="preserve">SOLDADOR ELETRICO (PARA SOLDA A SER TESTADA COM RAIOS "X") (HORISTA)                                                                                                                                                                                                                                                                                                                                                                                                                                      </t>
  </si>
  <si>
    <t xml:space="preserve">SOLDADOR ELETRICO (PARA SOLDA A SER TESTADA COM RAIOS "X") (MENSALISTA)                                                                                                                                                                                                                                                                                                                                                                                                                                   </t>
  </si>
  <si>
    <t xml:space="preserve">SOLEIRA EM GRANITO, POLIDO, TIPO ANDORINHA/ QUARTZ/ CASTELO/ CORUMBA OU OUTROS EQUIVALENTES DA REGIAO, L= *15* CM, E=  *2,0* CM                                                                                                                                                                                                                                                                                                                                                                           </t>
  </si>
  <si>
    <t xml:space="preserve">SOLEIRA PRE-MOLDADA EM GRANILITE, MARMORITE OU GRANITINA, L = *15 CM                                                                                                                                                                                                                                                                                                                                                                                                                                      </t>
  </si>
  <si>
    <t xml:space="preserve">SOLEIRA/ PEITORIL EM MARMORE, POLIDO, BRANCO COMUM, L= *15* CM, E=  *2* CM,  CORTE RETO                                                                                                                                                                                                                                                                                                                                                                                                                   </t>
  </si>
  <si>
    <t xml:space="preserve">SOLEIRA/ TABEIRA EM MARMORE, POLIDO, BRANCO COMUM, L= 5 CM, E=  *2,0* CM                                                                                                                                                                                                                                                                                                                                                                                                                                  </t>
  </si>
  <si>
    <t xml:space="preserve">SOLUCAO ASFALTICA ELASTOMERICA PARA IMPRIMACAO, APLICACAO A FRIO                                                                                                                                                                                                                                                                                                                                                                                                                                          </t>
  </si>
  <si>
    <t xml:space="preserve">SOLUCAO PREPARADORA / LIMPADORA PARA PVC, FRASCO COM 1000 CM3                                                                                                                                                                                                                                                                                                                                                                                                                                             </t>
  </si>
  <si>
    <t xml:space="preserve">SOLVENTE PARA COLA A BASE DE RESINA SINTETICA (PARA COLA DE LAMINADO MELAMINICO E OUTRAS SUPERFICIES)                                                                                                                                                                                                                                                                                                                                                                                                     </t>
  </si>
  <si>
    <t xml:space="preserve">SOQUETE DE BAQUELITE BASE E27, PARA LAMPADAS                                                                                                                                                                                                                                                                                                                                                                                                                                                              </t>
  </si>
  <si>
    <t xml:space="preserve">SOQUETE DE PORCELANA BASE E27, FIXO DE TETO, PARA LAMPADAS                                                                                                                                                                                                                                                                                                                                                                                                                                                </t>
  </si>
  <si>
    <t xml:space="preserve">SOQUETE DE PORCELANA BASE E27, PARA USO AO TEMPO, PARA LAMPADAS                                                                                                                                                                                                                                                                                                                                                                                                                                           </t>
  </si>
  <si>
    <t xml:space="preserve">SOQUETE DE PVC / TERMOPLASTICO BASE E27, COM CHAVE, PARA LAMPADAS                                                                                                                                                                                                                                                                                                                                                                                                                                         </t>
  </si>
  <si>
    <t xml:space="preserve">SOQUETE DE PVC / TERMOPLASTICO BASE E27, COM RABICHO, PARA LAMPADAS                                                                                                                                                                                                                                                                                                                                                                                                                                       </t>
  </si>
  <si>
    <t xml:space="preserve">SPRINKLER TIPO PENDENTE, BULBO AMARELO DE RESPOSTA RAPIDA, 79 GRAUS CELSIUS, ACABAMENTO CROMADO, D = 20 MM (3/4")                                                                                                                                                                                                                                                                                                                                                                                         </t>
  </si>
  <si>
    <t xml:space="preserve">SPRINKLER TIPO PENDENTE, BULBO AMARELO DE RESPOSTA RAPIDA, 79 GRAUS CELSIUS, ACABAMENTO NATURAL OU CROMADO, D = 15 MM (1/2")                                                                                                                                                                                                                                                                                                                                                                              </t>
  </si>
  <si>
    <t xml:space="preserve">SPRINKLER TIPO PENDENTE, BULBO AMARELO DE RESPOSTA RAPIDA, 79 GRAUS CELSIUS, ACABAMENTO NATURAL, D = 20 MM (3/4")                                                                                                                                                                                                                                                                                                                                                                                         </t>
  </si>
  <si>
    <t xml:space="preserve">SPRINKLER TIPO PENDENTE, BULBO VERMELHO DE RESPOSTA RAPIDA, 68 GRAUS CELSIUS, ACABAMENTO CROMADO, D = 15 MM (1/2")                                                                                                                                                                                                                                                                                                                                                                                        </t>
  </si>
  <si>
    <t xml:space="preserve">SPRINKLER TIPO PENDENTE, BULBO VERMELHO DE RESPOSTA RAPIDA, 68 GRAUS CELSIUS, ACABAMENTO CROMADO, D = 20 MM (3/4")                                                                                                                                                                                                                                                                                                                                                                                        </t>
  </si>
  <si>
    <t xml:space="preserve">SPRINKLER TIPO PENDENTE, BULBO VERMELHO DE RESPOSTA RAPIDA, 68 GRAUS CELSIUS, ACABAMENTO NATURAL, D = 20 MM (3/4")                                                                                                                                                                                                                                                                                                                                                                                        </t>
  </si>
  <si>
    <t xml:space="preserve">SPRINKLER TIPO PENDENTE, BULBO VERMELHO RESPOSTA RAPIDA, 68 GRAUS CELSIUS, ACABAMENTO NATURAL, D = 15 MM (1/2")                                                                                                                                                                                                                                                                                                                                                                                           </t>
  </si>
  <si>
    <t xml:space="preserve">SUPORTE "Y" PARA FITA PERFURADA                                                                                                                                                                                                                                                                                                                                                                                                                                                                           </t>
  </si>
  <si>
    <t xml:space="preserve">SUPORTE DE FIXACAO PARA ESPELHO / PLACA 4" X 2", PARA 3 MODULOS, PARA INSTALACAO DE TOMADAS E INTERRUPTORES (SOMENTE SUPORTE)                                                                                                                                                                                                                                                                                                                                                                             </t>
  </si>
  <si>
    <t xml:space="preserve">SUPORTE DE FIXACAO PARA ESPELHO / PLACA 4" X 4", PARA 6 MODULOS, PARA INSTALACAO DE TOMADAS E INTERRUPTORES (SOMENTE SUPORTE)                                                                                                                                                                                                                                                                                                                                                                             </t>
  </si>
  <si>
    <t xml:space="preserve">SUPORTE EM ACO GALVANIZADO PARA TRANSFORMADOR PARA POSTE DUPLO T 185 X 95 MM, CHAPA DE 5/16"                                                                                                                                                                                                                                                                                                                                                                                                              </t>
  </si>
  <si>
    <t xml:space="preserve">SUPORTE GUIA SIMPLES COM ROLDANA EM POLIPROPILENO PARA CHUMBAR, H = 20 CM                                                                                                                                                                                                                                                                                                                                                                                                                                 </t>
  </si>
  <si>
    <t xml:space="preserve">SUPORTE ISOLADOR REFORCADO DIAMETRO NOMINAL 5/16", COM ROSCA SOBERBA E BUCHA                                                                                                                                                                                                                                                                                                                                                                                                                              </t>
  </si>
  <si>
    <t xml:space="preserve">SUPORTE ISOLADOR SIMPLES DIAMETRO NOMINAL 5/16", COM ROSCA SOBERBA E BUCHA                                                                                                                                                                                                                                                                                                                                                                                                                                </t>
  </si>
  <si>
    <t xml:space="preserve">SUPORTE MAO-FRANCESA EM ACO, ABAS IGUAIS 30 CM, CAPACIDADE MINIMA 60 KG, BRANCO                                                                                                                                                                                                                                                                                                                                                                                                                           </t>
  </si>
  <si>
    <t xml:space="preserve">SUPORTE MAO-FRANCESA EM ACO, ABAS IGUAIS 40 CM, CAPACIDADE MINIMA 70 KG, BRANCO                                                                                                                                                                                                                                                                                                                                                                                                                           </t>
  </si>
  <si>
    <t xml:space="preserve">SUPORTE METALICO PARA CALHA PLUVIAL, ZINCADO, DOBRADO, DIAMETRO ENTRE 119 E 170 MM, PARA DRENAGEM PLUVIAL PREDIAL                                                                                                                                                                                                                                                                                                                                                                                         </t>
  </si>
  <si>
    <t xml:space="preserve">SUPORTE PARA CALHA DE 150 MM EM ACO GALVANIZADO                                                                                                                                                                                                                                                                                                                                                                                                                                                           </t>
  </si>
  <si>
    <t xml:space="preserve">SUPORTE PARA TUBO DIAMETRO NOMINAL 2", COM ROSCA MECANICA                                                                                                                                                                                                                                                                                                                                                                                                                                                 </t>
  </si>
  <si>
    <t xml:space="preserve">SURF DUPLO, EM TUBO DE ACO CARBONO, PINTURA NO PROCESSO ELETROSTATICO - EQUIPAMENTO DE GINASTICA PARA ACADEMIA AO AR LIVRE / ACADEMIA DA TERCEIRA IDADE - ATI                                                                                                                                                                                                                                                                                                                                             </t>
  </si>
  <si>
    <t xml:space="preserve">TABUA *2,5 X 15 CM EM PINUS, MISTA OU EQUIVALENTE DA REGIAO - BRUTA                                                                                                                                                                                                                                                                                                                                                                                                                                       </t>
  </si>
  <si>
    <t xml:space="preserve">TABUA *2,5 X 23* CM EM PINUS, MISTA OU EQUIVALENTE DA REGIAO - BRUTA                                                                                                                                                                                                                                                                                                                                                                                                                                      </t>
  </si>
  <si>
    <t xml:space="preserve">TABUA *2,5 X 30 CM EM PINUS, MISTA OU EQUIVALENTE DA REGIAO - BRUTA                                                                                                                                                                                                                                                                                                                                                                                                                                       </t>
  </si>
  <si>
    <t xml:space="preserve">TABUA APARELHADA *2,5 X 15* CM, EM MACARANDUBA/MASSARANDUBA, ANGELIM OU EQUIVALENTE DA REGIAO                                                                                                                                                                                                                                                                                                                                                                                                             </t>
  </si>
  <si>
    <t xml:space="preserve">TABUA APARELHADA *2,5 X 25* CM, EM MACARANDUBA/MASSARANDUBA, ANGELIM OU EQUIVALENTE DA REGIAO                                                                                                                                                                                                                                                                                                                                                                                                             </t>
  </si>
  <si>
    <t xml:space="preserve">TABUA APARELHADA *2,5 X 30* CM, EM MACARANDUBA/MASSARANDUBA, ANGELIM OU EQUIVALENTE DA REGIAO                                                                                                                                                                                                                                                                                                                                                                                                             </t>
  </si>
  <si>
    <t xml:space="preserve">TABUA DE  MADEIRA PARA PISO, CUMARU/IPE CHAMPANHE OU EQUIVALENTE DA REGIAO, ENCAIXE MACHO/FEMEA, *10 X 2* CM                                                                                                                                                                                                                                                                                                                                                                                              </t>
  </si>
  <si>
    <t xml:space="preserve">TABUA DE  MADEIRA PARA PISO, CUMARU/IPE CHAMPANHE OU EQUIVALENTE DA REGIAO, ENCAIXE MACHO/FEMEA, *15 X 2* CM                                                                                                                                                                                                                                                                                                                                                                                              </t>
  </si>
  <si>
    <t xml:space="preserve">TABUA DE  MADEIRA PARA PISO, IPE (CERNE) OU EQUIVALENTE DA REGIAO, ENCAIXE MACHO/FEMEA, *20 X 2* CM                                                                                                                                                                                                                                                                                                                                                                                                       </t>
  </si>
  <si>
    <t xml:space="preserve">TABUA NAO APARELHADA *2,5 X 15* CM, EM MACARANDUBA/MASSARANDUBA, ANGELIM OU EQUIVALENTE DA REGIAO - BRUTA                                                                                                                                                                                                                                                                                                                                                                                                 </t>
  </si>
  <si>
    <t xml:space="preserve">TABUA NAO APARELHADA *2,5 X 20* CM, EM MACARANDUBA/MASSARANDUBA, ANGELIM OU EQUIVALENTE DA REGIAO - BRUTA                                                                                                                                                                                                                                                                                                                                                                                                 </t>
  </si>
  <si>
    <t xml:space="preserve">TABUA NAO APARELHADA *2,5 X 30* CM, EM MACARANDUBA/MASSARANDUBA, ANGELIM OU EQUIVALENTE DA REGIAO - BRUTA                                                                                                                                                                                                                                                                                                                                                                                                 </t>
  </si>
  <si>
    <t xml:space="preserve">TACO DE MADEIRA PARA PISO, IPE (CERNE) OU EQUIVALENTE DA REGIAO, 7 X 42 CM, E = 2 CM                                                                                                                                                                                                                                                                                                                                                                                                                      </t>
  </si>
  <si>
    <t xml:space="preserve">TALABARTE DE SEGURANCA, 2 MOSQUETOES TRAVA DUPLA *53* MM DE ABERTURA, COM ABSORVEDOR DE ENERGIA                                                                                                                                                                                                                                                                                                                                                                                                           </t>
  </si>
  <si>
    <t xml:space="preserve">TALHA ELETRICA 3 T, VELOCIDADE  2,1 M / MIN, POTENCIA 1,3 KW                                                                                                                                                                                                                                                                                                                                                                                                                                              </t>
  </si>
  <si>
    <t xml:space="preserve">TALHA MANUAL DE CORRENTE, CAPACIDADE DE 1 T COM ELEVACAO DE 3 M                                                                                                                                                                                                                                                                                                                                                                                                                                           </t>
  </si>
  <si>
    <t xml:space="preserve">TALHA MANUAL DE CORRENTE, CAPACIDADE DE 2 T COM ELEVACAO DE 3 M                                                                                                                                                                                                                                                                                                                                                                                                                                           </t>
  </si>
  <si>
    <t xml:space="preserve">TALHADEIRA COM PUNHO DE PROTECAO *20 X 250* MM                                                                                                                                                                                                                                                                                                                                                                                                                                                            </t>
  </si>
  <si>
    <t xml:space="preserve">TAMPA CEGA EM PVC PARA CONDULETE 4 X 2"                                                                                                                                                                                                                                                                                                                                                                                                                                                                   </t>
  </si>
  <si>
    <t xml:space="preserve">TAMPA DE CONCRETO ARMADO PARA FOSSA SEPTICA, DIAMETRO NOMINAL DE 3,00 M E ESPESSURA MINIMA DE 100 MM                                                                                                                                                                                                                                                                                                                                                                                                      </t>
  </si>
  <si>
    <t xml:space="preserve">TAMPA DE CONCRETO ARMADO PARA FOSSA, D = *0,90* M, E = 0,05 M                                                                                                                                                                                                                                                                                                                                                                                                                                             </t>
  </si>
  <si>
    <t xml:space="preserve">TAMPA DE CONCRETO ARMADO PARA FOSSA, D = *1,10* M, E = 0,05 M                                                                                                                                                                                                                                                                                                                                                                                                                                             </t>
  </si>
  <si>
    <t xml:space="preserve">TAMPA DE CONCRETO ARMADO PARA FOSSA, D = *1,35* M, E = 0,05 M                                                                                                                                                                                                                                                                                                                                                                                                                                             </t>
  </si>
  <si>
    <t xml:space="preserve">TAMPA DE CONCRETO ARMADO PARA FOSSA, D = 1,50 M, E = 0,05 M                                                                                                                                                                                                                                                                                                                                                                                                                                               </t>
  </si>
  <si>
    <t xml:space="preserve">TAMPA DE CONCRETO ARMADO PARA FOSSA, D = 2,00 M, E = 0,05 M                                                                                                                                                                                                                                                                                                                                                                                                                                               </t>
  </si>
  <si>
    <t xml:space="preserve">TAMPA DE CONCRETO ARMADO PARA FOSSA, D = 2,50 M, E = 0,05 M                                                                                                                                                                                                                                                                                                                                                                                                                                               </t>
  </si>
  <si>
    <t xml:space="preserve">TAMPA DE CONCRETO ARMADO PARA POCO DE INSPECAO, COM FURO E TAMPINHA, DIAMETRO NOMINAL DE 3,00 M E ESPESSURA MINIMA DE 100 MM                                                                                                                                                                                                                                                                                                                                                                              </t>
  </si>
  <si>
    <t xml:space="preserve">TAMPA DE CONCRETO ARMADO PARA POCO, COM  FURO E TAMPINHA, D = *0,90* M, E = 0,05 M                                                                                                                                                                                                                                                                                                                                                                                                                        </t>
  </si>
  <si>
    <t xml:space="preserve">TAMPA DE CONCRETO ARMADO PARA POCO, COM  FURO E TAMPINHA, D = *1,10* M, E = 0,05 M                                                                                                                                                                                                                                                                                                                                                                                                                        </t>
  </si>
  <si>
    <t xml:space="preserve">TAMPA DE CONCRETO ARMADO PARA POCO, COM  FURO E TAMPINHA, D = *1,35* M, E = 0,05 M                                                                                                                                                                                                                                                                                                                                                                                                                        </t>
  </si>
  <si>
    <t xml:space="preserve">TAMPA DE CONCRETO ARMADO PARA POCO, COM  FURO E TAMPINHA, D = 1,50 M, E = 0,05 M                                                                                                                                                                                                                                                                                                                                                                                                                          </t>
  </si>
  <si>
    <t xml:space="preserve">TAMPA DE CONCRETO ARMADO PARA POCO, COM  FURO E TAMPINHA, D = 2,00 M, E = 0,05 M                                                                                                                                                                                                                                                                                                                                                                                                                          </t>
  </si>
  <si>
    <t xml:space="preserve">TAMPA DE CONCRETO ARMADO PARA POCO, COM  FURO E TAMPINHA, D = 2,50 M, E = 0,05 M                                                                                                                                                                                                                                                                                                                                                                                                                          </t>
  </si>
  <si>
    <t xml:space="preserve">TAMPA PARA CONDULETE, EM PVC, PARA TOMADA HEXAGONAL                                                                                                                                                                                                                                                                                                                                                                                                                                                       </t>
  </si>
  <si>
    <t xml:space="preserve">TAMPA PARA CONDULETE, EM PVC, PARA 1 INTERRUPTOR                                                                                                                                                                                                                                                                                                                                                                                                                                                          </t>
  </si>
  <si>
    <t xml:space="preserve">TAMPA PARA CONDULETE, EM PVC, PARA 1 MODULO RJ                                                                                                                                                                                                                                                                                                                                                                                                                                                            </t>
  </si>
  <si>
    <t xml:space="preserve">TAMPA PARA CONDULETE, EM PVC, PARA 2 MODULOS RJ                                                                                                                                                                                                                                                                                                                                                                                                                                                           </t>
  </si>
  <si>
    <t xml:space="preserve">TAMPAO / CAP, ROSCA MACHO, DN 1", PARA TUBO PEX PARA INST. AGUA QUENTE/FRIA                                                                                                                                                                                                                                                                                                                                                                                                                               </t>
  </si>
  <si>
    <t xml:space="preserve">TAMPAO / CAP, ROSCA MACHO, DN 3/4", PARA TUBO PEX PARA INST. AGUA QUENTE/FRIA                                                                                                                                                                                                                                                                                                                                                                                                                             </t>
  </si>
  <si>
    <t xml:space="preserve">TAMPAO / TERMINAL / PLUG, D = 1 1/4" , PARA DUTO CORRUGADO PEAD (CABEAMENTO SUBTERRANEO)                                                                                                                                                                                                                                                                                                                                                                                                                  </t>
  </si>
  <si>
    <t xml:space="preserve">TAMPAO / TERMINAL / PLUG, D = 2" , PARA DUTO CORRUGADO PEAD (CABEAMENTO SUBTERRANEO)                                                                                                                                                                                                                                                                                                                                                                                                                      </t>
  </si>
  <si>
    <t xml:space="preserve">TAMPAO / TERMINAL / PLUG, D = 3" , PARA DUTO CORRUGADO PEAD (CABEAMENTO SUBTERRANEO)                                                                                                                                                                                                                                                                                                                                                                                                                      </t>
  </si>
  <si>
    <t xml:space="preserve">TAMPAO / TERMINAL / PLUG, D = 4" , PARA DUTO CORRUGADO PEAD (CABEAMENTO SUBTERRANEO)                                                                                                                                                                                                                                                                                                                                                                                                                      </t>
  </si>
  <si>
    <t xml:space="preserve">TAMPAO COM CORRENTE, EM LATAO, ENGATE RAPIDO 1 1/2", PARA INSTALACAO PREDIAL DE COMBATE A INCENDIO                                                                                                                                                                                                                                                                                                                                                                                                        </t>
  </si>
  <si>
    <t xml:space="preserve">TAMPAO COM CORRENTE, EM LATAO, ENGATE RAPIDO 2 1/2", PARA INSTALACAO PREDIAL DE COMBATE A INCENDIO                                                                                                                                                                                                                                                                                                                                                                                                        </t>
  </si>
  <si>
    <t xml:space="preserve">TAMPAO FOFO ARTICULADO P/ REGISTRO, COM BASE / REQUADRO, CLASSE A15 CARGA MAX 1,5 T, *200 X 200* MM (COM INSCRICAO EM RELEVO DO TIPO DE REDE)                                                                                                                                                                                                                                                                                                                                                             </t>
  </si>
  <si>
    <t xml:space="preserve">TAMPAO FOFO ARTICULADO P/ REGISTRO, COM BASE / REQUADRO, CLASSE A15 CARGA MAXIMA 1,5 T, *400 X 400* MM (COM INSCRICAO EM RELEVO DO TIPO DE REDE)                                                                                                                                                                                                                                                                                                                                                          </t>
  </si>
  <si>
    <t xml:space="preserve">TAMPAO FOFO ARTICULADO, COM BASE / REQUADRO, CLASSE B125 CARGA MAX 12,5 T, REDONDO, TAMPA 600 MM (COM INSCRICAO EM RELEVO DO TIPO DE REDE)                                                                                                                                                                                                                                                                                                                                                                </t>
  </si>
  <si>
    <t xml:space="preserve">TAMPAO FOFO ARTICULADO, COM BASE / REQUADRO, CLASSE D400 CARGA MAX 40 T, REDONDO, TAMPA 600 MM (COM INSCRICAO EM RELEVO DO TIPO DE REDE)                                                                                                                                                                                                                                                                                                                                                                  </t>
  </si>
  <si>
    <t xml:space="preserve">TAMPAO FOFO SIMPLES COM BASE / REQUADRO, CLASSE A15 CARGA MAX. 1,5 T, 300 X 300 MM (COM INSCRICAO EM RELEVO DO TIPO DE REDE)                                                                                                                                                                                                                                                                                                                                                                              </t>
  </si>
  <si>
    <t xml:space="preserve">TAMPAO FOFO SIMPLES COM BASE / REQUADRO, CLASSE A15 CARGA MAX. 1,5 T, 400 X 400 MM (COM INSCRICAO EM RELEVO DO TIPO DE REDE)                                                                                                                                                                                                                                                                                                                                                                              </t>
  </si>
  <si>
    <t xml:space="preserve">TAMPAO FOFO SIMPLES COM BASE / REQUADRO, CLASSE A15 CARGA MAX. 1,5 T, 400 X 600 MM (COM INSCRICAO EM RELEVO DO TIPO DE REDE)                                                                                                                                                                                                                                                                                                                                                                              </t>
  </si>
  <si>
    <t xml:space="preserve">TAMPAO FOFO SIMPLES COM BASE / REQUADRO, CLASSE B125 CARGA MAX. 12,5 T, REDONDO, TAMPA 500 MM (COM INSCRICAO EM RELEVO DO TIPO DE REDE)                                                                                                                                                                                                                                                                                                                                                                   </t>
  </si>
  <si>
    <t xml:space="preserve">TAMPAO FOFO SIMPLES COM BASE / REQUADRO, CLASSE B125 CARGA MAX. 12,5 T, REDONDO, TAMPA 600 MM (COM INSCRICAO EM RELEVO DO TIPO DE REDE)                                                                                                                                                                                                                                                                                                                                                                   </t>
  </si>
  <si>
    <t xml:space="preserve">TAMPAO FOFO SIMPLES COM BASE / REQUADRO, CLASSE D400 CARGA MAX. 40 T, REDONDO, TAMPA 600 MM (COM INSCRICAO EM RELEVO DO TIPO DE REDE)                                                                                                                                                                                                                                                                                                                                                                     </t>
  </si>
  <si>
    <t xml:space="preserve">TAMPAO FOFO SIMPLES COM BASE / REQUADRO, CLASSE D400 CARGA MAX. 40 T, REDONDO, TAMPA 900 MM (COM INSCRICAO EM RELEVO DO TIPO DE REDE)                                                                                                                                                                                                                                                                                                                                                                     </t>
  </si>
  <si>
    <t xml:space="preserve">TAMPAO FOFO SIMPLES COM BASE / REQUADRO, R-2, CLASSE A15 CARGA MAX. 1,5 T, 550 X 1100 MM (COM INSCRICAO EM RELEVO DO TIPO DE REDE)                                                                                                                                                                                                                                                                                                                                                                        </t>
  </si>
  <si>
    <t xml:space="preserve">TANQUE ACO INOXIDAVEL (ACO 304) COM ESFREGADOR E VALVULA, DE *50 X 40 X 22* CM                                                                                                                                                                                                                                                                                                                                                                                                                            </t>
  </si>
  <si>
    <t xml:space="preserve">TANQUE DE ACO CARBONO NAO REVESTIDO, PARA TRANSPORTE DE AGUA COM CAPACIDADE DE 10 M3, COM BOMBA CENTRIFUGA POR TOMADA DE FORCA, VAZAO MAXIMA *75* M3/H (INCLUI MONTAGEM, NAO INCLUI CAMINHAO)                                                                                                                                                                                                                                                                                                             </t>
  </si>
  <si>
    <t xml:space="preserve">TANQUE DE ACO PARA TRANSPORTE DE AGUA COM CAPACIDADE DE 14 M3 (INCLUI MONTAGEM, NAO INCLUI CAMINHAO)                                                                                                                                                                                                                                                                                                                                                                                                      </t>
  </si>
  <si>
    <t xml:space="preserve">TANQUE DE ACO PARA TRANSPORTE DE AGUA COM CAPACIDADE DE 4 M3 (INCLUI MONTAGEM, NAO INCLUI CAMINHAO)                                                                                                                                                                                                                                                                                                                                                                                                       </t>
  </si>
  <si>
    <t xml:space="preserve">TANQUE DE ACO PARA TRANSPORTE DE AGUA COM CAPACIDADE DE 6 M3 (INCLUI MONTAGEM, NAO INCLUI CAMINHAO)                                                                                                                                                                                                                                                                                                                                                                                                       </t>
  </si>
  <si>
    <t xml:space="preserve">TANQUE DE ACO PARA TRANSPORTE DE AGUA COM CAPACIDADE DE 8 M3 (INCLUI MONTAGEM, NAO INCLUI CAMINHAO)                                                                                                                                                                                                                                                                                                                                                                                                       </t>
  </si>
  <si>
    <t xml:space="preserve">TANQUE DE ASFALTO ESTACIONARIO COM MACARICO, CAPACIDADE 20.000 L                                                                                                                                                                                                                                                                                                                                                                                                                                          </t>
  </si>
  <si>
    <t xml:space="preserve">TANQUE DE ASFALTO ESTACIONARIO COM SERPENTINA, CAPACIDADE 20.000 L                                                                                                                                                                                                                                                                                                                                                                                                                                        </t>
  </si>
  <si>
    <t xml:space="preserve">TANQUE DE ASFALTO ESTACIONARIO COM SERPENTINA, CAPACIDADE 30.000 L                                                                                                                                                                                                                                                                                                                                                                                                                                        </t>
  </si>
  <si>
    <t xml:space="preserve">TANQUE DE LOUCA BRANCA, COM COLUNA, *30* L                                                                                                                                                                                                                                                                                                                                                                                                                                                                </t>
  </si>
  <si>
    <t xml:space="preserve">TANQUE DE LOUCA BRANCA, SUSPENSO, *20* L                                                                                                                                                                                                                                                                                                                                                                                                                                                                  </t>
  </si>
  <si>
    <t xml:space="preserve">TANQUE DUPLO EM MARMORE SINTETICO COM CUBA LISA E ESFREGADOR, *110 X 60* CM                                                                                                                                                                                                                                                                                                                                                                                                                               </t>
  </si>
  <si>
    <t xml:space="preserve">TANQUE SIMPLES EM MARMORE SINTETICO COM COLUNA, CAPACIDADE *22* L, *60 X 46* CM                                                                                                                                                                                                                                                                                                                                                                                                                           </t>
  </si>
  <si>
    <t xml:space="preserve">TANQUE SIMPLES EM MARMORE SINTETICO DE FIXAR NA PAREDE, CAPACIDADE *22* L, *60 X 46* CM                                                                                                                                                                                                                                                                                                                                                                                                                   </t>
  </si>
  <si>
    <t xml:space="preserve">TANQUE SIMPLES EM MARMORE SINTETICO SUSPENSO, CAPACIDADE *38* L, *60 X 60* CM                                                                                                                                                                                                                                                                                                                                                                                                                             </t>
  </si>
  <si>
    <t xml:space="preserve">TARIFA "A" ENTRE  0 E 20M3 FORNECIMENTO  D'AGUA                                                                                                                                                                                                                                                                                                                                                                                                                                                           </t>
  </si>
  <si>
    <t xml:space="preserve">TARJETA LIVRE / OCUPADO PARA PORTA DE BANHEIRO, CORPO EM ZAMAC E ESPELHO EM LATAO                                                                                                                                                                                                                                                                                                                                                                                                                         </t>
  </si>
  <si>
    <t xml:space="preserve">TARUGO DELIMITADOR DE PROFUNDIDADE EM ESPUMA DE POLIETILENO DE BAIXA DENSIDADE 10 MM, CINZA                                                                                                                                                                                                                                                                                                                                                                                                               </t>
  </si>
  <si>
    <t xml:space="preserve">TE CPVC, SOLDAVEL, 90 GRAUS, 114 MM, PARA AGUA QUENTE PREDIAL                                                                                                                                                                                                                                                                                                                                                                                                                                             </t>
  </si>
  <si>
    <t xml:space="preserve">TE CPVC, SOLDAVEL, 90 GRAUS, 15 MM, PARA AGUA QUENTE PREDIAL                                                                                                                                                                                                                                                                                                                                                                                                                                              </t>
  </si>
  <si>
    <t xml:space="preserve">TE CPVC, SOLDAVEL, 90 GRAUS, 22 MM, PARA AGUA QUENTE PREDIAL                                                                                                                                                                                                                                                                                                                                                                                                                                              </t>
  </si>
  <si>
    <t xml:space="preserve">TE CPVC, SOLDAVEL, 90 GRAUS, 28 MM, PARA AGUA QUENTE PREDIAL                                                                                                                                                                                                                                                                                                                                                                                                                                              </t>
  </si>
  <si>
    <t xml:space="preserve">TE CPVC, SOLDAVEL, 90 GRAUS, 35 MM, PARA AGUA QUENTE PREDIAL                                                                                                                                                                                                                                                                                                                                                                                                                                              </t>
  </si>
  <si>
    <t xml:space="preserve">TE CPVC, SOLDAVEL, 90 GRAUS, 42 MM, PARA AGUA QUENTE PREDIAL                                                                                                                                                                                                                                                                                                                                                                                                                                              </t>
  </si>
  <si>
    <t xml:space="preserve">TE CPVC, SOLDAVEL, 90 GRAUS, 54 MM, PARA AGUA QUENTE PREDIAL                                                                                                                                                                                                                                                                                                                                                                                                                                              </t>
  </si>
  <si>
    <t xml:space="preserve">TE CPVC, SOLDAVEL, 90 GRAUS, 73 MM, PARA AGUA QUENTE PREDIAL                                                                                                                                                                                                                                                                                                                                                                                                                                              </t>
  </si>
  <si>
    <t xml:space="preserve">TE CPVC, SOLDAVEL, 90 GRAUS, 89 MM, PARA AGUA QUENTE PREDIAL                                                                                                                                                                                                                                                                                                                                                                                                                                              </t>
  </si>
  <si>
    <t xml:space="preserve">TE DE COBRE (REF 611) SEM ANEL DE SOLDA, BOLSA X BOLSA X BOLSA, 104 MM                                                                                                                                                                                                                                                                                                                                                                                                                                    </t>
  </si>
  <si>
    <t xml:space="preserve">TE DE COBRE (REF 611) SEM ANEL DE SOLDA, BOLSA X BOLSA X BOLSA, 15 MM                                                                                                                                                                                                                                                                                                                                                                                                                                     </t>
  </si>
  <si>
    <t xml:space="preserve">TE DE COBRE (REF 611) SEM ANEL DE SOLDA, BOLSA X BOLSA X BOLSA, 22 MM                                                                                                                                                                                                                                                                                                                                                                                                                                     </t>
  </si>
  <si>
    <t xml:space="preserve">TE DE COBRE (REF 611) SEM ANEL DE SOLDA, BOLSA X BOLSA X BOLSA, 28 MM                                                                                                                                                                                                                                                                                                                                                                                                                                     </t>
  </si>
  <si>
    <t xml:space="preserve">TE DE COBRE (REF 611) SEM ANEL DE SOLDA, BOLSA X BOLSA X BOLSA, 35 MM                                                                                                                                                                                                                                                                                                                                                                                                                                     </t>
  </si>
  <si>
    <t xml:space="preserve">TE DE COBRE (REF 611) SEM ANEL DE SOLDA, BOLSA X BOLSA X BOLSA, 42 MM                                                                                                                                                                                                                                                                                                                                                                                                                                     </t>
  </si>
  <si>
    <t xml:space="preserve">TE DE COBRE (REF 611) SEM ANEL DE SOLDA, BOLSA X BOLSA X BOLSA, 54 MM                                                                                                                                                                                                                                                                                                                                                                                                                                     </t>
  </si>
  <si>
    <t xml:space="preserve">TE DE COBRE (REF 611) SEM ANEL DE SOLDA, BOLSA X BOLSA X BOLSA, 66 MM                                                                                                                                                                                                                                                                                                                                                                                                                                     </t>
  </si>
  <si>
    <t xml:space="preserve">TE DE COBRE (REF 611) SEM ANEL DE SOLDA, BOLSA X BOLSA X BOLSA, 79 MM                                                                                                                                                                                                                                                                                                                                                                                                                                     </t>
  </si>
  <si>
    <t xml:space="preserve">TE DE FERRO GALVANIZADO, DE 1 1/2"                                                                                                                                                                                                                                                                                                                                                                                                                                                                        </t>
  </si>
  <si>
    <t xml:space="preserve">TE DE FERRO GALVANIZADO, DE 1 1/4"                                                                                                                                                                                                                                                                                                                                                                                                                                                                        </t>
  </si>
  <si>
    <t xml:space="preserve">TE DE FERRO GALVANIZADO, DE 1/2"                                                                                                                                                                                                                                                                                                                                                                                                                                                                          </t>
  </si>
  <si>
    <t xml:space="preserve">TE DE FERRO GALVANIZADO, DE 1"                                                                                                                                                                                                                                                                                                                                                                                                                                                                            </t>
  </si>
  <si>
    <t xml:space="preserve">TE DE FERRO GALVANIZADO, DE 2 1/2"                                                                                                                                                                                                                                                                                                                                                                                                                                                                        </t>
  </si>
  <si>
    <t xml:space="preserve">TE DE FERRO GALVANIZADO, DE 2"                                                                                                                                                                                                                                                                                                                                                                                                                                                                            </t>
  </si>
  <si>
    <t xml:space="preserve">TE DE FERRO GALVANIZADO, DE 3/4"                                                                                                                                                                                                                                                                                                                                                                                                                                                                          </t>
  </si>
  <si>
    <t xml:space="preserve">TE DE FERRO GALVANIZADO, DE 3"                                                                                                                                                                                                                                                                                                                                                                                                                                                                            </t>
  </si>
  <si>
    <t xml:space="preserve">TE DE FERRO GALVANIZADO, DE 4"                                                                                                                                                                                                                                                                                                                                                                                                                                                                            </t>
  </si>
  <si>
    <t xml:space="preserve">TE DE FERRO GALVANIZADO, DE 5"                                                                                                                                                                                                                                                                                                                                                                                                                                                                            </t>
  </si>
  <si>
    <t xml:space="preserve">TE DE FERRO GALVANIZADO, DE 6"                                                                                                                                                                                                                                                                                                                                                                                                                                                                            </t>
  </si>
  <si>
    <t xml:space="preserve">TE DE INSPECAO, PVC,  100 X 75 MM, SERIE NORMAL PARA ESGOTO PREDIAL                                                                                                                                                                                                                                                                                                                                                                                                                                       </t>
  </si>
  <si>
    <t xml:space="preserve">TE DE INSPECAO, PVC, SERIE R, 100 X 75 MM, PARA ESGOTO PREDIAL                                                                                                                                                                                                                                                                                                                                                                                                                                            </t>
  </si>
  <si>
    <t xml:space="preserve">TE DE INSPECAO, PVC, SERIE R, 150 X 100 MM, PARA ESGOTO PREDIAL                                                                                                                                                                                                                                                                                                                                                                                                                                           </t>
  </si>
  <si>
    <t xml:space="preserve">TE DE INSPECAO, PVC, SERIE R, 75 X 75 MM, PARA ESGOTO PREDIAL                                                                                                                                                                                                                                                                                                                                                                                                                                             </t>
  </si>
  <si>
    <t xml:space="preserve">TE DE REDUCAO COM ROSCA, PVC, 90 GRAUS, 1 X 3/4", PARA AGUA FRIA PREDIAL                                                                                                                                                                                                                                                                                                                                                                                                                                  </t>
  </si>
  <si>
    <t xml:space="preserve">TE DE REDUCAO COM ROSCA, PVC, 90 GRAUS, 1.1/2" X 3/4", AGUA FRIA PREDIAL                                                                                                                                                                                                                                                                                                                                                                                                                                  </t>
  </si>
  <si>
    <t xml:space="preserve">TE DE REDUCAO COM ROSCA, PVC, 90 GRAUS, 3/4 X 1/2", PARA AGUA FRIA PREDIAL                                                                                                                                                                                                                                                                                                                                                                                                                                </t>
  </si>
  <si>
    <t xml:space="preserve">TE DE REDUCAO DE FERRO GALVANIZADO, COM ROSCA BSP, DE 1 1/2" X 1"                                                                                                                                                                                                                                                                                                                                                                                                                                         </t>
  </si>
  <si>
    <t xml:space="preserve">TE DE REDUCAO DE FERRO GALVANIZADO, COM ROSCA BSP, DE 1 1/2" X 3/4"                                                                                                                                                                                                                                                                                                                                                                                                                                       </t>
  </si>
  <si>
    <t xml:space="preserve">TE DE REDUCAO DE FERRO GALVANIZADO, COM ROSCA BSP, DE 1 1/4" X 3/4"                                                                                                                                                                                                                                                                                                                                                                                                                                       </t>
  </si>
  <si>
    <t xml:space="preserve">TE DE REDUCAO DE FERRO GALVANIZADO, COM ROSCA BSP, DE 1" X 1/2"                                                                                                                                                                                                                                                                                                                                                                                                                                           </t>
  </si>
  <si>
    <t xml:space="preserve">TE DE REDUCAO DE FERRO GALVANIZADO, COM ROSCA BSP, DE 1" X 3/4"                                                                                                                                                                                                                                                                                                                                                                                                                                           </t>
  </si>
  <si>
    <t xml:space="preserve">TE DE REDUCAO DE FERRO GALVANIZADO, COM ROSCA BSP, DE 2 1/2" X 1 1/2"                                                                                                                                                                                                                                                                                                                                                                                                                                     </t>
  </si>
  <si>
    <t xml:space="preserve">TE DE REDUCAO DE FERRO GALVANIZADO, COM ROSCA BSP, DE 2 1/2" X 1 1/4"                                                                                                                                                                                                                                                                                                                                                                                                                                     </t>
  </si>
  <si>
    <t xml:space="preserve">TE DE REDUCAO DE FERRO GALVANIZADO, COM ROSCA BSP, DE 2 1/2" X 1"                                                                                                                                                                                                                                                                                                                                                                                                                                         </t>
  </si>
  <si>
    <t xml:space="preserve">TE DE REDUCAO DE FERRO GALVANIZADO, COM ROSCA BSP, DE 2 1/2" X 2"                                                                                                                                                                                                                                                                                                                                                                                                                                         </t>
  </si>
  <si>
    <t xml:space="preserve">TE DE REDUCAO DE FERRO GALVANIZADO, COM ROSCA BSP, DE 2" X 1 1/2"                                                                                                                                                                                                                                                                                                                                                                                                                                         </t>
  </si>
  <si>
    <t xml:space="preserve">TE DE REDUCAO DE FERRO GALVANIZADO, COM ROSCA BSP, DE 2" X 1 1/4"                                                                                                                                                                                                                                                                                                                                                                                                                                         </t>
  </si>
  <si>
    <t xml:space="preserve">TE DE REDUCAO DE FERRO GALVANIZADO, COM ROSCA BSP, DE 2" X 1"                                                                                                                                                                                                                                                                                                                                                                                                                                             </t>
  </si>
  <si>
    <t xml:space="preserve">TE DE REDUCAO DE FERRO GALVANIZADO, COM ROSCA BSP, DE 3/4" X 1/2"                                                                                                                                                                                                                                                                                                                                                                                                                                         </t>
  </si>
  <si>
    <t xml:space="preserve">TE DE REDUCAO DE FERRO GALVANIZADO, COM ROSCA BSP, DE 3" X 1 1/2"                                                                                                                                                                                                                                                                                                                                                                                                                                         </t>
  </si>
  <si>
    <t xml:space="preserve">TE DE REDUCAO DE FERRO GALVANIZADO, COM ROSCA BSP, DE 3" X 1 1/4"                                                                                                                                                                                                                                                                                                                                                                                                                                         </t>
  </si>
  <si>
    <t xml:space="preserve">TE DE REDUCAO DE FERRO GALVANIZADO, COM ROSCA BSP, DE 3" X 1"                                                                                                                                                                                                                                                                                                                                                                                                                                             </t>
  </si>
  <si>
    <t xml:space="preserve">TE DE REDUCAO DE FERRO GALVANIZADO, COM ROSCA BSP, DE 3" X 2 1/2"                                                                                                                                                                                                                                                                                                                                                                                                                                         </t>
  </si>
  <si>
    <t xml:space="preserve">TE DE REDUCAO DE FERRO GALVANIZADO, COM ROSCA BSP, DE 3" X 2"                                                                                                                                                                                                                                                                                                                                                                                                                                             </t>
  </si>
  <si>
    <t xml:space="preserve">TE DE REDUCAO DE FERRO GALVANIZADO, COM ROSCA BSP, DE 4" X 2"                                                                                                                                                                                                                                                                                                                                                                                                                                             </t>
  </si>
  <si>
    <t xml:space="preserve">TE DE REDUCAO DE FERRO GALVANIZADO, COM ROSCA BSP, DE 4" X 3"                                                                                                                                                                                                                                                                                                                                                                                                                                             </t>
  </si>
  <si>
    <t xml:space="preserve">TE DE REDUCAO, CPVC, 22 X 15 MM, PARA AGUA QUENTE PREDIAL                                                                                                                                                                                                                                                                                                                                                                                                                                                 </t>
  </si>
  <si>
    <t xml:space="preserve">TE DE REDUCAO, CPVC, 28 X 22 MM, PARA AGUA QUENTE PREDIAL                                                                                                                                                                                                                                                                                                                                                                                                                                                 </t>
  </si>
  <si>
    <t xml:space="preserve">TE DE REDUCAO, CPVC, 35 X 28 MM, PARA AGUA QUENTE PREDIAL                                                                                                                                                                                                                                                                                                                                                                                                                                                 </t>
  </si>
  <si>
    <t xml:space="preserve">TE DE REDUCAO, CPVC, 42 X 35 MM, PARA AGUA QUENTE PREDIAL                                                                                                                                                                                                                                                                                                                                                                                                                                                 </t>
  </si>
  <si>
    <t xml:space="preserve">TE DE REDUCAO, PVC PBA, BBB, JE, DN 100 X 50 / DE 110 X 60 MM, PARA REDE DE AGUA                                                                                                                                                                                                                                                                                                                                                                                                                          </t>
  </si>
  <si>
    <t xml:space="preserve">TE DE REDUCAO, PVC PBA, BBB, JE, DN 100 X 75 / DE 110 X 85 MM, PARA REDE DE AGUA                                                                                                                                                                                                                                                                                                                                                                                                                          </t>
  </si>
  <si>
    <t xml:space="preserve">TE DE REDUCAO, PVC PBA, BBB, JE, DN 75 X 50 / DE 85 X 60 MM, PARA REDE DE AGUA                                                                                                                                                                                                                                                                                                                                                                                                                            </t>
  </si>
  <si>
    <t xml:space="preserve">TE DE REDUCAO, PVC, SOLDAVEL, 90 GRAUS, 110 MM X 60 MM, PARA AGUA FRIA PREDIAL                                                                                                                                                                                                                                                                                                                                                                                                                            </t>
  </si>
  <si>
    <t xml:space="preserve">TE DE REDUCAO, PVC, SOLDAVEL, 90 GRAUS, 25 MM X 20 MM, PARA AGUA FRIA PREDIAL                                                                                                                                                                                                                                                                                                                                                                                                                             </t>
  </si>
  <si>
    <t xml:space="preserve">TE DE REDUCAO, PVC, SOLDAVEL, 90 GRAUS, 32 MM X 25 MM, PARA AGUA FRIA PREDIAL                                                                                                                                                                                                                                                                                                                                                                                                                             </t>
  </si>
  <si>
    <t xml:space="preserve">TE DE REDUCAO, PVC, SOLDAVEL, 90 GRAUS, 40 MM X 32 MM, PARA AGUA FRIA PREDIAL                                                                                                                                                                                                                                                                                                                                                                                                                             </t>
  </si>
  <si>
    <t xml:space="preserve">TE DE REDUCAO, PVC, SOLDAVEL, 90 GRAUS, 50 MM X 20 MM, PARA AGUA FRIA PREDIAL                                                                                                                                                                                                                                                                                                                                                                                                                             </t>
  </si>
  <si>
    <t xml:space="preserve">TE DE REDUCAO, PVC, SOLDAVEL, 90 GRAUS, 50 MM X 25 MM, PARA AGUA FRIA PREDIAL                                                                                                                                                                                                                                                                                                                                                                                                                             </t>
  </si>
  <si>
    <t xml:space="preserve">TE DE REDUCAO, PVC, SOLDAVEL, 90 GRAUS, 50 MM X 32 MM, PARA AGUA FRIA PREDIAL                                                                                                                                                                                                                                                                                                                                                                                                                             </t>
  </si>
  <si>
    <t xml:space="preserve">TE DE REDUCAO, PVC, SOLDAVEL, 90 GRAUS, 50 MM X 40 MM, PARA AGUA FRIA PREDIAL                                                                                                                                                                                                                                                                                                                                                                                                                             </t>
  </si>
  <si>
    <t xml:space="preserve">TE DE REDUCAO, PVC, SOLDAVEL, 90 GRAUS, 75 MM X 50 MM, PARA AGUA FRIA PREDIAL                                                                                                                                                                                                                                                                                                                                                                                                                             </t>
  </si>
  <si>
    <t xml:space="preserve">TE DE REDUCAO, PVC, SOLDAVEL, 90 GRAUS, 85 MM X 60 MM, PARA AGUA FRIA PREDIAL                                                                                                                                                                                                                                                                                                                                                                                                                             </t>
  </si>
  <si>
    <t xml:space="preserve">TE DE SERVICO INTEGRADO, EM POLIPROPILENO (PP), PARA TUBOS EM PEAD/PVC, 60 X 20 MM - LIGACAO PREDIAL DE AGUA                                                                                                                                                                                                                                                                                                                                                                                              </t>
  </si>
  <si>
    <t xml:space="preserve">TE DE SERVICO INTEGRADO, EM POLIPROPILENO (PP), PARA TUBOS EM PEAD/PVC, 60 X 32 MM - LIGACAO PREDIAL DE AGUA                                                                                                                                                                                                                                                                                                                                                                                              </t>
  </si>
  <si>
    <t xml:space="preserve">TE DE SERVICO INTEGRADO, EM POLIPROPILENO (PP), PARA TUBOS EM PEAD, 63 X 20 MM - LIGACAO PREDIAL DE AGUA                                                                                                                                                                                                                                                                                                                                                                                                  </t>
  </si>
  <si>
    <t xml:space="preserve">TE DE SERVICO, PEAD PE 100, DE 125 X 20 MM, PARA ELETROFUSAO                                                                                                                                                                                                                                                                                                                                                                                                                                              </t>
  </si>
  <si>
    <t xml:space="preserve">TE DE SERVICO, PEAD PE 100, DE 125 X 32 MM, PARA ELETROFUSAO                                                                                                                                                                                                                                                                                                                                                                                                                                              </t>
  </si>
  <si>
    <t xml:space="preserve">TE DE SERVICO, PEAD PE 100, DE 125 X 63 MM, PARA ELETROFUSAO                                                                                                                                                                                                                                                                                                                                                                                                                                              </t>
  </si>
  <si>
    <t xml:space="preserve">TE DE SERVICO, PEAD PE 100, DE 200 X 20 MM, PARA ELETROFUSAO                                                                                                                                                                                                                                                                                                                                                                                                                                              </t>
  </si>
  <si>
    <t xml:space="preserve">TE DE SERVICO, PEAD PE 100, DE 200 X 32 MM, PARA ELETROFUSAO                                                                                                                                                                                                                                                                                                                                                                                                                                              </t>
  </si>
  <si>
    <t xml:space="preserve">TE DE SERVICO, PEAD PE 100, DE 200 X 63 MM, PARA ELETROFUSAO                                                                                                                                                                                                                                                                                                                                                                                                                                              </t>
  </si>
  <si>
    <t xml:space="preserve">TE DE SERVICO, PEAD PE 100, DE 63 X 20 MM, PARA ELETROFUSAO                                                                                                                                                                                                                                                                                                                                                                                                                                               </t>
  </si>
  <si>
    <t xml:space="preserve">TE DE SERVICO, PEAD PE 100, DE 63 X 32 MM, PARA ELETROFUSAO                                                                                                                                                                                                                                                                                                                                                                                                                                               </t>
  </si>
  <si>
    <t xml:space="preserve">TE DE SERVICO, PEAD PE 100, DE 63 X 63 MM, PARA ELETROFUSAO                                                                                                                                                                                                                                                                                                                                                                                                                                               </t>
  </si>
  <si>
    <t xml:space="preserve">TE DE TRANSICAO, CPVC, SOLDAVEL, 15 MM X 1/2", PARA AGUA QUENTE                                                                                                                                                                                                                                                                                                                                                                                                                                           </t>
  </si>
  <si>
    <t xml:space="preserve">TE DE TRANSICAO, CPVC, SOLDAVEL, 22 MM X 1/2", PARA AGUA QUENTE                                                                                                                                                                                                                                                                                                                                                                                                                                           </t>
  </si>
  <si>
    <t xml:space="preserve">TE DUPLA CURVA BRONZE/LATAO (REF 764) SEM ANEL DE SOLDA, ROSCA F X BOLSA X ROSCA F, 1/2" X 15 X 1/2"                                                                                                                                                                                                                                                                                                                                                                                                      </t>
  </si>
  <si>
    <t xml:space="preserve">TE DUPLA CURVA BRONZE/LATAO (REF 764) SEM ANEL DE SOLDA, ROSCA F X BOLSA X ROSCA F, 3/4" X 22 X 3/4"                                                                                                                                                                                                                                                                                                                                                                                                      </t>
  </si>
  <si>
    <t xml:space="preserve">TE METALICO, PARA CONEXAO COM ANEL DESLIZANTE, DN 16 MM, EM TUBO PEX PARA INST. AGUA QUENTE/FRIA                                                                                                                                                                                                                                                                                                                                                                                                          </t>
  </si>
  <si>
    <t xml:space="preserve">TE METALICO, PARA CONEXAO COM ANEL DESLIZANTE, DN 20 MM, EM TUBO PEX PARA INST. AGUA QUENTE/FRIA                                                                                                                                                                                                                                                                                                                                                                                                          </t>
  </si>
  <si>
    <t xml:space="preserve">TE METALICO, PARA CONEXAO COM ANEL DESLIZANTE, DN 25 MM, EM TUBO PEX PARA INST. AGUA QUENTE/FRIA                                                                                                                                                                                                                                                                                                                                                                                                          </t>
  </si>
  <si>
    <t xml:space="preserve">TE METALICO, PARA CONEXAO COM ANEL DESLIZANTE, DN 32 MM, EM TUBO PEX PARA INST. AGUA QUENTE/FRIA                                                                                                                                                                                                                                                                                                                                                                                                          </t>
  </si>
  <si>
    <t xml:space="preserve">TE MISTURADOR COM INSERTO METALICO, FEMEA, PPR, DN 25 MM X 3/4", PARA AGUA QUENTE E FRIA PREDIAL                                                                                                                                                                                                                                                                                                                                                                                                          </t>
  </si>
  <si>
    <t xml:space="preserve">TE MISTURADOR DE TRANSICAO, CPVC, COM ROSCA, 22 MM X 3/4", PARA AGUA QUENTE                                                                                                                                                                                                                                                                                                                                                                                                                               </t>
  </si>
  <si>
    <t xml:space="preserve">TE MISTURADOR, CPVC, SOLDAVEL, 15 MM, PARA AGUA QUENTE                                                                                                                                                                                                                                                                                                                                                                                                                                                    </t>
  </si>
  <si>
    <t xml:space="preserve">TE MISTURADOR, CPVC, SOLDAVEL, 22 MM, PARA AGUA QUENTE                                                                                                                                                                                                                                                                                                                                                                                                                                                    </t>
  </si>
  <si>
    <t xml:space="preserve">TE MISTURADOR, PPR, F/M/M, DN 20 X 20 MM, PARA AGUA QUENTE PREDIAL                                                                                                                                                                                                                                                                                                                                                                                                                                        </t>
  </si>
  <si>
    <t xml:space="preserve">TE MISTURADOR, PPR, F/M/M, DN 25 X 25 MM, PARA AGUA QUENTE PREDIAL                                                                                                                                                                                                                                                                                                                                                                                                                                        </t>
  </si>
  <si>
    <t xml:space="preserve">TE NORMAL, PPR, F/F/F, SOLDAVEL, 90 GRAUS, DN 110 X 110 X 110 MM, PARA AGUA QUENTE PREDIAL                                                                                                                                                                                                                                                                                                                                                                                                                </t>
  </si>
  <si>
    <t xml:space="preserve">TE NORMAL, PPR, F/F/F, SOLDAVEL, 90 GRAUS, DN 20 X 20 X 20 MM, PARA AGUA QUENTE PREDIAL                                                                                                                                                                                                                                                                                                                                                                                                                   </t>
  </si>
  <si>
    <t xml:space="preserve">TE NORMAL, PPR, F/F/F, SOLDAVEL, 90 GRAUS, DN 25 X 25 X 25 MM, PARA AGUA QUENTE PREDIAL                                                                                                                                                                                                                                                                                                                                                                                                                   </t>
  </si>
  <si>
    <t xml:space="preserve">TE NORMAL, PPR, F/F/F, SOLDAVEL, 90 GRAUS, DN 32 X 32 X 32 MM, PARA AGUA QUENTE PREDIAL                                                                                                                                                                                                                                                                                                                                                                                                                   </t>
  </si>
  <si>
    <t xml:space="preserve">TE NORMAL, PPR, F/F/F, SOLDAVEL, 90 GRAUS, DN 40 X 40 X 40 MM, PARA AGUA QUENTE PREDIAL                                                                                                                                                                                                                                                                                                                                                                                                                   </t>
  </si>
  <si>
    <t xml:space="preserve">TE NORMAL, PPR, F/F/F, SOLDAVEL, 90 GRAUS, DN 50 X 50 X 50 MM, PARA AGUA QUENTE PREDIAL                                                                                                                                                                                                                                                                                                                                                                                                                   </t>
  </si>
  <si>
    <t xml:space="preserve">TE NORMAL, PPR, F/F/F, SOLDAVEL, 90 GRAUS, DN 63 X 63 X 63 MM, PARA AGUA QUENTE PREDIAL                                                                                                                                                                                                                                                                                                                                                                                                                   </t>
  </si>
  <si>
    <t xml:space="preserve">TE NORMAL, PPR, F/F/F, SOLDAVEL, 90 GRAUS, DN 75 X 75 X 75 MM, PARA AGUA QUENTE PREDIAL                                                                                                                                                                                                                                                                                                                                                                                                                   </t>
  </si>
  <si>
    <t xml:space="preserve">TE NORMAL, PPR, F/F/F, SOLDAVEL, 90 GRAUS, DN 90 X 90 X 90 MM, PARA AGUA QUENTE PREDIAL                                                                                                                                                                                                                                                                                                                                                                                                                   </t>
  </si>
  <si>
    <t xml:space="preserve">TE PVC ROSCAVEL 90 GRAUS, 1", PARA  AGUA FRIA PREDIAL                                                                                                                                                                                                                                                                                                                                                                                                                                                     </t>
  </si>
  <si>
    <t xml:space="preserve">TE PVC SOLDAVEL, BBB, 90 GRAUS, DN 40 MM, PARA ESGOTO SECUNDARIO PREDIAL                                                                                                                                                                                                                                                                                                                                                                                                                                  </t>
  </si>
  <si>
    <t xml:space="preserve">TE PVC, ROSCAVEL, 90 GRAUS, 1 1/2", AGUA FRIA PREDIAL                                                                                                                                                                                                                                                                                                                                                                                                                                                     </t>
  </si>
  <si>
    <t xml:space="preserve">TE PVC, ROSCAVEL, 90 GRAUS, 1/2",  AGUA FRIA PREDIAL                                                                                                                                                                                                                                                                                                                                                                                                                                                      </t>
  </si>
  <si>
    <t xml:space="preserve">TE PVC, ROSCAVEL, 90 GRAUS, 2",  AGUA FRIA PREDIAL                                                                                                                                                                                                                                                                                                                                                                                                                                                        </t>
  </si>
  <si>
    <t xml:space="preserve">TE PVC, ROSCAVEL, 90 GRAUS, 3/4", AGUA FRIA PREDIAL                                                                                                                                                                                                                                                                                                                                                                                                                                                       </t>
  </si>
  <si>
    <t xml:space="preserve">TE PVC, SOLDAVEL, COM BUCHA DE LATAO NA BOLSA CENTRAL, 90 GRAUS, 20 MM X 1/2", PARA AGUA FRIA PREDIAL                                                                                                                                                                                                                                                                                                                                                                                                     </t>
  </si>
  <si>
    <t xml:space="preserve">TE PVC, SOLDAVEL, COM BUCHA DE LATAO NA BOLSA CENTRAL, 90 GRAUS, 25 MM X 1/2", PARA AGUA FRIA PREDIAL                                                                                                                                                                                                                                                                                                                                                                                                     </t>
  </si>
  <si>
    <t xml:space="preserve">TE PVC, SOLDAVEL, COM BUCHA DE LATAO NA BOLSA CENTRAL, 90 GRAUS, 25 MM X 3/4", PARA AGUA FRIA PREDIAL                                                                                                                                                                                                                                                                                                                                                                                                     </t>
  </si>
  <si>
    <t xml:space="preserve">TE PVC, SOLDAVEL, COM BUCHA DE LATAO NA BOLSA CENTRAL, 90 GRAUS, 32 MM X 3/4", PARA AGUA FRIA PREDIAL                                                                                                                                                                                                                                                                                                                                                                                                     </t>
  </si>
  <si>
    <t xml:space="preserve">TE PVC, SOLDAVEL, COM ROSCA NA BOLSA CENTRAL, 90 GRAUS, 20 MM X 1/2", PARA AGUA FRIA PREDIAL                                                                                                                                                                                                                                                                                                                                                                                                              </t>
  </si>
  <si>
    <t xml:space="preserve">TE PVC, SOLDAVEL, COM ROSCA NA BOLSA CENTRAL, 90 GRAUS, 25 MM X 1/2", PARA AGUA FRIA PREDIAL                                                                                                                                                                                                                                                                                                                                                                                                              </t>
  </si>
  <si>
    <t xml:space="preserve">TE PVC, SOLDAVEL, COM ROSCA NA BOLSA CENTRAL, 90 GRAUS, 25 MM X 3/4", PARA AGUA FRIA PREDIAL                                                                                                                                                                                                                                                                                                                                                                                                              </t>
  </si>
  <si>
    <t xml:space="preserve">TE PVC, SOLDAVEL, COM ROSCA NA BOLSA CENTRAL, 90 GRAUS, 32 MM X 3/4", PARA AGUA FRIA PREDIAL                                                                                                                                                                                                                                                                                                                                                                                                              </t>
  </si>
  <si>
    <t xml:space="preserve">TE RANHURADO EM FERRO FUNDIDO, DN 50 (2")                                                                                                                                                                                                                                                                                                                                                                                                                                                                 </t>
  </si>
  <si>
    <t xml:space="preserve">TE RANHURADO EM FERRO FUNDIDO, DN 65 (2 1/2")                                                                                                                                                                                                                                                                                                                                                                                                                                                             </t>
  </si>
  <si>
    <t xml:space="preserve">TE RANHURADO EM FERRO FUNDIDO, DN 80 (3")                                                                                                                                                                                                                                                                                                                                                                                                                                                                 </t>
  </si>
  <si>
    <t xml:space="preserve">TE ROSCA FEMEA, METALICO, PARA CONEXAO COM ANEL DESLIZANTE, DN 16 MM X 1/2", EM TUBO PEX PARA INST. AGUA QUENTE/FRIA                                                                                                                                                                                                                                                                                                                                                                                      </t>
  </si>
  <si>
    <t xml:space="preserve">TE ROSCA FEMEA, METALICO, PARA CONEXAO COM ANEL DESLIZANTE, DN 20 MM X 1/2", EM TUBO PEX PARA INST. AGUA QUENTE/FRIA                                                                                                                                                                                                                                                                                                                                                                                      </t>
  </si>
  <si>
    <t xml:space="preserve">TE ROSCA FEMEA, METALICO, PARA CONEXAO COM ANEL DESLIZANTE, DN 25 MM X 3/4", EM TUBO PEX PARA INST. AGUA QUENTE/FRIA                                                                                                                                                                                                                                                                                                                                                                                      </t>
  </si>
  <si>
    <t xml:space="preserve">TE SANITARIO DE REDUCAO, PVC, DN 100 X 50 MM, SERIE NORMAL, PARA ESGOTO PREDIAL                                                                                                                                                                                                                                                                                                                                                                                                                           </t>
  </si>
  <si>
    <t xml:space="preserve">TE SANITARIO DE REDUCAO, PVC, DN 100 X 75 MM, SERIE NORMAL PARA ESGOTO PREDIAL                                                                                                                                                                                                                                                                                                                                                                                                                            </t>
  </si>
  <si>
    <t xml:space="preserve">TE SANITARIO, PVC, DN 100 X 100 MM, SERIE NORMAL, PARA ESGOTO PREDIAL                                                                                                                                                                                                                                                                                                                                                                                                                                     </t>
  </si>
  <si>
    <t xml:space="preserve">TE SANITARIO, PVC, DN 40 X 40 MM, SERIE NORMAL, PARA ESGOTO PREDIAL                                                                                                                                                                                                                                                                                                                                                                                                                                       </t>
  </si>
  <si>
    <t xml:space="preserve">TE SANITARIO, PVC, DN 50 X 50 MM, SERIE NORMAL, PARA ESGOTO PREDIAL                                                                                                                                                                                                                                                                                                                                                                                                                                       </t>
  </si>
  <si>
    <t xml:space="preserve">TE SANITARIO, PVC, DN 75 X 75 MM, SERIE NORMAL PARA ESGOTO PREDIAL                                                                                                                                                                                                                                                                                                                                                                                                                                        </t>
  </si>
  <si>
    <t xml:space="preserve">TE SOLDAVEL, PVC, 90 GRAUS, 110 MM, PARA AGUA FRIA PREDIAL (NBR 5648)                                                                                                                                                                                                                                                                                                                                                                                                                                     </t>
  </si>
  <si>
    <t xml:space="preserve">TE SOLDAVEL, PVC, 90 GRAUS, 20 MM, PARA AGUA FRIA PREDIAL (NBR 5648)                                                                                                                                                                                                                                                                                                                                                                                                                                      </t>
  </si>
  <si>
    <t xml:space="preserve">TE SOLDAVEL, PVC, 90 GRAUS, 25 MM, PARA AGUA FRIA PREDIAL (NBR 5648)                                                                                                                                                                                                                                                                                                                                                                                                                                      </t>
  </si>
  <si>
    <t xml:space="preserve">TE SOLDAVEL, PVC, 90 GRAUS, 32 MM, PARA AGUA FRIA PREDIAL (NBR 5648)                                                                                                                                                                                                                                                                                                                                                                                                                                      </t>
  </si>
  <si>
    <t xml:space="preserve">TE SOLDAVEL, PVC, 90 GRAUS, 40 MM, PARA AGUA FRIA PREDIAL (NBR 5648)                                                                                                                                                                                                                                                                                                                                                                                                                                      </t>
  </si>
  <si>
    <t xml:space="preserve">TE SOLDAVEL, PVC, 90 GRAUS, 60 MM, PARA AGUA FRIA PREDIAL (NBR 5648)                                                                                                                                                                                                                                                                                                                                                                                                                                      </t>
  </si>
  <si>
    <t xml:space="preserve">TE SOLDAVEL, PVC, 90 GRAUS, 75 MM, PARA AGUA FRIA PREDIAL (NBR 5648)                                                                                                                                                                                                                                                                                                                                                                                                                                      </t>
  </si>
  <si>
    <t xml:space="preserve">TE SOLDAVEL, PVC, 90 GRAUS, 85 MM, PARA AGUA FRIA PREDIAL (NBR 5648)                                                                                                                                                                                                                                                                                                                                                                                                                                      </t>
  </si>
  <si>
    <t xml:space="preserve">TE SOLDAVEL, PVC, 90 GRAUS,50 MM, PARA AGUA FRIA PREDIAL (NBR 5648)                                                                                                                                                                                                                                                                                                                                                                                                                                       </t>
  </si>
  <si>
    <t xml:space="preserve">TE 45 GRAUS DE FERRO GALVANIZADO, COM ROSCA BSP, DE 1 1/2"                                                                                                                                                                                                                                                                                                                                                                                                                                                </t>
  </si>
  <si>
    <t xml:space="preserve">TE 45 GRAUS DE FERRO GALVANIZADO, COM ROSCA BSP, DE 1 1/4"                                                                                                                                                                                                                                                                                                                                                                                                                                                </t>
  </si>
  <si>
    <t xml:space="preserve">TE 45 GRAUS DE FERRO GALVANIZADO, COM ROSCA BSP, DE 1/2"                                                                                                                                                                                                                                                                                                                                                                                                                                                  </t>
  </si>
  <si>
    <t xml:space="preserve">TE 45 GRAUS DE FERRO GALVANIZADO, COM ROSCA BSP, DE 1"                                                                                                                                                                                                                                                                                                                                                                                                                                                    </t>
  </si>
  <si>
    <t xml:space="preserve">TE 45 GRAUS DE FERRO GALVANIZADO, COM ROSCA BSP, DE 2 1/2"                                                                                                                                                                                                                                                                                                                                                                                                                                                </t>
  </si>
  <si>
    <t xml:space="preserve">TE 45 GRAUS DE FERRO GALVANIZADO, COM ROSCA BSP, DE 2"                                                                                                                                                                                                                                                                                                                                                                                                                                                    </t>
  </si>
  <si>
    <t xml:space="preserve">TE 45 GRAUS DE FERRO GALVANIZADO, COM ROSCA BSP, DE 3/4"                                                                                                                                                                                                                                                                                                                                                                                                                                                  </t>
  </si>
  <si>
    <t xml:space="preserve">TE 45 GRAUS DE FERRO GALVANIZADO, COM ROSCA BSP, DE 3"                                                                                                                                                                                                                                                                                                                                                                                                                                                    </t>
  </si>
  <si>
    <t xml:space="preserve">TE 45 GRAUS DE FERRO GALVANIZADO, COM ROSCA BSP, DE 4"                                                                                                                                                                                                                                                                                                                                                                                                                                                    </t>
  </si>
  <si>
    <t xml:space="preserve">TE 90 GRAUS EM ACO CARBONO, SOLDAVEL, PRESSAO 3.000 LBS, DN 1 1/2"                                                                                                                                                                                                                                                                                                                                                                                                                                        </t>
  </si>
  <si>
    <t xml:space="preserve">TE 90 GRAUS EM ACO CARBONO, SOLDAVEL, PRESSAO 3.000 LBS, DN 1 1/4"                                                                                                                                                                                                                                                                                                                                                                                                                                        </t>
  </si>
  <si>
    <t xml:space="preserve">TE 90 GRAUS EM ACO CARBONO, SOLDAVEL, PRESSAO 3.000 LBS, DN 1/2"                                                                                                                                                                                                                                                                                                                                                                                                                                          </t>
  </si>
  <si>
    <t xml:space="preserve">TE 90 GRAUS EM ACO CARBONO, SOLDAVEL, PRESSAO 3.000 LBS, DN 1"                                                                                                                                                                                                                                                                                                                                                                                                                                            </t>
  </si>
  <si>
    <t xml:space="preserve">TE 90 GRAUS EM ACO CARBONO, SOLDAVEL, PRESSAO 3.000 LBS, DN 2 1/2"                                                                                                                                                                                                                                                                                                                                                                                                                                        </t>
  </si>
  <si>
    <t xml:space="preserve">TE 90 GRAUS EM ACO CARBONO, SOLDAVEL, PRESSAO 3.000 LBS, DN 2"                                                                                                                                                                                                                                                                                                                                                                                                                                            </t>
  </si>
  <si>
    <t xml:space="preserve">TE 90 GRAUS EM ACO CARBONO, SOLDAVEL, PRESSAO 3.000 LBS, DN 3/4"                                                                                                                                                                                                                                                                                                                                                                                                                                          </t>
  </si>
  <si>
    <t xml:space="preserve">TE 90 GRAUS EM ACO CARBONO, SOLDAVEL, PRESSAO 3.000 LBS, DN 3"                                                                                                                                                                                                                                                                                                                                                                                                                                            </t>
  </si>
  <si>
    <t xml:space="preserve">TE, PLASTICO, DN 16 MM, PARA CONEXAO COM CRIMPAGEM, EM TUBO PEX PARA INST. AGUA QUENTE/FRIA                                                                                                                                                                                                                                                                                                                                                                                                               </t>
  </si>
  <si>
    <t xml:space="preserve">TE, PLASTICO, DN 20 MM, PARA CONEXAO COM CRIMPAGEM, EM TUBO PEX PARA INST. AGUA QUENTE/FRIA                                                                                                                                                                                                                                                                                                                                                                                                               </t>
  </si>
  <si>
    <t xml:space="preserve">TE, PLASTICO, DN 25 MM, PARA CONEXAO COM CRIMPAGEM, EM TUBO PEX PARA INST. AGUA QUENTE/FRIA                                                                                                                                                                                                                                                                                                                                                                                                               </t>
  </si>
  <si>
    <t xml:space="preserve">TE, PLASTICO, DN 32 MM, PARA CONEXAO COM CRIMPAGEM, EM TUBO PEX PARA INST. AGUA QUENTE/FRIA                                                                                                                                                                                                                                                                                                                                                                                                               </t>
  </si>
  <si>
    <t xml:space="preserve">TE, PVC PBA, BBB, 90 GRAUS, DN 100 / DE 110 MM, PARA REDE DE AGUA                                                                                                                                                                                                                                                                                                                                                                                                                                         </t>
  </si>
  <si>
    <t xml:space="preserve">TE, PVC PBA, BBB, 90 GRAUS, DN 50 / DE 60 MM, PARA REDE DE AGUA                                                                                                                                                                                                                                                                                                                                                                                                                                           </t>
  </si>
  <si>
    <t xml:space="preserve">TE, PVC PBA, BBB, 90 GRAUS, DN 75 / DE 85 MM, PARA REDE DE AGUA                                                                                                                                                                                                                                                                                                                                                                                                                                           </t>
  </si>
  <si>
    <t xml:space="preserve">TE, PVC, SERIE R, 100 X 100 MM, PARA ESGOTO PREDIAL                                                                                                                                                                                                                                                                                                                                                                                                                                                       </t>
  </si>
  <si>
    <t xml:space="preserve">TE, PVC, SERIE R, 100 X 75 MM, PARA ESGOTO PREDIAL                                                                                                                                                                                                                                                                                                                                                                                                                                                        </t>
  </si>
  <si>
    <t xml:space="preserve">TE, PVC, SERIE R, 150 X 100 MM, PARA ESGOTO PREDIAL                                                                                                                                                                                                                                                                                                                                                                                                                                                       </t>
  </si>
  <si>
    <t xml:space="preserve">TE, PVC, SERIE R, 150 X 150 MM, PARA ESGOTO PREDIAL                                                                                                                                                                                                                                                                                                                                                                                                                                                       </t>
  </si>
  <si>
    <t xml:space="preserve">TE, PVC, SERIE R, 75 X 75 MM, PARA ESGOTO PREDIAL                                                                                                                                                                                                                                                                                                                                                                                                                                                         </t>
  </si>
  <si>
    <t xml:space="preserve">TE, PVC, 90 GRAUS, BBB, JE, DN 200 MM, PARA REDE COLETORA ESGOTO                                                                                                                                                                                                                                                                                                                                                                                                                                          </t>
  </si>
  <si>
    <t xml:space="preserve">TECNICO DE EDIFICACOES (HORISTA)                                                                                                                                                                                                                                                                                                                                                                                                                                                                          </t>
  </si>
  <si>
    <t xml:space="preserve">TECNICO DE EDIFICACOES (MENSALISTA)                                                                                                                                                                                                                                                                                                                                                                                                                                                                       </t>
  </si>
  <si>
    <t xml:space="preserve">TECNICO EM LABORATORIO E CAMPO DE CONSTRUCAO CIVIL (HORISTA)                                                                                                                                                                                                                                                                                                                                                                                                                                              </t>
  </si>
  <si>
    <t xml:space="preserve">TECNICO EM LABORATORIO E CAMPO DE CONSTRUCAO CIVIL (MENSALISTA)                                                                                                                                                                                                                                                                                                                                                                                                                                           </t>
  </si>
  <si>
    <t xml:space="preserve">TECNICO EM SEGURANCA DO TRABALHO (HORISTA)                                                                                                                                                                                                                                                                                                                                                                                                                                                                </t>
  </si>
  <si>
    <t xml:space="preserve">TECNICO EM SEGURANCA DO TRABALHO (MENSALISTA)                                                                                                                                                                                                                                                                                                                                                                                                                                                             </t>
  </si>
  <si>
    <t xml:space="preserve">TECNICO EM SONDAGEM (HORISTA)                                                                                                                                                                                                                                                                                                                                                                                                                                                                             </t>
  </si>
  <si>
    <t xml:space="preserve">TECNICO EM SONDAGEM (MENSALISTA)                                                                                                                                                                                                                                                                                                                                                                                                                                                                          </t>
  </si>
  <si>
    <t xml:space="preserve">TELA ARAME GALVANIZADO REVESTIDO COM POLIMERO, MALHA HEXAGONAL DUPLA TORCAO, 8 X 10 CM (ZN/AL REVESTIDO COM POLIMERO), FIO *2,4* MM                                                                                                                                                                                                                                                                                                                                                                       </t>
  </si>
  <si>
    <t xml:space="preserve">TELA DE ACO SOLDADA GALVANIZADA/ZINCADA PARA ALVENARIA, FIO  D = *1,20 A 1,70* MM, MALHA 15 X 15 MM, (C X L) *50 X 12* CM                                                                                                                                                                                                                                                                                                                                                                                 </t>
  </si>
  <si>
    <t xml:space="preserve">TELA DE ACO SOLDADA GALVANIZADA/ZINCADA PARA ALVENARIA, FIO  D = *1,20 A 1,70* MM, MALHA 15 X 15 MM, (C X L) *50 X 17,5* CM                                                                                                                                                                                                                                                                                                                                                                               </t>
  </si>
  <si>
    <t xml:space="preserve">TELA DE ACO SOLDADA GALVANIZADA/ZINCADA PARA ALVENARIA, FIO D = *1,20 A 1,70* MM, MALHA 15 X 15 MM, (C X L) *50 X 10,5* CM                                                                                                                                                                                                                                                                                                                                                                                </t>
  </si>
  <si>
    <t xml:space="preserve">TELA DE ACO SOLDADA GALVANIZADA/ZINCADA PARA ALVENARIA, FIO D = *1,20 A 1,70* MM, MALHA 15 X 15 MM, (C X L) *50 X 6* CM                                                                                                                                                                                                                                                                                                                                                                                   </t>
  </si>
  <si>
    <t xml:space="preserve">TELA DE ACO SOLDADA GALVANIZADA/ZINCADA PARA ALVENARIA, FIO D = *1,20 A 1,70* MM, MALHA 15 X 15 MM, (C X L) *50 X 7,5* CM                                                                                                                                                                                                                                                                                                                                                                                 </t>
  </si>
  <si>
    <t xml:space="preserve">TELA DE ACO SOLDADA GALVANIZADA/ZINCADA PARA ALVENARIA, FIO D = *1,24 MM, MALHA 25 X 25 MM                                                                                                                                                                                                                                                                                                                                                                                                                </t>
  </si>
  <si>
    <t xml:space="preserve">TELA DE ACO SOLDADA NERVURADA, CA-60, L-159, (1,69 KG/M2), DIAMETRO DO FIO = 4,5 MM, LARGURA = 2,45 M, ESPACAMENTO DA MALHA = 30 X 10 CM                                                                                                                                                                                                                                                                                                                                                                  </t>
  </si>
  <si>
    <t xml:space="preserve">TELA DE ACO SOLDADA NERVURADA, CA-60, Q-113, (1,8 KG/M2), DIAMETRO DO FIO = 3,8 MM, LARGURA = 2,45 M, ESPACAMENTO DA MALHA = 10 X 10 CM                                                                                                                                                                                                                                                                                                                                                                   </t>
  </si>
  <si>
    <t xml:space="preserve">TELA DE ACO SOLDADA NERVURADA, CA-60, Q-138, (2,20 KG/M2), DIAMETRO DO FIO = 4,2 MM, LARGURA = 2,45 M, ESPACAMENTO DA MALHA = 10  X 10 CM                                                                                                                                                                                                                                                                                                                                                                 </t>
  </si>
  <si>
    <t xml:space="preserve">TELA DE ACO SOLDADA NERVURADA, CA-60, Q-159, (2,52 KG/M2), DIAMETRO DO FIO = 4,5 MM, LARGURA =  2,45 M, ESPACAMENTO DA MALHA = 10 X 10 CM                                                                                                                                                                                                                                                                                                                                                                 </t>
  </si>
  <si>
    <t xml:space="preserve">TELA DE ACO SOLDADA NERVURADA, CA-60, Q-196, (3,11 KG/M2), DIAMETRO DO FIO = 5,0 MM, LARGURA = 2,45 M, ESPACAMENTO DA MALHA = 10 X 10 CM                                                                                                                                                                                                                                                                                                                                                                  </t>
  </si>
  <si>
    <t xml:space="preserve">TELA DE ACO SOLDADA NERVURADA, CA-60, Q-283 (4,48 KG/M2), DIAMETRO DO FIO = 6,0 MM, LARGURA = 2,45 X 6,00 M DE COMPRIMENTO, ESPACAMENTO DA MALHA = 10 X 10 CM                                                                                                                                                                                                                                                                                                                                             </t>
  </si>
  <si>
    <t xml:space="preserve">TELA DE ACO SOLDADA NERVURADA, CA-60, Q-61, (0,97 KG/M2), DIAMETRO DO FIO = 3,4 MM, LARGURA = 2,45 M, ESPACAMENTO DA MALHA = 15 X 15 CM                                                                                                                                                                                                                                                                                                                                                                   </t>
  </si>
  <si>
    <t xml:space="preserve">TELA DE ACO SOLDADA NERVURADA, CA-60, Q-92, (1,48 KG/M2), DIAMETRO DO FIO = 4,2 MM, LARGURA = 2,45 X 60 M DE COMPRIMENTO, ESPACAMENTO DA MALHA = 15  X 15 CM                                                                                                                                                                                                                                                                                                                                              </t>
  </si>
  <si>
    <t xml:space="preserve">TELA DE ACO SOLDADA NERVURADA, CA-60, T-196, (2,11 KG/M2), DIAMETRO DO FIO = 5,0 MM, LARGURA = 2,45 M, ESPACAMENTO DA MALHA = 30 X 10 CM                                                                                                                                                                                                                                                                                                                                                                  </t>
  </si>
  <si>
    <t xml:space="preserve">TELA DE ANIAGEM ( JUTA)                                                                                                                                                                                                                                                                                                                                                                                                                                                                                   </t>
  </si>
  <si>
    <t xml:space="preserve">TELA DE ARAME GALVANIZADA QUADRANGULAR / LOSANGULAR, FIO 2,11 MM (14 BWG), MALHA 5 X 5 CM, H = 2 M                                                                                                                                                                                                                                                                                                                                                                                                        </t>
  </si>
  <si>
    <t xml:space="preserve">TELA DE ARAME GALVANIZADA QUADRANGULAR / LOSANGULAR, FIO 2,11 MM (14 BWG), MALHA 8 X 8 CM, H = 2 M                                                                                                                                                                                                                                                                                                                                                                                                        </t>
  </si>
  <si>
    <t xml:space="preserve">TELA DE ARAME GALVANIZADA QUADRANGULAR / LOSANGULAR, FIO 2,77 MM (12 BWG), MALHA 10 X 10 CM, H = 2 M                                                                                                                                                                                                                                                                                                                                                                                                      </t>
  </si>
  <si>
    <t xml:space="preserve">TELA DE ARAME GALVANIZADA QUADRANGULAR / LOSANGULAR, FIO 2,77 MM (12 BWG), MALHA 5 X 5 CM, H = 2 M                                                                                                                                                                                                                                                                                                                                                                                                        </t>
  </si>
  <si>
    <t xml:space="preserve">TELA DE ARAME GALVANIZADA QUADRANGULAR / LOSANGULAR, FIO 2,77 MM (12 BWG), MALHA 8 X 8 CM, H = 2 M                                                                                                                                                                                                                                                                                                                                                                                                        </t>
  </si>
  <si>
    <t xml:space="preserve">TELA DE ARAME GALVANIZADA QUADRANGULAR / LOSANGULAR, FIO 3,4 MM (10 BWG), MALHA 5 X 5 CM, H = 2 M                                                                                                                                                                                                                                                                                                                                                                                                         </t>
  </si>
  <si>
    <t xml:space="preserve">TELA DE ARAME GALVANIZADA QUADRANGULAR / LOSANGULAR, FIO 4,19 MM (8 BWG), MALHA 5 X 5 CM, H = 2 M                                                                                                                                                                                                                                                                                                                                                                                                         </t>
  </si>
  <si>
    <t xml:space="preserve">TELA DE ARAME GALVANIZADA REVESTIDA EM PVC, QUADRANGULAR / LOSANGULAR, FIO 2,11 MM (14 BWG), BITOLA FINAL = *2,8* MM, MALHA *8 X 8* CM, H = 2 M                                                                                                                                                                                                                                                                                                                                                           </t>
  </si>
  <si>
    <t xml:space="preserve">TELA DE ARAME GALVANIZADA REVESTIDA EM PVC, QUADRANGULAR / LOSANGULAR, FIO 2,77 MM (12 BWG), BITOLA FINAL = *3,8* MM, MALHA 7,5 X 7,5 CM, H = 2 M                                                                                                                                                                                                                                                                                                                                                         </t>
  </si>
  <si>
    <t xml:space="preserve">TELA DE ARAME GALVANIZADA, HEXAGONAL, FIO 0,56 MM (24 BWG), MALHA 1/2", H = 1 M                                                                                                                                                                                                                                                                                                                                                                                                                           </t>
  </si>
  <si>
    <t xml:space="preserve">TELA DE ARAME ONDULADA, FIO *2,77* MM (12 BWG), MALHA 5 X 5 CM, H = 2 M                                                                                                                                                                                                                                                                                                                                                                                                                                   </t>
  </si>
  <si>
    <t xml:space="preserve">TELA DE FIBRA DE VIDRO, ACABAMENTO ANTI-ALCALINO, MALHA 10 X 10 MM                                                                                                                                                                                                                                                                                                                                                                                                                                        </t>
  </si>
  <si>
    <t xml:space="preserve">TELA EM MALHA HEXAGONAL DE DUPLA TORCAO 8 X 10 CM (ZN/AL REVESTIDO COM POLIMERO), FIO 2,7 MM, COM GEOMANTA OU BIOMANTA, DIMENSOES 4,0 X 2,0 X 0,6 M, COM INCLINACAO DE 70 GRAUS, PARA SOLO REFORCADO                                                                                                                                                                                                                                                                                                      </t>
  </si>
  <si>
    <t xml:space="preserve">TELA EM METAL PARA ESTUQUE (DEPLOYE)                                                                                                                                                                                                                                                                                                                                                                                                                                                                      </t>
  </si>
  <si>
    <t xml:space="preserve">TELA FACHADEIRA EM POLIETILENO, ROLO DE 3 X 100 M (L X C), COR BRANCA, SEM LOGOMARCA - PARA PROTECAO DE OBRAS                                                                                                                                                                                                                                                                                                                                                                                             </t>
  </si>
  <si>
    <t xml:space="preserve">TELA PLASTICA LARANJA, TIPO TAPUME PARA SINALIZACAO, MALHA RETANGULAR, ROLO 1.20 X 50 M (L X C)                                                                                                                                                                                                                                                                                                                                                                                                           </t>
  </si>
  <si>
    <t xml:space="preserve">TELA PLASTICA TECIDA LISTRADA BRANCA E LARANJA, TIPO GUARDA CORPO, EM POLIETILENO MONOFILADO, ROLO 1,20 X 50 M (L X C)                                                                                                                                                                                                                                                                                                                                                                                    </t>
  </si>
  <si>
    <t xml:space="preserve">TELHA CERAMICA TIPO AMERICANA, COMPRIMENTO DE *45* CM, RENDIMENTO DE *12* TELHAS/M2                                                                                                                                                                                                                                                                                                                                                                                                                       </t>
  </si>
  <si>
    <t xml:space="preserve">TELHA DE BARRO / CERAMICA, NAO ESMALTADA, TIPO COLONIAL, CANAL, PLAN, PAULISTA, COMPRIMENTO DE *44 A 50* CM, RENDIMENTO DE COBERTURA DE *26* TELHAS/M2                                                                                                                                                                                                                                                                                                                                                    </t>
  </si>
  <si>
    <t xml:space="preserve">TELHA DE BARRO / CERAMICA, NAO ESMALTADA, TIPO ROMANA, AMERICANA, PORTUGUESA, FRANCESA, COMPRIMENTO DE *41* CM,  RENDIMENTO DE *16* TELHAS/M2                                                                                                                                                                                                                                                                                                                                                             </t>
  </si>
  <si>
    <t xml:space="preserve">TELHA DE CONCRETO TIPO CLASSICA, COR CINZA, COMPRIMENTO DE *42* CM,  RENDIMENTO DE *10* TELHAS/M2                                                                                                                                                                                                                                                                                                                                                                                                         </t>
  </si>
  <si>
    <t xml:space="preserve">TELHA DE FIBRA DE VIDRO ONDULADA INCOLOR, E = 0,6 MM, DE *0,50 X 2,44* M                                                                                                                                                                                                                                                                                                                                                                                                                                  </t>
  </si>
  <si>
    <t xml:space="preserve">TELHA DE FIBROCIMENTO E = 6 MM, DE 3,00 X 1,06 M (SEM AMIANTO)                                                                                                                                                                                                                                                                                                                                                                                                                                            </t>
  </si>
  <si>
    <t xml:space="preserve">TELHA DE FIBROCIMENTO E = 6 MM, DE 4,10 X 1,06 M (SEM AMIANTO)                                                                                                                                                                                                                                                                                                                                                                                                                                            </t>
  </si>
  <si>
    <t xml:space="preserve">TELHA DE FIBROCIMENTO E = 6 MM, DE 4,60 X 1,06 M (SEM AMIANTO)                                                                                                                                                                                                                                                                                                                                                                                                                                            </t>
  </si>
  <si>
    <t xml:space="preserve">TELHA DE FIBROCIMENTO E = 8 MM, DE 3,00 X 1,06 M (SEM AMIANTO)                                                                                                                                                                                                                                                                                                                                                                                                                                            </t>
  </si>
  <si>
    <t xml:space="preserve">TELHA DE FIBROCIMENTO E = 8 MM, DE 4,10 X 1,06 M (SEM AMIANTO)                                                                                                                                                                                                                                                                                                                                                                                                                                            </t>
  </si>
  <si>
    <t xml:space="preserve">TELHA DE FIBROCIMENTO E = 8 MM, DE 4,60 X 1,06 M (SEM AMIANTO)                                                                                                                                                                                                                                                                                                                                                                                                                                            </t>
  </si>
  <si>
    <t xml:space="preserve">TELHA DE FIBROCIMENTO ONDULADA E = 4 MM, DE 1,22 X 0,50 M (SEM AMIANTO)                                                                                                                                                                                                                                                                                                                                                                                                                                   </t>
  </si>
  <si>
    <t xml:space="preserve">TELHA DE FIBROCIMENTO ONDULADA E = 4 MM, DE 2,13 X 0,50 M (SEM AMIANTO)                                                                                                                                                                                                                                                                                                                                                                                                                                   </t>
  </si>
  <si>
    <t xml:space="preserve">TELHA DE FIBROCIMENTO ONDULADA E = 4 MM, DE 2,44 X 0,50 M (SEM AMIANTO)                                                                                                                                                                                                                                                                                                                                                                                                                                   </t>
  </si>
  <si>
    <t xml:space="preserve">TELHA DE FIBROCIMENTO ONDULADA E = 6 MM, DE 1,53 X 1,10 M (SEM AMIANTO)                                                                                                                                                                                                                                                                                                                                                                                                                                   </t>
  </si>
  <si>
    <t xml:space="preserve">TELHA DE FIBROCIMENTO ONDULADA E = 6 MM, DE 1,83 X 1,10 M (SEM AMIANTO)                                                                                                                                                                                                                                                                                                                                                                                                                                   </t>
  </si>
  <si>
    <t xml:space="preserve">TELHA DE FIBROCIMENTO ONDULADA E = 6 MM, DE 2,44 X 1,10 M (SEM AMIANTO)                                                                                                                                                                                                                                                                                                                                                                                                                                   </t>
  </si>
  <si>
    <t xml:space="preserve">TELHA DE FIBROCIMENTO ONDULADA E = 6 MM, DE 3,66 X 1,10 M (SEM AMIANTO)                                                                                                                                                                                                                                                                                                                                                                                                                                   </t>
  </si>
  <si>
    <t xml:space="preserve">TELHA DE FIBROCIMENTO ONDULADA E = 8 MM, DE 1,53 X 1,10 M (SEM AMIANTO)                                                                                                                                                                                                                                                                                                                                                                                                                                   </t>
  </si>
  <si>
    <t xml:space="preserve">TELHA DE FIBROCIMENTO ONDULADA E = 8 MM, DE 1,83 X 1,10 M (SEM AMIANTO)                                                                                                                                                                                                                                                                                                                                                                                                                                   </t>
  </si>
  <si>
    <t xml:space="preserve">TELHA DE FIBROCIMENTO ONDULADA E = 8 MM, DE 2,44 X 1,10 M (SEM AMIANTO)                                                                                                                                                                                                                                                                                                                                                                                                                                   </t>
  </si>
  <si>
    <t xml:space="preserve">TELHA DE FIBROCIMENTO ONDULADA E = 8 MM, DE 3,66 X 1,10 M (SEM AMIANTO)                                                                                                                                                                                                                                                                                                                                                                                                                                   </t>
  </si>
  <si>
    <t xml:space="preserve">TELHA DE VIDRO TIPO FRANCESA, *39 X 23* CM                                                                                                                                                                                                                                                                                                                                                                                                                                                                </t>
  </si>
  <si>
    <t xml:space="preserve">TELHA ESTRUTURAL DE FIBROCIMENTO 1 ABA, DE 0,52 X 2,00 M (SEM AMIANTO)                                                                                                                                                                                                                                                                                                                                                                                                                                    </t>
  </si>
  <si>
    <t xml:space="preserve">TELHA ESTRUTURAL DE FIBROCIMENTO 1 ABA, DE 0,52 X 2,50 M (SEM AMIANTO)                                                                                                                                                                                                                                                                                                                                                                                                                                    </t>
  </si>
  <si>
    <t xml:space="preserve">TELHA ESTRUTURAL DE FIBROCIMENTO 1 ABA, DE 0,52 X 3,60 M (SEM AMIANTO)                                                                                                                                                                                                                                                                                                                                                                                                                                    </t>
  </si>
  <si>
    <t xml:space="preserve">TELHA ESTRUTURAL DE FIBROCIMENTO 1 ABA, DE 0,52 X 4,00 M (SEM AMIANTO)                                                                                                                                                                                                                                                                                                                                                                                                                                    </t>
  </si>
  <si>
    <t xml:space="preserve">TELHA ESTRUTURAL DE FIBROCIMENTO 1 ABA, DE 0,52 X 5,00 M (SEM AMIANTO)                                                                                                                                                                                                                                                                                                                                                                                                                                    </t>
  </si>
  <si>
    <t xml:space="preserve">TELHA ESTRUTURAL DE FIBROCIMENTO 1 ABA, DE 0,52 X 5,50 M (SEM AMIANTO)                                                                                                                                                                                                                                                                                                                                                                                                                                    </t>
  </si>
  <si>
    <t xml:space="preserve">TELHA ESTRUTURAL DE FIBROCIMENTO 1 ABA, DE 0,52 X 6,50 M (SEM AMIANTO)                                                                                                                                                                                                                                                                                                                                                                                                                                    </t>
  </si>
  <si>
    <t xml:space="preserve">TELHA ESTRUTURAL DE FIBROCIMENTO 1 ABA, DE 0,52 X 7,20 M (SEM AMIANTO)                                                                                                                                                                                                                                                                                                                                                                                                                                    </t>
  </si>
  <si>
    <t xml:space="preserve">TELHA ESTRUTURAL DE FIBROCIMENTO 2 ABAS, DE 1,00 X 3,00 M (SEM AMIANTO)                                                                                                                                                                                                                                                                                                                                                                                                                                   </t>
  </si>
  <si>
    <t xml:space="preserve">TELHA ESTRUTURAL DE FIBROCIMENTO 2 ABAS, DE 1,00 X 4,60 M (SEM AMIANTO)                                                                                                                                                                                                                                                                                                                                                                                                                                   </t>
  </si>
  <si>
    <t xml:space="preserve">TELHA ESTRUTURAL DE FIBROCIMENTO 2 ABAS, DE 1,00 X 6,00 M (SEM AMIANTO)                                                                                                                                                                                                                                                                                                                                                                                                                                   </t>
  </si>
  <si>
    <t xml:space="preserve">TELHA ESTRUTURAL DE FIBROCIMENTO 2 ABAS, DE 1,00 X 7,40 M (SEM AMIANTO)                                                                                                                                                                                                                                                                                                                                                                                                                                   </t>
  </si>
  <si>
    <t xml:space="preserve">TELHA ESTRUTURAL DE FIBROCIMENTO 2 ABAS, DE 1,00 X 8,20 M (SEM AMIANTO)                                                                                                                                                                                                                                                                                                                                                                                                                                   </t>
  </si>
  <si>
    <t xml:space="preserve">TELHA ESTRUTURAL DE FIBROCIMENTO 2 ABAS, DE 1,00 X 9,20 M (SEM AMIANTO)                                                                                                                                                                                                                                                                                                                                                                                                                                   </t>
  </si>
  <si>
    <t xml:space="preserve">TELHA GALVALUME COM ISOLAMENTO TERMOACUSTICO EM ESPUMA RIGIDA DE POLIURETANO (PU) INJETADO, ESPESSURA DE 30 MM, DENSIDADE DE 35 KG/M3, REVESTIMENTO EM TELHA TRAPEZOIDAL NAS DUAS FACES COM ESPESSURA DE 0,50 MM CADA, ACABAMENTO NATURAL (NAO INCLUI ACESSORIOS DE FIXACAO)                                                                                                                                                                                                                              </t>
  </si>
  <si>
    <t xml:space="preserve">TELHA ONDULADA EM ACO ZINCADO, ALTURA DE 17 MM, ESPESSURA DE 0,50 MM, LARGURA UTIL DE APROXIMADAMENTE 985 MM, SEM PINTURA                                                                                                                                                                                                                                                                                                                                                                                 </t>
  </si>
  <si>
    <t xml:space="preserve">TELHA TERMOISOLANTE REVESTIDA EM ACO GALVALUME, FACE SUPERIOR TRAPEZOIDAL E FACE INFERIOR PLANA (NAO INCLUI ACESSORIOS DE FIXACAO), REVEST COM ESPESSURA DE 0,50 MM, COM PRE-PINTURA DE COR BRANCA NAS DUAS FACES, NUCLEO EM POLIIOCIANURATO (PIR) COM ESPESSURA DE 50 MM                                                                                                                                                                                                                                 </t>
  </si>
  <si>
    <t xml:space="preserve">TELHA TERMOISOLANTE REVESTIDA EM ACO GALVANIZADO, FACE SUPERIOR EM TELHA TRAPEZOIDAL E FACE INFERIOR EM CHAPA PLANA (SEM ACESSORIOS DE FIXACAO), REVESTIMENTO COM ESPESSURA DE 0,50 MM COM PRE-PINTURA NAS DUAS FACES, NUCLEO EM POLIESTIRENO (EPS) DE 30 MM                                                                                                                                                                                                                                              </t>
  </si>
  <si>
    <t xml:space="preserve">TELHA TERMOISOLANTE REVESTIDA EM ACO GALVANIZADO, FACE SUPERIOR EM TELHA TRAPEZOIDAL E FACE INFERIOR EM CHAPA PLANA (SEM ACESSORIOS DE FIXACAO), REVESTIMENTO COM ESPESSURA DE 0,50 MM COM PRE-PINTURA NAS DUAS FACES, NUCLEO EM POLIESTIRENO (EPS) DE 50 MM                                                                                                                                                                                                                                              </t>
  </si>
  <si>
    <t xml:space="preserve">TELHA TERMOISOLANTE REVESTIDA EM ACO GALVANIZADO, FACES SUPERIOR E INFERIOR EM TELHA TRAPEZOIDAL (SEM ACESSORIOS DE FIXACAO), REVESTIMENTO COM ESPESSURA DE 0,50 MM COM PRE-PINTURA NAS DUAS FACES, NUCLEO EM POLIESTIRENO (EPS) DE 50 MM                                                                                                                                                                                                                                                                 </t>
  </si>
  <si>
    <t xml:space="preserve">TELHA TRAPEZOIDAL EM ACO ZINCADO, SEM PINTURA, ALTURA DE APROXIMADAMENTE 40 MM, ESPESSURA DE 0,50 MM E LARGURA UTIL DE 980 MM                                                                                                                                                                                                                                                                                                                                                                             </t>
  </si>
  <si>
    <t xml:space="preserve">TELHA TRAPEZOIDAL EM ALUMINIO, ALTURA DE *38* MM E ESPESSURA DE 0,5 MM (LARGURA TOTAL DE 1056 MM E COMPRIMENTO DE 5000 MM)                                                                                                                                                                                                                                                                                                                                                                                </t>
  </si>
  <si>
    <t xml:space="preserve">TELHA TRAPEZOIDAL EM ALUMINIO, ALTURA DE *38* MM E ESPESSURA DE 0,7 MM (LARGURA TOTAL DE 1056 MM E COMPRIMENTO DE 5000 MM)                                                                                                                                                                                                                                                                                                                                                                                </t>
  </si>
  <si>
    <t xml:space="preserve">TELHA VIDRO TIPO CANAL OU COLONIAL, C = 46 A 50 CM                                                                                                                                                                                                                                                                                                                                                                                                                                                        </t>
  </si>
  <si>
    <t xml:space="preserve">TELHADOR  (MENSALISTA)                                                                                                                                                                                                                                                                                                                                                                                                                                                                                    </t>
  </si>
  <si>
    <t xml:space="preserve">TELHADOR (HORISTA)                                                                                                                                                                                                                                                                                                                                                                                                                                                                                        </t>
  </si>
  <si>
    <t xml:space="preserve">TERMINAL A COMPRESSAO EM COBRE ESTANHADO PARA CABO 10 MM2, 1 FURO E 1 COMPRESSAO, PARA PARAFUSO DE FIXACAO M6                                                                                                                                                                                                                                                                                                                                                                                             </t>
  </si>
  <si>
    <t xml:space="preserve">TERMINAL A COMPRESSAO EM COBRE ESTANHADO PARA CABO 120 MM2, 1 FURO E 1 COMPRESSAO, PARA PARAFUSO DE FIXACAO M12                                                                                                                                                                                                                                                                                                                                                                                           </t>
  </si>
  <si>
    <t xml:space="preserve">TERMINAL A COMPRESSAO EM COBRE ESTANHADO PARA CABO 16 MM2, 1 FURO E 1 COMPRESSAO, PARA PARAFUSO DE FIXACAO M6                                                                                                                                                                                                                                                                                                                                                                                             </t>
  </si>
  <si>
    <t xml:space="preserve">TERMINAL A COMPRESSAO EM COBRE ESTANHADO PARA CABO 2,5 MM2, 1 FURO E 1 COMPRESSAO, PARA PARAFUSO DE FIXACAO M5                                                                                                                                                                                                                                                                                                                                                                                            </t>
  </si>
  <si>
    <t xml:space="preserve">TERMINAL A COMPRESSAO EM COBRE ESTANHADO PARA CABO 25 MM2, 1 FURO E 1 COMPRESSAO, PARA PARAFUSO DE FIXACAO M8                                                                                                                                                                                                                                                                                                                                                                                             </t>
  </si>
  <si>
    <t xml:space="preserve">TERMINAL A COMPRESSAO EM COBRE ESTANHADO PARA CABO 35 MM2, 1 FURO E 1 COMPRESSAO, PARA PARAFUSO DE FIXACAO M8                                                                                                                                                                                                                                                                                                                                                                                             </t>
  </si>
  <si>
    <t xml:space="preserve">TERMINAL A COMPRESSAO EM COBRE ESTANHADO PARA CABO 4 MM2, 1 FURO E 1 COMPRESSAO, PARA PARAFUSO DE FIXACAO M5                                                                                                                                                                                                                                                                                                                                                                                              </t>
  </si>
  <si>
    <t xml:space="preserve">TERMINAL A COMPRESSAO EM COBRE ESTANHADO PARA CABO 50 MM2, 1 FURO E 1 COMPRESSAO, PARA PARAFUSO DE FIXACAO M8                                                                                                                                                                                                                                                                                                                                                                                             </t>
  </si>
  <si>
    <t xml:space="preserve">TERMINAL A COMPRESSAO EM COBRE ESTANHADO PARA CABO 6 MM2, 1 FURO E 1 COMPRESSAO, PARA PARAFUSO DE FIXACAO M6                                                                                                                                                                                                                                                                                                                                                                                              </t>
  </si>
  <si>
    <t xml:space="preserve">TERMINAL A COMPRESSAO EM COBRE ESTANHADO PARA CABO 70 MM2, 1 FURO E 1 COMPRESSAO, PARA PARAFUSO DE FIXACAO M10                                                                                                                                                                                                                                                                                                                                                                                            </t>
  </si>
  <si>
    <t xml:space="preserve">TERMINAL A COMPRESSAO EM COBRE ESTANHADO PARA CABO 95 MM2, 1 FURO E 1 COMPRESSAO, PARA PARAFUSO DE FIXACAO M12                                                                                                                                                                                                                                                                                                                                                                                            </t>
  </si>
  <si>
    <t xml:space="preserve">TERMINAL DE VENTILACAO, 100 MM, SERIE NORMAL, ESGOTO PREDIAL                                                                                                                                                                                                                                                                                                                                                                                                                                              </t>
  </si>
  <si>
    <t xml:space="preserve">TERMINAL DE VENTILACAO, 50 MM, SERIE NORMAL, ESGOTO PREDIAL                                                                                                                                                                                                                                                                                                                                                                                                                                               </t>
  </si>
  <si>
    <t xml:space="preserve">TERMINAL DE VENTILACAO, 75 MM, SERIE NORMAL, ESGOTO PREDIAL                                                                                                                                                                                                                                                                                                                                                                                                                                               </t>
  </si>
  <si>
    <t xml:space="preserve">TERMINAL METALICO A PRESSAO PARA 1 CABO DE 120 MM2, COM 1 FURO DE FIXACAO                                                                                                                                                                                                                                                                                                                                                                                                                                 </t>
  </si>
  <si>
    <t xml:space="preserve">TERMINAL METALICO A PRESSAO PARA 1 CABO DE 150 A 185 MM2, COM 2 FUROS PARA FIXACAO                                                                                                                                                                                                                                                                                                                                                                                                                        </t>
  </si>
  <si>
    <t xml:space="preserve">TERMINAL METALICO A PRESSAO PARA 1 CABO DE 150 MM2, COM 1 FURO DE FIXACAO                                                                                                                                                                                                                                                                                                                                                                                                                                 </t>
  </si>
  <si>
    <t xml:space="preserve">TERMINAL METALICO A PRESSAO PARA 1 CABO DE 16 A 25 MM2, COM 2 FUROS PARA FIXACAO                                                                                                                                                                                                                                                                                                                                                                                                                          </t>
  </si>
  <si>
    <t xml:space="preserve">TERMINAL METALICO A PRESSAO PARA 1 CABO DE 16 MM2, COM 1 FURO DE FIXACAO                                                                                                                                                                                                                                                                                                                                                                                                                                  </t>
  </si>
  <si>
    <t xml:space="preserve">TERMINAL METALICO A PRESSAO PARA 1 CABO DE 185 MM2, COM 1 FURO DE FIXACAO                                                                                                                                                                                                                                                                                                                                                                                                                                 </t>
  </si>
  <si>
    <t xml:space="preserve">TERMINAL METALICO A PRESSAO PARA 1 CABO DE 240 MM2, COM 1 FURO DE FIXACAO                                                                                                                                                                                                                                                                                                                                                                                                                                 </t>
  </si>
  <si>
    <t xml:space="preserve">TERMINAL METALICO A PRESSAO PARA 1 CABO DE 25 A 35 MM2, COM 2 FUROS PARA FIXACAO                                                                                                                                                                                                                                                                                                                                                                                                                          </t>
  </si>
  <si>
    <t xml:space="preserve">TERMINAL METALICO A PRESSAO PARA 1 CABO DE 25 MM2, COM 1 FURO DE FIXACAO                                                                                                                                                                                                                                                                                                                                                                                                                                  </t>
  </si>
  <si>
    <t xml:space="preserve">TERMINAL METALICO A PRESSAO PARA 1 CABO DE 300 MM2, COM 1 FURO DE FIXACAO                                                                                                                                                                                                                                                                                                                                                                                                                                 </t>
  </si>
  <si>
    <t xml:space="preserve">TERMINAL METALICO A PRESSAO PARA 1 CABO DE 35 MM2, COM 1 FURO DE FIXACAO                                                                                                                                                                                                                                                                                                                                                                                                                                  </t>
  </si>
  <si>
    <t xml:space="preserve">TERMINAL METALICO A PRESSAO PARA 1 CABO DE 50 A 70 MM2, COM 2 FUROS PARA FIXACAO                                                                                                                                                                                                                                                                                                                                                                                                                          </t>
  </si>
  <si>
    <t xml:space="preserve">TERMINAL METALICO A PRESSAO PARA 1 CABO DE 50 MM2, COM 1 FURO DE FIXACAO                                                                                                                                                                                                                                                                                                                                                                                                                                  </t>
  </si>
  <si>
    <t xml:space="preserve">TERMINAL METALICO A PRESSAO PARA 1 CABO DE 6 A 10 MM2, COM 1 FURO DE FIXACAO                                                                                                                                                                                                                                                                                                                                                                                                                              </t>
  </si>
  <si>
    <t xml:space="preserve">TERMINAL METALICO A PRESSAO PARA 1 CABO DE 70 MM2, COM 1 FURO DE FIXACAO                                                                                                                                                                                                                                                                                                                                                                                                                                  </t>
  </si>
  <si>
    <t xml:space="preserve">TERMINAL METALICO A PRESSAO PARA 1 CABO DE 95 A 120 MM2, COM 2 FUROS PARA FIXACAO                                                                                                                                                                                                                                                                                                                                                                                                                         </t>
  </si>
  <si>
    <t xml:space="preserve">TERMINAL METALICO A PRESSAO PARA 1 CABO DE 95 MM2, COM 1 FURO DE FIXACAO                                                                                                                                                                                                                                                                                                                                                                                                                                  </t>
  </si>
  <si>
    <t xml:space="preserve">TERMINAL METALICO A PRESSAO 1 CABO, PARA CABOS DE 4 A 10 MM2, COM 2 FUROS PARA FIXACAO                                                                                                                                                                                                                                                                                                                                                                                                                    </t>
  </si>
  <si>
    <t xml:space="preserve">TERMOFUSORA PARA TUBOS E CONEXOES EM PPR COM DIAMETROS DE 20 A 63 MM, POTENCIA DE 800 W, TENSAO 220 V                                                                                                                                                                                                                                                                                                                                                                                                     </t>
  </si>
  <si>
    <t xml:space="preserve">TERMOFUSORA PARA TUBOS E CONEXOES EM PPR COM DIAMETROS DE 75 A 110 MM, POTENCIA DE *1100* W, TENSAO 220 V                                                                                                                                                                                                                                                                                                                                                                                                 </t>
  </si>
  <si>
    <t xml:space="preserve">TERRA VEGETAL (ENSACADA)                                                                                                                                                                                                                                                                                                                                                                                                                                                                                  </t>
  </si>
  <si>
    <t xml:space="preserve">TERRA VEGETAL (GRANEL)                                                                                                                                                                                                                                                                                                                                                                                                                                                                                    </t>
  </si>
  <si>
    <t xml:space="preserve">TESTEIRA ANTIDERRAPANTE PARA PISO VINILICO *5 X 2,5* CM, E = 2 MM                                                                                                                                                                                                                                                                                                                                                                                                                                         </t>
  </si>
  <si>
    <t xml:space="preserve">TIJOLO CERAMICO LAMINADO DE *5,5 X 11 X 23* CM (L X A X C)                                                                                                                                                                                                                                                                                                                                                                                                                                                </t>
  </si>
  <si>
    <t xml:space="preserve">TIJOLO CERAMICO MACICO APARENTE DE *6 X 12 X 24* CM (L X A X C)                                                                                                                                                                                                                                                                                                                                                                                                                                           </t>
  </si>
  <si>
    <t xml:space="preserve">TIJOLO CERAMICO MACICO APARENTE 2 FUROS  DE *6,5 X 10 X 20* CM (L X A X C)                                                                                                                                                                                                                                                                                                                                                                                                                                </t>
  </si>
  <si>
    <t xml:space="preserve">TIJOLO CERAMICO MACICO COMUM DE *5 X 10 X 20* CM (L X A X C)                                                                                                                                                                                                                                                                                                                                                                                                                                              </t>
  </si>
  <si>
    <t xml:space="preserve">TIJOLO CERAMICO REFRATARIO DE *2,5 X 11,4 X 22,9* CM (L X A X C)                                                                                                                                                                                                                                                                                                                                                                                                                                          </t>
  </si>
  <si>
    <t xml:space="preserve">TIJOLO CERAMICO REFRATARIO DE *6,3 X 11,4 X 22,9* CM (L X A X C)                                                                                                                                                                                                                                                                                                                                                                                                                                          </t>
  </si>
  <si>
    <t xml:space="preserve">TIL CONDOMINIAL, PVC, DN 100 X 100 MM, PARA REDE COLETORA DE ESGOTO                                                                                                                                                                                                                                                                                                                                                                                                                                       </t>
  </si>
  <si>
    <t xml:space="preserve">TIL PARA LIGACAO PREDIAL, EM PVC, JE, BBB, DN 100 X 100 MM, PARA REDE COLETORA ESGOTO                                                                                                                                                                                                                                                                                                                                                                                                                     </t>
  </si>
  <si>
    <t xml:space="preserve">TIL RADIAL, PVC, JE, BBB, DN 300 X 200 MM, PARA REDE COLETORA DE ESGOTO (NBR 10.569)                                                                                                                                                                                                                                                                                                                                                                                                                      </t>
  </si>
  <si>
    <t xml:space="preserve">TINTA / REVESTIMENTO A BASE DE RESINA EPOXI COM ALCATRAO, BICOMPONENTE                                                                                                                                                                                                                                                                                                                                                                                                                                    </t>
  </si>
  <si>
    <t xml:space="preserve">TINTA A BASE DE RESINA ACRILICA EMULSIONADA EM AGUA, PARA SINALIZACAO HORIZONTAL VIARIA (NBR 13699:2012)                                                                                                                                                                                                                                                                                                                                                                                                  </t>
  </si>
  <si>
    <t xml:space="preserve">TINTA A OLEO BRILHANTE, PARA MADEIRAS E METAIS                                                                                                                                                                                                                                                                                                                                                                                                                                                            </t>
  </si>
  <si>
    <t xml:space="preserve">TINTA ACRILICA A BASE DE SOLVENTE, PARA SINALIZACAO HORIZONTAL VIARIA (NBR 11862)                                                                                                                                                                                                                                                                                                                                                                                                                         </t>
  </si>
  <si>
    <t xml:space="preserve">TINTA ACRILICA PREMIUM PARA PISO                                                                                                                                                                                                                                                                                                                                                                                                                                                                          </t>
  </si>
  <si>
    <t xml:space="preserve">TINTA ASFALTICA IMPERMEABILIZANTE DILUIDA EM SOLVENTE, PARA MATERIAIS CIMENTICIOS, METAL E MADEIRA                                                                                                                                                                                                                                                                                                                                                                                                        </t>
  </si>
  <si>
    <t xml:space="preserve">TINTA ASFALTICA IMPERMEABILIZANTE DISPERSA EM AGUA, PARA MATERIAIS CIMENTICIOS                                                                                                                                                                                                                                                                                                                                                                                                                            </t>
  </si>
  <si>
    <t xml:space="preserve">TINTA BORRACHA CLORADA, ACABAMENTO SEMIBRILHO, QUALQUER COR                                                                                                                                                                                                                                                                                                                                                                                                                                               </t>
  </si>
  <si>
    <t xml:space="preserve">TINTA EPOXI BASE AGUA PREMIUM, BRANCA                                                                                                                                                                                                                                                                                                                                                                                                                                                                     </t>
  </si>
  <si>
    <t xml:space="preserve">TINTA ESMALTE BASE AGUA PREMIUM ACETINADO                                                                                                                                                                                                                                                                                                                                                                                                                                                                 </t>
  </si>
  <si>
    <t xml:space="preserve">TINTA ESMALTE BASE AGUA PREMIUM BRILHANTE                                                                                                                                                                                                                                                                                                                                                                                                                                                                 </t>
  </si>
  <si>
    <t xml:space="preserve">TINTA ESMALTE SINTETICO PREMIUM ACETINADO                                                                                                                                                                                                                                                                                                                                                                                                                                                                 </t>
  </si>
  <si>
    <t xml:space="preserve">TINTA ESMALTE SINTETICO PREMIUM BRILHANTE                                                                                                                                                                                                                                                                                                                                                                                                                                                                 </t>
  </si>
  <si>
    <t xml:space="preserve">TINTA ESMALTE SINTETICO PREMIUM DE DUPLA ACAO GRAFITE FOSCO PARA SUPERFICIES METALICAS FERROSAS                                                                                                                                                                                                                                                                                                                                                                                                           </t>
  </si>
  <si>
    <t xml:space="preserve">TINTA ESMALTE SINTETICO PREMIUM DE EFEITO PROTETOR DE SUPERFICIE METALICA ALUMINIO                                                                                                                                                                                                                                                                                                                                                                                                                        </t>
  </si>
  <si>
    <t xml:space="preserve">TINTA ESMALTE SINTETICO PREMIUM FOSCO                                                                                                                                                                                                                                                                                                                                                                                                                                                                     </t>
  </si>
  <si>
    <t xml:space="preserve">TINTA ESMALTE SINTETICO STANDARD ACETINADO                                                                                                                                                                                                                                                                                                                                                                                                                                                                </t>
  </si>
  <si>
    <t xml:space="preserve">TINTA ESMALTE SINTETICO STANDARD BRILHANTE                                                                                                                                                                                                                                                                                                                                                                                                                                                                </t>
  </si>
  <si>
    <t xml:space="preserve">TINTA ESMALTE SINTETICO STANDARD FOSCO                                                                                                                                                                                                                                                                                                                                                                                                                                                                    </t>
  </si>
  <si>
    <t xml:space="preserve">TINTA LATEX ACRILICA ECONOMICA, COR BRANCA                                                                                                                                                                                                                                                                                                                                                                                                                                                                </t>
  </si>
  <si>
    <t xml:space="preserve">TINTA LATEX ACRILICA PREMIUM, COR BRANCO FOSCO                                                                                                                                                                                                                                                                                                                                                                                                                                                            </t>
  </si>
  <si>
    <t xml:space="preserve">TINTA LATEX ACRILICA STANDARD, COR BRANCA                                                                                                                                                                                                                                                                                                                                                                                                                                                                 </t>
  </si>
  <si>
    <t xml:space="preserve">TINTA LATEX ACRILICA SUPER PREMIUM, COR BRANCO FOSCO                                                                                                                                                                                                                                                                                                                                                                                                                                                      </t>
  </si>
  <si>
    <t xml:space="preserve">TINTA MINERAL IMPERMEAVEL EM PO, BRANCA                                                                                                                                                                                                                                                                                                                                                                                                                                                                   </t>
  </si>
  <si>
    <t xml:space="preserve">TINTA/RESINA ACRILICA PREMIUM PARA CERAMICA, PEDRAS E OUTROS                                                                                                                                                                                                                                                                                                                                                                                                                                              </t>
  </si>
  <si>
    <t xml:space="preserve">TIRANTE COM ELO, EM ARAME GALVANIZADO RIGIDO, NUMERO 10, COMPRIMENTO 2000 MM, PARA PENDURAL DE FORRO REMOVIVEL                                                                                                                                                                                                                                                                                                                                                                                            </t>
  </si>
  <si>
    <t xml:space="preserve">TIRANTE EM FERRO GALVANIZADO PARA CONTRAVENTAMENTO DE TELHA CANALETE 90, 1/4 " X 400 MM                                                                                                                                                                                                                                                                                                                                                                                                                   </t>
  </si>
  <si>
    <t xml:space="preserve">TOALHEIRO PLASTICO TIPO DISPENSER PARA PAPEL TOALHA INTERFOLHADO                                                                                                                                                                                                                                                                                                                                                                                                                                          </t>
  </si>
  <si>
    <t xml:space="preserve">TOMADA INDUSTRIAL DE EMBUTIR 3P+T 30 A, 440 V, COM TRAVA, COM PLACA                                                                                                                                                                                                                                                                                                                                                                                                                                       </t>
  </si>
  <si>
    <t xml:space="preserve">TOMADA INDUSTRIAL DE EMBUTIR 3P+T 30 A, 440 V, COM TRAVA, SEM PLACA                                                                                                                                                                                                                                                                                                                                                                                                                                       </t>
  </si>
  <si>
    <t xml:space="preserve">TOMADA PARA ANTENA DE TV, CABO COAXIAL DE 9 MM (APENAS MODULO)                                                                                                                                                                                                                                                                                                                                                                                                                                            </t>
  </si>
  <si>
    <t xml:space="preserve">TOMADA PARA ANTENA DE TV, CABO COAXIAL DE 9 MM, CONJUNTO MONTADO PARA EMBUTIR 4" X 2" (PLACA + SUPORTE + MODULO)                                                                                                                                                                                                                                                                                                                                                                                          </t>
  </si>
  <si>
    <t xml:space="preserve">TOMADA RJ11, 2 FIOS (APENAS MODULO)                                                                                                                                                                                                                                                                                                                                                                                                                                                                       </t>
  </si>
  <si>
    <t xml:space="preserve">TOMADA RJ11, 2 FIOS, CONJUNTO MONTADO PARA EMBUTIR 4" X 2" (PLACA + SUPORTE + MODULO)                                                                                                                                                                                                                                                                                                                                                                                                                     </t>
  </si>
  <si>
    <t xml:space="preserve">TOMADA RJ45, 8 FIOS, CAT 5E (APENAS MODULO)                                                                                                                                                                                                                                                                                                                                                                                                                                                               </t>
  </si>
  <si>
    <t xml:space="preserve">TOMADA RJ45, 8 FIOS, CAT 5E, CONJUNTO MONTADO PARA EMBUTIR 4" X 2" (PLACA + SUPORTE + MODULO)                                                                                                                                                                                                                                                                                                                                                                                                             </t>
  </si>
  <si>
    <t xml:space="preserve">TOMADA 2P+T 10A, 250V  (APENAS MODULO)                                                                                                                                                                                                                                                                                                                                                                                                                                                                    </t>
  </si>
  <si>
    <t xml:space="preserve">TOMADA 2P+T 10A, 250V, CONJUNTO MONTADO PARA EMBUTIR 4" X 2" (PLACA + SUPORTE + MODULO)                                                                                                                                                                                                                                                                                                                                                                                                                   </t>
  </si>
  <si>
    <t xml:space="preserve">TOMADA 2P+T 10A, 250V, CONJUNTO MONTADO PARA SOBREPOR 4" X 2" (CAIXA + MODULO)                                                                                                                                                                                                                                                                                                                                                                                                                            </t>
  </si>
  <si>
    <t xml:space="preserve">TOMADA 2P+T 20A 250V, CONJUNTO MONTADO PARA EMBUTIR 4" X 2" (PLACA + SUPORTE + MODULO)                                                                                                                                                                                                                                                                                                                                                                                                                    </t>
  </si>
  <si>
    <t xml:space="preserve">TOMADA 2P+T 20A, 250V  (APENAS MODULO)                                                                                                                                                                                                                                                                                                                                                                                                                                                                    </t>
  </si>
  <si>
    <t xml:space="preserve">TOMADAS (2 MODULOS) 2P+T 10A, 250V, CONJUNTO MONTADO PARA EMBUTIR 4" X 2" (PLACA + SUPORTE + MODULOS)                                                                                                                                                                                                                                                                                                                                                                                                     </t>
  </si>
  <si>
    <t xml:space="preserve">TOPOGRAFO (HORISTA)                                                                                                                                                                                                                                                                                                                                                                                                                                                                                       </t>
  </si>
  <si>
    <t xml:space="preserve">TOPOGRAFO (MENSALISTA)                                                                                                                                                                                                                                                                                                                                                                                                                                                                                    </t>
  </si>
  <si>
    <t xml:space="preserve">TORNEIRA DE BOIA BALAO METALICO, VAZAO TOTAL, PARA CAIXA D'AGUA, AGUA QUENTE, ROSCA 1/2 ", COM HASTE, TORNEIRA E BALAO METALICOS                                                                                                                                                                                                                                                                                                                                                                          </t>
  </si>
  <si>
    <t xml:space="preserve">TORNEIRA DE BOIA BALAO METALICO, VAZAO TOTAL, PARA CAIXA D'AGUA, AGUA QUENTE, ROSCA 3/4 ", COM HASTE, TORNEIRA E BALAO METALICOS                                                                                                                                                                                                                                                                                                                                                                          </t>
  </si>
  <si>
    <t xml:space="preserve">TORNEIRA DE BOIA CONVENCIONAL PARA CAIXA D'AGUA, AGUA FRIA, 1.1/2", COM HASTE E TORNEIRA METALICOS E BALAO PLASTICO                                                                                                                                                                                                                                                                                                                                                                                       </t>
  </si>
  <si>
    <t xml:space="preserve">TORNEIRA DE BOIA CONVENCIONAL PARA CAIXA D'AGUA, AGUA FRIA, 1.1/4", COM HASTE E TORNEIRA METALICOS E BALAO PLASTICO                                                                                                                                                                                                                                                                                                                                                                                       </t>
  </si>
  <si>
    <t xml:space="preserve">TORNEIRA DE BOIA CONVENCIONAL PARA CAIXA D'AGUA, AGUA FRIA, 1/2", COM HASTE E TORNEIRA METALICOS E BALAO PLASTICO                                                                                                                                                                                                                                                                                                                                                                                         </t>
  </si>
  <si>
    <t xml:space="preserve">TORNEIRA DE BOIA CONVENCIONAL PARA CAIXA D'AGUA, AGUA FRIA, 3/4", COM HASTE E TORNEIRA METALICOS E BALAO PLASTICO                                                                                                                                                                                                                                                                                                                                                                                         </t>
  </si>
  <si>
    <t xml:space="preserve">TORNEIRA DE BOIA CONVENCIONAL PARA CAIXA D'AGUA, 1", AGUA FRIA, COM HASTE E TORNEIRA METALICOS E BALAO PLASTICO                                                                                                                                                                                                                                                                                                                                                                                           </t>
  </si>
  <si>
    <t xml:space="preserve">TORNEIRA DE BOIA CONVENCIONAL PARA CAIXA D'AGUA, 2", AGUA FRIA, COM HASTE E TORNEIRA METALICOS E BALAO PLASTICO                                                                                                                                                                                                                                                                                                                                                                                           </t>
  </si>
  <si>
    <t xml:space="preserve">TORNEIRA DE BOIA VAZAO TOTAL PARA CAIXA D'AGUA, AGUA FRIA, BITOLA 1/2", COM HASTE E TORNEIRA METALICOS E BALAO PLASTICO                                                                                                                                                                                                                                                                                                                                                                                   </t>
  </si>
  <si>
    <t xml:space="preserve">TORNEIRA DE BOIA VAZAO TOTAL PARA CAIXA D'AGUA, AGUA FRIA, BITOLA 1", COM HASTE E TORNEIRA METALICOS E BALAO PLASTICO                                                                                                                                                                                                                                                                                                                                                                                     </t>
  </si>
  <si>
    <t xml:space="preserve">TORNEIRA DE BOIA VAZAO TOTAL PARA CAIXA D'AGUA, AGUA FRIA, BITOLA 3/4", COM HASTE E TORNEIRA METALICOS E BALAO PLASTICO                                                                                                                                                                                                                                                                                                                                                                                   </t>
  </si>
  <si>
    <t xml:space="preserve">TORNEIRA DE MESA PARA LAVATORIO, METALICA CROMADA, COM MISTURADOR MONOCOMANDO, BICA BAIXA (REF 2875)                                                                                                                                                                                                                                                                                                                                                                                                      </t>
  </si>
  <si>
    <t xml:space="preserve">TORNEIRA DE MESA PARA LAVATORIO, METALICA CROMADA, COM SENSOR DE APROXIMACAO ELETRICO, BIVOLT                                                                                                                                                                                                                                                                                                                                                                                                             </t>
  </si>
  <si>
    <t xml:space="preserve">TORNEIRA DE MESA/BANCADA, PARA LAVATORIO, FIXA, METALICA CROMADA, PADRAO POPULAR, 1/2 " OU 3/4 " (REF 1193)                                                                                                                                                                                                                                                                                                                                                                                               </t>
  </si>
  <si>
    <t xml:space="preserve">TORNEIRA DE METAL AMARELO, PARA TANQUE / JARDIM, DE PAREDE, COM BICO PLASTICO, CANO CURTO, AREA EXTERNA, PADRAO POPULAR / USO GERAL, 1/2 " OU 3/4 " (REF 1128)                                                                                                                                                                                                                                                                                                                                            </t>
  </si>
  <si>
    <t xml:space="preserve">TORNEIRA DE METAL AMARELO, PARA TANQUE / JARDIM, DE PAREDE, SEM BICO, CANO CURTO, PADRAO POPULAR / USO GERAL, 1/2 " OU 3/4 " (REF 1120)                                                                                                                                                                                                                                                                                                                                                                   </t>
  </si>
  <si>
    <t xml:space="preserve">TORNEIRA ELETRICA DE PAREDE, PLASTICA, BICA ALTA, PARA COZINHA, 5500 W (110/220 V)                                                                                                                                                                                                                                                                                                                                                                                                                        </t>
  </si>
  <si>
    <t xml:space="preserve">TORNEIRA METALICA CROMADA CANO CURTO, SEM BICO, SEM AREJADOR, DE PAREDE, PARA TANQUE E USO GERAL, 1/2 " OU 3/4 " (REF 1143)                                                                                                                                                                                                                                                                                                                                                                               </t>
  </si>
  <si>
    <t xml:space="preserve">TORNEIRA METALICA CROMADA DE MESA PARA LAVATORIO, BICA ALTA, COM AREJADOR (REF 1195)                                                                                                                                                                                                                                                                                                                                                                                                                      </t>
  </si>
  <si>
    <t xml:space="preserve">TORNEIRA METALICA CROMADA DE MESA PARA LAVATORIO, COM SENSOR DE PRESENCA A PILHA, COM AREJADOR EMBUTIDO                                                                                                                                                                                                                                                                                                                                                                                                   </t>
  </si>
  <si>
    <t xml:space="preserve">TORNEIRA METALICA CROMADA DE MESA, PARA LAVATORIO, TEMPORIZADA PRESSAO FECHAMENTO AUTOMATICO, BICA BAIXA                                                                                                                                                                                                                                                                                                                                                                                                  </t>
  </si>
  <si>
    <t xml:space="preserve">TORNEIRA METALICA CROMADA DE PAREDE LONGA PARA LAVATORIO, COM AREJADOR, ACIONAMENTO ALAVANCA, 1/4 DE VOLTA (REF 1178)                                                                                                                                                                                                                                                                                                                                                                                     </t>
  </si>
  <si>
    <t xml:space="preserve">TORNEIRA METALICA CROMADA DE PAREDE, PARA COZINHA, BICA MOVEL, COM AREJADOR, 1/2 " OU 3/4 " (REF 1167 / 1168)                                                                                                                                                                                                                                                                                                                                                                                             </t>
  </si>
  <si>
    <t xml:space="preserve">TORNEIRA METALICA CROMADA PARA JARDIM / TANQUE, COM BICO PLASTICO, CANO LONGO, DE PAREDE, PADRAO POPULAR / USO GERAL , 1/2 " OU 3/4 " (REF 1153 / 1130)                                                                                                                                                                                                                                                                                                                                                   </t>
  </si>
  <si>
    <t xml:space="preserve">TORNEIRA METALICA CROMADA PARA TANQUE / JARDIM, SEM BICO , CANO LONGO, DE PAREDE, PADRAO POPULAR / USO GERAL, 1/2 " OU 3/4 " (REF 1126)                                                                                                                                                                                                                                                                                                                                                                   </t>
  </si>
  <si>
    <t xml:space="preserve">TORNEIRA METALICA CROMADA, CANO CURTO, COM AREJADOR, SEM BICO PLASTICO, DE PAREDE, PARA USO GERAL, 1/2 " OU 3/4 " (REF 1152 / 1154)                                                                                                                                                                                                                                                                                                                                                                       </t>
  </si>
  <si>
    <t xml:space="preserve">TORNEIRA METALICA CROMADA, DE MESA/BANCADA, PARA COZINHA, BICA MOVEL, COM AREJADOR, 1/2 " OU 3/4 " (REF 1167 / 1168)                                                                                                                                                                                                                                                                                                                                                                                      </t>
  </si>
  <si>
    <t xml:space="preserve">TORNEIRA METALICA CROMADA, RETA, DE PAREDE, PARA COZINHA, COM AREJADOR, PADRAO POPULAR, 1/2 " OU 3/4 " (REF 1159 / 1160)                                                                                                                                                                                                                                                                                                                                                                                  </t>
  </si>
  <si>
    <t xml:space="preserve">TORNEIRA METALICA CROMADA, RETA, DE PAREDE, PARA COZINHA, SEM BICO, SEM AREJADOR, PADRAO POPULAR, 1/2 " OU 3/4 " (REF 1158)                                                                                                                                                                                                                                                                                                                                                                               </t>
  </si>
  <si>
    <t xml:space="preserve">TORNEIRA PLASTICA DE BOIA CONVENCIONAL PARA CAIXA DE AGUA, AGUA FRIA, 3/4 ", COM HASTE METALICA E COM TORNEIRA E BALAO PLASTICOS (PADRAO POPULAR)                                                                                                                                                                                                                                                                                                                                                         </t>
  </si>
  <si>
    <t xml:space="preserve">TORNEIRA PLASTICA DE BOIA PARA CAIXA DE DESCARGA,  1/2", BALAO E TORNEIRA PLASTICOS, COM HASTE METALICA                                                                                                                                                                                                                                                                                                                                                                                                   </t>
  </si>
  <si>
    <t xml:space="preserve">TORNEIRA PLASTICA DE MESA, BICA MOVEL, PARA COZINHA 1/2 "                                                                                                                                                                                                                                                                                                                                                                                                                                                 </t>
  </si>
  <si>
    <t xml:space="preserve">TORNEIRA PLASTICA PARA TANQUE 1/2 " OU 3/4 " COM BICO PARA MANGUEIRA                                                                                                                                                                                                                                                                                                                                                                                                                                      </t>
  </si>
  <si>
    <t xml:space="preserve">TRANSFORMADOR TRIFASICO DE DISTRIBUICAO, POTENCIA DE 1000 KVA, TENSAO NOMINAL DE 15 KV, TENSAO SECUNDARIA DE 220/127V, EM OLEO ISOLANTE TIPO MINERAL                                                                                                                                                                                                                                                                                                                                                      </t>
  </si>
  <si>
    <t xml:space="preserve">TRANSFORMADOR TRIFASICO DE DISTRIBUICAO, POTENCIA DE 112,5 KVA, TENSAO NOMINAL DE 15 KV, TENSAO SECUNDARIA DE 220/127V, EM OLEO ISOLANTE TIPO MINERAL                                                                                                                                                                                                                                                                                                                                                     </t>
  </si>
  <si>
    <t xml:space="preserve">TRANSFORMADOR TRIFASICO DE DISTRIBUICAO, POTENCIA DE 15 KVA, TENSAO NOMINAL DE 15 KV, TENSAO SECUNDARIA DE 220/127V, EM OLEO ISOLANTE TIPO MINERAL                                                                                                                                                                                                                                                                                                                                                        </t>
  </si>
  <si>
    <t xml:space="preserve">TRANSFORMADOR TRIFASICO DE DISTRIBUICAO, POTENCIA DE 150 KVA, TENSAO NOMINAL DE 15 KV, TENSAO SECUNDARIA DE 220/127V, EM OLEO ISOLANTE TIPO MINERAL                                                                                                                                                                                                                                                                                                                                                       </t>
  </si>
  <si>
    <t xml:space="preserve">TRANSFORMADOR TRIFASICO DE DISTRIBUICAO, POTENCIA DE 1500 KVA, TENSAO NOMINAL DE 15 KV, TENSAO SECUNDARIA DE 220/127V, EM OLEO ISOLANTE TIPO MINERAL                                                                                                                                                                                                                                                                                                                                                      </t>
  </si>
  <si>
    <t xml:space="preserve">TRANSFORMADOR TRIFASICO DE DISTRIBUICAO, POTENCIA DE 225 KVA, TENSAO NOMINAL DE 15 KV, TENSAO SECUNDARIA DE 220/127V, EM OLEO ISOLANTE TIPO MINERAL                                                                                                                                                                                                                                                                                                                                                       </t>
  </si>
  <si>
    <t xml:space="preserve">TRANSFORMADOR TRIFASICO DE DISTRIBUICAO, POTENCIA DE 30 KVA, TENSAO NOMINAL DE 15 KV, TENSAO SECUNDARIA DE 220/127V, EM OLEO ISOLANTE TIPO MINERAL                                                                                                                                                                                                                                                                                                                                                        </t>
  </si>
  <si>
    <t xml:space="preserve">TRANSFORMADOR TRIFASICO DE DISTRIBUICAO, POTENCIA DE 300 KVA, TENSAO NOMINAL DE 15 KV, TENSAO SECUNDARIA DE 220/127V, EM OLEO ISOLANTE TIPO MINERAL                                                                                                                                                                                                                                                                                                                                                       </t>
  </si>
  <si>
    <t xml:space="preserve">TRANSFORMADOR TRIFASICO DE DISTRIBUICAO, POTENCIA DE 45 KVA, TENSAO NOMINAL DE 15 KV, TENSAO SECUNDARIA DE 220/127V, EM OLEO ISOLANTE TIPO MINERAL                                                                                                                                                                                                                                                                                                                                                        </t>
  </si>
  <si>
    <t xml:space="preserve">TRANSFORMADOR TRIFASICO DE DISTRIBUICAO, POTENCIA DE 500 KVA, TENSAO NOMINAL DE 15 KV, TENSAO SECUNDARIA DE 220/127V, EM OLEO ISOLANTE TIPO MINERAL                                                                                                                                                                                                                                                                                                                                                       </t>
  </si>
  <si>
    <t xml:space="preserve">TRANSFORMADOR TRIFASICO DE DISTRIBUICAO, POTENCIA DE 75 KVA, TENSAO NOMINAL DE 15 KV, TENSAO SECUNDARIA DE 220/127V, EM OLEO ISOLANTE TIPO MINERAL                                                                                                                                                                                                                                                                                                                                                        </t>
  </si>
  <si>
    <t xml:space="preserve">TRANSFORMADOR TRIFASICO DE DISTRIBUICAO, POTENCIA DE 750 KVA, TENSAO NOMINAL DE 15 KV, TENSAO SECUNDARIA DE 220/127V, EM OLEO ISOLANTE TIPO MINERAL                                                                                                                                                                                                                                                                                                                                                       </t>
  </si>
  <si>
    <t xml:space="preserve">TRANSPORTE - HORISTA (COLETADO CAIXA - ENCARGOS COMPLEMENTARES)                                                                                                                                                                                                                                                                                                                                                                                                                                           </t>
  </si>
  <si>
    <t xml:space="preserve">TRANSPORTE - MENSALISTA (COLETADO CAIXA - ENCARGOS COMPLEMENTARES)                                                                                                                                                                                                                                                                                                                                                                                                                                        </t>
  </si>
  <si>
    <t xml:space="preserve">TRATOR DE ESTEIRAS, POTENCIA BRUTA DE 133 HP, PESO OPERACIONAL DE 14 T, COM LAMINA COM CAPACIDADE DE 3,00 M3                                                                                                                                                                                                                                                                                                                                                                                              </t>
  </si>
  <si>
    <t xml:space="preserve">TRATOR DE ESTEIRAS, POTENCIA BRUTA DE 347 HP, PESO OPERACIONAL DE 38,5 T, COM ESCARIFICADOR E LAMINA COM CAPACIDADE DE 4,70M3                                                                                                                                                                                                                                                                                                                                                                             </t>
  </si>
  <si>
    <t xml:space="preserve">TRATOR DE ESTEIRAS, POTENCIA DE 100 HP, PESO OPERACIONAL DE 9,4 T, COM LAMINA COM CAPACIDADE DE 2,19 M3                                                                                                                                                                                                                                                                                                                                                                                                   </t>
  </si>
  <si>
    <t xml:space="preserve">TRATOR DE ESTEIRAS, POTENCIA DE 150 HP, PESO OPERACIONAL DE 16,7 T, COM RODA MOTRIZ ELEVADA E LAMINA COM CONTATO DE 3,18M3                                                                                                                                                                                                                                                                                                                                                                                </t>
  </si>
  <si>
    <t xml:space="preserve">TRATOR DE ESTEIRAS, POTENCIA DE 170 HP, PESO OPERACIONAL DE 19 T, COM LAMINA COM CAPACIDADE DE 5,2 M3                                                                                                                                                                                                                                                                                                                                                                                                     </t>
  </si>
  <si>
    <t xml:space="preserve">TRATOR DE ESTEIRAS, POTENCIA DE 347 HP, PESO OPERACIONAL DE 38,5 T, COM LAMINA COM CAPACIDADE DE 8,70M3                                                                                                                                                                                                                                                                                                                                                                                                   </t>
  </si>
  <si>
    <t xml:space="preserve">TRATOR DE ESTEIRAS, POTENCIA NO VOLANTE DE 200 HP, PESO OPERACIONAL DE 20,1 T, COM RODA MOTRIZ ELEVADA E LAMINA COM CAPACIDADE DE 3,89 M3                                                                                                                                                                                                                                                                                                                                                                 </t>
  </si>
  <si>
    <t xml:space="preserve">TRATOR DE ESTEIRAS, POTENCIA 125 HP, PESO OPERACIONAL DE 12,9 T, COM LAMINA COM CAPACIDADE DE 2,7 M3                                                                                                                                                                                                                                                                                                                                                                                                      </t>
  </si>
  <si>
    <t xml:space="preserve">TRATOR DE PNEUS COM POTENCIA DE 105 CV, TRACAO 4 X 4, PESO COM LASTRO DE 5775 KG                                                                                                                                                                                                                                                                                                                                                                                                                          </t>
  </si>
  <si>
    <t xml:space="preserve">TRATOR DE PNEUS COM POTENCIA DE 122 CV, TRACAO 4 X 4, PESO COM LASTRO DE 4510 KG                                                                                                                                                                                                                                                                                                                                                                                                                          </t>
  </si>
  <si>
    <t xml:space="preserve">TRATOR DE PNEUS COM POTENCIA DE 15 CV, PESO COM LASTRO DE 1160 KG                                                                                                                                                                                                                                                                                                                                                                                                                                         </t>
  </si>
  <si>
    <t xml:space="preserve">TRATOR DE PNEUS COM POTENCIA DE 50 CV, TRACAO 4 X 2, PESO COM LASTRO DE 2714 KG                                                                                                                                                                                                                                                                                                                                                                                                                           </t>
  </si>
  <si>
    <t xml:space="preserve">TRATOR DE PNEUS COM POTENCIA DE 85 CV, TRACAO 4 X 4, PESO COM LASTRO DE 4675 KG                                                                                                                                                                                                                                                                                                                                                                                                                           </t>
  </si>
  <si>
    <t xml:space="preserve">TRATOR DE PNEUS COM POTENCIA DE 85 CV, TURBO,  PESO COM LASTRO DE 4900 KG                                                                                                                                                                                                                                                                                                                                                                                                                                 </t>
  </si>
  <si>
    <t xml:space="preserve">TRATOR DE PNEUS COM POTENCIA DE 95 CV, TRACAO 4 X 4, PESO MAXIMO DE 5225 KG                                                                                                                                                                                                                                                                                                                                                                                                                               </t>
  </si>
  <si>
    <t xml:space="preserve">TRAVA / PRENDEDOR DE PORTA, EM LATAO CROMADO, MONTADO EM PISO                                                                                                                                                                                                                                                                                                                                                                                                                                             </t>
  </si>
  <si>
    <t xml:space="preserve">TRAVA-QUEDAS EM ACO PARA CORDA DE 12 MM, EXTENSOR DE 25 X 300 MM, COM MOSQUETAO TIPO GANCHO TRAVA DUPLA                                                                                                                                                                                                                                                                                                                                                                                                   </t>
  </si>
  <si>
    <t xml:space="preserve">TRELICA NERVURADA (ESPACADOR), ALTURA = 120,0 MM, DIAMETRO DOS BANZOS INFERIORES E SUPERIOR = 6,0 MM, DIAMETRO DA DIAGONAL = 4,2 MM                                                                                                                                                                                                                                                                                                                                                                       </t>
  </si>
  <si>
    <t xml:space="preserve">TRILHO PANTOGRAFICO CONCAVO, TIPO U, EM ALUMINIO, COM DIMENSOES DE APROX *35 X 35* MM, PARA ROLDANA DE PORTA DE CORRER                                                                                                                                                                                                                                                                                                                                                                                    </t>
  </si>
  <si>
    <t xml:space="preserve">TRILHO PANTOGRAFICO RETO, EM ALUMINIO, TIPO U, COM DIMENSOES DE *38 X 38* MM PARA PORTA DE CORRER                                                                                                                                                                                                                                                                                                                                                                                                         </t>
  </si>
  <si>
    <t xml:space="preserve">TRILHO QUADRADO FRIZADO PARA RODIZIO (VERGALHAO MACICO), EM ALUMINIO, COM DIMENSOES DE *6 X 6* MM                                                                                                                                                                                                                                                                                                                                                                                                         </t>
  </si>
  <si>
    <t xml:space="preserve">TROLEY MANUAL CAPACIDADE 1 T                                                                                                                                                                                                                                                                                                                                                                                                                                                                              </t>
  </si>
  <si>
    <t xml:space="preserve">TUBO / MANGUEIRA PRETA EM POLIETILENO, LINHA PESADA OU REFORCADA, TIPO ESPAGUETE, PARA INJECAO DE CALDA DE CIMENTO, D = 1/2", ESPESSURA 1,5 MM                                                                                                                                                                                                                                                                                                                                                            </t>
  </si>
  <si>
    <t xml:space="preserve">TUBO ACO CARBONO COM COSTURA, NBR 5580, CLASSE L, DN = 15 MM, E = 2,25 MM, 1,06 KG/M                                                                                                                                                                                                                                                                                                                                                                                                                      </t>
  </si>
  <si>
    <t xml:space="preserve">TUBO ACO CARBONO COM COSTURA, NBR 5580, CLASSE L, DN = 25 MM, E = 2,65 MM, 2,02 KG/M                                                                                                                                                                                                                                                                                                                                                                                                                      </t>
  </si>
  <si>
    <t xml:space="preserve">TUBO ACO CARBONO COM COSTURA, NBR 5580, CLASSE L, DN = 40 MM, E = 3,0 MM, 3,34 KG/M                                                                                                                                                                                                                                                                                                                                                                                                                       </t>
  </si>
  <si>
    <t xml:space="preserve">TUBO ACO CARBONO COM COSTURA, NBR 5580, CLASSE L, DN = 80 MM, E = 3,35 MM, 7,07 KG/M                                                                                                                                                                                                                                                                                                                                                                                                                      </t>
  </si>
  <si>
    <t xml:space="preserve">TUBO ACO CARBONO COM COSTURA, NBR 5580, CLASSE M, DN = 25 MM, E = 3,35 MM, *2,50* KG//M                                                                                                                                                                                                                                                                                                                                                                                                                   </t>
  </si>
  <si>
    <t xml:space="preserve">TUBO ACO CARBONO COM COSTURA, NBR 5580, CLASSE M, DN = 40 MM, E = 3,35 MM, *3,71* KG//M                                                                                                                                                                                                                                                                                                                                                                                                                   </t>
  </si>
  <si>
    <t xml:space="preserve">TUBO ACO CARBONO COM COSTURA, NBR 5580, CLASSE M, DN = 80 MM, E = 4,05 MM, *8,47* KG/M                                                                                                                                                                                                                                                                                                                                                                                                                    </t>
  </si>
  <si>
    <t xml:space="preserve">TUBO ACO CARBONO SEM COSTURA 1 1/2", E= *3,68 MM, SCHEDULE 40, 4,05 KG/M                                                                                                                                                                                                                                                                                                                                                                                                                                  </t>
  </si>
  <si>
    <t xml:space="preserve">TUBO ACO CARBONO SEM COSTURA 1 1/4", E= *3,56 MM, SCHEDULE 40, *3,38* KG/M                                                                                                                                                                                                                                                                                                                                                                                                                                </t>
  </si>
  <si>
    <t xml:space="preserve">TUBO ACO CARBONO SEM COSTURA 1/2", E= *2,77 MM, SCHEDULE 40, *1,27 KG/M                                                                                                                                                                                                                                                                                                                                                                                                                                   </t>
  </si>
  <si>
    <t xml:space="preserve">TUBO ACO CARBONO SEM COSTURA 1/2", E= *3,73 MM, SCHEDULE 80, *1,62 KG/M                                                                                                                                                                                                                                                                                                                                                                                                                                   </t>
  </si>
  <si>
    <t xml:space="preserve">TUBO ACO CARBONO SEM COSTURA 1", E= *3,38 MM, SCHEDULE 40, *2,50* KG/M                                                                                                                                                                                                                                                                                                                                                                                                                                    </t>
  </si>
  <si>
    <t xml:space="preserve">TUBO ACO CARBONO SEM COSTURA 14", E= *11,13 MM, SCHEDULE 40, *94,55 KG/M                                                                                                                                                                                                                                                                                                                                                                                                                                  </t>
  </si>
  <si>
    <t xml:space="preserve">TUBO ACO CARBONO SEM COSTURA 2 1/2", E = 5,16 MM, SCHEDULE 40 (8,62 KG/M)                                                                                                                                                                                                                                                                                                                                                                                                                                 </t>
  </si>
  <si>
    <t xml:space="preserve">TUBO ACO CARBONO SEM COSTURA 2", E= *3,91* MM, SCHEDULE 40, *5,43* KG/M                                                                                                                                                                                                                                                                                                                                                                                                                                   </t>
  </si>
  <si>
    <t xml:space="preserve">TUBO ACO CARBONO SEM COSTURA 20", E= *12,70 MM, SCHEDULE 30, *154,97 KG/M                                                                                                                                                                                                                                                                                                                                                                                                                                 </t>
  </si>
  <si>
    <t xml:space="preserve">TUBO ACO CARBONO SEM COSTURA 20", E= *6,35 MM,  SCHEDULE 10, *78,46 KG/M                                                                                                                                                                                                                                                                                                                                                                                                                                  </t>
  </si>
  <si>
    <t xml:space="preserve">TUBO ACO CARBONO SEM COSTURA 3/4", E= *2,87 MM, SCHEDULE 40, *1,69 KG/M                                                                                                                                                                                                                                                                                                                                                                                                                                   </t>
  </si>
  <si>
    <t xml:space="preserve">TUBO ACO CARBONO SEM COSTURA 3/4", E= *3,91 MM, SCHEDULE 80, *2,19 KG/M.                                                                                                                                                                                                                                                                                                                                                                                                                                  </t>
  </si>
  <si>
    <t xml:space="preserve">TUBO ACO CARBONO SEM COSTURA 3", E= *5,49 MM, SCHEDULE 40, *11,28* KG/M                                                                                                                                                                                                                                                                                                                                                                                                                                   </t>
  </si>
  <si>
    <t xml:space="preserve">TUBO ACO CARBONO SEM COSTURA 4", E= *6,02 MM, SCHEDULE 40, *16,06 KG/M                                                                                                                                                                                                                                                                                                                                                                                                                                    </t>
  </si>
  <si>
    <t xml:space="preserve">TUBO ACO CARBONO SEM COSTURA 4", E= *8,56 MM, SCHEDULE 80, *22,31 KG/M                                                                                                                                                                                                                                                                                                                                                                                                                                    </t>
  </si>
  <si>
    <t xml:space="preserve">TUBO ACO CARBONO SEM COSTURA 5", E= *6,55 MM, SCHEDULE 40, *21,75* KG/M                                                                                                                                                                                                                                                                                                                                                                                                                                   </t>
  </si>
  <si>
    <t xml:space="preserve">TUBO ACO CARBONO SEM COSTURA 6", E= *10,97 MM, SCHEDULE 80, *42,56 KG/M                                                                                                                                                                                                                                                                                                                                                                                                                                   </t>
  </si>
  <si>
    <t xml:space="preserve">TUBO ACO CARBONO SEM COSTURA 6", E= 7,11 MM,  SCHEDULE 40, *28,26 KG/M                                                                                                                                                                                                                                                                                                                                                                                                                                    </t>
  </si>
  <si>
    <t xml:space="preserve">TUBO ACO CARBONO SEM COSTURA 8", E= *12,70 MM, SCHEDULE 80, *64,64 KG/M                                                                                                                                                                                                                                                                                                                                                                                                                                   </t>
  </si>
  <si>
    <t xml:space="preserve">TUBO ACO CARBONO SEM COSTURA 8", E= *6,35 MM,  SCHEDULE 20, *33,27 KG/M                                                                                                                                                                                                                                                                                                                                                                                                                                   </t>
  </si>
  <si>
    <t xml:space="preserve">TUBO ACO CARBONO SEM COSTURA 8", E= *7,04 MM, SCHEDULE 30, *36,75 KG/M                                                                                                                                                                                                                                                                                                                                                                                                                                    </t>
  </si>
  <si>
    <t xml:space="preserve">TUBO ACO CARBONO SEM COSTURA 8", E= *8,18 MM, SCHEDULE 40, *42,55 KG/M                                                                                                                                                                                                                                                                                                                                                                                                                                    </t>
  </si>
  <si>
    <t xml:space="preserve">TUBO ACO GALVANIZADO COM COSTURA, CLASSE LEVE, DN 100 MM ( 4"),  E = 3,75 MM,  *10,55* KG/M (NBR 5580)                                                                                                                                                                                                                                                                                                                                                                                                    </t>
  </si>
  <si>
    <t xml:space="preserve">TUBO ACO GALVANIZADO COM COSTURA, CLASSE LEVE, DN 15 MM ( 1/2"),  E = 2,25 MM,  *1,2* KG/M (NBR 5580)                                                                                                                                                                                                                                                                                                                                                                                                     </t>
  </si>
  <si>
    <t xml:space="preserve">TUBO ACO GALVANIZADO COM COSTURA, CLASSE LEVE, DN 20 MM ( 3/4"),  E = 2,25 MM,  *1,3* KG/M (NBR 5580)                                                                                                                                                                                                                                                                                                                                                                                                     </t>
  </si>
  <si>
    <t xml:space="preserve">TUBO ACO GALVANIZADO COM COSTURA, CLASSE LEVE, DN 25 MM ( 1"),  E = 2,65 MM,  *2,11* KG/M (NBR 5580)                                                                                                                                                                                                                                                                                                                                                                                                      </t>
  </si>
  <si>
    <t xml:space="preserve">TUBO ACO GALVANIZADO COM COSTURA, CLASSE LEVE, DN 32 MM ( 1 1/4"),  E = 2,65 MM,  *2,71* KG/M (NBR 5580)                                                                                                                                                                                                                                                                                                                                                                                                  </t>
  </si>
  <si>
    <t xml:space="preserve">TUBO ACO GALVANIZADO COM COSTURA, CLASSE LEVE, DN 40 MM ( 1 1/2"),  E = 3,00 MM,  *3,48* KG/M (NBR 5580)                                                                                                                                                                                                                                                                                                                                                                                                  </t>
  </si>
  <si>
    <t xml:space="preserve">TUBO ACO GALVANIZADO COM COSTURA, CLASSE LEVE, DN 50 MM ( 2"),  E = 3,00 MM,  *4,40* KG/M (NBR 5580)                                                                                                                                                                                                                                                                                                                                                                                                      </t>
  </si>
  <si>
    <t xml:space="preserve">TUBO ACO GALVANIZADO COM COSTURA, CLASSE LEVE, DN 65 MM ( 2 1/2"),  E = 3,35 MM, * 6,23* KG/M (NBR 5580)                                                                                                                                                                                                                                                                                                                                                                                                  </t>
  </si>
  <si>
    <t xml:space="preserve">TUBO ACO GALVANIZADO COM COSTURA, CLASSE LEVE, DN 80 MM ( 3"),  E = 3,35 MM, *7,32* KG/M (NBR 5580)                                                                                                                                                                                                                                                                                                                                                                                                       </t>
  </si>
  <si>
    <t xml:space="preserve">TUBO ACO GALVANIZADO COM COSTURA, CLASSE MEDIA, DN 1.1/2", E = *3,25* MM, PESO *3,61* KG/M (NBR 5580)                                                                                                                                                                                                                                                                                                                                                                                                     </t>
  </si>
  <si>
    <t xml:space="preserve">TUBO ACO GALVANIZADO COM COSTURA, CLASSE MEDIA, DN 1.1/4", E = *3,25* MM, PESO *3,14* KG/M (NBR 5580)                                                                                                                                                                                                                                                                                                                                                                                                     </t>
  </si>
  <si>
    <t xml:space="preserve">TUBO ACO GALVANIZADO COM COSTURA, CLASSE MEDIA, DN 1/2", E = *2,65* MM, PESO *1,22* KG/M (NBR 5580)                                                                                                                                                                                                                                                                                                                                                                                                       </t>
  </si>
  <si>
    <t xml:space="preserve">TUBO ACO GALVANIZADO COM COSTURA, CLASSE MEDIA, DN 1", E = 3,38 MM, PESO 2,50 KG/M (NBR 5580)                                                                                                                                                                                                                                                                                                                                                                                                             </t>
  </si>
  <si>
    <t xml:space="preserve">TUBO ACO GALVANIZADO COM COSTURA, CLASSE MEDIA, DN 2.1/2", E = *3,65* MM, PESO *6,51* KG/M (NBR 5580)                                                                                                                                                                                                                                                                                                                                                                                                     </t>
  </si>
  <si>
    <t xml:space="preserve">TUBO ACO GALVANIZADO COM COSTURA, CLASSE MEDIA, DN 2", E = *3,65* MM, PESO *5,10* KG/M (NBR 5580)                                                                                                                                                                                                                                                                                                                                                                                                         </t>
  </si>
  <si>
    <t xml:space="preserve">TUBO ACO GALVANIZADO COM COSTURA, CLASSE MEDIA, DN 3/4", E = *2,65* MM, PESO *1,58* KG/M (NBR 5580)                                                                                                                                                                                                                                                                                                                                                                                                       </t>
  </si>
  <si>
    <t xml:space="preserve">TUBO ACO GALVANIZADO COM COSTURA, CLASSE MEDIA, DN 3", E = *4,05* MM, PESO *8,47* KG/M (NBR 5580)                                                                                                                                                                                                                                                                                                                                                                                                         </t>
  </si>
  <si>
    <t xml:space="preserve">TUBO ACO GALVANIZADO COM COSTURA, CLASSE MEDIA, DN 4", E = 4,50* MM, PESO 12,10* KG/M (NBR 5580)                                                                                                                                                                                                                                                                                                                                                                                                          </t>
  </si>
  <si>
    <t xml:space="preserve">TUBO ACO GALVANIZADO COM COSTURA, CLASSE MEDIA, DN 5", E = *5,40* MM, PESO *17,80* KG/M (NBR 5580)                                                                                                                                                                                                                                                                                                                                                                                                        </t>
  </si>
  <si>
    <t xml:space="preserve">TUBO ACO GALVANIZADO COM COSTURA, CLASSE MEDIA, DN 6", E = 4,85* MM, PESO 19,68* KG/M (NBR 5580)                                                                                                                                                                                                                                                                                                                                                                                                          </t>
  </si>
  <si>
    <t xml:space="preserve">TUBO ACO INDUSTRIAL DN 2" (50,8 MM) E=1,50MM, PESO= 1,8237 KG/M                                                                                                                                                                                                                                                                                                                                                                                                                                           </t>
  </si>
  <si>
    <t xml:space="preserve">TUBO COLETOR DE ESGOTO PVC, JEI, DN 100 MM (NBR  7362)                                                                                                                                                                                                                                                                                                                                                                                                                                                    </t>
  </si>
  <si>
    <t xml:space="preserve">TUBO COLETOR DE ESGOTO PVC, JEI, DN 200 MM (NBR 7362)                                                                                                                                                                                                                                                                                                                                                                                                                                                     </t>
  </si>
  <si>
    <t xml:space="preserve">TUBO COLETOR DE ESGOTO PVC, JEI, DN 250 MM (NBR 7362)                                                                                                                                                                                                                                                                                                                                                                                                                                                     </t>
  </si>
  <si>
    <t xml:space="preserve">TUBO COLETOR DE ESGOTO PVC, JEI, DN 300 MM (NBR 7362)                                                                                                                                                                                                                                                                                                                                                                                                                                                     </t>
  </si>
  <si>
    <t xml:space="preserve">TUBO COLETOR DE ESGOTO PVC, JEI, DN 350 MM (NBR 7362)                                                                                                                                                                                                                                                                                                                                                                                                                                                     </t>
  </si>
  <si>
    <t xml:space="preserve">TUBO COLETOR DE ESGOTO PVC, JEI, DN 400 MM (NBR 7362)                                                                                                                                                                                                                                                                                                                                                                                                                                                     </t>
  </si>
  <si>
    <t xml:space="preserve">TUBO COLETOR DE ESGOTO, PVC, JEI, DN 150 MM  (NBR 7362)                                                                                                                                                                                                                                                                                                                                                                                                                                                   </t>
  </si>
  <si>
    <t xml:space="preserve">TUBO CORRUGADO PEAD, PAREDE DUPLA, INTERNA LISA, JEI DN/DI 500 MM (DRENAGEM/ESGOTO)                                                                                                                                                                                                                                                                                                                                                                                                                       </t>
  </si>
  <si>
    <t xml:space="preserve">TUBO CORRUGADO PEAD, PAREDE DUPLA, INTERNA LISA, JEI, DN/DI *1000* MM, PARA SANEAMENTO (DRENAGEM/ESGOTO)                                                                                                                                                                                                                                                                                                                                                                                                  </t>
  </si>
  <si>
    <t xml:space="preserve">TUBO CORRUGADO PEAD, PAREDE DUPLA, INTERNA LISA, JEI, DN/DI *400* MM, PARA SANEAMENTO (DRENAGEM/ESGOTO)                                                                                                                                                                                                                                                                                                                                                                                                   </t>
  </si>
  <si>
    <t xml:space="preserve">TUBO CORRUGADO PEAD, PAREDE DUPLA, INTERNA LISA, JEI, DN/DI *800* MM, PARA SANEAMENTO (DRENAGEM/ESGOTO)                                                                                                                                                                                                                                                                                                                                                                                                   </t>
  </si>
  <si>
    <t xml:space="preserve">TUBO CORRUGADO PEAD, PAREDE DUPLA, INTERNA LISA, JEI, DN/DI 1200 MM, PARA SANEAMENTO (DRENAGEM/ESGOTO)                                                                                                                                                                                                                                                                                                                                                                                                    </t>
  </si>
  <si>
    <t xml:space="preserve">TUBO CORRUGADO PEAD, PAREDE DUPLA, INTERNA LISA, JEI, DN/DI 250 MM, PARA SANEAMENTO (DRENAGEM/ESGOTO)                                                                                                                                                                                                                                                                                                                                                                                                     </t>
  </si>
  <si>
    <t xml:space="preserve">TUBO CORRUGADO PEAD, PAREDE DUPLA, INTERNA LISA, JEI, DN/DI 300 MM, PARA SANEAMENTO (DRENAGEM/ESGOTO)                                                                                                                                                                                                                                                                                                                                                                                                     </t>
  </si>
  <si>
    <t xml:space="preserve">TUBO CORRUGADO PEAD, PAREDE DUPLA, INTERNA LISA, JEI, DN/DI 600 MM, PARA SANEAMENTO (DRENAGEM/ESGOTO)                                                                                                                                                                                                                                                                                                                                                                                                     </t>
  </si>
  <si>
    <t xml:space="preserve">TUBO CPVC SOLDAVEL, 35 MM, AGUA QUENTE PREDIAL (NBR 15884)                                                                                                                                                                                                                                                                                                                                                                                                                                                </t>
  </si>
  <si>
    <t xml:space="preserve">TUBO CPVC, SOLDAVEL, 114 MM, AGUA QUENTE (NBR 15884)                                                                                                                                                                                                                                                                                                                                                                                                                                                      </t>
  </si>
  <si>
    <t xml:space="preserve">TUBO CPVC, SOLDAVEL, 15 MM, AGUA QUENTE PREDIAL (NBR 15884)                                                                                                                                                                                                                                                                                                                                                                                                                                               </t>
  </si>
  <si>
    <t xml:space="preserve">TUBO CPVC, SOLDAVEL, 22 MM, AGUA QUENTE PREDIAL (NBR 15884)                                                                                                                                                                                                                                                                                                                                                                                                                                               </t>
  </si>
  <si>
    <t xml:space="preserve">TUBO CPVC, SOLDAVEL, 28 MM, AGUA QUENTE PREDIAL (NBR 15884)                                                                                                                                                                                                                                                                                                                                                                                                                                               </t>
  </si>
  <si>
    <t xml:space="preserve">TUBO CPVC, SOLDAVEL, 42 MM, AGUA QUENTE PREDIAL (NBR 15884)                                                                                                                                                                                                                                                                                                                                                                                                                                               </t>
  </si>
  <si>
    <t xml:space="preserve">TUBO CPVC, SOLDAVEL, 54 MM, AGUA QUENTE PREDIAL (NBR 15884)                                                                                                                                                                                                                                                                                                                                                                                                                                               </t>
  </si>
  <si>
    <t xml:space="preserve">TUBO CPVC, SOLDAVEL, 73 MM, AGUA QUENTE PREDIAL (NBR 15884)                                                                                                                                                                                                                                                                                                                                                                                                                                               </t>
  </si>
  <si>
    <t xml:space="preserve">TUBO CPVC, SOLDAVEL, 89 MM, AGUA QUENTE PREDIAL (NBR 15884)                                                                                                                                                                                                                                                                                                                                                                                                                                               </t>
  </si>
  <si>
    <t xml:space="preserve">TUBO DE BORRACHA ELASTOMERICA FLEXIVEL, PRETA, PARA ISOLAMENTO TERMICO DE TUBULACAO, DN 1 1/8" (28 MM), E= 32 MM, COEFICIENTE DE CONDUTIVIDADE TERMICA 0,036W/mK, VAPOR DE AGUA MAIOR OU IGUAL A 10.000                                                                                                                                                                                                                                                                                                   </t>
  </si>
  <si>
    <t xml:space="preserve">TUBO DE BORRACHA ELASTOMERICA FLEXIVEL, PRETA, PARA ISOLAMENTO TERMICO DE TUBULACAO, DN 1 3/8" (35 MM), E= 32 MM, COEFICIENTE DE CONDUTIVIDADE TERMICA 0,036W/mK, VAPOR DE AGUA MAIOR OU IGUAL A 10.000                                                                                                                                                                                                                                                                                                   </t>
  </si>
  <si>
    <t xml:space="preserve">TUBO DE BORRACHA ELASTOMERICA FLEXIVEL, PRETA, PARA ISOLAMENTO TERMICO DE TUBULACAO, DN 1 5/8" (42 MM), E= 32 MM, COEFICIENTE DE CONDUTIVIDADE TERMICA 0,036W/mK, VAPOR DE AGUA MAIOR OU IGUAL A 10.000                                                                                                                                                                                                                                                                                                   </t>
  </si>
  <si>
    <t xml:space="preserve">TUBO DE BORRACHA ELASTOMERICA FLEXIVEL, PRETA, PARA ISOLAMENTO TERMICO DE TUBULACAO, DN 1/2" (12 MM), E= 19 MM, COEFICIENTE DE CONDUTIVIDADE TERMICA 0,036W/mK, VAPOR DE AGUA MAIOR OU IGUAL A 10.000                                                                                                                                                                                                                                                                                                     </t>
  </si>
  <si>
    <t xml:space="preserve">TUBO DE BORRACHA ELASTOMERICA FLEXIVEL, PRETA, PARA ISOLAMENTO TERMICO DE TUBULACAO, DN 1/4" (6 MM), E= 9 MM, COEFICIENTE DE CONDUTIVIDADE TERMICA 0,036W/mK, VAPOR DE AGUA MAIOR OU IGUAL A 10.000                                                                                                                                                                                                                                                                                                       </t>
  </si>
  <si>
    <t xml:space="preserve">TUBO DE BORRACHA ELASTOMERICA FLEXIVEL, PRETA, PARA ISOLAMENTO TERMICO DE TUBULACAO, DN 1" (25 MM), E= 32 MM, COEFICIENTE DE CONDUTIVIDADE TERMICA 0,036W/mK, VAPOR DE AGUA MAIOR OU IGUAL A 10.000                                                                                                                                                                                                                                                                                                       </t>
  </si>
  <si>
    <t xml:space="preserve">TUBO DE BORRACHA ELASTOMERICA FLEXIVEL, PRETA, PARA ISOLAMENTO TERMICO DE TUBULACAO, DN 2 1/8" (54 MM), E= 32 MM, COEFICIENTE DE CONDUTIVIDADE TERMICA 0,036W/mK, VAPOR DE AGUA MAIOR OU IGUAL A 10.000                                                                                                                                                                                                                                                                                                   </t>
  </si>
  <si>
    <t xml:space="preserve">TUBO DE BORRACHA ELASTOMERICA FLEXIVEL, PRETA, PARA ISOLAMENTO TERMICO DE TUBULACAO, DN 2 5/8" (*64* MM), E= *32* MM, COEFICIENTE DE CONDUTIVIDADE TERMICA 0,036W/MK, VAPOR DE AGUA MAIOR OU IGUAL A 10.000                                                                                                                                                                                                                                                                                               </t>
  </si>
  <si>
    <t xml:space="preserve">TUBO DE BORRACHA ELASTOMERICA FLEXIVEL, PRETA, PARA ISOLAMENTO TERMICO DE TUBULACAO, DN 3/4" (18 MM), E= 32 MM, COEFICIENTE DE CONDUTIVIDADE TERMICA 0,036W/mK, VAPOR DE AGUA MAIOR OU IGUAL A 10.000                                                                                                                                                                                                                                                                                                     </t>
  </si>
  <si>
    <t xml:space="preserve">TUBO DE BORRACHA ELASTOMERICA FLEXIVEL, PRETA, PARA ISOLAMENTO TERMICO DE TUBULACAO, DN 3/8" (10 MM), E= 19 MM, COEFICIENTE DE CONDUTIVIDADE TERMICA 0,036W/mK, VAPOR DE AGUA MAIOR OU IGUAL A 10.000                                                                                                                                                                                                                                                                                                     </t>
  </si>
  <si>
    <t xml:space="preserve">TUBO DE BORRACHA ELASTOMERICA FLEXIVEL, PRETA, PARA ISOLAMENTO TERMICO DE TUBULACAO, DN 5/8" (15 MM), E= 19 MM, COEFICIENTE DE CONDUTIVIDADE TERMICA 0,036W/MK, VAPOR DE AGUA MAIOR OU IGUAL A 10.000                                                                                                                                                                                                                                                                                                     </t>
  </si>
  <si>
    <t xml:space="preserve">TUBO DE BORRACHA ELASTOMERICA FLEXIVEL, PRETA, PARA ISOLAMENTO TERMICO DE TUBULACAO, DN 7/8" (22 MM), E= 32 MM, COEFICIENTE DE CONDUTIVIDADE TERMICA 0,036W/mK, VAPOR DE AGUA MAIOR OU IGUAL A 10.000                                                                                                                                                                                                                                                                                                     </t>
  </si>
  <si>
    <t xml:space="preserve">TUBO DE COBRE CLASSE "A", DN = 1 " (28 MM), PARA INSTALACOES DE MEDIA PRESSAO PARA GASES COMBUSTIVEIS E MEDICINAIS                                                                                                                                                                                                                                                                                                                                                                                        </t>
  </si>
  <si>
    <t xml:space="preserve">TUBO DE COBRE CLASSE "A", DN = 1 1/2 " (42 MM), PARA INSTALACOES DE MEDIA PRESSAO PARA GASES COMBUSTIVEIS E MEDICINAIS                                                                                                                                                                                                                                                                                                                                                                                    </t>
  </si>
  <si>
    <t xml:space="preserve">TUBO DE COBRE CLASSE "A", DN = 1 1/4 " (35 MM), PARA INSTALACOES DE MEDIA PRESSAO PARA GASES COMBUSTIVEIS E MEDICINAIS                                                                                                                                                                                                                                                                                                                                                                                    </t>
  </si>
  <si>
    <t xml:space="preserve">TUBO DE COBRE CLASSE "A", DN = 1/2 " (15 MM), PARA INSTALACOES DE MEDIA PRESSAO PARA GASES COMBUSTIVEIS E MEDICINAIS                                                                                                                                                                                                                                                                                                                                                                                      </t>
  </si>
  <si>
    <t xml:space="preserve">TUBO DE COBRE CLASSE "A", DN = 2 1/2 " (66 MM), PARA INSTALACOES DE MEDIA PRESSAO PARA GASES COMBUSTIVEIS E MEDICINAIS                                                                                                                                                                                                                                                                                                                                                                                    </t>
  </si>
  <si>
    <t xml:space="preserve">TUBO DE COBRE CLASSE "A", DN = 3 " (79 MM), PARA INSTALACOES DE MEDIA PRESSAO PARA GASES COMBUSTIVEIS E MEDICINAIS                                                                                                                                                                                                                                                                                                                                                                                        </t>
  </si>
  <si>
    <t xml:space="preserve">TUBO DE COBRE CLASSE "A", DN = 3/4 " (22 MM), PARA INSTALACOES DE MEDIA PRESSAO PARA GASES COMBUSTIVEIS E MEDICINAIS                                                                                                                                                                                                                                                                                                                                                                                      </t>
  </si>
  <si>
    <t xml:space="preserve">TUBO DE COBRE CLASSE "A", DN = 4 " (104 MM), PARA INSTALACOES DE MEDIA PRESSAO PARA GASES COMBUSTIVEIS E MEDICINAIS                                                                                                                                                                                                                                                                                                                                                                                       </t>
  </si>
  <si>
    <t xml:space="preserve">TUBO DE COBRE CLASSE "E", DN = 104 MM, PARA INSTALACAO HIDRAULICA PREDIAL                                                                                                                                                                                                                                                                                                                                                                                                                                 </t>
  </si>
  <si>
    <t xml:space="preserve">TUBO DE COBRE CLASSE "E", DN = 15 MM, PARA INSTALACAO HIDRAULICA PREDIAL                                                                                                                                                                                                                                                                                                                                                                                                                                  </t>
  </si>
  <si>
    <t xml:space="preserve">TUBO DE COBRE CLASSE "E", DN = 22 MM, PARA INSTALACAO HIDRAULICA PREDIAL                                                                                                                                                                                                                                                                                                                                                                                                                                  </t>
  </si>
  <si>
    <t xml:space="preserve">TUBO DE COBRE CLASSE "E", DN = 28 MM, PARA INSTALACAO HIDRAULICA PREDIAL                                                                                                                                                                                                                                                                                                                                                                                                                                  </t>
  </si>
  <si>
    <t xml:space="preserve">TUBO DE COBRE CLASSE "E", DN = 35 MM, PARA INSTALACAO HIDRAULICA PREDIAL                                                                                                                                                                                                                                                                                                                                                                                                                                  </t>
  </si>
  <si>
    <t xml:space="preserve">TUBO DE COBRE CLASSE "E", DN = 42 MM, PARA INSTALACAO HIDRAULICA PREDIAL                                                                                                                                                                                                                                                                                                                                                                                                                                  </t>
  </si>
  <si>
    <t xml:space="preserve">TUBO DE COBRE CLASSE "E", DN = 54 MM, PARA INSTALACAO HIDRAULICA PREDIAL                                                                                                                                                                                                                                                                                                                                                                                                                                  </t>
  </si>
  <si>
    <t xml:space="preserve">TUBO DE COBRE CLASSE "E", DN = 66 MM, PARA INSTALACAO HIDRAULICA PREDIAL                                                                                                                                                                                                                                                                                                                                                                                                                                  </t>
  </si>
  <si>
    <t xml:space="preserve">TUBO DE COBRE CLASSE "E", DN = 79 MM, PARA INSTALACAO HIDRAULICA PREDIAL                                                                                                                                                                                                                                                                                                                                                                                                                                  </t>
  </si>
  <si>
    <t xml:space="preserve">TUBO DE COBRE CLASSE "I", DN = 1 " (28 MM), PARA INSTALACOES INDUSTRIAIS DE ALTA PRESSAO E VAPOR                                                                                                                                                                                                                                                                                                                                                                                                          </t>
  </si>
  <si>
    <t xml:space="preserve">TUBO DE COBRE CLASSE "I", DN = 1 1/2 " (42 MM), PARA INSTALACOES INDUSTRIAIS DE ALTA PRESSAO E VAPOR                                                                                                                                                                                                                                                                                                                                                                                                      </t>
  </si>
  <si>
    <t xml:space="preserve">TUBO DE COBRE CLASSE "I", DN = 1 1/4 " (35 MM), PARA INSTALACOES INDUSTRIAIS DE ALTA PRESSAO E VAPOR                                                                                                                                                                                                                                                                                                                                                                                                      </t>
  </si>
  <si>
    <t xml:space="preserve">TUBO DE COBRE CLASSE "I", DN = 1/2 " (15 MM), PARA INSTALACOES INDUSTRIAIS DE ALTA PRESSAO E VAPOR                                                                                                                                                                                                                                                                                                                                                                                                        </t>
  </si>
  <si>
    <t xml:space="preserve">TUBO DE COBRE CLASSE "I", DN = 2 " (54 MM), PARA INSTALACOES INDUSTRIAIS DE ALTA PRESSAO E VAPOR                                                                                                                                                                                                                                                                                                                                                                                                          </t>
  </si>
  <si>
    <t xml:space="preserve">TUBO DE COBRE CLASSE "I", DN = 2 1/2 " (66 MM), PARA INSTALACOES INDUSTRIAIS DE ALTA PRESSAO E VAPOR                                                                                                                                                                                                                                                                                                                                                                                                      </t>
  </si>
  <si>
    <t xml:space="preserve">TUBO DE COBRE CLASSE "I", DN = 3 " (79 MM), PARA INSTALACOES INDUSTRIAIS DE ALTA PRESSAO E VAPOR                                                                                                                                                                                                                                                                                                                                                                                                          </t>
  </si>
  <si>
    <t xml:space="preserve">TUBO DE COBRE CLASSE "I", DN = 3/4 " (22 MM), PARA INSTALACOES INDUSTRIAIS DE ALTA PRESSAO E VAPOR                                                                                                                                                                                                                                                                                                                                                                                                        </t>
  </si>
  <si>
    <t xml:space="preserve">TUBO DE COBRE CLASSE "I", DN = 4" (104 MM), PARA INSTALACOES INDUSTRIAIS DE ALTA PRESSAO E VAPOR                                                                                                                                                                                                                                                                                                                                                                                                          </t>
  </si>
  <si>
    <t xml:space="preserve">TUBO DE COBRE FLEXIVEL, D = 1/2 ", E = 0,79 MM, PARA AR-CONDICIONADO/ INSTALACOES GAS RESIDENCIAIS E COMERCIAIS                                                                                                                                                                                                                                                                                                                                                                                           </t>
  </si>
  <si>
    <t xml:space="preserve">TUBO DE COBRE FLEXIVEL, D = 1/4 ", E = 0,79 MM, PARA AR-CONDICIONADO/ INSTALACOES GAS RESIDENCIAIS E COMERCIAIS                                                                                                                                                                                                                                                                                                                                                                                           </t>
  </si>
  <si>
    <t xml:space="preserve">TUBO DE COBRE FLEXIVEL, D = 3/16 ", E = 0,79 MM, PARA AR-CONDICIONADO/ INSTALACOES GAS RESIDENCIAIS E COMERCIAIS                                                                                                                                                                                                                                                                                                                                                                                          </t>
  </si>
  <si>
    <t xml:space="preserve">TUBO DE COBRE FLEXIVEL, D = 3/4 ", E = 0,79 MM, PARA AR-CONDICIONADO/ INSTALACOES GAS RESIDENCIAIS E COMERCIAIS                                                                                                                                                                                                                                                                                                                                                                                           </t>
  </si>
  <si>
    <t xml:space="preserve">TUBO DE COBRE FLEXIVEL, D = 3/8 ", E = 0,79 MM, PARA AR-CONDICIONADO/ INSTALACOES GAS RESIDENCIAIS E COMERCIAIS                                                                                                                                                                                                                                                                                                                                                                                           </t>
  </si>
  <si>
    <t xml:space="preserve">TUBO DE COBRE FLEXIVEL, D = 5/16 ", E = 0,79 MM, PARA AR-CONDICIONADO/ INSTALACOES GAS RESIDENCIAIS E COMERCIAIS                                                                                                                                                                                                                                                                                                                                                                                          </t>
  </si>
  <si>
    <t xml:space="preserve">TUBO DE COBRE FLEXIVEL, D = 5/8 ", E = 0,79 MM, PARA AR-CONDICIONADO/ INSTALACOES GAS RESIDENCIAIS E COMERCIAIS                                                                                                                                                                                                                                                                                                                                                                                           </t>
  </si>
  <si>
    <t xml:space="preserve">TUBO DE COBRE, CLASSE "A", DN = 2" (54 MM), PARA INSTALACOES DE MEDIA PRESSAO PARA GASES COMBUSTIVEIS E MEDICINAIS                                                                                                                                                                                                                                                                                                                                                                                        </t>
  </si>
  <si>
    <t xml:space="preserve">TUBO DE CONCRETO ARMADO PARA AGUAS PLUVIAIS, CLASSE PA-1, COM ENCAIXE PONTA E BOLSA, DIAMETRO NOMINAL DE = 600 MM                                                                                                                                                                                                                                                                                                                                                                                         </t>
  </si>
  <si>
    <t xml:space="preserve">TUBO DE CONCRETO ARMADO PARA AGUAS PLUVIAIS, CLASSE PA-1, COM ENCAIXE PONTA E BOLSA, DIAMETRO NOMINAL DE 1000 MM                                                                                                                                                                                                                                                                                                                                                                                          </t>
  </si>
  <si>
    <t xml:space="preserve">TUBO DE CONCRETO ARMADO PARA AGUAS PLUVIAIS, CLASSE PA-1, COM ENCAIXE PONTA E BOLSA, DIAMETRO NOMINAL DE 1100 MM                                                                                                                                                                                                                                                                                                                                                                                          </t>
  </si>
  <si>
    <t xml:space="preserve">TUBO DE CONCRETO ARMADO PARA AGUAS PLUVIAIS, CLASSE PA-1, COM ENCAIXE PONTA E BOLSA, DIAMETRO NOMINAL DE 1200 MM                                                                                                                                                                                                                                                                                                                                                                                          </t>
  </si>
  <si>
    <t xml:space="preserve">TUBO DE CONCRETO ARMADO PARA AGUAS PLUVIAIS, CLASSE PA-1, COM ENCAIXE PONTA E BOLSA, DIAMETRO NOMINAL DE 1500 MM                                                                                                                                                                                                                                                                                                                                                                                          </t>
  </si>
  <si>
    <t xml:space="preserve">TUBO DE CONCRETO ARMADO PARA AGUAS PLUVIAIS, CLASSE PA-1, COM ENCAIXE PONTA E BOLSA, DIAMETRO NOMINAL DE 2000 MM                                                                                                                                                                                                                                                                                                                                                                                          </t>
  </si>
  <si>
    <t xml:space="preserve">TUBO DE CONCRETO ARMADO PARA AGUAS PLUVIAIS, CLASSE PA-1, COM ENCAIXE PONTA E BOLSA, DIAMETRO NOMINAL DE 300 MM                                                                                                                                                                                                                                                                                                                                                                                           </t>
  </si>
  <si>
    <t xml:space="preserve">TUBO DE CONCRETO ARMADO PARA AGUAS PLUVIAIS, CLASSE PA-1, COM ENCAIXE PONTA E BOLSA, DIAMETRO NOMINAL DE 400 MM                                                                                                                                                                                                                                                                                                                                                                                           </t>
  </si>
  <si>
    <t xml:space="preserve">TUBO DE CONCRETO ARMADO PARA AGUAS PLUVIAIS, CLASSE PA-1, COM ENCAIXE PONTA E BOLSA, DIAMETRO NOMINAL DE 700 MM                                                                                                                                                                                                                                                                                                                                                                                           </t>
  </si>
  <si>
    <t xml:space="preserve">TUBO DE CONCRETO ARMADO PARA AGUAS PLUVIAIS, CLASSE PA-1, COM ENCAIXE PONTA E BOLSA, DIAMETRO NOMINAL DE 800 MM                                                                                                                                                                                                                                                                                                                                                                                           </t>
  </si>
  <si>
    <t xml:space="preserve">TUBO DE CONCRETO ARMADO PARA AGUAS PLUVIAIS, CLASSE PA-1, COM ENCAIXE PONTA E BOLSA, DIAMETRO NOMINAL DE 900 MM                                                                                                                                                                                                                                                                                                                                                                                           </t>
  </si>
  <si>
    <t xml:space="preserve">TUBO DE CONCRETO ARMADO PARA AGUAS PLUVIAIS, CLASSE PA-2, COM ENCAIXE PONTA E BOLSA, DIAMETRO NOMINAL DE 1000 MM                                                                                                                                                                                                                                                                                                                                                                                          </t>
  </si>
  <si>
    <t xml:space="preserve">TUBO DE CONCRETO ARMADO PARA AGUAS PLUVIAIS, CLASSE PA-2, COM ENCAIXE PONTA E BOLSA, DIAMETRO NOMINAL DE 1100 MM                                                                                                                                                                                                                                                                                                                                                                                          </t>
  </si>
  <si>
    <t xml:space="preserve">TUBO DE CONCRETO ARMADO PARA AGUAS PLUVIAIS, CLASSE PA-2, COM ENCAIXE PONTA E BOLSA, DIAMETRO NOMINAL DE 1200 MM                                                                                                                                                                                                                                                                                                                                                                                          </t>
  </si>
  <si>
    <t xml:space="preserve">TUBO DE CONCRETO ARMADO PARA AGUAS PLUVIAIS, CLASSE PA-2, COM ENCAIXE PONTA E BOLSA, DIAMETRO NOMINAL DE 1500 MM                                                                                                                                                                                                                                                                                                                                                                                          </t>
  </si>
  <si>
    <t xml:space="preserve">TUBO DE CONCRETO ARMADO PARA AGUAS PLUVIAIS, CLASSE PA-2, COM ENCAIXE PONTA E BOLSA, DIAMETRO NOMINAL DE 2000 MM                                                                                                                                                                                                                                                                                                                                                                                          </t>
  </si>
  <si>
    <t xml:space="preserve">TUBO DE CONCRETO ARMADO PARA AGUAS PLUVIAIS, CLASSE PA-2, COM ENCAIXE PONTA E BOLSA, DIAMETRO NOMINAL DE 300 MM                                                                                                                                                                                                                                                                                                                                                                                           </t>
  </si>
  <si>
    <t xml:space="preserve">TUBO DE CONCRETO ARMADO PARA AGUAS PLUVIAIS, CLASSE PA-2, COM ENCAIXE PONTA E BOLSA, DIAMETRO NOMINAL DE 400 MM                                                                                                                                                                                                                                                                                                                                                                                           </t>
  </si>
  <si>
    <t xml:space="preserve">TUBO DE CONCRETO ARMADO PARA AGUAS PLUVIAIS, CLASSE PA-2, COM ENCAIXE PONTA E BOLSA, DIAMETRO NOMINAL DE 500 MM                                                                                                                                                                                                                                                                                                                                                                                           </t>
  </si>
  <si>
    <t xml:space="preserve">TUBO DE CONCRETO ARMADO PARA AGUAS PLUVIAIS, CLASSE PA-2, COM ENCAIXE PONTA E BOLSA, DIAMETRO NOMINAL DE 600 MM                                                                                                                                                                                                                                                                                                                                                                                           </t>
  </si>
  <si>
    <t xml:space="preserve">TUBO DE CONCRETO ARMADO PARA AGUAS PLUVIAIS, CLASSE PA-2, COM ENCAIXE PONTA E BOLSA, DIAMETRO NOMINAL DE 700 MM                                                                                                                                                                                                                                                                                                                                                                                           </t>
  </si>
  <si>
    <t xml:space="preserve">TUBO DE CONCRETO ARMADO PARA AGUAS PLUVIAIS, CLASSE PA-2, COM ENCAIXE PONTA E BOLSA, DIAMETRO NOMINAL DE 800 MM                                                                                                                                                                                                                                                                                                                                                                                           </t>
  </si>
  <si>
    <t xml:space="preserve">TUBO DE CONCRETO ARMADO PARA AGUAS PLUVIAIS, CLASSE PA-2, COM ENCAIXE PONTA E BOLSA, DIAMETRO NOMINAL DE 900 MM                                                                                                                                                                                                                                                                                                                                                                                           </t>
  </si>
  <si>
    <t xml:space="preserve">TUBO DE CONCRETO ARMADO PARA AGUAS PLUVIAIS, CLASSE PA-3, COM ENCAIXE PONTA E BOLSA, DIAMETRO NOMINAL DE 1000 MM                                                                                                                                                                                                                                                                                                                                                                                          </t>
  </si>
  <si>
    <t xml:space="preserve">TUBO DE CONCRETO ARMADO PARA AGUAS PLUVIAIS, CLASSE PA-3, COM ENCAIXE PONTA E BOLSA, DIAMETRO NOMINAL DE 1100 MM                                                                                                                                                                                                                                                                                                                                                                                          </t>
  </si>
  <si>
    <t xml:space="preserve">TUBO DE CONCRETO ARMADO PARA AGUAS PLUVIAIS, CLASSE PA-3, COM ENCAIXE PONTA E BOLSA, DIAMETRO NOMINAL DE 1200 MM                                                                                                                                                                                                                                                                                                                                                                                          </t>
  </si>
  <si>
    <t xml:space="preserve">TUBO DE CONCRETO ARMADO PARA AGUAS PLUVIAIS, CLASSE PA-3, COM ENCAIXE PONTA E BOLSA, DIAMETRO NOMINAL DE 1500 MM                                                                                                                                                                                                                                                                                                                                                                                          </t>
  </si>
  <si>
    <t xml:space="preserve">TUBO DE CONCRETO ARMADO PARA AGUAS PLUVIAIS, CLASSE PA-3, COM ENCAIXE PONTA E BOLSA, DIAMETRO NOMINAL DE 400 MM                                                                                                                                                                                                                                                                                                                                                                                           </t>
  </si>
  <si>
    <t xml:space="preserve">TUBO DE CONCRETO ARMADO PARA AGUAS PLUVIAIS, CLASSE PA-3, COM ENCAIXE PONTA E BOLSA, DIAMETRO NOMINAL DE 500 MM                                                                                                                                                                                                                                                                                                                                                                                           </t>
  </si>
  <si>
    <t xml:space="preserve">TUBO DE CONCRETO ARMADO PARA AGUAS PLUVIAIS, CLASSE PA-3, COM ENCAIXE PONTA E BOLSA, DIAMETRO NOMINAL DE 600 MM                                                                                                                                                                                                                                                                                                                                                                                           </t>
  </si>
  <si>
    <t xml:space="preserve">TUBO DE CONCRETO ARMADO PARA AGUAS PLUVIAIS, CLASSE PA-3, COM ENCAIXE PONTA E BOLSA, DIAMETRO NOMINAL DE 700 MM                                                                                                                                                                                                                                                                                                                                                                                           </t>
  </si>
  <si>
    <t xml:space="preserve">TUBO DE CONCRETO ARMADO PARA AGUAS PLUVIAIS, CLASSE PA-3, COM ENCAIXE PONTA E BOLSA, DIAMETRO NOMINAL DE 800 MM                                                                                                                                                                                                                                                                                                                                                                                           </t>
  </si>
  <si>
    <t xml:space="preserve">TUBO DE CONCRETO ARMADO PARA AGUAS PLUVIAIS, CLASSE PA-3, COM ENCAIXE PONTA E BOLSA, DIAMETRO NOMINAL DE 900 MM                                                                                                                                                                                                                                                                                                                                                                                           </t>
  </si>
  <si>
    <t xml:space="preserve">TUBO DE CONCRETO ARMADO PARA ESGOTO SANITARIO, CLASSE EA-2, COM ENCAIXE PONTA E BOLSA, COM JUNTA ELASTICA, DIAMETRO NOMINAL DE 1000 MM                                                                                                                                                                                                                                                                                                                                                                    </t>
  </si>
  <si>
    <t xml:space="preserve">TUBO DE CONCRETO ARMADO PARA ESGOTO SANITARIO, CLASSE EA-2, COM ENCAIXE PONTA E BOLSA, COM JUNTA ELASTICA, DIAMETRO NOMINAL DE 300 MM                                                                                                                                                                                                                                                                                                                                                                     </t>
  </si>
  <si>
    <t xml:space="preserve">TUBO DE CONCRETO ARMADO PARA ESGOTO SANITARIO, CLASSE EA-2, COM ENCAIXE PONTA E BOLSA, COM JUNTA ELASTICA, DIAMETRO NOMINAL DE 400 MM                                                                                                                                                                                                                                                                                                                                                                     </t>
  </si>
  <si>
    <t xml:space="preserve">TUBO DE CONCRETO ARMADO PARA ESGOTO SANITARIO, CLASSE EA-2, COM ENCAIXE PONTA E BOLSA, COM JUNTA ELASTICA, DIAMETRO NOMINAL DE 500 MM                                                                                                                                                                                                                                                                                                                                                                     </t>
  </si>
  <si>
    <t xml:space="preserve">TUBO DE CONCRETO ARMADO PARA ESGOTO SANITARIO, CLASSE EA-2, COM ENCAIXE PONTA E BOLSA, COM JUNTA ELASTICA, DIAMETRO NOMINAL DE 600 MM                                                                                                                                                                                                                                                                                                                                                                     </t>
  </si>
  <si>
    <t xml:space="preserve">TUBO DE CONCRETO ARMADO PARA ESGOTO SANITARIO, CLASSE EA-2, COM ENCAIXE PONTA E BOLSA, COM JUNTA ELASTICA, DIAMETRO NOMINAL DE 700 MM                                                                                                                                                                                                                                                                                                                                                                     </t>
  </si>
  <si>
    <t xml:space="preserve">TUBO DE CONCRETO ARMADO PARA ESGOTO SANITARIO, CLASSE EA-2, COM ENCAIXE PONTA E BOLSA, COM JUNTA ELASTICA, DIAMETRO NOMINAL DE 800 MM                                                                                                                                                                                                                                                                                                                                                                     </t>
  </si>
  <si>
    <t xml:space="preserve">TUBO DE CONCRETO ARMADO PARA ESGOTO SANITARIO, CLASSE EA-2, COM ENCAIXE PONTA E BOLSA, COM JUNTA ELASTICA, DIAMETRO NOMINAL DE 900 MM                                                                                                                                                                                                                                                                                                                                                                     </t>
  </si>
  <si>
    <t xml:space="preserve">TUBO DE CONCRETO ARMADO PARA ESGOTO SANITARIO, CLASSE EA-3, COM ENCAIXE PONTA E BOLSA, COM JUNTA ELASTICA, DIAMETRO NOMINAL DE 1000 MM                                                                                                                                                                                                                                                                                                                                                                    </t>
  </si>
  <si>
    <t xml:space="preserve">TUBO DE CONCRETO ARMADO PARA ESGOTO SANITARIO, CLASSE EA-3, COM ENCAIXE PONTA E BOLSA, COM JUNTA ELASTICA, DIAMETRO NOMINAL DE 400 MM                                                                                                                                                                                                                                                                                                                                                                     </t>
  </si>
  <si>
    <t xml:space="preserve">TUBO DE CONCRETO ARMADO PARA ESGOTO SANITARIO, CLASSE EA-3, COM ENCAIXE PONTA E BOLSA, COM JUNTA ELASTICA, DIAMETRO NOMINAL DE 500 MM                                                                                                                                                                                                                                                                                                                                                                     </t>
  </si>
  <si>
    <t xml:space="preserve">TUBO DE CONCRETO ARMADO PARA ESGOTO SANITARIO, CLASSE EA-3, COM ENCAIXE PONTA E BOLSA, COM JUNTA ELASTICA, DIAMETRO NOMINAL DE 600 MM                                                                                                                                                                                                                                                                                                                                                                     </t>
  </si>
  <si>
    <t xml:space="preserve">TUBO DE CONCRETO ARMADO PARA ESGOTO SANITARIO, CLASSE EA-3, COM ENCAIXE PONTA E BOLSA, COM JUNTA ELASTICA, DIAMETRO NOMINAL DE 700 MM                                                                                                                                                                                                                                                                                                                                                                     </t>
  </si>
  <si>
    <t xml:space="preserve">TUBO DE CONCRETO ARMADO PARA ESGOTO SANITARIO, CLASSE EA-3, COM ENCAIXE PONTA E BOLSA, COM JUNTA ELASTICA, DIAMETRO NOMINAL DE 800 MM                                                                                                                                                                                                                                                                                                                                                                     </t>
  </si>
  <si>
    <t xml:space="preserve">TUBO DE CONCRETO ARMADO PARA ESGOTO SANITARIO, CLASSE EA-3, COM ENCAIXE PONTA E BOLSA, COM JUNTA ELASTICA, DIAMETRO NOMINAL DE 900 MM                                                                                                                                                                                                                                                                                                                                                                     </t>
  </si>
  <si>
    <t xml:space="preserve">TUBO DE CONCRETO ARMADO, PRE MOLDADO PARA AGUAS PLUVIAIS, CLASSE PA-1, COM ENCAIXE PONTA E BOLSA, DIAMETRO NOMINAL DE 500 MM                                                                                                                                                                                                                                                                                                                                                                              </t>
  </si>
  <si>
    <t xml:space="preserve">TUBO DE CONCRETO SIMPLES PARA AGUAS PLUVIAIS, CLASSE PS1, COM ENCAIXE MACHO E FEMEA, DIAMETRO NOMINAL DE 200 MM                                                                                                                                                                                                                                                                                                                                                                                           </t>
  </si>
  <si>
    <t xml:space="preserve">TUBO DE CONCRETO SIMPLES PARA AGUAS PLUVIAIS, CLASSE PS1, COM ENCAIXE MACHO E FEMEA, DIAMETRO NOMINAL DE 300 MM                                                                                                                                                                                                                                                                                                                                                                                           </t>
  </si>
  <si>
    <t xml:space="preserve">TUBO DE CONCRETO SIMPLES PARA AGUAS PLUVIAIS, CLASSE PS1, COM ENCAIXE MACHO E FEMEA, DIAMETRO NOMINAL DE 400 MM                                                                                                                                                                                                                                                                                                                                                                                           </t>
  </si>
  <si>
    <t xml:space="preserve">TUBO DE CONCRETO SIMPLES PARA AGUAS PLUVIAIS, CLASSE PS1, COM ENCAIXE MACHO E FEMEA, DIAMETRO NOMINAL DE 500 MM                                                                                                                                                                                                                                                                                                                                                                                           </t>
  </si>
  <si>
    <t xml:space="preserve">TUBO DE CONCRETO SIMPLES PARA AGUAS PLUVIAIS, CLASSE PS1, COM ENCAIXE MACHO E FEMEA, DIAMETRO NOMINAL DE 600 MM                                                                                                                                                                                                                                                                                                                                                                                           </t>
  </si>
  <si>
    <t xml:space="preserve">TUBO DE CONCRETO SIMPLES PARA AGUAS PLUVIAIS, CLASSE PS1, COM ENCAIXE PONTA E BOLSA, DIAMETRO NOMINAL DE 200 MM                                                                                                                                                                                                                                                                                                                                                                                           </t>
  </si>
  <si>
    <t xml:space="preserve">TUBO DE CONCRETO SIMPLES PARA AGUAS PLUVIAIS, CLASSE PS1, COM ENCAIXE PONTA E BOLSA, DIAMETRO NOMINAL DE 300 MM                                                                                                                                                                                                                                                                                                                                                                                           </t>
  </si>
  <si>
    <t xml:space="preserve">TUBO DE CONCRETO SIMPLES PARA AGUAS PLUVIAIS, CLASSE PS1, COM ENCAIXE PONTA E BOLSA, DIAMETRO NOMINAL DE 400 MM                                                                                                                                                                                                                                                                                                                                                                                           </t>
  </si>
  <si>
    <t xml:space="preserve">TUBO DE CONCRETO SIMPLES PARA AGUAS PLUVIAIS, CLASSE PS1, COM ENCAIXE PONTA E BOLSA, DIAMETRO NOMINAL DE 500 MM                                                                                                                                                                                                                                                                                                                                                                                           </t>
  </si>
  <si>
    <t xml:space="preserve">TUBO DE CONCRETO SIMPLES PARA AGUAS PLUVIAIS, CLASSE PS1, COM ENCAIXE PONTA E BOLSA, DIAMETRO NOMINAL DE 600 MM                                                                                                                                                                                                                                                                                                                                                                                           </t>
  </si>
  <si>
    <t xml:space="preserve">TUBO DE CONCRETO SIMPLES PARA AGUAS PLUVIAIS, CLASSE PS2, COM ENCAIXE PONTA E BOLSA, DIAMETRO NOMINAL DE 200 MM                                                                                                                                                                                                                                                                                                                                                                                           </t>
  </si>
  <si>
    <t xml:space="preserve">TUBO DE CONCRETO SIMPLES PARA AGUAS PLUVIAIS, CLASSE PS2, COM ENCAIXE PONTA E BOLSA, DIAMETRO NOMINAL DE 300 MM                                                                                                                                                                                                                                                                                                                                                                                           </t>
  </si>
  <si>
    <t xml:space="preserve">TUBO DE CONCRETO SIMPLES PARA AGUAS PLUVIAIS, CLASSE PS2, COM ENCAIXE PONTA E BOLSA, DIAMETRO NOMINAL DE 400 MM                                                                                                                                                                                                                                                                                                                                                                                           </t>
  </si>
  <si>
    <t xml:space="preserve">TUBO DE CONCRETO SIMPLES PARA AGUAS PLUVIAIS, CLASSE PS2, COM ENCAIXE PONTA E BOLSA, DIAMETRO NOMINAL DE 500 MM                                                                                                                                                                                                                                                                                                                                                                                           </t>
  </si>
  <si>
    <t xml:space="preserve">TUBO DE CONCRETO SIMPLES PARA AGUAS PLUVIAIS, CLASSE PS2, COM ENCAIXE PONTA E BOLSA, DIAMETRO NOMINAL DE 600 MM                                                                                                                                                                                                                                                                                                                                                                                           </t>
  </si>
  <si>
    <t xml:space="preserve">TUBO DE CONCRETO SIMPLES PARA ESGOTO SANITARIO, CLASSE ES, COM ENCAIXE PONTA E BOLSA, COM JUNTA ELASTICA, DIAMETRO NOMINAL DE 400 MM                                                                                                                                                                                                                                                                                                                                                                      </t>
  </si>
  <si>
    <t xml:space="preserve">TUBO DE CONCRETO SIMPLES PARA ESGOTO SANITARIO, CLASSE ES, COM ENCAIXE PONTA E BOLSA, COM JUNTA ELASTICA, DIAMETRO NOMINAL DE 500 MM                                                                                                                                                                                                                                                                                                                                                                      </t>
  </si>
  <si>
    <t xml:space="preserve">TUBO DE CONCRETO SIMPLES PARA ESGOTO SANITARIO, CLASSE ES, COM ENCAIXE PONTA E BOLSA, COM JUNTA ELASTICA, DIAMETRO NOMINAL DE 600 MM                                                                                                                                                                                                                                                                                                                                                                      </t>
  </si>
  <si>
    <t xml:space="preserve">TUBO DE CONCRETO SIMPLES POROSO PARA DRENAGEM (DRENO POROSO), COM ENCAIXE MACHO E FEMEA, DIAMETRO NOMINAL DE 200 MM                                                                                                                                                                                                                                                                                                                                                                                       </t>
  </si>
  <si>
    <t xml:space="preserve">TUBO DE CONCRETO SIMPLES POROSO PARA DRENAGEM (DRENO POROSO), COM ENCAIXE MACHO E FEMEA, DIAMETRO NOMINAL DE 300 MM                                                                                                                                                                                                                                                                                                                                                                                       </t>
  </si>
  <si>
    <t xml:space="preserve">TUBO DE DESCARGA, TIPO BENGALA, PARA LIGACAO CAIXA DE DESCARGA - EMBUTIR, PVC, 40 MM X 150 CM                                                                                                                                                                                                                                                                                                                                                                                                             </t>
  </si>
  <si>
    <t xml:space="preserve">TUBO DE DESCIDA EXTERNO, DE PVC, PARA CAIXA DE DESCARGA EXTERNA ALTA - DIAMETRO DE 40 MM E ALTURA DE APROXIMADAMENTE 1,55 M                                                                                                                                                                                                                                                                                                                                                                               </t>
  </si>
  <si>
    <t xml:space="preserve">TUBO DE ESPUMA DE POLIETILENO EXPANDIDO FLEXIVEL PARA ISOLAMENTO TERMICO DE TUBULACAO DE AR CONDICIONADO, AGUA QUENTE,  DN 1 1/2", E= 10 MM                                                                                                                                                                                                                                                                                                                                                               </t>
  </si>
  <si>
    <t xml:space="preserve">TUBO DE ESPUMA DE POLIETILENO EXPANDIDO FLEXIVEL PARA ISOLAMENTO TERMICO DE TUBULACAO DE AR CONDICIONADO, AGUA QUENTE,  DN 1 1/4", E= 10 MM                                                                                                                                                                                                                                                                                                                                                               </t>
  </si>
  <si>
    <t xml:space="preserve">TUBO DE ESPUMA DE POLIETILENO EXPANDIDO FLEXIVEL PARA ISOLAMENTO TERMICO DE TUBULACAO DE AR CONDICIONADO, AGUA QUENTE,  DN 1 1/8", E= 10 MM                                                                                                                                                                                                                                                                                                                                                               </t>
  </si>
  <si>
    <t xml:space="preserve">TUBO DE ESPUMA DE POLIETILENO EXPANDIDO FLEXIVEL PARA ISOLAMENTO TERMICO DE TUBULACAO DE AR CONDICIONADO, AGUA QUENTE,  DN 1 3/8", E= 10 MM                                                                                                                                                                                                                                                                                                                                                               </t>
  </si>
  <si>
    <t xml:space="preserve">TUBO DE ESPUMA DE POLIETILENO EXPANDIDO FLEXIVEL PARA ISOLAMENTO TERMICO DE TUBULACAO DE AR CONDICIONADO, AGUA QUENTE,  DN 1 5/8", E= 10 MM                                                                                                                                                                                                                                                                                                                                                               </t>
  </si>
  <si>
    <t xml:space="preserve">TUBO DE ESPUMA DE POLIETILENO EXPANDIDO FLEXIVEL PARA ISOLAMENTO TERMICO DE TUBULACAO DE AR CONDICIONADO, AGUA QUENTE,  DN 1/2", E= 10 MM                                                                                                                                                                                                                                                                                                                                                                 </t>
  </si>
  <si>
    <t xml:space="preserve">TUBO DE ESPUMA DE POLIETILENO EXPANDIDO FLEXIVEL PARA ISOLAMENTO TERMICO DE TUBULACAO DE AR CONDICIONADO, AGUA QUENTE,  DN 1/4", E= 10 MM                                                                                                                                                                                                                                                                                                                                                                 </t>
  </si>
  <si>
    <t xml:space="preserve">TUBO DE ESPUMA DE POLIETILENO EXPANDIDO FLEXIVEL PARA ISOLAMENTO TERMICO DE TUBULACAO DE AR CONDICIONADO, AGUA QUENTE,  DN 1", E= 10 MM                                                                                                                                                                                                                                                                                                                                                                   </t>
  </si>
  <si>
    <t xml:space="preserve">TUBO DE ESPUMA DE POLIETILENO EXPANDIDO FLEXIVEL PARA ISOLAMENTO TERMICO DE TUBULACAO DE AR CONDICIONADO, AGUA QUENTE,  DN 3/4", E= 10 MM                                                                                                                                                                                                                                                                                                                                                                 </t>
  </si>
  <si>
    <t xml:space="preserve">TUBO DE ESPUMA DE POLIETILENO EXPANDIDO FLEXIVEL PARA ISOLAMENTO TERMICO DE TUBULACAO DE AR CONDICIONADO, AGUA QUENTE,  DN 3/8", E= 10 MM                                                                                                                                                                                                                                                                                                                                                                 </t>
  </si>
  <si>
    <t xml:space="preserve">TUBO DE ESPUMA DE POLIETILENO EXPANDIDO FLEXIVEL PARA ISOLAMENTO TERMICO DE TUBULACAO DE AR CONDICIONADO, AGUA QUENTE,  DN 7/8", E= 10 MM                                                                                                                                                                                                                                                                                                                                                                 </t>
  </si>
  <si>
    <t xml:space="preserve">TUBO DE POLIETILENO DE ALTA DENSIDADE (PEAD), PE-80, DE = 20 MM X 2,3 MM DE PAREDE, PARA LIGACAO DE AGUA PREDIAL (NBR 15561)                                                                                                                                                                                                                                                                                                                                                                              </t>
  </si>
  <si>
    <t xml:space="preserve">TUBO DE POLIETILENO DE ALTA DENSIDADE (PEAD), PE-80, DE = 32 MM X 3,0 MM DE PAREDE, PARA LIGACAO DE AGUA PREDIAL (NBR 15561)                                                                                                                                                                                                                                                                                                                                                                              </t>
  </si>
  <si>
    <t xml:space="preserve">TUBO DE POLIETILENO DE ALTA DENSIDADE, PEAD, PE-80, DE = 1000 MM X 38,5 MM PAREDE, ( SDR 26 - PN 05 ) PARA REDE DE AGUA OU ESGOTO ( NBR 15561)                                                                                                                                                                                                                                                                                                                                                            </t>
  </si>
  <si>
    <t xml:space="preserve">TUBO DE POLIETILENO DE ALTA DENSIDADE, PEAD, PE-80, DE = 110 MM X 10,0 MM PAREDE, ( SDR 11 - PN 12,5 ) PARA REDE DE AGUA OU ESGOTO ( NBR 15561)                                                                                                                                                                                                                                                                                                                                                           </t>
  </si>
  <si>
    <t xml:space="preserve">TUBO DE POLIETILENO DE ALTA DENSIDADE, PEAD, PE-80, DE = 160 MM X 14,6 MM PAREDE, (SDR 11 - PN 12,5 ) PARA REDE DE AGUA OU ESGOTO ( NBR 15561)                                                                                                                                                                                                                                                                                                                                                            </t>
  </si>
  <si>
    <t xml:space="preserve">TUBO DE POLIETILENO DE ALTA DENSIDADE, PEAD, PE-80, DE = 900 MM X 34,7 MM PAREDE, ( SDR 26 - PN 05 ) PARA REDE DE AGUA OU ESGOTO ( NBR 15561)                                                                                                                                                                                                                                                                                                                                                             </t>
  </si>
  <si>
    <t xml:space="preserve">TUBO DE POLIETILENO DE ALTA DENSIDADE, PEAD, PE-80, DE= 200 MM X 18,2 MM PAREDE, ( SDR 11 - PN 12,5 ) PARA REDE DE AGUA OU ESGOTO ( NBR 15561)                                                                                                                                                                                                                                                                                                                                                            </t>
  </si>
  <si>
    <t xml:space="preserve">TUBO DE POLIETILENO DE ALTA DENSIDADE, PEAD, PE-80, DE= 315 MM X 28,7 MM PAREDE, ( SDR 11 - PN 12,5 ) PARA REDE DE AGUA OU ESGOTO ( NBR 15561)                                                                                                                                                                                                                                                                                                                                                            </t>
  </si>
  <si>
    <t xml:space="preserve">TUBO DE POLIETILENO DE ALTA DENSIDADE, PEAD, PE-80, DE= 400 MM X 36,4 MM PAREDE, ( SDR 11 - PN 12,5 ) PARA REDE DE AGUA OU ESGOTO ( NBR 15561)                                                                                                                                                                                                                                                                                                                                                            </t>
  </si>
  <si>
    <t xml:space="preserve">TUBO DE POLIETILENO DE ALTA DENSIDADE, PEAD, PE-80, DE= 50 MM X 4,6 MM PAREDE, (SDR 11 - PN 12,5) PARA REDE DE AGUA OU ESGOTO ( NBR 15561)                                                                                                                                                                                                                                                                                                                                                                </t>
  </si>
  <si>
    <t xml:space="preserve">TUBO DE POLIETILENO DE ALTA DENSIDADE, PEAD, PE-80, DE= 500 MM X 45,5 MM PAREDE, ( SDR 11 - PN 12,5 ) PARA REDE DE AGUA OU ESGOTO ( NBR 15561)                                                                                                                                                                                                                                                                                                                                                            </t>
  </si>
  <si>
    <t xml:space="preserve">TUBO DE POLIETILENO DE ALTA DENSIDADE, PEAD, PE-80, DE= 630 MM X 57,3 MM PAREDE (SDR 11 - PN 12,5 ) PARA REDE DE AGUA OU ESGOTO ( NBR 15561)                                                                                                                                                                                                                                                                                                                                                              </t>
  </si>
  <si>
    <t xml:space="preserve">TUBO DE POLIETILENO DE ALTA DENSIDADE, PEAD, PE-80, DE= 730 MM X 34,1 MM PAREDE, ( SDR 21 - PN 06 ) PARA REDE DE AGUA OU ESGOTO ( NBR 15561)                                                                                                                                                                                                                                                                                                                                                              </t>
  </si>
  <si>
    <t xml:space="preserve">TUBO DE POLIETILENO DE ALTA DENSIDADE, PEAD, PE-80, DE= 75 MM X 6,9 MM PAREDE, ( SRD 11 - PN 12,5 ) PARA REDE DE AGUA OU ESGOTO ( NBR 15561)                                                                                                                                                                                                                                                                                                                                                              </t>
  </si>
  <si>
    <t xml:space="preserve">TUBO DE POLIETILENO DE ALTA DENSIDADE, PEAD, PE-80, DE= 800 MM X 30,8 MM PAREDE, ( SDR 26 - PN 05 ) PARA REDE DE AGUA OU ESGOTO ( NBR 15561)                                                                                                                                                                                                                                                                                                                                                              </t>
  </si>
  <si>
    <t xml:space="preserve">TUBO DE PVC, PBL, TIPO LEVE, DN = 250 MM,  PARA VENTILACAO                                                                                                                                                                                                                                                                                                                                                                                                                                                </t>
  </si>
  <si>
    <t xml:space="preserve">TUBO DE PVC, PBL, TIPO LEVE, DN = 300 MM,  PARA VENTILACAO                                                                                                                                                                                                                                                                                                                                                                                                                                                </t>
  </si>
  <si>
    <t xml:space="preserve">TUBO DE REVESTIMENTO, EM ACO, CORPO SCHEDULE 40, PONTEIRA SCHEDULE 80, ROSQUEAVEL E SEGMENTADO PARA PERFURACAO, DIAMETRO 10'' (273 MM)                                                                                                                                                                                                                                                                                                                                                                    </t>
  </si>
  <si>
    <t xml:space="preserve">TUBO DE REVESTIMENTO, EM ACO, CORPO SCHEDULE 40, PONTEIRA SCHEDULE 80, ROSQUEAVEL E SEGMENTADO PARA PERFURACAO, DIAMETRO 12" (320 MM)                                                                                                                                                                                                                                                                                                                                                                     </t>
  </si>
  <si>
    <t xml:space="preserve">TUBO DE REVESTIMENTO, EM ACO, CORPO SCHEDULE 40, PONTEIRA SCHEDULE 80, ROSQUEAVEL E SEGMENTADO PARA PERFURACAO, DIAMETRO 14'' (400 MM)                                                                                                                                                                                                                                                                                                                                                                    </t>
  </si>
  <si>
    <t xml:space="preserve">TUBO DE REVESTIMENTO, EM ACO, CORPO SCHEDULE 40, PONTEIRA SCHEDULE 80, ROSQUEAVEL E SEGMENTADO PARA PERFURACAO, DIAMETRO 16'' (450 MM)                                                                                                                                                                                                                                                                                                                                                                    </t>
  </si>
  <si>
    <t xml:space="preserve">TUBO DE REVESTIMENTO, EM ACO, CORPO SCHEDULE 40, PONTEIRA SCHEDULE 80, ROSQUEAVEL E SEGMENTADO PARA PERFURACAO, DIAMETRO 4'' (450 MM)                                                                                                                                                                                                                                                                                                                                                                     </t>
  </si>
  <si>
    <t xml:space="preserve">TUBO DE REVESTIMENTO, EM ACO, CORPO SCHEDULE 40, PONTEIRA SCHEDULE 80, ROSQUEAVEL E SEGMENTADO PARA PERFURACAO, DIAMETRO 6'' (200 MM)                                                                                                                                                                                                                                                                                                                                                                     </t>
  </si>
  <si>
    <t xml:space="preserve">TUBO DE REVESTIMENTO, EM ACO, CORPO SCHEDULE 40, PONTEIRA SCHEDULE 80, ROSQUEAVEL E SEGMENTADO PARA PERFURACAO, DIAMETRO 8'' (200 MM)                                                                                                                                                                                                                                                                                                                                                                     </t>
  </si>
  <si>
    <t xml:space="preserve">TUBO DRENO, CORRUGADO, ESPIRALADO, FLEXIVEL, PERFURADO, EM POLIETILENO DE ALTA DENSIDADE (PEAD), DN *160* MM, (6") PARA DRENAGEM - EM BARRA (NORMA DNIT 093/2006 - EM)                                                                                                                                                                                                                                                                                                                                    </t>
  </si>
  <si>
    <t xml:space="preserve">TUBO DRENO, CORRUGADO, ESPIRALADO, FLEXIVEL, PERFURADO, EM POLIETILENO DE ALTA DENSIDADE (PEAD), DN *200* MM, (8") PARA DRENAGEM - EM BARRA (NORMA DNIT 093/2006 - EM)                                                                                                                                                                                                                                                                                                                                    </t>
  </si>
  <si>
    <t xml:space="preserve">TUBO DRENO, CORRUGADO, ESPIRALADO, FLEXIVEL, PERFURADO, EM POLIETILENO DE ALTA DENSIDADE (PEAD), DN 100 MM, (4") PARA DRENAGEM - EM ROLO (NORMA DNIT 093/2006 - E.M)                                                                                                                                                                                                                                                                                                                                      </t>
  </si>
  <si>
    <t xml:space="preserve">TUBO DRENO, CORRUGADO, ESPIRALADO, FLEXIVEL, PERFURADO, EM POLIETILENO DE ALTA DENSIDADE (PEAD), DN 65 MM, (2 1/2") PARA DRENAGEM - EM ROLO (NORMA DNIT 093/2006 - EM)                                                                                                                                                                                                                                                                                                                                    </t>
  </si>
  <si>
    <t xml:space="preserve">TUBO MONOCAMADA PEX, DN 16 MM, PARA AGUA QUENTE E FRIA                                                                                                                                                                                                                                                                                                                                                                                                                                                    </t>
  </si>
  <si>
    <t xml:space="preserve">TUBO MONOCAMADA PEX, DN 20 MM, PARA AGUA QUENTE E FRIA                                                                                                                                                                                                                                                                                                                                                                                                                                                    </t>
  </si>
  <si>
    <t xml:space="preserve">TUBO MONOCAMADA PEX, DN 25 MM, PARA AGUA QUENTE E FRIA                                                                                                                                                                                                                                                                                                                                                                                                                                                    </t>
  </si>
  <si>
    <t xml:space="preserve">TUBO MONOCAMADA PEX, DN 32 MM, PARA AGUA QUENTE E FRIA                                                                                                                                                                                                                                                                                                                                                                                                                                                    </t>
  </si>
  <si>
    <t xml:space="preserve">TUBO MULTICAMADA PEX GAS, DN *16* MM                                                                                                                                                                                                                                                                                                                                                                                                                                                                      </t>
  </si>
  <si>
    <t xml:space="preserve">TUBO MULTICAMADA PEX GAS, DN *20* MM                                                                                                                                                                                                                                                                                                                                                                                                                                                                      </t>
  </si>
  <si>
    <t xml:space="preserve">TUBO MULTICAMADA PEX GAS, DN *26* MM                                                                                                                                                                                                                                                                                                                                                                                                                                                                      </t>
  </si>
  <si>
    <t xml:space="preserve">TUBO MULTICAMADA PEX GAS, DN *32* MM                                                                                                                                                                                                                                                                                                                                                                                                                                                                      </t>
  </si>
  <si>
    <t xml:space="preserve">TUBO PPR PN 20, DN 20 MM, PARA AGUA QUENTE PREDIAL                                                                                                                                                                                                                                                                                                                                                                                                                                                        </t>
  </si>
  <si>
    <t xml:space="preserve">TUBO PPR PN 20, DN 25 MM, PARA AGUA QUENTE PREDIAL                                                                                                                                                                                                                                                                                                                                                                                                                                                        </t>
  </si>
  <si>
    <t xml:space="preserve">TUBO PPR, CLASSE PN 12, DN 110 MM                                                                                                                                                                                                                                                                                                                                                                                                                                                                         </t>
  </si>
  <si>
    <t xml:space="preserve">TUBO PPR, CLASSE PN 12, DN 32 MM                                                                                                                                                                                                                                                                                                                                                                                                                                                                          </t>
  </si>
  <si>
    <t xml:space="preserve">TUBO PPR, CLASSE PN 12, DN 40 MM                                                                                                                                                                                                                                                                                                                                                                                                                                                                          </t>
  </si>
  <si>
    <t xml:space="preserve">TUBO PPR, CLASSE PN 12, DN 50 MM                                                                                                                                                                                                                                                                                                                                                                                                                                                                          </t>
  </si>
  <si>
    <t xml:space="preserve">TUBO PPR, CLASSE PN 12, DN 63 MM                                                                                                                                                                                                                                                                                                                                                                                                                                                                          </t>
  </si>
  <si>
    <t xml:space="preserve">TUBO PPR, CLASSE PN 12, DN 75 MM                                                                                                                                                                                                                                                                                                                                                                                                                                                                          </t>
  </si>
  <si>
    <t xml:space="preserve">TUBO PPR, CLASSE PN 12, DN 90 MM                                                                                                                                                                                                                                                                                                                                                                                                                                                                          </t>
  </si>
  <si>
    <t xml:space="preserve">TUBO PPR, CLASSE PN 20, SOLDAVEL, DN 32 MM PARA AGUA FRIA OU QUENTE PREDIAL                                                                                                                                                                                                                                                                                                                                                                                                                               </t>
  </si>
  <si>
    <t xml:space="preserve">TUBO PPR, CLASSE PN 25, DN 110 MM, PARA AGUA QUENTE E FRIA PREDIAL                                                                                                                                                                                                                                                                                                                                                                                                                                        </t>
  </si>
  <si>
    <t xml:space="preserve">TUBO PPR, CLASSE PN 25, DN 20 MM, PARA AGUA QUENTE E FRIA PREDIAL                                                                                                                                                                                                                                                                                                                                                                                                                                         </t>
  </si>
  <si>
    <t xml:space="preserve">TUBO PPR, CLASSE PN 25, DN 25 MM, PARA AGUA QUENTE E FRIA PREDIAL                                                                                                                                                                                                                                                                                                                                                                                                                                         </t>
  </si>
  <si>
    <t xml:space="preserve">TUBO PPR, CLASSE PN 25, DN 32 MM, PARA AGUA QUENTE E FRIA PREDIAL                                                                                                                                                                                                                                                                                                                                                                                                                                         </t>
  </si>
  <si>
    <t xml:space="preserve">TUBO PPR, CLASSE PN 25, DN 40 MM, PARA AGUA QUENTE E FRIA PREDIAL                                                                                                                                                                                                                                                                                                                                                                                                                                         </t>
  </si>
  <si>
    <t xml:space="preserve">TUBO PPR, CLASSE PN 25, DN 50 MM, PARA AGUA QUENTE E FRIA PREDIAL                                                                                                                                                                                                                                                                                                                                                                                                                                         </t>
  </si>
  <si>
    <t xml:space="preserve">TUBO PPR, CLASSE PN 25, DN 63 MM, PARA AGUA QUENTE E FRIA PREDIAL                                                                                                                                                                                                                                                                                                                                                                                                                                         </t>
  </si>
  <si>
    <t xml:space="preserve">TUBO PPR, CLASSE PN 25, DN 75 MM, PARA AGUA QUENTE E FRIA PREDIAL                                                                                                                                                                                                                                                                                                                                                                                                                                         </t>
  </si>
  <si>
    <t xml:space="preserve">TUBO PPR, CLASSE PN 25, DN 90 MM, PARA AGUA QUENTE E FRIA PREDIAL                                                                                                                                                                                                                                                                                                                                                                                                                                         </t>
  </si>
  <si>
    <t xml:space="preserve">TUBO PVC  SERIE NORMAL, DN 100 MM, PARA ESGOTO  PREDIAL (NBR 5688)                                                                                                                                                                                                                                                                                                                                                                                                                                        </t>
  </si>
  <si>
    <t xml:space="preserve">TUBO PVC  SERIE NORMAL, DN 150 MM, PARA ESGOTO  PREDIAL (NBR 5688)                                                                                                                                                                                                                                                                                                                                                                                                                                        </t>
  </si>
  <si>
    <t xml:space="preserve">TUBO PVC  SERIE NORMAL, DN 40 MM, PARA ESGOTO  PREDIAL (NBR 5688)                                                                                                                                                                                                                                                                                                                                                                                                                                         </t>
  </si>
  <si>
    <t xml:space="preserve">TUBO PVC CORRUGADO, PAREDE DUPLA, JE, DN 150 MM/ DE 160 MM, REDE COLETORA ESGOTO                                                                                                                                                                                                                                                                                                                                                                                                                          </t>
  </si>
  <si>
    <t xml:space="preserve">TUBO PVC CORRUGADO, PAREDE DUPLA, JE, DN 200 MM/ DE 200 MM, REDE COLETORA ESGOTO                                                                                                                                                                                                                                                                                                                                                                                                                          </t>
  </si>
  <si>
    <t xml:space="preserve">TUBO PVC CORRUGADO, PAREDE DUPLA, JE, DN 250 MM/ DE 250 MM, REDE COLETORA ESGOTO                                                                                                                                                                                                                                                                                                                                                                                                                          </t>
  </si>
  <si>
    <t xml:space="preserve">TUBO PVC CORRUGADO, PAREDE DUPLA, JE, DN 300 MM/ DE 315 MM , REDE COLETORA ESGOTO                                                                                                                                                                                                                                                                                                                                                                                                                         </t>
  </si>
  <si>
    <t xml:space="preserve">TUBO PVC CORRUGADO, PAREDE DUPLA, JE, DN 350 MM/ DE 355 MM, REDE COLETORA ESGOTO                                                                                                                                                                                                                                                                                                                                                                                                                          </t>
  </si>
  <si>
    <t xml:space="preserve">TUBO PVC CORRUGADO, PAREDE DUPLA, JE, DN 400 MM/ DE 400 MM, REDE COLETORA ESGOTO                                                                                                                                                                                                                                                                                                                                                                                                                          </t>
  </si>
  <si>
    <t xml:space="preserve">TUBO PVC DE REVESTIMENTO GEOMECANICO NERVURADO REFORCADO, DN = 150 MM, COMPRIMENTO = 2 M                                                                                                                                                                                                                                                                                                                                                                                                                  </t>
  </si>
  <si>
    <t xml:space="preserve">TUBO PVC DE REVESTIMENTO GEOMECANICO NERVURADO REFORCADO, DN = 200 MM, COMPRIMENTO = 2 M                                                                                                                                                                                                                                                                                                                                                                                                                  </t>
  </si>
  <si>
    <t xml:space="preserve">TUBO PVC DE REVESTIMENTO GEOMECANICO NERVURADO STANDARD, DN = 154 MM, COMPRIMENTO = 2 M                                                                                                                                                                                                                                                                                                                                                                                                                   </t>
  </si>
  <si>
    <t xml:space="preserve">TUBO PVC DE REVESTIMENTO GEOMECANICO NERVURADO STANDARD, DN = 206 MM, COMPRIMENTO = 2 M                                                                                                                                                                                                                                                                                                                                                                                                                   </t>
  </si>
  <si>
    <t xml:space="preserve">TUBO PVC DEFOFO, JEI, 1 MPA, DN 100 MM, PARA REDE DE AGUA (NBR 7665)                                                                                                                                                                                                                                                                                                                                                                                                                                      </t>
  </si>
  <si>
    <t xml:space="preserve">TUBO PVC DEFOFO, JEI, 1 MPA, DN 150 MM, PARA REDE DE  AGUA (NBR 7665)                                                                                                                                                                                                                                                                                                                                                                                                                                     </t>
  </si>
  <si>
    <t xml:space="preserve">TUBO PVC DEFOFO, JEI, 1 MPA, DN 200 MM, PARA REDE DE AGUA (NBR 7665)                                                                                                                                                                                                                                                                                                                                                                                                                                      </t>
  </si>
  <si>
    <t xml:space="preserve">TUBO PVC DEFOFO, JEI, 1 MPA, DN 250 MM, PARA REDE DE AGUA (NBR 7665)                                                                                                                                                                                                                                                                                                                                                                                                                                      </t>
  </si>
  <si>
    <t xml:space="preserve">TUBO PVC DEFOFO, JEI, 1 MPA, DN 300 MM, PARA REDE DE AGUA (NBR 7665)                                                                                                                                                                                                                                                                                                                                                                                                                                      </t>
  </si>
  <si>
    <t xml:space="preserve">TUBO PVC PBA JEI, CLASSE 12, DN 100 MM, PARA REDE DE AGUA (NBR 5647)                                                                                                                                                                                                                                                                                                                                                                                                                                      </t>
  </si>
  <si>
    <t xml:space="preserve">TUBO PVC PBA JEI, CLASSE 12, DN 50 MM, PARA REDE DE AGUA (NBR 5647)                                                                                                                                                                                                                                                                                                                                                                                                                                       </t>
  </si>
  <si>
    <t xml:space="preserve">TUBO PVC PBA JEI, CLASSE 12, DN 75 MM, PARA REDE DE AGUA (NBR 5647)                                                                                                                                                                                                                                                                                                                                                                                                                                       </t>
  </si>
  <si>
    <t xml:space="preserve">TUBO PVC PBA JEI, CLASSE 15, DN 100 MM, PARA REDE DE AGUA (NBR 5647)                                                                                                                                                                                                                                                                                                                                                                                                                                      </t>
  </si>
  <si>
    <t xml:space="preserve">TUBO PVC PBA JEI, CLASSE 15, DN 50 MM, PARA REDE DE AGUA (NBR 5647)                                                                                                                                                                                                                                                                                                                                                                                                                                       </t>
  </si>
  <si>
    <t xml:space="preserve">TUBO PVC PBA JEI, CLASSE 15, DN 75 MM, PARA REDE DE AGUA (NBR 5647)                                                                                                                                                                                                                                                                                                                                                                                                                                       </t>
  </si>
  <si>
    <t xml:space="preserve">TUBO PVC PBA JEI, CLASSE 20, DN 100 MM, PARA REDE DE AGUA (NBR 5647)                                                                                                                                                                                                                                                                                                                                                                                                                                      </t>
  </si>
  <si>
    <t xml:space="preserve">TUBO PVC PBA JEI, CLASSE 20, DN 50 MM, PARA REDE DE AGUA (NBR 5647)                                                                                                                                                                                                                                                                                                                                                                                                                                       </t>
  </si>
  <si>
    <t xml:space="preserve">TUBO PVC PBA JEI, CLASSE 20, DN 75 MM, PARA REDE DE AGUA (NBR 5647)                                                                                                                                                                                                                                                                                                                                                                                                                                       </t>
  </si>
  <si>
    <t xml:space="preserve">TUBO PVC ROSCAVEL, 3/4",  AGUA FRIA PREDIAL                                                                                                                                                                                                                                                                                                                                                                                                                                                               </t>
  </si>
  <si>
    <t xml:space="preserve">TUBO PVC SERIE NORMAL, DN 50 MM, PARA ESGOTO PREDIAL (NBR 5688)                                                                                                                                                                                                                                                                                                                                                                                                                                           </t>
  </si>
  <si>
    <t xml:space="preserve">TUBO PVC SERIE NORMAL, DN 75 MM, PARA ESGOTO PREDIAL (NBR 5688)                                                                                                                                                                                                                                                                                                                                                                                                                                           </t>
  </si>
  <si>
    <t xml:space="preserve">TUBO PVC, RIGIDO, CORRUGADO, PERFURADO DN 100 MM, PARA DRENAGEM, SISTEMA IRRIGACAO                                                                                                                                                                                                                                                                                                                                                                                                                        </t>
  </si>
  <si>
    <t xml:space="preserve">TUBO PVC, ROSCAVEL,  2 1/2", AGUA FRIA PREDIAL                                                                                                                                                                                                                                                                                                                                                                                                                                                            </t>
  </si>
  <si>
    <t xml:space="preserve">TUBO PVC, ROSCAVEL,  2", PARA AGUA FRIA PREDIAL                                                                                                                                                                                                                                                                                                                                                                                                                                                           </t>
  </si>
  <si>
    <t xml:space="preserve">TUBO PVC, ROSCAVEL, 1 1/2",  AGUA FRIA PREDIAL                                                                                                                                                                                                                                                                                                                                                                                                                                                            </t>
  </si>
  <si>
    <t xml:space="preserve">TUBO PVC, ROSCAVEL, 1 1/4", AGUA FRIA PREDIAL                                                                                                                                                                                                                                                                                                                                                                                                                                                             </t>
  </si>
  <si>
    <t xml:space="preserve">TUBO PVC, ROSCAVEL, 1/2", AGUA FRIA PREDIAL                                                                                                                                                                                                                                                                                                                                                                                                                                                               </t>
  </si>
  <si>
    <t xml:space="preserve">TUBO PVC, ROSCAVEL, 1", AGUA FRIA PREDIAL                                                                                                                                                                                                                                                                                                                                                                                                                                                                 </t>
  </si>
  <si>
    <t xml:space="preserve">TUBO PVC, SERIE R, DN 100 MM, PARA ESGOTO OU AGUAS PLUVIAIS PREDIAL (NBR 5688)                                                                                                                                                                                                                                                                                                                                                                                                                            </t>
  </si>
  <si>
    <t xml:space="preserve">TUBO PVC, SERIE R, DN 150 MM, PARA ESGOTO OU AGUAS PLUVIAIS PREDIAL (NBR 5688)                                                                                                                                                                                                                                                                                                                                                                                                                            </t>
  </si>
  <si>
    <t xml:space="preserve">TUBO PVC, SERIE R, DN 40 MM, PARA ESGOTO OU AGUAS PLUVIAIS PREDIAL (NBR 5688)                                                                                                                                                                                                                                                                                                                                                                                                                             </t>
  </si>
  <si>
    <t xml:space="preserve">TUBO PVC, SERIE R, DN 50 MM, PARA ESGOTO OU AGUAS PLUVIAIS PREDIAL (NBR 5688)                                                                                                                                                                                                                                                                                                                                                                                                                             </t>
  </si>
  <si>
    <t xml:space="preserve">TUBO PVC, SERIE R, DN 75 MM, PARA ESGOTO OU AGUAS PLUVIAIS PREDIAL (NBR 5688)                                                                                                                                                                                                                                                                                                                                                                                                                             </t>
  </si>
  <si>
    <t xml:space="preserve">TUBO PVC, SOLDAVEL, DE 110 MM, AGUA FRIA (NBR-5648)                                                                                                                                                                                                                                                                                                                                                                                                                                                       </t>
  </si>
  <si>
    <t xml:space="preserve">TUBO PVC, SOLDAVEL, DE 20 MM, AGUA FRIA (NBR-5648)                                                                                                                                                                                                                                                                                                                                                                                                                                                        </t>
  </si>
  <si>
    <t xml:space="preserve">TUBO PVC, SOLDAVEL, DE 25 MM, AGUA FRIA (NBR-5648)                                                                                                                                                                                                                                                                                                                                                                                                                                                        </t>
  </si>
  <si>
    <t xml:space="preserve">TUBO PVC, SOLDAVEL, DE 32 MM, AGUA FRIA (NBR-5648)                                                                                                                                                                                                                                                                                                                                                                                                                                                        </t>
  </si>
  <si>
    <t xml:space="preserve">TUBO PVC, SOLDAVEL, DE 40 MM, AGUA FRIA (NBR-5648)                                                                                                                                                                                                                                                                                                                                                                                                                                                        </t>
  </si>
  <si>
    <t xml:space="preserve">TUBO PVC, SOLDAVEL, DE 50 MM, AGUA FRIA (NBR-5648)                                                                                                                                                                                                                                                                                                                                                                                                                                                        </t>
  </si>
  <si>
    <t xml:space="preserve">TUBO PVC, SOLDAVEL, DE 60 MM, AGUA FRIA (NBR-5648)                                                                                                                                                                                                                                                                                                                                                                                                                                                        </t>
  </si>
  <si>
    <t xml:space="preserve">TUBO PVC, SOLDAVEL, DE 75 MM, AGUA FRIA (NBR-5648)                                                                                                                                                                                                                                                                                                                                                                                                                                                        </t>
  </si>
  <si>
    <t xml:space="preserve">TUBO PVC, SOLDAVEL, DE 85 MM, AGUA FRIA (NBR-5648)                                                                                                                                                                                                                                                                                                                                                                                                                                                        </t>
  </si>
  <si>
    <t xml:space="preserve">TUBO 26" EM CHAPA PRETA, E= 3/16", 147 KG/6 M                                                                                                                                                                                                                                                                                                                                                                                                                                                             </t>
  </si>
  <si>
    <t xml:space="preserve">TUBO 30" EM CHAPA PRETA, E= 1/4", 175 KG/6 M                                                                                                                                                                                                                                                                                                                                                                                                                                                              </t>
  </si>
  <si>
    <t xml:space="preserve">TUBO 30" EM CHAPA PRETA, E= 3/8", 177 KG/6 M                                                                                                                                                                                                                                                                                                                                                                                                                                                              </t>
  </si>
  <si>
    <t xml:space="preserve">UNIAO COM ASSENTO CONICO DE BRONZE, DIAMETRO 1/2"                                                                                                                                                                                                                                                                                                                                                                                                                                                         </t>
  </si>
  <si>
    <t xml:space="preserve">UNIAO COM ASSENTO CONICO DE BRONZE, DIAMETRO 1"                                                                                                                                                                                                                                                                                                                                                                                                                                                           </t>
  </si>
  <si>
    <t xml:space="preserve">UNIAO COM ASSENTO CONICO DE BRONZE, DIAMETRO 2 1/2"                                                                                                                                                                                                                                                                                                                                                                                                                                                       </t>
  </si>
  <si>
    <t xml:space="preserve">UNIAO COM ASSENTO CONICO DE BRONZE, DIAMETRO 2'                                                                                                                                                                                                                                                                                                                                                                                                                                                           </t>
  </si>
  <si>
    <t xml:space="preserve">UNIAO COM ASSENTO CONICO DE BRONZE, DIAMETRO 3/4"                                                                                                                                                                                                                                                                                                                                                                                                                                                         </t>
  </si>
  <si>
    <t xml:space="preserve">UNIAO COM ASSENTO CONICO DE BRONZE, DIAMETRO 3"                                                                                                                                                                                                                                                                                                                                                                                                                                                           </t>
  </si>
  <si>
    <t xml:space="preserve">UNIAO COM ASSENTO CONICO DE BRONZE, DIAMETRO 4"                                                                                                                                                                                                                                                                                                                                                                                                                                                           </t>
  </si>
  <si>
    <t xml:space="preserve">UNIAO COM ASSENTO CONICO DE FERRO LONGO (MACHO-FEMEA), DIAMETRO 1 1/2"                                                                                                                                                                                                                                                                                                                                                                                                                                    </t>
  </si>
  <si>
    <t xml:space="preserve">UNIAO COM ASSENTO CONICO DE FERRO LONGO (MACHO-FEMEA), DIAMETRO 1/2"                                                                                                                                                                                                                                                                                                                                                                                                                                      </t>
  </si>
  <si>
    <t xml:space="preserve">UNIAO COM ASSENTO CONICO DE FERRO LONGO (MACHO-FEMEA), DIAMETRO 1"                                                                                                                                                                                                                                                                                                                                                                                                                                        </t>
  </si>
  <si>
    <t xml:space="preserve">UNIAO COM ASSENTO CONICO DE FERRO LONGO (MACHO-FEMEA), DIAMETRO 2 1/2"                                                                                                                                                                                                                                                                                                                                                                                                                                    </t>
  </si>
  <si>
    <t xml:space="preserve">UNIAO COM ASSENTO CONICO DE FERRO LONGO (MACHO-FEMEA), DIAMETRO 2"                                                                                                                                                                                                                                                                                                                                                                                                                                        </t>
  </si>
  <si>
    <t xml:space="preserve">UNIAO COM ASSENTO CONICO DE FERRO LONGO (MACHO-FEMEA), DIAMETRO 3/4"                                                                                                                                                                                                                                                                                                                                                                                                                                      </t>
  </si>
  <si>
    <t xml:space="preserve">UNIAO COM ASSENTO CONICO DE FERRO LONGO (MACHO-FEMEA), DIAMETRO 3'                                                                                                                                                                                                                                                                                                                                                                                                                                        </t>
  </si>
  <si>
    <t xml:space="preserve">UNIAO COM ASSENTO CONICO DE FERRO LONGO (MACHO-FEMEA), DIAMETRO 4"                                                                                                                                                                                                                                                                                                                                                                                                                                        </t>
  </si>
  <si>
    <t xml:space="preserve">UNIAO COM FLANGE PPR, COM PARAFUSOS, DN 40 MM, PARA AGUA QUENTE PREDIAL                                                                                                                                                                                                                                                                                                                                                                                                                                   </t>
  </si>
  <si>
    <t xml:space="preserve">UNIAO DE FERRO GALVANIZADO, COM ASSENTO CONICO DE BRONZE, DE 1 1/2"                                                                                                                                                                                                                                                                                                                                                                                                                                       </t>
  </si>
  <si>
    <t xml:space="preserve">UNIAO DE FERRO GALVANIZADO, COM ASSENTO CONICO DE BRONZE, DE 1 1/4"                                                                                                                                                                                                                                                                                                                                                                                                                                       </t>
  </si>
  <si>
    <t xml:space="preserve">UNIAO DE FERRO GALVANIZADO, COM ROSCA BSP, COM ASSENTO PLANO, DE 1 1/2"                                                                                                                                                                                                                                                                                                                                                                                                                                   </t>
  </si>
  <si>
    <t xml:space="preserve">UNIAO DE FERRO GALVANIZADO, COM ROSCA BSP, COM ASSENTO PLANO, DE 1 1/4"                                                                                                                                                                                                                                                                                                                                                                                                                                   </t>
  </si>
  <si>
    <t xml:space="preserve">UNIAO DE FERRO GALVANIZADO, COM ROSCA BSP, COM ASSENTO PLANO, DE 1/2"                                                                                                                                                                                                                                                                                                                                                                                                                                     </t>
  </si>
  <si>
    <t xml:space="preserve">UNIAO DE FERRO GALVANIZADO, COM ROSCA BSP, COM ASSENTO PLANO, DE 1"                                                                                                                                                                                                                                                                                                                                                                                                                                       </t>
  </si>
  <si>
    <t xml:space="preserve">UNIAO DE FERRO GALVANIZADO, COM ROSCA BSP, COM ASSENTO PLANO, DE 2 1/2"                                                                                                                                                                                                                                                                                                                                                                                                                                   </t>
  </si>
  <si>
    <t xml:space="preserve">UNIAO DE FERRO GALVANIZADO, COM ROSCA BSP, COM ASSENTO PLANO, DE 2"                                                                                                                                                                                                                                                                                                                                                                                                                                       </t>
  </si>
  <si>
    <t xml:space="preserve">UNIAO DE FERRO GALVANIZADO, COM ROSCA BSP, COM ASSENTO PLANO, DE 3/4"                                                                                                                                                                                                                                                                                                                                                                                                                                     </t>
  </si>
  <si>
    <t xml:space="preserve">UNIAO DE FERRO GALVANIZADO, COM ROSCA BSP, COM ASSENTO PLANO, DE 3"                                                                                                                                                                                                                                                                                                                                                                                                                                       </t>
  </si>
  <si>
    <t xml:space="preserve">UNIAO DE FERRO GALVANIZADO, COM ROSCA BSP, COM ASSENTO PLANO, DE 4"                                                                                                                                                                                                                                                                                                                                                                                                                                       </t>
  </si>
  <si>
    <t xml:space="preserve">UNIAO DUPLA PPR DN 25 MM, PARA AGUA QUENTE PREDIAL                                                                                                                                                                                                                                                                                                                                                                                                                                                        </t>
  </si>
  <si>
    <t xml:space="preserve">UNIAO DUPLA PPR, DN 20 MM, PARA AGUA QUENTE PREDIAL                                                                                                                                                                                                                                                                                                                                                                                                                                                       </t>
  </si>
  <si>
    <t xml:space="preserve">UNIAO EM POLIPROPILENO (PP), PARA TUBO EM PEAD, 20 MM - LIGACAO PREDIAL DE AGUA                                                                                                                                                                                                                                                                                                                                                                                                                           </t>
  </si>
  <si>
    <t xml:space="preserve">UNIAO EM POLIPROPILENO (PP), PARA TUBO EM PEAD, 32 MM - LIGACAO PREDIAL DE AGUA                                                                                                                                                                                                                                                                                                                                                                                                                           </t>
  </si>
  <si>
    <t xml:space="preserve">UNIAO PVC, ROSCAVEL 1/2",  AGUA FRIA PREDIAL                                                                                                                                                                                                                                                                                                                                                                                                                                                              </t>
  </si>
  <si>
    <t xml:space="preserve">UNIAO PVC, ROSCAVEL, 1 1/2",  AGUA FRIA PREDIAL                                                                                                                                                                                                                                                                                                                                                                                                                                                           </t>
  </si>
  <si>
    <t xml:space="preserve">UNIAO PVC, ROSCAVEL, 1",  AGUA FRIA PREDIAL                                                                                                                                                                                                                                                                                                                                                                                                                                                               </t>
  </si>
  <si>
    <t xml:space="preserve">UNIAO PVC, ROSCAVEL, 3/4",  AGUA FRIA PREDIAL                                                                                                                                                                                                                                                                                                                                                                                                                                                             </t>
  </si>
  <si>
    <t xml:space="preserve">UNIAO PVC, SOLDAVEL, 110 MM,  PARA AGUA FRIA PREDIAL                                                                                                                                                                                                                                                                                                                                                                                                                                                      </t>
  </si>
  <si>
    <t xml:space="preserve">UNIAO PVC, SOLDAVEL, 20 MM,  PARA AGUA FRIA PREDIAL                                                                                                                                                                                                                                                                                                                                                                                                                                                       </t>
  </si>
  <si>
    <t xml:space="preserve">UNIAO PVC, SOLDAVEL, 25 MM,  PARA AGUA FRIA PREDIAL                                                                                                                                                                                                                                                                                                                                                                                                                                                       </t>
  </si>
  <si>
    <t xml:space="preserve">UNIAO PVC, SOLDAVEL, 32 MM,  PARA AGUA FRIA PREDIAL                                                                                                                                                                                                                                                                                                                                                                                                                                                       </t>
  </si>
  <si>
    <t xml:space="preserve">UNIAO PVC, SOLDAVEL, 40 MM,  PARA AGUA FRIA PREDIAL                                                                                                                                                                                                                                                                                                                                                                                                                                                       </t>
  </si>
  <si>
    <t xml:space="preserve">UNIAO PVC, SOLDAVEL, 50 MM,  PARA AGUA FRIA PREDIAL                                                                                                                                                                                                                                                                                                                                                                                                                                                       </t>
  </si>
  <si>
    <t xml:space="preserve">UNIAO PVC, SOLDAVEL, 60 MM,  PARA AGUA FRIA PREDIAL                                                                                                                                                                                                                                                                                                                                                                                                                                                       </t>
  </si>
  <si>
    <t xml:space="preserve">UNIAO PVC, SOLDAVEL, 75 MM,  PARA AGUA FRIA PREDIAL                                                                                                                                                                                                                                                                                                                                                                                                                                                       </t>
  </si>
  <si>
    <t xml:space="preserve">UNIAO PVC, SOLDAVEL, 85 MM,  PARA AGUA FRIA PREDIAL                                                                                                                                                                                                                                                                                                                                                                                                                                                       </t>
  </si>
  <si>
    <t xml:space="preserve">UNIAO TIPO STORZ, COM EMPATACAO INTERNA TIPO ANEL DE EXPANSAO, ENGATE RAPIDO 1 1/2", PARA MANGUEIRA DE COMBATE A INCENDIO PREDIAL                                                                                                                                                                                                                                                                                                                                                                         </t>
  </si>
  <si>
    <t xml:space="preserve">UNIAO TIPO STORZ, COM EMPATACAO INTERNA TIPO ANEL DE EXPANSAO, ENGATE RAPIDO 2 1/2", PARA MANGUEIRA DE COMBATE A INCENDIO PREDIAL                                                                                                                                                                                                                                                                                                                                                                         </t>
  </si>
  <si>
    <t xml:space="preserve">UNIAO, CPVC, SOLDAVEL, 15 MM, PARA AGUA QUENTE PREDIAL                                                                                                                                                                                                                                                                                                                                                                                                                                                    </t>
  </si>
  <si>
    <t xml:space="preserve">UNIAO, CPVC, SOLDAVEL, 22 MM, PARA AGUA QUENTE PREDIAL                                                                                                                                                                                                                                                                                                                                                                                                                                                    </t>
  </si>
  <si>
    <t xml:space="preserve">UNIAO, CPVC, SOLDAVEL, 28 MM, PARA AGUA QUENTE PREDIAL                                                                                                                                                                                                                                                                                                                                                                                                                                                    </t>
  </si>
  <si>
    <t xml:space="preserve">UNIAO, CPVC, SOLDAVEL, 35 MM, PARA AGUA QUENTE PREDIAL                                                                                                                                                                                                                                                                                                                                                                                                                                                    </t>
  </si>
  <si>
    <t xml:space="preserve">UNIAO, CPVC, SOLDAVEL, 42 MM, PARA AGUA QUENTE PREDIAL                                                                                                                                                                                                                                                                                                                                                                                                                                                    </t>
  </si>
  <si>
    <t xml:space="preserve">UNIAO, CPVC, SOLDAVEL, 54 MM, PARA AGUA QUENTE PREDIAL                                                                                                                                                                                                                                                                                                                                                                                                                                                    </t>
  </si>
  <si>
    <t xml:space="preserve">UNIAO, CPVC, SOLDAVEL, 73 MM, PARA AGUA QUENTE PREDIAL                                                                                                                                                                                                                                                                                                                                                                                                                                                    </t>
  </si>
  <si>
    <t xml:space="preserve">UNIAO, CPVC, SOLDAVEL, 89 MM, PARA AGUA QUENTE PREDIAL                                                                                                                                                                                                                                                                                                                                                                                                                                                    </t>
  </si>
  <si>
    <t xml:space="preserve">USINA DE ASFALTO A FRIO, CAPACIDADE DE 30 A 40 T/H, ELETRICA, POTENCIA DE 30 CV                                                                                                                                                                                                                                                                                                                                                                                                                           </t>
  </si>
  <si>
    <t xml:space="preserve">USINA DE ASFALTO A FRIO, CAPACIDADE DE 40 A 60 T/H, ELETRICA, POTENCIA DE 30 CV                                                                                                                                                                                                                                                                                                                                                                                                                           </t>
  </si>
  <si>
    <t xml:space="preserve">USINA DE ASFALTO A QUENTE, FIXA, TIPO CONTRA FLUXO, CAPACIDADE DE 100 A 140 T/H, POTENCIA DE 280 KW, COM MISTURADOR EXTERNO ROTATIVO                                                                                                                                                                                                                                                                                                                                                                      </t>
  </si>
  <si>
    <t xml:space="preserve">USINA DE ASFALTO, GRAVIMETRICA, CAPACIDADE DE 150 T/H, POTENCIA DE 400  KW                                                                                                                                                                                                                                                                                                                                                                                                                                </t>
  </si>
  <si>
    <t xml:space="preserve">USINA DE CONCRETO FIXA, CAPACIDADE NOMINAL DE 40 M3/H, SEM SILO                                                                                                                                                                                                                                                                                                                                                                                                                                           </t>
  </si>
  <si>
    <t xml:space="preserve">USINA DE CONCRETO FIXA, CAPACIDADE NOMINAL DE 60 M3/H, SEM SILO                                                                                                                                                                                                                                                                                                                                                                                                                                           </t>
  </si>
  <si>
    <t xml:space="preserve">USINA DE CONCRETO FIXA, CAPACIDADE NOMINAL DE 80 M3/H, SEM SILO                                                                                                                                                                                                                                                                                                                                                                                                                                           </t>
  </si>
  <si>
    <t xml:space="preserve">USINA DE CONCRETO FIXA, CAPACIDADE NOMINAL DE 90 A 120 M3/H, SEM SILO                                                                                                                                                                                                                                                                                                                                                                                                                                     </t>
  </si>
  <si>
    <t xml:space="preserve">USINA DE LAMA ASFALTICA, PROD 30 A 50 T/H, SILO DE AGREGADO 7 M3, RESERVATORIOS PARA EMULSAO E AGUA DE 2,3 M3 CADA, MISTURADOR TIPO PUGG-MILL A SER MONTADO SOBRE CAMINHAO                                                                                                                                                                                                                                                                                                                                </t>
  </si>
  <si>
    <t xml:space="preserve">USINA DE MISTURAS ASFALTICAS A QUENTE, MOVEL, TIPO CONTRA FLUXO, CAPACIDADE DE 40 A 80 T/H                                                                                                                                                                                                                                                                                                                                                                                                                </t>
  </si>
  <si>
    <t xml:space="preserve">USINA MISTURADORA DE SOLOS,  DOSADORES TRIPLOS, CALHA VIBRATORIA CAPACIDADE DE 200 A 500 T/H, POTENCIA DE 75 KW                                                                                                                                                                                                                                                                                                                                                                                           </t>
  </si>
  <si>
    <t xml:space="preserve">VALVULA DE DESCARGA EM METAL CROMADO PARA MICTORIO COM ACIONAMENTO POR PRESSAO E FECHAMENTO AUTOMATICO                                                                                                                                                                                                                                                                                                                                                                                                    </t>
  </si>
  <si>
    <t xml:space="preserve">VALVULA DE DESCARGA METALICA, BASE 1 1/2 " E ACABAMENTO METALICO CROMADO                                                                                                                                                                                                                                                                                                                                                                                                                                  </t>
  </si>
  <si>
    <t xml:space="preserve">VALVULA DE DESCARGA METALICA, BASE 1 1/4 " E ACABAMENTO METALICO CROMADO                                                                                                                                                                                                                                                                                                                                                                                                                                  </t>
  </si>
  <si>
    <t xml:space="preserve">VALVULA DE ESCOAMENTO PARA TANQUE, EM METAL CROMADO, 1.1/2 ", SEM LADRAO, COM TAMPAO PLASTICO                                                                                                                                                                                                                                                                                                                                                                                                             </t>
  </si>
  <si>
    <t xml:space="preserve">VALVULA DE ESFERA BRUTA EM BRONZE, BITOLA 1 " (REF 1552-B)                                                                                                                                                                                                                                                                                                                                                                                                                                                </t>
  </si>
  <si>
    <t xml:space="preserve">VALVULA DE ESFERA BRUTA EM BRONZE, BITOLA 1 1/2 " (REF 1552-B)                                                                                                                                                                                                                                                                                                                                                                                                                                            </t>
  </si>
  <si>
    <t xml:space="preserve">VALVULA DE ESFERA BRUTA EM BRONZE, BITOLA 1 1/4 " (REF 1552-B)                                                                                                                                                                                                                                                                                                                                                                                                                                            </t>
  </si>
  <si>
    <t xml:space="preserve">VALVULA DE ESFERA BRUTA EM BRONZE, BITOLA 1/2 " (REF 1552-B)                                                                                                                                                                                                                                                                                                                                                                                                                                              </t>
  </si>
  <si>
    <t xml:space="preserve">VALVULA DE ESFERA BRUTA EM BRONZE, BITOLA 2 " (REF 1552-B)                                                                                                                                                                                                                                                                                                                                                                                                                                                </t>
  </si>
  <si>
    <t xml:space="preserve">VALVULA DE ESFERA BRUTA EM BRONZE, BITOLA 3/4 " (REF 1552-B)                                                                                                                                                                                                                                                                                                                                                                                                                                              </t>
  </si>
  <si>
    <t xml:space="preserve">VALVULA DE RETENCAO DE BRONZE, PE COM CRIVOS, EXTREMIDADE COM ROSCA, DE 1 1/2", PARA FUNDO DE POCO                                                                                                                                                                                                                                                                                                                                                                                                        </t>
  </si>
  <si>
    <t xml:space="preserve">VALVULA DE RETENCAO DE BRONZE, PE COM CRIVOS, EXTREMIDADE COM ROSCA, DE 1 1/4", PARA FUNDO DE POCO                                                                                                                                                                                                                                                                                                                                                                                                        </t>
  </si>
  <si>
    <t xml:space="preserve">VALVULA DE RETENCAO DE BRONZE, PE COM CRIVOS, EXTREMIDADE COM ROSCA, DE 1", PARA FUNDO DE POCO                                                                                                                                                                                                                                                                                                                                                                                                            </t>
  </si>
  <si>
    <t xml:space="preserve">VALVULA DE RETENCAO DE BRONZE, PE COM CRIVOS, EXTREMIDADE COM ROSCA, DE 2 1/2", PARA FUNDO DE POCO                                                                                                                                                                                                                                                                                                                                                                                                        </t>
  </si>
  <si>
    <t xml:space="preserve">VALVULA DE RETENCAO DE BRONZE, PE COM CRIVOS, EXTREMIDADE COM ROSCA, DE 2", PARA FUNDO DE POCO                                                                                                                                                                                                                                                                                                                                                                                                            </t>
  </si>
  <si>
    <t xml:space="preserve">VALVULA DE RETENCAO DE BRONZE, PE COM CRIVOS, EXTREMIDADE COM ROSCA, DE 3/4", PARA FUNDO DE POCO                                                                                                                                                                                                                                                                                                                                                                                                          </t>
  </si>
  <si>
    <t xml:space="preserve">VALVULA DE RETENCAO DE BRONZE, PE COM CRIVOS, EXTREMIDADE COM ROSCA, DE 3", PARA FUNDO DE POCO                                                                                                                                                                                                                                                                                                                                                                                                            </t>
  </si>
  <si>
    <t xml:space="preserve">VALVULA DE RETENCAO DE BRONZE, PE COM CRIVOS, EXTREMIDADE COM ROSCA, DE 4", PARA FUNDO DE POCO                                                                                                                                                                                                                                                                                                                                                                                                            </t>
  </si>
  <si>
    <t xml:space="preserve">VALVULA DE RETENCAO HORIZONTAL, DE BRONZE (PN-25), 1 1/2", 400 PSI, TAMPA DE PORCA DE UNIAO, EXTREMIDADES COM ROSCA                                                                                                                                                                                                                                                                                                                                                                                       </t>
  </si>
  <si>
    <t xml:space="preserve">VALVULA DE RETENCAO HORIZONTAL, DE BRONZE (PN-25), 1 1/4", 400 PSI, TAMPA DE PORCA DE UNIAO, EXTREMIDADES COM ROSCA                                                                                                                                                                                                                                                                                                                                                                                       </t>
  </si>
  <si>
    <t xml:space="preserve">VALVULA DE RETENCAO HORIZONTAL, DE BRONZE (PN-25), 1/2", 400 PSI, TAMPA DE PORCA DE UNIAO, EXTREMIDADES COM ROSCA                                                                                                                                                                                                                                                                                                                                                                                         </t>
  </si>
  <si>
    <t xml:space="preserve">VALVULA DE RETENCAO HORIZONTAL, DE BRONZE (PN-25), 1", 400 PSI, TAMPA DE PORCA DE UNIAO, EXTREMIDADES COM ROSCA                                                                                                                                                                                                                                                                                                                                                                                           </t>
  </si>
  <si>
    <t xml:space="preserve">VALVULA DE RETENCAO HORIZONTAL, DE BRONZE (PN-25), 2 1/2", 400 PSI, TAMPA DE PORCA DE UNIAO, EXTREMIDADES COM ROSCA                                                                                                                                                                                                                                                                                                                                                                                       </t>
  </si>
  <si>
    <t xml:space="preserve">VALVULA DE RETENCAO HORIZONTAL, DE BRONZE (PN-25), 2", 400 PSI, TAMPA DE PORCA DE UNIAO, EXTREMIDADES COM ROSCA                                                                                                                                                                                                                                                                                                                                                                                           </t>
  </si>
  <si>
    <t xml:space="preserve">VALVULA DE RETENCAO HORIZONTAL, DE BRONZE (PN-25), 3/4", 400 PSI, TAMPA DE PORCA DE UNIAO, EXTREMIDADES COM ROSCA                                                                                                                                                                                                                                                                                                                                                                                         </t>
  </si>
  <si>
    <t xml:space="preserve">VALVULA DE RETENCAO HORIZONTAL, DE BRONZE (PN-25), 3", 400 PSI, TAMPA DE PORCA DE UNIAO, EXTREMIDADES COM ROSCA                                                                                                                                                                                                                                                                                                                                                                                           </t>
  </si>
  <si>
    <t xml:space="preserve">VALVULA DE RETENCAO HORIZONTAL, DE BRONZE (PN-25), 4", 400 PSI, TAMPA DE PORCA DE UNIAO, EXTREMIDADES COM ROSCA                                                                                                                                                                                                                                                                                                                                                                                           </t>
  </si>
  <si>
    <t xml:space="preserve">VALVULA DE RETENCAO VERTICAL, DE BRONZE (PN-16), 1 1/2", 200 PSI, EXTREMIDADES COM ROSCA                                                                                                                                                                                                                                                                                                                                                                                                                  </t>
  </si>
  <si>
    <t xml:space="preserve">VALVULA DE RETENCAO VERTICAL, DE BRONZE (PN-16), 1 1/4", 200 PSI, EXTREMIDADES COM ROSCA                                                                                                                                                                                                                                                                                                                                                                                                                  </t>
  </si>
  <si>
    <t xml:space="preserve">VALVULA DE RETENCAO VERTICAL, DE BRONZE (PN-16), 1/2", 200 PSI, EXTREMIDADES COM ROSCA                                                                                                                                                                                                                                                                                                                                                                                                                    </t>
  </si>
  <si>
    <t xml:space="preserve">VALVULA DE RETENCAO VERTICAL, DE BRONZE (PN-16), 1", 200 PSI, EXTREMIDADES COM ROSCA                                                                                                                                                                                                                                                                                                                                                                                                                      </t>
  </si>
  <si>
    <t xml:space="preserve">VALVULA DE RETENCAO VERTICAL, DE BRONZE (PN-16), 2 1/2", 200 PSI, EXTREMIDADES COM ROSCA                                                                                                                                                                                                                                                                                                                                                                                                                  </t>
  </si>
  <si>
    <t xml:space="preserve">VALVULA DE RETENCAO VERTICAL, DE BRONZE (PN-16), 2", 200 PSI, EXTREMIDADES COM ROSCA                                                                                                                                                                                                                                                                                                                                                                                                                      </t>
  </si>
  <si>
    <t xml:space="preserve">VALVULA DE RETENCAO VERTICAL, DE BRONZE (PN-16), 3/4", 200 PSI, EXTREMIDADES COM ROSCA                                                                                                                                                                                                                                                                                                                                                                                                                    </t>
  </si>
  <si>
    <t xml:space="preserve">VALVULA DE RETENCAO VERTICAL, DE BRONZE (PN-16), 3", 200 PSI, EXTREMIDADES COM ROSCA                                                                                                                                                                                                                                                                                                                                                                                                                      </t>
  </si>
  <si>
    <t xml:space="preserve">VALVULA DE RETENCAO VERTICAL, DE BRONZE (PN-16), 4", 200 PSI, EXTREMIDADES COM ROSCA                                                                                                                                                                                                                                                                                                                                                                                                                      </t>
  </si>
  <si>
    <t xml:space="preserve">VALVULA EM METAL CROMADO PARA LAVATORIO, 1 " SEM LADRAO                                                                                                                                                                                                                                                                                                                                                                                                                                                   </t>
  </si>
  <si>
    <t xml:space="preserve">VALVULA EM METAL CROMADO PARA PIA AMERICANA 3.1/2 X 1.1/2 "                                                                                                                                                                                                                                                                                                                                                                                                                                               </t>
  </si>
  <si>
    <t xml:space="preserve">VALVULA EM PLASTICO BRANCO PARA LAVATORIO 1 ", SEM UNHO, COM LADRAO                                                                                                                                                                                                                                                                                                                                                                                                                                       </t>
  </si>
  <si>
    <t xml:space="preserve">VALVULA EM PLASTICO BRANCO PARA TANQUE OU LAVATORIO 1 ", SEM UNHO E SEM LADRAO                                                                                                                                                                                                                                                                                                                                                                                                                            </t>
  </si>
  <si>
    <t xml:space="preserve">VALVULA EM PLASTICO BRANCO PARA TANQUE 1.1/4 " X 1.1/2 ", SEM UNHO E SEM LADRAO                                                                                                                                                                                                                                                                                                                                                                                                                           </t>
  </si>
  <si>
    <t xml:space="preserve">VALVULA EM PLASTICO CROMADO PARA LAVATORIO 1 ", SEM UNHO, COM LADRAO                                                                                                                                                                                                                                                                                                                                                                                                                                      </t>
  </si>
  <si>
    <t xml:space="preserve">VALVULA EM PLASTICO CROMADO TIPO AMERICANA PARA PIA DE COZINHA 3.1/2 " X 1.1/2 ", SEM ADAPTADOR                                                                                                                                                                                                                                                                                                                                                                                                           </t>
  </si>
  <si>
    <t xml:space="preserve">VARA FINA PARA CREMONA, EM FERRO ZINCADO BRANCO, COM DIAMETRO DE APROX 10 MM E COMPRIMENTO DE 1,20 M                                                                                                                                                                                                                                                                                                                                                                                                      </t>
  </si>
  <si>
    <t xml:space="preserve">VARA FINA PARA CREMONA, EM FERRO ZINCADO BRANCO, COM DIAMETRO DE APROX 10 MM E COMPRIMENTO DE 1,50 M                                                                                                                                                                                                                                                                                                                                                                                                      </t>
  </si>
  <si>
    <t xml:space="preserve">VARIADOR DE LUMINOSIDADE ROTATIVO (DIMMER) 127 V, 300 W (APENAS MODULO)                                                                                                                                                                                                                                                                                                                                                                                                                                   </t>
  </si>
  <si>
    <t xml:space="preserve">VARIADOR DE LUMINOSIDADE ROTATIVO (DIMMER) 127V, 300W, CONJUNTO MONTADO PARA EMBUTIR 4" X 2" (PLACA + SUPORTE + MODULO)                                                                                                                                                                                                                                                                                                                                                                                   </t>
  </si>
  <si>
    <t xml:space="preserve">VARIADOR DE LUMINOSIDADE ROTATIVO (DIMMER) 220 V, 600 W (APENAS MODULO)                                                                                                                                                                                                                                                                                                                                                                                                                                   </t>
  </si>
  <si>
    <t xml:space="preserve">VARIADOR DE LUMINOSIDADE ROTATIVO (DIMMER) 220V, 600W, CONJUNTO MONTADO PARA EMBUTIR 4" X 2" (PLACA + SUPORTE + MODULO)                                                                                                                                                                                                                                                                                                                                                                                   </t>
  </si>
  <si>
    <t xml:space="preserve">VARIADOR DE VELOCIDADE PARA VENTILADOR 127 V, 150 W (APENAS MODULO)                                                                                                                                                                                                                                                                                                                                                                                                                                       </t>
  </si>
  <si>
    <t xml:space="preserve">VARIADOR DE VELOCIDADE PARA VENTILADOR 127V, 150W + 2 INTERRUPTORES PARALELOS, PARA REVERSAO E LAMPADA, CONJUNTO MONTADO PARA EMBUTIR 4" X 2" (PLACA + SUPORTE + MODULOS)                                                                                                                                                                                                                                                                                                                                 </t>
  </si>
  <si>
    <t xml:space="preserve">VARIADOR DE VELOCIDADE PARA VENTILADOR 220 V, 250 W (APENAS MODULO)                                                                                                                                                                                                                                                                                                                                                                                                                                       </t>
  </si>
  <si>
    <t xml:space="preserve">VARIADOR DE VELOCIDADE PARA VENTILADOR 220V, 250W + 2 INTERRUPTORES PARALELOS, PARA REVERSAO E LAMPADA, CONJUNTO MONTADO PARA EMBUTIR 4" X 2" (PLACA + SUPORTE + MODULOS)                                                                                                                                                                                                                                                                                                                                 </t>
  </si>
  <si>
    <t xml:space="preserve">VASSOURA MECANICA REBOCAVEL COM ESCOVA CILINDRICA LARGURA UTIL DE VARRIMENTO = 2,44M                                                                                                                                                                                                                                                                                                                                                                                                                      </t>
  </si>
  <si>
    <t xml:space="preserve">VASSOURA 40 CM COM CABO                                                                                                                                                                                                                                                                                                                                                                                                                                                                                   </t>
  </si>
  <si>
    <t xml:space="preserve">VEDACAO DE CALHA, EM BORRACHA COR PRETA, MEDIDA ENTRE 119 E 170 MM, PARA DRENAGEM PLUVIAL PREDIAL                                                                                                                                                                                                                                                                                                                                                                                                         </t>
  </si>
  <si>
    <t xml:space="preserve">VERGALHAO ZINCADO ROSCA TOTAL, 1/4 " (6,3 MM)                                                                                                                                                                                                                                                                                                                                                                                                                                                             </t>
  </si>
  <si>
    <t xml:space="preserve">VERNIZ A BASE RESINA ALQUIDICA COM POLIURETANO PARA MADEIRA, COM FILTRO SOLAR, BRILHANTE, USO INTERNO E EXTERNO                                                                                                                                                                                                                                                                                                                                                                                           </t>
  </si>
  <si>
    <t xml:space="preserve">VERNIZ MARITIMO PREMIUM PARA MADEIRA, COM FILTRO SOLAR, BRILHANTE, USO INTERNO E EXTERNO                                                                                                                                                                                                                                                                                                                                                                                                                  </t>
  </si>
  <si>
    <t xml:space="preserve">VERNIZ TIPO COPAL PARA MADEIRA, BRILHANTE, USO INTERNO                                                                                                                                                                                                                                                                                                                                                                                                                                                    </t>
  </si>
  <si>
    <t xml:space="preserve">VEU DE POLIESTER PARA IMPERMEABILIZACAO                                                                                                                                                                                                                                                                                                                                                                                                                                                                   </t>
  </si>
  <si>
    <t xml:space="preserve">VEU DE VIDRO/VEU DE SUPERFICIE 30 A 35 G/M2                                                                                                                                                                                                                                                                                                                                                                                                                                                               </t>
  </si>
  <si>
    <t xml:space="preserve">VIBRADOR DE IMERSAO, COM PONTEIRA DE *35* MM, MANGOTE DE 5 M, SEM MOTOR                                                                                                                                                                                                                                                                                                                                                                                                                                   </t>
  </si>
  <si>
    <t xml:space="preserve">VIBRADOR DE IMERSAO, COM PONTEIRA DE *45* MM, MANGOTE DE 5 M, SEM MOTOR.                                                                                                                                                                                                                                                                                                                                                                                                                                  </t>
  </si>
  <si>
    <t xml:space="preserve">VIBRADOR DE IMERSAO, COM PONTEIRA DE *60* MM, MANGOTE DE 5 M, SEM MOTOR.                                                                                                                                                                                                                                                                                                                                                                                                                                  </t>
  </si>
  <si>
    <t xml:space="preserve">VIBRADOR DE IMERSAO, DIAMETRO DA PONTEIRA DE *35* MM, COM MOTOR 4 TEMPOS A GASOLINA DE 5,5 HP (5,5 CV)                                                                                                                                                                                                                                                                                                                                                                                                    </t>
  </si>
  <si>
    <t xml:space="preserve">VIBRADOR DE IMERSAO, DIAMETRO DA PONTEIRA DE *45* MM, COM MOTOR ELETRICO TRIFASICO DE 2 HP (2 CV)                                                                                                                                                                                                                                                                                                                                                                                                         </t>
  </si>
  <si>
    <t xml:space="preserve">VIBRADOR DE IMERSAO, DIAMETRO DA PONTEIRA DE *45* MM, COM MOTOR 4 TEMPOS A GASOLINA DE 5,5 HP (5,5 CV)                                                                                                                                                                                                                                                                                                                                                                                                    </t>
  </si>
  <si>
    <t xml:space="preserve">VIBROACABADORA DE ASFALTO SOBRE ESTEIRAS, LARG. PAVIM. MAX. 8,00 M, POT. 100 KW/ 134 HP, CAP.  600 T/ H                                                                                                                                                                                                                                                                                                                                                                                                   </t>
  </si>
  <si>
    <t xml:space="preserve">VIBROACABADORA DE ASFALTO SOBRE ESTEIRAS, LARG. PAVIM. 2,13 M A 4,55 M, POT. 74 KW/ 100 HP, CAP. 400  T/ H                                                                                                                                                                                                                                                                                                                                                                                                </t>
  </si>
  <si>
    <t xml:space="preserve">VIBROACABADORA DE ASFALTO SOBRE ESTEIRAS, LARG. PAVIM. 2,60 M A 5,75 M, POT. 110 HP, CAP. 450 T/ H                                                                                                                                                                                                                                                                                                                                                                                                        </t>
  </si>
  <si>
    <t xml:space="preserve">VIBROACABADORA DE ASFALTO SOBRE ESTEIRAS, LARG. PAVIMENT. 1,90 A 5,3 M, POT. 78 KW/105 HP, CAP. 450 T/H                                                                                                                                                                                                                                                                                                                                                                                                   </t>
  </si>
  <si>
    <t xml:space="preserve">VIBROACABADORA DE ASFALTO SOBRE RODAS, LARGURA DE PAVIMENTACAO DE 1,70 A 4,20 M, POTENCIA 78 KW/105 HP, CAPACIDADE 300 T/H                                                                                                                                                                                                                                                                                                                                                                                </t>
  </si>
  <si>
    <t xml:space="preserve">VIDRACEIRO (HORISTA)                                                                                                                                                                                                                                                                                                                                                                                                                                                                                      </t>
  </si>
  <si>
    <t xml:space="preserve">VIDRACEIRO (MENSALISTA)                                                                                                                                                                                                                                                                                                                                                                                                                                                                                   </t>
  </si>
  <si>
    <t xml:space="preserve">VIDRO COMUM LAMINADO LISO INCOLOR DUPLO, ESPESSURA TOTAL 8 MM (CADA CAMADA DE 4 MM) - COLOCADO                                                                                                                                                                                                                                                                                                                                                                                                            </t>
  </si>
  <si>
    <t xml:space="preserve">VIDRO COMUM LAMINADO, LISO, INCOLOR, DUPLO, ESPESSURA TOTAL 6 MM (CADA CAMADA E= 3 MM) - COLOCADO                                                                                                                                                                                                                                                                                                                                                                                                         </t>
  </si>
  <si>
    <t xml:space="preserve">VIDRO COMUM LAMINADO, LISO, INCOLOR, TRIPLO, ESPESSURA TOTAL 12 MM (CADA CAMADA E=  4 MM) - COLOCADO                                                                                                                                                                                                                                                                                                                                                                                                      </t>
  </si>
  <si>
    <t xml:space="preserve">VIDRO COMUM LAMINADO, LISO, INCOLOR, TRIPLO, ESPESSURA TOTAL 15 MM (CADA CAMADA E = 5 MM) - COLOCADO                                                                                                                                                                                                                                                                                                                                                                                                      </t>
  </si>
  <si>
    <t xml:space="preserve">VIDRO CRISTAL COLORIDO, 10 MM, PINTADO NA COR BRANCA                                                                                                                                                                                                                                                                                                                                                                                                                                                      </t>
  </si>
  <si>
    <t xml:space="preserve">VIDRO CRISTAL COLORIDO, 4 MM, PINTADO NA COR BRANCA                                                                                                                                                                                                                                                                                                                                                                                                                                                       </t>
  </si>
  <si>
    <t xml:space="preserve">VIDRO CRISTAL COLORIDO, 6 MM, PINTADO NA COR BRANCA                                                                                                                                                                                                                                                                                                                                                                                                                                                       </t>
  </si>
  <si>
    <t xml:space="preserve">VIDRO CRISTAL COLORIDO, 8 MM, PINTADO NA COR BRANCA                                                                                                                                                                                                                                                                                                                                                                                                                                                       </t>
  </si>
  <si>
    <t xml:space="preserve">VIDRO LISO FUME E = 4MM - SEM COLOCACAO                                                                                                                                                                                                                                                                                                                                                                                                                                                                   </t>
  </si>
  <si>
    <t xml:space="preserve">VIDRO LISO FUME E = 6MM - SEM COLOCACAO                                                                                                                                                                                                                                                                                                                                                                                                                                                                   </t>
  </si>
  <si>
    <t xml:space="preserve">VIDRO LISO FUME, E = 5 MM - SEM COLOCACAO                                                                                                                                                                                                                                                                                                                                                                                                                                                                 </t>
  </si>
  <si>
    <t xml:space="preserve">VIDRO LISO INCOLOR 10 MM - SEM COLOCACAO                                                                                                                                                                                                                                                                                                                                                                                                                                                                  </t>
  </si>
  <si>
    <t xml:space="preserve">VIDRO LISO INCOLOR 2 A 3 MM - SEM COLOCACAO                                                                                                                                                                                                                                                                                                                                                                                                                                                               </t>
  </si>
  <si>
    <t xml:space="preserve">VIDRO LISO INCOLOR 4MM - SEM COLOCACAO                                                                                                                                                                                                                                                                                                                                                                                                                                                                    </t>
  </si>
  <si>
    <t xml:space="preserve">VIDRO LISO INCOLOR 5MM - SEM COLOCACAO                                                                                                                                                                                                                                                                                                                                                                                                                                                                    </t>
  </si>
  <si>
    <t xml:space="preserve">VIDRO LISO INCOLOR 6 MM - SEM COLOCACAO                                                                                                                                                                                                                                                                                                                                                                                                                                                                   </t>
  </si>
  <si>
    <t xml:space="preserve">VIDRO LISO INCOLOR 8MM  -  SEM COLOCACAO                                                                                                                                                                                                                                                                                                                                                                                                                                                                  </t>
  </si>
  <si>
    <t xml:space="preserve">VIDRO MARTELADO OU CANELADO, 4 MM - SEM COLOCACAO                                                                                                                                                                                                                                                                                                                                                                                                                                                         </t>
  </si>
  <si>
    <t xml:space="preserve">VIDRO PLANO ARAMADO E = 6 MM - SEM COLOCACAO                                                                                                                                                                                                                                                                                                                                                                                                                                                              </t>
  </si>
  <si>
    <t xml:space="preserve">VIDRO PLANO ARAMADO E = 7MM - SEM COLOCACAO                                                                                                                                                                                                                                                                                                                                                                                                                                                               </t>
  </si>
  <si>
    <t xml:space="preserve">VIDRO TEMPERADO INCOLOR E = 10 MM, SEM COLOCACAO                                                                                                                                                                                                                                                                                                                                                                                                                                                          </t>
  </si>
  <si>
    <t xml:space="preserve">VIDRO TEMPERADO INCOLOR E = 6 MM, SEM COLOCACAO                                                                                                                                                                                                                                                                                                                                                                                                                                                           </t>
  </si>
  <si>
    <t xml:space="preserve">VIDRO TEMPERADO INCOLOR E = 8 MM, SEM COLOCACAO                                                                                                                                                                                                                                                                                                                                                                                                                                                           </t>
  </si>
  <si>
    <t xml:space="preserve">VIDRO TEMPERADO INCOLOR PARA PORTA DE ABRIR, E = 10 MM (SEM FERRAGENS E SEM COLOCACAO)                                                                                                                                                                                                                                                                                                                                                                                                                    </t>
  </si>
  <si>
    <t xml:space="preserve">VIDRO TEMPERADO VERDE E = 10 MM, SEM COLOCACAO                                                                                                                                                                                                                                                                                                                                                                                                                                                            </t>
  </si>
  <si>
    <t xml:space="preserve">VIDRO TEMPERADO VERDE E = 6 MM, SEM COLOCACAO                                                                                                                                                                                                                                                                                                                                                                                                                                                             </t>
  </si>
  <si>
    <t xml:space="preserve">VIDRO TEMPERADO VERDE E = 8 MM, SEM COLOCACAO                                                                                                                                                                                                                                                                                                                                                                                                                                                             </t>
  </si>
  <si>
    <t xml:space="preserve">VIGA *7,5 X 10* CM EM PINUS, MISTA OU EQUIVALENTE DA REGIAO - BRUTA                                                                                                                                                                                                                                                                                                                                                                                                                                       </t>
  </si>
  <si>
    <t xml:space="preserve">VIGA *7,5 X 15 CM EM PINUS, MISTA OU EQUIVALENTE DA REGIAO - BRUTA                                                                                                                                                                                                                                                                                                                                                                                                                                        </t>
  </si>
  <si>
    <t xml:space="preserve">VIGA APARELHADA *6 X 12* CM, EM MACARANDUBA/MASSARANDUBA, ANGELIM OU EQUIVALENTE DA REGIAO                                                                                                                                                                                                                                                                                                                                                                                                                </t>
  </si>
  <si>
    <t xml:space="preserve">VIGA APARELHADA *6 X 16* CM, EM MACARANDUBA/MASSARANDUBA, ANGELIM OU EQUIVALENTE DA REGIAO                                                                                                                                                                                                                                                                                                                                                                                                                </t>
  </si>
  <si>
    <t xml:space="preserve">VIGA DE ESCORAMAENTO H20, DE MADEIRA, PESO DE 5,00 A 5,20 KG/M, COM EXTREMIDADES PLASTICAS                                                                                                                                                                                                                                                                                                                                                                                                                </t>
  </si>
  <si>
    <t xml:space="preserve">VIGA NAO APARELHADA *6 X 12* CM, EM MACARANDUBA/MASSARANDUBA, ANGELIM OU EQUIVALENTE DA REGIAO - BRUTA                                                                                                                                                                                                                                                                                                                                                                                                    </t>
  </si>
  <si>
    <t xml:space="preserve">VIGA NAO APARELHADA *6 X 16* CM, EM MACARANDUBA/MASSARANDUBA, ANGELIM OU EQUIVALENTE DA REGIAO - BRUTA                                                                                                                                                                                                                                                                                                                                                                                                    </t>
  </si>
  <si>
    <t xml:space="preserve">VIGA NAO APARELHADA *6 X 20* CM, EM MACARANDUBA/MASSARANDUBA, ANGELIM OU EQUIVALENTE DA REGIAO - BRUTA                                                                                                                                                                                                                                                                                                                                                                                                    </t>
  </si>
  <si>
    <t xml:space="preserve">VIGA NAO APARELHADA *8 X 16* CM EM MACARANDUBA/MASSARANDUBA, ANGELIM OU EQUIVALENTE DA REGIAO - BRUTA                                                                                                                                                                                                                                                                                                                                                                                                     </t>
  </si>
  <si>
    <t xml:space="preserve">VIGIA DIURNO (HORISTA)                                                                                                                                                                                                                                                                                                                                                                                                                                                                                    </t>
  </si>
  <si>
    <t xml:space="preserve">VIGIA DIURNO (MENSALISTA)                                                                                                                                                                                                                                                                                                                                                                                                                                                                                 </t>
  </si>
  <si>
    <t>TOTAL DE INSUMOS : 4886</t>
  </si>
  <si>
    <t>00000771/SINAPI</t>
  </si>
  <si>
    <t>SINAPI 01/2024</t>
  </si>
  <si>
    <t>10540</t>
  </si>
  <si>
    <t>9811</t>
  </si>
  <si>
    <t>2789</t>
  </si>
  <si>
    <t>Valor de Aquisição (R$)</t>
  </si>
  <si>
    <t>Depreciação (R$/h)</t>
  </si>
  <si>
    <t>Oportunidade de Capital (R$/h)</t>
  </si>
  <si>
    <t>Seguros e Impostos (R$/h)</t>
  </si>
  <si>
    <t>Manutenção (R$/h)</t>
  </si>
  <si>
    <t>Operação (R$/h)</t>
  </si>
  <si>
    <t>Mão de Obra de Operação (R$/h)</t>
  </si>
  <si>
    <t>Custo Produtivo (R$/h)</t>
  </si>
  <si>
    <t>Custo Improdutivo (R$/h)</t>
  </si>
  <si>
    <t>E9001</t>
  </si>
  <si>
    <t>Conjunto vibratório para tubos de concreto com encaixe PB e 3 jogos de fôrmas - D = 0,60 m - 2,20 kW</t>
  </si>
  <si>
    <t>E9002</t>
  </si>
  <si>
    <t>Conjunto vibratório para tubos de concreto com encaixe PB e 3 jogos de fôrmas - D = 0,80 m - 2,20 kW</t>
  </si>
  <si>
    <t>E9003</t>
  </si>
  <si>
    <t>Conjunto vibratório para tubos de concreto com encaixe PB e 3 jogos de fôrmas - D = 1,00 m - 2,20 kW</t>
  </si>
  <si>
    <t>E9004</t>
  </si>
  <si>
    <t>Conjunto vibratório para tubos de concreto com encaixe PB e 3 jogos de fôrmas - D = 1,20 m - 2,20 kW</t>
  </si>
  <si>
    <t>E9005</t>
  </si>
  <si>
    <t>Conjunto vibratório para tubos de concreto com encaixe PB e 3 jogos de fôrmas - D = 1,50 m - 2,20 kW</t>
  </si>
  <si>
    <t>E9006</t>
  </si>
  <si>
    <t>Equipamento para sondagem manual</t>
  </si>
  <si>
    <t>E9007</t>
  </si>
  <si>
    <t>Bomba de pistão triplex com capacidade de 7,80 m³/h (130 l/min) - 8,20 kW</t>
  </si>
  <si>
    <t>E9008</t>
  </si>
  <si>
    <t>Transportador manual de tubos de concreto com capacidade de 1 t</t>
  </si>
  <si>
    <t>E9009</t>
  </si>
  <si>
    <t>Embarcação rebocadora - 268 kW</t>
  </si>
  <si>
    <t>E9010</t>
  </si>
  <si>
    <t>Balança plataforma digital à bateria, com mesa de 75 x 75 cm e capacidade de 500 kg</t>
  </si>
  <si>
    <t>E9011</t>
  </si>
  <si>
    <t>Carro manual modelo plataforma de 200 x 80 cm com capacidade de 800 kg</t>
  </si>
  <si>
    <t>E9014</t>
  </si>
  <si>
    <t>Deflectômetro de impacto (FWD) instalado em picape com reboque e faixa de carga de 7 a 120 kN - 147 kW</t>
  </si>
  <si>
    <t>E9015</t>
  </si>
  <si>
    <t>Elevador de obra com capacidade de 1.000 kg - 9 kW</t>
  </si>
  <si>
    <t>E9016</t>
  </si>
  <si>
    <t>Usina misturadora móvel de reciclagem a frio com sistema de espuma de asfalto - 129,40 kW</t>
  </si>
  <si>
    <t>E9017</t>
  </si>
  <si>
    <t>Escavadeira hidráulica sobre esteira com capacidade de 0,4 m³ - 64 kW</t>
  </si>
  <si>
    <t>E9020</t>
  </si>
  <si>
    <t>Recicladora a frio - 455 kW</t>
  </si>
  <si>
    <t>E9021</t>
  </si>
  <si>
    <t>Grupo gerador - 456 kVA</t>
  </si>
  <si>
    <t>E9022</t>
  </si>
  <si>
    <t>Pórtico metálico rolante com capacidade de 25 t - 30 kW</t>
  </si>
  <si>
    <t>E9023</t>
  </si>
  <si>
    <t>Guindaste móvel sobre esteiras com dragline com capacidade de 1,9 a 2,3 m³ - 270 kW</t>
  </si>
  <si>
    <t>E9024</t>
  </si>
  <si>
    <t>Misturador de nata cimento - 1,50 kW</t>
  </si>
  <si>
    <t>E9025</t>
  </si>
  <si>
    <t>Conjunto bomba e macaco hidráulico para protensão com capacidade de 7.000 kN - 15 kW</t>
  </si>
  <si>
    <t>E9026</t>
  </si>
  <si>
    <t>Bomba para injeção de nata de cimento com capacidade de 2 MPa - 2,20 kW</t>
  </si>
  <si>
    <t>E9028</t>
  </si>
  <si>
    <t>Bomba de alta pressão para hidrojateamento com capacidade de 18 MPa - 5,20 kW</t>
  </si>
  <si>
    <t>E9029</t>
  </si>
  <si>
    <t>Conjunto bomba e macaco hidráulico para protensão com capacidade de 8.000 kN - 20 kW</t>
  </si>
  <si>
    <t>E9030</t>
  </si>
  <si>
    <t>Bomba de protensão com leitura digital para tensionamento de estais - 3 kW</t>
  </si>
  <si>
    <t>E9031</t>
  </si>
  <si>
    <t>Elevador de cremalheira com cabine simples, com capacidade de 1.500 kg e altura de até 100 m - 15 kW</t>
  </si>
  <si>
    <t>E9032</t>
  </si>
  <si>
    <t>Equipamento para regulagem final de estais com até 37 cordoalhas - D = 15,7 mm - 20 kW</t>
  </si>
  <si>
    <t>E9033</t>
  </si>
  <si>
    <t>Equipamento para regulagem final de estais de 38 a 55 cordoalhas - D = 15,7 mm - 30 kW</t>
  </si>
  <si>
    <t>E9034</t>
  </si>
  <si>
    <t>Equipamento para regulagem final de estais de 56 a 73 cordoalhas - D = 15,7 mm - 40 kW</t>
  </si>
  <si>
    <t>E9035</t>
  </si>
  <si>
    <t>Equipamento para regulagem final de estais de 74 a 91 cordoalhas - D = 15,7 mm - 50 kW</t>
  </si>
  <si>
    <t>E9036</t>
  </si>
  <si>
    <t>Grua fixa para alturas de 60 a 102 m, com alcance de 60 m com capacidade de 1.500 kg na ponta da lança - 37 kW</t>
  </si>
  <si>
    <t>E9038</t>
  </si>
  <si>
    <t>Macaco hidráulico monocordoalha para tensionamento de estais - 3 kW</t>
  </si>
  <si>
    <t>E9039</t>
  </si>
  <si>
    <t>Máquina de solda por termofusão para tubos PEAD com gerador de 4 kW</t>
  </si>
  <si>
    <t>E9040</t>
  </si>
  <si>
    <t>Serra mármore - 1,45 kW</t>
  </si>
  <si>
    <t>E9042</t>
  </si>
  <si>
    <t>Trator sobre esteiras com lâmina - 97 kW</t>
  </si>
  <si>
    <t>E9043</t>
  </si>
  <si>
    <t>Embarcação de alumínio com comprimento de 6 m e motor de popa - 18,60 kW</t>
  </si>
  <si>
    <t>E9044</t>
  </si>
  <si>
    <t>Central de concreto com capacidade de 150 m³/h - dosadora e misturadora</t>
  </si>
  <si>
    <t>E9045</t>
  </si>
  <si>
    <t>Conjunto bomba e macaco hidráulico para elevação com capacidade de 496 kN</t>
  </si>
  <si>
    <t>E9046</t>
  </si>
  <si>
    <t>Conjunto bomba e macaco hidráulico para elevação com capacidade de 929 kN</t>
  </si>
  <si>
    <t>E9047</t>
  </si>
  <si>
    <t>Conjunto bomba e macaco hidráulico para elevação com capacidade de 1.390 kN</t>
  </si>
  <si>
    <t>E9048</t>
  </si>
  <si>
    <t>Conjunto bomba e macaco hidráulico para elevação com capacidade de 1.859 kN</t>
  </si>
  <si>
    <t>E9049</t>
  </si>
  <si>
    <t>Bomba de alta pressão para hidrojateamento com capacidade de 250 MPa - 72 kW</t>
  </si>
  <si>
    <t>E9050</t>
  </si>
  <si>
    <t>Guindaste móvel sobre pneus com 2 eixos com capacidade de 18 t - 97 kW</t>
  </si>
  <si>
    <t>E9051</t>
  </si>
  <si>
    <t>Máquina levantadora e posicionadora de via - 7,40 kW</t>
  </si>
  <si>
    <t>E9052</t>
  </si>
  <si>
    <t>Empilhadeira a diesel com capacidade de 10 t - 82 kW</t>
  </si>
  <si>
    <t>E9053</t>
  </si>
  <si>
    <t>Perfuratriz hidráulica montada em flutuante - 32 kW</t>
  </si>
  <si>
    <t>E9054</t>
  </si>
  <si>
    <t>Equipamento sobre forma-trilho para execução e acabamento de pavimento de concreto - 13,40 kW</t>
  </si>
  <si>
    <t>E9055</t>
  </si>
  <si>
    <t>Guincho pneumático com capacidade de 2,5 t</t>
  </si>
  <si>
    <t>E9056</t>
  </si>
  <si>
    <t>Plataforma autoelevatória de 12 x 24 m com capacidade de 150 t</t>
  </si>
  <si>
    <t>E9057</t>
  </si>
  <si>
    <t>Batelão sem propulsão com capacidade de 66 m³</t>
  </si>
  <si>
    <t>E9058</t>
  </si>
  <si>
    <t>Plataforma flutuante de 12 x 24 x 1,8 m com capacidade de 150 t</t>
  </si>
  <si>
    <t>E9059</t>
  </si>
  <si>
    <t>Plataforma autoelevatória de 12 x 24 m montada na obra com capacidade de 150 t</t>
  </si>
  <si>
    <t>E9060</t>
  </si>
  <si>
    <t>Perfuratriz pneumática rotopercussiva montada em flutuante com pressão de 0,70 MPa e capacidade de 2.500 gpm</t>
  </si>
  <si>
    <t>E9061</t>
  </si>
  <si>
    <t>Lixadeira elétrica manual angular - 2 kW</t>
  </si>
  <si>
    <t>E9062</t>
  </si>
  <si>
    <t>Soprador de ar quente manual - 1,60 kW</t>
  </si>
  <si>
    <t>E9063</t>
  </si>
  <si>
    <t>Equipamento de estabilização dinâmica da via - 300 kW</t>
  </si>
  <si>
    <t>E9064</t>
  </si>
  <si>
    <t>Transportador manual gerica com capacidade de 180 l</t>
  </si>
  <si>
    <t>E9065</t>
  </si>
  <si>
    <t>Carro controle ferroviário - 186 kW</t>
  </si>
  <si>
    <t>E9066</t>
  </si>
  <si>
    <t>Grupo gerador - 14 kVA</t>
  </si>
  <si>
    <t>E9067</t>
  </si>
  <si>
    <t>Veículo ferroviário para capina química com capacidade de 12.000 l - 115 kW</t>
  </si>
  <si>
    <t>E9068</t>
  </si>
  <si>
    <t>Perfuratriz hidráulica rotopercussiva para CCPH - 123 kW</t>
  </si>
  <si>
    <t>E9069</t>
  </si>
  <si>
    <t>Vibrador de imersão para concreto - 4,10 kW</t>
  </si>
  <si>
    <t>E9070</t>
  </si>
  <si>
    <t>Ponte rolante com capacidade de 5 t e vão de até 15 m - 10 kW</t>
  </si>
  <si>
    <t>E9071</t>
  </si>
  <si>
    <t>Transportador manual carrinho de mão com capacidade de 80 l</t>
  </si>
  <si>
    <t>E9072</t>
  </si>
  <si>
    <t>Martelo hidráulico vibratório com unidade hidráulica - 486 kW</t>
  </si>
  <si>
    <t>E9073</t>
  </si>
  <si>
    <t>Bomba de concreto rebocável com capacidade de 30 m³/h - 74 kW</t>
  </si>
  <si>
    <t>E9074</t>
  </si>
  <si>
    <t>Tanque de estocagem de asfalto com agitadores de 60.000 l</t>
  </si>
  <si>
    <t>E9075</t>
  </si>
  <si>
    <t>Trado cavadeira de 12"</t>
  </si>
  <si>
    <t>E9076</t>
  </si>
  <si>
    <t>Equipamento para pintura eletrostática com cabine dupla de 7,00 kW e estufa de 80.000 kCal</t>
  </si>
  <si>
    <t>E9077</t>
  </si>
  <si>
    <t>Perfuratriz de circulação reversa tipo Wirth ou similar com unidade hidráulica (Power Pack) - 273 kW</t>
  </si>
  <si>
    <t>E9078</t>
  </si>
  <si>
    <t>Treliça lançadeira com capacidade de carga de 100 a 120 t e vão máximo de 45 m - 110 kW</t>
  </si>
  <si>
    <t>E9079</t>
  </si>
  <si>
    <t>Bomba submersível com capacidade de 360 m³/h - 23 kW</t>
  </si>
  <si>
    <t>E9080</t>
  </si>
  <si>
    <t>Carrelone com capacidade máxima de 70 t</t>
  </si>
  <si>
    <t>E9081</t>
  </si>
  <si>
    <t>Fischietti simples com capacidade de 70 t</t>
  </si>
  <si>
    <t>E9083</t>
  </si>
  <si>
    <t>Vagão fechado FLT com capacidade de 99 t</t>
  </si>
  <si>
    <t>E9084</t>
  </si>
  <si>
    <t>Vagão tanque convencional TCT com capacidade de 97 t e 103.000 l</t>
  </si>
  <si>
    <t>E9085</t>
  </si>
  <si>
    <t>Vagão gôndola GDE com capacidade de 93,5 t / 29 m³</t>
  </si>
  <si>
    <t>E9086</t>
  </si>
  <si>
    <t>Bomba de concreto rebocável com capacidade de 41 m³/h - 74 kW</t>
  </si>
  <si>
    <t>E9089</t>
  </si>
  <si>
    <t>Roçadeira costal - 1,40 kW</t>
  </si>
  <si>
    <t>E9091</t>
  </si>
  <si>
    <t>Embarcação empurradora fluvial - 372 kW</t>
  </si>
  <si>
    <t>E9093</t>
  </si>
  <si>
    <t>Veículo leve - 53 kW (sem motorista)</t>
  </si>
  <si>
    <t>E9094</t>
  </si>
  <si>
    <t>Guindaste móvel sobre pneus com 6 eixos com capacidade máxima de 350 t - 450 kW</t>
  </si>
  <si>
    <t>Guindaste móvel sobre pneus com 8 eixos com capacidade máxima de 500 t - 500 kW</t>
  </si>
  <si>
    <t>E9096</t>
  </si>
  <si>
    <t>Minicarregadeira de pneus - 45,50 kW</t>
  </si>
  <si>
    <t>E9101</t>
  </si>
  <si>
    <t>Removedora de faixas de sinalização viária - 9,69 kW</t>
  </si>
  <si>
    <t>E9102</t>
  </si>
  <si>
    <t>Extrusora para sarjeta de concreto - 10,44 kW</t>
  </si>
  <si>
    <t>E9103</t>
  </si>
  <si>
    <t>Extrusora para meio-fio de concreto - 10,44 kW</t>
  </si>
  <si>
    <t>E9105</t>
  </si>
  <si>
    <t>Embarcação empurradora multipropósito - 2 x 186 kW</t>
  </si>
  <si>
    <t>E9106</t>
  </si>
  <si>
    <t>Balsa de convés com capacidade de 200 t</t>
  </si>
  <si>
    <t>E9107</t>
  </si>
  <si>
    <t>Compactador manual com soquete vibratório - 2,24 kW</t>
  </si>
  <si>
    <t>E9108</t>
  </si>
  <si>
    <t>Soldadora de trilho por caldeamento na via - 400 kW</t>
  </si>
  <si>
    <t>E9110</t>
  </si>
  <si>
    <t>Escavadeira hidráulica sobre esteiras para rocha com caçamba com capacidade de 1,56 m³ - 118 kW</t>
  </si>
  <si>
    <t>E9111</t>
  </si>
  <si>
    <t>Jateador abrasivo úmido com capacidade de 350 kg de abrasivo</t>
  </si>
  <si>
    <t>E9112</t>
  </si>
  <si>
    <t>Sinalizador direcional móvel com sistema fotovoltaico de energia e montado em chassi sobre pneus</t>
  </si>
  <si>
    <t>E9113</t>
  </si>
  <si>
    <t>Painel de Mensagem Variável - PMV móvel, com sistema fotovoltaico de energia e montado em chassi sobre pneus</t>
  </si>
  <si>
    <t>E9116</t>
  </si>
  <si>
    <t>Semáforo móvel com 3 lentes e bateria - D = 200 mm</t>
  </si>
  <si>
    <t>E9117</t>
  </si>
  <si>
    <t>Carregadeira de pneus para rocha com capacidade de 2,50 m³ - 105 kW</t>
  </si>
  <si>
    <t>E9118</t>
  </si>
  <si>
    <t>Cortadora de pavimento com disco diamantado de 450 a 1.500 mm - 55,40 kW</t>
  </si>
  <si>
    <t>E9119</t>
  </si>
  <si>
    <t>Minicarregadeira sobre pneus com valetadeira - 55,40 kW</t>
  </si>
  <si>
    <t>E9120</t>
  </si>
  <si>
    <t>Equipamento de cravação sobre esteira para geodreno com haste para profundidade de até 20 m - 258 kW</t>
  </si>
  <si>
    <t>E9122</t>
  </si>
  <si>
    <t>Perfuratriz tipo Bottom Feed para coluna de brita - 194 kW</t>
  </si>
  <si>
    <t>E9125</t>
  </si>
  <si>
    <t>Veículo tipo van furgão com capacidade de 1,54 t - 93 kW</t>
  </si>
  <si>
    <t>E9126</t>
  </si>
  <si>
    <t>Draga backhoe com capacidade de 7 m³ - 1.000 kW</t>
  </si>
  <si>
    <t>E9127</t>
  </si>
  <si>
    <t>Escavadeira hidráulica com martelo hidráulico de 520 kg - 75 kW</t>
  </si>
  <si>
    <t>E9134</t>
  </si>
  <si>
    <t>Miniônibus com capacidade para 30 passageiros - 111 kW</t>
  </si>
  <si>
    <t>E9141</t>
  </si>
  <si>
    <t>Rebarbador hidráulico com bomba manual com capacidade de força de 9.000 kgf</t>
  </si>
  <si>
    <t>E9144</t>
  </si>
  <si>
    <t>Pórtico metálico rolante com talha com capacidade de 5 t - 10 kW</t>
  </si>
  <si>
    <t>E9148</t>
  </si>
  <si>
    <t>Macaco de protensão de fios com bomba - 3,72 kW</t>
  </si>
  <si>
    <t>E9149</t>
  </si>
  <si>
    <t>Máquina de aplicação e extração de grampo elástico tipo Pandrol - 6,70 kW</t>
  </si>
  <si>
    <t>E9151</t>
  </si>
  <si>
    <t>Britador de mandíbulas móvel sobre esteiras, sem peneira, com capacidade de 140 m³/h - 170 kW</t>
  </si>
  <si>
    <t>E9152</t>
  </si>
  <si>
    <t>Ferramenta de fixação à pólvora de ação direta</t>
  </si>
  <si>
    <t>E9153</t>
  </si>
  <si>
    <t>Ferramenta de fixação à pólvora e sistema à pistão</t>
  </si>
  <si>
    <t>E9154</t>
  </si>
  <si>
    <t>Equipamento para selagem com material asfáltico rebocável com capacidade de 370 l - 35 kW</t>
  </si>
  <si>
    <t>E9155</t>
  </si>
  <si>
    <t>Caldeira de asfalto rebocável com capacidade de 600 l - 5,20 kW</t>
  </si>
  <si>
    <t>E9156</t>
  </si>
  <si>
    <t>Soprador de ar costal - 2,6 kW</t>
  </si>
  <si>
    <t>E9157</t>
  </si>
  <si>
    <t>Locomotiva diesel-elétrica CC - bitola métrica - 2.237 kW</t>
  </si>
  <si>
    <t>E9158</t>
  </si>
  <si>
    <t>Locomotiva diesel-elétrica CC - bitola larga - 2.237 kW</t>
  </si>
  <si>
    <t>E9159</t>
  </si>
  <si>
    <t>Vagão plataforma PNE com capacidade de 82 t - bitola métrica</t>
  </si>
  <si>
    <t>E9160</t>
  </si>
  <si>
    <t>Vagão plataforma PNT com capacidade de 98 t - bitola larga</t>
  </si>
  <si>
    <t>E9161</t>
  </si>
  <si>
    <t>Vagão fechado com porta para carga e descarga de paletes FLD com capacidade de 64 t - bitola métrica</t>
  </si>
  <si>
    <t>E9162</t>
  </si>
  <si>
    <t>Vagão fechado com porta para carga e descarga de paletes FLT com capacidade de 99 t - bitola larga</t>
  </si>
  <si>
    <t>E9163</t>
  </si>
  <si>
    <t>Vagão hopper aberto com descarga automática HNE com capacidade de 45 m³ - bitola métrica</t>
  </si>
  <si>
    <t>E9164</t>
  </si>
  <si>
    <t>Vagão hopper aberto com descarga automática HNT com capacidade de 63 m³ - bitola larga</t>
  </si>
  <si>
    <t>E9167</t>
  </si>
  <si>
    <t>Equipamento para carga e descarga de TLS de até 250 m - 90 kW</t>
  </si>
  <si>
    <t>E9168</t>
  </si>
  <si>
    <t>Carregadeira de pneus com implemento de garfo - 195 kW</t>
  </si>
  <si>
    <t>E9200</t>
  </si>
  <si>
    <t>Carregadeira de pneus para rocha com capacidade de 2,50 m³ - 105 kW com periculosidade</t>
  </si>
  <si>
    <t>E9203</t>
  </si>
  <si>
    <t>Escavadeira hidráulica com martelo hidráulico de 1.700 kg - 103 kW com periculosidade</t>
  </si>
  <si>
    <t>E9204</t>
  </si>
  <si>
    <t>Perfuratriz sobre esteiras - 145 kW com periculosidade</t>
  </si>
  <si>
    <t>E9205</t>
  </si>
  <si>
    <t>Equipamento de corte a plasma CNC - 12.000 x 5.500 mm - 19,5 kW</t>
  </si>
  <si>
    <t>E9206</t>
  </si>
  <si>
    <t>Equipamento de solda MIG automática com acessórios - 14,6 kVA</t>
  </si>
  <si>
    <t>E9207</t>
  </si>
  <si>
    <t>Máquina de solda elétrica retificadora 425 A - 18,70 kW</t>
  </si>
  <si>
    <t>E9209</t>
  </si>
  <si>
    <t>Martelete perfurador/rompedor a ar comprimido de 25 kg para rocha, com insalubridade, com capacidade de 2.040 gpm</t>
  </si>
  <si>
    <t>E9213</t>
  </si>
  <si>
    <t>Jumbo eletro-hidráulico com 3 braços - 155 kW/237 kW com periculosidade</t>
  </si>
  <si>
    <t>E9231</t>
  </si>
  <si>
    <t>Maçarico lança-chamas a gás liquefeito de petróleo (GLP)</t>
  </si>
  <si>
    <t>E9242</t>
  </si>
  <si>
    <t>Estação transmissora de superfície para televisionamento</t>
  </si>
  <si>
    <t>E9243</t>
  </si>
  <si>
    <t>Câmara hiperbárica com filtro, serpentina e reservatório de ar para mergulho raso - D = 1,80 m e H = 2,22 m.</t>
  </si>
  <si>
    <t>E9244</t>
  </si>
  <si>
    <t>Estação transmissora de superfície para comunicação sem fio</t>
  </si>
  <si>
    <t>E9245</t>
  </si>
  <si>
    <t>Estação transmissora de superfície para comunicação com fio</t>
  </si>
  <si>
    <t>E9246</t>
  </si>
  <si>
    <t>Painel de controle de ar com manômetros e pneufatômetros</t>
  </si>
  <si>
    <t>E9247</t>
  </si>
  <si>
    <t>Sistema de Sino aberto (sinete) para mergulho até 50 m  - 33,50 kW</t>
  </si>
  <si>
    <t>E9248</t>
  </si>
  <si>
    <t>Sistema de ar comprimido para mergulho até 30 m com pressão de trabalho de 1,4 MPa - 7,46 kW</t>
  </si>
  <si>
    <t>E9249</t>
  </si>
  <si>
    <t>Sistema de ar comprimido para mergulho até 50 m com pressão de trabalho de 1,7 MPa - 16,18 kW</t>
  </si>
  <si>
    <t>E9251</t>
  </si>
  <si>
    <t>Fonte de plasma para corte manual - 65A - 15 kW</t>
  </si>
  <si>
    <t>E9252</t>
  </si>
  <si>
    <t>Serra de esquadria com braço telescópico - D = 250 mm (10") - 1,80 kW</t>
  </si>
  <si>
    <t>E9253</t>
  </si>
  <si>
    <t>Rebordeadeira diâmetro máximo 3,00 m - 4,85 kW</t>
  </si>
  <si>
    <t>E9254</t>
  </si>
  <si>
    <t>Dobradeira viradeira manual comprimento máximo de dobra de até 2.000 mm</t>
  </si>
  <si>
    <t>E9255</t>
  </si>
  <si>
    <t>Fonte de plasma para corte manual - 45A - 10 kW</t>
  </si>
  <si>
    <t>E9256</t>
  </si>
  <si>
    <t>Equipamento para pintura com cal rebocável com dois bicos aplicadores e capacidade de 2.200 l</t>
  </si>
  <si>
    <t>E9501</t>
  </si>
  <si>
    <t>Ventilador axial para ventilação forçada com velocidade de saída de 32,8 m/s - D = 1.000 mm - 30 kW</t>
  </si>
  <si>
    <t>E9502</t>
  </si>
  <si>
    <t>Bate-estaca de gravidade para 6 t - 119 kW</t>
  </si>
  <si>
    <t>E9503</t>
  </si>
  <si>
    <t>Guilhotina hidráulica 16 x 6.100 mm - 30 kW</t>
  </si>
  <si>
    <t>E9505</t>
  </si>
  <si>
    <t>Prensa dobradeira capacidade 320 t - comprimento até 3.100 mm - 30 kW</t>
  </si>
  <si>
    <t>E9507</t>
  </si>
  <si>
    <t>Plotadora de recorte com computador e programa computacional</t>
  </si>
  <si>
    <t>E9510</t>
  </si>
  <si>
    <t>Ventilador centrífugo baixa pressão com capacidade de 58 m³/min - 3,68 kW</t>
  </si>
  <si>
    <t>E9511</t>
  </si>
  <si>
    <t>Carregadeira de pneus com capacidade de 3,40 m³ - 195 kW</t>
  </si>
  <si>
    <t>E9512</t>
  </si>
  <si>
    <t>Veículo leve - 53 kW</t>
  </si>
  <si>
    <t>E9513</t>
  </si>
  <si>
    <t>Compressor de ar portátil de 160,46 l/s (340 PCM) - 81 kW</t>
  </si>
  <si>
    <t>E9514</t>
  </si>
  <si>
    <t>Distribuidor de agregados sobre pneus autopropelido - 130 kW</t>
  </si>
  <si>
    <t>E9515</t>
  </si>
  <si>
    <t>Escavadeira hidráulica sobre esteiras com caçamba com capacidade de 1,56 m³ - 118 kW</t>
  </si>
  <si>
    <t>E9516</t>
  </si>
  <si>
    <t>Perfuratriz hidráulica sobre esteiras - 283 kW</t>
  </si>
  <si>
    <t>E9518</t>
  </si>
  <si>
    <t>Grade de 24 discos rebocável de D = 60 cm (24")</t>
  </si>
  <si>
    <t>E9519</t>
  </si>
  <si>
    <t>Betoneira com motor a gasolina com capacidade de 600 l - 10 kW</t>
  </si>
  <si>
    <t>E9521</t>
  </si>
  <si>
    <t>Grupo gerador - 3,2 kVA</t>
  </si>
  <si>
    <t>E9522</t>
  </si>
  <si>
    <t>Caldeira de asfalto rebocável com capacidade de 1.500 l - 6,5 kW</t>
  </si>
  <si>
    <t>E9523</t>
  </si>
  <si>
    <t>Motoscraper - 304 kW</t>
  </si>
  <si>
    <t>E9524</t>
  </si>
  <si>
    <t>E9525</t>
  </si>
  <si>
    <t>Ponte rolante com capacidade de 15 t e vão de até 15 m - 20 kW</t>
  </si>
  <si>
    <t>E9526</t>
  </si>
  <si>
    <t xml:space="preserve">Retroescavadeira de pneus - capacidade da caçamba da pá-carregadeira de 0,76 m³ e da retroescavadeira de 0,29 m³ - 58 kW </t>
  </si>
  <si>
    <t>E9527</t>
  </si>
  <si>
    <t>Martelete perfurador/rompedor a ar comprimido de 25 kg para rocha com capacidade de 2.040 gpm</t>
  </si>
  <si>
    <t>E9528</t>
  </si>
  <si>
    <t>Empilhadeira a diesel com capacidade de 4 t - 60 kW</t>
  </si>
  <si>
    <t>E9529</t>
  </si>
  <si>
    <t>Jateador para estruturas metálicas com transportador a roletes - 22 kW</t>
  </si>
  <si>
    <t>E9530</t>
  </si>
  <si>
    <t>Rolo compactador liso vibratório autopropelido por pneus de 11 t - 97 kW</t>
  </si>
  <si>
    <t>E9532</t>
  </si>
  <si>
    <t>Equipamento de solda MIG com acessórios - 14,6 kVA</t>
  </si>
  <si>
    <t>E9535</t>
  </si>
  <si>
    <t>Serra circular com bancada - D = 30 cm - 4 kW</t>
  </si>
  <si>
    <t>E9536</t>
  </si>
  <si>
    <t>Embarcação de transporte de pessoal e apoio logístico - 30 kW</t>
  </si>
  <si>
    <t>E9538</t>
  </si>
  <si>
    <t>Conjunto vibratório para meio tubo de concreto com encaixe PB e 3 jogos de fôrmas - D = 0,30 m - 2,20 kW</t>
  </si>
  <si>
    <t>E9539</t>
  </si>
  <si>
    <t>Equipamento de batimetria monofeixe</t>
  </si>
  <si>
    <t>E9540</t>
  </si>
  <si>
    <t>Trator sobre esteiras com lâmina - 127 kW</t>
  </si>
  <si>
    <t>E9541</t>
  </si>
  <si>
    <t>Trator sobre esteiras com lâmina - 259 kW</t>
  </si>
  <si>
    <t>E9543</t>
  </si>
  <si>
    <t>Compressor de ar respirável para recarga de cilindros de mergulho com capacidade de até 35 MPa e 3,58 l/s - 5,52 kW</t>
  </si>
  <si>
    <t>E9544</t>
  </si>
  <si>
    <t>Vassoura mecânica rebocável com largura de 2,44 m</t>
  </si>
  <si>
    <t>E9545</t>
  </si>
  <si>
    <t>Vibroacabadora de asfalto sobre esteiras - 82 kW</t>
  </si>
  <si>
    <t>E9547</t>
  </si>
  <si>
    <t>Máquina de solda elétrica transformadora 250 A - 9,20 kW</t>
  </si>
  <si>
    <t>E9548</t>
  </si>
  <si>
    <t>Bomba centrífuga com capacidade de 7,1 a 22 m³/h - 1,50 kW</t>
  </si>
  <si>
    <t>E9551</t>
  </si>
  <si>
    <t>Obturador mecânico simples com extensão de 12 m</t>
  </si>
  <si>
    <t>E9552</t>
  </si>
  <si>
    <t>Nível ótico com capacidade de aumento de 32x</t>
  </si>
  <si>
    <t>E9553</t>
  </si>
  <si>
    <t>Estação total eletrônica com alcance máximo de 3.000 m</t>
  </si>
  <si>
    <t>E9556</t>
  </si>
  <si>
    <t>Compactador manual de placa vibratória - 3,00 kW</t>
  </si>
  <si>
    <t>E9559</t>
  </si>
  <si>
    <t>Aquecedor de fluido térmico - 12 kW</t>
  </si>
  <si>
    <t>E9560</t>
  </si>
  <si>
    <t>Ônibus com capacidade para 80 passageiros - 175 kW</t>
  </si>
  <si>
    <t>E9561</t>
  </si>
  <si>
    <t>GPS geodésico de simples frequência (L1)</t>
  </si>
  <si>
    <t>E9562</t>
  </si>
  <si>
    <t>GPS geodésico de dupla frequência (L1/L2)</t>
  </si>
  <si>
    <t>E9563</t>
  </si>
  <si>
    <t>Perfuratriz hidráulica sobre esteiras com clamshell - 220 kW</t>
  </si>
  <si>
    <t>E9565</t>
  </si>
  <si>
    <t>Trator sobre esteiras com lâmina e escarificador - 259 kW</t>
  </si>
  <si>
    <t>E9566</t>
  </si>
  <si>
    <t>Guindaste móvel sobre esteiras com clamshell de 1,9 m³ - 220 kW</t>
  </si>
  <si>
    <t>E9567</t>
  </si>
  <si>
    <t>Fresadora de piso de concreto - 6,7 kW</t>
  </si>
  <si>
    <t>E9568</t>
  </si>
  <si>
    <t>Furadeira de impacto de 12,5 mm - 0,80 kW</t>
  </si>
  <si>
    <t>E9569</t>
  </si>
  <si>
    <t>Guindaste móvel sobre esteiras com clamshell de 4,6 m³ - 403 kW</t>
  </si>
  <si>
    <t>E9570</t>
  </si>
  <si>
    <t>Furadeira com base magnética - 1,20 kW</t>
  </si>
  <si>
    <t>E9574</t>
  </si>
  <si>
    <t>Perfuratriz sobre esteiras - 145 kW</t>
  </si>
  <si>
    <t>E9576</t>
  </si>
  <si>
    <t>Escavadeira hidráulica de longo alcance sobre esteiras - 103 kW</t>
  </si>
  <si>
    <t>E9577</t>
  </si>
  <si>
    <t>Trator agrícola sobre pneus - 77 kW</t>
  </si>
  <si>
    <t>E9578</t>
  </si>
  <si>
    <t>Conjunto vibratório para meio tubo de concreto com encaixe PB e 3 jogos de fôrmas - D = 0,40 m - 2,20 kW</t>
  </si>
  <si>
    <t>E9580</t>
  </si>
  <si>
    <t>Fresadora e distribuidora com controle de greide - 287 kW</t>
  </si>
  <si>
    <t>E9581</t>
  </si>
  <si>
    <t>Carregadeira de pneus para rocha com capacidade de 1,72 m³ - 113 kW</t>
  </si>
  <si>
    <t>E9583</t>
  </si>
  <si>
    <t>Distribuidor de agregados rebocável com capacidade de 1,9 m³</t>
  </si>
  <si>
    <t>E9584</t>
  </si>
  <si>
    <t>Carregadeira de pneus com capacidade de 1,72 m³ - 113 kW</t>
  </si>
  <si>
    <t>E9585</t>
  </si>
  <si>
    <t>Motosserra com motor a gasolina - 2,30 kW</t>
  </si>
  <si>
    <t>E9586</t>
  </si>
  <si>
    <t>Régua vibratória dupla com 4 m - 4,10 kW</t>
  </si>
  <si>
    <t>E9587</t>
  </si>
  <si>
    <t>Serra para corte de concreto - 4 kW</t>
  </si>
  <si>
    <t>E9588</t>
  </si>
  <si>
    <t>Vibroacabadora de concreto sobre esteiras com fôrmas deslizantes - 205 kW</t>
  </si>
  <si>
    <t>E9589</t>
  </si>
  <si>
    <t>Máquina texturizadora e aplicadora de cura química em pavimento de concreto - 44,80 kW</t>
  </si>
  <si>
    <t>E9590</t>
  </si>
  <si>
    <t>Central de concreto com capacidade de 40 m³/h - dosadora fixa</t>
  </si>
  <si>
    <t>E9591</t>
  </si>
  <si>
    <t>Serra para corte de concreto e asfalto - 10 kW</t>
  </si>
  <si>
    <t>E9593</t>
  </si>
  <si>
    <t>Draga hopper com capacidade de 750 m³</t>
  </si>
  <si>
    <t>E9594</t>
  </si>
  <si>
    <t>Draga hopper com capacidade de 1.000 m³</t>
  </si>
  <si>
    <t>E9595</t>
  </si>
  <si>
    <t>Draga hopper com capacidade de 2.000 m³</t>
  </si>
  <si>
    <t>E9596</t>
  </si>
  <si>
    <t>Draga hopper com capacidade de 3.000 m³</t>
  </si>
  <si>
    <t>E9597</t>
  </si>
  <si>
    <t>Draga hopper com capacidade de 4.000 m³</t>
  </si>
  <si>
    <t>E9598</t>
  </si>
  <si>
    <t>Draga hopper com capacidade de 5.000 m³</t>
  </si>
  <si>
    <t>E9599</t>
  </si>
  <si>
    <t>Central de concreto com capacidade de 30 m³/h - dosadora RS</t>
  </si>
  <si>
    <t>E9601</t>
  </si>
  <si>
    <t>Embarcação de transporte de pessoal e apoio logístico - 130 kW</t>
  </si>
  <si>
    <t>E9603</t>
  </si>
  <si>
    <t>Embarcação empurradora multipropósito com guindaste hidráulico de 74 kN.m - 165 kW</t>
  </si>
  <si>
    <t>E9606</t>
  </si>
  <si>
    <t>Embarcação rebocadora - 2 x 268 kW</t>
  </si>
  <si>
    <t>E9607</t>
  </si>
  <si>
    <t>Conjunto de britagem para rachão com capacidade de 80 m³/h - 224 kW</t>
  </si>
  <si>
    <t>E9609</t>
  </si>
  <si>
    <t>Draga de sucção para extração de areia com tubo de descarga de 150 mm - 100 kW</t>
  </si>
  <si>
    <t>E9610</t>
  </si>
  <si>
    <t>Compressor de ar portátil de 42,48 l/s (90 PCM) - 18,50 kW</t>
  </si>
  <si>
    <t>E9611</t>
  </si>
  <si>
    <t>Conjunto de britagem com capacidade de 80 m³/h - 313 kW</t>
  </si>
  <si>
    <t>E9612</t>
  </si>
  <si>
    <t>Plataforma flutuante montada na obra de 12 x 24 x 1,8 m com capacidade de 150 t</t>
  </si>
  <si>
    <t>E9613</t>
  </si>
  <si>
    <t>Guindaste móvel sobre esteiras com pinça com capacidade de 40 t - 186 kW</t>
  </si>
  <si>
    <t>E9614</t>
  </si>
  <si>
    <t>Bomba com capacidade de 136 m³/h e câmara de vácuo - 5,60 kW</t>
  </si>
  <si>
    <t>E9615</t>
  </si>
  <si>
    <t>Usina misturadora de solos com capacidade de 300 t/h - 44 kW</t>
  </si>
  <si>
    <t>E9617</t>
  </si>
  <si>
    <t>Usina misturadora de pré-misturado a frio com capacidade de 60 t/h - 23,50 kW</t>
  </si>
  <si>
    <t>E9618</t>
  </si>
  <si>
    <t>Batelão autopropelido com capacidade de 300 m³ - 224 kW</t>
  </si>
  <si>
    <t>E9619</t>
  </si>
  <si>
    <t>Batelão autopropelido com capacidade de 500 m³ - 373 kW</t>
  </si>
  <si>
    <t>E9620</t>
  </si>
  <si>
    <t>Pontão flutuante de 15 x 30 x 1,8 m com capacidade de 500 t</t>
  </si>
  <si>
    <t>E9621</t>
  </si>
  <si>
    <t>Bomba de injeção de argamassa e nata com capacidade de 1,08 m³/h (18 l/min) e misturador com tambor de 0,100 m³ - 6,20 kW</t>
  </si>
  <si>
    <t>E9622</t>
  </si>
  <si>
    <t>Máquina de bancada universal para corte de chapa - 1,50 kW</t>
  </si>
  <si>
    <t>E9623</t>
  </si>
  <si>
    <t>Máquina de bancada guilhotina - 4,00 kW</t>
  </si>
  <si>
    <t>E9624</t>
  </si>
  <si>
    <t>Draga hopper com capacidade de 10.000 m³</t>
  </si>
  <si>
    <t>E9625</t>
  </si>
  <si>
    <t>Draga hopper com capacidade de 15.000 m³</t>
  </si>
  <si>
    <t>E9626</t>
  </si>
  <si>
    <t>Draga hopper com capacidade de 20.000 m³</t>
  </si>
  <si>
    <t>E9627</t>
  </si>
  <si>
    <t>Embarcação hotel com capacidade para 15 pessoas - 199 kW</t>
  </si>
  <si>
    <t>E9628</t>
  </si>
  <si>
    <t>Fábrica de pré-moldado de concreto para balizador - 2,20 kW</t>
  </si>
  <si>
    <t>E9629</t>
  </si>
  <si>
    <t>Compressor de ar portátil de 185,95 l/s (394 PCM) - 81,50 kW</t>
  </si>
  <si>
    <t>E9630</t>
  </si>
  <si>
    <t>Bomba submersível com capacidade de 75 m³/h - 3,6 kW</t>
  </si>
  <si>
    <t>E9631</t>
  </si>
  <si>
    <t>Bomba para concreto projetado via seca com capacidade de 6 m³/h - 7,5 kW</t>
  </si>
  <si>
    <t>E9632</t>
  </si>
  <si>
    <t>Conjunto vibratório para tubos de concreto com encaixe PB e 3 jogos de fôrmas - D = 0,20 m - 2,20 kW</t>
  </si>
  <si>
    <t>E9633</t>
  </si>
  <si>
    <t>Conjunto vibratório para tubos de concreto com encaixe PB e 3 jogos de fôrmas - D = 0,30 m - 2,20 kW</t>
  </si>
  <si>
    <t>E9634</t>
  </si>
  <si>
    <t>Conjunto vibratório para tubos de concreto com encaixe PB e 3 jogos de fôrmas - D = 0,40 m - 2,20 kW</t>
  </si>
  <si>
    <t>E9635</t>
  </si>
  <si>
    <t>Draga de sucção e recalque com potência da bomba de 294 kW e cortador de 30 kW</t>
  </si>
  <si>
    <t>E9636</t>
  </si>
  <si>
    <t>Draga de sucção e recalque com potência da bomba de 483 kW e cortador de 55 kW</t>
  </si>
  <si>
    <t>E9637</t>
  </si>
  <si>
    <t>Draga de sucção e recalque com potência da bomba de 746 kW e cortador de 110 kW</t>
  </si>
  <si>
    <t>E9638</t>
  </si>
  <si>
    <t>Draga de sucção e recalque com potência da bomba de 1.350 kW e cortador de 170 kW</t>
  </si>
  <si>
    <t>E9639</t>
  </si>
  <si>
    <t>Embarcação hotel com capacidade para 30 pessoas - 2 x 112 kW</t>
  </si>
  <si>
    <t>E9640</t>
  </si>
  <si>
    <t>Compressor de ar portátil de 33,51 l/s (71 PCM) - 14 kW</t>
  </si>
  <si>
    <t>E9641</t>
  </si>
  <si>
    <t>Compressor de ar portátil de 75,04 l/s (159 PCM) - 33 kW</t>
  </si>
  <si>
    <t>E9642</t>
  </si>
  <si>
    <t>Perfuratriz hidráulica sobre esteiras para estaca raiz - 56 kW</t>
  </si>
  <si>
    <t>E9643</t>
  </si>
  <si>
    <t>Equipamento para pintura a ar comprimido de pistola com caneca com capacidade de 1.000 ml e compressor de 1,50 kW</t>
  </si>
  <si>
    <t>E9646</t>
  </si>
  <si>
    <t>Compressor de ar portátil de 58,52 l/s (124 PCM) - 27 kW</t>
  </si>
  <si>
    <t>E9647</t>
  </si>
  <si>
    <t>Compactador manual com soquete vibratório - 4,10 kW</t>
  </si>
  <si>
    <t>E9648</t>
  </si>
  <si>
    <t>Compressor de ar portátil de 422,86 l/s (896 PCM) - 213 kW</t>
  </si>
  <si>
    <t>E9649</t>
  </si>
  <si>
    <t>Compressor de ar portátil de 94,39 l/s (200 PCM) - 36 kW</t>
  </si>
  <si>
    <t>E9651</t>
  </si>
  <si>
    <t>Guindaste móvel sobre esteiras com Hammer Grab - 186 kW</t>
  </si>
  <si>
    <t>E9652</t>
  </si>
  <si>
    <t>Compressor de ar portátil de 540,85 l/s (1.146 PCM) - 331,10 kW</t>
  </si>
  <si>
    <t>E9653</t>
  </si>
  <si>
    <t>Guindaste móvel sobre esteiras com trado para escavação em solos - 186 kW</t>
  </si>
  <si>
    <t>E9654</t>
  </si>
  <si>
    <t>Guindaste móvel sobre esteiras com trado com bits escavação em rocha - 186 kW</t>
  </si>
  <si>
    <t>E9656</t>
  </si>
  <si>
    <t>Guindaste móvel sobre esteiras com caçamba para escavação em solos - 186 kW</t>
  </si>
  <si>
    <t>E9657</t>
  </si>
  <si>
    <t>Guindaste móvel sobre esteiras com caçamba para escavação em rocha - 186 kW</t>
  </si>
  <si>
    <t>E9660</t>
  </si>
  <si>
    <t>Guindaste móvel sobre esteiras com capacidade de 40 t - 186 kW</t>
  </si>
  <si>
    <t>E9661</t>
  </si>
  <si>
    <t>Compressor de ar portátil de 89,67 l/s (190 PCM) - 36 kW</t>
  </si>
  <si>
    <t>E9662</t>
  </si>
  <si>
    <t>Equipamento para solda e corte com oxiacetileno</t>
  </si>
  <si>
    <t>E9664</t>
  </si>
  <si>
    <t>Guindaste móvel sobre esteiras com capacidade de 80 t - 212 kW</t>
  </si>
  <si>
    <t>E9668</t>
  </si>
  <si>
    <t>Mesa vibratória - 2,20 kW</t>
  </si>
  <si>
    <t>E9671</t>
  </si>
  <si>
    <t>Compressor de ar portátil de 363,87 l/s (771 PCM) - 158,13 kW</t>
  </si>
  <si>
    <t>E9673</t>
  </si>
  <si>
    <t>Equipamento de batimetria multifeixe</t>
  </si>
  <si>
    <t>E9674</t>
  </si>
  <si>
    <t>Equipamento de medição de descarga líquida com ADCP</t>
  </si>
  <si>
    <t>E9675</t>
  </si>
  <si>
    <t>Martelete perfurador/rompedor elétrico - 1,50 kW</t>
  </si>
  <si>
    <t>E9676</t>
  </si>
  <si>
    <t>Embarcação de transporte de pessoal e apoio logístico - 90 kW</t>
  </si>
  <si>
    <t>E9677</t>
  </si>
  <si>
    <t>Martelete perfurador/rompedor a ar comprimido de 10 kg com capacidade de 1.800 gpm</t>
  </si>
  <si>
    <t>E9678</t>
  </si>
  <si>
    <t>Fresadora a frio - 455 kW</t>
  </si>
  <si>
    <t>E9681</t>
  </si>
  <si>
    <t>Rolo compactador liso tandem vibratório autopropelido de 10,4 t - 82 kW</t>
  </si>
  <si>
    <t>E9682</t>
  </si>
  <si>
    <t>Rolo compactador liso tandem vibratório autopropelido de 1,6 t - 18 kW</t>
  </si>
  <si>
    <t>E9683</t>
  </si>
  <si>
    <t>Martelete perfurador/rompedor elétrico - 0,90 kW</t>
  </si>
  <si>
    <t>Veículo leve picape 4 x 4 com capacidade de 1,10 t - 147 kW</t>
  </si>
  <si>
    <t>E9685</t>
  </si>
  <si>
    <t>Rolo compactador pé de carneiro vibratório autopropelido por pneus de 11,6 t - 82 kW</t>
  </si>
  <si>
    <t>E9689</t>
  </si>
  <si>
    <t>Usina de asfalto a quente gravimétrica com capacidade de 100/140 t/h - 260 kW</t>
  </si>
  <si>
    <t>E9691</t>
  </si>
  <si>
    <t>Guincho tracionador de cordoalhas - 7,50 kW</t>
  </si>
  <si>
    <t>E9692</t>
  </si>
  <si>
    <t>Caldeira para aquecimento e injeção de cera - 1 kW</t>
  </si>
  <si>
    <t>E9694</t>
  </si>
  <si>
    <t>Misturador de argamassa de alta turbulência com capacidade de 220 l - 13 kW</t>
  </si>
  <si>
    <t>E9697</t>
  </si>
  <si>
    <t>Minicarregadeira de pneus com vassoura de 1,68 m - 45,50 kW</t>
  </si>
  <si>
    <t>E9699</t>
  </si>
  <si>
    <t>Trituradora de galhos e troncos rebocável com capacidade de até 350 mm de diâmetro com guincho - 96,94 kW</t>
  </si>
  <si>
    <t>E9700</t>
  </si>
  <si>
    <t>Fresadora a frio - 155 kW</t>
  </si>
  <si>
    <t>E9701</t>
  </si>
  <si>
    <t>Jateador pressurizado multiabrasivo com capacidade de 280 l</t>
  </si>
  <si>
    <t>E9703</t>
  </si>
  <si>
    <t>Fábrica de pré-moldado de concreto para mourão - 2,20 kW</t>
  </si>
  <si>
    <t>E9704</t>
  </si>
  <si>
    <t>Batelão sem propulsão montado na obra com capacidade de 66 m³</t>
  </si>
  <si>
    <t>E9705</t>
  </si>
  <si>
    <t>Misturador de lama bentonítica - 4 kW</t>
  </si>
  <si>
    <t>E9706</t>
  </si>
  <si>
    <t>Martelete perfurador/rompedor a ar comprimido de 28 kg para concreto com capacidade de 1.230 gpm</t>
  </si>
  <si>
    <t>E9707</t>
  </si>
  <si>
    <t>Desarenador - 15 kW</t>
  </si>
  <si>
    <t>E9708</t>
  </si>
  <si>
    <t>Microtrator com roçadeira - 10 kW</t>
  </si>
  <si>
    <t>E9710</t>
  </si>
  <si>
    <t>Socadora automática de linha - 253 kW</t>
  </si>
  <si>
    <t>E9712</t>
  </si>
  <si>
    <t>Reguladora e distribuidora de lastro - 300 kW</t>
  </si>
  <si>
    <t>E9714</t>
  </si>
  <si>
    <t>Bate-estaca com martelo hidráulico - 450 kW</t>
  </si>
  <si>
    <t>E9716</t>
  </si>
  <si>
    <t>Conjunto bomba e macaco hidráulico para protensão com capacidade de 590 kN - 3,70 kW</t>
  </si>
  <si>
    <t>E9717</t>
  </si>
  <si>
    <t>Máquina policorte - 2,20 kW</t>
  </si>
  <si>
    <t>E9718</t>
  </si>
  <si>
    <t>Pórtico duplo de descarga e posicionamento de dormente - 89 kW</t>
  </si>
  <si>
    <t>E9719</t>
  </si>
  <si>
    <t>Talha manual com capacidade de 3 t</t>
  </si>
  <si>
    <t>E9720</t>
  </si>
  <si>
    <t>Conjunto bomba e macaco hidráulico para protensão com capacidade de 250 kN - 3,70 kW</t>
  </si>
  <si>
    <t>E9721</t>
  </si>
  <si>
    <t>Conjunto bomba e macaco hidráulico para protensão com capacidade de 1.150 kN - 5 kW</t>
  </si>
  <si>
    <t>E9722</t>
  </si>
  <si>
    <t>Conjunto bomba e macaco hidráulico para protensão com capacidade de 2.000 kN - 5 kW</t>
  </si>
  <si>
    <t>E9723</t>
  </si>
  <si>
    <t>Conjunto bomba e macaco hidráulico para protensão com capacidade de 2.500 kN - 7 kW</t>
  </si>
  <si>
    <t>E9724</t>
  </si>
  <si>
    <t>Conjunto bomba e macaco hidráulico para protensão com capacidade de 4.000 kN - 10 kW</t>
  </si>
  <si>
    <t>E9725</t>
  </si>
  <si>
    <t>Conjunto bomba e macaco hidráulico para protensão com capacidade de 5.400 kN - 10 kW</t>
  </si>
  <si>
    <t>E9726</t>
  </si>
  <si>
    <t>Bate-estaca Strauss - 15 kW</t>
  </si>
  <si>
    <t>E9727</t>
  </si>
  <si>
    <t>Posicionadora de trilhos - 7,40 kW</t>
  </si>
  <si>
    <t>E9728</t>
  </si>
  <si>
    <t>Tirefonadora/parafusadora portátil - 3,10 kW</t>
  </si>
  <si>
    <t>E9729</t>
  </si>
  <si>
    <t>Equipamento para pintura eletrostática com cabine simples de 5,50 kW e estufa de 2x120.000 kCal</t>
  </si>
  <si>
    <t>E9730</t>
  </si>
  <si>
    <t>Grupo vibrador com gerador - 2,80 kW</t>
  </si>
  <si>
    <t>E9731</t>
  </si>
  <si>
    <t>Máquina de furar dormente portátil - 1,50 kW</t>
  </si>
  <si>
    <t>E9732</t>
  </si>
  <si>
    <t>Máquina para furar dormente - 6,70 kW</t>
  </si>
  <si>
    <t>E9733</t>
  </si>
  <si>
    <t>Máquina tirefonadora e parafusadora - 6,70 kW</t>
  </si>
  <si>
    <t>E9734</t>
  </si>
  <si>
    <t>Bomba projetora de argamassa com capacidade de 2 m³/h - 5,50 kW</t>
  </si>
  <si>
    <t>E9735</t>
  </si>
  <si>
    <t>Máquina para serrar trilho - 5,00 kW</t>
  </si>
  <si>
    <t>E9736</t>
  </si>
  <si>
    <t>Máquina para furar trilho - 1,20 kW</t>
  </si>
  <si>
    <t>E9737</t>
  </si>
  <si>
    <t>Conjunto para pré-aquecimento de trilho em solda aluminotérmica</t>
  </si>
  <si>
    <t>E9738</t>
  </si>
  <si>
    <t>Máquina de esmerilhar topo e lateral de boleto - 5,20 kW</t>
  </si>
  <si>
    <t>E9742</t>
  </si>
  <si>
    <t>Trator agrícola sobre pneus com roçadeira articulada e capacidade de 1,12 m - 77 kW</t>
  </si>
  <si>
    <t>E9745</t>
  </si>
  <si>
    <t>Trator agrícola sobre pneus com roçadeira de arraste e capacidade de 1,50 m - 77 kW</t>
  </si>
  <si>
    <t>E9746</t>
  </si>
  <si>
    <t>Conjunto bomba e prensa para luva de emenda de 25 mm</t>
  </si>
  <si>
    <t>E9747</t>
  </si>
  <si>
    <t>Conjunto bomba e prensa para luva de emenda de 32 mm</t>
  </si>
  <si>
    <t>E9748</t>
  </si>
  <si>
    <t>Rosqueadeira para rosca cônica - 0,75 kW</t>
  </si>
  <si>
    <t>E9749</t>
  </si>
  <si>
    <t>Jateador portátil multiabrasivo com capacidade de 300 kg</t>
  </si>
  <si>
    <t>E9750</t>
  </si>
  <si>
    <t>Bomba de injeção de argamassa com capacidade de 50 l/min</t>
  </si>
  <si>
    <t>E9753</t>
  </si>
  <si>
    <t>Grupo gerador - 23 kVA</t>
  </si>
  <si>
    <t>E9754</t>
  </si>
  <si>
    <t>Grupo gerador - 68 kVA</t>
  </si>
  <si>
    <t>E9755</t>
  </si>
  <si>
    <t>Bomba de alta pressão para jet grouting de até 45 MPa - 150 kW</t>
  </si>
  <si>
    <t>E9756</t>
  </si>
  <si>
    <t>Calandra para chapas de aço até 25 mm - 22 kW</t>
  </si>
  <si>
    <t>E9758</t>
  </si>
  <si>
    <t>Vibroacabadora de asfalto sobre pneus - 82 kW</t>
  </si>
  <si>
    <t>E9760</t>
  </si>
  <si>
    <t>Perfuratriz manual para coroa diamantada - 1,60 kW</t>
  </si>
  <si>
    <t>E9761</t>
  </si>
  <si>
    <t>Guincho de coluna com capacidade de 200 kg - 0,92 kW</t>
  </si>
  <si>
    <t>E9762</t>
  </si>
  <si>
    <t>Rolo compactador de pneus autopropelido de 27 t - 85 kW</t>
  </si>
  <si>
    <t>E9763</t>
  </si>
  <si>
    <t>Grupo gerador - 40 kVA</t>
  </si>
  <si>
    <t>E9764</t>
  </si>
  <si>
    <t>Grupo gerador - 7,2 kVA</t>
  </si>
  <si>
    <t>E9765</t>
  </si>
  <si>
    <t>Grupo gerador - 569 kVA</t>
  </si>
  <si>
    <t>E9766</t>
  </si>
  <si>
    <t>Prensa hidráulica para fabricação de blocos pré-moldados - 20 kW</t>
  </si>
  <si>
    <t>E9767</t>
  </si>
  <si>
    <t>Compressor de ar portátil de 9,44 l/s (20 PCM) a gasolina - 5,22 kW</t>
  </si>
  <si>
    <t>E9768</t>
  </si>
  <si>
    <t>Compressor de ar portátil de 373,78 l/s (792 PCM) - 213,30 kW</t>
  </si>
  <si>
    <t>E9769</t>
  </si>
  <si>
    <t>Cunha hidráulica com três cilindros e acessórios com capacidade de 3.000 kN - 5,60 kW</t>
  </si>
  <si>
    <t>E9770</t>
  </si>
  <si>
    <t>Retroescavadeira de pneus com caçamba de escavação trapezoidal ou triangular com seção de corte inferior a 0,10 m² - 58 kW</t>
  </si>
  <si>
    <t>E9771</t>
  </si>
  <si>
    <t>Retroescavadeira de pneus com caçamba de escavação trapezoidal ou triangular com seção de corte de 0,10 a 0,15 m² - 58 kW</t>
  </si>
  <si>
    <t>E9772</t>
  </si>
  <si>
    <t>Retroescavadeira de pneus com caçamba de escavação trapezoidal ou triangular com seção de corte de 0,15 a 0,20 m² - 58 kW</t>
  </si>
  <si>
    <t>E9773</t>
  </si>
  <si>
    <t>Retroescavadeira de pneus com caçamba de escavação trapezoidal ou triangular com seção de corte de 0,20 a 0,30 m² - 58 kW</t>
  </si>
  <si>
    <t>E9774</t>
  </si>
  <si>
    <t>Retroescavadeira de pneus com caçamba de escavação trapezoidal ou triangular com seção de corte de 0,30 a 0,50 m² - 58 kW</t>
  </si>
  <si>
    <t>E9775</t>
  </si>
  <si>
    <t>Escavadeira hidráulica com martelo hidráulico de 1.700 kg - 103 kW</t>
  </si>
  <si>
    <t>E9776</t>
  </si>
  <si>
    <t>Grupo gerador - 174 kVA</t>
  </si>
  <si>
    <t>E9777</t>
  </si>
  <si>
    <t>Extrusora de barreira de concreto - 74 kW</t>
  </si>
  <si>
    <t>E9778</t>
  </si>
  <si>
    <t>Grupo gerador - 338 kVA</t>
  </si>
  <si>
    <t>E9779</t>
  </si>
  <si>
    <t>Grupo gerador - 113 kVA</t>
  </si>
  <si>
    <t>E9780</t>
  </si>
  <si>
    <t>Misturador automático para grauteamento com capacidade de 20 m³/h - 7 kW</t>
  </si>
  <si>
    <t>E9781</t>
  </si>
  <si>
    <t>Misturador com bomba para grauteamento tipo Flex E ou similar - 25 kW</t>
  </si>
  <si>
    <t>E9782</t>
  </si>
  <si>
    <t>Perfuratriz pneumática com avanço de coluna de 33,5 kg com capacidade de 2.280 gpm</t>
  </si>
  <si>
    <t>E9784</t>
  </si>
  <si>
    <t>Plataforma autopropelida com alcance de 12 m com capacidade de 700 kg - 24 kW</t>
  </si>
  <si>
    <t>E9785</t>
  </si>
  <si>
    <t>Guindaste móvel sobre pneus com 2 eixos com capacidade máxima de 55 t - 186 kW</t>
  </si>
  <si>
    <t>E9788</t>
  </si>
  <si>
    <t>Misturador de argamassa com capacidade de 0,250 m³ - 3,70 kW</t>
  </si>
  <si>
    <t>E9789</t>
  </si>
  <si>
    <t>Carro manual modelo plataforma de 150 x 80 cm com capacidade de 800 kg</t>
  </si>
  <si>
    <t>E9790</t>
  </si>
  <si>
    <t>Bomba para concreto projetado via úmida com capacidade de 10 m³/h - 14,70 kW</t>
  </si>
  <si>
    <t>E9791</t>
  </si>
  <si>
    <t>Bomba pneumática para injeção de resina com capacidade de 0,18 m³/h</t>
  </si>
  <si>
    <t>E9793</t>
  </si>
  <si>
    <t>Robot para concreto projetado com capacidade de 30 m³/h - 70 kW - com compressor diesel</t>
  </si>
  <si>
    <t>E9795</t>
  </si>
  <si>
    <t>Perfuratriz de superfície sobre pneus com martelo de topo e controle remoto via rádio - 60 kW</t>
  </si>
  <si>
    <t>E9797</t>
  </si>
  <si>
    <t>Jumbo eletro-hidráulico com 3 braços - 155 kW/237 kW</t>
  </si>
  <si>
    <t>E9798</t>
  </si>
  <si>
    <t>Perfuratriz hidráulica rotopercussiva - 123 kW</t>
  </si>
  <si>
    <t>E9013</t>
  </si>
  <si>
    <t>Caminhão tanque de asfalto com capacidade de 31.000 l - 265 kW</t>
  </si>
  <si>
    <t>A9335</t>
  </si>
  <si>
    <t>Cavalo mecânico estradeiro 6 x 2, PBT 23.000 kg - 265 kW - condição de trabalho severa - motorista de caminhão</t>
  </si>
  <si>
    <t>A9364</t>
  </si>
  <si>
    <t>Tanque isotérmico de asfalto com capacidade de 31.000 l</t>
  </si>
  <si>
    <t>E9018</t>
  </si>
  <si>
    <t>Cavalo mecânico com dolly intermediário e semirreboque de 4 eixos com capacidade de 53 t - 323 kW</t>
  </si>
  <si>
    <t>A9324</t>
  </si>
  <si>
    <t>Cavalo mecânico estradeiro 6 x 4, PBT 23.000 kg - 323 kW - motorista de veículo especial</t>
  </si>
  <si>
    <t>A9355</t>
  </si>
  <si>
    <t>Semirreboque com 4 eixos</t>
  </si>
  <si>
    <t>A9382</t>
  </si>
  <si>
    <t>Dolly intermediário com 2 eixos para semirreboque</t>
  </si>
  <si>
    <t>E9027</t>
  </si>
  <si>
    <t>Caminhão distribuidor de cimento e cal com capacidade de 17 m³ - 210 kW</t>
  </si>
  <si>
    <t>A9333</t>
  </si>
  <si>
    <t>Caminhão plataforma 8 x 2, PBTC 36.000 kg e distância entre eixos 4,8 m - 210 kW - motorista de caminhão</t>
  </si>
  <si>
    <t>A9365</t>
  </si>
  <si>
    <t>Distribuidor de cimento montado sobre chassi com capacidade de 17 m³</t>
  </si>
  <si>
    <t>E9037</t>
  </si>
  <si>
    <t>Plataforma de inspeção sob pontes montada em caminhão com capacidade de 500 kg e alcance de 15 m - 188 kW</t>
  </si>
  <si>
    <t>A9334</t>
  </si>
  <si>
    <t>Caminhão plataforma 8 x 2, PBT 29.000 kg e distância entre eixos 4,8 m - 188 kW - condição de trabalho severa - motorista de veículo especial</t>
  </si>
  <si>
    <t>A9378</t>
  </si>
  <si>
    <t>Plataforma telescópica para inspeção de pontes montada sobre chassi com capacidade de 500 kg</t>
  </si>
  <si>
    <t>E9041</t>
  </si>
  <si>
    <t>Caminhão carroceria com guindauto com capacidade de 45 t.m - 188 kW</t>
  </si>
  <si>
    <t>A9313</t>
  </si>
  <si>
    <t>Caminhão plataforma 6 x 2, PBT 23.000 kg e distância entre eixos 5,4 m - 188 kW - motorista de veículo especial</t>
  </si>
  <si>
    <t>A9351</t>
  </si>
  <si>
    <t>Carroceria de madeira com capacidade de 11 t</t>
  </si>
  <si>
    <t>A9373</t>
  </si>
  <si>
    <t>Guindaste articulado montado sobre chassi com capacidade de 45 t.m</t>
  </si>
  <si>
    <t>E9082</t>
  </si>
  <si>
    <t>Bate-estaca hidráulico para defensas montado em caminhão guindauto com capacidade de 20 t.m e carroceria de 4 t - 136 kW</t>
  </si>
  <si>
    <t>A9323</t>
  </si>
  <si>
    <t>Caminhão plataforma 4 x 2, PBT 14.300 kg e distância entre eixos 4,8 m - 136 kW - condição de trabalho severa - motorista de caminhão</t>
  </si>
  <si>
    <t>A9347</t>
  </si>
  <si>
    <t>Carroceria de madeira com capacidade de 4 t</t>
  </si>
  <si>
    <t>A9372</t>
  </si>
  <si>
    <t>Guindaste articulado montado sobre chassi com capacidade de 20 t.m</t>
  </si>
  <si>
    <t>A9379</t>
  </si>
  <si>
    <t>Bate-estaca hidráulico para defensas metálicas montada sobre chassi</t>
  </si>
  <si>
    <t>E9097</t>
  </si>
  <si>
    <t>Caminhão de resgate de veículos leves com plataforma com capacidade de 4 t - 115 kW</t>
  </si>
  <si>
    <t>A9326</t>
  </si>
  <si>
    <t>Caminhão plataforma 4 x 2 PBT 9.600 kg e distância entre eixos 3,7 m - 115 kW - motorista de veículo especial</t>
  </si>
  <si>
    <t>A9374</t>
  </si>
  <si>
    <t>Plataforma hidráulica para resgate de veículos montada sobre chassi com capacidade de 4 t</t>
  </si>
  <si>
    <t>E9098</t>
  </si>
  <si>
    <t>Caminhão de resgate de veículos de porte médio com capacidade do guincho de 20 t - 136 kW</t>
  </si>
  <si>
    <t>A9306</t>
  </si>
  <si>
    <t>Caminhão plataforma 4 x 2, PBT 16.000 kg e distância entre eixos 3,6 m - 136 kW - motorista de veículo especial</t>
  </si>
  <si>
    <t>A9375</t>
  </si>
  <si>
    <t>Guincho rebocador para resgate de veículos montada sobre chassi com capacidade de 20 t</t>
  </si>
  <si>
    <t>E9099</t>
  </si>
  <si>
    <t>Caminhão de resgate de veículos pesados com dois guinchos com capacidade de 35 t - 240 kW</t>
  </si>
  <si>
    <t>A9320</t>
  </si>
  <si>
    <t>Caminhão plataforma 6 x 2, PBT 23.000 kg e distância entre eixos 4,8 m - 240 kW - motorista de veículo especial</t>
  </si>
  <si>
    <t>A9376</t>
  </si>
  <si>
    <t>Guincho rebocador para resgate de veículos montada sobre chassi com capacidade de 35 t</t>
  </si>
  <si>
    <t>Cavalo mecânico sem reboque - 210 kW</t>
  </si>
  <si>
    <t>A9310</t>
  </si>
  <si>
    <t>Cavalo mecânico 4 x 2, PBT 16.000 kg - 210 kW - motorista de caminhão</t>
  </si>
  <si>
    <t>E9114</t>
  </si>
  <si>
    <t>Painel com seta luminosa para montagem em caminhão</t>
  </si>
  <si>
    <t>A9380</t>
  </si>
  <si>
    <t>Painel com seta luminosa montado sobre chassi</t>
  </si>
  <si>
    <t>E9115</t>
  </si>
  <si>
    <t>Amortecedor retrátil (AMC) para montagem em caminhão</t>
  </si>
  <si>
    <t>A9381</t>
  </si>
  <si>
    <t>Amortecedor retrátil montado em caminhão</t>
  </si>
  <si>
    <t>E9145</t>
  </si>
  <si>
    <t>Caminhão basculante para concreto com capacidade de 7 m³ - 188 kW</t>
  </si>
  <si>
    <t>A9316</t>
  </si>
  <si>
    <t>Caminhão plataforma 8 x 2, PBT 29.000 kg e distância entre eixos 4,8 m - 188 kW - motorista de caminhão</t>
  </si>
  <si>
    <t>A9340</t>
  </si>
  <si>
    <t>Caçamba basculante para concreto com capacidade de 7 m³</t>
  </si>
  <si>
    <t>E9146</t>
  </si>
  <si>
    <t>Caminhão silo com capacidade de 30 m³ - 265 kW</t>
  </si>
  <si>
    <t>A9357</t>
  </si>
  <si>
    <t>Semirreboque silo para cimento com capacidade de 30 m³</t>
  </si>
  <si>
    <t>E9169</t>
  </si>
  <si>
    <t>Cavalo mecânico com dolly pneumático de 4 eixos e mesas de giro com capacidade de 57 t - 323 kW</t>
  </si>
  <si>
    <t>A9385</t>
  </si>
  <si>
    <t>Conjunto de duas mesas de giro para quinta roda ou reboque com capacidade de 100 t cada</t>
  </si>
  <si>
    <t>A9389</t>
  </si>
  <si>
    <t>Dolly pneumático com capacidade de 48 t e 4 eixos</t>
  </si>
  <si>
    <t>E9170</t>
  </si>
  <si>
    <t>Cavalo mecânico com dois dollys pneumáticos de 3 e 4 eixos e mesas de giro com capacidade de 77 t - 323 kW</t>
  </si>
  <si>
    <t>A9386</t>
  </si>
  <si>
    <t>Cavalo mecânico estradeiro 6 x 4, CMT 123.000 kg - 323 kW - motorista de veículo especial</t>
  </si>
  <si>
    <t>A9387</t>
  </si>
  <si>
    <t>Dolly pneumático com capacidade de 28,5 t e 3 eixos</t>
  </si>
  <si>
    <t>E9171</t>
  </si>
  <si>
    <t>Cavalo mecânico com dois dollys pneumáticos de 4 e 5 eixos e mesas de giro com capacidade de 111 t - 440 kW</t>
  </si>
  <si>
    <t>A9325</t>
  </si>
  <si>
    <t>Cavalo mecânico 8 x 8, PBT 26.000 kg - 440 kW -  motorista de veículo especial</t>
  </si>
  <si>
    <t>A9388</t>
  </si>
  <si>
    <t>Dolly pneumático com capacidade de 60 t e 5 eixos</t>
  </si>
  <si>
    <t>E9199</t>
  </si>
  <si>
    <t>Caminhão com sistema de hidrojateamento de alta pressão e vácuo para limpeza e desobstrução de bueiros com capacidade total de 15.600 l - 188 kW</t>
  </si>
  <si>
    <t>A9299</t>
  </si>
  <si>
    <t>Equipamento com sistema de hidrojateamento de alta pressão e vácuo para limpeza e desobstrução de bueiros com diâmetro de até 1.500 mm com capacidade total de 15.600 l</t>
  </si>
  <si>
    <t>E9201</t>
  </si>
  <si>
    <t>Caminhão basculante para rocha com capacidade de 12 m³ - 188 kW com periculosidade</t>
  </si>
  <si>
    <t>A9327</t>
  </si>
  <si>
    <t>Caminhão plataforma 8 x 2 PBT 29.000 kg e distância entre eixos 4,8 m - 188 kW - motorista de veículo especial com periculosidade</t>
  </si>
  <si>
    <t>A9343</t>
  </si>
  <si>
    <t>Caçamba basculante para rocha com capacidade de 12 m³</t>
  </si>
  <si>
    <t>E9202</t>
  </si>
  <si>
    <t>Plataforma pantográfica montada em caminhão - 115 kW com periculosidade</t>
  </si>
  <si>
    <t>A9300</t>
  </si>
  <si>
    <t>Caminhão plataforma 4 x 2, PBT 8.300 kg e distância entre eixos 3,7 m - 115 kW - motorista de veículo especial com periculosidade</t>
  </si>
  <si>
    <t>A9383</t>
  </si>
  <si>
    <t>Plataforma pantográfica hidráulica montada sobre chassi com capacidade de 600 kg - com periculosidade</t>
  </si>
  <si>
    <t>Caminhão basculante com capacidade de 6 m³ - 136 kW</t>
  </si>
  <si>
    <t>A9307</t>
  </si>
  <si>
    <t>Caminhão plataforma 4 x 2, PBT 16.000 kg e distância entre eixos 3,6 m - 136 kW - motorista de caminhão</t>
  </si>
  <si>
    <t>A9338</t>
  </si>
  <si>
    <t>Caçamba basculante com capacidade de 6 m³</t>
  </si>
  <si>
    <t>E9508</t>
  </si>
  <si>
    <t>Caminhão carroceria com capacidade de 9 t - 136 kW</t>
  </si>
  <si>
    <t>A9309</t>
  </si>
  <si>
    <t>Caminhão plataforma 4 x 2, PBT 16.000 kg e distância entre eixos 4,8 m - 136 kW - motorista de caminhão</t>
  </si>
  <si>
    <t>A9350</t>
  </si>
  <si>
    <t>Carroceria de madeira com capacidade de 9 t</t>
  </si>
  <si>
    <t>A9363</t>
  </si>
  <si>
    <t>Tanque espargidor de asfalto com capacidade de 6.000 l - 7 kW</t>
  </si>
  <si>
    <t>E9520</t>
  </si>
  <si>
    <t>Caminhão com caçamba térmica com capacidade de 6 m³ - 188 kW</t>
  </si>
  <si>
    <t>A9311</t>
  </si>
  <si>
    <t>Caminhão plataforma 6 x 2, PBT 23.000 kg e distância entre eixos 4,8 m - 188 kW - motorista de caminhão</t>
  </si>
  <si>
    <t>A9339</t>
  </si>
  <si>
    <t>Caçamba térmica com capacidade de 6 m³</t>
  </si>
  <si>
    <t>E9571</t>
  </si>
  <si>
    <t>Caminhão tanque com capacidade de 10.000 l - 188 kW</t>
  </si>
  <si>
    <t>A9332</t>
  </si>
  <si>
    <t>Caminhão plataforma 6 x 2, PBT 23.000 kg e distância entre eixos 4,8 m - 188 kW - condição de trabalho severa - motorista de caminhão</t>
  </si>
  <si>
    <t>A9360</t>
  </si>
  <si>
    <t>Tanque para transporte de água com capacidade de 10.000 l</t>
  </si>
  <si>
    <t>E9575</t>
  </si>
  <si>
    <t>Caminhão basculante com caçamba estanque com capacidade de 14 m³ - 188 kW</t>
  </si>
  <si>
    <t>A9317</t>
  </si>
  <si>
    <t>Caminhão plataforma 8 x 2, PBT 29.000 kg e distância entre eixos 4,8 m - 188 kW - motorista de veículo especial</t>
  </si>
  <si>
    <t>A9345</t>
  </si>
  <si>
    <t>Caçamba basculante estanque com capacidade de 14 m³</t>
  </si>
  <si>
    <t>Caminhão basculante com capacidade de 10 m³ - 188 kW</t>
  </si>
  <si>
    <t>A9342</t>
  </si>
  <si>
    <t>Caçamba basculante com capacidade de 10 m³</t>
  </si>
  <si>
    <t>E9592</t>
  </si>
  <si>
    <t>Caminhão carroceria com capacidade de 15 t - 188 kW</t>
  </si>
  <si>
    <t>A9314</t>
  </si>
  <si>
    <t>Caminhão plataforma 6 x 2, PBT 23.000 kg e distância entre eixos 5,4 m - 188 kW - motorista de caminhão</t>
  </si>
  <si>
    <t>A9352</t>
  </si>
  <si>
    <t>Carroceria de madeira com capacidade de 15 t</t>
  </si>
  <si>
    <t>E9600</t>
  </si>
  <si>
    <t>Caminhão betoneira com capacidade de 8 m³ - 188 kW</t>
  </si>
  <si>
    <t>A9346</t>
  </si>
  <si>
    <t>Misturador de concreto para montagem em chassi de caminhão com capacidade de 8 m³</t>
  </si>
  <si>
    <t>E9604</t>
  </si>
  <si>
    <t>Caminhão basculante para rocha com capacidade de 8 m³ - 210 kW</t>
  </si>
  <si>
    <t>A9315</t>
  </si>
  <si>
    <t>Caminhão basculante 6 x 4, PBT 23.000 kg e distância entre eixos 3,6 m - 210 kW -  motorista de caminhão</t>
  </si>
  <si>
    <t>A9341</t>
  </si>
  <si>
    <t>Caçamba basculante para rocha com capacidade de 8 m³</t>
  </si>
  <si>
    <t>Caminhão tanque com capacidade de 6.000 l - 136 kW</t>
  </si>
  <si>
    <t>A9358</t>
  </si>
  <si>
    <t>Tanque para transporte de água com capacidade de 6.000 l</t>
  </si>
  <si>
    <t>E9644</t>
  </si>
  <si>
    <t>Caminhão demarcador de faixas com sistema de pintura a frio - 28 kW/115 kW</t>
  </si>
  <si>
    <t>A9302</t>
  </si>
  <si>
    <t>Caminhão plataforma 4 x 2, PBT 8.300 kg e distância entre eixos 4,4 m - 115 kW - motorista de veículo especial</t>
  </si>
  <si>
    <t>A9368</t>
  </si>
  <si>
    <t>Equipamento demarcador de faixas a frio montado sobre chassi com capacidade de 800 l - 28 kW</t>
  </si>
  <si>
    <t>E9645</t>
  </si>
  <si>
    <t>Caminhão demarcador de faixas com sistema de pintura a quente - 5 kW/30,10 kW/136 kW</t>
  </si>
  <si>
    <t>A9305</t>
  </si>
  <si>
    <t>Caminhão plataforma 4 x 2, PBT 14.300 kg e distância entre eixos 4,8 m - 136 kW - motorista de veículo especial</t>
  </si>
  <si>
    <t>A9328</t>
  </si>
  <si>
    <t>Compressor de ar portátil de 70,79 l/s (150 PCM) sem reboque - 30,10 kW</t>
  </si>
  <si>
    <t>A9369</t>
  </si>
  <si>
    <t>Equipamento demarcador de faixas a quente montado sobre chassi com capacidade de 500 l - 5,0 kW</t>
  </si>
  <si>
    <t>E9663</t>
  </si>
  <si>
    <t>Caminhão basculante com capacidade de 4 m³ - 136 kW</t>
  </si>
  <si>
    <t>A9304</t>
  </si>
  <si>
    <t>Caminhão plataforma 4 x 2, PBT 14.300 kg e distância entre eixos 4,8 m - 136 kW - motorista de caminhão</t>
  </si>
  <si>
    <t>A9336</t>
  </si>
  <si>
    <t>Caçamba basculante com capacidade de 4 m³</t>
  </si>
  <si>
    <t>Cavalo mecânico com semirreboque com capacidade de 22 t - 240 kW</t>
  </si>
  <si>
    <t>A9318</t>
  </si>
  <si>
    <t>Cavalo mecânico 4 x 2, PBT 16.000 kg - 240 kW - motorista de veículo especial</t>
  </si>
  <si>
    <t>A9353</t>
  </si>
  <si>
    <t>Semirreboque com 2 eixos</t>
  </si>
  <si>
    <t>Cavalo mecânico com semirreboque com capacidade de 30 t - 265 kW</t>
  </si>
  <si>
    <t>A9321</t>
  </si>
  <si>
    <t>Cavalo mecânico estradeiro 6 x 2, PBT 23.000 kg - 265 kW - motorista de caminhão</t>
  </si>
  <si>
    <t>A9354</t>
  </si>
  <si>
    <t>Semirreboque com 3 eixos</t>
  </si>
  <si>
    <t>E9667</t>
  </si>
  <si>
    <t>Caminhão basculante com capacidade de 14 m³ - 188 kW</t>
  </si>
  <si>
    <t>A9344</t>
  </si>
  <si>
    <t>Caçamba basculante com capacidade de 14 m³</t>
  </si>
  <si>
    <t>E9669</t>
  </si>
  <si>
    <t>Caminhão tanque com capacidade de 8.000 l - 136 kW</t>
  </si>
  <si>
    <t>A9331</t>
  </si>
  <si>
    <t>Caminhão plataforma 4 x 2, PBT 16.000 kg e distância entre eixos 4,8 m - 136 kW - condição de trabalho severa - motorista de caminhão</t>
  </si>
  <si>
    <t>A9359</t>
  </si>
  <si>
    <t>Tanque para transporte de água com capacidade de 8.000 l</t>
  </si>
  <si>
    <t>E9670</t>
  </si>
  <si>
    <t>Usina móvel de lama asfáltica ou microrrevestimento com cavalo mecânico com capacidade de 12 m³ - 95,6 kW/240 kW</t>
  </si>
  <si>
    <t>A9319</t>
  </si>
  <si>
    <t>Cavalo mecânico 4 x 2, PBT 16.000 kg - 240 kW - condição de trabalho severa - motorista de veículo especial</t>
  </si>
  <si>
    <t>A9367</t>
  </si>
  <si>
    <t>Usina de lama asfáltica ou microrrevestimento asfáltico rebocável com capacidade de 12 m³ - 95,6 kW</t>
  </si>
  <si>
    <t>E9672</t>
  </si>
  <si>
    <t>Caminhão basculante para rocha com capacidade de 12 m³ - 188 kW</t>
  </si>
  <si>
    <t>E9679</t>
  </si>
  <si>
    <t>Cavalo mecânico com dois reboques hidropneumáticos de 5 e 4 eixos e mesas de giro com capacidade de 130 t - 440 kW</t>
  </si>
  <si>
    <t>A9384</t>
  </si>
  <si>
    <t>Reboque hidropneumático com capacidade de 166 t e 4 eixos</t>
  </si>
  <si>
    <t>A9390</t>
  </si>
  <si>
    <t>Reboque hidropneumático com capacidade de 117 t e 5 eixos</t>
  </si>
  <si>
    <t>E9680</t>
  </si>
  <si>
    <t>Caminhão tanque com capacidade de 13.000 l - 188 kW</t>
  </si>
  <si>
    <t>A9361</t>
  </si>
  <si>
    <t>Tanque para transporte de água com capacidade de 13.000 l</t>
  </si>
  <si>
    <t>Caminhão carroceria com guindauto com capacidade de 20 t.m - 136 kW</t>
  </si>
  <si>
    <t>A9308</t>
  </si>
  <si>
    <t>Caminhão plataforma 4 x 2, PBT 16.000 kg e distância entre eixos 4,8 m - 136 kW - motorista de veículo especial</t>
  </si>
  <si>
    <t>A9349</t>
  </si>
  <si>
    <t>Carroceria de madeira com capacidade de 7 t</t>
  </si>
  <si>
    <t>Caminhão carroceria com capacidade de 5 t - 115 kW</t>
  </si>
  <si>
    <t>A9303</t>
  </si>
  <si>
    <t>Caminhão plataforma 4 x 2, PBT 9.600 kg e distância entre eixos 3,7 m - 115 kW - motorista de caminhão</t>
  </si>
  <si>
    <t>A9348</t>
  </si>
  <si>
    <t>Carroceria de madeira com capacidade de 5 t</t>
  </si>
  <si>
    <t>E9690</t>
  </si>
  <si>
    <t>Caminhão carroceria com guindauto e cesto aéreo com capacidade de 10 t.m - 136 kW</t>
  </si>
  <si>
    <t>A9329</t>
  </si>
  <si>
    <t>Cesto aéreo simples isolado com capacidade para 135 kg</t>
  </si>
  <si>
    <t>A9330</t>
  </si>
  <si>
    <t>Guindaste articulado montado sobre chassi com capacidade de 10 t.m</t>
  </si>
  <si>
    <t>E9693</t>
  </si>
  <si>
    <t>Caminhão demarcador de faixas com sistema de pintura Spray - 115 kW</t>
  </si>
  <si>
    <t>A9322</t>
  </si>
  <si>
    <t>Caminhão plataforma 4 x 2, PBT 9.600 kg e distância entre eixos 3,7 m - 115 kW - condição de trabalho severa - motorista de caminhão</t>
  </si>
  <si>
    <t>A9370</t>
  </si>
  <si>
    <t>Equipamento demarcador de faixas sistema spray montado sobre chassi com capacidade 1.080 l</t>
  </si>
  <si>
    <t>E9783</t>
  </si>
  <si>
    <t>Plataforma pantográfica montada em caminhão - 115 kW</t>
  </si>
  <si>
    <t>A9301</t>
  </si>
  <si>
    <t>Caminhão plataforma 4 x 2, PBT 8.300 kg e distância entre eixos 3,7 m - 115 kW - motorista de veículo especial</t>
  </si>
  <si>
    <t>A9377</t>
  </si>
  <si>
    <t>Plataforma pantográfica hidráulica montada sobre chassi com capacidade de 600 kg</t>
  </si>
  <si>
    <t>E9787</t>
  </si>
  <si>
    <t>Bomba para concreto com lança montada sobre chassi com capacidade de 50 m³/h - 136 kW</t>
  </si>
  <si>
    <t>A9371</t>
  </si>
  <si>
    <t>Bomba para concreto com lança montada sobre chassi com capacidade de 50 m³/h</t>
  </si>
  <si>
    <t>E9792</t>
  </si>
  <si>
    <t>Caminhão para hidrossemeadura com capacidade de 7.500 l - 136 kW</t>
  </si>
  <si>
    <t>A9362</t>
  </si>
  <si>
    <t>Tanque para hidrossemeadura com capacidade de 7.500 l</t>
  </si>
  <si>
    <t>ÍNDICE DE PAVIMENTAÇÃO DNIT</t>
  </si>
  <si>
    <t>TIPOLOGIA DO MATERIAL</t>
  </si>
  <si>
    <t>LIGANTE BETUMINOSO</t>
  </si>
  <si>
    <t>IMPOSTOS</t>
  </si>
  <si>
    <t>COFINS</t>
  </si>
  <si>
    <t>DATA INICIAL</t>
  </si>
  <si>
    <t>ÍNDICE INICIAL</t>
  </si>
  <si>
    <t>PIS</t>
  </si>
  <si>
    <t>LEGENDA</t>
  </si>
  <si>
    <t>DATA FINAL</t>
  </si>
  <si>
    <t>ÍNDICE FINAL</t>
  </si>
  <si>
    <t xml:space="preserve"> ICMS</t>
  </si>
  <si>
    <t>ENTRADA DE DADOS</t>
  </si>
  <si>
    <t>DATA-BASE</t>
  </si>
  <si>
    <t>PRODUTOS</t>
  </si>
  <si>
    <t>LOCALIDADES</t>
  </si>
  <si>
    <t>CUSTO ANP (R$/Kg)</t>
  </si>
  <si>
    <t>CUSTO ANP</t>
  </si>
  <si>
    <t>IMPOSTOS DO PRODUTO</t>
  </si>
  <si>
    <t>CUSTO DO PRODUTO COM IMPOSTOS</t>
  </si>
  <si>
    <t>DMT's</t>
  </si>
  <si>
    <t>ICMS</t>
  </si>
  <si>
    <t>ATUALIZAÇÃO DO CUSTO DE TRANSPORTE</t>
  </si>
  <si>
    <t>CUSTO DO TRANSPORTE RODOVIA PAVIMENTADA COM IMPOSTOS E ATUALIZAÇÃO MONETÁRIA</t>
  </si>
  <si>
    <t xml:space="preserve">PEDÁGIO </t>
  </si>
  <si>
    <t>TOTAL TRANSPORTE</t>
  </si>
  <si>
    <t>TOTAL PRODUTO</t>
  </si>
  <si>
    <t>REFINARIAS</t>
  </si>
  <si>
    <t>ENDEREÇO</t>
  </si>
  <si>
    <t>ORIGEM
REFINARIAS / DISTRIBUIDORAS</t>
  </si>
  <si>
    <t>ESTADO</t>
  </si>
  <si>
    <t>REGIÃO</t>
  </si>
  <si>
    <t>R$/t</t>
  </si>
  <si>
    <t>KM</t>
  </si>
  <si>
    <t>CAP 50/70</t>
  </si>
  <si>
    <t>Refinaria Abreu e Lima</t>
  </si>
  <si>
    <t>Rodovia PE 60, Km 10 - Ipojuca - PE CEP:55590-000</t>
  </si>
  <si>
    <t>Refinaria Potiguar Clara Camarão</t>
  </si>
  <si>
    <t>Rodovia RN 221, KM 25 - Guamaré - RN CEP:59598-000</t>
  </si>
  <si>
    <t>FORTALEZA - CE</t>
  </si>
  <si>
    <t>Complexo Petroquímico do Rio de Janeiro (Comperj)</t>
  </si>
  <si>
    <t>Rodovia Estadual RJ-116 - Km 5,2 - Acesso A-1, s/n, Complemento Sambaetiba - Zona Urbana do 4º Distrito de Itaboraí - RJ CEP:24841-203</t>
  </si>
  <si>
    <t>GUAMARÉ - RN</t>
  </si>
  <si>
    <t>-</t>
  </si>
  <si>
    <t>IPOJUCA - PE</t>
  </si>
  <si>
    <t>SÃO FRANCISCO DO CONDE - BA</t>
  </si>
  <si>
    <t>BETIM - MG</t>
  </si>
  <si>
    <t>CAP MODIF. C/ POLÍMERO 60/85</t>
  </si>
  <si>
    <t>Palmas - TO</t>
  </si>
  <si>
    <t>UBERLANDIA - MG</t>
  </si>
  <si>
    <t>GOIANIRA - GO</t>
  </si>
  <si>
    <t>BRASÍLIA - DF</t>
  </si>
  <si>
    <t>APARECIDA DE GOIANIA - GO</t>
  </si>
  <si>
    <t>ANÁPOLIS - GO</t>
  </si>
  <si>
    <t>CM-30</t>
  </si>
  <si>
    <t>RR1-C</t>
  </si>
  <si>
    <t>DUQUE DE CAXIAS - RJ</t>
  </si>
  <si>
    <t>SARZEDO - MG</t>
  </si>
  <si>
    <t>EMULSÕES ASFÁLTICAS RR-2C</t>
  </si>
  <si>
    <t>EMULSÕES ASFÁLTICAS RR-1C</t>
  </si>
  <si>
    <t>EMULSÕES ASFÁLTICAS RM-2C</t>
  </si>
  <si>
    <t>EMULSÕES ASFÁLTICAS RM-1C</t>
  </si>
  <si>
    <t>EMULSÕES ASFÁLTICAS RL-1C</t>
  </si>
  <si>
    <t>EMULSÕES ASF. MOD. POR POLÍMEROS RR2C-E</t>
  </si>
  <si>
    <t>EMULSÕES ASF. MOD. POR POLÍMEROS RR1C-E</t>
  </si>
  <si>
    <t>EMULSÕES ASF. MOD. POR POLÍMEROS RM1C-E</t>
  </si>
  <si>
    <t>EMULSÕES ASF. MOD. POR POLÍMEROS RL1C-E</t>
  </si>
  <si>
    <t>EMULSÕES ASF. MOD. POR POLÍMEROS RC1C-E</t>
  </si>
  <si>
    <t>EMULSÃO ASFÁLTICA PARA SERVIÇO DE IMPRIMAÇÃO</t>
  </si>
  <si>
    <t>EMULSÃO ASFÁLTICA DE RUPTURA LENTA DE CARGA NEUTRA PARA SERVIÇO DE LAMA ASFÁLTICA</t>
  </si>
  <si>
    <t>EMULSÃO ASFÁLTICA DE RUPTURA LENTA CATIÔNICA PARA SERVIÇO DE LAMA ASFÁLTICA</t>
  </si>
  <si>
    <t>EMULSÃO ASFÁLTICA CATIÔNICA DE RUPTURA CONTROLADA PARA SERVIÇO DE LAMA ASFÁLTICA</t>
  </si>
  <si>
    <t>CIMENTOS ASFÁLTICOS CAP-85-100</t>
  </si>
  <si>
    <t>CIMENTOS ASFÁLTICOS CAP-50-70</t>
  </si>
  <si>
    <t>CIMENTOS ASFÁLTICOS CAP-30-45</t>
  </si>
  <si>
    <t>CIMENTOS ASFÁLTICOS CAP-150-200</t>
  </si>
  <si>
    <t>CAP MODIFICADO POR POLÍMERO 65-90-E</t>
  </si>
  <si>
    <t>CAP MODIFICADO POR POLÍMERO 60-85-E</t>
  </si>
  <si>
    <t>CAP MODIFICADO POR POLÍMERO 55-75-E</t>
  </si>
  <si>
    <t>CAP MODIFICADO POR BORRACHA DE PNEU AB8</t>
  </si>
  <si>
    <t>CAP MODIFICADO POR BORRACHA DE PNEU AB22</t>
  </si>
  <si>
    <t>ASFALTOS DILUÍDOS CR-70</t>
  </si>
  <si>
    <t>ASFALTOS DILUÍDOS CR-250</t>
  </si>
  <si>
    <t>ASFALTOS DILUÍDOS CM-70</t>
  </si>
  <si>
    <t>ASFALTOS DILUÍDOS CM-30</t>
  </si>
  <si>
    <t>Tocantins</t>
  </si>
  <si>
    <t>Sergipe</t>
  </si>
  <si>
    <t>São Paulo</t>
  </si>
  <si>
    <t>Santa Catarina</t>
  </si>
  <si>
    <t>Roraima</t>
  </si>
  <si>
    <t>Rondônia</t>
  </si>
  <si>
    <t>Rio Grande do Sul</t>
  </si>
  <si>
    <t>Rio Grande do Norte</t>
  </si>
  <si>
    <t>Rio de Janeiro</t>
  </si>
  <si>
    <t>Piauí</t>
  </si>
  <si>
    <t>Pernambuco</t>
  </si>
  <si>
    <t>Paraná</t>
  </si>
  <si>
    <t>Paraíba</t>
  </si>
  <si>
    <t>Pará</t>
  </si>
  <si>
    <t>Minas Gerais</t>
  </si>
  <si>
    <t>Mato Grosso do Sul</t>
  </si>
  <si>
    <t>Mato Grosso</t>
  </si>
  <si>
    <t>Maranhão</t>
  </si>
  <si>
    <t>Goiás</t>
  </si>
  <si>
    <t>Espírito Santo</t>
  </si>
  <si>
    <t>Distrito Federal</t>
  </si>
  <si>
    <t>Ceará</t>
  </si>
  <si>
    <t>Bahia</t>
  </si>
  <si>
    <t>Amazonas</t>
  </si>
  <si>
    <t>Amapá</t>
  </si>
  <si>
    <t>Alagoas</t>
  </si>
  <si>
    <t>Acre</t>
  </si>
  <si>
    <t>SÃO JOSÉ DOS CAMPOS - SP</t>
  </si>
  <si>
    <t>Rodovia Presidente Dutra, KM 143, S/N Bairro Jardim Diamante - São José dos Campos – SP CEP:12223-900</t>
  </si>
  <si>
    <t>Refinaria Henrique Lage (Revap)</t>
  </si>
  <si>
    <t>PAULÍNIA - SP</t>
  </si>
  <si>
    <t>Rodovia SP 332 - Km. 130 Bonfim - Paulínia – SP CEP:13140-000</t>
  </si>
  <si>
    <t>Refinaria de Paulínia (Replan)</t>
  </si>
  <si>
    <t>CUBATÃO - SP</t>
  </si>
  <si>
    <t>Av. 9 de abril, 777 - Jardim das Indústrias Cubatão - SP CEP:11505-000</t>
  </si>
  <si>
    <t>Refinaria Presidente Bernardes (RPBC)</t>
  </si>
  <si>
    <t>ARAUCÁRIA - PR</t>
  </si>
  <si>
    <t>Rodovia do Xisto, BR 476, km 16 Araucária - PR CEP:83707-440</t>
  </si>
  <si>
    <t>Refinaria Presidente Getúlio Vargas (Repar)</t>
  </si>
  <si>
    <t>Av. Refinaria Gabriel Passos, 690 Distrito Industrial Paulo Camilo Sul Betim - MG CEP:32669-205</t>
  </si>
  <si>
    <t>Refinaria Gabriel Passos (Regap)</t>
  </si>
  <si>
    <t>SÃO MATEUS DO SUL - PR</t>
  </si>
  <si>
    <t>Rodovia do Xisto, BR 476, km 153 São Mateus do Sul – PR CEP 83900-000</t>
  </si>
  <si>
    <t>Unidade de Industrialização do Xisto (SIX)</t>
  </si>
  <si>
    <t>CANOAS - RS</t>
  </si>
  <si>
    <t>Rio grande do sul</t>
  </si>
  <si>
    <t>Avenida Getúlio Vargas, 11001 - Bairro Brigadeira Canoas - RS - Brasil CEP:92420-221</t>
  </si>
  <si>
    <t>Refinaria Alberto Pasqualini (Refap)</t>
  </si>
  <si>
    <t>Rodovia Washington Luiz, km 113,7 Campos Elíseos – Duque de Caxias - RJ CEP:25213-005</t>
  </si>
  <si>
    <t>Refinaria Duque de Caxias (Reduc)</t>
  </si>
  <si>
    <t>MAUÁ - SP</t>
  </si>
  <si>
    <t>Av. Alberto Soares Sampaio, 2122-A Capuava – Mauá - SP</t>
  </si>
  <si>
    <t>Refinaria Capuava (Recap)</t>
  </si>
  <si>
    <t>Av. Leite Barbosa, s/nº - Mucuripe Fortaleza - Ceará CEP:60180-420</t>
  </si>
  <si>
    <t>Refinaria Lubrificantes e Derivados do Nordeste (Lubnor)</t>
  </si>
  <si>
    <t>Rodovia BA 523, KM 4 – Mataripe São Francisco do Conde - BA CEP:43900-000</t>
  </si>
  <si>
    <t>Refinaria Landulpho Alves (RLAM)</t>
  </si>
  <si>
    <t>AQUISIÇÃO DO PRODUTO</t>
  </si>
  <si>
    <t>TOTAL GERAL ( TRANSP + AQUISIÇÃO)</t>
  </si>
  <si>
    <t xml:space="preserve">CUSTO </t>
  </si>
  <si>
    <t>CIDADE</t>
  </si>
  <si>
    <t>CUSTO DO TRANSPORTE RODOVIA PAVIMENTADA</t>
  </si>
  <si>
    <t>Data ANP</t>
  </si>
  <si>
    <t>CAP50/70</t>
  </si>
  <si>
    <t>As empresas tributadas pelo Lucro Real pagam 1,65% de PIS e 7,60% de COFINS</t>
  </si>
  <si>
    <t>As empresas tributadas pelo Lucro Presumido pagam 0,65% de PIS e 3% de COFINS</t>
  </si>
  <si>
    <t>REAJUSTE</t>
  </si>
  <si>
    <t>MEMÓRIA DE CÁLCULO</t>
  </si>
  <si>
    <t>PONTA GROSSA - PR</t>
  </si>
  <si>
    <t>RUA MAQUINISTA  ELEODORO JACINTO, 100  - OFICINAS - CEP:84045-170</t>
  </si>
  <si>
    <t>PETROBRAS DISTRIBUIDORA S.A.</t>
  </si>
  <si>
    <t>MARIALVA - PR</t>
  </si>
  <si>
    <t>BR 376, PARQUE INDUSTRIAL, S/N LOTE 6/7/7-A-3-1 - GL.PATR.MARIALVA - CEP:86990-000</t>
  </si>
  <si>
    <t>CASA DO ASFALTO DISTRIBUIDORA, INDÚSTRIA E COMÉRCIO DE ASFALTO LTDA.</t>
  </si>
  <si>
    <t>RIO DE JANEIRO - RJ</t>
  </si>
  <si>
    <t>AVENIDA CANAL DA PAVUNA, 620  - PAVUNA - CEP:21535-630</t>
  </si>
  <si>
    <t>PROBITEC - PRODUTOS BETUMINOSOS E TECNOLOGIA DE APLICAÇÃO LTDA.</t>
  </si>
  <si>
    <t>RUA LUIS DE CAMÕES, 26  - CAMPOS ELÍSEOS - CEP:25225-030</t>
  </si>
  <si>
    <t>STRATURA ASFALTOS S/A</t>
  </si>
  <si>
    <t>CACAPAVA - SP</t>
  </si>
  <si>
    <t>VITO ARDITO, 6401 KM 118,5 - JARDIM CAMPO GRANDE - CEP:12282-535</t>
  </si>
  <si>
    <t>VIAPOL LTDA.</t>
  </si>
  <si>
    <t>VARZEA GRANDE - MT</t>
  </si>
  <si>
    <t>RODOVIA DOS IMIGRANTES, S/Nº KM 8,6 -  - CEP:60035-351</t>
  </si>
  <si>
    <t>EMAM - EMULSÕES E TRANSPORTES LTDA.</t>
  </si>
  <si>
    <t>CUIABA - MT</t>
  </si>
  <si>
    <t>RUA N ESQUINA COM RUA X, S/N QD. IND. 7 L 01/08 - DIST. IND. - CEP:78015-285</t>
  </si>
  <si>
    <t>BETUNEL INDÚSTRIA E COMÉRCIO LTDA.</t>
  </si>
  <si>
    <t>RUA   N, S/N.º LOTES 39/43 E LOTES 129/133 - DISTRITO INDUSTRIAL - CEP:78098-400</t>
  </si>
  <si>
    <t>CENTRO OESTE ASFALTOS LTDA.</t>
  </si>
  <si>
    <t>CAMPO GRANDE - MS</t>
  </si>
  <si>
    <t>R 16 , 82, Vila Nova Campo Grande - CEP:79.103-834</t>
  </si>
  <si>
    <t>CAIEIRAS - SP</t>
  </si>
  <si>
    <t>Avenida Doutor Olindo Dártora 2451, Galpão 02, Morro Grande - CEP:07726-555</t>
  </si>
  <si>
    <t>COMPANHIA BRASILEIRA DE ASFALTOS DA AMAZÔNIA - IMPORTAÇÃO E EXPORTAÇÃO</t>
  </si>
  <si>
    <t>PAULINIA - SP</t>
  </si>
  <si>
    <t>RUA SOFIA ATAURI FADIN, 150 SALA A - B. SANTA TEREZINHA - CEP:13140-000</t>
  </si>
  <si>
    <t>'NTA - NOVAS TÉCNICAS DE ASFALTOS S/A</t>
  </si>
  <si>
    <t xml:space="preserve"> PALMAS - TO</t>
  </si>
  <si>
    <t>INDÚSTRIA NACIONAL DE ASFALTOS LTDA - CEP:77053-080</t>
  </si>
  <si>
    <t>'INDÚSTRIA NACIONAL DE ASFALTOS LTDA.</t>
  </si>
  <si>
    <t>SÃO JUDAS TADEU, 288  - DISTRITO INDUSTRIAL - CEP:32450-000</t>
  </si>
  <si>
    <t>DISTRIBUIDORA BRASILEIRA DE ASFALTO SA - DISBRAL</t>
  </si>
  <si>
    <t>BARRA DO GARCAS - MT</t>
  </si>
  <si>
    <t>Mato grosso</t>
  </si>
  <si>
    <t>RUA 04, S/N° LOTES 17 A 20. - DISTRITO INDUSTRIAL 1/8 - CEP:78600-000</t>
  </si>
  <si>
    <t>ARAPETRO DISTRIBUIDORA DE PETRÓLEO LTDA.</t>
  </si>
  <si>
    <t>RUA   VICTOR RODRIGUES DE REZENDE, 185  - DISTRITO INDUSTRIAL - CEP:38402-334</t>
  </si>
  <si>
    <t>RUA VICTOR RODRIGUES RESENDE, 333  - DISTRITO IND. DE UBERLÂNDIA - CEP:38405-440</t>
  </si>
  <si>
    <t>VIA PRIMEIRA E SEGUNDA 3, S/N.º LOTES 01 A 10 - DISTRITO AGROINDUSTRIAL - CEP:75370-000</t>
  </si>
  <si>
    <t>INDÚSTRIA NACIONAL DE ASFALTOS LTDA.</t>
  </si>
  <si>
    <t>VIA PRIMARIA 8, S/N QD-18, MODS. 24/47 - DAIAG - CEP:74980-970</t>
  </si>
  <si>
    <t>AVENIDA PRESIDENTE WILSON, 08  - JUNDIAÍ - CEP:75115-100</t>
  </si>
  <si>
    <t>SETOR DE INFLAMÁVEIS, S/N TRECHO 02 - LOTE 1.100 - GUARÁ - CEP:71225-000</t>
  </si>
  <si>
    <t>'CENTRO OESTE ASFALTOS LTDA.</t>
  </si>
  <si>
    <t>São Sebastião -AL</t>
  </si>
  <si>
    <t xml:space="preserve">ASFALTOS DILUÍDOS CM-30
</t>
  </si>
  <si>
    <t>ORSE:</t>
  </si>
  <si>
    <t xml:space="preserve">EMBASA: </t>
  </si>
  <si>
    <t>03/2024</t>
  </si>
  <si>
    <t>02/2024</t>
  </si>
  <si>
    <t>SINAPI AL:</t>
  </si>
  <si>
    <t>SICRO AL:</t>
  </si>
  <si>
    <t>01/2024</t>
  </si>
  <si>
    <t>BDI :</t>
  </si>
  <si>
    <t xml:space="preserve">BDI Diferenciado:  </t>
  </si>
  <si>
    <t xml:space="preserve"> Contratação de empresa para execução da 2ª Etapa das obras de pavimentação e drenagem da AL 485, que liga o município de São Sebastião/AL ao de Feira Grande/AL.</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</si>
</sst>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quot;R$&quot;\ * #,##0.00_-;\-&quot;R$&quot;\ * #,##0.00_-;_-&quot;R$&quot;\ * &quot;-&quot;??_-;_-@_-"/>
    <numFmt numFmtId="43" formatCode="_-* #,##0.00_-;\-* #,##0.00_-;_-* &quot;-&quot;??_-;_-@_-"/>
    <numFmt numFmtId="164" formatCode="\R\$\ #,##0.00"/>
    <numFmt numFmtId="165" formatCode="#,##0.00000000"/>
    <numFmt numFmtId="166" formatCode="#,##0.0000"/>
    <numFmt numFmtId="167" formatCode="\R\$\ #,##0.0000"/>
    <numFmt numFmtId="168" formatCode="_(* #,##0.00_);_(* \(#,##0.00\);_(* &quot;-&quot;??_);_(@_)"/>
    <numFmt numFmtId="169" formatCode="#,##0.00%"/>
    <numFmt numFmtId="170" formatCode="0.000"/>
    <numFmt numFmtId="171" formatCode="#,##0_ ;[Red]\-#,##0\ "/>
    <numFmt numFmtId="172" formatCode="0.00000"/>
    <numFmt numFmtId="173" formatCode="#,##0.00_ ;[Red]\-#,##0.00\ "/>
    <numFmt numFmtId="174" formatCode="_(&quot;R$ &quot;* #,##0.00_);_(&quot;R$ &quot;* \(#,##0.00\);_(&quot;R$ &quot;* &quot;-&quot;??_);_(@_)"/>
    <numFmt numFmtId="175" formatCode="#,"/>
    <numFmt numFmtId="176" formatCode="#,##0.00\ ;&quot; (&quot;#,##0.00\);&quot; -&quot;#\ ;@\ "/>
    <numFmt numFmtId="177" formatCode="_-* #,##0.00_-;\-* #,##0.00_-;_-* \-??_-;_-@_-"/>
    <numFmt numFmtId="178" formatCode="_(&quot;R$&quot;* #,##0.00_);_(&quot;R$&quot;* \(#,##0.00\);_(&quot;R$&quot;* &quot;-&quot;??_);_(@_)"/>
    <numFmt numFmtId="179" formatCode="_([$€]* #,##0.00_);_([$€]* \(#,##0.00\);_([$€]* &quot;-&quot;??_);_(@_)"/>
  </numFmts>
  <fonts count="113">
    <font>
      <sz val="11"/>
      <color theme="1"/>
      <name val="Calibri"/>
      <family val="2"/>
      <scheme val="minor"/>
    </font>
    <font>
      <b/>
      <sz val="6"/>
      <color rgb="FF000000"/>
      <name val="Arial"/>
      <family val="2"/>
    </font>
    <font>
      <sz val="6"/>
      <color rgb="FF000000"/>
      <name val="Arial"/>
      <family val="2"/>
    </font>
    <font>
      <b/>
      <sz val="5"/>
      <color rgb="FF000000"/>
      <name val="Arial"/>
      <family val="2"/>
    </font>
    <font>
      <sz val="11"/>
      <color theme="1"/>
      <name val="Calibri"/>
      <family val="2"/>
      <scheme val="minor"/>
    </font>
    <font>
      <b/>
      <sz val="7"/>
      <color rgb="FF000000"/>
      <name val="Arial"/>
      <family val="2"/>
    </font>
    <font>
      <sz val="7"/>
      <color rgb="FF000000"/>
      <name val="Arial"/>
      <family val="2"/>
    </font>
    <font>
      <sz val="8"/>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color rgb="FF212529"/>
      <name val="Source Sans Pro"/>
      <family val="2"/>
    </font>
    <font>
      <sz val="11"/>
      <color theme="1"/>
      <name val="Source Sans Pro"/>
      <family val="2"/>
    </font>
    <font>
      <sz val="9"/>
      <color rgb="FF000000"/>
      <name val="SansSerif"/>
      <family val="2"/>
    </font>
    <font>
      <b/>
      <sz val="5"/>
      <color rgb="FF000000"/>
      <name val="SansSerif"/>
      <family val="2"/>
    </font>
    <font>
      <sz val="6"/>
      <color rgb="FF000000"/>
      <name val="SansSerif"/>
      <family val="2"/>
    </font>
    <font>
      <sz val="5"/>
      <color rgb="FF000000"/>
      <name val="Arial"/>
      <family val="2"/>
    </font>
    <font>
      <sz val="11"/>
      <name val="Calibri"/>
      <family val="2"/>
      <scheme val="minor"/>
    </font>
    <font>
      <sz val="10"/>
      <name val="Arial"/>
      <family val="2"/>
    </font>
    <font>
      <b/>
      <sz val="5"/>
      <color rgb="FFFF0000"/>
      <name val="Arial"/>
      <family val="2"/>
    </font>
    <font>
      <b/>
      <sz val="6"/>
      <color rgb="FFFF0000"/>
      <name val="Arial"/>
      <family val="2"/>
    </font>
    <font>
      <sz val="7"/>
      <color rgb="FF000000"/>
      <name val="SansSerif"/>
      <family val="2"/>
    </font>
    <font>
      <sz val="5.5"/>
      <color rgb="FF000000"/>
      <name val="Arial"/>
      <family val="2"/>
    </font>
    <font>
      <sz val="12"/>
      <color theme="1"/>
      <name val="Arial"/>
      <family val="2"/>
    </font>
    <font>
      <b/>
      <u/>
      <sz val="24"/>
      <color rgb="FFFF0000"/>
      <name val="Arial"/>
      <family val="2"/>
    </font>
    <font>
      <b/>
      <sz val="18"/>
      <color theme="1"/>
      <name val="Arial"/>
      <family val="2"/>
    </font>
    <font>
      <sz val="12"/>
      <name val="Arial"/>
      <family val="2"/>
    </font>
    <font>
      <sz val="16"/>
      <color theme="1"/>
      <name val="Arial"/>
      <family val="2"/>
    </font>
    <font>
      <b/>
      <sz val="14"/>
      <color theme="1"/>
      <name val="Arial"/>
      <family val="2"/>
    </font>
    <font>
      <sz val="12"/>
      <color rgb="FFFF0000"/>
      <name val="Arial"/>
      <family val="2"/>
    </font>
    <font>
      <b/>
      <sz val="12"/>
      <color theme="1"/>
      <name val="Arial"/>
      <family val="2"/>
    </font>
    <font>
      <b/>
      <sz val="18"/>
      <color theme="1"/>
      <name val="Calibri"/>
      <family val="2"/>
      <scheme val="minor"/>
    </font>
    <font>
      <sz val="6"/>
      <name val="Arial"/>
      <family val="2"/>
    </font>
    <font>
      <sz val="11"/>
      <name val="Arial"/>
      <family val="1"/>
    </font>
    <font>
      <b/>
      <sz val="10"/>
      <color rgb="FF000000"/>
      <name val="Arial"/>
      <family val="1"/>
    </font>
    <font>
      <sz val="10"/>
      <color rgb="FF000000"/>
      <name val="Arial"/>
      <family val="1"/>
    </font>
    <font>
      <sz val="10"/>
      <name val="Arial"/>
      <family val="1"/>
    </font>
    <font>
      <sz val="11"/>
      <color indexed="8"/>
      <name val="Calibri"/>
      <family val="2"/>
    </font>
    <font>
      <sz val="8"/>
      <color rgb="FFFF0000"/>
      <name val="Calibri"/>
      <family val="2"/>
      <scheme val="minor"/>
    </font>
    <font>
      <b/>
      <i/>
      <sz val="10"/>
      <color rgb="FF003770"/>
      <name val="Arial Black"/>
      <family val="2"/>
    </font>
    <font>
      <b/>
      <sz val="10"/>
      <color rgb="FF003770"/>
      <name val="Arial"/>
      <family val="2"/>
    </font>
    <font>
      <b/>
      <sz val="9"/>
      <color rgb="FF000000"/>
      <name val="Arial"/>
      <family val="2"/>
    </font>
    <font>
      <b/>
      <sz val="8"/>
      <color rgb="FF000000"/>
      <name val="Arial"/>
      <family val="2"/>
    </font>
    <font>
      <sz val="10"/>
      <name val="Courier New"/>
    </font>
    <font>
      <b/>
      <sz val="5"/>
      <color theme="1"/>
      <name val="SansSerif"/>
      <family val="2"/>
    </font>
    <font>
      <b/>
      <sz val="12"/>
      <color theme="0"/>
      <name val="Arial"/>
      <family val="2"/>
    </font>
    <font>
      <b/>
      <sz val="12"/>
      <name val="Arial"/>
      <family val="2"/>
    </font>
    <font>
      <sz val="12"/>
      <color theme="0"/>
      <name val="Arial"/>
      <family val="2"/>
    </font>
    <font>
      <sz val="12"/>
      <color theme="5"/>
      <name val="Arial"/>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u/>
      <sz val="11"/>
      <color theme="10"/>
      <name val="Calibri"/>
      <family val="2"/>
      <scheme val="minor"/>
    </font>
    <font>
      <b/>
      <sz val="7"/>
      <name val="Arial"/>
      <family val="2"/>
    </font>
    <font>
      <b/>
      <sz val="5"/>
      <name val="SansSerif"/>
      <family val="2"/>
    </font>
    <font>
      <b/>
      <sz val="5"/>
      <name val="Arial"/>
      <family val="2"/>
    </font>
    <font>
      <sz val="6"/>
      <name val="SansSerif"/>
      <family val="2"/>
    </font>
    <font>
      <b/>
      <sz val="6"/>
      <name val="Arial"/>
      <family val="2"/>
    </font>
    <font>
      <sz val="8"/>
      <name val="Calibri"/>
      <family val="2"/>
      <scheme val="minor"/>
    </font>
    <font>
      <sz val="9"/>
      <color theme="1"/>
      <name val="Calibri"/>
      <family val="2"/>
      <scheme val="minor"/>
    </font>
    <font>
      <b/>
      <sz val="9"/>
      <color rgb="FF000000"/>
      <name val="Calibri"/>
      <family val="2"/>
      <scheme val="minor"/>
    </font>
    <font>
      <b/>
      <sz val="9"/>
      <color theme="1"/>
      <name val="Calibri"/>
      <family val="2"/>
      <scheme val="minor"/>
    </font>
    <font>
      <sz val="10"/>
      <name val="MS Sans Serif"/>
      <family val="2"/>
    </font>
    <font>
      <b/>
      <sz val="9"/>
      <name val="Arial"/>
      <family val="2"/>
    </font>
    <font>
      <b/>
      <sz val="9"/>
      <color theme="1"/>
      <name val="Arial"/>
      <family val="2"/>
    </font>
    <font>
      <sz val="9"/>
      <name val="Arial"/>
      <family val="2"/>
    </font>
    <font>
      <sz val="9"/>
      <color rgb="FF008542"/>
      <name val="Petrobras_sansxbold"/>
    </font>
    <font>
      <sz val="9"/>
      <color theme="1"/>
      <name val="Arial"/>
      <family val="2"/>
    </font>
    <font>
      <sz val="9"/>
      <color rgb="FF212529"/>
      <name val="Arial"/>
      <family val="2"/>
    </font>
    <font>
      <sz val="10"/>
      <name val="Petrobras_sansxbold"/>
    </font>
    <font>
      <b/>
      <sz val="14"/>
      <name val="Arial"/>
      <family val="2"/>
    </font>
    <font>
      <sz val="11"/>
      <color rgb="FF3C4043"/>
      <name val="Arial"/>
      <family val="2"/>
    </font>
    <font>
      <b/>
      <sz val="9"/>
      <name val="Calibri"/>
      <family val="2"/>
      <scheme val="minor"/>
    </font>
    <font>
      <b/>
      <sz val="9"/>
      <color indexed="81"/>
      <name val="Segoe UI"/>
      <family val="2"/>
    </font>
    <font>
      <sz val="9"/>
      <color indexed="81"/>
      <name val="Segoe U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0"/>
      <name val="Courier"/>
      <family val="3"/>
    </font>
    <font>
      <sz val="11"/>
      <color indexed="60"/>
      <name val="Calibri"/>
      <family val="2"/>
    </font>
    <font>
      <b/>
      <sz val="11"/>
      <color indexed="63"/>
      <name val="Calibri"/>
      <family val="2"/>
    </font>
    <font>
      <sz val="1"/>
      <color indexed="18"/>
      <name val="Courier"/>
      <family val="3"/>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sz val="10"/>
      <name val="Mangal"/>
      <family val="2"/>
    </font>
    <font>
      <sz val="11"/>
      <color rgb="FF000000"/>
      <name val="Calibri"/>
      <family val="2"/>
      <charset val="1"/>
    </font>
    <font>
      <sz val="11"/>
      <color rgb="FF000000"/>
      <name val="Calibri"/>
      <family val="2"/>
    </font>
    <font>
      <u/>
      <sz val="10"/>
      <color theme="10"/>
      <name val="Arial"/>
      <family val="2"/>
    </font>
    <font>
      <sz val="10"/>
      <name val="Calibri"/>
      <family val="2"/>
      <scheme val="minor"/>
    </font>
    <font>
      <b/>
      <sz val="12"/>
      <name val="Calibri"/>
      <family val="2"/>
      <scheme val="minor"/>
    </font>
    <font>
      <sz val="10"/>
      <color indexed="8"/>
      <name val="Calibri"/>
      <family val="2"/>
      <scheme val="minor"/>
    </font>
    <font>
      <b/>
      <sz val="12"/>
      <color indexed="8"/>
      <name val="Calibri"/>
      <family val="2"/>
      <scheme val="minor"/>
    </font>
  </fonts>
  <fills count="81">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theme="0" tint="-0.14999847407452621"/>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rgb="FFCCCCCC"/>
      </patternFill>
    </fill>
    <fill>
      <patternFill patternType="solid">
        <fgColor rgb="FFFFFFFF"/>
      </patternFill>
    </fill>
    <fill>
      <patternFill patternType="solid">
        <fgColor theme="0"/>
        <bgColor indexed="64"/>
      </patternFill>
    </fill>
    <fill>
      <patternFill patternType="solid">
        <fgColor rgb="FF00B0F0"/>
        <bgColor indexed="64"/>
      </patternFill>
    </fill>
    <fill>
      <patternFill patternType="solid">
        <fgColor rgb="FFDFDFDF"/>
      </patternFill>
    </fill>
    <fill>
      <patternFill patternType="solid">
        <fgColor rgb="FFFFFF00"/>
        <bgColor indexed="64"/>
      </patternFill>
    </fill>
    <fill>
      <patternFill patternType="solid">
        <fgColor rgb="FF00B050"/>
        <bgColor indexed="64"/>
      </patternFill>
    </fill>
    <fill>
      <patternFill patternType="solid">
        <fgColor theme="0" tint="-0.34998626667073579"/>
        <bgColor indexed="64"/>
      </patternFill>
    </fill>
    <fill>
      <patternFill patternType="solid">
        <fgColor rgb="FF31869B"/>
        <bgColor indexed="64"/>
      </patternFill>
    </fill>
    <fill>
      <patternFill patternType="solid">
        <fgColor theme="5" tint="-0.499984740745262"/>
        <bgColor indexed="64"/>
      </patternFill>
    </fill>
    <fill>
      <patternFill patternType="solid">
        <fgColor theme="0"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140">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auto="1"/>
      </left>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right style="medium">
        <color indexed="64"/>
      </right>
      <top/>
      <bottom style="thin">
        <color indexed="64"/>
      </bottom>
      <diagonal/>
    </border>
    <border>
      <left style="thin">
        <color theme="0"/>
      </left>
      <right style="thin">
        <color theme="0"/>
      </right>
      <top style="thin">
        <color theme="0"/>
      </top>
      <bottom style="thin">
        <color theme="0"/>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auto="1"/>
      </right>
      <top/>
      <bottom style="thin">
        <color auto="1"/>
      </bottom>
      <diagonal/>
    </border>
    <border>
      <left/>
      <right/>
      <top style="medium">
        <color auto="1"/>
      </top>
      <bottom/>
      <diagonal/>
    </border>
    <border>
      <left style="thin">
        <color indexed="64"/>
      </left>
      <right style="thin">
        <color theme="0"/>
      </right>
      <top style="thin">
        <color theme="0"/>
      </top>
      <bottom style="thin">
        <color theme="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diagonal/>
    </border>
    <border>
      <left style="thin">
        <color auto="1"/>
      </left>
      <right/>
      <top style="double">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indexed="64"/>
      </right>
      <top style="thin">
        <color auto="1"/>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dashed">
        <color indexed="64"/>
      </right>
      <top style="dashed">
        <color indexed="64"/>
      </top>
      <bottom style="dashed">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ck">
        <color indexed="64"/>
      </right>
      <top style="medium">
        <color indexed="64"/>
      </top>
      <bottom style="thin">
        <color indexed="64"/>
      </bottom>
      <diagonal/>
    </border>
    <border>
      <left/>
      <right style="medium">
        <color auto="1"/>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ck">
        <color indexed="64"/>
      </right>
      <top/>
      <bottom style="medium">
        <color indexed="64"/>
      </bottom>
      <diagonal/>
    </border>
    <border>
      <left style="medium">
        <color auto="1"/>
      </left>
      <right style="thin">
        <color auto="1"/>
      </right>
      <top style="thin">
        <color auto="1"/>
      </top>
      <bottom style="thin">
        <color auto="1"/>
      </bottom>
      <diagonal/>
    </border>
    <border>
      <left style="thin">
        <color indexed="64"/>
      </left>
      <right style="thick">
        <color indexed="64"/>
      </right>
      <top/>
      <bottom/>
      <diagonal/>
    </border>
    <border>
      <left style="thin">
        <color indexed="64"/>
      </left>
      <right style="thick">
        <color indexed="64"/>
      </right>
      <top style="medium">
        <color indexed="64"/>
      </top>
      <bottom/>
      <diagonal/>
    </border>
    <border>
      <left/>
      <right/>
      <top style="thin">
        <color auto="1"/>
      </top>
      <bottom style="medium">
        <color auto="1"/>
      </bottom>
      <diagonal/>
    </border>
    <border>
      <left style="medium">
        <color indexed="64"/>
      </left>
      <right style="medium">
        <color indexed="64"/>
      </right>
      <top style="thin">
        <color indexed="64"/>
      </top>
      <bottom/>
      <diagonal/>
    </border>
    <border>
      <left style="medium">
        <color auto="1"/>
      </left>
      <right/>
      <top style="thin">
        <color auto="1"/>
      </top>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theme="0"/>
      </right>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right style="thin">
        <color theme="0"/>
      </right>
      <top/>
      <bottom style="thin">
        <color indexed="64"/>
      </bottom>
      <diagonal/>
    </border>
  </borders>
  <cellStyleXfs count="736">
    <xf numFmtId="0" fontId="0" fillId="0" borderId="0"/>
    <xf numFmtId="9" fontId="4" fillId="0" borderId="0" applyFont="0" applyFill="0" applyBorder="0" applyAlignment="0" applyProtection="0"/>
    <xf numFmtId="0" fontId="4" fillId="10" borderId="0"/>
    <xf numFmtId="44" fontId="4" fillId="10" borderId="0" applyFont="0" applyFill="0" applyBorder="0" applyAlignment="0" applyProtection="0"/>
    <xf numFmtId="9" fontId="4" fillId="10" borderId="0" applyFont="0" applyFill="0" applyBorder="0" applyAlignment="0" applyProtection="0"/>
    <xf numFmtId="43" fontId="4" fillId="10" borderId="0" applyFont="0" applyFill="0" applyBorder="0" applyAlignment="0" applyProtection="0"/>
    <xf numFmtId="0" fontId="4" fillId="10" borderId="0"/>
    <xf numFmtId="0" fontId="4" fillId="10" borderId="0"/>
    <xf numFmtId="0" fontId="4" fillId="10" borderId="0"/>
    <xf numFmtId="0" fontId="4" fillId="10" borderId="0"/>
    <xf numFmtId="168" fontId="20" fillId="10" borderId="0" applyFont="0" applyFill="0" applyBorder="0" applyAlignment="0" applyProtection="0"/>
    <xf numFmtId="0" fontId="20" fillId="10" borderId="0"/>
    <xf numFmtId="0" fontId="20" fillId="10" borderId="0"/>
    <xf numFmtId="0" fontId="20" fillId="10" borderId="0"/>
    <xf numFmtId="0" fontId="4" fillId="10" borderId="0"/>
    <xf numFmtId="0" fontId="4" fillId="10" borderId="0"/>
    <xf numFmtId="168" fontId="4" fillId="10" borderId="0" applyFont="0" applyFill="0" applyBorder="0" applyAlignment="0" applyProtection="0"/>
    <xf numFmtId="0" fontId="4" fillId="10" borderId="0"/>
    <xf numFmtId="0" fontId="35" fillId="10" borderId="0"/>
    <xf numFmtId="0" fontId="20" fillId="10" borderId="0"/>
    <xf numFmtId="9" fontId="4" fillId="10" borderId="0" applyFont="0" applyFill="0" applyBorder="0" applyAlignment="0" applyProtection="0"/>
    <xf numFmtId="43" fontId="4" fillId="10" borderId="0" applyFont="0" applyFill="0" applyBorder="0" applyAlignment="0" applyProtection="0"/>
    <xf numFmtId="0" fontId="20" fillId="10" borderId="0"/>
    <xf numFmtId="0" fontId="39" fillId="10" borderId="0"/>
    <xf numFmtId="0" fontId="4" fillId="10" borderId="0"/>
    <xf numFmtId="0" fontId="74" fillId="10" borderId="0"/>
    <xf numFmtId="0" fontId="4" fillId="10" borderId="0"/>
    <xf numFmtId="0" fontId="20" fillId="10" borderId="0"/>
    <xf numFmtId="0" fontId="4" fillId="10" borderId="0"/>
    <xf numFmtId="0" fontId="4" fillId="10" borderId="0"/>
    <xf numFmtId="0" fontId="4" fillId="10" borderId="0"/>
    <xf numFmtId="0" fontId="4" fillId="10" borderId="0"/>
    <xf numFmtId="0" fontId="4" fillId="10" borderId="0"/>
    <xf numFmtId="0" fontId="4" fillId="10" borderId="0"/>
    <xf numFmtId="0" fontId="4" fillId="10" borderId="0"/>
    <xf numFmtId="0" fontId="4" fillId="10" borderId="0"/>
    <xf numFmtId="0" fontId="4" fillId="10" borderId="0"/>
    <xf numFmtId="0" fontId="4" fillId="10" borderId="0"/>
    <xf numFmtId="0" fontId="4" fillId="10" borderId="0"/>
    <xf numFmtId="0" fontId="4"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4" fillId="10" borderId="0"/>
    <xf numFmtId="0" fontId="4" fillId="10" borderId="0"/>
    <xf numFmtId="0" fontId="4" fillId="10" borderId="0"/>
    <xf numFmtId="0" fontId="4" fillId="10" borderId="0"/>
    <xf numFmtId="0" fontId="4" fillId="10" borderId="0"/>
    <xf numFmtId="0" fontId="4"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9" fontId="20" fillId="10" borderId="0" applyFont="0" applyFill="0" applyBorder="0" applyAlignment="0" applyProtection="0"/>
    <xf numFmtId="168" fontId="20" fillId="10" borderId="0" applyFont="0" applyFill="0" applyBorder="0" applyAlignment="0" applyProtection="0"/>
    <xf numFmtId="168" fontId="20" fillId="10" borderId="0" applyFont="0" applyFill="0" applyBorder="0" applyAlignment="0" applyProtection="0"/>
    <xf numFmtId="168" fontId="4" fillId="10" borderId="0" applyFont="0" applyFill="0" applyBorder="0" applyAlignment="0" applyProtection="0"/>
    <xf numFmtId="0" fontId="4" fillId="10" borderId="0"/>
    <xf numFmtId="0" fontId="4" fillId="33" borderId="0" applyNumberFormat="0" applyBorder="0" applyAlignment="0" applyProtection="0"/>
    <xf numFmtId="0" fontId="39" fillId="59" borderId="0" applyNumberFormat="0" applyBorder="0" applyAlignment="0" applyProtection="0"/>
    <xf numFmtId="0" fontId="4" fillId="37" borderId="0" applyNumberFormat="0" applyBorder="0" applyAlignment="0" applyProtection="0"/>
    <xf numFmtId="0" fontId="39" fillId="60" borderId="0" applyNumberFormat="0" applyBorder="0" applyAlignment="0" applyProtection="0"/>
    <xf numFmtId="0" fontId="4" fillId="41" borderId="0" applyNumberFormat="0" applyBorder="0" applyAlignment="0" applyProtection="0"/>
    <xf numFmtId="0" fontId="39" fillId="61" borderId="0" applyNumberFormat="0" applyBorder="0" applyAlignment="0" applyProtection="0"/>
    <xf numFmtId="0" fontId="4" fillId="45" borderId="0" applyNumberFormat="0" applyBorder="0" applyAlignment="0" applyProtection="0"/>
    <xf numFmtId="0" fontId="39" fillId="62" borderId="0" applyNumberFormat="0" applyBorder="0" applyAlignment="0" applyProtection="0"/>
    <xf numFmtId="0" fontId="4" fillId="49" borderId="0" applyNumberFormat="0" applyBorder="0" applyAlignment="0" applyProtection="0"/>
    <xf numFmtId="0" fontId="39" fillId="63" borderId="0" applyNumberFormat="0" applyBorder="0" applyAlignment="0" applyProtection="0"/>
    <xf numFmtId="0" fontId="4" fillId="53" borderId="0" applyNumberFormat="0" applyBorder="0" applyAlignment="0" applyProtection="0"/>
    <xf numFmtId="0" fontId="39" fillId="64" borderId="0" applyNumberFormat="0" applyBorder="0" applyAlignment="0" applyProtection="0"/>
    <xf numFmtId="0" fontId="4" fillId="34" borderId="0" applyNumberFormat="0" applyBorder="0" applyAlignment="0" applyProtection="0"/>
    <xf numFmtId="0" fontId="39" fillId="65" borderId="0" applyNumberFormat="0" applyBorder="0" applyAlignment="0" applyProtection="0"/>
    <xf numFmtId="0" fontId="4" fillId="38" borderId="0" applyNumberFormat="0" applyBorder="0" applyAlignment="0" applyProtection="0"/>
    <xf numFmtId="0" fontId="39" fillId="66" borderId="0" applyNumberFormat="0" applyBorder="0" applyAlignment="0" applyProtection="0"/>
    <xf numFmtId="0" fontId="4" fillId="42" borderId="0" applyNumberFormat="0" applyBorder="0" applyAlignment="0" applyProtection="0"/>
    <xf numFmtId="0" fontId="39" fillId="67" borderId="0" applyNumberFormat="0" applyBorder="0" applyAlignment="0" applyProtection="0"/>
    <xf numFmtId="0" fontId="4" fillId="46" borderId="0" applyNumberFormat="0" applyBorder="0" applyAlignment="0" applyProtection="0"/>
    <xf numFmtId="0" fontId="39" fillId="62" borderId="0" applyNumberFormat="0" applyBorder="0" applyAlignment="0" applyProtection="0"/>
    <xf numFmtId="0" fontId="4" fillId="50" borderId="0" applyNumberFormat="0" applyBorder="0" applyAlignment="0" applyProtection="0"/>
    <xf numFmtId="0" fontId="39" fillId="65" borderId="0" applyNumberFormat="0" applyBorder="0" applyAlignment="0" applyProtection="0"/>
    <xf numFmtId="0" fontId="4" fillId="54" borderId="0" applyNumberFormat="0" applyBorder="0" applyAlignment="0" applyProtection="0"/>
    <xf numFmtId="0" fontId="39" fillId="68" borderId="0" applyNumberFormat="0" applyBorder="0" applyAlignment="0" applyProtection="0"/>
    <xf numFmtId="0" fontId="63" fillId="35" borderId="0" applyNumberFormat="0" applyBorder="0" applyAlignment="0" applyProtection="0"/>
    <xf numFmtId="0" fontId="87" fillId="69" borderId="0" applyNumberFormat="0" applyBorder="0" applyAlignment="0" applyProtection="0"/>
    <xf numFmtId="0" fontId="63" fillId="39" borderId="0" applyNumberFormat="0" applyBorder="0" applyAlignment="0" applyProtection="0"/>
    <xf numFmtId="0" fontId="87" fillId="66" borderId="0" applyNumberFormat="0" applyBorder="0" applyAlignment="0" applyProtection="0"/>
    <xf numFmtId="0" fontId="63" fillId="43" borderId="0" applyNumberFormat="0" applyBorder="0" applyAlignment="0" applyProtection="0"/>
    <xf numFmtId="0" fontId="87" fillId="67" borderId="0" applyNumberFormat="0" applyBorder="0" applyAlignment="0" applyProtection="0"/>
    <xf numFmtId="0" fontId="63" fillId="47" borderId="0" applyNumberFormat="0" applyBorder="0" applyAlignment="0" applyProtection="0"/>
    <xf numFmtId="0" fontId="87" fillId="70" borderId="0" applyNumberFormat="0" applyBorder="0" applyAlignment="0" applyProtection="0"/>
    <xf numFmtId="0" fontId="63" fillId="51" borderId="0" applyNumberFormat="0" applyBorder="0" applyAlignment="0" applyProtection="0"/>
    <xf numFmtId="0" fontId="87" fillId="71" borderId="0" applyNumberFormat="0" applyBorder="0" applyAlignment="0" applyProtection="0"/>
    <xf numFmtId="0" fontId="63" fillId="55" borderId="0" applyNumberFormat="0" applyBorder="0" applyAlignment="0" applyProtection="0"/>
    <xf numFmtId="0" fontId="87" fillId="72" borderId="0" applyNumberFormat="0" applyBorder="0" applyAlignment="0" applyProtection="0"/>
    <xf numFmtId="0" fontId="55" fillId="25" borderId="0" applyNumberFormat="0" applyBorder="0" applyAlignment="0" applyProtection="0"/>
    <xf numFmtId="0" fontId="88" fillId="61" borderId="0" applyNumberFormat="0" applyBorder="0" applyAlignment="0" applyProtection="0"/>
    <xf numFmtId="0" fontId="60" fillId="29" borderId="7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9" fillId="73" borderId="99" applyNumberFormat="0" applyAlignment="0" applyProtection="0"/>
    <xf numFmtId="0" fontId="8" fillId="30" borderId="82" applyNumberFormat="0" applyAlignment="0" applyProtection="0"/>
    <xf numFmtId="0" fontId="90" fillId="74" borderId="100" applyNumberFormat="0" applyAlignment="0" applyProtection="0"/>
    <xf numFmtId="0" fontId="61" fillId="10" borderId="81" applyNumberFormat="0" applyFill="0" applyAlignment="0" applyProtection="0"/>
    <xf numFmtId="0" fontId="91" fillId="10" borderId="101" applyNumberFormat="0" applyFill="0" applyAlignment="0" applyProtection="0"/>
    <xf numFmtId="0" fontId="63" fillId="32" borderId="0" applyNumberFormat="0" applyBorder="0" applyAlignment="0" applyProtection="0"/>
    <xf numFmtId="0" fontId="87" fillId="75" borderId="0" applyNumberFormat="0" applyBorder="0" applyAlignment="0" applyProtection="0"/>
    <xf numFmtId="0" fontId="63" fillId="36" borderId="0" applyNumberFormat="0" applyBorder="0" applyAlignment="0" applyProtection="0"/>
    <xf numFmtId="0" fontId="87" fillId="76" borderId="0" applyNumberFormat="0" applyBorder="0" applyAlignment="0" applyProtection="0"/>
    <xf numFmtId="0" fontId="63" fillId="40" borderId="0" applyNumberFormat="0" applyBorder="0" applyAlignment="0" applyProtection="0"/>
    <xf numFmtId="0" fontId="87" fillId="77" borderId="0" applyNumberFormat="0" applyBorder="0" applyAlignment="0" applyProtection="0"/>
    <xf numFmtId="0" fontId="63" fillId="44" borderId="0" applyNumberFormat="0" applyBorder="0" applyAlignment="0" applyProtection="0"/>
    <xf numFmtId="0" fontId="87" fillId="70" borderId="0" applyNumberFormat="0" applyBorder="0" applyAlignment="0" applyProtection="0"/>
    <xf numFmtId="0" fontId="63" fillId="48" borderId="0" applyNumberFormat="0" applyBorder="0" applyAlignment="0" applyProtection="0"/>
    <xf numFmtId="0" fontId="87" fillId="71" borderId="0" applyNumberFormat="0" applyBorder="0" applyAlignment="0" applyProtection="0"/>
    <xf numFmtId="0" fontId="63" fillId="52" borderId="0" applyNumberFormat="0" applyBorder="0" applyAlignment="0" applyProtection="0"/>
    <xf numFmtId="0" fontId="87" fillId="78" borderId="0" applyNumberFormat="0" applyBorder="0" applyAlignment="0" applyProtection="0"/>
    <xf numFmtId="0" fontId="58" fillId="28" borderId="7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92" fillId="64" borderId="99" applyNumberFormat="0" applyAlignment="0" applyProtection="0"/>
    <xf numFmtId="0" fontId="56" fillId="26" borderId="0" applyNumberFormat="0" applyBorder="0" applyAlignment="0" applyProtection="0"/>
    <xf numFmtId="0" fontId="93" fillId="60" borderId="0" applyNumberFormat="0" applyBorder="0" applyAlignment="0" applyProtection="0"/>
    <xf numFmtId="0" fontId="94" fillId="10" borderId="0"/>
    <xf numFmtId="174" fontId="20" fillId="10" borderId="0" applyFont="0" applyFill="0" applyBorder="0" applyAlignment="0" applyProtection="0"/>
    <xf numFmtId="174" fontId="39" fillId="10" borderId="0" applyFont="0" applyFill="0" applyBorder="0" applyAlignment="0" applyProtection="0"/>
    <xf numFmtId="174" fontId="39" fillId="10" borderId="0" applyFont="0" applyFill="0" applyBorder="0" applyAlignment="0" applyProtection="0"/>
    <xf numFmtId="174" fontId="20" fillId="10" borderId="0" applyFont="0" applyFill="0" applyBorder="0" applyAlignment="0" applyProtection="0"/>
    <xf numFmtId="44" fontId="39" fillId="10" borderId="0" applyFont="0" applyFill="0" applyBorder="0" applyAlignment="0" applyProtection="0"/>
    <xf numFmtId="174" fontId="20" fillId="10" borderId="0" applyFont="0" applyFill="0" applyBorder="0" applyAlignment="0" applyProtection="0"/>
    <xf numFmtId="174" fontId="20" fillId="10" borderId="0" applyFont="0" applyFill="0" applyBorder="0" applyAlignment="0" applyProtection="0"/>
    <xf numFmtId="174" fontId="20" fillId="10" borderId="0" applyFont="0" applyFill="0" applyBorder="0" applyAlignment="0" applyProtection="0"/>
    <xf numFmtId="0" fontId="57" fillId="27" borderId="0" applyNumberFormat="0" applyBorder="0" applyAlignment="0" applyProtection="0"/>
    <xf numFmtId="0" fontId="95" fillId="79" borderId="0" applyNumberFormat="0" applyBorder="0" applyAlignment="0" applyProtection="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10" borderId="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39" fillId="31" borderId="83"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0" fontId="20" fillId="80" borderId="102" applyNumberFormat="0" applyFont="0" applyAlignment="0" applyProtection="0"/>
    <xf numFmtId="9" fontId="20" fillId="10" borderId="0" applyFont="0" applyFill="0" applyBorder="0" applyAlignment="0" applyProtection="0"/>
    <xf numFmtId="9" fontId="39" fillId="10" borderId="0" applyFont="0" applyFill="0" applyBorder="0" applyAlignment="0" applyProtection="0"/>
    <xf numFmtId="9" fontId="20" fillId="10" borderId="0" applyFont="0" applyFill="0" applyBorder="0" applyAlignment="0" applyProtection="0"/>
    <xf numFmtId="9" fontId="20" fillId="10" borderId="0" applyFont="0" applyFill="0" applyBorder="0" applyAlignment="0" applyProtection="0"/>
    <xf numFmtId="0" fontId="59" fillId="29" borderId="80"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0" fontId="96" fillId="73" borderId="103" applyNumberFormat="0" applyAlignment="0" applyProtection="0"/>
    <xf numFmtId="175" fontId="97" fillId="10" borderId="0">
      <protection locked="0"/>
    </xf>
    <xf numFmtId="43" fontId="20" fillId="10" borderId="0" applyFont="0" applyFill="0" applyBorder="0" applyAlignment="0" applyProtection="0"/>
    <xf numFmtId="168" fontId="20" fillId="10" borderId="0" applyFont="0" applyFill="0" applyBorder="0" applyAlignment="0" applyProtection="0"/>
    <xf numFmtId="43" fontId="20" fillId="10" borderId="0" applyFont="0" applyFill="0" applyBorder="0" applyAlignment="0" applyProtection="0"/>
    <xf numFmtId="43" fontId="20" fillId="10" borderId="0" applyFont="0" applyFill="0" applyBorder="0" applyAlignment="0" applyProtection="0"/>
    <xf numFmtId="43" fontId="20" fillId="10" borderId="0" applyFont="0" applyFill="0" applyBorder="0" applyAlignment="0" applyProtection="0"/>
    <xf numFmtId="43" fontId="20" fillId="10" borderId="0" applyFont="0" applyFill="0" applyBorder="0" applyAlignment="0" applyProtection="0"/>
    <xf numFmtId="0" fontId="9" fillId="10" borderId="0" applyNumberFormat="0" applyFill="0" applyBorder="0" applyAlignment="0" applyProtection="0"/>
    <xf numFmtId="0" fontId="98" fillId="10" borderId="0" applyNumberFormat="0" applyFill="0" applyBorder="0" applyAlignment="0" applyProtection="0"/>
    <xf numFmtId="0" fontId="62" fillId="10" borderId="0" applyNumberFormat="0" applyFill="0" applyBorder="0" applyAlignment="0" applyProtection="0"/>
    <xf numFmtId="0" fontId="99" fillId="10" borderId="0" applyNumberFormat="0" applyFill="0" applyBorder="0" applyAlignment="0" applyProtection="0"/>
    <xf numFmtId="0" fontId="52" fillId="10" borderId="76" applyNumberFormat="0" applyFill="0" applyAlignment="0" applyProtection="0"/>
    <xf numFmtId="0" fontId="100" fillId="10" borderId="104" applyNumberFormat="0" applyFill="0" applyAlignment="0" applyProtection="0"/>
    <xf numFmtId="0" fontId="53" fillId="10" borderId="77" applyNumberFormat="0" applyFill="0" applyAlignment="0" applyProtection="0"/>
    <xf numFmtId="0" fontId="101" fillId="10" borderId="105" applyNumberFormat="0" applyFill="0" applyAlignment="0" applyProtection="0"/>
    <xf numFmtId="0" fontId="54" fillId="10" borderId="78" applyNumberFormat="0" applyFill="0" applyAlignment="0" applyProtection="0"/>
    <xf numFmtId="0" fontId="102" fillId="10" borderId="106" applyNumberFormat="0" applyFill="0" applyAlignment="0" applyProtection="0"/>
    <xf numFmtId="0" fontId="54" fillId="10" borderId="0" applyNumberFormat="0" applyFill="0" applyBorder="0" applyAlignment="0" applyProtection="0"/>
    <xf numFmtId="0" fontId="102" fillId="10" borderId="0" applyNumberFormat="0" applyFill="0" applyBorder="0" applyAlignment="0" applyProtection="0"/>
    <xf numFmtId="0" fontId="51" fillId="10" borderId="0" applyNumberFormat="0" applyFill="0" applyBorder="0" applyAlignment="0" applyProtection="0"/>
    <xf numFmtId="0" fontId="103" fillId="10" borderId="0" applyNumberFormat="0" applyFill="0" applyBorder="0" applyAlignment="0" applyProtection="0"/>
    <xf numFmtId="0" fontId="10" fillId="10" borderId="84"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0" fontId="104" fillId="10" borderId="107" applyNumberFormat="0" applyFill="0" applyAlignment="0" applyProtection="0"/>
    <xf numFmtId="43" fontId="39" fillId="10" borderId="0" applyFont="0" applyFill="0" applyBorder="0" applyAlignment="0" applyProtection="0"/>
    <xf numFmtId="176" fontId="105" fillId="10" borderId="0" applyFill="0" applyBorder="0" applyAlignment="0" applyProtection="0"/>
    <xf numFmtId="43" fontId="4" fillId="10" borderId="0" applyFont="0" applyFill="0" applyBorder="0" applyAlignment="0" applyProtection="0"/>
    <xf numFmtId="43" fontId="39" fillId="10" borderId="0" applyFont="0" applyFill="0" applyBorder="0" applyAlignment="0" applyProtection="0"/>
    <xf numFmtId="43" fontId="20" fillId="10" borderId="0" applyFont="0" applyFill="0" applyBorder="0" applyAlignment="0" applyProtection="0"/>
    <xf numFmtId="43" fontId="20" fillId="10" borderId="0" applyFont="0" applyFill="0" applyBorder="0" applyAlignment="0" applyProtection="0"/>
    <xf numFmtId="43" fontId="4" fillId="10" borderId="0" applyFont="0" applyFill="0" applyBorder="0" applyAlignment="0" applyProtection="0"/>
    <xf numFmtId="168" fontId="20" fillId="10" borderId="0" applyFont="0" applyFill="0" applyBorder="0" applyAlignment="0" applyProtection="0"/>
    <xf numFmtId="43" fontId="35" fillId="10" borderId="0" applyFont="0" applyFill="0" applyBorder="0" applyAlignment="0" applyProtection="0"/>
    <xf numFmtId="177" fontId="106" fillId="10" borderId="0" applyBorder="0" applyProtection="0"/>
    <xf numFmtId="0" fontId="4" fillId="10" borderId="0"/>
    <xf numFmtId="0" fontId="4" fillId="10" borderId="0"/>
    <xf numFmtId="0" fontId="4" fillId="10" borderId="0"/>
    <xf numFmtId="0" fontId="4" fillId="10" borderId="0"/>
    <xf numFmtId="0" fontId="4" fillId="10" borderId="0"/>
    <xf numFmtId="0" fontId="20" fillId="10" borderId="0"/>
    <xf numFmtId="0" fontId="20" fillId="10" borderId="0"/>
    <xf numFmtId="0" fontId="4" fillId="10" borderId="0"/>
    <xf numFmtId="0" fontId="20" fillId="10" borderId="0"/>
    <xf numFmtId="168" fontId="4" fillId="10" borderId="0" applyFont="0" applyFill="0" applyBorder="0" applyAlignment="0" applyProtection="0"/>
    <xf numFmtId="0" fontId="4" fillId="10" borderId="0"/>
    <xf numFmtId="0" fontId="4" fillId="10" borderId="0"/>
    <xf numFmtId="0" fontId="4" fillId="10" borderId="0"/>
    <xf numFmtId="0" fontId="4" fillId="10" borderId="0"/>
    <xf numFmtId="0" fontId="39" fillId="10" borderId="0"/>
    <xf numFmtId="9" fontId="4" fillId="10" borderId="0" applyFont="0" applyFill="0" applyBorder="0" applyAlignment="0" applyProtection="0"/>
    <xf numFmtId="177" fontId="107" fillId="10" borderId="0"/>
    <xf numFmtId="0" fontId="108" fillId="10" borderId="0" applyNumberFormat="0" applyFill="0" applyBorder="0" applyAlignment="0" applyProtection="0"/>
    <xf numFmtId="0" fontId="64" fillId="10" borderId="0" applyNumberFormat="0" applyFill="0" applyBorder="0" applyAlignment="0" applyProtection="0"/>
    <xf numFmtId="178" fontId="4" fillId="10" borderId="0" applyFont="0" applyFill="0" applyBorder="0" applyAlignment="0" applyProtection="0"/>
    <xf numFmtId="178" fontId="4" fillId="10" borderId="0" applyFont="0" applyFill="0" applyBorder="0" applyAlignment="0" applyProtection="0"/>
    <xf numFmtId="0" fontId="20" fillId="10" borderId="0" applyFont="0" applyFill="0" applyProtection="0">
      <alignment vertical="top"/>
    </xf>
    <xf numFmtId="0" fontId="20" fillId="10" borderId="0" applyFont="0" applyFill="0" applyProtection="0">
      <alignment vertical="top"/>
    </xf>
    <xf numFmtId="179" fontId="20" fillId="10" borderId="0" applyFont="0" applyFill="0" applyBorder="0" applyAlignment="0" applyProtection="0"/>
    <xf numFmtId="179" fontId="20" fillId="10" borderId="0" applyFont="0" applyFill="0" applyBorder="0" applyAlignment="0" applyProtection="0"/>
    <xf numFmtId="0" fontId="39" fillId="10" borderId="0"/>
    <xf numFmtId="2" fontId="20" fillId="10" borderId="0" applyFont="0" applyFill="0" applyProtection="0">
      <alignment vertical="top"/>
    </xf>
    <xf numFmtId="2" fontId="20" fillId="10" borderId="0" applyFont="0" applyFill="0" applyProtection="0">
      <alignment vertical="top"/>
    </xf>
    <xf numFmtId="3" fontId="20" fillId="10" borderId="0" applyFont="0" applyFill="0" applyBorder="0" applyAlignment="0" applyProtection="0"/>
    <xf numFmtId="3" fontId="20" fillId="10" borderId="0" applyFont="0" applyFill="0" applyBorder="0" applyAlignment="0" applyProtection="0"/>
    <xf numFmtId="0" fontId="107" fillId="10" borderId="0"/>
    <xf numFmtId="0" fontId="100" fillId="10" borderId="104" applyNumberFormat="0" applyFill="0" applyAlignment="0" applyProtection="0"/>
    <xf numFmtId="3" fontId="20" fillId="10" borderId="0" applyFont="0" applyFill="0" applyBorder="0" applyAlignment="0" applyProtection="0"/>
    <xf numFmtId="3" fontId="20" fillId="10" borderId="0" applyFont="0" applyFill="0" applyBorder="0" applyAlignment="0" applyProtection="0"/>
    <xf numFmtId="9" fontId="4" fillId="10" borderId="0" applyFont="0" applyFill="0" applyBorder="0" applyAlignment="0" applyProtection="0"/>
    <xf numFmtId="178" fontId="4" fillId="10" borderId="0" applyFont="0" applyFill="0" applyBorder="0" applyAlignment="0" applyProtection="0"/>
  </cellStyleXfs>
  <cellXfs count="1017">
    <xf numFmtId="0" fontId="0" fillId="0" borderId="0" xfId="0"/>
    <xf numFmtId="0" fontId="1" fillId="3" borderId="1" xfId="0" applyFont="1" applyFill="1" applyBorder="1" applyAlignment="1">
      <alignment horizontal="left" vertical="center" wrapText="1"/>
    </xf>
    <xf numFmtId="164" fontId="1" fillId="4" borderId="1" xfId="0" applyNumberFormat="1" applyFont="1" applyFill="1" applyBorder="1" applyAlignment="1">
      <alignment horizontal="right" vertical="center" wrapText="1"/>
    </xf>
    <xf numFmtId="0" fontId="2" fillId="5"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4" fontId="2" fillId="7" borderId="1" xfId="0" applyNumberFormat="1" applyFont="1" applyFill="1" applyBorder="1" applyAlignment="1">
      <alignment horizontal="right" vertical="center" wrapText="1"/>
    </xf>
    <xf numFmtId="164" fontId="2" fillId="8" borderId="1" xfId="0" applyNumberFormat="1" applyFont="1" applyFill="1" applyBorder="1" applyAlignment="1">
      <alignment horizontal="right" vertical="center" wrapText="1"/>
    </xf>
    <xf numFmtId="4" fontId="5" fillId="10" borderId="1" xfId="0" applyNumberFormat="1" applyFont="1" applyFill="1" applyBorder="1" applyAlignment="1">
      <alignment horizontal="right" vertical="center" wrapText="1"/>
    </xf>
    <xf numFmtId="4" fontId="6" fillId="10" borderId="1" xfId="0" applyNumberFormat="1" applyFont="1" applyFill="1" applyBorder="1" applyAlignment="1">
      <alignment horizontal="right" vertical="center" wrapText="1"/>
    </xf>
    <xf numFmtId="164" fontId="2" fillId="8" borderId="3" xfId="0" applyNumberFormat="1" applyFont="1" applyFill="1" applyBorder="1" applyAlignment="1">
      <alignment horizontal="right" vertical="center" wrapText="1"/>
    </xf>
    <xf numFmtId="4" fontId="6" fillId="10" borderId="3" xfId="0" applyNumberFormat="1" applyFont="1" applyFill="1" applyBorder="1" applyAlignment="1">
      <alignment horizontal="right" vertical="center" wrapText="1"/>
    </xf>
    <xf numFmtId="0" fontId="1" fillId="11" borderId="1" xfId="0" applyFont="1" applyFill="1" applyBorder="1" applyAlignment="1">
      <alignment horizontal="left" vertical="center" wrapText="1"/>
    </xf>
    <xf numFmtId="164" fontId="1" fillId="11" borderId="1" xfId="0" applyNumberFormat="1" applyFont="1" applyFill="1" applyBorder="1" applyAlignment="1">
      <alignment horizontal="right" vertical="center" wrapText="1"/>
    </xf>
    <xf numFmtId="4" fontId="5" fillId="11" borderId="1" xfId="0" applyNumberFormat="1" applyFont="1" applyFill="1" applyBorder="1" applyAlignment="1">
      <alignment horizontal="right" vertical="center" wrapText="1"/>
    </xf>
    <xf numFmtId="0" fontId="0" fillId="11" borderId="0" xfId="0" applyFill="1"/>
    <xf numFmtId="0" fontId="1" fillId="11" borderId="1"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4" fontId="2" fillId="7" borderId="3" xfId="0" applyNumberFormat="1" applyFont="1" applyFill="1" applyBorder="1" applyAlignment="1">
      <alignment horizontal="right" vertical="center" wrapText="1"/>
    </xf>
    <xf numFmtId="0" fontId="4" fillId="10" borderId="4" xfId="2" applyBorder="1"/>
    <xf numFmtId="0" fontId="4" fillId="10" borderId="0" xfId="2"/>
    <xf numFmtId="0" fontId="10" fillId="13" borderId="4" xfId="2" applyFont="1" applyFill="1" applyBorder="1" applyAlignment="1">
      <alignment horizontal="center" vertical="center"/>
    </xf>
    <xf numFmtId="0" fontId="10" fillId="13" borderId="4" xfId="2" applyFont="1" applyFill="1" applyBorder="1" applyAlignment="1">
      <alignment horizontal="center" vertical="center" wrapText="1"/>
    </xf>
    <xf numFmtId="44" fontId="10" fillId="13" borderId="4" xfId="3" applyFont="1" applyFill="1" applyBorder="1" applyAlignment="1">
      <alignment horizontal="center" vertical="center" wrapText="1"/>
    </xf>
    <xf numFmtId="0" fontId="10" fillId="13" borderId="5" xfId="2" applyFont="1" applyFill="1" applyBorder="1" applyAlignment="1">
      <alignment horizontal="center" vertical="center" wrapText="1"/>
    </xf>
    <xf numFmtId="0" fontId="10" fillId="13" borderId="7" xfId="2" applyFont="1" applyFill="1" applyBorder="1" applyAlignment="1">
      <alignment horizontal="center" vertical="center" wrapText="1"/>
    </xf>
    <xf numFmtId="10" fontId="12" fillId="10" borderId="0" xfId="4" applyNumberFormat="1" applyFont="1" applyBorder="1" applyAlignment="1">
      <alignment vertical="center"/>
    </xf>
    <xf numFmtId="0" fontId="4" fillId="10" borderId="4" xfId="2" applyBorder="1" applyAlignment="1">
      <alignment horizontal="center" vertical="center"/>
    </xf>
    <xf numFmtId="0" fontId="4" fillId="10" borderId="4" xfId="2" applyBorder="1" applyAlignment="1">
      <alignment horizontal="center" vertical="center" wrapText="1"/>
    </xf>
    <xf numFmtId="43" fontId="0" fillId="10" borderId="4" xfId="5" applyFont="1" applyFill="1" applyBorder="1" applyAlignment="1">
      <alignment horizontal="center" vertical="center"/>
    </xf>
    <xf numFmtId="44" fontId="0" fillId="10" borderId="4" xfId="3" applyFont="1" applyFill="1" applyBorder="1" applyAlignment="1">
      <alignment horizontal="center" vertical="center"/>
    </xf>
    <xf numFmtId="44" fontId="4" fillId="10" borderId="4" xfId="2" applyNumberFormat="1" applyBorder="1" applyAlignment="1">
      <alignment horizontal="center" vertical="center"/>
    </xf>
    <xf numFmtId="49" fontId="4" fillId="10" borderId="4" xfId="2" applyNumberFormat="1" applyBorder="1" applyAlignment="1">
      <alignment horizontal="center" vertical="center"/>
    </xf>
    <xf numFmtId="43" fontId="0" fillId="10" borderId="0" xfId="5" applyFont="1"/>
    <xf numFmtId="0" fontId="13" fillId="10" borderId="0" xfId="2" applyFont="1" applyAlignment="1">
      <alignment horizontal="center" vertical="center"/>
    </xf>
    <xf numFmtId="0" fontId="14" fillId="10" borderId="4" xfId="2" applyFont="1" applyBorder="1" applyAlignment="1">
      <alignment horizontal="center" vertical="center"/>
    </xf>
    <xf numFmtId="2" fontId="4" fillId="10" borderId="4" xfId="2" applyNumberFormat="1" applyBorder="1" applyAlignment="1">
      <alignment horizontal="center" vertical="center" wrapText="1"/>
    </xf>
    <xf numFmtId="43" fontId="4" fillId="10" borderId="4" xfId="2" applyNumberFormat="1" applyBorder="1" applyAlignment="1">
      <alignment horizontal="center" vertical="center"/>
    </xf>
    <xf numFmtId="0" fontId="4" fillId="13" borderId="11" xfId="2" applyFill="1" applyBorder="1" applyAlignment="1">
      <alignment vertical="center"/>
    </xf>
    <xf numFmtId="0" fontId="4" fillId="13" borderId="11" xfId="2" applyFill="1" applyBorder="1" applyAlignment="1">
      <alignment horizontal="center" vertical="center"/>
    </xf>
    <xf numFmtId="44" fontId="10" fillId="13" borderId="11" xfId="3" applyFont="1" applyFill="1" applyBorder="1" applyAlignment="1">
      <alignment horizontal="right" vertical="center"/>
    </xf>
    <xf numFmtId="44" fontId="0" fillId="13" borderId="4" xfId="3" applyFont="1" applyFill="1" applyBorder="1" applyAlignment="1">
      <alignment vertical="center"/>
    </xf>
    <xf numFmtId="0" fontId="4" fillId="13" borderId="0" xfId="2" applyFill="1" applyAlignment="1">
      <alignment vertical="center"/>
    </xf>
    <xf numFmtId="0" fontId="4" fillId="13" borderId="0" xfId="2" applyFill="1" applyAlignment="1">
      <alignment horizontal="center" vertical="center"/>
    </xf>
    <xf numFmtId="44" fontId="10" fillId="13" borderId="0" xfId="3" applyFont="1" applyFill="1" applyAlignment="1">
      <alignment horizontal="right" vertical="center"/>
    </xf>
    <xf numFmtId="44" fontId="9" fillId="13" borderId="4" xfId="3" applyFont="1" applyFill="1" applyBorder="1" applyAlignment="1">
      <alignment horizontal="center" vertical="center"/>
    </xf>
    <xf numFmtId="0" fontId="11" fillId="10" borderId="0" xfId="2" applyFont="1"/>
    <xf numFmtId="0" fontId="10" fillId="13" borderId="0" xfId="2" applyFont="1" applyFill="1" applyAlignment="1">
      <alignment vertical="center"/>
    </xf>
    <xf numFmtId="44" fontId="10" fillId="13" borderId="0" xfId="3" applyFont="1" applyFill="1" applyBorder="1" applyAlignment="1">
      <alignment horizontal="right" vertical="center"/>
    </xf>
    <xf numFmtId="10" fontId="0" fillId="13" borderId="4" xfId="4" applyNumberFormat="1" applyFont="1" applyFill="1" applyBorder="1" applyAlignment="1">
      <alignment vertical="center"/>
    </xf>
    <xf numFmtId="0" fontId="4" fillId="10" borderId="0" xfId="2" applyAlignment="1">
      <alignment horizontal="center" vertical="center"/>
    </xf>
    <xf numFmtId="44" fontId="0" fillId="10" borderId="0" xfId="3" applyFont="1" applyAlignment="1">
      <alignment horizontal="center" vertical="center"/>
    </xf>
    <xf numFmtId="0" fontId="4" fillId="10" borderId="0" xfId="6" applyAlignment="1" applyProtection="1">
      <alignment wrapText="1"/>
      <protection locked="0"/>
    </xf>
    <xf numFmtId="0" fontId="4" fillId="10" borderId="0" xfId="6"/>
    <xf numFmtId="0" fontId="3" fillId="14" borderId="1" xfId="6" applyFont="1" applyFill="1" applyBorder="1" applyAlignment="1">
      <alignment horizontal="center" vertical="center" wrapText="1"/>
    </xf>
    <xf numFmtId="0" fontId="17" fillId="10" borderId="1" xfId="6" applyFont="1" applyBorder="1" applyAlignment="1">
      <alignment horizontal="center" vertical="top" wrapText="1"/>
    </xf>
    <xf numFmtId="0" fontId="17" fillId="10" borderId="1" xfId="6" applyFont="1" applyBorder="1" applyAlignment="1">
      <alignment horizontal="justify" vertical="top" wrapText="1"/>
    </xf>
    <xf numFmtId="165" fontId="17" fillId="10" borderId="1" xfId="6" applyNumberFormat="1" applyFont="1" applyBorder="1" applyAlignment="1">
      <alignment horizontal="right" vertical="top" wrapText="1"/>
    </xf>
    <xf numFmtId="164" fontId="17" fillId="10" borderId="1" xfId="6" applyNumberFormat="1" applyFont="1" applyBorder="1" applyAlignment="1">
      <alignment horizontal="right" vertical="top" wrapText="1"/>
    </xf>
    <xf numFmtId="164" fontId="16" fillId="10" borderId="1" xfId="6" applyNumberFormat="1" applyFont="1" applyBorder="1" applyAlignment="1">
      <alignment horizontal="right" vertical="top" wrapText="1"/>
    </xf>
    <xf numFmtId="164" fontId="1" fillId="10" borderId="1" xfId="6" applyNumberFormat="1" applyFont="1" applyBorder="1" applyAlignment="1">
      <alignment horizontal="right" vertical="center" wrapText="1"/>
    </xf>
    <xf numFmtId="0" fontId="4" fillId="10" borderId="0" xfId="7" applyAlignment="1" applyProtection="1">
      <alignment wrapText="1"/>
      <protection locked="0"/>
    </xf>
    <xf numFmtId="0" fontId="4" fillId="10" borderId="0" xfId="7"/>
    <xf numFmtId="0" fontId="3" fillId="14" borderId="1" xfId="7" applyFont="1" applyFill="1" applyBorder="1" applyAlignment="1">
      <alignment horizontal="center" vertical="center" wrapText="1"/>
    </xf>
    <xf numFmtId="0" fontId="17" fillId="10" borderId="1" xfId="7" applyFont="1" applyBorder="1" applyAlignment="1">
      <alignment horizontal="center" vertical="top" wrapText="1"/>
    </xf>
    <xf numFmtId="165" fontId="17" fillId="10" borderId="1" xfId="7" applyNumberFormat="1" applyFont="1" applyBorder="1" applyAlignment="1">
      <alignment horizontal="right" vertical="top" wrapText="1"/>
    </xf>
    <xf numFmtId="164" fontId="17" fillId="10" borderId="1" xfId="7" applyNumberFormat="1" applyFont="1" applyBorder="1" applyAlignment="1">
      <alignment horizontal="right" vertical="top" wrapText="1"/>
    </xf>
    <xf numFmtId="164" fontId="16" fillId="10" borderId="1" xfId="7" applyNumberFormat="1" applyFont="1" applyBorder="1" applyAlignment="1">
      <alignment horizontal="right" vertical="top" wrapText="1"/>
    </xf>
    <xf numFmtId="164" fontId="1" fillId="10" borderId="1" xfId="7" applyNumberFormat="1" applyFont="1" applyBorder="1" applyAlignment="1">
      <alignment horizontal="right" vertical="center" wrapText="1"/>
    </xf>
    <xf numFmtId="0" fontId="1" fillId="14" borderId="1" xfId="7" applyFont="1" applyFill="1" applyBorder="1" applyAlignment="1">
      <alignment horizontal="center" vertical="center" wrapText="1"/>
    </xf>
    <xf numFmtId="0" fontId="2" fillId="10" borderId="1" xfId="7" applyFont="1" applyBorder="1" applyAlignment="1">
      <alignment horizontal="center" vertical="center" wrapText="1"/>
    </xf>
    <xf numFmtId="0" fontId="2" fillId="10" borderId="1" xfId="7" applyFont="1" applyBorder="1" applyAlignment="1">
      <alignment horizontal="left" vertical="center" wrapText="1"/>
    </xf>
    <xf numFmtId="165" fontId="2" fillId="10" borderId="1" xfId="7" applyNumberFormat="1" applyFont="1" applyBorder="1" applyAlignment="1">
      <alignment horizontal="center" vertical="center" wrapText="1"/>
    </xf>
    <xf numFmtId="166" fontId="2" fillId="10" borderId="1" xfId="7" applyNumberFormat="1" applyFont="1" applyBorder="1" applyAlignment="1">
      <alignment horizontal="center" vertical="center" wrapText="1"/>
    </xf>
    <xf numFmtId="167" fontId="2" fillId="10" borderId="1" xfId="7" applyNumberFormat="1" applyFont="1" applyBorder="1" applyAlignment="1">
      <alignment horizontal="right" vertical="center" wrapText="1"/>
    </xf>
    <xf numFmtId="4" fontId="2" fillId="10" borderId="1" xfId="7" applyNumberFormat="1" applyFont="1" applyBorder="1" applyAlignment="1">
      <alignment horizontal="right" vertical="center" wrapText="1"/>
    </xf>
    <xf numFmtId="4" fontId="1" fillId="10" borderId="1" xfId="7" applyNumberFormat="1" applyFont="1" applyBorder="1" applyAlignment="1">
      <alignment horizontal="right" vertical="center" wrapText="1"/>
    </xf>
    <xf numFmtId="164" fontId="2" fillId="10" borderId="1" xfId="7" applyNumberFormat="1" applyFont="1" applyBorder="1" applyAlignment="1">
      <alignment horizontal="right" vertical="center" wrapText="1"/>
    </xf>
    <xf numFmtId="0" fontId="4" fillId="10" borderId="0" xfId="8"/>
    <xf numFmtId="0" fontId="1" fillId="10" borderId="4" xfId="8" applyFont="1" applyBorder="1" applyAlignment="1">
      <alignment horizontal="left" vertical="center" wrapText="1"/>
    </xf>
    <xf numFmtId="164" fontId="1" fillId="10" borderId="4" xfId="8" applyNumberFormat="1" applyFont="1" applyBorder="1" applyAlignment="1">
      <alignment horizontal="right" vertical="center" wrapText="1"/>
    </xf>
    <xf numFmtId="0" fontId="4" fillId="10" borderId="0" xfId="8" applyAlignment="1" applyProtection="1">
      <alignment wrapText="1"/>
      <protection locked="0"/>
    </xf>
    <xf numFmtId="0" fontId="3" fillId="11" borderId="4" xfId="8" applyFont="1" applyFill="1" applyBorder="1" applyAlignment="1">
      <alignment horizontal="right" vertical="center" wrapText="1"/>
    </xf>
    <xf numFmtId="0" fontId="4" fillId="10" borderId="0" xfId="14"/>
    <xf numFmtId="0" fontId="15" fillId="18" borderId="34" xfId="14" applyFont="1" applyFill="1" applyBorder="1" applyAlignment="1">
      <alignment horizontal="center" vertical="center" wrapText="1"/>
    </xf>
    <xf numFmtId="0" fontId="23" fillId="18" borderId="34" xfId="14" applyFont="1" applyFill="1" applyBorder="1" applyAlignment="1">
      <alignment horizontal="center" vertical="center" wrapText="1"/>
    </xf>
    <xf numFmtId="169" fontId="18" fillId="10" borderId="3" xfId="14" applyNumberFormat="1" applyFont="1" applyBorder="1" applyAlignment="1">
      <alignment horizontal="right" vertical="center" wrapText="1"/>
    </xf>
    <xf numFmtId="0" fontId="4" fillId="10" borderId="3" xfId="14" applyBorder="1" applyAlignment="1" applyProtection="1">
      <alignment wrapText="1"/>
      <protection locked="0"/>
    </xf>
    <xf numFmtId="0" fontId="4" fillId="10" borderId="12" xfId="14" applyBorder="1" applyAlignment="1" applyProtection="1">
      <alignment wrapText="1"/>
      <protection locked="0"/>
    </xf>
    <xf numFmtId="169" fontId="3" fillId="10" borderId="3" xfId="14" applyNumberFormat="1" applyFont="1" applyBorder="1" applyAlignment="1">
      <alignment horizontal="right" vertical="center" wrapText="1"/>
    </xf>
    <xf numFmtId="164" fontId="6" fillId="18" borderId="1" xfId="14" applyNumberFormat="1" applyFont="1" applyFill="1" applyBorder="1" applyAlignment="1">
      <alignment horizontal="right" vertical="center" wrapText="1"/>
    </xf>
    <xf numFmtId="0" fontId="4" fillId="10" borderId="34" xfId="14" applyBorder="1" applyAlignment="1" applyProtection="1">
      <alignment wrapText="1"/>
      <protection locked="0"/>
    </xf>
    <xf numFmtId="0" fontId="4" fillId="10" borderId="35" xfId="14" applyBorder="1" applyAlignment="1" applyProtection="1">
      <alignment wrapText="1"/>
      <protection locked="0"/>
    </xf>
    <xf numFmtId="164" fontId="5" fillId="10" borderId="1" xfId="14" applyNumberFormat="1" applyFont="1" applyBorder="1" applyAlignment="1">
      <alignment horizontal="right" vertical="center" wrapText="1"/>
    </xf>
    <xf numFmtId="164" fontId="2" fillId="18" borderId="1" xfId="14" applyNumberFormat="1" applyFont="1" applyFill="1" applyBorder="1" applyAlignment="1">
      <alignment horizontal="right" vertical="center" wrapText="1"/>
    </xf>
    <xf numFmtId="0" fontId="4" fillId="18" borderId="12" xfId="14" applyFill="1" applyBorder="1" applyAlignment="1" applyProtection="1">
      <alignment wrapText="1"/>
      <protection locked="0"/>
    </xf>
    <xf numFmtId="0" fontId="4" fillId="18" borderId="36" xfId="14" applyFill="1" applyBorder="1" applyAlignment="1" applyProtection="1">
      <alignment wrapText="1"/>
      <protection locked="0"/>
    </xf>
    <xf numFmtId="164" fontId="6" fillId="18" borderId="3" xfId="14" applyNumberFormat="1" applyFont="1" applyFill="1" applyBorder="1" applyAlignment="1">
      <alignment horizontal="right" vertical="center" wrapText="1"/>
    </xf>
    <xf numFmtId="164" fontId="2" fillId="18" borderId="3" xfId="14" applyNumberFormat="1" applyFont="1" applyFill="1" applyBorder="1" applyAlignment="1">
      <alignment horizontal="right" vertical="center" wrapText="1"/>
    </xf>
    <xf numFmtId="0" fontId="4" fillId="18" borderId="35" xfId="14" applyFill="1" applyBorder="1" applyAlignment="1" applyProtection="1">
      <alignment wrapText="1"/>
      <protection locked="0"/>
    </xf>
    <xf numFmtId="0" fontId="4" fillId="18" borderId="2" xfId="14" applyFill="1" applyBorder="1" applyAlignment="1" applyProtection="1">
      <alignment wrapText="1"/>
      <protection locked="0"/>
    </xf>
    <xf numFmtId="164" fontId="24" fillId="18" borderId="1" xfId="14" applyNumberFormat="1" applyFont="1" applyFill="1" applyBorder="1" applyAlignment="1">
      <alignment horizontal="right" vertical="center" wrapText="1"/>
    </xf>
    <xf numFmtId="10" fontId="4" fillId="10" borderId="0" xfId="14" applyNumberFormat="1"/>
    <xf numFmtId="10" fontId="1" fillId="10" borderId="4" xfId="8" applyNumberFormat="1" applyFont="1" applyBorder="1" applyAlignment="1">
      <alignment horizontal="right" vertical="center" wrapText="1"/>
    </xf>
    <xf numFmtId="44" fontId="0" fillId="0" borderId="0" xfId="0" applyNumberFormat="1"/>
    <xf numFmtId="164" fontId="22" fillId="11" borderId="4" xfId="0" applyNumberFormat="1" applyFont="1" applyFill="1" applyBorder="1" applyAlignment="1">
      <alignment horizontal="right" vertical="center" wrapText="1"/>
    </xf>
    <xf numFmtId="10" fontId="0" fillId="0" borderId="0" xfId="0" applyNumberFormat="1"/>
    <xf numFmtId="0" fontId="0" fillId="10" borderId="0" xfId="7" applyFont="1"/>
    <xf numFmtId="0" fontId="7" fillId="10" borderId="0" xfId="7" applyFont="1"/>
    <xf numFmtId="44" fontId="2" fillId="8" borderId="1" xfId="0" applyNumberFormat="1" applyFont="1" applyFill="1" applyBorder="1" applyAlignment="1">
      <alignment horizontal="right" vertical="center" wrapText="1"/>
    </xf>
    <xf numFmtId="0" fontId="25" fillId="10" borderId="0" xfId="15" applyFont="1" applyAlignment="1">
      <alignment horizontal="right"/>
    </xf>
    <xf numFmtId="0" fontId="25" fillId="10" borderId="0" xfId="15" applyFont="1"/>
    <xf numFmtId="0" fontId="25" fillId="10" borderId="0" xfId="15" applyFont="1" applyAlignment="1">
      <alignment horizontal="left" vertical="center"/>
    </xf>
    <xf numFmtId="0" fontId="25" fillId="10" borderId="0" xfId="15" applyFont="1" applyAlignment="1">
      <alignment horizontal="center" vertical="center"/>
    </xf>
    <xf numFmtId="170" fontId="25" fillId="10" borderId="0" xfId="15" applyNumberFormat="1" applyFont="1" applyAlignment="1">
      <alignment horizontal="right"/>
    </xf>
    <xf numFmtId="17" fontId="25" fillId="10" borderId="0" xfId="15" applyNumberFormat="1" applyFont="1" applyAlignment="1">
      <alignment horizontal="center" vertical="center"/>
    </xf>
    <xf numFmtId="0" fontId="25" fillId="16" borderId="7" xfId="15" applyFont="1" applyFill="1" applyBorder="1" applyAlignment="1">
      <alignment horizontal="center" vertical="center"/>
    </xf>
    <xf numFmtId="0" fontId="25" fillId="16" borderId="0" xfId="15" applyFont="1" applyFill="1" applyAlignment="1">
      <alignment horizontal="center" vertical="center"/>
    </xf>
    <xf numFmtId="0" fontId="25" fillId="16" borderId="26" xfId="15" applyFont="1" applyFill="1" applyBorder="1" applyAlignment="1">
      <alignment horizontal="center" vertical="center"/>
    </xf>
    <xf numFmtId="0" fontId="25" fillId="10" borderId="0" xfId="15" applyFont="1" applyAlignment="1">
      <alignment horizontal="center"/>
    </xf>
    <xf numFmtId="0" fontId="25" fillId="10" borderId="4" xfId="15" applyFont="1" applyBorder="1" applyAlignment="1">
      <alignment horizontal="center"/>
    </xf>
    <xf numFmtId="0" fontId="25" fillId="10" borderId="4" xfId="15" applyFont="1" applyBorder="1" applyAlignment="1">
      <alignment horizontal="left" vertical="center"/>
    </xf>
    <xf numFmtId="0" fontId="25" fillId="10" borderId="4" xfId="15" applyFont="1" applyBorder="1" applyAlignment="1">
      <alignment horizontal="right"/>
    </xf>
    <xf numFmtId="0" fontId="28" fillId="10" borderId="0" xfId="15" applyFont="1" applyAlignment="1">
      <alignment horizontal="right"/>
    </xf>
    <xf numFmtId="170" fontId="25" fillId="10" borderId="0" xfId="15" applyNumberFormat="1" applyFont="1"/>
    <xf numFmtId="170" fontId="25" fillId="10" borderId="4" xfId="15" applyNumberFormat="1" applyFont="1" applyBorder="1" applyAlignment="1">
      <alignment horizontal="right"/>
    </xf>
    <xf numFmtId="0" fontId="30" fillId="10" borderId="4" xfId="15" applyFont="1" applyBorder="1" applyAlignment="1">
      <alignment horizontal="center" vertical="center" wrapText="1"/>
    </xf>
    <xf numFmtId="0" fontId="30" fillId="10" borderId="4" xfId="15" applyFont="1" applyBorder="1" applyAlignment="1">
      <alignment horizontal="center" vertical="center"/>
    </xf>
    <xf numFmtId="4" fontId="30" fillId="10" borderId="4" xfId="15" applyNumberFormat="1" applyFont="1" applyBorder="1" applyAlignment="1">
      <alignment horizontal="center" vertical="center" wrapText="1"/>
    </xf>
    <xf numFmtId="4" fontId="25" fillId="10" borderId="4" xfId="15" applyNumberFormat="1" applyFont="1" applyBorder="1" applyAlignment="1">
      <alignment horizontal="center" vertical="center"/>
    </xf>
    <xf numFmtId="4" fontId="25" fillId="10" borderId="4" xfId="15" applyNumberFormat="1" applyFont="1" applyBorder="1" applyAlignment="1">
      <alignment horizontal="left" vertical="center"/>
    </xf>
    <xf numFmtId="0" fontId="25" fillId="10" borderId="4" xfId="15" applyFont="1" applyBorder="1" applyAlignment="1">
      <alignment horizontal="center" vertical="center"/>
    </xf>
    <xf numFmtId="4" fontId="28" fillId="10" borderId="4" xfId="15" applyNumberFormat="1" applyFont="1" applyBorder="1" applyAlignment="1">
      <alignment horizontal="center" vertical="center"/>
    </xf>
    <xf numFmtId="2" fontId="28" fillId="10" borderId="4" xfId="15" applyNumberFormat="1" applyFont="1" applyBorder="1" applyAlignment="1">
      <alignment horizontal="center" vertical="center"/>
    </xf>
    <xf numFmtId="2" fontId="25" fillId="10" borderId="4" xfId="15" applyNumberFormat="1" applyFont="1" applyBorder="1" applyAlignment="1">
      <alignment horizontal="center" vertical="center"/>
    </xf>
    <xf numFmtId="0" fontId="25" fillId="10" borderId="0" xfId="16" applyNumberFormat="1" applyFont="1"/>
    <xf numFmtId="0" fontId="25" fillId="10" borderId="4" xfId="15" applyFont="1" applyBorder="1" applyAlignment="1">
      <alignment horizontal="center" vertical="center" wrapText="1"/>
    </xf>
    <xf numFmtId="0" fontId="31" fillId="10" borderId="0" xfId="15" applyFont="1"/>
    <xf numFmtId="0" fontId="28" fillId="10" borderId="0" xfId="16" applyNumberFormat="1" applyFont="1" applyFill="1"/>
    <xf numFmtId="170" fontId="28" fillId="10" borderId="0" xfId="15" applyNumberFormat="1" applyFont="1" applyAlignment="1">
      <alignment horizontal="right"/>
    </xf>
    <xf numFmtId="170" fontId="28" fillId="10" borderId="0" xfId="15" applyNumberFormat="1" applyFont="1"/>
    <xf numFmtId="0" fontId="28" fillId="10" borderId="0" xfId="15" applyFont="1"/>
    <xf numFmtId="4" fontId="32" fillId="11" borderId="4" xfId="16" applyNumberFormat="1" applyFont="1" applyFill="1" applyBorder="1" applyAlignment="1">
      <alignment horizontal="center" vertical="center"/>
    </xf>
    <xf numFmtId="0" fontId="25" fillId="16" borderId="0" xfId="15" applyFont="1" applyFill="1" applyAlignment="1">
      <alignment vertical="center"/>
    </xf>
    <xf numFmtId="4" fontId="25" fillId="16" borderId="0" xfId="15" applyNumberFormat="1" applyFont="1" applyFill="1" applyAlignment="1">
      <alignment horizontal="center" vertical="center" wrapText="1"/>
    </xf>
    <xf numFmtId="0" fontId="25" fillId="16" borderId="0" xfId="15" applyFont="1" applyFill="1" applyAlignment="1">
      <alignment horizontal="center" vertical="center" wrapText="1"/>
    </xf>
    <xf numFmtId="0" fontId="25" fillId="16" borderId="0" xfId="15" applyFont="1" applyFill="1"/>
    <xf numFmtId="4" fontId="25" fillId="16" borderId="0" xfId="15" applyNumberFormat="1" applyFont="1" applyFill="1" applyAlignment="1">
      <alignment horizontal="center"/>
    </xf>
    <xf numFmtId="0" fontId="25" fillId="16" borderId="0" xfId="15" applyFont="1" applyFill="1" applyAlignment="1">
      <alignment horizontal="center"/>
    </xf>
    <xf numFmtId="4" fontId="25" fillId="16" borderId="0" xfId="15" applyNumberFormat="1" applyFont="1" applyFill="1"/>
    <xf numFmtId="4" fontId="25" fillId="10" borderId="0" xfId="15" applyNumberFormat="1" applyFont="1"/>
    <xf numFmtId="0" fontId="25" fillId="16" borderId="39" xfId="2" applyFont="1" applyFill="1" applyBorder="1"/>
    <xf numFmtId="0" fontId="25" fillId="10" borderId="0" xfId="2" applyFont="1"/>
    <xf numFmtId="0" fontId="25" fillId="16" borderId="26" xfId="2" applyFont="1" applyFill="1" applyBorder="1"/>
    <xf numFmtId="0" fontId="25" fillId="10" borderId="0" xfId="2" applyFont="1" applyAlignment="1">
      <alignment horizontal="left" vertical="center"/>
    </xf>
    <xf numFmtId="0" fontId="25" fillId="10" borderId="0" xfId="2" applyFont="1" applyAlignment="1">
      <alignment horizontal="center" vertical="center"/>
    </xf>
    <xf numFmtId="0" fontId="25" fillId="16" borderId="31" xfId="2" applyFont="1" applyFill="1" applyBorder="1"/>
    <xf numFmtId="0" fontId="25" fillId="16" borderId="7" xfId="2" applyFont="1" applyFill="1" applyBorder="1" applyAlignment="1">
      <alignment vertical="center"/>
    </xf>
    <xf numFmtId="0" fontId="25" fillId="16" borderId="0" xfId="2" applyFont="1" applyFill="1" applyAlignment="1">
      <alignment vertical="center"/>
    </xf>
    <xf numFmtId="0" fontId="25" fillId="10" borderId="0" xfId="2" applyFont="1" applyAlignment="1">
      <alignment horizontal="center"/>
    </xf>
    <xf numFmtId="0" fontId="25" fillId="10" borderId="0" xfId="2" applyFont="1" applyAlignment="1">
      <alignment horizontal="right"/>
    </xf>
    <xf numFmtId="0" fontId="32" fillId="10" borderId="4" xfId="2" applyFont="1" applyBorder="1" applyAlignment="1">
      <alignment horizontal="center" vertical="center"/>
    </xf>
    <xf numFmtId="0" fontId="32" fillId="10" borderId="4" xfId="2" applyFont="1" applyBorder="1" applyAlignment="1">
      <alignment horizontal="center" vertical="center" wrapText="1"/>
    </xf>
    <xf numFmtId="4" fontId="30" fillId="10" borderId="4" xfId="2" applyNumberFormat="1" applyFont="1" applyBorder="1" applyAlignment="1">
      <alignment horizontal="center" vertical="center" wrapText="1"/>
    </xf>
    <xf numFmtId="0" fontId="25" fillId="10" borderId="0" xfId="2" applyFont="1" applyAlignment="1">
      <alignment wrapText="1"/>
    </xf>
    <xf numFmtId="0" fontId="25" fillId="10" borderId="4" xfId="2" applyFont="1" applyBorder="1" applyAlignment="1">
      <alignment horizontal="center" vertical="center"/>
    </xf>
    <xf numFmtId="0" fontId="25" fillId="10" borderId="4" xfId="2" applyFont="1" applyBorder="1" applyAlignment="1">
      <alignment horizontal="left" vertical="center"/>
    </xf>
    <xf numFmtId="4" fontId="28" fillId="10" borderId="4" xfId="2" applyNumberFormat="1" applyFont="1" applyBorder="1" applyAlignment="1">
      <alignment horizontal="center" vertical="center"/>
    </xf>
    <xf numFmtId="2" fontId="28" fillId="10" borderId="4" xfId="2" applyNumberFormat="1" applyFont="1" applyBorder="1" applyAlignment="1">
      <alignment horizontal="center" vertical="center"/>
    </xf>
    <xf numFmtId="2" fontId="25" fillId="10" borderId="4" xfId="2" applyNumberFormat="1" applyFont="1" applyBorder="1" applyAlignment="1">
      <alignment horizontal="center" vertical="center"/>
    </xf>
    <xf numFmtId="4" fontId="32" fillId="11" borderId="4" xfId="2" applyNumberFormat="1" applyFont="1" applyFill="1" applyBorder="1" applyAlignment="1">
      <alignment horizontal="center" vertical="center"/>
    </xf>
    <xf numFmtId="0" fontId="25" fillId="10" borderId="0" xfId="2" applyFont="1" applyAlignment="1">
      <alignment horizontal="left"/>
    </xf>
    <xf numFmtId="168" fontId="32" fillId="16" borderId="49" xfId="2" applyNumberFormat="1" applyFont="1" applyFill="1" applyBorder="1" applyAlignment="1">
      <alignment horizontal="right" vertical="center" shrinkToFit="1"/>
    </xf>
    <xf numFmtId="0" fontId="25" fillId="16" borderId="0" xfId="2" applyFont="1" applyFill="1"/>
    <xf numFmtId="168" fontId="32" fillId="16" borderId="10" xfId="2" applyNumberFormat="1" applyFont="1" applyFill="1" applyBorder="1" applyAlignment="1">
      <alignment horizontal="right" vertical="center" shrinkToFit="1"/>
    </xf>
    <xf numFmtId="4" fontId="25" fillId="16" borderId="0" xfId="2" applyNumberFormat="1" applyFont="1" applyFill="1"/>
    <xf numFmtId="0" fontId="25" fillId="16" borderId="0" xfId="2" applyFont="1" applyFill="1" applyAlignment="1">
      <alignment shrinkToFit="1"/>
    </xf>
    <xf numFmtId="168" fontId="25" fillId="16" borderId="0" xfId="2" applyNumberFormat="1" applyFont="1" applyFill="1"/>
    <xf numFmtId="4" fontId="25" fillId="10" borderId="0" xfId="2" applyNumberFormat="1" applyFont="1"/>
    <xf numFmtId="0" fontId="25" fillId="10" borderId="0" xfId="17" applyFont="1" applyAlignment="1">
      <alignment horizontal="right"/>
    </xf>
    <xf numFmtId="0" fontId="25" fillId="10" borderId="0" xfId="17" applyFont="1"/>
    <xf numFmtId="0" fontId="25" fillId="10" borderId="0" xfId="17" applyFont="1" applyAlignment="1">
      <alignment horizontal="left" vertical="center"/>
    </xf>
    <xf numFmtId="0" fontId="25" fillId="10" borderId="0" xfId="17" applyFont="1" applyAlignment="1">
      <alignment horizontal="center" vertical="center"/>
    </xf>
    <xf numFmtId="170" fontId="25" fillId="10" borderId="0" xfId="17" applyNumberFormat="1" applyFont="1" applyAlignment="1">
      <alignment horizontal="right"/>
    </xf>
    <xf numFmtId="17" fontId="25" fillId="10" borderId="0" xfId="17" applyNumberFormat="1" applyFont="1" applyAlignment="1">
      <alignment horizontal="center" vertical="center"/>
    </xf>
    <xf numFmtId="0" fontId="25" fillId="16" borderId="7" xfId="17" applyFont="1" applyFill="1" applyBorder="1" applyAlignment="1">
      <alignment horizontal="center" vertical="center"/>
    </xf>
    <xf numFmtId="0" fontId="25" fillId="16" borderId="0" xfId="17" applyFont="1" applyFill="1" applyAlignment="1">
      <alignment horizontal="center" vertical="center"/>
    </xf>
    <xf numFmtId="0" fontId="25" fillId="16" borderId="26" xfId="17" applyFont="1" applyFill="1" applyBorder="1" applyAlignment="1">
      <alignment horizontal="center" vertical="center"/>
    </xf>
    <xf numFmtId="0" fontId="25" fillId="10" borderId="0" xfId="17" applyFont="1" applyAlignment="1">
      <alignment horizontal="center"/>
    </xf>
    <xf numFmtId="0" fontId="25" fillId="10" borderId="4" xfId="17" applyFont="1" applyBorder="1" applyAlignment="1">
      <alignment horizontal="center"/>
    </xf>
    <xf numFmtId="0" fontId="25" fillId="10" borderId="4" xfId="17" applyFont="1" applyBorder="1" applyAlignment="1">
      <alignment horizontal="left" vertical="center"/>
    </xf>
    <xf numFmtId="0" fontId="25" fillId="10" borderId="4" xfId="17" applyFont="1" applyBorder="1" applyAlignment="1">
      <alignment horizontal="right"/>
    </xf>
    <xf numFmtId="0" fontId="28" fillId="10" borderId="0" xfId="17" applyFont="1" applyAlignment="1">
      <alignment horizontal="right"/>
    </xf>
    <xf numFmtId="170" fontId="25" fillId="10" borderId="0" xfId="17" applyNumberFormat="1" applyFont="1"/>
    <xf numFmtId="170" fontId="25" fillId="10" borderId="4" xfId="17" applyNumberFormat="1" applyFont="1" applyBorder="1" applyAlignment="1">
      <alignment horizontal="right"/>
    </xf>
    <xf numFmtId="0" fontId="30" fillId="10" borderId="4" xfId="17" applyFont="1" applyBorder="1" applyAlignment="1">
      <alignment horizontal="center" vertical="center" wrapText="1"/>
    </xf>
    <xf numFmtId="0" fontId="30" fillId="10" borderId="4" xfId="17" applyFont="1" applyBorder="1" applyAlignment="1">
      <alignment horizontal="center" vertical="center"/>
    </xf>
    <xf numFmtId="4" fontId="30" fillId="10" borderId="4" xfId="17" applyNumberFormat="1" applyFont="1" applyBorder="1" applyAlignment="1">
      <alignment horizontal="center" vertical="center" wrapText="1"/>
    </xf>
    <xf numFmtId="4" fontId="25" fillId="10" borderId="4" xfId="17" applyNumberFormat="1" applyFont="1" applyBorder="1" applyAlignment="1">
      <alignment horizontal="center" vertical="center"/>
    </xf>
    <xf numFmtId="4" fontId="25" fillId="10" borderId="4" xfId="17" applyNumberFormat="1" applyFont="1" applyBorder="1" applyAlignment="1">
      <alignment horizontal="left" vertical="center"/>
    </xf>
    <xf numFmtId="0" fontId="25" fillId="10" borderId="4" xfId="17" applyFont="1" applyBorder="1" applyAlignment="1">
      <alignment horizontal="center" vertical="center"/>
    </xf>
    <xf numFmtId="4" fontId="28" fillId="10" borderId="4" xfId="17" applyNumberFormat="1" applyFont="1" applyBorder="1" applyAlignment="1">
      <alignment horizontal="center" vertical="center"/>
    </xf>
    <xf numFmtId="2" fontId="28" fillId="10" borderId="4" xfId="17" applyNumberFormat="1" applyFont="1" applyBorder="1" applyAlignment="1">
      <alignment horizontal="center" vertical="center"/>
    </xf>
    <xf numFmtId="2" fontId="25" fillId="10" borderId="4" xfId="17" applyNumberFormat="1" applyFont="1" applyBorder="1" applyAlignment="1">
      <alignment horizontal="center" vertical="center"/>
    </xf>
    <xf numFmtId="0" fontId="25" fillId="10" borderId="4" xfId="17" applyFont="1" applyBorder="1" applyAlignment="1">
      <alignment horizontal="center" vertical="center" wrapText="1"/>
    </xf>
    <xf numFmtId="0" fontId="31" fillId="10" borderId="0" xfId="17" applyFont="1"/>
    <xf numFmtId="170" fontId="28" fillId="10" borderId="0" xfId="17" applyNumberFormat="1" applyFont="1" applyAlignment="1">
      <alignment horizontal="right"/>
    </xf>
    <xf numFmtId="170" fontId="28" fillId="10" borderId="0" xfId="17" applyNumberFormat="1" applyFont="1"/>
    <xf numFmtId="0" fontId="28" fillId="10" borderId="0" xfId="17" applyFont="1"/>
    <xf numFmtId="0" fontId="25" fillId="16" borderId="0" xfId="17" applyFont="1" applyFill="1" applyAlignment="1">
      <alignment vertical="center"/>
    </xf>
    <xf numFmtId="4" fontId="25" fillId="16" borderId="0" xfId="17" applyNumberFormat="1" applyFont="1" applyFill="1" applyAlignment="1">
      <alignment horizontal="center" vertical="center" wrapText="1"/>
    </xf>
    <xf numFmtId="0" fontId="25" fillId="16" borderId="0" xfId="17" applyFont="1" applyFill="1" applyAlignment="1">
      <alignment horizontal="center" vertical="center" wrapText="1"/>
    </xf>
    <xf numFmtId="0" fontId="25" fillId="16" borderId="0" xfId="17" applyFont="1" applyFill="1"/>
    <xf numFmtId="4" fontId="25" fillId="16" borderId="0" xfId="17" applyNumberFormat="1" applyFont="1" applyFill="1" applyAlignment="1">
      <alignment horizontal="center"/>
    </xf>
    <xf numFmtId="0" fontId="25" fillId="16" borderId="0" xfId="17" applyFont="1" applyFill="1" applyAlignment="1">
      <alignment horizontal="center"/>
    </xf>
    <xf numFmtId="4" fontId="25" fillId="16" borderId="0" xfId="17" applyNumberFormat="1" applyFont="1" applyFill="1"/>
    <xf numFmtId="4" fontId="25" fillId="10" borderId="0" xfId="17" applyNumberFormat="1" applyFont="1"/>
    <xf numFmtId="0" fontId="25" fillId="16" borderId="39" xfId="17" applyFont="1" applyFill="1" applyBorder="1"/>
    <xf numFmtId="0" fontId="25" fillId="16" borderId="26" xfId="17" applyFont="1" applyFill="1" applyBorder="1"/>
    <xf numFmtId="0" fontId="25" fillId="16" borderId="31" xfId="17" applyFont="1" applyFill="1" applyBorder="1"/>
    <xf numFmtId="0" fontId="25" fillId="16" borderId="7" xfId="17" applyFont="1" applyFill="1" applyBorder="1" applyAlignment="1">
      <alignment vertical="center"/>
    </xf>
    <xf numFmtId="0" fontId="32" fillId="10" borderId="4" xfId="17" applyFont="1" applyBorder="1" applyAlignment="1">
      <alignment horizontal="center" vertical="center"/>
    </xf>
    <xf numFmtId="0" fontId="32" fillId="10" borderId="4" xfId="17" applyFont="1" applyBorder="1" applyAlignment="1">
      <alignment horizontal="center" vertical="center" wrapText="1"/>
    </xf>
    <xf numFmtId="0" fontId="25" fillId="10" borderId="0" xfId="17" applyFont="1" applyAlignment="1">
      <alignment wrapText="1"/>
    </xf>
    <xf numFmtId="4" fontId="32" fillId="11" borderId="4" xfId="17" applyNumberFormat="1" applyFont="1" applyFill="1" applyBorder="1" applyAlignment="1">
      <alignment horizontal="center" vertical="center"/>
    </xf>
    <xf numFmtId="0" fontId="25" fillId="10" borderId="0" xfId="17" applyFont="1" applyAlignment="1">
      <alignment horizontal="left"/>
    </xf>
    <xf numFmtId="168" fontId="32" fillId="16" borderId="49" xfId="17" applyNumberFormat="1" applyFont="1" applyFill="1" applyBorder="1" applyAlignment="1">
      <alignment horizontal="right" vertical="center" shrinkToFit="1"/>
    </xf>
    <xf numFmtId="168" fontId="32" fillId="16" borderId="10" xfId="17" applyNumberFormat="1" applyFont="1" applyFill="1" applyBorder="1" applyAlignment="1">
      <alignment horizontal="right" vertical="center" shrinkToFit="1"/>
    </xf>
    <xf numFmtId="0" fontId="25" fillId="16" borderId="0" xfId="17" applyFont="1" applyFill="1" applyAlignment="1">
      <alignment shrinkToFit="1"/>
    </xf>
    <xf numFmtId="168" fontId="25" fillId="16" borderId="0" xfId="17" applyNumberFormat="1" applyFont="1" applyFill="1"/>
    <xf numFmtId="0" fontId="0" fillId="0" borderId="50" xfId="0" applyBorder="1" applyAlignment="1">
      <alignment vertical="center"/>
    </xf>
    <xf numFmtId="0" fontId="0" fillId="0" borderId="51" xfId="0" applyBorder="1" applyAlignment="1">
      <alignment vertical="center"/>
    </xf>
    <xf numFmtId="0" fontId="0" fillId="10" borderId="51" xfId="0" applyFill="1" applyBorder="1" applyAlignment="1">
      <alignment vertical="center"/>
    </xf>
    <xf numFmtId="0" fontId="0" fillId="0" borderId="52" xfId="0" applyBorder="1"/>
    <xf numFmtId="0" fontId="10" fillId="0" borderId="19" xfId="0" applyFont="1" applyBorder="1" applyAlignment="1">
      <alignment vertical="center"/>
    </xf>
    <xf numFmtId="0" fontId="10" fillId="0" borderId="60" xfId="0" applyFont="1" applyBorder="1" applyAlignment="1">
      <alignment vertical="center"/>
    </xf>
    <xf numFmtId="0" fontId="34" fillId="6" borderId="1" xfId="0" applyFont="1" applyFill="1" applyBorder="1" applyAlignment="1">
      <alignment horizontal="center" vertical="center" wrapText="1"/>
    </xf>
    <xf numFmtId="0" fontId="34" fillId="5" borderId="1" xfId="0" applyFont="1" applyFill="1" applyBorder="1" applyAlignment="1">
      <alignment horizontal="left" vertical="center" wrapText="1"/>
    </xf>
    <xf numFmtId="4" fontId="34" fillId="7" borderId="1" xfId="0" applyNumberFormat="1" applyFont="1" applyFill="1" applyBorder="1" applyAlignment="1">
      <alignment horizontal="right" vertical="center" wrapText="1"/>
    </xf>
    <xf numFmtId="164" fontId="34" fillId="8" borderId="1" xfId="0" applyNumberFormat="1" applyFont="1" applyFill="1" applyBorder="1" applyAlignment="1">
      <alignment horizontal="right" vertical="center" wrapText="1"/>
    </xf>
    <xf numFmtId="0" fontId="2" fillId="19" borderId="1" xfId="0" applyFont="1" applyFill="1" applyBorder="1" applyAlignment="1">
      <alignment horizontal="left" vertical="center" wrapText="1"/>
    </xf>
    <xf numFmtId="0" fontId="2" fillId="17" borderId="1" xfId="0" applyFont="1" applyFill="1" applyBorder="1" applyAlignment="1">
      <alignment horizontal="left" vertical="center" wrapText="1"/>
    </xf>
    <xf numFmtId="49" fontId="36" fillId="21" borderId="4" xfId="18" applyNumberFormat="1" applyFont="1" applyFill="1" applyBorder="1" applyAlignment="1">
      <alignment horizontal="left" vertical="top" wrapText="1"/>
    </xf>
    <xf numFmtId="49" fontId="35" fillId="21" borderId="4" xfId="18" applyNumberFormat="1" applyFill="1" applyBorder="1" applyAlignment="1">
      <alignment vertical="center"/>
    </xf>
    <xf numFmtId="49" fontId="36" fillId="21" borderId="4" xfId="18" applyNumberFormat="1" applyFont="1" applyFill="1" applyBorder="1" applyAlignment="1">
      <alignment horizontal="left" vertical="top"/>
    </xf>
    <xf numFmtId="2" fontId="36" fillId="21" borderId="4" xfId="18" applyNumberFormat="1" applyFont="1" applyFill="1" applyBorder="1" applyAlignment="1">
      <alignment horizontal="right" vertical="top" wrapText="1"/>
    </xf>
    <xf numFmtId="49" fontId="35" fillId="21" borderId="0" xfId="18" applyNumberFormat="1" applyFill="1"/>
    <xf numFmtId="49" fontId="37" fillId="10" borderId="4" xfId="18" applyNumberFormat="1" applyFont="1" applyBorder="1" applyAlignment="1">
      <alignment horizontal="left" vertical="top" wrapText="1"/>
    </xf>
    <xf numFmtId="49" fontId="38" fillId="20" borderId="4" xfId="18" applyNumberFormat="1" applyFont="1" applyFill="1" applyBorder="1" applyAlignment="1">
      <alignment horizontal="center" vertical="center" wrapText="1"/>
    </xf>
    <xf numFmtId="49" fontId="37" fillId="10" borderId="4" xfId="18" applyNumberFormat="1" applyFont="1" applyBorder="1" applyAlignment="1">
      <alignment horizontal="center" vertical="top" wrapText="1"/>
    </xf>
    <xf numFmtId="2" fontId="37" fillId="17" borderId="4" xfId="18" applyNumberFormat="1" applyFont="1" applyFill="1" applyBorder="1" applyAlignment="1">
      <alignment horizontal="right" vertical="top" wrapText="1"/>
    </xf>
    <xf numFmtId="49" fontId="37" fillId="10" borderId="4" xfId="18" applyNumberFormat="1" applyFont="1" applyBorder="1" applyAlignment="1">
      <alignment horizontal="right" vertical="top" wrapText="1"/>
    </xf>
    <xf numFmtId="49" fontId="35" fillId="10" borderId="0" xfId="18" applyNumberFormat="1"/>
    <xf numFmtId="49" fontId="35" fillId="21" borderId="0" xfId="18" applyNumberFormat="1" applyFill="1" applyAlignment="1">
      <alignment vertical="center"/>
    </xf>
    <xf numFmtId="43" fontId="35" fillId="21" borderId="0" xfId="5" applyFont="1" applyFill="1"/>
    <xf numFmtId="49" fontId="38" fillId="20" borderId="0" xfId="18" applyNumberFormat="1" applyFont="1" applyFill="1" applyAlignment="1">
      <alignment horizontal="center" vertical="center" wrapText="1"/>
    </xf>
    <xf numFmtId="43" fontId="37" fillId="17" borderId="4" xfId="5" applyFont="1" applyFill="1" applyBorder="1" applyAlignment="1">
      <alignment horizontal="right" vertical="top" wrapText="1"/>
    </xf>
    <xf numFmtId="49" fontId="35" fillId="10" borderId="0" xfId="18" applyNumberFormat="1" applyAlignment="1">
      <alignment horizontal="left" vertical="center"/>
    </xf>
    <xf numFmtId="2" fontId="35" fillId="10" borderId="0" xfId="18" applyNumberFormat="1"/>
    <xf numFmtId="0" fontId="40" fillId="10" borderId="0" xfId="7" applyFont="1"/>
    <xf numFmtId="0" fontId="9" fillId="10" borderId="0" xfId="7" applyFont="1"/>
    <xf numFmtId="0" fontId="4" fillId="10" borderId="0" xfId="24"/>
    <xf numFmtId="0" fontId="41" fillId="10" borderId="0" xfId="24" applyFont="1" applyAlignment="1">
      <alignment horizontal="center" vertical="center"/>
    </xf>
    <xf numFmtId="0" fontId="43" fillId="10" borderId="0" xfId="24" applyFont="1" applyAlignment="1">
      <alignment horizontal="center" vertical="center"/>
    </xf>
    <xf numFmtId="0" fontId="44" fillId="10" borderId="0" xfId="24" applyFont="1" applyAlignment="1">
      <alignment horizontal="center" vertical="center"/>
    </xf>
    <xf numFmtId="0" fontId="44" fillId="10" borderId="0" xfId="24" applyFont="1" applyAlignment="1">
      <alignment horizontal="center" vertical="center" wrapText="1"/>
    </xf>
    <xf numFmtId="0" fontId="6" fillId="10" borderId="0" xfId="24" applyFont="1" applyAlignment="1">
      <alignment horizontal="center" vertical="center"/>
    </xf>
    <xf numFmtId="0" fontId="6" fillId="10" borderId="0" xfId="24" applyFont="1" applyAlignment="1">
      <alignment horizontal="left" vertical="center" wrapText="1"/>
    </xf>
    <xf numFmtId="4" fontId="6" fillId="10" borderId="0" xfId="24" applyNumberFormat="1" applyFont="1" applyAlignment="1">
      <alignment horizontal="right" vertical="center"/>
    </xf>
    <xf numFmtId="0" fontId="1" fillId="11" borderId="1" xfId="0" applyFont="1" applyFill="1" applyBorder="1" applyAlignment="1">
      <alignment horizontal="center" vertical="center" wrapText="1"/>
    </xf>
    <xf numFmtId="0" fontId="0" fillId="0" borderId="0" xfId="0" applyAlignment="1">
      <alignment horizontal="center"/>
    </xf>
    <xf numFmtId="0" fontId="0" fillId="0" borderId="0" xfId="0"/>
    <xf numFmtId="0" fontId="45" fillId="0" borderId="0" xfId="0" applyFont="1" applyAlignment="1">
      <alignment horizontal="left"/>
    </xf>
    <xf numFmtId="0" fontId="45" fillId="0" borderId="0" xfId="0" applyFont="1" applyAlignment="1">
      <alignment horizontal="right"/>
    </xf>
    <xf numFmtId="4" fontId="45" fillId="0" borderId="0" xfId="0" applyNumberFormat="1" applyFont="1" applyAlignment="1">
      <alignment horizontal="right"/>
    </xf>
    <xf numFmtId="0" fontId="0" fillId="0" borderId="0" xfId="0" applyAlignment="1">
      <alignment horizontal="right"/>
    </xf>
    <xf numFmtId="4" fontId="0" fillId="0" borderId="0" xfId="0" applyNumberFormat="1" applyAlignment="1">
      <alignment horizontal="right"/>
    </xf>
    <xf numFmtId="164" fontId="46" fillId="10" borderId="1" xfId="7" applyNumberFormat="1" applyFont="1" applyBorder="1" applyAlignment="1">
      <alignment horizontal="right" vertical="top" wrapText="1"/>
    </xf>
    <xf numFmtId="49" fontId="0" fillId="10" borderId="4" xfId="2" applyNumberFormat="1" applyFont="1" applyBorder="1" applyAlignment="1">
      <alignment horizontal="center" vertical="center"/>
    </xf>
    <xf numFmtId="49" fontId="0" fillId="19" borderId="4" xfId="2" applyNumberFormat="1" applyFont="1" applyFill="1" applyBorder="1" applyAlignment="1">
      <alignment horizontal="center" vertical="center"/>
    </xf>
    <xf numFmtId="0" fontId="4" fillId="19" borderId="4" xfId="2" applyFill="1" applyBorder="1" applyAlignment="1">
      <alignment horizontal="center" vertical="center"/>
    </xf>
    <xf numFmtId="0" fontId="4" fillId="19" borderId="4" xfId="2" applyFill="1" applyBorder="1" applyAlignment="1">
      <alignment horizontal="center" vertical="center" wrapText="1"/>
    </xf>
    <xf numFmtId="4" fontId="47" fillId="23" borderId="14" xfId="13" applyNumberFormat="1" applyFont="1" applyFill="1" applyBorder="1" applyAlignment="1" applyProtection="1">
      <alignment horizontal="center"/>
      <protection locked="0"/>
    </xf>
    <xf numFmtId="4" fontId="47" fillId="23" borderId="4" xfId="13" applyNumberFormat="1" applyFont="1" applyFill="1" applyBorder="1" applyAlignment="1" applyProtection="1">
      <alignment horizontal="left"/>
      <protection locked="0"/>
    </xf>
    <xf numFmtId="43" fontId="47" fillId="23" borderId="4" xfId="13" applyNumberFormat="1" applyFont="1" applyFill="1" applyBorder="1" applyAlignment="1" applyProtection="1">
      <alignment horizontal="center" wrapText="1"/>
      <protection locked="0"/>
    </xf>
    <xf numFmtId="168" fontId="47" fillId="23" borderId="4" xfId="13" applyNumberFormat="1" applyFont="1" applyFill="1" applyBorder="1" applyAlignment="1" applyProtection="1">
      <alignment horizontal="center"/>
      <protection locked="0"/>
    </xf>
    <xf numFmtId="43" fontId="47" fillId="23" borderId="4" xfId="13" applyNumberFormat="1" applyFont="1" applyFill="1" applyBorder="1" applyAlignment="1" applyProtection="1">
      <alignment horizontal="center"/>
      <protection locked="0"/>
    </xf>
    <xf numFmtId="0" fontId="47" fillId="23" borderId="4" xfId="13" applyFont="1" applyFill="1" applyBorder="1" applyAlignment="1" applyProtection="1">
      <alignment horizontal="center"/>
      <protection locked="0"/>
    </xf>
    <xf numFmtId="0" fontId="28" fillId="10" borderId="0" xfId="13" applyFont="1" applyProtection="1">
      <protection locked="0"/>
    </xf>
    <xf numFmtId="0" fontId="28" fillId="10" borderId="0" xfId="13" applyFont="1" applyAlignment="1">
      <alignment vertical="center"/>
    </xf>
    <xf numFmtId="2" fontId="47" fillId="22" borderId="4" xfId="13" applyNumberFormat="1" applyFont="1" applyFill="1" applyBorder="1" applyAlignment="1">
      <alignment horizontal="center" vertical="center" wrapText="1"/>
    </xf>
    <xf numFmtId="0" fontId="47" fillId="22" borderId="4" xfId="13" applyFont="1" applyFill="1" applyBorder="1" applyAlignment="1">
      <alignment horizontal="center" vertical="center" wrapText="1"/>
    </xf>
    <xf numFmtId="4" fontId="28" fillId="10" borderId="14" xfId="13" applyNumberFormat="1" applyFont="1" applyBorder="1" applyAlignment="1" applyProtection="1">
      <alignment horizontal="right" vertical="center"/>
      <protection locked="0"/>
    </xf>
    <xf numFmtId="4" fontId="28" fillId="10" borderId="4" xfId="13" applyNumberFormat="1" applyFont="1" applyBorder="1" applyAlignment="1" applyProtection="1">
      <alignment horizontal="right" vertical="center"/>
      <protection locked="0"/>
    </xf>
    <xf numFmtId="4" fontId="28" fillId="10" borderId="4" xfId="19" applyNumberFormat="1" applyFont="1" applyBorder="1" applyAlignment="1">
      <alignment horizontal="center" vertical="center"/>
    </xf>
    <xf numFmtId="4" fontId="48" fillId="10" borderId="4" xfId="19" applyNumberFormat="1" applyFont="1" applyBorder="1" applyAlignment="1">
      <alignment horizontal="center" vertical="center"/>
    </xf>
    <xf numFmtId="2" fontId="28" fillId="10" borderId="4" xfId="19" applyNumberFormat="1" applyFont="1" applyBorder="1" applyAlignment="1">
      <alignment horizontal="center" vertical="center"/>
    </xf>
    <xf numFmtId="2" fontId="48" fillId="10" borderId="4" xfId="19" applyNumberFormat="1" applyFont="1" applyBorder="1" applyAlignment="1">
      <alignment horizontal="center" vertical="center"/>
    </xf>
    <xf numFmtId="0" fontId="48" fillId="10" borderId="0" xfId="19" applyFont="1" applyAlignment="1">
      <alignment horizontal="center" vertical="center"/>
    </xf>
    <xf numFmtId="2" fontId="48" fillId="24" borderId="5" xfId="13" applyNumberFormat="1" applyFont="1" applyFill="1" applyBorder="1" applyAlignment="1">
      <alignment horizontal="center" vertical="center"/>
    </xf>
    <xf numFmtId="0" fontId="48" fillId="24" borderId="6" xfId="13" applyFont="1" applyFill="1" applyBorder="1" applyAlignment="1">
      <alignment horizontal="center" vertical="center" wrapText="1"/>
    </xf>
    <xf numFmtId="9" fontId="48" fillId="24" borderId="6" xfId="20" applyFont="1" applyFill="1" applyBorder="1" applyAlignment="1">
      <alignment horizontal="center" vertical="center"/>
    </xf>
    <xf numFmtId="2" fontId="48" fillId="24" borderId="6" xfId="13" applyNumberFormat="1" applyFont="1" applyFill="1" applyBorder="1" applyAlignment="1">
      <alignment horizontal="right" vertical="center"/>
    </xf>
    <xf numFmtId="0" fontId="48" fillId="24" borderId="6" xfId="13" applyFont="1" applyFill="1" applyBorder="1" applyAlignment="1">
      <alignment horizontal="center" vertical="center"/>
    </xf>
    <xf numFmtId="168" fontId="48" fillId="24" borderId="6" xfId="13" applyNumberFormat="1" applyFont="1" applyFill="1" applyBorder="1" applyAlignment="1">
      <alignment horizontal="right" vertical="center"/>
    </xf>
    <xf numFmtId="4" fontId="48" fillId="24" borderId="6" xfId="13" applyNumberFormat="1" applyFont="1" applyFill="1" applyBorder="1" applyAlignment="1">
      <alignment horizontal="right" vertical="center"/>
    </xf>
    <xf numFmtId="43" fontId="48" fillId="24" borderId="14" xfId="21" applyFont="1" applyFill="1" applyBorder="1" applyAlignment="1">
      <alignment horizontal="center" vertical="center"/>
    </xf>
    <xf numFmtId="0" fontId="48" fillId="10" borderId="26" xfId="13" applyFont="1" applyBorder="1" applyAlignment="1">
      <alignment horizontal="center" vertical="center"/>
    </xf>
    <xf numFmtId="0" fontId="48" fillId="10" borderId="9" xfId="13" applyFont="1" applyBorder="1" applyAlignment="1">
      <alignment horizontal="center" vertical="center"/>
    </xf>
    <xf numFmtId="0" fontId="48" fillId="10" borderId="4" xfId="13" applyFont="1" applyBorder="1" applyAlignment="1">
      <alignment horizontal="center" vertical="center"/>
    </xf>
    <xf numFmtId="9" fontId="48" fillId="10" borderId="4" xfId="20" applyFont="1" applyFill="1" applyBorder="1" applyAlignment="1">
      <alignment horizontal="center" vertical="center"/>
    </xf>
    <xf numFmtId="2" fontId="48" fillId="10" borderId="4" xfId="13" applyNumberFormat="1" applyFont="1" applyBorder="1" applyAlignment="1">
      <alignment horizontal="right" vertical="center"/>
    </xf>
    <xf numFmtId="168" fontId="48" fillId="10" borderId="4" xfId="13" applyNumberFormat="1" applyFont="1" applyBorder="1" applyAlignment="1">
      <alignment horizontal="right" vertical="center"/>
    </xf>
    <xf numFmtId="4" fontId="48" fillId="10" borderId="4" xfId="13" applyNumberFormat="1" applyFont="1" applyBorder="1" applyAlignment="1">
      <alignment horizontal="right" vertical="center"/>
    </xf>
    <xf numFmtId="0" fontId="49" fillId="10" borderId="0" xfId="19" applyFont="1" applyAlignment="1">
      <alignment vertical="center"/>
    </xf>
    <xf numFmtId="0" fontId="28" fillId="10" borderId="0" xfId="19" applyFont="1" applyAlignment="1">
      <alignment vertical="center"/>
    </xf>
    <xf numFmtId="2" fontId="48" fillId="13" borderId="5" xfId="13" applyNumberFormat="1" applyFont="1" applyFill="1" applyBorder="1" applyAlignment="1">
      <alignment horizontal="center" vertical="center"/>
    </xf>
    <xf numFmtId="0" fontId="48" fillId="13" borderId="5" xfId="13" applyFont="1" applyFill="1" applyBorder="1" applyAlignment="1">
      <alignment horizontal="center" vertical="center" wrapText="1"/>
    </xf>
    <xf numFmtId="0" fontId="48" fillId="13" borderId="4" xfId="13" applyFont="1" applyFill="1" applyBorder="1" applyAlignment="1">
      <alignment horizontal="center" vertical="center" wrapText="1"/>
    </xf>
    <xf numFmtId="9" fontId="48" fillId="13" borderId="4" xfId="20" applyFont="1" applyFill="1" applyBorder="1" applyAlignment="1">
      <alignment horizontal="center" vertical="center"/>
    </xf>
    <xf numFmtId="2" fontId="48" fillId="13" borderId="4" xfId="13" applyNumberFormat="1" applyFont="1" applyFill="1" applyBorder="1" applyAlignment="1">
      <alignment horizontal="right" vertical="center"/>
    </xf>
    <xf numFmtId="0" fontId="48" fillId="13" borderId="4" xfId="13" applyFont="1" applyFill="1" applyBorder="1" applyAlignment="1">
      <alignment horizontal="center" vertical="center"/>
    </xf>
    <xf numFmtId="168" fontId="48" fillId="13" borderId="4" xfId="13" applyNumberFormat="1" applyFont="1" applyFill="1" applyBorder="1" applyAlignment="1">
      <alignment horizontal="right" vertical="center"/>
    </xf>
    <xf numFmtId="4" fontId="48" fillId="13" borderId="4" xfId="13" applyNumberFormat="1" applyFont="1" applyFill="1" applyBorder="1" applyAlignment="1">
      <alignment horizontal="right" vertical="center"/>
    </xf>
    <xf numFmtId="43" fontId="48" fillId="13" borderId="4" xfId="21" applyFont="1" applyFill="1" applyBorder="1" applyAlignment="1">
      <alignment horizontal="center" vertical="center"/>
    </xf>
    <xf numFmtId="0" fontId="48" fillId="10" borderId="9" xfId="19" applyFont="1" applyBorder="1" applyAlignment="1">
      <alignment horizontal="right" vertical="center"/>
    </xf>
    <xf numFmtId="2" fontId="28" fillId="10" borderId="64" xfId="13" applyNumberFormat="1" applyFont="1" applyBorder="1" applyAlignment="1">
      <alignment vertical="center"/>
    </xf>
    <xf numFmtId="0" fontId="28" fillId="10" borderId="65" xfId="13" applyFont="1" applyBorder="1" applyAlignment="1">
      <alignment horizontal="center" vertical="center" wrapText="1"/>
    </xf>
    <xf numFmtId="0" fontId="28" fillId="10" borderId="65" xfId="13" applyFont="1" applyBorder="1" applyAlignment="1">
      <alignment horizontal="right" vertical="center" wrapText="1"/>
    </xf>
    <xf numFmtId="0" fontId="28" fillId="10" borderId="65" xfId="13" applyFont="1" applyBorder="1" applyAlignment="1">
      <alignment vertical="center"/>
    </xf>
    <xf numFmtId="0" fontId="28" fillId="10" borderId="65" xfId="13" applyFont="1" applyBorder="1" applyAlignment="1">
      <alignment horizontal="center" vertical="center"/>
    </xf>
    <xf numFmtId="0" fontId="28" fillId="10" borderId="65" xfId="13" applyFont="1" applyBorder="1" applyAlignment="1">
      <alignment horizontal="right" vertical="center"/>
    </xf>
    <xf numFmtId="4" fontId="48" fillId="10" borderId="29" xfId="13" applyNumberFormat="1" applyFont="1" applyBorder="1" applyAlignment="1">
      <alignment horizontal="right" vertical="center"/>
    </xf>
    <xf numFmtId="4" fontId="48" fillId="10" borderId="0" xfId="19" applyNumberFormat="1" applyFont="1" applyAlignment="1">
      <alignment horizontal="left" vertical="center"/>
    </xf>
    <xf numFmtId="0" fontId="50" fillId="10" borderId="0" xfId="13" applyFont="1" applyAlignment="1">
      <alignment horizontal="right" vertical="center"/>
    </xf>
    <xf numFmtId="0" fontId="28" fillId="10" borderId="9" xfId="13" applyFont="1" applyBorder="1" applyAlignment="1">
      <alignment horizontal="right" vertical="center"/>
    </xf>
    <xf numFmtId="0" fontId="28" fillId="10" borderId="9" xfId="19" applyFont="1" applyBorder="1" applyAlignment="1">
      <alignment horizontal="right" vertical="center"/>
    </xf>
    <xf numFmtId="4" fontId="28" fillId="10" borderId="65" xfId="13" applyNumberFormat="1" applyFont="1" applyBorder="1" applyAlignment="1">
      <alignment horizontal="center" vertical="center"/>
    </xf>
    <xf numFmtId="2" fontId="28" fillId="10" borderId="66" xfId="13" applyNumberFormat="1" applyFont="1" applyBorder="1" applyAlignment="1">
      <alignment vertical="center"/>
    </xf>
    <xf numFmtId="0" fontId="28" fillId="10" borderId="67" xfId="13" applyFont="1" applyBorder="1" applyAlignment="1">
      <alignment horizontal="center" vertical="center" wrapText="1"/>
    </xf>
    <xf numFmtId="0" fontId="48" fillId="10" borderId="67" xfId="13" applyFont="1" applyBorder="1" applyAlignment="1">
      <alignment horizontal="center" vertical="center" wrapText="1"/>
    </xf>
    <xf numFmtId="0" fontId="28" fillId="10" borderId="67" xfId="13" applyFont="1" applyBorder="1" applyAlignment="1">
      <alignment vertical="center"/>
    </xf>
    <xf numFmtId="0" fontId="28" fillId="10" borderId="67" xfId="13" applyFont="1" applyBorder="1" applyAlignment="1">
      <alignment horizontal="center" vertical="center"/>
    </xf>
    <xf numFmtId="0" fontId="28" fillId="10" borderId="67" xfId="13" applyFont="1" applyBorder="1" applyAlignment="1">
      <alignment horizontal="right" vertical="center"/>
    </xf>
    <xf numFmtId="4" fontId="28" fillId="10" borderId="67" xfId="13" applyNumberFormat="1" applyFont="1" applyBorder="1" applyAlignment="1">
      <alignment horizontal="center" vertical="center"/>
    </xf>
    <xf numFmtId="4" fontId="48" fillId="10" borderId="68" xfId="13" applyNumberFormat="1" applyFont="1" applyBorder="1" applyAlignment="1">
      <alignment horizontal="right" vertical="center"/>
    </xf>
    <xf numFmtId="2" fontId="28" fillId="10" borderId="69" xfId="13" applyNumberFormat="1" applyFont="1" applyBorder="1" applyAlignment="1">
      <alignment vertical="center"/>
    </xf>
    <xf numFmtId="0" fontId="28" fillId="10" borderId="70" xfId="13" applyFont="1" applyBorder="1" applyAlignment="1">
      <alignment horizontal="center" vertical="center" wrapText="1"/>
    </xf>
    <xf numFmtId="0" fontId="28" fillId="10" borderId="70" xfId="13" applyFont="1" applyBorder="1" applyAlignment="1">
      <alignment horizontal="right" vertical="center" wrapText="1"/>
    </xf>
    <xf numFmtId="0" fontId="28" fillId="10" borderId="70" xfId="13" applyFont="1" applyBorder="1" applyAlignment="1">
      <alignment vertical="center"/>
    </xf>
    <xf numFmtId="0" fontId="28" fillId="10" borderId="70" xfId="13" applyFont="1" applyBorder="1" applyAlignment="1">
      <alignment horizontal="center" vertical="center"/>
    </xf>
    <xf numFmtId="0" fontId="28" fillId="10" borderId="70" xfId="13" applyFont="1" applyBorder="1" applyAlignment="1">
      <alignment horizontal="right" vertical="center"/>
    </xf>
    <xf numFmtId="4" fontId="28" fillId="10" borderId="70" xfId="13" applyNumberFormat="1" applyFont="1" applyBorder="1" applyAlignment="1">
      <alignment horizontal="center" vertical="center"/>
    </xf>
    <xf numFmtId="4" fontId="48" fillId="10" borderId="71" xfId="13" applyNumberFormat="1" applyFont="1" applyBorder="1" applyAlignment="1">
      <alignment horizontal="right" vertical="center"/>
    </xf>
    <xf numFmtId="0" fontId="28" fillId="10" borderId="72" xfId="22" applyFont="1" applyBorder="1" applyAlignment="1">
      <alignment horizontal="right" vertical="center" wrapText="1"/>
    </xf>
    <xf numFmtId="2" fontId="28" fillId="10" borderId="67" xfId="13" applyNumberFormat="1" applyFont="1" applyBorder="1" applyAlignment="1">
      <alignment horizontal="right" vertical="center"/>
    </xf>
    <xf numFmtId="0" fontId="28" fillId="10" borderId="67" xfId="22" applyFont="1" applyBorder="1" applyAlignment="1">
      <alignment horizontal="right" vertical="center" wrapText="1"/>
    </xf>
    <xf numFmtId="0" fontId="28" fillId="10" borderId="70" xfId="22" applyFont="1" applyBorder="1" applyAlignment="1">
      <alignment horizontal="right" vertical="center" wrapText="1"/>
    </xf>
    <xf numFmtId="2" fontId="28" fillId="10" borderId="70" xfId="13" applyNumberFormat="1" applyFont="1" applyBorder="1" applyAlignment="1">
      <alignment horizontal="right" vertical="center"/>
    </xf>
    <xf numFmtId="2" fontId="31" fillId="10" borderId="66" xfId="13" applyNumberFormat="1" applyFont="1" applyBorder="1" applyAlignment="1">
      <alignment vertical="center"/>
    </xf>
    <xf numFmtId="0" fontId="48" fillId="10" borderId="67" xfId="22" applyFont="1" applyBorder="1" applyAlignment="1">
      <alignment horizontal="right" vertical="center" wrapText="1"/>
    </xf>
    <xf numFmtId="0" fontId="28" fillId="10" borderId="67" xfId="22" applyFont="1" applyBorder="1" applyAlignment="1">
      <alignment horizontal="center" vertical="center"/>
    </xf>
    <xf numFmtId="2" fontId="28" fillId="10" borderId="67" xfId="22" applyNumberFormat="1" applyFont="1" applyBorder="1" applyAlignment="1">
      <alignment horizontal="center" vertical="center"/>
    </xf>
    <xf numFmtId="2" fontId="28" fillId="10" borderId="67" xfId="22" applyNumberFormat="1" applyFont="1" applyBorder="1" applyAlignment="1">
      <alignment horizontal="right" vertical="center"/>
    </xf>
    <xf numFmtId="2" fontId="28" fillId="10" borderId="67" xfId="23" applyNumberFormat="1" applyFont="1" applyBorder="1" applyAlignment="1">
      <alignment horizontal="right" vertical="center"/>
    </xf>
    <xf numFmtId="2" fontId="31" fillId="10" borderId="73" xfId="13" applyNumberFormat="1" applyFont="1" applyBorder="1" applyAlignment="1">
      <alignment vertical="center"/>
    </xf>
    <xf numFmtId="0" fontId="28" fillId="10" borderId="74" xfId="13" applyFont="1" applyBorder="1" applyAlignment="1">
      <alignment horizontal="center" vertical="center" wrapText="1"/>
    </xf>
    <xf numFmtId="0" fontId="28" fillId="10" borderId="74" xfId="22" applyFont="1" applyBorder="1" applyAlignment="1">
      <alignment horizontal="right" vertical="center" wrapText="1"/>
    </xf>
    <xf numFmtId="0" fontId="48" fillId="10" borderId="74" xfId="22" applyFont="1" applyBorder="1" applyAlignment="1">
      <alignment horizontal="right" vertical="center" wrapText="1"/>
    </xf>
    <xf numFmtId="0" fontId="28" fillId="10" borderId="74" xfId="22" applyFont="1" applyBorder="1" applyAlignment="1">
      <alignment horizontal="center" vertical="center"/>
    </xf>
    <xf numFmtId="2" fontId="28" fillId="10" borderId="74" xfId="22" applyNumberFormat="1" applyFont="1" applyBorder="1" applyAlignment="1">
      <alignment horizontal="center" vertical="center"/>
    </xf>
    <xf numFmtId="2" fontId="28" fillId="10" borderId="74" xfId="22" applyNumberFormat="1" applyFont="1" applyBorder="1" applyAlignment="1">
      <alignment horizontal="right" vertical="center"/>
    </xf>
    <xf numFmtId="2" fontId="28" fillId="10" borderId="74" xfId="23" applyNumberFormat="1" applyFont="1" applyBorder="1" applyAlignment="1">
      <alignment horizontal="right" vertical="center"/>
    </xf>
    <xf numFmtId="0" fontId="28" fillId="10" borderId="74" xfId="13" applyFont="1" applyBorder="1" applyAlignment="1">
      <alignment horizontal="right" vertical="center"/>
    </xf>
    <xf numFmtId="4" fontId="48" fillId="10" borderId="75" xfId="13" applyNumberFormat="1" applyFont="1" applyBorder="1" applyAlignment="1">
      <alignment horizontal="right" vertical="center"/>
    </xf>
    <xf numFmtId="2" fontId="31" fillId="10" borderId="69" xfId="13" applyNumberFormat="1" applyFont="1" applyBorder="1" applyAlignment="1">
      <alignment vertical="center"/>
    </xf>
    <xf numFmtId="0" fontId="48" fillId="10" borderId="70" xfId="22" applyFont="1" applyBorder="1" applyAlignment="1">
      <alignment horizontal="right" vertical="center" wrapText="1"/>
    </xf>
    <xf numFmtId="0" fontId="28" fillId="10" borderId="70" xfId="22" applyFont="1" applyBorder="1" applyAlignment="1">
      <alignment horizontal="center" vertical="center"/>
    </xf>
    <xf numFmtId="2" fontId="28" fillId="10" borderId="70" xfId="22" applyNumberFormat="1" applyFont="1" applyBorder="1" applyAlignment="1">
      <alignment horizontal="center" vertical="center"/>
    </xf>
    <xf numFmtId="2" fontId="28" fillId="10" borderId="70" xfId="22" applyNumberFormat="1" applyFont="1" applyBorder="1" applyAlignment="1">
      <alignment horizontal="right" vertical="center"/>
    </xf>
    <xf numFmtId="2" fontId="28" fillId="10" borderId="70" xfId="23" applyNumberFormat="1" applyFont="1" applyBorder="1" applyAlignment="1">
      <alignment horizontal="right" vertical="center"/>
    </xf>
    <xf numFmtId="0" fontId="28" fillId="10" borderId="67" xfId="13" applyFont="1" applyBorder="1" applyAlignment="1">
      <alignment horizontal="right" vertical="center" wrapText="1"/>
    </xf>
    <xf numFmtId="2" fontId="28" fillId="10" borderId="73" xfId="13" applyNumberFormat="1" applyFont="1" applyBorder="1" applyAlignment="1">
      <alignment vertical="center"/>
    </xf>
    <xf numFmtId="0" fontId="28" fillId="10" borderId="74" xfId="13" applyFont="1" applyBorder="1" applyAlignment="1">
      <alignment horizontal="right" vertical="center" wrapText="1"/>
    </xf>
    <xf numFmtId="0" fontId="28" fillId="10" borderId="74" xfId="13" applyFont="1" applyBorder="1" applyAlignment="1">
      <alignment vertical="center"/>
    </xf>
    <xf numFmtId="0" fontId="28" fillId="10" borderId="74" xfId="13" applyFont="1" applyBorder="1" applyAlignment="1">
      <alignment horizontal="center" vertical="center"/>
    </xf>
    <xf numFmtId="2" fontId="28" fillId="10" borderId="74" xfId="13" applyNumberFormat="1" applyFont="1" applyBorder="1" applyAlignment="1">
      <alignment horizontal="center" vertical="center"/>
    </xf>
    <xf numFmtId="2" fontId="28" fillId="10" borderId="0" xfId="13" applyNumberFormat="1" applyFont="1" applyAlignment="1">
      <alignment vertical="center"/>
    </xf>
    <xf numFmtId="0" fontId="28" fillId="10" borderId="0" xfId="13" applyFont="1" applyAlignment="1">
      <alignment horizontal="center" vertical="center" wrapText="1"/>
    </xf>
    <xf numFmtId="0" fontId="28" fillId="10" borderId="0" xfId="13" applyFont="1" applyAlignment="1">
      <alignment horizontal="right" vertical="center" wrapText="1"/>
    </xf>
    <xf numFmtId="0" fontId="28" fillId="10" borderId="0" xfId="13" applyFont="1" applyAlignment="1">
      <alignment horizontal="center" vertical="center"/>
    </xf>
    <xf numFmtId="0" fontId="28" fillId="10" borderId="0" xfId="13" applyFont="1" applyAlignment="1">
      <alignment horizontal="right" vertical="center"/>
    </xf>
    <xf numFmtId="4" fontId="48" fillId="10" borderId="0" xfId="13" applyNumberFormat="1" applyFont="1" applyAlignment="1">
      <alignment horizontal="right" vertical="center"/>
    </xf>
    <xf numFmtId="0" fontId="41" fillId="0" borderId="0" xfId="0" applyFont="1" applyAlignment="1">
      <alignment horizontal="center" vertical="center"/>
    </xf>
    <xf numFmtId="0" fontId="44"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166" fontId="6" fillId="0" borderId="0" xfId="0" applyNumberFormat="1" applyFont="1" applyAlignment="1">
      <alignment horizontal="right" vertical="center"/>
    </xf>
    <xf numFmtId="0" fontId="67" fillId="14" borderId="1" xfId="7" applyFont="1" applyFill="1" applyBorder="1" applyAlignment="1">
      <alignment horizontal="center" vertical="center" wrapText="1"/>
    </xf>
    <xf numFmtId="0" fontId="68" fillId="10" borderId="1" xfId="7" applyFont="1" applyBorder="1" applyAlignment="1">
      <alignment horizontal="center" vertical="top" wrapText="1"/>
    </xf>
    <xf numFmtId="165" fontId="68" fillId="10" borderId="1" xfId="7" applyNumberFormat="1" applyFont="1" applyBorder="1" applyAlignment="1">
      <alignment horizontal="right" vertical="top" wrapText="1"/>
    </xf>
    <xf numFmtId="164" fontId="68" fillId="10" borderId="1" xfId="7" applyNumberFormat="1" applyFont="1" applyBorder="1" applyAlignment="1">
      <alignment horizontal="right" vertical="top" wrapText="1"/>
    </xf>
    <xf numFmtId="0" fontId="19" fillId="10" borderId="0" xfId="7" applyFont="1" applyAlignment="1" applyProtection="1">
      <alignment wrapText="1"/>
      <protection locked="0"/>
    </xf>
    <xf numFmtId="164" fontId="66" fillId="10" borderId="1" xfId="7" applyNumberFormat="1" applyFont="1" applyBorder="1" applyAlignment="1">
      <alignment horizontal="right" vertical="top" wrapText="1"/>
    </xf>
    <xf numFmtId="164" fontId="69" fillId="10" borderId="1" xfId="7" applyNumberFormat="1" applyFont="1" applyBorder="1" applyAlignment="1">
      <alignment horizontal="right" vertical="center" wrapText="1"/>
    </xf>
    <xf numFmtId="0" fontId="70" fillId="10" borderId="0" xfId="7" applyFont="1"/>
    <xf numFmtId="0" fontId="0" fillId="10" borderId="4" xfId="2" applyNumberFormat="1" applyFont="1" applyBorder="1" applyAlignment="1">
      <alignment horizontal="center" vertical="center"/>
    </xf>
    <xf numFmtId="0" fontId="75" fillId="10" borderId="0" xfId="25" applyFont="1"/>
    <xf numFmtId="0" fontId="75" fillId="10" borderId="0" xfId="25" applyFont="1" applyAlignment="1">
      <alignment horizontal="center"/>
    </xf>
    <xf numFmtId="17" fontId="75" fillId="11" borderId="22" xfId="25" applyNumberFormat="1" applyFont="1" applyFill="1" applyBorder="1" applyAlignment="1">
      <alignment horizontal="center" vertical="center" wrapText="1"/>
    </xf>
    <xf numFmtId="0" fontId="75" fillId="11" borderId="92" xfId="25" applyFont="1" applyFill="1" applyBorder="1" applyAlignment="1">
      <alignment horizontal="center" vertical="center" wrapText="1"/>
    </xf>
    <xf numFmtId="1" fontId="75" fillId="11" borderId="92" xfId="25" applyNumberFormat="1" applyFont="1" applyFill="1" applyBorder="1" applyAlignment="1">
      <alignment horizontal="center" vertical="center" wrapText="1"/>
    </xf>
    <xf numFmtId="171" fontId="77" fillId="10" borderId="56" xfId="25" applyNumberFormat="1" applyFont="1" applyBorder="1" applyAlignment="1">
      <alignment horizontal="center" vertical="center" wrapText="1"/>
    </xf>
    <xf numFmtId="0" fontId="77" fillId="11" borderId="10" xfId="25" applyFont="1" applyFill="1" applyBorder="1" applyAlignment="1">
      <alignment horizontal="center" vertical="center" wrapText="1"/>
    </xf>
    <xf numFmtId="0" fontId="77" fillId="11" borderId="94" xfId="25" applyFont="1" applyFill="1" applyBorder="1" applyAlignment="1">
      <alignment horizontal="left" vertical="center" wrapText="1"/>
    </xf>
    <xf numFmtId="171" fontId="77" fillId="10" borderId="60" xfId="25" applyNumberFormat="1" applyFont="1" applyBorder="1" applyAlignment="1">
      <alignment horizontal="center" vertical="center" wrapText="1"/>
    </xf>
    <xf numFmtId="166" fontId="84" fillId="10" borderId="0" xfId="19" applyNumberFormat="1" applyFont="1" applyBorder="1" applyProtection="1">
      <protection locked="0"/>
    </xf>
    <xf numFmtId="2" fontId="71" fillId="10" borderId="0" xfId="4" applyNumberFormat="1" applyFont="1" applyBorder="1" applyAlignment="1">
      <alignment horizontal="center"/>
    </xf>
    <xf numFmtId="0" fontId="75" fillId="10" borderId="0" xfId="25" applyFont="1" applyBorder="1"/>
    <xf numFmtId="0" fontId="75" fillId="10" borderId="0" xfId="25" applyFont="1" applyBorder="1" applyAlignment="1">
      <alignment horizontal="center"/>
    </xf>
    <xf numFmtId="0" fontId="75" fillId="11" borderId="63" xfId="25" applyFont="1" applyFill="1" applyBorder="1" applyAlignment="1">
      <alignment horizontal="center" vertical="center" wrapText="1"/>
    </xf>
    <xf numFmtId="0" fontId="75" fillId="11" borderId="88" xfId="25" applyFont="1" applyFill="1" applyBorder="1" applyAlignment="1">
      <alignment horizontal="center" vertical="center" wrapText="1"/>
    </xf>
    <xf numFmtId="0" fontId="75" fillId="11" borderId="55" xfId="25" applyFont="1" applyFill="1" applyBorder="1" applyAlignment="1">
      <alignment horizontal="center" vertical="center" wrapText="1"/>
    </xf>
    <xf numFmtId="0" fontId="77" fillId="11" borderId="92" xfId="25" applyFont="1" applyFill="1" applyBorder="1" applyAlignment="1">
      <alignment horizontal="center" vertical="center" wrapText="1"/>
    </xf>
    <xf numFmtId="0" fontId="20" fillId="10" borderId="10" xfId="25" applyFont="1" applyBorder="1" applyAlignment="1">
      <alignment horizontal="center" vertical="center" wrapText="1"/>
    </xf>
    <xf numFmtId="171" fontId="77" fillId="10" borderId="96" xfId="25" applyNumberFormat="1" applyFont="1" applyBorder="1" applyAlignment="1">
      <alignment horizontal="center" vertical="center" wrapText="1"/>
    </xf>
    <xf numFmtId="0" fontId="20" fillId="10" borderId="94" xfId="25" applyFont="1" applyFill="1" applyBorder="1" applyAlignment="1">
      <alignment horizontal="center" vertical="center" wrapText="1"/>
    </xf>
    <xf numFmtId="0" fontId="20" fillId="10" borderId="94" xfId="25" applyFont="1" applyBorder="1" applyAlignment="1">
      <alignment horizontal="center" vertical="center" wrapText="1"/>
    </xf>
    <xf numFmtId="0" fontId="20" fillId="10" borderId="10" xfId="25" applyFont="1" applyFill="1" applyBorder="1" applyAlignment="1">
      <alignment horizontal="center" vertical="center" wrapText="1"/>
    </xf>
    <xf numFmtId="4" fontId="77" fillId="57" borderId="109" xfId="25" quotePrefix="1" applyNumberFormat="1" applyFont="1" applyFill="1" applyBorder="1" applyAlignment="1">
      <alignment horizontal="center" vertical="center"/>
    </xf>
    <xf numFmtId="4" fontId="77" fillId="10" borderId="109" xfId="25" quotePrefix="1" applyNumberFormat="1" applyFont="1" applyBorder="1" applyAlignment="1">
      <alignment horizontal="center" vertical="center"/>
    </xf>
    <xf numFmtId="171" fontId="77" fillId="10" borderId="111" xfId="25" applyNumberFormat="1" applyFont="1" applyBorder="1" applyAlignment="1">
      <alignment horizontal="center" vertical="center" wrapText="1"/>
    </xf>
    <xf numFmtId="0" fontId="20" fillId="10" borderId="109" xfId="25" applyFont="1" applyBorder="1" applyAlignment="1">
      <alignment horizontal="center" vertical="center" wrapText="1"/>
    </xf>
    <xf numFmtId="0" fontId="20" fillId="10" borderId="109" xfId="25" applyFont="1" applyFill="1" applyBorder="1" applyAlignment="1">
      <alignment horizontal="center" vertical="center" wrapText="1"/>
    </xf>
    <xf numFmtId="0" fontId="20" fillId="10" borderId="109" xfId="25" quotePrefix="1" applyFont="1" applyBorder="1" applyAlignment="1">
      <alignment horizontal="center" vertical="center" wrapText="1"/>
    </xf>
    <xf numFmtId="1" fontId="75" fillId="11" borderId="115" xfId="25" applyNumberFormat="1" applyFont="1" applyFill="1" applyBorder="1" applyAlignment="1">
      <alignment horizontal="center" vertical="center" wrapText="1"/>
    </xf>
    <xf numFmtId="1" fontId="75" fillId="11" borderId="116" xfId="25" applyNumberFormat="1" applyFont="1" applyFill="1" applyBorder="1" applyAlignment="1">
      <alignment horizontal="center" vertical="center" wrapText="1"/>
    </xf>
    <xf numFmtId="0" fontId="75" fillId="11" borderId="115" xfId="25" applyFont="1" applyFill="1" applyBorder="1" applyAlignment="1">
      <alignment horizontal="center" vertical="center" wrapText="1"/>
    </xf>
    <xf numFmtId="0" fontId="75" fillId="10" borderId="118" xfId="25" applyFont="1" applyBorder="1" applyAlignment="1">
      <alignment horizontal="center"/>
    </xf>
    <xf numFmtId="9" fontId="71" fillId="56" borderId="109" xfId="4" applyFont="1" applyFill="1" applyBorder="1" applyAlignment="1">
      <alignment horizontal="center"/>
    </xf>
    <xf numFmtId="10" fontId="71" fillId="56" borderId="109" xfId="4" applyNumberFormat="1" applyFont="1" applyFill="1" applyBorder="1" applyAlignment="1">
      <alignment horizontal="center"/>
    </xf>
    <xf numFmtId="0" fontId="77" fillId="11" borderId="109" xfId="25" applyFont="1" applyFill="1" applyBorder="1" applyAlignment="1">
      <alignment horizontal="left" vertical="center" wrapText="1"/>
    </xf>
    <xf numFmtId="4" fontId="77" fillId="58" borderId="109" xfId="25" quotePrefix="1" applyNumberFormat="1" applyFont="1" applyFill="1" applyBorder="1" applyAlignment="1">
      <alignment horizontal="center" vertical="center"/>
    </xf>
    <xf numFmtId="0" fontId="77" fillId="58" borderId="109" xfId="25" applyFont="1" applyFill="1" applyBorder="1" applyAlignment="1">
      <alignment horizontal="center" vertical="center" wrapText="1"/>
    </xf>
    <xf numFmtId="171" fontId="77" fillId="58" borderId="111" xfId="25" applyNumberFormat="1" applyFont="1" applyFill="1" applyBorder="1" applyAlignment="1">
      <alignment horizontal="center" vertical="center" wrapText="1"/>
    </xf>
    <xf numFmtId="0" fontId="77" fillId="58" borderId="109" xfId="25" applyFont="1" applyFill="1" applyBorder="1" applyAlignment="1">
      <alignment horizontal="left" vertical="center" wrapText="1"/>
    </xf>
    <xf numFmtId="4" fontId="77" fillId="57" borderId="0" xfId="25" quotePrefix="1" applyNumberFormat="1" applyFont="1" applyFill="1" applyBorder="1" applyAlignment="1">
      <alignment horizontal="center" vertical="center"/>
    </xf>
    <xf numFmtId="4" fontId="77" fillId="10" borderId="0" xfId="25" quotePrefix="1" applyNumberFormat="1" applyFont="1" applyBorder="1" applyAlignment="1">
      <alignment horizontal="center" vertical="center"/>
    </xf>
    <xf numFmtId="0" fontId="77" fillId="11" borderId="0" xfId="25" applyFont="1" applyFill="1" applyBorder="1" applyAlignment="1">
      <alignment horizontal="center" vertical="center" wrapText="1"/>
    </xf>
    <xf numFmtId="0" fontId="75" fillId="11" borderId="0" xfId="25" applyFont="1" applyFill="1" applyBorder="1" applyAlignment="1">
      <alignment horizontal="center" vertical="center" wrapText="1"/>
    </xf>
    <xf numFmtId="171" fontId="77" fillId="10" borderId="116" xfId="25" applyNumberFormat="1" applyFont="1" applyBorder="1" applyAlignment="1">
      <alignment horizontal="center" vertical="center" wrapText="1"/>
    </xf>
    <xf numFmtId="171" fontId="77" fillId="10" borderId="124" xfId="25" applyNumberFormat="1" applyFont="1" applyBorder="1" applyAlignment="1">
      <alignment horizontal="center" vertical="center" wrapText="1"/>
    </xf>
    <xf numFmtId="1" fontId="75" fillId="11" borderId="51" xfId="25" applyNumberFormat="1" applyFont="1" applyFill="1" applyBorder="1" applyAlignment="1">
      <alignment horizontal="center" vertical="center" wrapText="1"/>
    </xf>
    <xf numFmtId="0" fontId="77" fillId="11" borderId="116" xfId="25" applyFont="1" applyFill="1" applyBorder="1" applyAlignment="1">
      <alignment horizontal="center" vertical="center" wrapText="1"/>
    </xf>
    <xf numFmtId="17" fontId="75" fillId="11" borderId="116" xfId="25" applyNumberFormat="1" applyFont="1" applyFill="1" applyBorder="1" applyAlignment="1">
      <alignment horizontal="center" vertical="center" wrapText="1"/>
    </xf>
    <xf numFmtId="0" fontId="71" fillId="10" borderId="0" xfId="703" applyFont="1" applyAlignment="1">
      <alignment horizontal="center"/>
    </xf>
    <xf numFmtId="0" fontId="71" fillId="10" borderId="0" xfId="703" applyFont="1"/>
    <xf numFmtId="0" fontId="71" fillId="10" borderId="24" xfId="703" applyFont="1" applyBorder="1"/>
    <xf numFmtId="0" fontId="71" fillId="10" borderId="0" xfId="703" applyFont="1" applyBorder="1"/>
    <xf numFmtId="0" fontId="71" fillId="10" borderId="0" xfId="703" applyFont="1" applyBorder="1" applyAlignment="1">
      <alignment horizontal="center"/>
    </xf>
    <xf numFmtId="0" fontId="71" fillId="10" borderId="25" xfId="703" applyFont="1" applyBorder="1"/>
    <xf numFmtId="0" fontId="71" fillId="10" borderId="109" xfId="703" applyFont="1" applyBorder="1"/>
    <xf numFmtId="0" fontId="73" fillId="19" borderId="109" xfId="703" applyFont="1" applyFill="1" applyBorder="1" applyAlignment="1">
      <alignment horizontal="center" vertical="center"/>
    </xf>
    <xf numFmtId="0" fontId="73" fillId="10" borderId="0" xfId="703" applyFont="1" applyFill="1" applyBorder="1" applyAlignment="1">
      <alignment vertical="center"/>
    </xf>
    <xf numFmtId="0" fontId="71" fillId="10" borderId="109" xfId="703" applyFont="1" applyBorder="1" applyAlignment="1">
      <alignment horizontal="center"/>
    </xf>
    <xf numFmtId="0" fontId="71" fillId="10" borderId="10" xfId="703" applyFont="1" applyBorder="1"/>
    <xf numFmtId="17" fontId="71" fillId="10" borderId="10" xfId="703" applyNumberFormat="1" applyFont="1" applyBorder="1" applyAlignment="1">
      <alignment horizontal="center"/>
    </xf>
    <xf numFmtId="0" fontId="71" fillId="56" borderId="10" xfId="703" applyFont="1" applyFill="1" applyBorder="1" applyAlignment="1">
      <alignment horizontal="center"/>
    </xf>
    <xf numFmtId="4" fontId="71" fillId="10" borderId="0" xfId="703" applyNumberFormat="1" applyFont="1" applyBorder="1" applyAlignment="1">
      <alignment horizontal="center"/>
    </xf>
    <xf numFmtId="0" fontId="83" fillId="10" borderId="0" xfId="703" applyFont="1"/>
    <xf numFmtId="3" fontId="71" fillId="10" borderId="109" xfId="703" applyNumberFormat="1" applyFont="1" applyBorder="1"/>
    <xf numFmtId="17" fontId="73" fillId="19" borderId="109" xfId="703" applyNumberFormat="1" applyFont="1" applyFill="1" applyBorder="1" applyAlignment="1">
      <alignment horizontal="center"/>
    </xf>
    <xf numFmtId="0" fontId="71" fillId="19" borderId="10" xfId="703" applyFont="1" applyFill="1" applyBorder="1" applyAlignment="1">
      <alignment horizontal="center"/>
    </xf>
    <xf numFmtId="0" fontId="71" fillId="10" borderId="87" xfId="703" applyFont="1" applyBorder="1" applyAlignment="1">
      <alignment horizontal="center"/>
    </xf>
    <xf numFmtId="0" fontId="71" fillId="19" borderId="87" xfId="703" applyFont="1" applyFill="1" applyBorder="1"/>
    <xf numFmtId="0" fontId="71" fillId="10" borderId="86" xfId="703" applyFont="1" applyBorder="1"/>
    <xf numFmtId="17" fontId="73" fillId="19" borderId="118" xfId="703" applyNumberFormat="1" applyFont="1" applyFill="1" applyBorder="1" applyAlignment="1">
      <alignment horizontal="center"/>
    </xf>
    <xf numFmtId="0" fontId="76" fillId="11" borderId="88" xfId="703" applyFont="1" applyFill="1" applyBorder="1" applyAlignment="1">
      <alignment horizontal="center" vertical="center" wrapText="1"/>
    </xf>
    <xf numFmtId="0" fontId="76" fillId="11" borderId="90" xfId="703" applyFont="1" applyFill="1" applyBorder="1" applyAlignment="1">
      <alignment horizontal="center" vertical="center" wrapText="1"/>
    </xf>
    <xf numFmtId="0" fontId="76" fillId="11" borderId="89" xfId="703" applyFont="1" applyFill="1" applyBorder="1" applyAlignment="1">
      <alignment horizontal="center" vertical="center" wrapText="1"/>
    </xf>
    <xf numFmtId="0" fontId="73" fillId="11" borderId="60" xfId="703" applyFont="1" applyFill="1" applyBorder="1" applyAlignment="1">
      <alignment horizontal="center" vertical="center" wrapText="1"/>
    </xf>
    <xf numFmtId="0" fontId="73" fillId="11" borderId="109" xfId="703" applyFont="1" applyFill="1" applyBorder="1" applyAlignment="1">
      <alignment horizontal="center" vertical="center" wrapText="1"/>
    </xf>
    <xf numFmtId="0" fontId="73" fillId="11" borderId="117" xfId="703" applyFont="1" applyFill="1" applyBorder="1" applyAlignment="1">
      <alignment horizontal="center" vertical="center" wrapText="1"/>
    </xf>
    <xf numFmtId="0" fontId="73" fillId="11" borderId="114" xfId="703" applyFont="1" applyFill="1" applyBorder="1" applyAlignment="1">
      <alignment horizontal="center" vertical="center" wrapText="1"/>
    </xf>
    <xf numFmtId="0" fontId="76" fillId="16" borderId="97" xfId="703" applyFont="1" applyFill="1" applyBorder="1" applyAlignment="1">
      <alignment horizontal="center" vertical="center" wrapText="1"/>
    </xf>
    <xf numFmtId="0" fontId="76" fillId="16" borderId="90" xfId="703" applyFont="1" applyFill="1" applyBorder="1" applyAlignment="1">
      <alignment horizontal="center" vertical="center" wrapText="1"/>
    </xf>
    <xf numFmtId="0" fontId="76" fillId="16" borderId="89" xfId="703" applyFont="1" applyFill="1" applyBorder="1" applyAlignment="1">
      <alignment horizontal="center" vertical="center" wrapText="1"/>
    </xf>
    <xf numFmtId="40" fontId="71" fillId="10" borderId="0" xfId="703" applyNumberFormat="1" applyFont="1" applyAlignment="1">
      <alignment horizontal="center"/>
    </xf>
    <xf numFmtId="0" fontId="81" fillId="10" borderId="10" xfId="703" applyFont="1" applyBorder="1" applyAlignment="1">
      <alignment horizontal="center" vertical="center" wrapText="1"/>
    </xf>
    <xf numFmtId="172" fontId="71" fillId="10" borderId="109" xfId="703" applyNumberFormat="1" applyFont="1" applyFill="1" applyBorder="1" applyAlignment="1">
      <alignment horizontal="center" vertical="center"/>
    </xf>
    <xf numFmtId="2" fontId="79" fillId="10" borderId="109" xfId="703" applyNumberFormat="1" applyFont="1" applyBorder="1" applyAlignment="1">
      <alignment horizontal="center" vertical="center"/>
    </xf>
    <xf numFmtId="0" fontId="20" fillId="19" borderId="10" xfId="703" applyFont="1" applyFill="1" applyBorder="1" applyAlignment="1">
      <alignment horizontal="center" vertical="center"/>
    </xf>
    <xf numFmtId="2" fontId="79" fillId="10" borderId="10" xfId="703" applyNumberFormat="1" applyFont="1" applyBorder="1" applyAlignment="1">
      <alignment horizontal="center" vertical="center"/>
    </xf>
    <xf numFmtId="2" fontId="79" fillId="57" borderId="10" xfId="703" applyNumberFormat="1" applyFont="1" applyFill="1" applyBorder="1" applyAlignment="1">
      <alignment horizontal="center" vertical="center"/>
    </xf>
    <xf numFmtId="2" fontId="79" fillId="19" borderId="10" xfId="703" applyNumberFormat="1" applyFont="1" applyFill="1" applyBorder="1" applyAlignment="1">
      <alignment horizontal="center" vertical="center"/>
    </xf>
    <xf numFmtId="173" fontId="79" fillId="10" borderId="10" xfId="703" applyNumberFormat="1" applyFont="1" applyBorder="1" applyAlignment="1">
      <alignment horizontal="center" vertical="center"/>
    </xf>
    <xf numFmtId="40" fontId="79" fillId="10" borderId="109" xfId="703" applyNumberFormat="1" applyFont="1" applyBorder="1" applyAlignment="1">
      <alignment horizontal="center" vertical="center"/>
    </xf>
    <xf numFmtId="40" fontId="79" fillId="10" borderId="108" xfId="703" applyNumberFormat="1" applyFont="1" applyBorder="1" applyAlignment="1">
      <alignment horizontal="center" vertical="center"/>
    </xf>
    <xf numFmtId="40" fontId="71" fillId="10" borderId="0" xfId="703" applyNumberFormat="1" applyFont="1"/>
    <xf numFmtId="173" fontId="71" fillId="10" borderId="0" xfId="703" applyNumberFormat="1" applyFont="1"/>
    <xf numFmtId="0" fontId="81" fillId="10" borderId="109" xfId="703" applyFont="1" applyBorder="1" applyAlignment="1">
      <alignment horizontal="center" vertical="center" wrapText="1"/>
    </xf>
    <xf numFmtId="0" fontId="20" fillId="19" borderId="109" xfId="703" applyFont="1" applyFill="1" applyBorder="1" applyAlignment="1">
      <alignment horizontal="center" vertical="center"/>
    </xf>
    <xf numFmtId="2" fontId="79" fillId="19" borderId="109" xfId="703" applyNumberFormat="1" applyFont="1" applyFill="1" applyBorder="1" applyAlignment="1">
      <alignment horizontal="center" vertical="center"/>
    </xf>
    <xf numFmtId="40" fontId="79" fillId="16" borderId="108" xfId="703" applyNumberFormat="1" applyFont="1" applyFill="1" applyBorder="1" applyAlignment="1">
      <alignment horizontal="center" vertical="center"/>
    </xf>
    <xf numFmtId="0" fontId="80" fillId="19" borderId="109" xfId="703" applyFont="1" applyFill="1" applyBorder="1" applyAlignment="1">
      <alignment horizontal="center" vertical="center"/>
    </xf>
    <xf numFmtId="2" fontId="80" fillId="19" borderId="109" xfId="703" applyNumberFormat="1" applyFont="1" applyFill="1" applyBorder="1" applyAlignment="1">
      <alignment horizontal="center" vertical="center"/>
    </xf>
    <xf numFmtId="0" fontId="81" fillId="10" borderId="94" xfId="703" applyFont="1" applyBorder="1" applyAlignment="1">
      <alignment horizontal="center" vertical="center" wrapText="1"/>
    </xf>
    <xf numFmtId="0" fontId="20" fillId="19" borderId="94" xfId="703" applyFont="1" applyFill="1" applyBorder="1" applyAlignment="1">
      <alignment horizontal="center" vertical="center"/>
    </xf>
    <xf numFmtId="2" fontId="79" fillId="10" borderId="94" xfId="703" applyNumberFormat="1" applyFont="1" applyBorder="1" applyAlignment="1">
      <alignment horizontal="center" vertical="center"/>
    </xf>
    <xf numFmtId="2" fontId="79" fillId="10" borderId="95" xfId="703" applyNumberFormat="1" applyFont="1" applyBorder="1" applyAlignment="1">
      <alignment horizontal="center" vertical="center"/>
    </xf>
    <xf numFmtId="2" fontId="79" fillId="57" borderId="95" xfId="703" applyNumberFormat="1" applyFont="1" applyFill="1" applyBorder="1" applyAlignment="1">
      <alignment horizontal="center" vertical="center"/>
    </xf>
    <xf numFmtId="0" fontId="80" fillId="19" borderId="94" xfId="703" applyFont="1" applyFill="1" applyBorder="1" applyAlignment="1">
      <alignment horizontal="center" vertical="center"/>
    </xf>
    <xf numFmtId="173" fontId="79" fillId="10" borderId="95" xfId="703" applyNumberFormat="1" applyFont="1" applyBorder="1" applyAlignment="1">
      <alignment horizontal="center" vertical="center"/>
    </xf>
    <xf numFmtId="40" fontId="79" fillId="10" borderId="94" xfId="703" applyNumberFormat="1" applyFont="1" applyBorder="1" applyAlignment="1">
      <alignment horizontal="center" vertical="center"/>
    </xf>
    <xf numFmtId="40" fontId="79" fillId="10" borderId="91" xfId="703" applyNumberFormat="1" applyFont="1" applyBorder="1" applyAlignment="1">
      <alignment horizontal="center" vertical="center"/>
    </xf>
    <xf numFmtId="0" fontId="71" fillId="10" borderId="0" xfId="710" applyFont="1" applyAlignment="1">
      <alignment horizontal="center"/>
    </xf>
    <xf numFmtId="0" fontId="71" fillId="10" borderId="0" xfId="710" applyFont="1"/>
    <xf numFmtId="0" fontId="71" fillId="10" borderId="24" xfId="710" applyFont="1" applyBorder="1"/>
    <xf numFmtId="0" fontId="71" fillId="10" borderId="0" xfId="710" applyFont="1" applyBorder="1"/>
    <xf numFmtId="0" fontId="71" fillId="10" borderId="0" xfId="710" applyFont="1" applyBorder="1" applyAlignment="1">
      <alignment horizontal="center"/>
    </xf>
    <xf numFmtId="0" fontId="71" fillId="10" borderId="25" xfId="710" applyFont="1" applyBorder="1"/>
    <xf numFmtId="0" fontId="71" fillId="10" borderId="109" xfId="710" applyFont="1" applyBorder="1"/>
    <xf numFmtId="0" fontId="73" fillId="19" borderId="109" xfId="710" applyFont="1" applyFill="1" applyBorder="1" applyAlignment="1">
      <alignment horizontal="center" vertical="center"/>
    </xf>
    <xf numFmtId="0" fontId="73" fillId="10" borderId="0" xfId="710" applyFont="1" applyFill="1" applyBorder="1" applyAlignment="1">
      <alignment vertical="center"/>
    </xf>
    <xf numFmtId="0" fontId="71" fillId="10" borderId="109" xfId="710" applyFont="1" applyBorder="1" applyAlignment="1">
      <alignment horizontal="center"/>
    </xf>
    <xf numFmtId="0" fontId="71" fillId="10" borderId="10" xfId="710" applyFont="1" applyBorder="1"/>
    <xf numFmtId="17" fontId="71" fillId="10" borderId="10" xfId="710" applyNumberFormat="1" applyFont="1" applyBorder="1" applyAlignment="1">
      <alignment horizontal="center"/>
    </xf>
    <xf numFmtId="0" fontId="71" fillId="56" borderId="10" xfId="710" applyFont="1" applyFill="1" applyBorder="1" applyAlignment="1">
      <alignment horizontal="center"/>
    </xf>
    <xf numFmtId="4" fontId="71" fillId="10" borderId="0" xfId="710" applyNumberFormat="1" applyFont="1" applyBorder="1" applyAlignment="1">
      <alignment horizontal="center"/>
    </xf>
    <xf numFmtId="0" fontId="83" fillId="10" borderId="0" xfId="710" applyFont="1"/>
    <xf numFmtId="3" fontId="71" fillId="10" borderId="109" xfId="710" applyNumberFormat="1" applyFont="1" applyBorder="1"/>
    <xf numFmtId="17" fontId="73" fillId="19" borderId="109" xfId="710" applyNumberFormat="1" applyFont="1" applyFill="1" applyBorder="1" applyAlignment="1">
      <alignment horizontal="center"/>
    </xf>
    <xf numFmtId="0" fontId="71" fillId="19" borderId="10" xfId="710" applyFont="1" applyFill="1" applyBorder="1" applyAlignment="1">
      <alignment horizontal="center"/>
    </xf>
    <xf numFmtId="0" fontId="71" fillId="19" borderId="87" xfId="710" applyFont="1" applyFill="1" applyBorder="1" applyAlignment="1">
      <alignment horizontal="center"/>
    </xf>
    <xf numFmtId="0" fontId="71" fillId="19" borderId="87" xfId="710" applyFont="1" applyFill="1" applyBorder="1"/>
    <xf numFmtId="0" fontId="71" fillId="10" borderId="86" xfId="710" applyFont="1" applyBorder="1"/>
    <xf numFmtId="17" fontId="73" fillId="19" borderId="118" xfId="710" applyNumberFormat="1" applyFont="1" applyFill="1" applyBorder="1" applyAlignment="1">
      <alignment horizontal="center"/>
    </xf>
    <xf numFmtId="0" fontId="76" fillId="11" borderId="88" xfId="710" applyFont="1" applyFill="1" applyBorder="1" applyAlignment="1">
      <alignment horizontal="center" vertical="center" wrapText="1"/>
    </xf>
    <xf numFmtId="0" fontId="76" fillId="11" borderId="90" xfId="710" applyFont="1" applyFill="1" applyBorder="1" applyAlignment="1">
      <alignment horizontal="center" vertical="center" wrapText="1"/>
    </xf>
    <xf numFmtId="0" fontId="76" fillId="11" borderId="89" xfId="710" applyFont="1" applyFill="1" applyBorder="1" applyAlignment="1">
      <alignment horizontal="center" vertical="center" wrapText="1"/>
    </xf>
    <xf numFmtId="0" fontId="73" fillId="11" borderId="60" xfId="710" applyFont="1" applyFill="1" applyBorder="1" applyAlignment="1">
      <alignment horizontal="center" vertical="center" wrapText="1"/>
    </xf>
    <xf numFmtId="0" fontId="73" fillId="11" borderId="109" xfId="710" applyFont="1" applyFill="1" applyBorder="1" applyAlignment="1">
      <alignment horizontal="center" vertical="center" wrapText="1"/>
    </xf>
    <xf numFmtId="0" fontId="73" fillId="11" borderId="117" xfId="710" applyFont="1" applyFill="1" applyBorder="1" applyAlignment="1">
      <alignment horizontal="center" vertical="center" wrapText="1"/>
    </xf>
    <xf numFmtId="0" fontId="73" fillId="11" borderId="114" xfId="710" applyFont="1" applyFill="1" applyBorder="1" applyAlignment="1">
      <alignment horizontal="center" vertical="center" wrapText="1"/>
    </xf>
    <xf numFmtId="0" fontId="76" fillId="16" borderId="97" xfId="710" applyFont="1" applyFill="1" applyBorder="1" applyAlignment="1">
      <alignment horizontal="center" vertical="center" wrapText="1"/>
    </xf>
    <xf numFmtId="0" fontId="76" fillId="16" borderId="90" xfId="710" applyFont="1" applyFill="1" applyBorder="1" applyAlignment="1">
      <alignment horizontal="center" vertical="center" wrapText="1"/>
    </xf>
    <xf numFmtId="0" fontId="76" fillId="16" borderId="89" xfId="710" applyFont="1" applyFill="1" applyBorder="1" applyAlignment="1">
      <alignment horizontal="center" vertical="center" wrapText="1"/>
    </xf>
    <xf numFmtId="40" fontId="71" fillId="10" borderId="0" xfId="710" applyNumberFormat="1" applyFont="1" applyAlignment="1">
      <alignment horizontal="center"/>
    </xf>
    <xf numFmtId="0" fontId="81" fillId="10" borderId="10" xfId="710" applyFont="1" applyBorder="1" applyAlignment="1">
      <alignment horizontal="center" vertical="center" wrapText="1"/>
    </xf>
    <xf numFmtId="172" fontId="71" fillId="10" borderId="109" xfId="710" applyNumberFormat="1" applyFont="1" applyFill="1" applyBorder="1" applyAlignment="1">
      <alignment horizontal="center" vertical="center"/>
    </xf>
    <xf numFmtId="2" fontId="79" fillId="10" borderId="109" xfId="710" applyNumberFormat="1" applyFont="1" applyBorder="1" applyAlignment="1">
      <alignment horizontal="center" vertical="center"/>
    </xf>
    <xf numFmtId="0" fontId="20" fillId="19" borderId="10" xfId="710" applyFont="1" applyFill="1" applyBorder="1" applyAlignment="1">
      <alignment horizontal="center" vertical="center"/>
    </xf>
    <xf numFmtId="2" fontId="79" fillId="10" borderId="10" xfId="710" applyNumberFormat="1" applyFont="1" applyBorder="1" applyAlignment="1">
      <alignment horizontal="center" vertical="center"/>
    </xf>
    <xf numFmtId="2" fontId="79" fillId="57" borderId="10" xfId="710" applyNumberFormat="1" applyFont="1" applyFill="1" applyBorder="1" applyAlignment="1">
      <alignment horizontal="center" vertical="center"/>
    </xf>
    <xf numFmtId="2" fontId="79" fillId="19" borderId="109" xfId="710" applyNumberFormat="1" applyFont="1" applyFill="1" applyBorder="1" applyAlignment="1">
      <alignment horizontal="center" vertical="center"/>
    </xf>
    <xf numFmtId="173" fontId="79" fillId="10" borderId="10" xfId="710" applyNumberFormat="1" applyFont="1" applyBorder="1" applyAlignment="1">
      <alignment horizontal="center" vertical="center"/>
    </xf>
    <xf numFmtId="40" fontId="79" fillId="10" borderId="109" xfId="710" applyNumberFormat="1" applyFont="1" applyBorder="1" applyAlignment="1">
      <alignment horizontal="center" vertical="center"/>
    </xf>
    <xf numFmtId="40" fontId="79" fillId="10" borderId="108" xfId="710" applyNumberFormat="1" applyFont="1" applyBorder="1" applyAlignment="1">
      <alignment horizontal="center" vertical="center"/>
    </xf>
    <xf numFmtId="40" fontId="71" fillId="10" borderId="0" xfId="710" applyNumberFormat="1" applyFont="1"/>
    <xf numFmtId="173" fontId="71" fillId="10" borderId="0" xfId="710" applyNumberFormat="1" applyFont="1"/>
    <xf numFmtId="0" fontId="81" fillId="10" borderId="109" xfId="710" applyFont="1" applyBorder="1" applyAlignment="1">
      <alignment horizontal="center" vertical="center" wrapText="1"/>
    </xf>
    <xf numFmtId="0" fontId="20" fillId="19" borderId="109" xfId="710" applyFont="1" applyFill="1" applyBorder="1" applyAlignment="1">
      <alignment horizontal="center" vertical="center"/>
    </xf>
    <xf numFmtId="40" fontId="79" fillId="16" borderId="108" xfId="710" applyNumberFormat="1" applyFont="1" applyFill="1" applyBorder="1" applyAlignment="1">
      <alignment horizontal="center" vertical="center"/>
    </xf>
    <xf numFmtId="0" fontId="81" fillId="10" borderId="94" xfId="710" applyFont="1" applyBorder="1" applyAlignment="1">
      <alignment horizontal="center" vertical="center" wrapText="1"/>
    </xf>
    <xf numFmtId="0" fontId="20" fillId="19" borderId="94" xfId="710" applyFont="1" applyFill="1" applyBorder="1" applyAlignment="1">
      <alignment horizontal="center" vertical="center"/>
    </xf>
    <xf numFmtId="0" fontId="71" fillId="10" borderId="0" xfId="711" applyFont="1" applyAlignment="1">
      <alignment horizontal="center"/>
    </xf>
    <xf numFmtId="0" fontId="71" fillId="10" borderId="0" xfId="711" applyFont="1"/>
    <xf numFmtId="0" fontId="71" fillId="10" borderId="24" xfId="711" applyFont="1" applyBorder="1"/>
    <xf numFmtId="0" fontId="71" fillId="10" borderId="0" xfId="711" applyFont="1" applyBorder="1"/>
    <xf numFmtId="0" fontId="71" fillId="10" borderId="0" xfId="711" applyFont="1" applyBorder="1" applyAlignment="1">
      <alignment horizontal="center"/>
    </xf>
    <xf numFmtId="0" fontId="71" fillId="10" borderId="25" xfId="711" applyFont="1" applyBorder="1"/>
    <xf numFmtId="0" fontId="71" fillId="10" borderId="109" xfId="711" applyFont="1" applyBorder="1"/>
    <xf numFmtId="0" fontId="73" fillId="19" borderId="109" xfId="711" applyFont="1" applyFill="1" applyBorder="1" applyAlignment="1">
      <alignment horizontal="center" vertical="center"/>
    </xf>
    <xf numFmtId="0" fontId="73" fillId="10" borderId="0" xfId="711" applyFont="1" applyFill="1" applyBorder="1" applyAlignment="1">
      <alignment vertical="center"/>
    </xf>
    <xf numFmtId="0" fontId="71" fillId="10" borderId="109" xfId="711" applyFont="1" applyBorder="1" applyAlignment="1">
      <alignment horizontal="center"/>
    </xf>
    <xf numFmtId="0" fontId="71" fillId="10" borderId="10" xfId="711" applyFont="1" applyBorder="1"/>
    <xf numFmtId="17" fontId="71" fillId="10" borderId="10" xfId="711" applyNumberFormat="1" applyFont="1" applyBorder="1" applyAlignment="1">
      <alignment horizontal="center"/>
    </xf>
    <xf numFmtId="0" fontId="71" fillId="56" borderId="10" xfId="711" applyFont="1" applyFill="1" applyBorder="1" applyAlignment="1">
      <alignment horizontal="center"/>
    </xf>
    <xf numFmtId="4" fontId="71" fillId="10" borderId="0" xfId="711" applyNumberFormat="1" applyFont="1" applyBorder="1" applyAlignment="1">
      <alignment horizontal="center"/>
    </xf>
    <xf numFmtId="0" fontId="83" fillId="10" borderId="0" xfId="711" applyFont="1"/>
    <xf numFmtId="3" fontId="71" fillId="10" borderId="109" xfId="711" applyNumberFormat="1" applyFont="1" applyBorder="1"/>
    <xf numFmtId="17" fontId="73" fillId="19" borderId="109" xfId="711" applyNumberFormat="1" applyFont="1" applyFill="1" applyBorder="1" applyAlignment="1">
      <alignment horizontal="center"/>
    </xf>
    <xf numFmtId="0" fontId="71" fillId="19" borderId="10" xfId="711" applyFont="1" applyFill="1" applyBorder="1" applyAlignment="1">
      <alignment horizontal="center"/>
    </xf>
    <xf numFmtId="0" fontId="71" fillId="19" borderId="87" xfId="711" applyFont="1" applyFill="1" applyBorder="1" applyAlignment="1">
      <alignment horizontal="center"/>
    </xf>
    <xf numFmtId="0" fontId="71" fillId="19" borderId="87" xfId="711" applyFont="1" applyFill="1" applyBorder="1"/>
    <xf numFmtId="0" fontId="71" fillId="10" borderId="86" xfId="711" applyFont="1" applyBorder="1"/>
    <xf numFmtId="17" fontId="73" fillId="19" borderId="118" xfId="711" applyNumberFormat="1" applyFont="1" applyFill="1" applyBorder="1" applyAlignment="1">
      <alignment horizontal="center"/>
    </xf>
    <xf numFmtId="0" fontId="76" fillId="11" borderId="88" xfId="711" applyFont="1" applyFill="1" applyBorder="1" applyAlignment="1">
      <alignment horizontal="center" vertical="center" wrapText="1"/>
    </xf>
    <xf numFmtId="0" fontId="76" fillId="11" borderId="90" xfId="711" applyFont="1" applyFill="1" applyBorder="1" applyAlignment="1">
      <alignment horizontal="center" vertical="center" wrapText="1"/>
    </xf>
    <xf numFmtId="0" fontId="76" fillId="11" borderId="89" xfId="711" applyFont="1" applyFill="1" applyBorder="1" applyAlignment="1">
      <alignment horizontal="center" vertical="center" wrapText="1"/>
    </xf>
    <xf numFmtId="0" fontId="73" fillId="11" borderId="60" xfId="711" applyFont="1" applyFill="1" applyBorder="1" applyAlignment="1">
      <alignment horizontal="center" vertical="center" wrapText="1"/>
    </xf>
    <xf numFmtId="0" fontId="73" fillId="11" borderId="109" xfId="711" applyFont="1" applyFill="1" applyBorder="1" applyAlignment="1">
      <alignment horizontal="center" vertical="center" wrapText="1"/>
    </xf>
    <xf numFmtId="0" fontId="73" fillId="11" borderId="117" xfId="711" applyFont="1" applyFill="1" applyBorder="1" applyAlignment="1">
      <alignment horizontal="center" vertical="center" wrapText="1"/>
    </xf>
    <xf numFmtId="0" fontId="73" fillId="11" borderId="114" xfId="711" applyFont="1" applyFill="1" applyBorder="1" applyAlignment="1">
      <alignment horizontal="center" vertical="center" wrapText="1"/>
    </xf>
    <xf numFmtId="0" fontId="76" fillId="16" borderId="97" xfId="711" applyFont="1" applyFill="1" applyBorder="1" applyAlignment="1">
      <alignment horizontal="center" vertical="center" wrapText="1"/>
    </xf>
    <xf numFmtId="0" fontId="76" fillId="16" borderId="90" xfId="711" applyFont="1" applyFill="1" applyBorder="1" applyAlignment="1">
      <alignment horizontal="center" vertical="center" wrapText="1"/>
    </xf>
    <xf numFmtId="0" fontId="76" fillId="16" borderId="89" xfId="711" applyFont="1" applyFill="1" applyBorder="1" applyAlignment="1">
      <alignment horizontal="center" vertical="center" wrapText="1"/>
    </xf>
    <xf numFmtId="40" fontId="71" fillId="10" borderId="0" xfId="711" applyNumberFormat="1" applyFont="1" applyAlignment="1">
      <alignment horizontal="center"/>
    </xf>
    <xf numFmtId="0" fontId="81" fillId="10" borderId="10" xfId="711" applyFont="1" applyBorder="1" applyAlignment="1">
      <alignment horizontal="center" vertical="center" wrapText="1"/>
    </xf>
    <xf numFmtId="172" fontId="71" fillId="10" borderId="109" xfId="711" applyNumberFormat="1" applyFont="1" applyFill="1" applyBorder="1" applyAlignment="1">
      <alignment horizontal="center" vertical="center"/>
    </xf>
    <xf numFmtId="2" fontId="79" fillId="10" borderId="109" xfId="711" applyNumberFormat="1" applyFont="1" applyBorder="1" applyAlignment="1">
      <alignment horizontal="center" vertical="center"/>
    </xf>
    <xf numFmtId="0" fontId="20" fillId="19" borderId="10" xfId="711" applyFont="1" applyFill="1" applyBorder="1" applyAlignment="1">
      <alignment horizontal="center" vertical="center"/>
    </xf>
    <xf numFmtId="2" fontId="79" fillId="10" borderId="10" xfId="711" applyNumberFormat="1" applyFont="1" applyBorder="1" applyAlignment="1">
      <alignment horizontal="center" vertical="center"/>
    </xf>
    <xf numFmtId="2" fontId="79" fillId="57" borderId="10" xfId="711" applyNumberFormat="1" applyFont="1" applyFill="1" applyBorder="1" applyAlignment="1">
      <alignment horizontal="center" vertical="center"/>
    </xf>
    <xf numFmtId="2" fontId="79" fillId="19" borderId="109" xfId="711" applyNumberFormat="1" applyFont="1" applyFill="1" applyBorder="1" applyAlignment="1">
      <alignment horizontal="center" vertical="center"/>
    </xf>
    <xf numFmtId="173" fontId="79" fillId="10" borderId="10" xfId="711" applyNumberFormat="1" applyFont="1" applyBorder="1" applyAlignment="1">
      <alignment horizontal="center" vertical="center"/>
    </xf>
    <xf numFmtId="40" fontId="79" fillId="10" borderId="109" xfId="711" applyNumberFormat="1" applyFont="1" applyBorder="1" applyAlignment="1">
      <alignment horizontal="center" vertical="center"/>
    </xf>
    <xf numFmtId="40" fontId="79" fillId="10" borderId="108" xfId="711" applyNumberFormat="1" applyFont="1" applyBorder="1" applyAlignment="1">
      <alignment horizontal="center" vertical="center"/>
    </xf>
    <xf numFmtId="40" fontId="71" fillId="10" borderId="0" xfId="711" applyNumberFormat="1" applyFont="1"/>
    <xf numFmtId="173" fontId="71" fillId="10" borderId="0" xfId="711" applyNumberFormat="1" applyFont="1"/>
    <xf numFmtId="0" fontId="81" fillId="10" borderId="109" xfId="711" applyFont="1" applyBorder="1" applyAlignment="1">
      <alignment horizontal="center" vertical="center" wrapText="1"/>
    </xf>
    <xf numFmtId="40" fontId="79" fillId="16" borderId="108" xfId="711" applyNumberFormat="1" applyFont="1" applyFill="1" applyBorder="1" applyAlignment="1">
      <alignment horizontal="center" vertical="center"/>
    </xf>
    <xf numFmtId="0" fontId="81" fillId="10" borderId="94" xfId="711" applyFont="1" applyBorder="1" applyAlignment="1">
      <alignment horizontal="center" vertical="center" wrapText="1"/>
    </xf>
    <xf numFmtId="0" fontId="71" fillId="10" borderId="0" xfId="712" applyFont="1"/>
    <xf numFmtId="0" fontId="71" fillId="10" borderId="0" xfId="712" applyFont="1" applyAlignment="1">
      <alignment horizontal="center"/>
    </xf>
    <xf numFmtId="0" fontId="71" fillId="10" borderId="85" xfId="712" applyFont="1" applyBorder="1"/>
    <xf numFmtId="0" fontId="71" fillId="10" borderId="32" xfId="712" applyFont="1" applyBorder="1"/>
    <xf numFmtId="0" fontId="71" fillId="10" borderId="32" xfId="712" applyFont="1" applyBorder="1" applyAlignment="1">
      <alignment horizontal="center"/>
    </xf>
    <xf numFmtId="0" fontId="71" fillId="10" borderId="55" xfId="712" applyFont="1" applyBorder="1"/>
    <xf numFmtId="0" fontId="71" fillId="10" borderId="25" xfId="712" applyFont="1" applyBorder="1"/>
    <xf numFmtId="0" fontId="73" fillId="10" borderId="120" xfId="712" applyFont="1" applyBorder="1" applyAlignment="1">
      <alignment vertical="center"/>
    </xf>
    <xf numFmtId="0" fontId="73" fillId="10" borderId="25" xfId="712" applyFont="1" applyBorder="1" applyAlignment="1">
      <alignment vertical="center"/>
    </xf>
    <xf numFmtId="0" fontId="71" fillId="10" borderId="24" xfId="712" applyFont="1" applyBorder="1"/>
    <xf numFmtId="0" fontId="71" fillId="10" borderId="109" xfId="712" applyFont="1" applyBorder="1"/>
    <xf numFmtId="0" fontId="71" fillId="10" borderId="109" xfId="712" applyFont="1" applyBorder="1" applyAlignment="1">
      <alignment horizontal="center"/>
    </xf>
    <xf numFmtId="0" fontId="71" fillId="10" borderId="10" xfId="712" applyFont="1" applyBorder="1"/>
    <xf numFmtId="17" fontId="71" fillId="10" borderId="10" xfId="712" applyNumberFormat="1" applyFont="1" applyFill="1" applyBorder="1" applyAlignment="1">
      <alignment horizontal="center"/>
    </xf>
    <xf numFmtId="0" fontId="71" fillId="56" borderId="10" xfId="712" applyFont="1" applyFill="1" applyBorder="1" applyAlignment="1">
      <alignment horizontal="center"/>
    </xf>
    <xf numFmtId="17" fontId="71" fillId="10" borderId="109" xfId="712" applyNumberFormat="1" applyFont="1" applyFill="1" applyBorder="1" applyAlignment="1">
      <alignment horizontal="center"/>
    </xf>
    <xf numFmtId="0" fontId="71" fillId="10" borderId="87" xfId="712" applyFont="1" applyBorder="1" applyAlignment="1">
      <alignment horizontal="center"/>
    </xf>
    <xf numFmtId="0" fontId="71" fillId="56" borderId="16" xfId="712" applyFont="1" applyFill="1" applyBorder="1"/>
    <xf numFmtId="0" fontId="71" fillId="10" borderId="86" xfId="712" applyFont="1" applyBorder="1"/>
    <xf numFmtId="0" fontId="76" fillId="11" borderId="88" xfId="712" applyFont="1" applyFill="1" applyBorder="1" applyAlignment="1">
      <alignment horizontal="center" vertical="center" wrapText="1"/>
    </xf>
    <xf numFmtId="0" fontId="76" fillId="11" borderId="90" xfId="712" applyFont="1" applyFill="1" applyBorder="1" applyAlignment="1">
      <alignment horizontal="center" vertical="center" wrapText="1"/>
    </xf>
    <xf numFmtId="0" fontId="76" fillId="11" borderId="32" xfId="712" applyFont="1" applyFill="1" applyBorder="1" applyAlignment="1">
      <alignment horizontal="center" vertical="center" wrapText="1"/>
    </xf>
    <xf numFmtId="0" fontId="73" fillId="11" borderId="119" xfId="712" applyFont="1" applyFill="1" applyBorder="1" applyAlignment="1">
      <alignment horizontal="center" vertical="center" wrapText="1"/>
    </xf>
    <xf numFmtId="0" fontId="73" fillId="11" borderId="125" xfId="712" applyFont="1" applyFill="1" applyBorder="1" applyAlignment="1">
      <alignment horizontal="center" vertical="center" wrapText="1"/>
    </xf>
    <xf numFmtId="0" fontId="73" fillId="11" borderId="60" xfId="712" applyFont="1" applyFill="1" applyBorder="1" applyAlignment="1">
      <alignment horizontal="center" vertical="center" wrapText="1"/>
    </xf>
    <xf numFmtId="0" fontId="73" fillId="11" borderId="91" xfId="712" applyFont="1" applyFill="1" applyBorder="1" applyAlignment="1">
      <alignment horizontal="center" vertical="center" wrapText="1"/>
    </xf>
    <xf numFmtId="0" fontId="73" fillId="11" borderId="0" xfId="712" applyFont="1" applyFill="1" applyBorder="1" applyAlignment="1">
      <alignment horizontal="center" vertical="center" wrapText="1"/>
    </xf>
    <xf numFmtId="0" fontId="78" fillId="10" borderId="109" xfId="712" applyFont="1" applyBorder="1" applyAlignment="1">
      <alignment vertical="center" wrapText="1"/>
    </xf>
    <xf numFmtId="172" fontId="79" fillId="19" borderId="109" xfId="712" applyNumberFormat="1" applyFont="1" applyFill="1" applyBorder="1" applyAlignment="1">
      <alignment horizontal="center" vertical="center"/>
    </xf>
    <xf numFmtId="0" fontId="79" fillId="19" borderId="109" xfId="712" applyFont="1" applyFill="1" applyBorder="1" applyAlignment="1">
      <alignment horizontal="center" vertical="center"/>
    </xf>
    <xf numFmtId="2" fontId="79" fillId="10" borderId="109" xfId="712" applyNumberFormat="1" applyFont="1" applyBorder="1" applyAlignment="1">
      <alignment horizontal="center" vertical="center"/>
    </xf>
    <xf numFmtId="2" fontId="79" fillId="57" borderId="109" xfId="712" applyNumberFormat="1" applyFont="1" applyFill="1" applyBorder="1" applyAlignment="1">
      <alignment horizontal="center" vertical="center"/>
    </xf>
    <xf numFmtId="2" fontId="79" fillId="19" borderId="109" xfId="712" applyNumberFormat="1" applyFont="1" applyFill="1" applyBorder="1" applyAlignment="1">
      <alignment horizontal="center" vertical="center"/>
    </xf>
    <xf numFmtId="173" fontId="79" fillId="10" borderId="109" xfId="712" applyNumberFormat="1" applyFont="1" applyBorder="1" applyAlignment="1">
      <alignment horizontal="center" vertical="center"/>
    </xf>
    <xf numFmtId="40" fontId="79" fillId="10" borderId="10" xfId="712" applyNumberFormat="1" applyFont="1" applyBorder="1" applyAlignment="1">
      <alignment horizontal="center" vertical="center"/>
    </xf>
    <xf numFmtId="40" fontId="79" fillId="10" borderId="93" xfId="712" applyNumberFormat="1" applyFont="1" applyBorder="1" applyAlignment="1">
      <alignment horizontal="center" vertical="center"/>
    </xf>
    <xf numFmtId="0" fontId="71" fillId="10" borderId="0" xfId="712" applyFont="1" applyBorder="1"/>
    <xf numFmtId="172" fontId="79" fillId="19" borderId="0" xfId="712" applyNumberFormat="1" applyFont="1" applyFill="1" applyBorder="1" applyAlignment="1">
      <alignment horizontal="center" vertical="center"/>
    </xf>
    <xf numFmtId="0" fontId="79" fillId="19" borderId="0" xfId="712" applyFont="1" applyFill="1" applyBorder="1" applyAlignment="1">
      <alignment horizontal="center" vertical="center"/>
    </xf>
    <xf numFmtId="2" fontId="79" fillId="10" borderId="0" xfId="712" applyNumberFormat="1" applyFont="1" applyBorder="1" applyAlignment="1">
      <alignment horizontal="center" vertical="center"/>
    </xf>
    <xf numFmtId="2" fontId="79" fillId="57" borderId="0" xfId="712" applyNumberFormat="1" applyFont="1" applyFill="1" applyBorder="1" applyAlignment="1">
      <alignment horizontal="center" vertical="center"/>
    </xf>
    <xf numFmtId="2" fontId="79" fillId="19" borderId="0" xfId="712" applyNumberFormat="1" applyFont="1" applyFill="1" applyBorder="1" applyAlignment="1">
      <alignment horizontal="center" vertical="center"/>
    </xf>
    <xf numFmtId="173" fontId="79" fillId="10" borderId="0" xfId="712" applyNumberFormat="1" applyFont="1" applyBorder="1" applyAlignment="1">
      <alignment horizontal="center" vertical="center"/>
    </xf>
    <xf numFmtId="40" fontId="79" fillId="10" borderId="0" xfId="712" applyNumberFormat="1" applyFont="1" applyBorder="1" applyAlignment="1">
      <alignment horizontal="center" vertical="center"/>
    </xf>
    <xf numFmtId="40" fontId="79" fillId="10" borderId="25" xfId="712" applyNumberFormat="1" applyFont="1" applyBorder="1" applyAlignment="1">
      <alignment horizontal="center" vertical="center"/>
    </xf>
    <xf numFmtId="0" fontId="71" fillId="10" borderId="116" xfId="712" applyFont="1" applyBorder="1" applyAlignment="1">
      <alignment horizontal="center" vertical="center"/>
    </xf>
    <xf numFmtId="0" fontId="71" fillId="10" borderId="0" xfId="712" applyFont="1" applyBorder="1" applyAlignment="1">
      <alignment horizontal="center" vertical="center"/>
    </xf>
    <xf numFmtId="0" fontId="71" fillId="10" borderId="25" xfId="712" applyFont="1" applyBorder="1" applyAlignment="1">
      <alignment horizontal="center" vertical="center"/>
    </xf>
    <xf numFmtId="0" fontId="71" fillId="10" borderId="24" xfId="712" applyFont="1" applyBorder="1" applyAlignment="1">
      <alignment horizontal="center" vertical="center"/>
    </xf>
    <xf numFmtId="0" fontId="78" fillId="58" borderId="109" xfId="712" applyFont="1" applyFill="1" applyBorder="1" applyAlignment="1">
      <alignment vertical="center" wrapText="1"/>
    </xf>
    <xf numFmtId="172" fontId="79" fillId="58" borderId="109" xfId="712" applyNumberFormat="1" applyFont="1" applyFill="1" applyBorder="1" applyAlignment="1">
      <alignment horizontal="center" vertical="center"/>
    </xf>
    <xf numFmtId="0" fontId="79" fillId="58" borderId="109" xfId="712" applyFont="1" applyFill="1" applyBorder="1" applyAlignment="1">
      <alignment horizontal="center" vertical="center"/>
    </xf>
    <xf numFmtId="2" fontId="79" fillId="58" borderId="109" xfId="712" applyNumberFormat="1" applyFont="1" applyFill="1" applyBorder="1" applyAlignment="1">
      <alignment horizontal="center" vertical="center"/>
    </xf>
    <xf numFmtId="173" fontId="79" fillId="58" borderId="109" xfId="712" applyNumberFormat="1" applyFont="1" applyFill="1" applyBorder="1" applyAlignment="1">
      <alignment horizontal="center" vertical="center"/>
    </xf>
    <xf numFmtId="40" fontId="79" fillId="58" borderId="109" xfId="712" applyNumberFormat="1" applyFont="1" applyFill="1" applyBorder="1" applyAlignment="1">
      <alignment horizontal="center" vertical="center"/>
    </xf>
    <xf numFmtId="40" fontId="79" fillId="58" borderId="108" xfId="712" applyNumberFormat="1" applyFont="1" applyFill="1" applyBorder="1" applyAlignment="1">
      <alignment horizontal="center" vertical="center"/>
    </xf>
    <xf numFmtId="0" fontId="71" fillId="58" borderId="0" xfId="712" applyFont="1" applyFill="1"/>
    <xf numFmtId="0" fontId="71" fillId="58" borderId="109" xfId="712" applyFont="1" applyFill="1" applyBorder="1"/>
    <xf numFmtId="0" fontId="71" fillId="58" borderId="18" xfId="712" applyFont="1" applyFill="1" applyBorder="1"/>
    <xf numFmtId="0" fontId="71" fillId="10" borderId="123" xfId="712" applyFont="1" applyBorder="1"/>
    <xf numFmtId="0" fontId="71" fillId="10" borderId="122" xfId="712" applyFont="1" applyBorder="1"/>
    <xf numFmtId="0" fontId="71" fillId="10" borderId="122" xfId="712" applyFont="1" applyBorder="1" applyAlignment="1">
      <alignment horizontal="center"/>
    </xf>
    <xf numFmtId="0" fontId="71" fillId="10" borderId="121" xfId="712" applyFont="1" applyBorder="1"/>
    <xf numFmtId="40" fontId="79" fillId="10" borderId="108" xfId="712" applyNumberFormat="1" applyFont="1" applyBorder="1" applyAlignment="1">
      <alignment horizontal="center" vertical="center"/>
    </xf>
    <xf numFmtId="0" fontId="78" fillId="10" borderId="94" xfId="712" applyFont="1" applyBorder="1" applyAlignment="1">
      <alignment vertical="center" wrapText="1"/>
    </xf>
    <xf numFmtId="40" fontId="79" fillId="10" borderId="91" xfId="712" applyNumberFormat="1" applyFont="1" applyBorder="1" applyAlignment="1">
      <alignment horizontal="center" vertical="center"/>
    </xf>
    <xf numFmtId="167" fontId="2" fillId="16" borderId="1" xfId="7" applyNumberFormat="1" applyFont="1" applyFill="1" applyBorder="1" applyAlignment="1">
      <alignment horizontal="right" vertical="center" wrapText="1"/>
    </xf>
    <xf numFmtId="164" fontId="2" fillId="16" borderId="1" xfId="7" applyNumberFormat="1" applyFont="1" applyFill="1" applyBorder="1" applyAlignment="1">
      <alignment horizontal="right" vertical="center" wrapText="1"/>
    </xf>
    <xf numFmtId="164" fontId="1" fillId="16" borderId="1" xfId="7" applyNumberFormat="1" applyFont="1" applyFill="1" applyBorder="1" applyAlignment="1">
      <alignment horizontal="right" vertical="center" wrapText="1"/>
    </xf>
    <xf numFmtId="0" fontId="1" fillId="11" borderId="10" xfId="8" applyFont="1" applyFill="1" applyBorder="1" applyAlignment="1">
      <alignment horizontal="center" vertical="center" wrapText="1"/>
    </xf>
    <xf numFmtId="164" fontId="1" fillId="11" borderId="10" xfId="8" applyNumberFormat="1" applyFont="1" applyFill="1" applyBorder="1" applyAlignment="1">
      <alignment horizontal="center" vertical="center" wrapText="1"/>
    </xf>
    <xf numFmtId="4" fontId="1" fillId="11" borderId="10" xfId="8" applyNumberFormat="1" applyFont="1" applyFill="1" applyBorder="1" applyAlignment="1">
      <alignment horizontal="center" vertical="center" wrapText="1"/>
    </xf>
    <xf numFmtId="0" fontId="4" fillId="10" borderId="0" xfId="8" applyFont="1"/>
    <xf numFmtId="49" fontId="111" fillId="10" borderId="128" xfId="24" applyNumberFormat="1" applyFont="1" applyBorder="1" applyAlignment="1">
      <alignment vertical="top" wrapText="1"/>
    </xf>
    <xf numFmtId="49" fontId="112" fillId="10" borderId="128" xfId="24" applyNumberFormat="1" applyFont="1" applyBorder="1" applyAlignment="1">
      <alignment horizontal="right" vertical="center" wrapText="1"/>
    </xf>
    <xf numFmtId="0" fontId="112" fillId="10" borderId="129" xfId="24" applyNumberFormat="1" applyFont="1" applyBorder="1" applyAlignment="1">
      <alignment vertical="center" wrapText="1"/>
    </xf>
    <xf numFmtId="49" fontId="111" fillId="10" borderId="0" xfId="24" applyNumberFormat="1" applyFont="1" applyBorder="1" applyAlignment="1">
      <alignment vertical="top" wrapText="1"/>
    </xf>
    <xf numFmtId="49" fontId="112" fillId="10" borderId="0" xfId="24" applyNumberFormat="1" applyFont="1" applyBorder="1" applyAlignment="1">
      <alignment horizontal="right" vertical="center" wrapText="1"/>
    </xf>
    <xf numFmtId="0" fontId="112" fillId="10" borderId="26" xfId="24" applyNumberFormat="1" applyFont="1" applyBorder="1" applyAlignment="1">
      <alignment vertical="center" wrapText="1"/>
    </xf>
    <xf numFmtId="49" fontId="111" fillId="10" borderId="18" xfId="24" applyNumberFormat="1" applyFont="1" applyBorder="1" applyAlignment="1">
      <alignment vertical="top" wrapText="1"/>
    </xf>
    <xf numFmtId="49" fontId="111" fillId="10" borderId="31" xfId="24" applyNumberFormat="1" applyFont="1" applyBorder="1" applyAlignment="1">
      <alignment vertical="top" wrapText="1"/>
    </xf>
    <xf numFmtId="0" fontId="110" fillId="0" borderId="122" xfId="0" applyFont="1" applyBorder="1" applyAlignment="1">
      <alignment vertical="center" wrapText="1"/>
    </xf>
    <xf numFmtId="0" fontId="110" fillId="0" borderId="127" xfId="0" applyFont="1" applyBorder="1" applyAlignment="1">
      <alignment vertical="center" wrapText="1"/>
    </xf>
    <xf numFmtId="49" fontId="111" fillId="10" borderId="28" xfId="24" applyNumberFormat="1" applyFont="1" applyBorder="1" applyAlignment="1">
      <alignment horizontal="right" vertical="top" wrapText="1"/>
    </xf>
    <xf numFmtId="49" fontId="111" fillId="10" borderId="28" xfId="24" applyNumberFormat="1" applyFont="1" applyBorder="1" applyAlignment="1">
      <alignment vertical="top" wrapText="1"/>
    </xf>
    <xf numFmtId="17" fontId="109" fillId="0" borderId="28" xfId="0" applyNumberFormat="1" applyFont="1" applyBorder="1" applyAlignment="1">
      <alignment vertical="center" wrapText="1"/>
    </xf>
    <xf numFmtId="49" fontId="111" fillId="10" borderId="132" xfId="24" applyNumberFormat="1" applyFont="1" applyBorder="1" applyAlignment="1">
      <alignment horizontal="right" vertical="top" wrapText="1"/>
    </xf>
    <xf numFmtId="49" fontId="111" fillId="10" borderId="132" xfId="24" applyNumberFormat="1" applyFont="1" applyBorder="1" applyAlignment="1">
      <alignment vertical="top" wrapText="1"/>
    </xf>
    <xf numFmtId="10" fontId="111" fillId="10" borderId="133" xfId="24" applyNumberFormat="1" applyFont="1" applyBorder="1" applyAlignment="1">
      <alignment horizontal="left" vertical="top" wrapText="1"/>
    </xf>
    <xf numFmtId="9" fontId="111" fillId="10" borderId="134" xfId="24" applyNumberFormat="1" applyFont="1" applyBorder="1" applyAlignment="1">
      <alignment horizontal="left" vertical="top" wrapText="1"/>
    </xf>
    <xf numFmtId="49" fontId="111" fillId="10" borderId="134" xfId="24" applyNumberFormat="1" applyFont="1" applyBorder="1" applyAlignment="1">
      <alignment vertical="top" wrapText="1"/>
    </xf>
    <xf numFmtId="49" fontId="111" fillId="10" borderId="136" xfId="24" applyNumberFormat="1" applyFont="1" applyBorder="1" applyAlignment="1">
      <alignment horizontal="right" vertical="top" wrapText="1"/>
    </xf>
    <xf numFmtId="49" fontId="111" fillId="10" borderId="136" xfId="24" applyNumberFormat="1" applyFont="1" applyBorder="1" applyAlignment="1">
      <alignment vertical="top" wrapText="1"/>
    </xf>
    <xf numFmtId="0" fontId="110" fillId="0" borderId="136" xfId="0" applyFont="1" applyBorder="1" applyAlignment="1">
      <alignment vertical="center" wrapText="1"/>
    </xf>
    <xf numFmtId="0" fontId="110" fillId="0" borderId="137" xfId="0" applyFont="1" applyBorder="1" applyAlignment="1">
      <alignment vertical="center" wrapText="1"/>
    </xf>
    <xf numFmtId="49" fontId="111" fillId="10" borderId="132" xfId="24" applyNumberFormat="1" applyFont="1" applyBorder="1" applyAlignment="1">
      <alignment horizontal="center" vertical="top" wrapText="1"/>
    </xf>
    <xf numFmtId="49" fontId="111" fillId="10" borderId="28" xfId="24" applyNumberFormat="1" applyFont="1" applyBorder="1" applyAlignment="1">
      <alignment horizontal="center" vertical="top"/>
    </xf>
    <xf numFmtId="49" fontId="111" fillId="10" borderId="28" xfId="24" applyNumberFormat="1" applyFont="1" applyBorder="1" applyAlignment="1">
      <alignment horizontal="center" vertical="top" wrapText="1"/>
    </xf>
    <xf numFmtId="0" fontId="110" fillId="0" borderId="136" xfId="0" applyFont="1" applyBorder="1" applyAlignment="1">
      <alignment horizontal="center" vertical="center" wrapText="1"/>
    </xf>
    <xf numFmtId="4" fontId="2" fillId="10" borderId="1" xfId="0" applyNumberFormat="1" applyFont="1" applyFill="1" applyBorder="1" applyAlignment="1">
      <alignment horizontal="center" vertical="center" wrapText="1"/>
    </xf>
    <xf numFmtId="0" fontId="1" fillId="10" borderId="1" xfId="0" applyFont="1" applyFill="1" applyBorder="1" applyAlignment="1">
      <alignment horizontal="center" vertical="center" wrapText="1"/>
    </xf>
    <xf numFmtId="4" fontId="2" fillId="10" borderId="3" xfId="0" applyNumberFormat="1" applyFont="1" applyFill="1" applyBorder="1" applyAlignment="1">
      <alignment horizontal="center" vertical="center" wrapText="1"/>
    </xf>
    <xf numFmtId="4" fontId="22" fillId="11" borderId="4" xfId="0" applyNumberFormat="1" applyFont="1" applyFill="1" applyBorder="1" applyAlignment="1">
      <alignment horizontal="center" vertical="center" wrapText="1"/>
    </xf>
    <xf numFmtId="49" fontId="111" fillId="10" borderId="131" xfId="24" applyNumberFormat="1" applyFont="1" applyBorder="1" applyAlignment="1">
      <alignment horizontal="center" vertical="top" wrapText="1"/>
    </xf>
    <xf numFmtId="49" fontId="111" fillId="10" borderId="132" xfId="24" applyNumberFormat="1" applyFont="1" applyBorder="1" applyAlignment="1">
      <alignment horizontal="center" vertical="top" wrapText="1"/>
    </xf>
    <xf numFmtId="49" fontId="111" fillId="10" borderId="33" xfId="24" applyNumberFormat="1" applyFont="1" applyBorder="1" applyAlignment="1">
      <alignment horizontal="center" vertical="top" wrapText="1"/>
    </xf>
    <xf numFmtId="49" fontId="111" fillId="10" borderId="28" xfId="24" applyNumberFormat="1" applyFont="1" applyBorder="1" applyAlignment="1">
      <alignment horizontal="center" vertical="top" wrapText="1"/>
    </xf>
    <xf numFmtId="49" fontId="111" fillId="10" borderId="135" xfId="24" applyNumberFormat="1" applyFont="1" applyBorder="1" applyAlignment="1">
      <alignment horizontal="center" vertical="top" wrapText="1"/>
    </xf>
    <xf numFmtId="49" fontId="111" fillId="10" borderId="136" xfId="24" applyNumberFormat="1" applyFont="1" applyBorder="1" applyAlignment="1">
      <alignment horizontal="center" vertical="top" wrapText="1"/>
    </xf>
    <xf numFmtId="0" fontId="10" fillId="15" borderId="126" xfId="8" applyFont="1" applyFill="1" applyBorder="1" applyAlignment="1" applyProtection="1">
      <alignment horizontal="center" wrapText="1"/>
      <protection locked="0"/>
    </xf>
    <xf numFmtId="0" fontId="10" fillId="15" borderId="122" xfId="8" applyFont="1" applyFill="1" applyBorder="1" applyAlignment="1" applyProtection="1">
      <alignment horizontal="center" wrapText="1"/>
      <protection locked="0"/>
    </xf>
    <xf numFmtId="0" fontId="10" fillId="15" borderId="127" xfId="8" applyFont="1" applyFill="1" applyBorder="1" applyAlignment="1" applyProtection="1">
      <alignment horizontal="center" wrapText="1"/>
      <protection locked="0"/>
    </xf>
    <xf numFmtId="164" fontId="1" fillId="11" borderId="5" xfId="8" applyNumberFormat="1" applyFont="1" applyFill="1" applyBorder="1" applyAlignment="1">
      <alignment horizontal="center" vertical="center" wrapText="1"/>
    </xf>
    <xf numFmtId="164" fontId="1" fillId="11" borderId="14" xfId="8" applyNumberFormat="1" applyFont="1" applyFill="1" applyBorder="1" applyAlignment="1">
      <alignment horizontal="center" vertical="center" wrapText="1"/>
    </xf>
    <xf numFmtId="0" fontId="1" fillId="10" borderId="4" xfId="8" applyFont="1" applyBorder="1" applyAlignment="1">
      <alignment horizontal="left" vertical="center" wrapText="1"/>
    </xf>
    <xf numFmtId="0" fontId="1" fillId="10" borderId="109" xfId="8" applyFont="1" applyBorder="1" applyAlignment="1">
      <alignment horizontal="left" vertical="center" wrapText="1"/>
    </xf>
    <xf numFmtId="0" fontId="1" fillId="11" borderId="10" xfId="8" applyFont="1" applyFill="1" applyBorder="1" applyAlignment="1">
      <alignment horizontal="center" vertical="center" wrapText="1"/>
    </xf>
    <xf numFmtId="49" fontId="111" fillId="10" borderId="125" xfId="24" applyNumberFormat="1" applyFont="1" applyBorder="1" applyAlignment="1">
      <alignment horizontal="center" vertical="top" wrapText="1"/>
    </xf>
    <xf numFmtId="49" fontId="111" fillId="10" borderId="128" xfId="24" applyNumberFormat="1" applyFont="1" applyBorder="1" applyAlignment="1">
      <alignment horizontal="center" vertical="top" wrapText="1"/>
    </xf>
    <xf numFmtId="49" fontId="111" fillId="10" borderId="138" xfId="24" applyNumberFormat="1" applyFont="1" applyBorder="1" applyAlignment="1">
      <alignment horizontal="center" vertical="top" wrapText="1"/>
    </xf>
    <xf numFmtId="49" fontId="111" fillId="10" borderId="7" xfId="24" applyNumberFormat="1" applyFont="1" applyBorder="1" applyAlignment="1">
      <alignment horizontal="center" vertical="top" wrapText="1"/>
    </xf>
    <xf numFmtId="49" fontId="111" fillId="10" borderId="0" xfId="24" applyNumberFormat="1" applyFont="1" applyBorder="1" applyAlignment="1">
      <alignment horizontal="center" vertical="top" wrapText="1"/>
    </xf>
    <xf numFmtId="49" fontId="111" fillId="10" borderId="130" xfId="24" applyNumberFormat="1" applyFont="1" applyBorder="1" applyAlignment="1">
      <alignment horizontal="center" vertical="top" wrapText="1"/>
    </xf>
    <xf numFmtId="49" fontId="111" fillId="10" borderId="30" xfId="24" applyNumberFormat="1" applyFont="1" applyBorder="1" applyAlignment="1">
      <alignment horizontal="center" vertical="top" wrapText="1"/>
    </xf>
    <xf numFmtId="49" fontId="111" fillId="10" borderId="18" xfId="24" applyNumberFormat="1" applyFont="1" applyBorder="1" applyAlignment="1">
      <alignment horizontal="center" vertical="top" wrapText="1"/>
    </xf>
    <xf numFmtId="49" fontId="111" fillId="10" borderId="139" xfId="24" applyNumberFormat="1" applyFont="1" applyBorder="1" applyAlignment="1">
      <alignment horizontal="center" vertical="top" wrapText="1"/>
    </xf>
    <xf numFmtId="0" fontId="1" fillId="11" borderId="1" xfId="0" applyFont="1" applyFill="1" applyBorder="1" applyAlignment="1">
      <alignment horizontal="center" vertical="center" wrapText="1"/>
    </xf>
    <xf numFmtId="0" fontId="0" fillId="2" borderId="2" xfId="0" applyFill="1" applyBorder="1" applyAlignment="1" applyProtection="1">
      <alignment horizontal="center" wrapText="1"/>
      <protection locked="0"/>
    </xf>
    <xf numFmtId="9" fontId="22" fillId="11" borderId="4" xfId="1" applyFont="1" applyFill="1" applyBorder="1" applyAlignment="1">
      <alignment horizontal="center" vertical="center" wrapText="1"/>
    </xf>
    <xf numFmtId="0" fontId="1" fillId="11"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164" fontId="1" fillId="11" borderId="4" xfId="0" applyNumberFormat="1" applyFont="1" applyFill="1" applyBorder="1" applyAlignment="1">
      <alignment horizontal="center" vertical="center" wrapText="1"/>
    </xf>
    <xf numFmtId="0" fontId="7" fillId="9" borderId="4" xfId="0" applyFont="1" applyFill="1" applyBorder="1" applyAlignment="1" applyProtection="1">
      <alignment horizontal="center" vertical="center" wrapText="1"/>
      <protection locked="0"/>
    </xf>
    <xf numFmtId="0" fontId="21" fillId="11" borderId="4" xfId="0" applyFont="1" applyFill="1" applyBorder="1" applyAlignment="1">
      <alignment horizontal="right" vertical="center" wrapText="1"/>
    </xf>
    <xf numFmtId="0" fontId="3" fillId="11" borderId="4" xfId="0" applyFont="1" applyFill="1" applyBorder="1" applyAlignment="1">
      <alignment horizontal="right" vertical="center" wrapText="1"/>
    </xf>
    <xf numFmtId="0" fontId="0" fillId="0" borderId="0" xfId="0" applyAlignment="1">
      <alignment horizontal="center"/>
    </xf>
    <xf numFmtId="0" fontId="0" fillId="0" borderId="61" xfId="0" applyBorder="1" applyAlignment="1">
      <alignment horizontal="left" vertical="center"/>
    </xf>
    <xf numFmtId="0" fontId="0" fillId="0" borderId="23" xfId="0" applyBorder="1" applyAlignment="1">
      <alignment horizontal="left" vertical="center"/>
    </xf>
    <xf numFmtId="0" fontId="0" fillId="0" borderId="62"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59" xfId="0" applyBorder="1" applyAlignment="1">
      <alignment horizontal="left" vertical="center"/>
    </xf>
    <xf numFmtId="0" fontId="33" fillId="0" borderId="0" xfId="0" applyFont="1" applyAlignment="1">
      <alignment horizontal="center" vertical="center"/>
    </xf>
    <xf numFmtId="0" fontId="10" fillId="0" borderId="57" xfId="0" applyFont="1" applyBorder="1" applyAlignment="1">
      <alignment horizontal="left" vertical="center"/>
    </xf>
    <xf numFmtId="0" fontId="10" fillId="0" borderId="63" xfId="0" applyFont="1" applyBorder="1" applyAlignment="1">
      <alignment horizontal="left" vertical="center"/>
    </xf>
    <xf numFmtId="0" fontId="10" fillId="0" borderId="56" xfId="0" applyFont="1" applyBorder="1" applyAlignment="1">
      <alignment horizontal="left" vertical="center"/>
    </xf>
    <xf numFmtId="0" fontId="10" fillId="0" borderId="53" xfId="0" applyFont="1" applyBorder="1" applyAlignment="1">
      <alignment horizontal="left" vertical="center"/>
    </xf>
    <xf numFmtId="0" fontId="0" fillId="0" borderId="38" xfId="0" applyBorder="1" applyAlignment="1">
      <alignment horizontal="left" vertical="center" wrapText="1"/>
    </xf>
    <xf numFmtId="0" fontId="0" fillId="0" borderId="11" xfId="0" applyBorder="1" applyAlignment="1">
      <alignment horizontal="left" vertical="center" wrapText="1"/>
    </xf>
    <xf numFmtId="0" fontId="0" fillId="0" borderId="58"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30" xfId="0" applyBorder="1" applyAlignment="1">
      <alignment horizontal="left" vertical="center" wrapText="1"/>
    </xf>
    <xf numFmtId="0" fontId="0" fillId="0" borderId="18" xfId="0" applyBorder="1" applyAlignment="1">
      <alignment horizontal="left" vertical="center" wrapText="1"/>
    </xf>
    <xf numFmtId="0" fontId="0" fillId="0" borderId="27" xfId="0" applyBorder="1" applyAlignment="1">
      <alignment horizontal="left" vertical="center" wrapText="1"/>
    </xf>
    <xf numFmtId="0" fontId="0" fillId="0" borderId="54" xfId="0" applyBorder="1" applyAlignment="1">
      <alignment horizontal="left" vertical="center" wrapText="1"/>
    </xf>
    <xf numFmtId="0" fontId="0" fillId="0" borderId="32" xfId="0" applyBorder="1" applyAlignment="1">
      <alignment horizontal="left" vertical="center" wrapText="1"/>
    </xf>
    <xf numFmtId="0" fontId="0" fillId="0" borderId="55" xfId="0" applyBorder="1" applyAlignment="1">
      <alignment horizontal="left" vertical="center" wrapText="1"/>
    </xf>
    <xf numFmtId="0" fontId="17" fillId="10" borderId="1" xfId="7" applyFont="1" applyBorder="1" applyAlignment="1">
      <alignment horizontal="justify" vertical="top" wrapText="1"/>
    </xf>
    <xf numFmtId="0" fontId="17" fillId="10" borderId="1" xfId="7" applyFont="1" applyBorder="1" applyAlignment="1">
      <alignment horizontal="center" vertical="top" wrapText="1"/>
    </xf>
    <xf numFmtId="0" fontId="16" fillId="10" borderId="1" xfId="7" applyFont="1" applyBorder="1" applyAlignment="1">
      <alignment horizontal="right" vertical="top" wrapText="1"/>
    </xf>
    <xf numFmtId="0" fontId="1" fillId="10" borderId="1" xfId="7" applyFont="1" applyBorder="1" applyAlignment="1">
      <alignment horizontal="right" vertical="center" wrapText="1"/>
    </xf>
    <xf numFmtId="0" fontId="16" fillId="14" borderId="1" xfId="7" applyFont="1" applyFill="1" applyBorder="1" applyAlignment="1">
      <alignment horizontal="left" vertical="center" wrapText="1"/>
    </xf>
    <xf numFmtId="0" fontId="3" fillId="14" borderId="1" xfId="7" applyFont="1" applyFill="1" applyBorder="1" applyAlignment="1">
      <alignment horizontal="center" vertical="center" wrapText="1"/>
    </xf>
    <xf numFmtId="0" fontId="5" fillId="10" borderId="1" xfId="7" applyFont="1" applyBorder="1" applyAlignment="1">
      <alignment horizontal="left" vertical="center" wrapText="1"/>
    </xf>
    <xf numFmtId="0" fontId="15" fillId="10" borderId="0" xfId="7" applyFont="1" applyAlignment="1">
      <alignment horizontal="left" vertical="top" wrapText="1"/>
    </xf>
    <xf numFmtId="0" fontId="66" fillId="10" borderId="1" xfId="7" applyFont="1" applyBorder="1" applyAlignment="1">
      <alignment horizontal="right" vertical="top" wrapText="1"/>
    </xf>
    <xf numFmtId="0" fontId="69" fillId="10" borderId="1" xfId="7" applyFont="1" applyBorder="1" applyAlignment="1">
      <alignment horizontal="right" vertical="center" wrapText="1"/>
    </xf>
    <xf numFmtId="0" fontId="68" fillId="10" borderId="1" xfId="7" applyFont="1" applyBorder="1" applyAlignment="1">
      <alignment horizontal="justify" vertical="top" wrapText="1"/>
    </xf>
    <xf numFmtId="0" fontId="68" fillId="10" borderId="1" xfId="7" applyFont="1" applyBorder="1" applyAlignment="1">
      <alignment horizontal="center" vertical="top" wrapText="1"/>
    </xf>
    <xf numFmtId="0" fontId="66" fillId="14" borderId="1" xfId="7" applyFont="1" applyFill="1" applyBorder="1" applyAlignment="1">
      <alignment horizontal="left" vertical="center" wrapText="1"/>
    </xf>
    <xf numFmtId="0" fontId="67" fillId="14" borderId="1" xfId="7" applyFont="1" applyFill="1" applyBorder="1" applyAlignment="1">
      <alignment horizontal="center" vertical="center" wrapText="1"/>
    </xf>
    <xf numFmtId="0" fontId="3" fillId="10" borderId="1" xfId="7" applyFont="1" applyBorder="1" applyAlignment="1">
      <alignment horizontal="right" vertical="center" wrapText="1"/>
    </xf>
    <xf numFmtId="0" fontId="1" fillId="16" borderId="1" xfId="7" applyFont="1" applyFill="1" applyBorder="1" applyAlignment="1">
      <alignment horizontal="right" vertical="center" wrapText="1"/>
    </xf>
    <xf numFmtId="0" fontId="65" fillId="10" borderId="1" xfId="7" applyFont="1" applyBorder="1" applyAlignment="1">
      <alignment horizontal="left" vertical="center" wrapText="1"/>
    </xf>
    <xf numFmtId="0" fontId="1" fillId="14" borderId="1" xfId="7" applyFont="1" applyFill="1" applyBorder="1" applyAlignment="1">
      <alignment horizontal="left" vertical="center" wrapText="1"/>
    </xf>
    <xf numFmtId="0" fontId="2" fillId="10" borderId="1" xfId="7" applyFont="1" applyBorder="1" applyAlignment="1">
      <alignment horizontal="left" vertical="center" wrapText="1"/>
    </xf>
    <xf numFmtId="165" fontId="2" fillId="10" borderId="1" xfId="7" applyNumberFormat="1" applyFont="1" applyBorder="1" applyAlignment="1">
      <alignment horizontal="center" vertical="center" wrapText="1"/>
    </xf>
    <xf numFmtId="0" fontId="2" fillId="10" borderId="13" xfId="7" applyFont="1" applyBorder="1" applyAlignment="1">
      <alignment horizontal="left" vertical="center" wrapText="1"/>
    </xf>
    <xf numFmtId="0" fontId="1" fillId="14" borderId="12" xfId="7" applyFont="1" applyFill="1" applyBorder="1" applyAlignment="1">
      <alignment horizontal="left" vertical="center" wrapText="1"/>
    </xf>
    <xf numFmtId="0" fontId="3" fillId="14" borderId="3" xfId="7" applyFont="1" applyFill="1" applyBorder="1" applyAlignment="1">
      <alignment horizontal="center" vertical="center" wrapText="1"/>
    </xf>
    <xf numFmtId="0" fontId="1" fillId="14" borderId="1" xfId="7" applyFont="1" applyFill="1" applyBorder="1" applyAlignment="1">
      <alignment horizontal="center" vertical="center" wrapText="1"/>
    </xf>
    <xf numFmtId="0" fontId="17" fillId="16" borderId="1" xfId="7" applyFont="1" applyFill="1" applyBorder="1" applyAlignment="1">
      <alignment horizontal="justify" vertical="top" wrapText="1"/>
    </xf>
    <xf numFmtId="0" fontId="16" fillId="10" borderId="1" xfId="6" applyFont="1" applyBorder="1" applyAlignment="1">
      <alignment horizontal="right" vertical="top" wrapText="1"/>
    </xf>
    <xf numFmtId="0" fontId="16" fillId="14" borderId="1" xfId="6" applyFont="1" applyFill="1" applyBorder="1" applyAlignment="1">
      <alignment horizontal="left" vertical="center" wrapText="1"/>
    </xf>
    <xf numFmtId="0" fontId="18" fillId="10" borderId="0" xfId="6" applyFont="1" applyAlignment="1">
      <alignment horizontal="left" vertical="top" wrapText="1"/>
    </xf>
    <xf numFmtId="0" fontId="1" fillId="10" borderId="1" xfId="6" applyFont="1" applyBorder="1" applyAlignment="1">
      <alignment horizontal="right" vertical="center" wrapText="1"/>
    </xf>
    <xf numFmtId="0" fontId="15" fillId="10" borderId="0" xfId="6" applyFont="1" applyAlignment="1">
      <alignment horizontal="left" vertical="top" wrapText="1"/>
    </xf>
    <xf numFmtId="0" fontId="5" fillId="10" borderId="1" xfId="6" applyFont="1" applyBorder="1" applyAlignment="1">
      <alignment horizontal="left" vertical="center" wrapText="1"/>
    </xf>
    <xf numFmtId="164" fontId="1" fillId="10" borderId="1" xfId="6" applyNumberFormat="1" applyFont="1" applyBorder="1" applyAlignment="1">
      <alignment horizontal="right" vertical="center" wrapText="1"/>
    </xf>
    <xf numFmtId="0" fontId="5" fillId="10" borderId="34" xfId="6" applyFont="1" applyBorder="1" applyAlignment="1">
      <alignment horizontal="left" vertical="center" wrapText="1"/>
    </xf>
    <xf numFmtId="0" fontId="10" fillId="13" borderId="4" xfId="2" applyFont="1" applyFill="1" applyBorder="1" applyAlignment="1">
      <alignment horizontal="center" vertical="center" wrapText="1"/>
    </xf>
    <xf numFmtId="0" fontId="8" fillId="12" borderId="5" xfId="2" applyFont="1" applyFill="1" applyBorder="1" applyAlignment="1">
      <alignment horizontal="center" vertical="center"/>
    </xf>
    <xf numFmtId="0" fontId="8" fillId="12" borderId="6" xfId="2" applyFont="1" applyFill="1" applyBorder="1" applyAlignment="1">
      <alignment horizontal="center" vertical="center"/>
    </xf>
    <xf numFmtId="0" fontId="11" fillId="13" borderId="4" xfId="2" applyFont="1" applyFill="1" applyBorder="1" applyAlignment="1">
      <alignment horizontal="center" vertical="center" wrapText="1"/>
    </xf>
    <xf numFmtId="0" fontId="10" fillId="13" borderId="8" xfId="2" applyFont="1" applyFill="1" applyBorder="1" applyAlignment="1">
      <alignment horizontal="center" vertical="center" wrapText="1"/>
    </xf>
    <xf numFmtId="0" fontId="10" fillId="13" borderId="9" xfId="2" applyFont="1" applyFill="1" applyBorder="1" applyAlignment="1">
      <alignment horizontal="center" vertical="center" wrapText="1"/>
    </xf>
    <xf numFmtId="0" fontId="10" fillId="13" borderId="10" xfId="2" applyFont="1" applyFill="1" applyBorder="1" applyAlignment="1">
      <alignment horizontal="center" vertical="center" wrapText="1"/>
    </xf>
    <xf numFmtId="0" fontId="75" fillId="11" borderId="20" xfId="25" applyFont="1" applyFill="1" applyBorder="1" applyAlignment="1">
      <alignment horizontal="center" vertical="center" wrapText="1"/>
    </xf>
    <xf numFmtId="0" fontId="75" fillId="11" borderId="89" xfId="25" applyFont="1" applyFill="1" applyBorder="1" applyAlignment="1">
      <alignment horizontal="center" vertical="center" wrapText="1"/>
    </xf>
    <xf numFmtId="0" fontId="75" fillId="11" borderId="90" xfId="25" applyFont="1" applyFill="1" applyBorder="1" applyAlignment="1">
      <alignment horizontal="center" vertical="center" wrapText="1"/>
    </xf>
    <xf numFmtId="0" fontId="76" fillId="11" borderId="20" xfId="703" applyFont="1" applyFill="1" applyBorder="1" applyAlignment="1">
      <alignment horizontal="center" vertical="center" wrapText="1"/>
    </xf>
    <xf numFmtId="0" fontId="76" fillId="11" borderId="90" xfId="703" applyFont="1" applyFill="1" applyBorder="1" applyAlignment="1">
      <alignment horizontal="center" vertical="center" wrapText="1"/>
    </xf>
    <xf numFmtId="0" fontId="82" fillId="10" borderId="10" xfId="25" applyFont="1" applyBorder="1" applyAlignment="1">
      <alignment horizontal="center" vertical="center" wrapText="1"/>
    </xf>
    <xf numFmtId="0" fontId="82" fillId="10" borderId="109" xfId="25" applyFont="1" applyBorder="1" applyAlignment="1">
      <alignment horizontal="center" vertical="center" wrapText="1"/>
    </xf>
    <xf numFmtId="0" fontId="82" fillId="10" borderId="94" xfId="25" applyFont="1" applyBorder="1" applyAlignment="1">
      <alignment horizontal="center" vertical="center" wrapText="1"/>
    </xf>
    <xf numFmtId="0" fontId="73" fillId="11" borderId="85" xfId="703" applyFont="1" applyFill="1" applyBorder="1" applyAlignment="1">
      <alignment horizontal="center" vertical="center"/>
    </xf>
    <xf numFmtId="0" fontId="73" fillId="11" borderId="32" xfId="703" applyFont="1" applyFill="1" applyBorder="1" applyAlignment="1">
      <alignment horizontal="center" vertical="center"/>
    </xf>
    <xf numFmtId="0" fontId="73" fillId="11" borderId="55" xfId="703" applyFont="1" applyFill="1" applyBorder="1" applyAlignment="1">
      <alignment horizontal="center" vertical="center"/>
    </xf>
    <xf numFmtId="0" fontId="73" fillId="11" borderId="24" xfId="703" applyFont="1" applyFill="1" applyBorder="1" applyAlignment="1">
      <alignment horizontal="center" vertical="center"/>
    </xf>
    <xf numFmtId="0" fontId="73" fillId="11" borderId="0" xfId="703" applyFont="1" applyFill="1" applyBorder="1" applyAlignment="1">
      <alignment horizontal="center" vertical="center"/>
    </xf>
    <xf numFmtId="0" fontId="73" fillId="11" borderId="25" xfId="703" applyFont="1" applyFill="1" applyBorder="1" applyAlignment="1">
      <alignment horizontal="center" vertical="center"/>
    </xf>
    <xf numFmtId="0" fontId="73" fillId="11" borderId="86" xfId="703" applyFont="1" applyFill="1" applyBorder="1" applyAlignment="1">
      <alignment horizontal="center" vertical="center"/>
    </xf>
    <xf numFmtId="0" fontId="73" fillId="11" borderId="120" xfId="703" applyFont="1" applyFill="1" applyBorder="1" applyAlignment="1">
      <alignment horizontal="center" vertical="center"/>
    </xf>
    <xf numFmtId="0" fontId="73" fillId="11" borderId="98" xfId="703" applyFont="1" applyFill="1" applyBorder="1" applyAlignment="1">
      <alignment horizontal="center" vertical="center"/>
    </xf>
    <xf numFmtId="0" fontId="71" fillId="10" borderId="119" xfId="703" applyFont="1" applyBorder="1" applyAlignment="1">
      <alignment horizontal="center" vertical="center"/>
    </xf>
    <xf numFmtId="0" fontId="71" fillId="10" borderId="63" xfId="703" applyFont="1" applyBorder="1" applyAlignment="1">
      <alignment horizontal="center" vertical="center"/>
    </xf>
    <xf numFmtId="0" fontId="71" fillId="10" borderId="56" xfId="703" applyFont="1" applyBorder="1" applyAlignment="1">
      <alignment horizontal="center" vertical="center"/>
    </xf>
    <xf numFmtId="0" fontId="73" fillId="19" borderId="109" xfId="703" applyFont="1" applyFill="1" applyBorder="1" applyAlignment="1">
      <alignment horizontal="center" vertical="center"/>
    </xf>
    <xf numFmtId="0" fontId="71" fillId="10" borderId="109" xfId="703" applyFont="1" applyBorder="1" applyAlignment="1">
      <alignment horizontal="center" vertical="center"/>
    </xf>
    <xf numFmtId="0" fontId="71" fillId="10" borderId="126" xfId="703" applyFont="1" applyBorder="1" applyAlignment="1">
      <alignment horizontal="center" wrapText="1"/>
    </xf>
    <xf numFmtId="0" fontId="71" fillId="10" borderId="127" xfId="703" applyFont="1" applyBorder="1" applyAlignment="1">
      <alignment horizontal="center" wrapText="1"/>
    </xf>
    <xf numFmtId="0" fontId="71" fillId="10" borderId="118" xfId="703" applyFont="1" applyBorder="1" applyAlignment="1">
      <alignment horizontal="center" vertical="center" wrapText="1"/>
    </xf>
    <xf numFmtId="0" fontId="71" fillId="10" borderId="10" xfId="703" applyFont="1" applyBorder="1" applyAlignment="1">
      <alignment horizontal="center" vertical="center" wrapText="1"/>
    </xf>
    <xf numFmtId="0" fontId="71" fillId="10" borderId="15" xfId="703" applyFont="1" applyBorder="1" applyAlignment="1">
      <alignment horizontal="center"/>
    </xf>
    <xf numFmtId="0" fontId="71" fillId="10" borderId="17" xfId="703" applyFont="1" applyBorder="1" applyAlignment="1">
      <alignment horizontal="center"/>
    </xf>
    <xf numFmtId="0" fontId="76" fillId="11" borderId="20" xfId="710" applyFont="1" applyFill="1" applyBorder="1" applyAlignment="1">
      <alignment horizontal="center" vertical="center" wrapText="1"/>
    </xf>
    <xf numFmtId="0" fontId="76" fillId="11" borderId="90" xfId="710" applyFont="1" applyFill="1" applyBorder="1" applyAlignment="1">
      <alignment horizontal="center" vertical="center" wrapText="1"/>
    </xf>
    <xf numFmtId="0" fontId="30" fillId="10" borderId="113" xfId="25" applyFont="1" applyBorder="1" applyAlignment="1">
      <alignment horizontal="center" vertical="center" wrapText="1"/>
    </xf>
    <xf numFmtId="0" fontId="30" fillId="10" borderId="112" xfId="25" applyFont="1" applyBorder="1" applyAlignment="1">
      <alignment horizontal="center" vertical="center" wrapText="1"/>
    </xf>
    <xf numFmtId="0" fontId="30" fillId="10" borderId="110" xfId="25" applyFont="1" applyBorder="1" applyAlignment="1">
      <alignment horizontal="center" vertical="center" wrapText="1"/>
    </xf>
    <xf numFmtId="0" fontId="73" fillId="11" borderId="85" xfId="710" applyFont="1" applyFill="1" applyBorder="1" applyAlignment="1">
      <alignment horizontal="center" vertical="center"/>
    </xf>
    <xf numFmtId="0" fontId="73" fillId="11" borderId="32" xfId="710" applyFont="1" applyFill="1" applyBorder="1" applyAlignment="1">
      <alignment horizontal="center" vertical="center"/>
    </xf>
    <xf numFmtId="0" fontId="73" fillId="11" borderId="55" xfId="710" applyFont="1" applyFill="1" applyBorder="1" applyAlignment="1">
      <alignment horizontal="center" vertical="center"/>
    </xf>
    <xf numFmtId="0" fontId="73" fillId="11" borderId="24" xfId="710" applyFont="1" applyFill="1" applyBorder="1" applyAlignment="1">
      <alignment horizontal="center" vertical="center"/>
    </xf>
    <xf numFmtId="0" fontId="73" fillId="11" borderId="0" xfId="710" applyFont="1" applyFill="1" applyBorder="1" applyAlignment="1">
      <alignment horizontal="center" vertical="center"/>
    </xf>
    <xf numFmtId="0" fontId="73" fillId="11" borderId="25" xfId="710" applyFont="1" applyFill="1" applyBorder="1" applyAlignment="1">
      <alignment horizontal="center" vertical="center"/>
    </xf>
    <xf numFmtId="0" fontId="73" fillId="11" borderId="86" xfId="710" applyFont="1" applyFill="1" applyBorder="1" applyAlignment="1">
      <alignment horizontal="center" vertical="center"/>
    </xf>
    <xf numFmtId="0" fontId="73" fillId="11" borderId="120" xfId="710" applyFont="1" applyFill="1" applyBorder="1" applyAlignment="1">
      <alignment horizontal="center" vertical="center"/>
    </xf>
    <xf numFmtId="0" fontId="73" fillId="11" borderId="98" xfId="710" applyFont="1" applyFill="1" applyBorder="1" applyAlignment="1">
      <alignment horizontal="center" vertical="center"/>
    </xf>
    <xf numFmtId="0" fontId="71" fillId="10" borderId="119" xfId="710" applyFont="1" applyBorder="1" applyAlignment="1">
      <alignment horizontal="center" vertical="center"/>
    </xf>
    <xf numFmtId="0" fontId="71" fillId="10" borderId="63" xfId="710" applyFont="1" applyBorder="1" applyAlignment="1">
      <alignment horizontal="center" vertical="center"/>
    </xf>
    <xf numFmtId="0" fontId="71" fillId="10" borderId="56" xfId="710" applyFont="1" applyBorder="1" applyAlignment="1">
      <alignment horizontal="center" vertical="center"/>
    </xf>
    <xf numFmtId="0" fontId="73" fillId="19" borderId="109" xfId="710" applyFont="1" applyFill="1" applyBorder="1" applyAlignment="1">
      <alignment horizontal="center" vertical="center"/>
    </xf>
    <xf numFmtId="0" fontId="71" fillId="10" borderId="109" xfId="710" applyFont="1" applyBorder="1" applyAlignment="1">
      <alignment horizontal="center" vertical="center"/>
    </xf>
    <xf numFmtId="0" fontId="71" fillId="10" borderId="109" xfId="710" applyFont="1" applyBorder="1" applyAlignment="1">
      <alignment horizontal="center"/>
    </xf>
    <xf numFmtId="0" fontId="71" fillId="10" borderId="118" xfId="710" applyFont="1" applyBorder="1" applyAlignment="1">
      <alignment horizontal="center" vertical="center" wrapText="1"/>
    </xf>
    <xf numFmtId="0" fontId="71" fillId="10" borderId="10" xfId="710" applyFont="1" applyBorder="1" applyAlignment="1">
      <alignment horizontal="center" vertical="center" wrapText="1"/>
    </xf>
    <xf numFmtId="0" fontId="71" fillId="10" borderId="15" xfId="710" applyFont="1" applyBorder="1" applyAlignment="1">
      <alignment horizontal="center"/>
    </xf>
    <xf numFmtId="0" fontId="71" fillId="10" borderId="17" xfId="710" applyFont="1" applyBorder="1" applyAlignment="1">
      <alignment horizontal="center"/>
    </xf>
    <xf numFmtId="0" fontId="76" fillId="11" borderId="20" xfId="711" applyFont="1" applyFill="1" applyBorder="1" applyAlignment="1">
      <alignment horizontal="center" vertical="center" wrapText="1"/>
    </xf>
    <xf numFmtId="0" fontId="76" fillId="11" borderId="90" xfId="711" applyFont="1" applyFill="1" applyBorder="1" applyAlignment="1">
      <alignment horizontal="center" vertical="center" wrapText="1"/>
    </xf>
    <xf numFmtId="0" fontId="73" fillId="11" borderId="85" xfId="711" applyFont="1" applyFill="1" applyBorder="1" applyAlignment="1">
      <alignment horizontal="center" vertical="center"/>
    </xf>
    <xf numFmtId="0" fontId="73" fillId="11" borderId="32" xfId="711" applyFont="1" applyFill="1" applyBorder="1" applyAlignment="1">
      <alignment horizontal="center" vertical="center"/>
    </xf>
    <xf numFmtId="0" fontId="73" fillId="11" borderId="55" xfId="711" applyFont="1" applyFill="1" applyBorder="1" applyAlignment="1">
      <alignment horizontal="center" vertical="center"/>
    </xf>
    <xf numFmtId="0" fontId="73" fillId="11" borderId="24" xfId="711" applyFont="1" applyFill="1" applyBorder="1" applyAlignment="1">
      <alignment horizontal="center" vertical="center"/>
    </xf>
    <xf numFmtId="0" fontId="73" fillId="11" borderId="0" xfId="711" applyFont="1" applyFill="1" applyBorder="1" applyAlignment="1">
      <alignment horizontal="center" vertical="center"/>
    </xf>
    <xf numFmtId="0" fontId="73" fillId="11" borderId="25" xfId="711" applyFont="1" applyFill="1" applyBorder="1" applyAlignment="1">
      <alignment horizontal="center" vertical="center"/>
    </xf>
    <xf numFmtId="0" fontId="73" fillId="11" borderId="86" xfId="711" applyFont="1" applyFill="1" applyBorder="1" applyAlignment="1">
      <alignment horizontal="center" vertical="center"/>
    </xf>
    <xf numFmtId="0" fontId="73" fillId="11" borderId="120" xfId="711" applyFont="1" applyFill="1" applyBorder="1" applyAlignment="1">
      <alignment horizontal="center" vertical="center"/>
    </xf>
    <xf numFmtId="0" fontId="73" fillId="11" borderId="98" xfId="711" applyFont="1" applyFill="1" applyBorder="1" applyAlignment="1">
      <alignment horizontal="center" vertical="center"/>
    </xf>
    <xf numFmtId="0" fontId="71" fillId="10" borderId="119" xfId="711" applyFont="1" applyBorder="1" applyAlignment="1">
      <alignment horizontal="center" vertical="center"/>
    </xf>
    <xf numFmtId="0" fontId="71" fillId="10" borderId="63" xfId="711" applyFont="1" applyBorder="1" applyAlignment="1">
      <alignment horizontal="center" vertical="center"/>
    </xf>
    <xf numFmtId="0" fontId="71" fillId="10" borderId="56" xfId="711" applyFont="1" applyBorder="1" applyAlignment="1">
      <alignment horizontal="center" vertical="center"/>
    </xf>
    <xf numFmtId="0" fontId="73" fillId="19" borderId="109" xfId="711" applyFont="1" applyFill="1" applyBorder="1" applyAlignment="1">
      <alignment horizontal="center" vertical="center"/>
    </xf>
    <xf numFmtId="0" fontId="71" fillId="10" borderId="109" xfId="711" applyFont="1" applyBorder="1" applyAlignment="1">
      <alignment horizontal="center" vertical="center"/>
    </xf>
    <xf numFmtId="0" fontId="71" fillId="10" borderId="109" xfId="711" applyFont="1" applyBorder="1" applyAlignment="1">
      <alignment horizontal="center"/>
    </xf>
    <xf numFmtId="0" fontId="71" fillId="10" borderId="118" xfId="711" applyFont="1" applyBorder="1" applyAlignment="1">
      <alignment horizontal="center" vertical="center" wrapText="1"/>
    </xf>
    <xf numFmtId="0" fontId="71" fillId="10" borderId="10" xfId="711" applyFont="1" applyBorder="1" applyAlignment="1">
      <alignment horizontal="center" vertical="center" wrapText="1"/>
    </xf>
    <xf numFmtId="0" fontId="71" fillId="10" borderId="15" xfId="711" applyFont="1" applyBorder="1" applyAlignment="1">
      <alignment horizontal="center"/>
    </xf>
    <xf numFmtId="0" fontId="71" fillId="10" borderId="17" xfId="711" applyFont="1" applyBorder="1" applyAlignment="1">
      <alignment horizontal="center"/>
    </xf>
    <xf numFmtId="0" fontId="76" fillId="11" borderId="20" xfId="712" applyFont="1" applyFill="1" applyBorder="1" applyAlignment="1">
      <alignment horizontal="center" vertical="center" wrapText="1"/>
    </xf>
    <xf numFmtId="0" fontId="76" fillId="11" borderId="90" xfId="712" applyFont="1" applyFill="1" applyBorder="1" applyAlignment="1">
      <alignment horizontal="center" vertical="center" wrapText="1"/>
    </xf>
    <xf numFmtId="0" fontId="75" fillId="11" borderId="21" xfId="25" applyFont="1" applyFill="1" applyBorder="1" applyAlignment="1">
      <alignment horizontal="center" vertical="center" wrapText="1"/>
    </xf>
    <xf numFmtId="0" fontId="75" fillId="11" borderId="109" xfId="25" applyFont="1" applyFill="1" applyBorder="1" applyAlignment="1">
      <alignment horizontal="center" vertical="center" wrapText="1"/>
    </xf>
    <xf numFmtId="0" fontId="75" fillId="58" borderId="109" xfId="25" applyFont="1" applyFill="1" applyBorder="1" applyAlignment="1">
      <alignment horizontal="center" vertical="center" wrapText="1"/>
    </xf>
    <xf numFmtId="0" fontId="75" fillId="11" borderId="94" xfId="25" applyFont="1" applyFill="1" applyBorder="1" applyAlignment="1">
      <alignment horizontal="center" vertical="center" wrapText="1"/>
    </xf>
    <xf numFmtId="0" fontId="71" fillId="10" borderId="119" xfId="712" applyFont="1" applyBorder="1" applyAlignment="1">
      <alignment horizontal="center" vertical="center" wrapText="1"/>
    </xf>
    <xf numFmtId="0" fontId="71" fillId="10" borderId="63" xfId="712" applyFont="1" applyBorder="1" applyAlignment="1">
      <alignment horizontal="center" vertical="center" wrapText="1"/>
    </xf>
    <xf numFmtId="0" fontId="71" fillId="10" borderId="56" xfId="712" applyFont="1" applyBorder="1" applyAlignment="1">
      <alignment horizontal="center" vertical="center" wrapText="1"/>
    </xf>
    <xf numFmtId="0" fontId="71" fillId="10" borderId="109" xfId="712" applyFont="1" applyBorder="1" applyAlignment="1">
      <alignment horizontal="center"/>
    </xf>
    <xf numFmtId="0" fontId="71" fillId="56" borderId="109" xfId="712" applyFont="1" applyFill="1" applyBorder="1" applyAlignment="1">
      <alignment horizontal="center"/>
    </xf>
    <xf numFmtId="0" fontId="71" fillId="10" borderId="109" xfId="712" applyFont="1" applyBorder="1" applyAlignment="1">
      <alignment horizontal="center" vertical="center"/>
    </xf>
    <xf numFmtId="0" fontId="71" fillId="10" borderId="15" xfId="712" applyFont="1" applyBorder="1" applyAlignment="1">
      <alignment horizontal="center"/>
    </xf>
    <xf numFmtId="0" fontId="71" fillId="10" borderId="17" xfId="712" applyFont="1" applyBorder="1" applyAlignment="1">
      <alignment horizontal="center"/>
    </xf>
    <xf numFmtId="0" fontId="73" fillId="10" borderId="86" xfId="712" applyFont="1" applyBorder="1" applyAlignment="1">
      <alignment horizontal="center" vertical="center"/>
    </xf>
    <xf numFmtId="0" fontId="73" fillId="10" borderId="120" xfId="712" applyFont="1" applyBorder="1" applyAlignment="1">
      <alignment horizontal="center" vertical="center"/>
    </xf>
    <xf numFmtId="0" fontId="72" fillId="10" borderId="24" xfId="712" applyFont="1" applyBorder="1" applyAlignment="1">
      <alignment horizontal="left" vertical="center"/>
    </xf>
    <xf numFmtId="0" fontId="72" fillId="10" borderId="0" xfId="712" applyFont="1" applyAlignment="1">
      <alignment horizontal="left" vertical="center"/>
    </xf>
    <xf numFmtId="0" fontId="72" fillId="10" borderId="25" xfId="712" applyFont="1" applyBorder="1" applyAlignment="1">
      <alignment horizontal="left" vertical="center"/>
    </xf>
    <xf numFmtId="164" fontId="17" fillId="18" borderId="37" xfId="14" applyNumberFormat="1" applyFont="1" applyFill="1" applyBorder="1" applyAlignment="1">
      <alignment horizontal="right" vertical="center" wrapText="1"/>
    </xf>
    <xf numFmtId="164" fontId="6" fillId="18" borderId="1" xfId="14" applyNumberFormat="1" applyFont="1" applyFill="1" applyBorder="1" applyAlignment="1">
      <alignment horizontal="right" vertical="center" wrapText="1"/>
    </xf>
    <xf numFmtId="0" fontId="23" fillId="10" borderId="1" xfId="14" applyFont="1" applyBorder="1" applyAlignment="1">
      <alignment horizontal="left" vertical="center" wrapText="1"/>
    </xf>
    <xf numFmtId="0" fontId="6" fillId="10" borderId="1" xfId="14" applyFont="1" applyBorder="1" applyAlignment="1">
      <alignment horizontal="left" vertical="center" wrapText="1"/>
    </xf>
    <xf numFmtId="164" fontId="6" fillId="10" borderId="1" xfId="14" applyNumberFormat="1" applyFont="1" applyBorder="1" applyAlignment="1">
      <alignment horizontal="right" vertical="center" wrapText="1"/>
    </xf>
    <xf numFmtId="0" fontId="25" fillId="16" borderId="30" xfId="15" applyFont="1" applyFill="1" applyBorder="1" applyAlignment="1">
      <alignment horizontal="center" vertical="center"/>
    </xf>
    <xf numFmtId="0" fontId="25" fillId="16" borderId="18" xfId="15" applyFont="1" applyFill="1" applyBorder="1" applyAlignment="1">
      <alignment horizontal="center" vertical="center"/>
    </xf>
    <xf numFmtId="0" fontId="25" fillId="16" borderId="31" xfId="15" applyFont="1" applyFill="1" applyBorder="1" applyAlignment="1">
      <alignment horizontal="center" vertical="center"/>
    </xf>
    <xf numFmtId="0" fontId="29" fillId="11" borderId="5" xfId="15" applyFont="1" applyFill="1" applyBorder="1" applyAlignment="1">
      <alignment horizontal="center" vertical="center"/>
    </xf>
    <xf numFmtId="0" fontId="29" fillId="11" borderId="6" xfId="15" applyFont="1" applyFill="1" applyBorder="1" applyAlignment="1">
      <alignment horizontal="center" vertical="center"/>
    </xf>
    <xf numFmtId="0" fontId="29" fillId="11" borderId="14" xfId="15" applyFont="1" applyFill="1" applyBorder="1" applyAlignment="1">
      <alignment horizontal="center" vertical="center"/>
    </xf>
    <xf numFmtId="0" fontId="32" fillId="11" borderId="5" xfId="15" applyFont="1" applyFill="1" applyBorder="1" applyAlignment="1">
      <alignment horizontal="right" vertical="center"/>
    </xf>
    <xf numFmtId="0" fontId="32" fillId="11" borderId="6" xfId="15" applyFont="1" applyFill="1" applyBorder="1" applyAlignment="1">
      <alignment horizontal="right" vertical="center"/>
    </xf>
    <xf numFmtId="0" fontId="32" fillId="11" borderId="14" xfId="15" applyFont="1" applyFill="1" applyBorder="1" applyAlignment="1">
      <alignment horizontal="right" vertical="center"/>
    </xf>
    <xf numFmtId="0" fontId="25" fillId="10" borderId="38" xfId="15" applyFont="1" applyBorder="1" applyAlignment="1">
      <alignment horizontal="center" vertical="center"/>
    </xf>
    <xf numFmtId="0" fontId="25" fillId="10" borderId="11" xfId="15" applyFont="1" applyBorder="1" applyAlignment="1">
      <alignment horizontal="center" vertical="center"/>
    </xf>
    <xf numFmtId="0" fontId="25" fillId="10" borderId="39" xfId="15" applyFont="1" applyBorder="1" applyAlignment="1">
      <alignment horizontal="center" vertical="center"/>
    </xf>
    <xf numFmtId="0" fontId="25" fillId="10" borderId="7" xfId="15" applyFont="1" applyBorder="1" applyAlignment="1">
      <alignment horizontal="center" vertical="center"/>
    </xf>
    <xf numFmtId="0" fontId="25" fillId="10" borderId="0" xfId="15" applyFont="1" applyAlignment="1">
      <alignment horizontal="center" vertical="center"/>
    </xf>
    <xf numFmtId="0" fontId="25" fillId="10" borderId="26" xfId="15" applyFont="1" applyBorder="1" applyAlignment="1">
      <alignment horizontal="center" vertical="center"/>
    </xf>
    <xf numFmtId="0" fontId="25" fillId="10" borderId="30" xfId="15" applyFont="1" applyBorder="1" applyAlignment="1">
      <alignment horizontal="center" vertical="center"/>
    </xf>
    <xf numFmtId="0" fontId="25" fillId="10" borderId="18" xfId="15" applyFont="1" applyBorder="1" applyAlignment="1">
      <alignment horizontal="center" vertical="center"/>
    </xf>
    <xf numFmtId="0" fontId="25" fillId="10" borderId="31" xfId="15" applyFont="1" applyBorder="1" applyAlignment="1">
      <alignment horizontal="center" vertical="center"/>
    </xf>
    <xf numFmtId="0" fontId="26" fillId="10" borderId="0" xfId="15" applyFont="1" applyAlignment="1">
      <alignment horizontal="center" vertical="center"/>
    </xf>
    <xf numFmtId="0" fontId="27" fillId="11" borderId="40" xfId="15" applyFont="1" applyFill="1" applyBorder="1" applyAlignment="1">
      <alignment horizontal="center" vertical="center"/>
    </xf>
    <xf numFmtId="0" fontId="27" fillId="11" borderId="41" xfId="15" applyFont="1" applyFill="1" applyBorder="1" applyAlignment="1">
      <alignment horizontal="center" vertical="center"/>
    </xf>
    <xf numFmtId="0" fontId="27" fillId="11" borderId="42" xfId="15" applyFont="1" applyFill="1" applyBorder="1" applyAlignment="1">
      <alignment horizontal="center" vertical="center"/>
    </xf>
    <xf numFmtId="0" fontId="25" fillId="16" borderId="38" xfId="15" applyFont="1" applyFill="1" applyBorder="1" applyAlignment="1">
      <alignment horizontal="center" vertical="center"/>
    </xf>
    <xf numFmtId="0" fontId="25" fillId="16" borderId="11" xfId="15" applyFont="1" applyFill="1" applyBorder="1" applyAlignment="1">
      <alignment horizontal="center" vertical="center"/>
    </xf>
    <xf numFmtId="0" fontId="25" fillId="16" borderId="39" xfId="15" applyFont="1" applyFill="1" applyBorder="1" applyAlignment="1">
      <alignment horizontal="center" vertical="center"/>
    </xf>
    <xf numFmtId="0" fontId="25" fillId="16" borderId="7" xfId="15" applyFont="1" applyFill="1" applyBorder="1" applyAlignment="1">
      <alignment horizontal="center" vertical="center"/>
    </xf>
    <xf numFmtId="0" fontId="25" fillId="16" borderId="0" xfId="15" applyFont="1" applyFill="1" applyAlignment="1">
      <alignment horizontal="center" vertical="center"/>
    </xf>
    <xf numFmtId="0" fontId="25" fillId="16" borderId="26" xfId="15" applyFont="1" applyFill="1" applyBorder="1" applyAlignment="1">
      <alignment horizontal="center" vertical="center"/>
    </xf>
    <xf numFmtId="0" fontId="26" fillId="10" borderId="0" xfId="2" applyFont="1" applyAlignment="1">
      <alignment horizontal="center" vertical="center"/>
    </xf>
    <xf numFmtId="0" fontId="32" fillId="11" borderId="5" xfId="2" applyFont="1" applyFill="1" applyBorder="1" applyAlignment="1">
      <alignment horizontal="center" vertical="center"/>
    </xf>
    <xf numFmtId="0" fontId="32" fillId="11" borderId="6" xfId="2" applyFont="1" applyFill="1" applyBorder="1" applyAlignment="1">
      <alignment horizontal="center" vertical="center"/>
    </xf>
    <xf numFmtId="0" fontId="32" fillId="11" borderId="14" xfId="2" applyFont="1" applyFill="1" applyBorder="1" applyAlignment="1">
      <alignment horizontal="center" vertical="center"/>
    </xf>
    <xf numFmtId="0" fontId="32" fillId="16" borderId="46" xfId="2" applyFont="1" applyFill="1" applyBorder="1" applyAlignment="1">
      <alignment horizontal="right" vertical="center" shrinkToFit="1"/>
    </xf>
    <xf numFmtId="0" fontId="32" fillId="16" borderId="47" xfId="2" applyFont="1" applyFill="1" applyBorder="1" applyAlignment="1">
      <alignment horizontal="right" vertical="center" shrinkToFit="1"/>
    </xf>
    <xf numFmtId="0" fontId="32" fillId="16" borderId="48" xfId="2" applyFont="1" applyFill="1" applyBorder="1" applyAlignment="1">
      <alignment horizontal="right" vertical="center" shrinkToFit="1"/>
    </xf>
    <xf numFmtId="0" fontId="32" fillId="16" borderId="30" xfId="2" applyFont="1" applyFill="1" applyBorder="1" applyAlignment="1">
      <alignment horizontal="right" vertical="center" shrinkToFit="1"/>
    </xf>
    <xf numFmtId="0" fontId="32" fillId="16" borderId="18" xfId="2" applyFont="1" applyFill="1" applyBorder="1" applyAlignment="1">
      <alignment horizontal="right" vertical="center" shrinkToFit="1"/>
    </xf>
    <xf numFmtId="0" fontId="32" fillId="16" borderId="31" xfId="2" applyFont="1" applyFill="1" applyBorder="1" applyAlignment="1">
      <alignment horizontal="right" vertical="center" shrinkToFit="1"/>
    </xf>
    <xf numFmtId="0" fontId="25" fillId="16" borderId="38" xfId="2" applyFont="1" applyFill="1" applyBorder="1" applyAlignment="1">
      <alignment horizontal="center" vertical="center"/>
    </xf>
    <xf numFmtId="0" fontId="25" fillId="16" borderId="11" xfId="2" applyFont="1" applyFill="1" applyBorder="1" applyAlignment="1">
      <alignment horizontal="center" vertical="center"/>
    </xf>
    <xf numFmtId="0" fontId="25" fillId="16" borderId="7" xfId="2" applyFont="1" applyFill="1" applyBorder="1" applyAlignment="1">
      <alignment horizontal="center" vertical="center"/>
    </xf>
    <xf numFmtId="0" fontId="25" fillId="16" borderId="0" xfId="2" applyFont="1" applyFill="1" applyAlignment="1">
      <alignment horizontal="center" vertical="center"/>
    </xf>
    <xf numFmtId="0" fontId="25" fillId="16" borderId="30" xfId="2" applyFont="1" applyFill="1" applyBorder="1" applyAlignment="1">
      <alignment horizontal="center" vertical="center"/>
    </xf>
    <xf numFmtId="0" fontId="25" fillId="16" borderId="18" xfId="2" applyFont="1" applyFill="1" applyBorder="1" applyAlignment="1">
      <alignment horizontal="center" vertical="center"/>
    </xf>
    <xf numFmtId="0" fontId="27" fillId="11" borderId="43" xfId="2" applyFont="1" applyFill="1" applyBorder="1" applyAlignment="1">
      <alignment horizontal="center" vertical="center"/>
    </xf>
    <xf numFmtId="0" fontId="27" fillId="11" borderId="44" xfId="2" applyFont="1" applyFill="1" applyBorder="1" applyAlignment="1">
      <alignment horizontal="center" vertical="center"/>
    </xf>
    <xf numFmtId="0" fontId="27" fillId="11" borderId="45" xfId="2" applyFont="1" applyFill="1" applyBorder="1" applyAlignment="1">
      <alignment horizontal="center" vertical="center"/>
    </xf>
    <xf numFmtId="0" fontId="30" fillId="11" borderId="5" xfId="2" applyFont="1" applyFill="1" applyBorder="1" applyAlignment="1">
      <alignment horizontal="center" vertical="center"/>
    </xf>
    <xf numFmtId="0" fontId="30" fillId="11" borderId="6" xfId="2" applyFont="1" applyFill="1" applyBorder="1" applyAlignment="1">
      <alignment horizontal="center" vertical="center"/>
    </xf>
    <xf numFmtId="0" fontId="30" fillId="11" borderId="14" xfId="2" applyFont="1" applyFill="1" applyBorder="1" applyAlignment="1">
      <alignment horizontal="center" vertical="center"/>
    </xf>
    <xf numFmtId="0" fontId="32" fillId="11" borderId="5" xfId="2" applyFont="1" applyFill="1" applyBorder="1" applyAlignment="1">
      <alignment horizontal="left" vertical="center" wrapText="1"/>
    </xf>
    <xf numFmtId="0" fontId="32" fillId="11" borderId="6" xfId="2" applyFont="1" applyFill="1" applyBorder="1" applyAlignment="1">
      <alignment horizontal="left" vertical="center" wrapText="1"/>
    </xf>
    <xf numFmtId="0" fontId="32" fillId="11" borderId="14" xfId="2" applyFont="1" applyFill="1" applyBorder="1" applyAlignment="1">
      <alignment horizontal="left" vertical="center" wrapText="1"/>
    </xf>
    <xf numFmtId="0" fontId="25" fillId="16" borderId="30" xfId="17" applyFont="1" applyFill="1" applyBorder="1" applyAlignment="1">
      <alignment horizontal="center" vertical="center"/>
    </xf>
    <xf numFmtId="0" fontId="25" fillId="16" borderId="18" xfId="17" applyFont="1" applyFill="1" applyBorder="1" applyAlignment="1">
      <alignment horizontal="center" vertical="center"/>
    </xf>
    <xf numFmtId="0" fontId="25" fillId="16" borderId="31" xfId="17" applyFont="1" applyFill="1" applyBorder="1" applyAlignment="1">
      <alignment horizontal="center" vertical="center"/>
    </xf>
    <xf numFmtId="0" fontId="29" fillId="11" borderId="5" xfId="17" applyFont="1" applyFill="1" applyBorder="1" applyAlignment="1">
      <alignment horizontal="center" vertical="center"/>
    </xf>
    <xf numFmtId="0" fontId="29" fillId="11" borderId="6" xfId="17" applyFont="1" applyFill="1" applyBorder="1" applyAlignment="1">
      <alignment horizontal="center" vertical="center"/>
    </xf>
    <xf numFmtId="0" fontId="29" fillId="11" borderId="14" xfId="17" applyFont="1" applyFill="1" applyBorder="1" applyAlignment="1">
      <alignment horizontal="center" vertical="center"/>
    </xf>
    <xf numFmtId="0" fontId="32" fillId="11" borderId="5" xfId="17" applyFont="1" applyFill="1" applyBorder="1" applyAlignment="1">
      <alignment horizontal="right" vertical="center"/>
    </xf>
    <xf numFmtId="0" fontId="32" fillId="11" borderId="6" xfId="17" applyFont="1" applyFill="1" applyBorder="1" applyAlignment="1">
      <alignment horizontal="right" vertical="center"/>
    </xf>
    <xf numFmtId="0" fontId="32" fillId="11" borderId="14" xfId="17" applyFont="1" applyFill="1" applyBorder="1" applyAlignment="1">
      <alignment horizontal="right" vertical="center"/>
    </xf>
    <xf numFmtId="0" fontId="25" fillId="10" borderId="38" xfId="17" applyFont="1" applyBorder="1" applyAlignment="1">
      <alignment horizontal="center" vertical="center"/>
    </xf>
    <xf numFmtId="0" fontId="25" fillId="10" borderId="11" xfId="17" applyFont="1" applyBorder="1" applyAlignment="1">
      <alignment horizontal="center" vertical="center"/>
    </xf>
    <xf numFmtId="0" fontId="25" fillId="10" borderId="39" xfId="17" applyFont="1" applyBorder="1" applyAlignment="1">
      <alignment horizontal="center" vertical="center"/>
    </xf>
    <xf numFmtId="0" fontId="25" fillId="10" borderId="7" xfId="17" applyFont="1" applyBorder="1" applyAlignment="1">
      <alignment horizontal="center" vertical="center"/>
    </xf>
    <xf numFmtId="0" fontId="25" fillId="10" borderId="0" xfId="17" applyFont="1" applyAlignment="1">
      <alignment horizontal="center" vertical="center"/>
    </xf>
    <xf numFmtId="0" fontId="25" fillId="10" borderId="26" xfId="17" applyFont="1" applyBorder="1" applyAlignment="1">
      <alignment horizontal="center" vertical="center"/>
    </xf>
    <xf numFmtId="0" fontId="25" fillId="10" borderId="30" xfId="17" applyFont="1" applyBorder="1" applyAlignment="1">
      <alignment horizontal="center" vertical="center"/>
    </xf>
    <xf numFmtId="0" fontId="25" fillId="10" borderId="18" xfId="17" applyFont="1" applyBorder="1" applyAlignment="1">
      <alignment horizontal="center" vertical="center"/>
    </xf>
    <xf numFmtId="0" fontId="25" fillId="10" borderId="31" xfId="17" applyFont="1" applyBorder="1" applyAlignment="1">
      <alignment horizontal="center" vertical="center"/>
    </xf>
    <xf numFmtId="0" fontId="26" fillId="10" borderId="0" xfId="17" applyFont="1" applyAlignment="1">
      <alignment horizontal="center" vertical="center"/>
    </xf>
    <xf numFmtId="0" fontId="27" fillId="11" borderId="40" xfId="17" applyFont="1" applyFill="1" applyBorder="1" applyAlignment="1">
      <alignment horizontal="center" vertical="center"/>
    </xf>
    <xf numFmtId="0" fontId="27" fillId="11" borderId="41" xfId="17" applyFont="1" applyFill="1" applyBorder="1" applyAlignment="1">
      <alignment horizontal="center" vertical="center"/>
    </xf>
    <xf numFmtId="0" fontId="27" fillId="11" borderId="42" xfId="17" applyFont="1" applyFill="1" applyBorder="1" applyAlignment="1">
      <alignment horizontal="center" vertical="center"/>
    </xf>
    <xf numFmtId="0" fontId="25" fillId="16" borderId="38" xfId="17" applyFont="1" applyFill="1" applyBorder="1" applyAlignment="1">
      <alignment horizontal="center" vertical="center"/>
    </xf>
    <xf numFmtId="0" fontId="25" fillId="16" borderId="11" xfId="17" applyFont="1" applyFill="1" applyBorder="1" applyAlignment="1">
      <alignment horizontal="center" vertical="center"/>
    </xf>
    <xf numFmtId="0" fontId="25" fillId="16" borderId="39" xfId="17" applyFont="1" applyFill="1" applyBorder="1" applyAlignment="1">
      <alignment horizontal="center" vertical="center"/>
    </xf>
    <xf numFmtId="0" fontId="25" fillId="16" borderId="7" xfId="17" applyFont="1" applyFill="1" applyBorder="1" applyAlignment="1">
      <alignment horizontal="center" vertical="center"/>
    </xf>
    <xf numFmtId="0" fontId="25" fillId="16" borderId="0" xfId="17" applyFont="1" applyFill="1" applyAlignment="1">
      <alignment horizontal="center" vertical="center"/>
    </xf>
    <xf numFmtId="0" fontId="25" fillId="16" borderId="26" xfId="17" applyFont="1" applyFill="1" applyBorder="1" applyAlignment="1">
      <alignment horizontal="center" vertical="center"/>
    </xf>
    <xf numFmtId="0" fontId="32" fillId="11" borderId="5" xfId="17" applyFont="1" applyFill="1" applyBorder="1" applyAlignment="1">
      <alignment horizontal="center" vertical="center"/>
    </xf>
    <xf numFmtId="0" fontId="32" fillId="11" borderId="6" xfId="17" applyFont="1" applyFill="1" applyBorder="1" applyAlignment="1">
      <alignment horizontal="center" vertical="center"/>
    </xf>
    <xf numFmtId="0" fontId="32" fillId="11" borderId="14" xfId="17" applyFont="1" applyFill="1" applyBorder="1" applyAlignment="1">
      <alignment horizontal="center" vertical="center"/>
    </xf>
    <xf numFmtId="0" fontId="32" fillId="16" borderId="46" xfId="17" applyFont="1" applyFill="1" applyBorder="1" applyAlignment="1">
      <alignment horizontal="right" vertical="center" shrinkToFit="1"/>
    </xf>
    <xf numFmtId="0" fontId="32" fillId="16" borderId="47" xfId="17" applyFont="1" applyFill="1" applyBorder="1" applyAlignment="1">
      <alignment horizontal="right" vertical="center" shrinkToFit="1"/>
    </xf>
    <xf numFmtId="0" fontId="32" fillId="16" borderId="48" xfId="17" applyFont="1" applyFill="1" applyBorder="1" applyAlignment="1">
      <alignment horizontal="right" vertical="center" shrinkToFit="1"/>
    </xf>
    <xf numFmtId="0" fontId="32" fillId="16" borderId="30" xfId="17" applyFont="1" applyFill="1" applyBorder="1" applyAlignment="1">
      <alignment horizontal="right" vertical="center" shrinkToFit="1"/>
    </xf>
    <xf numFmtId="0" fontId="32" fillId="16" borderId="18" xfId="17" applyFont="1" applyFill="1" applyBorder="1" applyAlignment="1">
      <alignment horizontal="right" vertical="center" shrinkToFit="1"/>
    </xf>
    <xf numFmtId="0" fontId="32" fillId="16" borderId="31" xfId="17" applyFont="1" applyFill="1" applyBorder="1" applyAlignment="1">
      <alignment horizontal="right" vertical="center" shrinkToFit="1"/>
    </xf>
    <xf numFmtId="0" fontId="27" fillId="11" borderId="43" xfId="17" applyFont="1" applyFill="1" applyBorder="1" applyAlignment="1">
      <alignment horizontal="center" vertical="center"/>
    </xf>
    <xf numFmtId="0" fontId="27" fillId="11" borderId="44" xfId="17" applyFont="1" applyFill="1" applyBorder="1" applyAlignment="1">
      <alignment horizontal="center" vertical="center"/>
    </xf>
    <xf numFmtId="0" fontId="27" fillId="11" borderId="45" xfId="17" applyFont="1" applyFill="1" applyBorder="1" applyAlignment="1">
      <alignment horizontal="center" vertical="center"/>
    </xf>
    <xf numFmtId="0" fontId="30" fillId="11" borderId="5" xfId="17" applyFont="1" applyFill="1" applyBorder="1" applyAlignment="1">
      <alignment horizontal="center" vertical="center"/>
    </xf>
    <xf numFmtId="0" fontId="30" fillId="11" borderId="6" xfId="17" applyFont="1" applyFill="1" applyBorder="1" applyAlignment="1">
      <alignment horizontal="center" vertical="center"/>
    </xf>
    <xf numFmtId="0" fontId="30" fillId="11" borderId="14" xfId="17" applyFont="1" applyFill="1" applyBorder="1" applyAlignment="1">
      <alignment horizontal="center" vertical="center"/>
    </xf>
    <xf numFmtId="0" fontId="32" fillId="11" borderId="5" xfId="17" applyFont="1" applyFill="1" applyBorder="1" applyAlignment="1">
      <alignment horizontal="left" vertical="center" wrapText="1"/>
    </xf>
    <xf numFmtId="0" fontId="32" fillId="11" borderId="6" xfId="17" applyFont="1" applyFill="1" applyBorder="1" applyAlignment="1">
      <alignment horizontal="left" vertical="center" wrapText="1"/>
    </xf>
    <xf numFmtId="0" fontId="32" fillId="11" borderId="14" xfId="17" applyFont="1" applyFill="1" applyBorder="1" applyAlignment="1">
      <alignment horizontal="left" vertical="center" wrapText="1"/>
    </xf>
    <xf numFmtId="0" fontId="47" fillId="22" borderId="5" xfId="19" applyFont="1" applyFill="1" applyBorder="1" applyAlignment="1">
      <alignment horizontal="center" vertical="center"/>
    </xf>
    <xf numFmtId="0" fontId="47" fillId="22" borderId="6" xfId="19" applyFont="1" applyFill="1" applyBorder="1" applyAlignment="1">
      <alignment horizontal="center" vertical="center"/>
    </xf>
    <xf numFmtId="0" fontId="47" fillId="22" borderId="14" xfId="19" applyFont="1" applyFill="1" applyBorder="1" applyAlignment="1">
      <alignment horizontal="center" vertical="center"/>
    </xf>
    <xf numFmtId="0" fontId="42" fillId="10" borderId="0" xfId="24" applyFont="1" applyAlignment="1">
      <alignment horizontal="center" vertical="center"/>
    </xf>
    <xf numFmtId="166" fontId="6" fillId="0" borderId="0" xfId="0" applyNumberFormat="1" applyFont="1" applyAlignment="1">
      <alignment horizontal="right" vertical="center"/>
    </xf>
    <xf numFmtId="0" fontId="42" fillId="0" borderId="0" xfId="0" applyFont="1" applyAlignment="1">
      <alignment horizontal="center" vertical="center"/>
    </xf>
    <xf numFmtId="0" fontId="43" fillId="0" borderId="0" xfId="0" applyFont="1" applyAlignment="1">
      <alignment horizontal="center" vertical="center"/>
    </xf>
    <xf numFmtId="0" fontId="45" fillId="0" borderId="0" xfId="0" applyFont="1" applyAlignment="1">
      <alignment horizontal="left" wrapText="1"/>
    </xf>
    <xf numFmtId="0" fontId="0" fillId="0" borderId="0" xfId="0"/>
  </cellXfs>
  <cellStyles count="736">
    <cellStyle name="20% - Ênfase1 2" xfId="111"/>
    <cellStyle name="20% - Ênfase1 3" xfId="112"/>
    <cellStyle name="20% - Ênfase2 2" xfId="113"/>
    <cellStyle name="20% - Ênfase2 3" xfId="114"/>
    <cellStyle name="20% - Ênfase3 2" xfId="115"/>
    <cellStyle name="20% - Ênfase3 3" xfId="116"/>
    <cellStyle name="20% - Ênfase4 2" xfId="117"/>
    <cellStyle name="20% - Ênfase4 3" xfId="118"/>
    <cellStyle name="20% - Ênfase5 2" xfId="119"/>
    <cellStyle name="20% - Ênfase5 3" xfId="120"/>
    <cellStyle name="20% - Ênfase6 2" xfId="121"/>
    <cellStyle name="20% - Ênfase6 3" xfId="122"/>
    <cellStyle name="40% - Ênfase1 2" xfId="123"/>
    <cellStyle name="40% - Ênfase1 3" xfId="124"/>
    <cellStyle name="40% - Ênfase2 2" xfId="125"/>
    <cellStyle name="40% - Ênfase2 3" xfId="126"/>
    <cellStyle name="40% - Ênfase3 2" xfId="127"/>
    <cellStyle name="40% - Ênfase3 3" xfId="128"/>
    <cellStyle name="40% - Ênfase4 2" xfId="129"/>
    <cellStyle name="40% - Ênfase4 3" xfId="130"/>
    <cellStyle name="40% - Ênfase5 2" xfId="131"/>
    <cellStyle name="40% - Ênfase5 3" xfId="132"/>
    <cellStyle name="40% - Ênfase6 2" xfId="133"/>
    <cellStyle name="40% - Ênfase6 3" xfId="134"/>
    <cellStyle name="60% - Ênfase1 2" xfId="135"/>
    <cellStyle name="60% - Ênfase1 3" xfId="136"/>
    <cellStyle name="60% - Ênfase2 2" xfId="137"/>
    <cellStyle name="60% - Ênfase2 3" xfId="138"/>
    <cellStyle name="60% - Ênfase3 2" xfId="139"/>
    <cellStyle name="60% - Ênfase3 3" xfId="140"/>
    <cellStyle name="60% - Ênfase4 2" xfId="141"/>
    <cellStyle name="60% - Ênfase4 3" xfId="142"/>
    <cellStyle name="60% - Ênfase5 2" xfId="143"/>
    <cellStyle name="60% - Ênfase5 3" xfId="144"/>
    <cellStyle name="60% - Ênfase6 2" xfId="145"/>
    <cellStyle name="60% - Ênfase6 3" xfId="146"/>
    <cellStyle name="Bom 2" xfId="147"/>
    <cellStyle name="Bom 3" xfId="148"/>
    <cellStyle name="Cálculo 2" xfId="149"/>
    <cellStyle name="Cálculo 3" xfId="150"/>
    <cellStyle name="Cálculo 3 2" xfId="151"/>
    <cellStyle name="Cálculo 3 2 10" xfId="152"/>
    <cellStyle name="Cálculo 3 2 11" xfId="153"/>
    <cellStyle name="Cálculo 3 2 2" xfId="154"/>
    <cellStyle name="Cálculo 3 2 2 2" xfId="155"/>
    <cellStyle name="Cálculo 3 2 2 3" xfId="156"/>
    <cellStyle name="Cálculo 3 2 3" xfId="157"/>
    <cellStyle name="Cálculo 3 2 3 2" xfId="158"/>
    <cellStyle name="Cálculo 3 2 3 3" xfId="159"/>
    <cellStyle name="Cálculo 3 2 4" xfId="160"/>
    <cellStyle name="Cálculo 3 2 4 2" xfId="161"/>
    <cellStyle name="Cálculo 3 2 4 3" xfId="162"/>
    <cellStyle name="Cálculo 3 2 5" xfId="163"/>
    <cellStyle name="Cálculo 3 2 5 2" xfId="164"/>
    <cellStyle name="Cálculo 3 2 5 3" xfId="165"/>
    <cellStyle name="Cálculo 3 2 6" xfId="166"/>
    <cellStyle name="Cálculo 3 2 6 2" xfId="167"/>
    <cellStyle name="Cálculo 3 2 6 3" xfId="168"/>
    <cellStyle name="Cálculo 3 2 7" xfId="169"/>
    <cellStyle name="Cálculo 3 2 7 2" xfId="170"/>
    <cellStyle name="Cálculo 3 2 7 3" xfId="171"/>
    <cellStyle name="Cálculo 3 2 8" xfId="172"/>
    <cellStyle name="Cálculo 3 2 8 2" xfId="173"/>
    <cellStyle name="Cálculo 3 2 8 3" xfId="174"/>
    <cellStyle name="Cálculo 3 2 9" xfId="175"/>
    <cellStyle name="Cálculo 3 2 9 2" xfId="176"/>
    <cellStyle name="Cálculo 3 2 9 3" xfId="177"/>
    <cellStyle name="Cálculo 3 3" xfId="178"/>
    <cellStyle name="Cálculo 3 3 10" xfId="179"/>
    <cellStyle name="Cálculo 3 3 10 2" xfId="180"/>
    <cellStyle name="Cálculo 3 3 10 3" xfId="181"/>
    <cellStyle name="Cálculo 3 3 11" xfId="182"/>
    <cellStyle name="Cálculo 3 3 12" xfId="183"/>
    <cellStyle name="Cálculo 3 3 2" xfId="184"/>
    <cellStyle name="Cálculo 3 3 2 2" xfId="185"/>
    <cellStyle name="Cálculo 3 3 2 3" xfId="186"/>
    <cellStyle name="Cálculo 3 3 3" xfId="187"/>
    <cellStyle name="Cálculo 3 3 3 2" xfId="188"/>
    <cellStyle name="Cálculo 3 3 3 3" xfId="189"/>
    <cellStyle name="Cálculo 3 3 4" xfId="190"/>
    <cellStyle name="Cálculo 3 3 4 2" xfId="191"/>
    <cellStyle name="Cálculo 3 3 4 3" xfId="192"/>
    <cellStyle name="Cálculo 3 3 5" xfId="193"/>
    <cellStyle name="Cálculo 3 3 5 2" xfId="194"/>
    <cellStyle name="Cálculo 3 3 5 3" xfId="195"/>
    <cellStyle name="Cálculo 3 3 6" xfId="196"/>
    <cellStyle name="Cálculo 3 3 6 2" xfId="197"/>
    <cellStyle name="Cálculo 3 3 6 3" xfId="198"/>
    <cellStyle name="Cálculo 3 3 7" xfId="199"/>
    <cellStyle name="Cálculo 3 3 7 2" xfId="200"/>
    <cellStyle name="Cálculo 3 3 7 3" xfId="201"/>
    <cellStyle name="Cálculo 3 3 8" xfId="202"/>
    <cellStyle name="Cálculo 3 3 8 2" xfId="203"/>
    <cellStyle name="Cálculo 3 3 8 3" xfId="204"/>
    <cellStyle name="Cálculo 3 3 9" xfId="205"/>
    <cellStyle name="Cálculo 3 3 9 2" xfId="206"/>
    <cellStyle name="Cálculo 3 3 9 3" xfId="207"/>
    <cellStyle name="Célula de Verificação 2" xfId="208"/>
    <cellStyle name="Célula de Verificação 3" xfId="209"/>
    <cellStyle name="Célula Vinculada 2" xfId="210"/>
    <cellStyle name="Célula Vinculada 3" xfId="211"/>
    <cellStyle name="Data" xfId="721"/>
    <cellStyle name="Data 2" xfId="722"/>
    <cellStyle name="Ênfase1 2" xfId="212"/>
    <cellStyle name="Ênfase1 3" xfId="213"/>
    <cellStyle name="Ênfase2 2" xfId="214"/>
    <cellStyle name="Ênfase2 3" xfId="215"/>
    <cellStyle name="Ênfase3 2" xfId="216"/>
    <cellStyle name="Ênfase3 3" xfId="217"/>
    <cellStyle name="Ênfase4 2" xfId="218"/>
    <cellStyle name="Ênfase4 3" xfId="219"/>
    <cellStyle name="Ênfase5 2" xfId="220"/>
    <cellStyle name="Ênfase5 3" xfId="221"/>
    <cellStyle name="Ênfase6 2" xfId="222"/>
    <cellStyle name="Ênfase6 3" xfId="223"/>
    <cellStyle name="Entrada 2" xfId="224"/>
    <cellStyle name="Entrada 3" xfId="225"/>
    <cellStyle name="Entrada 3 2" xfId="226"/>
    <cellStyle name="Entrada 3 2 10" xfId="227"/>
    <cellStyle name="Entrada 3 2 11" xfId="228"/>
    <cellStyle name="Entrada 3 2 2" xfId="229"/>
    <cellStyle name="Entrada 3 2 2 2" xfId="230"/>
    <cellStyle name="Entrada 3 2 2 3" xfId="231"/>
    <cellStyle name="Entrada 3 2 3" xfId="232"/>
    <cellStyle name="Entrada 3 2 3 2" xfId="233"/>
    <cellStyle name="Entrada 3 2 3 3" xfId="234"/>
    <cellStyle name="Entrada 3 2 4" xfId="235"/>
    <cellStyle name="Entrada 3 2 4 2" xfId="236"/>
    <cellStyle name="Entrada 3 2 4 3" xfId="237"/>
    <cellStyle name="Entrada 3 2 5" xfId="238"/>
    <cellStyle name="Entrada 3 2 5 2" xfId="239"/>
    <cellStyle name="Entrada 3 2 5 3" xfId="240"/>
    <cellStyle name="Entrada 3 2 6" xfId="241"/>
    <cellStyle name="Entrada 3 2 6 2" xfId="242"/>
    <cellStyle name="Entrada 3 2 6 3" xfId="243"/>
    <cellStyle name="Entrada 3 2 7" xfId="244"/>
    <cellStyle name="Entrada 3 2 7 2" xfId="245"/>
    <cellStyle name="Entrada 3 2 7 3" xfId="246"/>
    <cellStyle name="Entrada 3 2 8" xfId="247"/>
    <cellStyle name="Entrada 3 2 8 2" xfId="248"/>
    <cellStyle name="Entrada 3 2 8 3" xfId="249"/>
    <cellStyle name="Entrada 3 2 9" xfId="250"/>
    <cellStyle name="Entrada 3 2 9 2" xfId="251"/>
    <cellStyle name="Entrada 3 2 9 3" xfId="252"/>
    <cellStyle name="Entrada 3 3" xfId="253"/>
    <cellStyle name="Entrada 3 3 10" xfId="254"/>
    <cellStyle name="Entrada 3 3 10 2" xfId="255"/>
    <cellStyle name="Entrada 3 3 10 3" xfId="256"/>
    <cellStyle name="Entrada 3 3 11" xfId="257"/>
    <cellStyle name="Entrada 3 3 12" xfId="258"/>
    <cellStyle name="Entrada 3 3 2" xfId="259"/>
    <cellStyle name="Entrada 3 3 2 2" xfId="260"/>
    <cellStyle name="Entrada 3 3 2 3" xfId="261"/>
    <cellStyle name="Entrada 3 3 3" xfId="262"/>
    <cellStyle name="Entrada 3 3 3 2" xfId="263"/>
    <cellStyle name="Entrada 3 3 3 3" xfId="264"/>
    <cellStyle name="Entrada 3 3 4" xfId="265"/>
    <cellStyle name="Entrada 3 3 4 2" xfId="266"/>
    <cellStyle name="Entrada 3 3 4 3" xfId="267"/>
    <cellStyle name="Entrada 3 3 5" xfId="268"/>
    <cellStyle name="Entrada 3 3 5 2" xfId="269"/>
    <cellStyle name="Entrada 3 3 5 3" xfId="270"/>
    <cellStyle name="Entrada 3 3 6" xfId="271"/>
    <cellStyle name="Entrada 3 3 6 2" xfId="272"/>
    <cellStyle name="Entrada 3 3 6 3" xfId="273"/>
    <cellStyle name="Entrada 3 3 7" xfId="274"/>
    <cellStyle name="Entrada 3 3 7 2" xfId="275"/>
    <cellStyle name="Entrada 3 3 7 3" xfId="276"/>
    <cellStyle name="Entrada 3 3 8" xfId="277"/>
    <cellStyle name="Entrada 3 3 8 2" xfId="278"/>
    <cellStyle name="Entrada 3 3 8 3" xfId="279"/>
    <cellStyle name="Entrada 3 3 9" xfId="280"/>
    <cellStyle name="Entrada 3 3 9 2" xfId="281"/>
    <cellStyle name="Entrada 3 3 9 3" xfId="282"/>
    <cellStyle name="Euro" xfId="723"/>
    <cellStyle name="Euro 2" xfId="724"/>
    <cellStyle name="Excel Built-in Normal" xfId="725"/>
    <cellStyle name="Excel Built-in Normal 2" xfId="714"/>
    <cellStyle name="Fixo" xfId="726"/>
    <cellStyle name="Fixo 2" xfId="727"/>
    <cellStyle name="Hiperlink 2" xfId="717"/>
    <cellStyle name="Hiperlink 2 2" xfId="718"/>
    <cellStyle name="Incorreto 2" xfId="283"/>
    <cellStyle name="Incorreto 3" xfId="284"/>
    <cellStyle name="Indefinido" xfId="285"/>
    <cellStyle name="Moeda 2" xfId="3"/>
    <cellStyle name="Moeda 2 2" xfId="286"/>
    <cellStyle name="Moeda 2 2 2" xfId="287"/>
    <cellStyle name="Moeda 2 3" xfId="288"/>
    <cellStyle name="Moeda 2 4" xfId="289"/>
    <cellStyle name="Moeda 3" xfId="290"/>
    <cellStyle name="Moeda 3 2" xfId="719"/>
    <cellStyle name="Moeda 4" xfId="291"/>
    <cellStyle name="Moeda 4 2" xfId="735"/>
    <cellStyle name="Moeda 4 2 2" xfId="720"/>
    <cellStyle name="Moeda 5" xfId="292"/>
    <cellStyle name="Moeda 7" xfId="293"/>
    <cellStyle name="Moeda0" xfId="728"/>
    <cellStyle name="Moeda0 2" xfId="729"/>
    <cellStyle name="Neutra 2" xfId="294"/>
    <cellStyle name="Neutra 3" xfId="295"/>
    <cellStyle name="Normal" xfId="0" builtinId="0"/>
    <cellStyle name="Normal 10" xfId="17"/>
    <cellStyle name="Normal 10 2" xfId="18"/>
    <cellStyle name="Normal 10 2 2" xfId="28"/>
    <cellStyle name="Normal 10 3" xfId="29"/>
    <cellStyle name="Normal 10 4" xfId="30"/>
    <cellStyle name="Normal 11" xfId="24"/>
    <cellStyle name="Normal 11 2" xfId="31"/>
    <cellStyle name="Normal 11 2 2" xfId="704"/>
    <cellStyle name="Normal 11 3" xfId="32"/>
    <cellStyle name="Normal 11 4" xfId="33"/>
    <cellStyle name="Normal 12" xfId="26"/>
    <cellStyle name="Normal 12 2" xfId="34"/>
    <cellStyle name="Normal 12 3" xfId="35"/>
    <cellStyle name="Normal 12 4" xfId="36"/>
    <cellStyle name="Normal 13" xfId="110"/>
    <cellStyle name="Normal 13 2" xfId="37"/>
    <cellStyle name="Normal 13 3" xfId="38"/>
    <cellStyle name="Normal 13 4" xfId="39"/>
    <cellStyle name="Normal 14" xfId="296"/>
    <cellStyle name="Normal 14 2" xfId="40"/>
    <cellStyle name="Normal 14 3" xfId="41"/>
    <cellStyle name="Normal 14 4" xfId="42"/>
    <cellStyle name="Normal 15" xfId="700"/>
    <cellStyle name="Normal 15 2" xfId="43"/>
    <cellStyle name="Normal 15 3" xfId="44"/>
    <cellStyle name="Normal 15 4" xfId="45"/>
    <cellStyle name="Normal 16" xfId="701"/>
    <cellStyle name="Normal 16 2" xfId="46"/>
    <cellStyle name="Normal 16 3" xfId="47"/>
    <cellStyle name="Normal 16 4" xfId="48"/>
    <cellStyle name="Normal 165" xfId="12"/>
    <cellStyle name="Normal 165 2" xfId="13"/>
    <cellStyle name="Normal 165 2 2" xfId="22"/>
    <cellStyle name="Normal 17" xfId="702"/>
    <cellStyle name="Normal 17 2" xfId="49"/>
    <cellStyle name="Normal 17 3" xfId="50"/>
    <cellStyle name="Normal 17 4" xfId="51"/>
    <cellStyle name="Normal 18" xfId="703"/>
    <cellStyle name="Normal 18 2" xfId="52"/>
    <cellStyle name="Normal 18 3" xfId="53"/>
    <cellStyle name="Normal 18 4" xfId="54"/>
    <cellStyle name="Normal 19" xfId="710"/>
    <cellStyle name="Normal 19 2" xfId="55"/>
    <cellStyle name="Normal 19 3" xfId="56"/>
    <cellStyle name="Normal 19 4" xfId="57"/>
    <cellStyle name="Normal 2" xfId="2"/>
    <cellStyle name="Normal 2 10" xfId="58"/>
    <cellStyle name="Normal 2 11" xfId="59"/>
    <cellStyle name="Normal 2 12" xfId="60"/>
    <cellStyle name="Normal 2 13" xfId="61"/>
    <cellStyle name="Normal 2 14" xfId="62"/>
    <cellStyle name="Normal 2 15" xfId="63"/>
    <cellStyle name="Normal 2 16" xfId="64"/>
    <cellStyle name="Normal 2 17" xfId="65"/>
    <cellStyle name="Normal 2 18" xfId="66"/>
    <cellStyle name="Normal 2 19" xfId="67"/>
    <cellStyle name="Normal 2 2" xfId="19"/>
    <cellStyle name="Normal 2 2 2" xfId="297"/>
    <cellStyle name="Normal 2 2 3" xfId="23"/>
    <cellStyle name="Normal 2 20" xfId="68"/>
    <cellStyle name="Normal 2 21" xfId="69"/>
    <cellStyle name="Normal 2 3" xfId="70"/>
    <cellStyle name="Normal 2 3 2" xfId="705"/>
    <cellStyle name="Normal 2 4" xfId="71"/>
    <cellStyle name="Normal 2 4 2" xfId="706"/>
    <cellStyle name="Normal 2 5" xfId="72"/>
    <cellStyle name="Normal 2 6" xfId="73"/>
    <cellStyle name="Normal 2 7" xfId="74"/>
    <cellStyle name="Normal 2 8" xfId="75"/>
    <cellStyle name="Normal 2 9" xfId="76"/>
    <cellStyle name="Normal 20" xfId="711"/>
    <cellStyle name="Normal 21" xfId="712"/>
    <cellStyle name="Normal 3" xfId="6"/>
    <cellStyle name="Normal 3 2" xfId="27"/>
    <cellStyle name="Normal 4" xfId="7"/>
    <cellStyle name="Normal 4 10" xfId="78"/>
    <cellStyle name="Normal 4 11" xfId="79"/>
    <cellStyle name="Normal 4 12" xfId="77"/>
    <cellStyle name="Normal 4 2" xfId="80"/>
    <cellStyle name="Normal 4 2 2" xfId="298"/>
    <cellStyle name="Normal 4 3" xfId="81"/>
    <cellStyle name="Normal 4 4" xfId="82"/>
    <cellStyle name="Normal 4 4 2" xfId="299"/>
    <cellStyle name="Normal 4 5" xfId="83"/>
    <cellStyle name="Normal 4 6" xfId="84"/>
    <cellStyle name="Normal 4 7" xfId="85"/>
    <cellStyle name="Normal 4 7 2" xfId="300"/>
    <cellStyle name="Normal 4 7 3" xfId="301"/>
    <cellStyle name="Normal 4 8" xfId="86"/>
    <cellStyle name="Normal 4 8 2" xfId="302"/>
    <cellStyle name="Normal 4 9" xfId="87"/>
    <cellStyle name="Normal 5" xfId="8"/>
    <cellStyle name="Normal 5 2" xfId="88"/>
    <cellStyle name="Normal 5 3" xfId="89"/>
    <cellStyle name="Normal 5 4" xfId="90"/>
    <cellStyle name="Normal 5 5" xfId="91"/>
    <cellStyle name="Normal 5 6" xfId="92"/>
    <cellStyle name="Normal 5 7" xfId="93"/>
    <cellStyle name="Normal 5 8" xfId="707"/>
    <cellStyle name="Normal 6" xfId="9"/>
    <cellStyle name="Normal 6 2" xfId="94"/>
    <cellStyle name="Normal 6 2 2" xfId="713"/>
    <cellStyle name="Normal 6 3" xfId="95"/>
    <cellStyle name="Normal 6 4" xfId="96"/>
    <cellStyle name="Normal 6 5" xfId="97"/>
    <cellStyle name="Normal 6 6" xfId="98"/>
    <cellStyle name="Normal 6 7" xfId="99"/>
    <cellStyle name="Normal 7" xfId="11"/>
    <cellStyle name="Normal 7 2" xfId="100"/>
    <cellStyle name="Normal 7 2 2" xfId="708"/>
    <cellStyle name="Normal 7 3" xfId="101"/>
    <cellStyle name="Normal 7 4" xfId="102"/>
    <cellStyle name="Normal 7 5" xfId="103"/>
    <cellStyle name="Normal 7 6" xfId="104"/>
    <cellStyle name="Normal 7 7" xfId="105"/>
    <cellStyle name="Normal 8" xfId="14"/>
    <cellStyle name="Normal 8 2" xfId="303"/>
    <cellStyle name="Normal 9" xfId="15"/>
    <cellStyle name="Normal_JANEIRO-2005" xfId="25"/>
    <cellStyle name="Nota 2" xfId="304"/>
    <cellStyle name="Nota 2 2" xfId="305"/>
    <cellStyle name="Nota 2 2 10" xfId="306"/>
    <cellStyle name="Nota 2 2 10 2" xfId="307"/>
    <cellStyle name="Nota 2 2 10 3" xfId="308"/>
    <cellStyle name="Nota 2 2 11" xfId="309"/>
    <cellStyle name="Nota 2 2 12" xfId="310"/>
    <cellStyle name="Nota 2 2 2" xfId="311"/>
    <cellStyle name="Nota 2 2 2 2" xfId="312"/>
    <cellStyle name="Nota 2 2 2 3" xfId="313"/>
    <cellStyle name="Nota 2 2 3" xfId="314"/>
    <cellStyle name="Nota 2 2 3 2" xfId="315"/>
    <cellStyle name="Nota 2 2 3 3" xfId="316"/>
    <cellStyle name="Nota 2 2 4" xfId="317"/>
    <cellStyle name="Nota 2 2 4 2" xfId="318"/>
    <cellStyle name="Nota 2 2 4 3" xfId="319"/>
    <cellStyle name="Nota 2 2 5" xfId="320"/>
    <cellStyle name="Nota 2 2 5 2" xfId="321"/>
    <cellStyle name="Nota 2 2 5 3" xfId="322"/>
    <cellStyle name="Nota 2 2 6" xfId="323"/>
    <cellStyle name="Nota 2 2 6 2" xfId="324"/>
    <cellStyle name="Nota 2 2 6 3" xfId="325"/>
    <cellStyle name="Nota 2 2 7" xfId="326"/>
    <cellStyle name="Nota 2 2 7 2" xfId="327"/>
    <cellStyle name="Nota 2 2 7 3" xfId="328"/>
    <cellStyle name="Nota 2 2 8" xfId="329"/>
    <cellStyle name="Nota 2 2 8 2" xfId="330"/>
    <cellStyle name="Nota 2 2 8 3" xfId="331"/>
    <cellStyle name="Nota 2 2 9" xfId="332"/>
    <cellStyle name="Nota 2 2 9 2" xfId="333"/>
    <cellStyle name="Nota 2 2 9 3" xfId="334"/>
    <cellStyle name="Nota 2 3" xfId="335"/>
    <cellStyle name="Nota 2 3 10" xfId="336"/>
    <cellStyle name="Nota 2 3 10 2" xfId="337"/>
    <cellStyle name="Nota 2 3 10 3" xfId="338"/>
    <cellStyle name="Nota 2 3 11" xfId="339"/>
    <cellStyle name="Nota 2 3 12" xfId="340"/>
    <cellStyle name="Nota 2 3 2" xfId="341"/>
    <cellStyle name="Nota 2 3 2 2" xfId="342"/>
    <cellStyle name="Nota 2 3 2 3" xfId="343"/>
    <cellStyle name="Nota 2 3 3" xfId="344"/>
    <cellStyle name="Nota 2 3 3 2" xfId="345"/>
    <cellStyle name="Nota 2 3 3 3" xfId="346"/>
    <cellStyle name="Nota 2 3 4" xfId="347"/>
    <cellStyle name="Nota 2 3 4 2" xfId="348"/>
    <cellStyle name="Nota 2 3 4 3" xfId="349"/>
    <cellStyle name="Nota 2 3 5" xfId="350"/>
    <cellStyle name="Nota 2 3 5 2" xfId="351"/>
    <cellStyle name="Nota 2 3 5 3" xfId="352"/>
    <cellStyle name="Nota 2 3 6" xfId="353"/>
    <cellStyle name="Nota 2 3 6 2" xfId="354"/>
    <cellStyle name="Nota 2 3 6 3" xfId="355"/>
    <cellStyle name="Nota 2 3 7" xfId="356"/>
    <cellStyle name="Nota 2 3 7 2" xfId="357"/>
    <cellStyle name="Nota 2 3 7 3" xfId="358"/>
    <cellStyle name="Nota 2 3 8" xfId="359"/>
    <cellStyle name="Nota 2 3 8 2" xfId="360"/>
    <cellStyle name="Nota 2 3 8 3" xfId="361"/>
    <cellStyle name="Nota 2 3 9" xfId="362"/>
    <cellStyle name="Nota 2 3 9 2" xfId="363"/>
    <cellStyle name="Nota 2 3 9 3" xfId="364"/>
    <cellStyle name="Nota 2 4" xfId="365"/>
    <cellStyle name="Nota 2 4 10" xfId="366"/>
    <cellStyle name="Nota 2 4 10 2" xfId="367"/>
    <cellStyle name="Nota 2 4 10 3" xfId="368"/>
    <cellStyle name="Nota 2 4 11" xfId="369"/>
    <cellStyle name="Nota 2 4 12" xfId="370"/>
    <cellStyle name="Nota 2 4 2" xfId="371"/>
    <cellStyle name="Nota 2 4 2 2" xfId="372"/>
    <cellStyle name="Nota 2 4 2 3" xfId="373"/>
    <cellStyle name="Nota 2 4 3" xfId="374"/>
    <cellStyle name="Nota 2 4 3 2" xfId="375"/>
    <cellStyle name="Nota 2 4 3 3" xfId="376"/>
    <cellStyle name="Nota 2 4 4" xfId="377"/>
    <cellStyle name="Nota 2 4 4 2" xfId="378"/>
    <cellStyle name="Nota 2 4 4 3" xfId="379"/>
    <cellStyle name="Nota 2 4 5" xfId="380"/>
    <cellStyle name="Nota 2 4 5 2" xfId="381"/>
    <cellStyle name="Nota 2 4 5 3" xfId="382"/>
    <cellStyle name="Nota 2 4 6" xfId="383"/>
    <cellStyle name="Nota 2 4 6 2" xfId="384"/>
    <cellStyle name="Nota 2 4 6 3" xfId="385"/>
    <cellStyle name="Nota 2 4 7" xfId="386"/>
    <cellStyle name="Nota 2 4 7 2" xfId="387"/>
    <cellStyle name="Nota 2 4 7 3" xfId="388"/>
    <cellStyle name="Nota 2 4 8" xfId="389"/>
    <cellStyle name="Nota 2 4 8 2" xfId="390"/>
    <cellStyle name="Nota 2 4 8 3" xfId="391"/>
    <cellStyle name="Nota 2 4 9" xfId="392"/>
    <cellStyle name="Nota 2 4 9 2" xfId="393"/>
    <cellStyle name="Nota 2 4 9 3" xfId="394"/>
    <cellStyle name="Nota 3" xfId="395"/>
    <cellStyle name="Nota 4" xfId="396"/>
    <cellStyle name="Nota 4 2" xfId="397"/>
    <cellStyle name="Nota 4 2 10" xfId="398"/>
    <cellStyle name="Nota 4 2 10 2" xfId="399"/>
    <cellStyle name="Nota 4 2 10 3" xfId="400"/>
    <cellStyle name="Nota 4 2 11" xfId="401"/>
    <cellStyle name="Nota 4 2 12" xfId="402"/>
    <cellStyle name="Nota 4 2 2" xfId="403"/>
    <cellStyle name="Nota 4 2 2 2" xfId="404"/>
    <cellStyle name="Nota 4 2 2 3" xfId="405"/>
    <cellStyle name="Nota 4 2 3" xfId="406"/>
    <cellStyle name="Nota 4 2 3 2" xfId="407"/>
    <cellStyle name="Nota 4 2 3 3" xfId="408"/>
    <cellStyle name="Nota 4 2 4" xfId="409"/>
    <cellStyle name="Nota 4 2 4 2" xfId="410"/>
    <cellStyle name="Nota 4 2 4 3" xfId="411"/>
    <cellStyle name="Nota 4 2 5" xfId="412"/>
    <cellStyle name="Nota 4 2 5 2" xfId="413"/>
    <cellStyle name="Nota 4 2 5 3" xfId="414"/>
    <cellStyle name="Nota 4 2 6" xfId="415"/>
    <cellStyle name="Nota 4 2 6 2" xfId="416"/>
    <cellStyle name="Nota 4 2 6 3" xfId="417"/>
    <cellStyle name="Nota 4 2 7" xfId="418"/>
    <cellStyle name="Nota 4 2 7 2" xfId="419"/>
    <cellStyle name="Nota 4 2 7 3" xfId="420"/>
    <cellStyle name="Nota 4 2 8" xfId="421"/>
    <cellStyle name="Nota 4 2 8 2" xfId="422"/>
    <cellStyle name="Nota 4 2 8 3" xfId="423"/>
    <cellStyle name="Nota 4 2 9" xfId="424"/>
    <cellStyle name="Nota 4 2 9 2" xfId="425"/>
    <cellStyle name="Nota 4 2 9 3" xfId="426"/>
    <cellStyle name="Nota 4 3" xfId="427"/>
    <cellStyle name="Nota 4 3 10" xfId="428"/>
    <cellStyle name="Nota 4 3 10 2" xfId="429"/>
    <cellStyle name="Nota 4 3 10 3" xfId="430"/>
    <cellStyle name="Nota 4 3 11" xfId="431"/>
    <cellStyle name="Nota 4 3 12" xfId="432"/>
    <cellStyle name="Nota 4 3 2" xfId="433"/>
    <cellStyle name="Nota 4 3 2 2" xfId="434"/>
    <cellStyle name="Nota 4 3 2 3" xfId="435"/>
    <cellStyle name="Nota 4 3 3" xfId="436"/>
    <cellStyle name="Nota 4 3 3 2" xfId="437"/>
    <cellStyle name="Nota 4 3 3 3" xfId="438"/>
    <cellStyle name="Nota 4 3 4" xfId="439"/>
    <cellStyle name="Nota 4 3 4 2" xfId="440"/>
    <cellStyle name="Nota 4 3 4 3" xfId="441"/>
    <cellStyle name="Nota 4 3 5" xfId="442"/>
    <cellStyle name="Nota 4 3 5 2" xfId="443"/>
    <cellStyle name="Nota 4 3 5 3" xfId="444"/>
    <cellStyle name="Nota 4 3 6" xfId="445"/>
    <cellStyle name="Nota 4 3 6 2" xfId="446"/>
    <cellStyle name="Nota 4 3 6 3" xfId="447"/>
    <cellStyle name="Nota 4 3 7" xfId="448"/>
    <cellStyle name="Nota 4 3 7 2" xfId="449"/>
    <cellStyle name="Nota 4 3 7 3" xfId="450"/>
    <cellStyle name="Nota 4 3 8" xfId="451"/>
    <cellStyle name="Nota 4 3 8 2" xfId="452"/>
    <cellStyle name="Nota 4 3 8 3" xfId="453"/>
    <cellStyle name="Nota 4 3 9" xfId="454"/>
    <cellStyle name="Nota 4 3 9 2" xfId="455"/>
    <cellStyle name="Nota 4 3 9 3" xfId="456"/>
    <cellStyle name="Nota 4 4" xfId="457"/>
    <cellStyle name="Nota 4 4 10" xfId="458"/>
    <cellStyle name="Nota 4 4 10 2" xfId="459"/>
    <cellStyle name="Nota 4 4 10 3" xfId="460"/>
    <cellStyle name="Nota 4 4 11" xfId="461"/>
    <cellStyle name="Nota 4 4 12" xfId="462"/>
    <cellStyle name="Nota 4 4 2" xfId="463"/>
    <cellStyle name="Nota 4 4 2 2" xfId="464"/>
    <cellStyle name="Nota 4 4 2 3" xfId="465"/>
    <cellStyle name="Nota 4 4 3" xfId="466"/>
    <cellStyle name="Nota 4 4 3 2" xfId="467"/>
    <cellStyle name="Nota 4 4 3 3" xfId="468"/>
    <cellStyle name="Nota 4 4 4" xfId="469"/>
    <cellStyle name="Nota 4 4 4 2" xfId="470"/>
    <cellStyle name="Nota 4 4 4 3" xfId="471"/>
    <cellStyle name="Nota 4 4 5" xfId="472"/>
    <cellStyle name="Nota 4 4 5 2" xfId="473"/>
    <cellStyle name="Nota 4 4 5 3" xfId="474"/>
    <cellStyle name="Nota 4 4 6" xfId="475"/>
    <cellStyle name="Nota 4 4 6 2" xfId="476"/>
    <cellStyle name="Nota 4 4 6 3" xfId="477"/>
    <cellStyle name="Nota 4 4 7" xfId="478"/>
    <cellStyle name="Nota 4 4 7 2" xfId="479"/>
    <cellStyle name="Nota 4 4 7 3" xfId="480"/>
    <cellStyle name="Nota 4 4 8" xfId="481"/>
    <cellStyle name="Nota 4 4 8 2" xfId="482"/>
    <cellStyle name="Nota 4 4 8 3" xfId="483"/>
    <cellStyle name="Nota 4 4 9" xfId="484"/>
    <cellStyle name="Nota 4 4 9 2" xfId="485"/>
    <cellStyle name="Nota 4 4 9 3" xfId="486"/>
    <cellStyle name="Porcentagem" xfId="1" builtinId="5"/>
    <cellStyle name="Porcentagem 2" xfId="4"/>
    <cellStyle name="Porcentagem 2 2" xfId="106"/>
    <cellStyle name="Porcentagem 2 6" xfId="487"/>
    <cellStyle name="Porcentagem 3" xfId="488"/>
    <cellStyle name="Porcentagem 3 2" xfId="715"/>
    <cellStyle name="Porcentagem 4" xfId="489"/>
    <cellStyle name="Porcentagem 5" xfId="490"/>
    <cellStyle name="Porcentagem 5 2" xfId="734"/>
    <cellStyle name="Porcentagem 6" xfId="20"/>
    <cellStyle name="Saída 2" xfId="491"/>
    <cellStyle name="Saída 3" xfId="492"/>
    <cellStyle name="Saída 3 2" xfId="493"/>
    <cellStyle name="Saída 3 2 10" xfId="494"/>
    <cellStyle name="Saída 3 2 11" xfId="495"/>
    <cellStyle name="Saída 3 2 2" xfId="496"/>
    <cellStyle name="Saída 3 2 2 2" xfId="497"/>
    <cellStyle name="Saída 3 2 2 3" xfId="498"/>
    <cellStyle name="Saída 3 2 3" xfId="499"/>
    <cellStyle name="Saída 3 2 3 2" xfId="500"/>
    <cellStyle name="Saída 3 2 3 3" xfId="501"/>
    <cellStyle name="Saída 3 2 4" xfId="502"/>
    <cellStyle name="Saída 3 2 4 2" xfId="503"/>
    <cellStyle name="Saída 3 2 4 3" xfId="504"/>
    <cellStyle name="Saída 3 2 5" xfId="505"/>
    <cellStyle name="Saída 3 2 5 2" xfId="506"/>
    <cellStyle name="Saída 3 2 5 3" xfId="507"/>
    <cellStyle name="Saída 3 2 6" xfId="508"/>
    <cellStyle name="Saída 3 2 6 2" xfId="509"/>
    <cellStyle name="Saída 3 2 6 3" xfId="510"/>
    <cellStyle name="Saída 3 2 7" xfId="511"/>
    <cellStyle name="Saída 3 2 7 2" xfId="512"/>
    <cellStyle name="Saída 3 2 7 3" xfId="513"/>
    <cellStyle name="Saída 3 2 8" xfId="514"/>
    <cellStyle name="Saída 3 2 8 2" xfId="515"/>
    <cellStyle name="Saída 3 2 8 3" xfId="516"/>
    <cellStyle name="Saída 3 2 9" xfId="517"/>
    <cellStyle name="Saída 3 2 9 2" xfId="518"/>
    <cellStyle name="Saída 3 2 9 3" xfId="519"/>
    <cellStyle name="Saída 3 3" xfId="520"/>
    <cellStyle name="Saída 3 3 10" xfId="521"/>
    <cellStyle name="Saída 3 3 11" xfId="522"/>
    <cellStyle name="Saída 3 3 2" xfId="523"/>
    <cellStyle name="Saída 3 3 2 2" xfId="524"/>
    <cellStyle name="Saída 3 3 2 3" xfId="525"/>
    <cellStyle name="Saída 3 3 3" xfId="526"/>
    <cellStyle name="Saída 3 3 3 2" xfId="527"/>
    <cellStyle name="Saída 3 3 3 3" xfId="528"/>
    <cellStyle name="Saída 3 3 4" xfId="529"/>
    <cellStyle name="Saída 3 3 4 2" xfId="530"/>
    <cellStyle name="Saída 3 3 4 3" xfId="531"/>
    <cellStyle name="Saída 3 3 5" xfId="532"/>
    <cellStyle name="Saída 3 3 5 2" xfId="533"/>
    <cellStyle name="Saída 3 3 5 3" xfId="534"/>
    <cellStyle name="Saída 3 3 6" xfId="535"/>
    <cellStyle name="Saída 3 3 6 2" xfId="536"/>
    <cellStyle name="Saída 3 3 6 3" xfId="537"/>
    <cellStyle name="Saída 3 3 7" xfId="538"/>
    <cellStyle name="Saída 3 3 7 2" xfId="539"/>
    <cellStyle name="Saída 3 3 7 3" xfId="540"/>
    <cellStyle name="Saída 3 3 8" xfId="541"/>
    <cellStyle name="Saída 3 3 8 2" xfId="542"/>
    <cellStyle name="Saída 3 3 8 3" xfId="543"/>
    <cellStyle name="Saída 3 3 9" xfId="544"/>
    <cellStyle name="Saída 3 3 9 2" xfId="545"/>
    <cellStyle name="Saída 3 3 9 3" xfId="546"/>
    <cellStyle name="Saída 3 4" xfId="547"/>
    <cellStyle name="Saída 3 4 10" xfId="548"/>
    <cellStyle name="Saída 3 4 10 2" xfId="549"/>
    <cellStyle name="Saída 3 4 10 3" xfId="550"/>
    <cellStyle name="Saída 3 4 11" xfId="551"/>
    <cellStyle name="Saída 3 4 12" xfId="552"/>
    <cellStyle name="Saída 3 4 2" xfId="553"/>
    <cellStyle name="Saída 3 4 2 2" xfId="554"/>
    <cellStyle name="Saída 3 4 2 3" xfId="555"/>
    <cellStyle name="Saída 3 4 3" xfId="556"/>
    <cellStyle name="Saída 3 4 3 2" xfId="557"/>
    <cellStyle name="Saída 3 4 3 3" xfId="558"/>
    <cellStyle name="Saída 3 4 4" xfId="559"/>
    <cellStyle name="Saída 3 4 4 2" xfId="560"/>
    <cellStyle name="Saída 3 4 4 3" xfId="561"/>
    <cellStyle name="Saída 3 4 5" xfId="562"/>
    <cellStyle name="Saída 3 4 5 2" xfId="563"/>
    <cellStyle name="Saída 3 4 5 3" xfId="564"/>
    <cellStyle name="Saída 3 4 6" xfId="565"/>
    <cellStyle name="Saída 3 4 6 2" xfId="566"/>
    <cellStyle name="Saída 3 4 6 3" xfId="567"/>
    <cellStyle name="Saída 3 4 7" xfId="568"/>
    <cellStyle name="Saída 3 4 7 2" xfId="569"/>
    <cellStyle name="Saída 3 4 7 3" xfId="570"/>
    <cellStyle name="Saída 3 4 8" xfId="571"/>
    <cellStyle name="Saída 3 4 8 2" xfId="572"/>
    <cellStyle name="Saída 3 4 8 3" xfId="573"/>
    <cellStyle name="Saída 3 4 9" xfId="574"/>
    <cellStyle name="Saída 3 4 9 2" xfId="575"/>
    <cellStyle name="Saída 3 4 9 3" xfId="576"/>
    <cellStyle name="Saída 3 5" xfId="577"/>
    <cellStyle name="Saída 3 5 2" xfId="578"/>
    <cellStyle name="Saída 3 5 3" xfId="579"/>
    <cellStyle name="Separador de m" xfId="580"/>
    <cellStyle name="Separador de milhares 2" xfId="107"/>
    <cellStyle name="Separador de milhares 2 2" xfId="108"/>
    <cellStyle name="Separador de milhares 2 2 2" xfId="581"/>
    <cellStyle name="Separador de milhares 2 2 3" xfId="582"/>
    <cellStyle name="Separador de milhares 2 3 2" xfId="583"/>
    <cellStyle name="Separador de milhares 3" xfId="109"/>
    <cellStyle name="Separador de milhares 3 2" xfId="584"/>
    <cellStyle name="Separador de milhares 3 3" xfId="709"/>
    <cellStyle name="Separador de milhares 8" xfId="585"/>
    <cellStyle name="Separador de milhares 9" xfId="586"/>
    <cellStyle name="TableStyleLight1" xfId="730"/>
    <cellStyle name="Texto de Aviso 2" xfId="587"/>
    <cellStyle name="Texto de Aviso 3" xfId="588"/>
    <cellStyle name="Texto Explicativo 2" xfId="589"/>
    <cellStyle name="Texto Explicativo 3" xfId="590"/>
    <cellStyle name="Título 1 1" xfId="731"/>
    <cellStyle name="Título 1 2" xfId="591"/>
    <cellStyle name="Título 1 3" xfId="592"/>
    <cellStyle name="Título 2 2" xfId="593"/>
    <cellStyle name="Título 2 3" xfId="594"/>
    <cellStyle name="Título 3 2" xfId="595"/>
    <cellStyle name="Título 3 3" xfId="596"/>
    <cellStyle name="Título 4 2" xfId="597"/>
    <cellStyle name="Título 4 3" xfId="598"/>
    <cellStyle name="Título 5" xfId="599"/>
    <cellStyle name="Título 6" xfId="600"/>
    <cellStyle name="Total 2" xfId="601"/>
    <cellStyle name="Total 3" xfId="602"/>
    <cellStyle name="Total 3 2" xfId="603"/>
    <cellStyle name="Total 3 2 10" xfId="604"/>
    <cellStyle name="Total 3 2 11" xfId="605"/>
    <cellStyle name="Total 3 2 2" xfId="606"/>
    <cellStyle name="Total 3 2 2 2" xfId="607"/>
    <cellStyle name="Total 3 2 2 3" xfId="608"/>
    <cellStyle name="Total 3 2 3" xfId="609"/>
    <cellStyle name="Total 3 2 3 2" xfId="610"/>
    <cellStyle name="Total 3 2 3 3" xfId="611"/>
    <cellStyle name="Total 3 2 4" xfId="612"/>
    <cellStyle name="Total 3 2 4 2" xfId="613"/>
    <cellStyle name="Total 3 2 4 3" xfId="614"/>
    <cellStyle name="Total 3 2 5" xfId="615"/>
    <cellStyle name="Total 3 2 5 2" xfId="616"/>
    <cellStyle name="Total 3 2 5 3" xfId="617"/>
    <cellStyle name="Total 3 2 6" xfId="618"/>
    <cellStyle name="Total 3 2 6 2" xfId="619"/>
    <cellStyle name="Total 3 2 6 3" xfId="620"/>
    <cellStyle name="Total 3 2 7" xfId="621"/>
    <cellStyle name="Total 3 2 7 2" xfId="622"/>
    <cellStyle name="Total 3 2 7 3" xfId="623"/>
    <cellStyle name="Total 3 2 8" xfId="624"/>
    <cellStyle name="Total 3 2 8 2" xfId="625"/>
    <cellStyle name="Total 3 2 8 3" xfId="626"/>
    <cellStyle name="Total 3 2 9" xfId="627"/>
    <cellStyle name="Total 3 2 9 2" xfId="628"/>
    <cellStyle name="Total 3 2 9 3" xfId="629"/>
    <cellStyle name="Total 3 3" xfId="630"/>
    <cellStyle name="Total 3 3 10" xfId="631"/>
    <cellStyle name="Total 3 3 11" xfId="632"/>
    <cellStyle name="Total 3 3 2" xfId="633"/>
    <cellStyle name="Total 3 3 2 2" xfId="634"/>
    <cellStyle name="Total 3 3 2 3" xfId="635"/>
    <cellStyle name="Total 3 3 3" xfId="636"/>
    <cellStyle name="Total 3 3 3 2" xfId="637"/>
    <cellStyle name="Total 3 3 3 3" xfId="638"/>
    <cellStyle name="Total 3 3 4" xfId="639"/>
    <cellStyle name="Total 3 3 4 2" xfId="640"/>
    <cellStyle name="Total 3 3 4 3" xfId="641"/>
    <cellStyle name="Total 3 3 5" xfId="642"/>
    <cellStyle name="Total 3 3 5 2" xfId="643"/>
    <cellStyle name="Total 3 3 5 3" xfId="644"/>
    <cellStyle name="Total 3 3 6" xfId="645"/>
    <cellStyle name="Total 3 3 6 2" xfId="646"/>
    <cellStyle name="Total 3 3 6 3" xfId="647"/>
    <cellStyle name="Total 3 3 7" xfId="648"/>
    <cellStyle name="Total 3 3 7 2" xfId="649"/>
    <cellStyle name="Total 3 3 7 3" xfId="650"/>
    <cellStyle name="Total 3 3 8" xfId="651"/>
    <cellStyle name="Total 3 3 8 2" xfId="652"/>
    <cellStyle name="Total 3 3 8 3" xfId="653"/>
    <cellStyle name="Total 3 3 9" xfId="654"/>
    <cellStyle name="Total 3 3 9 2" xfId="655"/>
    <cellStyle name="Total 3 3 9 3" xfId="656"/>
    <cellStyle name="Total 3 4" xfId="657"/>
    <cellStyle name="Total 3 4 10" xfId="658"/>
    <cellStyle name="Total 3 4 10 2" xfId="659"/>
    <cellStyle name="Total 3 4 10 3" xfId="660"/>
    <cellStyle name="Total 3 4 11" xfId="661"/>
    <cellStyle name="Total 3 4 12" xfId="662"/>
    <cellStyle name="Total 3 4 2" xfId="663"/>
    <cellStyle name="Total 3 4 2 2" xfId="664"/>
    <cellStyle name="Total 3 4 2 3" xfId="665"/>
    <cellStyle name="Total 3 4 3" xfId="666"/>
    <cellStyle name="Total 3 4 3 2" xfId="667"/>
    <cellStyle name="Total 3 4 3 3" xfId="668"/>
    <cellStyle name="Total 3 4 4" xfId="669"/>
    <cellStyle name="Total 3 4 4 2" xfId="670"/>
    <cellStyle name="Total 3 4 4 3" xfId="671"/>
    <cellStyle name="Total 3 4 5" xfId="672"/>
    <cellStyle name="Total 3 4 5 2" xfId="673"/>
    <cellStyle name="Total 3 4 5 3" xfId="674"/>
    <cellStyle name="Total 3 4 6" xfId="675"/>
    <cellStyle name="Total 3 4 6 2" xfId="676"/>
    <cellStyle name="Total 3 4 6 3" xfId="677"/>
    <cellStyle name="Total 3 4 7" xfId="678"/>
    <cellStyle name="Total 3 4 7 2" xfId="679"/>
    <cellStyle name="Total 3 4 7 3" xfId="680"/>
    <cellStyle name="Total 3 4 8" xfId="681"/>
    <cellStyle name="Total 3 4 8 2" xfId="682"/>
    <cellStyle name="Total 3 4 8 3" xfId="683"/>
    <cellStyle name="Total 3 4 9" xfId="684"/>
    <cellStyle name="Total 3 4 9 2" xfId="685"/>
    <cellStyle name="Total 3 4 9 3" xfId="686"/>
    <cellStyle name="Total 3 5" xfId="687"/>
    <cellStyle name="Total 3 5 2" xfId="688"/>
    <cellStyle name="Total 3 5 3" xfId="689"/>
    <cellStyle name="Vírgula 2" xfId="5"/>
    <cellStyle name="Vírgula 2 2" xfId="690"/>
    <cellStyle name="Vírgula 2 3" xfId="691"/>
    <cellStyle name="Vírgula 3" xfId="16"/>
    <cellStyle name="Vírgula 3 2" xfId="10"/>
    <cellStyle name="Vírgula 3 2 2" xfId="692"/>
    <cellStyle name="Vírgula 3 2 3" xfId="693"/>
    <cellStyle name="Vírgula 3 2 4" xfId="716"/>
    <cellStyle name="Vírgula 4" xfId="21"/>
    <cellStyle name="Vírgula 4 2" xfId="694"/>
    <cellStyle name="Vírgula 5" xfId="695"/>
    <cellStyle name="Vírgula 6" xfId="696"/>
    <cellStyle name="Vírgula 7" xfId="697"/>
    <cellStyle name="Vírgula 8" xfId="698"/>
    <cellStyle name="Vírgula 9" xfId="699"/>
    <cellStyle name="Vírgula0" xfId="732"/>
    <cellStyle name="Vírgula0 2" xfId="733"/>
  </cellStyles>
  <dxfs count="6">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9" Type="http://schemas.openxmlformats.org/officeDocument/2006/relationships/externalLink" Target="externalLinks/externalLink18.xml"/><Relationship Id="rId21" Type="http://schemas.openxmlformats.org/officeDocument/2006/relationships/worksheet" Target="worksheets/sheet21.xml"/><Relationship Id="rId34" Type="http://schemas.openxmlformats.org/officeDocument/2006/relationships/externalLink" Target="externalLinks/externalLink13.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63" Type="http://schemas.openxmlformats.org/officeDocument/2006/relationships/externalLink" Target="externalLinks/externalLink42.xml"/><Relationship Id="rId68" Type="http://schemas.openxmlformats.org/officeDocument/2006/relationships/externalLink" Target="externalLinks/externalLink47.xml"/><Relationship Id="rId76" Type="http://schemas.openxmlformats.org/officeDocument/2006/relationships/externalLink" Target="externalLinks/externalLink55.xml"/><Relationship Id="rId8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50.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8.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66" Type="http://schemas.openxmlformats.org/officeDocument/2006/relationships/externalLink" Target="externalLinks/externalLink45.xml"/><Relationship Id="rId74" Type="http://schemas.openxmlformats.org/officeDocument/2006/relationships/externalLink" Target="externalLinks/externalLink53.xml"/><Relationship Id="rId79" Type="http://schemas.openxmlformats.org/officeDocument/2006/relationships/externalLink" Target="externalLinks/externalLink58.xml"/><Relationship Id="rId5" Type="http://schemas.openxmlformats.org/officeDocument/2006/relationships/worksheet" Target="worksheets/sheet5.xml"/><Relationship Id="rId61" Type="http://schemas.openxmlformats.org/officeDocument/2006/relationships/externalLink" Target="externalLinks/externalLink40.xml"/><Relationship Id="rId82" Type="http://schemas.openxmlformats.org/officeDocument/2006/relationships/theme" Target="theme/theme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56" Type="http://schemas.openxmlformats.org/officeDocument/2006/relationships/externalLink" Target="externalLinks/externalLink35.xml"/><Relationship Id="rId64" Type="http://schemas.openxmlformats.org/officeDocument/2006/relationships/externalLink" Target="externalLinks/externalLink43.xml"/><Relationship Id="rId69" Type="http://schemas.openxmlformats.org/officeDocument/2006/relationships/externalLink" Target="externalLinks/externalLink48.xml"/><Relationship Id="rId77" Type="http://schemas.openxmlformats.org/officeDocument/2006/relationships/externalLink" Target="externalLinks/externalLink56.xml"/><Relationship Id="rId8" Type="http://schemas.openxmlformats.org/officeDocument/2006/relationships/worksheet" Target="worksheets/sheet8.xml"/><Relationship Id="rId51" Type="http://schemas.openxmlformats.org/officeDocument/2006/relationships/externalLink" Target="externalLinks/externalLink30.xml"/><Relationship Id="rId72" Type="http://schemas.openxmlformats.org/officeDocument/2006/relationships/externalLink" Target="externalLinks/externalLink51.xml"/><Relationship Id="rId80" Type="http://schemas.openxmlformats.org/officeDocument/2006/relationships/externalLink" Target="externalLinks/externalLink59.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externalLink" Target="externalLinks/externalLink46.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externalLink" Target="externalLinks/externalLink41.xml"/><Relationship Id="rId70" Type="http://schemas.openxmlformats.org/officeDocument/2006/relationships/externalLink" Target="externalLinks/externalLink49.xml"/><Relationship Id="rId75" Type="http://schemas.openxmlformats.org/officeDocument/2006/relationships/externalLink" Target="externalLinks/externalLink54.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externalLink" Target="externalLinks/externalLink44.xml"/><Relationship Id="rId73" Type="http://schemas.openxmlformats.org/officeDocument/2006/relationships/externalLink" Target="externalLinks/externalLink52.xml"/><Relationship Id="rId78" Type="http://schemas.openxmlformats.org/officeDocument/2006/relationships/externalLink" Target="externalLinks/externalLink57.xml"/><Relationship Id="rId81" Type="http://schemas.openxmlformats.org/officeDocument/2006/relationships/externalLink" Target="externalLinks/externalLink6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e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1</xdr:col>
      <xdr:colOff>704769</xdr:colOff>
      <xdr:row>0</xdr:row>
      <xdr:rowOff>31750</xdr:rowOff>
    </xdr:from>
    <xdr:to>
      <xdr:col>1</xdr:col>
      <xdr:colOff>3230563</xdr:colOff>
      <xdr:row>3</xdr:row>
      <xdr:rowOff>134937</xdr:rowOff>
    </xdr:to>
    <xdr:sp macro="" textlink="">
      <xdr:nvSpPr>
        <xdr:cNvPr id="3" name="CaixaDeTexto 2">
          <a:extLst>
            <a:ext uri="{FF2B5EF4-FFF2-40B4-BE49-F238E27FC236}">
              <a16:creationId xmlns:a16="http://schemas.microsoft.com/office/drawing/2014/main" xmlns="" id="{00000000-0008-0000-0000-000003000000}"/>
            </a:ext>
          </a:extLst>
        </xdr:cNvPr>
        <xdr:cNvSpPr txBox="1"/>
      </xdr:nvSpPr>
      <xdr:spPr>
        <a:xfrm>
          <a:off x="1196894" y="31750"/>
          <a:ext cx="2525794" cy="6746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900"/>
            </a:lnSpc>
          </a:pPr>
          <a:r>
            <a:rPr lang="pt-BR" sz="1100" b="1"/>
            <a:t>Companhia de Desenvolvimento dos Vales do São Francisco e do Parnaíba</a:t>
          </a:r>
        </a:p>
      </xdr:txBody>
    </xdr:sp>
    <xdr:clientData/>
  </xdr:twoCellAnchor>
  <xdr:twoCellAnchor>
    <xdr:from>
      <xdr:col>0</xdr:col>
      <xdr:colOff>68754</xdr:colOff>
      <xdr:row>1</xdr:row>
      <xdr:rowOff>34111</xdr:rowOff>
    </xdr:from>
    <xdr:to>
      <xdr:col>1</xdr:col>
      <xdr:colOff>714374</xdr:colOff>
      <xdr:row>2</xdr:row>
      <xdr:rowOff>150812</xdr:rowOff>
    </xdr:to>
    <xdr:pic>
      <xdr:nvPicPr>
        <xdr:cNvPr id="4" name="Picture 3">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754" y="224611"/>
          <a:ext cx="1137745" cy="307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103909</xdr:rowOff>
    </xdr:from>
    <xdr:to>
      <xdr:col>2</xdr:col>
      <xdr:colOff>1023945</xdr:colOff>
      <xdr:row>3</xdr:row>
      <xdr:rowOff>138545</xdr:rowOff>
    </xdr:to>
    <xdr:pic>
      <xdr:nvPicPr>
        <xdr:cNvPr id="5" name="Picture 3">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3909"/>
          <a:ext cx="2244877" cy="606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1151657</xdr:colOff>
      <xdr:row>0</xdr:row>
      <xdr:rowOff>60614</xdr:rowOff>
    </xdr:from>
    <xdr:to>
      <xdr:col>8</xdr:col>
      <xdr:colOff>43293</xdr:colOff>
      <xdr:row>3</xdr:row>
      <xdr:rowOff>163801</xdr:rowOff>
    </xdr:to>
    <xdr:sp macro="" textlink="">
      <xdr:nvSpPr>
        <xdr:cNvPr id="6" name="CaixaDeTexto 5">
          <a:extLst>
            <a:ext uri="{FF2B5EF4-FFF2-40B4-BE49-F238E27FC236}">
              <a16:creationId xmlns:a16="http://schemas.microsoft.com/office/drawing/2014/main" xmlns="" id="{00000000-0008-0000-0100-000006000000}"/>
            </a:ext>
          </a:extLst>
        </xdr:cNvPr>
        <xdr:cNvSpPr txBox="1"/>
      </xdr:nvSpPr>
      <xdr:spPr>
        <a:xfrm>
          <a:off x="2372589" y="60614"/>
          <a:ext cx="5247409" cy="6746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900"/>
            </a:lnSpc>
          </a:pPr>
          <a:r>
            <a:rPr lang="pt-BR" sz="1200" b="1"/>
            <a:t>Companhia de Desenvolvimento dos Vales do São Francisco e do Parnaíba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37759</xdr:colOff>
      <xdr:row>8</xdr:row>
      <xdr:rowOff>91167</xdr:rowOff>
    </xdr:to>
    <xdr:pic>
      <xdr:nvPicPr>
        <xdr:cNvPr id="2" name="Picture">
          <a:extLst>
            <a:ext uri="{FF2B5EF4-FFF2-40B4-BE49-F238E27FC236}">
              <a16:creationId xmlns:a16="http://schemas.microsoft.com/office/drawing/2014/main" xmlns="" id="{00000000-0008-0000-0200-000002000000}"/>
            </a:ext>
          </a:extLst>
        </xdr:cNvPr>
        <xdr:cNvPicPr/>
      </xdr:nvPicPr>
      <xdr:blipFill>
        <a:blip xmlns:r="http://schemas.openxmlformats.org/officeDocument/2006/relationships" r:embed="rId1"/>
        <a:srcRect/>
        <a:stretch>
          <a:fillRect/>
        </a:stretch>
      </xdr:blipFill>
      <xdr:spPr>
        <a:xfrm>
          <a:off x="0" y="0"/>
          <a:ext cx="10162834" cy="16151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402525</xdr:colOff>
      <xdr:row>2</xdr:row>
      <xdr:rowOff>174796</xdr:rowOff>
    </xdr:from>
    <xdr:to>
      <xdr:col>13</xdr:col>
      <xdr:colOff>100693</xdr:colOff>
      <xdr:row>7</xdr:row>
      <xdr:rowOff>14844</xdr:rowOff>
    </xdr:to>
    <xdr:sp macro="" textlink="">
      <xdr:nvSpPr>
        <xdr:cNvPr id="2" name="CaixaDeTexto 1">
          <a:extLst>
            <a:ext uri="{FF2B5EF4-FFF2-40B4-BE49-F238E27FC236}">
              <a16:creationId xmlns:a16="http://schemas.microsoft.com/office/drawing/2014/main" xmlns="" id="{00000000-0008-0000-0900-000002000000}"/>
            </a:ext>
          </a:extLst>
        </xdr:cNvPr>
        <xdr:cNvSpPr txBox="1"/>
      </xdr:nvSpPr>
      <xdr:spPr>
        <a:xfrm>
          <a:off x="1507425" y="470071"/>
          <a:ext cx="9556543" cy="6210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900" b="1"/>
            <a:t>		</a:t>
          </a:r>
          <a:r>
            <a:rPr lang="pt-BR" sz="1800" b="1" baseline="0"/>
            <a:t>           </a:t>
          </a:r>
          <a:r>
            <a:rPr lang="pt-BR" sz="1800" b="1"/>
            <a:t>Ministério do Desenvolvimento Regional – MDR</a:t>
          </a:r>
        </a:p>
        <a:p>
          <a:pPr algn="l"/>
          <a:r>
            <a:rPr lang="pt-BR" sz="1800" b="1"/>
            <a:t>		</a:t>
          </a:r>
          <a:r>
            <a:rPr lang="pt-BR" sz="1800" b="1" baseline="0"/>
            <a:t>          </a:t>
          </a:r>
          <a:r>
            <a:rPr lang="pt-BR" sz="1800" b="1"/>
            <a:t>Companhia de Desenvolvimento dos Vales do São Francisco e do Parnaíba</a:t>
          </a:r>
        </a:p>
        <a:p>
          <a:pPr algn="l"/>
          <a:r>
            <a:rPr lang="pt-BR" sz="1800" b="1"/>
            <a:t>		</a:t>
          </a:r>
          <a:r>
            <a:rPr lang="pt-BR" sz="1800" b="1" baseline="0"/>
            <a:t>          </a:t>
          </a:r>
          <a:endParaRPr lang="pt-BR" sz="1800" b="1"/>
        </a:p>
      </xdr:txBody>
    </xdr:sp>
    <xdr:clientData/>
  </xdr:twoCellAnchor>
  <xdr:twoCellAnchor>
    <xdr:from>
      <xdr:col>1</xdr:col>
      <xdr:colOff>378525</xdr:colOff>
      <xdr:row>2</xdr:row>
      <xdr:rowOff>85354</xdr:rowOff>
    </xdr:from>
    <xdr:to>
      <xdr:col>5</xdr:col>
      <xdr:colOff>907870</xdr:colOff>
      <xdr:row>6</xdr:row>
      <xdr:rowOff>190695</xdr:rowOff>
    </xdr:to>
    <xdr:pic>
      <xdr:nvPicPr>
        <xdr:cNvPr id="3" name="Picture 3">
          <a:extLst>
            <a:ext uri="{FF2B5EF4-FFF2-40B4-BE49-F238E27FC236}">
              <a16:creationId xmlns:a16="http://schemas.microsoft.com/office/drawing/2014/main" xmlns=""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800" y="399679"/>
          <a:ext cx="2291470" cy="676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111125</xdr:colOff>
      <xdr:row>21</xdr:row>
      <xdr:rowOff>0</xdr:rowOff>
    </xdr:from>
    <xdr:to>
      <xdr:col>1</xdr:col>
      <xdr:colOff>2364970</xdr:colOff>
      <xdr:row>22</xdr:row>
      <xdr:rowOff>346618</xdr:rowOff>
    </xdr:to>
    <xdr:pic>
      <xdr:nvPicPr>
        <xdr:cNvPr id="2" name="Imagem 1">
          <a:extLst>
            <a:ext uri="{FF2B5EF4-FFF2-40B4-BE49-F238E27FC236}">
              <a16:creationId xmlns:a16="http://schemas.microsoft.com/office/drawing/2014/main" xmlns="" id="{00000000-0008-0000-0D00-000002000000}"/>
            </a:ext>
          </a:extLst>
        </xdr:cNvPr>
        <xdr:cNvPicPr>
          <a:picLocks noChangeAspect="1"/>
        </xdr:cNvPicPr>
      </xdr:nvPicPr>
      <xdr:blipFill>
        <a:blip xmlns:r="http://schemas.openxmlformats.org/officeDocument/2006/relationships" r:embed="rId1"/>
        <a:stretch>
          <a:fillRect/>
        </a:stretch>
      </xdr:blipFill>
      <xdr:spPr>
        <a:xfrm>
          <a:off x="111125" y="8772525"/>
          <a:ext cx="3234920" cy="727618"/>
        </a:xfrm>
        <a:prstGeom prst="rect">
          <a:avLst/>
        </a:prstGeom>
      </xdr:spPr>
    </xdr:pic>
    <xdr:clientData/>
  </xdr:twoCellAnchor>
  <xdr:twoCellAnchor editAs="oneCell">
    <xdr:from>
      <xdr:col>0</xdr:col>
      <xdr:colOff>47625</xdr:colOff>
      <xdr:row>22</xdr:row>
      <xdr:rowOff>301625</xdr:rowOff>
    </xdr:from>
    <xdr:to>
      <xdr:col>2</xdr:col>
      <xdr:colOff>842225</xdr:colOff>
      <xdr:row>27</xdr:row>
      <xdr:rowOff>187104</xdr:rowOff>
    </xdr:to>
    <xdr:pic>
      <xdr:nvPicPr>
        <xdr:cNvPr id="3" name="Imagem 2">
          <a:extLst>
            <a:ext uri="{FF2B5EF4-FFF2-40B4-BE49-F238E27FC236}">
              <a16:creationId xmlns:a16="http://schemas.microsoft.com/office/drawing/2014/main" xmlns="" id="{00000000-0008-0000-0D00-000003000000}"/>
            </a:ext>
          </a:extLst>
        </xdr:cNvPr>
        <xdr:cNvPicPr>
          <a:picLocks noChangeAspect="1"/>
        </xdr:cNvPicPr>
      </xdr:nvPicPr>
      <xdr:blipFill>
        <a:blip xmlns:r="http://schemas.openxmlformats.org/officeDocument/2006/relationships" r:embed="rId2"/>
        <a:stretch>
          <a:fillRect/>
        </a:stretch>
      </xdr:blipFill>
      <xdr:spPr>
        <a:xfrm>
          <a:off x="47625" y="9455150"/>
          <a:ext cx="8433650" cy="1790479"/>
        </a:xfrm>
        <a:prstGeom prst="rect">
          <a:avLst/>
        </a:prstGeom>
      </xdr:spPr>
    </xdr:pic>
    <xdr:clientData/>
  </xdr:twoCellAnchor>
  <xdr:twoCellAnchor editAs="oneCell">
    <xdr:from>
      <xdr:col>0</xdr:col>
      <xdr:colOff>95250</xdr:colOff>
      <xdr:row>27</xdr:row>
      <xdr:rowOff>190500</xdr:rowOff>
    </xdr:from>
    <xdr:to>
      <xdr:col>2</xdr:col>
      <xdr:colOff>916518</xdr:colOff>
      <xdr:row>30</xdr:row>
      <xdr:rowOff>187074</xdr:rowOff>
    </xdr:to>
    <xdr:pic>
      <xdr:nvPicPr>
        <xdr:cNvPr id="4" name="Imagem 3">
          <a:extLst>
            <a:ext uri="{FF2B5EF4-FFF2-40B4-BE49-F238E27FC236}">
              <a16:creationId xmlns:a16="http://schemas.microsoft.com/office/drawing/2014/main" xmlns="" id="{00000000-0008-0000-0D00-000004000000}"/>
            </a:ext>
          </a:extLst>
        </xdr:cNvPr>
        <xdr:cNvPicPr>
          <a:picLocks noChangeAspect="1"/>
        </xdr:cNvPicPr>
      </xdr:nvPicPr>
      <xdr:blipFill>
        <a:blip xmlns:r="http://schemas.openxmlformats.org/officeDocument/2006/relationships" r:embed="rId3"/>
        <a:stretch>
          <a:fillRect/>
        </a:stretch>
      </xdr:blipFill>
      <xdr:spPr>
        <a:xfrm>
          <a:off x="95250" y="11249025"/>
          <a:ext cx="8460318" cy="2034924"/>
        </a:xfrm>
        <a:prstGeom prst="rect">
          <a:avLst/>
        </a:prstGeom>
      </xdr:spPr>
    </xdr:pic>
    <xdr:clientData/>
  </xdr:twoCellAnchor>
  <xdr:twoCellAnchor editAs="oneCell">
    <xdr:from>
      <xdr:col>0</xdr:col>
      <xdr:colOff>247651</xdr:colOff>
      <xdr:row>0</xdr:row>
      <xdr:rowOff>266700</xdr:rowOff>
    </xdr:from>
    <xdr:to>
      <xdr:col>1</xdr:col>
      <xdr:colOff>2762250</xdr:colOff>
      <xdr:row>2</xdr:row>
      <xdr:rowOff>279533</xdr:rowOff>
    </xdr:to>
    <xdr:pic>
      <xdr:nvPicPr>
        <xdr:cNvPr id="5" name="Imagem 4">
          <a:extLst>
            <a:ext uri="{FF2B5EF4-FFF2-40B4-BE49-F238E27FC236}">
              <a16:creationId xmlns:a16="http://schemas.microsoft.com/office/drawing/2014/main" xmlns="" id="{00000000-0008-0000-0D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7651" y="266700"/>
          <a:ext cx="3495674" cy="7748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1628775</xdr:colOff>
          <xdr:row>0</xdr:row>
          <xdr:rowOff>28575</xdr:rowOff>
        </xdr:from>
        <xdr:to>
          <xdr:col>11</xdr:col>
          <xdr:colOff>1628775</xdr:colOff>
          <xdr:row>2</xdr:row>
          <xdr:rowOff>352425</xdr:rowOff>
        </xdr:to>
        <xdr:sp macro="" textlink="">
          <xdr:nvSpPr>
            <xdr:cNvPr id="11265" name="Object 1" hidden="1">
              <a:extLst>
                <a:ext uri="{63B3BB69-23CF-44E3-9099-C40C66FF867C}">
                  <a14:compatExt spid="_x0000_s11265"/>
                </a:ext>
              </a:extLst>
            </xdr:cNvPr>
            <xdr:cNvSpPr/>
          </xdr:nvSpPr>
          <xdr:spPr>
            <a:xfrm>
              <a:off x="0" y="0"/>
              <a:ext cx="0" cy="0"/>
            </a:xfrm>
            <a:prstGeom prst="rect">
              <a:avLst/>
            </a:prstGeom>
          </xdr:spPr>
        </xdr:sp>
        <xdr:clientData/>
      </xdr:twoCellAnchor>
    </mc:Choice>
    <mc:Fallback/>
  </mc:AlternateContent>
  <xdr:twoCellAnchor editAs="oneCell">
    <xdr:from>
      <xdr:col>0</xdr:col>
      <xdr:colOff>63500</xdr:colOff>
      <xdr:row>31</xdr:row>
      <xdr:rowOff>0</xdr:rowOff>
    </xdr:from>
    <xdr:to>
      <xdr:col>1</xdr:col>
      <xdr:colOff>2319704</xdr:colOff>
      <xdr:row>34</xdr:row>
      <xdr:rowOff>156118</xdr:rowOff>
    </xdr:to>
    <xdr:pic>
      <xdr:nvPicPr>
        <xdr:cNvPr id="3" name="Imagem 2">
          <a:extLst>
            <a:ext uri="{FF2B5EF4-FFF2-40B4-BE49-F238E27FC236}">
              <a16:creationId xmlns:a16="http://schemas.microsoft.com/office/drawing/2014/main" xmlns="" id="{00000000-0008-0000-0E00-000003000000}"/>
            </a:ext>
          </a:extLst>
        </xdr:cNvPr>
        <xdr:cNvPicPr>
          <a:picLocks noChangeAspect="1"/>
        </xdr:cNvPicPr>
      </xdr:nvPicPr>
      <xdr:blipFill>
        <a:blip xmlns:r="http://schemas.openxmlformats.org/officeDocument/2006/relationships" r:embed="rId1"/>
        <a:stretch>
          <a:fillRect/>
        </a:stretch>
      </xdr:blipFill>
      <xdr:spPr>
        <a:xfrm>
          <a:off x="63500" y="13477875"/>
          <a:ext cx="3246804" cy="727618"/>
        </a:xfrm>
        <a:prstGeom prst="rect">
          <a:avLst/>
        </a:prstGeom>
      </xdr:spPr>
    </xdr:pic>
    <xdr:clientData/>
  </xdr:twoCellAnchor>
  <xdr:twoCellAnchor editAs="oneCell">
    <xdr:from>
      <xdr:col>0</xdr:col>
      <xdr:colOff>0</xdr:colOff>
      <xdr:row>34</xdr:row>
      <xdr:rowOff>111125</xdr:rowOff>
    </xdr:from>
    <xdr:to>
      <xdr:col>3</xdr:col>
      <xdr:colOff>263740</xdr:colOff>
      <xdr:row>43</xdr:row>
      <xdr:rowOff>187104</xdr:rowOff>
    </xdr:to>
    <xdr:pic>
      <xdr:nvPicPr>
        <xdr:cNvPr id="4" name="Imagem 3">
          <a:extLst>
            <a:ext uri="{FF2B5EF4-FFF2-40B4-BE49-F238E27FC236}">
              <a16:creationId xmlns:a16="http://schemas.microsoft.com/office/drawing/2014/main" xmlns="" id="{00000000-0008-0000-0E00-000004000000}"/>
            </a:ext>
          </a:extLst>
        </xdr:cNvPr>
        <xdr:cNvPicPr>
          <a:picLocks noChangeAspect="1"/>
        </xdr:cNvPicPr>
      </xdr:nvPicPr>
      <xdr:blipFill>
        <a:blip xmlns:r="http://schemas.openxmlformats.org/officeDocument/2006/relationships" r:embed="rId2"/>
        <a:stretch>
          <a:fillRect/>
        </a:stretch>
      </xdr:blipFill>
      <xdr:spPr>
        <a:xfrm>
          <a:off x="0" y="14160500"/>
          <a:ext cx="8445715" cy="1790479"/>
        </a:xfrm>
        <a:prstGeom prst="rect">
          <a:avLst/>
        </a:prstGeom>
      </xdr:spPr>
    </xdr:pic>
    <xdr:clientData/>
  </xdr:twoCellAnchor>
  <xdr:twoCellAnchor editAs="oneCell">
    <xdr:from>
      <xdr:col>0</xdr:col>
      <xdr:colOff>47625</xdr:colOff>
      <xdr:row>44</xdr:row>
      <xdr:rowOff>0</xdr:rowOff>
    </xdr:from>
    <xdr:to>
      <xdr:col>3</xdr:col>
      <xdr:colOff>309458</xdr:colOff>
      <xdr:row>54</xdr:row>
      <xdr:rowOff>110239</xdr:rowOff>
    </xdr:to>
    <xdr:pic>
      <xdr:nvPicPr>
        <xdr:cNvPr id="5" name="Imagem 4">
          <a:extLst>
            <a:ext uri="{FF2B5EF4-FFF2-40B4-BE49-F238E27FC236}">
              <a16:creationId xmlns:a16="http://schemas.microsoft.com/office/drawing/2014/main" xmlns="" id="{00000000-0008-0000-0E00-000005000000}"/>
            </a:ext>
          </a:extLst>
        </xdr:cNvPr>
        <xdr:cNvPicPr>
          <a:picLocks noChangeAspect="1"/>
        </xdr:cNvPicPr>
      </xdr:nvPicPr>
      <xdr:blipFill>
        <a:blip xmlns:r="http://schemas.openxmlformats.org/officeDocument/2006/relationships" r:embed="rId3"/>
        <a:stretch>
          <a:fillRect/>
        </a:stretch>
      </xdr:blipFill>
      <xdr:spPr>
        <a:xfrm>
          <a:off x="47625" y="15954375"/>
          <a:ext cx="8443808" cy="2015239"/>
        </a:xfrm>
        <a:prstGeom prst="rect">
          <a:avLst/>
        </a:prstGeom>
      </xdr:spPr>
    </xdr:pic>
    <xdr:clientData/>
  </xdr:twoCellAnchor>
  <xdr:twoCellAnchor editAs="oneCell">
    <xdr:from>
      <xdr:col>0</xdr:col>
      <xdr:colOff>190500</xdr:colOff>
      <xdr:row>0</xdr:row>
      <xdr:rowOff>190500</xdr:rowOff>
    </xdr:from>
    <xdr:to>
      <xdr:col>1</xdr:col>
      <xdr:colOff>2711449</xdr:colOff>
      <xdr:row>2</xdr:row>
      <xdr:rowOff>171583</xdr:rowOff>
    </xdr:to>
    <xdr:pic>
      <xdr:nvPicPr>
        <xdr:cNvPr id="6" name="Imagem 5">
          <a:extLst>
            <a:ext uri="{FF2B5EF4-FFF2-40B4-BE49-F238E27FC236}">
              <a16:creationId xmlns:a16="http://schemas.microsoft.com/office/drawing/2014/main" xmlns="" id="{00000000-0008-0000-0E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500" y="190500"/>
          <a:ext cx="3511549" cy="7811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111125</xdr:colOff>
      <xdr:row>21</xdr:row>
      <xdr:rowOff>0</xdr:rowOff>
    </xdr:from>
    <xdr:to>
      <xdr:col>1</xdr:col>
      <xdr:colOff>2364970</xdr:colOff>
      <xdr:row>22</xdr:row>
      <xdr:rowOff>346618</xdr:rowOff>
    </xdr:to>
    <xdr:pic>
      <xdr:nvPicPr>
        <xdr:cNvPr id="2" name="Imagem 1">
          <a:extLst>
            <a:ext uri="{FF2B5EF4-FFF2-40B4-BE49-F238E27FC236}">
              <a16:creationId xmlns:a16="http://schemas.microsoft.com/office/drawing/2014/main" xmlns="" id="{00000000-0008-0000-0F00-000002000000}"/>
            </a:ext>
          </a:extLst>
        </xdr:cNvPr>
        <xdr:cNvPicPr>
          <a:picLocks noChangeAspect="1"/>
        </xdr:cNvPicPr>
      </xdr:nvPicPr>
      <xdr:blipFill>
        <a:blip xmlns:r="http://schemas.openxmlformats.org/officeDocument/2006/relationships" r:embed="rId1"/>
        <a:stretch>
          <a:fillRect/>
        </a:stretch>
      </xdr:blipFill>
      <xdr:spPr>
        <a:xfrm>
          <a:off x="111125" y="8772525"/>
          <a:ext cx="3234920" cy="727618"/>
        </a:xfrm>
        <a:prstGeom prst="rect">
          <a:avLst/>
        </a:prstGeom>
      </xdr:spPr>
    </xdr:pic>
    <xdr:clientData/>
  </xdr:twoCellAnchor>
  <xdr:twoCellAnchor editAs="oneCell">
    <xdr:from>
      <xdr:col>0</xdr:col>
      <xdr:colOff>47625</xdr:colOff>
      <xdr:row>22</xdr:row>
      <xdr:rowOff>301625</xdr:rowOff>
    </xdr:from>
    <xdr:to>
      <xdr:col>2</xdr:col>
      <xdr:colOff>842225</xdr:colOff>
      <xdr:row>27</xdr:row>
      <xdr:rowOff>187104</xdr:rowOff>
    </xdr:to>
    <xdr:pic>
      <xdr:nvPicPr>
        <xdr:cNvPr id="3" name="Imagem 2">
          <a:extLst>
            <a:ext uri="{FF2B5EF4-FFF2-40B4-BE49-F238E27FC236}">
              <a16:creationId xmlns:a16="http://schemas.microsoft.com/office/drawing/2014/main" xmlns="" id="{00000000-0008-0000-0F00-000003000000}"/>
            </a:ext>
          </a:extLst>
        </xdr:cNvPr>
        <xdr:cNvPicPr>
          <a:picLocks noChangeAspect="1"/>
        </xdr:cNvPicPr>
      </xdr:nvPicPr>
      <xdr:blipFill>
        <a:blip xmlns:r="http://schemas.openxmlformats.org/officeDocument/2006/relationships" r:embed="rId2"/>
        <a:stretch>
          <a:fillRect/>
        </a:stretch>
      </xdr:blipFill>
      <xdr:spPr>
        <a:xfrm>
          <a:off x="47625" y="9455150"/>
          <a:ext cx="8433650" cy="1790479"/>
        </a:xfrm>
        <a:prstGeom prst="rect">
          <a:avLst/>
        </a:prstGeom>
      </xdr:spPr>
    </xdr:pic>
    <xdr:clientData/>
  </xdr:twoCellAnchor>
  <xdr:twoCellAnchor editAs="oneCell">
    <xdr:from>
      <xdr:col>0</xdr:col>
      <xdr:colOff>95250</xdr:colOff>
      <xdr:row>27</xdr:row>
      <xdr:rowOff>190500</xdr:rowOff>
    </xdr:from>
    <xdr:to>
      <xdr:col>2</xdr:col>
      <xdr:colOff>916518</xdr:colOff>
      <xdr:row>30</xdr:row>
      <xdr:rowOff>187074</xdr:rowOff>
    </xdr:to>
    <xdr:pic>
      <xdr:nvPicPr>
        <xdr:cNvPr id="4" name="Imagem 3">
          <a:extLst>
            <a:ext uri="{FF2B5EF4-FFF2-40B4-BE49-F238E27FC236}">
              <a16:creationId xmlns:a16="http://schemas.microsoft.com/office/drawing/2014/main" xmlns="" id="{00000000-0008-0000-0F00-000004000000}"/>
            </a:ext>
          </a:extLst>
        </xdr:cNvPr>
        <xdr:cNvPicPr>
          <a:picLocks noChangeAspect="1"/>
        </xdr:cNvPicPr>
      </xdr:nvPicPr>
      <xdr:blipFill>
        <a:blip xmlns:r="http://schemas.openxmlformats.org/officeDocument/2006/relationships" r:embed="rId3"/>
        <a:stretch>
          <a:fillRect/>
        </a:stretch>
      </xdr:blipFill>
      <xdr:spPr>
        <a:xfrm>
          <a:off x="95250" y="11249025"/>
          <a:ext cx="8460318" cy="2034924"/>
        </a:xfrm>
        <a:prstGeom prst="rect">
          <a:avLst/>
        </a:prstGeom>
      </xdr:spPr>
    </xdr:pic>
    <xdr:clientData/>
  </xdr:twoCellAnchor>
  <xdr:twoCellAnchor editAs="oneCell">
    <xdr:from>
      <xdr:col>0</xdr:col>
      <xdr:colOff>247651</xdr:colOff>
      <xdr:row>0</xdr:row>
      <xdr:rowOff>266700</xdr:rowOff>
    </xdr:from>
    <xdr:to>
      <xdr:col>1</xdr:col>
      <xdr:colOff>2762250</xdr:colOff>
      <xdr:row>2</xdr:row>
      <xdr:rowOff>279533</xdr:rowOff>
    </xdr:to>
    <xdr:pic>
      <xdr:nvPicPr>
        <xdr:cNvPr id="5" name="Imagem 4">
          <a:extLst>
            <a:ext uri="{FF2B5EF4-FFF2-40B4-BE49-F238E27FC236}">
              <a16:creationId xmlns:a16="http://schemas.microsoft.com/office/drawing/2014/main" xmlns="" id="{00000000-0008-0000-0F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7651" y="266700"/>
          <a:ext cx="3495674" cy="7748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1628775</xdr:colOff>
          <xdr:row>0</xdr:row>
          <xdr:rowOff>28575</xdr:rowOff>
        </xdr:from>
        <xdr:to>
          <xdr:col>11</xdr:col>
          <xdr:colOff>1628775</xdr:colOff>
          <xdr:row>2</xdr:row>
          <xdr:rowOff>352425</xdr:rowOff>
        </xdr:to>
        <xdr:sp macro="" textlink="">
          <xdr:nvSpPr>
            <xdr:cNvPr id="13313" name="Object 1" hidden="1">
              <a:extLst>
                <a:ext uri="{63B3BB69-23CF-44E3-9099-C40C66FF867C}">
                  <a14:compatExt spid="_x0000_s13313"/>
                </a:ext>
              </a:extLst>
            </xdr:cNvPr>
            <xdr:cNvSpPr/>
          </xdr:nvSpPr>
          <xdr:spPr>
            <a:xfrm>
              <a:off x="0" y="0"/>
              <a:ext cx="0" cy="0"/>
            </a:xfrm>
            <a:prstGeom prst="rect">
              <a:avLst/>
            </a:prstGeom>
          </xdr:spPr>
        </xdr:sp>
        <xdr:clientData/>
      </xdr:twoCellAnchor>
    </mc:Choice>
    <mc:Fallback/>
  </mc:AlternateContent>
  <xdr:twoCellAnchor editAs="oneCell">
    <xdr:from>
      <xdr:col>0</xdr:col>
      <xdr:colOff>63500</xdr:colOff>
      <xdr:row>31</xdr:row>
      <xdr:rowOff>0</xdr:rowOff>
    </xdr:from>
    <xdr:to>
      <xdr:col>1</xdr:col>
      <xdr:colOff>2319704</xdr:colOff>
      <xdr:row>34</xdr:row>
      <xdr:rowOff>156118</xdr:rowOff>
    </xdr:to>
    <xdr:pic>
      <xdr:nvPicPr>
        <xdr:cNvPr id="3" name="Imagem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a:stretch>
          <a:fillRect/>
        </a:stretch>
      </xdr:blipFill>
      <xdr:spPr>
        <a:xfrm>
          <a:off x="63500" y="13477875"/>
          <a:ext cx="3246804" cy="727618"/>
        </a:xfrm>
        <a:prstGeom prst="rect">
          <a:avLst/>
        </a:prstGeom>
      </xdr:spPr>
    </xdr:pic>
    <xdr:clientData/>
  </xdr:twoCellAnchor>
  <xdr:twoCellAnchor editAs="oneCell">
    <xdr:from>
      <xdr:col>0</xdr:col>
      <xdr:colOff>0</xdr:colOff>
      <xdr:row>34</xdr:row>
      <xdr:rowOff>111125</xdr:rowOff>
    </xdr:from>
    <xdr:to>
      <xdr:col>3</xdr:col>
      <xdr:colOff>263740</xdr:colOff>
      <xdr:row>43</xdr:row>
      <xdr:rowOff>187104</xdr:rowOff>
    </xdr:to>
    <xdr:pic>
      <xdr:nvPicPr>
        <xdr:cNvPr id="4" name="Imagem 3">
          <a:extLst>
            <a:ext uri="{FF2B5EF4-FFF2-40B4-BE49-F238E27FC236}">
              <a16:creationId xmlns:a16="http://schemas.microsoft.com/office/drawing/2014/main" xmlns="" id="{00000000-0008-0000-1000-000004000000}"/>
            </a:ext>
          </a:extLst>
        </xdr:cNvPr>
        <xdr:cNvPicPr>
          <a:picLocks noChangeAspect="1"/>
        </xdr:cNvPicPr>
      </xdr:nvPicPr>
      <xdr:blipFill>
        <a:blip xmlns:r="http://schemas.openxmlformats.org/officeDocument/2006/relationships" r:embed="rId2"/>
        <a:stretch>
          <a:fillRect/>
        </a:stretch>
      </xdr:blipFill>
      <xdr:spPr>
        <a:xfrm>
          <a:off x="0" y="14160500"/>
          <a:ext cx="8445715" cy="1790479"/>
        </a:xfrm>
        <a:prstGeom prst="rect">
          <a:avLst/>
        </a:prstGeom>
      </xdr:spPr>
    </xdr:pic>
    <xdr:clientData/>
  </xdr:twoCellAnchor>
  <xdr:twoCellAnchor editAs="oneCell">
    <xdr:from>
      <xdr:col>0</xdr:col>
      <xdr:colOff>47625</xdr:colOff>
      <xdr:row>44</xdr:row>
      <xdr:rowOff>0</xdr:rowOff>
    </xdr:from>
    <xdr:to>
      <xdr:col>3</xdr:col>
      <xdr:colOff>309458</xdr:colOff>
      <xdr:row>54</xdr:row>
      <xdr:rowOff>110239</xdr:rowOff>
    </xdr:to>
    <xdr:pic>
      <xdr:nvPicPr>
        <xdr:cNvPr id="5" name="Imagem 4">
          <a:extLst>
            <a:ext uri="{FF2B5EF4-FFF2-40B4-BE49-F238E27FC236}">
              <a16:creationId xmlns:a16="http://schemas.microsoft.com/office/drawing/2014/main" xmlns="" id="{00000000-0008-0000-1000-000005000000}"/>
            </a:ext>
          </a:extLst>
        </xdr:cNvPr>
        <xdr:cNvPicPr>
          <a:picLocks noChangeAspect="1"/>
        </xdr:cNvPicPr>
      </xdr:nvPicPr>
      <xdr:blipFill>
        <a:blip xmlns:r="http://schemas.openxmlformats.org/officeDocument/2006/relationships" r:embed="rId3"/>
        <a:stretch>
          <a:fillRect/>
        </a:stretch>
      </xdr:blipFill>
      <xdr:spPr>
        <a:xfrm>
          <a:off x="47625" y="15954375"/>
          <a:ext cx="8443808" cy="2015239"/>
        </a:xfrm>
        <a:prstGeom prst="rect">
          <a:avLst/>
        </a:prstGeom>
      </xdr:spPr>
    </xdr:pic>
    <xdr:clientData/>
  </xdr:twoCellAnchor>
  <xdr:twoCellAnchor editAs="oneCell">
    <xdr:from>
      <xdr:col>0</xdr:col>
      <xdr:colOff>190500</xdr:colOff>
      <xdr:row>0</xdr:row>
      <xdr:rowOff>190500</xdr:rowOff>
    </xdr:from>
    <xdr:to>
      <xdr:col>1</xdr:col>
      <xdr:colOff>2711449</xdr:colOff>
      <xdr:row>2</xdr:row>
      <xdr:rowOff>171583</xdr:rowOff>
    </xdr:to>
    <xdr:pic>
      <xdr:nvPicPr>
        <xdr:cNvPr id="6" name="Imagem 5">
          <a:extLst>
            <a:ext uri="{FF2B5EF4-FFF2-40B4-BE49-F238E27FC236}">
              <a16:creationId xmlns:a16="http://schemas.microsoft.com/office/drawing/2014/main" xmlns="" id="{00000000-0008-0000-10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500" y="190500"/>
          <a:ext cx="3511549" cy="7811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Meus%20documentos\pato2004br262\composi&#231;&#227;opadr&#227;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158%20-%20Km%20141,7%20ao%2027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nit-cba-sr-f01\engenharia\Orlando\DNIT\Projetos\Viaduto%20Serra\Documents%20and%20Settings\rogerio.lobo\Desktop\Rog&#233;rio%20L&#244;bo\Diversos\Editais\BR%20364%20RO\C&#243;pia%20de%20CustosSupervis&#227;o-ANEXOS%20IV-A%20e%20IV-B-BR364AC-R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R&#199;AMENTO2\C\EXCEL\PROPOSTA\STP-PM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rlando\DNIT\Projetos\Viaduto%20Serra\Documents%20and%20Settings\rogerio.lobo\Desktop\Rog&#233;rio%20L&#244;bo\Diversos\Editais\BR%20364%20RO\C&#243;pia%20de%20CustosSupervis&#227;o-ANEXOS%20IV-A%20e%20IV-B-BR364AC-R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nit-cba-sr-f01\engenharia\Users\Elidiane\AppData\Local\Temp\Rar$DI00.332\Custo%20Mobiliza+&#186;+&#250;o%20e%20Desmobiliza+&#186;+&#250;o%20Rev%201-&#166;%20SEG_48,3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nit-cba-sr-f01\engenharia\Arquivos_trabalho\Reuni&#227;o%20-%2029.07.10\PROJETO%20B&#193;SICO%20-%20MODELO\Volume%204%20-%20Or&#231;amento%20e%20Plano%20de%20Execu&#231;&#227;o\3%20-%20Demonstrativo%20do%20Or&#231;amento\3.2-Canteiro_e_Manutencao\3.2-Canteiro_e_Manutenca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ercio\d\Backup%20Laercio\PARTI&#199;&#195;O_C\DNIT%20-%20Travessias%20Urbanas\Agua%20Boa\Or&#231;amento%20da%20Minuta%20(Trav%20Urb%20Agua%20Bo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9-%20JUIZ%20FORA\CAMPUS%20G.%20VALADARES\CD%20CAMPUS%20AVAN&#199;ADO%20UFJF%20EM%20GOV.VALADARES\OR&#199;AMENTO\OR&#199;AMENTO\Q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uana\dados\Diversos\PROTOTIPO%20DE%20MEDI&#199;&#195;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Obra%20n&#186;%20300\Planilha%20de%20quantidad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Projeto%20Caititua%20a%20Lagoas\ZE%20COSTA%202010\PPBR%20O&amp;M%202010\Planilhas%20de%20O%20e%20M%20%20-%20O&amp;M%20PPBR%20vers&#227;o%20final%2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nit-cba-sr-f01\engenharia\DOCUME~1\LAERCI~1\CONFIG~1\Temp\IM\Custo%20Mobiliza&#231;&#227;o%20e%20Desmobiliza&#231;&#227;o%20Duplica&#231;&#227;o_42,4%20k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nit-cba-sr-f01\engenharia\Documents%20and%20Settings\FRANCISCO.ALMEIDA.STRATA\Configura&#231;&#245;es%20locais\Temporary%20Internet%20Files\OLK35\ARQ\PROPOSTA\CMPREORC.XLW"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Baixo%20Acara&#250;\Relat&#243;rio%20de%20S&#237;ntese\Relat&#243;rio%20Final%20(Guy)\Planilhas%20Or&#231;amento\Pr%20Etap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aercio-jbs\projetos%20(d)\BR-242%20PROJETO%20DOC\Or&#231;amento%201&#186;%20Segm%20Revisado%2013.07.09\Or&#231;amento%20da%20Minuta%20BR-242_(SICRO%20JULHO_0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0.36.54.215\Publico2\GODOY_REC\Cad%20pre&#231;os_montagem\05-03\Relat&#243;rio_Caderno%20Pre&#231;os_Mai03%20geral\Caderno%20Pre&#231;os_MAI0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rver\arquivos\Santana%20do%20Piau&#237;\Pt-2006\funasa2006\SAA%20135%20mil\rev01\SAA-Santana-Or&#231;amentoREV01_D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Users\JPSB\Downloads\Proposta%20Finaceir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aercio-jbs\projetos%20(d)\Modelo%20Medi&#231;&#227;o%20(Triunf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4\c\USUARIOS\Adriano%20L%20Silva\Servi&#231;os%20e%20Concess&#245;es\LF%20Equipamentos\Valuation%20Diversos.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MO274760041"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SANCO\MEDI&#199;&#213;ES%20DA%20OBRA\MED%2014%20e%2015\adm\OBRAS%20P&#218;BLICAS\OR&#199;AMENTO\CONCORR&#202;NCIA%2004_2002-CPL_AL\Or&#231;amento\SAA%20do%20Agreste-Planilha%20de%20SERVI&#199;OS%20-%20OR&#199;AMENTO.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aercio-jbs\projetos%20(d)\2&#170;%20Medi&#231;&#227;o%20-%20MT%20170%20-%20Juina%20-%20simula&#231;&#227;o%2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3BB5C48\01%20_%20Orc.%20Gerenciamento%20SantaCatarina%20rev%201.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262-PATOJAN07-ANASTACIO-GUAICURUS%20P%20ATUALIZA&#199;&#195;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aercio-jbs\projetos%20(d)\VERA-05dez2008\BR%20101-ALAGOAS%20-%20FECHAMENTO\BR%20163-PA%20-%20Or&#231;amento%20Final%20(26set)\BR163%20LOTE3%20Or&#231;amento%20Fina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nit-cba-sr-f01\engenharia\Pessoal\Duplica&#231;&#227;o_MT\Projeto-executivo\Arquivos\1.Or&#231;amento-B&#193;SICO_BR-163_364_SET_2011_jun_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erc&#250;rio\C\Geotec\Projetos\Contecnica\Anel%20Vi&#225;rio\Atualiza&#231;&#227;o\Composi&#231;&#227;o%20custo\Instala&#231;&#227;o%20e%20manuten&#231;&#227;o%20de%20canteiro%20e%20mobiliza&#231;&#227;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uana\dados\MT-170%20(BRASNORTE%20-%20AGRIMAT)\2&#170;%20medi&#231;&#227;o%20Agrima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ngenharia-04\D\Users\katia\Desktop\Programa&#231;&#227;o%202009\PROG%202009%20-%208MESES\Prog%202009.REV2\0-%20CRON%20MAO%20OBRA%20EQUIP%20REV0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66FC2155\Pr%20Etap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PROJETEC\SOUSA\Varzeas%20de%20Sousa\K2%20Varzeas%20de%20Sousa\Pr%20Etapa.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Users\victor.martin\Documents\Diversos\PARECER%20DE%20CUSTOS\Aguadas%20-%20Reforma%20e%20Readequa&#231;&#227;o%20Diversos%20Munic&#237;pios\Planilha%20de%20Aguadas%20-%20Parecer.xls"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C.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Users/SPO-1146/Desktop/GEST&#195;O%20=%20CODEVASF/1.%20ADITIVO/1&#186;%20REPLANILHAMENTO/PLANILHA%20FINAL/Planilha%20Aditiva%20-%20EIXO%20NORTE%20-%20REPLAN.%2001%20-%20rev%2004.5.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AD.GOI/Users/MM/Desktop/Planilha%20NOVO%20SICRO%20-%20MARM%20-%20final%20-%20Projeto%20NOVO%206%20-%20PE%2007-2020.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nit-cba-sr-f01\engenharia\Backup_Gecc\Meus%20documentos\Arquivos\RICARDO\encomind\MT%20170\Documents%20and%20Settings\Encomind\Desktop\Julio\MT-%20170%20JUINA\9&#170;%20Medi&#231;&#227;o%20-%20MT%20170%20Juina%20-%20Oficia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Luana\dados\MT-170%20(BRASNORTE%20-%20AGRIMAT%20100km)\Medi&#231;&#245;es%20Agrimat\Triunfo\Obra\Obra%20n&#186;%20199\2&#170;%20Repactua&#231;&#227;o\4&#170;%20medi&#231;&#227;o%20199%20ap&#243;s%202&#170;%20repactua&#231;&#227;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J:\SANCO\MEDI&#199;&#213;ES%20DA%20OBRA\MED%2014%20e%2015\adm\OBRAS%20P&#218;BLICAS\OR&#199;AMENTO\CONCORR&#202;NCIA%2004_2002-CPL_AL\Or&#231;amento\SAA%20do%20Agreste-Materiais%20-%20OR&#199;AMENT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nit-cba-sr-f01\engenharia\Diversos\PROTOTIPO%20DE%20MEDI&#199;&#195;O.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FBSA00535\dyna01\ClaudioFerreira\Excel\OR96088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nit-cba-sr-f01\engenharia\C-Jura\DIR\AA%20TRefer&#234;ncia\Ano%202011\01-Jan-11\01%20-%20Assessoria%20Super.%20do%20Cear&#225;\01%20-%20Or&#231;amento%20Assessoria%20SR-%20Cear&#225;%20-%20Mar-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Tec1\c\Documents%20and%20Settings\C%20arlos%20%20Machado\My%20Documents\Disco%201\BR-262-MS(3)\Anexos%20PGQ.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nit-cba-sr-f01\engenharia\AC-JURA\DIR\Tabela%20de%20Consultoria\AVigente\02a%20%20-%20Tabela%20para%20Or&#231;amentos%20de%20Consultoria%20Mens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nit-cba-sr-f01\engenharia\PARTI&#199;&#195;O_C\Or&#231;amentos%20de%20Projetos\MT-361\CUSTHO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TRIUNFO\vgrande\2&#170;MED-28.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trata-06\projetos\2003\P199%20-%20Restauracao%20-%20MT-407%20-%20SEET\MT-358\Impressao%20definitiva\Or&#231;amento%20SICRO%20II1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ARQUITETURA\ATP-ALAGOAS\CC-INVESTIMENTO\MA-D\00%20-%20GEST&#195;O%202021\ORLA%20MASSAGUEIRA%20(TRECHO)\18_OR&#199;AMENTO\ORC_OMA_2_REV01.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ORCAMENTO\Plan&#237;lhas%20or&#231;ament&#225;rias\HOSPITAL%20METROPOLITANO\REV.FINAL\15%20CIDADES\ITAJOBI%20R1%20bu.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nit-cba-sr-f01\engenharia\PIR_MS\projetopir060lote2\OR&#199;AMENTO_jan08.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nit-cba-sr-f01\engenharia\windows\TEMP\1&#170;%20MED%20PROV%20B.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ttp:\mail-b.uol.com.br\cgi-bin\webmail\ARQUIVOS\OR&#199;AMENTO\Guia%20Lopes%20BR267\OR&#199;AMENTO%20E%20CRONOGRAMA%20GLL.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Engenharia_01\d\Projetos\Abastecimento%20Dagua\TP%2016-2008-T1-CPL-AL%20(Mata%20Grande%20e%20Canapi)\Financeira\Proposta-Financeira-COHIDRO.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http:\mail-b.uol.com.br\cgi-bin\webmail\ARQUIVOS\OR&#199;AMENTO\Resumo_Cronograma_Maracaju.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CBUQ%20v2.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COMP.%20ELABORADA%2001-MOBILIZA&#199;&#195;O%20-%20REV02.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G:\Meu%20Drive\MACEI&#211;\DUPLICA&#199;&#195;O%20MENINO%20MARCELO%20-%20COLOCAR%20ARQUIVOS%20DA%20REDE%20DE%20ESTIMATIVA\ARQUIVOS%20ATUALIZADOS\ETAPA%2001\VOLUME%2003\COMPOSI&#199;&#213;ES\MOB%20E%20DESMOB\MOBILIZA&#199;&#195;O\EXCEL\COMP.%20ELABORADA%2001-MOBILIZA&#199;&#195;O%20-%202023.04.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COMP.%20ELABORADA%2001-DESMOBILIZA&#199;&#195;O%20-%20REV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Composições"/>
      <sheetName val="CUSTO MATERIAIS"/>
      <sheetName val="Plan1"/>
      <sheetName val="REFLEXO FINAN"/>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C4"/>
      <sheetName val="TLMB"/>
      <sheetName val="TCCB10"/>
      <sheetName val="CRONOGAMA 1º"/>
      <sheetName val="CRONOGAMA 2º"/>
      <sheetName val="COMPAUTO"/>
      <sheetName val="COMPSERVENC"/>
      <sheetName val="COMPMOTSER"/>
      <sheetName val="COMPMOTSER (2)"/>
      <sheetName val="COMPOSIÇÕES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ltoria"/>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to"/>
      <sheetName val="orçamto (2)"/>
      <sheetName val="abc "/>
      <sheetName val="ABC-2"/>
      <sheetName val="DI-STP - PMS"/>
      <sheetName val="Composições (3)"/>
      <sheetName val="Composições (2)"/>
      <sheetName val="Insumos"/>
      <sheetName val="Composições"/>
      <sheetName val="Curva Serviços"/>
      <sheetName val="Planilha Serviços"/>
      <sheetName val="Planilha de Materiais"/>
      <sheetName val="Planilha de Resumo"/>
      <sheetName val="Educação ambiental"/>
      <sheetName val="Despesas Indiretas"/>
      <sheetName val="Fechamento"/>
      <sheetName val="Curva ABC Insumos"/>
      <sheetName val="Curva ABC Serviços"/>
      <sheetName val="equalizaçã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ltoria"/>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MOBILXDESMOB"/>
      <sheetName val="Transp. Eqpts"/>
      <sheetName val="Mat Asf"/>
      <sheetName val="DMT modelo"/>
    </sheetNames>
    <sheetDataSet>
      <sheetData sheetId="0"/>
      <sheetData sheetId="1"/>
      <sheetData sheetId="2"/>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 Canteiro"/>
      <sheetName val="Manutenção"/>
      <sheetName val="Orçamento"/>
      <sheetName val="Mat Asf"/>
      <sheetName val="RESUMO-DVOP"/>
    </sheetNames>
    <sheetDataSet>
      <sheetData sheetId="0"/>
      <sheetData sheetId="1"/>
      <sheetData sheetId="2"/>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Minuta"/>
      <sheetName val="Resumo"/>
      <sheetName val="Enc Sociais"/>
      <sheetName val="Tabela de Materiais"/>
      <sheetName val="Escala Salarial"/>
      <sheetName val="Tabela de Equip"/>
      <sheetName val="Desmat 0,15"/>
      <sheetName val="DMT 50m"/>
      <sheetName val="DMT 50a200C"/>
      <sheetName val="DMT 200a400C"/>
      <sheetName val="DMT 600a800C"/>
      <sheetName val="DMT 800a1000C"/>
      <sheetName val="DMT 1000a1200C"/>
      <sheetName val="DMT 1200a1400C"/>
      <sheetName val="DMT 1400a1600C"/>
      <sheetName val="DMT 2000a3000C"/>
      <sheetName val="DMT ATÉ 7,0 km"/>
      <sheetName val="Aterro95%"/>
      <sheetName val="Aterro100%"/>
      <sheetName val="Regula"/>
      <sheetName val="Sub-base"/>
      <sheetName val="Base"/>
      <sheetName val="Transp. casc"/>
      <sheetName val="Imprimação"/>
      <sheetName val="Pintura de Ligação"/>
      <sheetName val="PMF"/>
      <sheetName val="Usinagem PMF"/>
      <sheetName val="Transp. rod n pav"/>
      <sheetName val="Transp. rod pav"/>
      <sheetName val="Rem mecaniz"/>
      <sheetName val="Transp. Comercial"/>
      <sheetName val="Esc mec vala"/>
      <sheetName val="BSTC 0,60m"/>
      <sheetName val="BSTC 0,80m"/>
      <sheetName val="BSTC 1,20m"/>
      <sheetName val="Boca BSTC 0,60m"/>
      <sheetName val="Boca BSTC 0,80m"/>
      <sheetName val="Boca BSTC 1,00m"/>
      <sheetName val="Boca 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2,50 x 2,50 "/>
      <sheetName val="CORPO BSCC 3,00 x 3,00"/>
      <sheetName val="BOCA BDCC 1,50 x 1,50"/>
      <sheetName val="BOCA BTCC 1,50 x 2,00"/>
      <sheetName val="BOCA BTCC 2,00 x 2,00"/>
      <sheetName val="BOCA BTCC 2,50 x 2,50"/>
      <sheetName val="Remoção bueiro exist"/>
      <sheetName val="BOCA BSCC 3,00 x 3,00"/>
      <sheetName val="Dreno DPS07"/>
      <sheetName val="SCC 01"/>
      <sheetName val="SCC 02"/>
      <sheetName val="SCC 03"/>
      <sheetName val="SCC 04"/>
      <sheetName val="SCC 05"/>
      <sheetName val="SCC 06"/>
      <sheetName val="BSD 02"/>
      <sheetName val="STC 01"/>
      <sheetName val="STC 02"/>
      <sheetName val="STC 04"/>
      <sheetName val="STC 06"/>
      <sheetName val="SZG 03"/>
      <sheetName val="MFC 01"/>
      <sheetName val="VPC 02"/>
      <sheetName val="VPC 04"/>
      <sheetName val="VPA 04"/>
      <sheetName val="MFC 03"/>
      <sheetName val="MFC 05"/>
      <sheetName val="CCS 01"/>
      <sheetName val="CCS 02"/>
      <sheetName val="CCS 03"/>
      <sheetName val="CCS 04"/>
      <sheetName val="CCS 08"/>
      <sheetName val="DAR 02"/>
      <sheetName val="DAR 03"/>
      <sheetName val="DAD 02"/>
      <sheetName val="EDA 01"/>
      <sheetName val="EDA 02"/>
      <sheetName val="BLS 01"/>
      <sheetName val="PVI 03"/>
      <sheetName val="CPV 01"/>
      <sheetName val="Tubul 40"/>
      <sheetName val="Tubul 60"/>
      <sheetName val="Tubul 80"/>
      <sheetName val="Tubul 100"/>
      <sheetName val="Tubul 100 (2)"/>
      <sheetName val="Tubul 120"/>
      <sheetName val="Tubul 120 (2)"/>
      <sheetName val="BLS 02"/>
      <sheetName val="TCC 01"/>
      <sheetName val="Pass sobre canal"/>
      <sheetName val="Lombada"/>
      <sheetName val="Cx BL tipo A"/>
      <sheetName val="Cx BL tipo A1"/>
      <sheetName val="DEB 01"/>
      <sheetName val="DEB 04"/>
      <sheetName val="DEB 05"/>
      <sheetName val="DEB 07"/>
      <sheetName val="DES 01"/>
      <sheetName val="DES 03"/>
      <sheetName val="DEB 08"/>
      <sheetName val="Cerca"/>
      <sheetName val="Hidrossem"/>
      <sheetName val="Ench Cant Cent"/>
      <sheetName val="Enleivamento"/>
      <sheetName val="Enleivamento (2)"/>
      <sheetName val="Calçadas"/>
      <sheetName val="Sonorizador"/>
      <sheetName val="Pintura faixa 2 anos"/>
      <sheetName val="Pintura setas zebrados"/>
      <sheetName val="Placa sinal"/>
      <sheetName val="Tacha refl"/>
      <sheetName val="Tachão Refletivo"/>
      <sheetName val="Alv tijolos"/>
      <sheetName val="Alv Pedra Argam"/>
      <sheetName val="Limp cam veg em jazida"/>
      <sheetName val="Expurgo de jazida"/>
      <sheetName val="Esc. de jazida"/>
      <sheetName val="Dente BSTC 60"/>
      <sheetName val="Dente BSTC 100"/>
      <sheetName val="Dente BSTC 120"/>
      <sheetName val="Dente BSTC 80"/>
      <sheetName val="Dente BDTC 100"/>
      <sheetName val="Dente BDTC 120"/>
      <sheetName val="Dente BTTC 12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2MPa"/>
      <sheetName val="Concreto Cimento Portl"/>
      <sheetName val="Escor bueiros cel"/>
      <sheetName val="Concreto Ciclópico 12MPa"/>
      <sheetName val="Concreto Ciclópico 15MPa"/>
      <sheetName val="Argamassa 13"/>
      <sheetName val="Argamassa 14"/>
      <sheetName val="Grama p replantio"/>
      <sheetName val="Guia mad"/>
      <sheetName val="Escav Manual 1a cat"/>
      <sheetName val="Escav Man de Vala"/>
      <sheetName val="Escav Mec"/>
      <sheetName val="Compac Man"/>
      <sheetName val="RL-1C"/>
      <sheetName val="CM-30"/>
      <sheetName val="RR-2C"/>
      <sheetName val="Transp_Mat_Bet"/>
      <sheetName val="Transp_RR-2C"/>
      <sheetName val="macro"/>
      <sheetName val="Mat Asf"/>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8"/>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TE 1 (3)"/>
      <sheetName val="Memorial descritivo (2)"/>
      <sheetName val="RESUMO-DVOP (2)"/>
      <sheetName val="Aditivo DVOP"/>
      <sheetName val="Aditivo DVOP (2)"/>
      <sheetName val="Aditivo DVOP (4)"/>
      <sheetName val="Resumo Aditivo"/>
      <sheetName val="RESUMO"/>
      <sheetName val="Cronograma"/>
      <sheetName val="Leis sociais"/>
      <sheetName val="Plan2"/>
      <sheetName val="LOTE 1"/>
      <sheetName val="RELATÓRIO"/>
      <sheetName val="RESUMO-DVOP"/>
      <sheetName val="REAJU"/>
      <sheetName val="Crono Físico-Financeiro"/>
      <sheetName val="Plan3"/>
      <sheetName val="Memorial descritivo"/>
      <sheetName val="LOTE 1 (2)"/>
      <sheetName val="Desmat 0,15"/>
      <sheetName val="RESUMO_DVO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o de pessoal "/>
      <sheetName val="Resumo serv e forn _ AT"/>
      <sheetName val="1-Orçamento de Instalação"/>
      <sheetName val="1.1.1-Móveis Escritório"/>
      <sheetName val="1.1.2-Instumentos e Ferramentas"/>
      <sheetName val="2.2-Adm Local"/>
      <sheetName val="Orçamento Serviços _ AT"/>
      <sheetName val="Administração"/>
      <sheetName val="Operação"/>
      <sheetName val="Manutenção"/>
      <sheetName val="Manutenção-Subestação"/>
      <sheetName val="Manut_ Subestação "/>
      <sheetName val="Custo Anual de Manut. de Subst."/>
      <sheetName val="3-Material de consumo"/>
      <sheetName val="4.1-Man_serv saz5 "/>
      <sheetName val="4.1A-Comp_Manut_CCivil"/>
      <sheetName val="4.2-Manut_ Canais _ AT"/>
      <sheetName val="4.3-Manut_ Adutoras_ AT"/>
      <sheetName val="4.2A-Comp_serv_saz"/>
      <sheetName val="4.4-Manut_estradas_AT"/>
      <sheetName val="4.4A-Comp_serv_saz_Estradas"/>
      <sheetName val="4.5-Manut_ Drenagem _ AT"/>
      <sheetName val="4.5A-Comp_drenagem"/>
      <sheetName val="5-Orçamento Fornecimento"/>
      <sheetName val="5.1-Veiculos"/>
      <sheetName val="5.2-Máquinas"/>
      <sheetName val="5.3-Peças de Reposição"/>
      <sheetName val="Encargos Sociais"/>
      <sheetName val="BDI Serviços "/>
      <sheetName val="BDI Fornecimento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MOBILXDESMOB"/>
      <sheetName val="Transp. Eqpts"/>
      <sheetName val="PE CAVALO"/>
      <sheetName val="RELATÓRIO"/>
      <sheetName val="Quadro DMT"/>
      <sheetName val="Custos Unitarios"/>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GERA.XLS"/>
      <sheetName val="EQUIPE.XLS"/>
      <sheetName val="PRECORC.XLS"/>
    </sheetNames>
    <sheetDataSet>
      <sheetData sheetId="0" refreshError="1"/>
      <sheetData sheetId="1" refreshError="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CRON.NOVO.ARIPUANA"/>
      <sheetName val="Custo do CM-30"/>
      <sheetName val="Cálculo"/>
      <sheetName val="Quadro + Gráfico"/>
      <sheetName val="Viga_Benkellman"/>
      <sheetName val="Conc 20"/>
      <sheetName val="memória de calculo_liquida"/>
      <sheetName val="Preços"/>
      <sheetName val="Desp. Apoio"/>
      <sheetName val="Proposta"/>
      <sheetName val="Carimbo de Nota"/>
      <sheetName val="Fresagem de Pista Ago-98"/>
      <sheetName val="P3"/>
      <sheetName val="PLANILHA ATUALIZADA"/>
      <sheetName val="Auxiliar"/>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Tela"/>
      <sheetName val="Atualizacao"/>
      <sheetName val="Chuvas"/>
      <sheetName val="Medição"/>
      <sheetName val="COMPOS1"/>
      <sheetName val="RELATA"/>
      <sheetName val="PRO_08"/>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RESUMO_AUT1"/>
      <sheetName val="Custo da Imprimação"/>
      <sheetName val="Custo da Pintura de Ligação"/>
      <sheetName val="RP-1 SB (3)"/>
      <sheetName val="Resumo Financeiro"/>
      <sheetName val=""/>
      <sheetName val="ROSTO"/>
      <sheetName val="7CONT FIN"/>
      <sheetName val="DG"/>
      <sheetName val="Entrada de Dados"/>
      <sheetName val="Ofício"/>
      <sheetName val="Dados do Contrato"/>
      <sheetName val="Boletim"/>
      <sheetName val="Resumo"/>
      <sheetName val="MT-358 Sin.Hor."/>
      <sheetName val="MT-358 Sin.Vert."/>
      <sheetName val="MT-358 Disp. Aux."/>
      <sheetName val="MT 220 Disp Aux"/>
      <sheetName val="Controle financeiro"/>
      <sheetName val="Linear"/>
      <sheetName val="Vert. item 1"/>
      <sheetName val="Horizontal"/>
      <sheetName val="Vertical"/>
      <sheetName val="Seg. e Canalizacao"/>
      <sheetName val="RELATÓRIO FOTOGRAFICO"/>
      <sheetName val="Pluviometria"/>
      <sheetName val="RESUMO DE DIÁRIO DE OBRAS"/>
      <sheetName val="Reajuste"/>
      <sheetName val="Cont.fin. Reajustamento"/>
      <sheetName val="Relatório-1ª med."/>
      <sheetName val="Viga_Benkellman1"/>
      <sheetName val="Estudo_Estatístico1"/>
      <sheetName val="Pro_-_10_norma_A1"/>
      <sheetName val="Pró_-_11_norma_B1"/>
      <sheetName val="Resumo_subtrechos_homgêneos1"/>
      <sheetName val="Demonstrativo_Dimensionamento1"/>
      <sheetName val="Camadas_Mat__Distintos1"/>
      <sheetName val="Relatório-1ª_med_"/>
      <sheetName val="Resumo Geral"/>
      <sheetName val="BANCO"/>
      <sheetName val="Acostamento - 129 - 122+10 LE"/>
      <sheetName val="Acostam. - 122+10 a 112 +10 LE"/>
      <sheetName val="Acost. 112+10 - 102"/>
      <sheetName val="Acost. 101+10 a 92 - LE"/>
      <sheetName val="Acost. 91+10 a 82 - LE"/>
      <sheetName val="ACOST. EST.81+10 A 72"/>
      <sheetName val="ACOST. EST. 71+10 A 62"/>
      <sheetName val="ACOST. Est. 61+10 a 52 - LE"/>
      <sheetName val="ACOST. 51+10 - 42"/>
      <sheetName val="ACOST. EST. 41+10 - 32 LE"/>
      <sheetName val="ACOST. 31+10 - 22 - LE"/>
      <sheetName val="acost . 21 - 12 "/>
      <sheetName val="Acost . 12 - 3"/>
      <sheetName val="Est. 31+10 a Est. 24+10 - LE"/>
      <sheetName val="Est. 42+10 a 32 -LE"/>
      <sheetName val="Est. 51 - Est. 43 - LD"/>
      <sheetName val="Est. 42 - Est. 37 - LD"/>
      <sheetName val="Est. 36 a Est. 31 - LD"/>
      <sheetName val="Est.38 - Est. 34 - EIXO"/>
      <sheetName val="Est. 33 - Est. 24 - EIXO"/>
      <sheetName val="Est. 24 - Est. 19 - completa"/>
      <sheetName val="EST. 18+10 A EST. 14 - COMPLETA"/>
      <sheetName val="Est. 51 a Est. 43 - LE - 14.50 "/>
      <sheetName val="EST. 13 +10 - EST. 10 - COMPL."/>
      <sheetName val="Est. 9 - Est. 5 - Completa"/>
      <sheetName val="Est. 4 a Est. 0 - completo"/>
      <sheetName val="BD"/>
      <sheetName val="TABELAS"/>
      <sheetName val="PROJETO"/>
      <sheetName val="BDI (EDITAL 2)"/>
      <sheetName val="Imai03"/>
      <sheetName val="NF 131"/>
      <sheetName val="ANALISES.XLS"/>
      <sheetName val="Read Me!"/>
      <sheetName val="Planilha orçamentária da PMJ"/>
      <sheetName val="B - Captação_Elevação 1a Etapa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Quadro Resumo"/>
      <sheetName val="Quadro Dem orç"/>
      <sheetName val="Cronograma"/>
      <sheetName val="Cronograma (2)"/>
      <sheetName val="Enc Sociais"/>
      <sheetName val="Tabela de Materiais"/>
      <sheetName val="Pesquisa Mercado"/>
      <sheetName val="Custo Mão-de-Obra"/>
      <sheetName val="Custo horário de Equip"/>
      <sheetName val="PE-Qd 25 Curva ABC"/>
      <sheetName val="Quadro PE-Qd 24"/>
      <sheetName val="Mob_Desmob"/>
      <sheetName val="Barracão_Edif."/>
      <sheetName val="Barracão_Depósito"/>
      <sheetName val="Desmat 0,15"/>
      <sheetName val="Desmat 0,15 a 0,30"/>
      <sheetName val="Desmat &gt;0,30"/>
      <sheetName val="DMT 50m"/>
      <sheetName val="DMT 50a200CARREG"/>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gt; 5000E"/>
      <sheetName val="Aterro95%"/>
      <sheetName val="Aterro100%"/>
      <sheetName val="Aterro de rocha"/>
      <sheetName val="Regula"/>
      <sheetName val="Sub-base"/>
      <sheetName val="Base"/>
      <sheetName val="Concreto Cimento portland"/>
      <sheetName val="Usinagem Concreto Cim portl"/>
      <sheetName val="Recomp base"/>
      <sheetName val="Imprimação"/>
      <sheetName val="Pintura de Ligação"/>
      <sheetName val="TSS c emulsão"/>
      <sheetName val="TSD c emulsão"/>
      <sheetName val="CBUQ_Capa"/>
      <sheetName val="FOG"/>
      <sheetName val="CBUQ_Binder"/>
      <sheetName val="Transp. casc."/>
      <sheetName val="Transp. Comercial"/>
      <sheetName val="Esc mec reat e comp"/>
      <sheetName val="Esc vala mat 3ª cat"/>
      <sheetName val="BSTC 0,80m"/>
      <sheetName val="Escav. Manual 1ª cat"/>
      <sheetName val="VPA 04"/>
      <sheetName val="STC 04"/>
      <sheetName val="Dreno DPS 07"/>
      <sheetName val="Dreno DPS 08"/>
      <sheetName val="BSD 02"/>
      <sheetName val="STC 01"/>
      <sheetName val="SCC 02"/>
      <sheetName val="MFC 01"/>
      <sheetName val="MFC 03"/>
      <sheetName val="MFC 05"/>
      <sheetName val="CCS 01"/>
      <sheetName val="CCS 02"/>
      <sheetName val="CCS 03"/>
      <sheetName val="CCS 04"/>
      <sheetName val="CCS 10"/>
      <sheetName val="CCS 12"/>
      <sheetName val="CCS 16"/>
      <sheetName val="CCS 21"/>
      <sheetName val="DAR 02"/>
      <sheetName val="DAR 03"/>
      <sheetName val="DAD 02"/>
      <sheetName val="EDA 01"/>
      <sheetName val="EDA 02"/>
      <sheetName val="DES 03"/>
      <sheetName val="DEB 01"/>
      <sheetName val="DEB 02"/>
      <sheetName val="DEB 03"/>
      <sheetName val="DEB 04"/>
      <sheetName val="DEB 05"/>
      <sheetName val="BLS 02"/>
      <sheetName val="BLD 02"/>
      <sheetName val="CLP 02"/>
      <sheetName val="CLP 04"/>
      <sheetName val="CLP 05"/>
      <sheetName val="CLP 11"/>
      <sheetName val="CLP 17"/>
      <sheetName val="CLP 19"/>
      <sheetName val="PVI 03"/>
      <sheetName val="PVI 04"/>
      <sheetName val="PVI 05"/>
      <sheetName val="PVI 10"/>
      <sheetName val="CPV 01"/>
      <sheetName val="Escav. mec. 1ª cat"/>
      <sheetName val="Reaterro e compac"/>
      <sheetName val="BSTC 1,00m"/>
      <sheetName val="BDTC 1,50m"/>
      <sheetName val="Boca BSTC 1,00m"/>
      <sheetName val="Boca BSTC 1,00m (15º)"/>
      <sheetName val="Boca BDTC 1,50m"/>
      <sheetName val="Tubul 60"/>
      <sheetName val="Tubul 80"/>
      <sheetName val="Tubul 100"/>
      <sheetName val="Tubul 120"/>
      <sheetName val="TCC 01"/>
      <sheetName val="Arranc e Rem_Meio-fio"/>
      <sheetName val="Remoção disp_concr"/>
      <sheetName val="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3,00 x 3,00_(5m) "/>
      <sheetName val="CORPO BSCC 2,00 x 2,00"/>
      <sheetName val="BOCA BDCC 1,50 x 1,50"/>
      <sheetName val="BOCA BTCC 1,50 x 2,00"/>
      <sheetName val="BSTC 0,60m"/>
      <sheetName val="Boca BSTC 0,60m"/>
      <sheetName val="Boca BSTC 0,80m"/>
      <sheetName val="Boca BSTC 1,50m"/>
      <sheetName val="Boca BSTC 1,20m"/>
      <sheetName val="CORPO BSCC 2,50 x 2,50"/>
      <sheetName val="BOCA BSCC 2,50 x 2,50"/>
      <sheetName val="TUNNEL LINER 1,80"/>
      <sheetName val="TUNNEL LINER 2,40"/>
      <sheetName val="CORPO BTCC 3,00 x 3,00_(10m)"/>
      <sheetName val="BOCA BTCC 3,00 x 3,00_Normal"/>
      <sheetName val="Rem. bueiro exist."/>
      <sheetName val="SCC 04"/>
      <sheetName val="SCC 05"/>
      <sheetName val="SCC 06"/>
      <sheetName val="STC 02"/>
      <sheetName val="STC 06"/>
      <sheetName val="VPC 02"/>
      <sheetName val="VPC 04"/>
      <sheetName val="BLS 01"/>
      <sheetName val="Pass sobre canal"/>
      <sheetName val="Lombada"/>
      <sheetName val="DES 01"/>
      <sheetName val="PVI 02"/>
      <sheetName val="Tubul 40"/>
      <sheetName val="Cerca"/>
      <sheetName val="CTC 01"/>
      <sheetName val="Defensa_Simples"/>
      <sheetName val="Defensa_Dupla"/>
      <sheetName val="Ancor semi mal"/>
      <sheetName val="Ancor dupla"/>
      <sheetName val="Sonorizador"/>
      <sheetName val="Calçadas"/>
      <sheetName val="Ench Cant Cent"/>
      <sheetName val="Poste"/>
      <sheetName val="MURRO ARIMO"/>
      <sheetName val="CORPO ARMCO"/>
      <sheetName val="BOCA ARMCO"/>
      <sheetName val="Barreira Dupla"/>
      <sheetName val="Pintura faixa 2 anos"/>
      <sheetName val="Pintura setas zebrados"/>
      <sheetName val="Tacha reflet."/>
      <sheetName val="Tachão Refletivo"/>
      <sheetName val="Placa sinaliz."/>
      <sheetName val="Hidrossemeadura"/>
      <sheetName val="Semead man"/>
      <sheetName val="Enleivamento"/>
      <sheetName val="Plantio de arv"/>
      <sheetName val="VPC 01"/>
      <sheetName val="Reconf_Mecan"/>
      <sheetName val="CAP-50_70"/>
      <sheetName val="CM-30"/>
      <sheetName val="RR-2C"/>
      <sheetName val="Transp_Frio CM-30"/>
      <sheetName val="Transp_Frio RR-2C"/>
      <sheetName val="Transp_Quente"/>
      <sheetName val="Transp. local N_Pav"/>
      <sheetName val="Transp. local pav"/>
      <sheetName val="Transp. Com_Carr_N_Pav"/>
      <sheetName val="Transp. Com_Carr_Pav"/>
      <sheetName val="Transp. Com N.Pav."/>
      <sheetName val="Transp. Com. Pav"/>
      <sheetName val="Usinagem CBUQ"/>
      <sheetName val="Usinagem BINDER"/>
      <sheetName val="Alv tijolos"/>
      <sheetName val="Alv Pedra Argam"/>
      <sheetName val="Limp cam veg em jazida"/>
      <sheetName val="Expurgo de jazida"/>
      <sheetName val="Esc. de jazida"/>
      <sheetName val="Dente BSTC 60"/>
      <sheetName val="Dente BSTC 100"/>
      <sheetName val="Dente BSTC 120"/>
      <sheetName val="Dente BDTC 100"/>
      <sheetName val="Dente BDTC 120"/>
      <sheetName val="Dente BTTC 120"/>
      <sheetName val="Dente BDTC 15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5MPa"/>
      <sheetName val="Concreto Cimento Portl"/>
      <sheetName val="Concreto 30MPa"/>
      <sheetName val="Escor bueiros cel"/>
      <sheetName val="Concreto Ciclópico 12MPa"/>
      <sheetName val="Concreto Ciclópico 15MPa"/>
      <sheetName val="Argamassa 13"/>
      <sheetName val="Argamassa 14"/>
      <sheetName val="Grama p replantio"/>
      <sheetName val="Guia mad. 7cm"/>
      <sheetName val="Guia mad. 10cm"/>
      <sheetName val="Escav Manual 1a cat"/>
      <sheetName val="Escav Man de Vala"/>
      <sheetName val="Escav Mec"/>
      <sheetName val="Solo local"/>
      <sheetName val="Compac Man"/>
      <sheetName val="Transp_RR-2C"/>
      <sheetName val="macro"/>
      <sheetName val="OAC_NPAV"/>
      <sheetName val="OAC_PAV"/>
      <sheetName val="RELATÓ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ai03"/>
      <sheetName val="BEC0403"/>
      <sheetName val="Bso0503"/>
      <sheetName val="Ins0503_especif."/>
      <sheetName val="q8"/>
      <sheetName val="RESUMO_AUT1"/>
    </sheetNames>
    <sheetDataSet>
      <sheetData sheetId="0">
        <row r="2">
          <cell r="A2" t="str">
            <v>010000</v>
          </cell>
          <cell r="B2" t="str">
            <v>CANTEIRO DE OBRAS</v>
          </cell>
        </row>
        <row r="4">
          <cell r="A4" t="str">
            <v>020000</v>
          </cell>
          <cell r="B4" t="str">
            <v>SERVICOS TECNICOS</v>
          </cell>
        </row>
        <row r="5">
          <cell r="A5" t="str">
            <v>020101</v>
          </cell>
          <cell r="B5" t="str">
            <v>DETALHAMENTO DE PROJETO</v>
          </cell>
          <cell r="C5" t="str">
            <v>M</v>
          </cell>
          <cell r="D5">
            <v>3.99</v>
          </cell>
        </row>
        <row r="7">
          <cell r="A7" t="str">
            <v>020200</v>
          </cell>
          <cell r="B7" t="str">
            <v>LOCACAO E CADASTRO</v>
          </cell>
        </row>
        <row r="8">
          <cell r="A8" t="str">
            <v>020201</v>
          </cell>
          <cell r="B8" t="str">
            <v>LOCACAO DE REDES DE ESGOTO</v>
          </cell>
          <cell r="C8" t="str">
            <v>M</v>
          </cell>
          <cell r="D8">
            <v>0.25</v>
          </cell>
        </row>
        <row r="9">
          <cell r="A9" t="str">
            <v>020202</v>
          </cell>
          <cell r="B9" t="str">
            <v>LOCACAO DE ADUTORAS, COLETORES  TRONCOS E INTERCEPTORES</v>
          </cell>
          <cell r="C9" t="str">
            <v>M</v>
          </cell>
          <cell r="D9">
            <v>0.43</v>
          </cell>
        </row>
        <row r="10">
          <cell r="A10" t="str">
            <v>020204</v>
          </cell>
          <cell r="B10" t="str">
            <v>LOCACAO E ACOMPANHAMENTO TOPOGRAFICO DE OBRAS ESPECIAIS</v>
          </cell>
          <cell r="C10" t="str">
            <v>DIA</v>
          </cell>
          <cell r="D10">
            <v>275.64</v>
          </cell>
        </row>
        <row r="11">
          <cell r="A11" t="str">
            <v>020205</v>
          </cell>
          <cell r="B11" t="str">
            <v>CADASTRO DE REDES</v>
          </cell>
          <cell r="C11" t="str">
            <v>M</v>
          </cell>
          <cell r="D11">
            <v>0.71</v>
          </cell>
        </row>
        <row r="12">
          <cell r="A12" t="str">
            <v>020206</v>
          </cell>
          <cell r="B12" t="str">
            <v xml:space="preserve">CADASTRO DE ADUTORAS, COLETORES TRONCOS E INTERCEPTORES </v>
          </cell>
          <cell r="C12" t="str">
            <v>M</v>
          </cell>
          <cell r="D12">
            <v>1.62</v>
          </cell>
        </row>
        <row r="13">
          <cell r="A13" t="str">
            <v>020207</v>
          </cell>
          <cell r="B13" t="str">
            <v>CADASTRO DE LIGACOES</v>
          </cell>
          <cell r="C13" t="str">
            <v>UN</v>
          </cell>
          <cell r="D13">
            <v>5.61</v>
          </cell>
        </row>
        <row r="15">
          <cell r="A15" t="str">
            <v>030000</v>
          </cell>
          <cell r="B15" t="str">
            <v>SERVICOS PRELIMINARES</v>
          </cell>
        </row>
        <row r="16">
          <cell r="A16" t="str">
            <v>030100</v>
          </cell>
          <cell r="B16" t="str">
            <v>TRANSITO E SEGURANCA</v>
          </cell>
        </row>
        <row r="17">
          <cell r="A17" t="str">
            <v>030101</v>
          </cell>
          <cell r="B17" t="str">
            <v>SINALIZACAO DE TRANSITO</v>
          </cell>
          <cell r="C17" t="str">
            <v>M</v>
          </cell>
          <cell r="D17">
            <v>1.17</v>
          </cell>
        </row>
        <row r="18">
          <cell r="A18" t="str">
            <v>030102</v>
          </cell>
          <cell r="B18" t="str">
            <v>TAPUME CONTINUO EM CHAPAS DE MADEIRA OU DE ACO -  SEM ILUMINACAO SEGURANCA</v>
          </cell>
          <cell r="C18" t="str">
            <v>M</v>
          </cell>
          <cell r="D18">
            <v>1.8</v>
          </cell>
        </row>
        <row r="19">
          <cell r="A19" t="str">
            <v>030103</v>
          </cell>
          <cell r="B19" t="str">
            <v>TAPUME CONTINUO EM CHAPAS DE MADEIRA OU DE ACO -  COM ILUMINACAO SEGURANCA</v>
          </cell>
          <cell r="C19" t="str">
            <v>M</v>
          </cell>
          <cell r="D19">
            <v>2.99</v>
          </cell>
        </row>
        <row r="20">
          <cell r="A20" t="str">
            <v>030104</v>
          </cell>
          <cell r="B20" t="str">
            <v>TAPUME DE CHAPA DE MADEIRA COMPENSADA</v>
          </cell>
          <cell r="C20" t="str">
            <v>M2</v>
          </cell>
          <cell r="D20">
            <v>22.87</v>
          </cell>
        </row>
        <row r="22">
          <cell r="A22" t="str">
            <v>030200</v>
          </cell>
          <cell r="B22" t="str">
            <v>PASSADICOS E TRAVESSIAS</v>
          </cell>
        </row>
        <row r="23">
          <cell r="A23" t="str">
            <v>030201</v>
          </cell>
          <cell r="B23" t="str">
            <v>PASSADICOS DE MADEIRA PARA PEDESTRES</v>
          </cell>
          <cell r="C23" t="str">
            <v>M2</v>
          </cell>
          <cell r="D23">
            <v>25.05</v>
          </cell>
        </row>
        <row r="24">
          <cell r="A24" t="str">
            <v>030202</v>
          </cell>
          <cell r="B24" t="str">
            <v>TRAVESSIA DE MADEIRA PARA VEICULOS</v>
          </cell>
          <cell r="C24" t="str">
            <v>M2</v>
          </cell>
          <cell r="D24">
            <v>23.4</v>
          </cell>
        </row>
        <row r="25">
          <cell r="A25" t="str">
            <v>030203</v>
          </cell>
          <cell r="B25" t="str">
            <v>TRAVESSIA DE CHAPA METALICA PARA VEICULOS</v>
          </cell>
          <cell r="C25" t="str">
            <v>M2</v>
          </cell>
          <cell r="D25">
            <v>60.35</v>
          </cell>
        </row>
        <row r="27">
          <cell r="A27" t="str">
            <v>030300</v>
          </cell>
          <cell r="B27" t="str">
            <v>SUSTENTACAO DE ESTRUTURAS</v>
          </cell>
        </row>
        <row r="28">
          <cell r="A28" t="str">
            <v>030301</v>
          </cell>
          <cell r="B28" t="str">
            <v>ESCORAMENTO DE POSTES</v>
          </cell>
          <cell r="C28" t="str">
            <v>UN</v>
          </cell>
          <cell r="D28">
            <v>40.08</v>
          </cell>
        </row>
        <row r="29">
          <cell r="A29" t="str">
            <v>030302</v>
          </cell>
          <cell r="B29" t="str">
            <v>SUSTENTACAO DE TUBULACOES EXISTENTES - PRANCHAS DE PEROBA</v>
          </cell>
          <cell r="C29" t="str">
            <v>M3</v>
          </cell>
          <cell r="D29">
            <v>789.06</v>
          </cell>
        </row>
        <row r="30">
          <cell r="A30" t="str">
            <v>030303</v>
          </cell>
          <cell r="B30" t="str">
            <v>SUSTENTACAO DE TUBULACOES EXISTENTES - PERFIS METALICOS</v>
          </cell>
          <cell r="C30" t="str">
            <v>T</v>
          </cell>
          <cell r="D30">
            <v>351.89</v>
          </cell>
        </row>
        <row r="32">
          <cell r="A32" t="str">
            <v>030400</v>
          </cell>
          <cell r="B32" t="str">
            <v>ATERRO DE FOSSA</v>
          </cell>
        </row>
        <row r="33">
          <cell r="A33" t="str">
            <v>030401</v>
          </cell>
          <cell r="B33" t="str">
            <v>ATERRO DE FOSSA</v>
          </cell>
          <cell r="C33" t="str">
            <v>M3</v>
          </cell>
          <cell r="D33">
            <v>7.19</v>
          </cell>
        </row>
        <row r="34">
          <cell r="A34" t="str">
            <v>030402</v>
          </cell>
          <cell r="B34" t="str">
            <v>ATERRO DE FOSSA COM EXECUCAO DE VIGA DE CONCRETO PARA BERCO DA TUBULACAO</v>
          </cell>
          <cell r="C34" t="str">
            <v>M3</v>
          </cell>
          <cell r="D34">
            <v>49.17</v>
          </cell>
        </row>
        <row r="36">
          <cell r="A36" t="str">
            <v>030500</v>
          </cell>
          <cell r="B36" t="str">
            <v>DESMATAMENTO E LIMPEZA</v>
          </cell>
        </row>
        <row r="37">
          <cell r="A37" t="str">
            <v>030501</v>
          </cell>
          <cell r="B37" t="str">
            <v>CORTE DE ARVORE COM DESTOCAMENTO</v>
          </cell>
          <cell r="C37" t="str">
            <v>UN</v>
          </cell>
          <cell r="D37">
            <v>6.68</v>
          </cell>
        </row>
        <row r="38">
          <cell r="A38" t="str">
            <v>030502</v>
          </cell>
          <cell r="B38" t="str">
            <v>ROCADA E CAPINA</v>
          </cell>
          <cell r="C38" t="str">
            <v>M2</v>
          </cell>
          <cell r="D38">
            <v>0.94</v>
          </cell>
        </row>
        <row r="40">
          <cell r="A40" t="str">
            <v>040000</v>
          </cell>
          <cell r="B40" t="str">
            <v>MOVIMENTO DE TERRA</v>
          </cell>
        </row>
        <row r="41">
          <cell r="A41" t="str">
            <v>040100</v>
          </cell>
          <cell r="B41" t="str">
            <v>ESCAVACAO EM GERAL</v>
          </cell>
        </row>
        <row r="42">
          <cell r="A42" t="str">
            <v>040101</v>
          </cell>
          <cell r="B42" t="str">
            <v>REMOCAO DE TERRA VEGETAL</v>
          </cell>
          <cell r="C42" t="str">
            <v>M2</v>
          </cell>
          <cell r="D42">
            <v>0.47</v>
          </cell>
        </row>
        <row r="43">
          <cell r="A43" t="str">
            <v>040102</v>
          </cell>
          <cell r="B43" t="str">
            <v>ESCAVACAO DE AREAS, MECANIZADA, QUALQUER TERRENO, EXCETO ROCHA</v>
          </cell>
          <cell r="C43" t="str">
            <v>M3</v>
          </cell>
          <cell r="D43">
            <v>2.36</v>
          </cell>
        </row>
        <row r="44">
          <cell r="A44" t="str">
            <v>040103</v>
          </cell>
          <cell r="B44" t="str">
            <v>ESCAVACAO SUBMERSA (DRAGAGEM)</v>
          </cell>
          <cell r="C44" t="str">
            <v>M3</v>
          </cell>
          <cell r="D44">
            <v>14.86</v>
          </cell>
        </row>
        <row r="45">
          <cell r="A45" t="str">
            <v>040104</v>
          </cell>
          <cell r="B45" t="str">
            <v>ESCAVACAO DE JAZIDAS DE SOLO</v>
          </cell>
          <cell r="C45" t="str">
            <v>M3</v>
          </cell>
          <cell r="D45">
            <v>3.37</v>
          </cell>
        </row>
        <row r="46">
          <cell r="A46" t="str">
            <v>040105</v>
          </cell>
          <cell r="B46" t="str">
            <v>ESCAVACAO EM ROCHA DURA COM EXPLOSIVO</v>
          </cell>
          <cell r="C46" t="str">
            <v>M3</v>
          </cell>
          <cell r="D46">
            <v>45.04</v>
          </cell>
        </row>
        <row r="47">
          <cell r="A47" t="str">
            <v>040106</v>
          </cell>
          <cell r="B47" t="str">
            <v>ESCAVACAO EM ROCHA BRANDA OU MOLEDO A FRIO</v>
          </cell>
          <cell r="C47" t="str">
            <v>M3</v>
          </cell>
          <cell r="D47">
            <v>77.33</v>
          </cell>
        </row>
        <row r="49">
          <cell r="A49" t="str">
            <v>040200</v>
          </cell>
          <cell r="B49" t="str">
            <v>ESCAVACAO MANUAL, QUALQUER TERRENO EXCETO ROCHA, DE AREAS, VALAS, POCOS E CAVAS</v>
          </cell>
        </row>
        <row r="50">
          <cell r="A50" t="str">
            <v>040201</v>
          </cell>
          <cell r="B50" t="str">
            <v>ATE 2,00 M DE PROFUNDIDADE</v>
          </cell>
          <cell r="C50" t="str">
            <v>M3</v>
          </cell>
          <cell r="D50">
            <v>20</v>
          </cell>
        </row>
        <row r="51">
          <cell r="A51" t="str">
            <v>040202</v>
          </cell>
          <cell r="B51" t="str">
            <v>ALEM DE 2,00 M ATE 4,00 M DE PROFUNDIDADE</v>
          </cell>
          <cell r="C51" t="str">
            <v>M3</v>
          </cell>
          <cell r="D51">
            <v>23.27</v>
          </cell>
        </row>
        <row r="52">
          <cell r="A52" t="str">
            <v>040203</v>
          </cell>
          <cell r="B52" t="str">
            <v>ALEM DE 4,00 M ATE 6,00 M DE PROFUNDIDADE</v>
          </cell>
          <cell r="C52" t="str">
            <v>M3</v>
          </cell>
          <cell r="D52">
            <v>26.56</v>
          </cell>
        </row>
        <row r="54">
          <cell r="A54" t="str">
            <v>040300</v>
          </cell>
          <cell r="B54" t="str">
            <v>ESCAVACAO MANUAL, QQ TERRENO EXCETO ROCHA PARA EXECUCAO DE ESTACAO ELEVATORIA EM ADUELAS SUCESSIVAS</v>
          </cell>
        </row>
        <row r="55">
          <cell r="A55" t="str">
            <v>040301</v>
          </cell>
          <cell r="B55" t="str">
            <v>ATE 2,00 M DE PROFUNDIDADE</v>
          </cell>
          <cell r="C55" t="str">
            <v>M3</v>
          </cell>
          <cell r="D55">
            <v>34.28</v>
          </cell>
        </row>
        <row r="56">
          <cell r="A56" t="str">
            <v>040302</v>
          </cell>
          <cell r="B56" t="str">
            <v>ALEM DE 2,00 M ATE 4,00 M DE PROFUNDIDADE</v>
          </cell>
          <cell r="C56" t="str">
            <v>M3</v>
          </cell>
          <cell r="D56">
            <v>40.840000000000003</v>
          </cell>
        </row>
        <row r="57">
          <cell r="A57" t="str">
            <v>040303</v>
          </cell>
          <cell r="B57" t="str">
            <v>ALEM DE 4,00 M ATE 6,00 M DE PROFUNDIDADE</v>
          </cell>
          <cell r="C57" t="str">
            <v>M3</v>
          </cell>
          <cell r="D57">
            <v>50.67</v>
          </cell>
        </row>
        <row r="58">
          <cell r="A58" t="str">
            <v>040304</v>
          </cell>
          <cell r="B58" t="str">
            <v>ALEM DE 6,00 M ATE 8,00 M DE PROFUNDIDADE</v>
          </cell>
          <cell r="C58" t="str">
            <v>M3</v>
          </cell>
          <cell r="D58">
            <v>67.05</v>
          </cell>
        </row>
        <row r="60">
          <cell r="A60" t="str">
            <v>040400</v>
          </cell>
          <cell r="B60" t="str">
            <v>ESCAVACAO DE VALAS - REDES DE DISTRIBUICAO</v>
          </cell>
        </row>
        <row r="61">
          <cell r="A61" t="str">
            <v>040401</v>
          </cell>
          <cell r="B61" t="str">
            <v>ADICIONAL DE PRECO PARA ESCAVACAO EM ROCHA, PROFUNDIDADE ATE  1,50 M</v>
          </cell>
          <cell r="C61" t="str">
            <v>M3</v>
          </cell>
          <cell r="D61">
            <v>42.86</v>
          </cell>
        </row>
        <row r="62">
          <cell r="A62" t="str">
            <v>040402</v>
          </cell>
          <cell r="B62" t="str">
            <v>ADICIONAL DE PRECO PARA ESCAVACAO MANUAL, PROFUNDIDADE ATE 1,50 M</v>
          </cell>
          <cell r="C62" t="str">
            <v>M3</v>
          </cell>
          <cell r="D62">
            <v>12.56</v>
          </cell>
        </row>
        <row r="63">
          <cell r="A63" t="str">
            <v>040403</v>
          </cell>
          <cell r="B63" t="str">
            <v>ESCAVACAO QUALQUER TERRENO EXCETO ROCHA,  PROFUNDIDADE DE 1,50 M ATE 3,00 M</v>
          </cell>
          <cell r="C63" t="str">
            <v>M3</v>
          </cell>
          <cell r="D63">
            <v>3.37</v>
          </cell>
        </row>
        <row r="65">
          <cell r="A65" t="str">
            <v>040500</v>
          </cell>
          <cell r="B65" t="str">
            <v>ESCAVACAO DE VALAS - QUALQUER TERRENO EXCETO ROCHA- REDES COLETORAS</v>
          </cell>
        </row>
        <row r="66">
          <cell r="A66" t="str">
            <v>040501</v>
          </cell>
          <cell r="B66" t="str">
            <v>ATE 2,00 M DE PROFUNDIDADE (A)</v>
          </cell>
          <cell r="C66" t="str">
            <v>M3</v>
          </cell>
          <cell r="D66">
            <v>2.64</v>
          </cell>
        </row>
        <row r="67">
          <cell r="A67" t="str">
            <v>040502</v>
          </cell>
          <cell r="B67" t="str">
            <v>ATE 3,00 M DE PROFUNDIDADE (A)</v>
          </cell>
          <cell r="C67" t="str">
            <v>M3</v>
          </cell>
          <cell r="D67">
            <v>2.93</v>
          </cell>
        </row>
        <row r="68">
          <cell r="A68" t="str">
            <v>040503</v>
          </cell>
          <cell r="B68" t="str">
            <v>ATE 4,00 M DE PROFUNDIDADE (A)</v>
          </cell>
          <cell r="C68" t="str">
            <v>M3</v>
          </cell>
          <cell r="D68">
            <v>3.35</v>
          </cell>
        </row>
        <row r="69">
          <cell r="A69" t="str">
            <v>040504</v>
          </cell>
          <cell r="B69" t="str">
            <v>ATE 6,00 M DE PROFUNDIDADE (A)</v>
          </cell>
          <cell r="C69" t="str">
            <v>M3</v>
          </cell>
          <cell r="D69">
            <v>4.9400000000000004</v>
          </cell>
        </row>
        <row r="70">
          <cell r="A70" t="str">
            <v>040505</v>
          </cell>
          <cell r="B70" t="str">
            <v>ATE 8,00 M DE PROFUNDIDADE (A)</v>
          </cell>
          <cell r="C70" t="str">
            <v>M3</v>
          </cell>
          <cell r="D70">
            <v>7.64</v>
          </cell>
        </row>
        <row r="71">
          <cell r="A71" t="str">
            <v>040531</v>
          </cell>
          <cell r="B71" t="str">
            <v>ATE 2,00 M DE PROFUNDIDADE (B)</v>
          </cell>
          <cell r="C71" t="str">
            <v>M3</v>
          </cell>
          <cell r="D71">
            <v>2.11</v>
          </cell>
        </row>
        <row r="72">
          <cell r="A72" t="str">
            <v>040532</v>
          </cell>
          <cell r="B72" t="str">
            <v>ATE 3,00 M DE PROFUNDIDADE (B)</v>
          </cell>
          <cell r="C72" t="str">
            <v>M3</v>
          </cell>
          <cell r="D72">
            <v>2.3199999999999998</v>
          </cell>
        </row>
        <row r="73">
          <cell r="A73" t="str">
            <v>040533</v>
          </cell>
          <cell r="B73" t="str">
            <v>ATE 4,00 M DE PROFUNDIDADE (B)</v>
          </cell>
          <cell r="C73" t="str">
            <v>M3</v>
          </cell>
          <cell r="D73">
            <v>2.67</v>
          </cell>
        </row>
        <row r="74">
          <cell r="A74" t="str">
            <v>040534</v>
          </cell>
          <cell r="B74" t="str">
            <v>ATE 6,00 M DE PROFUNDIDADE (B)</v>
          </cell>
          <cell r="C74" t="str">
            <v>M3</v>
          </cell>
          <cell r="D74">
            <v>3.93</v>
          </cell>
        </row>
        <row r="75">
          <cell r="A75" t="str">
            <v>040535</v>
          </cell>
          <cell r="B75" t="str">
            <v>ATE 8,00 M DE PROFUNDIDADE (B)</v>
          </cell>
          <cell r="C75" t="str">
            <v>M3</v>
          </cell>
          <cell r="D75">
            <v>6.14</v>
          </cell>
        </row>
        <row r="76">
          <cell r="A76" t="str">
            <v>040551</v>
          </cell>
          <cell r="B76" t="str">
            <v>ATE 2,00 M DE PROFUNDIDADE (C)</v>
          </cell>
          <cell r="C76" t="str">
            <v>M3</v>
          </cell>
          <cell r="D76">
            <v>1.3</v>
          </cell>
        </row>
        <row r="77">
          <cell r="A77" t="str">
            <v>040552</v>
          </cell>
          <cell r="B77" t="str">
            <v>ATE 3,00 M DE PROFUNDIDADE (C)</v>
          </cell>
          <cell r="C77" t="str">
            <v>M3</v>
          </cell>
          <cell r="D77">
            <v>1.44</v>
          </cell>
        </row>
        <row r="78">
          <cell r="A78" t="str">
            <v>040553</v>
          </cell>
          <cell r="B78" t="str">
            <v>ATE 4,00 M DE PROFUNDIDADE (C)</v>
          </cell>
          <cell r="C78" t="str">
            <v>M3</v>
          </cell>
          <cell r="D78">
            <v>1.64</v>
          </cell>
        </row>
        <row r="79">
          <cell r="A79" t="str">
            <v>040554</v>
          </cell>
          <cell r="B79" t="str">
            <v>ATE 6,00 M DE PROFUNDIDADE (C)</v>
          </cell>
          <cell r="C79" t="str">
            <v>M3</v>
          </cell>
          <cell r="D79">
            <v>2.46</v>
          </cell>
        </row>
        <row r="80">
          <cell r="A80" t="str">
            <v>040555</v>
          </cell>
          <cell r="B80" t="str">
            <v>ATE 8,00 M DE PROFUNDIDADE (C)</v>
          </cell>
          <cell r="C80" t="str">
            <v>M3</v>
          </cell>
          <cell r="D80">
            <v>3.8</v>
          </cell>
        </row>
        <row r="82">
          <cell r="A82" t="str">
            <v>040600</v>
          </cell>
          <cell r="B82" t="str">
            <v>ESCAV.DE VALAS,QQ TERRENO EXCETO ROCHA-ADUTORAS,COLETORES TRONCO,INTERCEPTORES,EMISSARIOS E GALERIAS</v>
          </cell>
        </row>
        <row r="83">
          <cell r="A83" t="str">
            <v>040601</v>
          </cell>
          <cell r="B83" t="str">
            <v>ATE 2,00M DE PROFUNDIDADE (A)</v>
          </cell>
          <cell r="C83" t="str">
            <v>M3</v>
          </cell>
          <cell r="D83">
            <v>2.04</v>
          </cell>
        </row>
        <row r="84">
          <cell r="A84" t="str">
            <v>040602</v>
          </cell>
          <cell r="B84" t="str">
            <v>ALEM DE 2,00 M ATE 4,00 M DE PROFUNDIDADE (A)</v>
          </cell>
          <cell r="C84" t="str">
            <v>M3</v>
          </cell>
          <cell r="D84">
            <v>2.97</v>
          </cell>
        </row>
        <row r="85">
          <cell r="A85" t="str">
            <v>040603</v>
          </cell>
          <cell r="B85" t="str">
            <v>ALEM DE 4,00 M ATE 6,00 M DE PROFUNDIDADE (A)</v>
          </cell>
          <cell r="C85" t="str">
            <v>M3</v>
          </cell>
          <cell r="D85">
            <v>6.65</v>
          </cell>
        </row>
        <row r="86">
          <cell r="A86" t="str">
            <v>040604</v>
          </cell>
          <cell r="B86" t="str">
            <v>ALEM DE 6,00 M ATE 8,00 M DE PROFUNDIDADE (A)</v>
          </cell>
          <cell r="C86" t="str">
            <v>M3</v>
          </cell>
          <cell r="D86">
            <v>11.07</v>
          </cell>
        </row>
        <row r="87">
          <cell r="A87" t="str">
            <v>040631</v>
          </cell>
          <cell r="B87" t="str">
            <v>ATE 2,00 M DE PROFUNDIDADE (B)</v>
          </cell>
          <cell r="C87" t="str">
            <v>M3</v>
          </cell>
          <cell r="D87">
            <v>1.63</v>
          </cell>
        </row>
        <row r="88">
          <cell r="A88" t="str">
            <v>040632</v>
          </cell>
          <cell r="B88" t="str">
            <v>ALEM DE 2,00 M ATE 4,00 M DE PROFUNDIDADE (B)</v>
          </cell>
          <cell r="C88" t="str">
            <v>M3</v>
          </cell>
          <cell r="D88">
            <v>2.38</v>
          </cell>
        </row>
        <row r="89">
          <cell r="A89" t="str">
            <v>040633</v>
          </cell>
          <cell r="B89" t="str">
            <v>ALEM 4,00 M ATE 6,00 M DE PROFUNDIDADE (B)</v>
          </cell>
          <cell r="C89" t="str">
            <v>M3</v>
          </cell>
          <cell r="D89">
            <v>5.34</v>
          </cell>
        </row>
        <row r="90">
          <cell r="A90" t="str">
            <v>040634</v>
          </cell>
          <cell r="B90" t="str">
            <v>ALEM DE 6,00 M ATE 8,00 M DE PROFUNDIDADE (B)</v>
          </cell>
          <cell r="C90" t="str">
            <v>M3</v>
          </cell>
          <cell r="D90">
            <v>8.8800000000000008</v>
          </cell>
        </row>
        <row r="91">
          <cell r="A91" t="str">
            <v>040651</v>
          </cell>
          <cell r="B91" t="str">
            <v>ATE 2,00 M DE PROFUNDIDADE (C)</v>
          </cell>
          <cell r="C91" t="str">
            <v>M3</v>
          </cell>
          <cell r="D91">
            <v>1.01</v>
          </cell>
        </row>
        <row r="92">
          <cell r="A92" t="str">
            <v>040652</v>
          </cell>
          <cell r="B92" t="str">
            <v>ALEM DE 2,00 M ATE 4,00 M DE PROFUNDIDADE (C)</v>
          </cell>
          <cell r="C92" t="str">
            <v>M3</v>
          </cell>
          <cell r="D92">
            <v>1.48</v>
          </cell>
        </row>
        <row r="93">
          <cell r="A93" t="str">
            <v>040653</v>
          </cell>
          <cell r="B93" t="str">
            <v>ALEM DE 4,00 M ATE 6,00 M DE PROFUNDIDADE (C)</v>
          </cell>
          <cell r="C93" t="str">
            <v>M3</v>
          </cell>
          <cell r="D93">
            <v>3.32</v>
          </cell>
        </row>
        <row r="94">
          <cell r="A94" t="str">
            <v>040654</v>
          </cell>
          <cell r="B94" t="str">
            <v>ALEM DE 6,00 M ATE 8,00 M DE PROFUNDIDADE (C)</v>
          </cell>
          <cell r="C94" t="str">
            <v>M3</v>
          </cell>
          <cell r="D94">
            <v>5.51</v>
          </cell>
        </row>
        <row r="96">
          <cell r="A96" t="str">
            <v>040700</v>
          </cell>
          <cell r="B96" t="str">
            <v>ESCAVACAO MECANICA,QUALQUER TERRENO EXCETO ROCHA  DE POCOS E CAVAS</v>
          </cell>
        </row>
        <row r="97">
          <cell r="A97" t="str">
            <v>040701</v>
          </cell>
          <cell r="B97" t="str">
            <v>ATE 2,00M DE PROFUNDIDADE</v>
          </cell>
          <cell r="C97" t="str">
            <v>M3</v>
          </cell>
          <cell r="D97">
            <v>2.42</v>
          </cell>
        </row>
        <row r="98">
          <cell r="A98" t="str">
            <v>040702</v>
          </cell>
          <cell r="B98" t="str">
            <v>ALEM DE 2,00 M ATE 4,00 M DE PROFUNDIDADE</v>
          </cell>
          <cell r="C98" t="str">
            <v>M3</v>
          </cell>
          <cell r="D98">
            <v>3.51</v>
          </cell>
        </row>
        <row r="99">
          <cell r="A99" t="str">
            <v>040703</v>
          </cell>
          <cell r="B99" t="str">
            <v>ALEM DE 4,00 M ATE 6,00 M DE PROFUNDIDADE</v>
          </cell>
          <cell r="C99" t="str">
            <v>M3</v>
          </cell>
          <cell r="D99">
            <v>7.95</v>
          </cell>
        </row>
        <row r="100">
          <cell r="A100" t="str">
            <v>040704</v>
          </cell>
          <cell r="B100" t="str">
            <v>ALEM DE 6,00 M ATE 8,00 M DE PROFUNDIDADE</v>
          </cell>
          <cell r="C100" t="str">
            <v>M3</v>
          </cell>
          <cell r="D100">
            <v>13.28</v>
          </cell>
        </row>
        <row r="102">
          <cell r="A102" t="str">
            <v>040800</v>
          </cell>
          <cell r="B102" t="str">
            <v>ATERROS E RECOBRIMENTOS ESPECIAIS DE VALAS,CAVAS E POCOS</v>
          </cell>
        </row>
        <row r="103">
          <cell r="A103" t="str">
            <v>040801</v>
          </cell>
          <cell r="B103" t="str">
            <v>ADICIONAL DE PRECO PARA COMPACTACAO COM GC MAIOR OU IGUAL 95% PN, PROFUNDIDADE DA VALA ATE 1,50M (A)</v>
          </cell>
          <cell r="C103" t="str">
            <v>M3</v>
          </cell>
          <cell r="D103">
            <v>2.2000000000000002</v>
          </cell>
        </row>
        <row r="104">
          <cell r="A104" t="str">
            <v>040802</v>
          </cell>
          <cell r="B104" t="str">
            <v>ATERRO COMPACTADO SEM CONTROLE DE GC (A)</v>
          </cell>
          <cell r="C104" t="str">
            <v>M3</v>
          </cell>
          <cell r="D104">
            <v>5.51</v>
          </cell>
        </row>
        <row r="105">
          <cell r="A105" t="str">
            <v>040803</v>
          </cell>
          <cell r="B105" t="str">
            <v>ATERRO COMPACTADO COM GC MAIOR OU IGUAL 95 % PN (A)</v>
          </cell>
          <cell r="C105" t="str">
            <v>M3</v>
          </cell>
          <cell r="D105">
            <v>7.72</v>
          </cell>
        </row>
        <row r="106">
          <cell r="A106" t="str">
            <v>040804</v>
          </cell>
          <cell r="B106" t="str">
            <v>ATERRO COM AREIA (A)</v>
          </cell>
          <cell r="C106" t="str">
            <v>M3</v>
          </cell>
          <cell r="D106">
            <v>56.55</v>
          </cell>
        </row>
        <row r="107">
          <cell r="A107" t="str">
            <v>040805</v>
          </cell>
          <cell r="B107" t="str">
            <v>ENVOLTORIA COM AREIA (A)</v>
          </cell>
          <cell r="C107" t="str">
            <v>M3</v>
          </cell>
          <cell r="D107">
            <v>59.98</v>
          </cell>
        </row>
        <row r="108">
          <cell r="A108" t="str">
            <v>040806</v>
          </cell>
          <cell r="B108" t="str">
            <v>ENVOLTORIA DE CIMENTO E AREIA (A)</v>
          </cell>
          <cell r="C108" t="str">
            <v>M3</v>
          </cell>
          <cell r="D108">
            <v>151.93</v>
          </cell>
        </row>
        <row r="109">
          <cell r="A109" t="str">
            <v>040831</v>
          </cell>
          <cell r="B109" t="str">
            <v>ADICIONAL DE PRECO PARA COMPACTACAO COM GC MAIOR OU IGUAL 95% PN, PROFUNDIDADE DA VALA ATE 1,50M (B)</v>
          </cell>
          <cell r="C109" t="str">
            <v>M3</v>
          </cell>
          <cell r="D109">
            <v>1.78</v>
          </cell>
        </row>
        <row r="110">
          <cell r="A110" t="str">
            <v>040832</v>
          </cell>
          <cell r="B110" t="str">
            <v>ATERRO COMPACTADO SEM CONTROLE DE GC (B)</v>
          </cell>
          <cell r="C110" t="str">
            <v>M3</v>
          </cell>
          <cell r="D110">
            <v>4.4000000000000004</v>
          </cell>
        </row>
        <row r="111">
          <cell r="A111" t="str">
            <v>040833</v>
          </cell>
          <cell r="B111" t="str">
            <v>ATERRO COMPACTADO COM GC MAIOR OU IGUAL 95% PN (B)</v>
          </cell>
          <cell r="C111" t="str">
            <v>M3</v>
          </cell>
          <cell r="D111">
            <v>6.18</v>
          </cell>
        </row>
        <row r="112">
          <cell r="A112" t="str">
            <v>040834</v>
          </cell>
          <cell r="B112" t="str">
            <v>ATERRO COM AREIA (B)</v>
          </cell>
          <cell r="C112" t="str">
            <v>M3</v>
          </cell>
          <cell r="D112">
            <v>57.34</v>
          </cell>
        </row>
        <row r="113">
          <cell r="A113" t="str">
            <v>040835</v>
          </cell>
          <cell r="B113" t="str">
            <v>ENVOLTORIA COM AREIA (B)</v>
          </cell>
          <cell r="C113" t="str">
            <v>M3</v>
          </cell>
          <cell r="D113">
            <v>58</v>
          </cell>
        </row>
        <row r="114">
          <cell r="A114" t="str">
            <v>040836</v>
          </cell>
          <cell r="B114" t="str">
            <v>ENVOLTORIA DE CIMENTO COM AREIA (B)</v>
          </cell>
          <cell r="C114" t="str">
            <v>M3</v>
          </cell>
          <cell r="D114">
            <v>140.99</v>
          </cell>
        </row>
        <row r="115">
          <cell r="A115" t="str">
            <v>040851</v>
          </cell>
          <cell r="B115" t="str">
            <v>ADICIONAL DE PRECO PARA COMPACTACAO COM GC MAIOR OU IGUAL 95% PN, PROFUNDIDADE DA VALA ATE 1,50M (C)</v>
          </cell>
          <cell r="C115" t="str">
            <v>M3</v>
          </cell>
          <cell r="D115">
            <v>1.0900000000000001</v>
          </cell>
        </row>
        <row r="116">
          <cell r="A116" t="str">
            <v>040852</v>
          </cell>
          <cell r="B116" t="str">
            <v>ATERRO COMPACTADO SEM CONTROLE DE GC (C)</v>
          </cell>
          <cell r="C116" t="str">
            <v>M3</v>
          </cell>
          <cell r="D116">
            <v>2.75</v>
          </cell>
        </row>
        <row r="117">
          <cell r="A117" t="str">
            <v>040853</v>
          </cell>
          <cell r="B117" t="str">
            <v>ATERRO COMPACTADO COM GC MAIOR OU IGUAL A 95% PN (C)</v>
          </cell>
          <cell r="C117" t="str">
            <v>M3</v>
          </cell>
          <cell r="D117">
            <v>3.83</v>
          </cell>
        </row>
        <row r="118">
          <cell r="A118" t="str">
            <v>040854</v>
          </cell>
          <cell r="B118" t="str">
            <v>ATERRO COM AREIA (C)</v>
          </cell>
          <cell r="C118" t="str">
            <v>M3</v>
          </cell>
          <cell r="D118">
            <v>53.25</v>
          </cell>
        </row>
        <row r="119">
          <cell r="A119" t="str">
            <v>040855</v>
          </cell>
          <cell r="B119" t="str">
            <v>ENVOLTORIA COM AREIA (C)</v>
          </cell>
          <cell r="C119" t="str">
            <v>M3</v>
          </cell>
          <cell r="D119">
            <v>54.96</v>
          </cell>
        </row>
        <row r="120">
          <cell r="A120" t="str">
            <v>040856</v>
          </cell>
          <cell r="B120" t="str">
            <v>ENVOLTORIA DE CIMENTO E AREIA (C)</v>
          </cell>
          <cell r="C120" t="str">
            <v>M3</v>
          </cell>
          <cell r="D120">
            <v>124.55</v>
          </cell>
        </row>
        <row r="122">
          <cell r="A122" t="str">
            <v>040900</v>
          </cell>
          <cell r="B122" t="str">
            <v>MACICOS COMPACTADOS E COMPACTACAO DE AREAS</v>
          </cell>
        </row>
        <row r="123">
          <cell r="A123" t="str">
            <v>040901</v>
          </cell>
          <cell r="B123" t="str">
            <v>COMPACTACAO MECANIZADA DE AREAS COM GC MAIOR OU IGUAL 95 % PN</v>
          </cell>
          <cell r="C123" t="str">
            <v>M3</v>
          </cell>
          <cell r="D123">
            <v>2.48</v>
          </cell>
        </row>
        <row r="124">
          <cell r="A124" t="str">
            <v>040902</v>
          </cell>
          <cell r="B124" t="str">
            <v>COMPACTACAO MECANIZADA DE AREAS SEM CONTROLE DE GC</v>
          </cell>
          <cell r="C124" t="str">
            <v>M3</v>
          </cell>
          <cell r="D124">
            <v>1.18</v>
          </cell>
        </row>
        <row r="125">
          <cell r="A125" t="str">
            <v>040903</v>
          </cell>
          <cell r="B125" t="str">
            <v>MACICO DE TERRA (BARRAGENS)</v>
          </cell>
          <cell r="C125" t="str">
            <v>M3</v>
          </cell>
          <cell r="D125">
            <v>3.12</v>
          </cell>
        </row>
        <row r="126">
          <cell r="A126" t="str">
            <v>040904</v>
          </cell>
          <cell r="B126" t="str">
            <v>FILTRO DE AREIA</v>
          </cell>
          <cell r="C126" t="str">
            <v>M3</v>
          </cell>
          <cell r="D126">
            <v>77.59</v>
          </cell>
        </row>
        <row r="127">
          <cell r="A127" t="str">
            <v>040905</v>
          </cell>
          <cell r="B127" t="str">
            <v>FILTRO DE TRANSICAO</v>
          </cell>
          <cell r="C127" t="str">
            <v>M3</v>
          </cell>
          <cell r="D127">
            <v>70.37</v>
          </cell>
        </row>
        <row r="128">
          <cell r="A128" t="str">
            <v>040906</v>
          </cell>
          <cell r="B128" t="str">
            <v>MACICO DE ENROCAMENTO</v>
          </cell>
          <cell r="C128" t="str">
            <v>M3</v>
          </cell>
          <cell r="D128">
            <v>76.03</v>
          </cell>
        </row>
        <row r="129">
          <cell r="A129" t="str">
            <v>040907</v>
          </cell>
          <cell r="B129" t="str">
            <v>ENSECADEIRA COM SACOS DE AREIA (COM FORNECIMENTO DE AREIA)</v>
          </cell>
          <cell r="C129" t="str">
            <v>M3</v>
          </cell>
          <cell r="D129">
            <v>249.98</v>
          </cell>
        </row>
        <row r="130">
          <cell r="A130" t="str">
            <v>040908</v>
          </cell>
          <cell r="B130" t="str">
            <v>ENSECADEIRA COM SACOS (SEM FORNECIMENTO DE AREIA)</v>
          </cell>
          <cell r="C130" t="str">
            <v>M3</v>
          </cell>
          <cell r="D130">
            <v>204.02</v>
          </cell>
        </row>
        <row r="132">
          <cell r="A132" t="str">
            <v>041000</v>
          </cell>
          <cell r="B132" t="str">
            <v>CARGA, TRANSPORTE E DESCARGA</v>
          </cell>
        </row>
        <row r="133">
          <cell r="A133" t="str">
            <v>041001</v>
          </cell>
          <cell r="B133" t="str">
            <v>CARGA E DESCARGA DE SOLO (A)</v>
          </cell>
          <cell r="C133" t="str">
            <v>M3</v>
          </cell>
          <cell r="D133">
            <v>1.52</v>
          </cell>
        </row>
        <row r="134">
          <cell r="A134" t="str">
            <v>041002</v>
          </cell>
          <cell r="B134" t="str">
            <v>TRANSPORTE DE MATERIAL ESCAVADO - SOLO (A)</v>
          </cell>
          <cell r="C134" t="str">
            <v>M3XKM</v>
          </cell>
          <cell r="D134">
            <v>0.7</v>
          </cell>
        </row>
        <row r="135">
          <cell r="A135" t="str">
            <v>041003</v>
          </cell>
          <cell r="B135" t="str">
            <v>CARGA E DESCARGA DE ROCHA (A)</v>
          </cell>
          <cell r="C135" t="str">
            <v>M3</v>
          </cell>
          <cell r="D135">
            <v>1.82</v>
          </cell>
        </row>
        <row r="136">
          <cell r="A136" t="str">
            <v>041004</v>
          </cell>
          <cell r="B136" t="str">
            <v>TRANSPORTE DE MATERIAL ESCAVADO - ROCHA (A)</v>
          </cell>
          <cell r="C136" t="str">
            <v>M3XKM</v>
          </cell>
          <cell r="D136">
            <v>1.06</v>
          </cell>
        </row>
        <row r="137">
          <cell r="A137" t="str">
            <v>041031</v>
          </cell>
          <cell r="B137" t="str">
            <v>CARGA E DESCARGA DE SOLO (B)</v>
          </cell>
          <cell r="C137" t="str">
            <v>M3</v>
          </cell>
          <cell r="D137">
            <v>1.19</v>
          </cell>
        </row>
        <row r="138">
          <cell r="A138" t="str">
            <v>041032</v>
          </cell>
          <cell r="B138" t="str">
            <v>TRANSPORTE DE MATERIAL ESCAVADO - SOLO (B)</v>
          </cell>
          <cell r="C138" t="str">
            <v>M3XKM</v>
          </cell>
          <cell r="D138">
            <v>0.56999999999999995</v>
          </cell>
        </row>
        <row r="139">
          <cell r="A139" t="str">
            <v>041033</v>
          </cell>
          <cell r="B139" t="str">
            <v>CARGA E DESCARGA DE ROCHA (B)</v>
          </cell>
          <cell r="C139" t="str">
            <v>M3</v>
          </cell>
          <cell r="D139">
            <v>1.47</v>
          </cell>
        </row>
        <row r="140">
          <cell r="A140" t="str">
            <v>041034</v>
          </cell>
          <cell r="B140" t="str">
            <v>TRANSPORTE DE MATERIAL ESCAVADO - ROCHA (B)</v>
          </cell>
          <cell r="C140" t="str">
            <v>M3XKM</v>
          </cell>
          <cell r="D140">
            <v>0.85</v>
          </cell>
        </row>
        <row r="141">
          <cell r="A141" t="str">
            <v>041051</v>
          </cell>
          <cell r="B141" t="str">
            <v>CARGA E DESCARGA DE SOLO (C)</v>
          </cell>
          <cell r="C141" t="str">
            <v>M3</v>
          </cell>
          <cell r="D141">
            <v>0.73</v>
          </cell>
        </row>
        <row r="142">
          <cell r="A142" t="str">
            <v>041052</v>
          </cell>
          <cell r="B142" t="str">
            <v>TRANSPORTE DE MATERIAL ESCAVADO - SOLO (C)</v>
          </cell>
          <cell r="C142" t="str">
            <v>M3XKM</v>
          </cell>
          <cell r="D142">
            <v>0.34</v>
          </cell>
        </row>
        <row r="143">
          <cell r="A143" t="str">
            <v>041053</v>
          </cell>
          <cell r="B143" t="str">
            <v>CARGA E DESCARGA DE ROCHA (C)</v>
          </cell>
          <cell r="C143" t="str">
            <v>M3</v>
          </cell>
          <cell r="D143">
            <v>0.9</v>
          </cell>
        </row>
        <row r="144">
          <cell r="A144" t="str">
            <v>041054</v>
          </cell>
          <cell r="B144" t="str">
            <v>TRANSPORTE DE MATERIAL ESCAVADO - ROCHA (C)</v>
          </cell>
          <cell r="C144" t="str">
            <v>M3XKM</v>
          </cell>
          <cell r="D144">
            <v>0.53</v>
          </cell>
        </row>
        <row r="146">
          <cell r="A146" t="str">
            <v>050000</v>
          </cell>
          <cell r="B146" t="str">
            <v>ESCORAMENTOS</v>
          </cell>
        </row>
        <row r="147">
          <cell r="A147" t="str">
            <v>050100</v>
          </cell>
          <cell r="B147" t="str">
            <v>ESTRUTURAS DE ESCORAMENTO - MADEIRA</v>
          </cell>
        </row>
        <row r="148">
          <cell r="A148" t="str">
            <v>050101</v>
          </cell>
          <cell r="B148" t="str">
            <v>PONTALETEAMENTO (A)</v>
          </cell>
          <cell r="C148" t="str">
            <v>M2</v>
          </cell>
          <cell r="D148">
            <v>3.47</v>
          </cell>
        </row>
        <row r="149">
          <cell r="A149" t="str">
            <v>050102</v>
          </cell>
          <cell r="B149" t="str">
            <v>ESCORAMENTO DESCONTINUO (A)</v>
          </cell>
          <cell r="C149" t="str">
            <v>M2</v>
          </cell>
          <cell r="D149">
            <v>8.77</v>
          </cell>
        </row>
        <row r="150">
          <cell r="A150" t="str">
            <v>050103</v>
          </cell>
          <cell r="B150" t="str">
            <v>ESCORAMENTO CONTINUO (A)</v>
          </cell>
          <cell r="C150" t="str">
            <v>M2</v>
          </cell>
          <cell r="D150">
            <v>13.81</v>
          </cell>
        </row>
        <row r="151">
          <cell r="A151" t="str">
            <v>050104</v>
          </cell>
          <cell r="B151" t="str">
            <v>ESCORAMENTO ESPECIAL (A)</v>
          </cell>
          <cell r="C151" t="str">
            <v>M2</v>
          </cell>
          <cell r="D151">
            <v>23.58</v>
          </cell>
        </row>
        <row r="152">
          <cell r="A152" t="str">
            <v>050131</v>
          </cell>
          <cell r="B152" t="str">
            <v>PONTALETEAMENTO (B)</v>
          </cell>
          <cell r="C152" t="str">
            <v>M2</v>
          </cell>
          <cell r="D152">
            <v>3.08</v>
          </cell>
        </row>
        <row r="153">
          <cell r="A153" t="str">
            <v>050132</v>
          </cell>
          <cell r="B153" t="str">
            <v>ESCORAMENTO DESCONTINUO (B)</v>
          </cell>
          <cell r="C153" t="str">
            <v>M2</v>
          </cell>
          <cell r="D153">
            <v>7.83</v>
          </cell>
        </row>
        <row r="154">
          <cell r="A154" t="str">
            <v>050133</v>
          </cell>
          <cell r="B154" t="str">
            <v>ESCORAMENTO CONTINUO (B)</v>
          </cell>
          <cell r="C154" t="str">
            <v>M2</v>
          </cell>
          <cell r="D154">
            <v>12.36</v>
          </cell>
        </row>
        <row r="155">
          <cell r="A155" t="str">
            <v>050134</v>
          </cell>
          <cell r="B155" t="str">
            <v>ESCORAMENTO ESPECIAL (B)</v>
          </cell>
          <cell r="C155" t="str">
            <v>M2</v>
          </cell>
          <cell r="D155">
            <v>20.77</v>
          </cell>
        </row>
        <row r="156">
          <cell r="A156" t="str">
            <v>050151</v>
          </cell>
          <cell r="B156" t="str">
            <v>PONTALETEAMENTO (C)</v>
          </cell>
          <cell r="C156" t="str">
            <v>M2</v>
          </cell>
          <cell r="D156">
            <v>2.52</v>
          </cell>
        </row>
        <row r="157">
          <cell r="A157" t="str">
            <v>050152</v>
          </cell>
          <cell r="B157" t="str">
            <v>ESCORAMENTO DESCONTINUO (C)</v>
          </cell>
          <cell r="C157" t="str">
            <v>M2</v>
          </cell>
          <cell r="D157">
            <v>6.35</v>
          </cell>
        </row>
        <row r="158">
          <cell r="A158" t="str">
            <v>050153</v>
          </cell>
          <cell r="B158" t="str">
            <v>ESCORAMENTO CONTINUO (C)</v>
          </cell>
          <cell r="C158" t="str">
            <v>M2</v>
          </cell>
          <cell r="D158">
            <v>10.14</v>
          </cell>
        </row>
        <row r="159">
          <cell r="A159" t="str">
            <v>050154</v>
          </cell>
          <cell r="B159" t="str">
            <v>ESCORAMENTO ESPECIAL (C)</v>
          </cell>
          <cell r="C159" t="str">
            <v>M2</v>
          </cell>
          <cell r="D159">
            <v>16.579999999999998</v>
          </cell>
        </row>
        <row r="161">
          <cell r="A161" t="str">
            <v>050200</v>
          </cell>
          <cell r="B161" t="str">
            <v>ESTRUTURAS DE ESCORAMENTO METALICO - MADEIRA PARA VALAS</v>
          </cell>
        </row>
        <row r="162">
          <cell r="A162" t="str">
            <v>050201</v>
          </cell>
          <cell r="B162" t="str">
            <v>ESCORAMENTO COM 1 QUADRO  - LONGARINAS E ESTRONCAS METALICAS (A)</v>
          </cell>
          <cell r="C162" t="str">
            <v>M2</v>
          </cell>
          <cell r="D162">
            <v>53.33</v>
          </cell>
        </row>
        <row r="163">
          <cell r="A163" t="str">
            <v>050202</v>
          </cell>
          <cell r="B163" t="str">
            <v>ESCORAMENTO COM 2 QUADROS - LONGARINAS E ESTRONCAS METALICAS (A)</v>
          </cell>
          <cell r="C163" t="str">
            <v>M2</v>
          </cell>
          <cell r="D163">
            <v>56.61</v>
          </cell>
        </row>
        <row r="164">
          <cell r="A164" t="str">
            <v>050203</v>
          </cell>
          <cell r="B164" t="str">
            <v>ESCORAMENTO COM 3 QUADROS - LONGARINAS E ENTRONCAS METALICAS (A)</v>
          </cell>
          <cell r="C164" t="str">
            <v>M2</v>
          </cell>
          <cell r="D164">
            <v>61.33</v>
          </cell>
        </row>
        <row r="165">
          <cell r="A165" t="str">
            <v>050204</v>
          </cell>
          <cell r="B165" t="str">
            <v>ESCORAMENTO COM 1 QUADRO - ESTRONCAS DE MADEIRA SEM LONGARINAS (A)</v>
          </cell>
          <cell r="C165" t="str">
            <v>M2</v>
          </cell>
          <cell r="D165">
            <v>42.24</v>
          </cell>
        </row>
        <row r="166">
          <cell r="A166" t="str">
            <v>050205</v>
          </cell>
          <cell r="B166" t="str">
            <v>ESCORAMENTO COM 2 QUADROS - ESTRONCAS DE MADEIRA SEM LONGARINAS (A)</v>
          </cell>
          <cell r="C166" t="str">
            <v>M2</v>
          </cell>
          <cell r="D166">
            <v>45.63</v>
          </cell>
        </row>
        <row r="167">
          <cell r="A167" t="str">
            <v>050206</v>
          </cell>
          <cell r="B167" t="str">
            <v>ESCORAMENTO COM 3 QUADROS - ESTRONCAS DE MADEIRA SEM LONGARINAS (A)</v>
          </cell>
          <cell r="C167" t="str">
            <v>M2</v>
          </cell>
          <cell r="D167">
            <v>49.71</v>
          </cell>
        </row>
        <row r="168">
          <cell r="A168" t="str">
            <v>050231</v>
          </cell>
          <cell r="B168" t="str">
            <v>ESCORAMENTO COM 1 QUADRO - LONGARINAS E ESTRONCAS METALICAS (B)</v>
          </cell>
          <cell r="C168" t="str">
            <v>M2</v>
          </cell>
          <cell r="D168">
            <v>45.48</v>
          </cell>
        </row>
        <row r="169">
          <cell r="A169" t="str">
            <v>050232</v>
          </cell>
          <cell r="B169" t="str">
            <v>ESCORAMENTO COM 2 QUADROS - LONGARINAS E ESTRONCAS METALICAS (B)</v>
          </cell>
          <cell r="C169" t="str">
            <v>M2</v>
          </cell>
          <cell r="D169">
            <v>48.18</v>
          </cell>
        </row>
        <row r="170">
          <cell r="A170" t="str">
            <v>050233</v>
          </cell>
          <cell r="B170" t="str">
            <v>ESCORAMENTO COM 3 QUADROS - LONGARINAS E ESTRONCAS METALICAS (B)</v>
          </cell>
          <cell r="C170" t="str">
            <v>M2</v>
          </cell>
          <cell r="D170">
            <v>52.29</v>
          </cell>
        </row>
        <row r="171">
          <cell r="A171" t="str">
            <v>050234</v>
          </cell>
          <cell r="B171" t="str">
            <v>ESCORAMENTO COM 1 QUADRO - ESTRONCAS DE MADEIRA SEM LONGARINAS (B)</v>
          </cell>
          <cell r="C171" t="str">
            <v>M2</v>
          </cell>
          <cell r="D171">
            <v>35.799999999999997</v>
          </cell>
        </row>
        <row r="172">
          <cell r="A172" t="str">
            <v>050235</v>
          </cell>
          <cell r="B172" t="str">
            <v>ESCORAMENTO COM 2 QUADROS - ESTRONCAS DE MADEIRA SEM LONGARINAS (B)</v>
          </cell>
          <cell r="C172" t="str">
            <v>M2</v>
          </cell>
          <cell r="D172">
            <v>38.58</v>
          </cell>
        </row>
        <row r="173">
          <cell r="A173" t="str">
            <v>050236</v>
          </cell>
          <cell r="B173" t="str">
            <v>ESCORAMENTO COM 3 QUADROS - ESTRONCAS DE MADEIRA SEM LONGARINAS (B)</v>
          </cell>
          <cell r="C173" t="str">
            <v>M2</v>
          </cell>
          <cell r="D173">
            <v>42.01</v>
          </cell>
        </row>
        <row r="174">
          <cell r="A174" t="str">
            <v>050251</v>
          </cell>
          <cell r="B174" t="str">
            <v>ESCORAMENTO COM 1 QUADRO - LONGARINAS E ESTRONCAS METALICAS (C)</v>
          </cell>
          <cell r="C174" t="str">
            <v>M2</v>
          </cell>
          <cell r="D174">
            <v>33.75</v>
          </cell>
        </row>
        <row r="175">
          <cell r="A175" t="str">
            <v>050252</v>
          </cell>
          <cell r="B175" t="str">
            <v>ESCORAMENTO COM 2 QUADROS - LONGARINAS E ESTRONCAS METALICAS (C)</v>
          </cell>
          <cell r="C175" t="str">
            <v>M2</v>
          </cell>
          <cell r="D175">
            <v>35.64</v>
          </cell>
        </row>
        <row r="176">
          <cell r="A176" t="str">
            <v>050253</v>
          </cell>
          <cell r="B176" t="str">
            <v>ESCORAMENTO COM 3 QUADROS - LONGARINAS E ESTRONCAS METALICAS (C)</v>
          </cell>
          <cell r="C176" t="str">
            <v>M2</v>
          </cell>
          <cell r="D176">
            <v>38.71</v>
          </cell>
        </row>
        <row r="177">
          <cell r="A177" t="str">
            <v>050254</v>
          </cell>
          <cell r="B177" t="str">
            <v>ESCORAMENTO COM 1 QUADRO - ESTRONCAS DE MADEIRA SEM LONGARINAS (C)</v>
          </cell>
          <cell r="C177" t="str">
            <v>M2</v>
          </cell>
          <cell r="D177">
            <v>26.13</v>
          </cell>
        </row>
        <row r="178">
          <cell r="A178" t="str">
            <v>050255</v>
          </cell>
          <cell r="B178" t="str">
            <v>ESCORAMENTO COM 2 QUADROS - ESTRONCAS DE MADEIRA SEM LONGARINAS (C)</v>
          </cell>
          <cell r="C178" t="str">
            <v>M2</v>
          </cell>
          <cell r="D178">
            <v>28.1</v>
          </cell>
        </row>
        <row r="179">
          <cell r="A179" t="str">
            <v>050256</v>
          </cell>
          <cell r="B179" t="str">
            <v>ESCORAMENTO COM 3 QUADROS - ESTRONCAS DE MADEIRA SEM LONGARINAS (C)</v>
          </cell>
          <cell r="C179" t="str">
            <v>M2</v>
          </cell>
          <cell r="D179">
            <v>30.16</v>
          </cell>
        </row>
        <row r="181">
          <cell r="A181" t="str">
            <v>050300</v>
          </cell>
          <cell r="B181" t="str">
            <v>ESTRUTURAS DE ESCORAMENTO METALICO - MADEIRA PARA POCOS E CAVAS</v>
          </cell>
        </row>
        <row r="182">
          <cell r="A182" t="str">
            <v>050301</v>
          </cell>
          <cell r="B182" t="str">
            <v>ESCORAMENTO COM 1 QUADRO  - LONGARINAS E ESTRONCAS METALICAS</v>
          </cell>
          <cell r="C182" t="str">
            <v>M2</v>
          </cell>
          <cell r="D182">
            <v>65.099999999999994</v>
          </cell>
        </row>
        <row r="183">
          <cell r="A183" t="str">
            <v>050302</v>
          </cell>
          <cell r="B183" t="str">
            <v>ESCORAMENTO COM 2 QUADROS - LONGARINAS E ENTRONCAS METALICAS</v>
          </cell>
          <cell r="C183" t="str">
            <v>M2</v>
          </cell>
          <cell r="D183">
            <v>68.86</v>
          </cell>
        </row>
        <row r="184">
          <cell r="A184" t="str">
            <v>050303</v>
          </cell>
          <cell r="B184" t="str">
            <v>ESCORAMENTO COM 3 QUADROS - LONGARINAS E ESTRONCAS METALICAS</v>
          </cell>
          <cell r="C184" t="str">
            <v>M2</v>
          </cell>
          <cell r="D184">
            <v>74.489999999999995</v>
          </cell>
        </row>
        <row r="186">
          <cell r="A186" t="str">
            <v>050400</v>
          </cell>
          <cell r="B186" t="str">
            <v>SERVICOS E  ELEMENTOS ADICIONAIS AS ESTRUTURAS DE ESCORAMENTO EM MADEIRA E METALICO - MADEIRA</v>
          </cell>
        </row>
        <row r="187">
          <cell r="A187" t="str">
            <v>050401</v>
          </cell>
          <cell r="B187" t="str">
            <v>MATERIAL PERDIDO - MADEIRA</v>
          </cell>
          <cell r="C187" t="str">
            <v>M3</v>
          </cell>
          <cell r="D187">
            <v>250.04</v>
          </cell>
        </row>
        <row r="188">
          <cell r="A188" t="str">
            <v>050402</v>
          </cell>
          <cell r="B188" t="str">
            <v>MATERIAL PERDIDO - METALICO</v>
          </cell>
          <cell r="C188" t="str">
            <v>KG</v>
          </cell>
          <cell r="D188">
            <v>0.57999999999999996</v>
          </cell>
        </row>
        <row r="189">
          <cell r="A189" t="str">
            <v>050403</v>
          </cell>
          <cell r="B189" t="str">
            <v>MATERIAL PERDIDO - ESTRONCA DE EUCALIPTO</v>
          </cell>
          <cell r="C189" t="str">
            <v>M</v>
          </cell>
          <cell r="D189">
            <v>2.2799999999999998</v>
          </cell>
        </row>
        <row r="191">
          <cell r="A191" t="str">
            <v>050500</v>
          </cell>
          <cell r="B191" t="str">
            <v>ESTRUTURAS DE CIMBRAMENTO</v>
          </cell>
        </row>
        <row r="192">
          <cell r="A192" t="str">
            <v>050501</v>
          </cell>
          <cell r="B192" t="str">
            <v>CIMBRAMENTO DE MADEIRA</v>
          </cell>
          <cell r="C192" t="str">
            <v>M3</v>
          </cell>
          <cell r="D192">
            <v>17.86</v>
          </cell>
        </row>
        <row r="193">
          <cell r="A193" t="str">
            <v>050502</v>
          </cell>
          <cell r="B193" t="str">
            <v>CIMBRAMENTO TUBULAR</v>
          </cell>
          <cell r="C193" t="str">
            <v>M3XME</v>
          </cell>
          <cell r="D193">
            <v>8.1999999999999993</v>
          </cell>
        </row>
        <row r="195">
          <cell r="A195" t="str">
            <v>060000</v>
          </cell>
          <cell r="B195" t="str">
            <v>ESGOTAMENTOS</v>
          </cell>
        </row>
        <row r="196">
          <cell r="A196" t="str">
            <v>060100</v>
          </cell>
          <cell r="B196" t="str">
            <v>AGUAS SUPERFICIAIS</v>
          </cell>
        </row>
        <row r="197">
          <cell r="A197" t="str">
            <v>060101</v>
          </cell>
          <cell r="B197" t="str">
            <v>ESGOTAMENTO COM BOMBAS DE SUPERFICIE OU SUBMERSAS</v>
          </cell>
          <cell r="C197" t="str">
            <v>HPXH</v>
          </cell>
          <cell r="D197">
            <v>0.42</v>
          </cell>
        </row>
        <row r="199">
          <cell r="A199" t="str">
            <v>060200</v>
          </cell>
          <cell r="B199" t="str">
            <v>REBAIXAMENTO DE LENCOL FREATICO</v>
          </cell>
        </row>
        <row r="201">
          <cell r="A201" t="str">
            <v>060300</v>
          </cell>
          <cell r="B201" t="str">
            <v>MEIA CANA DE CONCRETO</v>
          </cell>
        </row>
        <row r="202">
          <cell r="A202" t="str">
            <v>060301</v>
          </cell>
          <cell r="B202" t="str">
            <v>MEIA CANA DE CONCRETO, DIAMETRO 200 MM</v>
          </cell>
          <cell r="C202" t="str">
            <v>M</v>
          </cell>
          <cell r="D202">
            <v>16.37</v>
          </cell>
        </row>
        <row r="203">
          <cell r="A203" t="str">
            <v>060302</v>
          </cell>
          <cell r="B203" t="str">
            <v>MEIA CANA DE CONCRETO, DIAMETRO 300 MM</v>
          </cell>
          <cell r="C203" t="str">
            <v>M</v>
          </cell>
          <cell r="D203">
            <v>22.26</v>
          </cell>
        </row>
        <row r="204">
          <cell r="A204" t="str">
            <v>060303</v>
          </cell>
          <cell r="B204" t="str">
            <v>MEIA CANA DE CONCRETO, DIAMETRO 400 MM</v>
          </cell>
          <cell r="C204" t="str">
            <v>M</v>
          </cell>
          <cell r="D204">
            <v>26.71</v>
          </cell>
        </row>
        <row r="205">
          <cell r="A205" t="str">
            <v>060304</v>
          </cell>
          <cell r="B205" t="str">
            <v>MEIA CANA DE CONCRETO, DIAMETRO 500 MM</v>
          </cell>
          <cell r="C205" t="str">
            <v>M</v>
          </cell>
          <cell r="D205">
            <v>40.4</v>
          </cell>
        </row>
        <row r="206">
          <cell r="A206" t="str">
            <v>060305</v>
          </cell>
          <cell r="B206" t="str">
            <v>MEIA CANA DE CONCRETO, DIAMETRO 600 MM</v>
          </cell>
          <cell r="C206" t="str">
            <v>M</v>
          </cell>
          <cell r="D206">
            <v>40.409999999999997</v>
          </cell>
        </row>
        <row r="208">
          <cell r="A208" t="str">
            <v>060400</v>
          </cell>
          <cell r="B208" t="str">
            <v>DRENAGEM SUBTERRANEA</v>
          </cell>
        </row>
        <row r="209">
          <cell r="A209" t="str">
            <v>060401</v>
          </cell>
          <cell r="B209" t="str">
            <v>DRENAGEM COM TUBOS DE PVC</v>
          </cell>
          <cell r="C209" t="str">
            <v>M</v>
          </cell>
          <cell r="D209">
            <v>35.67</v>
          </cell>
        </row>
        <row r="210">
          <cell r="A210" t="str">
            <v>060402</v>
          </cell>
          <cell r="B210" t="str">
            <v>DRENAGEM COM TUBOS CERAMICOS</v>
          </cell>
          <cell r="C210" t="str">
            <v>M</v>
          </cell>
          <cell r="D210">
            <v>26.22</v>
          </cell>
        </row>
        <row r="211">
          <cell r="A211" t="str">
            <v>060403</v>
          </cell>
          <cell r="B211" t="str">
            <v>DRENAGEM COM TUBOS DE CONCRETO</v>
          </cell>
          <cell r="C211" t="str">
            <v>M</v>
          </cell>
          <cell r="D211">
            <v>30.27</v>
          </cell>
        </row>
        <row r="212">
          <cell r="A212" t="str">
            <v>060404</v>
          </cell>
          <cell r="B212" t="str">
            <v>DRENAGEM COM MANTA NAO TECIDA DE POLIESTER</v>
          </cell>
          <cell r="C212" t="str">
            <v>M2</v>
          </cell>
          <cell r="D212">
            <v>3.95</v>
          </cell>
        </row>
        <row r="213">
          <cell r="A213" t="str">
            <v>060405</v>
          </cell>
          <cell r="B213" t="str">
            <v>DRENO VERTICAL DE PEDRISCO</v>
          </cell>
          <cell r="C213" t="str">
            <v>M</v>
          </cell>
          <cell r="D213">
            <v>9.84</v>
          </cell>
        </row>
        <row r="215">
          <cell r="A215" t="str">
            <v>060500</v>
          </cell>
          <cell r="B215" t="str">
            <v>DRENAGEM COM CALHA</v>
          </cell>
        </row>
        <row r="216">
          <cell r="A216" t="str">
            <v>060501</v>
          </cell>
          <cell r="B216" t="str">
            <v>DRENAGEM COM CANALETE 49 OU 45</v>
          </cell>
          <cell r="C216" t="str">
            <v>M</v>
          </cell>
          <cell r="D216">
            <v>20.079999999999998</v>
          </cell>
        </row>
        <row r="218">
          <cell r="A218" t="str">
            <v>070000</v>
          </cell>
          <cell r="B218" t="str">
            <v>OBRAS DE CONTENCAO</v>
          </cell>
        </row>
        <row r="219">
          <cell r="A219" t="str">
            <v>070100</v>
          </cell>
          <cell r="B219" t="str">
            <v>PROTECOES</v>
          </cell>
        </row>
        <row r="220">
          <cell r="A220" t="str">
            <v>070101</v>
          </cell>
          <cell r="B220" t="str">
            <v>PROTECAO COM PEDRA DE MAO SEM MANTA</v>
          </cell>
          <cell r="C220" t="str">
            <v>M3</v>
          </cell>
          <cell r="D220">
            <v>138.57</v>
          </cell>
        </row>
        <row r="221">
          <cell r="A221" t="str">
            <v>070102</v>
          </cell>
          <cell r="B221" t="str">
            <v>PROTECAO COM PEDRA DE MAO E MANTA</v>
          </cell>
          <cell r="C221" t="str">
            <v>M3</v>
          </cell>
          <cell r="D221">
            <v>144.62</v>
          </cell>
        </row>
        <row r="222">
          <cell r="A222" t="str">
            <v>070103</v>
          </cell>
          <cell r="B222" t="str">
            <v>PROTECAO COM GABIOES</v>
          </cell>
          <cell r="C222" t="str">
            <v>M3</v>
          </cell>
          <cell r="D222">
            <v>222.17</v>
          </cell>
        </row>
        <row r="223">
          <cell r="A223" t="str">
            <v>070104</v>
          </cell>
          <cell r="B223" t="str">
            <v>PROTECAO COM MANTA NAO TECIDA DE POLIESTER</v>
          </cell>
          <cell r="C223" t="str">
            <v>KG</v>
          </cell>
          <cell r="D223">
            <v>17.72</v>
          </cell>
        </row>
        <row r="224">
          <cell r="A224" t="str">
            <v>070105</v>
          </cell>
          <cell r="B224" t="str">
            <v>PROTECAO COM PINTURA BETUMINOSA</v>
          </cell>
          <cell r="C224" t="str">
            <v>M2</v>
          </cell>
          <cell r="D224">
            <v>9.76</v>
          </cell>
        </row>
        <row r="226">
          <cell r="A226" t="str">
            <v>080000</v>
          </cell>
          <cell r="B226" t="str">
            <v>FUNDACOES E ESTRUTURAS</v>
          </cell>
        </row>
        <row r="227">
          <cell r="A227" t="str">
            <v>080100</v>
          </cell>
          <cell r="B227" t="str">
            <v>ESTACAS</v>
          </cell>
        </row>
        <row r="228">
          <cell r="A228" t="str">
            <v>080101</v>
          </cell>
          <cell r="B228" t="str">
            <v>ESTACA DE EUCALIPTO (COM CASCA), DIAMETRO 20 CM</v>
          </cell>
          <cell r="C228" t="str">
            <v>M</v>
          </cell>
          <cell r="D228">
            <v>22.92</v>
          </cell>
        </row>
        <row r="229">
          <cell r="A229" t="str">
            <v>080102</v>
          </cell>
          <cell r="B229" t="str">
            <v>ESTACA DE EUCALIPTO (COM CASCA), DIAMETRO 25 CM</v>
          </cell>
          <cell r="C229" t="str">
            <v>M</v>
          </cell>
          <cell r="D229">
            <v>29.19</v>
          </cell>
        </row>
        <row r="230">
          <cell r="A230" t="str">
            <v>080103</v>
          </cell>
          <cell r="B230" t="str">
            <v>ESTACA DE EUCALIPTO (COM CASCA), DIAMETRO 30 CM</v>
          </cell>
          <cell r="C230" t="str">
            <v>M</v>
          </cell>
          <cell r="D230">
            <v>39.24</v>
          </cell>
        </row>
        <row r="231">
          <cell r="A231" t="str">
            <v>080104</v>
          </cell>
          <cell r="B231" t="str">
            <v>ESTACA DE CONCRETO, CAPACIDADE 20 T</v>
          </cell>
          <cell r="C231" t="str">
            <v>M</v>
          </cell>
          <cell r="D231">
            <v>39.11</v>
          </cell>
        </row>
        <row r="232">
          <cell r="A232" t="str">
            <v>080105</v>
          </cell>
          <cell r="B232" t="str">
            <v>ESTACA DE CONCRETO, CAPACIDADE 30 T</v>
          </cell>
          <cell r="C232" t="str">
            <v>M</v>
          </cell>
          <cell r="D232">
            <v>45.03</v>
          </cell>
        </row>
        <row r="233">
          <cell r="A233" t="str">
            <v>080106</v>
          </cell>
          <cell r="B233" t="str">
            <v>ESTACA DE CONCRETO, CAPACIDADE 40 T</v>
          </cell>
          <cell r="C233" t="str">
            <v>M</v>
          </cell>
          <cell r="D233">
            <v>53.43</v>
          </cell>
        </row>
        <row r="234">
          <cell r="A234" t="str">
            <v>080107</v>
          </cell>
          <cell r="B234" t="str">
            <v>ESTACA DE CONCRETO, CAPACIDADE 60 T</v>
          </cell>
          <cell r="C234" t="str">
            <v>M</v>
          </cell>
          <cell r="D234">
            <v>75.88</v>
          </cell>
        </row>
        <row r="235">
          <cell r="A235" t="str">
            <v>080108</v>
          </cell>
          <cell r="B235" t="str">
            <v>ESTACA DE CONCRETO, CAPACIDADE 80 T</v>
          </cell>
          <cell r="C235" t="str">
            <v>M</v>
          </cell>
          <cell r="D235">
            <v>103</v>
          </cell>
        </row>
        <row r="237">
          <cell r="A237" t="str">
            <v>080200</v>
          </cell>
          <cell r="B237" t="str">
            <v>BROCAS DE CONCRETO</v>
          </cell>
        </row>
        <row r="238">
          <cell r="A238" t="str">
            <v>080201</v>
          </cell>
          <cell r="B238" t="str">
            <v>BROCA DE CONCRETO, DIAMETRO 15 CM</v>
          </cell>
          <cell r="C238" t="str">
            <v>M</v>
          </cell>
          <cell r="D238">
            <v>19.489999999999998</v>
          </cell>
        </row>
        <row r="239">
          <cell r="A239" t="str">
            <v>080202</v>
          </cell>
          <cell r="B239" t="str">
            <v>BROCA DE CONCRETO, DIAMETRO 20 CM</v>
          </cell>
          <cell r="C239" t="str">
            <v>M</v>
          </cell>
          <cell r="D239">
            <v>24.95</v>
          </cell>
        </row>
        <row r="240">
          <cell r="A240" t="str">
            <v>080203</v>
          </cell>
          <cell r="B240" t="str">
            <v>BROCA DE CONCRETO, DIAMETRO 25 CM</v>
          </cell>
          <cell r="C240" t="str">
            <v>M</v>
          </cell>
          <cell r="D240">
            <v>34.22</v>
          </cell>
        </row>
        <row r="242">
          <cell r="A242" t="str">
            <v>080300</v>
          </cell>
          <cell r="B242" t="str">
            <v>TUBULOES</v>
          </cell>
        </row>
        <row r="243">
          <cell r="A243" t="str">
            <v>080301</v>
          </cell>
          <cell r="B243" t="str">
            <v>ESCAVACAO PARA TUBULAO - FUSTE</v>
          </cell>
          <cell r="C243" t="str">
            <v>M3</v>
          </cell>
          <cell r="D243">
            <v>156.68</v>
          </cell>
        </row>
        <row r="244">
          <cell r="A244" t="str">
            <v>080302</v>
          </cell>
          <cell r="B244" t="str">
            <v>ESCAVACAO PARA TUBULAO - BASE</v>
          </cell>
          <cell r="C244" t="str">
            <v>M3</v>
          </cell>
          <cell r="D244">
            <v>211.25</v>
          </cell>
        </row>
        <row r="246">
          <cell r="A246" t="str">
            <v>080400</v>
          </cell>
          <cell r="B246" t="str">
            <v>LASTROS</v>
          </cell>
        </row>
        <row r="247">
          <cell r="A247" t="str">
            <v>080401</v>
          </cell>
          <cell r="B247" t="str">
            <v>LASTRO DE AREIA (A)</v>
          </cell>
          <cell r="C247" t="str">
            <v>M3</v>
          </cell>
          <cell r="D247">
            <v>83.44</v>
          </cell>
        </row>
        <row r="248">
          <cell r="A248" t="str">
            <v>080402</v>
          </cell>
          <cell r="B248" t="str">
            <v>LASTRO DE PEDRA BRITADA (A)</v>
          </cell>
          <cell r="C248" t="str">
            <v>M3</v>
          </cell>
          <cell r="D248">
            <v>79.319999999999993</v>
          </cell>
        </row>
        <row r="249">
          <cell r="A249" t="str">
            <v>080403</v>
          </cell>
          <cell r="B249" t="str">
            <v>LASTRO DE PEDRA DE MAO (A)</v>
          </cell>
          <cell r="C249" t="str">
            <v>M3</v>
          </cell>
          <cell r="D249">
            <v>72.97</v>
          </cell>
        </row>
        <row r="250">
          <cell r="A250" t="str">
            <v>080404</v>
          </cell>
          <cell r="B250" t="str">
            <v>TAPETE DE ARGAMASSA (A)</v>
          </cell>
          <cell r="C250" t="str">
            <v>M3</v>
          </cell>
          <cell r="D250">
            <v>265.04000000000002</v>
          </cell>
        </row>
        <row r="251">
          <cell r="A251" t="str">
            <v>080431</v>
          </cell>
          <cell r="B251" t="str">
            <v>LASTRO DE AREIA (B)</v>
          </cell>
          <cell r="C251" t="str">
            <v>M3</v>
          </cell>
          <cell r="D251">
            <v>76.72</v>
          </cell>
        </row>
        <row r="252">
          <cell r="A252" t="str">
            <v>080432</v>
          </cell>
          <cell r="B252" t="str">
            <v>LASTRO DE PEDRA BRITADA (B)</v>
          </cell>
          <cell r="C252" t="str">
            <v>M3</v>
          </cell>
          <cell r="D252">
            <v>71.27</v>
          </cell>
        </row>
        <row r="253">
          <cell r="A253" t="str">
            <v>080433</v>
          </cell>
          <cell r="B253" t="str">
            <v>LASTRO DE PEDRA DE MAO (B)</v>
          </cell>
          <cell r="C253" t="str">
            <v>M3</v>
          </cell>
          <cell r="D253">
            <v>65.09</v>
          </cell>
        </row>
        <row r="254">
          <cell r="A254" t="str">
            <v>080434</v>
          </cell>
          <cell r="B254" t="str">
            <v>TAPETE DE ARGAMASSA (B)</v>
          </cell>
          <cell r="C254" t="str">
            <v>M3</v>
          </cell>
          <cell r="D254">
            <v>232.44</v>
          </cell>
        </row>
        <row r="255">
          <cell r="A255" t="str">
            <v>080451</v>
          </cell>
          <cell r="B255" t="str">
            <v>LASTRO DE AREIA (C)</v>
          </cell>
          <cell r="C255" t="str">
            <v>M3</v>
          </cell>
          <cell r="D255">
            <v>66.64</v>
          </cell>
        </row>
        <row r="256">
          <cell r="A256" t="str">
            <v>080452</v>
          </cell>
          <cell r="B256" t="str">
            <v>LASTRO DE PEDRA BRITADA (C)</v>
          </cell>
          <cell r="C256" t="str">
            <v>M3</v>
          </cell>
          <cell r="D256">
            <v>59.23</v>
          </cell>
        </row>
        <row r="257">
          <cell r="A257" t="str">
            <v>080453</v>
          </cell>
          <cell r="B257" t="str">
            <v>LASTRO DE PEDRA DE MAO (C)</v>
          </cell>
          <cell r="C257" t="str">
            <v>M3</v>
          </cell>
          <cell r="D257">
            <v>53.3</v>
          </cell>
        </row>
        <row r="258">
          <cell r="A258" t="str">
            <v>080454</v>
          </cell>
          <cell r="B258" t="str">
            <v>TAPETE DE ARGAMASSA (C)</v>
          </cell>
          <cell r="C258" t="str">
            <v>M3</v>
          </cell>
          <cell r="D258">
            <v>183.63</v>
          </cell>
        </row>
        <row r="260">
          <cell r="A260" t="str">
            <v>080500</v>
          </cell>
          <cell r="B260" t="str">
            <v>LASTRO PARA ASSENTAMENTO DE TUBOS E PECAS</v>
          </cell>
        </row>
        <row r="261">
          <cell r="A261" t="str">
            <v>080501</v>
          </cell>
          <cell r="B261" t="str">
            <v>PARA TUBOS E PECAS, DIAMETRO 100 MM (A)</v>
          </cell>
          <cell r="C261" t="str">
            <v>M</v>
          </cell>
          <cell r="D261">
            <v>11.74</v>
          </cell>
        </row>
        <row r="262">
          <cell r="A262" t="str">
            <v>080502</v>
          </cell>
          <cell r="B262" t="str">
            <v>PARA TUBOS E PECAS, DIAMETRO 150 MM (A)</v>
          </cell>
          <cell r="C262" t="str">
            <v>M</v>
          </cell>
          <cell r="D262">
            <v>12.34</v>
          </cell>
        </row>
        <row r="263">
          <cell r="A263" t="str">
            <v>080503</v>
          </cell>
          <cell r="B263" t="str">
            <v>PARA TUBOS E PECAS, DIAMETRO 175 MM (A)</v>
          </cell>
          <cell r="C263" t="str">
            <v>M</v>
          </cell>
          <cell r="D263">
            <v>12.64</v>
          </cell>
        </row>
        <row r="264">
          <cell r="A264" t="str">
            <v>080504</v>
          </cell>
          <cell r="B264" t="str">
            <v>PARA TUBOS E PECAS, DIAMETRO 200 MM (A)</v>
          </cell>
          <cell r="C264" t="str">
            <v>M</v>
          </cell>
          <cell r="D264">
            <v>12.94</v>
          </cell>
        </row>
        <row r="265">
          <cell r="A265" t="str">
            <v>080505</v>
          </cell>
          <cell r="B265" t="str">
            <v>PARA TUBOS E PECAS, DIAMETRO 250 MM (A)</v>
          </cell>
          <cell r="C265" t="str">
            <v>M</v>
          </cell>
          <cell r="D265">
            <v>13.53</v>
          </cell>
        </row>
        <row r="266">
          <cell r="A266" t="str">
            <v>080506</v>
          </cell>
          <cell r="B266" t="str">
            <v>PARA TUBOS E PECAS, DIAMETRO 300 MM (A)</v>
          </cell>
          <cell r="C266" t="str">
            <v>M</v>
          </cell>
          <cell r="D266">
            <v>14.12</v>
          </cell>
        </row>
        <row r="267">
          <cell r="A267" t="str">
            <v>080507</v>
          </cell>
          <cell r="B267" t="str">
            <v>PARA TUBOS E PECAS, DIAMETRO 350 MM (A)</v>
          </cell>
          <cell r="C267" t="str">
            <v>M</v>
          </cell>
          <cell r="D267">
            <v>14.72</v>
          </cell>
        </row>
        <row r="268">
          <cell r="A268" t="str">
            <v>080508</v>
          </cell>
          <cell r="B268" t="str">
            <v>PARA TUBOS E PECAS, DIAMETRO 375 MM (A)</v>
          </cell>
          <cell r="C268" t="str">
            <v>M</v>
          </cell>
          <cell r="D268">
            <v>15.08</v>
          </cell>
        </row>
        <row r="269">
          <cell r="A269" t="str">
            <v>080509</v>
          </cell>
          <cell r="B269" t="str">
            <v>PARA TUBOS E PECAS, DIAMETRO 400 MM (A)</v>
          </cell>
          <cell r="C269" t="str">
            <v>M</v>
          </cell>
          <cell r="D269">
            <v>15.32</v>
          </cell>
        </row>
        <row r="270">
          <cell r="A270" t="str">
            <v>080510</v>
          </cell>
          <cell r="B270" t="str">
            <v>PARA TUBOS E PECAS, DIAMETRO 450 MM (A)</v>
          </cell>
          <cell r="C270" t="str">
            <v>M</v>
          </cell>
          <cell r="D270">
            <v>15.9</v>
          </cell>
        </row>
        <row r="271">
          <cell r="A271" t="str">
            <v>080531</v>
          </cell>
          <cell r="B271" t="str">
            <v>PARA TUBOS E PECAS, DIAM. 100 MM (B)</v>
          </cell>
          <cell r="C271" t="str">
            <v>M</v>
          </cell>
          <cell r="D271">
            <v>10.16</v>
          </cell>
        </row>
        <row r="272">
          <cell r="A272" t="str">
            <v>080532</v>
          </cell>
          <cell r="B272" t="str">
            <v>PARA TUBOS E PECAS, DIAM. 150 MM (B)</v>
          </cell>
          <cell r="C272" t="str">
            <v>M</v>
          </cell>
          <cell r="D272">
            <v>10.69</v>
          </cell>
        </row>
        <row r="273">
          <cell r="A273" t="str">
            <v>080533</v>
          </cell>
          <cell r="B273" t="str">
            <v>PARA TUBOS E PECAS, DIAM. 175 MM (B)</v>
          </cell>
          <cell r="C273" t="str">
            <v>M</v>
          </cell>
          <cell r="D273">
            <v>10.97</v>
          </cell>
        </row>
        <row r="274">
          <cell r="A274" t="str">
            <v>080534</v>
          </cell>
          <cell r="B274" t="str">
            <v>PARA TUBOS E PECAS, DIAM. 200 MM (B)</v>
          </cell>
          <cell r="C274" t="str">
            <v>M</v>
          </cell>
          <cell r="D274">
            <v>11.22</v>
          </cell>
        </row>
        <row r="275">
          <cell r="A275" t="str">
            <v>080535</v>
          </cell>
          <cell r="B275" t="str">
            <v>PARA TUBOS E PECAS, DIAM. 250 MM (B)</v>
          </cell>
          <cell r="C275" t="str">
            <v>M</v>
          </cell>
          <cell r="D275">
            <v>11.77</v>
          </cell>
        </row>
        <row r="276">
          <cell r="A276" t="str">
            <v>080536</v>
          </cell>
          <cell r="B276" t="str">
            <v>PARA TUBOS E PECAS, DIAM. 300 MM (B)</v>
          </cell>
          <cell r="C276" t="str">
            <v>M</v>
          </cell>
          <cell r="D276">
            <v>12.3</v>
          </cell>
        </row>
        <row r="277">
          <cell r="A277" t="str">
            <v>080537</v>
          </cell>
          <cell r="B277" t="str">
            <v>PARA TUBOS E PECAS, DIAM. 350 MM (B)</v>
          </cell>
          <cell r="C277" t="str">
            <v>M</v>
          </cell>
          <cell r="D277">
            <v>12.83</v>
          </cell>
        </row>
        <row r="278">
          <cell r="A278" t="str">
            <v>080538</v>
          </cell>
          <cell r="B278" t="str">
            <v>PARA TUBOS E PECAS, DIAM. 375 MM (B)</v>
          </cell>
          <cell r="C278" t="str">
            <v>M</v>
          </cell>
          <cell r="D278">
            <v>13.15</v>
          </cell>
        </row>
        <row r="279">
          <cell r="A279" t="str">
            <v>080539</v>
          </cell>
          <cell r="B279" t="str">
            <v>PARA TUBOS E PECAS, DIAM. 400 MM (B)</v>
          </cell>
          <cell r="C279" t="str">
            <v>M</v>
          </cell>
          <cell r="D279">
            <v>13.36</v>
          </cell>
        </row>
        <row r="280">
          <cell r="A280" t="str">
            <v>080540</v>
          </cell>
          <cell r="B280" t="str">
            <v>PARA TUBOS E PECAS, DIAM. 450 MM (B)</v>
          </cell>
          <cell r="C280" t="str">
            <v>M</v>
          </cell>
          <cell r="D280">
            <v>13.89</v>
          </cell>
        </row>
        <row r="281">
          <cell r="A281" t="str">
            <v>080551</v>
          </cell>
          <cell r="B281" t="str">
            <v>PARA TUBOS E PECAS, DIAM. 100 MM (C)</v>
          </cell>
          <cell r="C281" t="str">
            <v>M</v>
          </cell>
          <cell r="D281">
            <v>7.8</v>
          </cell>
        </row>
        <row r="282">
          <cell r="A282" t="str">
            <v>080552</v>
          </cell>
          <cell r="B282" t="str">
            <v>PARA TUBOS E PECAS, DIAM. 150 MM (C)</v>
          </cell>
          <cell r="C282" t="str">
            <v>M</v>
          </cell>
          <cell r="D282">
            <v>8.24</v>
          </cell>
        </row>
        <row r="283">
          <cell r="A283" t="str">
            <v>080553</v>
          </cell>
          <cell r="B283" t="str">
            <v>PARA TUBOS E PECAS, DIAM. 175 MM (C)</v>
          </cell>
          <cell r="C283" t="str">
            <v>M</v>
          </cell>
          <cell r="D283">
            <v>8.4700000000000006</v>
          </cell>
        </row>
        <row r="284">
          <cell r="A284" t="str">
            <v>080554</v>
          </cell>
          <cell r="B284" t="str">
            <v>PARA TUBOS E PECAS, DIAM. 200 MM (C)</v>
          </cell>
          <cell r="C284" t="str">
            <v>M</v>
          </cell>
          <cell r="D284">
            <v>8.69</v>
          </cell>
        </row>
        <row r="285">
          <cell r="A285" t="str">
            <v>080555</v>
          </cell>
          <cell r="B285" t="str">
            <v>PARA TUBOS E PECAS, DIAM. 250 MM (C)</v>
          </cell>
          <cell r="C285" t="str">
            <v>M</v>
          </cell>
          <cell r="D285">
            <v>9.1300000000000008</v>
          </cell>
        </row>
        <row r="286">
          <cell r="A286" t="str">
            <v>080556</v>
          </cell>
          <cell r="B286" t="str">
            <v>PARA TUBOS E PECAS, DIAM. 300 MM (C)</v>
          </cell>
          <cell r="C286" t="str">
            <v>M</v>
          </cell>
          <cell r="D286">
            <v>9.57</v>
          </cell>
        </row>
        <row r="287">
          <cell r="A287" t="str">
            <v>080557</v>
          </cell>
          <cell r="B287" t="str">
            <v>PARA TUBOS E PECAS, 350 MM (C)</v>
          </cell>
          <cell r="C287" t="str">
            <v>M</v>
          </cell>
          <cell r="D287">
            <v>10.01</v>
          </cell>
        </row>
        <row r="288">
          <cell r="A288" t="str">
            <v>080558</v>
          </cell>
          <cell r="B288" t="str">
            <v>PARA TUBOS E PECAS, DIAM. 375 MM (C)</v>
          </cell>
          <cell r="C288" t="str">
            <v>M</v>
          </cell>
          <cell r="D288">
            <v>10.28</v>
          </cell>
        </row>
        <row r="289">
          <cell r="A289" t="str">
            <v>080559</v>
          </cell>
          <cell r="B289" t="str">
            <v>PARA TUBOS E PECAS, DIAM. 400 MM (C)</v>
          </cell>
          <cell r="C289" t="str">
            <v>M</v>
          </cell>
          <cell r="D289">
            <v>10.46</v>
          </cell>
        </row>
        <row r="290">
          <cell r="A290" t="str">
            <v>080560</v>
          </cell>
          <cell r="B290" t="str">
            <v>PARA TUBOS E PECAS, DIAM. 450 MM (C)</v>
          </cell>
          <cell r="C290" t="str">
            <v>M</v>
          </cell>
          <cell r="D290">
            <v>10.9</v>
          </cell>
        </row>
        <row r="292">
          <cell r="A292" t="str">
            <v>080600</v>
          </cell>
          <cell r="B292" t="str">
            <v>LASTRO, LAJE E BERCO PARA ASSENTAMENTO DE TUBOS E PECAS</v>
          </cell>
        </row>
        <row r="293">
          <cell r="A293" t="str">
            <v>080601</v>
          </cell>
          <cell r="B293" t="str">
            <v>PARA TUBOS E PECAS, DIAMETRO 100 MM (A)</v>
          </cell>
          <cell r="C293" t="str">
            <v>M</v>
          </cell>
          <cell r="D293">
            <v>33.01</v>
          </cell>
        </row>
        <row r="294">
          <cell r="A294" t="str">
            <v>080602</v>
          </cell>
          <cell r="B294" t="str">
            <v>PARA TUBOS E PECAS, DIAMETRO 150 MM (A)</v>
          </cell>
          <cell r="C294" t="str">
            <v>M</v>
          </cell>
          <cell r="D294">
            <v>33.92</v>
          </cell>
        </row>
        <row r="295">
          <cell r="A295" t="str">
            <v>080603</v>
          </cell>
          <cell r="B295" t="str">
            <v>PARA TUBOS E PECAS, DIAMETRO 175 MM (A)</v>
          </cell>
          <cell r="C295" t="str">
            <v>M</v>
          </cell>
          <cell r="D295">
            <v>37.950000000000003</v>
          </cell>
        </row>
        <row r="296">
          <cell r="A296" t="str">
            <v>080604</v>
          </cell>
          <cell r="B296" t="str">
            <v>PARA TUBOS E PECAS, DIAMETRO 200 MM (A)</v>
          </cell>
          <cell r="C296" t="str">
            <v>M</v>
          </cell>
          <cell r="D296">
            <v>40.76</v>
          </cell>
        </row>
        <row r="297">
          <cell r="A297" t="str">
            <v>080605</v>
          </cell>
          <cell r="B297" t="str">
            <v>PARA TUBOS E PECAS, DIAMETRO 250 MM (A)</v>
          </cell>
          <cell r="C297" t="str">
            <v>M</v>
          </cell>
          <cell r="D297">
            <v>43.99</v>
          </cell>
        </row>
        <row r="298">
          <cell r="A298" t="str">
            <v>080606</v>
          </cell>
          <cell r="B298" t="str">
            <v>PARA TUBOS E PECAS, DIAMETRO 300 MM (A)</v>
          </cell>
          <cell r="C298" t="str">
            <v>M</v>
          </cell>
          <cell r="D298">
            <v>49.82</v>
          </cell>
        </row>
        <row r="299">
          <cell r="A299" t="str">
            <v>080607</v>
          </cell>
          <cell r="B299" t="str">
            <v>PARA TUBOS E PECAS, DIAMETRO 350 MM (A)</v>
          </cell>
          <cell r="C299" t="str">
            <v>M</v>
          </cell>
          <cell r="D299">
            <v>53.02</v>
          </cell>
        </row>
        <row r="300">
          <cell r="A300" t="str">
            <v>080608</v>
          </cell>
          <cell r="B300" t="str">
            <v>PARA TUBOS E PECAS, DIAMETRO 375 MM (A)</v>
          </cell>
          <cell r="C300" t="str">
            <v>M</v>
          </cell>
          <cell r="D300">
            <v>57.12</v>
          </cell>
        </row>
        <row r="301">
          <cell r="A301" t="str">
            <v>080609</v>
          </cell>
          <cell r="B301" t="str">
            <v>PARA TUBOS E PECAS, DIAMETRO 400 MM (A)</v>
          </cell>
          <cell r="C301" t="str">
            <v>M</v>
          </cell>
          <cell r="D301">
            <v>58.79</v>
          </cell>
        </row>
        <row r="302">
          <cell r="A302" t="str">
            <v>080610</v>
          </cell>
          <cell r="B302" t="str">
            <v>PARA TUBOS E PECAS, DIAMETRO 450 MM (A)</v>
          </cell>
          <cell r="C302" t="str">
            <v>M</v>
          </cell>
          <cell r="D302">
            <v>64.989999999999995</v>
          </cell>
        </row>
        <row r="303">
          <cell r="A303" t="str">
            <v>080631</v>
          </cell>
          <cell r="B303" t="str">
            <v>PARA TUBOS E PECAS, DIAM. 100 MM (B)</v>
          </cell>
          <cell r="C303" t="str">
            <v>M</v>
          </cell>
          <cell r="D303">
            <v>29.95</v>
          </cell>
        </row>
        <row r="304">
          <cell r="A304" t="str">
            <v>080632</v>
          </cell>
          <cell r="B304" t="str">
            <v>PARA TUBOS E PECAS, DIAM. 150 MM (B)</v>
          </cell>
          <cell r="C304" t="str">
            <v>M</v>
          </cell>
          <cell r="D304">
            <v>30.78</v>
          </cell>
        </row>
        <row r="305">
          <cell r="A305" t="str">
            <v>080633</v>
          </cell>
          <cell r="B305" t="str">
            <v>PARA TUBOS E PECAS, DIAM. 175 MM (B)</v>
          </cell>
          <cell r="C305" t="str">
            <v>M</v>
          </cell>
          <cell r="D305">
            <v>34.47</v>
          </cell>
        </row>
        <row r="306">
          <cell r="A306" t="str">
            <v>080634</v>
          </cell>
          <cell r="B306" t="str">
            <v>PARA TUBOS E PECAS, DIAM. 200 MM (B)</v>
          </cell>
          <cell r="C306" t="str">
            <v>M</v>
          </cell>
          <cell r="D306">
            <v>37.130000000000003</v>
          </cell>
        </row>
        <row r="307">
          <cell r="A307" t="str">
            <v>080635</v>
          </cell>
          <cell r="B307" t="str">
            <v>PARA TUBOS E PECAS, DIAM. 250 MM (B)</v>
          </cell>
          <cell r="C307" t="str">
            <v>M</v>
          </cell>
          <cell r="D307">
            <v>40.17</v>
          </cell>
        </row>
        <row r="308">
          <cell r="A308" t="str">
            <v>080636</v>
          </cell>
          <cell r="B308" t="str">
            <v>PARA TUBOS E PECAS, DIAM. 300 MM (B)</v>
          </cell>
          <cell r="C308" t="str">
            <v>M</v>
          </cell>
          <cell r="D308">
            <v>45.64</v>
          </cell>
        </row>
        <row r="309">
          <cell r="A309" t="str">
            <v>080637</v>
          </cell>
          <cell r="B309" t="str">
            <v>PARA TUBOS E PECAS, DIAM. 350 MM (B)</v>
          </cell>
          <cell r="C309" t="str">
            <v>M</v>
          </cell>
          <cell r="D309">
            <v>48.66</v>
          </cell>
        </row>
        <row r="310">
          <cell r="A310" t="str">
            <v>080638</v>
          </cell>
          <cell r="B310" t="str">
            <v>PARA TUBOS E PECAS, DIAM. 375 MM (B)</v>
          </cell>
          <cell r="C310" t="str">
            <v>M</v>
          </cell>
          <cell r="D310">
            <v>52.48</v>
          </cell>
        </row>
        <row r="311">
          <cell r="A311" t="str">
            <v>080639</v>
          </cell>
          <cell r="B311" t="str">
            <v>PARA TUBOS E PECAS, DIAM. 400 MM (B)</v>
          </cell>
          <cell r="C311" t="str">
            <v>M</v>
          </cell>
          <cell r="D311">
            <v>54.06</v>
          </cell>
        </row>
        <row r="312">
          <cell r="A312" t="str">
            <v>080640</v>
          </cell>
          <cell r="B312" t="str">
            <v>PARA TUBOS E PECAS, DIAM. 450 MM (B)</v>
          </cell>
          <cell r="C312" t="str">
            <v>M</v>
          </cell>
          <cell r="D312">
            <v>59.88</v>
          </cell>
        </row>
        <row r="313">
          <cell r="A313" t="str">
            <v>080651</v>
          </cell>
          <cell r="B313" t="str">
            <v>PARA TUBOS E PECAS, DIAM. 100 MM (C)</v>
          </cell>
          <cell r="C313" t="str">
            <v>M</v>
          </cell>
          <cell r="D313">
            <v>25.42</v>
          </cell>
        </row>
        <row r="314">
          <cell r="A314" t="str">
            <v>080652</v>
          </cell>
          <cell r="B314" t="str">
            <v>PARA TUBOS E PECAS, DIAM. 150 MM (C)</v>
          </cell>
          <cell r="C314" t="str">
            <v>M</v>
          </cell>
          <cell r="D314">
            <v>25.25</v>
          </cell>
        </row>
        <row r="315">
          <cell r="A315" t="str">
            <v>080653</v>
          </cell>
          <cell r="B315" t="str">
            <v>PARA TUBOS E PECAS, DIAM. 175 MM (C)</v>
          </cell>
          <cell r="C315" t="str">
            <v>M</v>
          </cell>
          <cell r="D315">
            <v>29.35</v>
          </cell>
        </row>
        <row r="316">
          <cell r="A316" t="str">
            <v>080654</v>
          </cell>
          <cell r="B316" t="str">
            <v>PARA TUBOS E PECAS, DIAM. 200 MM (C)</v>
          </cell>
          <cell r="C316" t="str">
            <v>M</v>
          </cell>
          <cell r="D316">
            <v>31.8</v>
          </cell>
        </row>
        <row r="317">
          <cell r="A317" t="str">
            <v>080655</v>
          </cell>
          <cell r="B317" t="str">
            <v>PARA TUBOS E PECAS, DIAM. 250 MM (C)</v>
          </cell>
          <cell r="C317" t="str">
            <v>M</v>
          </cell>
          <cell r="D317">
            <v>34.549999999999997</v>
          </cell>
        </row>
        <row r="318">
          <cell r="A318" t="str">
            <v>080656</v>
          </cell>
          <cell r="B318" t="str">
            <v>PARA TUBOS E PECAS, DIAM. 300 MM (C)</v>
          </cell>
          <cell r="C318" t="str">
            <v>M</v>
          </cell>
          <cell r="D318">
            <v>39.47</v>
          </cell>
        </row>
        <row r="319">
          <cell r="A319" t="str">
            <v>080657</v>
          </cell>
          <cell r="B319" t="str">
            <v>PARA TUBOS E PECAS, DIAM. 350 MM (C)</v>
          </cell>
          <cell r="C319" t="str">
            <v>M</v>
          </cell>
          <cell r="D319">
            <v>42.21</v>
          </cell>
        </row>
        <row r="320">
          <cell r="A320" t="str">
            <v>080658</v>
          </cell>
          <cell r="B320" t="str">
            <v>PARA TUBOS E PECAS, DIAM. 375 MM (C)</v>
          </cell>
          <cell r="C320" t="str">
            <v>M</v>
          </cell>
          <cell r="D320">
            <v>45.61</v>
          </cell>
        </row>
        <row r="321">
          <cell r="A321" t="str">
            <v>080659</v>
          </cell>
          <cell r="B321" t="str">
            <v>PARA TUBOS E PECAS, DIAM. 400 MM (C)</v>
          </cell>
          <cell r="C321" t="str">
            <v>M</v>
          </cell>
          <cell r="D321">
            <v>47.08</v>
          </cell>
        </row>
        <row r="322">
          <cell r="A322" t="str">
            <v>080660</v>
          </cell>
          <cell r="B322" t="str">
            <v>PARA TUBOS E PECAS, DIAM. 450 MM (C)</v>
          </cell>
          <cell r="C322" t="str">
            <v>M</v>
          </cell>
          <cell r="D322">
            <v>52.33</v>
          </cell>
        </row>
        <row r="324">
          <cell r="A324" t="str">
            <v>080700</v>
          </cell>
          <cell r="B324" t="str">
            <v>ANCORAGEM PARA REDES</v>
          </cell>
        </row>
        <row r="325">
          <cell r="A325" t="str">
            <v>080701</v>
          </cell>
          <cell r="B325" t="str">
            <v>PONTALETE DE PEROBA</v>
          </cell>
          <cell r="C325" t="str">
            <v>UN</v>
          </cell>
          <cell r="D325">
            <v>14.17</v>
          </cell>
        </row>
        <row r="327">
          <cell r="A327" t="str">
            <v>080800</v>
          </cell>
          <cell r="B327" t="str">
            <v>ANCORAGEM EM CONCRETO PARA PECAS</v>
          </cell>
        </row>
        <row r="328">
          <cell r="A328" t="str">
            <v>080801</v>
          </cell>
          <cell r="B328" t="str">
            <v>CAP E PLUG, DIAMETRO 150 MM</v>
          </cell>
          <cell r="C328" t="str">
            <v>UN</v>
          </cell>
          <cell r="D328">
            <v>20.45</v>
          </cell>
        </row>
        <row r="329">
          <cell r="A329" t="str">
            <v>080802</v>
          </cell>
          <cell r="B329" t="str">
            <v>CAP E PLUG, DIAMETRO 200 MM</v>
          </cell>
          <cell r="C329" t="str">
            <v>UN</v>
          </cell>
          <cell r="D329">
            <v>29.11</v>
          </cell>
        </row>
        <row r="330">
          <cell r="A330" t="str">
            <v>080803</v>
          </cell>
          <cell r="B330" t="str">
            <v>CAP E PLUG, DIAMETRO 250 MM</v>
          </cell>
          <cell r="C330" t="str">
            <v>UN</v>
          </cell>
          <cell r="D330">
            <v>38.5</v>
          </cell>
        </row>
        <row r="331">
          <cell r="A331" t="str">
            <v>080804</v>
          </cell>
          <cell r="B331" t="str">
            <v>CAP E PLUG, DIAMETRO 300 MM</v>
          </cell>
          <cell r="C331" t="str">
            <v>UN</v>
          </cell>
          <cell r="D331">
            <v>48.85</v>
          </cell>
        </row>
        <row r="332">
          <cell r="A332" t="str">
            <v>080805</v>
          </cell>
          <cell r="B332" t="str">
            <v>CAP E PLUG, DIAMETRO 350 MM</v>
          </cell>
          <cell r="C332" t="str">
            <v>UN</v>
          </cell>
          <cell r="D332">
            <v>59.9</v>
          </cell>
        </row>
        <row r="333">
          <cell r="A333" t="str">
            <v>080806</v>
          </cell>
          <cell r="B333" t="str">
            <v>CAP E PLUG, DIAMETRO 400 MM</v>
          </cell>
          <cell r="C333" t="str">
            <v>UN</v>
          </cell>
          <cell r="D333">
            <v>71.959999999999994</v>
          </cell>
        </row>
        <row r="334">
          <cell r="A334" t="str">
            <v>080807</v>
          </cell>
          <cell r="B334" t="str">
            <v>CURVA 11 GRAUS 15 MIN., DIAMETRO 150 MM</v>
          </cell>
          <cell r="C334" t="str">
            <v>UN</v>
          </cell>
          <cell r="D334">
            <v>28.87</v>
          </cell>
        </row>
        <row r="335">
          <cell r="A335" t="str">
            <v>080808</v>
          </cell>
          <cell r="B335" t="str">
            <v>CURVA 11 GRAUS 15 MIN., DIAMETRO 200 MM</v>
          </cell>
          <cell r="C335" t="str">
            <v>UN</v>
          </cell>
          <cell r="D335">
            <v>36.36</v>
          </cell>
        </row>
        <row r="336">
          <cell r="A336" t="str">
            <v>080809</v>
          </cell>
          <cell r="B336" t="str">
            <v>CURVA 11 GRAUS 15 MIN., DIAMETRO 250 MM</v>
          </cell>
          <cell r="C336" t="str">
            <v>UN</v>
          </cell>
          <cell r="D336">
            <v>42.69</v>
          </cell>
        </row>
        <row r="337">
          <cell r="A337" t="str">
            <v>080810</v>
          </cell>
          <cell r="B337" t="str">
            <v>CURVA 11 GRAUS 15 MIN., DIAMETRO 300 MM</v>
          </cell>
          <cell r="C337" t="str">
            <v>UN</v>
          </cell>
          <cell r="D337">
            <v>51.13</v>
          </cell>
        </row>
        <row r="338">
          <cell r="A338" t="str">
            <v>080811</v>
          </cell>
          <cell r="B338" t="str">
            <v>CURVA 11 GRAUS 15 MIN., DIAMETRO 350 MM</v>
          </cell>
          <cell r="C338" t="str">
            <v>UN</v>
          </cell>
          <cell r="D338">
            <v>63.22</v>
          </cell>
        </row>
        <row r="339">
          <cell r="A339" t="str">
            <v>080812</v>
          </cell>
          <cell r="B339" t="str">
            <v>CURVA 11 GRAUS 15 MIN., DIAMETRO 400 MM</v>
          </cell>
          <cell r="C339" t="str">
            <v>UN</v>
          </cell>
          <cell r="D339">
            <v>80.02</v>
          </cell>
        </row>
        <row r="340">
          <cell r="A340" t="str">
            <v>080813</v>
          </cell>
          <cell r="B340" t="str">
            <v>CURVA 22 GRAUS 30 MIN., DIAMETRO 150 MM</v>
          </cell>
          <cell r="C340" t="str">
            <v>UN</v>
          </cell>
          <cell r="D340">
            <v>32.1</v>
          </cell>
        </row>
        <row r="341">
          <cell r="A341" t="str">
            <v>080814</v>
          </cell>
          <cell r="B341" t="str">
            <v>CURVA 22 GRAUS 30 MIN., DIAMETRO 200 MM</v>
          </cell>
          <cell r="C341" t="str">
            <v>UN</v>
          </cell>
          <cell r="D341">
            <v>39.68</v>
          </cell>
        </row>
        <row r="342">
          <cell r="A342" t="str">
            <v>080815</v>
          </cell>
          <cell r="B342" t="str">
            <v>CURVA 22 GRAUS 30 MIN., DIAMETRO 250 MM</v>
          </cell>
          <cell r="C342" t="str">
            <v>UN</v>
          </cell>
          <cell r="D342">
            <v>46.08</v>
          </cell>
        </row>
        <row r="343">
          <cell r="A343" t="str">
            <v>080816</v>
          </cell>
          <cell r="B343" t="str">
            <v>CURVA 22 GRAUS 30 MIN., DIAMETRO 300 MM</v>
          </cell>
          <cell r="C343" t="str">
            <v>UN</v>
          </cell>
          <cell r="D343">
            <v>55.14</v>
          </cell>
        </row>
        <row r="344">
          <cell r="A344" t="str">
            <v>080817</v>
          </cell>
          <cell r="B344" t="str">
            <v>CURVA 22 GRAUS 30 MIN., DIAMETRO 350 MM</v>
          </cell>
          <cell r="C344" t="str">
            <v>UN</v>
          </cell>
          <cell r="D344">
            <v>67.45</v>
          </cell>
        </row>
        <row r="345">
          <cell r="A345" t="str">
            <v>080818</v>
          </cell>
          <cell r="B345" t="str">
            <v>CURVA 22 GRAUS 30 MIN., DIAMETRO 400 MM</v>
          </cell>
          <cell r="C345" t="str">
            <v>UN</v>
          </cell>
          <cell r="D345">
            <v>84.72</v>
          </cell>
        </row>
        <row r="346">
          <cell r="A346" t="str">
            <v>080819</v>
          </cell>
          <cell r="B346" t="str">
            <v>CURVA 45 GRAUS DIAMETRO 150 MM</v>
          </cell>
          <cell r="C346" t="str">
            <v>UN</v>
          </cell>
          <cell r="D346">
            <v>30.51</v>
          </cell>
        </row>
        <row r="347">
          <cell r="A347" t="str">
            <v>080820</v>
          </cell>
          <cell r="B347" t="str">
            <v>CURVA 45 GRAUS DIAMETRO 200 MM</v>
          </cell>
          <cell r="C347" t="str">
            <v>UN</v>
          </cell>
          <cell r="D347">
            <v>38.72</v>
          </cell>
        </row>
        <row r="348">
          <cell r="A348" t="str">
            <v>080821</v>
          </cell>
          <cell r="B348" t="str">
            <v>CURVA 45 GRAUS DIAMETRO 250 MM</v>
          </cell>
          <cell r="C348" t="str">
            <v>UN</v>
          </cell>
          <cell r="D348">
            <v>46.69</v>
          </cell>
        </row>
        <row r="349">
          <cell r="A349" t="str">
            <v>080822</v>
          </cell>
          <cell r="B349" t="str">
            <v>CURVA 45 GRAUS DIAMETRO 300 MM</v>
          </cell>
          <cell r="C349" t="str">
            <v>UN</v>
          </cell>
          <cell r="D349">
            <v>55.96</v>
          </cell>
        </row>
        <row r="350">
          <cell r="A350" t="str">
            <v>080823</v>
          </cell>
          <cell r="B350" t="str">
            <v>CURVA 45 GRAUS DIAMETRO 350 MM</v>
          </cell>
          <cell r="C350" t="str">
            <v>UN</v>
          </cell>
          <cell r="D350">
            <v>72.209999999999994</v>
          </cell>
        </row>
        <row r="351">
          <cell r="A351" t="str">
            <v>080824</v>
          </cell>
          <cell r="B351" t="str">
            <v>CURVA 45 GRAUS DIAMETRO 400 MM</v>
          </cell>
          <cell r="C351" t="str">
            <v>UN</v>
          </cell>
          <cell r="D351">
            <v>92.74</v>
          </cell>
        </row>
        <row r="352">
          <cell r="A352" t="str">
            <v>080825</v>
          </cell>
          <cell r="B352" t="str">
            <v>CURVA 90 GRAUS E TE, DIAMETRO 150 MM</v>
          </cell>
          <cell r="C352" t="str">
            <v>UN</v>
          </cell>
          <cell r="D352">
            <v>52.05</v>
          </cell>
        </row>
        <row r="353">
          <cell r="A353" t="str">
            <v>080826</v>
          </cell>
          <cell r="B353" t="str">
            <v>CURVA 90 GRAUS E TE, DIAMETRO 200 MM</v>
          </cell>
          <cell r="C353" t="str">
            <v>UN</v>
          </cell>
          <cell r="D353">
            <v>56.17</v>
          </cell>
        </row>
        <row r="354">
          <cell r="A354" t="str">
            <v>080827</v>
          </cell>
          <cell r="B354" t="str">
            <v>CURVA 90 GRAUS E TE, DIAMETRO 250 MM</v>
          </cell>
          <cell r="C354" t="str">
            <v>UN</v>
          </cell>
          <cell r="D354">
            <v>77.849999999999994</v>
          </cell>
        </row>
        <row r="355">
          <cell r="A355" t="str">
            <v>080828</v>
          </cell>
          <cell r="B355" t="str">
            <v>CURVA 90 GRAUS E TE, DIAMETRO 300 MM</v>
          </cell>
          <cell r="C355" t="str">
            <v>UN</v>
          </cell>
          <cell r="D355">
            <v>99.44</v>
          </cell>
        </row>
        <row r="356">
          <cell r="A356" t="str">
            <v>080829</v>
          </cell>
          <cell r="B356" t="str">
            <v>CURVA 90 GRAUS E TE, DIAMETRO 350 MM</v>
          </cell>
          <cell r="C356" t="str">
            <v>UN</v>
          </cell>
          <cell r="D356">
            <v>127.46</v>
          </cell>
        </row>
        <row r="357">
          <cell r="A357" t="str">
            <v>080830</v>
          </cell>
          <cell r="B357" t="str">
            <v>CURVA 90 GRAUS E TE, DIAMETRO 400 MM</v>
          </cell>
          <cell r="C357" t="str">
            <v>UN</v>
          </cell>
          <cell r="D357">
            <v>159.22</v>
          </cell>
        </row>
        <row r="359">
          <cell r="A359" t="str">
            <v>080900</v>
          </cell>
          <cell r="B359" t="str">
            <v>FORMAS PARA CONCRETO</v>
          </cell>
        </row>
        <row r="360">
          <cell r="A360" t="str">
            <v>080901</v>
          </cell>
          <cell r="B360" t="str">
            <v>FORMA DE MADEIRA - COMUM</v>
          </cell>
          <cell r="C360" t="str">
            <v>M2</v>
          </cell>
          <cell r="D360">
            <v>23.35</v>
          </cell>
        </row>
        <row r="361">
          <cell r="A361" t="str">
            <v>080902</v>
          </cell>
          <cell r="B361" t="str">
            <v>FORMA PLANA DE MADEIRA - ESTRUTURA</v>
          </cell>
          <cell r="C361" t="str">
            <v>M2</v>
          </cell>
          <cell r="D361">
            <v>31.95</v>
          </cell>
        </row>
        <row r="362">
          <cell r="A362" t="str">
            <v>080903</v>
          </cell>
          <cell r="B362" t="str">
            <v>FORMA PLANA DE MADEIRA - APARENTE</v>
          </cell>
          <cell r="C362" t="str">
            <v>M2</v>
          </cell>
          <cell r="D362">
            <v>39.35</v>
          </cell>
        </row>
        <row r="363">
          <cell r="A363" t="str">
            <v>080904</v>
          </cell>
          <cell r="B363" t="str">
            <v>FORMA CURVA DE MADEIRA - ESTRUTURA</v>
          </cell>
          <cell r="C363" t="str">
            <v>M2</v>
          </cell>
          <cell r="D363">
            <v>58.13</v>
          </cell>
        </row>
        <row r="364">
          <cell r="A364" t="str">
            <v>080905</v>
          </cell>
          <cell r="B364" t="str">
            <v>FORMA CURVA DE MADEIRA - APARENTE</v>
          </cell>
          <cell r="C364" t="str">
            <v>M2</v>
          </cell>
          <cell r="D364">
            <v>63.93</v>
          </cell>
        </row>
        <row r="365">
          <cell r="A365" t="str">
            <v>080906</v>
          </cell>
          <cell r="B365" t="str">
            <v>FORMA METALICA - APARENTE</v>
          </cell>
          <cell r="C365" t="str">
            <v>M2</v>
          </cell>
          <cell r="D365">
            <v>60.8</v>
          </cell>
        </row>
        <row r="367">
          <cell r="A367" t="str">
            <v>081000</v>
          </cell>
          <cell r="B367" t="str">
            <v>ACOS PARA CONCRETO</v>
          </cell>
        </row>
        <row r="368">
          <cell r="A368" t="str">
            <v>081001</v>
          </cell>
          <cell r="B368" t="str">
            <v>ARMACAO EM ACO CA-25</v>
          </cell>
          <cell r="C368" t="str">
            <v>KG</v>
          </cell>
          <cell r="D368">
            <v>3.97</v>
          </cell>
        </row>
        <row r="369">
          <cell r="A369" t="str">
            <v>081002</v>
          </cell>
          <cell r="B369" t="str">
            <v>ARMACAO EM ACO CA-50</v>
          </cell>
          <cell r="C369" t="str">
            <v>KG</v>
          </cell>
          <cell r="D369">
            <v>3.96</v>
          </cell>
        </row>
        <row r="370">
          <cell r="A370" t="str">
            <v>081003</v>
          </cell>
          <cell r="B370" t="str">
            <v>ARMACAO EM ACO CA-60</v>
          </cell>
          <cell r="C370" t="str">
            <v>KG</v>
          </cell>
          <cell r="D370">
            <v>4.5599999999999996</v>
          </cell>
        </row>
        <row r="371">
          <cell r="A371" t="str">
            <v>081004</v>
          </cell>
          <cell r="B371" t="str">
            <v>ARMACAO EM TELA DE ACO</v>
          </cell>
          <cell r="C371" t="str">
            <v>KG</v>
          </cell>
          <cell r="D371">
            <v>3.24</v>
          </cell>
        </row>
        <row r="373">
          <cell r="A373" t="str">
            <v>081100</v>
          </cell>
          <cell r="B373" t="str">
            <v>CONCRETO NAO ESTRUTURAL</v>
          </cell>
        </row>
        <row r="374">
          <cell r="A374" t="str">
            <v>081101</v>
          </cell>
          <cell r="B374" t="str">
            <v>CONCRETO NAO ESTRUTURAL - CICLOPICO</v>
          </cell>
          <cell r="C374" t="str">
            <v>M3</v>
          </cell>
          <cell r="D374">
            <v>291.25</v>
          </cell>
        </row>
        <row r="375">
          <cell r="A375" t="str">
            <v>081102</v>
          </cell>
          <cell r="B375" t="str">
            <v>CONCRETO NAO ESTRUTURAL - MINIMO DE 150 KG DE CIMENTO/M3</v>
          </cell>
          <cell r="C375" t="str">
            <v>M3</v>
          </cell>
          <cell r="D375">
            <v>192.42</v>
          </cell>
        </row>
        <row r="376">
          <cell r="A376" t="str">
            <v>081103</v>
          </cell>
          <cell r="B376" t="str">
            <v>CONCRETO NAO ESTRUTURAL - MINIMO DE 210 KG DE CIMENTO/M3</v>
          </cell>
          <cell r="C376" t="str">
            <v>M3</v>
          </cell>
          <cell r="D376">
            <v>227.09</v>
          </cell>
        </row>
        <row r="377">
          <cell r="A377" t="str">
            <v>081104</v>
          </cell>
          <cell r="B377" t="str">
            <v>CONCRETO NAO ESTRUTURAL - MINIMO DE 300 KG DE CIMENTO/M3</v>
          </cell>
          <cell r="C377" t="str">
            <v>M3</v>
          </cell>
          <cell r="D377">
            <v>239.05</v>
          </cell>
        </row>
        <row r="379">
          <cell r="A379" t="str">
            <v>081200</v>
          </cell>
          <cell r="B379" t="str">
            <v>CONCRETO ESTRUTURAL PARA ESTRUTURAS NAO SUJEITAS A CONTATO COM AGUA OU ESGOTO</v>
          </cell>
        </row>
        <row r="380">
          <cell r="A380" t="str">
            <v>081201</v>
          </cell>
          <cell r="B380" t="str">
            <v>FCK = 15,0 MPA</v>
          </cell>
          <cell r="C380" t="str">
            <v>M3</v>
          </cell>
          <cell r="D380">
            <v>245.59</v>
          </cell>
        </row>
        <row r="381">
          <cell r="A381" t="str">
            <v>081202</v>
          </cell>
          <cell r="B381" t="str">
            <v>FCK = 20,0 MPA</v>
          </cell>
          <cell r="C381" t="str">
            <v>M3</v>
          </cell>
          <cell r="D381">
            <v>260.66000000000003</v>
          </cell>
        </row>
        <row r="382">
          <cell r="A382" t="str">
            <v>081203</v>
          </cell>
          <cell r="B382" t="str">
            <v>FCK = 25,0 MPA</v>
          </cell>
          <cell r="C382" t="str">
            <v>M3</v>
          </cell>
          <cell r="D382">
            <v>274.36</v>
          </cell>
        </row>
        <row r="384">
          <cell r="A384" t="str">
            <v>081300</v>
          </cell>
          <cell r="B384" t="str">
            <v>CONCRETO ESTRUTURAL PARA ESTRUTURAS EM CONTATO COM AGUA BRUTA,AGUA TRATADA,SOLOS E GASES AGRESSIVOS</v>
          </cell>
        </row>
        <row r="385">
          <cell r="A385" t="str">
            <v>081301</v>
          </cell>
          <cell r="B385" t="str">
            <v>FCK = 20,0 MPA, A/C MAX. 0,55 L/KG - MINIMO DE 320 KG DE CIMENTO/M3</v>
          </cell>
          <cell r="C385" t="str">
            <v>M3</v>
          </cell>
          <cell r="D385">
            <v>260.66000000000003</v>
          </cell>
        </row>
        <row r="386">
          <cell r="A386" t="str">
            <v>081302</v>
          </cell>
          <cell r="B386" t="str">
            <v>FCK = 25,0 MPA, A/C MAX. 0,55 L/KG - MINIMO DE 320 KG DE CIMENTO/M3</v>
          </cell>
          <cell r="C386" t="str">
            <v>M3</v>
          </cell>
          <cell r="D386">
            <v>274.36</v>
          </cell>
        </row>
        <row r="388">
          <cell r="A388" t="str">
            <v>081400</v>
          </cell>
          <cell r="B388" t="str">
            <v>CONCRETO ESTRUTURAL P/ESTRUT.EM CONTATO C/ESGOTO,GASES AGRES.,AMBIENTE MARITIMO E ESTRUT.P/TRAT.AGUA</v>
          </cell>
        </row>
        <row r="389">
          <cell r="A389" t="str">
            <v>081401</v>
          </cell>
          <cell r="B389" t="str">
            <v>FCK = 20,0 MPA, A/C MAX. 0,50 L/KG - MINIMO DE 350 KG DE CIMENTO/M3</v>
          </cell>
          <cell r="C389" t="str">
            <v>M3</v>
          </cell>
          <cell r="D389">
            <v>270.08</v>
          </cell>
        </row>
        <row r="390">
          <cell r="A390" t="str">
            <v>081402</v>
          </cell>
          <cell r="B390" t="str">
            <v>FCK = 25,0 MPA, A/C MAX. 0,50 L/KG - MINIMO DE 350 KG DE CIMENTO/M3</v>
          </cell>
          <cell r="C390" t="str">
            <v>M3</v>
          </cell>
          <cell r="D390">
            <v>291.07</v>
          </cell>
        </row>
        <row r="392">
          <cell r="A392" t="str">
            <v>081500</v>
          </cell>
          <cell r="B392" t="str">
            <v>CONCRETO ESTRUTURAL AUTO-ADENSAVEL</v>
          </cell>
        </row>
        <row r="393">
          <cell r="A393" t="str">
            <v>081501</v>
          </cell>
          <cell r="B393" t="str">
            <v>FCK = 15,0 MPA - AUTO ADENSAVEL</v>
          </cell>
          <cell r="C393" t="str">
            <v>M3</v>
          </cell>
          <cell r="D393">
            <v>266.14</v>
          </cell>
        </row>
        <row r="394">
          <cell r="A394" t="str">
            <v>081502</v>
          </cell>
          <cell r="B394" t="str">
            <v>FCK = 20,0 MPA - AUTO ADENSAVEL</v>
          </cell>
          <cell r="C394" t="str">
            <v>M3</v>
          </cell>
          <cell r="D394">
            <v>277.10000000000002</v>
          </cell>
        </row>
        <row r="396">
          <cell r="A396" t="str">
            <v>081600</v>
          </cell>
          <cell r="B396" t="str">
            <v>JUNTAS</v>
          </cell>
        </row>
        <row r="397">
          <cell r="A397" t="str">
            <v>081601</v>
          </cell>
          <cell r="B397" t="str">
            <v>JUNTA TIPO-O-12</v>
          </cell>
          <cell r="C397" t="str">
            <v>M</v>
          </cell>
          <cell r="D397">
            <v>49.52</v>
          </cell>
        </row>
        <row r="398">
          <cell r="A398" t="str">
            <v>081602</v>
          </cell>
          <cell r="B398" t="str">
            <v>JUNTA TIPO-O-22</v>
          </cell>
          <cell r="C398" t="str">
            <v>M</v>
          </cell>
          <cell r="D398">
            <v>63.85</v>
          </cell>
        </row>
        <row r="399">
          <cell r="A399" t="str">
            <v>081603</v>
          </cell>
          <cell r="B399" t="str">
            <v>JUNTA TIPO-O-35/6</v>
          </cell>
          <cell r="C399" t="str">
            <v>M</v>
          </cell>
          <cell r="D399">
            <v>98.45</v>
          </cell>
        </row>
        <row r="400">
          <cell r="A400" t="str">
            <v>081606</v>
          </cell>
          <cell r="B400" t="str">
            <v>JUNTA TIPO-M-35</v>
          </cell>
          <cell r="C400" t="str">
            <v>M</v>
          </cell>
          <cell r="D400">
            <v>132.74</v>
          </cell>
        </row>
        <row r="402">
          <cell r="A402" t="str">
            <v>081700</v>
          </cell>
          <cell r="B402" t="str">
            <v>SERVICOS COMPLEMENTARES PARA AS OBRAS DE CONCRETO</v>
          </cell>
        </row>
        <row r="403">
          <cell r="A403" t="str">
            <v>081701</v>
          </cell>
          <cell r="B403" t="str">
            <v>PLACA DE ISOPOR</v>
          </cell>
          <cell r="C403" t="str">
            <v>M2</v>
          </cell>
          <cell r="D403">
            <v>12.79</v>
          </cell>
        </row>
        <row r="404">
          <cell r="A404" t="str">
            <v>081702</v>
          </cell>
          <cell r="B404" t="str">
            <v>VEDACAO DE JUNTAS COM MASTIQUE ELASTICO</v>
          </cell>
          <cell r="C404" t="str">
            <v>M</v>
          </cell>
          <cell r="D404">
            <v>67.150000000000006</v>
          </cell>
        </row>
        <row r="405">
          <cell r="A405" t="str">
            <v>081703</v>
          </cell>
          <cell r="B405" t="str">
            <v>BOMBEAMENTO DE CONCRETO</v>
          </cell>
          <cell r="C405" t="str">
            <v>M3</v>
          </cell>
          <cell r="D405">
            <v>20.54</v>
          </cell>
        </row>
        <row r="406">
          <cell r="A406" t="str">
            <v>081704</v>
          </cell>
          <cell r="B406" t="str">
            <v>NUCLEO PERDIDO</v>
          </cell>
          <cell r="C406" t="str">
            <v>UN</v>
          </cell>
          <cell r="D406">
            <v>9.61</v>
          </cell>
        </row>
        <row r="408">
          <cell r="A408" t="str">
            <v>081800</v>
          </cell>
          <cell r="B408" t="str">
            <v>CONCRETO / ARGAMASSA PROJETADA</v>
          </cell>
        </row>
        <row r="409">
          <cell r="A409" t="str">
            <v>081801</v>
          </cell>
          <cell r="B409" t="str">
            <v>CONCRETO PROJETADO EM PAREDES</v>
          </cell>
          <cell r="C409" t="str">
            <v>M3</v>
          </cell>
          <cell r="D409">
            <v>852.09</v>
          </cell>
        </row>
        <row r="410">
          <cell r="A410" t="str">
            <v>081802</v>
          </cell>
          <cell r="B410" t="str">
            <v>CONCRETO PROJETADO EM TETOS</v>
          </cell>
          <cell r="C410" t="str">
            <v>M3</v>
          </cell>
          <cell r="D410">
            <v>940.74</v>
          </cell>
        </row>
        <row r="411">
          <cell r="A411" t="str">
            <v>081803</v>
          </cell>
          <cell r="B411" t="str">
            <v>ARGAMASSA PROJETADA EM PAREDES</v>
          </cell>
          <cell r="C411" t="str">
            <v>M3</v>
          </cell>
          <cell r="D411">
            <v>864.47</v>
          </cell>
        </row>
        <row r="412">
          <cell r="A412" t="str">
            <v>081804</v>
          </cell>
          <cell r="B412" t="str">
            <v>ARGAMASSA PROJETADA EM TETOS</v>
          </cell>
          <cell r="C412" t="str">
            <v>M3</v>
          </cell>
          <cell r="D412">
            <v>954.75</v>
          </cell>
        </row>
        <row r="414">
          <cell r="A414" t="str">
            <v>081900</v>
          </cell>
          <cell r="B414" t="str">
            <v>ADITIVOS</v>
          </cell>
        </row>
        <row r="416">
          <cell r="A416" t="str">
            <v>082000</v>
          </cell>
          <cell r="B416" t="str">
            <v>LAJE PRE-FABRICADA</v>
          </cell>
        </row>
        <row r="417">
          <cell r="A417" t="str">
            <v>082001</v>
          </cell>
          <cell r="B417" t="str">
            <v>LAJE PRE-FABRICADA H-8 PARA FORRO COM CAPA DE 3 CM</v>
          </cell>
          <cell r="C417" t="str">
            <v>M2</v>
          </cell>
          <cell r="D417">
            <v>54.1</v>
          </cell>
        </row>
        <row r="418">
          <cell r="A418" t="str">
            <v>082002</v>
          </cell>
          <cell r="B418" t="str">
            <v>LAJE PRE-FABRICADA H-8 PARA PISO COM CAPA DE 4 CM</v>
          </cell>
          <cell r="C418" t="str">
            <v>M2</v>
          </cell>
          <cell r="D418">
            <v>58.38</v>
          </cell>
        </row>
        <row r="419">
          <cell r="A419" t="str">
            <v>082003</v>
          </cell>
          <cell r="B419" t="str">
            <v>LAJE PRE-FABRICADA H-12 PARA PISO COM CAPA DE 4 CM</v>
          </cell>
          <cell r="C419" t="str">
            <v>M2</v>
          </cell>
          <cell r="D419">
            <v>63.05</v>
          </cell>
        </row>
        <row r="421">
          <cell r="A421" t="str">
            <v>082100</v>
          </cell>
          <cell r="B421" t="str">
            <v>POCO DE VISITA EM ALVENARIA OU ADUELAS DE CONCRETO- DIAMETRO 1,00 M PARA REDES COLETORAS</v>
          </cell>
        </row>
        <row r="422">
          <cell r="A422" t="str">
            <v>082101</v>
          </cell>
          <cell r="B422" t="str">
            <v>PROFUNDIDADE ATE 2,00 M</v>
          </cell>
          <cell r="C422" t="str">
            <v>UN</v>
          </cell>
          <cell r="D422">
            <v>1904.2</v>
          </cell>
        </row>
        <row r="423">
          <cell r="A423" t="str">
            <v>082102</v>
          </cell>
          <cell r="B423" t="str">
            <v>PROFUNDIDADE ATE 3,00 M</v>
          </cell>
          <cell r="C423" t="str">
            <v>UN</v>
          </cell>
          <cell r="D423">
            <v>2348.77</v>
          </cell>
        </row>
        <row r="424">
          <cell r="A424" t="str">
            <v>082103</v>
          </cell>
          <cell r="B424" t="str">
            <v>PROFUNDIDADE ATE 4,00 M</v>
          </cell>
          <cell r="C424" t="str">
            <v>UN</v>
          </cell>
          <cell r="D424">
            <v>3014.53</v>
          </cell>
        </row>
        <row r="425">
          <cell r="A425" t="str">
            <v>082104</v>
          </cell>
          <cell r="B425" t="str">
            <v>PROFUNDIDADE ATE 5,00 M</v>
          </cell>
          <cell r="C425" t="str">
            <v>UN</v>
          </cell>
          <cell r="D425">
            <v>3788.94</v>
          </cell>
        </row>
        <row r="426">
          <cell r="A426" t="str">
            <v>082105</v>
          </cell>
          <cell r="B426" t="str">
            <v>PROFUNDIDADE ATE 6.00 M</v>
          </cell>
          <cell r="C426" t="str">
            <v>UN</v>
          </cell>
          <cell r="D426">
            <v>4441.01</v>
          </cell>
        </row>
        <row r="427">
          <cell r="A427" t="str">
            <v>082106</v>
          </cell>
          <cell r="B427" t="str">
            <v>PROFUNDIDADE ATE 7.00 M</v>
          </cell>
          <cell r="C427" t="str">
            <v>UN</v>
          </cell>
          <cell r="D427">
            <v>5332.8</v>
          </cell>
        </row>
        <row r="429">
          <cell r="A429" t="str">
            <v>082200</v>
          </cell>
          <cell r="B429" t="str">
            <v>POCO DE VISITA EM ALVENARIA OU ADUELAS DE CONCRETO- DIAMETRO 1,20 M PARA REDES COLETORAS</v>
          </cell>
        </row>
        <row r="430">
          <cell r="A430" t="str">
            <v>082201</v>
          </cell>
          <cell r="B430" t="str">
            <v>PROFUNDIDADE ATE 2,00 M</v>
          </cell>
          <cell r="C430" t="str">
            <v>UN</v>
          </cell>
          <cell r="D430">
            <v>2322.2399999999998</v>
          </cell>
        </row>
        <row r="431">
          <cell r="A431" t="str">
            <v>082202</v>
          </cell>
          <cell r="B431" t="str">
            <v>PROFUNDIDADE ATE 3.00 M</v>
          </cell>
          <cell r="C431" t="str">
            <v>UN</v>
          </cell>
          <cell r="D431">
            <v>2832.58</v>
          </cell>
        </row>
        <row r="432">
          <cell r="A432" t="str">
            <v>082203</v>
          </cell>
          <cell r="B432" t="str">
            <v>PROFUNDIDADE ATE 4.00 M</v>
          </cell>
          <cell r="C432" t="str">
            <v>UN</v>
          </cell>
          <cell r="D432">
            <v>3559.55</v>
          </cell>
        </row>
        <row r="433">
          <cell r="A433" t="str">
            <v>082204</v>
          </cell>
          <cell r="B433" t="str">
            <v>PROFUNDIDADE ATE 5,00 M</v>
          </cell>
          <cell r="C433" t="str">
            <v>UN</v>
          </cell>
          <cell r="D433">
            <v>4452.21</v>
          </cell>
        </row>
        <row r="434">
          <cell r="A434" t="str">
            <v>082205</v>
          </cell>
          <cell r="B434" t="str">
            <v>PROFUNDIDADE ATE 6.00 M</v>
          </cell>
          <cell r="C434" t="str">
            <v>UN</v>
          </cell>
          <cell r="D434">
            <v>5209.82</v>
          </cell>
        </row>
        <row r="435">
          <cell r="A435" t="str">
            <v>082206</v>
          </cell>
          <cell r="B435" t="str">
            <v>PROFUNDIDADE ATE 7.00 M</v>
          </cell>
          <cell r="C435" t="str">
            <v>UN</v>
          </cell>
          <cell r="D435">
            <v>6203.25</v>
          </cell>
        </row>
        <row r="437">
          <cell r="A437" t="str">
            <v>082300</v>
          </cell>
          <cell r="B437" t="str">
            <v>POCO DE VISITA EM ALVENARIA OU ADUELAS DE CONCRETO-DIAM.1,00 M P/COLET.TRONCO,EMISS.E INTERCEPTORES</v>
          </cell>
        </row>
        <row r="438">
          <cell r="A438" t="str">
            <v>082301</v>
          </cell>
          <cell r="B438" t="str">
            <v>PROFUNDIDADE ATE 2,00 M</v>
          </cell>
          <cell r="C438" t="str">
            <v>UN</v>
          </cell>
          <cell r="D438">
            <v>1807.48</v>
          </cell>
        </row>
        <row r="439">
          <cell r="A439" t="str">
            <v>082302</v>
          </cell>
          <cell r="B439" t="str">
            <v>PROFUNDIDADE ATE 3,00 M</v>
          </cell>
          <cell r="C439" t="str">
            <v>UN</v>
          </cell>
          <cell r="D439">
            <v>2187.83</v>
          </cell>
        </row>
        <row r="440">
          <cell r="A440" t="str">
            <v>082303</v>
          </cell>
          <cell r="B440" t="str">
            <v>PROFUNDIDADE ATE 4,00 M</v>
          </cell>
          <cell r="C440" t="str">
            <v>UN</v>
          </cell>
          <cell r="D440">
            <v>2804.51</v>
          </cell>
        </row>
        <row r="441">
          <cell r="A441" t="str">
            <v>082304</v>
          </cell>
          <cell r="B441" t="str">
            <v>PROFUNDIDADE ATE 5,00 M</v>
          </cell>
          <cell r="C441" t="str">
            <v>UN</v>
          </cell>
          <cell r="D441">
            <v>3380.68</v>
          </cell>
        </row>
        <row r="442">
          <cell r="A442" t="str">
            <v>082305</v>
          </cell>
          <cell r="B442" t="str">
            <v>PROFUNDIDADE ATE 6,00 M</v>
          </cell>
          <cell r="C442" t="str">
            <v>UN</v>
          </cell>
          <cell r="D442">
            <v>3956.89</v>
          </cell>
        </row>
        <row r="443">
          <cell r="A443" t="str">
            <v>082306</v>
          </cell>
          <cell r="B443" t="str">
            <v>PROFUNDIDADE ATE 7,00 M</v>
          </cell>
          <cell r="C443" t="str">
            <v>UN</v>
          </cell>
          <cell r="D443">
            <v>4533.0600000000004</v>
          </cell>
        </row>
        <row r="445">
          <cell r="A445" t="str">
            <v>082400</v>
          </cell>
          <cell r="B445" t="str">
            <v>POCO DE VISITA EM ALVENARIA OU ADUELAS DE CONCRETO-DIAM.1,20 M P/COLET.TRONCO,EMISS E INTERCEPTORES</v>
          </cell>
        </row>
        <row r="446">
          <cell r="A446" t="str">
            <v>082401</v>
          </cell>
          <cell r="B446" t="str">
            <v>PROFUNDIDADE ATE 2,00 M</v>
          </cell>
          <cell r="C446" t="str">
            <v>UN</v>
          </cell>
          <cell r="D446">
            <v>2213.6999999999998</v>
          </cell>
        </row>
        <row r="447">
          <cell r="A447" t="str">
            <v>082402</v>
          </cell>
          <cell r="B447" t="str">
            <v>PROFUNDIDADE ATE 3,00 M</v>
          </cell>
          <cell r="C447" t="str">
            <v>UN</v>
          </cell>
          <cell r="D447">
            <v>2649.21</v>
          </cell>
        </row>
        <row r="448">
          <cell r="A448" t="str">
            <v>082403</v>
          </cell>
          <cell r="B448" t="str">
            <v>PROFUNDIDADE ATE 4,00 M</v>
          </cell>
          <cell r="C448" t="str">
            <v>UN</v>
          </cell>
          <cell r="D448">
            <v>3323.31</v>
          </cell>
        </row>
        <row r="449">
          <cell r="A449" t="str">
            <v>082404</v>
          </cell>
          <cell r="B449" t="str">
            <v>PROFUNDIDADE ATE 5,00 M</v>
          </cell>
          <cell r="C449" t="str">
            <v>UN</v>
          </cell>
          <cell r="D449">
            <v>3997.4</v>
          </cell>
        </row>
        <row r="450">
          <cell r="A450" t="str">
            <v>082405</v>
          </cell>
          <cell r="B450" t="str">
            <v>PROFUNDIDADE ATE 6,00 M</v>
          </cell>
          <cell r="C450" t="str">
            <v>UN</v>
          </cell>
          <cell r="D450">
            <v>4671.5</v>
          </cell>
        </row>
        <row r="451">
          <cell r="A451" t="str">
            <v>082406</v>
          </cell>
          <cell r="B451" t="str">
            <v>PROFUNDIDADE ATE 7,00 M</v>
          </cell>
          <cell r="C451" t="str">
            <v>UN</v>
          </cell>
          <cell r="D451">
            <v>5345.61</v>
          </cell>
        </row>
        <row r="453">
          <cell r="A453" t="str">
            <v>082500</v>
          </cell>
          <cell r="B453" t="str">
            <v>POCO DE INSPECAO - DIAMETRO 0,60 M</v>
          </cell>
        </row>
        <row r="454">
          <cell r="A454" t="str">
            <v>082501</v>
          </cell>
          <cell r="B454" t="str">
            <v>PROFUNDIDADE ATE 1,60 M - ALVENARIA</v>
          </cell>
          <cell r="C454" t="str">
            <v>UN</v>
          </cell>
          <cell r="D454">
            <v>944.32</v>
          </cell>
        </row>
        <row r="455">
          <cell r="A455" t="str">
            <v>082502</v>
          </cell>
          <cell r="B455" t="str">
            <v>PROFUNDIDADE ATE 1.60 M - ADUELA DE CONCRETO</v>
          </cell>
          <cell r="C455" t="str">
            <v>UN</v>
          </cell>
          <cell r="D455">
            <v>675.14</v>
          </cell>
        </row>
        <row r="456">
          <cell r="A456" t="str">
            <v>082503</v>
          </cell>
          <cell r="B456" t="str">
            <v>PROFUNDIDADE ATE 3.00 M - ADUELA DE CONCRETO</v>
          </cell>
          <cell r="C456" t="str">
            <v>UN</v>
          </cell>
          <cell r="D456">
            <v>890.16</v>
          </cell>
        </row>
        <row r="458">
          <cell r="A458" t="str">
            <v>082600</v>
          </cell>
          <cell r="B458" t="str">
            <v>ADUELA DE CONCRETO ARMADO, PRE-MOLDADA PONTA E BOLSA</v>
          </cell>
        </row>
        <row r="459">
          <cell r="A459" t="str">
            <v>082601</v>
          </cell>
          <cell r="B459" t="str">
            <v>DIAMETRO 0,80 M, H = 1,00 M</v>
          </cell>
          <cell r="C459" t="str">
            <v>UN</v>
          </cell>
          <cell r="D459">
            <v>171.7</v>
          </cell>
        </row>
        <row r="460">
          <cell r="A460" t="str">
            <v>082602</v>
          </cell>
          <cell r="B460" t="str">
            <v>DIAMETRO 1,00 M, H = 0,50 M</v>
          </cell>
          <cell r="C460" t="str">
            <v>UN</v>
          </cell>
          <cell r="D460">
            <v>114.61</v>
          </cell>
        </row>
        <row r="461">
          <cell r="A461" t="str">
            <v>082603</v>
          </cell>
          <cell r="B461" t="str">
            <v>DIAMETRO 1,20 M, H = 0,50 M</v>
          </cell>
          <cell r="C461" t="str">
            <v>UN</v>
          </cell>
          <cell r="D461">
            <v>132.1</v>
          </cell>
        </row>
        <row r="462">
          <cell r="A462" t="str">
            <v>082604</v>
          </cell>
          <cell r="B462" t="str">
            <v>DIAMETRO 1,30 M, H = 0,50 M</v>
          </cell>
          <cell r="C462" t="str">
            <v>UN</v>
          </cell>
          <cell r="D462">
            <v>151.52000000000001</v>
          </cell>
        </row>
        <row r="463">
          <cell r="A463" t="str">
            <v>082605</v>
          </cell>
          <cell r="B463" t="str">
            <v>DIAMETRO 1,50 M, H = 0,50 M</v>
          </cell>
          <cell r="C463" t="str">
            <v>UN</v>
          </cell>
          <cell r="D463">
            <v>171.3</v>
          </cell>
        </row>
        <row r="464">
          <cell r="A464" t="str">
            <v>082606</v>
          </cell>
          <cell r="B464" t="str">
            <v>DIAMETRO 1,80 M, H = 0,50 M</v>
          </cell>
          <cell r="C464" t="str">
            <v>UN</v>
          </cell>
          <cell r="D464">
            <v>282.43</v>
          </cell>
        </row>
        <row r="465">
          <cell r="A465" t="str">
            <v>082607</v>
          </cell>
          <cell r="B465" t="str">
            <v>DIAMETRO 2,12 M, H = 0,50 M</v>
          </cell>
          <cell r="C465" t="str">
            <v>UN</v>
          </cell>
          <cell r="D465">
            <v>385.48</v>
          </cell>
        </row>
        <row r="466">
          <cell r="A466" t="str">
            <v>082608</v>
          </cell>
          <cell r="B466" t="str">
            <v>DIAMETRO 2,50 M, H = 0,50 M</v>
          </cell>
          <cell r="C466" t="str">
            <v>UN</v>
          </cell>
          <cell r="D466">
            <v>486.59</v>
          </cell>
        </row>
        <row r="467">
          <cell r="A467" t="str">
            <v>082609</v>
          </cell>
          <cell r="B467" t="str">
            <v>DIAMETRO 3,00 M, H = 0,50 M</v>
          </cell>
          <cell r="C467" t="str">
            <v>UN</v>
          </cell>
          <cell r="D467">
            <v>560.27</v>
          </cell>
        </row>
        <row r="469">
          <cell r="A469" t="str">
            <v>082700</v>
          </cell>
          <cell r="B469" t="str">
            <v>ADUELA SUCESSIVAS DE CONCRETO ARMADO, MOLDADA IN LOCO</v>
          </cell>
        </row>
        <row r="470">
          <cell r="A470" t="str">
            <v>082701</v>
          </cell>
          <cell r="B470" t="str">
            <v>DIAMETRO 1,50 M</v>
          </cell>
          <cell r="C470" t="str">
            <v>M</v>
          </cell>
          <cell r="D470">
            <v>1375.07</v>
          </cell>
        </row>
        <row r="471">
          <cell r="A471" t="str">
            <v>082702</v>
          </cell>
          <cell r="B471" t="str">
            <v>DIAMETRO 2,00 M</v>
          </cell>
          <cell r="C471" t="str">
            <v>M</v>
          </cell>
          <cell r="D471">
            <v>1779.55</v>
          </cell>
        </row>
        <row r="472">
          <cell r="A472" t="str">
            <v>082703</v>
          </cell>
          <cell r="B472" t="str">
            <v>DIAMETRO 2,50 M</v>
          </cell>
          <cell r="C472" t="str">
            <v>M</v>
          </cell>
          <cell r="D472">
            <v>2184.08</v>
          </cell>
        </row>
        <row r="473">
          <cell r="A473" t="str">
            <v>082704</v>
          </cell>
          <cell r="B473" t="str">
            <v>DIAMETRO 3,00 M</v>
          </cell>
          <cell r="C473" t="str">
            <v>M</v>
          </cell>
          <cell r="D473">
            <v>2588.44</v>
          </cell>
        </row>
        <row r="474">
          <cell r="A474" t="str">
            <v>082705</v>
          </cell>
          <cell r="B474" t="str">
            <v>DIAMETRO 3,80 M</v>
          </cell>
          <cell r="C474" t="str">
            <v>M</v>
          </cell>
          <cell r="D474">
            <v>3235.58</v>
          </cell>
        </row>
        <row r="476">
          <cell r="A476" t="str">
            <v>082800</v>
          </cell>
          <cell r="B476" t="str">
            <v>DISPOSITIVOS ESPECIAIS E ESTRUTURAS ACESSORIAS</v>
          </cell>
        </row>
        <row r="477">
          <cell r="A477" t="str">
            <v>082801</v>
          </cell>
          <cell r="B477" t="str">
            <v>INSTALACAO DE HIDRANTES DE COLUNA</v>
          </cell>
          <cell r="C477" t="str">
            <v>UN</v>
          </cell>
          <cell r="D477">
            <v>223.08</v>
          </cell>
        </row>
        <row r="478">
          <cell r="A478" t="str">
            <v>082802</v>
          </cell>
          <cell r="B478" t="str">
            <v>INSTALACAO DE HIDRANTES SUBTERRANEO</v>
          </cell>
          <cell r="C478" t="str">
            <v>UN</v>
          </cell>
          <cell r="D478">
            <v>232.76</v>
          </cell>
        </row>
        <row r="479">
          <cell r="A479" t="str">
            <v>082803</v>
          </cell>
          <cell r="B479" t="str">
            <v>ASSENTAMENTO DE TUBOS DE QUEDA</v>
          </cell>
          <cell r="C479" t="str">
            <v>M</v>
          </cell>
          <cell r="D479">
            <v>115.35</v>
          </cell>
        </row>
        <row r="480">
          <cell r="A480" t="str">
            <v>082804</v>
          </cell>
          <cell r="B480" t="str">
            <v>ASSENTAMENTO DE TAMPAO DE FERRO FUNDIDO 600 MM</v>
          </cell>
          <cell r="C480" t="str">
            <v>UN</v>
          </cell>
          <cell r="D480">
            <v>35.93</v>
          </cell>
        </row>
        <row r="481">
          <cell r="A481" t="str">
            <v>082805</v>
          </cell>
          <cell r="B481" t="str">
            <v>ASSENTAMENTO DE TAMPAO DE FERRO FUNDIDO 900 MM</v>
          </cell>
          <cell r="C481" t="str">
            <v>UN</v>
          </cell>
          <cell r="D481">
            <v>53.95</v>
          </cell>
        </row>
        <row r="482">
          <cell r="A482" t="str">
            <v>082806</v>
          </cell>
          <cell r="B482" t="str">
            <v>TERMINAL DE LIMPEZA</v>
          </cell>
          <cell r="C482" t="str">
            <v>UN</v>
          </cell>
          <cell r="D482">
            <v>201.86</v>
          </cell>
        </row>
        <row r="483">
          <cell r="A483" t="str">
            <v>082807</v>
          </cell>
          <cell r="B483" t="str">
            <v>DISPOSITIVO DE PROTECAO PARA  REGISTRO EM TUBO DE CONCRETO</v>
          </cell>
          <cell r="C483" t="str">
            <v>UN</v>
          </cell>
          <cell r="D483">
            <v>66.709999999999994</v>
          </cell>
        </row>
        <row r="484">
          <cell r="A484" t="str">
            <v>082808</v>
          </cell>
          <cell r="B484" t="str">
            <v>DISPOSITIVO DE PROTECAO PARA REGISTRO EM TUBO CERAMICO</v>
          </cell>
          <cell r="C484" t="str">
            <v>UN</v>
          </cell>
          <cell r="D484">
            <v>38.380000000000003</v>
          </cell>
        </row>
        <row r="485">
          <cell r="A485" t="str">
            <v>082809</v>
          </cell>
          <cell r="B485" t="str">
            <v>CAIXA PASSAGEM PARA MUDANCA DIAMETRO E/OU DIRECAO - ATE 200 MM</v>
          </cell>
          <cell r="C485" t="str">
            <v>UN</v>
          </cell>
          <cell r="D485">
            <v>163.12</v>
          </cell>
        </row>
        <row r="486">
          <cell r="A486" t="str">
            <v>082810</v>
          </cell>
          <cell r="B486" t="str">
            <v>CAIXA PASSAGEM PARA MUDANCA DIAMETRO E/OU DIRECAO - 250 MM A 450 MM</v>
          </cell>
          <cell r="C486" t="str">
            <v>UN</v>
          </cell>
          <cell r="D486">
            <v>281.7</v>
          </cell>
        </row>
        <row r="487">
          <cell r="A487" t="str">
            <v>082811</v>
          </cell>
          <cell r="B487" t="str">
            <v>BOCA DE LOBO</v>
          </cell>
          <cell r="C487" t="str">
            <v>UN</v>
          </cell>
          <cell r="D487">
            <v>562.88</v>
          </cell>
        </row>
        <row r="488">
          <cell r="A488" t="str">
            <v>082812</v>
          </cell>
          <cell r="B488" t="str">
            <v>EXECUCAO DE TAMPA DE BOCA DE LOBO</v>
          </cell>
          <cell r="C488" t="str">
            <v>UN</v>
          </cell>
          <cell r="D488">
            <v>57.81</v>
          </cell>
        </row>
        <row r="489">
          <cell r="A489" t="str">
            <v>082813</v>
          </cell>
          <cell r="B489" t="str">
            <v>TAMPA DE INSPECAO EM CONCRETO ARMADO</v>
          </cell>
          <cell r="C489" t="str">
            <v>M3</v>
          </cell>
          <cell r="D489">
            <v>842.91</v>
          </cell>
        </row>
        <row r="490">
          <cell r="A490" t="str">
            <v>082814</v>
          </cell>
          <cell r="B490" t="str">
            <v>SAIDA JUNTO AO CORREGO DIAM. ATE 250 MM</v>
          </cell>
          <cell r="C490" t="str">
            <v>UN</v>
          </cell>
          <cell r="D490">
            <v>147.44</v>
          </cell>
        </row>
        <row r="491">
          <cell r="A491" t="str">
            <v>082815</v>
          </cell>
          <cell r="B491" t="str">
            <v>SAIDA JUNTO AO CORREGO DIAM. DE 300 MM A 350 MM</v>
          </cell>
          <cell r="C491" t="str">
            <v>UN</v>
          </cell>
          <cell r="D491">
            <v>169.96</v>
          </cell>
        </row>
        <row r="492">
          <cell r="A492" t="str">
            <v>082816</v>
          </cell>
          <cell r="B492" t="str">
            <v>SAIDA JUNTO AO CORREGO DIAM. DE 400 MM A 600 MM</v>
          </cell>
          <cell r="C492" t="str">
            <v>UN</v>
          </cell>
          <cell r="D492">
            <v>241.32</v>
          </cell>
        </row>
        <row r="494">
          <cell r="A494" t="str">
            <v>082900</v>
          </cell>
          <cell r="B494" t="str">
            <v>CAIXA DE ALVENARIA DE 1 TIJOLO</v>
          </cell>
        </row>
        <row r="495">
          <cell r="A495" t="str">
            <v>082901</v>
          </cell>
          <cell r="B495" t="str">
            <v>(0,80 X 0,80) M</v>
          </cell>
          <cell r="C495" t="str">
            <v>M</v>
          </cell>
          <cell r="D495">
            <v>470.04</v>
          </cell>
        </row>
        <row r="496">
          <cell r="A496" t="str">
            <v>082902</v>
          </cell>
          <cell r="B496" t="str">
            <v>(0,80 X 1,00) M</v>
          </cell>
          <cell r="C496" t="str">
            <v>M</v>
          </cell>
          <cell r="D496">
            <v>524.30999999999995</v>
          </cell>
        </row>
        <row r="497">
          <cell r="A497" t="str">
            <v>082903</v>
          </cell>
          <cell r="B497" t="str">
            <v>(1,00 X 1,00) M</v>
          </cell>
          <cell r="C497" t="str">
            <v>M</v>
          </cell>
          <cell r="D497">
            <v>581.58000000000004</v>
          </cell>
        </row>
        <row r="498">
          <cell r="A498" t="str">
            <v>082904</v>
          </cell>
          <cell r="B498" t="str">
            <v>(1,00 X 1,10) M</v>
          </cell>
          <cell r="C498" t="str">
            <v>M</v>
          </cell>
          <cell r="D498">
            <v>610.32000000000005</v>
          </cell>
        </row>
        <row r="499">
          <cell r="A499" t="str">
            <v>082905</v>
          </cell>
          <cell r="B499" t="str">
            <v>(1,00 X 1,20) M</v>
          </cell>
          <cell r="C499" t="str">
            <v>M</v>
          </cell>
          <cell r="D499">
            <v>631.03</v>
          </cell>
        </row>
        <row r="500">
          <cell r="A500" t="str">
            <v>082906</v>
          </cell>
          <cell r="B500" t="str">
            <v>(1,00 X 1,35) M</v>
          </cell>
          <cell r="C500" t="str">
            <v>M</v>
          </cell>
          <cell r="D500">
            <v>681.98</v>
          </cell>
        </row>
        <row r="501">
          <cell r="A501" t="str">
            <v>082907</v>
          </cell>
          <cell r="B501" t="str">
            <v>(1,00 X 1,50) M</v>
          </cell>
          <cell r="C501" t="str">
            <v>M</v>
          </cell>
          <cell r="D501">
            <v>767.98</v>
          </cell>
        </row>
        <row r="502">
          <cell r="A502" t="str">
            <v>082908</v>
          </cell>
          <cell r="B502" t="str">
            <v>(1,10 X 1,10) M</v>
          </cell>
          <cell r="C502" t="str">
            <v>M</v>
          </cell>
          <cell r="D502">
            <v>639.76</v>
          </cell>
        </row>
        <row r="503">
          <cell r="A503" t="str">
            <v>082909</v>
          </cell>
          <cell r="B503" t="str">
            <v>(1,20 X 1,20) M</v>
          </cell>
          <cell r="C503" t="str">
            <v>M</v>
          </cell>
          <cell r="D503">
            <v>699.43</v>
          </cell>
        </row>
        <row r="504">
          <cell r="A504" t="str">
            <v>082910</v>
          </cell>
          <cell r="B504" t="str">
            <v>(1,20 X 1,50) M</v>
          </cell>
          <cell r="C504" t="str">
            <v>M</v>
          </cell>
          <cell r="D504">
            <v>790.04</v>
          </cell>
        </row>
        <row r="505">
          <cell r="A505" t="str">
            <v>082911</v>
          </cell>
          <cell r="B505" t="str">
            <v>(1,50 X 1,50) M</v>
          </cell>
          <cell r="C505" t="str">
            <v>M</v>
          </cell>
          <cell r="D505">
            <v>887.61</v>
          </cell>
        </row>
        <row r="506">
          <cell r="A506" t="str">
            <v>082912</v>
          </cell>
          <cell r="B506" t="str">
            <v>(1,50 X 2,00) M</v>
          </cell>
          <cell r="C506" t="str">
            <v>M</v>
          </cell>
          <cell r="D506">
            <v>1050.1600000000001</v>
          </cell>
        </row>
        <row r="507">
          <cell r="A507" t="str">
            <v>082913</v>
          </cell>
          <cell r="B507" t="str">
            <v>(2,00 X 2,00) M</v>
          </cell>
          <cell r="C507" t="str">
            <v>M</v>
          </cell>
          <cell r="D507">
            <v>1231.9100000000001</v>
          </cell>
        </row>
        <row r="508">
          <cell r="A508" t="str">
            <v>082914</v>
          </cell>
          <cell r="B508" t="str">
            <v>(2,00 X 2,50) M</v>
          </cell>
          <cell r="C508" t="str">
            <v>M</v>
          </cell>
          <cell r="D508">
            <v>1413.67</v>
          </cell>
        </row>
        <row r="510">
          <cell r="A510" t="str">
            <v>083000</v>
          </cell>
          <cell r="B510" t="str">
            <v>CAIXA DE ALVENARIA DE 1/2 TIJOLO</v>
          </cell>
        </row>
        <row r="511">
          <cell r="A511" t="str">
            <v>083001</v>
          </cell>
          <cell r="B511" t="str">
            <v>(0,60 X 0,60) M</v>
          </cell>
          <cell r="C511" t="str">
            <v>M</v>
          </cell>
          <cell r="D511">
            <v>235.15</v>
          </cell>
        </row>
        <row r="512">
          <cell r="A512" t="str">
            <v>083002</v>
          </cell>
          <cell r="B512" t="str">
            <v>(0,80 X 0,80) M</v>
          </cell>
          <cell r="C512" t="str">
            <v>M</v>
          </cell>
          <cell r="D512">
            <v>317.19</v>
          </cell>
        </row>
        <row r="513">
          <cell r="A513" t="str">
            <v>083003</v>
          </cell>
          <cell r="B513" t="str">
            <v>(0,90 X 0,90) M</v>
          </cell>
          <cell r="C513" t="str">
            <v>M</v>
          </cell>
          <cell r="D513">
            <v>357.33</v>
          </cell>
        </row>
        <row r="514">
          <cell r="A514" t="str">
            <v>083004</v>
          </cell>
          <cell r="B514" t="str">
            <v>(1,00 X 0,80) M</v>
          </cell>
          <cell r="C514" t="str">
            <v>M</v>
          </cell>
          <cell r="D514">
            <v>356.51</v>
          </cell>
        </row>
        <row r="515">
          <cell r="A515" t="str">
            <v>083005</v>
          </cell>
          <cell r="B515" t="str">
            <v>(1,00 X 1,00) M</v>
          </cell>
          <cell r="C515" t="str">
            <v>M</v>
          </cell>
          <cell r="D515">
            <v>400.1</v>
          </cell>
        </row>
        <row r="516">
          <cell r="A516" t="str">
            <v>083006</v>
          </cell>
          <cell r="B516" t="str">
            <v>(1,00 X 1,20) M</v>
          </cell>
          <cell r="C516" t="str">
            <v>M</v>
          </cell>
          <cell r="D516">
            <v>445.78</v>
          </cell>
        </row>
        <row r="518">
          <cell r="A518" t="str">
            <v>083100</v>
          </cell>
          <cell r="B518" t="str">
            <v>DISPOSITIVOS PARA LAGOA</v>
          </cell>
        </row>
        <row r="519">
          <cell r="A519" t="str">
            <v>083101</v>
          </cell>
          <cell r="B519" t="str">
            <v>PLACA DE CONCRETO</v>
          </cell>
          <cell r="C519" t="str">
            <v>M2</v>
          </cell>
          <cell r="D519">
            <v>66.23</v>
          </cell>
        </row>
        <row r="520">
          <cell r="A520" t="str">
            <v>083102</v>
          </cell>
          <cell r="B520" t="str">
            <v>ABRIGO PADRAO</v>
          </cell>
          <cell r="C520" t="str">
            <v>UN</v>
          </cell>
          <cell r="D520">
            <v>7447.21</v>
          </cell>
        </row>
        <row r="521">
          <cell r="A521" t="str">
            <v>083103</v>
          </cell>
          <cell r="B521" t="str">
            <v>CAIXA "1" (1,50 X 1,30) M</v>
          </cell>
          <cell r="C521" t="str">
            <v>M</v>
          </cell>
          <cell r="D521">
            <v>2484.86</v>
          </cell>
        </row>
        <row r="522">
          <cell r="A522" t="str">
            <v>083104</v>
          </cell>
          <cell r="B522" t="str">
            <v>CAIXA "2" (2,40 X 0,80) M</v>
          </cell>
          <cell r="C522" t="str">
            <v>M</v>
          </cell>
          <cell r="D522">
            <v>989.13</v>
          </cell>
        </row>
        <row r="523">
          <cell r="A523" t="str">
            <v>083105</v>
          </cell>
          <cell r="B523" t="str">
            <v>CAIXA "3" (1,60 X 0,80) M</v>
          </cell>
          <cell r="C523" t="str">
            <v>M</v>
          </cell>
          <cell r="D523">
            <v>1140.8699999999999</v>
          </cell>
        </row>
        <row r="524">
          <cell r="A524" t="str">
            <v>083106</v>
          </cell>
          <cell r="B524" t="str">
            <v>CAIXA "4" (0,60 X 0,60) M</v>
          </cell>
          <cell r="C524" t="str">
            <v>M</v>
          </cell>
          <cell r="D524">
            <v>301.35000000000002</v>
          </cell>
        </row>
        <row r="525">
          <cell r="A525" t="str">
            <v>083107</v>
          </cell>
          <cell r="B525" t="str">
            <v>CAIXA "6" (1,50 X 1,00) M</v>
          </cell>
          <cell r="C525" t="str">
            <v>M</v>
          </cell>
          <cell r="D525">
            <v>1224.9100000000001</v>
          </cell>
        </row>
        <row r="526">
          <cell r="A526" t="str">
            <v>083108</v>
          </cell>
          <cell r="B526" t="str">
            <v>CAIXA "7" (0,80 X 0,80) M</v>
          </cell>
          <cell r="C526" t="str">
            <v>M</v>
          </cell>
          <cell r="D526">
            <v>879.66</v>
          </cell>
        </row>
        <row r="527">
          <cell r="A527" t="str">
            <v>083109</v>
          </cell>
          <cell r="B527" t="str">
            <v>CAIXA DE INSPECAO (0,60 X 0,60) M</v>
          </cell>
          <cell r="C527" t="str">
            <v>M</v>
          </cell>
          <cell r="D527">
            <v>419.78</v>
          </cell>
        </row>
        <row r="528">
          <cell r="A528" t="str">
            <v>083110</v>
          </cell>
          <cell r="B528" t="str">
            <v>CAIXA DE INSPECAO (0,80 X 0,80) M</v>
          </cell>
          <cell r="C528" t="str">
            <v>M</v>
          </cell>
          <cell r="D528">
            <v>583.35</v>
          </cell>
        </row>
        <row r="529">
          <cell r="A529" t="str">
            <v>083111</v>
          </cell>
          <cell r="B529" t="str">
            <v>DISPOSITIVO DE SAIDA "A"</v>
          </cell>
          <cell r="C529" t="str">
            <v>UN</v>
          </cell>
          <cell r="D529">
            <v>1022.8</v>
          </cell>
        </row>
        <row r="530">
          <cell r="A530" t="str">
            <v>083112</v>
          </cell>
          <cell r="B530" t="str">
            <v>DISPOSITIVO DE SAIDA "E"</v>
          </cell>
          <cell r="C530" t="str">
            <v>UN</v>
          </cell>
          <cell r="D530">
            <v>8209.8700000000008</v>
          </cell>
        </row>
        <row r="532">
          <cell r="A532" t="str">
            <v>090000</v>
          </cell>
          <cell r="B532" t="str">
            <v>ASSENTAMENTO</v>
          </cell>
        </row>
        <row r="533">
          <cell r="A533" t="str">
            <v>090100</v>
          </cell>
          <cell r="B533" t="str">
            <v>ASSENTAMENTO DE TUBOS E PECAS DE PVC RIGIDO E PVC RIGIDO DEFOFO PARA REDES DE DISTRIBUICAO DE AGUA</v>
          </cell>
        </row>
        <row r="534">
          <cell r="A534" t="str">
            <v>090101</v>
          </cell>
          <cell r="B534" t="str">
            <v>TUBOS E PECAS, DIAMETRO 50 MM - PVC RIGIDO (A)</v>
          </cell>
          <cell r="C534" t="str">
            <v>M</v>
          </cell>
          <cell r="D534">
            <v>4.8600000000000003</v>
          </cell>
        </row>
        <row r="535">
          <cell r="A535" t="str">
            <v>090102</v>
          </cell>
          <cell r="B535" t="str">
            <v>TUBOS E PECAS, DIAMETRO 75 MM - PVC RIGIDO (A)</v>
          </cell>
          <cell r="C535" t="str">
            <v>M</v>
          </cell>
          <cell r="D535">
            <v>5.0199999999999996</v>
          </cell>
        </row>
        <row r="536">
          <cell r="A536" t="str">
            <v>090103</v>
          </cell>
          <cell r="B536" t="str">
            <v>TUBOS E PECAS, DIAMETRO 100 MM - PVC RIGIDO E PVC RIGIDO DEFOFO (A)</v>
          </cell>
          <cell r="C536" t="str">
            <v>M</v>
          </cell>
          <cell r="D536">
            <v>5.28</v>
          </cell>
        </row>
        <row r="537">
          <cell r="A537" t="str">
            <v>090104</v>
          </cell>
          <cell r="B537" t="str">
            <v>TUBOS E PECAS, DIAMETRO 150 MM - PVC RIGIDO E PVC  RIGIDO DEFOFO (A)</v>
          </cell>
          <cell r="C537" t="str">
            <v>M</v>
          </cell>
          <cell r="D537">
            <v>5.85</v>
          </cell>
        </row>
        <row r="538">
          <cell r="A538" t="str">
            <v>090105</v>
          </cell>
          <cell r="B538" t="str">
            <v>TUBOS E PECAS, DIAMETRO 200 MM - PVC RIGIDO E PVC RIGIDO DEFOFO (A)</v>
          </cell>
          <cell r="C538" t="str">
            <v>M</v>
          </cell>
          <cell r="D538">
            <v>6.74</v>
          </cell>
        </row>
        <row r="539">
          <cell r="A539" t="str">
            <v>090106</v>
          </cell>
          <cell r="B539" t="str">
            <v>TUBOS E PECAS, DIAMETRO 250 MM - PVC RIGIDO DEFOFO (A)</v>
          </cell>
          <cell r="C539" t="str">
            <v>M</v>
          </cell>
          <cell r="D539">
            <v>7.94</v>
          </cell>
        </row>
        <row r="540">
          <cell r="A540" t="str">
            <v>090107</v>
          </cell>
          <cell r="B540" t="str">
            <v>TUBOS E PECAS, DIAMETRO 300 MM - PVC RIGIDO DEFOFO (A)</v>
          </cell>
          <cell r="C540" t="str">
            <v>M</v>
          </cell>
          <cell r="D540">
            <v>8.85</v>
          </cell>
        </row>
        <row r="541">
          <cell r="A541" t="str">
            <v>090131</v>
          </cell>
          <cell r="B541" t="str">
            <v>TUBOS E PECAS, DIAM. 50 MM - PVC RIGIDO (B)</v>
          </cell>
          <cell r="C541" t="str">
            <v>M</v>
          </cell>
          <cell r="D541">
            <v>3.85</v>
          </cell>
        </row>
        <row r="542">
          <cell r="A542" t="str">
            <v>090132</v>
          </cell>
          <cell r="B542" t="str">
            <v>TUBOS E PECAS, DIAM. 75 MM - PVC RIGIDO (B)</v>
          </cell>
          <cell r="C542" t="str">
            <v>M</v>
          </cell>
          <cell r="D542">
            <v>4.04</v>
          </cell>
        </row>
        <row r="543">
          <cell r="A543" t="str">
            <v>090133</v>
          </cell>
          <cell r="B543" t="str">
            <v>TUBOS E PECAS, DIAM. 100 MM - PVC RIGIDO E PVC RIGIDO DEFOFO (B)</v>
          </cell>
          <cell r="C543" t="str">
            <v>M</v>
          </cell>
          <cell r="D543">
            <v>4.18</v>
          </cell>
        </row>
        <row r="544">
          <cell r="A544" t="str">
            <v>090134</v>
          </cell>
          <cell r="B544" t="str">
            <v>TUBOS E PECAS, DIAM. 150 MM - PVC RIGIDO E PVC RIGIDO DEFOFO (B)</v>
          </cell>
          <cell r="C544" t="str">
            <v>M</v>
          </cell>
          <cell r="D544">
            <v>4.37</v>
          </cell>
        </row>
        <row r="545">
          <cell r="A545" t="str">
            <v>090135</v>
          </cell>
          <cell r="B545" t="str">
            <v>TUBOS E PECAS, DIAM. 200 MM - PVC RIGIDO E PVC RIGIDO DEFOFO (B)</v>
          </cell>
          <cell r="C545" t="str">
            <v>M</v>
          </cell>
          <cell r="D545">
            <v>5.38</v>
          </cell>
        </row>
        <row r="546">
          <cell r="A546" t="str">
            <v>090136</v>
          </cell>
          <cell r="B546" t="str">
            <v>TUBOS E PECAS, DIAM. 250 MM - PVC RIGIDO DEFOFO (B)</v>
          </cell>
          <cell r="C546" t="str">
            <v>M</v>
          </cell>
          <cell r="D546">
            <v>6.33</v>
          </cell>
        </row>
        <row r="547">
          <cell r="A547" t="str">
            <v>090137</v>
          </cell>
          <cell r="B547" t="str">
            <v>TUBOS E PECAS, DIAM. 300 MM - PVC RIGIDO DEFOFO (B)</v>
          </cell>
          <cell r="C547" t="str">
            <v>M</v>
          </cell>
          <cell r="D547">
            <v>7.1</v>
          </cell>
        </row>
        <row r="548">
          <cell r="A548" t="str">
            <v>090151</v>
          </cell>
          <cell r="B548" t="str">
            <v>TUBOS E PECAS, DIAM. 50 MM - PVC RIGIDO (C)</v>
          </cell>
          <cell r="C548" t="str">
            <v>M</v>
          </cell>
          <cell r="D548">
            <v>2.38</v>
          </cell>
        </row>
        <row r="549">
          <cell r="A549" t="str">
            <v>090152</v>
          </cell>
          <cell r="B549" t="str">
            <v>TUBOS E PECAS, DIAM. 75 MM - PVC RIGIDO (C)</v>
          </cell>
          <cell r="C549" t="str">
            <v>M</v>
          </cell>
          <cell r="D549">
            <v>2.4700000000000002</v>
          </cell>
        </row>
        <row r="550">
          <cell r="A550" t="str">
            <v>090153</v>
          </cell>
          <cell r="B550" t="str">
            <v>TUBOS E PECAS, DIAM. 100 MM - PVC RIGIDO DEFOFO (C)</v>
          </cell>
          <cell r="C550" t="str">
            <v>M</v>
          </cell>
          <cell r="D550">
            <v>2.58</v>
          </cell>
        </row>
        <row r="551">
          <cell r="A551" t="str">
            <v>090154</v>
          </cell>
          <cell r="B551" t="str">
            <v>TUBOS E PECAS, DIAM. 150 MM - PVC RIGIDO E PVC RIGIDO DEFOFO (C)</v>
          </cell>
          <cell r="C551" t="str">
            <v>M</v>
          </cell>
          <cell r="D551">
            <v>2.84</v>
          </cell>
        </row>
        <row r="552">
          <cell r="A552" t="str">
            <v>090155</v>
          </cell>
          <cell r="B552" t="str">
            <v>TUBOS E PECAS, DIAM. 200 MM - PVC RIGIDO E PVC RIGIDO DEFOFO (C)</v>
          </cell>
          <cell r="C552" t="str">
            <v>M</v>
          </cell>
          <cell r="D552">
            <v>3.33</v>
          </cell>
        </row>
        <row r="553">
          <cell r="A553" t="str">
            <v>090156</v>
          </cell>
          <cell r="B553" t="str">
            <v>TUBOS E PECAS, DIAM. 250 MM - PVC RIGIDO DEFOFO (C)</v>
          </cell>
          <cell r="C553" t="str">
            <v>M</v>
          </cell>
          <cell r="D553">
            <v>3.95</v>
          </cell>
        </row>
        <row r="554">
          <cell r="A554" t="str">
            <v>090157</v>
          </cell>
          <cell r="B554" t="str">
            <v>TUBOS E PECAS, DIAM. 300 MM - PVC RIGIDO DEFOFO (C)</v>
          </cell>
          <cell r="C554" t="str">
            <v>M</v>
          </cell>
          <cell r="D554">
            <v>4.37</v>
          </cell>
        </row>
        <row r="556">
          <cell r="A556" t="str">
            <v>090200</v>
          </cell>
          <cell r="B556" t="str">
            <v>ASSENTAMENTO DE TUBOS E PECAS DE FERRO FUNDIDO PARA REDES DE DISTRIBUICAO DE AGUA</v>
          </cell>
        </row>
        <row r="557">
          <cell r="A557" t="str">
            <v>090201</v>
          </cell>
          <cell r="B557" t="str">
            <v>TUBOS E PECAS, DIAMETRO 50 MM (A)</v>
          </cell>
          <cell r="C557" t="str">
            <v>M</v>
          </cell>
          <cell r="D557">
            <v>6.15</v>
          </cell>
        </row>
        <row r="558">
          <cell r="A558" t="str">
            <v>090202</v>
          </cell>
          <cell r="B558" t="str">
            <v>TUBOS E PECAS, DIAMETRO 75 MM (A)</v>
          </cell>
          <cell r="C558" t="str">
            <v>M</v>
          </cell>
          <cell r="D558">
            <v>6.86</v>
          </cell>
        </row>
        <row r="559">
          <cell r="A559" t="str">
            <v>090203</v>
          </cell>
          <cell r="B559" t="str">
            <v>TUBOS E PECAS, DIAMETRO 100 MM (A)</v>
          </cell>
          <cell r="C559" t="str">
            <v>M</v>
          </cell>
          <cell r="D559">
            <v>7.78</v>
          </cell>
        </row>
        <row r="560">
          <cell r="A560" t="str">
            <v>090204</v>
          </cell>
          <cell r="B560" t="str">
            <v>TUBOS E PECAS, DIAMETRO 150 MM (A)</v>
          </cell>
          <cell r="C560" t="str">
            <v>M</v>
          </cell>
          <cell r="D560">
            <v>9.56</v>
          </cell>
        </row>
        <row r="561">
          <cell r="A561" t="str">
            <v>090205</v>
          </cell>
          <cell r="B561" t="str">
            <v>TUBOS E PECAS, DIAMETRO 200 MM (A)</v>
          </cell>
          <cell r="C561" t="str">
            <v>M</v>
          </cell>
          <cell r="D561">
            <v>10.65</v>
          </cell>
        </row>
        <row r="562">
          <cell r="A562" t="str">
            <v>090206</v>
          </cell>
          <cell r="B562" t="str">
            <v>TUBOS E PECAS, DIAMETRO 250 MM (A)</v>
          </cell>
          <cell r="C562" t="str">
            <v>M</v>
          </cell>
          <cell r="D562">
            <v>11.87</v>
          </cell>
        </row>
        <row r="563">
          <cell r="A563" t="str">
            <v>090207</v>
          </cell>
          <cell r="B563" t="str">
            <v>TUBOS E PECAS, DIAMETRO 300 MM (A)</v>
          </cell>
          <cell r="C563" t="str">
            <v>M</v>
          </cell>
          <cell r="D563">
            <v>14.21</v>
          </cell>
        </row>
        <row r="564">
          <cell r="A564" t="str">
            <v>090208</v>
          </cell>
          <cell r="B564" t="str">
            <v>TUBOS E PECAS, DIAMETRO 400 MM (A)</v>
          </cell>
          <cell r="C564" t="str">
            <v>M</v>
          </cell>
          <cell r="D564">
            <v>17.260000000000002</v>
          </cell>
        </row>
        <row r="565">
          <cell r="A565" t="str">
            <v>090209</v>
          </cell>
          <cell r="B565" t="str">
            <v>TUBOS E PECAS, DIAMETRO 500 MM (A)</v>
          </cell>
          <cell r="C565" t="str">
            <v>M</v>
          </cell>
          <cell r="D565">
            <v>20.57</v>
          </cell>
        </row>
        <row r="566">
          <cell r="A566" t="str">
            <v>090210</v>
          </cell>
          <cell r="B566" t="str">
            <v>TUBOS E PECAS, DIAMETRO 600 MM (A)</v>
          </cell>
          <cell r="C566" t="str">
            <v>M</v>
          </cell>
          <cell r="D566">
            <v>24.44</v>
          </cell>
        </row>
        <row r="567">
          <cell r="A567" t="str">
            <v>090231</v>
          </cell>
          <cell r="B567" t="str">
            <v>TUBOS E PECAS, DIAM. 50 MM (B)</v>
          </cell>
          <cell r="C567" t="str">
            <v>M</v>
          </cell>
          <cell r="D567">
            <v>4.92</v>
          </cell>
        </row>
        <row r="568">
          <cell r="A568" t="str">
            <v>090232</v>
          </cell>
          <cell r="B568" t="str">
            <v>TUBOS E PECAS, DIAM. 75 MM (B)</v>
          </cell>
          <cell r="C568" t="str">
            <v>M</v>
          </cell>
          <cell r="D568">
            <v>5.49</v>
          </cell>
        </row>
        <row r="569">
          <cell r="A569" t="str">
            <v>090233</v>
          </cell>
          <cell r="B569" t="str">
            <v>TUBOS E PECAS, DIAM. 100 MM (B)</v>
          </cell>
          <cell r="C569" t="str">
            <v>M</v>
          </cell>
          <cell r="D569">
            <v>6.19</v>
          </cell>
        </row>
        <row r="570">
          <cell r="A570" t="str">
            <v>090234</v>
          </cell>
          <cell r="B570" t="str">
            <v>TUBOS E PECAS, DIAM. 150 MM (B)</v>
          </cell>
          <cell r="C570" t="str">
            <v>M</v>
          </cell>
          <cell r="D570">
            <v>7.66</v>
          </cell>
        </row>
        <row r="571">
          <cell r="A571" t="str">
            <v>090235</v>
          </cell>
          <cell r="B571" t="str">
            <v>TUBOS E PECAS, DIAM. 200 MM (B)</v>
          </cell>
          <cell r="C571" t="str">
            <v>M</v>
          </cell>
          <cell r="D571">
            <v>8.48</v>
          </cell>
        </row>
        <row r="572">
          <cell r="A572" t="str">
            <v>090236</v>
          </cell>
          <cell r="B572" t="str">
            <v>TUBOS E PECAS, DIAM. 250 MM (B)</v>
          </cell>
          <cell r="C572" t="str">
            <v>M</v>
          </cell>
          <cell r="D572">
            <v>9.48</v>
          </cell>
        </row>
        <row r="573">
          <cell r="A573" t="str">
            <v>090237</v>
          </cell>
          <cell r="B573" t="str">
            <v>TUBOS E PECAS, DIAM. 300 MM (B)</v>
          </cell>
          <cell r="C573" t="str">
            <v>M</v>
          </cell>
          <cell r="D573">
            <v>11.37</v>
          </cell>
        </row>
        <row r="574">
          <cell r="A574" t="str">
            <v>090238</v>
          </cell>
          <cell r="B574" t="str">
            <v>TUBOS E PECAS, DIAM. 400 MM (B)</v>
          </cell>
          <cell r="C574" t="str">
            <v>M</v>
          </cell>
          <cell r="D574">
            <v>13.77</v>
          </cell>
        </row>
        <row r="575">
          <cell r="A575" t="str">
            <v>090239</v>
          </cell>
          <cell r="B575" t="str">
            <v>TUBOS E PECAS, DIAMETRO, 500 MM (B)</v>
          </cell>
          <cell r="C575" t="str">
            <v>M</v>
          </cell>
          <cell r="D575">
            <v>16.46</v>
          </cell>
        </row>
        <row r="576">
          <cell r="A576" t="str">
            <v>090240</v>
          </cell>
          <cell r="B576" t="str">
            <v>TUBOS E PECAS, DIAM. 600 MM (B)</v>
          </cell>
          <cell r="C576" t="str">
            <v>M</v>
          </cell>
          <cell r="D576">
            <v>17.48</v>
          </cell>
        </row>
        <row r="577">
          <cell r="A577" t="str">
            <v>090251</v>
          </cell>
          <cell r="B577" t="str">
            <v>TUBOS E PECAS, DIAM. 50 MM (C)</v>
          </cell>
          <cell r="C577" t="str">
            <v>M</v>
          </cell>
          <cell r="D577">
            <v>3.03</v>
          </cell>
        </row>
        <row r="578">
          <cell r="A578" t="str">
            <v>090252</v>
          </cell>
          <cell r="B578" t="str">
            <v>TUBOS E PECAS, DIAM. 75 MM (C)</v>
          </cell>
          <cell r="C578" t="str">
            <v>M</v>
          </cell>
          <cell r="D578">
            <v>3.39</v>
          </cell>
        </row>
        <row r="579">
          <cell r="A579" t="str">
            <v>090253</v>
          </cell>
          <cell r="B579" t="str">
            <v>TUBOS E PECAS, DIAM. 100 MM (C)</v>
          </cell>
          <cell r="C579" t="str">
            <v>M</v>
          </cell>
          <cell r="D579">
            <v>3.84</v>
          </cell>
        </row>
        <row r="580">
          <cell r="A580" t="str">
            <v>090254</v>
          </cell>
          <cell r="B580" t="str">
            <v>TUBOS E PECAS, DIAM. 150 MM (C)</v>
          </cell>
          <cell r="C580" t="str">
            <v>M</v>
          </cell>
          <cell r="D580">
            <v>4.7</v>
          </cell>
        </row>
        <row r="581">
          <cell r="A581" t="str">
            <v>090255</v>
          </cell>
          <cell r="B581" t="str">
            <v>TUBOS E PECAS, DIAM. 200 MM (C)</v>
          </cell>
          <cell r="C581" t="str">
            <v>M</v>
          </cell>
          <cell r="D581">
            <v>5.25</v>
          </cell>
        </row>
        <row r="582">
          <cell r="A582" t="str">
            <v>090256</v>
          </cell>
          <cell r="B582" t="str">
            <v>TUBOS E PECAS, DIAM. 250 MM (C)</v>
          </cell>
          <cell r="C582" t="str">
            <v>M</v>
          </cell>
          <cell r="D582">
            <v>5.89</v>
          </cell>
        </row>
        <row r="583">
          <cell r="A583" t="str">
            <v>090257</v>
          </cell>
          <cell r="B583" t="str">
            <v>TUBOS E PECAS, DIAM. 300 MM (C)</v>
          </cell>
          <cell r="C583" t="str">
            <v>M</v>
          </cell>
          <cell r="D583">
            <v>7.04</v>
          </cell>
        </row>
        <row r="584">
          <cell r="A584" t="str">
            <v>090258</v>
          </cell>
          <cell r="B584" t="str">
            <v>TUBOS E PECAS, DIAM. 400 MM (C)</v>
          </cell>
          <cell r="C584" t="str">
            <v>M</v>
          </cell>
          <cell r="D584">
            <v>8.56</v>
          </cell>
        </row>
        <row r="585">
          <cell r="A585" t="str">
            <v>090259</v>
          </cell>
          <cell r="B585" t="str">
            <v>TUBOS E PECAS, DIAM. 500 MM (C)</v>
          </cell>
          <cell r="C585" t="str">
            <v>M</v>
          </cell>
          <cell r="D585">
            <v>10.220000000000001</v>
          </cell>
        </row>
        <row r="586">
          <cell r="A586" t="str">
            <v>090260</v>
          </cell>
          <cell r="B586" t="str">
            <v>TUBOS E PECAS, DIAM. 600 MM (C)</v>
          </cell>
          <cell r="C586" t="str">
            <v>M</v>
          </cell>
          <cell r="D586">
            <v>12.12</v>
          </cell>
        </row>
        <row r="588">
          <cell r="A588" t="str">
            <v>090400</v>
          </cell>
          <cell r="B588" t="str">
            <v>ASSENTAMENTO SIMPLES DE TUBOS E PECAS DE CERAMICA</v>
          </cell>
        </row>
        <row r="589">
          <cell r="A589" t="str">
            <v>090401</v>
          </cell>
          <cell r="B589" t="str">
            <v>TUBOS E PECAS, DIAMETRO 100 MM (A)</v>
          </cell>
          <cell r="C589" t="str">
            <v>M</v>
          </cell>
          <cell r="D589">
            <v>5.24</v>
          </cell>
        </row>
        <row r="590">
          <cell r="A590" t="str">
            <v>090402</v>
          </cell>
          <cell r="B590" t="str">
            <v>TUBOS E PECAS, DIAMETRO 150 MM (A)</v>
          </cell>
          <cell r="C590" t="str">
            <v>M</v>
          </cell>
          <cell r="D590">
            <v>6.63</v>
          </cell>
        </row>
        <row r="591">
          <cell r="A591" t="str">
            <v>090403</v>
          </cell>
          <cell r="B591" t="str">
            <v>TUBOS E PECAS, DIAMETRO 200 MM (A)</v>
          </cell>
          <cell r="C591" t="str">
            <v>M</v>
          </cell>
          <cell r="D591">
            <v>8.07</v>
          </cell>
        </row>
        <row r="592">
          <cell r="A592" t="str">
            <v>090404</v>
          </cell>
          <cell r="B592" t="str">
            <v>TUBOS E PECAS, DIAMETRO 250 MM (A)</v>
          </cell>
          <cell r="C592" t="str">
            <v>M</v>
          </cell>
          <cell r="D592">
            <v>9.65</v>
          </cell>
        </row>
        <row r="593">
          <cell r="A593" t="str">
            <v>090405</v>
          </cell>
          <cell r="B593" t="str">
            <v>TUBOS E PECAS, DIAMETRO 300 MM (A)</v>
          </cell>
          <cell r="C593" t="str">
            <v>M</v>
          </cell>
          <cell r="D593">
            <v>11.03</v>
          </cell>
        </row>
        <row r="594">
          <cell r="A594" t="str">
            <v>090406</v>
          </cell>
          <cell r="B594" t="str">
            <v>TUBOS E PECAS, DIAMETRO 375 MM (A)</v>
          </cell>
          <cell r="C594" t="str">
            <v>M</v>
          </cell>
          <cell r="D594">
            <v>12.6</v>
          </cell>
        </row>
        <row r="595">
          <cell r="A595" t="str">
            <v>090407</v>
          </cell>
          <cell r="B595" t="str">
            <v>TUBOS E PECAS, DIAMETRO 450 MM (A)</v>
          </cell>
          <cell r="C595" t="str">
            <v>M</v>
          </cell>
          <cell r="D595">
            <v>14.37</v>
          </cell>
        </row>
        <row r="596">
          <cell r="A596" t="str">
            <v>090431</v>
          </cell>
          <cell r="B596" t="str">
            <v>TUBOS E PECAS, DIAM. 100 MM (B)</v>
          </cell>
          <cell r="C596" t="str">
            <v>M</v>
          </cell>
          <cell r="D596">
            <v>4.6100000000000003</v>
          </cell>
        </row>
        <row r="597">
          <cell r="A597" t="str">
            <v>090432</v>
          </cell>
          <cell r="B597" t="str">
            <v>TUBOS E PECAS, DIAM. 150 MM (B)</v>
          </cell>
          <cell r="C597" t="str">
            <v>M</v>
          </cell>
          <cell r="D597">
            <v>5.79</v>
          </cell>
        </row>
        <row r="598">
          <cell r="A598" t="str">
            <v>090433</v>
          </cell>
          <cell r="B598" t="str">
            <v>TUBOS E PECAS, DIAM. 200 MM (B)</v>
          </cell>
          <cell r="C598" t="str">
            <v>M</v>
          </cell>
          <cell r="D598">
            <v>6.98</v>
          </cell>
        </row>
        <row r="599">
          <cell r="A599" t="str">
            <v>090434</v>
          </cell>
          <cell r="B599" t="str">
            <v>TUBOS E PECAS, DIAM. 250 MM (B)</v>
          </cell>
          <cell r="C599" t="str">
            <v>M</v>
          </cell>
          <cell r="D599">
            <v>8.4700000000000006</v>
          </cell>
        </row>
        <row r="600">
          <cell r="A600" t="str">
            <v>090435</v>
          </cell>
          <cell r="B600" t="str">
            <v>TUBOS E PECAS, DIAM. 300 MM (B)</v>
          </cell>
          <cell r="C600" t="str">
            <v>M</v>
          </cell>
          <cell r="D600">
            <v>9.77</v>
          </cell>
        </row>
        <row r="601">
          <cell r="A601" t="str">
            <v>090436</v>
          </cell>
          <cell r="B601" t="str">
            <v>TUBOS E PECAS, DIAM. 375 MM (B)</v>
          </cell>
          <cell r="C601" t="str">
            <v>M</v>
          </cell>
          <cell r="D601">
            <v>11.25</v>
          </cell>
        </row>
        <row r="602">
          <cell r="A602" t="str">
            <v>090437</v>
          </cell>
          <cell r="B602" t="str">
            <v>TUBOS E PECAS, DIAM. 450 MM (B)</v>
          </cell>
          <cell r="C602" t="str">
            <v>M</v>
          </cell>
          <cell r="D602">
            <v>12.92</v>
          </cell>
        </row>
        <row r="603">
          <cell r="A603" t="str">
            <v>090451</v>
          </cell>
          <cell r="B603" t="str">
            <v>TUBOS E PECAS, DIAM. 100 MM (C)</v>
          </cell>
          <cell r="C603" t="str">
            <v>M</v>
          </cell>
          <cell r="D603">
            <v>3.67</v>
          </cell>
        </row>
        <row r="604">
          <cell r="A604" t="str">
            <v>090452</v>
          </cell>
          <cell r="B604" t="str">
            <v>TUBOS E PECAS, DIAM. 150 MM (C)</v>
          </cell>
          <cell r="C604" t="str">
            <v>M</v>
          </cell>
          <cell r="D604">
            <v>4.53</v>
          </cell>
        </row>
        <row r="605">
          <cell r="A605" t="str">
            <v>090453</v>
          </cell>
          <cell r="B605" t="str">
            <v>TUBOS E PECAS, DIAM. 200 MM (C)</v>
          </cell>
          <cell r="C605" t="str">
            <v>M</v>
          </cell>
          <cell r="D605">
            <v>5.41</v>
          </cell>
        </row>
        <row r="606">
          <cell r="A606" t="str">
            <v>090454</v>
          </cell>
          <cell r="B606" t="str">
            <v>TUBOS E PECAS, DIAM. 250 MM (C)</v>
          </cell>
          <cell r="C606" t="str">
            <v>M</v>
          </cell>
          <cell r="D606">
            <v>6.7</v>
          </cell>
        </row>
        <row r="607">
          <cell r="A607" t="str">
            <v>090455</v>
          </cell>
          <cell r="B607" t="str">
            <v>TUBOS E PECAS, DIAM. 300 MM (C)</v>
          </cell>
          <cell r="C607" t="str">
            <v>M</v>
          </cell>
          <cell r="D607">
            <v>7.88</v>
          </cell>
        </row>
        <row r="608">
          <cell r="A608" t="str">
            <v>090456</v>
          </cell>
          <cell r="B608" t="str">
            <v>TUBOS E PECAS, DIAM. 375 MM (C)</v>
          </cell>
          <cell r="C608" t="str">
            <v>M</v>
          </cell>
          <cell r="D608">
            <v>9.24</v>
          </cell>
        </row>
        <row r="609">
          <cell r="A609" t="str">
            <v>090457</v>
          </cell>
          <cell r="B609" t="str">
            <v>TUBOS E PECAS, DIAM. 450 MM (C)</v>
          </cell>
          <cell r="C609" t="str">
            <v>M</v>
          </cell>
          <cell r="D609">
            <v>10.69</v>
          </cell>
        </row>
        <row r="611">
          <cell r="A611" t="str">
            <v>090600</v>
          </cell>
          <cell r="B611" t="str">
            <v>ASSENTAMENTO SIMPLES DE TUBOS E PECAS DE PVC RIGIDO E PVC RIGIDO DEFOFO</v>
          </cell>
        </row>
        <row r="612">
          <cell r="A612" t="str">
            <v>090601</v>
          </cell>
          <cell r="B612" t="str">
            <v>TUBOS E PECAS, DIAMETRO 50 MM (A)</v>
          </cell>
          <cell r="C612" t="str">
            <v>M</v>
          </cell>
          <cell r="D612">
            <v>0.43</v>
          </cell>
        </row>
        <row r="613">
          <cell r="A613" t="str">
            <v>090602</v>
          </cell>
          <cell r="B613" t="str">
            <v>TUBOS E PECAS, DIAMETRO 75 MM (A)</v>
          </cell>
          <cell r="C613" t="str">
            <v>M</v>
          </cell>
          <cell r="D613">
            <v>0.51</v>
          </cell>
        </row>
        <row r="614">
          <cell r="A614" t="str">
            <v>090603</v>
          </cell>
          <cell r="B614" t="str">
            <v>TUBOS E PECAS, DIAMETRO 100 MM (A)</v>
          </cell>
          <cell r="C614" t="str">
            <v>M</v>
          </cell>
          <cell r="D614">
            <v>0.7</v>
          </cell>
        </row>
        <row r="615">
          <cell r="A615" t="str">
            <v>090604</v>
          </cell>
          <cell r="B615" t="str">
            <v>TUBOS E PECAS, DIAMETRO 150 MM (A)</v>
          </cell>
          <cell r="C615" t="str">
            <v>M</v>
          </cell>
          <cell r="D615">
            <v>1.1100000000000001</v>
          </cell>
        </row>
        <row r="616">
          <cell r="A616" t="str">
            <v>090605</v>
          </cell>
          <cell r="B616" t="str">
            <v>TUBOS E PECAS, DIAMETRO 200 MM (A)</v>
          </cell>
          <cell r="C616" t="str">
            <v>M</v>
          </cell>
          <cell r="D616">
            <v>1.4</v>
          </cell>
        </row>
        <row r="617">
          <cell r="A617" t="str">
            <v>090606</v>
          </cell>
          <cell r="B617" t="str">
            <v>TUBOS E PECAS, DIAMETRO 300 MM (A)</v>
          </cell>
          <cell r="C617" t="str">
            <v>M</v>
          </cell>
          <cell r="D617">
            <v>2.2599999999999998</v>
          </cell>
        </row>
        <row r="618">
          <cell r="A618" t="str">
            <v>090607</v>
          </cell>
          <cell r="B618" t="str">
            <v>TUBOS E PECAS, DIAMETRO 400 MM (A)</v>
          </cell>
          <cell r="C618" t="str">
            <v>M</v>
          </cell>
          <cell r="D618">
            <v>2.85</v>
          </cell>
        </row>
        <row r="619">
          <cell r="A619" t="str">
            <v>090631</v>
          </cell>
          <cell r="B619" t="str">
            <v>TUBOS E PECAS, DIAM. 50 MM (B)</v>
          </cell>
          <cell r="C619" t="str">
            <v>M</v>
          </cell>
          <cell r="D619">
            <v>0.31</v>
          </cell>
        </row>
        <row r="620">
          <cell r="A620" t="str">
            <v>090632</v>
          </cell>
          <cell r="B620" t="str">
            <v>TUBOS E PECAS, DIAM. 75 MM (B)</v>
          </cell>
          <cell r="C620" t="str">
            <v>M</v>
          </cell>
          <cell r="D620">
            <v>0.43</v>
          </cell>
        </row>
        <row r="621">
          <cell r="A621" t="str">
            <v>090633</v>
          </cell>
          <cell r="B621" t="str">
            <v>TUBOS E PECAS, DIAM. 100 MM (B)</v>
          </cell>
          <cell r="C621" t="str">
            <v>M</v>
          </cell>
          <cell r="D621">
            <v>0.51</v>
          </cell>
        </row>
        <row r="622">
          <cell r="A622" t="str">
            <v>090634</v>
          </cell>
          <cell r="B622" t="str">
            <v>TUBOS E PECAS, DIAM. 150 MM (B)</v>
          </cell>
          <cell r="C622" t="str">
            <v>M</v>
          </cell>
          <cell r="D622">
            <v>0.9</v>
          </cell>
        </row>
        <row r="623">
          <cell r="A623" t="str">
            <v>090635</v>
          </cell>
          <cell r="B623" t="str">
            <v>TUBOS E PECAS, DIAM. 200 MM (B)</v>
          </cell>
          <cell r="C623" t="str">
            <v>M</v>
          </cell>
          <cell r="D623">
            <v>1.1100000000000001</v>
          </cell>
        </row>
        <row r="624">
          <cell r="A624" t="str">
            <v>090636</v>
          </cell>
          <cell r="B624" t="str">
            <v>TUBOS E PECAS, DIAM. 300 MM (B)</v>
          </cell>
          <cell r="C624" t="str">
            <v>M</v>
          </cell>
          <cell r="D624">
            <v>1.82</v>
          </cell>
        </row>
        <row r="625">
          <cell r="A625" t="str">
            <v>090637</v>
          </cell>
          <cell r="B625" t="str">
            <v>TUBOS E PECAS, DIAM. 400 MM (B)</v>
          </cell>
          <cell r="C625" t="str">
            <v>M</v>
          </cell>
          <cell r="D625">
            <v>2.2599999999999998</v>
          </cell>
        </row>
        <row r="626">
          <cell r="A626" t="str">
            <v>090651</v>
          </cell>
          <cell r="B626" t="str">
            <v>TUBOS E PECAS, DIAM. 50 MM (C)</v>
          </cell>
          <cell r="C626" t="str">
            <v>M</v>
          </cell>
          <cell r="D626">
            <v>0.19</v>
          </cell>
        </row>
        <row r="627">
          <cell r="A627" t="str">
            <v>090652</v>
          </cell>
          <cell r="B627" t="str">
            <v>TUBOS E PECAS, DIAM. 75 MM (C)</v>
          </cell>
          <cell r="C627" t="str">
            <v>M</v>
          </cell>
          <cell r="D627">
            <v>0.25</v>
          </cell>
        </row>
        <row r="628">
          <cell r="A628" t="str">
            <v>090653</v>
          </cell>
          <cell r="B628" t="str">
            <v>TUBOS E PECAS, DIAM. 100 MM (C)</v>
          </cell>
          <cell r="C628" t="str">
            <v>M</v>
          </cell>
          <cell r="D628">
            <v>0.31</v>
          </cell>
        </row>
        <row r="629">
          <cell r="A629" t="str">
            <v>090654</v>
          </cell>
          <cell r="B629" t="str">
            <v>TUBOS E PECAS, DIAM. 150 MM (C)</v>
          </cell>
          <cell r="C629" t="str">
            <v>M</v>
          </cell>
          <cell r="D629">
            <v>0.51</v>
          </cell>
        </row>
        <row r="630">
          <cell r="A630" t="str">
            <v>090655</v>
          </cell>
          <cell r="B630" t="str">
            <v>TUBOS E PECAS, DIAM. 200 MM (C)</v>
          </cell>
          <cell r="C630" t="str">
            <v>M</v>
          </cell>
          <cell r="D630">
            <v>0.7</v>
          </cell>
        </row>
        <row r="631">
          <cell r="A631" t="str">
            <v>090656</v>
          </cell>
          <cell r="B631" t="str">
            <v>TUBOS E PECAS, DIAM. 300 MM (C)</v>
          </cell>
          <cell r="C631" t="str">
            <v>M</v>
          </cell>
          <cell r="D631">
            <v>1.1100000000000001</v>
          </cell>
        </row>
        <row r="632">
          <cell r="A632" t="str">
            <v>090657</v>
          </cell>
          <cell r="B632" t="str">
            <v>TUBOS E PECAS, DIAM. 400 MM (C)</v>
          </cell>
          <cell r="C632" t="str">
            <v>M</v>
          </cell>
          <cell r="D632">
            <v>1.4</v>
          </cell>
        </row>
        <row r="634">
          <cell r="A634" t="str">
            <v>090700</v>
          </cell>
          <cell r="B634" t="str">
            <v>ASSENTAMENTO SIMPLES DE TUBOS E PECAS DE FERRO FUNDIDO</v>
          </cell>
        </row>
        <row r="635">
          <cell r="A635" t="str">
            <v>090701</v>
          </cell>
          <cell r="B635" t="str">
            <v>TUBOS E PECAS, DIAMETRO 50 MM (A)</v>
          </cell>
          <cell r="C635" t="str">
            <v>M</v>
          </cell>
          <cell r="D635">
            <v>1.72</v>
          </cell>
        </row>
        <row r="636">
          <cell r="A636" t="str">
            <v>090702</v>
          </cell>
          <cell r="B636" t="str">
            <v>TUBOS E PECAS, DIAMETRO 75 MM (A)</v>
          </cell>
          <cell r="C636" t="str">
            <v>M</v>
          </cell>
          <cell r="D636">
            <v>2.35</v>
          </cell>
        </row>
        <row r="637">
          <cell r="A637" t="str">
            <v>090703</v>
          </cell>
          <cell r="B637" t="str">
            <v>TUBOS E PECAS, DIAMETRO 100 MM (A)</v>
          </cell>
          <cell r="C637" t="str">
            <v>M</v>
          </cell>
          <cell r="D637">
            <v>3.2</v>
          </cell>
        </row>
        <row r="638">
          <cell r="A638" t="str">
            <v>090704</v>
          </cell>
          <cell r="B638" t="str">
            <v>TUBOS E PECAS, DIAMETRO 150 MM (A)</v>
          </cell>
          <cell r="C638" t="str">
            <v>M</v>
          </cell>
          <cell r="D638">
            <v>4.82</v>
          </cell>
        </row>
        <row r="639">
          <cell r="A639" t="str">
            <v>090705</v>
          </cell>
          <cell r="B639" t="str">
            <v>TUBOS E PECAS, DIAMETRO 200 MM (A)</v>
          </cell>
          <cell r="C639" t="str">
            <v>M</v>
          </cell>
          <cell r="D639">
            <v>5.32</v>
          </cell>
        </row>
        <row r="640">
          <cell r="A640" t="str">
            <v>090706</v>
          </cell>
          <cell r="B640" t="str">
            <v>TUBOS E PECAS, DIAMETRO 250 MM (A)</v>
          </cell>
          <cell r="C640" t="str">
            <v>M</v>
          </cell>
          <cell r="D640">
            <v>5.93</v>
          </cell>
        </row>
        <row r="641">
          <cell r="A641" t="str">
            <v>090707</v>
          </cell>
          <cell r="B641" t="str">
            <v>TUBOS E PECAS, DIAMETRO 300 MM (A)</v>
          </cell>
          <cell r="C641" t="str">
            <v>M</v>
          </cell>
          <cell r="D641">
            <v>7.62</v>
          </cell>
        </row>
        <row r="642">
          <cell r="A642" t="str">
            <v>090708</v>
          </cell>
          <cell r="B642" t="str">
            <v>TUBOS E PECAS, DIAMETRO 400 MM (A)</v>
          </cell>
          <cell r="C642" t="str">
            <v>M</v>
          </cell>
          <cell r="D642">
            <v>9.33</v>
          </cell>
        </row>
        <row r="643">
          <cell r="A643" t="str">
            <v>090709</v>
          </cell>
          <cell r="B643" t="str">
            <v>TUBOS E PECAS, DIAMETRO 500 MM (A)</v>
          </cell>
          <cell r="C643" t="str">
            <v>M</v>
          </cell>
          <cell r="D643">
            <v>11.25</v>
          </cell>
        </row>
        <row r="644">
          <cell r="A644" t="str">
            <v>090710</v>
          </cell>
          <cell r="B644" t="str">
            <v>TUBOS E PECAS, DIAMETRO 600 MM (A)</v>
          </cell>
          <cell r="C644" t="str">
            <v>M</v>
          </cell>
          <cell r="D644">
            <v>13.63</v>
          </cell>
        </row>
        <row r="645">
          <cell r="A645" t="str">
            <v>090711</v>
          </cell>
          <cell r="B645" t="str">
            <v>TUBOS E PECAS, DIAMETRO 700 MM (A)</v>
          </cell>
          <cell r="C645" t="str">
            <v>M</v>
          </cell>
          <cell r="D645">
            <v>17.38</v>
          </cell>
        </row>
        <row r="646">
          <cell r="A646" t="str">
            <v>090712</v>
          </cell>
          <cell r="B646" t="str">
            <v>TUBOS E PECAS, DIAMETRO 800 MM (A)</v>
          </cell>
          <cell r="C646" t="str">
            <v>M</v>
          </cell>
          <cell r="D646">
            <v>21.74</v>
          </cell>
        </row>
        <row r="647">
          <cell r="A647" t="str">
            <v>090731</v>
          </cell>
          <cell r="B647" t="str">
            <v>TUBOS E PECAS, DIAM. 50 MM (B)</v>
          </cell>
          <cell r="C647" t="str">
            <v>M</v>
          </cell>
          <cell r="D647">
            <v>1.38</v>
          </cell>
        </row>
        <row r="648">
          <cell r="A648" t="str">
            <v>090732</v>
          </cell>
          <cell r="B648" t="str">
            <v>TUBOS E PECAS, DIAM. 75 MM (B)</v>
          </cell>
          <cell r="C648" t="str">
            <v>M</v>
          </cell>
          <cell r="D648">
            <v>1.88</v>
          </cell>
        </row>
        <row r="649">
          <cell r="A649" t="str">
            <v>090733</v>
          </cell>
          <cell r="B649" t="str">
            <v>TUBOS E PECAS, DIAM. 100 MM (B)</v>
          </cell>
          <cell r="C649" t="str">
            <v>M</v>
          </cell>
          <cell r="D649">
            <v>2.52</v>
          </cell>
        </row>
        <row r="650">
          <cell r="A650" t="str">
            <v>090734</v>
          </cell>
          <cell r="B650" t="str">
            <v>TUBOS E PECAS, DIAM. 150 MM (B)</v>
          </cell>
          <cell r="C650" t="str">
            <v>M</v>
          </cell>
          <cell r="D650">
            <v>3.87</v>
          </cell>
        </row>
        <row r="651">
          <cell r="A651" t="str">
            <v>090735</v>
          </cell>
          <cell r="B651" t="str">
            <v>TUBOS E PECAS, DIAM. 200 MM (B)</v>
          </cell>
          <cell r="C651" t="str">
            <v>M</v>
          </cell>
          <cell r="D651">
            <v>4.21</v>
          </cell>
        </row>
        <row r="652">
          <cell r="A652" t="str">
            <v>090736</v>
          </cell>
          <cell r="B652" t="str">
            <v>TUBOS E PECAS, DIAM. 250 MM (B)</v>
          </cell>
          <cell r="C652" t="str">
            <v>M</v>
          </cell>
          <cell r="D652">
            <v>4.7300000000000004</v>
          </cell>
        </row>
        <row r="653">
          <cell r="A653" t="str">
            <v>090737</v>
          </cell>
          <cell r="B653" t="str">
            <v>TUBOS E PECAS, DIAM. 300 MM (B)</v>
          </cell>
          <cell r="C653" t="str">
            <v>M</v>
          </cell>
          <cell r="D653">
            <v>6.09</v>
          </cell>
        </row>
        <row r="654">
          <cell r="A654" t="str">
            <v>090738</v>
          </cell>
          <cell r="B654" t="str">
            <v>TUBOS E PECAS, DIAM. 400 MM (B)</v>
          </cell>
          <cell r="C654" t="str">
            <v>M</v>
          </cell>
          <cell r="D654">
            <v>7.44</v>
          </cell>
        </row>
        <row r="655">
          <cell r="A655" t="str">
            <v>090739</v>
          </cell>
          <cell r="B655" t="str">
            <v>TUBOS E PECAS, DIAM. 500 MM (B)</v>
          </cell>
          <cell r="C655" t="str">
            <v>M</v>
          </cell>
          <cell r="D655">
            <v>9</v>
          </cell>
        </row>
        <row r="656">
          <cell r="A656" t="str">
            <v>090740</v>
          </cell>
          <cell r="B656" t="str">
            <v>TUBOS E PECAS, DIAM. 600 MM (B)</v>
          </cell>
          <cell r="C656" t="str">
            <v>M</v>
          </cell>
          <cell r="D656">
            <v>10.89</v>
          </cell>
        </row>
        <row r="657">
          <cell r="A657" t="str">
            <v>090741</v>
          </cell>
          <cell r="B657" t="str">
            <v>TUBOS E PECAS, DIAM. 700 MM (B)</v>
          </cell>
          <cell r="C657" t="str">
            <v>M</v>
          </cell>
          <cell r="D657">
            <v>13.91</v>
          </cell>
        </row>
        <row r="658">
          <cell r="A658" t="str">
            <v>090742</v>
          </cell>
          <cell r="B658" t="str">
            <v>TUBOS E PECAS, DIAM. 800 MM (B)</v>
          </cell>
          <cell r="C658" t="str">
            <v>M</v>
          </cell>
          <cell r="D658">
            <v>17.39</v>
          </cell>
        </row>
        <row r="659">
          <cell r="A659" t="str">
            <v>090751</v>
          </cell>
          <cell r="B659" t="str">
            <v>TUBOS E PECAS, DIAM. 50 MM (C)</v>
          </cell>
          <cell r="C659" t="str">
            <v>M</v>
          </cell>
          <cell r="D659">
            <v>0.85</v>
          </cell>
        </row>
        <row r="660">
          <cell r="A660" t="str">
            <v>090752</v>
          </cell>
          <cell r="B660" t="str">
            <v>TUBOS E PECAS, DIAM. 75 MM (C)</v>
          </cell>
          <cell r="C660" t="str">
            <v>M</v>
          </cell>
          <cell r="D660">
            <v>1.17</v>
          </cell>
        </row>
        <row r="661">
          <cell r="A661" t="str">
            <v>090753</v>
          </cell>
          <cell r="B661" t="str">
            <v>TUBOS E PECAS, DIAM. 100 MM (C)</v>
          </cell>
          <cell r="C661" t="str">
            <v>M</v>
          </cell>
          <cell r="D661">
            <v>1.58</v>
          </cell>
        </row>
        <row r="662">
          <cell r="A662" t="str">
            <v>090754</v>
          </cell>
          <cell r="B662" t="str">
            <v>TUBOS E PECAS, DIAM. 150 MM (C)</v>
          </cell>
          <cell r="C662" t="str">
            <v>M</v>
          </cell>
          <cell r="D662">
            <v>2.38</v>
          </cell>
        </row>
        <row r="663">
          <cell r="A663" t="str">
            <v>090755</v>
          </cell>
          <cell r="B663" t="str">
            <v>TUBOS E PECAS, DIAM. 200 MM (C)</v>
          </cell>
          <cell r="C663" t="str">
            <v>M</v>
          </cell>
          <cell r="D663">
            <v>2.62</v>
          </cell>
        </row>
        <row r="664">
          <cell r="A664" t="str">
            <v>090756</v>
          </cell>
          <cell r="B664" t="str">
            <v>TUBOS E PECAS, DIAM. 250 MM (C)</v>
          </cell>
          <cell r="C664" t="str">
            <v>M</v>
          </cell>
          <cell r="D664">
            <v>2.93</v>
          </cell>
        </row>
        <row r="665">
          <cell r="A665" t="str">
            <v>090757</v>
          </cell>
          <cell r="B665" t="str">
            <v>TUBOS E PECAS, DIAM. 300 MM (C)</v>
          </cell>
          <cell r="C665" t="str">
            <v>M</v>
          </cell>
          <cell r="D665">
            <v>3.79</v>
          </cell>
        </row>
        <row r="666">
          <cell r="A666" t="str">
            <v>090758</v>
          </cell>
          <cell r="B666" t="str">
            <v>TUBOS E PECAS, DIAM. 400 MM (C)</v>
          </cell>
          <cell r="C666" t="str">
            <v>M</v>
          </cell>
          <cell r="D666">
            <v>4.6399999999999997</v>
          </cell>
        </row>
        <row r="667">
          <cell r="A667" t="str">
            <v>090759</v>
          </cell>
          <cell r="B667" t="str">
            <v>TUBOS E PECAS, DIAM. 500 MM (C)</v>
          </cell>
          <cell r="C667" t="str">
            <v>M</v>
          </cell>
          <cell r="D667">
            <v>5.59</v>
          </cell>
        </row>
        <row r="668">
          <cell r="A668" t="str">
            <v>090760</v>
          </cell>
          <cell r="B668" t="str">
            <v>TUBOS E PECAS, DIAM. 600 MM (C)</v>
          </cell>
          <cell r="C668" t="str">
            <v>M</v>
          </cell>
          <cell r="D668">
            <v>6.78</v>
          </cell>
        </row>
        <row r="669">
          <cell r="A669" t="str">
            <v>090761</v>
          </cell>
          <cell r="B669" t="str">
            <v>TUBOS E PECAS, DIAM. 700 MM (C)</v>
          </cell>
          <cell r="C669" t="str">
            <v>M</v>
          </cell>
          <cell r="D669">
            <v>8.67</v>
          </cell>
        </row>
        <row r="670">
          <cell r="A670" t="str">
            <v>090762</v>
          </cell>
          <cell r="B670" t="str">
            <v>TUBOS E PECAS, DIAM. 800 MM (C)</v>
          </cell>
          <cell r="C670" t="str">
            <v>M</v>
          </cell>
          <cell r="D670">
            <v>10.85</v>
          </cell>
        </row>
        <row r="672">
          <cell r="A672" t="str">
            <v>090800</v>
          </cell>
          <cell r="B672" t="str">
            <v>MONTAGEM DE PECAS ESPECIAIS</v>
          </cell>
        </row>
        <row r="673">
          <cell r="A673" t="str">
            <v>090801</v>
          </cell>
          <cell r="B673" t="str">
            <v>PECAS ESPECIAIS</v>
          </cell>
          <cell r="C673" t="str">
            <v>KG</v>
          </cell>
          <cell r="D673">
            <v>1.1299999999999999</v>
          </cell>
        </row>
        <row r="675">
          <cell r="A675" t="str">
            <v>090900</v>
          </cell>
          <cell r="B675" t="str">
            <v>ASSENTAMENTO SIMPLES DE TUBOS DE CONCRETO PARA AGUAS PLUVIAIS</v>
          </cell>
        </row>
        <row r="676">
          <cell r="A676" t="str">
            <v>090901</v>
          </cell>
          <cell r="B676" t="str">
            <v>TUBOS, DIAMETRO 300 MM (A)</v>
          </cell>
          <cell r="C676" t="str">
            <v>M</v>
          </cell>
          <cell r="D676">
            <v>3.19</v>
          </cell>
        </row>
        <row r="677">
          <cell r="A677" t="str">
            <v>090902</v>
          </cell>
          <cell r="B677" t="str">
            <v>TUBOS, DIAMETRO 400 MM (A)</v>
          </cell>
          <cell r="C677" t="str">
            <v>M</v>
          </cell>
          <cell r="D677">
            <v>4.09</v>
          </cell>
        </row>
        <row r="678">
          <cell r="A678" t="str">
            <v>090903</v>
          </cell>
          <cell r="B678" t="str">
            <v>TUBOS, DIAMETRO 500 MM (A)</v>
          </cell>
          <cell r="C678" t="str">
            <v>M</v>
          </cell>
          <cell r="D678">
            <v>6.72</v>
          </cell>
        </row>
        <row r="679">
          <cell r="A679" t="str">
            <v>090904</v>
          </cell>
          <cell r="B679" t="str">
            <v>TUBOS, DIAMETRO 600 MM (A)</v>
          </cell>
          <cell r="C679" t="str">
            <v>M</v>
          </cell>
          <cell r="D679">
            <v>7.96</v>
          </cell>
        </row>
        <row r="680">
          <cell r="A680" t="str">
            <v>090905</v>
          </cell>
          <cell r="B680" t="str">
            <v>TUBOS, DIAMETRO 700 MM (A)</v>
          </cell>
          <cell r="C680" t="str">
            <v>M</v>
          </cell>
          <cell r="D680">
            <v>11.55</v>
          </cell>
        </row>
        <row r="681">
          <cell r="A681" t="str">
            <v>090906</v>
          </cell>
          <cell r="B681" t="str">
            <v>TUBOS, DIAMETRO 800 MM (A)</v>
          </cell>
          <cell r="C681" t="str">
            <v>M</v>
          </cell>
          <cell r="D681">
            <v>13.81</v>
          </cell>
        </row>
        <row r="682">
          <cell r="A682" t="str">
            <v>090907</v>
          </cell>
          <cell r="B682" t="str">
            <v>TUBOS, DIAMETRO 900 MM (A)</v>
          </cell>
          <cell r="C682" t="str">
            <v>M</v>
          </cell>
          <cell r="D682">
            <v>18.73</v>
          </cell>
        </row>
        <row r="683">
          <cell r="A683" t="str">
            <v>090908</v>
          </cell>
          <cell r="B683" t="str">
            <v>TUBOS, DIAMETRO 1000 MM (A)</v>
          </cell>
          <cell r="C683" t="str">
            <v>M</v>
          </cell>
          <cell r="D683">
            <v>22.35</v>
          </cell>
        </row>
        <row r="684">
          <cell r="A684" t="str">
            <v>090909</v>
          </cell>
          <cell r="B684" t="str">
            <v>TUBOS, DIAMETRO 1100 MM (A)</v>
          </cell>
          <cell r="C684" t="str">
            <v>M</v>
          </cell>
          <cell r="D684">
            <v>24.39</v>
          </cell>
        </row>
        <row r="685">
          <cell r="A685" t="str">
            <v>090910</v>
          </cell>
          <cell r="B685" t="str">
            <v>TUBOS, DIAMETRO 1200 MM (A)</v>
          </cell>
          <cell r="C685" t="str">
            <v>M</v>
          </cell>
          <cell r="D685">
            <v>33.43</v>
          </cell>
        </row>
        <row r="686">
          <cell r="A686" t="str">
            <v>090911</v>
          </cell>
          <cell r="B686" t="str">
            <v>TUBOS, DIAMETRO 1500 MM (A)</v>
          </cell>
          <cell r="C686" t="str">
            <v>M</v>
          </cell>
          <cell r="D686">
            <v>50.97</v>
          </cell>
        </row>
        <row r="687">
          <cell r="A687" t="str">
            <v>090912</v>
          </cell>
          <cell r="B687" t="str">
            <v>TUBOS, DIAMETRO 2000 MM (A)</v>
          </cell>
          <cell r="C687" t="str">
            <v>M</v>
          </cell>
          <cell r="D687">
            <v>89.93</v>
          </cell>
        </row>
        <row r="688">
          <cell r="A688" t="str">
            <v>090931</v>
          </cell>
          <cell r="B688" t="str">
            <v>TUBOS, DIAM. 300 MM (B)</v>
          </cell>
          <cell r="C688" t="str">
            <v>M</v>
          </cell>
          <cell r="D688">
            <v>2.63</v>
          </cell>
        </row>
        <row r="689">
          <cell r="A689" t="str">
            <v>090932</v>
          </cell>
          <cell r="B689" t="str">
            <v>TUBOS, DIAM. 400 MM (B)</v>
          </cell>
          <cell r="C689" t="str">
            <v>M</v>
          </cell>
          <cell r="D689">
            <v>3.41</v>
          </cell>
        </row>
        <row r="690">
          <cell r="A690" t="str">
            <v>090933</v>
          </cell>
          <cell r="B690" t="str">
            <v>TUBOS, DIAM. 500 MM (B)</v>
          </cell>
          <cell r="C690" t="str">
            <v>M</v>
          </cell>
          <cell r="D690">
            <v>5.65</v>
          </cell>
        </row>
        <row r="691">
          <cell r="A691" t="str">
            <v>090934</v>
          </cell>
          <cell r="B691" t="str">
            <v>TUBOS, DIAM. 600 MM (B)</v>
          </cell>
          <cell r="C691" t="str">
            <v>M</v>
          </cell>
          <cell r="D691">
            <v>6.65</v>
          </cell>
        </row>
        <row r="692">
          <cell r="A692" t="str">
            <v>090935</v>
          </cell>
          <cell r="B692" t="str">
            <v>TUBOS, DIAM. 700 MM (B)</v>
          </cell>
          <cell r="C692" t="str">
            <v>M</v>
          </cell>
          <cell r="D692">
            <v>9.8800000000000008</v>
          </cell>
        </row>
        <row r="693">
          <cell r="A693" t="str">
            <v>090936</v>
          </cell>
          <cell r="B693" t="str">
            <v>TUBOS, DIAM. 800 MM (B)</v>
          </cell>
          <cell r="C693" t="str">
            <v>M</v>
          </cell>
          <cell r="D693">
            <v>11.75</v>
          </cell>
        </row>
        <row r="694">
          <cell r="A694" t="str">
            <v>090937</v>
          </cell>
          <cell r="B694" t="str">
            <v>TUBOS, DIAM. 900 MM (B)</v>
          </cell>
          <cell r="C694" t="str">
            <v>M</v>
          </cell>
          <cell r="D694">
            <v>15.93</v>
          </cell>
        </row>
        <row r="695">
          <cell r="A695" t="str">
            <v>090938</v>
          </cell>
          <cell r="B695" t="str">
            <v>TUBOS, DIAM. 1000 MM (B)</v>
          </cell>
          <cell r="C695" t="str">
            <v>M</v>
          </cell>
          <cell r="D695">
            <v>18.989999999999998</v>
          </cell>
        </row>
        <row r="696">
          <cell r="A696" t="str">
            <v>090939</v>
          </cell>
          <cell r="B696" t="str">
            <v>TUBOS, DIAM. 1100 MM (B)</v>
          </cell>
          <cell r="C696" t="str">
            <v>M</v>
          </cell>
          <cell r="D696">
            <v>20.7</v>
          </cell>
        </row>
        <row r="697">
          <cell r="A697" t="str">
            <v>090940</v>
          </cell>
          <cell r="B697" t="str">
            <v>TUBOS, DIAM. 1200 MM (B)</v>
          </cell>
          <cell r="C697" t="str">
            <v>M</v>
          </cell>
          <cell r="D697">
            <v>28.42</v>
          </cell>
        </row>
        <row r="698">
          <cell r="A698" t="str">
            <v>090941</v>
          </cell>
          <cell r="B698" t="str">
            <v>TUBOS, DIAM. 1500 MM (B)</v>
          </cell>
          <cell r="C698" t="str">
            <v>M</v>
          </cell>
          <cell r="D698">
            <v>43.07</v>
          </cell>
        </row>
        <row r="699">
          <cell r="A699" t="str">
            <v>090942</v>
          </cell>
          <cell r="B699" t="str">
            <v>TUBOS, DIAM. 2000 MM (B)</v>
          </cell>
          <cell r="C699" t="str">
            <v>M</v>
          </cell>
          <cell r="D699">
            <v>77.08</v>
          </cell>
        </row>
        <row r="700">
          <cell r="A700" t="str">
            <v>090951</v>
          </cell>
          <cell r="B700" t="str">
            <v>TUBOS, DIAM. 300 MM (C)</v>
          </cell>
          <cell r="C700" t="str">
            <v>M</v>
          </cell>
          <cell r="D700">
            <v>1.83</v>
          </cell>
        </row>
        <row r="701">
          <cell r="A701" t="str">
            <v>090952</v>
          </cell>
          <cell r="B701" t="str">
            <v>TUBOS, DIAM. 400 MM (C)</v>
          </cell>
          <cell r="C701" t="str">
            <v>M</v>
          </cell>
          <cell r="D701">
            <v>2.4700000000000002</v>
          </cell>
        </row>
        <row r="702">
          <cell r="A702" t="str">
            <v>090953</v>
          </cell>
          <cell r="B702" t="str">
            <v>TUBOS, DIAM. 500 MM (C)</v>
          </cell>
          <cell r="C702" t="str">
            <v>M</v>
          </cell>
          <cell r="D702">
            <v>4.01</v>
          </cell>
        </row>
        <row r="703">
          <cell r="A703" t="str">
            <v>090954</v>
          </cell>
          <cell r="B703" t="str">
            <v>TUBOS, DIAM. 600 MM (C)</v>
          </cell>
          <cell r="C703" t="str">
            <v>M</v>
          </cell>
          <cell r="D703">
            <v>4.6500000000000004</v>
          </cell>
        </row>
        <row r="704">
          <cell r="A704" t="str">
            <v>090955</v>
          </cell>
          <cell r="B704" t="str">
            <v>TUBOS, DIAM. 700 MM (C)</v>
          </cell>
          <cell r="C704" t="str">
            <v>M</v>
          </cell>
          <cell r="D704">
            <v>7.36</v>
          </cell>
        </row>
        <row r="705">
          <cell r="A705" t="str">
            <v>090956</v>
          </cell>
          <cell r="B705" t="str">
            <v>TUBOS, DIAM. 800 MM (C)</v>
          </cell>
          <cell r="C705" t="str">
            <v>M</v>
          </cell>
          <cell r="D705">
            <v>8.6300000000000008</v>
          </cell>
        </row>
        <row r="706">
          <cell r="A706" t="str">
            <v>090957</v>
          </cell>
          <cell r="B706" t="str">
            <v>TUBOS, DIAM. 900 MM (C)</v>
          </cell>
          <cell r="C706" t="str">
            <v>M</v>
          </cell>
          <cell r="D706">
            <v>11.81</v>
          </cell>
        </row>
        <row r="707">
          <cell r="A707" t="str">
            <v>090958</v>
          </cell>
          <cell r="B707" t="str">
            <v>TUBOS, DIAM.1000 MM (C)</v>
          </cell>
          <cell r="C707" t="str">
            <v>M</v>
          </cell>
          <cell r="D707">
            <v>13.96</v>
          </cell>
        </row>
        <row r="708">
          <cell r="A708" t="str">
            <v>090959</v>
          </cell>
          <cell r="B708" t="str">
            <v>TUBOS, DIAM. 1100 MM (C)</v>
          </cell>
          <cell r="C708" t="str">
            <v>M</v>
          </cell>
          <cell r="D708">
            <v>15.18</v>
          </cell>
        </row>
        <row r="709">
          <cell r="A709" t="str">
            <v>090960</v>
          </cell>
          <cell r="B709" t="str">
            <v>TUBOS, DIAM. 1200 MM (C)</v>
          </cell>
          <cell r="C709" t="str">
            <v>M</v>
          </cell>
          <cell r="D709">
            <v>20.85</v>
          </cell>
        </row>
        <row r="710">
          <cell r="A710" t="str">
            <v>090961</v>
          </cell>
          <cell r="B710" t="str">
            <v>TUBOS, DIAM. 1500 MM (C)</v>
          </cell>
          <cell r="C710" t="str">
            <v>M</v>
          </cell>
          <cell r="D710">
            <v>31.24</v>
          </cell>
        </row>
        <row r="711">
          <cell r="A711" t="str">
            <v>090962</v>
          </cell>
          <cell r="B711" t="str">
            <v>TUBOS, DIAM. 2000 MM (C)</v>
          </cell>
          <cell r="C711" t="str">
            <v>M</v>
          </cell>
          <cell r="D711">
            <v>57.84</v>
          </cell>
        </row>
        <row r="713">
          <cell r="A713" t="str">
            <v>091000</v>
          </cell>
          <cell r="B713" t="str">
            <v>ASSENTAMENTO SIMPLES DE TUBOS DE CONCRETO PARA ESGOTOS SANITARIOS</v>
          </cell>
        </row>
        <row r="714">
          <cell r="A714" t="str">
            <v>091001</v>
          </cell>
          <cell r="B714" t="str">
            <v>TUBOS, DIAMETRO   400 MM (A)</v>
          </cell>
          <cell r="C714" t="str">
            <v>M</v>
          </cell>
          <cell r="D714">
            <v>6.01</v>
          </cell>
        </row>
        <row r="715">
          <cell r="A715" t="str">
            <v>091002</v>
          </cell>
          <cell r="B715" t="str">
            <v>TUBOS, DIAMETRO   500 MM (A)</v>
          </cell>
          <cell r="C715" t="str">
            <v>M</v>
          </cell>
          <cell r="D715">
            <v>8.84</v>
          </cell>
        </row>
        <row r="716">
          <cell r="A716" t="str">
            <v>091003</v>
          </cell>
          <cell r="B716" t="str">
            <v>TUBOS, DIAMETRO   600 MM (A)</v>
          </cell>
          <cell r="C716" t="str">
            <v>M</v>
          </cell>
          <cell r="D716">
            <v>10.54</v>
          </cell>
        </row>
        <row r="717">
          <cell r="A717" t="str">
            <v>091004</v>
          </cell>
          <cell r="B717" t="str">
            <v>TUBOS, DIAMETRO   700 MM (A)</v>
          </cell>
          <cell r="C717" t="str">
            <v>M</v>
          </cell>
          <cell r="D717">
            <v>12.47</v>
          </cell>
        </row>
        <row r="718">
          <cell r="A718" t="str">
            <v>091005</v>
          </cell>
          <cell r="B718" t="str">
            <v>TUBOS, DIAMETRO   800 MM (A)</v>
          </cell>
          <cell r="C718" t="str">
            <v>M</v>
          </cell>
          <cell r="D718">
            <v>15.48</v>
          </cell>
        </row>
        <row r="719">
          <cell r="A719" t="str">
            <v>091006</v>
          </cell>
          <cell r="B719" t="str">
            <v>TUBOS, DIAMETRO   900 MM (A)</v>
          </cell>
          <cell r="C719" t="str">
            <v>M</v>
          </cell>
          <cell r="D719">
            <v>19.690000000000001</v>
          </cell>
        </row>
        <row r="720">
          <cell r="A720" t="str">
            <v>091007</v>
          </cell>
          <cell r="B720" t="str">
            <v>TUBOS, DIAMETRO 1.000 MM (A)</v>
          </cell>
          <cell r="C720" t="str">
            <v>M</v>
          </cell>
          <cell r="D720">
            <v>24.43</v>
          </cell>
        </row>
        <row r="721">
          <cell r="A721" t="str">
            <v>091008</v>
          </cell>
          <cell r="B721" t="str">
            <v>TUBOS, DIAMETRO 1.100 MM (A)</v>
          </cell>
          <cell r="C721" t="str">
            <v>M</v>
          </cell>
          <cell r="D721">
            <v>32.590000000000003</v>
          </cell>
        </row>
        <row r="722">
          <cell r="A722" t="str">
            <v>091009</v>
          </cell>
          <cell r="B722" t="str">
            <v>TUBOS, DIAMETRO 1.200 MM (A)</v>
          </cell>
          <cell r="C722" t="str">
            <v>M</v>
          </cell>
          <cell r="D722">
            <v>46.51</v>
          </cell>
        </row>
        <row r="723">
          <cell r="A723" t="str">
            <v>091010</v>
          </cell>
          <cell r="B723" t="str">
            <v>TUBOS, DIAMETRO 1.500 MM (A)</v>
          </cell>
          <cell r="C723" t="str">
            <v>M</v>
          </cell>
          <cell r="D723">
            <v>64.73</v>
          </cell>
        </row>
        <row r="724">
          <cell r="A724" t="str">
            <v>091011</v>
          </cell>
          <cell r="B724" t="str">
            <v>TUBOS, DIAMETRO 2.000 MM (A)</v>
          </cell>
          <cell r="C724" t="str">
            <v>M</v>
          </cell>
          <cell r="D724">
            <v>95.87</v>
          </cell>
        </row>
        <row r="725">
          <cell r="A725" t="str">
            <v>091031</v>
          </cell>
          <cell r="B725" t="str">
            <v>TUBOS, DIAM. 400 MM (B)</v>
          </cell>
          <cell r="C725" t="str">
            <v>M</v>
          </cell>
          <cell r="D725">
            <v>4.82</v>
          </cell>
        </row>
        <row r="726">
          <cell r="A726" t="str">
            <v>091032</v>
          </cell>
          <cell r="B726" t="str">
            <v>TUBOS, DIAM. 500 MM (B)</v>
          </cell>
          <cell r="C726" t="str">
            <v>M</v>
          </cell>
          <cell r="D726">
            <v>7.07</v>
          </cell>
        </row>
        <row r="727">
          <cell r="A727" t="str">
            <v>091033</v>
          </cell>
          <cell r="B727" t="str">
            <v>TUBOS, DIAM. 600 MM (B)</v>
          </cell>
          <cell r="C727" t="str">
            <v>M</v>
          </cell>
          <cell r="D727">
            <v>8.43</v>
          </cell>
        </row>
        <row r="728">
          <cell r="A728" t="str">
            <v>091034</v>
          </cell>
          <cell r="B728" t="str">
            <v>TUBOS, DIAM. 700 MM (B)</v>
          </cell>
          <cell r="C728" t="str">
            <v>M</v>
          </cell>
          <cell r="D728">
            <v>9.9700000000000006</v>
          </cell>
        </row>
        <row r="729">
          <cell r="A729" t="str">
            <v>091035</v>
          </cell>
          <cell r="B729" t="str">
            <v>TUBOS, DIAM. 800 MM (B)</v>
          </cell>
          <cell r="C729" t="str">
            <v>M</v>
          </cell>
          <cell r="D729">
            <v>12.39</v>
          </cell>
        </row>
        <row r="730">
          <cell r="A730" t="str">
            <v>091036</v>
          </cell>
          <cell r="B730" t="str">
            <v>TUBOS, DIAM. 900 MM (B)</v>
          </cell>
          <cell r="C730" t="str">
            <v>M</v>
          </cell>
          <cell r="D730">
            <v>15.76</v>
          </cell>
        </row>
        <row r="731">
          <cell r="A731" t="str">
            <v>091037</v>
          </cell>
          <cell r="B731" t="str">
            <v>TUBOS, DIAM. 1000 MM (B)</v>
          </cell>
          <cell r="C731" t="str">
            <v>M</v>
          </cell>
          <cell r="D731">
            <v>19.53</v>
          </cell>
        </row>
        <row r="732">
          <cell r="A732" t="str">
            <v>091038</v>
          </cell>
          <cell r="B732" t="str">
            <v>TUBOS, DIAM. 1100 MM (B)</v>
          </cell>
          <cell r="C732" t="str">
            <v>M</v>
          </cell>
          <cell r="D732">
            <v>26.06</v>
          </cell>
        </row>
        <row r="733">
          <cell r="A733" t="str">
            <v>091039</v>
          </cell>
          <cell r="B733" t="str">
            <v>TUBOS, DIAM. 1200 MM (B)</v>
          </cell>
          <cell r="C733" t="str">
            <v>M</v>
          </cell>
          <cell r="D733">
            <v>37.17</v>
          </cell>
        </row>
        <row r="734">
          <cell r="A734" t="str">
            <v>091040</v>
          </cell>
          <cell r="B734" t="str">
            <v>TUBOS, DIAM. 1500 MM (B)</v>
          </cell>
          <cell r="C734" t="str">
            <v>M</v>
          </cell>
          <cell r="D734">
            <v>51.76</v>
          </cell>
        </row>
        <row r="735">
          <cell r="A735" t="str">
            <v>091041</v>
          </cell>
          <cell r="B735" t="str">
            <v>TUBOS, DIAM. 2000 MM (B)</v>
          </cell>
          <cell r="C735" t="str">
            <v>M</v>
          </cell>
          <cell r="D735">
            <v>76.680000000000007</v>
          </cell>
        </row>
        <row r="736">
          <cell r="A736" t="str">
            <v>091051</v>
          </cell>
          <cell r="B736" t="str">
            <v>TUBOS, DIAM. 400 MM (C)</v>
          </cell>
          <cell r="C736" t="str">
            <v>M</v>
          </cell>
          <cell r="D736">
            <v>2.99</v>
          </cell>
        </row>
        <row r="737">
          <cell r="A737" t="str">
            <v>091052</v>
          </cell>
          <cell r="B737" t="str">
            <v>TUBOS, DIAM. 500 MM (C)</v>
          </cell>
          <cell r="C737" t="str">
            <v>M</v>
          </cell>
          <cell r="D737">
            <v>4.41</v>
          </cell>
        </row>
        <row r="738">
          <cell r="A738" t="str">
            <v>091053</v>
          </cell>
          <cell r="B738" t="str">
            <v>TUBOS, DIAM. 600 MM (C)</v>
          </cell>
          <cell r="C738" t="str">
            <v>M</v>
          </cell>
          <cell r="D738">
            <v>5.26</v>
          </cell>
        </row>
        <row r="739">
          <cell r="A739" t="str">
            <v>091054</v>
          </cell>
          <cell r="B739" t="str">
            <v>TUBOS, DIAM. 700 MM (C)</v>
          </cell>
          <cell r="C739" t="str">
            <v>M</v>
          </cell>
          <cell r="D739">
            <v>6.21</v>
          </cell>
        </row>
        <row r="740">
          <cell r="A740" t="str">
            <v>091055</v>
          </cell>
          <cell r="B740" t="str">
            <v>TUBOS, DIAM. 800 MM (C)</v>
          </cell>
          <cell r="C740" t="str">
            <v>M</v>
          </cell>
          <cell r="D740">
            <v>7.72</v>
          </cell>
        </row>
        <row r="741">
          <cell r="A741" t="str">
            <v>091056</v>
          </cell>
          <cell r="B741" t="str">
            <v>TUBOS, DIAM. 900 MM (C)</v>
          </cell>
          <cell r="C741" t="str">
            <v>M</v>
          </cell>
          <cell r="D741">
            <v>9.84</v>
          </cell>
        </row>
        <row r="742">
          <cell r="A742" t="str">
            <v>091057</v>
          </cell>
          <cell r="B742" t="str">
            <v>TUBOS, DIAM. 1000 MM (C)</v>
          </cell>
          <cell r="C742" t="str">
            <v>M</v>
          </cell>
          <cell r="D742">
            <v>12.2</v>
          </cell>
        </row>
        <row r="743">
          <cell r="A743" t="str">
            <v>091058</v>
          </cell>
          <cell r="B743" t="str">
            <v>TUBOS, DIAM. 1100 MM (C)</v>
          </cell>
          <cell r="C743" t="str">
            <v>M</v>
          </cell>
          <cell r="D743">
            <v>16.29</v>
          </cell>
        </row>
        <row r="744">
          <cell r="A744" t="str">
            <v>091059</v>
          </cell>
          <cell r="B744" t="str">
            <v>TUBOS, DIAM. 1200 MM (C)</v>
          </cell>
          <cell r="C744" t="str">
            <v>M</v>
          </cell>
          <cell r="D744">
            <v>23.24</v>
          </cell>
        </row>
        <row r="745">
          <cell r="A745" t="str">
            <v>091060</v>
          </cell>
          <cell r="B745" t="str">
            <v>TUBOS, DIAM. 1500 MM (C)</v>
          </cell>
          <cell r="C745" t="str">
            <v>M</v>
          </cell>
          <cell r="D745">
            <v>32.35</v>
          </cell>
        </row>
        <row r="746">
          <cell r="A746" t="str">
            <v>091061</v>
          </cell>
          <cell r="B746" t="str">
            <v>TUBOS, DIAM. 2000 MM (C)</v>
          </cell>
          <cell r="C746" t="str">
            <v>M</v>
          </cell>
          <cell r="D746">
            <v>47.93</v>
          </cell>
        </row>
        <row r="748">
          <cell r="A748" t="str">
            <v>091100</v>
          </cell>
          <cell r="B748" t="str">
            <v>ASSENTAMENTO DE TUBOS E PECAS DE ACO ( INCLUINDO SOLDAGEM DAS JUNTAS )</v>
          </cell>
        </row>
        <row r="749">
          <cell r="A749" t="str">
            <v>091101</v>
          </cell>
          <cell r="B749" t="str">
            <v>TUBOS E PECAS,DIAMETRO 28 POL (A)</v>
          </cell>
          <cell r="C749" t="str">
            <v>M</v>
          </cell>
          <cell r="D749">
            <v>75.62</v>
          </cell>
        </row>
        <row r="750">
          <cell r="A750" t="str">
            <v>091102</v>
          </cell>
          <cell r="B750" t="str">
            <v>TUBOS E PECAS,DIAMETRO 30 POL (A)</v>
          </cell>
          <cell r="C750" t="str">
            <v>M</v>
          </cell>
          <cell r="D750">
            <v>78.489999999999995</v>
          </cell>
        </row>
        <row r="751">
          <cell r="A751" t="str">
            <v>091103</v>
          </cell>
          <cell r="B751" t="str">
            <v>TUBOS E PECAS,DIAMETRO 32 POL (A)</v>
          </cell>
          <cell r="C751" t="str">
            <v>M</v>
          </cell>
          <cell r="D751">
            <v>81.39</v>
          </cell>
        </row>
        <row r="752">
          <cell r="A752" t="str">
            <v>091104</v>
          </cell>
          <cell r="B752" t="str">
            <v>TUBOS E PECAS DIAMETRO 36 POL (A)</v>
          </cell>
          <cell r="C752" t="str">
            <v>M</v>
          </cell>
          <cell r="D752">
            <v>87.28</v>
          </cell>
        </row>
        <row r="753">
          <cell r="A753" t="str">
            <v>091105</v>
          </cell>
          <cell r="B753" t="str">
            <v>TUBOS E PECAS,DIAMETRO 40 POL (A)</v>
          </cell>
          <cell r="C753" t="str">
            <v>M</v>
          </cell>
          <cell r="D753">
            <v>93.44</v>
          </cell>
        </row>
        <row r="754">
          <cell r="A754" t="str">
            <v>091106</v>
          </cell>
          <cell r="B754" t="str">
            <v>TUBOS E PECAS,DIAMETRO 42 POL (A)</v>
          </cell>
          <cell r="C754" t="str">
            <v>M</v>
          </cell>
          <cell r="D754">
            <v>122.24</v>
          </cell>
        </row>
        <row r="755">
          <cell r="A755" t="str">
            <v>091107</v>
          </cell>
          <cell r="B755" t="str">
            <v>TUBOS E PECAS,DIAMETRO 48 POL (A)</v>
          </cell>
          <cell r="C755" t="str">
            <v>M</v>
          </cell>
          <cell r="D755">
            <v>135.36000000000001</v>
          </cell>
        </row>
        <row r="756">
          <cell r="A756" t="str">
            <v>091108</v>
          </cell>
          <cell r="B756" t="str">
            <v>TUBOS E PECAS,DIAMETRO 60 POL (A)</v>
          </cell>
          <cell r="C756" t="str">
            <v>M</v>
          </cell>
          <cell r="D756">
            <v>173.64</v>
          </cell>
        </row>
        <row r="757">
          <cell r="A757" t="str">
            <v>091109</v>
          </cell>
          <cell r="B757" t="str">
            <v>TUBOS E PECAS,DIAMETRO 72 POL (A)</v>
          </cell>
          <cell r="C757" t="str">
            <v>M</v>
          </cell>
          <cell r="D757">
            <v>212.38</v>
          </cell>
        </row>
        <row r="758">
          <cell r="A758" t="str">
            <v>091110</v>
          </cell>
          <cell r="B758" t="str">
            <v>TUBOS E PACAS,DIAMETRO 84 POL (A)</v>
          </cell>
          <cell r="C758" t="str">
            <v>M</v>
          </cell>
          <cell r="D758">
            <v>283.17</v>
          </cell>
        </row>
        <row r="759">
          <cell r="A759" t="str">
            <v>091111</v>
          </cell>
          <cell r="B759" t="str">
            <v>TUBOS E PECAS,DIAMETRO 100 POL (A)</v>
          </cell>
          <cell r="C759" t="str">
            <v>M</v>
          </cell>
          <cell r="D759">
            <v>431.49</v>
          </cell>
        </row>
        <row r="760">
          <cell r="A760" t="str">
            <v>091131</v>
          </cell>
          <cell r="B760" t="str">
            <v>TUBOS E PECAS, DIAM. 28 POL (B)</v>
          </cell>
          <cell r="C760" t="str">
            <v>M</v>
          </cell>
          <cell r="D760">
            <v>61.1</v>
          </cell>
        </row>
        <row r="761">
          <cell r="A761" t="str">
            <v>091132</v>
          </cell>
          <cell r="B761" t="str">
            <v>TUBOS E PECAS, DIAM. 30 POL (B)</v>
          </cell>
          <cell r="C761" t="str">
            <v>M</v>
          </cell>
          <cell r="D761">
            <v>63.45</v>
          </cell>
        </row>
        <row r="762">
          <cell r="A762" t="str">
            <v>091133</v>
          </cell>
          <cell r="B762" t="str">
            <v>TUBOS E PECAS, DIAM. 32 POL (B)</v>
          </cell>
          <cell r="C762" t="str">
            <v>M</v>
          </cell>
          <cell r="D762">
            <v>65.78</v>
          </cell>
        </row>
        <row r="763">
          <cell r="A763" t="str">
            <v>091134</v>
          </cell>
          <cell r="B763" t="str">
            <v>TUBOS E PECAS, DIAM. 36 POL (B)</v>
          </cell>
          <cell r="C763" t="str">
            <v>M</v>
          </cell>
          <cell r="D763">
            <v>70.59</v>
          </cell>
        </row>
        <row r="764">
          <cell r="A764" t="str">
            <v>091135</v>
          </cell>
          <cell r="B764" t="str">
            <v>TUBOS E PECAS, 40 POL (B)</v>
          </cell>
          <cell r="C764" t="str">
            <v>M</v>
          </cell>
          <cell r="D764">
            <v>75.66</v>
          </cell>
        </row>
        <row r="765">
          <cell r="A765" t="str">
            <v>091136</v>
          </cell>
          <cell r="B765" t="str">
            <v>TUBOS E PECAS, DIAM. 42 POL (B)</v>
          </cell>
          <cell r="C765" t="str">
            <v>M</v>
          </cell>
          <cell r="D765">
            <v>99.21</v>
          </cell>
        </row>
        <row r="766">
          <cell r="A766" t="str">
            <v>091137</v>
          </cell>
          <cell r="B766" t="str">
            <v>TUBOS E PECAS, DIAM. 48 POL (B)</v>
          </cell>
          <cell r="C766" t="str">
            <v>M</v>
          </cell>
          <cell r="D766">
            <v>109.92</v>
          </cell>
        </row>
        <row r="767">
          <cell r="A767" t="str">
            <v>091138</v>
          </cell>
          <cell r="B767" t="str">
            <v>TUBOS E PECAS, DIAM. 60 POL (B)</v>
          </cell>
          <cell r="C767" t="str">
            <v>M</v>
          </cell>
          <cell r="D767">
            <v>140.97999999999999</v>
          </cell>
        </row>
        <row r="768">
          <cell r="A768" t="str">
            <v>091139</v>
          </cell>
          <cell r="B768" t="str">
            <v>TUBOS E PECAS, DIAM. 72 POL (B)</v>
          </cell>
          <cell r="C768" t="str">
            <v>M</v>
          </cell>
          <cell r="D768">
            <v>172.39</v>
          </cell>
        </row>
        <row r="769">
          <cell r="A769" t="str">
            <v>091140</v>
          </cell>
          <cell r="B769" t="str">
            <v>TUBOS E PECAS, DIAM. 84 POL (B)</v>
          </cell>
          <cell r="C769" t="str">
            <v>M</v>
          </cell>
          <cell r="D769">
            <v>230.07</v>
          </cell>
        </row>
        <row r="770">
          <cell r="A770" t="str">
            <v>091141</v>
          </cell>
          <cell r="B770" t="str">
            <v>TUBOS E PECAS, DIAM. 100 POL (B)</v>
          </cell>
          <cell r="C770" t="str">
            <v>M</v>
          </cell>
          <cell r="D770">
            <v>349.68</v>
          </cell>
        </row>
        <row r="771">
          <cell r="A771" t="str">
            <v>091151</v>
          </cell>
          <cell r="B771" t="str">
            <v>TUBOS E PECAS, DIAM. 28 POL (C)</v>
          </cell>
          <cell r="C771" t="str">
            <v>M</v>
          </cell>
          <cell r="D771">
            <v>39.35</v>
          </cell>
        </row>
        <row r="772">
          <cell r="A772" t="str">
            <v>091152</v>
          </cell>
          <cell r="B772" t="str">
            <v>TUBOS E PECAS, DIAM. 30 POL (C)</v>
          </cell>
          <cell r="C772" t="str">
            <v>M</v>
          </cell>
          <cell r="D772">
            <v>40.92</v>
          </cell>
        </row>
        <row r="773">
          <cell r="A773" t="str">
            <v>091153</v>
          </cell>
          <cell r="B773" t="str">
            <v>TUBOS E PECAS, DIAM. 32 POL (C)</v>
          </cell>
          <cell r="C773" t="str">
            <v>M</v>
          </cell>
          <cell r="D773">
            <v>42.48</v>
          </cell>
        </row>
        <row r="774">
          <cell r="A774" t="str">
            <v>091154</v>
          </cell>
          <cell r="B774" t="str">
            <v>TUBOS E PECAS, DIAM. 36 POL (C)</v>
          </cell>
          <cell r="C774" t="str">
            <v>M</v>
          </cell>
          <cell r="D774">
            <v>45.64</v>
          </cell>
        </row>
        <row r="775">
          <cell r="A775" t="str">
            <v>091155</v>
          </cell>
          <cell r="B775" t="str">
            <v>TUBOS E PECAS, DIAM. 40 POL (C)</v>
          </cell>
          <cell r="C775" t="str">
            <v>M</v>
          </cell>
          <cell r="D775">
            <v>48.97</v>
          </cell>
        </row>
        <row r="776">
          <cell r="A776" t="str">
            <v>091156</v>
          </cell>
          <cell r="B776" t="str">
            <v>TUBOS E PECAS, DIAM. 42 POL (C)</v>
          </cell>
          <cell r="C776" t="str">
            <v>M</v>
          </cell>
          <cell r="D776">
            <v>64.53</v>
          </cell>
        </row>
        <row r="777">
          <cell r="A777" t="str">
            <v>091157</v>
          </cell>
          <cell r="B777" t="str">
            <v>TUBOS E PECAS, DIAM. 48 POL (C)</v>
          </cell>
          <cell r="C777" t="str">
            <v>M</v>
          </cell>
          <cell r="D777">
            <v>71.55</v>
          </cell>
        </row>
        <row r="778">
          <cell r="A778" t="str">
            <v>091158</v>
          </cell>
          <cell r="B778" t="str">
            <v>TUBOS E PECAS, DIAM. 60 POL (C)</v>
          </cell>
          <cell r="C778" t="str">
            <v>M</v>
          </cell>
          <cell r="D778">
            <v>91.66</v>
          </cell>
        </row>
        <row r="779">
          <cell r="A779" t="str">
            <v>091159</v>
          </cell>
          <cell r="B779" t="str">
            <v>TUBOS E PECAS, DIAM. 72 POL (C)</v>
          </cell>
          <cell r="C779" t="str">
            <v>M</v>
          </cell>
          <cell r="D779">
            <v>112.03</v>
          </cell>
        </row>
        <row r="780">
          <cell r="A780" t="str">
            <v>091160</v>
          </cell>
          <cell r="B780" t="str">
            <v>TUBOS E PECAS, DIAM. 84 POL (C)</v>
          </cell>
          <cell r="C780" t="str">
            <v>M</v>
          </cell>
          <cell r="D780">
            <v>149.5</v>
          </cell>
        </row>
        <row r="781">
          <cell r="A781" t="str">
            <v>091161</v>
          </cell>
          <cell r="B781" t="str">
            <v>TUBOS E PECAS, DIAM. 100 POL (C)</v>
          </cell>
          <cell r="C781" t="str">
            <v>M</v>
          </cell>
          <cell r="D781">
            <v>227.09</v>
          </cell>
        </row>
        <row r="783">
          <cell r="A783" t="str">
            <v>091300</v>
          </cell>
          <cell r="B783" t="str">
            <v>ANEIS DE MASTIQUE BETUMINOSO - TUBULACOES DE ACO</v>
          </cell>
        </row>
        <row r="784">
          <cell r="A784" t="str">
            <v>091301</v>
          </cell>
          <cell r="B784" t="str">
            <v>ANEL DE MASTIQUE BETUMINOSO,DIAMETRO 28 POL</v>
          </cell>
          <cell r="C784" t="str">
            <v>UN</v>
          </cell>
          <cell r="D784">
            <v>27.78</v>
          </cell>
        </row>
        <row r="785">
          <cell r="A785" t="str">
            <v>091302</v>
          </cell>
          <cell r="B785" t="str">
            <v>ANEL DE MASTIQUE BETUMINOSO,DIAMETRO 30 POL</v>
          </cell>
          <cell r="C785" t="str">
            <v>UN</v>
          </cell>
          <cell r="D785">
            <v>29.81</v>
          </cell>
        </row>
        <row r="786">
          <cell r="A786" t="str">
            <v>091303</v>
          </cell>
          <cell r="B786" t="str">
            <v>ANEL DE MASTIQUE BETUMINOSO,DIAMETRO 32 POL</v>
          </cell>
          <cell r="C786" t="str">
            <v>UN</v>
          </cell>
          <cell r="D786">
            <v>31.85</v>
          </cell>
        </row>
        <row r="787">
          <cell r="A787" t="str">
            <v>091304</v>
          </cell>
          <cell r="B787" t="str">
            <v>ANEL DE MASTIQUE BETUMINOSO,DIAMETRO 36 POL</v>
          </cell>
          <cell r="C787" t="str">
            <v>UN</v>
          </cell>
          <cell r="D787">
            <v>35.71</v>
          </cell>
        </row>
        <row r="788">
          <cell r="A788" t="str">
            <v>091305</v>
          </cell>
          <cell r="B788" t="str">
            <v>ANEL DE MASTIQUE BETUMINOSO,DIAMETRO 40 POL</v>
          </cell>
          <cell r="C788" t="str">
            <v>UN</v>
          </cell>
          <cell r="D788">
            <v>39.6</v>
          </cell>
        </row>
        <row r="789">
          <cell r="A789" t="str">
            <v>091306</v>
          </cell>
          <cell r="B789" t="str">
            <v>ANEL DE MASTIQUE BETUMINOSO,DIAMETRO 42 POL</v>
          </cell>
          <cell r="C789" t="str">
            <v>UN</v>
          </cell>
          <cell r="D789">
            <v>41.61</v>
          </cell>
        </row>
        <row r="790">
          <cell r="A790" t="str">
            <v>091307</v>
          </cell>
          <cell r="B790" t="str">
            <v>ANEL DE MASTIQUE BETUMINOSO,DIAMETRO 48 POL</v>
          </cell>
          <cell r="C790" t="str">
            <v>UN</v>
          </cell>
          <cell r="D790">
            <v>47.56</v>
          </cell>
        </row>
        <row r="791">
          <cell r="A791" t="str">
            <v>091308</v>
          </cell>
          <cell r="B791" t="str">
            <v>ANEL DE MASTIQUE BETUMINOSO,DIAMETRO 60 POL</v>
          </cell>
          <cell r="C791" t="str">
            <v>UN</v>
          </cell>
          <cell r="D791">
            <v>59.35</v>
          </cell>
        </row>
        <row r="792">
          <cell r="A792" t="str">
            <v>091309</v>
          </cell>
          <cell r="B792" t="str">
            <v>ANEL DE MASTIQUE BETUMINOSO,DIAMETRO 72 POL</v>
          </cell>
          <cell r="C792" t="str">
            <v>UN</v>
          </cell>
          <cell r="D792">
            <v>71.319999999999993</v>
          </cell>
        </row>
        <row r="793">
          <cell r="A793" t="str">
            <v>091310</v>
          </cell>
          <cell r="B793" t="str">
            <v>ANEL DE MASTIQUE BETUMINOSO,DIAMETRO 84 POL</v>
          </cell>
          <cell r="C793" t="str">
            <v>UN</v>
          </cell>
          <cell r="D793">
            <v>83.29</v>
          </cell>
        </row>
        <row r="794">
          <cell r="A794" t="str">
            <v>091311</v>
          </cell>
          <cell r="B794" t="str">
            <v>ANEL DE MASTIQUE BETUMINOSO,DIAMETRO 100 POL</v>
          </cell>
          <cell r="C794" t="str">
            <v>UN</v>
          </cell>
          <cell r="D794">
            <v>99.15</v>
          </cell>
        </row>
        <row r="796">
          <cell r="A796" t="str">
            <v>091400</v>
          </cell>
          <cell r="B796" t="str">
            <v>FABRICACAO DE CURVAS, A PARTIR DE TUBOS DE ACO, 3 A 22,5 GR</v>
          </cell>
        </row>
        <row r="797">
          <cell r="A797" t="str">
            <v>091401</v>
          </cell>
          <cell r="B797" t="str">
            <v>CURVA DE ACO DIAMETRO 28 POL</v>
          </cell>
          <cell r="C797" t="str">
            <v>UN</v>
          </cell>
          <cell r="D797">
            <v>695.92</v>
          </cell>
        </row>
        <row r="798">
          <cell r="A798" t="str">
            <v>091402</v>
          </cell>
          <cell r="B798" t="str">
            <v>CURVA DE ACO DIAMETRO 30 POL</v>
          </cell>
          <cell r="C798" t="str">
            <v>UN</v>
          </cell>
          <cell r="D798">
            <v>752.87</v>
          </cell>
        </row>
        <row r="799">
          <cell r="A799" t="str">
            <v>091403</v>
          </cell>
          <cell r="B799" t="str">
            <v>CURVA DE ACO DIAMETRO 32 POL</v>
          </cell>
          <cell r="C799" t="str">
            <v>UN</v>
          </cell>
          <cell r="D799">
            <v>800.5</v>
          </cell>
        </row>
        <row r="800">
          <cell r="A800" t="str">
            <v>091404</v>
          </cell>
          <cell r="B800" t="str">
            <v>CURVA DE ACO DIAMETRO 36 POL</v>
          </cell>
          <cell r="C800" t="str">
            <v>UN</v>
          </cell>
          <cell r="D800">
            <v>905.49</v>
          </cell>
        </row>
        <row r="801">
          <cell r="A801" t="str">
            <v>091405</v>
          </cell>
          <cell r="B801" t="str">
            <v>CURVA DE ACO DIAMETRO 40 POL</v>
          </cell>
          <cell r="C801" t="str">
            <v>UN</v>
          </cell>
          <cell r="D801">
            <v>1045.1500000000001</v>
          </cell>
        </row>
        <row r="802">
          <cell r="A802" t="str">
            <v>091406</v>
          </cell>
          <cell r="B802" t="str">
            <v>CURVA DE ACO DIAMETRO 42 POL.</v>
          </cell>
          <cell r="C802" t="str">
            <v>UN</v>
          </cell>
          <cell r="D802">
            <v>1435.72</v>
          </cell>
        </row>
        <row r="803">
          <cell r="A803" t="str">
            <v>091407</v>
          </cell>
          <cell r="B803" t="str">
            <v>CURVA DE ACO DIAMETRO 48 POL.</v>
          </cell>
          <cell r="C803" t="str">
            <v>UN</v>
          </cell>
          <cell r="D803">
            <v>1945.82</v>
          </cell>
        </row>
        <row r="804">
          <cell r="A804" t="str">
            <v>091408</v>
          </cell>
          <cell r="B804" t="str">
            <v>CURVA DE ACO DIAMETRO 60 POL.</v>
          </cell>
          <cell r="C804" t="str">
            <v>UN</v>
          </cell>
          <cell r="D804">
            <v>2520.5300000000002</v>
          </cell>
        </row>
        <row r="805">
          <cell r="A805" t="str">
            <v>091409</v>
          </cell>
          <cell r="B805" t="str">
            <v>CURVA DE ACO DIAMETRO 72 POL.</v>
          </cell>
          <cell r="C805" t="str">
            <v>UN</v>
          </cell>
          <cell r="D805">
            <v>3120.92</v>
          </cell>
        </row>
        <row r="806">
          <cell r="A806" t="str">
            <v>091410</v>
          </cell>
          <cell r="B806" t="str">
            <v>CURVA DE ACO DIAMETRO 84 POL.</v>
          </cell>
          <cell r="C806" t="str">
            <v>UN</v>
          </cell>
          <cell r="D806">
            <v>4142.76</v>
          </cell>
        </row>
        <row r="807">
          <cell r="A807" t="str">
            <v>091411</v>
          </cell>
          <cell r="B807" t="str">
            <v>CURVA DE ACO DIAMETRO 100 POL.</v>
          </cell>
          <cell r="C807" t="str">
            <v>UN</v>
          </cell>
          <cell r="D807">
            <v>5613.58</v>
          </cell>
        </row>
        <row r="809">
          <cell r="A809" t="str">
            <v>091500</v>
          </cell>
          <cell r="B809" t="str">
            <v>FABRICACAO  DE  CURVAS, A PARTIR  DE TUBO DE ACO, 22,51 A 45 GRAUS</v>
          </cell>
        </row>
        <row r="810">
          <cell r="A810" t="str">
            <v>091501</v>
          </cell>
          <cell r="B810" t="str">
            <v>CURVA DE ACO DIAMETRO 28 POL</v>
          </cell>
          <cell r="C810" t="str">
            <v>UN</v>
          </cell>
          <cell r="D810">
            <v>1105.68</v>
          </cell>
        </row>
        <row r="811">
          <cell r="A811" t="str">
            <v>091502</v>
          </cell>
          <cell r="B811" t="str">
            <v>CURVA DE ACO DIAMETRO 30 POL</v>
          </cell>
          <cell r="C811" t="str">
            <v>UN</v>
          </cell>
          <cell r="D811">
            <v>1201.8399999999999</v>
          </cell>
        </row>
        <row r="812">
          <cell r="A812" t="str">
            <v>091503</v>
          </cell>
          <cell r="B812" t="str">
            <v>CURVA DE ACO DIAMETRO 32 POL</v>
          </cell>
          <cell r="C812" t="str">
            <v>UN</v>
          </cell>
          <cell r="D812">
            <v>1261.97</v>
          </cell>
        </row>
        <row r="813">
          <cell r="A813" t="str">
            <v>091504</v>
          </cell>
          <cell r="B813" t="str">
            <v>CURVA DE ACO DIAMETRO 36 POL</v>
          </cell>
          <cell r="C813" t="str">
            <v>UN</v>
          </cell>
          <cell r="D813">
            <v>1476.33</v>
          </cell>
        </row>
        <row r="814">
          <cell r="A814" t="str">
            <v>091505</v>
          </cell>
          <cell r="B814" t="str">
            <v>CURVA DE ACO DIAMETRO 40 POL</v>
          </cell>
          <cell r="C814" t="str">
            <v>UN</v>
          </cell>
          <cell r="D814">
            <v>1655.18</v>
          </cell>
        </row>
        <row r="815">
          <cell r="A815" t="str">
            <v>091506</v>
          </cell>
          <cell r="B815" t="str">
            <v>CURVA DE ACO DIAMETRO 42</v>
          </cell>
          <cell r="C815" t="str">
            <v>UN</v>
          </cell>
          <cell r="D815">
            <v>2274.7199999999998</v>
          </cell>
        </row>
        <row r="816">
          <cell r="A816" t="str">
            <v>091507</v>
          </cell>
          <cell r="B816" t="str">
            <v>CURVA DE ACO DIAMETRO 48 POL.</v>
          </cell>
          <cell r="C816" t="str">
            <v>UN</v>
          </cell>
          <cell r="D816">
            <v>2884.46</v>
          </cell>
        </row>
        <row r="817">
          <cell r="A817" t="str">
            <v>091508</v>
          </cell>
          <cell r="B817" t="str">
            <v>CURVA DE ACO DIAMETRO 60 POL.</v>
          </cell>
          <cell r="C817" t="str">
            <v>UN</v>
          </cell>
          <cell r="D817">
            <v>3925.77</v>
          </cell>
        </row>
        <row r="818">
          <cell r="A818" t="str">
            <v>091509</v>
          </cell>
          <cell r="B818" t="str">
            <v>CURVA DE ACO DIAMETRO 72 POL.</v>
          </cell>
          <cell r="C818" t="str">
            <v>UN</v>
          </cell>
          <cell r="D818">
            <v>4798.22</v>
          </cell>
        </row>
        <row r="819">
          <cell r="A819" t="str">
            <v>091510</v>
          </cell>
          <cell r="B819" t="str">
            <v>CURVA DE ACO DIAMETRO 84 POL.</v>
          </cell>
          <cell r="C819" t="str">
            <v>UN</v>
          </cell>
          <cell r="D819">
            <v>5884.07</v>
          </cell>
        </row>
        <row r="820">
          <cell r="A820" t="str">
            <v>091511</v>
          </cell>
          <cell r="B820" t="str">
            <v>CURVA DE ACO DIAMETRO 100 POL.</v>
          </cell>
          <cell r="C820" t="str">
            <v>UN</v>
          </cell>
          <cell r="D820">
            <v>8033.66</v>
          </cell>
        </row>
        <row r="822">
          <cell r="A822" t="str">
            <v>091600</v>
          </cell>
          <cell r="B822" t="str">
            <v>FABRICACAO  DE  CURVAS, A PARTIR DE TUBOS DE ACO, 45,01 A 67,5 GR</v>
          </cell>
        </row>
        <row r="823">
          <cell r="A823" t="str">
            <v>091601</v>
          </cell>
          <cell r="B823" t="str">
            <v>CURVA DE ACO DIAMETRO 28 POL</v>
          </cell>
          <cell r="C823" t="str">
            <v>UN</v>
          </cell>
          <cell r="D823">
            <v>1612.71</v>
          </cell>
        </row>
        <row r="824">
          <cell r="A824" t="str">
            <v>091602</v>
          </cell>
          <cell r="B824" t="str">
            <v>CURVA DE ACO DIAMETRO 30 POL</v>
          </cell>
          <cell r="C824" t="str">
            <v>UN</v>
          </cell>
          <cell r="D824">
            <v>1760.82</v>
          </cell>
        </row>
        <row r="825">
          <cell r="A825" t="str">
            <v>091603</v>
          </cell>
          <cell r="B825" t="str">
            <v>CURVA DE ACO DIAMETRO 32 POL</v>
          </cell>
          <cell r="C825" t="str">
            <v>UN</v>
          </cell>
          <cell r="D825">
            <v>1892.96</v>
          </cell>
        </row>
        <row r="826">
          <cell r="A826" t="str">
            <v>091604</v>
          </cell>
          <cell r="B826" t="str">
            <v>CURVA DE ACO DIAMETRO 36 POL</v>
          </cell>
          <cell r="C826" t="str">
            <v>UN</v>
          </cell>
          <cell r="D826">
            <v>2156.58</v>
          </cell>
        </row>
        <row r="827">
          <cell r="A827" t="str">
            <v>091605</v>
          </cell>
          <cell r="B827" t="str">
            <v>CURVA DE ACO DIAMETRO 40 POL</v>
          </cell>
          <cell r="C827" t="str">
            <v>UN</v>
          </cell>
          <cell r="D827">
            <v>2435.4899999999998</v>
          </cell>
        </row>
        <row r="828">
          <cell r="A828" t="str">
            <v>091606</v>
          </cell>
          <cell r="B828" t="str">
            <v>CURVA DE ACO DIAMETRO 42 POL.</v>
          </cell>
          <cell r="C828" t="str">
            <v>UN</v>
          </cell>
          <cell r="D828">
            <v>3384.41</v>
          </cell>
        </row>
        <row r="829">
          <cell r="A829" t="str">
            <v>091607</v>
          </cell>
          <cell r="B829" t="str">
            <v>CURVA DE ACO DIAMETRO 48 POL.</v>
          </cell>
          <cell r="C829" t="str">
            <v>UN</v>
          </cell>
          <cell r="D829">
            <v>4214.25</v>
          </cell>
        </row>
        <row r="830">
          <cell r="A830" t="str">
            <v>091608</v>
          </cell>
          <cell r="B830" t="str">
            <v>CURVA DE ACO DIAMETRO 60 POL.</v>
          </cell>
          <cell r="C830" t="str">
            <v>UN</v>
          </cell>
          <cell r="D830">
            <v>5829.08</v>
          </cell>
        </row>
        <row r="831">
          <cell r="A831" t="str">
            <v>091609</v>
          </cell>
          <cell r="B831" t="str">
            <v>CURVA DE ACO DIAMETRO 72 POL.</v>
          </cell>
          <cell r="C831" t="str">
            <v>UN</v>
          </cell>
          <cell r="D831">
            <v>7160.04</v>
          </cell>
        </row>
        <row r="832">
          <cell r="A832" t="str">
            <v>091610</v>
          </cell>
          <cell r="B832" t="str">
            <v>CURVA DE ACO DIAMETRO 84 POL.</v>
          </cell>
          <cell r="C832" t="str">
            <v>UN</v>
          </cell>
          <cell r="D832">
            <v>8776.84</v>
          </cell>
        </row>
        <row r="833">
          <cell r="A833" t="str">
            <v>091611</v>
          </cell>
          <cell r="B833" t="str">
            <v>CURVA DE ACO DIAMETRO 100 POL.</v>
          </cell>
          <cell r="C833" t="str">
            <v>UN</v>
          </cell>
          <cell r="D833">
            <v>11956.62</v>
          </cell>
        </row>
        <row r="835">
          <cell r="A835" t="str">
            <v>091700</v>
          </cell>
          <cell r="B835" t="str">
            <v>F0BRICACAO  DE  CURVAS, A PARTIR DE TUBOS DE ACO, 67,51 A 90 GR</v>
          </cell>
        </row>
        <row r="836">
          <cell r="A836" t="str">
            <v>091701</v>
          </cell>
          <cell r="B836" t="str">
            <v>CURVA DE ACO DIAMETRO 28 POL</v>
          </cell>
          <cell r="C836" t="str">
            <v>UN</v>
          </cell>
          <cell r="D836">
            <v>2127.65</v>
          </cell>
        </row>
        <row r="837">
          <cell r="A837" t="str">
            <v>091702</v>
          </cell>
          <cell r="B837" t="str">
            <v>CURVA DE ACO DIAMETRO 30 POL</v>
          </cell>
          <cell r="C837" t="str">
            <v>UN</v>
          </cell>
          <cell r="D837">
            <v>2305.15</v>
          </cell>
        </row>
        <row r="838">
          <cell r="A838" t="str">
            <v>091703</v>
          </cell>
          <cell r="B838" t="str">
            <v>CURVA DE ACO DIAMETRO 32 POL</v>
          </cell>
          <cell r="C838" t="str">
            <v>UN</v>
          </cell>
          <cell r="D838">
            <v>2481.3200000000002</v>
          </cell>
        </row>
        <row r="839">
          <cell r="A839" t="str">
            <v>091704</v>
          </cell>
          <cell r="B839" t="str">
            <v>CURVA DE ACO DIAMETRO 36 POL</v>
          </cell>
          <cell r="C839" t="str">
            <v>UN</v>
          </cell>
          <cell r="D839">
            <v>2838.15</v>
          </cell>
        </row>
        <row r="840">
          <cell r="A840" t="str">
            <v>091705</v>
          </cell>
          <cell r="B840" t="str">
            <v>CURVA DE ACO DIAMETRO 40 POL</v>
          </cell>
          <cell r="C840" t="str">
            <v>UN</v>
          </cell>
          <cell r="D840">
            <v>3193.15</v>
          </cell>
        </row>
        <row r="841">
          <cell r="A841" t="str">
            <v>091706</v>
          </cell>
          <cell r="B841" t="str">
            <v>CURVA DE ACO DIAMETRO 42 POL.</v>
          </cell>
          <cell r="C841" t="str">
            <v>UN</v>
          </cell>
          <cell r="D841">
            <v>4450.83</v>
          </cell>
        </row>
        <row r="842">
          <cell r="A842" t="str">
            <v>091707</v>
          </cell>
          <cell r="B842" t="str">
            <v>CURVA DE ACO DIAMETRO 48 POL.</v>
          </cell>
          <cell r="C842" t="str">
            <v>UN</v>
          </cell>
          <cell r="D842">
            <v>5526.61</v>
          </cell>
        </row>
        <row r="843">
          <cell r="A843" t="str">
            <v>091708</v>
          </cell>
          <cell r="B843" t="str">
            <v>CURVA DE ACO DIAMETRO 60 POL.</v>
          </cell>
          <cell r="C843" t="str">
            <v>UN</v>
          </cell>
          <cell r="D843">
            <v>7697.46</v>
          </cell>
        </row>
        <row r="844">
          <cell r="A844" t="str">
            <v>091709</v>
          </cell>
          <cell r="B844" t="str">
            <v>CURVA DE ACO DIAMETRO 72 POL.</v>
          </cell>
          <cell r="C844" t="str">
            <v>UN</v>
          </cell>
          <cell r="D844">
            <v>9247.51</v>
          </cell>
        </row>
        <row r="845">
          <cell r="A845" t="str">
            <v>091710</v>
          </cell>
          <cell r="B845" t="str">
            <v>CURVA DE ACO DIAMETRO 84 POL.</v>
          </cell>
          <cell r="C845" t="str">
            <v>UN</v>
          </cell>
          <cell r="D845">
            <v>11380.57</v>
          </cell>
        </row>
        <row r="846">
          <cell r="A846" t="str">
            <v>091711</v>
          </cell>
          <cell r="B846" t="str">
            <v>CURVA DE ACO DIAMETRO 100 POL.</v>
          </cell>
          <cell r="C846" t="str">
            <v>UN</v>
          </cell>
          <cell r="D846">
            <v>15527.9</v>
          </cell>
        </row>
        <row r="848">
          <cell r="A848" t="str">
            <v>091800</v>
          </cell>
          <cell r="B848" t="str">
            <v>CORTE E BISELAMENTO EM TUBOS DE ACO E = 5/16 POLEGADA</v>
          </cell>
        </row>
        <row r="849">
          <cell r="A849" t="str">
            <v>091801</v>
          </cell>
          <cell r="B849" t="str">
            <v>DIAMETRO 4  POLEGADA</v>
          </cell>
          <cell r="C849" t="str">
            <v>UN</v>
          </cell>
          <cell r="D849">
            <v>11.27</v>
          </cell>
        </row>
        <row r="850">
          <cell r="A850" t="str">
            <v>091802</v>
          </cell>
          <cell r="B850" t="str">
            <v>DIAMETRO 6  POLEGADA</v>
          </cell>
          <cell r="C850" t="str">
            <v>UN</v>
          </cell>
          <cell r="D850">
            <v>16.91</v>
          </cell>
        </row>
        <row r="851">
          <cell r="A851" t="str">
            <v>091803</v>
          </cell>
          <cell r="B851" t="str">
            <v>DIAMETRO 8  POLEGADA</v>
          </cell>
          <cell r="C851" t="str">
            <v>UN</v>
          </cell>
          <cell r="D851">
            <v>22.55</v>
          </cell>
        </row>
        <row r="852">
          <cell r="A852" t="str">
            <v>091804</v>
          </cell>
          <cell r="B852" t="str">
            <v>DIAMETRO 10 POLEGADA</v>
          </cell>
          <cell r="C852" t="str">
            <v>UN</v>
          </cell>
          <cell r="D852">
            <v>28.19</v>
          </cell>
        </row>
        <row r="853">
          <cell r="A853" t="str">
            <v>091805</v>
          </cell>
          <cell r="B853" t="str">
            <v>DIAMETRO 12 POLEGADA</v>
          </cell>
          <cell r="C853" t="str">
            <v>UN</v>
          </cell>
          <cell r="D853">
            <v>33.83</v>
          </cell>
        </row>
        <row r="854">
          <cell r="A854" t="str">
            <v>091806</v>
          </cell>
          <cell r="B854" t="str">
            <v>DIAMETRO 16 POLEGADA</v>
          </cell>
          <cell r="C854" t="str">
            <v>UN</v>
          </cell>
          <cell r="D854">
            <v>45.12</v>
          </cell>
        </row>
        <row r="855">
          <cell r="A855" t="str">
            <v>091807</v>
          </cell>
          <cell r="B855" t="str">
            <v>DIAMETRO 20 POLEGADA</v>
          </cell>
          <cell r="C855" t="str">
            <v>UN</v>
          </cell>
          <cell r="D855">
            <v>56.4</v>
          </cell>
        </row>
        <row r="856">
          <cell r="A856" t="str">
            <v>091808</v>
          </cell>
          <cell r="B856" t="str">
            <v>DIAMETRO 24 POLEGADA</v>
          </cell>
          <cell r="C856" t="str">
            <v>UN</v>
          </cell>
          <cell r="D856">
            <v>67.680000000000007</v>
          </cell>
        </row>
        <row r="857">
          <cell r="A857" t="str">
            <v>091809</v>
          </cell>
          <cell r="B857" t="str">
            <v>DIAMETRO 28 POLEGADA</v>
          </cell>
          <cell r="C857" t="str">
            <v>UN</v>
          </cell>
          <cell r="D857">
            <v>78.97</v>
          </cell>
        </row>
        <row r="858">
          <cell r="A858" t="str">
            <v>091810</v>
          </cell>
          <cell r="B858" t="str">
            <v>DIAMETRO 30 POLEGADA</v>
          </cell>
          <cell r="C858" t="str">
            <v>UN</v>
          </cell>
          <cell r="D858">
            <v>84.61</v>
          </cell>
        </row>
        <row r="859">
          <cell r="A859" t="str">
            <v>091811</v>
          </cell>
          <cell r="B859" t="str">
            <v>DIAMETRO 32 POLEGADA</v>
          </cell>
          <cell r="C859" t="str">
            <v>UN</v>
          </cell>
          <cell r="D859">
            <v>90.25</v>
          </cell>
        </row>
        <row r="860">
          <cell r="A860" t="str">
            <v>091812</v>
          </cell>
          <cell r="B860" t="str">
            <v>DIAMETRO 36 POLEGADA</v>
          </cell>
          <cell r="C860" t="str">
            <v>UN</v>
          </cell>
          <cell r="D860">
            <v>101.53</v>
          </cell>
        </row>
        <row r="861">
          <cell r="A861" t="str">
            <v>091813</v>
          </cell>
          <cell r="B861" t="str">
            <v>DIAMETRO 40 POLEGADA</v>
          </cell>
          <cell r="C861" t="str">
            <v>UN</v>
          </cell>
          <cell r="D861">
            <v>112.81</v>
          </cell>
        </row>
        <row r="863">
          <cell r="A863" t="str">
            <v>091900</v>
          </cell>
          <cell r="B863" t="str">
            <v>CORTE E BISELAMENTO EM TUBOS DE ACO E = 7/16 POLEGADA</v>
          </cell>
        </row>
        <row r="864">
          <cell r="A864" t="str">
            <v>091914</v>
          </cell>
          <cell r="B864" t="str">
            <v>DIAMETRO - 42 POL.</v>
          </cell>
          <cell r="C864" t="str">
            <v>UN</v>
          </cell>
          <cell r="D864">
            <v>167.68</v>
          </cell>
        </row>
        <row r="865">
          <cell r="A865" t="str">
            <v>091915</v>
          </cell>
          <cell r="B865" t="str">
            <v>DIAMETRO - 48 POL.</v>
          </cell>
          <cell r="C865" t="str">
            <v>UN</v>
          </cell>
          <cell r="D865">
            <v>191.63</v>
          </cell>
        </row>
        <row r="867">
          <cell r="A867" t="str">
            <v>092100</v>
          </cell>
          <cell r="B867" t="str">
            <v>SOLDA EM TUBOS DE ACO E = 5/16 POLEGADA</v>
          </cell>
        </row>
        <row r="868">
          <cell r="A868" t="str">
            <v>092101</v>
          </cell>
          <cell r="B868" t="str">
            <v>DIAMETRO 4  POLEGADA</v>
          </cell>
          <cell r="C868" t="str">
            <v>UN</v>
          </cell>
          <cell r="D868">
            <v>21.01</v>
          </cell>
        </row>
        <row r="869">
          <cell r="A869" t="str">
            <v>092102</v>
          </cell>
          <cell r="B869" t="str">
            <v>DIAMETRO 6  POLEGADA</v>
          </cell>
          <cell r="C869" t="str">
            <v>UN</v>
          </cell>
          <cell r="D869">
            <v>31.52</v>
          </cell>
        </row>
        <row r="870">
          <cell r="A870" t="str">
            <v>092103</v>
          </cell>
          <cell r="B870" t="str">
            <v>DIAMETRO 8  POLEGADA</v>
          </cell>
          <cell r="C870" t="str">
            <v>UN</v>
          </cell>
          <cell r="D870">
            <v>42.02</v>
          </cell>
        </row>
        <row r="871">
          <cell r="A871" t="str">
            <v>092104</v>
          </cell>
          <cell r="B871" t="str">
            <v>DIAMETRO 10 POLEGADA</v>
          </cell>
          <cell r="C871" t="str">
            <v>UN</v>
          </cell>
          <cell r="D871">
            <v>52.54</v>
          </cell>
        </row>
        <row r="872">
          <cell r="A872" t="str">
            <v>092105</v>
          </cell>
          <cell r="B872" t="str">
            <v>DIAMETRO 12 POLEGADA</v>
          </cell>
          <cell r="C872" t="str">
            <v>UN</v>
          </cell>
          <cell r="D872">
            <v>63.05</v>
          </cell>
        </row>
        <row r="873">
          <cell r="A873" t="str">
            <v>092106</v>
          </cell>
          <cell r="B873" t="str">
            <v>DIAMETRO 16 POLEGADA</v>
          </cell>
          <cell r="C873" t="str">
            <v>UN</v>
          </cell>
          <cell r="D873">
            <v>84.06</v>
          </cell>
        </row>
        <row r="874">
          <cell r="A874" t="str">
            <v>092107</v>
          </cell>
          <cell r="B874" t="str">
            <v>DIAMETRO 20 POLEGADA</v>
          </cell>
          <cell r="C874" t="str">
            <v>UN</v>
          </cell>
          <cell r="D874">
            <v>105.09</v>
          </cell>
        </row>
        <row r="875">
          <cell r="A875" t="str">
            <v>092108</v>
          </cell>
          <cell r="B875" t="str">
            <v>DIAMETRO 24 POLEGADA</v>
          </cell>
          <cell r="C875" t="str">
            <v>UN</v>
          </cell>
          <cell r="D875">
            <v>126.11</v>
          </cell>
        </row>
        <row r="876">
          <cell r="A876" t="str">
            <v>092109</v>
          </cell>
          <cell r="B876" t="str">
            <v>DIAMETRO 28 POLEGADA</v>
          </cell>
          <cell r="C876" t="str">
            <v>UN</v>
          </cell>
          <cell r="D876">
            <v>147.13</v>
          </cell>
        </row>
        <row r="877">
          <cell r="A877" t="str">
            <v>092110</v>
          </cell>
          <cell r="B877" t="str">
            <v>DIAMETRO 30 POLEGADA</v>
          </cell>
          <cell r="C877" t="str">
            <v>UN</v>
          </cell>
          <cell r="D877">
            <v>157.63999999999999</v>
          </cell>
        </row>
        <row r="878">
          <cell r="A878" t="str">
            <v>092111</v>
          </cell>
          <cell r="B878" t="str">
            <v>DIAMETRO 32 POLEGADA</v>
          </cell>
          <cell r="C878" t="str">
            <v>UN</v>
          </cell>
          <cell r="D878">
            <v>168.15</v>
          </cell>
        </row>
        <row r="879">
          <cell r="A879" t="str">
            <v>092112</v>
          </cell>
          <cell r="B879" t="str">
            <v>DIAMETRO 36 POLEGADA</v>
          </cell>
          <cell r="C879" t="str">
            <v>UN</v>
          </cell>
          <cell r="D879">
            <v>189.16</v>
          </cell>
        </row>
        <row r="880">
          <cell r="A880" t="str">
            <v>092113</v>
          </cell>
          <cell r="B880" t="str">
            <v>DIAMETRO 40 POLEGADA</v>
          </cell>
          <cell r="C880" t="str">
            <v>UN</v>
          </cell>
          <cell r="D880">
            <v>210.19</v>
          </cell>
        </row>
        <row r="882">
          <cell r="A882" t="str">
            <v>092200</v>
          </cell>
          <cell r="B882" t="str">
            <v>SOLDA EM TUBOS DE ACO E = 7/16 POLEGADA</v>
          </cell>
        </row>
        <row r="883">
          <cell r="A883" t="str">
            <v>092214</v>
          </cell>
          <cell r="B883" t="str">
            <v>DIAMETRO - 42 POL.</v>
          </cell>
          <cell r="C883" t="str">
            <v>UN</v>
          </cell>
          <cell r="D883">
            <v>312.82</v>
          </cell>
        </row>
        <row r="884">
          <cell r="A884" t="str">
            <v>092215</v>
          </cell>
          <cell r="B884" t="str">
            <v>DIAMETRO - 48 POL.</v>
          </cell>
          <cell r="C884" t="str">
            <v>UN</v>
          </cell>
          <cell r="D884">
            <v>357.53</v>
          </cell>
        </row>
        <row r="886">
          <cell r="A886" t="str">
            <v>092400</v>
          </cell>
          <cell r="B886" t="str">
            <v>REVESTIMENTO DE PROTECAO EXTERNA DE JUNTAS SOLDADAS - ACO</v>
          </cell>
        </row>
        <row r="887">
          <cell r="A887" t="str">
            <v>092401</v>
          </cell>
          <cell r="B887" t="str">
            <v>DIAMETRO 4  POLEGADA</v>
          </cell>
          <cell r="C887" t="str">
            <v>UN</v>
          </cell>
          <cell r="D887">
            <v>4.24</v>
          </cell>
        </row>
        <row r="888">
          <cell r="A888" t="str">
            <v>092402</v>
          </cell>
          <cell r="B888" t="str">
            <v>DIAMETRO 6  POLEGADA</v>
          </cell>
          <cell r="C888" t="str">
            <v>UN</v>
          </cell>
          <cell r="D888">
            <v>6.35</v>
          </cell>
        </row>
        <row r="889">
          <cell r="A889" t="str">
            <v>092403</v>
          </cell>
          <cell r="B889" t="str">
            <v>DIAMETRO 8  POLEGADA</v>
          </cell>
          <cell r="C889" t="str">
            <v>UN</v>
          </cell>
          <cell r="D889">
            <v>8.48</v>
          </cell>
        </row>
        <row r="890">
          <cell r="A890" t="str">
            <v>092404</v>
          </cell>
          <cell r="B890" t="str">
            <v>DIAMETRO 10 POLEGADA</v>
          </cell>
          <cell r="C890" t="str">
            <v>UN</v>
          </cell>
          <cell r="D890">
            <v>10.62</v>
          </cell>
        </row>
        <row r="891">
          <cell r="A891" t="str">
            <v>092405</v>
          </cell>
          <cell r="B891" t="str">
            <v>DIAMETRO 12 POLEGADA</v>
          </cell>
          <cell r="C891" t="str">
            <v>UN</v>
          </cell>
          <cell r="D891">
            <v>12.74</v>
          </cell>
        </row>
        <row r="892">
          <cell r="A892" t="str">
            <v>092406</v>
          </cell>
          <cell r="B892" t="str">
            <v>DIAMETRO 16 POLEGADA</v>
          </cell>
          <cell r="C892" t="str">
            <v>UN</v>
          </cell>
          <cell r="D892">
            <v>16.98</v>
          </cell>
        </row>
        <row r="893">
          <cell r="A893" t="str">
            <v>092407</v>
          </cell>
          <cell r="B893" t="str">
            <v>DIAMETRO 20 POLEGADA</v>
          </cell>
          <cell r="C893" t="str">
            <v>UN</v>
          </cell>
          <cell r="D893">
            <v>21.24</v>
          </cell>
        </row>
        <row r="894">
          <cell r="A894" t="str">
            <v>092408</v>
          </cell>
          <cell r="B894" t="str">
            <v>DIAMETRO 24 POLEGADA</v>
          </cell>
          <cell r="C894" t="str">
            <v>UN</v>
          </cell>
          <cell r="D894">
            <v>25.48</v>
          </cell>
        </row>
        <row r="895">
          <cell r="A895" t="str">
            <v>092409</v>
          </cell>
          <cell r="B895" t="str">
            <v>DIAMETRO 28 POLEGADA</v>
          </cell>
          <cell r="C895" t="str">
            <v>UN</v>
          </cell>
          <cell r="D895">
            <v>29.73</v>
          </cell>
        </row>
        <row r="896">
          <cell r="A896" t="str">
            <v>092410</v>
          </cell>
          <cell r="B896" t="str">
            <v>DIAMETRO 30 POLEGADA</v>
          </cell>
          <cell r="C896" t="str">
            <v>UN</v>
          </cell>
          <cell r="D896">
            <v>63.73</v>
          </cell>
        </row>
        <row r="897">
          <cell r="A897" t="str">
            <v>092411</v>
          </cell>
          <cell r="B897" t="str">
            <v>DIAMETRO 32 POLEGADA</v>
          </cell>
          <cell r="C897" t="str">
            <v>UN</v>
          </cell>
          <cell r="D897">
            <v>67.97</v>
          </cell>
        </row>
        <row r="898">
          <cell r="A898" t="str">
            <v>092412</v>
          </cell>
          <cell r="B898" t="str">
            <v>DIAMETRO 36 POLEGADA</v>
          </cell>
          <cell r="C898" t="str">
            <v>UN</v>
          </cell>
          <cell r="D898">
            <v>95.6</v>
          </cell>
        </row>
        <row r="899">
          <cell r="A899" t="str">
            <v>092413</v>
          </cell>
          <cell r="B899" t="str">
            <v>DIAMETRO 40 POLEGADA</v>
          </cell>
          <cell r="C899" t="str">
            <v>UN</v>
          </cell>
          <cell r="D899">
            <v>106.21</v>
          </cell>
        </row>
        <row r="901">
          <cell r="A901" t="str">
            <v>092500</v>
          </cell>
          <cell r="B901" t="str">
            <v>PINTURA DE TUBOS E PECAS DE ACO EM EPOXI</v>
          </cell>
        </row>
        <row r="902">
          <cell r="A902" t="str">
            <v>092501</v>
          </cell>
          <cell r="B902" t="str">
            <v>PINTURA DE TUBOS E PECAS DE ACO EM EPOXI</v>
          </cell>
          <cell r="C902" t="str">
            <v>M2</v>
          </cell>
          <cell r="D902">
            <v>58.97</v>
          </cell>
        </row>
        <row r="904">
          <cell r="A904" t="str">
            <v>092600</v>
          </cell>
          <cell r="B904" t="str">
            <v>PINTURA DE CONEXOES E PECAS EM GERAL COM COALTAR  EPOXI - ACO</v>
          </cell>
        </row>
        <row r="905">
          <cell r="A905" t="str">
            <v>092601</v>
          </cell>
          <cell r="B905" t="str">
            <v>PINTURA DE CONEXOES E PECAS EM GERAL COM COALTAR  EPOXI</v>
          </cell>
          <cell r="C905" t="str">
            <v>M2</v>
          </cell>
          <cell r="D905">
            <v>52.26</v>
          </cell>
        </row>
        <row r="907">
          <cell r="A907" t="str">
            <v>092700</v>
          </cell>
          <cell r="B907" t="str">
            <v>PINTURA DE TUBOS DE ACO COM COALTAR EPOXI - ACO</v>
          </cell>
        </row>
        <row r="908">
          <cell r="A908" t="str">
            <v>092701</v>
          </cell>
          <cell r="B908" t="str">
            <v>DIAMETRO 4  POLEGADA</v>
          </cell>
          <cell r="C908" t="str">
            <v>M</v>
          </cell>
          <cell r="D908">
            <v>21.91</v>
          </cell>
        </row>
        <row r="909">
          <cell r="A909" t="str">
            <v>092702</v>
          </cell>
          <cell r="B909" t="str">
            <v>DIAMETRO 6  POLEGADA</v>
          </cell>
          <cell r="C909" t="str">
            <v>M</v>
          </cell>
          <cell r="D909">
            <v>32.94</v>
          </cell>
        </row>
        <row r="910">
          <cell r="A910" t="str">
            <v>092703</v>
          </cell>
          <cell r="B910" t="str">
            <v>DIAMETRO 8  POLEGADA</v>
          </cell>
          <cell r="C910" t="str">
            <v>M</v>
          </cell>
          <cell r="D910">
            <v>43.9</v>
          </cell>
        </row>
        <row r="911">
          <cell r="A911" t="str">
            <v>092704</v>
          </cell>
          <cell r="B911" t="str">
            <v>DIAMETRO 10 POLEGADA</v>
          </cell>
          <cell r="C911" t="str">
            <v>M</v>
          </cell>
          <cell r="D911">
            <v>54.94</v>
          </cell>
        </row>
        <row r="912">
          <cell r="A912" t="str">
            <v>092705</v>
          </cell>
          <cell r="B912" t="str">
            <v>DIAMETRO 12 POLEGADA</v>
          </cell>
          <cell r="C912" t="str">
            <v>M</v>
          </cell>
          <cell r="D912">
            <v>65.88</v>
          </cell>
        </row>
        <row r="913">
          <cell r="A913" t="str">
            <v>092706</v>
          </cell>
          <cell r="B913" t="str">
            <v>DIAMETRO 16 POLEGADA</v>
          </cell>
          <cell r="C913" t="str">
            <v>M</v>
          </cell>
          <cell r="D913">
            <v>87.7</v>
          </cell>
        </row>
        <row r="914">
          <cell r="A914" t="str">
            <v>092707</v>
          </cell>
          <cell r="B914" t="str">
            <v>DIAMETRO 20 POLEGADA</v>
          </cell>
          <cell r="C914" t="str">
            <v>M</v>
          </cell>
          <cell r="D914">
            <v>109.88</v>
          </cell>
        </row>
        <row r="915">
          <cell r="A915" t="str">
            <v>092708</v>
          </cell>
          <cell r="B915" t="str">
            <v>DIAMETRO 24 POLEGADA</v>
          </cell>
          <cell r="C915" t="str">
            <v>M</v>
          </cell>
          <cell r="D915">
            <v>131.81</v>
          </cell>
        </row>
        <row r="916">
          <cell r="A916" t="str">
            <v>092709</v>
          </cell>
          <cell r="B916" t="str">
            <v>DIAMETRO 28 POLEGADA</v>
          </cell>
          <cell r="C916" t="str">
            <v>M</v>
          </cell>
          <cell r="D916">
            <v>153.81</v>
          </cell>
        </row>
        <row r="917">
          <cell r="A917" t="str">
            <v>092710</v>
          </cell>
          <cell r="B917" t="str">
            <v>DIAMETRO 30 POLEGADA</v>
          </cell>
          <cell r="C917" t="str">
            <v>M</v>
          </cell>
          <cell r="D917">
            <v>164.88</v>
          </cell>
        </row>
        <row r="918">
          <cell r="A918" t="str">
            <v>092711</v>
          </cell>
          <cell r="B918" t="str">
            <v>DIAMETRO 32 POLEGADA</v>
          </cell>
          <cell r="C918" t="str">
            <v>M</v>
          </cell>
          <cell r="D918">
            <v>175.86</v>
          </cell>
        </row>
        <row r="919">
          <cell r="A919" t="str">
            <v>092712</v>
          </cell>
          <cell r="B919" t="str">
            <v>DIAMETRO 36 POLEGADA</v>
          </cell>
          <cell r="C919" t="str">
            <v>M</v>
          </cell>
          <cell r="D919">
            <v>197.85</v>
          </cell>
        </row>
        <row r="920">
          <cell r="A920" t="str">
            <v>092713</v>
          </cell>
          <cell r="B920" t="str">
            <v>DIAMETRO 40 POLEGADA</v>
          </cell>
          <cell r="C920" t="str">
            <v>M</v>
          </cell>
          <cell r="D920">
            <v>219.86</v>
          </cell>
        </row>
        <row r="922">
          <cell r="A922" t="str">
            <v>092800</v>
          </cell>
          <cell r="B922" t="str">
            <v>FABRICACAO E MONTAGEM DE PECAS DE ACO NO CAMPO</v>
          </cell>
        </row>
        <row r="923">
          <cell r="A923" t="str">
            <v>092801</v>
          </cell>
          <cell r="B923" t="str">
            <v>FABRICACAO DE PECAS</v>
          </cell>
          <cell r="C923" t="str">
            <v>KG</v>
          </cell>
          <cell r="D923">
            <v>6.71</v>
          </cell>
        </row>
        <row r="924">
          <cell r="A924" t="str">
            <v>092802</v>
          </cell>
          <cell r="B924" t="str">
            <v>MONTAGEM DE PECAS E MISCELANEAS</v>
          </cell>
          <cell r="C924" t="str">
            <v>KG</v>
          </cell>
          <cell r="D924">
            <v>2.69</v>
          </cell>
        </row>
        <row r="926">
          <cell r="A926" t="str">
            <v>092900</v>
          </cell>
          <cell r="B926" t="str">
            <v>CARGA, TRANSPORTE ATE 10 KM E DESCARGA DE TUBOS E PECAS DE PVC RIGIDO E PVC RIGIDO DEFOFO</v>
          </cell>
        </row>
        <row r="927">
          <cell r="A927" t="str">
            <v>092901</v>
          </cell>
          <cell r="B927" t="str">
            <v>TUBOS E PECAS, DIAMETRO  50 MM</v>
          </cell>
          <cell r="C927" t="str">
            <v>KM</v>
          </cell>
          <cell r="D927">
            <v>49.76</v>
          </cell>
        </row>
        <row r="928">
          <cell r="A928" t="str">
            <v>092902</v>
          </cell>
          <cell r="B928" t="str">
            <v>TUBOS E PECAS, DIAMETRO  75 MM</v>
          </cell>
          <cell r="C928" t="str">
            <v>KM</v>
          </cell>
          <cell r="D928">
            <v>139.35</v>
          </cell>
        </row>
        <row r="929">
          <cell r="A929" t="str">
            <v>092903</v>
          </cell>
          <cell r="B929" t="str">
            <v>TUBOS E PECAS, DIAMETRO 100M</v>
          </cell>
          <cell r="C929" t="str">
            <v>KM</v>
          </cell>
          <cell r="D929">
            <v>152.65</v>
          </cell>
        </row>
        <row r="930">
          <cell r="A930" t="str">
            <v>092904</v>
          </cell>
          <cell r="B930" t="str">
            <v>TUBOS E PECAS, DIAMETRO 150MM</v>
          </cell>
          <cell r="C930" t="str">
            <v>KM</v>
          </cell>
          <cell r="D930">
            <v>232.27</v>
          </cell>
        </row>
        <row r="931">
          <cell r="A931" t="str">
            <v>092905</v>
          </cell>
          <cell r="B931" t="str">
            <v>TUBOS E PECAS, DIAMETRO 200 MM</v>
          </cell>
          <cell r="C931" t="str">
            <v>KM</v>
          </cell>
          <cell r="D931">
            <v>305.32</v>
          </cell>
        </row>
        <row r="932">
          <cell r="A932" t="str">
            <v>092906</v>
          </cell>
          <cell r="B932" t="str">
            <v>TUBOS E PECAS, DIAMETRO 250MM</v>
          </cell>
          <cell r="C932" t="str">
            <v>KM</v>
          </cell>
          <cell r="D932">
            <v>384.92</v>
          </cell>
        </row>
        <row r="933">
          <cell r="A933" t="str">
            <v>092907</v>
          </cell>
          <cell r="B933" t="str">
            <v>TUBOS E PECAS, DIAMETRO 300 MM</v>
          </cell>
          <cell r="C933" t="str">
            <v>KM</v>
          </cell>
          <cell r="D933">
            <v>464.54</v>
          </cell>
        </row>
        <row r="934">
          <cell r="A934" t="str">
            <v>092908</v>
          </cell>
          <cell r="B934" t="str">
            <v>TUBO E PECAS, DIAMETRO 350 MM</v>
          </cell>
          <cell r="C934" t="str">
            <v>KM</v>
          </cell>
          <cell r="D934">
            <v>537.59</v>
          </cell>
        </row>
        <row r="935">
          <cell r="A935" t="str">
            <v>092909</v>
          </cell>
          <cell r="B935" t="str">
            <v>TUBOS E PECAS, DIAMETRO 400 MM</v>
          </cell>
          <cell r="C935" t="str">
            <v>KM</v>
          </cell>
          <cell r="D935">
            <v>610.65</v>
          </cell>
        </row>
        <row r="937">
          <cell r="A937" t="str">
            <v>093000</v>
          </cell>
          <cell r="B937" t="str">
            <v>TRANSPORTE EXCEDENTE A 10 KM DE TUBOS E PECAS DE PVC RIGIDO E PVC RIGIDO DE FOFO</v>
          </cell>
        </row>
        <row r="938">
          <cell r="A938" t="str">
            <v>093001</v>
          </cell>
          <cell r="B938" t="str">
            <v>TUBOS E PECAS, DIAMETRO  50 MM</v>
          </cell>
          <cell r="C938" t="str">
            <v>KMXKM</v>
          </cell>
          <cell r="D938">
            <v>1.94</v>
          </cell>
        </row>
        <row r="939">
          <cell r="A939" t="str">
            <v>093002</v>
          </cell>
          <cell r="B939" t="str">
            <v>TUBOS E PECAS, DIAMETRO  75 MM</v>
          </cell>
          <cell r="C939" t="str">
            <v>KMXKM</v>
          </cell>
          <cell r="D939">
            <v>2.08</v>
          </cell>
        </row>
        <row r="940">
          <cell r="A940" t="str">
            <v>093003</v>
          </cell>
          <cell r="B940" t="str">
            <v>TUBOS E PECAS, DIAMETRO 100 MM</v>
          </cell>
          <cell r="C940" t="str">
            <v>KMXKM</v>
          </cell>
          <cell r="D940">
            <v>2.3199999999999998</v>
          </cell>
        </row>
        <row r="941">
          <cell r="A941" t="str">
            <v>093004</v>
          </cell>
          <cell r="B941" t="str">
            <v>TUBOS E PECAS, DIAMETRO 150 MM</v>
          </cell>
          <cell r="C941" t="str">
            <v>KMXKM</v>
          </cell>
          <cell r="D941">
            <v>2.73</v>
          </cell>
        </row>
        <row r="942">
          <cell r="A942" t="str">
            <v>093005</v>
          </cell>
          <cell r="B942" t="str">
            <v>TUBOS E PECAS, DIAMETRO 200 MM</v>
          </cell>
          <cell r="C942" t="str">
            <v>KMXKM</v>
          </cell>
          <cell r="D942">
            <v>3.16</v>
          </cell>
        </row>
        <row r="943">
          <cell r="A943" t="str">
            <v>093006</v>
          </cell>
          <cell r="B943" t="str">
            <v>TUBOS E PECAS, DIAMETRO 250 MM</v>
          </cell>
          <cell r="C943" t="str">
            <v>KMXKM</v>
          </cell>
          <cell r="D943">
            <v>3.93</v>
          </cell>
        </row>
        <row r="944">
          <cell r="A944" t="str">
            <v>093007</v>
          </cell>
          <cell r="B944" t="str">
            <v>TUBOS E PECAS, DIAMETRO 300 MM</v>
          </cell>
          <cell r="C944" t="str">
            <v>KMXKM</v>
          </cell>
          <cell r="D944">
            <v>4.88</v>
          </cell>
        </row>
        <row r="945">
          <cell r="A945" t="str">
            <v>093008</v>
          </cell>
          <cell r="B945" t="str">
            <v>TUBOS E PECAS, DIAMETRO 350 MM</v>
          </cell>
          <cell r="C945" t="str">
            <v>KMXKM</v>
          </cell>
          <cell r="D945">
            <v>5.89</v>
          </cell>
        </row>
        <row r="946">
          <cell r="A946" t="str">
            <v>093009</v>
          </cell>
          <cell r="B946" t="str">
            <v>TUBOS E PECAS, DIAMETRO 400 MM</v>
          </cell>
          <cell r="C946" t="str">
            <v>KMXKM</v>
          </cell>
          <cell r="D946">
            <v>7.38</v>
          </cell>
        </row>
        <row r="948">
          <cell r="A948" t="str">
            <v>093100</v>
          </cell>
          <cell r="B948" t="str">
            <v>CARGA, TRANSPORTE E  DESCARGA DE TUBOS E PECAS DE FERRO FUNDIDO</v>
          </cell>
        </row>
        <row r="949">
          <cell r="A949" t="str">
            <v>093101</v>
          </cell>
          <cell r="B949" t="str">
            <v>CARGA E DESCARGA</v>
          </cell>
          <cell r="C949" t="str">
            <v>T</v>
          </cell>
          <cell r="D949">
            <v>28.04</v>
          </cell>
        </row>
        <row r="950">
          <cell r="A950" t="str">
            <v>093102</v>
          </cell>
          <cell r="B950" t="str">
            <v>TRANSPORTE</v>
          </cell>
          <cell r="C950" t="str">
            <v>TXKM</v>
          </cell>
          <cell r="D950">
            <v>1.05</v>
          </cell>
        </row>
        <row r="952">
          <cell r="A952" t="str">
            <v>093200</v>
          </cell>
          <cell r="B952" t="str">
            <v>CARGA, TRANSPORTE ATE 10 KM E DESCARGA DE TUBOS E PECAS DE FIBRO CIMENTO</v>
          </cell>
        </row>
        <row r="953">
          <cell r="A953" t="str">
            <v>093201</v>
          </cell>
          <cell r="B953" t="str">
            <v>TUBOS E PECAS, DIAMETRO 50 MM</v>
          </cell>
          <cell r="C953" t="str">
            <v>KM</v>
          </cell>
          <cell r="D953">
            <v>261.22000000000003</v>
          </cell>
        </row>
        <row r="954">
          <cell r="A954" t="str">
            <v>093202</v>
          </cell>
          <cell r="B954" t="str">
            <v>TUBOS E PECAS, DIAMETRO 75MM</v>
          </cell>
          <cell r="C954" t="str">
            <v>KM</v>
          </cell>
          <cell r="D954">
            <v>273.18</v>
          </cell>
        </row>
        <row r="955">
          <cell r="A955" t="str">
            <v>093203</v>
          </cell>
          <cell r="B955" t="str">
            <v>TUBOS E PECAS, DIAMETRO 100 MM</v>
          </cell>
          <cell r="C955" t="str">
            <v>KM</v>
          </cell>
          <cell r="D955">
            <v>318.27999999999997</v>
          </cell>
        </row>
        <row r="956">
          <cell r="A956" t="str">
            <v>093204</v>
          </cell>
          <cell r="B956" t="str">
            <v>TUBOS E PECAS, DIAMETRO 150 MM</v>
          </cell>
          <cell r="C956" t="str">
            <v>KM</v>
          </cell>
          <cell r="D956">
            <v>447.58</v>
          </cell>
        </row>
        <row r="957">
          <cell r="A957" t="str">
            <v>093205</v>
          </cell>
          <cell r="B957" t="str">
            <v>TUBOS E PECAS, DIAMETRO 175 MM</v>
          </cell>
          <cell r="C957" t="str">
            <v>KM</v>
          </cell>
          <cell r="D957">
            <v>546.32000000000005</v>
          </cell>
        </row>
        <row r="958">
          <cell r="A958" t="str">
            <v>093206</v>
          </cell>
          <cell r="B958" t="str">
            <v>TUBOS E PECAS, DIAMETRO 200 MM</v>
          </cell>
          <cell r="C958" t="str">
            <v>KM</v>
          </cell>
          <cell r="D958">
            <v>641.76</v>
          </cell>
        </row>
        <row r="959">
          <cell r="A959" t="str">
            <v>093207</v>
          </cell>
          <cell r="B959" t="str">
            <v>TUBOS E PECAS, DIAMETRO 250 MM</v>
          </cell>
          <cell r="C959" t="str">
            <v>KM</v>
          </cell>
          <cell r="D959">
            <v>1119.27</v>
          </cell>
        </row>
        <row r="960">
          <cell r="A960" t="str">
            <v>093208</v>
          </cell>
          <cell r="B960" t="str">
            <v>TUBOS E PECAS, DIAMETRO 300 MM</v>
          </cell>
          <cell r="C960" t="str">
            <v>KM</v>
          </cell>
          <cell r="D960">
            <v>1372.67</v>
          </cell>
        </row>
        <row r="961">
          <cell r="A961" t="str">
            <v>093209</v>
          </cell>
          <cell r="B961" t="str">
            <v>TUBOS E PECAS, DIAMETRO 350 MM</v>
          </cell>
          <cell r="C961" t="str">
            <v>KM</v>
          </cell>
          <cell r="D961">
            <v>2024.52</v>
          </cell>
        </row>
        <row r="962">
          <cell r="A962" t="str">
            <v>093210</v>
          </cell>
          <cell r="B962" t="str">
            <v>TUBOS E PECAS, DIAMETRO 400 MM</v>
          </cell>
          <cell r="C962" t="str">
            <v>KM</v>
          </cell>
          <cell r="D962">
            <v>2688.31</v>
          </cell>
        </row>
        <row r="963">
          <cell r="A963" t="str">
            <v>093211</v>
          </cell>
          <cell r="B963" t="str">
            <v>TUBOS E PECAS, DIAMETRO 450 MM</v>
          </cell>
          <cell r="C963" t="str">
            <v>KM</v>
          </cell>
          <cell r="D963">
            <v>3300.7</v>
          </cell>
        </row>
        <row r="965">
          <cell r="A965" t="str">
            <v>093300</v>
          </cell>
          <cell r="B965" t="str">
            <v>TRANSPORTE EXCEDENTE A 10 KM DE TUBOS E PECAS DE FIBRO CIMENTO</v>
          </cell>
        </row>
        <row r="966">
          <cell r="A966" t="str">
            <v>093301</v>
          </cell>
          <cell r="B966" t="str">
            <v>TUBOS E PECAS, DIAMETRO  50 MM</v>
          </cell>
          <cell r="C966" t="str">
            <v>KMXKM</v>
          </cell>
          <cell r="D966">
            <v>2.93</v>
          </cell>
        </row>
        <row r="967">
          <cell r="A967" t="str">
            <v>093302</v>
          </cell>
          <cell r="B967" t="str">
            <v>TUBOS E PECAS, DIAMETRO  75 MM</v>
          </cell>
          <cell r="C967" t="str">
            <v>KMXKM</v>
          </cell>
          <cell r="D967">
            <v>3.07</v>
          </cell>
        </row>
        <row r="968">
          <cell r="A968" t="str">
            <v>093303</v>
          </cell>
          <cell r="B968" t="str">
            <v>TUBOS E PECAS, DIAMETRO 100 MM</v>
          </cell>
          <cell r="C968" t="str">
            <v>KMXKM</v>
          </cell>
          <cell r="D968">
            <v>3.28</v>
          </cell>
        </row>
        <row r="969">
          <cell r="A969" t="str">
            <v>093304</v>
          </cell>
          <cell r="B969" t="str">
            <v>TUBOS E PECAS, DIAMETRO 150 MM</v>
          </cell>
          <cell r="C969" t="str">
            <v>KMXKM</v>
          </cell>
          <cell r="D969">
            <v>3.68</v>
          </cell>
        </row>
        <row r="970">
          <cell r="A970" t="str">
            <v>093305</v>
          </cell>
          <cell r="B970" t="str">
            <v>TUBOS E PECAS, DIAMETRO 175 MM</v>
          </cell>
          <cell r="C970" t="str">
            <v>KMXKM</v>
          </cell>
          <cell r="D970">
            <v>3.93</v>
          </cell>
        </row>
        <row r="971">
          <cell r="A971" t="str">
            <v>093306</v>
          </cell>
          <cell r="B971" t="str">
            <v>TUBOS E PECAS, DIAMETRO 200 MM</v>
          </cell>
          <cell r="C971" t="str">
            <v>KMXKM</v>
          </cell>
          <cell r="D971">
            <v>4.88</v>
          </cell>
        </row>
        <row r="972">
          <cell r="A972" t="str">
            <v>093307</v>
          </cell>
          <cell r="B972" t="str">
            <v>TUBOS E PECAS, DIAMETRO 250 MM</v>
          </cell>
          <cell r="C972" t="str">
            <v>KMXKM</v>
          </cell>
          <cell r="D972">
            <v>5.89</v>
          </cell>
        </row>
        <row r="973">
          <cell r="A973" t="str">
            <v>093308</v>
          </cell>
          <cell r="B973" t="str">
            <v>TUBOS E PECAS, DIAMETRO 300 MM</v>
          </cell>
          <cell r="C973" t="str">
            <v>KMXKM</v>
          </cell>
          <cell r="D973">
            <v>7.38</v>
          </cell>
        </row>
        <row r="974">
          <cell r="A974" t="str">
            <v>093309</v>
          </cell>
          <cell r="B974" t="str">
            <v>TUBOS E PECAS, DIAMETRO 350 MM</v>
          </cell>
          <cell r="C974" t="str">
            <v>KMXKM</v>
          </cell>
          <cell r="D974">
            <v>9.8800000000000008</v>
          </cell>
        </row>
        <row r="975">
          <cell r="A975" t="str">
            <v>093310</v>
          </cell>
          <cell r="B975" t="str">
            <v>TUBOS E PECAS, DIAMETRO 400 MM</v>
          </cell>
          <cell r="C975" t="str">
            <v>KMXKM</v>
          </cell>
          <cell r="D975">
            <v>11.81</v>
          </cell>
        </row>
        <row r="976">
          <cell r="A976" t="str">
            <v>093311</v>
          </cell>
          <cell r="B976" t="str">
            <v>TUBOS E PECAS, DIAMETRO 450 MM</v>
          </cell>
          <cell r="C976" t="str">
            <v>KMXKM</v>
          </cell>
          <cell r="D976">
            <v>14.8</v>
          </cell>
        </row>
        <row r="978">
          <cell r="A978" t="str">
            <v>093400</v>
          </cell>
          <cell r="B978" t="str">
            <v>CARGA, TRANSPORTE ATE 10 KM E DESCARGA DE TUBOS E PECAS DE CERAMICA</v>
          </cell>
        </row>
        <row r="979">
          <cell r="A979" t="str">
            <v>093401</v>
          </cell>
          <cell r="B979" t="str">
            <v>TUBOS E PECAS, DIAMETRO 100 MM</v>
          </cell>
          <cell r="C979" t="str">
            <v>KM</v>
          </cell>
          <cell r="D979">
            <v>351.43</v>
          </cell>
        </row>
        <row r="980">
          <cell r="A980" t="str">
            <v>093402</v>
          </cell>
          <cell r="B980" t="str">
            <v>TUBOS E PECAS, DIAMETRO 150 MM</v>
          </cell>
          <cell r="C980" t="str">
            <v>KM</v>
          </cell>
          <cell r="D980">
            <v>497.31</v>
          </cell>
        </row>
        <row r="981">
          <cell r="A981" t="str">
            <v>093403</v>
          </cell>
          <cell r="B981" t="str">
            <v>TUBOS E PECAS, DIAMETRO 200 MM</v>
          </cell>
          <cell r="C981" t="str">
            <v>KM</v>
          </cell>
          <cell r="D981">
            <v>712.72</v>
          </cell>
        </row>
        <row r="982">
          <cell r="A982" t="str">
            <v>093404</v>
          </cell>
          <cell r="B982" t="str">
            <v>TUBOS E PECAS, DIAMETRO 250 MM</v>
          </cell>
          <cell r="C982" t="str">
            <v>KM</v>
          </cell>
          <cell r="D982">
            <v>1243.29</v>
          </cell>
        </row>
        <row r="983">
          <cell r="A983" t="str">
            <v>093405</v>
          </cell>
          <cell r="B983" t="str">
            <v>TUBOS E PECAS, DIAMETRO 300 MM</v>
          </cell>
          <cell r="C983" t="str">
            <v>KM</v>
          </cell>
          <cell r="D983">
            <v>1525.2</v>
          </cell>
        </row>
        <row r="984">
          <cell r="A984" t="str">
            <v>093406</v>
          </cell>
          <cell r="B984" t="str">
            <v>TUBOS E PECAS, DIAMETRO 375 MM</v>
          </cell>
          <cell r="C984" t="str">
            <v>KM</v>
          </cell>
          <cell r="D984">
            <v>2503.21</v>
          </cell>
        </row>
        <row r="985">
          <cell r="A985" t="str">
            <v>093407</v>
          </cell>
          <cell r="B985" t="str">
            <v>TUBOS E PECAS, DIAMETRO 450 MM</v>
          </cell>
          <cell r="C985" t="str">
            <v>KM</v>
          </cell>
          <cell r="D985">
            <v>3666.73</v>
          </cell>
        </row>
        <row r="987">
          <cell r="A987" t="str">
            <v>093500</v>
          </cell>
          <cell r="B987" t="str">
            <v>TRANSPORTE EXCEDENTE A 10 KM DE TUBOS E PECAS DE CERAMICA</v>
          </cell>
        </row>
        <row r="988">
          <cell r="A988" t="str">
            <v>093501</v>
          </cell>
          <cell r="B988" t="str">
            <v>TUBOS E PECAS, DIAMETRO 100 MM</v>
          </cell>
          <cell r="C988" t="str">
            <v>KMXKM</v>
          </cell>
          <cell r="D988">
            <v>5.24</v>
          </cell>
        </row>
        <row r="989">
          <cell r="A989" t="str">
            <v>093502</v>
          </cell>
          <cell r="B989" t="str">
            <v>TUBOS E PECAS, DIAMETRO 150 MM</v>
          </cell>
          <cell r="C989" t="str">
            <v>KMXKM</v>
          </cell>
          <cell r="D989">
            <v>6.55</v>
          </cell>
        </row>
        <row r="990">
          <cell r="A990" t="str">
            <v>093503</v>
          </cell>
          <cell r="B990" t="str">
            <v>TUBOS E PECAS, DIAMETRO 200 MM</v>
          </cell>
          <cell r="C990" t="str">
            <v>KMXKM</v>
          </cell>
          <cell r="D990">
            <v>7.87</v>
          </cell>
        </row>
        <row r="991">
          <cell r="A991" t="str">
            <v>093504</v>
          </cell>
          <cell r="B991" t="str">
            <v>TUBOS E PECAS, DIAMETRO 250 MM</v>
          </cell>
          <cell r="C991" t="str">
            <v>KMXKM</v>
          </cell>
          <cell r="D991">
            <v>9.8800000000000008</v>
          </cell>
        </row>
        <row r="992">
          <cell r="A992" t="str">
            <v>093505</v>
          </cell>
          <cell r="B992" t="str">
            <v>TUBOS E PECAS, DIAMETRO 300 MM</v>
          </cell>
          <cell r="C992" t="str">
            <v>KMXKM</v>
          </cell>
          <cell r="D992">
            <v>13.12</v>
          </cell>
        </row>
        <row r="993">
          <cell r="A993" t="str">
            <v>093506</v>
          </cell>
          <cell r="B993" t="str">
            <v>TUBOS E PECAS, DIAMETRO 375 MM</v>
          </cell>
          <cell r="C993" t="str">
            <v>KMXKM</v>
          </cell>
          <cell r="D993">
            <v>15.76</v>
          </cell>
        </row>
        <row r="994">
          <cell r="A994" t="str">
            <v>093507</v>
          </cell>
          <cell r="B994" t="str">
            <v>TUBOS E PECAS, DIAMETRO 450 MM</v>
          </cell>
          <cell r="C994" t="str">
            <v>KMXKM</v>
          </cell>
          <cell r="D994">
            <v>19.690000000000001</v>
          </cell>
        </row>
        <row r="996">
          <cell r="A996" t="str">
            <v>093600</v>
          </cell>
          <cell r="B996" t="str">
            <v>CARGA, TRANSPORTE E  DESCARGA DE TUBOS DE CONCRETO</v>
          </cell>
        </row>
        <row r="997">
          <cell r="A997" t="str">
            <v>093601</v>
          </cell>
          <cell r="B997" t="str">
            <v>CARGA E DESCARGA</v>
          </cell>
          <cell r="C997" t="str">
            <v>T</v>
          </cell>
          <cell r="D997">
            <v>31.2</v>
          </cell>
        </row>
        <row r="998">
          <cell r="A998" t="str">
            <v>093602</v>
          </cell>
          <cell r="B998" t="str">
            <v>TRANSPORTE</v>
          </cell>
          <cell r="C998" t="str">
            <v>TXKM</v>
          </cell>
          <cell r="D998">
            <v>1.05</v>
          </cell>
        </row>
        <row r="1000">
          <cell r="A1000" t="str">
            <v>093700</v>
          </cell>
          <cell r="B1000" t="str">
            <v>CARGA, TRANSPORTE E DESCARGA DE TUBOS E PECAS DE ACO</v>
          </cell>
        </row>
        <row r="1001">
          <cell r="A1001" t="str">
            <v>093701</v>
          </cell>
          <cell r="B1001" t="str">
            <v>CARGA E DESCARGA</v>
          </cell>
          <cell r="C1001" t="str">
            <v>T</v>
          </cell>
          <cell r="D1001">
            <v>28.66</v>
          </cell>
        </row>
        <row r="1002">
          <cell r="A1002" t="str">
            <v>093702</v>
          </cell>
          <cell r="B1002" t="str">
            <v>TRANSPORTE</v>
          </cell>
          <cell r="C1002" t="str">
            <v>TXKM</v>
          </cell>
          <cell r="D1002">
            <v>1.05</v>
          </cell>
        </row>
        <row r="1004">
          <cell r="A1004" t="str">
            <v>100000</v>
          </cell>
          <cell r="B1004" t="str">
            <v>PAVIMENTACAO</v>
          </cell>
        </row>
        <row r="1005">
          <cell r="A1005" t="str">
            <v>100100</v>
          </cell>
          <cell r="B1005" t="str">
            <v>LEVANTAMENTO DE PAVIMENTACAO</v>
          </cell>
        </row>
        <row r="1006">
          <cell r="A1006" t="str">
            <v>100101</v>
          </cell>
          <cell r="B1006" t="str">
            <v>LEVANTAMENTO DE PAVIMENTACAO ASFALTICA (A)</v>
          </cell>
          <cell r="C1006" t="str">
            <v>M2</v>
          </cell>
          <cell r="D1006">
            <v>8.19</v>
          </cell>
        </row>
        <row r="1007">
          <cell r="A1007" t="str">
            <v>100102</v>
          </cell>
          <cell r="B1007" t="str">
            <v>LEVANTAMENTO DE PAVIMENTACAO PARALELEPIPEDO OU BLOCO (A)</v>
          </cell>
          <cell r="C1007" t="str">
            <v>M2</v>
          </cell>
          <cell r="D1007">
            <v>6.45</v>
          </cell>
        </row>
        <row r="1008">
          <cell r="A1008" t="str">
            <v>100103</v>
          </cell>
          <cell r="B1008" t="str">
            <v>LEVANTAMENTO DE PASSEIOS CIMENTADOS (A)</v>
          </cell>
          <cell r="C1008" t="str">
            <v>M2</v>
          </cell>
          <cell r="D1008">
            <v>5</v>
          </cell>
        </row>
        <row r="1009">
          <cell r="A1009" t="str">
            <v>100104</v>
          </cell>
          <cell r="B1009" t="str">
            <v>LEVANTAMENTO DE PASSEIOS EM LADRILHOS (A)</v>
          </cell>
          <cell r="C1009" t="str">
            <v>M2</v>
          </cell>
          <cell r="D1009">
            <v>5.77</v>
          </cell>
        </row>
        <row r="1010">
          <cell r="A1010" t="str">
            <v>100105</v>
          </cell>
          <cell r="B1010" t="str">
            <v>LEVANTAMENTO DE PASSEIOS EM MOSAICO (A)</v>
          </cell>
          <cell r="C1010" t="str">
            <v>M2</v>
          </cell>
          <cell r="D1010">
            <v>6.45</v>
          </cell>
        </row>
        <row r="1011">
          <cell r="A1011" t="str">
            <v>100106</v>
          </cell>
          <cell r="B1011" t="str">
            <v>LEVANTAMENTO DE SARJETAS (A)</v>
          </cell>
          <cell r="C1011" t="str">
            <v>M3</v>
          </cell>
          <cell r="D1011">
            <v>34.869999999999997</v>
          </cell>
        </row>
        <row r="1012">
          <cell r="A1012" t="str">
            <v>100107</v>
          </cell>
          <cell r="B1012" t="str">
            <v>LEVANTAMENTO DE GUIAS (A)</v>
          </cell>
          <cell r="C1012" t="str">
            <v>M</v>
          </cell>
          <cell r="D1012">
            <v>6.45</v>
          </cell>
        </row>
        <row r="1013">
          <cell r="A1013" t="str">
            <v>100131</v>
          </cell>
          <cell r="B1013" t="str">
            <v>LEVANTAMENTO DE PAVIMENTACAO ASFALTICA (B)</v>
          </cell>
          <cell r="C1013" t="str">
            <v>M2</v>
          </cell>
          <cell r="D1013">
            <v>6.55</v>
          </cell>
        </row>
        <row r="1014">
          <cell r="A1014" t="str">
            <v>100132</v>
          </cell>
          <cell r="B1014" t="str">
            <v>LEVANTAMENTO DE PAVIMENTACAO PARALELEPIPEDO OU BLOCO (B)</v>
          </cell>
          <cell r="C1014" t="str">
            <v>M2</v>
          </cell>
          <cell r="D1014">
            <v>5.12</v>
          </cell>
        </row>
        <row r="1015">
          <cell r="A1015" t="str">
            <v>100133</v>
          </cell>
          <cell r="B1015" t="str">
            <v>LEVANTAMENTO DE PASSEIOS CIMENTADOS (B)</v>
          </cell>
          <cell r="C1015" t="str">
            <v>M2</v>
          </cell>
          <cell r="D1015">
            <v>3.99</v>
          </cell>
        </row>
        <row r="1016">
          <cell r="A1016" t="str">
            <v>100134</v>
          </cell>
          <cell r="B1016" t="str">
            <v>LEVANTAMENTO DE PASSEIOS EM LADRILHOS (B)</v>
          </cell>
          <cell r="C1016" t="str">
            <v>M2</v>
          </cell>
          <cell r="D1016">
            <v>4.6100000000000003</v>
          </cell>
        </row>
        <row r="1017">
          <cell r="A1017" t="str">
            <v>100135</v>
          </cell>
          <cell r="B1017" t="str">
            <v>LEVANTAMENTO DE PASSEIOS EM MOSAICO (B)</v>
          </cell>
          <cell r="C1017" t="str">
            <v>M2</v>
          </cell>
          <cell r="D1017">
            <v>5.12</v>
          </cell>
        </row>
        <row r="1018">
          <cell r="A1018" t="str">
            <v>100136</v>
          </cell>
          <cell r="B1018" t="str">
            <v>LEVANTAMENTO DE SARJETAS (B)</v>
          </cell>
          <cell r="C1018" t="str">
            <v>M3</v>
          </cell>
          <cell r="D1018">
            <v>27.89</v>
          </cell>
        </row>
        <row r="1019">
          <cell r="A1019" t="str">
            <v>100137</v>
          </cell>
          <cell r="B1019" t="str">
            <v>LEVANTAMENTO DE GUIAS (B)</v>
          </cell>
          <cell r="C1019" t="str">
            <v>M</v>
          </cell>
          <cell r="D1019">
            <v>5.12</v>
          </cell>
        </row>
        <row r="1020">
          <cell r="A1020" t="str">
            <v>100151</v>
          </cell>
          <cell r="B1020" t="str">
            <v>LEVANTAMENTO DE PAVIMENTACAO ASFALTICA (C)</v>
          </cell>
          <cell r="C1020" t="str">
            <v>M2</v>
          </cell>
          <cell r="D1020">
            <v>4.08</v>
          </cell>
        </row>
        <row r="1021">
          <cell r="A1021" t="str">
            <v>100152</v>
          </cell>
          <cell r="B1021" t="str">
            <v>LEVANTAMENTO DE PAVIMENTACAO PARALELEPIPEDO OU BLOCO (C)</v>
          </cell>
          <cell r="C1021" t="str">
            <v>M2</v>
          </cell>
          <cell r="D1021">
            <v>3.2</v>
          </cell>
        </row>
        <row r="1022">
          <cell r="A1022" t="str">
            <v>100153</v>
          </cell>
          <cell r="B1022" t="str">
            <v>LEVANTAMENTO DE PASSEIOS CIMENTADOS (C)</v>
          </cell>
          <cell r="C1022" t="str">
            <v>M2</v>
          </cell>
          <cell r="D1022">
            <v>2.48</v>
          </cell>
        </row>
        <row r="1023">
          <cell r="A1023" t="str">
            <v>100154</v>
          </cell>
          <cell r="B1023" t="str">
            <v>LEVANTAMENTO DE PASSEIOS EM LADRILHOS (C)</v>
          </cell>
          <cell r="C1023" t="str">
            <v>M2</v>
          </cell>
          <cell r="D1023">
            <v>2.87</v>
          </cell>
        </row>
        <row r="1024">
          <cell r="A1024" t="str">
            <v>100155</v>
          </cell>
          <cell r="B1024" t="str">
            <v>LEVANTAMENTO DE PASSEIOS EM MOSAICO (C)</v>
          </cell>
          <cell r="C1024" t="str">
            <v>M2</v>
          </cell>
          <cell r="D1024">
            <v>3.2</v>
          </cell>
        </row>
        <row r="1025">
          <cell r="A1025" t="str">
            <v>100156</v>
          </cell>
          <cell r="B1025" t="str">
            <v>LEVANTAMENTO DE SARJETAS (C)</v>
          </cell>
          <cell r="C1025" t="str">
            <v>M3</v>
          </cell>
          <cell r="D1025">
            <v>17.399999999999999</v>
          </cell>
        </row>
        <row r="1026">
          <cell r="A1026" t="str">
            <v>100157</v>
          </cell>
          <cell r="B1026" t="str">
            <v>LEVANTAMENTO DE GUIAS (B)</v>
          </cell>
          <cell r="C1026" t="str">
            <v>M</v>
          </cell>
          <cell r="D1026">
            <v>3.2</v>
          </cell>
        </row>
        <row r="1028">
          <cell r="A1028" t="str">
            <v>100200</v>
          </cell>
          <cell r="B1028" t="str">
            <v>REGULARIZACAO E REVESTIMENTO</v>
          </cell>
        </row>
        <row r="1029">
          <cell r="A1029" t="str">
            <v>100201</v>
          </cell>
          <cell r="B1029" t="str">
            <v>REGULARIZACAO MECANIZADA DE SUPERFICIES (A)</v>
          </cell>
          <cell r="C1029" t="str">
            <v>M2</v>
          </cell>
          <cell r="D1029">
            <v>0.3</v>
          </cell>
        </row>
        <row r="1030">
          <cell r="A1030" t="str">
            <v>100202</v>
          </cell>
          <cell r="B1030" t="str">
            <v>REVESTIMENTO COM CASCALHO OU PEDREGULHO (A)</v>
          </cell>
          <cell r="C1030" t="str">
            <v>M3</v>
          </cell>
          <cell r="D1030">
            <v>44.84</v>
          </cell>
        </row>
        <row r="1031">
          <cell r="A1031" t="str">
            <v>100203</v>
          </cell>
          <cell r="B1031" t="str">
            <v>REVESTIMENTO COM BRITA (A)</v>
          </cell>
          <cell r="C1031" t="str">
            <v>M3</v>
          </cell>
          <cell r="D1031">
            <v>44.04</v>
          </cell>
        </row>
        <row r="1032">
          <cell r="A1032" t="str">
            <v>100204</v>
          </cell>
          <cell r="B1032" t="str">
            <v>REVESTIMENTO COM MACADAME HIDRAULICO (A)</v>
          </cell>
          <cell r="C1032" t="str">
            <v>M3</v>
          </cell>
          <cell r="D1032">
            <v>55.75</v>
          </cell>
        </row>
        <row r="1033">
          <cell r="A1033" t="str">
            <v>100231</v>
          </cell>
          <cell r="B1033" t="str">
            <v>REGULARIZACAO MECANIZADA DE SUPERFICIES (B)</v>
          </cell>
          <cell r="C1033" t="str">
            <v>M2</v>
          </cell>
          <cell r="D1033">
            <v>0.23</v>
          </cell>
        </row>
        <row r="1034">
          <cell r="A1034" t="str">
            <v>100232</v>
          </cell>
          <cell r="B1034" t="str">
            <v>REVESTIMENTO COM CASCALHO OU PEDREGULHO (B)</v>
          </cell>
          <cell r="C1034" t="str">
            <v>M3</v>
          </cell>
          <cell r="D1034">
            <v>44.16</v>
          </cell>
        </row>
        <row r="1035">
          <cell r="A1035" t="str">
            <v>100233</v>
          </cell>
          <cell r="B1035" t="str">
            <v>REVESTIMENTO COM BRITA (B)</v>
          </cell>
          <cell r="C1035" t="str">
            <v>M3</v>
          </cell>
          <cell r="D1035">
            <v>43.37</v>
          </cell>
        </row>
        <row r="1036">
          <cell r="A1036" t="str">
            <v>100234</v>
          </cell>
          <cell r="B1036" t="str">
            <v>REVESTIMENTO COM MACADAME HIDRAULICO (B)</v>
          </cell>
          <cell r="C1036" t="str">
            <v>M3</v>
          </cell>
          <cell r="D1036">
            <v>55.07</v>
          </cell>
        </row>
        <row r="1037">
          <cell r="A1037" t="str">
            <v>100251</v>
          </cell>
          <cell r="B1037" t="str">
            <v>REGULARIZACAO MECANIZADA DE SUPERFICIES (C)</v>
          </cell>
          <cell r="C1037" t="str">
            <v>M2</v>
          </cell>
          <cell r="D1037">
            <v>0.14000000000000001</v>
          </cell>
        </row>
        <row r="1038">
          <cell r="A1038" t="str">
            <v>100252</v>
          </cell>
          <cell r="B1038" t="str">
            <v>REVESTIMENTO COM CASCALHO OU PEDREGULHO (C)</v>
          </cell>
          <cell r="C1038" t="str">
            <v>M3</v>
          </cell>
          <cell r="D1038">
            <v>43.17</v>
          </cell>
        </row>
        <row r="1039">
          <cell r="A1039" t="str">
            <v>100253</v>
          </cell>
          <cell r="B1039" t="str">
            <v>REVESTIMENTO COM BRITA (C)</v>
          </cell>
          <cell r="C1039" t="str">
            <v>M3</v>
          </cell>
          <cell r="D1039">
            <v>42.37</v>
          </cell>
        </row>
        <row r="1040">
          <cell r="A1040" t="str">
            <v>100254</v>
          </cell>
          <cell r="B1040" t="str">
            <v>REVESTIMENTO COM MACADAME HIDRAULICO (C)</v>
          </cell>
          <cell r="C1040" t="str">
            <v>M3</v>
          </cell>
          <cell r="D1040">
            <v>54.07</v>
          </cell>
        </row>
        <row r="1042">
          <cell r="A1042" t="str">
            <v>100300</v>
          </cell>
          <cell r="B1042" t="str">
            <v>EXECUCAO DE PAVIMENTACAO</v>
          </cell>
        </row>
        <row r="1043">
          <cell r="A1043" t="str">
            <v>100301</v>
          </cell>
          <cell r="B1043" t="str">
            <v>ASSENTAMENTO DE PARALELEPIPEDO (A)</v>
          </cell>
          <cell r="C1043" t="str">
            <v>M2</v>
          </cell>
          <cell r="D1043">
            <v>27.73</v>
          </cell>
        </row>
        <row r="1044">
          <cell r="A1044" t="str">
            <v>100302</v>
          </cell>
          <cell r="B1044" t="str">
            <v>FORNECIMENTO DE PARALELEPIPEDO</v>
          </cell>
          <cell r="C1044" t="str">
            <v>M2</v>
          </cell>
          <cell r="D1044">
            <v>27.11</v>
          </cell>
        </row>
        <row r="1045">
          <cell r="A1045" t="str">
            <v>100303</v>
          </cell>
          <cell r="B1045" t="str">
            <v>ASSENTAMENTO DE BLOCOS DE CONCRETO (A)</v>
          </cell>
          <cell r="C1045" t="str">
            <v>M2</v>
          </cell>
          <cell r="D1045">
            <v>22.26</v>
          </cell>
        </row>
        <row r="1046">
          <cell r="A1046" t="str">
            <v>100304</v>
          </cell>
          <cell r="B1046" t="str">
            <v>FORNECIMENTO DE BLOCOS DE CONCRETO</v>
          </cell>
          <cell r="C1046" t="str">
            <v>M2</v>
          </cell>
          <cell r="D1046">
            <v>39.159999999999997</v>
          </cell>
        </row>
        <row r="1047">
          <cell r="A1047" t="str">
            <v>100305</v>
          </cell>
          <cell r="B1047" t="str">
            <v>EXECUCAO DE PASSEIOS CIMENTADOS (A)</v>
          </cell>
          <cell r="C1047" t="str">
            <v>M2</v>
          </cell>
          <cell r="D1047">
            <v>34.71</v>
          </cell>
        </row>
        <row r="1048">
          <cell r="A1048" t="str">
            <v>100306</v>
          </cell>
          <cell r="B1048" t="str">
            <v>EXECUCAO DE PASSEIOS EM LADRILHOS HIDRAULICOS (A)</v>
          </cell>
          <cell r="C1048" t="str">
            <v>M2</v>
          </cell>
          <cell r="D1048">
            <v>24.57</v>
          </cell>
        </row>
        <row r="1049">
          <cell r="A1049" t="str">
            <v>100307</v>
          </cell>
          <cell r="B1049" t="str">
            <v>FORNECIMENTO DE LADRILHOS HIDRAULICOS</v>
          </cell>
          <cell r="C1049" t="str">
            <v>M2</v>
          </cell>
          <cell r="D1049">
            <v>18.510000000000002</v>
          </cell>
        </row>
        <row r="1050">
          <cell r="A1050" t="str">
            <v>100308</v>
          </cell>
          <cell r="B1050" t="str">
            <v>EXECUCAO DE PASSEIOS EM MOSAICOS (A)</v>
          </cell>
          <cell r="C1050" t="str">
            <v>M2</v>
          </cell>
          <cell r="D1050">
            <v>13.27</v>
          </cell>
        </row>
        <row r="1051">
          <cell r="A1051" t="str">
            <v>100309</v>
          </cell>
          <cell r="B1051" t="str">
            <v>FORNECIMENTO DE MOSAICOS</v>
          </cell>
          <cell r="C1051" t="str">
            <v>M2</v>
          </cell>
          <cell r="D1051">
            <v>26.12</v>
          </cell>
        </row>
        <row r="1052">
          <cell r="A1052" t="str">
            <v>100310</v>
          </cell>
          <cell r="B1052" t="str">
            <v>ASSENTAMENTO DE GUIAS (A)</v>
          </cell>
          <cell r="C1052" t="str">
            <v>M</v>
          </cell>
          <cell r="D1052">
            <v>4.9000000000000004</v>
          </cell>
        </row>
        <row r="1053">
          <cell r="A1053" t="str">
            <v>100311</v>
          </cell>
          <cell r="B1053" t="str">
            <v>FORNECIMENTO DE GUIAS</v>
          </cell>
          <cell r="C1053" t="str">
            <v>M</v>
          </cell>
          <cell r="D1053">
            <v>11.3</v>
          </cell>
        </row>
        <row r="1054">
          <cell r="A1054" t="str">
            <v>100312</v>
          </cell>
          <cell r="B1054" t="str">
            <v>CONSTRUCAO DE SARJETAS (A)</v>
          </cell>
          <cell r="C1054" t="str">
            <v>M3</v>
          </cell>
          <cell r="D1054">
            <v>277.18</v>
          </cell>
        </row>
        <row r="1055">
          <cell r="A1055" t="str">
            <v>100331</v>
          </cell>
          <cell r="B1055" t="str">
            <v>ASSENTAMENTO DE PARALELEPIPEDO (B)</v>
          </cell>
          <cell r="C1055" t="str">
            <v>M2</v>
          </cell>
          <cell r="D1055">
            <v>24.53</v>
          </cell>
        </row>
        <row r="1056">
          <cell r="A1056" t="str">
            <v>100333</v>
          </cell>
          <cell r="B1056" t="str">
            <v>ASSENTAMENTO DE BLOCOS DE CONCRETO (B)</v>
          </cell>
          <cell r="C1056" t="str">
            <v>M2</v>
          </cell>
          <cell r="D1056">
            <v>19.2</v>
          </cell>
        </row>
        <row r="1057">
          <cell r="A1057" t="str">
            <v>100335</v>
          </cell>
          <cell r="B1057" t="str">
            <v>ASSENTAMENTO DE PASSEIOS CIMENTADOS (B)</v>
          </cell>
          <cell r="C1057" t="str">
            <v>M2</v>
          </cell>
          <cell r="D1057">
            <v>31.5</v>
          </cell>
        </row>
        <row r="1058">
          <cell r="A1058" t="str">
            <v>100336</v>
          </cell>
          <cell r="B1058" t="str">
            <v>EXECUCAO DE PASSEIOS EM LADRILHOS HIDRAULICOS (B)</v>
          </cell>
          <cell r="C1058" t="str">
            <v>M2</v>
          </cell>
          <cell r="D1058">
            <v>22.62</v>
          </cell>
        </row>
        <row r="1059">
          <cell r="A1059" t="str">
            <v>100338</v>
          </cell>
          <cell r="B1059" t="str">
            <v>EXECUCAO DE PASSEIOS EM MOSAICO (B)</v>
          </cell>
          <cell r="C1059" t="str">
            <v>M2</v>
          </cell>
          <cell r="D1059">
            <v>11.94</v>
          </cell>
        </row>
        <row r="1060">
          <cell r="A1060" t="str">
            <v>100340</v>
          </cell>
          <cell r="B1060" t="str">
            <v>ASSENTAMENTO DE GUIAS (B)</v>
          </cell>
          <cell r="C1060" t="str">
            <v>M</v>
          </cell>
          <cell r="D1060">
            <v>4.68</v>
          </cell>
        </row>
        <row r="1061">
          <cell r="A1061" t="str">
            <v>100342</v>
          </cell>
          <cell r="B1061" t="str">
            <v>CONSTRUCAO DE SARJETAS (B)</v>
          </cell>
          <cell r="C1061" t="str">
            <v>M3</v>
          </cell>
          <cell r="D1061">
            <v>265.04000000000002</v>
          </cell>
        </row>
        <row r="1062">
          <cell r="A1062" t="str">
            <v>100351</v>
          </cell>
          <cell r="B1062" t="str">
            <v>ASSENTAMENTO DE PARALELEPIPEDO (C)</v>
          </cell>
          <cell r="C1062" t="str">
            <v>M2</v>
          </cell>
          <cell r="D1062">
            <v>19.8</v>
          </cell>
        </row>
        <row r="1063">
          <cell r="A1063" t="str">
            <v>100353</v>
          </cell>
          <cell r="B1063" t="str">
            <v>ASSENTAMENTO DE BLOCOS DE CONCRETO (C)</v>
          </cell>
          <cell r="C1063" t="str">
            <v>M2</v>
          </cell>
          <cell r="D1063">
            <v>14.64</v>
          </cell>
        </row>
        <row r="1064">
          <cell r="A1064" t="str">
            <v>100355</v>
          </cell>
          <cell r="B1064" t="str">
            <v>EXECUCAO DE PASSEIOS CIMENTADOS (C)</v>
          </cell>
          <cell r="C1064" t="str">
            <v>M2</v>
          </cell>
          <cell r="D1064">
            <v>26.75</v>
          </cell>
        </row>
        <row r="1065">
          <cell r="A1065" t="str">
            <v>100356</v>
          </cell>
          <cell r="B1065" t="str">
            <v>EXECUCAO DE PASSEIOS EM LADRILHOS HIDRAULICOS (C)</v>
          </cell>
          <cell r="C1065" t="str">
            <v>M2</v>
          </cell>
          <cell r="D1065">
            <v>19.75</v>
          </cell>
        </row>
        <row r="1066">
          <cell r="A1066" t="str">
            <v>100358</v>
          </cell>
          <cell r="B1066" t="str">
            <v>EXECUCAO DE PASSEIOS EM MOSAICO (C)</v>
          </cell>
          <cell r="C1066" t="str">
            <v>M2</v>
          </cell>
          <cell r="D1066">
            <v>9.9700000000000006</v>
          </cell>
        </row>
        <row r="1067">
          <cell r="A1067" t="str">
            <v>100360</v>
          </cell>
          <cell r="B1067" t="str">
            <v>ASSENTAMENTO DE GUIAS (C)</v>
          </cell>
          <cell r="C1067" t="str">
            <v>M</v>
          </cell>
          <cell r="D1067">
            <v>4.34</v>
          </cell>
        </row>
        <row r="1068">
          <cell r="A1068" t="str">
            <v>100362</v>
          </cell>
          <cell r="B1068" t="str">
            <v>CONSTRUCAO DE SARJETAS (C)</v>
          </cell>
          <cell r="C1068" t="str">
            <v>M3</v>
          </cell>
          <cell r="D1068">
            <v>246.83</v>
          </cell>
        </row>
        <row r="1070">
          <cell r="A1070" t="str">
            <v>100400</v>
          </cell>
          <cell r="B1070" t="str">
            <v>PAVIMENTACAO ASFALTICA ESPECIAL</v>
          </cell>
        </row>
        <row r="1071">
          <cell r="A1071" t="str">
            <v>100401</v>
          </cell>
          <cell r="B1071" t="str">
            <v>PREPARO DE CAIXA (A)</v>
          </cell>
          <cell r="C1071" t="str">
            <v>M2</v>
          </cell>
          <cell r="D1071">
            <v>5.0999999999999996</v>
          </cell>
        </row>
        <row r="1072">
          <cell r="A1072" t="str">
            <v>100402</v>
          </cell>
          <cell r="B1072" t="str">
            <v>SUB BASE EM BRITA GRADUADA OU MACADAME HIDRAULICO (A)</v>
          </cell>
          <cell r="C1072" t="str">
            <v>M3</v>
          </cell>
          <cell r="D1072">
            <v>74.930000000000007</v>
          </cell>
        </row>
        <row r="1073">
          <cell r="A1073" t="str">
            <v>100403</v>
          </cell>
          <cell r="B1073" t="str">
            <v>BASE DE MACADAME BETUMINOSO (A)</v>
          </cell>
          <cell r="C1073" t="str">
            <v>M3</v>
          </cell>
          <cell r="D1073">
            <v>258.11</v>
          </cell>
        </row>
        <row r="1074">
          <cell r="A1074" t="str">
            <v>100404</v>
          </cell>
          <cell r="B1074" t="str">
            <v>IMPRIMACAO LIGANTE (A)</v>
          </cell>
          <cell r="C1074" t="str">
            <v>M2</v>
          </cell>
          <cell r="D1074">
            <v>3.01</v>
          </cell>
        </row>
        <row r="1075">
          <cell r="A1075" t="str">
            <v>100405</v>
          </cell>
          <cell r="B1075" t="str">
            <v>BINDER (A)</v>
          </cell>
          <cell r="C1075" t="str">
            <v>M3</v>
          </cell>
          <cell r="D1075">
            <v>334.17</v>
          </cell>
        </row>
        <row r="1076">
          <cell r="A1076" t="str">
            <v>100406</v>
          </cell>
          <cell r="B1076" t="str">
            <v>CAPA DE CONCRETO ASFALTICO (A)</v>
          </cell>
          <cell r="C1076" t="str">
            <v>M3</v>
          </cell>
          <cell r="D1076">
            <v>478.64</v>
          </cell>
        </row>
        <row r="1077">
          <cell r="A1077" t="str">
            <v>100407</v>
          </cell>
          <cell r="B1077" t="str">
            <v>CONCRETO PARA FECHAMENTO DE VALAS (A)</v>
          </cell>
          <cell r="C1077" t="str">
            <v>M3</v>
          </cell>
          <cell r="D1077">
            <v>209.11</v>
          </cell>
        </row>
        <row r="1078">
          <cell r="A1078" t="str">
            <v>100431</v>
          </cell>
          <cell r="B1078" t="str">
            <v>PREPARO DE CAIXA (B)</v>
          </cell>
          <cell r="C1078" t="str">
            <v>M2</v>
          </cell>
          <cell r="D1078">
            <v>4.0599999999999996</v>
          </cell>
        </row>
        <row r="1079">
          <cell r="A1079" t="str">
            <v>100432</v>
          </cell>
          <cell r="B1079" t="str">
            <v>SUB BASE ME BRITA GRADUADA OU MACADAME HIDRAULICO (B)</v>
          </cell>
          <cell r="C1079" t="str">
            <v>M3</v>
          </cell>
          <cell r="D1079">
            <v>71.27</v>
          </cell>
        </row>
        <row r="1080">
          <cell r="A1080" t="str">
            <v>100433</v>
          </cell>
          <cell r="B1080" t="str">
            <v>BASE DE MACADAME BETUMINOSO (B)</v>
          </cell>
          <cell r="C1080" t="str">
            <v>M3</v>
          </cell>
          <cell r="D1080">
            <v>250.93</v>
          </cell>
        </row>
        <row r="1081">
          <cell r="A1081" t="str">
            <v>100434</v>
          </cell>
          <cell r="B1081" t="str">
            <v>IMPRAMACAO LIGANTE (B)</v>
          </cell>
          <cell r="C1081" t="str">
            <v>M2</v>
          </cell>
          <cell r="D1081">
            <v>2.92</v>
          </cell>
        </row>
        <row r="1082">
          <cell r="A1082" t="str">
            <v>100435</v>
          </cell>
          <cell r="B1082" t="str">
            <v>BINDER (B)</v>
          </cell>
          <cell r="C1082" t="str">
            <v>M3</v>
          </cell>
          <cell r="D1082">
            <v>315.75</v>
          </cell>
        </row>
        <row r="1083">
          <cell r="A1083" t="str">
            <v>100436</v>
          </cell>
          <cell r="B1083" t="str">
            <v>CAPA DE CONCRETO ASFALTICO (B)</v>
          </cell>
          <cell r="C1083" t="str">
            <v>M3</v>
          </cell>
          <cell r="D1083">
            <v>456.04</v>
          </cell>
        </row>
        <row r="1084">
          <cell r="A1084" t="str">
            <v>100437</v>
          </cell>
          <cell r="B1084" t="str">
            <v>CONCRETO PARA FECHAMENTO DE VALAS (B)</v>
          </cell>
          <cell r="C1084" t="str">
            <v>M3</v>
          </cell>
          <cell r="D1084">
            <v>206.09</v>
          </cell>
        </row>
        <row r="1085">
          <cell r="A1085" t="str">
            <v>100451</v>
          </cell>
          <cell r="B1085" t="str">
            <v>PREPARO DE CAIXA (C)</v>
          </cell>
          <cell r="C1085" t="str">
            <v>M2</v>
          </cell>
          <cell r="D1085">
            <v>2.54</v>
          </cell>
        </row>
        <row r="1086">
          <cell r="A1086" t="str">
            <v>100452</v>
          </cell>
          <cell r="B1086" t="str">
            <v>SUB BASE EM BRITA GRADUADA OU MACADAME HIDRAULICO (C)</v>
          </cell>
          <cell r="C1086" t="str">
            <v>M3</v>
          </cell>
          <cell r="D1086">
            <v>65.84</v>
          </cell>
        </row>
        <row r="1087">
          <cell r="A1087" t="str">
            <v>100453</v>
          </cell>
          <cell r="B1087" t="str">
            <v>BASE DE MACADAME BETUMINOSO (C)</v>
          </cell>
          <cell r="C1087" t="str">
            <v>M3</v>
          </cell>
          <cell r="D1087">
            <v>240.14</v>
          </cell>
        </row>
        <row r="1088">
          <cell r="A1088" t="str">
            <v>100454</v>
          </cell>
          <cell r="B1088" t="str">
            <v>IMPRIMACAO LIGANTE (C)</v>
          </cell>
          <cell r="C1088" t="str">
            <v>M2</v>
          </cell>
          <cell r="D1088">
            <v>2.76</v>
          </cell>
        </row>
        <row r="1089">
          <cell r="A1089" t="str">
            <v>100455</v>
          </cell>
          <cell r="B1089" t="str">
            <v>BINDER (C)</v>
          </cell>
          <cell r="C1089" t="str">
            <v>M3</v>
          </cell>
          <cell r="D1089">
            <v>288.02</v>
          </cell>
        </row>
        <row r="1090">
          <cell r="A1090" t="str">
            <v>100456</v>
          </cell>
          <cell r="B1090" t="str">
            <v>CAPA DE CONCRETO ASFALTICO (C)</v>
          </cell>
          <cell r="C1090" t="str">
            <v>M3</v>
          </cell>
          <cell r="D1090">
            <v>422.07</v>
          </cell>
        </row>
        <row r="1091">
          <cell r="A1091" t="str">
            <v>100457</v>
          </cell>
          <cell r="B1091" t="str">
            <v>CONCRETO PARA FECHAMENTO DE VALAS (C)</v>
          </cell>
          <cell r="C1091" t="str">
            <v>M3</v>
          </cell>
          <cell r="D1091">
            <v>201.64</v>
          </cell>
        </row>
        <row r="1093">
          <cell r="A1093" t="str">
            <v>110000</v>
          </cell>
          <cell r="B1093" t="str">
            <v>LIGACOES PREDIAIS</v>
          </cell>
        </row>
        <row r="1094">
          <cell r="A1094" t="str">
            <v>110100</v>
          </cell>
          <cell r="B1094" t="str">
            <v>LIGACOES DOMICILIARES DE AGUA</v>
          </cell>
        </row>
        <row r="1095">
          <cell r="A1095" t="str">
            <v>110101</v>
          </cell>
          <cell r="B1095" t="str">
            <v>LIGACAO DE AGUA A REDE PUBLICA</v>
          </cell>
          <cell r="C1095" t="str">
            <v>UN</v>
          </cell>
          <cell r="D1095">
            <v>34.15</v>
          </cell>
        </row>
        <row r="1096">
          <cell r="A1096" t="str">
            <v>110102</v>
          </cell>
          <cell r="B1096" t="str">
            <v>ASSENTAMENTO DE TUBULACAO (PAD E FERRO GALVANIZADO)</v>
          </cell>
          <cell r="C1096" t="str">
            <v>M</v>
          </cell>
          <cell r="D1096">
            <v>6.21</v>
          </cell>
        </row>
        <row r="1098">
          <cell r="A1098" t="str">
            <v>110200</v>
          </cell>
          <cell r="B1098" t="str">
            <v>LIGACOES DOMICILIARES DE ESGOTOS - DIAMETRO 100 MM</v>
          </cell>
        </row>
        <row r="1099">
          <cell r="A1099" t="str">
            <v>110201</v>
          </cell>
          <cell r="B1099" t="str">
            <v>NO PASSEIO, COMPLETA - DIAMETRO 100 MM</v>
          </cell>
          <cell r="C1099" t="str">
            <v>UN</v>
          </cell>
          <cell r="D1099">
            <v>43.98</v>
          </cell>
        </row>
        <row r="1100">
          <cell r="A1100" t="str">
            <v>110202</v>
          </cell>
          <cell r="B1100" t="str">
            <v>NO TERCO, COMPLETA - DIAMETRO 100 MM</v>
          </cell>
          <cell r="C1100" t="str">
            <v>UN</v>
          </cell>
          <cell r="D1100">
            <v>108.68</v>
          </cell>
        </row>
        <row r="1101">
          <cell r="A1101" t="str">
            <v>110203</v>
          </cell>
          <cell r="B1101" t="str">
            <v>NO EIXO, COMPLETA - DIAMETRO 100 MM</v>
          </cell>
          <cell r="C1101" t="str">
            <v>UN</v>
          </cell>
          <cell r="D1101">
            <v>141.04</v>
          </cell>
        </row>
        <row r="1102">
          <cell r="A1102" t="str">
            <v>110204</v>
          </cell>
          <cell r="B1102" t="str">
            <v>NO TERCO OPOSTO, COMPLETA - DIAMETRO 100 MM</v>
          </cell>
          <cell r="C1102" t="str">
            <v>UN</v>
          </cell>
          <cell r="D1102">
            <v>173.39</v>
          </cell>
        </row>
        <row r="1103">
          <cell r="A1103" t="str">
            <v>110205</v>
          </cell>
          <cell r="B1103" t="str">
            <v>NO PASSEIO, SEM CONEXAO - DIAMETRO 100 MM</v>
          </cell>
          <cell r="C1103" t="str">
            <v>UN</v>
          </cell>
          <cell r="D1103">
            <v>32.340000000000003</v>
          </cell>
        </row>
        <row r="1104">
          <cell r="A1104" t="str">
            <v>110206</v>
          </cell>
          <cell r="B1104" t="str">
            <v>NO TERCO, SEM CONEXAO - DIAMETRO 100 MM</v>
          </cell>
          <cell r="C1104" t="str">
            <v>UN</v>
          </cell>
          <cell r="D1104">
            <v>97.05</v>
          </cell>
        </row>
        <row r="1105">
          <cell r="A1105" t="str">
            <v>110207</v>
          </cell>
          <cell r="B1105" t="str">
            <v>NO EIXO, SEM CONEXAO - DIAMETRO 100 MM</v>
          </cell>
          <cell r="C1105" t="str">
            <v>UN</v>
          </cell>
          <cell r="D1105">
            <v>129.4</v>
          </cell>
        </row>
        <row r="1106">
          <cell r="A1106" t="str">
            <v>110208</v>
          </cell>
          <cell r="B1106" t="str">
            <v>NO TERCO OPOSTO, SEM CONEXAO - DIAMETRO 100 MM</v>
          </cell>
          <cell r="C1106" t="str">
            <v>UN</v>
          </cell>
          <cell r="D1106">
            <v>161.75</v>
          </cell>
        </row>
        <row r="1107">
          <cell r="A1107" t="str">
            <v>110209</v>
          </cell>
          <cell r="B1107" t="str">
            <v>CONEXAO POSTERIOR - DIAMETRO 100 MM</v>
          </cell>
          <cell r="C1107" t="str">
            <v>UN</v>
          </cell>
          <cell r="D1107">
            <v>44.19</v>
          </cell>
        </row>
        <row r="1108">
          <cell r="A1108" t="str">
            <v>110210</v>
          </cell>
          <cell r="B1108" t="str">
            <v>NO PASSEIO OPOSTO, COMPLETA - DIAMETRO 100 MM</v>
          </cell>
          <cell r="C1108" t="str">
            <v>UN</v>
          </cell>
          <cell r="D1108">
            <v>238.09</v>
          </cell>
        </row>
        <row r="1109">
          <cell r="A1109" t="str">
            <v>110211</v>
          </cell>
          <cell r="B1109" t="str">
            <v>NO PASSEIO OPOSTO, SEM CONEXAO - DIAMETRO 100 MM</v>
          </cell>
          <cell r="C1109" t="str">
            <v>UN</v>
          </cell>
          <cell r="D1109">
            <v>226.45</v>
          </cell>
        </row>
        <row r="1111">
          <cell r="A1111" t="str">
            <v>110300</v>
          </cell>
          <cell r="B1111" t="str">
            <v>LIGACOES DOMICILIARES DE ESGOTOS - DIAMETRO 150 MM</v>
          </cell>
        </row>
        <row r="1112">
          <cell r="A1112" t="str">
            <v>110301</v>
          </cell>
          <cell r="B1112" t="str">
            <v>NO PASSEIO, COMPLETA - DIAMETRO 150 MM</v>
          </cell>
          <cell r="C1112" t="str">
            <v>UN</v>
          </cell>
          <cell r="D1112">
            <v>47.68</v>
          </cell>
        </row>
        <row r="1113">
          <cell r="A1113" t="str">
            <v>110302</v>
          </cell>
          <cell r="B1113" t="str">
            <v>NO TERCO, COMPLETA - DIAMETRO 150 MM</v>
          </cell>
          <cell r="C1113" t="str">
            <v>UN</v>
          </cell>
          <cell r="D1113">
            <v>117.01</v>
          </cell>
        </row>
        <row r="1114">
          <cell r="A1114" t="str">
            <v>110303</v>
          </cell>
          <cell r="B1114" t="str">
            <v>NO EIXO, COMPLETA - DIAMETRO 150 MM</v>
          </cell>
          <cell r="C1114" t="str">
            <v>UN</v>
          </cell>
          <cell r="D1114">
            <v>151.68</v>
          </cell>
        </row>
        <row r="1115">
          <cell r="A1115" t="str">
            <v>110304</v>
          </cell>
          <cell r="B1115" t="str">
            <v>NO TERCO OPOSTO, COMPLETA - DIAMETRO 150 MM</v>
          </cell>
          <cell r="C1115" t="str">
            <v>UN</v>
          </cell>
          <cell r="D1115">
            <v>186.34</v>
          </cell>
        </row>
        <row r="1116">
          <cell r="A1116" t="str">
            <v>110305</v>
          </cell>
          <cell r="B1116" t="str">
            <v>NO PASSEIO, SEM CONEXAO - DIAMETRO 150 MM</v>
          </cell>
          <cell r="C1116" t="str">
            <v>UN</v>
          </cell>
          <cell r="D1116">
            <v>34.65</v>
          </cell>
        </row>
        <row r="1117">
          <cell r="A1117" t="str">
            <v>110306</v>
          </cell>
          <cell r="B1117" t="str">
            <v>NO TERCO, SEM CONEXAO - DIAMETRO 150 MM</v>
          </cell>
          <cell r="C1117" t="str">
            <v>UN</v>
          </cell>
          <cell r="D1117">
            <v>103.99</v>
          </cell>
        </row>
        <row r="1118">
          <cell r="A1118" t="str">
            <v>110307</v>
          </cell>
          <cell r="B1118" t="str">
            <v>NO EIXO, SEM CONEXAO - DIAMETRO 150 MM</v>
          </cell>
          <cell r="C1118" t="str">
            <v>UN</v>
          </cell>
          <cell r="D1118">
            <v>138.66</v>
          </cell>
        </row>
        <row r="1119">
          <cell r="A1119" t="str">
            <v>110308</v>
          </cell>
          <cell r="B1119" t="str">
            <v>NO TERCO OPOSTO, SEM CONEXAO - DIAMETRO 150 MM</v>
          </cell>
          <cell r="C1119" t="str">
            <v>UN</v>
          </cell>
          <cell r="D1119">
            <v>173.32</v>
          </cell>
        </row>
        <row r="1120">
          <cell r="A1120" t="str">
            <v>110309</v>
          </cell>
          <cell r="B1120" t="str">
            <v>CONEXAO POSTERIOR - DIAMETRO 150 MM</v>
          </cell>
          <cell r="C1120" t="str">
            <v>UN</v>
          </cell>
          <cell r="D1120">
            <v>44.88</v>
          </cell>
        </row>
        <row r="1122">
          <cell r="A1122" t="str">
            <v>110400</v>
          </cell>
          <cell r="B1122" t="str">
            <v>CARGA, TRANSPORTE ATE 10 KM E DESCARGA DE TUBOS E PECAS DE PEAD E/OU FERRO GALVANIZADO</v>
          </cell>
        </row>
        <row r="1123">
          <cell r="A1123" t="str">
            <v>110401</v>
          </cell>
          <cell r="B1123" t="str">
            <v>TUBOS E PECAS PARA LIGACOES</v>
          </cell>
          <cell r="C1123" t="str">
            <v>KM</v>
          </cell>
          <cell r="D1123">
            <v>27.19</v>
          </cell>
        </row>
        <row r="1125">
          <cell r="A1125" t="str">
            <v>110500</v>
          </cell>
          <cell r="B1125" t="str">
            <v>TRANSPORTE EXCEDENTE A 10 KM DE TUBOS E PECAS DE PEAD E/OU FERRO GALVANIZADO</v>
          </cell>
        </row>
        <row r="1126">
          <cell r="A1126" t="str">
            <v>110501</v>
          </cell>
          <cell r="B1126" t="str">
            <v>TUBOS E PECAS PARA LIGACOES</v>
          </cell>
          <cell r="C1126" t="str">
            <v>KMXKM</v>
          </cell>
          <cell r="D1126">
            <v>0.77</v>
          </cell>
        </row>
        <row r="1128">
          <cell r="A1128" t="str">
            <v>120000</v>
          </cell>
          <cell r="B1128" t="str">
            <v>FECHAMENTO</v>
          </cell>
        </row>
        <row r="1129">
          <cell r="A1129" t="str">
            <v>120100</v>
          </cell>
          <cell r="B1129" t="str">
            <v>ALVENARIA</v>
          </cell>
        </row>
        <row r="1130">
          <cell r="A1130" t="str">
            <v>120101</v>
          </cell>
          <cell r="B1130" t="str">
            <v>ALVENARIA DE TIJOLOS COMUNS SEM ANDAIMES</v>
          </cell>
          <cell r="C1130" t="str">
            <v>M3</v>
          </cell>
          <cell r="D1130">
            <v>294.36</v>
          </cell>
        </row>
        <row r="1131">
          <cell r="A1131" t="str">
            <v>120102</v>
          </cell>
          <cell r="B1131" t="str">
            <v>ALVENARIA DE BLOCOS DE CONCRETO SEM ANDAIMES</v>
          </cell>
          <cell r="C1131" t="str">
            <v>M3</v>
          </cell>
          <cell r="D1131">
            <v>204.88</v>
          </cell>
        </row>
        <row r="1132">
          <cell r="A1132" t="str">
            <v>120103</v>
          </cell>
          <cell r="B1132" t="str">
            <v>ALVENARIA DE TIJOLOS BAIANOS SEM ANDAIMES</v>
          </cell>
          <cell r="C1132" t="str">
            <v>M3</v>
          </cell>
          <cell r="D1132">
            <v>166.17</v>
          </cell>
        </row>
        <row r="1133">
          <cell r="A1133" t="str">
            <v>120104</v>
          </cell>
          <cell r="B1133" t="str">
            <v>ALVENARIA DE ELEVACAO, EM CUTELO TIJOLO COMUM, SEM ANDAIMES</v>
          </cell>
          <cell r="C1133" t="str">
            <v>M2</v>
          </cell>
          <cell r="D1133">
            <v>22.06</v>
          </cell>
        </row>
        <row r="1134">
          <cell r="A1134" t="str">
            <v>120105</v>
          </cell>
          <cell r="B1134" t="str">
            <v>ALVENARIA DE ELEVACAO, 1/2 TIJOLO COMUM</v>
          </cell>
          <cell r="C1134" t="str">
            <v>M2</v>
          </cell>
          <cell r="D1134">
            <v>38.06</v>
          </cell>
        </row>
        <row r="1135">
          <cell r="A1135" t="str">
            <v>120106</v>
          </cell>
          <cell r="B1135" t="str">
            <v>ALVENARIA DE ELEVACAO, 1 TIJOLO COMUM</v>
          </cell>
          <cell r="C1135" t="str">
            <v>M2</v>
          </cell>
          <cell r="D1135">
            <v>68.58</v>
          </cell>
        </row>
        <row r="1136">
          <cell r="A1136" t="str">
            <v>120107</v>
          </cell>
          <cell r="B1136" t="str">
            <v>ALVENARIA DE ELEVACAO, 1 1/2 TIJOLO COMUM</v>
          </cell>
          <cell r="C1136" t="str">
            <v>M2</v>
          </cell>
          <cell r="D1136">
            <v>106.67</v>
          </cell>
        </row>
        <row r="1137">
          <cell r="A1137" t="str">
            <v>120108</v>
          </cell>
          <cell r="B1137" t="str">
            <v>ALVENARIA DE ELEVACAO, 1/2 TIJOLO A VISTA</v>
          </cell>
          <cell r="C1137" t="str">
            <v>M2</v>
          </cell>
          <cell r="D1137">
            <v>76.540000000000006</v>
          </cell>
        </row>
        <row r="1138">
          <cell r="A1138" t="str">
            <v>120109</v>
          </cell>
          <cell r="B1138" t="str">
            <v>ALVENARIA DE ELEVACAO, 1 TIJOLO A VISTA</v>
          </cell>
          <cell r="C1138" t="str">
            <v>M2</v>
          </cell>
          <cell r="D1138">
            <v>143.05000000000001</v>
          </cell>
        </row>
        <row r="1139">
          <cell r="A1139" t="str">
            <v>120110</v>
          </cell>
          <cell r="B1139" t="str">
            <v>ALVENARIA DE ELEVACAO, TIJOLO CERAMICO 8 FUROS, ESPELHO</v>
          </cell>
          <cell r="C1139" t="str">
            <v>M2</v>
          </cell>
          <cell r="D1139">
            <v>23.55</v>
          </cell>
        </row>
        <row r="1140">
          <cell r="A1140" t="str">
            <v>120111</v>
          </cell>
          <cell r="B1140" t="str">
            <v>ALVENARIA DE ELEVACAO, TIJOLO CERAMICO 8 FUROS,CHATO</v>
          </cell>
          <cell r="C1140" t="str">
            <v>M2</v>
          </cell>
          <cell r="D1140">
            <v>44.87</v>
          </cell>
        </row>
        <row r="1141">
          <cell r="A1141" t="str">
            <v>120112</v>
          </cell>
          <cell r="B1141" t="str">
            <v>alvenaria de elevacao, blocos de concreto 9 x 19 x 39 cm</v>
          </cell>
          <cell r="C1141" t="str">
            <v>M2</v>
          </cell>
          <cell r="D1141">
            <v>24.72</v>
          </cell>
        </row>
        <row r="1142">
          <cell r="A1142" t="str">
            <v>120113</v>
          </cell>
          <cell r="B1142" t="str">
            <v>alvenaria de elevacao, blocos de concreto 14 x 19 x 39 cm</v>
          </cell>
          <cell r="C1142" t="str">
            <v>M2</v>
          </cell>
          <cell r="D1142">
            <v>32.81</v>
          </cell>
        </row>
        <row r="1143">
          <cell r="A1143" t="str">
            <v>120114</v>
          </cell>
          <cell r="B1143" t="str">
            <v>alvenaria de elevacao, blocos de concreto 19 x 19 x 39 cm</v>
          </cell>
          <cell r="C1143" t="str">
            <v>M2</v>
          </cell>
          <cell r="D1143">
            <v>41.41</v>
          </cell>
        </row>
        <row r="1144">
          <cell r="A1144" t="str">
            <v>120115</v>
          </cell>
          <cell r="B1144" t="str">
            <v>alvenaria de blocos estruturais 19 x 19 x 39 cm, com ferragens e grout</v>
          </cell>
          <cell r="C1144" t="str">
            <v>M2</v>
          </cell>
          <cell r="D1144">
            <v>66.53</v>
          </cell>
        </row>
        <row r="1145">
          <cell r="A1145" t="str">
            <v>120116</v>
          </cell>
          <cell r="B1145" t="str">
            <v>ALVENARIA COM ELEMENTO VAZADO - CERAMICO</v>
          </cell>
          <cell r="C1145" t="str">
            <v>M2</v>
          </cell>
          <cell r="D1145">
            <v>67.33</v>
          </cell>
        </row>
        <row r="1146">
          <cell r="A1146" t="str">
            <v>120117</v>
          </cell>
          <cell r="B1146" t="str">
            <v>ALVENARIA COM ELEMENTO VAZADO - CONCRETO</v>
          </cell>
          <cell r="C1146" t="str">
            <v>M2</v>
          </cell>
          <cell r="D1146">
            <v>77.709999999999994</v>
          </cell>
        </row>
        <row r="1148">
          <cell r="A1148" t="str">
            <v>120200</v>
          </cell>
          <cell r="B1148" t="str">
            <v>COBERTURA, MADEIRAMENTO, CONDUTOR, CALHAS E RUFOS</v>
          </cell>
        </row>
        <row r="1149">
          <cell r="A1149" t="str">
            <v>120201</v>
          </cell>
          <cell r="B1149" t="str">
            <v>COBERTURA COM TELHA FRANCESA</v>
          </cell>
          <cell r="C1149" t="str">
            <v>M2</v>
          </cell>
          <cell r="D1149">
            <v>71.819999999999993</v>
          </cell>
        </row>
        <row r="1150">
          <cell r="A1150" t="str">
            <v>120202</v>
          </cell>
          <cell r="B1150" t="str">
            <v>COBERTURA COM TELHA DE FIBROCIMENTO ONDULADA - 6 MM</v>
          </cell>
          <cell r="C1150" t="str">
            <v>M2</v>
          </cell>
          <cell r="D1150">
            <v>60.03</v>
          </cell>
        </row>
        <row r="1151">
          <cell r="A1151" t="str">
            <v>120203</v>
          </cell>
          <cell r="B1151" t="str">
            <v>COBERTURA COM TELHA DE FIBROCIMENTO ONDULADA - 8 MM</v>
          </cell>
          <cell r="C1151" t="str">
            <v>M2</v>
          </cell>
          <cell r="D1151">
            <v>64.02</v>
          </cell>
        </row>
        <row r="1152">
          <cell r="A1152" t="str">
            <v>120204</v>
          </cell>
          <cell r="B1152" t="str">
            <v>COBERTURA COM TELHA DE FIBROCIMENTO ESTRUTURAL L=49CM</v>
          </cell>
          <cell r="C1152" t="str">
            <v>M2</v>
          </cell>
          <cell r="D1152">
            <v>60.22</v>
          </cell>
        </row>
        <row r="1153">
          <cell r="A1153" t="str">
            <v>120205</v>
          </cell>
          <cell r="B1153" t="str">
            <v>COBERTURA COM TELHA DE FIBROCIMENTO ESTRUTURAL L=90CM</v>
          </cell>
          <cell r="C1153" t="str">
            <v>M2</v>
          </cell>
          <cell r="D1153">
            <v>43.35</v>
          </cell>
        </row>
        <row r="1154">
          <cell r="A1154" t="str">
            <v>120206</v>
          </cell>
          <cell r="B1154" t="str">
            <v>CONDUTOR EM CHAPA GALVANIZADA N 24 DESENV 0,25M</v>
          </cell>
          <cell r="C1154" t="str">
            <v>M</v>
          </cell>
          <cell r="D1154">
            <v>20.64</v>
          </cell>
        </row>
        <row r="1155">
          <cell r="A1155" t="str">
            <v>120207</v>
          </cell>
          <cell r="B1155" t="str">
            <v>CONDUTOR EM CHAPA GALVANIZADA N 24 DESENV 0,33 M</v>
          </cell>
          <cell r="C1155" t="str">
            <v>M</v>
          </cell>
          <cell r="D1155">
            <v>26.61</v>
          </cell>
        </row>
        <row r="1156">
          <cell r="A1156" t="str">
            <v>120208</v>
          </cell>
          <cell r="B1156" t="str">
            <v>CALHA OU AGUA FURTADA EM CHAPA GALV. N 24 CORTE - 0,33M</v>
          </cell>
          <cell r="C1156" t="str">
            <v>M</v>
          </cell>
          <cell r="D1156">
            <v>23.42</v>
          </cell>
        </row>
        <row r="1157">
          <cell r="A1157" t="str">
            <v>120209</v>
          </cell>
          <cell r="B1157" t="str">
            <v>CALHA OU AGUA FURTADA EM CHAPA GALV. N 24 CORTE - 0,50M</v>
          </cell>
          <cell r="C1157" t="str">
            <v>M</v>
          </cell>
          <cell r="D1157">
            <v>31.5</v>
          </cell>
        </row>
        <row r="1158">
          <cell r="A1158" t="str">
            <v>120210</v>
          </cell>
          <cell r="B1158" t="str">
            <v>RUFO EM CHAPA GALVANIZADA N 24 CORTE 0,10 M</v>
          </cell>
          <cell r="C1158" t="str">
            <v>M</v>
          </cell>
          <cell r="D1158">
            <v>11.73</v>
          </cell>
        </row>
        <row r="1159">
          <cell r="A1159" t="str">
            <v>120211</v>
          </cell>
          <cell r="B1159" t="str">
            <v>RUFO EM CHAPA GALVANIZADA N 24 CORTE 0,16 M</v>
          </cell>
          <cell r="C1159" t="str">
            <v>M</v>
          </cell>
          <cell r="D1159">
            <v>12.14</v>
          </cell>
        </row>
        <row r="1160">
          <cell r="A1160" t="str">
            <v>120212</v>
          </cell>
          <cell r="B1160" t="str">
            <v>RUFO EM CHAPA GALVANIZADA N 24 CORTE 0,25 M</v>
          </cell>
          <cell r="C1160" t="str">
            <v>M</v>
          </cell>
          <cell r="D1160">
            <v>13.69</v>
          </cell>
        </row>
        <row r="1161">
          <cell r="A1161" t="str">
            <v>120213</v>
          </cell>
          <cell r="B1161" t="str">
            <v>RUFO EM CHAPA GALVANIZADA N 24 CORTE 0,33 M</v>
          </cell>
          <cell r="C1161" t="str">
            <v>M</v>
          </cell>
          <cell r="D1161">
            <v>17.510000000000002</v>
          </cell>
        </row>
        <row r="1162">
          <cell r="A1162" t="str">
            <v>120214</v>
          </cell>
          <cell r="B1162" t="str">
            <v>RUFO EM CHAPA GALVANIZADA N 24 CORTE 0,50 M</v>
          </cell>
          <cell r="C1162" t="str">
            <v>M</v>
          </cell>
          <cell r="D1162">
            <v>30.05</v>
          </cell>
        </row>
        <row r="1164">
          <cell r="A1164" t="str">
            <v>120300</v>
          </cell>
          <cell r="B1164" t="str">
            <v>ESQUADRIAS DE MADEIRA</v>
          </cell>
        </row>
        <row r="1165">
          <cell r="A1165" t="str">
            <v>120301</v>
          </cell>
          <cell r="B1165" t="str">
            <v>PORTA EXTERNA DE CEDRO, 1 FOLHA</v>
          </cell>
          <cell r="C1165" t="str">
            <v>M2</v>
          </cell>
          <cell r="D1165">
            <v>129.91</v>
          </cell>
        </row>
        <row r="1166">
          <cell r="A1166" t="str">
            <v>120302</v>
          </cell>
          <cell r="B1166" t="str">
            <v>PORTA EXTERNA DE CERRO, 2 FOLHAS</v>
          </cell>
          <cell r="C1166" t="str">
            <v>M2</v>
          </cell>
          <cell r="D1166">
            <v>135.38999999999999</v>
          </cell>
        </row>
        <row r="1167">
          <cell r="A1167" t="str">
            <v>120303</v>
          </cell>
          <cell r="B1167" t="str">
            <v>PORTA INTERNA DE CEDRO, 1 FOLHA</v>
          </cell>
          <cell r="C1167" t="str">
            <v>M2</v>
          </cell>
          <cell r="D1167">
            <v>187.84</v>
          </cell>
        </row>
        <row r="1168">
          <cell r="A1168" t="str">
            <v>120304</v>
          </cell>
          <cell r="B1168" t="str">
            <v>PORTA INTERNA DE CEDRO, 2 FOLHAS</v>
          </cell>
          <cell r="C1168" t="str">
            <v>M2</v>
          </cell>
          <cell r="D1168">
            <v>119.93</v>
          </cell>
        </row>
        <row r="1169">
          <cell r="A1169" t="str">
            <v>120305</v>
          </cell>
          <cell r="B1169" t="str">
            <v>ALCAPAO 0,60X0,60 M</v>
          </cell>
          <cell r="C1169" t="str">
            <v>UN</v>
          </cell>
          <cell r="D1169">
            <v>71.239999999999995</v>
          </cell>
        </row>
        <row r="1170">
          <cell r="A1170" t="str">
            <v>120306</v>
          </cell>
          <cell r="B1170" t="str">
            <v>JANELA TIPO GUILHOTINA COM VENEZIANAS DE PEROBA</v>
          </cell>
          <cell r="C1170" t="str">
            <v>M2</v>
          </cell>
          <cell r="D1170">
            <v>223.81</v>
          </cell>
        </row>
        <row r="1172">
          <cell r="A1172" t="str">
            <v>120400</v>
          </cell>
          <cell r="B1172" t="str">
            <v>ESQUADRIAS METALICAS</v>
          </cell>
        </row>
        <row r="1173">
          <cell r="A1173" t="str">
            <v>120401</v>
          </cell>
          <cell r="B1173" t="str">
            <v>PORTA METALICA COM VIDRO</v>
          </cell>
          <cell r="C1173" t="str">
            <v>M2</v>
          </cell>
          <cell r="D1173">
            <v>268.04000000000002</v>
          </cell>
        </row>
        <row r="1174">
          <cell r="A1174" t="str">
            <v>120402</v>
          </cell>
          <cell r="B1174" t="str">
            <v>PORTA METALICA COM TELA</v>
          </cell>
          <cell r="C1174" t="str">
            <v>M2</v>
          </cell>
          <cell r="D1174">
            <v>269.39</v>
          </cell>
        </row>
        <row r="1175">
          <cell r="A1175" t="str">
            <v>120403</v>
          </cell>
          <cell r="B1175" t="str">
            <v>PORTA METALICA EXTERNA - 2 FOLHAS, 2,00 X 2,60 M</v>
          </cell>
          <cell r="C1175" t="str">
            <v>UN</v>
          </cell>
          <cell r="D1175">
            <v>1859.48</v>
          </cell>
        </row>
        <row r="1176">
          <cell r="A1176" t="str">
            <v>120404</v>
          </cell>
          <cell r="B1176" t="str">
            <v>JANELA BASCULANTE DE FERRO</v>
          </cell>
          <cell r="C1176" t="str">
            <v>M2</v>
          </cell>
          <cell r="D1176">
            <v>238.49</v>
          </cell>
        </row>
        <row r="1177">
          <cell r="A1177" t="str">
            <v>120405</v>
          </cell>
          <cell r="B1177" t="str">
            <v>JANELA DE CORRER OU MAXIM-AIR DE FERRO</v>
          </cell>
          <cell r="C1177" t="str">
            <v>M2</v>
          </cell>
          <cell r="D1177">
            <v>243.46</v>
          </cell>
        </row>
        <row r="1178">
          <cell r="A1178" t="str">
            <v>120406</v>
          </cell>
          <cell r="B1178" t="str">
            <v>JANELA BASCULANTE DE ALUMINIO</v>
          </cell>
          <cell r="C1178" t="str">
            <v>M2</v>
          </cell>
          <cell r="D1178">
            <v>370.65</v>
          </cell>
        </row>
        <row r="1179">
          <cell r="A1179" t="str">
            <v>120407</v>
          </cell>
          <cell r="B1179" t="str">
            <v>JANELA DE CORRER OU MAXIM-AIR DE ALUMINIO</v>
          </cell>
          <cell r="C1179" t="str">
            <v>M2</v>
          </cell>
          <cell r="D1179">
            <v>396.31</v>
          </cell>
        </row>
        <row r="1180">
          <cell r="A1180" t="str">
            <v>120408</v>
          </cell>
          <cell r="B1180" t="str">
            <v>PORTAS DE ENTRADA EM ALUMINIO COM 1 FOLHA DE ABRIR</v>
          </cell>
          <cell r="C1180" t="str">
            <v>M2</v>
          </cell>
          <cell r="D1180">
            <v>336.56</v>
          </cell>
        </row>
        <row r="1181">
          <cell r="A1181" t="str">
            <v>120409</v>
          </cell>
          <cell r="B1181" t="str">
            <v>PORTAS DE ENTRADA EM ALUMINIO COM 2 FOLHA DE ABRIR</v>
          </cell>
          <cell r="C1181" t="str">
            <v>M2</v>
          </cell>
          <cell r="D1181">
            <v>357.62</v>
          </cell>
        </row>
        <row r="1182">
          <cell r="A1182" t="str">
            <v>120410</v>
          </cell>
          <cell r="B1182" t="str">
            <v>PORTAS DE ENTRADA EM ALUMINIO DE CORRER</v>
          </cell>
          <cell r="C1182" t="str">
            <v>M2</v>
          </cell>
          <cell r="D1182">
            <v>194.57</v>
          </cell>
        </row>
        <row r="1184">
          <cell r="A1184" t="str">
            <v>120500</v>
          </cell>
          <cell r="B1184" t="str">
            <v>FERRAGENS</v>
          </cell>
        </row>
        <row r="1185">
          <cell r="A1185" t="str">
            <v>120501</v>
          </cell>
          <cell r="B1185" t="str">
            <v>FECHADURA PARA PORTA EXTERNA</v>
          </cell>
          <cell r="C1185" t="str">
            <v>UN</v>
          </cell>
          <cell r="D1185">
            <v>73.98</v>
          </cell>
        </row>
        <row r="1186">
          <cell r="A1186" t="str">
            <v>120502</v>
          </cell>
          <cell r="B1186" t="str">
            <v>FECHADURA PARA PORTA INTERNA</v>
          </cell>
          <cell r="C1186" t="str">
            <v>UN</v>
          </cell>
          <cell r="D1186">
            <v>24.48</v>
          </cell>
        </row>
        <row r="1187">
          <cell r="A1187" t="str">
            <v>120503</v>
          </cell>
          <cell r="B1187" t="str">
            <v>FECHADURA PARA PORTA WC</v>
          </cell>
          <cell r="C1187" t="str">
            <v>UN</v>
          </cell>
          <cell r="D1187">
            <v>23.76</v>
          </cell>
        </row>
        <row r="1188">
          <cell r="A1188" t="str">
            <v>120504</v>
          </cell>
          <cell r="B1188" t="str">
            <v>FERRAGEM PARA JANELA DE MADEIRA TIPO GUILHOTINA COM VENEZIANAS</v>
          </cell>
          <cell r="C1188" t="str">
            <v>CJ</v>
          </cell>
          <cell r="D1188">
            <v>264.08</v>
          </cell>
        </row>
        <row r="1190">
          <cell r="A1190" t="str">
            <v>120600</v>
          </cell>
          <cell r="B1190" t="str">
            <v>VIDROS</v>
          </cell>
        </row>
        <row r="1191">
          <cell r="A1191" t="str">
            <v>120601</v>
          </cell>
          <cell r="B1191" t="str">
            <v>VIDRO PLANO DUPLO TRANSPARENTE 3 MM</v>
          </cell>
          <cell r="C1191" t="str">
            <v>M2</v>
          </cell>
          <cell r="D1191">
            <v>62.27</v>
          </cell>
        </row>
        <row r="1192">
          <cell r="A1192" t="str">
            <v>120602</v>
          </cell>
          <cell r="B1192" t="str">
            <v>VIDRO PLANO DUPLO TRANSLUCIDO 3 MM</v>
          </cell>
          <cell r="C1192" t="str">
            <v>M2</v>
          </cell>
          <cell r="D1192">
            <v>58.04</v>
          </cell>
        </row>
        <row r="1193">
          <cell r="A1193" t="str">
            <v>120603</v>
          </cell>
          <cell r="B1193" t="str">
            <v>VIDRO PLANO TRIPLO TRANSPARENTE DE 4 MM</v>
          </cell>
          <cell r="C1193" t="str">
            <v>M2</v>
          </cell>
          <cell r="D1193">
            <v>78.150000000000006</v>
          </cell>
        </row>
        <row r="1194">
          <cell r="A1194" t="str">
            <v>120604</v>
          </cell>
          <cell r="B1194" t="str">
            <v>VIDRO PLANO TRIPLO TRANSPARENTE DE 5 MM</v>
          </cell>
          <cell r="C1194" t="str">
            <v>M2</v>
          </cell>
          <cell r="D1194">
            <v>85.73</v>
          </cell>
        </row>
        <row r="1195">
          <cell r="A1195" t="str">
            <v>120605</v>
          </cell>
          <cell r="B1195" t="str">
            <v>VIDRO PLANO TEMPERADO INCOLOR DE 6 MM</v>
          </cell>
          <cell r="C1195" t="str">
            <v>M2</v>
          </cell>
          <cell r="D1195">
            <v>194.83</v>
          </cell>
        </row>
        <row r="1196">
          <cell r="A1196" t="str">
            <v>120606</v>
          </cell>
          <cell r="B1196" t="str">
            <v>VIDRO PLANO TEMPERADO INCOLOR DE 8 MM</v>
          </cell>
          <cell r="C1196" t="str">
            <v>M2</v>
          </cell>
          <cell r="D1196">
            <v>250.89</v>
          </cell>
        </row>
        <row r="1197">
          <cell r="A1197" t="str">
            <v>120607</v>
          </cell>
          <cell r="B1197" t="str">
            <v>VIDRO PLANO TEMPERADO INCOLOR DE 10MM</v>
          </cell>
          <cell r="C1197" t="str">
            <v>M2</v>
          </cell>
          <cell r="D1197">
            <v>273.98</v>
          </cell>
        </row>
        <row r="1199">
          <cell r="A1199" t="str">
            <v>120700</v>
          </cell>
          <cell r="B1199" t="str">
            <v>ESCADA - TIPO MARINHEIRO</v>
          </cell>
        </row>
        <row r="1200">
          <cell r="A1200" t="str">
            <v>120701</v>
          </cell>
          <cell r="B1200" t="str">
            <v>GALVANIZADO</v>
          </cell>
          <cell r="C1200" t="str">
            <v>M</v>
          </cell>
          <cell r="D1200">
            <v>45.97</v>
          </cell>
        </row>
        <row r="1202">
          <cell r="A1202" t="str">
            <v>120800</v>
          </cell>
          <cell r="B1202" t="str">
            <v>GUARDA-CORPO</v>
          </cell>
        </row>
        <row r="1203">
          <cell r="A1203" t="str">
            <v>120801</v>
          </cell>
          <cell r="B1203" t="str">
            <v>DIAMETRO 25 MM - (1 POL.)</v>
          </cell>
          <cell r="C1203" t="str">
            <v>M</v>
          </cell>
          <cell r="D1203">
            <v>76</v>
          </cell>
        </row>
        <row r="1204">
          <cell r="A1204" t="str">
            <v>120802</v>
          </cell>
          <cell r="B1204" t="str">
            <v>DIAMETRO 40 MM - (1 1/2 POL.)</v>
          </cell>
          <cell r="C1204" t="str">
            <v>M</v>
          </cell>
          <cell r="D1204">
            <v>94.78</v>
          </cell>
        </row>
        <row r="1205">
          <cell r="A1205" t="str">
            <v>120803</v>
          </cell>
          <cell r="B1205" t="str">
            <v>BARRA 2 X 5/16 POLEGADA</v>
          </cell>
          <cell r="C1205" t="str">
            <v>M</v>
          </cell>
          <cell r="D1205">
            <v>41.25</v>
          </cell>
        </row>
        <row r="1207">
          <cell r="A1207" t="str">
            <v>120900</v>
          </cell>
          <cell r="B1207" t="str">
            <v>GRADES METALICAS</v>
          </cell>
        </row>
        <row r="1208">
          <cell r="A1208" t="str">
            <v>120901</v>
          </cell>
          <cell r="B1208" t="str">
            <v>BARRAS 3/4 X 1/8 POLEGADA - ESPACAMENTO 1,5 CM</v>
          </cell>
          <cell r="C1208" t="str">
            <v>M2</v>
          </cell>
          <cell r="D1208">
            <v>134.1</v>
          </cell>
        </row>
        <row r="1209">
          <cell r="A1209" t="str">
            <v>120902</v>
          </cell>
          <cell r="B1209" t="str">
            <v>BARRAS 1 X 3/16 POLEGADA - ESPACAMENTO 2,0 CM</v>
          </cell>
          <cell r="C1209" t="str">
            <v>M2</v>
          </cell>
          <cell r="D1209">
            <v>177.94</v>
          </cell>
        </row>
        <row r="1210">
          <cell r="A1210" t="str">
            <v>120903</v>
          </cell>
          <cell r="B1210" t="str">
            <v>BARRAS 1 1/2 X 1/4 POLEGADA - ESPACAMENTO 2,5 CM</v>
          </cell>
          <cell r="C1210" t="str">
            <v>M2</v>
          </cell>
          <cell r="D1210">
            <v>265.74</v>
          </cell>
        </row>
        <row r="1211">
          <cell r="A1211" t="str">
            <v>120904</v>
          </cell>
          <cell r="B1211" t="str">
            <v>BARRAS 2 X 3/8 POLEGADA - ESPACAMENTO 2,5 CM</v>
          </cell>
          <cell r="C1211" t="str">
            <v>M2</v>
          </cell>
          <cell r="D1211">
            <v>501.21</v>
          </cell>
        </row>
        <row r="1212">
          <cell r="A1212" t="str">
            <v>120905</v>
          </cell>
          <cell r="B1212" t="str">
            <v>BARRAS DE 3/8 X 1 1/2 POLEGADA - ESPACAMENTO 1,976 CM</v>
          </cell>
          <cell r="C1212" t="str">
            <v>M2</v>
          </cell>
          <cell r="D1212">
            <v>441.3</v>
          </cell>
        </row>
        <row r="1213">
          <cell r="A1213" t="str">
            <v>120906</v>
          </cell>
          <cell r="B1213" t="str">
            <v>BARRAS DE 3/8 X 1 1/2 POLEGADA - ESPACAMENTO 3,35  CM</v>
          </cell>
          <cell r="C1213" t="str">
            <v>M2</v>
          </cell>
          <cell r="D1213">
            <v>362.09</v>
          </cell>
        </row>
        <row r="1215">
          <cell r="A1215" t="str">
            <v>121000</v>
          </cell>
          <cell r="B1215" t="str">
            <v>TAMPA DE INSPECAO METALICA</v>
          </cell>
        </row>
        <row r="1216">
          <cell r="A1216" t="str">
            <v>121001</v>
          </cell>
          <cell r="B1216" t="str">
            <v>0,70 X 0,70 M</v>
          </cell>
          <cell r="C1216" t="str">
            <v>UN</v>
          </cell>
          <cell r="D1216">
            <v>154.66</v>
          </cell>
        </row>
        <row r="1217">
          <cell r="A1217" t="str">
            <v>121002</v>
          </cell>
          <cell r="B1217" t="str">
            <v>0,95 X 0,90 M</v>
          </cell>
          <cell r="C1217" t="str">
            <v>UN</v>
          </cell>
          <cell r="D1217">
            <v>229.21</v>
          </cell>
        </row>
        <row r="1218">
          <cell r="A1218" t="str">
            <v>121003</v>
          </cell>
          <cell r="B1218" t="str">
            <v>0,80 X 1,40 M</v>
          </cell>
          <cell r="C1218" t="str">
            <v>UN</v>
          </cell>
          <cell r="D1218">
            <v>284.10000000000002</v>
          </cell>
        </row>
        <row r="1220">
          <cell r="A1220" t="str">
            <v>121100</v>
          </cell>
          <cell r="B1220" t="str">
            <v>GRELHAS</v>
          </cell>
        </row>
        <row r="1221">
          <cell r="A1221" t="str">
            <v>121101</v>
          </cell>
          <cell r="B1221" t="str">
            <v>GRELHA DE FERRO PERFILADO PECA DE 1,00X0,40 M</v>
          </cell>
          <cell r="C1221" t="str">
            <v>UN</v>
          </cell>
          <cell r="D1221">
            <v>314.10000000000002</v>
          </cell>
        </row>
        <row r="1222">
          <cell r="A1222" t="str">
            <v>121102</v>
          </cell>
          <cell r="B1222" t="str">
            <v>GRELHA DE FERRO PERFILADO PECA DE 1,00X0,50 M</v>
          </cell>
          <cell r="C1222" t="str">
            <v>UN</v>
          </cell>
          <cell r="D1222">
            <v>389.18</v>
          </cell>
        </row>
        <row r="1224">
          <cell r="A1224" t="str">
            <v>121200</v>
          </cell>
          <cell r="B1224" t="str">
            <v>COMPLEMENTOS ARQUITETONICOS E DIVISORIAS</v>
          </cell>
        </row>
        <row r="1225">
          <cell r="A1225" t="str">
            <v>121201</v>
          </cell>
          <cell r="B1225" t="str">
            <v>BALCAO DE ATENDIMENTO PUBLICO</v>
          </cell>
          <cell r="C1225" t="str">
            <v>M2</v>
          </cell>
          <cell r="D1225">
            <v>152.88</v>
          </cell>
        </row>
        <row r="1226">
          <cell r="A1226" t="str">
            <v>121202</v>
          </cell>
          <cell r="B1226" t="str">
            <v>BALCAO DE FORMICA</v>
          </cell>
          <cell r="C1226" t="str">
            <v>M2</v>
          </cell>
          <cell r="D1226">
            <v>359.1</v>
          </cell>
        </row>
        <row r="1227">
          <cell r="A1227" t="str">
            <v>121203</v>
          </cell>
          <cell r="B1227" t="str">
            <v>ARMARIO DE FORMICA SOB PIA</v>
          </cell>
          <cell r="C1227" t="str">
            <v>M2</v>
          </cell>
          <cell r="D1227">
            <v>184.6</v>
          </cell>
        </row>
        <row r="1228">
          <cell r="A1228" t="str">
            <v>121204</v>
          </cell>
          <cell r="B1228" t="str">
            <v>PRATELEIRA</v>
          </cell>
          <cell r="C1228" t="str">
            <v>M2</v>
          </cell>
          <cell r="D1228">
            <v>71.989999999999995</v>
          </cell>
        </row>
        <row r="1229">
          <cell r="A1229" t="str">
            <v>121205</v>
          </cell>
          <cell r="B1229" t="str">
            <v>ESTRADO DE MADEIRA</v>
          </cell>
          <cell r="C1229" t="str">
            <v>M2</v>
          </cell>
          <cell r="D1229">
            <v>31.41</v>
          </cell>
        </row>
        <row r="1230">
          <cell r="A1230" t="str">
            <v>121206</v>
          </cell>
          <cell r="B1230" t="str">
            <v>DIVISORIA DE GRANILITE H: 2,15 M - E: 5 CM</v>
          </cell>
          <cell r="C1230" t="str">
            <v>M</v>
          </cell>
          <cell r="D1230">
            <v>250.9</v>
          </cell>
        </row>
        <row r="1232">
          <cell r="A1232" t="str">
            <v>130000</v>
          </cell>
          <cell r="B1232" t="str">
            <v>REVESTIMENTO E TRATAMENTO DE SUPERFICIE</v>
          </cell>
        </row>
        <row r="1233">
          <cell r="A1233" t="str">
            <v>130100</v>
          </cell>
          <cell r="B1233" t="str">
            <v>PISOS, TETOS E PAREDES</v>
          </cell>
        </row>
        <row r="1234">
          <cell r="A1234" t="str">
            <v>130101</v>
          </cell>
          <cell r="B1234" t="str">
            <v>ENCHIMENTO COM ARGAMASSA DE CIMENTO E AREIA 1:3</v>
          </cell>
          <cell r="C1234" t="str">
            <v>M3</v>
          </cell>
          <cell r="D1234">
            <v>266.86</v>
          </cell>
        </row>
        <row r="1235">
          <cell r="A1235" t="str">
            <v>130102</v>
          </cell>
          <cell r="B1235" t="str">
            <v>CHAPISCO</v>
          </cell>
          <cell r="C1235" t="str">
            <v>M2</v>
          </cell>
          <cell r="D1235">
            <v>4.3600000000000003</v>
          </cell>
        </row>
        <row r="1236">
          <cell r="A1236" t="str">
            <v>130103</v>
          </cell>
          <cell r="B1236" t="str">
            <v>EMBOCO</v>
          </cell>
          <cell r="C1236" t="str">
            <v>M2</v>
          </cell>
          <cell r="D1236">
            <v>14.24</v>
          </cell>
        </row>
        <row r="1237">
          <cell r="A1237" t="str">
            <v>130104</v>
          </cell>
          <cell r="B1237" t="str">
            <v>REBOCO</v>
          </cell>
          <cell r="C1237" t="str">
            <v>M2</v>
          </cell>
          <cell r="D1237">
            <v>8.33</v>
          </cell>
        </row>
        <row r="1238">
          <cell r="A1238" t="str">
            <v>130105</v>
          </cell>
          <cell r="B1238" t="str">
            <v>REVESTIMENTO DE PAREDE COM AZULEJO 15X15CM - ASSENTAMENTO COLADO OU ARGAMASSA</v>
          </cell>
          <cell r="C1238" t="str">
            <v>M2</v>
          </cell>
          <cell r="D1238">
            <v>45.88</v>
          </cell>
        </row>
        <row r="1239">
          <cell r="A1239" t="str">
            <v>130106</v>
          </cell>
          <cell r="B1239" t="str">
            <v>REVESTIMENTO DE PAREDE COM LITOCERAMICA</v>
          </cell>
          <cell r="C1239" t="str">
            <v>M2</v>
          </cell>
          <cell r="D1239">
            <v>60.19</v>
          </cell>
        </row>
        <row r="1240">
          <cell r="A1240" t="str">
            <v>130107</v>
          </cell>
          <cell r="B1240" t="str">
            <v>REVESTIMENTO COM TELA E IMPERMEABILIZACAO RIGIDA COM ARGAMASSA</v>
          </cell>
          <cell r="C1240" t="str">
            <v>M2</v>
          </cell>
          <cell r="D1240">
            <v>46.74</v>
          </cell>
        </row>
        <row r="1241">
          <cell r="A1241" t="str">
            <v>130108</v>
          </cell>
          <cell r="B1241" t="str">
            <v>CONTRAPISO DE CONCRETO NAO ESTRUTURAL</v>
          </cell>
          <cell r="C1241" t="str">
            <v>M3</v>
          </cell>
          <cell r="D1241">
            <v>273.35000000000002</v>
          </cell>
        </row>
        <row r="1242">
          <cell r="A1242" t="str">
            <v>130109</v>
          </cell>
          <cell r="B1242" t="str">
            <v>PISO EXTERNO DE CONCRETO NAO ESTRUTURAL</v>
          </cell>
          <cell r="C1242" t="str">
            <v>M3</v>
          </cell>
          <cell r="D1242">
            <v>263.44</v>
          </cell>
        </row>
        <row r="1243">
          <cell r="A1243" t="str">
            <v>130110</v>
          </cell>
          <cell r="B1243" t="str">
            <v>PISO CIMENTADO LISO</v>
          </cell>
          <cell r="C1243" t="str">
            <v>M2</v>
          </cell>
          <cell r="D1243">
            <v>19.510000000000002</v>
          </cell>
        </row>
        <row r="1244">
          <cell r="A1244" t="str">
            <v>130111</v>
          </cell>
          <cell r="B1244" t="str">
            <v>PISO DE CERAMICA</v>
          </cell>
          <cell r="C1244" t="str">
            <v>M2</v>
          </cell>
          <cell r="D1244">
            <v>41.23</v>
          </cell>
        </row>
        <row r="1245">
          <cell r="A1245" t="str">
            <v>130112</v>
          </cell>
          <cell r="B1245" t="str">
            <v>PISO DE CERAMICA VITRIFICADA</v>
          </cell>
          <cell r="C1245" t="str">
            <v>M2</v>
          </cell>
          <cell r="D1245">
            <v>39.18</v>
          </cell>
        </row>
        <row r="1246">
          <cell r="A1246" t="str">
            <v>130113</v>
          </cell>
          <cell r="B1246" t="str">
            <v>PISO DE CHAPA VINILICA</v>
          </cell>
          <cell r="C1246" t="str">
            <v>M2</v>
          </cell>
          <cell r="D1246">
            <v>67.17</v>
          </cell>
        </row>
        <row r="1247">
          <cell r="A1247" t="str">
            <v>130114</v>
          </cell>
          <cell r="B1247" t="str">
            <v>PISO EM PLACA DE BORRACHA</v>
          </cell>
          <cell r="C1247" t="str">
            <v>M2</v>
          </cell>
          <cell r="D1247">
            <v>95.79</v>
          </cell>
        </row>
        <row r="1249">
          <cell r="A1249" t="str">
            <v>130200</v>
          </cell>
          <cell r="B1249" t="str">
            <v>IMPERMEABILIZACAO</v>
          </cell>
        </row>
        <row r="1250">
          <cell r="A1250" t="str">
            <v>130201</v>
          </cell>
          <cell r="B1250" t="str">
            <v>PROTECAO TERMICA EM CONCRETO CELULAR</v>
          </cell>
          <cell r="C1250" t="str">
            <v>M3</v>
          </cell>
          <cell r="D1250">
            <v>331.48</v>
          </cell>
        </row>
        <row r="1251">
          <cell r="A1251" t="str">
            <v>130202</v>
          </cell>
          <cell r="B1251" t="str">
            <v>PROTECAO TERMICA EM CONCRETO COM AGREGADO LEVE</v>
          </cell>
          <cell r="C1251" t="str">
            <v>M3</v>
          </cell>
          <cell r="D1251">
            <v>381.9</v>
          </cell>
        </row>
        <row r="1252">
          <cell r="A1252" t="str">
            <v>130203</v>
          </cell>
          <cell r="B1252" t="str">
            <v>IMPERMEABILIZACAO RIGIDA COM ARGAMASSA</v>
          </cell>
          <cell r="C1252" t="str">
            <v>M2</v>
          </cell>
          <cell r="D1252">
            <v>35.17</v>
          </cell>
        </row>
        <row r="1253">
          <cell r="A1253" t="str">
            <v>130204</v>
          </cell>
          <cell r="B1253" t="str">
            <v>IMPERMEABILIZACAO BETUMINOSA</v>
          </cell>
          <cell r="C1253" t="str">
            <v>M2</v>
          </cell>
          <cell r="D1253">
            <v>5.18</v>
          </cell>
        </row>
        <row r="1254">
          <cell r="A1254" t="str">
            <v>130205</v>
          </cell>
          <cell r="B1254" t="str">
            <v>IMPERMEABILIZACAO COM MANTA BUTILICA</v>
          </cell>
          <cell r="C1254" t="str">
            <v>M2</v>
          </cell>
          <cell r="D1254">
            <v>75.05</v>
          </cell>
        </row>
        <row r="1255">
          <cell r="A1255" t="str">
            <v>130207</v>
          </cell>
          <cell r="B1255" t="str">
            <v>IMPERMEABILIZACAO COM MANTA GEOTEXTIL IMPREGNADA  COM ASFALTO</v>
          </cell>
          <cell r="C1255" t="str">
            <v>M2</v>
          </cell>
          <cell r="D1255">
            <v>46.47</v>
          </cell>
        </row>
        <row r="1256">
          <cell r="A1256" t="str">
            <v>130208</v>
          </cell>
          <cell r="B1256" t="str">
            <v>IMPERMEABILIZACAO COM CIMENTO CRISTALIZANTE</v>
          </cell>
          <cell r="C1256" t="str">
            <v>M2</v>
          </cell>
          <cell r="D1256">
            <v>16.03</v>
          </cell>
        </row>
        <row r="1257">
          <cell r="A1257" t="str">
            <v>130209</v>
          </cell>
          <cell r="B1257" t="str">
            <v>IMPERMEABILIZACAO COM CIMENTO CRISTALIZANTE - BASE ACRILICA</v>
          </cell>
          <cell r="C1257" t="str">
            <v>M2</v>
          </cell>
          <cell r="D1257">
            <v>31.01</v>
          </cell>
        </row>
        <row r="1258">
          <cell r="A1258" t="str">
            <v>130210</v>
          </cell>
          <cell r="B1258" t="str">
            <v>PROTECAO MECANICA COM ARGAMASSA DE CIMENTO E AREIA</v>
          </cell>
          <cell r="C1258" t="str">
            <v>M3</v>
          </cell>
          <cell r="D1258">
            <v>313.36</v>
          </cell>
        </row>
        <row r="1259">
          <cell r="A1259" t="str">
            <v>130211</v>
          </cell>
          <cell r="B1259" t="str">
            <v>REGULARIZACAO DE BASE COM ARGAMASSA DE CIMENTO E AREIA</v>
          </cell>
          <cell r="C1259" t="str">
            <v>M3</v>
          </cell>
          <cell r="D1259">
            <v>279.02</v>
          </cell>
        </row>
        <row r="1260">
          <cell r="A1260" t="str">
            <v>130212</v>
          </cell>
          <cell r="B1260" t="str">
            <v>JUNTA DE DILATACAO ASFALTICA</v>
          </cell>
          <cell r="C1260" t="str">
            <v>M</v>
          </cell>
          <cell r="D1260">
            <v>2.23</v>
          </cell>
        </row>
        <row r="1261">
          <cell r="A1261" t="str">
            <v>130213</v>
          </cell>
          <cell r="B1261" t="str">
            <v>APLICACAO DE SODA CAUSTICA - SOLO</v>
          </cell>
          <cell r="C1261" t="str">
            <v>M2</v>
          </cell>
          <cell r="D1261">
            <v>0.05</v>
          </cell>
        </row>
        <row r="1263">
          <cell r="A1263" t="str">
            <v>130300</v>
          </cell>
          <cell r="B1263" t="str">
            <v>PINTURAS</v>
          </cell>
        </row>
        <row r="1264">
          <cell r="A1264" t="str">
            <v>130301</v>
          </cell>
          <cell r="B1264" t="str">
            <v>PINTURA A CAL</v>
          </cell>
          <cell r="C1264" t="str">
            <v>M2</v>
          </cell>
          <cell r="D1264">
            <v>3.13</v>
          </cell>
        </row>
        <row r="1265">
          <cell r="A1265" t="str">
            <v>130302</v>
          </cell>
          <cell r="B1265" t="str">
            <v>PINTURA LATEX, SEM MASSA CORRIDA</v>
          </cell>
          <cell r="C1265" t="str">
            <v>M2</v>
          </cell>
          <cell r="D1265">
            <v>9.65</v>
          </cell>
        </row>
        <row r="1266">
          <cell r="A1266" t="str">
            <v>130303</v>
          </cell>
          <cell r="B1266" t="str">
            <v>PINTURA LATEX, COM MASSA CORRIDA</v>
          </cell>
          <cell r="C1266" t="str">
            <v>M2</v>
          </cell>
          <cell r="D1266">
            <v>12.36</v>
          </cell>
        </row>
        <row r="1267">
          <cell r="A1267" t="str">
            <v>130304</v>
          </cell>
          <cell r="B1267" t="str">
            <v>PINTURA A OLEO EM PAREDE, SEM MASSA CORRIDA</v>
          </cell>
          <cell r="C1267" t="str">
            <v>M2</v>
          </cell>
          <cell r="D1267">
            <v>7.78</v>
          </cell>
        </row>
        <row r="1268">
          <cell r="A1268" t="str">
            <v>130305</v>
          </cell>
          <cell r="B1268" t="str">
            <v>PINTURA A OLEO EM PAREDE, COM MASSA CORRIDA</v>
          </cell>
          <cell r="C1268" t="str">
            <v>M2</v>
          </cell>
          <cell r="D1268">
            <v>14.82</v>
          </cell>
        </row>
        <row r="1269">
          <cell r="A1269" t="str">
            <v>130306</v>
          </cell>
          <cell r="B1269" t="str">
            <v>PINTURA A OLEO EM MADEIRA, SEM MASSA CORRIDA</v>
          </cell>
          <cell r="C1269" t="str">
            <v>M2</v>
          </cell>
          <cell r="D1269">
            <v>9.49</v>
          </cell>
        </row>
        <row r="1270">
          <cell r="A1270" t="str">
            <v>130307</v>
          </cell>
          <cell r="B1270" t="str">
            <v>PINTURA A OLEO EM MADEIRA, COM MASSA CORRIDA</v>
          </cell>
          <cell r="C1270" t="str">
            <v>M2</v>
          </cell>
          <cell r="D1270">
            <v>16.350000000000001</v>
          </cell>
        </row>
        <row r="1271">
          <cell r="A1271" t="str">
            <v>130308</v>
          </cell>
          <cell r="B1271" t="str">
            <v>PINTURA A ESMALTE EM MADEIRA, SEM MASSA CORRIDA</v>
          </cell>
          <cell r="C1271" t="str">
            <v>M2</v>
          </cell>
          <cell r="D1271">
            <v>10.42</v>
          </cell>
        </row>
        <row r="1272">
          <cell r="A1272" t="str">
            <v>130309</v>
          </cell>
          <cell r="B1272" t="str">
            <v>PINTURA A ESMALTE EM MADEIRA, COM MASSA CORRIDA</v>
          </cell>
          <cell r="C1272" t="str">
            <v>M2</v>
          </cell>
          <cell r="D1272">
            <v>17.29</v>
          </cell>
        </row>
        <row r="1273">
          <cell r="A1273" t="str">
            <v>130310</v>
          </cell>
          <cell r="B1273" t="str">
            <v>PINTURA A VERNIZ EM MADEIRA</v>
          </cell>
          <cell r="C1273" t="str">
            <v>M2</v>
          </cell>
          <cell r="D1273">
            <v>7.64</v>
          </cell>
        </row>
        <row r="1274">
          <cell r="A1274" t="str">
            <v>130311</v>
          </cell>
          <cell r="B1274" t="str">
            <v>PINTURA GRAFITE EM METAL</v>
          </cell>
          <cell r="C1274" t="str">
            <v>M2</v>
          </cell>
          <cell r="D1274">
            <v>16.39</v>
          </cell>
        </row>
        <row r="1275">
          <cell r="A1275" t="str">
            <v>130312</v>
          </cell>
          <cell r="B1275" t="str">
            <v>PINTURA A OLEO EM METAL</v>
          </cell>
          <cell r="C1275" t="str">
            <v>M2</v>
          </cell>
          <cell r="D1275">
            <v>15.06</v>
          </cell>
        </row>
        <row r="1276">
          <cell r="A1276" t="str">
            <v>130313</v>
          </cell>
          <cell r="B1276" t="str">
            <v>PINTURA A ESMALTE EM METAL</v>
          </cell>
          <cell r="C1276" t="str">
            <v>M2</v>
          </cell>
          <cell r="D1276">
            <v>15.99</v>
          </cell>
        </row>
        <row r="1277">
          <cell r="A1277" t="str">
            <v>130314</v>
          </cell>
          <cell r="B1277" t="str">
            <v>PINTURA COM SILICONE</v>
          </cell>
          <cell r="C1277" t="str">
            <v>M2</v>
          </cell>
          <cell r="D1277">
            <v>9.6199999999999992</v>
          </cell>
        </row>
        <row r="1278">
          <cell r="A1278" t="str">
            <v>130315</v>
          </cell>
          <cell r="B1278" t="str">
            <v>PINTURA COM EPOXI SEM MASSA EPOXI</v>
          </cell>
          <cell r="C1278" t="str">
            <v>M2</v>
          </cell>
          <cell r="D1278">
            <v>40.15</v>
          </cell>
        </row>
        <row r="1279">
          <cell r="A1279" t="str">
            <v>130316</v>
          </cell>
          <cell r="B1279" t="str">
            <v>PINTURA COM EPOXI COM MASSA EPOXI</v>
          </cell>
          <cell r="C1279" t="str">
            <v>M2</v>
          </cell>
          <cell r="D1279">
            <v>52.74</v>
          </cell>
        </row>
        <row r="1280">
          <cell r="A1280" t="str">
            <v>130317</v>
          </cell>
          <cell r="B1280" t="str">
            <v>PINTURA LATEX ACRILICA, SEM MASSA</v>
          </cell>
          <cell r="C1280" t="str">
            <v>M2</v>
          </cell>
          <cell r="D1280">
            <v>13.84</v>
          </cell>
        </row>
        <row r="1281">
          <cell r="A1281" t="str">
            <v>130318</v>
          </cell>
          <cell r="B1281" t="str">
            <v>PINTURA LATEX ACRILICA, COM MASSA</v>
          </cell>
          <cell r="C1281" t="str">
            <v>M2</v>
          </cell>
          <cell r="D1281">
            <v>26.89</v>
          </cell>
        </row>
        <row r="1282">
          <cell r="A1282" t="str">
            <v>130319</v>
          </cell>
          <cell r="B1282" t="str">
            <v>PINTURA DO LOGOTIPO</v>
          </cell>
          <cell r="C1282" t="str">
            <v>UN</v>
          </cell>
          <cell r="D1282">
            <v>176.74</v>
          </cell>
        </row>
        <row r="1283">
          <cell r="A1283" t="str">
            <v>130320</v>
          </cell>
          <cell r="B1283" t="str">
            <v>PINTURA A BASE DE CIMENTO</v>
          </cell>
          <cell r="C1283" t="str">
            <v>M2</v>
          </cell>
          <cell r="D1283">
            <v>4.41</v>
          </cell>
        </row>
        <row r="1284">
          <cell r="A1284" t="str">
            <v>130321</v>
          </cell>
          <cell r="B1284" t="str">
            <v>PINTURA DE PISO COM TINTA NOVA COR OU SIMILAR</v>
          </cell>
          <cell r="C1284" t="str">
            <v>M2</v>
          </cell>
          <cell r="D1284">
            <v>5.83</v>
          </cell>
        </row>
        <row r="1286">
          <cell r="A1286" t="str">
            <v>130400</v>
          </cell>
          <cell r="B1286" t="str">
            <v>ANDAIMES E BALANCINS PARA FACHADA</v>
          </cell>
        </row>
        <row r="1287">
          <cell r="A1287" t="str">
            <v>130401</v>
          </cell>
          <cell r="B1287" t="str">
            <v>ANDAIMES</v>
          </cell>
          <cell r="C1287" t="str">
            <v>M2XME</v>
          </cell>
          <cell r="D1287">
            <v>5.17</v>
          </cell>
        </row>
        <row r="1288">
          <cell r="A1288" t="str">
            <v>130402</v>
          </cell>
          <cell r="B1288" t="str">
            <v>BALANCIM</v>
          </cell>
          <cell r="C1288" t="str">
            <v>UNXME</v>
          </cell>
          <cell r="D1288">
            <v>113.58</v>
          </cell>
        </row>
        <row r="1290">
          <cell r="A1290" t="str">
            <v>140000</v>
          </cell>
          <cell r="B1290" t="str">
            <v>INSTALACOES PREDIAIS</v>
          </cell>
        </row>
        <row r="1291">
          <cell r="A1291" t="str">
            <v>140100</v>
          </cell>
          <cell r="B1291" t="str">
            <v>TUBULACOES E CONEXOES DE AGUA EM PVC RIGIDO</v>
          </cell>
        </row>
        <row r="1292">
          <cell r="A1292" t="str">
            <v>140101</v>
          </cell>
          <cell r="B1292" t="str">
            <v>DIAMETRO 20 MM -DIAM. REF. 1/2 POLEGADA</v>
          </cell>
          <cell r="C1292" t="str">
            <v>M</v>
          </cell>
          <cell r="D1292">
            <v>7.22</v>
          </cell>
        </row>
        <row r="1293">
          <cell r="A1293" t="str">
            <v>140102</v>
          </cell>
          <cell r="B1293" t="str">
            <v>DIAMETRO 25 MM - DIAM. REF. 3/4 POLEGADA</v>
          </cell>
          <cell r="C1293" t="str">
            <v>M</v>
          </cell>
          <cell r="D1293">
            <v>8.85</v>
          </cell>
        </row>
        <row r="1294">
          <cell r="A1294" t="str">
            <v>140103</v>
          </cell>
          <cell r="B1294" t="str">
            <v>DIAMETRO 32 MM - DIAM. REF. 1 POLEGADA</v>
          </cell>
          <cell r="C1294" t="str">
            <v>M</v>
          </cell>
          <cell r="D1294">
            <v>11.5</v>
          </cell>
        </row>
        <row r="1295">
          <cell r="A1295" t="str">
            <v>140104</v>
          </cell>
          <cell r="B1295" t="str">
            <v>DIAMETRO 40 MM - DIAM. REF. 1 1/4 POLEGADA</v>
          </cell>
          <cell r="C1295" t="str">
            <v>M</v>
          </cell>
          <cell r="D1295">
            <v>15.37</v>
          </cell>
        </row>
        <row r="1296">
          <cell r="A1296" t="str">
            <v>140105</v>
          </cell>
          <cell r="B1296" t="str">
            <v>DIAMETRO 50 MM - DIAM. REF. 1 1/2 POLEGADA</v>
          </cell>
          <cell r="C1296" t="str">
            <v>M</v>
          </cell>
          <cell r="D1296">
            <v>16.66</v>
          </cell>
        </row>
        <row r="1297">
          <cell r="A1297" t="str">
            <v>140106</v>
          </cell>
          <cell r="B1297" t="str">
            <v>DIAMETRO 60 MM - DIAM. REF. 2 POLEGADA</v>
          </cell>
          <cell r="C1297" t="str">
            <v>M</v>
          </cell>
          <cell r="D1297">
            <v>20.84</v>
          </cell>
        </row>
        <row r="1298">
          <cell r="A1298" t="str">
            <v>140107</v>
          </cell>
          <cell r="B1298" t="str">
            <v>DIAMETRO 75 MM - DIAM. REF. 2 1/2 POLEGADA</v>
          </cell>
          <cell r="C1298" t="str">
            <v>M</v>
          </cell>
          <cell r="D1298">
            <v>26.16</v>
          </cell>
        </row>
        <row r="1299">
          <cell r="A1299" t="str">
            <v>140108</v>
          </cell>
          <cell r="B1299" t="str">
            <v>DIAMETRO 85 MM - DIAM. REF. 3 POLEGADA</v>
          </cell>
          <cell r="C1299" t="str">
            <v>M</v>
          </cell>
          <cell r="D1299">
            <v>30.7</v>
          </cell>
        </row>
        <row r="1300">
          <cell r="A1300" t="str">
            <v>140109</v>
          </cell>
          <cell r="B1300" t="str">
            <v>DIAMETRO 110MM - DIAM. REF. 4 POLEGADA</v>
          </cell>
          <cell r="C1300" t="str">
            <v>M</v>
          </cell>
          <cell r="D1300">
            <v>42.98</v>
          </cell>
        </row>
        <row r="1302">
          <cell r="A1302" t="str">
            <v>140200</v>
          </cell>
          <cell r="B1302" t="str">
            <v>TUBULACOES E CONEXOES DE AGUA EM FERRO GALVANIZADO</v>
          </cell>
        </row>
        <row r="1303">
          <cell r="A1303" t="str">
            <v>140201</v>
          </cell>
          <cell r="B1303" t="str">
            <v>DIAMETRO 1/2 POLEGADA</v>
          </cell>
          <cell r="C1303" t="str">
            <v>M</v>
          </cell>
          <cell r="D1303">
            <v>13.52</v>
          </cell>
        </row>
        <row r="1304">
          <cell r="A1304" t="str">
            <v>140202</v>
          </cell>
          <cell r="B1304" t="str">
            <v>DIAMETRO 3/4 POLEGADA</v>
          </cell>
          <cell r="C1304" t="str">
            <v>M</v>
          </cell>
          <cell r="D1304">
            <v>17.34</v>
          </cell>
        </row>
        <row r="1305">
          <cell r="A1305" t="str">
            <v>140203</v>
          </cell>
          <cell r="B1305" t="str">
            <v>DIAMETRO 1 POLEGADA</v>
          </cell>
          <cell r="C1305" t="str">
            <v>M</v>
          </cell>
          <cell r="D1305">
            <v>21.86</v>
          </cell>
        </row>
        <row r="1306">
          <cell r="A1306" t="str">
            <v>140204</v>
          </cell>
          <cell r="B1306" t="str">
            <v>DIAMETRO 1 1/4 POLEGADA</v>
          </cell>
          <cell r="C1306" t="str">
            <v>M</v>
          </cell>
          <cell r="D1306">
            <v>23.52</v>
          </cell>
        </row>
        <row r="1307">
          <cell r="A1307" t="str">
            <v>140205</v>
          </cell>
          <cell r="B1307" t="str">
            <v>DIAMETRO 1 1/2 POLEGADA</v>
          </cell>
          <cell r="C1307" t="str">
            <v>M</v>
          </cell>
          <cell r="D1307">
            <v>26.09</v>
          </cell>
        </row>
        <row r="1308">
          <cell r="A1308" t="str">
            <v>140206</v>
          </cell>
          <cell r="B1308" t="str">
            <v>DIAMETRO 2 POLEGADA</v>
          </cell>
          <cell r="C1308" t="str">
            <v>M</v>
          </cell>
          <cell r="D1308">
            <v>31.17</v>
          </cell>
        </row>
        <row r="1310">
          <cell r="A1310" t="str">
            <v>140300</v>
          </cell>
          <cell r="B1310" t="str">
            <v>TUBULACOES E CONEXOES DE ESGOTO EM PVC RIGIDO</v>
          </cell>
        </row>
        <row r="1311">
          <cell r="A1311" t="str">
            <v>140301</v>
          </cell>
          <cell r="B1311" t="str">
            <v>DIAMETRO 40 MM - DIAM. REF. 1 1/4 POLEGADA</v>
          </cell>
          <cell r="C1311" t="str">
            <v>M</v>
          </cell>
          <cell r="D1311">
            <v>17.010000000000002</v>
          </cell>
        </row>
        <row r="1312">
          <cell r="A1312" t="str">
            <v>140302</v>
          </cell>
          <cell r="B1312" t="str">
            <v>DIAMETRO 50 MM - DIAM. REF. 2 POLEGADA</v>
          </cell>
          <cell r="C1312" t="str">
            <v>M</v>
          </cell>
          <cell r="D1312">
            <v>20.170000000000002</v>
          </cell>
        </row>
        <row r="1313">
          <cell r="A1313" t="str">
            <v>140303</v>
          </cell>
          <cell r="B1313" t="str">
            <v>DIAMETRO 75 MM - DIAM. REF. 3 POLEGADA</v>
          </cell>
          <cell r="C1313" t="str">
            <v>M</v>
          </cell>
          <cell r="D1313">
            <v>29.55</v>
          </cell>
        </row>
        <row r="1314">
          <cell r="A1314" t="str">
            <v>140304</v>
          </cell>
          <cell r="B1314" t="str">
            <v>DIAMETRO 100MM - DIAM. REF. 4 POLEGADA</v>
          </cell>
          <cell r="C1314" t="str">
            <v>M</v>
          </cell>
          <cell r="D1314">
            <v>32.81</v>
          </cell>
        </row>
        <row r="1316">
          <cell r="A1316" t="str">
            <v>140400</v>
          </cell>
          <cell r="B1316" t="str">
            <v>PECAS E APARELHOS HIDRAULICO SANITARIOS</v>
          </cell>
        </row>
        <row r="1317">
          <cell r="A1317" t="str">
            <v>140401</v>
          </cell>
          <cell r="B1317" t="str">
            <v>CAIXA SIFONADA DIAMETRO 150 MM</v>
          </cell>
          <cell r="C1317" t="str">
            <v>UN</v>
          </cell>
          <cell r="D1317">
            <v>19.39</v>
          </cell>
        </row>
        <row r="1318">
          <cell r="A1318" t="str">
            <v>140402</v>
          </cell>
          <cell r="B1318" t="str">
            <v>RALO SIFONADO ALT. REGUL. DIAMETRO 100 MM</v>
          </cell>
          <cell r="C1318" t="str">
            <v>UN</v>
          </cell>
          <cell r="D1318">
            <v>12.23</v>
          </cell>
        </row>
        <row r="1319">
          <cell r="A1319" t="str">
            <v>140403</v>
          </cell>
          <cell r="B1319" t="str">
            <v>RALO SECO QUADRADO 100 X 100 MM</v>
          </cell>
          <cell r="C1319" t="str">
            <v>UN</v>
          </cell>
          <cell r="D1319">
            <v>12.12</v>
          </cell>
        </row>
        <row r="1320">
          <cell r="A1320" t="str">
            <v>140404</v>
          </cell>
          <cell r="B1320" t="str">
            <v>GRELHA DE PVC CROMADO, COM PORTA GRELHA, REDONDA DIAMETRO 150 MM</v>
          </cell>
          <cell r="C1320" t="str">
            <v>UN</v>
          </cell>
          <cell r="D1320">
            <v>16.29</v>
          </cell>
        </row>
        <row r="1321">
          <cell r="A1321" t="str">
            <v>140405</v>
          </cell>
          <cell r="B1321" t="str">
            <v>VALVULA DE DESCARGA DIAMETRO 40 MM (1 1/2 POL.)</v>
          </cell>
          <cell r="C1321" t="str">
            <v>UN</v>
          </cell>
          <cell r="D1321">
            <v>64.5</v>
          </cell>
        </row>
        <row r="1322">
          <cell r="A1322" t="str">
            <v>140406</v>
          </cell>
          <cell r="B1322" t="str">
            <v>CAIXA DE DESCARGA</v>
          </cell>
          <cell r="C1322" t="str">
            <v>UN</v>
          </cell>
          <cell r="D1322">
            <v>97.75</v>
          </cell>
        </row>
        <row r="1323">
          <cell r="A1323" t="str">
            <v>140407</v>
          </cell>
          <cell r="B1323" t="str">
            <v>VALVULA DE BOIA</v>
          </cell>
          <cell r="C1323" t="str">
            <v>UN</v>
          </cell>
          <cell r="D1323">
            <v>34.28</v>
          </cell>
        </row>
        <row r="1324">
          <cell r="A1324" t="str">
            <v>140408</v>
          </cell>
          <cell r="B1324" t="str">
            <v>REGISTRO DE PRESSAO COM CANOPLA DIAMETRO INTERNO 20 MM</v>
          </cell>
          <cell r="C1324" t="str">
            <v>UN</v>
          </cell>
          <cell r="D1324">
            <v>38.76</v>
          </cell>
        </row>
        <row r="1325">
          <cell r="A1325" t="str">
            <v>140409</v>
          </cell>
          <cell r="B1325" t="str">
            <v>REGISTRO DE GAVETA CROMADO COM CANOPLA LISA, DIAMETRO INTERNO 20 MM</v>
          </cell>
          <cell r="C1325" t="str">
            <v>UN</v>
          </cell>
          <cell r="D1325">
            <v>35.65</v>
          </cell>
        </row>
        <row r="1326">
          <cell r="A1326" t="str">
            <v>140410</v>
          </cell>
          <cell r="B1326" t="str">
            <v>REGISTRO DE GAVETA CROMADO COM CANOPLA LISA, DIAMETRO INTERNO 25 MM</v>
          </cell>
          <cell r="C1326" t="str">
            <v>UN</v>
          </cell>
          <cell r="D1326">
            <v>37.61</v>
          </cell>
        </row>
        <row r="1327">
          <cell r="A1327" t="str">
            <v>140411</v>
          </cell>
          <cell r="B1327" t="str">
            <v>REGISTRO DE GAVETA CROMADO COM CANOPLA LISA, DIAMETRO INTERNO 32 MM</v>
          </cell>
          <cell r="C1327" t="str">
            <v>UN</v>
          </cell>
          <cell r="D1327">
            <v>55.64</v>
          </cell>
        </row>
        <row r="1328">
          <cell r="A1328" t="str">
            <v>140412</v>
          </cell>
          <cell r="B1328" t="str">
            <v>REGISTRO DE GAVETA CROMADO COM CANOPLA LISA, DIAMETRO INTERNO 40 MM</v>
          </cell>
          <cell r="C1328" t="str">
            <v>UN</v>
          </cell>
          <cell r="D1328">
            <v>58.28</v>
          </cell>
        </row>
        <row r="1329">
          <cell r="A1329" t="str">
            <v>140414</v>
          </cell>
          <cell r="B1329" t="str">
            <v>REGISTRO DE GAVETA, DIAMETRO INTERNO 20 MM</v>
          </cell>
          <cell r="C1329" t="str">
            <v>UN</v>
          </cell>
          <cell r="D1329">
            <v>16.77</v>
          </cell>
        </row>
        <row r="1330">
          <cell r="A1330" t="str">
            <v>140415</v>
          </cell>
          <cell r="B1330" t="str">
            <v>REGISTRO DE GAVETA, DIAMETRO INTERNO 25 MM</v>
          </cell>
          <cell r="C1330" t="str">
            <v>UN</v>
          </cell>
          <cell r="D1330">
            <v>22.15</v>
          </cell>
        </row>
        <row r="1331">
          <cell r="A1331" t="str">
            <v>140416</v>
          </cell>
          <cell r="B1331" t="str">
            <v>REGISTRO DE GAVETA, DIAMETRO INTERNO 32 MM</v>
          </cell>
          <cell r="C1331" t="str">
            <v>UN</v>
          </cell>
          <cell r="D1331">
            <v>27.71</v>
          </cell>
        </row>
        <row r="1332">
          <cell r="A1332" t="str">
            <v>140417</v>
          </cell>
          <cell r="B1332" t="str">
            <v>REGISTRO DE GAVETA, DIAMETRO INTERNO 40 MM</v>
          </cell>
          <cell r="C1332" t="str">
            <v>UN</v>
          </cell>
          <cell r="D1332">
            <v>34.65</v>
          </cell>
        </row>
        <row r="1333">
          <cell r="A1333" t="str">
            <v>140418</v>
          </cell>
          <cell r="B1333" t="str">
            <v>REGISTRO DE GAVETA, DIAMETRO INTERNO 50 MM</v>
          </cell>
          <cell r="C1333" t="str">
            <v>UN</v>
          </cell>
          <cell r="D1333">
            <v>51.77</v>
          </cell>
        </row>
        <row r="1334">
          <cell r="A1334" t="str">
            <v>140419</v>
          </cell>
          <cell r="B1334" t="str">
            <v>CAIXA D'AGUA DE 250 LITROS</v>
          </cell>
          <cell r="C1334" t="str">
            <v>UN</v>
          </cell>
          <cell r="D1334">
            <v>101.54</v>
          </cell>
        </row>
        <row r="1335">
          <cell r="A1335" t="str">
            <v>140420</v>
          </cell>
          <cell r="B1335" t="str">
            <v>CAIXA D'AGUA DE 500 LITROS</v>
          </cell>
          <cell r="C1335" t="str">
            <v>UN</v>
          </cell>
          <cell r="D1335">
            <v>126.01</v>
          </cell>
        </row>
        <row r="1336">
          <cell r="A1336" t="str">
            <v>140421</v>
          </cell>
          <cell r="B1336" t="str">
            <v>CAIXA D'AGUA DE 1.000 LITROS</v>
          </cell>
          <cell r="C1336" t="str">
            <v>UN</v>
          </cell>
          <cell r="D1336">
            <v>276.82</v>
          </cell>
        </row>
        <row r="1337">
          <cell r="A1337" t="str">
            <v>140422</v>
          </cell>
          <cell r="B1337" t="str">
            <v>BACIA SANITARIA</v>
          </cell>
          <cell r="C1337" t="str">
            <v>UN</v>
          </cell>
          <cell r="D1337">
            <v>153.49</v>
          </cell>
        </row>
        <row r="1338">
          <cell r="A1338" t="str">
            <v>140423</v>
          </cell>
          <cell r="B1338" t="str">
            <v>LAVATORIO</v>
          </cell>
          <cell r="C1338" t="str">
            <v>UN</v>
          </cell>
          <cell r="D1338">
            <v>133.53</v>
          </cell>
        </row>
        <row r="1339">
          <cell r="A1339" t="str">
            <v>140424</v>
          </cell>
          <cell r="B1339" t="str">
            <v>ARMARIO PARA BANHEIRO</v>
          </cell>
          <cell r="C1339" t="str">
            <v>UN</v>
          </cell>
          <cell r="D1339">
            <v>77.59</v>
          </cell>
        </row>
        <row r="1340">
          <cell r="A1340" t="str">
            <v>140425</v>
          </cell>
          <cell r="B1340" t="str">
            <v>PAPELEIRA</v>
          </cell>
          <cell r="C1340" t="str">
            <v>UN</v>
          </cell>
          <cell r="D1340">
            <v>22.87</v>
          </cell>
        </row>
        <row r="1341">
          <cell r="A1341" t="str">
            <v>140426</v>
          </cell>
          <cell r="B1341" t="str">
            <v>SABONETEIRA</v>
          </cell>
          <cell r="C1341" t="str">
            <v>UN</v>
          </cell>
          <cell r="D1341">
            <v>24.6</v>
          </cell>
        </row>
        <row r="1342">
          <cell r="A1342" t="str">
            <v>140427</v>
          </cell>
          <cell r="B1342" t="str">
            <v>PORTA TOALHA</v>
          </cell>
          <cell r="C1342" t="str">
            <v>UN</v>
          </cell>
          <cell r="D1342">
            <v>22.41</v>
          </cell>
        </row>
        <row r="1343">
          <cell r="A1343" t="str">
            <v>140428</v>
          </cell>
          <cell r="B1343" t="str">
            <v>CHUVEIRO</v>
          </cell>
          <cell r="C1343" t="str">
            <v>UN</v>
          </cell>
          <cell r="D1343">
            <v>48.46</v>
          </cell>
        </row>
        <row r="1344">
          <cell r="A1344" t="str">
            <v>140429</v>
          </cell>
          <cell r="B1344" t="str">
            <v>TORNEIRA CROMADA, LONGA PARA PIA</v>
          </cell>
          <cell r="C1344" t="str">
            <v>UN</v>
          </cell>
          <cell r="D1344">
            <v>130.07</v>
          </cell>
        </row>
        <row r="1345">
          <cell r="A1345" t="str">
            <v>140430</v>
          </cell>
          <cell r="B1345" t="str">
            <v>TORNEIRA CROMADA PARA JARDIM</v>
          </cell>
          <cell r="C1345" t="str">
            <v>UN</v>
          </cell>
          <cell r="D1345">
            <v>58.85</v>
          </cell>
        </row>
        <row r="1346">
          <cell r="A1346" t="str">
            <v>140431</v>
          </cell>
          <cell r="B1346" t="str">
            <v>TORNEIRA SIMPLES PARA JARDIM</v>
          </cell>
          <cell r="C1346" t="str">
            <v>UN</v>
          </cell>
          <cell r="D1346">
            <v>26.93</v>
          </cell>
        </row>
        <row r="1347">
          <cell r="A1347" t="str">
            <v>140432</v>
          </cell>
          <cell r="B1347" t="str">
            <v>PIA DE ACO INOX (4,00 X 0,60)M COM CUBA DE (0,56 X 0,33 X 0,16)M</v>
          </cell>
          <cell r="C1347" t="str">
            <v>UN</v>
          </cell>
          <cell r="D1347">
            <v>1123.46</v>
          </cell>
        </row>
        <row r="1348">
          <cell r="A1348" t="str">
            <v>140433</v>
          </cell>
          <cell r="B1348" t="str">
            <v>PIA DE ACO INOX (3,60 X 0,60)M COM CUBA DE (0,56 X 0,33 X 0,16)M</v>
          </cell>
          <cell r="C1348" t="str">
            <v>UN</v>
          </cell>
          <cell r="D1348">
            <v>1018</v>
          </cell>
        </row>
        <row r="1349">
          <cell r="A1349" t="str">
            <v>140434</v>
          </cell>
          <cell r="B1349" t="str">
            <v>PIA DE ACO INOX (3,00 X 0,60)M COM CUBA DE (0,56 X 0,33 X 0,16)M</v>
          </cell>
          <cell r="C1349" t="str">
            <v>UN</v>
          </cell>
          <cell r="D1349">
            <v>859.77</v>
          </cell>
        </row>
        <row r="1350">
          <cell r="A1350" t="str">
            <v>140435</v>
          </cell>
          <cell r="B1350" t="str">
            <v>PIA DE ACO INOX (4,00 X 0,60)M COM CUBA DE (0,50 X 0,40 X 0,40)M</v>
          </cell>
          <cell r="C1350" t="str">
            <v>UN</v>
          </cell>
          <cell r="D1350">
            <v>1417.46</v>
          </cell>
        </row>
        <row r="1351">
          <cell r="A1351" t="str">
            <v>140436</v>
          </cell>
          <cell r="B1351" t="str">
            <v>PIA DE ACO INOX (3,60 X 0,60)M COM CUBA DE (0,50 X 0,40 X 0,40)M</v>
          </cell>
          <cell r="C1351" t="str">
            <v>UN</v>
          </cell>
          <cell r="D1351">
            <v>1311.99</v>
          </cell>
        </row>
        <row r="1352">
          <cell r="A1352" t="str">
            <v>140437</v>
          </cell>
          <cell r="B1352" t="str">
            <v>PIA DE ACO INOX (3,00 X 0,60)M COM CUBA DE (0,50 X 0,40 X 0,40)M</v>
          </cell>
          <cell r="C1352" t="str">
            <v>UN</v>
          </cell>
          <cell r="D1352">
            <v>1153.77</v>
          </cell>
        </row>
        <row r="1353">
          <cell r="A1353" t="str">
            <v>140438</v>
          </cell>
          <cell r="B1353" t="str">
            <v>PIA DE ACO INOX (4,00 X 0,60)M COM CUBA DE (1,12 X 0,50 X 0,40)M</v>
          </cell>
          <cell r="C1353" t="str">
            <v>UN</v>
          </cell>
          <cell r="D1353">
            <v>2046.19</v>
          </cell>
        </row>
        <row r="1354">
          <cell r="A1354" t="str">
            <v>140439</v>
          </cell>
          <cell r="B1354" t="str">
            <v>PIA DE ACO INOX (3,60 X 0,60)M COM CUBA DE (1,12 X 0,50 X 0,40)M</v>
          </cell>
          <cell r="C1354" t="str">
            <v>UN</v>
          </cell>
          <cell r="D1354">
            <v>1940.72</v>
          </cell>
        </row>
        <row r="1355">
          <cell r="A1355" t="str">
            <v>140440</v>
          </cell>
          <cell r="B1355" t="str">
            <v>PIA DE ACO INOX (3,00 X 0,60)M COM CUBA DE (1,12 X 0,50 X 0,40)M</v>
          </cell>
          <cell r="C1355" t="str">
            <v>UN</v>
          </cell>
          <cell r="D1355">
            <v>1782.5</v>
          </cell>
        </row>
        <row r="1356">
          <cell r="A1356" t="str">
            <v>140441</v>
          </cell>
          <cell r="B1356" t="str">
            <v>PIA DE MARMORE (1,60 X 0,60)M - COM CUBA</v>
          </cell>
          <cell r="C1356" t="str">
            <v>UN</v>
          </cell>
          <cell r="D1356">
            <v>339.78</v>
          </cell>
        </row>
        <row r="1357">
          <cell r="A1357" t="str">
            <v>140442</v>
          </cell>
          <cell r="B1357" t="str">
            <v>PIA DE MARMORE (2,10 X 0,60)M - COM CUBA</v>
          </cell>
          <cell r="C1357" t="str">
            <v>UN</v>
          </cell>
          <cell r="D1357">
            <v>418.27</v>
          </cell>
        </row>
        <row r="1359">
          <cell r="A1359" t="str">
            <v>140500</v>
          </cell>
          <cell r="B1359" t="str">
            <v>FOSSAS E POCOS</v>
          </cell>
        </row>
        <row r="1360">
          <cell r="A1360" t="str">
            <v>140501</v>
          </cell>
          <cell r="B1360" t="str">
            <v>FOSSA SEPTICA</v>
          </cell>
          <cell r="C1360" t="str">
            <v>UN</v>
          </cell>
          <cell r="D1360">
            <v>233.84</v>
          </cell>
        </row>
        <row r="1361">
          <cell r="A1361" t="str">
            <v>140502</v>
          </cell>
          <cell r="B1361" t="str">
            <v>POCO ABSORVENTE</v>
          </cell>
          <cell r="C1361" t="str">
            <v>UN</v>
          </cell>
          <cell r="D1361">
            <v>664.72</v>
          </cell>
        </row>
        <row r="1363">
          <cell r="A1363" t="str">
            <v>140600</v>
          </cell>
          <cell r="B1363" t="str">
            <v>FIOS ELETRICOS</v>
          </cell>
        </row>
        <row r="1364">
          <cell r="A1364" t="str">
            <v>140601</v>
          </cell>
          <cell r="B1364" t="str">
            <v>FIO 0,75 MM2 - N. 18</v>
          </cell>
          <cell r="C1364" t="str">
            <v>M</v>
          </cell>
          <cell r="D1364">
            <v>1.44</v>
          </cell>
        </row>
        <row r="1365">
          <cell r="A1365" t="str">
            <v>140602</v>
          </cell>
          <cell r="B1365" t="str">
            <v>FIO 1,00 MM2 - N. 16</v>
          </cell>
          <cell r="C1365" t="str">
            <v>M</v>
          </cell>
          <cell r="D1365">
            <v>1.68</v>
          </cell>
        </row>
        <row r="1366">
          <cell r="A1366" t="str">
            <v>140603</v>
          </cell>
          <cell r="B1366" t="str">
            <v>FIO 1,50 MM2 - N. 14</v>
          </cell>
          <cell r="C1366" t="str">
            <v>M</v>
          </cell>
          <cell r="D1366">
            <v>1.92</v>
          </cell>
        </row>
        <row r="1367">
          <cell r="A1367" t="str">
            <v>140604</v>
          </cell>
          <cell r="B1367" t="str">
            <v>FIO 2,50 MM2 - N. 12</v>
          </cell>
          <cell r="C1367" t="str">
            <v>M</v>
          </cell>
          <cell r="D1367">
            <v>2.23</v>
          </cell>
        </row>
        <row r="1368">
          <cell r="A1368" t="str">
            <v>140605</v>
          </cell>
          <cell r="B1368" t="str">
            <v>FIO 4,00 MM2 - N. 10</v>
          </cell>
          <cell r="C1368" t="str">
            <v>M</v>
          </cell>
          <cell r="D1368">
            <v>2.68</v>
          </cell>
        </row>
        <row r="1369">
          <cell r="A1369" t="str">
            <v>140606</v>
          </cell>
          <cell r="B1369" t="str">
            <v>FIO 6,00 MM2 - N. 8</v>
          </cell>
          <cell r="C1369" t="str">
            <v>M</v>
          </cell>
          <cell r="D1369">
            <v>3.17</v>
          </cell>
        </row>
        <row r="1370">
          <cell r="A1370" t="str">
            <v>140607</v>
          </cell>
          <cell r="B1370" t="str">
            <v>FIO 10,00MM2 - N. 6</v>
          </cell>
          <cell r="C1370" t="str">
            <v>M</v>
          </cell>
          <cell r="D1370">
            <v>4.24</v>
          </cell>
        </row>
        <row r="1371">
          <cell r="A1371" t="str">
            <v>140608</v>
          </cell>
          <cell r="B1371" t="str">
            <v>FIO 16,00MM2 - N. 4</v>
          </cell>
          <cell r="C1371" t="str">
            <v>M</v>
          </cell>
          <cell r="D1371">
            <v>5.63</v>
          </cell>
        </row>
        <row r="1373">
          <cell r="A1373" t="str">
            <v>140700</v>
          </cell>
          <cell r="B1373" t="str">
            <v>CABOS ELETRICOS</v>
          </cell>
        </row>
        <row r="1374">
          <cell r="A1374" t="str">
            <v>140701</v>
          </cell>
          <cell r="B1374" t="str">
            <v>CABO 1,5 MM2 - N. 14</v>
          </cell>
          <cell r="C1374" t="str">
            <v>M</v>
          </cell>
          <cell r="D1374">
            <v>1.96</v>
          </cell>
        </row>
        <row r="1375">
          <cell r="A1375" t="str">
            <v>140702</v>
          </cell>
          <cell r="B1375" t="str">
            <v>CABO 2,5 MM2 - N. 12</v>
          </cell>
          <cell r="C1375" t="str">
            <v>M</v>
          </cell>
          <cell r="D1375">
            <v>2.34</v>
          </cell>
        </row>
        <row r="1376">
          <cell r="A1376" t="str">
            <v>140703</v>
          </cell>
          <cell r="B1376" t="str">
            <v>CABO 4,0 MM2 - N. 10</v>
          </cell>
          <cell r="C1376" t="str">
            <v>M</v>
          </cell>
          <cell r="D1376">
            <v>2.77</v>
          </cell>
        </row>
        <row r="1377">
          <cell r="A1377" t="str">
            <v>140704</v>
          </cell>
          <cell r="B1377" t="str">
            <v>CABO 6,0 MM2 - N. 8</v>
          </cell>
          <cell r="C1377" t="str">
            <v>M</v>
          </cell>
          <cell r="D1377">
            <v>3.25</v>
          </cell>
        </row>
        <row r="1378">
          <cell r="A1378" t="str">
            <v>140705</v>
          </cell>
          <cell r="B1378" t="str">
            <v>CABO 10,0 MM2 - N. 6</v>
          </cell>
          <cell r="C1378" t="str">
            <v>M</v>
          </cell>
          <cell r="D1378">
            <v>4.4000000000000004</v>
          </cell>
        </row>
        <row r="1379">
          <cell r="A1379" t="str">
            <v>140706</v>
          </cell>
          <cell r="B1379" t="str">
            <v>CABO 16,0 MM2 - N. 4</v>
          </cell>
          <cell r="C1379" t="str">
            <v>M</v>
          </cell>
          <cell r="D1379">
            <v>5.83</v>
          </cell>
        </row>
        <row r="1380">
          <cell r="A1380" t="str">
            <v>140707</v>
          </cell>
          <cell r="B1380" t="str">
            <v>CABO 25,0 MM2 - N. 2</v>
          </cell>
          <cell r="C1380" t="str">
            <v>M</v>
          </cell>
          <cell r="D1380">
            <v>7.83</v>
          </cell>
        </row>
        <row r="1381">
          <cell r="A1381" t="str">
            <v>140708</v>
          </cell>
          <cell r="B1381" t="str">
            <v>CABO 35,0 MM2 - N. 1/0</v>
          </cell>
          <cell r="C1381" t="str">
            <v>M</v>
          </cell>
          <cell r="D1381">
            <v>10.36</v>
          </cell>
        </row>
        <row r="1382">
          <cell r="A1382" t="str">
            <v>140709</v>
          </cell>
          <cell r="B1382" t="str">
            <v>CABO 50,0 MM2 - N. 2/0</v>
          </cell>
          <cell r="C1382" t="str">
            <v>M</v>
          </cell>
          <cell r="D1382">
            <v>14.76</v>
          </cell>
        </row>
        <row r="1383">
          <cell r="A1383" t="str">
            <v>140710</v>
          </cell>
          <cell r="B1383" t="str">
            <v>CABO 70,0 MM2 - N. 3/0</v>
          </cell>
          <cell r="C1383" t="str">
            <v>M</v>
          </cell>
          <cell r="D1383">
            <v>18.91</v>
          </cell>
        </row>
        <row r="1384">
          <cell r="A1384" t="str">
            <v>140711</v>
          </cell>
          <cell r="B1384" t="str">
            <v>CABO 95,0 MM2 - N. 4/0</v>
          </cell>
          <cell r="C1384" t="str">
            <v>M</v>
          </cell>
          <cell r="D1384">
            <v>24.57</v>
          </cell>
        </row>
        <row r="1385">
          <cell r="A1385" t="str">
            <v>140712</v>
          </cell>
          <cell r="B1385" t="str">
            <v>CABO 120,0 MM2 - N. 250</v>
          </cell>
          <cell r="C1385" t="str">
            <v>M</v>
          </cell>
          <cell r="D1385">
            <v>31.72</v>
          </cell>
        </row>
        <row r="1387">
          <cell r="A1387" t="str">
            <v>140800</v>
          </cell>
          <cell r="B1387" t="str">
            <v>CABO DE COBRE NU</v>
          </cell>
        </row>
        <row r="1388">
          <cell r="A1388" t="str">
            <v>140801</v>
          </cell>
          <cell r="B1388" t="str">
            <v>CABO DE COBRE NU 2,5 MM2</v>
          </cell>
          <cell r="C1388" t="str">
            <v>M</v>
          </cell>
          <cell r="D1388">
            <v>2.08</v>
          </cell>
        </row>
        <row r="1389">
          <cell r="A1389" t="str">
            <v>140802</v>
          </cell>
          <cell r="B1389" t="str">
            <v>CABO DE COBRE NU 10,0 MM2</v>
          </cell>
          <cell r="C1389" t="str">
            <v>M</v>
          </cell>
          <cell r="D1389">
            <v>3.72</v>
          </cell>
        </row>
        <row r="1390">
          <cell r="A1390" t="str">
            <v>140803</v>
          </cell>
          <cell r="B1390" t="str">
            <v>CABO DE COBRE NU 35,0 MM2</v>
          </cell>
          <cell r="C1390" t="str">
            <v>M</v>
          </cell>
          <cell r="D1390">
            <v>8.7100000000000009</v>
          </cell>
        </row>
        <row r="1391">
          <cell r="A1391" t="str">
            <v>140804</v>
          </cell>
          <cell r="B1391" t="str">
            <v>CABO DE COBRE NU 70,0 MM2</v>
          </cell>
          <cell r="C1391" t="str">
            <v>M</v>
          </cell>
          <cell r="D1391">
            <v>15.81</v>
          </cell>
        </row>
        <row r="1392">
          <cell r="A1392" t="str">
            <v>140805</v>
          </cell>
          <cell r="B1392" t="str">
            <v>CABO DE COBRE NU 120,0 MM2</v>
          </cell>
          <cell r="C1392" t="str">
            <v>M</v>
          </cell>
          <cell r="D1392">
            <v>24.16</v>
          </cell>
        </row>
        <row r="1394">
          <cell r="A1394" t="str">
            <v>140900</v>
          </cell>
          <cell r="B1394" t="str">
            <v>ELETRODUTOS DE PVC</v>
          </cell>
        </row>
        <row r="1395">
          <cell r="A1395" t="str">
            <v>140901</v>
          </cell>
          <cell r="B1395" t="str">
            <v>DIAMETRO   1/2 POLEGADA</v>
          </cell>
          <cell r="C1395" t="str">
            <v>M</v>
          </cell>
          <cell r="D1395">
            <v>5.98</v>
          </cell>
        </row>
        <row r="1396">
          <cell r="A1396" t="str">
            <v>140902</v>
          </cell>
          <cell r="B1396" t="str">
            <v>DIAMETRO   3/4 POLEGADA</v>
          </cell>
          <cell r="C1396" t="str">
            <v>M</v>
          </cell>
          <cell r="D1396">
            <v>6.53</v>
          </cell>
        </row>
        <row r="1397">
          <cell r="A1397" t="str">
            <v>140903</v>
          </cell>
          <cell r="B1397" t="str">
            <v>DIAMETRO 1     POLEGADA</v>
          </cell>
          <cell r="C1397" t="str">
            <v>M</v>
          </cell>
          <cell r="D1397">
            <v>9.74</v>
          </cell>
        </row>
        <row r="1398">
          <cell r="A1398" t="str">
            <v>140904</v>
          </cell>
          <cell r="B1398" t="str">
            <v>DIAMETRO 1 1/4 POLEGADA</v>
          </cell>
          <cell r="C1398" t="str">
            <v>M</v>
          </cell>
          <cell r="D1398">
            <v>11.63</v>
          </cell>
        </row>
        <row r="1399">
          <cell r="A1399" t="str">
            <v>140905</v>
          </cell>
          <cell r="B1399" t="str">
            <v>DIAMETRO 1 1/2 POLEGADA</v>
          </cell>
          <cell r="C1399" t="str">
            <v>M</v>
          </cell>
          <cell r="D1399">
            <v>14.16</v>
          </cell>
        </row>
        <row r="1400">
          <cell r="A1400" t="str">
            <v>140906</v>
          </cell>
          <cell r="B1400" t="str">
            <v>DIAMETRO 2     POLEGADA</v>
          </cell>
          <cell r="C1400" t="str">
            <v>M</v>
          </cell>
          <cell r="D1400">
            <v>17.21</v>
          </cell>
        </row>
        <row r="1401">
          <cell r="A1401" t="str">
            <v>140907</v>
          </cell>
          <cell r="B1401" t="str">
            <v>DIAMETRO 2 1/2 POLEGADA</v>
          </cell>
          <cell r="C1401" t="str">
            <v>M</v>
          </cell>
          <cell r="D1401">
            <v>27.37</v>
          </cell>
        </row>
        <row r="1402">
          <cell r="A1402" t="str">
            <v>140908</v>
          </cell>
          <cell r="B1402" t="str">
            <v>DIAMETRO 3    POLEGADA</v>
          </cell>
          <cell r="C1402" t="str">
            <v>M</v>
          </cell>
          <cell r="D1402">
            <v>32.18</v>
          </cell>
        </row>
        <row r="1403">
          <cell r="A1403" t="str">
            <v>140909</v>
          </cell>
          <cell r="B1403" t="str">
            <v>DIAMETRO 4    POLEGADA</v>
          </cell>
          <cell r="C1403" t="str">
            <v>M</v>
          </cell>
          <cell r="D1403">
            <v>44.14</v>
          </cell>
        </row>
        <row r="1405">
          <cell r="A1405" t="str">
            <v>141000</v>
          </cell>
          <cell r="B1405" t="str">
            <v>ELETRODUTOS DE FERRO ESMALTADO</v>
          </cell>
        </row>
        <row r="1406">
          <cell r="A1406" t="str">
            <v>141001</v>
          </cell>
          <cell r="B1406" t="str">
            <v>DIAMETRO   1/2 POLEGADA</v>
          </cell>
          <cell r="C1406" t="str">
            <v>M</v>
          </cell>
          <cell r="D1406">
            <v>6.7</v>
          </cell>
        </row>
        <row r="1407">
          <cell r="A1407" t="str">
            <v>141002</v>
          </cell>
          <cell r="B1407" t="str">
            <v>DIAMETRO   3/4 POLEGADA</v>
          </cell>
          <cell r="C1407" t="str">
            <v>M</v>
          </cell>
          <cell r="D1407">
            <v>9.68</v>
          </cell>
        </row>
        <row r="1408">
          <cell r="A1408" t="str">
            <v>141003</v>
          </cell>
          <cell r="B1408" t="str">
            <v>DIAMETRO 1     POLEGADA</v>
          </cell>
          <cell r="C1408" t="str">
            <v>M</v>
          </cell>
          <cell r="D1408">
            <v>13</v>
          </cell>
        </row>
        <row r="1409">
          <cell r="A1409" t="str">
            <v>141004</v>
          </cell>
          <cell r="B1409" t="str">
            <v>DIAMETRO 1 1/4 POLEGADA</v>
          </cell>
          <cell r="C1409" t="str">
            <v>M</v>
          </cell>
          <cell r="D1409">
            <v>19.05</v>
          </cell>
        </row>
        <row r="1410">
          <cell r="A1410" t="str">
            <v>141005</v>
          </cell>
          <cell r="B1410" t="str">
            <v>DIAMETRO 1 1/2 POLEGADA</v>
          </cell>
          <cell r="C1410" t="str">
            <v>M</v>
          </cell>
          <cell r="D1410">
            <v>22.57</v>
          </cell>
        </row>
        <row r="1411">
          <cell r="A1411" t="str">
            <v>141006</v>
          </cell>
          <cell r="B1411" t="str">
            <v>DIAMETRO 2     POLEGADA</v>
          </cell>
          <cell r="C1411" t="str">
            <v>M</v>
          </cell>
          <cell r="D1411">
            <v>27.29</v>
          </cell>
        </row>
        <row r="1412">
          <cell r="A1412" t="str">
            <v>141007</v>
          </cell>
          <cell r="B1412" t="str">
            <v>DIAMETRO 2 1/2 POLEGADA</v>
          </cell>
          <cell r="C1412" t="str">
            <v>M</v>
          </cell>
          <cell r="D1412">
            <v>41.64</v>
          </cell>
        </row>
        <row r="1413">
          <cell r="A1413" t="str">
            <v>141008</v>
          </cell>
          <cell r="B1413" t="str">
            <v>DIAMETRO 3    POLEGADA</v>
          </cell>
          <cell r="C1413" t="str">
            <v>M</v>
          </cell>
          <cell r="D1413">
            <v>48.89</v>
          </cell>
        </row>
        <row r="1414">
          <cell r="A1414" t="str">
            <v>141009</v>
          </cell>
          <cell r="B1414" t="str">
            <v>DIAMETRO 3 1/2 POLEGADAS</v>
          </cell>
          <cell r="C1414" t="str">
            <v>M</v>
          </cell>
          <cell r="D1414">
            <v>56.97</v>
          </cell>
        </row>
        <row r="1415">
          <cell r="A1415" t="str">
            <v>141010</v>
          </cell>
          <cell r="B1415" t="str">
            <v>DIAMETRO 4    POLEGADA</v>
          </cell>
          <cell r="C1415" t="str">
            <v>M</v>
          </cell>
          <cell r="D1415">
            <v>64.11</v>
          </cell>
        </row>
        <row r="1417">
          <cell r="A1417" t="str">
            <v>141100</v>
          </cell>
          <cell r="B1417" t="str">
            <v>ELETRODUTO DE FERRO GALVANIZADO</v>
          </cell>
        </row>
        <row r="1418">
          <cell r="A1418" t="str">
            <v>141101</v>
          </cell>
          <cell r="B1418" t="str">
            <v>DIAMETRO   3/4 POLEGADA</v>
          </cell>
          <cell r="C1418" t="str">
            <v>M</v>
          </cell>
          <cell r="D1418">
            <v>11.47</v>
          </cell>
        </row>
        <row r="1419">
          <cell r="A1419" t="str">
            <v>141102</v>
          </cell>
          <cell r="B1419" t="str">
            <v>DIAMETRO 1     POLEGADA</v>
          </cell>
          <cell r="C1419" t="str">
            <v>M</v>
          </cell>
          <cell r="D1419">
            <v>14.01</v>
          </cell>
        </row>
        <row r="1420">
          <cell r="A1420" t="str">
            <v>141103</v>
          </cell>
          <cell r="B1420" t="str">
            <v>DIAMETRO 1 1/4 POLEGADA</v>
          </cell>
          <cell r="C1420" t="str">
            <v>M</v>
          </cell>
          <cell r="D1420">
            <v>18.93</v>
          </cell>
        </row>
        <row r="1421">
          <cell r="A1421" t="str">
            <v>141104</v>
          </cell>
          <cell r="B1421" t="str">
            <v>DIAMETRO 1 1/2 POLEGADA</v>
          </cell>
          <cell r="C1421" t="str">
            <v>M</v>
          </cell>
          <cell r="D1421">
            <v>20.78</v>
          </cell>
        </row>
        <row r="1422">
          <cell r="A1422" t="str">
            <v>141105</v>
          </cell>
          <cell r="B1422" t="str">
            <v>DIAMETRO 2     POLEGADA</v>
          </cell>
          <cell r="C1422" t="str">
            <v>M</v>
          </cell>
          <cell r="D1422">
            <v>25.23</v>
          </cell>
        </row>
        <row r="1423">
          <cell r="A1423" t="str">
            <v>141106</v>
          </cell>
          <cell r="B1423" t="str">
            <v>DIAMETRO 2 1/2 POLEGADA</v>
          </cell>
          <cell r="C1423" t="str">
            <v>M</v>
          </cell>
          <cell r="D1423">
            <v>42.18</v>
          </cell>
        </row>
        <row r="1424">
          <cell r="A1424" t="str">
            <v>141107</v>
          </cell>
          <cell r="B1424" t="str">
            <v>DIAMETRO 3    POLEGADA</v>
          </cell>
          <cell r="C1424" t="str">
            <v>M</v>
          </cell>
          <cell r="D1424">
            <v>50.77</v>
          </cell>
        </row>
        <row r="1425">
          <cell r="A1425" t="str">
            <v>141108</v>
          </cell>
          <cell r="B1425" t="str">
            <v>DIAMETRO 3 1/2 POLEGADA</v>
          </cell>
          <cell r="C1425" t="str">
            <v>M .</v>
          </cell>
          <cell r="D1425">
            <v>57.82</v>
          </cell>
        </row>
        <row r="1426">
          <cell r="A1426" t="str">
            <v>141109</v>
          </cell>
          <cell r="B1426" t="str">
            <v>DIAMETRO 4    POLEGADA</v>
          </cell>
          <cell r="C1426" t="str">
            <v>M</v>
          </cell>
          <cell r="D1426">
            <v>66.2</v>
          </cell>
        </row>
        <row r="1428">
          <cell r="A1428" t="str">
            <v>141200</v>
          </cell>
          <cell r="B1428" t="str">
            <v>ELETRODUTO DE POLIETILENO FLEXIVEL</v>
          </cell>
        </row>
        <row r="1429">
          <cell r="A1429" t="str">
            <v>141201</v>
          </cell>
          <cell r="B1429" t="str">
            <v>DIAMETRO   1/2 POLEGADA</v>
          </cell>
          <cell r="C1429" t="str">
            <v>M</v>
          </cell>
          <cell r="D1429">
            <v>6.34</v>
          </cell>
        </row>
        <row r="1430">
          <cell r="A1430" t="str">
            <v>141202</v>
          </cell>
          <cell r="B1430" t="str">
            <v>DIAMETRO   3/4 POLEGADA</v>
          </cell>
          <cell r="C1430" t="str">
            <v>M</v>
          </cell>
          <cell r="D1430">
            <v>6.95</v>
          </cell>
        </row>
        <row r="1431">
          <cell r="A1431" t="str">
            <v>141203</v>
          </cell>
          <cell r="B1431" t="str">
            <v>DIAMETRO 1     POLEGADA</v>
          </cell>
          <cell r="C1431" t="str">
            <v>M</v>
          </cell>
          <cell r="D1431">
            <v>9.0299999999999994</v>
          </cell>
        </row>
        <row r="1432">
          <cell r="A1432" t="str">
            <v>141204</v>
          </cell>
          <cell r="B1432" t="str">
            <v>DIAMETRO 1 1/2 POLEGADA</v>
          </cell>
          <cell r="C1432" t="str">
            <v>M</v>
          </cell>
          <cell r="D1432">
            <v>16.23</v>
          </cell>
        </row>
        <row r="1433">
          <cell r="A1433" t="str">
            <v>141205</v>
          </cell>
          <cell r="B1433" t="str">
            <v>DIAMETRO 2     POLEGADA</v>
          </cell>
          <cell r="C1433" t="str">
            <v>M</v>
          </cell>
          <cell r="D1433">
            <v>22.15</v>
          </cell>
        </row>
        <row r="1435">
          <cell r="A1435" t="str">
            <v>141300</v>
          </cell>
          <cell r="B1435" t="str">
            <v>PECAS E APARELHOS ELETRICOS</v>
          </cell>
        </row>
        <row r="1436">
          <cell r="A1436" t="str">
            <v>141301</v>
          </cell>
          <cell r="B1436" t="str">
            <v>CAIXA DE FERRO 4 X 4 POLEGADA, OCTOG.</v>
          </cell>
          <cell r="C1436" t="str">
            <v>UN</v>
          </cell>
          <cell r="D1436">
            <v>5</v>
          </cell>
        </row>
        <row r="1437">
          <cell r="A1437" t="str">
            <v>141302</v>
          </cell>
          <cell r="B1437" t="str">
            <v>CAIXA DE FERRO 3 X 3 POLEGADA, SEXTAV.</v>
          </cell>
          <cell r="C1437" t="str">
            <v>UN</v>
          </cell>
          <cell r="D1437">
            <v>3.45</v>
          </cell>
        </row>
        <row r="1438">
          <cell r="A1438" t="str">
            <v>141303</v>
          </cell>
          <cell r="B1438" t="str">
            <v>CAIXA DE FERRO 4 X 4 POLEGADA</v>
          </cell>
          <cell r="C1438" t="str">
            <v>UN</v>
          </cell>
          <cell r="D1438">
            <v>5</v>
          </cell>
        </row>
        <row r="1439">
          <cell r="A1439" t="str">
            <v>141304</v>
          </cell>
          <cell r="B1439" t="str">
            <v>CAIXA DE FERRO 4 X 2 POLEGADA</v>
          </cell>
          <cell r="C1439" t="str">
            <v>UN</v>
          </cell>
          <cell r="D1439">
            <v>3.45</v>
          </cell>
        </row>
        <row r="1440">
          <cell r="A1440" t="str">
            <v>141305</v>
          </cell>
          <cell r="B1440" t="str">
            <v>PLACA 4 X 2 POLEGADA PARA PONTO DE CHUVEIRO OU EXAUSTOR</v>
          </cell>
          <cell r="C1440" t="str">
            <v>UN</v>
          </cell>
          <cell r="D1440">
            <v>2.02</v>
          </cell>
        </row>
        <row r="1441">
          <cell r="A1441" t="str">
            <v>141306</v>
          </cell>
          <cell r="B1441" t="str">
            <v>CONJUNTO DE PLACA 4 X 2 POLEGADA COM 1 INTERRUPTOR SIMPLES</v>
          </cell>
          <cell r="C1441" t="str">
            <v>UN</v>
          </cell>
          <cell r="D1441">
            <v>5.87</v>
          </cell>
        </row>
        <row r="1442">
          <cell r="A1442" t="str">
            <v>141307</v>
          </cell>
          <cell r="B1442" t="str">
            <v>CONJUNTO DE PLACA 4 X 2 POLEGADA COM 1 TOMADA REDONDA</v>
          </cell>
          <cell r="C1442" t="str">
            <v>UN</v>
          </cell>
          <cell r="D1442">
            <v>6.27</v>
          </cell>
        </row>
        <row r="1443">
          <cell r="A1443" t="str">
            <v>141308</v>
          </cell>
          <cell r="B1443" t="str">
            <v>CONJUNTO DE PLACA 4 X 2 POLEGADA COM 2 INTERRUPTORES SIMPLES</v>
          </cell>
          <cell r="C1443" t="str">
            <v>UN</v>
          </cell>
          <cell r="D1443">
            <v>9.42</v>
          </cell>
        </row>
        <row r="1444">
          <cell r="A1444" t="str">
            <v>141309</v>
          </cell>
          <cell r="B1444" t="str">
            <v>CONJUNTO DE PLACA 4 X 2 POLEGADA COM 1 INTERRUPTOR SIMPLES E 1 TOMADA</v>
          </cell>
          <cell r="C1444" t="str">
            <v>UN</v>
          </cell>
          <cell r="D1444">
            <v>9.4600000000000009</v>
          </cell>
        </row>
        <row r="1445">
          <cell r="A1445" t="str">
            <v>141310</v>
          </cell>
          <cell r="B1445" t="str">
            <v>CONJUNTO DE PLACA 4 X 2 POLEGADA COM 1 INTERRUPTOR BIPOLAR SIMPLES (TECLA DUPLA)</v>
          </cell>
          <cell r="C1445" t="str">
            <v>UN</v>
          </cell>
          <cell r="D1445">
            <v>15.68</v>
          </cell>
        </row>
        <row r="1446">
          <cell r="A1446" t="str">
            <v>141311</v>
          </cell>
          <cell r="B1446" t="str">
            <v>CONJUNTO DE PLACA 4 X 2 POLEGADA COM 3 INTERRUPTORES SIMPLES</v>
          </cell>
          <cell r="C1446" t="str">
            <v>UN</v>
          </cell>
          <cell r="D1446">
            <v>11.73</v>
          </cell>
        </row>
        <row r="1447">
          <cell r="A1447" t="str">
            <v>141312</v>
          </cell>
          <cell r="B1447" t="str">
            <v>CONJUNTO DE PLACA 4 X 4 POLEGADA COM 2 TOMADAS REDONDAS</v>
          </cell>
          <cell r="C1447" t="str">
            <v>UN</v>
          </cell>
          <cell r="D1447">
            <v>11.91</v>
          </cell>
        </row>
        <row r="1448">
          <cell r="A1448" t="str">
            <v>141313</v>
          </cell>
          <cell r="B1448" t="str">
            <v>PLACA 4 X 4 POLEGADA FECHADA</v>
          </cell>
          <cell r="C1448" t="str">
            <v>UN</v>
          </cell>
          <cell r="D1448">
            <v>3.59</v>
          </cell>
        </row>
        <row r="1449">
          <cell r="A1449" t="str">
            <v>141314</v>
          </cell>
          <cell r="B1449" t="str">
            <v>CONJUNTO DE PLACA 4 X 4 POLEGADA COM 1 INTERRUPTOR BIPOLAR SIMPLES (TECLA DUPLA) E 1 TOMADA REDONDA</v>
          </cell>
          <cell r="C1449" t="str">
            <v>UN</v>
          </cell>
          <cell r="D1449">
            <v>17.11</v>
          </cell>
        </row>
        <row r="1450">
          <cell r="A1450" t="str">
            <v>141315</v>
          </cell>
          <cell r="B1450" t="str">
            <v>CONJUNTO DE PLACA 4 X 4 POLEGADA COM 2 INTERRUPTORES BIPOLARES SIMPLES (TECLA DUPLA)</v>
          </cell>
          <cell r="C1450" t="str">
            <v>UN</v>
          </cell>
          <cell r="D1450">
            <v>18</v>
          </cell>
        </row>
        <row r="1451">
          <cell r="A1451" t="str">
            <v>141316</v>
          </cell>
          <cell r="B1451" t="str">
            <v>CONJUNTO DE PLACA 4 X 4 POLEGADA COM 1 INTERRUPTOR TRIPOLAR E 1 TOMADA REDONDA</v>
          </cell>
          <cell r="C1451" t="str">
            <v>UN</v>
          </cell>
          <cell r="D1451">
            <v>18.27</v>
          </cell>
        </row>
        <row r="1452">
          <cell r="A1452" t="str">
            <v>141317</v>
          </cell>
          <cell r="B1452" t="str">
            <v>LUMINARIA TIPO ARANDELA 45 GRAUS, COM DIFUSOR E CAIXA DE LIGACAO</v>
          </cell>
          <cell r="C1452" t="str">
            <v>UN</v>
          </cell>
          <cell r="D1452">
            <v>136.04</v>
          </cell>
        </row>
        <row r="1453">
          <cell r="A1453" t="str">
            <v>141318</v>
          </cell>
          <cell r="B1453" t="str">
            <v>LUMINARIA TIPO ARANDELA 45 GRAUS E CAIXA DE LIGACAO</v>
          </cell>
          <cell r="C1453" t="str">
            <v>UN</v>
          </cell>
          <cell r="D1453">
            <v>99.73</v>
          </cell>
        </row>
        <row r="1454">
          <cell r="A1454" t="str">
            <v>141319</v>
          </cell>
          <cell r="B1454" t="str">
            <v>LUMINARIA TIPO TP 217 DA TROPICO OU SIMILAR</v>
          </cell>
          <cell r="C1454" t="str">
            <v>UN</v>
          </cell>
          <cell r="D1454">
            <v>229.94</v>
          </cell>
        </row>
        <row r="1455">
          <cell r="A1455" t="str">
            <v>141320</v>
          </cell>
          <cell r="B1455" t="str">
            <v>LUMINARIA TIPO PLAFONIER</v>
          </cell>
          <cell r="C1455" t="str">
            <v>UN</v>
          </cell>
          <cell r="D1455">
            <v>12.26</v>
          </cell>
        </row>
        <row r="1456">
          <cell r="A1456" t="str">
            <v>141321</v>
          </cell>
          <cell r="B1456" t="str">
            <v>ARANDELA TIPO DROPS</v>
          </cell>
          <cell r="C1456" t="str">
            <v>UN</v>
          </cell>
          <cell r="D1456">
            <v>14.19</v>
          </cell>
        </row>
        <row r="1457">
          <cell r="A1457" t="str">
            <v>141322</v>
          </cell>
          <cell r="B1457" t="str">
            <v>LUMINARIA FLUORESCENTE PARA 1 LAMPADA 220 V/40 W</v>
          </cell>
          <cell r="C1457" t="str">
            <v>UN</v>
          </cell>
          <cell r="D1457">
            <v>44.18</v>
          </cell>
        </row>
        <row r="1458">
          <cell r="A1458" t="str">
            <v>141323</v>
          </cell>
          <cell r="B1458" t="str">
            <v>LUMINARIA FLUORESCENTE PARA 2 LAMPADAS 220V/40W</v>
          </cell>
          <cell r="C1458" t="str">
            <v>UN</v>
          </cell>
          <cell r="D1458">
            <v>63.58</v>
          </cell>
        </row>
        <row r="1459">
          <cell r="A1459" t="str">
            <v>141324</v>
          </cell>
          <cell r="B1459" t="str">
            <v>LUMINARIA FLUORESCENTE PARA 4 LAMPADAS 220V/40W</v>
          </cell>
          <cell r="C1459" t="str">
            <v>UN</v>
          </cell>
          <cell r="D1459">
            <v>104.8</v>
          </cell>
        </row>
        <row r="1460">
          <cell r="A1460" t="str">
            <v>141325</v>
          </cell>
          <cell r="B1460" t="str">
            <v>LUMINARIA FLUORESCENTE PARA 2 LAMPADAS 220V/20W</v>
          </cell>
          <cell r="C1460" t="str">
            <v>UN</v>
          </cell>
          <cell r="D1460">
            <v>62.25</v>
          </cell>
        </row>
        <row r="1461">
          <cell r="A1461" t="str">
            <v>141326</v>
          </cell>
          <cell r="B1461" t="str">
            <v>LUMINARIA FLUORESCENTE PARA 4 LAMPADAS 220V/20W</v>
          </cell>
          <cell r="C1461" t="str">
            <v>UN</v>
          </cell>
          <cell r="D1461">
            <v>96.75</v>
          </cell>
        </row>
        <row r="1462">
          <cell r="A1462" t="str">
            <v>141327</v>
          </cell>
          <cell r="B1462" t="str">
            <v>REATOR PARA LAMPADA FLUORESCENTE PARTIDA RAPIDA, ALTO FATOR DE POTENCIA - SIMPLES 220 V/1 X 20 W</v>
          </cell>
          <cell r="C1462" t="str">
            <v>UN</v>
          </cell>
          <cell r="D1462">
            <v>30.43</v>
          </cell>
        </row>
        <row r="1463">
          <cell r="A1463" t="str">
            <v>141328</v>
          </cell>
          <cell r="B1463" t="str">
            <v>REATOR PARA LAMPADA FLUORESCENTE PARTIDA RAPIDA, ALTO FATOR DE POTENCIA - SIMPLES 220 V/1 X 40 W</v>
          </cell>
          <cell r="C1463" t="str">
            <v>UN</v>
          </cell>
          <cell r="D1463">
            <v>30.49</v>
          </cell>
        </row>
        <row r="1464">
          <cell r="A1464" t="str">
            <v>141329</v>
          </cell>
          <cell r="B1464" t="str">
            <v>REATOR PARA LAMPADA FLUORESCENTE PARTIDA RAPIDA, ALTO FATOR DE POTENCIA - DUPLO 220 V/2 X 20 W</v>
          </cell>
          <cell r="C1464" t="str">
            <v>UN</v>
          </cell>
          <cell r="D1464">
            <v>42.33</v>
          </cell>
        </row>
        <row r="1465">
          <cell r="A1465" t="str">
            <v>141331</v>
          </cell>
          <cell r="B1465" t="str">
            <v>DISJUNTOR AUTOMATICO TIPO QUICK DE 10A A 30A</v>
          </cell>
          <cell r="C1465" t="str">
            <v>UN</v>
          </cell>
          <cell r="D1465">
            <v>12.03</v>
          </cell>
        </row>
        <row r="1466">
          <cell r="A1466" t="str">
            <v>141332</v>
          </cell>
          <cell r="B1466" t="str">
            <v>LAMPADA LUZ MISTA 250 W/220 V</v>
          </cell>
          <cell r="C1466" t="str">
            <v>UN</v>
          </cell>
          <cell r="D1466">
            <v>17.510000000000002</v>
          </cell>
        </row>
        <row r="1467">
          <cell r="A1467" t="str">
            <v>141333</v>
          </cell>
          <cell r="B1467" t="str">
            <v>LAMPADA LUZ MISTA 160 W/220 V</v>
          </cell>
          <cell r="C1467" t="str">
            <v>UN</v>
          </cell>
          <cell r="D1467">
            <v>14.37</v>
          </cell>
        </row>
        <row r="1468">
          <cell r="A1468" t="str">
            <v>141334</v>
          </cell>
          <cell r="B1468" t="str">
            <v>LAMPADA INCANDESCENTE 100 W/120 V</v>
          </cell>
          <cell r="C1468" t="str">
            <v>UN</v>
          </cell>
          <cell r="D1468">
            <v>3.05</v>
          </cell>
        </row>
        <row r="1469">
          <cell r="A1469" t="str">
            <v>141335</v>
          </cell>
          <cell r="B1469" t="str">
            <v>LAMPADA INCANDESCENTE 100 W/220 V</v>
          </cell>
          <cell r="C1469" t="str">
            <v>UN</v>
          </cell>
          <cell r="D1469">
            <v>3.05</v>
          </cell>
        </row>
        <row r="1470">
          <cell r="A1470" t="str">
            <v>141336</v>
          </cell>
          <cell r="B1470" t="str">
            <v>LAMPADA INCANDESCENTE  60 W/ 120 V</v>
          </cell>
          <cell r="C1470" t="str">
            <v>UN</v>
          </cell>
          <cell r="D1470">
            <v>2.73</v>
          </cell>
        </row>
        <row r="1471">
          <cell r="A1471" t="str">
            <v>141337</v>
          </cell>
          <cell r="B1471" t="str">
            <v>LAMPADA INCANDESCENTE  60 W/220 V</v>
          </cell>
          <cell r="C1471" t="str">
            <v>UN</v>
          </cell>
          <cell r="D1471">
            <v>2.73</v>
          </cell>
        </row>
        <row r="1472">
          <cell r="A1472" t="str">
            <v>141338</v>
          </cell>
          <cell r="B1472" t="str">
            <v>LAMPADA INCANDESCENTE 40 W/120 V</v>
          </cell>
          <cell r="C1472" t="str">
            <v>UN</v>
          </cell>
          <cell r="D1472">
            <v>3.13</v>
          </cell>
        </row>
        <row r="1473">
          <cell r="A1473" t="str">
            <v>141339</v>
          </cell>
          <cell r="B1473" t="str">
            <v>LAMPADA INCANDESCENTE 40 W/220 V</v>
          </cell>
          <cell r="C1473" t="str">
            <v>UN</v>
          </cell>
          <cell r="D1473">
            <v>3.13</v>
          </cell>
        </row>
        <row r="1474">
          <cell r="A1474" t="str">
            <v>141340</v>
          </cell>
          <cell r="B1474" t="str">
            <v>QUADRO DE LUZ QUICK-LAGS 4 DISJUNTORES</v>
          </cell>
          <cell r="C1474" t="str">
            <v>UN</v>
          </cell>
          <cell r="D1474">
            <v>214.03</v>
          </cell>
        </row>
        <row r="1475">
          <cell r="A1475" t="str">
            <v>141341</v>
          </cell>
          <cell r="B1475" t="str">
            <v>QUADRO DE LUZ QUICK-LAGS 6 DISJUNTORES</v>
          </cell>
          <cell r="C1475" t="str">
            <v>UN</v>
          </cell>
          <cell r="D1475">
            <v>183.02</v>
          </cell>
        </row>
        <row r="1476">
          <cell r="A1476" t="str">
            <v>141342</v>
          </cell>
          <cell r="B1476" t="str">
            <v>EXAUSTOR DOMICILIAR</v>
          </cell>
          <cell r="C1476" t="str">
            <v>UN</v>
          </cell>
          <cell r="D1476">
            <v>125.23</v>
          </cell>
        </row>
        <row r="1477">
          <cell r="A1477" t="str">
            <v>141344</v>
          </cell>
          <cell r="B1477" t="str">
            <v>CONECTOR TIPO SPLIT BOLT PARA CABO 10,0 MM2</v>
          </cell>
          <cell r="C1477" t="str">
            <v>UN</v>
          </cell>
          <cell r="D1477">
            <v>3.53</v>
          </cell>
        </row>
        <row r="1478">
          <cell r="A1478" t="str">
            <v>141345</v>
          </cell>
          <cell r="B1478" t="str">
            <v>CONECTOR TIPO SPLIT BOLT PARA CABO 35,0 MM2</v>
          </cell>
          <cell r="C1478" t="str">
            <v>UN</v>
          </cell>
          <cell r="D1478">
            <v>4.54</v>
          </cell>
        </row>
        <row r="1479">
          <cell r="A1479" t="str">
            <v>141346</v>
          </cell>
          <cell r="B1479" t="str">
            <v>CONECTOR TIPO SPLIT BOLT PARA CABO 70,0 MM2</v>
          </cell>
          <cell r="C1479" t="str">
            <v>UN</v>
          </cell>
          <cell r="D1479">
            <v>10.64</v>
          </cell>
        </row>
        <row r="1480">
          <cell r="A1480" t="str">
            <v>141347</v>
          </cell>
          <cell r="B1480" t="str">
            <v>CONECTOR TIPO SPLIT BOLT PARA CABO 120 MM2</v>
          </cell>
          <cell r="C1480" t="str">
            <v>UN</v>
          </cell>
          <cell r="D1480">
            <v>18.079999999999998</v>
          </cell>
        </row>
        <row r="1481">
          <cell r="A1481" t="str">
            <v>141348</v>
          </cell>
          <cell r="B1481" t="str">
            <v>HASTE DE ATERRAMENTO COPPERWELD 3 M X DIAMETRO 5/8 POLEGADA</v>
          </cell>
          <cell r="C1481" t="str">
            <v>UN</v>
          </cell>
          <cell r="D1481">
            <v>68.88</v>
          </cell>
        </row>
        <row r="1482">
          <cell r="A1482" t="str">
            <v>141349</v>
          </cell>
          <cell r="B1482" t="str">
            <v>POSTE DE ENGASTAR MODELO LP 500/30 DA TROPICO OU SIMILAR</v>
          </cell>
          <cell r="C1482" t="str">
            <v>UN</v>
          </cell>
          <cell r="D1482">
            <v>541.88</v>
          </cell>
        </row>
        <row r="1483">
          <cell r="A1483" t="str">
            <v>141350</v>
          </cell>
          <cell r="B1483" t="str">
            <v>POSTE DE FERRO, DIAMETRO 102 MM, h : 7 M</v>
          </cell>
          <cell r="C1483" t="str">
            <v>UN</v>
          </cell>
          <cell r="D1483">
            <v>546.53</v>
          </cell>
        </row>
        <row r="1484">
          <cell r="A1484" t="str">
            <v>141351</v>
          </cell>
          <cell r="B1484" t="str">
            <v>CONDULETE   1/2 POLEGADA</v>
          </cell>
          <cell r="C1484" t="str">
            <v>UN</v>
          </cell>
          <cell r="D1484">
            <v>5.81</v>
          </cell>
        </row>
        <row r="1485">
          <cell r="A1485" t="str">
            <v>141352</v>
          </cell>
          <cell r="B1485" t="str">
            <v>CONDULETE   3/4 POLEGADA</v>
          </cell>
          <cell r="C1485" t="str">
            <v>UN</v>
          </cell>
          <cell r="D1485">
            <v>5.83</v>
          </cell>
        </row>
        <row r="1486">
          <cell r="A1486" t="str">
            <v>141353</v>
          </cell>
          <cell r="B1486" t="str">
            <v>CONDULETE 1     POLEGADA</v>
          </cell>
          <cell r="C1486" t="str">
            <v>UN</v>
          </cell>
          <cell r="D1486">
            <v>8.32</v>
          </cell>
        </row>
        <row r="1487">
          <cell r="A1487" t="str">
            <v>141354</v>
          </cell>
          <cell r="B1487" t="str">
            <v>CONDULETE 1 1/4 POLEGADA</v>
          </cell>
          <cell r="C1487" t="str">
            <v>UN</v>
          </cell>
          <cell r="D1487">
            <v>12.34</v>
          </cell>
        </row>
        <row r="1488">
          <cell r="A1488" t="str">
            <v>141355</v>
          </cell>
          <cell r="B1488" t="str">
            <v>CONDULETE 1 1/2 POLEGADA</v>
          </cell>
          <cell r="C1488" t="str">
            <v>UN</v>
          </cell>
          <cell r="D1488">
            <v>17.899999999999999</v>
          </cell>
        </row>
        <row r="1489">
          <cell r="A1489" t="str">
            <v>141356</v>
          </cell>
          <cell r="B1489" t="str">
            <v>CONDULETE 2     POLEGADA</v>
          </cell>
          <cell r="C1489" t="str">
            <v>UN</v>
          </cell>
          <cell r="D1489">
            <v>18.16</v>
          </cell>
        </row>
        <row r="1490">
          <cell r="A1490" t="str">
            <v>141357</v>
          </cell>
          <cell r="B1490" t="str">
            <v>CONDULETE 2 1/2 POLEGADA</v>
          </cell>
          <cell r="C1490" t="str">
            <v>UN</v>
          </cell>
          <cell r="D1490">
            <v>42.81</v>
          </cell>
        </row>
        <row r="1491">
          <cell r="A1491" t="str">
            <v>141358</v>
          </cell>
          <cell r="B1491" t="str">
            <v>CONDULETE 3     POLEGADA</v>
          </cell>
          <cell r="C1491" t="str">
            <v>UN</v>
          </cell>
          <cell r="D1491">
            <v>58.75</v>
          </cell>
        </row>
        <row r="1492">
          <cell r="A1492" t="str">
            <v>141359</v>
          </cell>
          <cell r="B1492" t="str">
            <v>CONDULETE 3 1/2 POLEGADA</v>
          </cell>
          <cell r="C1492" t="str">
            <v>UN</v>
          </cell>
          <cell r="D1492">
            <v>67.08</v>
          </cell>
        </row>
        <row r="1493">
          <cell r="A1493" t="str">
            <v>141360</v>
          </cell>
          <cell r="B1493" t="str">
            <v>CONDULETE 4     POLEGADA</v>
          </cell>
          <cell r="C1493" t="str">
            <v>UN</v>
          </cell>
          <cell r="D1493">
            <v>101.73</v>
          </cell>
        </row>
        <row r="1495">
          <cell r="A1495" t="str">
            <v>141400</v>
          </cell>
          <cell r="B1495" t="str">
            <v>ENTRADA GERAL</v>
          </cell>
        </row>
        <row r="1496">
          <cell r="A1496" t="str">
            <v>141401</v>
          </cell>
          <cell r="B1496" t="str">
            <v>CARGA GERAL ATE 10 KW</v>
          </cell>
          <cell r="C1496" t="str">
            <v>UN</v>
          </cell>
          <cell r="D1496">
            <v>680.77</v>
          </cell>
        </row>
        <row r="1497">
          <cell r="A1497" t="str">
            <v>141402</v>
          </cell>
          <cell r="B1497" t="str">
            <v>CARGA DE 10,5 KW A 20 KW</v>
          </cell>
          <cell r="C1497" t="str">
            <v>UN</v>
          </cell>
          <cell r="D1497">
            <v>778.23</v>
          </cell>
        </row>
        <row r="1498">
          <cell r="A1498" t="str">
            <v>141403</v>
          </cell>
          <cell r="B1498" t="str">
            <v>CARGA DE 20,5 KW A 40 KW</v>
          </cell>
          <cell r="C1498" t="str">
            <v>UN</v>
          </cell>
          <cell r="D1498">
            <v>988.07</v>
          </cell>
        </row>
        <row r="1499">
          <cell r="A1499" t="str">
            <v>141404</v>
          </cell>
          <cell r="B1499" t="str">
            <v>CARGA DE 40,5 KW A 60 KW</v>
          </cell>
          <cell r="C1499" t="str">
            <v>UN</v>
          </cell>
          <cell r="D1499">
            <v>1116.28</v>
          </cell>
        </row>
        <row r="1500">
          <cell r="A1500" t="str">
            <v>141405</v>
          </cell>
          <cell r="B1500" t="str">
            <v>CARGA DE 60,5 KW A 80 KW</v>
          </cell>
          <cell r="C1500" t="str">
            <v>UN</v>
          </cell>
          <cell r="D1500">
            <v>1256.1099999999999</v>
          </cell>
        </row>
        <row r="1501">
          <cell r="A1501" t="str">
            <v>141406</v>
          </cell>
          <cell r="B1501" t="str">
            <v>CARGA ACIMA DE 80 KW</v>
          </cell>
          <cell r="C1501" t="str">
            <v>UN</v>
          </cell>
          <cell r="D1501">
            <v>1296.1500000000001</v>
          </cell>
        </row>
        <row r="1503">
          <cell r="A1503" t="str">
            <v>141500</v>
          </cell>
          <cell r="B1503" t="str">
            <v>CAIXA DE MEDIDORES</v>
          </cell>
        </row>
        <row r="1504">
          <cell r="A1504" t="str">
            <v>141501</v>
          </cell>
          <cell r="B1504" t="str">
            <v>ATE 50 A</v>
          </cell>
          <cell r="C1504" t="str">
            <v>UN</v>
          </cell>
          <cell r="D1504">
            <v>729.09</v>
          </cell>
        </row>
        <row r="1505">
          <cell r="A1505" t="str">
            <v>141502</v>
          </cell>
          <cell r="B1505" t="str">
            <v>ACIMA DE 50 A</v>
          </cell>
          <cell r="C1505" t="str">
            <v>UN</v>
          </cell>
          <cell r="D1505">
            <v>1187.8800000000001</v>
          </cell>
        </row>
        <row r="1507">
          <cell r="A1507" t="str">
            <v>141600</v>
          </cell>
          <cell r="B1507" t="str">
            <v>CAIXA DE QUADRO ELETRICO DE COMANDO</v>
          </cell>
        </row>
        <row r="1508">
          <cell r="A1508" t="str">
            <v>141601</v>
          </cell>
          <cell r="B1508" t="str">
            <v>TIPO 1</v>
          </cell>
          <cell r="C1508" t="str">
            <v>UN</v>
          </cell>
          <cell r="D1508">
            <v>1094.03</v>
          </cell>
        </row>
        <row r="1509">
          <cell r="A1509" t="str">
            <v>141602</v>
          </cell>
          <cell r="B1509" t="str">
            <v>TIPO 2</v>
          </cell>
          <cell r="C1509" t="str">
            <v>UN</v>
          </cell>
          <cell r="D1509">
            <v>1294.44</v>
          </cell>
        </row>
        <row r="1510">
          <cell r="A1510" t="str">
            <v>141603</v>
          </cell>
          <cell r="B1510" t="str">
            <v>TIPO 3</v>
          </cell>
          <cell r="C1510" t="str">
            <v>UN</v>
          </cell>
          <cell r="D1510">
            <v>1681.42</v>
          </cell>
        </row>
        <row r="1511">
          <cell r="A1511" t="str">
            <v>141604</v>
          </cell>
          <cell r="B1511" t="str">
            <v>TIPO 4</v>
          </cell>
          <cell r="C1511" t="str">
            <v>UN</v>
          </cell>
          <cell r="D1511">
            <v>904.58</v>
          </cell>
        </row>
        <row r="1512">
          <cell r="A1512" t="str">
            <v>141605</v>
          </cell>
          <cell r="B1512" t="str">
            <v>TIPO 5</v>
          </cell>
          <cell r="C1512" t="str">
            <v>UN</v>
          </cell>
          <cell r="D1512">
            <v>1132.3699999999999</v>
          </cell>
        </row>
        <row r="1513">
          <cell r="A1513" t="str">
            <v>141606</v>
          </cell>
          <cell r="B1513" t="str">
            <v>TIPO 6</v>
          </cell>
          <cell r="C1513" t="str">
            <v>UN</v>
          </cell>
          <cell r="D1513">
            <v>1509.78</v>
          </cell>
        </row>
        <row r="1514">
          <cell r="A1514" t="str">
            <v>141607</v>
          </cell>
          <cell r="B1514" t="str">
            <v>TIPO 7</v>
          </cell>
          <cell r="C1514" t="str">
            <v>UN</v>
          </cell>
          <cell r="D1514">
            <v>1907.55</v>
          </cell>
        </row>
        <row r="1515">
          <cell r="A1515" t="str">
            <v>141608</v>
          </cell>
          <cell r="B1515" t="str">
            <v>TIPO 8</v>
          </cell>
          <cell r="C1515" t="str">
            <v>UN</v>
          </cell>
          <cell r="D1515">
            <v>1428.2</v>
          </cell>
        </row>
        <row r="1516">
          <cell r="A1516" t="str">
            <v>141609</v>
          </cell>
          <cell r="B1516" t="str">
            <v>TIPO 9</v>
          </cell>
          <cell r="C1516" t="str">
            <v>UN</v>
          </cell>
          <cell r="D1516">
            <v>1698.22</v>
          </cell>
        </row>
        <row r="1517">
          <cell r="A1517" t="str">
            <v>141610</v>
          </cell>
          <cell r="B1517" t="str">
            <v>TIPO 10</v>
          </cell>
          <cell r="C1517" t="str">
            <v>UN</v>
          </cell>
          <cell r="D1517">
            <v>1910.81</v>
          </cell>
        </row>
        <row r="1519">
          <cell r="A1519" t="str">
            <v>150000</v>
          </cell>
          <cell r="B1519" t="str">
            <v>INSTALACOES</v>
          </cell>
        </row>
        <row r="1520">
          <cell r="A1520" t="str">
            <v>150100</v>
          </cell>
          <cell r="B1520" t="str">
            <v>INSTALACOES</v>
          </cell>
        </row>
        <row r="1522">
          <cell r="A1522" t="str">
            <v>160000</v>
          </cell>
          <cell r="B1522" t="str">
            <v>INSTALACOES DE PRODUCAO</v>
          </cell>
        </row>
        <row r="1523">
          <cell r="A1523" t="str">
            <v>160100</v>
          </cell>
          <cell r="B1523" t="str">
            <v>INSTALACAO ELETRO-MECANICA DE CONJUNTO MOTO-BOMBA</v>
          </cell>
        </row>
        <row r="1524">
          <cell r="A1524" t="str">
            <v>160101</v>
          </cell>
          <cell r="B1524" t="str">
            <v>DE 01 A 15 CV</v>
          </cell>
          <cell r="C1524" t="str">
            <v>UN</v>
          </cell>
          <cell r="D1524">
            <v>536.74</v>
          </cell>
        </row>
        <row r="1525">
          <cell r="A1525" t="str">
            <v>160102</v>
          </cell>
          <cell r="B1525" t="str">
            <v>DE 15,5 A 50 CV</v>
          </cell>
          <cell r="C1525" t="str">
            <v>UN</v>
          </cell>
          <cell r="D1525">
            <v>722.78</v>
          </cell>
        </row>
        <row r="1526">
          <cell r="A1526" t="str">
            <v>160103</v>
          </cell>
          <cell r="B1526" t="str">
            <v>DE 50,5 A 100 CV</v>
          </cell>
          <cell r="C1526" t="str">
            <v>UN</v>
          </cell>
          <cell r="D1526">
            <v>908.77</v>
          </cell>
        </row>
        <row r="1527">
          <cell r="A1527" t="str">
            <v>160104</v>
          </cell>
          <cell r="B1527" t="str">
            <v>DE 100,5 A 200 CV</v>
          </cell>
          <cell r="C1527" t="str">
            <v>UN</v>
          </cell>
          <cell r="D1527">
            <v>1194.02</v>
          </cell>
        </row>
        <row r="1528">
          <cell r="A1528" t="str">
            <v>160105</v>
          </cell>
          <cell r="B1528" t="str">
            <v>DE 200,5 A 500 CV</v>
          </cell>
          <cell r="C1528" t="str">
            <v>UN</v>
          </cell>
          <cell r="D1528">
            <v>1817.57</v>
          </cell>
        </row>
        <row r="1530">
          <cell r="A1530" t="str">
            <v>160200</v>
          </cell>
          <cell r="B1530" t="str">
            <v>INSTALACAO DE PERFIL I</v>
          </cell>
        </row>
        <row r="1531">
          <cell r="A1531" t="str">
            <v>160201</v>
          </cell>
          <cell r="B1531" t="str">
            <v>4  POLEGADA</v>
          </cell>
          <cell r="C1531" t="str">
            <v>M</v>
          </cell>
          <cell r="D1531">
            <v>51.96</v>
          </cell>
        </row>
        <row r="1532">
          <cell r="A1532" t="str">
            <v>160202</v>
          </cell>
          <cell r="B1532" t="str">
            <v>6  POLEGADA</v>
          </cell>
          <cell r="C1532" t="str">
            <v>M</v>
          </cell>
          <cell r="D1532">
            <v>81.44</v>
          </cell>
        </row>
        <row r="1533">
          <cell r="A1533" t="str">
            <v>160203</v>
          </cell>
          <cell r="B1533" t="str">
            <v>8  POLEGADA</v>
          </cell>
          <cell r="C1533" t="str">
            <v>M</v>
          </cell>
          <cell r="D1533">
            <v>109.23</v>
          </cell>
        </row>
        <row r="1534">
          <cell r="A1534" t="str">
            <v>160204</v>
          </cell>
          <cell r="B1534" t="str">
            <v>10 POLEGADA</v>
          </cell>
          <cell r="C1534" t="str">
            <v>M</v>
          </cell>
          <cell r="D1534">
            <v>152.96</v>
          </cell>
        </row>
        <row r="1535">
          <cell r="A1535" t="str">
            <v>160205</v>
          </cell>
          <cell r="B1535" t="str">
            <v>12 POLEGADA</v>
          </cell>
          <cell r="C1535" t="str">
            <v>M</v>
          </cell>
          <cell r="D1535">
            <v>205.51</v>
          </cell>
        </row>
        <row r="1537">
          <cell r="A1537" t="str">
            <v>160300</v>
          </cell>
          <cell r="B1537" t="str">
            <v>MODULO DOS DECANTADORES DA ETA</v>
          </cell>
        </row>
        <row r="1538">
          <cell r="A1538" t="str">
            <v>160301</v>
          </cell>
          <cell r="B1538" t="str">
            <v>12 L/S</v>
          </cell>
          <cell r="C1538" t="str">
            <v>UN</v>
          </cell>
          <cell r="D1538">
            <v>168.8</v>
          </cell>
        </row>
        <row r="1539">
          <cell r="A1539" t="str">
            <v>160302</v>
          </cell>
          <cell r="B1539" t="str">
            <v>16 L/S</v>
          </cell>
          <cell r="C1539" t="str">
            <v>UN</v>
          </cell>
          <cell r="D1539">
            <v>196.36</v>
          </cell>
        </row>
        <row r="1540">
          <cell r="A1540" t="str">
            <v>160303</v>
          </cell>
          <cell r="B1540" t="str">
            <v>20 L/S</v>
          </cell>
          <cell r="C1540" t="str">
            <v>UN</v>
          </cell>
          <cell r="D1540">
            <v>207.3</v>
          </cell>
        </row>
        <row r="1541">
          <cell r="A1541" t="str">
            <v>160304</v>
          </cell>
          <cell r="B1541" t="str">
            <v>25 L/S</v>
          </cell>
          <cell r="C1541" t="str">
            <v>UN</v>
          </cell>
          <cell r="D1541">
            <v>251.99</v>
          </cell>
        </row>
        <row r="1543">
          <cell r="A1543" t="str">
            <v>160400</v>
          </cell>
          <cell r="B1543" t="str">
            <v>CALHA DE AGUA DE LAVAGEM DA ETA</v>
          </cell>
        </row>
        <row r="1544">
          <cell r="A1544" t="str">
            <v>160401</v>
          </cell>
          <cell r="B1544" t="str">
            <v>12 L/S</v>
          </cell>
          <cell r="C1544" t="str">
            <v>UN</v>
          </cell>
          <cell r="D1544">
            <v>88.47</v>
          </cell>
        </row>
        <row r="1545">
          <cell r="A1545" t="str">
            <v>160402</v>
          </cell>
          <cell r="B1545" t="str">
            <v>16 L/S</v>
          </cell>
          <cell r="C1545" t="str">
            <v>UN</v>
          </cell>
          <cell r="D1545">
            <v>98.77</v>
          </cell>
        </row>
        <row r="1546">
          <cell r="A1546" t="str">
            <v>160403</v>
          </cell>
          <cell r="B1546" t="str">
            <v>20 L/S</v>
          </cell>
          <cell r="C1546" t="str">
            <v>UN</v>
          </cell>
          <cell r="D1546">
            <v>116.3</v>
          </cell>
        </row>
        <row r="1547">
          <cell r="A1547" t="str">
            <v>160404</v>
          </cell>
          <cell r="B1547" t="str">
            <v>25 L/S</v>
          </cell>
          <cell r="C1547" t="str">
            <v>UN</v>
          </cell>
          <cell r="D1547">
            <v>137.63999999999999</v>
          </cell>
        </row>
        <row r="1549">
          <cell r="A1549" t="str">
            <v>160500</v>
          </cell>
          <cell r="B1549" t="str">
            <v>STOP LOG</v>
          </cell>
        </row>
        <row r="1550">
          <cell r="A1550" t="str">
            <v>160501</v>
          </cell>
          <cell r="B1550" t="str">
            <v>MADEIRA</v>
          </cell>
          <cell r="C1550" t="str">
            <v>M2</v>
          </cell>
          <cell r="D1550">
            <v>118.64</v>
          </cell>
        </row>
        <row r="1551">
          <cell r="A1551" t="str">
            <v>160502</v>
          </cell>
          <cell r="B1551" t="str">
            <v>FIBER GLASS</v>
          </cell>
          <cell r="C1551" t="str">
            <v>M2</v>
          </cell>
          <cell r="D1551">
            <v>140.55000000000001</v>
          </cell>
        </row>
        <row r="1552">
          <cell r="A1552" t="str">
            <v>160503</v>
          </cell>
          <cell r="B1552" t="str">
            <v>ACO OU ALUMINIO</v>
          </cell>
          <cell r="C1552" t="str">
            <v>M2</v>
          </cell>
          <cell r="D1552">
            <v>865.68</v>
          </cell>
        </row>
        <row r="1554">
          <cell r="A1554" t="str">
            <v>160600</v>
          </cell>
          <cell r="B1554" t="str">
            <v>MONTAGEM DE COMPORTA CIRCULAR DE FERRO FUNDIDO TIPO SENTIDO DUPLO</v>
          </cell>
        </row>
        <row r="1555">
          <cell r="A1555" t="str">
            <v>160601</v>
          </cell>
          <cell r="B1555" t="str">
            <v>DIAMETRO 200 MM</v>
          </cell>
          <cell r="C1555" t="str">
            <v>UN</v>
          </cell>
          <cell r="D1555">
            <v>596.91</v>
          </cell>
        </row>
        <row r="1556">
          <cell r="A1556" t="str">
            <v>160602</v>
          </cell>
          <cell r="B1556" t="str">
            <v>DIAMETRO 300 MM</v>
          </cell>
          <cell r="C1556" t="str">
            <v>UN</v>
          </cell>
          <cell r="D1556">
            <v>878.39</v>
          </cell>
        </row>
        <row r="1557">
          <cell r="A1557" t="str">
            <v>160603</v>
          </cell>
          <cell r="B1557" t="str">
            <v>DIAMETRO 400 MM</v>
          </cell>
          <cell r="C1557" t="str">
            <v>UN</v>
          </cell>
          <cell r="D1557">
            <v>1051.8800000000001</v>
          </cell>
        </row>
        <row r="1558">
          <cell r="A1558" t="str">
            <v>160604</v>
          </cell>
          <cell r="B1558" t="str">
            <v>DIAMETRO 500 MM</v>
          </cell>
          <cell r="C1558" t="str">
            <v>UN</v>
          </cell>
          <cell r="D1558">
            <v>1297.68</v>
          </cell>
        </row>
        <row r="1559">
          <cell r="A1559" t="str">
            <v>160605</v>
          </cell>
          <cell r="B1559" t="str">
            <v>DIAMETRO 600 MM</v>
          </cell>
          <cell r="C1559" t="str">
            <v>UN</v>
          </cell>
          <cell r="D1559">
            <v>1538.74</v>
          </cell>
        </row>
        <row r="1560">
          <cell r="A1560" t="str">
            <v>160606</v>
          </cell>
          <cell r="B1560" t="str">
            <v>DIAMETRO 700 MM</v>
          </cell>
          <cell r="C1560" t="str">
            <v>UN</v>
          </cell>
          <cell r="D1560">
            <v>1714.52</v>
          </cell>
        </row>
        <row r="1561">
          <cell r="A1561" t="str">
            <v>160607</v>
          </cell>
          <cell r="B1561" t="str">
            <v>DIAMETRO 800 MM</v>
          </cell>
          <cell r="C1561" t="str">
            <v>UN</v>
          </cell>
          <cell r="D1561">
            <v>1935.98</v>
          </cell>
        </row>
        <row r="1562">
          <cell r="A1562" t="str">
            <v>160608</v>
          </cell>
          <cell r="B1562" t="str">
            <v>DIAMETRO 900 MM</v>
          </cell>
          <cell r="C1562" t="str">
            <v>UN</v>
          </cell>
          <cell r="D1562">
            <v>2063.89</v>
          </cell>
        </row>
        <row r="1563">
          <cell r="A1563" t="str">
            <v>160609</v>
          </cell>
          <cell r="B1563" t="str">
            <v>DIAMETRO 1000 MM</v>
          </cell>
          <cell r="C1563" t="str">
            <v>UN</v>
          </cell>
          <cell r="D1563">
            <v>2393.7800000000002</v>
          </cell>
        </row>
        <row r="1564">
          <cell r="A1564" t="str">
            <v>160610</v>
          </cell>
          <cell r="B1564" t="str">
            <v>DIAMETRO 1200 MM</v>
          </cell>
          <cell r="C1564" t="str">
            <v>UN</v>
          </cell>
          <cell r="D1564">
            <v>2719.27</v>
          </cell>
        </row>
        <row r="1565">
          <cell r="A1565" t="str">
            <v>160611</v>
          </cell>
          <cell r="B1565" t="str">
            <v>DIAMETRO 1400 MM</v>
          </cell>
          <cell r="C1565" t="str">
            <v>UN</v>
          </cell>
          <cell r="D1565">
            <v>2974.69</v>
          </cell>
        </row>
        <row r="1566">
          <cell r="A1566" t="str">
            <v>160612</v>
          </cell>
          <cell r="B1566" t="str">
            <v>DIAMETRO 1500 MM</v>
          </cell>
          <cell r="C1566" t="str">
            <v>UN</v>
          </cell>
          <cell r="D1566">
            <v>3346</v>
          </cell>
        </row>
        <row r="1567">
          <cell r="A1567" t="str">
            <v>160613</v>
          </cell>
          <cell r="B1567" t="str">
            <v>DIAMETRO 1800 MM</v>
          </cell>
          <cell r="C1567" t="str">
            <v>UN</v>
          </cell>
          <cell r="D1567">
            <v>4010</v>
          </cell>
        </row>
        <row r="1569">
          <cell r="A1569" t="str">
            <v>160700</v>
          </cell>
          <cell r="B1569" t="str">
            <v>MONTAGEM DE COMPORTA CIRCULAR DE FERRO FUNDIDO TIPO SENTIDO UNICO</v>
          </cell>
        </row>
        <row r="1570">
          <cell r="A1570" t="str">
            <v>160701</v>
          </cell>
          <cell r="B1570" t="str">
            <v>DIAMETRO 200 MM</v>
          </cell>
          <cell r="C1570" t="str">
            <v>UN</v>
          </cell>
          <cell r="D1570">
            <v>459.7</v>
          </cell>
        </row>
        <row r="1571">
          <cell r="A1571" t="str">
            <v>160702</v>
          </cell>
          <cell r="B1571" t="str">
            <v>DIAMETRO 300 MM</v>
          </cell>
          <cell r="C1571" t="str">
            <v>UN</v>
          </cell>
          <cell r="D1571">
            <v>792.98</v>
          </cell>
        </row>
        <row r="1572">
          <cell r="A1572" t="str">
            <v>160703</v>
          </cell>
          <cell r="B1572" t="str">
            <v>DIAMETRO 400 MM</v>
          </cell>
          <cell r="C1572" t="str">
            <v>UN</v>
          </cell>
          <cell r="D1572">
            <v>1044.44</v>
          </cell>
        </row>
        <row r="1573">
          <cell r="A1573" t="str">
            <v>160704</v>
          </cell>
          <cell r="B1573" t="str">
            <v>DIAMETRO 500 MM</v>
          </cell>
          <cell r="C1573" t="str">
            <v>UN</v>
          </cell>
          <cell r="D1573">
            <v>1408.27</v>
          </cell>
        </row>
        <row r="1574">
          <cell r="A1574" t="str">
            <v>160705</v>
          </cell>
          <cell r="B1574" t="str">
            <v>DIAMETRO 600 MM</v>
          </cell>
          <cell r="C1574" t="str">
            <v>UN</v>
          </cell>
          <cell r="D1574">
            <v>1530.83</v>
          </cell>
        </row>
        <row r="1575">
          <cell r="A1575" t="str">
            <v>160706</v>
          </cell>
          <cell r="B1575" t="str">
            <v>DIAMETRO 700 MM</v>
          </cell>
          <cell r="C1575" t="str">
            <v>UN</v>
          </cell>
          <cell r="D1575">
            <v>1732.75</v>
          </cell>
        </row>
        <row r="1576">
          <cell r="A1576" t="str">
            <v>160707</v>
          </cell>
          <cell r="B1576" t="str">
            <v>DIAMETRO 800 MM</v>
          </cell>
          <cell r="C1576" t="str">
            <v>UN</v>
          </cell>
          <cell r="D1576">
            <v>1907.28</v>
          </cell>
        </row>
        <row r="1577">
          <cell r="A1577" t="str">
            <v>160708</v>
          </cell>
          <cell r="B1577" t="str">
            <v>DIAMETRO 900 MM</v>
          </cell>
          <cell r="C1577" t="str">
            <v>UN</v>
          </cell>
          <cell r="D1577">
            <v>2152.3200000000002</v>
          </cell>
        </row>
        <row r="1578">
          <cell r="A1578" t="str">
            <v>160709</v>
          </cell>
          <cell r="B1578" t="str">
            <v>DIAMETRO 1000 MM</v>
          </cell>
          <cell r="C1578" t="str">
            <v>UN</v>
          </cell>
          <cell r="D1578">
            <v>2371.44</v>
          </cell>
        </row>
        <row r="1579">
          <cell r="A1579" t="str">
            <v>160710</v>
          </cell>
          <cell r="B1579" t="str">
            <v>DIAMETRO 1200 MM</v>
          </cell>
          <cell r="C1579" t="str">
            <v>UN</v>
          </cell>
          <cell r="D1579">
            <v>3412.46</v>
          </cell>
        </row>
        <row r="1581">
          <cell r="A1581" t="str">
            <v>160800</v>
          </cell>
          <cell r="B1581" t="str">
            <v>MONTAGEM DE ADUFAS SIMPLES DE PAREDE DE FERRO FUNDIDO</v>
          </cell>
        </row>
        <row r="1582">
          <cell r="A1582" t="str">
            <v>160801</v>
          </cell>
          <cell r="B1582" t="str">
            <v>DIAMETRO 100 MM</v>
          </cell>
          <cell r="C1582" t="str">
            <v>UN</v>
          </cell>
          <cell r="D1582">
            <v>205.11</v>
          </cell>
        </row>
        <row r="1583">
          <cell r="A1583" t="str">
            <v>160802</v>
          </cell>
          <cell r="B1583" t="str">
            <v>DIAMETRO 150 MM</v>
          </cell>
          <cell r="C1583" t="str">
            <v>UN</v>
          </cell>
          <cell r="D1583">
            <v>272.42</v>
          </cell>
        </row>
        <row r="1584">
          <cell r="A1584" t="str">
            <v>160803</v>
          </cell>
          <cell r="B1584" t="str">
            <v>DIAMETRO 200 MM</v>
          </cell>
          <cell r="C1584" t="str">
            <v>UN</v>
          </cell>
          <cell r="D1584">
            <v>346.94</v>
          </cell>
        </row>
        <row r="1585">
          <cell r="A1585" t="str">
            <v>160804</v>
          </cell>
          <cell r="B1585" t="str">
            <v>DIAMETRO 250 MM</v>
          </cell>
          <cell r="C1585" t="str">
            <v>UN</v>
          </cell>
          <cell r="D1585">
            <v>467.96</v>
          </cell>
        </row>
        <row r="1586">
          <cell r="A1586" t="str">
            <v>160805</v>
          </cell>
          <cell r="B1586" t="str">
            <v>DIAMETRO 300 MM</v>
          </cell>
          <cell r="C1586" t="str">
            <v>UN</v>
          </cell>
          <cell r="D1586">
            <v>540.69000000000005</v>
          </cell>
        </row>
        <row r="1587">
          <cell r="A1587" t="str">
            <v>160806</v>
          </cell>
          <cell r="B1587" t="str">
            <v>DIAMETRO 400 MM</v>
          </cell>
          <cell r="C1587" t="str">
            <v>UN</v>
          </cell>
          <cell r="D1587">
            <v>721.8</v>
          </cell>
        </row>
        <row r="1588">
          <cell r="A1588" t="str">
            <v>160807</v>
          </cell>
          <cell r="B1588" t="str">
            <v>DIAMETRO 500 MM</v>
          </cell>
          <cell r="C1588" t="str">
            <v>UN</v>
          </cell>
          <cell r="D1588">
            <v>856.33</v>
          </cell>
        </row>
        <row r="1589">
          <cell r="A1589" t="str">
            <v>160808</v>
          </cell>
          <cell r="B1589" t="str">
            <v>DIAMETRO 600 MM</v>
          </cell>
          <cell r="C1589" t="str">
            <v>UN</v>
          </cell>
          <cell r="D1589">
            <v>1084.94</v>
          </cell>
        </row>
        <row r="1591">
          <cell r="A1591" t="str">
            <v>160900</v>
          </cell>
          <cell r="B1591" t="str">
            <v>MONTAGEM DE ADUFAS SIMPLES DE FUNDO DE FERRO FUNDIDO</v>
          </cell>
        </row>
        <row r="1592">
          <cell r="A1592" t="str">
            <v>160901</v>
          </cell>
          <cell r="B1592" t="str">
            <v>DIAMETRO 100 MM</v>
          </cell>
          <cell r="C1592" t="str">
            <v>UN</v>
          </cell>
          <cell r="D1592">
            <v>183.88</v>
          </cell>
        </row>
        <row r="1593">
          <cell r="A1593" t="str">
            <v>160902</v>
          </cell>
          <cell r="B1593" t="str">
            <v>DIAMETRO 150 MM</v>
          </cell>
          <cell r="C1593" t="str">
            <v>UN</v>
          </cell>
          <cell r="D1593">
            <v>270.08</v>
          </cell>
        </row>
        <row r="1594">
          <cell r="A1594" t="str">
            <v>160903</v>
          </cell>
          <cell r="B1594" t="str">
            <v>DIAMETRO 200 MM</v>
          </cell>
          <cell r="C1594" t="str">
            <v>UN</v>
          </cell>
          <cell r="D1594">
            <v>296.92</v>
          </cell>
        </row>
        <row r="1595">
          <cell r="A1595" t="str">
            <v>160904</v>
          </cell>
          <cell r="B1595" t="str">
            <v>DIAMETRO 250 MM</v>
          </cell>
          <cell r="C1595" t="str">
            <v>UN</v>
          </cell>
          <cell r="D1595">
            <v>328.96</v>
          </cell>
        </row>
        <row r="1596">
          <cell r="A1596" t="str">
            <v>160905</v>
          </cell>
          <cell r="B1596" t="str">
            <v>DIAMETRO 300 MM</v>
          </cell>
          <cell r="C1596" t="str">
            <v>UN</v>
          </cell>
          <cell r="D1596">
            <v>399.53</v>
          </cell>
        </row>
        <row r="1597">
          <cell r="A1597" t="str">
            <v>160906</v>
          </cell>
          <cell r="B1597" t="str">
            <v>DIAMETRO 400 MM</v>
          </cell>
          <cell r="C1597" t="str">
            <v>UN</v>
          </cell>
          <cell r="D1597">
            <v>515.6</v>
          </cell>
        </row>
        <row r="1599">
          <cell r="A1599" t="str">
            <v>161000</v>
          </cell>
          <cell r="B1599" t="str">
            <v>MONTAGEM EM GERAL</v>
          </cell>
        </row>
        <row r="1600">
          <cell r="A1600" t="str">
            <v>161001</v>
          </cell>
          <cell r="B1600" t="str">
            <v>CHICANAS DO FLOCULADOR</v>
          </cell>
          <cell r="C1600" t="str">
            <v>M2</v>
          </cell>
          <cell r="D1600">
            <v>87.71</v>
          </cell>
        </row>
        <row r="1601">
          <cell r="A1601" t="str">
            <v>161002</v>
          </cell>
          <cell r="B1601" t="str">
            <v>CORTINA DE MADEIRA</v>
          </cell>
          <cell r="C1601" t="str">
            <v>M2</v>
          </cell>
          <cell r="D1601">
            <v>101.51</v>
          </cell>
        </row>
        <row r="1602">
          <cell r="A1602" t="str">
            <v>161003</v>
          </cell>
          <cell r="B1602" t="str">
            <v>DISPOSITIVO BASCULANTE</v>
          </cell>
          <cell r="C1602" t="str">
            <v>UN</v>
          </cell>
          <cell r="D1602">
            <v>60.11</v>
          </cell>
        </row>
        <row r="1603">
          <cell r="A1603" t="str">
            <v>161004</v>
          </cell>
          <cell r="B1603" t="str">
            <v>VERTEDOR RETANGULAR DE MADEIRA</v>
          </cell>
          <cell r="C1603" t="str">
            <v>M2</v>
          </cell>
          <cell r="D1603">
            <v>237.84</v>
          </cell>
        </row>
        <row r="1604">
          <cell r="A1604" t="str">
            <v>161005</v>
          </cell>
          <cell r="B1604" t="str">
            <v>VERTEDOR TRIANGULAR DE ALUMINIO</v>
          </cell>
          <cell r="C1604" t="str">
            <v>M2</v>
          </cell>
          <cell r="D1604">
            <v>505.42</v>
          </cell>
        </row>
        <row r="1605">
          <cell r="A1605" t="str">
            <v>161006</v>
          </cell>
          <cell r="B1605" t="str">
            <v>ALAVANCA DE MANOBRA VALVULA BORBOLETA</v>
          </cell>
          <cell r="C1605" t="str">
            <v>UN</v>
          </cell>
          <cell r="D1605">
            <v>417.03</v>
          </cell>
        </row>
        <row r="1606">
          <cell r="A1606" t="str">
            <v>161007</v>
          </cell>
          <cell r="B1606" t="str">
            <v>SARILHO</v>
          </cell>
          <cell r="C1606" t="str">
            <v>UN</v>
          </cell>
          <cell r="D1606">
            <v>590.54</v>
          </cell>
        </row>
        <row r="1607">
          <cell r="A1607" t="str">
            <v>161008</v>
          </cell>
          <cell r="B1607" t="str">
            <v>PLACA DE ORIFICIO</v>
          </cell>
          <cell r="C1607" t="str">
            <v>UN</v>
          </cell>
          <cell r="D1607">
            <v>50.92</v>
          </cell>
        </row>
        <row r="1608">
          <cell r="A1608" t="str">
            <v>161009</v>
          </cell>
          <cell r="B1608" t="str">
            <v>MEDIDOR DE VAZAO</v>
          </cell>
          <cell r="C1608" t="str">
            <v>UN</v>
          </cell>
          <cell r="D1608">
            <v>54.83</v>
          </cell>
        </row>
        <row r="1609">
          <cell r="A1609" t="str">
            <v>161010</v>
          </cell>
          <cell r="B1609" t="str">
            <v>DISPOSITIVO DE COLETA DE AGUA DECANTADA</v>
          </cell>
          <cell r="C1609" t="str">
            <v>M</v>
          </cell>
          <cell r="D1609">
            <v>46.97</v>
          </cell>
        </row>
        <row r="1610">
          <cell r="A1610" t="str">
            <v>161011</v>
          </cell>
          <cell r="B1610" t="str">
            <v>INSTALACAO DE AGITADOR</v>
          </cell>
          <cell r="C1610" t="str">
            <v>UN</v>
          </cell>
          <cell r="D1610">
            <v>33.44</v>
          </cell>
        </row>
        <row r="1611">
          <cell r="A1611" t="str">
            <v>161012</v>
          </cell>
          <cell r="B1611" t="str">
            <v>INSTALACAO DE BOMBA DOSADORA</v>
          </cell>
          <cell r="C1611" t="str">
            <v>UN</v>
          </cell>
          <cell r="D1611">
            <v>65.099999999999994</v>
          </cell>
        </row>
        <row r="1612">
          <cell r="A1612" t="str">
            <v>161013</v>
          </cell>
          <cell r="B1612" t="str">
            <v>COCHO DE MADEIRA</v>
          </cell>
          <cell r="C1612" t="str">
            <v>UN</v>
          </cell>
          <cell r="D1612">
            <v>63.6</v>
          </cell>
        </row>
        <row r="1613">
          <cell r="A1613" t="str">
            <v>161014</v>
          </cell>
          <cell r="B1613" t="str">
            <v>INSTALACAO DE CORRENTE DE FERRO</v>
          </cell>
          <cell r="C1613" t="str">
            <v>KG</v>
          </cell>
          <cell r="D1613">
            <v>6.27</v>
          </cell>
        </row>
        <row r="1614">
          <cell r="A1614" t="str">
            <v>161015</v>
          </cell>
          <cell r="B1614" t="str">
            <v>INSTALACAO DE CESTO METALICO</v>
          </cell>
          <cell r="C1614" t="str">
            <v>UN</v>
          </cell>
          <cell r="D1614">
            <v>361.7</v>
          </cell>
        </row>
        <row r="1615">
          <cell r="A1615" t="str">
            <v>161016</v>
          </cell>
          <cell r="B1615" t="str">
            <v>INSTALACAO DE ANTEPARO</v>
          </cell>
          <cell r="C1615" t="str">
            <v>UN</v>
          </cell>
          <cell r="D1615">
            <v>63.65</v>
          </cell>
        </row>
        <row r="1616">
          <cell r="A1616" t="str">
            <v>161017</v>
          </cell>
          <cell r="B1616" t="str">
            <v>INSTALACAO DE HASTE DE PROLONGAMENTO COM VOLANTE</v>
          </cell>
          <cell r="C1616" t="str">
            <v>M</v>
          </cell>
          <cell r="D1616">
            <v>34.83</v>
          </cell>
        </row>
        <row r="1617">
          <cell r="A1617" t="str">
            <v>161018</v>
          </cell>
          <cell r="B1617" t="str">
            <v>INSTALACAO DE RESPIRO</v>
          </cell>
          <cell r="C1617" t="str">
            <v>UN</v>
          </cell>
          <cell r="D1617">
            <v>100.85</v>
          </cell>
        </row>
        <row r="1618">
          <cell r="A1618" t="str">
            <v>161019</v>
          </cell>
          <cell r="B1618" t="str">
            <v>COLOCACAO DE CALHA PARSHALL W: 6 POLEGADA</v>
          </cell>
          <cell r="C1618" t="str">
            <v>UN</v>
          </cell>
          <cell r="D1618">
            <v>1061.27</v>
          </cell>
        </row>
        <row r="1619">
          <cell r="A1619" t="str">
            <v>161020</v>
          </cell>
          <cell r="B1619" t="str">
            <v>COLOCACAO DE CALHA PARSHALL W : 3 POLEGADA</v>
          </cell>
          <cell r="C1619" t="str">
            <v>UN</v>
          </cell>
          <cell r="D1619">
            <v>622.37</v>
          </cell>
        </row>
        <row r="1620">
          <cell r="A1620" t="str">
            <v>161021</v>
          </cell>
          <cell r="B1620" t="str">
            <v>INSTALACAO DE TALHA E TROLEY MANUAL DE 1 TONELADA</v>
          </cell>
          <cell r="C1620" t="str">
            <v>UN</v>
          </cell>
          <cell r="D1620">
            <v>1939.48</v>
          </cell>
        </row>
        <row r="1622">
          <cell r="A1622" t="str">
            <v>161100</v>
          </cell>
          <cell r="B1622" t="str">
            <v>LEITO FILTRANTE</v>
          </cell>
        </row>
        <row r="1623">
          <cell r="A1623" t="str">
            <v>161101</v>
          </cell>
          <cell r="B1623" t="str">
            <v>COLOCACAO E APILOAMENTO DE TERRA NO FILTRO</v>
          </cell>
          <cell r="C1623" t="str">
            <v>M3</v>
          </cell>
          <cell r="D1623">
            <v>29.43</v>
          </cell>
        </row>
        <row r="1624">
          <cell r="A1624" t="str">
            <v>161102</v>
          </cell>
          <cell r="B1624" t="str">
            <v>FORNECIMENTO E ENCHIMENTO DO FILTRO COM BRITA N. 4</v>
          </cell>
          <cell r="C1624" t="str">
            <v>M3</v>
          </cell>
          <cell r="D1624">
            <v>70.64</v>
          </cell>
        </row>
        <row r="1625">
          <cell r="A1625" t="str">
            <v>161103</v>
          </cell>
          <cell r="B1625" t="str">
            <v>COLOCACAO DE AREIA NOS FILTROS</v>
          </cell>
          <cell r="C1625" t="str">
            <v>M3</v>
          </cell>
          <cell r="D1625">
            <v>29.43</v>
          </cell>
        </row>
        <row r="1626">
          <cell r="A1626" t="str">
            <v>161104</v>
          </cell>
          <cell r="B1626" t="str">
            <v>COLOCACAO DE PEDREGULHO NOS FILTROS</v>
          </cell>
          <cell r="C1626" t="str">
            <v>M3</v>
          </cell>
          <cell r="D1626">
            <v>32.21</v>
          </cell>
        </row>
        <row r="1627">
          <cell r="A1627" t="str">
            <v>161105</v>
          </cell>
          <cell r="B1627" t="str">
            <v>COLOCACAO DE ANTRACITO NOS FILTROS</v>
          </cell>
          <cell r="C1627" t="str">
            <v>M3</v>
          </cell>
          <cell r="D1627">
            <v>29.43</v>
          </cell>
        </row>
        <row r="1628">
          <cell r="A1628" t="str">
            <v>161106</v>
          </cell>
          <cell r="B1628" t="str">
            <v>ASSENTAMENTO DE BLOCOS LEOPOLD</v>
          </cell>
          <cell r="C1628" t="str">
            <v>M2</v>
          </cell>
          <cell r="D1628">
            <v>35.43</v>
          </cell>
        </row>
        <row r="1629">
          <cell r="A1629" t="str">
            <v>161107</v>
          </cell>
          <cell r="B1629" t="str">
            <v>COLOCACAO DE LONA PLASTICA</v>
          </cell>
          <cell r="C1629" t="str">
            <v>M2</v>
          </cell>
          <cell r="D1629">
            <v>6.61</v>
          </cell>
        </row>
        <row r="1631">
          <cell r="A1631" t="str">
            <v>161200</v>
          </cell>
          <cell r="B1631" t="str">
            <v>MONTAGEM DE TUBOS DE FERRO FUNDIDO (P/P)</v>
          </cell>
        </row>
        <row r="1632">
          <cell r="A1632" t="str">
            <v>161201</v>
          </cell>
          <cell r="B1632" t="str">
            <v>DIAMETRO 100 MM</v>
          </cell>
          <cell r="C1632" t="str">
            <v>M</v>
          </cell>
          <cell r="D1632">
            <v>5.41</v>
          </cell>
        </row>
        <row r="1633">
          <cell r="A1633" t="str">
            <v>161202</v>
          </cell>
          <cell r="B1633" t="str">
            <v>DIAMETRO 150 MM</v>
          </cell>
          <cell r="C1633" t="str">
            <v>M</v>
          </cell>
          <cell r="D1633">
            <v>7.12</v>
          </cell>
        </row>
        <row r="1634">
          <cell r="A1634" t="str">
            <v>161203</v>
          </cell>
          <cell r="B1634" t="str">
            <v>DIAMETRO 200 MM</v>
          </cell>
          <cell r="C1634" t="str">
            <v>M</v>
          </cell>
          <cell r="D1634">
            <v>14.94</v>
          </cell>
        </row>
        <row r="1635">
          <cell r="A1635" t="str">
            <v>161204</v>
          </cell>
          <cell r="B1635" t="str">
            <v>DIAMETRO 250 MM</v>
          </cell>
          <cell r="C1635" t="str">
            <v>M</v>
          </cell>
          <cell r="D1635">
            <v>18.260000000000002</v>
          </cell>
        </row>
        <row r="1636">
          <cell r="A1636" t="str">
            <v>161205</v>
          </cell>
          <cell r="B1636" t="str">
            <v>DIAMETRO 300 MM</v>
          </cell>
          <cell r="C1636" t="str">
            <v>M</v>
          </cell>
          <cell r="D1636">
            <v>21.61</v>
          </cell>
        </row>
        <row r="1637">
          <cell r="A1637" t="str">
            <v>161206</v>
          </cell>
          <cell r="B1637" t="str">
            <v>DIAMETRO 400 MM</v>
          </cell>
          <cell r="C1637" t="str">
            <v>M</v>
          </cell>
          <cell r="D1637">
            <v>28.87</v>
          </cell>
        </row>
        <row r="1638">
          <cell r="A1638" t="str">
            <v>161207</v>
          </cell>
          <cell r="B1638" t="str">
            <v>DIAMETRO 500 MM</v>
          </cell>
          <cell r="C1638" t="str">
            <v>M</v>
          </cell>
          <cell r="D1638">
            <v>37.75</v>
          </cell>
        </row>
        <row r="1639">
          <cell r="A1639" t="str">
            <v>161208</v>
          </cell>
          <cell r="B1639" t="str">
            <v>DIAMETRO 600 MM</v>
          </cell>
          <cell r="C1639" t="str">
            <v>M</v>
          </cell>
          <cell r="D1639">
            <v>23.47</v>
          </cell>
        </row>
        <row r="1640">
          <cell r="A1640" t="str">
            <v>161209</v>
          </cell>
          <cell r="B1640" t="str">
            <v>DIAMETRO 700 MM</v>
          </cell>
          <cell r="C1640" t="str">
            <v>M</v>
          </cell>
          <cell r="D1640">
            <v>29.02</v>
          </cell>
        </row>
        <row r="1641">
          <cell r="A1641" t="str">
            <v>161210</v>
          </cell>
          <cell r="B1641" t="str">
            <v>DIAMETRO 800 MM</v>
          </cell>
          <cell r="C1641" t="str">
            <v>M</v>
          </cell>
          <cell r="D1641">
            <v>35.47</v>
          </cell>
        </row>
        <row r="1642">
          <cell r="A1642" t="str">
            <v>161211</v>
          </cell>
          <cell r="B1642" t="str">
            <v>DIAMETRO 900 MM</v>
          </cell>
          <cell r="C1642" t="str">
            <v>M</v>
          </cell>
          <cell r="D1642">
            <v>41.56</v>
          </cell>
        </row>
        <row r="1643">
          <cell r="A1643" t="str">
            <v>161212</v>
          </cell>
          <cell r="B1643" t="str">
            <v>DIAMETRO 1000 MM</v>
          </cell>
          <cell r="C1643" t="str">
            <v>M</v>
          </cell>
          <cell r="D1643">
            <v>50.65</v>
          </cell>
        </row>
        <row r="1645">
          <cell r="A1645" t="str">
            <v>161300</v>
          </cell>
          <cell r="B1645" t="str">
            <v>MONTAGEM DE CONEXOES DE JUNTA TIPO JM (B/F)</v>
          </cell>
        </row>
        <row r="1646">
          <cell r="A1646" t="str">
            <v>161301</v>
          </cell>
          <cell r="B1646" t="str">
            <v>DIAMETRO 100 MM</v>
          </cell>
          <cell r="C1646" t="str">
            <v>UN</v>
          </cell>
          <cell r="D1646">
            <v>4.5599999999999996</v>
          </cell>
        </row>
        <row r="1647">
          <cell r="A1647" t="str">
            <v>161302</v>
          </cell>
          <cell r="B1647" t="str">
            <v>DIAMETRO 150 MM</v>
          </cell>
          <cell r="C1647" t="str">
            <v>UN</v>
          </cell>
          <cell r="D1647">
            <v>6.37</v>
          </cell>
        </row>
        <row r="1648">
          <cell r="A1648" t="str">
            <v>161303</v>
          </cell>
          <cell r="B1648" t="str">
            <v>DIAMETRO 200 MM</v>
          </cell>
          <cell r="C1648" t="str">
            <v>UN</v>
          </cell>
          <cell r="D1648">
            <v>7.63</v>
          </cell>
        </row>
        <row r="1649">
          <cell r="A1649" t="str">
            <v>161304</v>
          </cell>
          <cell r="B1649" t="str">
            <v>DIAMETRO 250 MM</v>
          </cell>
          <cell r="C1649" t="str">
            <v>UN</v>
          </cell>
          <cell r="D1649">
            <v>9.8800000000000008</v>
          </cell>
        </row>
        <row r="1650">
          <cell r="A1650" t="str">
            <v>161305</v>
          </cell>
          <cell r="B1650" t="str">
            <v>DIAMETRO 300 MM</v>
          </cell>
          <cell r="C1650" t="str">
            <v>UN</v>
          </cell>
          <cell r="D1650">
            <v>12.83</v>
          </cell>
        </row>
        <row r="1651">
          <cell r="A1651" t="str">
            <v>161306</v>
          </cell>
          <cell r="B1651" t="str">
            <v>DIAMETRO 400 MM</v>
          </cell>
          <cell r="C1651" t="str">
            <v>UN</v>
          </cell>
          <cell r="D1651">
            <v>17.48</v>
          </cell>
        </row>
        <row r="1652">
          <cell r="A1652" t="str">
            <v>161307</v>
          </cell>
          <cell r="B1652" t="str">
            <v>DIAMETRO 500 MM</v>
          </cell>
          <cell r="C1652" t="str">
            <v>UN</v>
          </cell>
          <cell r="D1652">
            <v>22.75</v>
          </cell>
        </row>
        <row r="1653">
          <cell r="A1653" t="str">
            <v>161308</v>
          </cell>
          <cell r="B1653" t="str">
            <v>DIAMETRO 600 MM</v>
          </cell>
          <cell r="C1653" t="str">
            <v>UN</v>
          </cell>
          <cell r="D1653">
            <v>29.45</v>
          </cell>
        </row>
        <row r="1654">
          <cell r="A1654" t="str">
            <v>161309</v>
          </cell>
          <cell r="B1654" t="str">
            <v>DIAMETRO 700 MM</v>
          </cell>
          <cell r="C1654" t="str">
            <v>UN</v>
          </cell>
          <cell r="D1654">
            <v>39.42</v>
          </cell>
        </row>
        <row r="1655">
          <cell r="A1655" t="str">
            <v>161310</v>
          </cell>
          <cell r="B1655" t="str">
            <v>DIAMETRO 800 MM</v>
          </cell>
          <cell r="C1655" t="str">
            <v>UN</v>
          </cell>
          <cell r="D1655">
            <v>55.36</v>
          </cell>
        </row>
        <row r="1656">
          <cell r="A1656" t="str">
            <v>161311</v>
          </cell>
          <cell r="B1656" t="str">
            <v>DIAMETRO 900 MM</v>
          </cell>
          <cell r="C1656" t="str">
            <v>UN</v>
          </cell>
          <cell r="D1656">
            <v>66.459999999999994</v>
          </cell>
        </row>
        <row r="1657">
          <cell r="A1657" t="str">
            <v>161312</v>
          </cell>
          <cell r="B1657" t="str">
            <v>DIAMETRO 1000 MM</v>
          </cell>
          <cell r="C1657" t="str">
            <v>UN</v>
          </cell>
          <cell r="D1657">
            <v>80.02</v>
          </cell>
        </row>
        <row r="1659">
          <cell r="A1659" t="str">
            <v>161400</v>
          </cell>
          <cell r="B1659" t="str">
            <v>MONTAGEM DE CONEXOES DE JUNTA TIPO JE (PB)</v>
          </cell>
        </row>
        <row r="1660">
          <cell r="A1660" t="str">
            <v>161401</v>
          </cell>
          <cell r="B1660" t="str">
            <v>DIAMETRO 100 MM</v>
          </cell>
          <cell r="C1660" t="str">
            <v>UN</v>
          </cell>
          <cell r="D1660">
            <v>4.04</v>
          </cell>
        </row>
        <row r="1661">
          <cell r="A1661" t="str">
            <v>161402</v>
          </cell>
          <cell r="B1661" t="str">
            <v>DIAMETRO 150 MM</v>
          </cell>
          <cell r="C1661" t="str">
            <v>UN</v>
          </cell>
          <cell r="D1661">
            <v>4.4400000000000004</v>
          </cell>
        </row>
        <row r="1662">
          <cell r="A1662" t="str">
            <v>161403</v>
          </cell>
          <cell r="B1662" t="str">
            <v>DIAMETRO 200 MM</v>
          </cell>
          <cell r="C1662" t="str">
            <v>UN</v>
          </cell>
          <cell r="D1662">
            <v>5.87</v>
          </cell>
        </row>
        <row r="1663">
          <cell r="A1663" t="str">
            <v>161404</v>
          </cell>
          <cell r="B1663" t="str">
            <v>DIAMETRO 250 MM</v>
          </cell>
          <cell r="C1663" t="str">
            <v>UN</v>
          </cell>
          <cell r="D1663">
            <v>7.08</v>
          </cell>
        </row>
        <row r="1664">
          <cell r="A1664" t="str">
            <v>161405</v>
          </cell>
          <cell r="B1664" t="str">
            <v>DIAMETRO 300 MM</v>
          </cell>
          <cell r="C1664" t="str">
            <v>UN</v>
          </cell>
          <cell r="D1664">
            <v>8.59</v>
          </cell>
        </row>
        <row r="1665">
          <cell r="A1665" t="str">
            <v>161406</v>
          </cell>
          <cell r="B1665" t="str">
            <v>DIAMETRO 400 MM</v>
          </cell>
          <cell r="C1665" t="str">
            <v>UN</v>
          </cell>
          <cell r="D1665">
            <v>11.18</v>
          </cell>
        </row>
        <row r="1666">
          <cell r="A1666" t="str">
            <v>161407</v>
          </cell>
          <cell r="B1666" t="str">
            <v>DIAMETRO 500 MM</v>
          </cell>
          <cell r="C1666" t="str">
            <v>UN</v>
          </cell>
          <cell r="D1666">
            <v>13.61</v>
          </cell>
        </row>
        <row r="1667">
          <cell r="A1667" t="str">
            <v>161408</v>
          </cell>
          <cell r="B1667" t="str">
            <v>DIAMETRO 600 MM</v>
          </cell>
          <cell r="C1667" t="str">
            <v>UN</v>
          </cell>
          <cell r="D1667">
            <v>16.45</v>
          </cell>
        </row>
        <row r="1668">
          <cell r="A1668" t="str">
            <v>161409</v>
          </cell>
          <cell r="B1668" t="str">
            <v>DIAMETRO 700 MM</v>
          </cell>
          <cell r="C1668" t="str">
            <v>UN</v>
          </cell>
          <cell r="D1668">
            <v>20.45</v>
          </cell>
        </row>
        <row r="1669">
          <cell r="A1669" t="str">
            <v>161410</v>
          </cell>
          <cell r="B1669" t="str">
            <v>DIAMETRO 800 MM</v>
          </cell>
          <cell r="C1669" t="str">
            <v>UN</v>
          </cell>
          <cell r="D1669">
            <v>24.67</v>
          </cell>
        </row>
        <row r="1670">
          <cell r="A1670" t="str">
            <v>161411</v>
          </cell>
          <cell r="B1670" t="str">
            <v>DIAMETRO 900 MM</v>
          </cell>
          <cell r="C1670" t="str">
            <v>UN</v>
          </cell>
          <cell r="D1670">
            <v>29.64</v>
          </cell>
        </row>
        <row r="1671">
          <cell r="A1671" t="str">
            <v>161412</v>
          </cell>
          <cell r="B1671" t="str">
            <v>DIAMETRO 1000 MM</v>
          </cell>
          <cell r="C1671" t="str">
            <v>UN</v>
          </cell>
          <cell r="D1671">
            <v>35.93</v>
          </cell>
        </row>
        <row r="1673">
          <cell r="A1673" t="str">
            <v>161500</v>
          </cell>
          <cell r="B1673" t="str">
            <v>MONTAGEM DE CONEXOES DE JUNTA FLAGEADA</v>
          </cell>
        </row>
        <row r="1674">
          <cell r="A1674" t="str">
            <v>161501</v>
          </cell>
          <cell r="B1674" t="str">
            <v>DIAMETRO 100 MM</v>
          </cell>
          <cell r="C1674" t="str">
            <v>UN</v>
          </cell>
          <cell r="D1674">
            <v>4.93</v>
          </cell>
        </row>
        <row r="1675">
          <cell r="A1675" t="str">
            <v>161502</v>
          </cell>
          <cell r="B1675" t="str">
            <v>DIAMETRO 150 MM</v>
          </cell>
          <cell r="C1675" t="str">
            <v>UN</v>
          </cell>
          <cell r="D1675">
            <v>6.96</v>
          </cell>
        </row>
        <row r="1676">
          <cell r="A1676" t="str">
            <v>161503</v>
          </cell>
          <cell r="B1676" t="str">
            <v>DIAMETRO 200 MM</v>
          </cell>
          <cell r="C1676" t="str">
            <v>UN</v>
          </cell>
          <cell r="D1676">
            <v>8.4499999999999993</v>
          </cell>
        </row>
        <row r="1677">
          <cell r="A1677" t="str">
            <v>161504</v>
          </cell>
          <cell r="B1677" t="str">
            <v>DIAMETRO 250 MM</v>
          </cell>
          <cell r="C1677" t="str">
            <v>UN</v>
          </cell>
          <cell r="D1677">
            <v>11.02</v>
          </cell>
        </row>
        <row r="1678">
          <cell r="A1678" t="str">
            <v>161505</v>
          </cell>
          <cell r="B1678" t="str">
            <v>DIAMETRO 300 MM</v>
          </cell>
          <cell r="C1678" t="str">
            <v>UN</v>
          </cell>
          <cell r="D1678">
            <v>14.32</v>
          </cell>
        </row>
        <row r="1679">
          <cell r="A1679" t="str">
            <v>161506</v>
          </cell>
          <cell r="B1679" t="str">
            <v>DIAMETRO 400 MM</v>
          </cell>
          <cell r="C1679" t="str">
            <v>UN</v>
          </cell>
          <cell r="D1679">
            <v>19.41</v>
          </cell>
        </row>
        <row r="1680">
          <cell r="A1680" t="str">
            <v>161507</v>
          </cell>
          <cell r="B1680" t="str">
            <v>DIAMETRO 500 MM</v>
          </cell>
          <cell r="C1680" t="str">
            <v>UN</v>
          </cell>
          <cell r="D1680">
            <v>25.29</v>
          </cell>
        </row>
        <row r="1681">
          <cell r="A1681" t="str">
            <v>161508</v>
          </cell>
          <cell r="B1681" t="str">
            <v>DIAMETRO 600 MM</v>
          </cell>
          <cell r="C1681" t="str">
            <v>UN</v>
          </cell>
          <cell r="D1681">
            <v>32.82</v>
          </cell>
        </row>
        <row r="1682">
          <cell r="A1682" t="str">
            <v>161509</v>
          </cell>
          <cell r="B1682" t="str">
            <v>DIAMETRO 700 MM</v>
          </cell>
          <cell r="C1682" t="str">
            <v>UN</v>
          </cell>
          <cell r="D1682">
            <v>42.62</v>
          </cell>
        </row>
        <row r="1683">
          <cell r="A1683" t="str">
            <v>161510</v>
          </cell>
          <cell r="B1683" t="str">
            <v>DIAMETRO 800 MM</v>
          </cell>
          <cell r="C1683" t="str">
            <v>UN</v>
          </cell>
          <cell r="D1683">
            <v>59.27</v>
          </cell>
        </row>
        <row r="1684">
          <cell r="A1684" t="str">
            <v>161511</v>
          </cell>
          <cell r="B1684" t="str">
            <v>DIAMETRO 900 MM</v>
          </cell>
          <cell r="C1684" t="str">
            <v>UN</v>
          </cell>
          <cell r="D1684">
            <v>71.58</v>
          </cell>
        </row>
        <row r="1685">
          <cell r="A1685" t="str">
            <v>161512</v>
          </cell>
          <cell r="B1685" t="str">
            <v>DIAMETRO 1000 MM</v>
          </cell>
          <cell r="C1685" t="str">
            <v>UN</v>
          </cell>
          <cell r="D1685">
            <v>86.07</v>
          </cell>
        </row>
        <row r="1687">
          <cell r="A1687" t="str">
            <v>161600</v>
          </cell>
          <cell r="B1687" t="str">
            <v>MONTAGEM DE CURVAS DE FERRO FUNDIDO 90 GR TIPO JM</v>
          </cell>
        </row>
        <row r="1688">
          <cell r="A1688" t="str">
            <v>161601</v>
          </cell>
          <cell r="B1688" t="str">
            <v>DIAMETRO 300 MM</v>
          </cell>
          <cell r="C1688" t="str">
            <v>UN</v>
          </cell>
          <cell r="D1688">
            <v>34.479999999999997</v>
          </cell>
        </row>
        <row r="1690">
          <cell r="A1690" t="str">
            <v>161700</v>
          </cell>
          <cell r="B1690" t="str">
            <v>MONTAGEM DE CURVAS DE FERRO FUNDIDO 45 GR TIPO JM</v>
          </cell>
        </row>
        <row r="1691">
          <cell r="A1691" t="str">
            <v>161701</v>
          </cell>
          <cell r="B1691" t="str">
            <v>DIAMETRO 300 MM</v>
          </cell>
          <cell r="C1691" t="str">
            <v>UN</v>
          </cell>
          <cell r="D1691">
            <v>32.409999999999997</v>
          </cell>
        </row>
        <row r="1692">
          <cell r="A1692" t="str">
            <v>161702</v>
          </cell>
          <cell r="B1692" t="str">
            <v>DIAMETRO 400 MM</v>
          </cell>
          <cell r="C1692" t="str">
            <v>UN</v>
          </cell>
          <cell r="D1692">
            <v>52.57</v>
          </cell>
        </row>
        <row r="1693">
          <cell r="A1693" t="str">
            <v>161703</v>
          </cell>
          <cell r="B1693" t="str">
            <v>DIAMETRO 500 MM</v>
          </cell>
          <cell r="C1693" t="str">
            <v>UN</v>
          </cell>
          <cell r="D1693">
            <v>67.25</v>
          </cell>
        </row>
        <row r="1694">
          <cell r="A1694" t="str">
            <v>161704</v>
          </cell>
          <cell r="B1694" t="str">
            <v>DIAMETRO 600 MM</v>
          </cell>
          <cell r="C1694" t="str">
            <v>UN</v>
          </cell>
          <cell r="D1694">
            <v>93</v>
          </cell>
        </row>
        <row r="1695">
          <cell r="A1695" t="str">
            <v>161705</v>
          </cell>
          <cell r="B1695" t="str">
            <v>DIAMETRO 700 MM</v>
          </cell>
          <cell r="C1695" t="str">
            <v>UN</v>
          </cell>
          <cell r="D1695">
            <v>127.21</v>
          </cell>
        </row>
        <row r="1696">
          <cell r="A1696" t="str">
            <v>161706</v>
          </cell>
          <cell r="B1696" t="str">
            <v>DIAMETRO 800 MM</v>
          </cell>
          <cell r="C1696" t="str">
            <v>UN</v>
          </cell>
          <cell r="D1696">
            <v>167.08</v>
          </cell>
        </row>
        <row r="1697">
          <cell r="A1697" t="str">
            <v>161707</v>
          </cell>
          <cell r="B1697" t="str">
            <v>DIAMETRO 900 MM</v>
          </cell>
          <cell r="C1697" t="str">
            <v>UN</v>
          </cell>
          <cell r="D1697">
            <v>198.91</v>
          </cell>
        </row>
        <row r="1698">
          <cell r="A1698" t="str">
            <v>161708</v>
          </cell>
          <cell r="B1698" t="str">
            <v>DIAMETRO 1000 MM</v>
          </cell>
          <cell r="C1698" t="str">
            <v>UN</v>
          </cell>
          <cell r="D1698">
            <v>272.5</v>
          </cell>
        </row>
        <row r="1699">
          <cell r="A1699" t="str">
            <v>161709</v>
          </cell>
          <cell r="B1699" t="str">
            <v>DIAMETRO 1200 MM</v>
          </cell>
          <cell r="C1699" t="str">
            <v>UN</v>
          </cell>
          <cell r="D1699">
            <v>267.47000000000003</v>
          </cell>
        </row>
        <row r="1701">
          <cell r="A1701" t="str">
            <v>161800</v>
          </cell>
          <cell r="B1701" t="str">
            <v>MONTAGEM DE CURVAS DE FERRO FUNDIDO 22 GR 30 MIN. TIPO JM</v>
          </cell>
        </row>
        <row r="1702">
          <cell r="A1702" t="str">
            <v>161801</v>
          </cell>
          <cell r="B1702" t="str">
            <v>DIAMETRO 300 MM</v>
          </cell>
          <cell r="C1702" t="str">
            <v>UN</v>
          </cell>
          <cell r="D1702">
            <v>31.36</v>
          </cell>
        </row>
        <row r="1703">
          <cell r="A1703" t="str">
            <v>161802</v>
          </cell>
          <cell r="B1703" t="str">
            <v>DIAMETRO 400 MM</v>
          </cell>
          <cell r="C1703" t="str">
            <v>UN</v>
          </cell>
          <cell r="D1703">
            <v>45.81</v>
          </cell>
        </row>
        <row r="1704">
          <cell r="A1704" t="str">
            <v>161803</v>
          </cell>
          <cell r="B1704" t="str">
            <v>DIAMETRO 500 MM</v>
          </cell>
          <cell r="C1704" t="str">
            <v>UN</v>
          </cell>
          <cell r="D1704">
            <v>63.21</v>
          </cell>
        </row>
        <row r="1705">
          <cell r="A1705" t="str">
            <v>161804</v>
          </cell>
          <cell r="B1705" t="str">
            <v>DIAMETRO 600 MM</v>
          </cell>
          <cell r="C1705" t="str">
            <v>UN</v>
          </cell>
          <cell r="D1705">
            <v>87.27</v>
          </cell>
        </row>
        <row r="1706">
          <cell r="A1706" t="str">
            <v>161805</v>
          </cell>
          <cell r="B1706" t="str">
            <v>DIAMETRO 700 MM</v>
          </cell>
          <cell r="C1706" t="str">
            <v>UN</v>
          </cell>
          <cell r="D1706">
            <v>119.32</v>
          </cell>
        </row>
        <row r="1707">
          <cell r="A1707" t="str">
            <v>161806</v>
          </cell>
          <cell r="B1707" t="str">
            <v>DIAMETRO 800 MM</v>
          </cell>
          <cell r="C1707" t="str">
            <v>UN</v>
          </cell>
          <cell r="D1707">
            <v>163.62</v>
          </cell>
        </row>
        <row r="1708">
          <cell r="A1708" t="str">
            <v>161807</v>
          </cell>
          <cell r="B1708" t="str">
            <v>DIAMETRO 900 MM</v>
          </cell>
          <cell r="C1708" t="str">
            <v>UN</v>
          </cell>
          <cell r="D1708">
            <v>194.99</v>
          </cell>
        </row>
        <row r="1709">
          <cell r="A1709" t="str">
            <v>161808</v>
          </cell>
          <cell r="B1709" t="str">
            <v>DIAMETRO 1000 MM</v>
          </cell>
          <cell r="C1709" t="str">
            <v>UN</v>
          </cell>
          <cell r="D1709">
            <v>228.53</v>
          </cell>
        </row>
        <row r="1710">
          <cell r="A1710" t="str">
            <v>161809</v>
          </cell>
          <cell r="B1710" t="str">
            <v>DIAMETRO 1200 MM</v>
          </cell>
          <cell r="C1710" t="str">
            <v>UN</v>
          </cell>
          <cell r="D1710">
            <v>260.60000000000002</v>
          </cell>
        </row>
        <row r="1712">
          <cell r="A1712" t="str">
            <v>161900</v>
          </cell>
          <cell r="B1712" t="str">
            <v>MONTAGEM DE CURVAS DE FERRO FUNDIDO 11 GR 15 MIN. TIPO JM</v>
          </cell>
        </row>
        <row r="1713">
          <cell r="A1713" t="str">
            <v>161901</v>
          </cell>
          <cell r="B1713" t="str">
            <v>DIAMETRO 300 MM</v>
          </cell>
          <cell r="C1713" t="str">
            <v>UN</v>
          </cell>
          <cell r="D1713">
            <v>31.18</v>
          </cell>
        </row>
        <row r="1714">
          <cell r="A1714" t="str">
            <v>161902</v>
          </cell>
          <cell r="B1714" t="str">
            <v>DIAMETRO 400 MM</v>
          </cell>
          <cell r="C1714" t="str">
            <v>UN</v>
          </cell>
          <cell r="D1714">
            <v>45.24</v>
          </cell>
        </row>
        <row r="1715">
          <cell r="A1715" t="str">
            <v>161903</v>
          </cell>
          <cell r="B1715" t="str">
            <v>DIAMETRO 500 MM</v>
          </cell>
          <cell r="C1715" t="str">
            <v>UN</v>
          </cell>
          <cell r="D1715">
            <v>61.89</v>
          </cell>
        </row>
        <row r="1716">
          <cell r="A1716" t="str">
            <v>161904</v>
          </cell>
          <cell r="B1716" t="str">
            <v>DIAMETRO 600 MM</v>
          </cell>
          <cell r="C1716" t="str">
            <v>UN</v>
          </cell>
          <cell r="D1716">
            <v>82.28</v>
          </cell>
        </row>
        <row r="1717">
          <cell r="A1717" t="str">
            <v>161905</v>
          </cell>
          <cell r="B1717" t="str">
            <v>DIAMETRO 700 MM</v>
          </cell>
          <cell r="C1717" t="str">
            <v>UN</v>
          </cell>
          <cell r="D1717">
            <v>114.39</v>
          </cell>
        </row>
        <row r="1718">
          <cell r="A1718" t="str">
            <v>161906</v>
          </cell>
          <cell r="B1718" t="str">
            <v>DIAMETRO 800 MM</v>
          </cell>
          <cell r="C1718" t="str">
            <v>UN</v>
          </cell>
          <cell r="D1718">
            <v>162.69</v>
          </cell>
        </row>
        <row r="1719">
          <cell r="A1719" t="str">
            <v>161907</v>
          </cell>
          <cell r="B1719" t="str">
            <v>DIAMETRO 900 MM</v>
          </cell>
          <cell r="C1719" t="str">
            <v>UN</v>
          </cell>
          <cell r="D1719">
            <v>194.52</v>
          </cell>
        </row>
        <row r="1720">
          <cell r="A1720" t="str">
            <v>161908</v>
          </cell>
          <cell r="B1720" t="str">
            <v>DIAMETRO 1000 MM</v>
          </cell>
          <cell r="C1720" t="str">
            <v>UN</v>
          </cell>
          <cell r="D1720">
            <v>226.57</v>
          </cell>
        </row>
        <row r="1721">
          <cell r="A1721" t="str">
            <v>161909</v>
          </cell>
          <cell r="B1721" t="str">
            <v>DIAMETRO 1200 MM</v>
          </cell>
          <cell r="C1721" t="str">
            <v>UN</v>
          </cell>
          <cell r="D1721">
            <v>251.86</v>
          </cell>
        </row>
        <row r="1723">
          <cell r="A1723" t="str">
            <v>162000</v>
          </cell>
          <cell r="B1723" t="str">
            <v>MONTAGEM DE TES DE FERRO FUNDIDO TIPO JM/F</v>
          </cell>
        </row>
        <row r="1724">
          <cell r="A1724" t="str">
            <v>162001</v>
          </cell>
          <cell r="B1724" t="str">
            <v>DIAMETRO 300-100 MM</v>
          </cell>
          <cell r="C1724" t="str">
            <v>UN</v>
          </cell>
          <cell r="D1724">
            <v>37.979999999999997</v>
          </cell>
        </row>
        <row r="1725">
          <cell r="A1725" t="str">
            <v>162002</v>
          </cell>
          <cell r="B1725" t="str">
            <v>DIAMETRO 300-200 MM</v>
          </cell>
          <cell r="C1725" t="str">
            <v>UN</v>
          </cell>
          <cell r="D1725">
            <v>42.93</v>
          </cell>
        </row>
        <row r="1726">
          <cell r="A1726" t="str">
            <v>162003</v>
          </cell>
          <cell r="B1726" t="str">
            <v>DIAMETRO 300-300 MM</v>
          </cell>
          <cell r="C1726" t="str">
            <v>UN</v>
          </cell>
          <cell r="D1726">
            <v>50.72</v>
          </cell>
        </row>
        <row r="1727">
          <cell r="A1727" t="str">
            <v>162004</v>
          </cell>
          <cell r="B1727" t="str">
            <v>DIAMETRO 350-100 MM</v>
          </cell>
          <cell r="C1727" t="str">
            <v>UN</v>
          </cell>
          <cell r="D1727">
            <v>41.37</v>
          </cell>
        </row>
        <row r="1728">
          <cell r="A1728" t="str">
            <v>162005</v>
          </cell>
          <cell r="B1728" t="str">
            <v>DIAMETRO 350-200 MM</v>
          </cell>
          <cell r="C1728" t="str">
            <v>UN</v>
          </cell>
          <cell r="D1728">
            <v>46.58</v>
          </cell>
        </row>
        <row r="1729">
          <cell r="A1729" t="str">
            <v>162006</v>
          </cell>
          <cell r="B1729" t="str">
            <v>DIAMETRO 350-350 MM</v>
          </cell>
          <cell r="C1729" t="str">
            <v>UN</v>
          </cell>
          <cell r="D1729">
            <v>56.16</v>
          </cell>
        </row>
        <row r="1730">
          <cell r="A1730" t="str">
            <v>162007</v>
          </cell>
          <cell r="B1730" t="str">
            <v>DIAMETRO 400-100 MM</v>
          </cell>
          <cell r="C1730" t="str">
            <v>UN</v>
          </cell>
          <cell r="D1730">
            <v>52.1</v>
          </cell>
        </row>
        <row r="1731">
          <cell r="A1731" t="str">
            <v>162008</v>
          </cell>
          <cell r="B1731" t="str">
            <v>DIAMETRO 400-200 MM</v>
          </cell>
          <cell r="C1731" t="str">
            <v>UN</v>
          </cell>
          <cell r="D1731">
            <v>57.69</v>
          </cell>
        </row>
        <row r="1732">
          <cell r="A1732" t="str">
            <v>162009</v>
          </cell>
          <cell r="B1732" t="str">
            <v>DIAMETRO 400-300 MM</v>
          </cell>
          <cell r="C1732" t="str">
            <v>UN</v>
          </cell>
          <cell r="D1732">
            <v>65.709999999999994</v>
          </cell>
        </row>
        <row r="1733">
          <cell r="A1733" t="str">
            <v>162010</v>
          </cell>
          <cell r="B1733" t="str">
            <v>DIAMETRO 400-400 MM</v>
          </cell>
          <cell r="C1733" t="str">
            <v>UN</v>
          </cell>
          <cell r="D1733">
            <v>73.319999999999993</v>
          </cell>
        </row>
        <row r="1734">
          <cell r="A1734" t="str">
            <v>162011</v>
          </cell>
          <cell r="B1734" t="str">
            <v>DIAMETRO 500-100 MM</v>
          </cell>
          <cell r="C1734" t="str">
            <v>UN</v>
          </cell>
          <cell r="D1734">
            <v>69.19</v>
          </cell>
        </row>
        <row r="1735">
          <cell r="A1735" t="str">
            <v>162012</v>
          </cell>
          <cell r="B1735" t="str">
            <v>DIAMETRO 500-200 MM</v>
          </cell>
          <cell r="C1735" t="str">
            <v>UN</v>
          </cell>
          <cell r="D1735">
            <v>75.37</v>
          </cell>
        </row>
        <row r="1736">
          <cell r="A1736" t="str">
            <v>162013</v>
          </cell>
          <cell r="B1736" t="str">
            <v>DIAMETRO 500-300 MM</v>
          </cell>
          <cell r="C1736" t="str">
            <v>UN</v>
          </cell>
          <cell r="D1736">
            <v>84.16</v>
          </cell>
        </row>
        <row r="1737">
          <cell r="A1737" t="str">
            <v>162014</v>
          </cell>
          <cell r="B1737" t="str">
            <v>DIAMETRO 500-400 MM</v>
          </cell>
          <cell r="C1737" t="str">
            <v>UN</v>
          </cell>
          <cell r="D1737">
            <v>92.95</v>
          </cell>
        </row>
        <row r="1738">
          <cell r="A1738" t="str">
            <v>162015</v>
          </cell>
          <cell r="B1738" t="str">
            <v>DIAMETRO 500-500 MM</v>
          </cell>
          <cell r="C1738" t="str">
            <v>UN</v>
          </cell>
          <cell r="D1738">
            <v>101.98</v>
          </cell>
        </row>
        <row r="1739">
          <cell r="A1739" t="str">
            <v>162016</v>
          </cell>
          <cell r="B1739" t="str">
            <v>DIAMETRO 600-100 MM</v>
          </cell>
          <cell r="C1739" t="str">
            <v>UN</v>
          </cell>
          <cell r="D1739">
            <v>90.98</v>
          </cell>
        </row>
        <row r="1740">
          <cell r="A1740" t="str">
            <v>162017</v>
          </cell>
          <cell r="B1740" t="str">
            <v>DIAMETRO 600-200 MM</v>
          </cell>
          <cell r="C1740" t="str">
            <v>UN</v>
          </cell>
          <cell r="D1740">
            <v>98.55</v>
          </cell>
        </row>
        <row r="1741">
          <cell r="A1741" t="str">
            <v>162018</v>
          </cell>
          <cell r="B1741" t="str">
            <v>DIAMETRO 600 - 300MM</v>
          </cell>
          <cell r="C1741" t="str">
            <v>UN</v>
          </cell>
          <cell r="D1741">
            <v>108.83</v>
          </cell>
        </row>
        <row r="1742">
          <cell r="A1742" t="str">
            <v>162019</v>
          </cell>
          <cell r="B1742" t="str">
            <v>DIAMETRO 600-400 MM</v>
          </cell>
          <cell r="C1742" t="str">
            <v>UN</v>
          </cell>
          <cell r="D1742">
            <v>119.14</v>
          </cell>
        </row>
        <row r="1743">
          <cell r="A1743" t="str">
            <v>162020</v>
          </cell>
          <cell r="B1743" t="str">
            <v>DIAMETRO 600-600 MM</v>
          </cell>
          <cell r="C1743" t="str">
            <v>UN</v>
          </cell>
          <cell r="D1743">
            <v>143.34</v>
          </cell>
        </row>
        <row r="1744">
          <cell r="A1744" t="str">
            <v>162021</v>
          </cell>
          <cell r="B1744" t="str">
            <v>DIAMETRO 700-200 MM</v>
          </cell>
          <cell r="C1744" t="str">
            <v>UN</v>
          </cell>
          <cell r="D1744">
            <v>128.63</v>
          </cell>
        </row>
        <row r="1745">
          <cell r="A1745" t="str">
            <v>162022</v>
          </cell>
          <cell r="B1745" t="str">
            <v>DIAMETRO 700-400 MM</v>
          </cell>
          <cell r="C1745" t="str">
            <v>UN</v>
          </cell>
          <cell r="D1745">
            <v>149.38</v>
          </cell>
        </row>
        <row r="1746">
          <cell r="A1746" t="str">
            <v>162023</v>
          </cell>
          <cell r="B1746" t="str">
            <v>DIAMETRO 700-600 MM</v>
          </cell>
          <cell r="C1746" t="str">
            <v>UN</v>
          </cell>
          <cell r="D1746">
            <v>177.38</v>
          </cell>
        </row>
        <row r="1747">
          <cell r="A1747" t="str">
            <v>162024</v>
          </cell>
          <cell r="B1747" t="str">
            <v>DIAMETRO 700-700 MM</v>
          </cell>
          <cell r="C1747" t="str">
            <v>UN</v>
          </cell>
          <cell r="D1747">
            <v>190.68</v>
          </cell>
        </row>
        <row r="1748">
          <cell r="A1748" t="str">
            <v>162025</v>
          </cell>
          <cell r="B1748" t="str">
            <v>DIAMETRO 800-200 MM</v>
          </cell>
          <cell r="C1748" t="str">
            <v>UN</v>
          </cell>
          <cell r="D1748">
            <v>179.58</v>
          </cell>
        </row>
        <row r="1749">
          <cell r="A1749" t="str">
            <v>162026</v>
          </cell>
          <cell r="B1749" t="str">
            <v>DIAMETRO 800-400 MM</v>
          </cell>
          <cell r="C1749" t="str">
            <v>UN</v>
          </cell>
          <cell r="D1749">
            <v>204.8</v>
          </cell>
        </row>
        <row r="1750">
          <cell r="A1750" t="str">
            <v>162027</v>
          </cell>
          <cell r="B1750" t="str">
            <v>DIAMETRO 800-600 MM</v>
          </cell>
          <cell r="C1750" t="str">
            <v>UN</v>
          </cell>
          <cell r="D1750">
            <v>248.11</v>
          </cell>
        </row>
        <row r="1751">
          <cell r="A1751" t="str">
            <v>162028</v>
          </cell>
          <cell r="B1751" t="str">
            <v>DIAMETRO 800-800 MM</v>
          </cell>
          <cell r="C1751" t="str">
            <v>UN</v>
          </cell>
          <cell r="D1751">
            <v>272.95</v>
          </cell>
        </row>
        <row r="1752">
          <cell r="A1752" t="str">
            <v>162029</v>
          </cell>
          <cell r="B1752" t="str">
            <v>DIAMETRO 900-200 MM</v>
          </cell>
          <cell r="C1752" t="str">
            <v>UN</v>
          </cell>
          <cell r="D1752">
            <v>216.52</v>
          </cell>
        </row>
        <row r="1753">
          <cell r="A1753" t="str">
            <v>162030</v>
          </cell>
          <cell r="B1753" t="str">
            <v>DIAMETRO 900-400 MM</v>
          </cell>
          <cell r="C1753" t="str">
            <v>UN</v>
          </cell>
          <cell r="D1753">
            <v>249.08</v>
          </cell>
        </row>
        <row r="1754">
          <cell r="A1754" t="str">
            <v>162031</v>
          </cell>
          <cell r="B1754" t="str">
            <v>DIAMETRO 900-600 MM</v>
          </cell>
          <cell r="C1754" t="str">
            <v>UN</v>
          </cell>
          <cell r="D1754">
            <v>299.63</v>
          </cell>
        </row>
        <row r="1755">
          <cell r="A1755" t="str">
            <v>162032</v>
          </cell>
          <cell r="B1755" t="str">
            <v>DIAMETRO 900-800 MM</v>
          </cell>
          <cell r="C1755" t="str">
            <v>UN</v>
          </cell>
          <cell r="D1755">
            <v>333.73</v>
          </cell>
        </row>
        <row r="1756">
          <cell r="A1756" t="str">
            <v>162033</v>
          </cell>
          <cell r="B1756" t="str">
            <v>DIAMETRO 900-900 MM</v>
          </cell>
          <cell r="C1756" t="str">
            <v>UN</v>
          </cell>
          <cell r="D1756">
            <v>354.45</v>
          </cell>
        </row>
        <row r="1757">
          <cell r="A1757" t="str">
            <v>162034</v>
          </cell>
          <cell r="B1757" t="str">
            <v>DIAMETRO 1000-200 MM</v>
          </cell>
          <cell r="C1757" t="str">
            <v>UN</v>
          </cell>
          <cell r="D1757">
            <v>273.62</v>
          </cell>
        </row>
        <row r="1758">
          <cell r="A1758" t="str">
            <v>162035</v>
          </cell>
          <cell r="B1758" t="str">
            <v>DIAMETRO 1000-400 MM</v>
          </cell>
          <cell r="C1758" t="str">
            <v>UN</v>
          </cell>
          <cell r="D1758">
            <v>305.27999999999997</v>
          </cell>
        </row>
        <row r="1759">
          <cell r="A1759" t="str">
            <v>162036</v>
          </cell>
          <cell r="B1759" t="str">
            <v>DIAMETRO 1000-600 MM</v>
          </cell>
          <cell r="C1759" t="str">
            <v>UN</v>
          </cell>
          <cell r="D1759">
            <v>357.01</v>
          </cell>
        </row>
        <row r="1760">
          <cell r="A1760" t="str">
            <v>162037</v>
          </cell>
          <cell r="B1760" t="str">
            <v>DIAMETRO 1000-800 MM</v>
          </cell>
          <cell r="C1760" t="str">
            <v>UN</v>
          </cell>
          <cell r="D1760">
            <v>398</v>
          </cell>
        </row>
        <row r="1761">
          <cell r="A1761" t="str">
            <v>162038</v>
          </cell>
          <cell r="B1761" t="str">
            <v>DIAMETRO 1000-1000 MM</v>
          </cell>
          <cell r="C1761" t="str">
            <v>UN</v>
          </cell>
          <cell r="D1761">
            <v>437.13</v>
          </cell>
        </row>
        <row r="1762">
          <cell r="A1762" t="str">
            <v>162039</v>
          </cell>
          <cell r="B1762" t="str">
            <v>DIAMETRO 1200-200 MM</v>
          </cell>
          <cell r="C1762" t="str">
            <v>UN</v>
          </cell>
          <cell r="D1762">
            <v>326.95</v>
          </cell>
        </row>
        <row r="1763">
          <cell r="A1763" t="str">
            <v>162040</v>
          </cell>
          <cell r="B1763" t="str">
            <v>DIAMETRO 1200-400 MM</v>
          </cell>
          <cell r="C1763" t="str">
            <v>UN</v>
          </cell>
          <cell r="D1763">
            <v>365.36</v>
          </cell>
        </row>
        <row r="1764">
          <cell r="A1764" t="str">
            <v>162041</v>
          </cell>
          <cell r="B1764" t="str">
            <v>DIAMETRO 1200-600 MM</v>
          </cell>
          <cell r="C1764" t="str">
            <v>UN</v>
          </cell>
          <cell r="D1764">
            <v>425.46</v>
          </cell>
        </row>
        <row r="1765">
          <cell r="A1765" t="str">
            <v>162042</v>
          </cell>
          <cell r="B1765" t="str">
            <v>DIAMETRO 1200-800 MM</v>
          </cell>
          <cell r="C1765" t="str">
            <v>UN</v>
          </cell>
          <cell r="D1765">
            <v>484</v>
          </cell>
        </row>
        <row r="1766">
          <cell r="A1766" t="str">
            <v>162043</v>
          </cell>
          <cell r="B1766" t="str">
            <v>DIAMETRO 1200-1000 MM</v>
          </cell>
          <cell r="C1766" t="str">
            <v>UN</v>
          </cell>
          <cell r="D1766">
            <v>534.77</v>
          </cell>
        </row>
        <row r="1767">
          <cell r="A1767" t="str">
            <v>162044</v>
          </cell>
          <cell r="B1767" t="str">
            <v>DIAMETRO 1200-1200 MM</v>
          </cell>
          <cell r="C1767" t="str">
            <v>UN</v>
          </cell>
          <cell r="D1767">
            <v>562.84</v>
          </cell>
        </row>
        <row r="1769">
          <cell r="A1769" t="str">
            <v>162100</v>
          </cell>
          <cell r="B1769" t="str">
            <v>MONTAGEM DE REDUCOES DE FERRO FUNDIDO TIPO JM</v>
          </cell>
        </row>
        <row r="1770">
          <cell r="A1770" t="str">
            <v>162101</v>
          </cell>
          <cell r="B1770" t="str">
            <v>DIAMETRO 300-150 MM</v>
          </cell>
          <cell r="C1770" t="str">
            <v>UN</v>
          </cell>
          <cell r="D1770">
            <v>30.45</v>
          </cell>
        </row>
        <row r="1771">
          <cell r="A1771" t="str">
            <v>162102</v>
          </cell>
          <cell r="B1771" t="str">
            <v>DIAMETRO 300-200 MM</v>
          </cell>
          <cell r="C1771" t="str">
            <v>UN</v>
          </cell>
          <cell r="D1771">
            <v>30.8</v>
          </cell>
        </row>
        <row r="1772">
          <cell r="A1772" t="str">
            <v>162103</v>
          </cell>
          <cell r="B1772" t="str">
            <v>DIAMETRO 300-250 MM</v>
          </cell>
          <cell r="C1772" t="str">
            <v>UN</v>
          </cell>
          <cell r="D1772">
            <v>31.13</v>
          </cell>
        </row>
        <row r="1773">
          <cell r="A1773" t="str">
            <v>162104</v>
          </cell>
          <cell r="B1773" t="str">
            <v>DIAMETRO 350-200 MM</v>
          </cell>
          <cell r="C1773" t="str">
            <v>UN</v>
          </cell>
          <cell r="D1773">
            <v>41.6</v>
          </cell>
        </row>
        <row r="1774">
          <cell r="A1774" t="str">
            <v>162105</v>
          </cell>
          <cell r="B1774" t="str">
            <v>DIAMETRO 350-250 MM</v>
          </cell>
          <cell r="C1774" t="str">
            <v>UN</v>
          </cell>
          <cell r="D1774">
            <v>41.86</v>
          </cell>
        </row>
        <row r="1775">
          <cell r="A1775" t="str">
            <v>162106</v>
          </cell>
          <cell r="B1775" t="str">
            <v>DIAMETRO 350-300 MM</v>
          </cell>
          <cell r="C1775" t="str">
            <v>UN</v>
          </cell>
          <cell r="D1775">
            <v>42.01</v>
          </cell>
        </row>
        <row r="1776">
          <cell r="A1776" t="str">
            <v>162107</v>
          </cell>
          <cell r="B1776" t="str">
            <v>DIAMETRO 400-250 MM</v>
          </cell>
          <cell r="C1776" t="str">
            <v>UN</v>
          </cell>
          <cell r="D1776">
            <v>44.04</v>
          </cell>
        </row>
        <row r="1777">
          <cell r="A1777" t="str">
            <v>162108</v>
          </cell>
          <cell r="B1777" t="str">
            <v>DIAMETRO 400-300 MM</v>
          </cell>
          <cell r="C1777" t="str">
            <v>UN</v>
          </cell>
          <cell r="D1777">
            <v>44.1</v>
          </cell>
        </row>
        <row r="1778">
          <cell r="A1778" t="str">
            <v>162109</v>
          </cell>
          <cell r="B1778" t="str">
            <v>DIAMETRO 400-350 MM</v>
          </cell>
          <cell r="C1778" t="str">
            <v>UN</v>
          </cell>
          <cell r="D1778">
            <v>44.59</v>
          </cell>
        </row>
        <row r="1779">
          <cell r="A1779" t="str">
            <v>162110</v>
          </cell>
          <cell r="B1779" t="str">
            <v>DIAMETRO 500-350 MM</v>
          </cell>
          <cell r="C1779" t="str">
            <v>UN</v>
          </cell>
          <cell r="D1779">
            <v>60.47</v>
          </cell>
        </row>
        <row r="1780">
          <cell r="A1780" t="str">
            <v>162111</v>
          </cell>
          <cell r="B1780" t="str">
            <v>DIAMETRO 500-400 MM</v>
          </cell>
          <cell r="C1780" t="str">
            <v>UN</v>
          </cell>
          <cell r="D1780">
            <v>68.44</v>
          </cell>
        </row>
        <row r="1781">
          <cell r="A1781" t="str">
            <v>162112</v>
          </cell>
          <cell r="B1781" t="str">
            <v>DIAMETRO 600-400 MM</v>
          </cell>
          <cell r="C1781" t="str">
            <v>UN</v>
          </cell>
          <cell r="D1781">
            <v>80.75</v>
          </cell>
        </row>
        <row r="1782">
          <cell r="A1782" t="str">
            <v>162113</v>
          </cell>
          <cell r="B1782" t="str">
            <v>DIAMETRO 600-500 MM</v>
          </cell>
          <cell r="C1782" t="str">
            <v>UN</v>
          </cell>
          <cell r="D1782">
            <v>81.11</v>
          </cell>
        </row>
        <row r="1783">
          <cell r="A1783" t="str">
            <v>162114</v>
          </cell>
          <cell r="B1783" t="str">
            <v>DIAMETRO 700-500 MM</v>
          </cell>
          <cell r="C1783" t="str">
            <v>UN</v>
          </cell>
          <cell r="D1783">
            <v>112.98</v>
          </cell>
        </row>
        <row r="1784">
          <cell r="A1784" t="str">
            <v>162115</v>
          </cell>
          <cell r="B1784" t="str">
            <v>DIAMETRO 700-600 MM</v>
          </cell>
          <cell r="C1784" t="str">
            <v>UN</v>
          </cell>
          <cell r="D1784">
            <v>135.55000000000001</v>
          </cell>
        </row>
        <row r="1785">
          <cell r="A1785" t="str">
            <v>162116</v>
          </cell>
          <cell r="B1785" t="str">
            <v>DIAMETRO 800-600 MM</v>
          </cell>
          <cell r="C1785" t="str">
            <v>UN</v>
          </cell>
          <cell r="D1785">
            <v>159</v>
          </cell>
        </row>
        <row r="1786">
          <cell r="A1786" t="str">
            <v>162117</v>
          </cell>
          <cell r="B1786" t="str">
            <v>DIAMETRO 800-700 MM</v>
          </cell>
          <cell r="C1786" t="str">
            <v>UN</v>
          </cell>
          <cell r="D1786">
            <v>168.41</v>
          </cell>
        </row>
        <row r="1787">
          <cell r="A1787" t="str">
            <v>162118</v>
          </cell>
          <cell r="B1787" t="str">
            <v>DIAMETRO 900-700 MM</v>
          </cell>
          <cell r="C1787" t="str">
            <v>UN</v>
          </cell>
          <cell r="D1787">
            <v>195.49</v>
          </cell>
        </row>
        <row r="1788">
          <cell r="A1788" t="str">
            <v>162119</v>
          </cell>
          <cell r="B1788" t="str">
            <v>DIAMETRO 900-800 MM</v>
          </cell>
          <cell r="C1788" t="str">
            <v>UN</v>
          </cell>
          <cell r="D1788">
            <v>205.27</v>
          </cell>
        </row>
        <row r="1789">
          <cell r="A1789" t="str">
            <v>162120</v>
          </cell>
          <cell r="B1789" t="str">
            <v>DIAMETRO 1000-800 MM</v>
          </cell>
          <cell r="C1789" t="str">
            <v>UN</v>
          </cell>
          <cell r="D1789">
            <v>240.34</v>
          </cell>
        </row>
        <row r="1790">
          <cell r="A1790" t="str">
            <v>162121</v>
          </cell>
          <cell r="B1790" t="str">
            <v>DIAMETRO 1000-900 MM</v>
          </cell>
          <cell r="C1790" t="str">
            <v>UN</v>
          </cell>
          <cell r="D1790">
            <v>245.33</v>
          </cell>
        </row>
        <row r="1791">
          <cell r="A1791" t="str">
            <v>162122</v>
          </cell>
          <cell r="B1791" t="str">
            <v>DIAMETRO 1200-1000 MM</v>
          </cell>
          <cell r="C1791" t="str">
            <v>UN</v>
          </cell>
          <cell r="D1791">
            <v>278.26</v>
          </cell>
        </row>
        <row r="1793">
          <cell r="A1793" t="str">
            <v>162200</v>
          </cell>
          <cell r="B1793" t="str">
            <v>MONTAGEM DE LUVAS DE CORRER DE FERRO FUNDIDO TIPO JM</v>
          </cell>
        </row>
        <row r="1794">
          <cell r="A1794" t="str">
            <v>162201</v>
          </cell>
          <cell r="B1794" t="str">
            <v>DIAMETRO 100 MM</v>
          </cell>
          <cell r="C1794" t="str">
            <v>UN</v>
          </cell>
          <cell r="D1794">
            <v>10.77</v>
          </cell>
        </row>
        <row r="1795">
          <cell r="A1795" t="str">
            <v>162202</v>
          </cell>
          <cell r="B1795" t="str">
            <v>DIAMETRO 150 MM</v>
          </cell>
          <cell r="C1795" t="str">
            <v>UN</v>
          </cell>
          <cell r="D1795">
            <v>14.96</v>
          </cell>
        </row>
        <row r="1796">
          <cell r="A1796" t="str">
            <v>162203</v>
          </cell>
          <cell r="B1796" t="str">
            <v>DIAMETRO 200 MM</v>
          </cell>
          <cell r="C1796" t="str">
            <v>UN</v>
          </cell>
          <cell r="D1796">
            <v>18.38</v>
          </cell>
        </row>
        <row r="1797">
          <cell r="A1797" t="str">
            <v>162204</v>
          </cell>
          <cell r="B1797" t="str">
            <v>DIAMETRO 250 MM</v>
          </cell>
          <cell r="C1797" t="str">
            <v>UN</v>
          </cell>
          <cell r="D1797">
            <v>24.48</v>
          </cell>
        </row>
        <row r="1798">
          <cell r="A1798" t="str">
            <v>162205</v>
          </cell>
          <cell r="B1798" t="str">
            <v>DIAMETRO 300 MM</v>
          </cell>
          <cell r="C1798" t="str">
            <v>UN</v>
          </cell>
          <cell r="D1798">
            <v>31.95</v>
          </cell>
        </row>
        <row r="1799">
          <cell r="A1799" t="str">
            <v>162206</v>
          </cell>
          <cell r="B1799" t="str">
            <v>DIAMETRO 400 MM</v>
          </cell>
          <cell r="C1799" t="str">
            <v>UN</v>
          </cell>
          <cell r="D1799">
            <v>45.51</v>
          </cell>
        </row>
        <row r="1800">
          <cell r="A1800" t="str">
            <v>162207</v>
          </cell>
          <cell r="B1800" t="str">
            <v>DIAMETRO 500 MM</v>
          </cell>
          <cell r="C1800" t="str">
            <v>UN</v>
          </cell>
          <cell r="D1800">
            <v>59.27</v>
          </cell>
        </row>
        <row r="1801">
          <cell r="A1801" t="str">
            <v>162208</v>
          </cell>
          <cell r="B1801" t="str">
            <v>DIAMETRO 600 MM</v>
          </cell>
          <cell r="C1801" t="str">
            <v>UN</v>
          </cell>
          <cell r="D1801">
            <v>83.68</v>
          </cell>
        </row>
        <row r="1802">
          <cell r="A1802" t="str">
            <v>162209</v>
          </cell>
          <cell r="B1802" t="str">
            <v>DIAMETRO 700 MM</v>
          </cell>
          <cell r="C1802" t="str">
            <v>UN</v>
          </cell>
          <cell r="D1802">
            <v>113.4</v>
          </cell>
        </row>
        <row r="1803">
          <cell r="A1803" t="str">
            <v>162210</v>
          </cell>
          <cell r="B1803" t="str">
            <v>DIAMETRO 800 MM</v>
          </cell>
          <cell r="C1803" t="str">
            <v>UN</v>
          </cell>
          <cell r="D1803">
            <v>161.75</v>
          </cell>
        </row>
        <row r="1804">
          <cell r="A1804" t="str">
            <v>162211</v>
          </cell>
          <cell r="B1804" t="str">
            <v>DIAMETRO 900 MM</v>
          </cell>
          <cell r="C1804" t="str">
            <v>UN</v>
          </cell>
          <cell r="D1804">
            <v>190.33</v>
          </cell>
        </row>
        <row r="1805">
          <cell r="A1805" t="str">
            <v>162212</v>
          </cell>
          <cell r="B1805" t="str">
            <v>DIAMETRO 1000 MM</v>
          </cell>
          <cell r="C1805" t="str">
            <v>UN</v>
          </cell>
          <cell r="D1805">
            <v>225.4</v>
          </cell>
        </row>
        <row r="1806">
          <cell r="A1806" t="str">
            <v>162213</v>
          </cell>
          <cell r="B1806" t="str">
            <v>DIAMETRO 1200 MM</v>
          </cell>
          <cell r="C1806" t="str">
            <v>UN</v>
          </cell>
          <cell r="D1806">
            <v>249.76</v>
          </cell>
        </row>
        <row r="1808">
          <cell r="A1808" t="str">
            <v>162300</v>
          </cell>
          <cell r="B1808" t="str">
            <v>MONTAGEM DE EXTREMIDADES DE FERRO FUNDIDO TIPO JM/F</v>
          </cell>
        </row>
        <row r="1809">
          <cell r="A1809" t="str">
            <v>162301</v>
          </cell>
          <cell r="B1809" t="str">
            <v>DIAMETRO 300 MM</v>
          </cell>
          <cell r="C1809" t="str">
            <v>UN</v>
          </cell>
          <cell r="D1809">
            <v>43.02</v>
          </cell>
        </row>
        <row r="1810">
          <cell r="A1810" t="str">
            <v>162302</v>
          </cell>
          <cell r="B1810" t="str">
            <v>DIAMETRO 400 MM</v>
          </cell>
          <cell r="C1810" t="str">
            <v>UN</v>
          </cell>
          <cell r="D1810">
            <v>60.11</v>
          </cell>
        </row>
        <row r="1811">
          <cell r="A1811" t="str">
            <v>162303</v>
          </cell>
          <cell r="B1811" t="str">
            <v>DIAMETRO 500 MM</v>
          </cell>
          <cell r="C1811" t="str">
            <v>UN</v>
          </cell>
          <cell r="D1811">
            <v>81.62</v>
          </cell>
        </row>
        <row r="1812">
          <cell r="A1812" t="str">
            <v>162304</v>
          </cell>
          <cell r="B1812" t="str">
            <v>DIAMETRO 600 MM</v>
          </cell>
          <cell r="C1812" t="str">
            <v>UN</v>
          </cell>
          <cell r="D1812">
            <v>107.37</v>
          </cell>
        </row>
        <row r="1813">
          <cell r="A1813" t="str">
            <v>162305</v>
          </cell>
          <cell r="B1813" t="str">
            <v>DIAMETRO 700 MM</v>
          </cell>
          <cell r="C1813" t="str">
            <v>UN</v>
          </cell>
          <cell r="D1813">
            <v>142.41999999999999</v>
          </cell>
        </row>
        <row r="1814">
          <cell r="A1814" t="str">
            <v>162306</v>
          </cell>
          <cell r="B1814" t="str">
            <v>DIAMETRO 800 MM</v>
          </cell>
          <cell r="C1814" t="str">
            <v>UN</v>
          </cell>
          <cell r="D1814">
            <v>211.21</v>
          </cell>
        </row>
        <row r="1815">
          <cell r="A1815" t="str">
            <v>162307</v>
          </cell>
          <cell r="B1815" t="str">
            <v>DIAMETRO 900 MM</v>
          </cell>
          <cell r="C1815" t="str">
            <v>UN</v>
          </cell>
          <cell r="D1815">
            <v>244.87</v>
          </cell>
        </row>
        <row r="1816">
          <cell r="A1816" t="str">
            <v>162308</v>
          </cell>
          <cell r="B1816" t="str">
            <v>DIAMETRO 1000 MM</v>
          </cell>
          <cell r="C1816" t="str">
            <v>UN</v>
          </cell>
          <cell r="D1816">
            <v>296.32</v>
          </cell>
        </row>
        <row r="1817">
          <cell r="A1817" t="str">
            <v>162309</v>
          </cell>
          <cell r="B1817" t="str">
            <v>DIAMETRO 1200 MM</v>
          </cell>
          <cell r="C1817" t="str">
            <v>UN</v>
          </cell>
          <cell r="D1817">
            <v>321.45999999999998</v>
          </cell>
        </row>
        <row r="1819">
          <cell r="A1819" t="str">
            <v>162400</v>
          </cell>
          <cell r="B1819" t="str">
            <v>MONTAGEM CURVAS DE FERRO FUNDIDO 90 GR TIPO JE</v>
          </cell>
        </row>
        <row r="1820">
          <cell r="A1820" t="str">
            <v>162401</v>
          </cell>
          <cell r="B1820" t="str">
            <v>DIAMETRO 100 MM</v>
          </cell>
          <cell r="C1820" t="str">
            <v>UN</v>
          </cell>
          <cell r="D1820">
            <v>8.67</v>
          </cell>
        </row>
        <row r="1821">
          <cell r="A1821" t="str">
            <v>162402</v>
          </cell>
          <cell r="B1821" t="str">
            <v>DIAMETRO 150 MM</v>
          </cell>
          <cell r="C1821" t="str">
            <v>UN</v>
          </cell>
          <cell r="D1821">
            <v>10.06</v>
          </cell>
        </row>
        <row r="1822">
          <cell r="A1822" t="str">
            <v>162403</v>
          </cell>
          <cell r="B1822" t="str">
            <v>DIAMETRO 200 MM</v>
          </cell>
          <cell r="C1822" t="str">
            <v>UN</v>
          </cell>
          <cell r="D1822">
            <v>13.75</v>
          </cell>
        </row>
        <row r="1823">
          <cell r="A1823" t="str">
            <v>162404</v>
          </cell>
          <cell r="B1823" t="str">
            <v>DIAMETRO 250 MM</v>
          </cell>
          <cell r="C1823" t="str">
            <v>UN</v>
          </cell>
          <cell r="D1823">
            <v>17.48</v>
          </cell>
        </row>
        <row r="1824">
          <cell r="A1824" t="str">
            <v>162405</v>
          </cell>
          <cell r="B1824" t="str">
            <v>DIAMETRO 300 MM</v>
          </cell>
          <cell r="C1824" t="str">
            <v>UN</v>
          </cell>
          <cell r="D1824">
            <v>22.41</v>
          </cell>
        </row>
        <row r="1825">
          <cell r="A1825" t="str">
            <v>162406</v>
          </cell>
          <cell r="B1825" t="str">
            <v>DIAMETRO 400 MM</v>
          </cell>
          <cell r="C1825" t="str">
            <v>UN</v>
          </cell>
          <cell r="D1825">
            <v>32.58</v>
          </cell>
        </row>
        <row r="1826">
          <cell r="A1826" t="str">
            <v>162407</v>
          </cell>
          <cell r="B1826" t="str">
            <v>DIAMETRO 500 MM</v>
          </cell>
          <cell r="C1826" t="str">
            <v>UN</v>
          </cell>
          <cell r="D1826">
            <v>45.11</v>
          </cell>
        </row>
        <row r="1827">
          <cell r="A1827" t="str">
            <v>162408</v>
          </cell>
          <cell r="B1827" t="str">
            <v>DIAMETRO 600 MM</v>
          </cell>
          <cell r="C1827" t="str">
            <v>UN</v>
          </cell>
          <cell r="D1827">
            <v>61.48</v>
          </cell>
        </row>
        <row r="1829">
          <cell r="A1829" t="str">
            <v>162500</v>
          </cell>
          <cell r="B1829" t="str">
            <v>MONTAGEM DE CURVAS DE FERRO FUNDIDO 45 GR TIPO JE</v>
          </cell>
        </row>
        <row r="1830">
          <cell r="A1830" t="str">
            <v>162501</v>
          </cell>
          <cell r="B1830" t="str">
            <v>DIAMETRO 100 MM</v>
          </cell>
          <cell r="C1830" t="str">
            <v>UN</v>
          </cell>
          <cell r="D1830">
            <v>8.6</v>
          </cell>
        </row>
        <row r="1831">
          <cell r="A1831" t="str">
            <v>162502</v>
          </cell>
          <cell r="B1831" t="str">
            <v>DIAMETRO 150 MM</v>
          </cell>
          <cell r="C1831" t="str">
            <v>UN</v>
          </cell>
          <cell r="D1831">
            <v>9.82</v>
          </cell>
        </row>
        <row r="1832">
          <cell r="A1832" t="str">
            <v>162503</v>
          </cell>
          <cell r="B1832" t="str">
            <v>DIAMETRO 200 MM</v>
          </cell>
          <cell r="C1832" t="str">
            <v>UN</v>
          </cell>
          <cell r="D1832">
            <v>13.22</v>
          </cell>
        </row>
        <row r="1833">
          <cell r="A1833" t="str">
            <v>162504</v>
          </cell>
          <cell r="B1833" t="str">
            <v>DIAMETRO 250 MM</v>
          </cell>
          <cell r="C1833" t="str">
            <v>UN</v>
          </cell>
          <cell r="D1833">
            <v>16.55</v>
          </cell>
        </row>
        <row r="1834">
          <cell r="A1834" t="str">
            <v>162505</v>
          </cell>
          <cell r="B1834" t="str">
            <v>DIAMETRO 300 MM</v>
          </cell>
          <cell r="C1834" t="str">
            <v>UN</v>
          </cell>
          <cell r="D1834">
            <v>20.74</v>
          </cell>
        </row>
        <row r="1835">
          <cell r="A1835" t="str">
            <v>162506</v>
          </cell>
          <cell r="B1835" t="str">
            <v>DIAMETRO 400 MM</v>
          </cell>
          <cell r="C1835" t="str">
            <v>UN</v>
          </cell>
          <cell r="D1835">
            <v>29.39</v>
          </cell>
        </row>
        <row r="1836">
          <cell r="A1836" t="str">
            <v>162507</v>
          </cell>
          <cell r="B1836" t="str">
            <v>DIAMETRO 500 MM</v>
          </cell>
          <cell r="C1836" t="str">
            <v>UN</v>
          </cell>
          <cell r="D1836">
            <v>39.67</v>
          </cell>
        </row>
        <row r="1837">
          <cell r="A1837" t="str">
            <v>162508</v>
          </cell>
          <cell r="B1837" t="str">
            <v>DIAMETRO 600 MM</v>
          </cell>
          <cell r="C1837" t="str">
            <v>UN</v>
          </cell>
          <cell r="D1837">
            <v>52.26</v>
          </cell>
        </row>
        <row r="1839">
          <cell r="A1839" t="str">
            <v>162600</v>
          </cell>
          <cell r="B1839" t="str">
            <v>MONTAGEM DE CURVA DE FERRO FUNDIDO 22 GR 30 MIN. TIPO JE</v>
          </cell>
        </row>
        <row r="1840">
          <cell r="A1840" t="str">
            <v>162601</v>
          </cell>
          <cell r="B1840" t="str">
            <v>DIAMETRO 100 MM</v>
          </cell>
          <cell r="C1840" t="str">
            <v>UN</v>
          </cell>
          <cell r="D1840">
            <v>8.52</v>
          </cell>
        </row>
        <row r="1841">
          <cell r="A1841" t="str">
            <v>162602</v>
          </cell>
          <cell r="B1841" t="str">
            <v>DIAMETRO 150 MM</v>
          </cell>
          <cell r="C1841" t="str">
            <v>UN</v>
          </cell>
          <cell r="D1841">
            <v>9.74</v>
          </cell>
        </row>
        <row r="1842">
          <cell r="A1842" t="str">
            <v>162603</v>
          </cell>
          <cell r="B1842" t="str">
            <v>DIAMETRO 200 MM</v>
          </cell>
          <cell r="C1842" t="str">
            <v>UN</v>
          </cell>
          <cell r="D1842">
            <v>12.87</v>
          </cell>
        </row>
        <row r="1843">
          <cell r="A1843" t="str">
            <v>162604</v>
          </cell>
          <cell r="B1843" t="str">
            <v>DIAMETRO 250 MM</v>
          </cell>
          <cell r="C1843" t="str">
            <v>UN</v>
          </cell>
          <cell r="D1843">
            <v>16.03</v>
          </cell>
        </row>
        <row r="1844">
          <cell r="A1844" t="str">
            <v>162605</v>
          </cell>
          <cell r="B1844" t="str">
            <v>DIAMETRO 300 MM</v>
          </cell>
          <cell r="C1844" t="str">
            <v>UN</v>
          </cell>
          <cell r="D1844">
            <v>19.89</v>
          </cell>
        </row>
        <row r="1845">
          <cell r="A1845" t="str">
            <v>162606</v>
          </cell>
          <cell r="B1845" t="str">
            <v>DIAMETRO 400 MM</v>
          </cell>
          <cell r="C1845" t="str">
            <v>UN</v>
          </cell>
          <cell r="D1845">
            <v>27.73</v>
          </cell>
        </row>
        <row r="1846">
          <cell r="A1846" t="str">
            <v>162607</v>
          </cell>
          <cell r="B1846" t="str">
            <v>DIAMETRO 500 MM</v>
          </cell>
          <cell r="C1846" t="str">
            <v>UN</v>
          </cell>
          <cell r="D1846">
            <v>36.119999999999997</v>
          </cell>
        </row>
        <row r="1847">
          <cell r="A1847" t="str">
            <v>162608</v>
          </cell>
          <cell r="B1847" t="str">
            <v>DIAMETRO 600 MM</v>
          </cell>
          <cell r="C1847" t="str">
            <v>UN</v>
          </cell>
          <cell r="D1847">
            <v>46.84</v>
          </cell>
        </row>
        <row r="1849">
          <cell r="A1849" t="str">
            <v>162700</v>
          </cell>
          <cell r="B1849" t="str">
            <v>MONTAGEM DE CURVAS DE FERRO FUNDIDO 11 GR 15 MIN. TIPO JE</v>
          </cell>
        </row>
        <row r="1850">
          <cell r="A1850" t="str">
            <v>162701</v>
          </cell>
          <cell r="B1850" t="str">
            <v>DIAMETRO 300 MM</v>
          </cell>
          <cell r="C1850" t="str">
            <v>UN</v>
          </cell>
          <cell r="D1850">
            <v>19.52</v>
          </cell>
        </row>
        <row r="1851">
          <cell r="A1851" t="str">
            <v>162702</v>
          </cell>
          <cell r="B1851" t="str">
            <v>DIAMETRO 400 MM</v>
          </cell>
          <cell r="C1851" t="str">
            <v>UN</v>
          </cell>
          <cell r="D1851">
            <v>26.78</v>
          </cell>
        </row>
        <row r="1852">
          <cell r="A1852" t="str">
            <v>162703</v>
          </cell>
          <cell r="B1852" t="str">
            <v>DIAMETRO 500 MM</v>
          </cell>
          <cell r="C1852" t="str">
            <v>UN</v>
          </cell>
          <cell r="D1852">
            <v>34.58</v>
          </cell>
        </row>
        <row r="1853">
          <cell r="A1853" t="str">
            <v>162704</v>
          </cell>
          <cell r="B1853" t="str">
            <v>DIAMETRO 600 MM</v>
          </cell>
          <cell r="C1853" t="str">
            <v>UN</v>
          </cell>
          <cell r="D1853">
            <v>44.48</v>
          </cell>
        </row>
        <row r="1855">
          <cell r="A1855" t="str">
            <v>162800</v>
          </cell>
          <cell r="B1855" t="str">
            <v>MONTAGEM DE CRUZETAS DE FERRO FUNDIDO TIPO JE</v>
          </cell>
        </row>
        <row r="1856">
          <cell r="A1856" t="str">
            <v>162801</v>
          </cell>
          <cell r="B1856" t="str">
            <v>DIAMETRO 100-50 MM</v>
          </cell>
          <cell r="C1856" t="str">
            <v>UN</v>
          </cell>
          <cell r="D1856">
            <v>16.95</v>
          </cell>
        </row>
        <row r="1857">
          <cell r="A1857" t="str">
            <v>162802</v>
          </cell>
          <cell r="B1857" t="str">
            <v>DIAMETRO 100-75 MM</v>
          </cell>
          <cell r="C1857" t="str">
            <v>UN</v>
          </cell>
          <cell r="D1857">
            <v>17.18</v>
          </cell>
        </row>
        <row r="1858">
          <cell r="A1858" t="str">
            <v>162803</v>
          </cell>
          <cell r="B1858" t="str">
            <v>DIAMETRO 100-100 MM</v>
          </cell>
          <cell r="C1858" t="str">
            <v>UN</v>
          </cell>
          <cell r="D1858">
            <v>17.309999999999999</v>
          </cell>
        </row>
        <row r="1859">
          <cell r="A1859" t="str">
            <v>162804</v>
          </cell>
          <cell r="B1859" t="str">
            <v>DIAMETRO 150-50 MM</v>
          </cell>
          <cell r="C1859" t="str">
            <v>UN</v>
          </cell>
          <cell r="D1859">
            <v>12.99</v>
          </cell>
        </row>
        <row r="1860">
          <cell r="A1860" t="str">
            <v>162805</v>
          </cell>
          <cell r="B1860" t="str">
            <v>DIAMETRO 150-75 MM</v>
          </cell>
          <cell r="C1860" t="str">
            <v>UN</v>
          </cell>
          <cell r="D1860">
            <v>20.079999999999998</v>
          </cell>
        </row>
        <row r="1861">
          <cell r="A1861" t="str">
            <v>162806</v>
          </cell>
          <cell r="B1861" t="str">
            <v>DIAMETRO 150-100 MM</v>
          </cell>
          <cell r="C1861" t="str">
            <v>UN</v>
          </cell>
          <cell r="D1861">
            <v>21.08</v>
          </cell>
        </row>
        <row r="1862">
          <cell r="A1862" t="str">
            <v>162807</v>
          </cell>
          <cell r="B1862" t="str">
            <v>DIAMETRO 150-150 MM</v>
          </cell>
          <cell r="C1862" t="str">
            <v>UN</v>
          </cell>
          <cell r="D1862">
            <v>22.31</v>
          </cell>
        </row>
        <row r="1863">
          <cell r="A1863" t="str">
            <v>162808</v>
          </cell>
          <cell r="B1863" t="str">
            <v>DIAMETRO 200-50 MM</v>
          </cell>
          <cell r="C1863" t="str">
            <v>UN</v>
          </cell>
          <cell r="D1863">
            <v>15.01</v>
          </cell>
        </row>
        <row r="1864">
          <cell r="A1864" t="str">
            <v>162809</v>
          </cell>
          <cell r="B1864" t="str">
            <v>DIAMETRO 200-75 MM</v>
          </cell>
          <cell r="C1864" t="str">
            <v>UN</v>
          </cell>
          <cell r="D1864">
            <v>16.649999999999999</v>
          </cell>
        </row>
        <row r="1865">
          <cell r="A1865" t="str">
            <v>162810</v>
          </cell>
          <cell r="B1865" t="str">
            <v>DIAMETRO 200-100 MM</v>
          </cell>
          <cell r="C1865" t="str">
            <v>UN</v>
          </cell>
          <cell r="D1865">
            <v>25.44</v>
          </cell>
        </row>
        <row r="1866">
          <cell r="A1866" t="str">
            <v>162811</v>
          </cell>
          <cell r="B1866" t="str">
            <v>DIAMETRO 200-200 MM</v>
          </cell>
          <cell r="C1866" t="str">
            <v>UN</v>
          </cell>
          <cell r="D1866">
            <v>27.53</v>
          </cell>
        </row>
        <row r="1867">
          <cell r="A1867" t="str">
            <v>162812</v>
          </cell>
          <cell r="B1867" t="str">
            <v>DIAMETRO 250-50 MM</v>
          </cell>
          <cell r="C1867" t="str">
            <v>UN</v>
          </cell>
          <cell r="D1867">
            <v>23.2</v>
          </cell>
        </row>
        <row r="1868">
          <cell r="A1868" t="str">
            <v>162813</v>
          </cell>
          <cell r="B1868" t="str">
            <v>DIAMETRO 250-75 MM</v>
          </cell>
          <cell r="C1868" t="str">
            <v>UN</v>
          </cell>
          <cell r="D1868">
            <v>30.56</v>
          </cell>
        </row>
        <row r="1869">
          <cell r="A1869" t="str">
            <v>162814</v>
          </cell>
          <cell r="B1869" t="str">
            <v>DIAMETRO 250-100 MM</v>
          </cell>
          <cell r="C1869" t="str">
            <v>UN</v>
          </cell>
          <cell r="D1869">
            <v>30.92</v>
          </cell>
        </row>
        <row r="1870">
          <cell r="A1870" t="str">
            <v>162815</v>
          </cell>
          <cell r="B1870" t="str">
            <v>DIAMETRO 250-250 MM</v>
          </cell>
          <cell r="C1870" t="str">
            <v>UN</v>
          </cell>
          <cell r="D1870">
            <v>32.47</v>
          </cell>
        </row>
        <row r="1871">
          <cell r="A1871" t="str">
            <v>162816</v>
          </cell>
          <cell r="B1871" t="str">
            <v>DIAMETRO 300-75 MM</v>
          </cell>
          <cell r="C1871" t="str">
            <v>UN</v>
          </cell>
          <cell r="D1871">
            <v>36.880000000000003</v>
          </cell>
        </row>
        <row r="1872">
          <cell r="A1872" t="str">
            <v>162817</v>
          </cell>
          <cell r="B1872" t="str">
            <v>DIAMETRO 300-100 MM</v>
          </cell>
          <cell r="C1872" t="str">
            <v>UN</v>
          </cell>
          <cell r="D1872">
            <v>37.46</v>
          </cell>
        </row>
        <row r="1873">
          <cell r="A1873" t="str">
            <v>162818</v>
          </cell>
          <cell r="B1873" t="str">
            <v>DIAMETRO 300-200 MM</v>
          </cell>
          <cell r="C1873" t="str">
            <v>UN</v>
          </cell>
          <cell r="D1873">
            <v>38.6</v>
          </cell>
        </row>
        <row r="1874">
          <cell r="A1874" t="str">
            <v>162819</v>
          </cell>
          <cell r="B1874" t="str">
            <v>DIAMETRO 300-300 MM</v>
          </cell>
          <cell r="C1874" t="str">
            <v>UN</v>
          </cell>
          <cell r="D1874">
            <v>40.75</v>
          </cell>
        </row>
        <row r="1875">
          <cell r="A1875" t="str">
            <v>162820</v>
          </cell>
          <cell r="B1875" t="str">
            <v>DIAMETRO 400-75 MM</v>
          </cell>
          <cell r="C1875" t="str">
            <v>UN</v>
          </cell>
          <cell r="D1875">
            <v>48.95</v>
          </cell>
        </row>
        <row r="1876">
          <cell r="A1876" t="str">
            <v>162821</v>
          </cell>
          <cell r="B1876" t="str">
            <v>DIAMETRO 400-100 MM</v>
          </cell>
          <cell r="C1876" t="str">
            <v>UN</v>
          </cell>
          <cell r="D1876">
            <v>49.58</v>
          </cell>
        </row>
        <row r="1877">
          <cell r="A1877" t="str">
            <v>162822</v>
          </cell>
          <cell r="B1877" t="str">
            <v>DIAMETRO 400-200 MM</v>
          </cell>
          <cell r="C1877" t="str">
            <v>UN</v>
          </cell>
          <cell r="D1877">
            <v>51.2</v>
          </cell>
        </row>
        <row r="1878">
          <cell r="A1878" t="str">
            <v>162823</v>
          </cell>
          <cell r="B1878" t="str">
            <v>DIAMETRO 400-300 MM</v>
          </cell>
          <cell r="C1878" t="str">
            <v>UN</v>
          </cell>
          <cell r="D1878">
            <v>53.57</v>
          </cell>
        </row>
        <row r="1879">
          <cell r="A1879" t="str">
            <v>162824</v>
          </cell>
          <cell r="B1879" t="str">
            <v>DIAMETRO 400-400 MM</v>
          </cell>
          <cell r="C1879" t="str">
            <v>UN</v>
          </cell>
          <cell r="D1879">
            <v>56.37</v>
          </cell>
        </row>
        <row r="1880">
          <cell r="A1880" t="str">
            <v>162825</v>
          </cell>
          <cell r="B1880" t="str">
            <v>DIAMETRO 500-75 MM</v>
          </cell>
          <cell r="C1880" t="str">
            <v>UN</v>
          </cell>
          <cell r="D1880">
            <v>58.38</v>
          </cell>
        </row>
        <row r="1881">
          <cell r="A1881" t="str">
            <v>162826</v>
          </cell>
          <cell r="B1881" t="str">
            <v>DIAMETRO 500-100 MM</v>
          </cell>
          <cell r="C1881" t="str">
            <v>UN</v>
          </cell>
          <cell r="D1881">
            <v>61.71</v>
          </cell>
        </row>
        <row r="1882">
          <cell r="A1882" t="str">
            <v>162827</v>
          </cell>
          <cell r="B1882" t="str">
            <v>DIAMETRO 500-200 MM</v>
          </cell>
          <cell r="C1882" t="str">
            <v>UN</v>
          </cell>
          <cell r="D1882">
            <v>63.82</v>
          </cell>
        </row>
        <row r="1883">
          <cell r="A1883" t="str">
            <v>162828</v>
          </cell>
          <cell r="B1883" t="str">
            <v>DIAMETRO 500-300 MM</v>
          </cell>
          <cell r="C1883" t="str">
            <v>UN</v>
          </cell>
          <cell r="D1883">
            <v>67.069999999999993</v>
          </cell>
        </row>
        <row r="1884">
          <cell r="A1884" t="str">
            <v>162829</v>
          </cell>
          <cell r="B1884" t="str">
            <v>DIAMETRO 500-500 MM</v>
          </cell>
          <cell r="C1884" t="str">
            <v>UN</v>
          </cell>
          <cell r="D1884">
            <v>74.22</v>
          </cell>
        </row>
        <row r="1885">
          <cell r="A1885" t="str">
            <v>162830</v>
          </cell>
          <cell r="B1885" t="str">
            <v>DIAMETRO 600-75 MM</v>
          </cell>
          <cell r="C1885" t="str">
            <v>UN</v>
          </cell>
          <cell r="D1885">
            <v>75.06</v>
          </cell>
        </row>
        <row r="1886">
          <cell r="A1886" t="str">
            <v>162831</v>
          </cell>
          <cell r="B1886" t="str">
            <v>DIAMETRO 600-100 MM</v>
          </cell>
          <cell r="C1886" t="str">
            <v>UN</v>
          </cell>
          <cell r="D1886">
            <v>76.599999999999994</v>
          </cell>
        </row>
        <row r="1887">
          <cell r="A1887" t="str">
            <v>162832</v>
          </cell>
          <cell r="B1887" t="str">
            <v>DIAMETRO 600-200 MM</v>
          </cell>
          <cell r="C1887" t="str">
            <v>UN</v>
          </cell>
          <cell r="D1887">
            <v>79.72</v>
          </cell>
        </row>
        <row r="1888">
          <cell r="A1888" t="str">
            <v>162833</v>
          </cell>
          <cell r="B1888" t="str">
            <v>DIAMETRO 600-300 MM</v>
          </cell>
          <cell r="C1888" t="str">
            <v>UN</v>
          </cell>
          <cell r="D1888">
            <v>83.6</v>
          </cell>
        </row>
        <row r="1889">
          <cell r="A1889" t="str">
            <v>162834</v>
          </cell>
          <cell r="B1889" t="str">
            <v>DIAMETRO 600-400 MM</v>
          </cell>
          <cell r="C1889" t="str">
            <v>UN</v>
          </cell>
          <cell r="D1889">
            <v>87.58</v>
          </cell>
        </row>
        <row r="1890">
          <cell r="A1890" t="str">
            <v>162835</v>
          </cell>
          <cell r="B1890" t="str">
            <v>DIAMETRO 600-600 MM</v>
          </cell>
          <cell r="C1890" t="str">
            <v>UN</v>
          </cell>
          <cell r="D1890">
            <v>98.48</v>
          </cell>
        </row>
        <row r="1892">
          <cell r="A1892" t="str">
            <v>162900</v>
          </cell>
          <cell r="B1892" t="str">
            <v>MONTAGEM DE TES DE FERRO FUNDIDO TIPO JE</v>
          </cell>
        </row>
        <row r="1893">
          <cell r="A1893" t="str">
            <v>162901</v>
          </cell>
          <cell r="B1893" t="str">
            <v>DIAMETRO 100-50 MM</v>
          </cell>
          <cell r="C1893" t="str">
            <v>UN</v>
          </cell>
          <cell r="D1893">
            <v>11.01</v>
          </cell>
        </row>
        <row r="1894">
          <cell r="A1894" t="str">
            <v>162902</v>
          </cell>
          <cell r="B1894" t="str">
            <v>DIAMETRO 100-75 MM</v>
          </cell>
          <cell r="C1894" t="str">
            <v>UN</v>
          </cell>
          <cell r="D1894">
            <v>11.09</v>
          </cell>
        </row>
        <row r="1895">
          <cell r="A1895" t="str">
            <v>162903</v>
          </cell>
          <cell r="B1895" t="str">
            <v>DIAMETRO 100-100 MM</v>
          </cell>
          <cell r="C1895" t="str">
            <v>UN</v>
          </cell>
          <cell r="D1895">
            <v>12.98</v>
          </cell>
        </row>
        <row r="1896">
          <cell r="A1896" t="str">
            <v>162904</v>
          </cell>
          <cell r="B1896" t="str">
            <v>DIAMETRO 150-50 MM</v>
          </cell>
          <cell r="C1896" t="str">
            <v>UN</v>
          </cell>
          <cell r="D1896">
            <v>12.22</v>
          </cell>
        </row>
        <row r="1897">
          <cell r="A1897" t="str">
            <v>162905</v>
          </cell>
          <cell r="B1897" t="str">
            <v>DIAMETRO 150-75 MM</v>
          </cell>
          <cell r="C1897" t="str">
            <v>UN</v>
          </cell>
          <cell r="D1897">
            <v>12.3</v>
          </cell>
        </row>
        <row r="1898">
          <cell r="A1898" t="str">
            <v>162906</v>
          </cell>
          <cell r="B1898" t="str">
            <v>DIAMETRO 150-100 MM</v>
          </cell>
          <cell r="C1898" t="str">
            <v>UN</v>
          </cell>
          <cell r="D1898">
            <v>14.27</v>
          </cell>
        </row>
        <row r="1899">
          <cell r="A1899" t="str">
            <v>162907</v>
          </cell>
          <cell r="B1899" t="str">
            <v>DIAMETRO 150-150 MM</v>
          </cell>
          <cell r="C1899" t="str">
            <v>UN</v>
          </cell>
          <cell r="D1899">
            <v>14.88</v>
          </cell>
        </row>
        <row r="1900">
          <cell r="A1900" t="str">
            <v>162908</v>
          </cell>
          <cell r="B1900" t="str">
            <v>DIAMETRO 200-50 MM</v>
          </cell>
          <cell r="C1900" t="str">
            <v>UN</v>
          </cell>
          <cell r="D1900">
            <v>15.38</v>
          </cell>
        </row>
        <row r="1901">
          <cell r="A1901" t="str">
            <v>162909</v>
          </cell>
          <cell r="B1901" t="str">
            <v>DIAMETRO 200-75 MM</v>
          </cell>
          <cell r="C1901" t="str">
            <v>UN</v>
          </cell>
          <cell r="D1901">
            <v>15.64</v>
          </cell>
        </row>
        <row r="1902">
          <cell r="A1902" t="str">
            <v>162910</v>
          </cell>
          <cell r="B1902" t="str">
            <v>DIAMETRO 200-100 MM</v>
          </cell>
          <cell r="C1902" t="str">
            <v>UN</v>
          </cell>
          <cell r="D1902">
            <v>17.510000000000002</v>
          </cell>
        </row>
        <row r="1903">
          <cell r="A1903" t="str">
            <v>162911</v>
          </cell>
          <cell r="B1903" t="str">
            <v>DIAMETRO 200-200 MM</v>
          </cell>
          <cell r="C1903" t="str">
            <v>UN</v>
          </cell>
          <cell r="D1903">
            <v>20.059999999999999</v>
          </cell>
        </row>
        <row r="1904">
          <cell r="A1904" t="str">
            <v>162912</v>
          </cell>
          <cell r="B1904" t="str">
            <v>DIAMETRO 250-50 MM</v>
          </cell>
          <cell r="C1904" t="str">
            <v>UN</v>
          </cell>
          <cell r="D1904">
            <v>18.350000000000001</v>
          </cell>
        </row>
        <row r="1905">
          <cell r="A1905" t="str">
            <v>162913</v>
          </cell>
          <cell r="B1905" t="str">
            <v>DIAMETRO 250-75 MM</v>
          </cell>
          <cell r="C1905" t="str">
            <v>UN</v>
          </cell>
          <cell r="D1905">
            <v>18.62</v>
          </cell>
        </row>
        <row r="1906">
          <cell r="A1906" t="str">
            <v>162914</v>
          </cell>
          <cell r="B1906" t="str">
            <v>DIAMETRO 250-100 MM</v>
          </cell>
          <cell r="C1906" t="str">
            <v>UN</v>
          </cell>
          <cell r="D1906">
            <v>20.68</v>
          </cell>
        </row>
        <row r="1907">
          <cell r="A1907" t="str">
            <v>162915</v>
          </cell>
          <cell r="B1907" t="str">
            <v>DIAMETRO 250-250 MM</v>
          </cell>
          <cell r="C1907" t="str">
            <v>UN</v>
          </cell>
          <cell r="D1907">
            <v>24.96</v>
          </cell>
        </row>
        <row r="1908">
          <cell r="A1908" t="str">
            <v>162916</v>
          </cell>
          <cell r="B1908" t="str">
            <v>DIAMETRO 300-75 MM</v>
          </cell>
          <cell r="C1908" t="str">
            <v>UN</v>
          </cell>
          <cell r="D1908">
            <v>22.29</v>
          </cell>
        </row>
        <row r="1909">
          <cell r="A1909" t="str">
            <v>162917</v>
          </cell>
          <cell r="B1909" t="str">
            <v>DIAMETRO 300-100 MM</v>
          </cell>
          <cell r="C1909" t="str">
            <v>UN</v>
          </cell>
          <cell r="D1909">
            <v>24.61</v>
          </cell>
        </row>
        <row r="1910">
          <cell r="A1910" t="str">
            <v>162918</v>
          </cell>
          <cell r="B1910" t="str">
            <v>DIAMETRO 300-150 MM</v>
          </cell>
          <cell r="C1910" t="str">
            <v>UN</v>
          </cell>
          <cell r="D1910">
            <v>25.4</v>
          </cell>
        </row>
        <row r="1911">
          <cell r="A1911" t="str">
            <v>162919</v>
          </cell>
          <cell r="B1911" t="str">
            <v>DIAMETRO 300-200 MM</v>
          </cell>
          <cell r="C1911" t="str">
            <v>UN</v>
          </cell>
          <cell r="D1911">
            <v>27.31</v>
          </cell>
        </row>
        <row r="1912">
          <cell r="A1912" t="str">
            <v>162920</v>
          </cell>
          <cell r="B1912" t="str">
            <v>DIAMETRO 300-250 MM</v>
          </cell>
          <cell r="C1912" t="str">
            <v>UN</v>
          </cell>
          <cell r="D1912">
            <v>29.14</v>
          </cell>
        </row>
        <row r="1913">
          <cell r="A1913" t="str">
            <v>162921</v>
          </cell>
          <cell r="B1913" t="str">
            <v>DIAMETRO 300-300 MM</v>
          </cell>
          <cell r="C1913" t="str">
            <v>UN</v>
          </cell>
          <cell r="D1913">
            <v>31.52</v>
          </cell>
        </row>
        <row r="1914">
          <cell r="A1914" t="str">
            <v>162922</v>
          </cell>
          <cell r="B1914" t="str">
            <v>DIAMETRO 400-75 MM</v>
          </cell>
          <cell r="C1914" t="str">
            <v>UN</v>
          </cell>
          <cell r="D1914">
            <v>29.88</v>
          </cell>
        </row>
        <row r="1915">
          <cell r="A1915" t="str">
            <v>162923</v>
          </cell>
          <cell r="B1915" t="str">
            <v>DIAMETRO 400-100 MM</v>
          </cell>
          <cell r="C1915" t="str">
            <v>UN</v>
          </cell>
          <cell r="D1915">
            <v>32.11</v>
          </cell>
        </row>
        <row r="1916">
          <cell r="A1916" t="str">
            <v>162924</v>
          </cell>
          <cell r="B1916" t="str">
            <v>DIAMETRO 400-200 MM</v>
          </cell>
          <cell r="C1916" t="str">
            <v>UN</v>
          </cell>
          <cell r="D1916">
            <v>35.49</v>
          </cell>
        </row>
        <row r="1917">
          <cell r="A1917" t="str">
            <v>162925</v>
          </cell>
          <cell r="B1917" t="str">
            <v>DIAMETRO 400-300 MM</v>
          </cell>
          <cell r="C1917" t="str">
            <v>UN</v>
          </cell>
          <cell r="D1917">
            <v>39.880000000000003</v>
          </cell>
        </row>
        <row r="1918">
          <cell r="A1918" t="str">
            <v>162926</v>
          </cell>
          <cell r="B1918" t="str">
            <v>DIAMETRO 400-400 MM</v>
          </cell>
          <cell r="C1918" t="str">
            <v>UN</v>
          </cell>
          <cell r="D1918">
            <v>44.24</v>
          </cell>
        </row>
        <row r="1919">
          <cell r="A1919" t="str">
            <v>162927</v>
          </cell>
          <cell r="B1919" t="str">
            <v>DIAMETRO 500-100 MM</v>
          </cell>
          <cell r="C1919" t="str">
            <v>UN</v>
          </cell>
          <cell r="D1919">
            <v>40.07</v>
          </cell>
        </row>
        <row r="1920">
          <cell r="A1920" t="str">
            <v>162928</v>
          </cell>
          <cell r="B1920" t="str">
            <v>DIAMETRO 500-200 MM</v>
          </cell>
          <cell r="C1920" t="str">
            <v>UN</v>
          </cell>
          <cell r="D1920">
            <v>44.23</v>
          </cell>
        </row>
        <row r="1921">
          <cell r="A1921" t="str">
            <v>162929</v>
          </cell>
          <cell r="B1921" t="str">
            <v>DIAMETRO 500-300 MM</v>
          </cell>
          <cell r="C1921" t="str">
            <v>UN</v>
          </cell>
          <cell r="D1921">
            <v>49.21</v>
          </cell>
        </row>
        <row r="1922">
          <cell r="A1922" t="str">
            <v>162930</v>
          </cell>
          <cell r="B1922" t="str">
            <v>DIAMETRO 500-500 MM</v>
          </cell>
          <cell r="C1922" t="str">
            <v>UN</v>
          </cell>
          <cell r="D1922">
            <v>59.09</v>
          </cell>
        </row>
        <row r="1923">
          <cell r="A1923" t="str">
            <v>162931</v>
          </cell>
          <cell r="B1923" t="str">
            <v>DIAMETRO 600-100 MM</v>
          </cell>
          <cell r="C1923" t="str">
            <v>UN</v>
          </cell>
          <cell r="D1923">
            <v>50.19</v>
          </cell>
        </row>
        <row r="1924">
          <cell r="A1924" t="str">
            <v>162932</v>
          </cell>
          <cell r="B1924" t="str">
            <v>DIAMETRO 600-200 MM</v>
          </cell>
          <cell r="C1924" t="str">
            <v>UN</v>
          </cell>
          <cell r="D1924">
            <v>55.07</v>
          </cell>
        </row>
        <row r="1925">
          <cell r="A1925" t="str">
            <v>162933</v>
          </cell>
          <cell r="B1925" t="str">
            <v>DIAMETRO 600-300 MM</v>
          </cell>
          <cell r="C1925" t="str">
            <v>UN</v>
          </cell>
          <cell r="D1925">
            <v>64.510000000000005</v>
          </cell>
        </row>
        <row r="1926">
          <cell r="A1926" t="str">
            <v>162934</v>
          </cell>
          <cell r="B1926" t="str">
            <v>DIAMETRO 600-400 MM</v>
          </cell>
          <cell r="C1926" t="str">
            <v>UN</v>
          </cell>
          <cell r="D1926">
            <v>73.599999999999994</v>
          </cell>
        </row>
        <row r="1927">
          <cell r="A1927" t="str">
            <v>162935</v>
          </cell>
          <cell r="B1927" t="str">
            <v>DIAMETRO 600- 600 MM</v>
          </cell>
          <cell r="C1927" t="str">
            <v>UN</v>
          </cell>
          <cell r="D1927">
            <v>93.72</v>
          </cell>
        </row>
        <row r="1929">
          <cell r="A1929" t="str">
            <v>163000</v>
          </cell>
          <cell r="B1929" t="str">
            <v>MONTAGEM DE TES DE FERRO FUNDIDO TIPO JE/F</v>
          </cell>
        </row>
        <row r="1930">
          <cell r="A1930" t="str">
            <v>163001</v>
          </cell>
          <cell r="B1930" t="str">
            <v>DIAMETRO 100-50 MM</v>
          </cell>
          <cell r="C1930" t="str">
            <v>UN</v>
          </cell>
          <cell r="D1930">
            <v>11.55</v>
          </cell>
        </row>
        <row r="1931">
          <cell r="A1931" t="str">
            <v>163002</v>
          </cell>
          <cell r="B1931" t="str">
            <v>DIAMETRO 150-50 MM</v>
          </cell>
          <cell r="C1931" t="str">
            <v>UN</v>
          </cell>
          <cell r="D1931">
            <v>12.42</v>
          </cell>
        </row>
        <row r="1932">
          <cell r="A1932" t="str">
            <v>163003</v>
          </cell>
          <cell r="B1932" t="str">
            <v>DIAMETRO 150-75 MM</v>
          </cell>
          <cell r="C1932" t="str">
            <v>UN</v>
          </cell>
          <cell r="D1932">
            <v>12.56</v>
          </cell>
        </row>
        <row r="1933">
          <cell r="A1933" t="str">
            <v>163004</v>
          </cell>
          <cell r="B1933" t="str">
            <v>DIAMETRO 200-50 MM</v>
          </cell>
          <cell r="C1933" t="str">
            <v>UN</v>
          </cell>
          <cell r="D1933">
            <v>15.74</v>
          </cell>
        </row>
        <row r="1934">
          <cell r="A1934" t="str">
            <v>163005</v>
          </cell>
          <cell r="B1934" t="str">
            <v>DIAMETRO 200-75 MM</v>
          </cell>
          <cell r="C1934" t="str">
            <v>UN</v>
          </cell>
          <cell r="D1934">
            <v>15.99</v>
          </cell>
        </row>
        <row r="1935">
          <cell r="A1935" t="str">
            <v>163006</v>
          </cell>
          <cell r="B1935" t="str">
            <v>DIAMETRO 200-100 MM</v>
          </cell>
          <cell r="C1935" t="str">
            <v>UN</v>
          </cell>
          <cell r="D1935">
            <v>18.579999999999998</v>
          </cell>
        </row>
        <row r="1936">
          <cell r="A1936" t="str">
            <v>163007</v>
          </cell>
          <cell r="B1936" t="str">
            <v>DIAMETRO 250-50 MM</v>
          </cell>
          <cell r="C1936" t="str">
            <v>UN</v>
          </cell>
          <cell r="D1936">
            <v>18.63</v>
          </cell>
        </row>
        <row r="1937">
          <cell r="A1937" t="str">
            <v>163008</v>
          </cell>
          <cell r="B1937" t="str">
            <v>DIAMETRO 250-75 MM</v>
          </cell>
          <cell r="C1937" t="str">
            <v>UN</v>
          </cell>
          <cell r="D1937">
            <v>18.89</v>
          </cell>
        </row>
        <row r="1938">
          <cell r="A1938" t="str">
            <v>163009</v>
          </cell>
          <cell r="B1938" t="str">
            <v>DIAMETRO 250-100 MM</v>
          </cell>
          <cell r="C1938" t="str">
            <v>UN</v>
          </cell>
          <cell r="D1938">
            <v>21.75</v>
          </cell>
        </row>
        <row r="1939">
          <cell r="A1939" t="str">
            <v>163010</v>
          </cell>
          <cell r="B1939" t="str">
            <v>DIAMETRO 300-100 MM</v>
          </cell>
          <cell r="C1939" t="str">
            <v>UN</v>
          </cell>
          <cell r="D1939">
            <v>25.64</v>
          </cell>
        </row>
        <row r="1940">
          <cell r="A1940" t="str">
            <v>163011</v>
          </cell>
          <cell r="B1940" t="str">
            <v>DIAMETRO 300-200 MM</v>
          </cell>
          <cell r="C1940" t="str">
            <v>UN</v>
          </cell>
          <cell r="D1940">
            <v>30.51</v>
          </cell>
        </row>
        <row r="1941">
          <cell r="A1941" t="str">
            <v>163012</v>
          </cell>
          <cell r="B1941" t="str">
            <v>DIAMETRO 300-300 MM</v>
          </cell>
          <cell r="C1941" t="str">
            <v>UN</v>
          </cell>
          <cell r="D1941">
            <v>38.090000000000003</v>
          </cell>
        </row>
        <row r="1942">
          <cell r="A1942" t="str">
            <v>163013</v>
          </cell>
          <cell r="B1942" t="str">
            <v>DIAMETRO 400-100 MM</v>
          </cell>
          <cell r="C1942" t="str">
            <v>UN</v>
          </cell>
          <cell r="D1942">
            <v>33.479999999999997</v>
          </cell>
        </row>
        <row r="1943">
          <cell r="A1943" t="str">
            <v>163014</v>
          </cell>
          <cell r="B1943" t="str">
            <v>DIAMETRO 400-200 MM</v>
          </cell>
          <cell r="C1943" t="str">
            <v>UN</v>
          </cell>
          <cell r="D1943">
            <v>38.83</v>
          </cell>
        </row>
        <row r="1944">
          <cell r="A1944" t="str">
            <v>163015</v>
          </cell>
          <cell r="B1944" t="str">
            <v>DIAMETRO 400-300 MM</v>
          </cell>
          <cell r="C1944" t="str">
            <v>UN</v>
          </cell>
          <cell r="D1944">
            <v>46.66</v>
          </cell>
        </row>
        <row r="1945">
          <cell r="A1945" t="str">
            <v>163016</v>
          </cell>
          <cell r="B1945" t="str">
            <v>DIAMETRO 400-400 MM</v>
          </cell>
          <cell r="C1945" t="str">
            <v>UN</v>
          </cell>
          <cell r="D1945">
            <v>53.99</v>
          </cell>
        </row>
        <row r="1946">
          <cell r="A1946" t="str">
            <v>163017</v>
          </cell>
          <cell r="B1946" t="str">
            <v>DIAMETRO 500-100 MM</v>
          </cell>
          <cell r="C1946" t="str">
            <v>UN</v>
          </cell>
          <cell r="D1946">
            <v>41.73</v>
          </cell>
        </row>
        <row r="1947">
          <cell r="A1947" t="str">
            <v>163018</v>
          </cell>
          <cell r="B1947" t="str">
            <v>DIAMETRO 500-200 MM</v>
          </cell>
          <cell r="C1947" t="str">
            <v>UN</v>
          </cell>
          <cell r="D1947">
            <v>47.64</v>
          </cell>
        </row>
        <row r="1948">
          <cell r="A1948" t="str">
            <v>163019</v>
          </cell>
          <cell r="B1948" t="str">
            <v>DIAMETRO 500-300 MM</v>
          </cell>
          <cell r="C1948" t="str">
            <v>UN</v>
          </cell>
          <cell r="D1948">
            <v>56.13</v>
          </cell>
        </row>
        <row r="1949">
          <cell r="A1949" t="str">
            <v>163020</v>
          </cell>
          <cell r="B1949" t="str">
            <v>DIAMETRO 500-500 MM</v>
          </cell>
          <cell r="C1949" t="str">
            <v>UN</v>
          </cell>
          <cell r="D1949">
            <v>73.260000000000005</v>
          </cell>
        </row>
        <row r="1950">
          <cell r="A1950" t="str">
            <v>163021</v>
          </cell>
          <cell r="B1950" t="str">
            <v>DIAMETRO 600-100 MM</v>
          </cell>
          <cell r="C1950" t="str">
            <v>UN</v>
          </cell>
          <cell r="D1950">
            <v>51.04</v>
          </cell>
        </row>
        <row r="1951">
          <cell r="A1951" t="str">
            <v>163022</v>
          </cell>
          <cell r="B1951" t="str">
            <v>DIAMETRO 600-200 MM</v>
          </cell>
          <cell r="C1951" t="str">
            <v>UN</v>
          </cell>
          <cell r="D1951">
            <v>58.49</v>
          </cell>
        </row>
        <row r="1952">
          <cell r="A1952" t="str">
            <v>163023</v>
          </cell>
          <cell r="B1952" t="str">
            <v>DIAMETRO 600-400 MM</v>
          </cell>
          <cell r="C1952" t="str">
            <v>UN</v>
          </cell>
          <cell r="D1952">
            <v>77.040000000000006</v>
          </cell>
        </row>
        <row r="1953">
          <cell r="A1953" t="str">
            <v>163024</v>
          </cell>
          <cell r="B1953" t="str">
            <v>DIAMETRO 600-600 MM</v>
          </cell>
          <cell r="C1953" t="str">
            <v>UN</v>
          </cell>
          <cell r="D1953">
            <v>98.92</v>
          </cell>
        </row>
        <row r="1955">
          <cell r="A1955" t="str">
            <v>163100</v>
          </cell>
          <cell r="B1955" t="str">
            <v>MONTAGEM DE REDUCOES DE FERRO FUNDIDO TIPO JE (P/B)</v>
          </cell>
        </row>
        <row r="1956">
          <cell r="A1956" t="str">
            <v>163101</v>
          </cell>
          <cell r="B1956" t="str">
            <v>DIAMETRO 100-50 MM</v>
          </cell>
          <cell r="C1956" t="str">
            <v>UN</v>
          </cell>
          <cell r="D1956">
            <v>5.98</v>
          </cell>
        </row>
        <row r="1957">
          <cell r="A1957" t="str">
            <v>163102</v>
          </cell>
          <cell r="B1957" t="str">
            <v>DIAMETRO 100-75 MM</v>
          </cell>
          <cell r="C1957" t="str">
            <v>UN</v>
          </cell>
          <cell r="D1957">
            <v>5.99</v>
          </cell>
        </row>
        <row r="1958">
          <cell r="A1958" t="str">
            <v>163103</v>
          </cell>
          <cell r="B1958" t="str">
            <v>DIAMETRO 150-75 MM</v>
          </cell>
          <cell r="C1958" t="str">
            <v>UN</v>
          </cell>
          <cell r="D1958">
            <v>6.63</v>
          </cell>
        </row>
        <row r="1959">
          <cell r="A1959" t="str">
            <v>163104</v>
          </cell>
          <cell r="B1959" t="str">
            <v>DIAMETRO 150-100 MM</v>
          </cell>
          <cell r="C1959" t="str">
            <v>UN</v>
          </cell>
          <cell r="D1959">
            <v>8.4499999999999993</v>
          </cell>
        </row>
        <row r="1960">
          <cell r="A1960" t="str">
            <v>163105</v>
          </cell>
          <cell r="B1960" t="str">
            <v>DIAMETRO 200-100 MM</v>
          </cell>
          <cell r="C1960" t="str">
            <v>UN</v>
          </cell>
          <cell r="D1960">
            <v>10.29</v>
          </cell>
        </row>
        <row r="1961">
          <cell r="A1961" t="str">
            <v>163106</v>
          </cell>
          <cell r="B1961" t="str">
            <v>DIAMETRO 200-150 MM</v>
          </cell>
          <cell r="C1961" t="str">
            <v>UN</v>
          </cell>
          <cell r="D1961">
            <v>11.07</v>
          </cell>
        </row>
        <row r="1962">
          <cell r="A1962" t="str">
            <v>163107</v>
          </cell>
          <cell r="B1962" t="str">
            <v>DIAMETRO 250-150 MM</v>
          </cell>
          <cell r="C1962" t="str">
            <v>UN</v>
          </cell>
          <cell r="D1962">
            <v>14.4</v>
          </cell>
        </row>
        <row r="1963">
          <cell r="A1963" t="str">
            <v>163108</v>
          </cell>
          <cell r="B1963" t="str">
            <v>DIAMETRO 250-200 MM</v>
          </cell>
          <cell r="C1963" t="str">
            <v>UN</v>
          </cell>
          <cell r="D1963">
            <v>15.28</v>
          </cell>
        </row>
        <row r="1964">
          <cell r="A1964" t="str">
            <v>163109</v>
          </cell>
          <cell r="B1964" t="str">
            <v>DIAMETRO 300-150 MM</v>
          </cell>
          <cell r="C1964" t="str">
            <v>UN</v>
          </cell>
          <cell r="D1964">
            <v>16.739999999999998</v>
          </cell>
        </row>
        <row r="1965">
          <cell r="A1965" t="str">
            <v>163110</v>
          </cell>
          <cell r="B1965" t="str">
            <v>DIAMETRO 300-200 MM</v>
          </cell>
          <cell r="C1965" t="str">
            <v>UN</v>
          </cell>
          <cell r="D1965">
            <v>17.64</v>
          </cell>
        </row>
        <row r="1966">
          <cell r="A1966" t="str">
            <v>163111</v>
          </cell>
          <cell r="B1966" t="str">
            <v>DIAMETRO 300-250 MM</v>
          </cell>
          <cell r="C1966" t="str">
            <v>UN</v>
          </cell>
          <cell r="D1966">
            <v>19.52</v>
          </cell>
        </row>
        <row r="1967">
          <cell r="A1967" t="str">
            <v>163112</v>
          </cell>
          <cell r="B1967" t="str">
            <v>DIAMETRO 350-200 MM</v>
          </cell>
          <cell r="C1967" t="str">
            <v>UN</v>
          </cell>
          <cell r="D1967">
            <v>21.08</v>
          </cell>
        </row>
        <row r="1968">
          <cell r="A1968" t="str">
            <v>163113</v>
          </cell>
          <cell r="B1968" t="str">
            <v>DIAMETRO 350-250 MM</v>
          </cell>
          <cell r="C1968" t="str">
            <v>UN</v>
          </cell>
          <cell r="D1968">
            <v>22.92</v>
          </cell>
        </row>
        <row r="1969">
          <cell r="A1969" t="str">
            <v>163114</v>
          </cell>
          <cell r="B1969" t="str">
            <v>DIAMETRO 350-300 MM</v>
          </cell>
          <cell r="C1969" t="str">
            <v>UN</v>
          </cell>
          <cell r="D1969">
            <v>25.4</v>
          </cell>
        </row>
        <row r="1970">
          <cell r="A1970" t="str">
            <v>163115</v>
          </cell>
          <cell r="B1970" t="str">
            <v>DIAMETRO 400-250 MM</v>
          </cell>
          <cell r="C1970" t="str">
            <v>UN</v>
          </cell>
          <cell r="D1970">
            <v>24.17</v>
          </cell>
        </row>
        <row r="1971">
          <cell r="A1971" t="str">
            <v>163116</v>
          </cell>
          <cell r="B1971" t="str">
            <v>DIAMETRO 400- 300 MM</v>
          </cell>
          <cell r="C1971" t="str">
            <v>UN</v>
          </cell>
          <cell r="D1971">
            <v>26.62</v>
          </cell>
        </row>
        <row r="1972">
          <cell r="A1972" t="str">
            <v>163117</v>
          </cell>
          <cell r="B1972" t="str">
            <v>DIAMETRO 400- 350 MM</v>
          </cell>
          <cell r="C1972" t="str">
            <v>UN</v>
          </cell>
          <cell r="D1972">
            <v>28.28</v>
          </cell>
        </row>
        <row r="1973">
          <cell r="A1973" t="str">
            <v>163118</v>
          </cell>
          <cell r="B1973" t="str">
            <v>DIAMETRO 500- 350 MM</v>
          </cell>
          <cell r="C1973" t="str">
            <v>UN</v>
          </cell>
          <cell r="D1973">
            <v>33.31</v>
          </cell>
        </row>
        <row r="1974">
          <cell r="A1974" t="str">
            <v>163119</v>
          </cell>
          <cell r="B1974" t="str">
            <v>DIAMETRO 500- 400 MM</v>
          </cell>
          <cell r="C1974" t="str">
            <v>UN</v>
          </cell>
          <cell r="D1974">
            <v>34.799999999999997</v>
          </cell>
        </row>
        <row r="1975">
          <cell r="A1975" t="str">
            <v>163120</v>
          </cell>
          <cell r="B1975" t="str">
            <v>DIAMETRO 600- 400 MM</v>
          </cell>
          <cell r="C1975" t="str">
            <v>UN</v>
          </cell>
          <cell r="D1975">
            <v>43.03</v>
          </cell>
        </row>
        <row r="1976">
          <cell r="A1976" t="str">
            <v>163121</v>
          </cell>
          <cell r="B1976" t="str">
            <v>DIAMETRO 600- 500 MM</v>
          </cell>
          <cell r="C1976" t="str">
            <v>UN</v>
          </cell>
          <cell r="D1976">
            <v>46.11</v>
          </cell>
        </row>
        <row r="1978">
          <cell r="A1978" t="str">
            <v>163200</v>
          </cell>
          <cell r="B1978" t="str">
            <v>MONTAGEM DE LUVAS FOFO TIPO JE</v>
          </cell>
        </row>
        <row r="1979">
          <cell r="A1979" t="str">
            <v>163201</v>
          </cell>
          <cell r="B1979" t="str">
            <v>DIAMETRO 100 MM</v>
          </cell>
          <cell r="C1979" t="str">
            <v>UN</v>
          </cell>
          <cell r="D1979">
            <v>8.6</v>
          </cell>
        </row>
        <row r="1980">
          <cell r="A1980" t="str">
            <v>163202</v>
          </cell>
          <cell r="B1980" t="str">
            <v>DIAMETRO 150 MM</v>
          </cell>
          <cell r="C1980" t="str">
            <v>UN</v>
          </cell>
          <cell r="D1980">
            <v>9.74</v>
          </cell>
        </row>
        <row r="1981">
          <cell r="A1981" t="str">
            <v>163203</v>
          </cell>
          <cell r="B1981" t="str">
            <v>DIAMETRO 200 MM</v>
          </cell>
          <cell r="C1981" t="str">
            <v>UN</v>
          </cell>
          <cell r="D1981">
            <v>12.99</v>
          </cell>
        </row>
        <row r="1982">
          <cell r="A1982" t="str">
            <v>163204</v>
          </cell>
          <cell r="B1982" t="str">
            <v>DIAMETRO 250 MM</v>
          </cell>
          <cell r="C1982" t="str">
            <v>UN</v>
          </cell>
          <cell r="D1982">
            <v>16.100000000000001</v>
          </cell>
        </row>
        <row r="1983">
          <cell r="A1983" t="str">
            <v>163205</v>
          </cell>
          <cell r="B1983" t="str">
            <v>DIAMETRO 300 MM</v>
          </cell>
          <cell r="C1983" t="str">
            <v>UN</v>
          </cell>
          <cell r="D1983">
            <v>19.8</v>
          </cell>
        </row>
        <row r="1984">
          <cell r="A1984" t="str">
            <v>163206</v>
          </cell>
          <cell r="B1984" t="str">
            <v>DIAMETRO 400 MM</v>
          </cell>
          <cell r="C1984" t="str">
            <v>UN</v>
          </cell>
          <cell r="D1984">
            <v>27.1</v>
          </cell>
        </row>
        <row r="1985">
          <cell r="A1985" t="str">
            <v>163207</v>
          </cell>
          <cell r="B1985" t="str">
            <v>DIAMETRO 500 MM</v>
          </cell>
          <cell r="C1985" t="str">
            <v>UN</v>
          </cell>
          <cell r="D1985">
            <v>34.799999999999997</v>
          </cell>
        </row>
        <row r="1986">
          <cell r="A1986" t="str">
            <v>163208</v>
          </cell>
          <cell r="B1986" t="str">
            <v>DIAMETRO 600 MM</v>
          </cell>
          <cell r="C1986" t="str">
            <v>UN</v>
          </cell>
          <cell r="D1986">
            <v>44.48</v>
          </cell>
        </row>
        <row r="1988">
          <cell r="A1988" t="str">
            <v>163300</v>
          </cell>
          <cell r="B1988" t="str">
            <v>MONTAGEM DE CAP DE FERRO FUNDIDO TIPO JE</v>
          </cell>
        </row>
        <row r="1989">
          <cell r="A1989" t="str">
            <v>163301</v>
          </cell>
          <cell r="B1989" t="str">
            <v>DIAMETRO 100 MM</v>
          </cell>
          <cell r="C1989" t="str">
            <v>UN</v>
          </cell>
          <cell r="D1989">
            <v>4.21</v>
          </cell>
        </row>
        <row r="1990">
          <cell r="A1990" t="str">
            <v>163302</v>
          </cell>
          <cell r="B1990" t="str">
            <v>DIAMETRO 150 MM</v>
          </cell>
          <cell r="C1990" t="str">
            <v>UN</v>
          </cell>
          <cell r="D1990">
            <v>4.92</v>
          </cell>
        </row>
        <row r="1991">
          <cell r="A1991" t="str">
            <v>163303</v>
          </cell>
          <cell r="B1991" t="str">
            <v>DIAMETRO 200 MM</v>
          </cell>
          <cell r="C1991" t="str">
            <v>UN</v>
          </cell>
          <cell r="D1991">
            <v>6.57</v>
          </cell>
        </row>
        <row r="1992">
          <cell r="A1992" t="str">
            <v>163304</v>
          </cell>
          <cell r="B1992" t="str">
            <v>DIAMETRO 250 MM</v>
          </cell>
          <cell r="C1992" t="str">
            <v>UN</v>
          </cell>
          <cell r="D1992">
            <v>8.1999999999999993</v>
          </cell>
        </row>
        <row r="1993">
          <cell r="A1993" t="str">
            <v>163305</v>
          </cell>
          <cell r="B1993" t="str">
            <v>DIAMETRO 300 MM</v>
          </cell>
          <cell r="C1993" t="str">
            <v>UN</v>
          </cell>
          <cell r="D1993">
            <v>10.89</v>
          </cell>
        </row>
        <row r="1994">
          <cell r="A1994" t="str">
            <v>163306</v>
          </cell>
          <cell r="B1994" t="str">
            <v>DIAMETRO 400 MM</v>
          </cell>
          <cell r="C1994" t="str">
            <v>UN</v>
          </cell>
          <cell r="D1994">
            <v>15.42</v>
          </cell>
        </row>
        <row r="1995">
          <cell r="A1995" t="str">
            <v>163307</v>
          </cell>
          <cell r="B1995" t="str">
            <v>DIAMETRO 500 MM</v>
          </cell>
          <cell r="C1995" t="str">
            <v>UN</v>
          </cell>
          <cell r="D1995">
            <v>20.85</v>
          </cell>
        </row>
        <row r="1996">
          <cell r="A1996" t="str">
            <v>163308</v>
          </cell>
          <cell r="B1996" t="str">
            <v>DIAMETRO 600 MM</v>
          </cell>
          <cell r="C1996" t="str">
            <v>UN</v>
          </cell>
          <cell r="D1996">
            <v>28.03</v>
          </cell>
        </row>
        <row r="1998">
          <cell r="A1998" t="str">
            <v>163400</v>
          </cell>
          <cell r="B1998" t="str">
            <v>MONTAGEM DE EXTREMIDADES DE FERRO FUNDIDO JE/F</v>
          </cell>
        </row>
        <row r="1999">
          <cell r="A1999" t="str">
            <v>163401</v>
          </cell>
          <cell r="B1999" t="str">
            <v>DIAMETRO 100 MM</v>
          </cell>
          <cell r="C1999" t="str">
            <v>UN</v>
          </cell>
          <cell r="D1999">
            <v>9.4</v>
          </cell>
        </row>
        <row r="2000">
          <cell r="A2000" t="str">
            <v>163402</v>
          </cell>
          <cell r="B2000" t="str">
            <v>DIAMETRO 150 MM</v>
          </cell>
          <cell r="C2000" t="str">
            <v>UN</v>
          </cell>
          <cell r="D2000">
            <v>12.04</v>
          </cell>
        </row>
        <row r="2001">
          <cell r="A2001" t="str">
            <v>163403</v>
          </cell>
          <cell r="B2001" t="str">
            <v>DIAMETRO 200 MM</v>
          </cell>
          <cell r="C2001" t="str">
            <v>UN</v>
          </cell>
          <cell r="D2001">
            <v>15.29</v>
          </cell>
        </row>
        <row r="2002">
          <cell r="A2002" t="str">
            <v>163404</v>
          </cell>
          <cell r="B2002" t="str">
            <v>DIAMETRO 250 MM</v>
          </cell>
          <cell r="C2002" t="str">
            <v>UN</v>
          </cell>
          <cell r="D2002">
            <v>19.63</v>
          </cell>
        </row>
        <row r="2003">
          <cell r="A2003" t="str">
            <v>163405</v>
          </cell>
          <cell r="B2003" t="str">
            <v>DIAMETRO 300 MM</v>
          </cell>
          <cell r="C2003" t="str">
            <v>UN</v>
          </cell>
          <cell r="D2003">
            <v>25.03</v>
          </cell>
        </row>
        <row r="2004">
          <cell r="A2004" t="str">
            <v>163406</v>
          </cell>
          <cell r="B2004" t="str">
            <v>DIAMETRO 400 MM</v>
          </cell>
          <cell r="C2004" t="str">
            <v>UN</v>
          </cell>
          <cell r="D2004">
            <v>34.26</v>
          </cell>
        </row>
        <row r="2005">
          <cell r="A2005" t="str">
            <v>163407</v>
          </cell>
          <cell r="B2005" t="str">
            <v>DIAMETRO 500 MM</v>
          </cell>
          <cell r="C2005" t="str">
            <v>UN</v>
          </cell>
          <cell r="D2005">
            <v>44.74</v>
          </cell>
        </row>
        <row r="2006">
          <cell r="A2006" t="str">
            <v>163408</v>
          </cell>
          <cell r="B2006" t="str">
            <v>DIAMETRO 600 MM</v>
          </cell>
          <cell r="C2006" t="str">
            <v>UN</v>
          </cell>
          <cell r="D2006">
            <v>58.06</v>
          </cell>
        </row>
        <row r="2008">
          <cell r="A2008" t="str">
            <v>163500</v>
          </cell>
          <cell r="B2008" t="str">
            <v>MONTAGEM DE EXTREMIDADES DE FERRO FUNDIDO TIPO FP</v>
          </cell>
        </row>
        <row r="2009">
          <cell r="A2009" t="str">
            <v>163501</v>
          </cell>
          <cell r="B2009" t="str">
            <v>DIAMETRO 100 MM</v>
          </cell>
          <cell r="C2009" t="str">
            <v>UN</v>
          </cell>
          <cell r="D2009">
            <v>9.61</v>
          </cell>
        </row>
        <row r="2010">
          <cell r="A2010" t="str">
            <v>163502</v>
          </cell>
          <cell r="B2010" t="str">
            <v>DIAMETRO 150 MM</v>
          </cell>
          <cell r="C2010" t="str">
            <v>UN</v>
          </cell>
          <cell r="D2010">
            <v>13.8</v>
          </cell>
        </row>
        <row r="2011">
          <cell r="A2011" t="str">
            <v>163503</v>
          </cell>
          <cell r="B2011" t="str">
            <v>DIAMETRO 200 MM</v>
          </cell>
          <cell r="C2011" t="str">
            <v>UN</v>
          </cell>
          <cell r="D2011">
            <v>16.87</v>
          </cell>
        </row>
        <row r="2012">
          <cell r="A2012" t="str">
            <v>163504</v>
          </cell>
          <cell r="B2012" t="str">
            <v>DIAMETRO 250 MM</v>
          </cell>
          <cell r="C2012" t="str">
            <v>UN</v>
          </cell>
          <cell r="D2012">
            <v>22.29</v>
          </cell>
        </row>
        <row r="2013">
          <cell r="A2013" t="str">
            <v>163505</v>
          </cell>
          <cell r="B2013" t="str">
            <v>DIAMETRO 300 MM</v>
          </cell>
          <cell r="C2013" t="str">
            <v>UN</v>
          </cell>
          <cell r="D2013">
            <v>29.36</v>
          </cell>
        </row>
        <row r="2014">
          <cell r="A2014" t="str">
            <v>163506</v>
          </cell>
          <cell r="B2014" t="str">
            <v>DIAMETRO 400 MM</v>
          </cell>
          <cell r="C2014" t="str">
            <v>UN</v>
          </cell>
          <cell r="D2014">
            <v>40.79</v>
          </cell>
        </row>
        <row r="2015">
          <cell r="A2015" t="str">
            <v>163507</v>
          </cell>
          <cell r="B2015" t="str">
            <v>DIAMETRO 500 MM</v>
          </cell>
          <cell r="C2015" t="str">
            <v>UN</v>
          </cell>
          <cell r="D2015">
            <v>54.9</v>
          </cell>
        </row>
        <row r="2016">
          <cell r="A2016" t="str">
            <v>163508</v>
          </cell>
          <cell r="B2016" t="str">
            <v>DIAMETRO 600 MM</v>
          </cell>
          <cell r="C2016" t="str">
            <v>UN</v>
          </cell>
          <cell r="D2016">
            <v>73.22</v>
          </cell>
        </row>
        <row r="2018">
          <cell r="A2018" t="str">
            <v>163600</v>
          </cell>
          <cell r="B2018" t="str">
            <v>MONTAGEM DE FLANGES AVULSOS EM TUBOS DE FERRO FUNDIDO</v>
          </cell>
        </row>
        <row r="2019">
          <cell r="A2019" t="str">
            <v>163601</v>
          </cell>
          <cell r="B2019" t="str">
            <v>DIAMETRO 100 MM</v>
          </cell>
          <cell r="C2019" t="str">
            <v>UN</v>
          </cell>
          <cell r="D2019">
            <v>35.97</v>
          </cell>
        </row>
        <row r="2020">
          <cell r="A2020" t="str">
            <v>163602</v>
          </cell>
          <cell r="B2020" t="str">
            <v>DIAMETRO 150 MM</v>
          </cell>
          <cell r="C2020" t="str">
            <v>UN</v>
          </cell>
          <cell r="D2020">
            <v>42.91</v>
          </cell>
        </row>
        <row r="2021">
          <cell r="A2021" t="str">
            <v>163603</v>
          </cell>
          <cell r="B2021" t="str">
            <v>DIAMETRO 200 MM</v>
          </cell>
          <cell r="C2021" t="str">
            <v>UN</v>
          </cell>
          <cell r="D2021">
            <v>53.16</v>
          </cell>
        </row>
        <row r="2022">
          <cell r="A2022" t="str">
            <v>163604</v>
          </cell>
          <cell r="B2022" t="str">
            <v>DIAMETRO 250 MM</v>
          </cell>
          <cell r="C2022" t="str">
            <v>UN</v>
          </cell>
          <cell r="D2022">
            <v>65.84</v>
          </cell>
        </row>
        <row r="2023">
          <cell r="A2023" t="str">
            <v>163605</v>
          </cell>
          <cell r="B2023" t="str">
            <v>DIAMETRO 300 MM</v>
          </cell>
          <cell r="C2023" t="str">
            <v>UN</v>
          </cell>
          <cell r="D2023">
            <v>81.599999999999994</v>
          </cell>
        </row>
        <row r="2024">
          <cell r="A2024" t="str">
            <v>163606</v>
          </cell>
          <cell r="B2024" t="str">
            <v>DIAMETRO 400 MM</v>
          </cell>
          <cell r="C2024" t="str">
            <v>UN</v>
          </cell>
          <cell r="D2024">
            <v>123.07</v>
          </cell>
        </row>
        <row r="2025">
          <cell r="A2025" t="str">
            <v>163607</v>
          </cell>
          <cell r="B2025" t="str">
            <v>DIAMETRO 500 MM</v>
          </cell>
          <cell r="C2025" t="str">
            <v>UN</v>
          </cell>
          <cell r="D2025">
            <v>177.36</v>
          </cell>
        </row>
        <row r="2026">
          <cell r="A2026" t="str">
            <v>163608</v>
          </cell>
          <cell r="B2026" t="str">
            <v>DIAMETRO 600 MM</v>
          </cell>
          <cell r="C2026" t="str">
            <v>UN</v>
          </cell>
          <cell r="D2026">
            <v>257.98</v>
          </cell>
        </row>
        <row r="2027">
          <cell r="A2027" t="str">
            <v>163609</v>
          </cell>
          <cell r="B2027" t="str">
            <v>DIAMETRO 700 MM</v>
          </cell>
          <cell r="C2027" t="str">
            <v>UN</v>
          </cell>
          <cell r="D2027">
            <v>333.47</v>
          </cell>
        </row>
        <row r="2028">
          <cell r="A2028" t="str">
            <v>163610</v>
          </cell>
          <cell r="B2028" t="str">
            <v>DIAMETRO 800 MM</v>
          </cell>
          <cell r="C2028" t="str">
            <v>UN</v>
          </cell>
          <cell r="D2028">
            <v>416.86</v>
          </cell>
        </row>
        <row r="2030">
          <cell r="A2030" t="str">
            <v>163700</v>
          </cell>
          <cell r="B2030" t="str">
            <v>MONTAGEM DE CARRETEIS PARA UNIAO COM FLANGES</v>
          </cell>
        </row>
        <row r="2031">
          <cell r="A2031" t="str">
            <v>163701</v>
          </cell>
          <cell r="B2031" t="str">
            <v>DIAMETRO 100 MM</v>
          </cell>
          <cell r="C2031" t="str">
            <v>UN</v>
          </cell>
          <cell r="D2031">
            <v>11.53</v>
          </cell>
        </row>
        <row r="2032">
          <cell r="A2032" t="str">
            <v>163702</v>
          </cell>
          <cell r="B2032" t="str">
            <v>DIAMETRO 150 MM</v>
          </cell>
          <cell r="C2032" t="str">
            <v>UN</v>
          </cell>
          <cell r="D2032">
            <v>16.47</v>
          </cell>
        </row>
        <row r="2033">
          <cell r="A2033" t="str">
            <v>163703</v>
          </cell>
          <cell r="B2033" t="str">
            <v>DIAMETRO 200 MM</v>
          </cell>
          <cell r="C2033" t="str">
            <v>UN</v>
          </cell>
          <cell r="D2033">
            <v>20.53</v>
          </cell>
        </row>
        <row r="2034">
          <cell r="A2034" t="str">
            <v>163704</v>
          </cell>
          <cell r="B2034" t="str">
            <v>DIAMETRO 250 MM</v>
          </cell>
          <cell r="C2034" t="str">
            <v>UN</v>
          </cell>
          <cell r="D2034">
            <v>27.35</v>
          </cell>
        </row>
        <row r="2035">
          <cell r="A2035" t="str">
            <v>163705</v>
          </cell>
          <cell r="B2035" t="str">
            <v>DIAMETRO 300 MM</v>
          </cell>
          <cell r="C2035" t="str">
            <v>UN</v>
          </cell>
          <cell r="D2035">
            <v>34.99</v>
          </cell>
        </row>
        <row r="2036">
          <cell r="A2036" t="str">
            <v>163706</v>
          </cell>
          <cell r="B2036" t="str">
            <v>DIAMETRO 400 MM</v>
          </cell>
          <cell r="C2036" t="str">
            <v>UN</v>
          </cell>
          <cell r="D2036">
            <v>49.01</v>
          </cell>
        </row>
        <row r="2037">
          <cell r="A2037" t="str">
            <v>163707</v>
          </cell>
          <cell r="B2037" t="str">
            <v>DIAMETRO 500 MM</v>
          </cell>
          <cell r="C2037" t="str">
            <v>UN</v>
          </cell>
          <cell r="D2037">
            <v>64.739999999999995</v>
          </cell>
        </row>
        <row r="2038">
          <cell r="A2038" t="str">
            <v>163708</v>
          </cell>
          <cell r="B2038" t="str">
            <v>DIAMETRO 600 MM</v>
          </cell>
          <cell r="C2038" t="str">
            <v>UN</v>
          </cell>
          <cell r="D2038">
            <v>84.73</v>
          </cell>
        </row>
        <row r="2039">
          <cell r="A2039" t="str">
            <v>163709</v>
          </cell>
          <cell r="B2039" t="str">
            <v>DIAMETRO 700 MM</v>
          </cell>
          <cell r="C2039" t="str">
            <v>UN</v>
          </cell>
          <cell r="D2039">
            <v>112.67</v>
          </cell>
        </row>
        <row r="2040">
          <cell r="A2040" t="str">
            <v>163710</v>
          </cell>
          <cell r="B2040" t="str">
            <v>DIAMETRO 800 MM</v>
          </cell>
          <cell r="C2040" t="str">
            <v>UN</v>
          </cell>
          <cell r="D2040">
            <v>152.84</v>
          </cell>
        </row>
        <row r="2041">
          <cell r="A2041" t="str">
            <v>163711</v>
          </cell>
          <cell r="B2041" t="str">
            <v>DIAMETRO 900 MM</v>
          </cell>
          <cell r="C2041" t="str">
            <v>UN</v>
          </cell>
          <cell r="D2041">
            <v>180.2</v>
          </cell>
        </row>
        <row r="2042">
          <cell r="A2042" t="str">
            <v>163712</v>
          </cell>
          <cell r="B2042" t="str">
            <v>DIAMETRO 1000 MM</v>
          </cell>
          <cell r="C2042" t="str">
            <v>UN</v>
          </cell>
          <cell r="D2042">
            <v>216.65</v>
          </cell>
        </row>
        <row r="2044">
          <cell r="A2044" t="str">
            <v>163800</v>
          </cell>
          <cell r="B2044" t="str">
            <v>MONTAGEM DE CURVAS DE FERRO FUNDIDO 90 GR TIPO FF</v>
          </cell>
        </row>
        <row r="2045">
          <cell r="A2045" t="str">
            <v>163801</v>
          </cell>
          <cell r="B2045" t="str">
            <v>DIAMETRO 100 MM</v>
          </cell>
          <cell r="C2045" t="str">
            <v>UN</v>
          </cell>
          <cell r="D2045">
            <v>10.41</v>
          </cell>
        </row>
        <row r="2046">
          <cell r="A2046" t="str">
            <v>163802</v>
          </cell>
          <cell r="B2046" t="str">
            <v>DIAMETRO 150 MM</v>
          </cell>
          <cell r="C2046" t="str">
            <v>UN</v>
          </cell>
          <cell r="D2046">
            <v>14.85</v>
          </cell>
        </row>
        <row r="2047">
          <cell r="A2047" t="str">
            <v>163803</v>
          </cell>
          <cell r="B2047" t="str">
            <v>DIAMETRO 200 MM</v>
          </cell>
          <cell r="C2047" t="str">
            <v>UN</v>
          </cell>
          <cell r="D2047">
            <v>18.579999999999998</v>
          </cell>
        </row>
        <row r="2048">
          <cell r="A2048" t="str">
            <v>163804</v>
          </cell>
          <cell r="B2048" t="str">
            <v>DIAMETRO 250 MM</v>
          </cell>
          <cell r="C2048" t="str">
            <v>UN</v>
          </cell>
          <cell r="D2048">
            <v>25.16</v>
          </cell>
        </row>
        <row r="2049">
          <cell r="A2049" t="str">
            <v>163805</v>
          </cell>
          <cell r="B2049" t="str">
            <v>DIAMETRO 300 MM</v>
          </cell>
          <cell r="C2049" t="str">
            <v>UN</v>
          </cell>
          <cell r="D2049">
            <v>33.619999999999997</v>
          </cell>
        </row>
        <row r="2050">
          <cell r="A2050" t="str">
            <v>163806</v>
          </cell>
          <cell r="B2050" t="str">
            <v>DIAMETRO 400 MM</v>
          </cell>
          <cell r="C2050" t="str">
            <v>UN</v>
          </cell>
          <cell r="D2050">
            <v>48.1</v>
          </cell>
        </row>
        <row r="2051">
          <cell r="A2051" t="str">
            <v>163807</v>
          </cell>
          <cell r="B2051" t="str">
            <v>DIAMETRO 500 MM</v>
          </cell>
          <cell r="C2051" t="str">
            <v>UN</v>
          </cell>
          <cell r="D2051">
            <v>66.97</v>
          </cell>
        </row>
        <row r="2052">
          <cell r="A2052" t="str">
            <v>163808</v>
          </cell>
          <cell r="B2052" t="str">
            <v>DIAMETRO 600 MM</v>
          </cell>
          <cell r="C2052" t="str">
            <v>UN</v>
          </cell>
          <cell r="D2052">
            <v>119.77</v>
          </cell>
        </row>
        <row r="2053">
          <cell r="A2053" t="str">
            <v>163809</v>
          </cell>
          <cell r="B2053" t="str">
            <v>DIAMETRO 700 MM</v>
          </cell>
          <cell r="C2053" t="str">
            <v>UN</v>
          </cell>
          <cell r="D2053">
            <v>127.14</v>
          </cell>
        </row>
        <row r="2054">
          <cell r="A2054" t="str">
            <v>163810</v>
          </cell>
          <cell r="B2054" t="str">
            <v>DIAMETRO 800 MM</v>
          </cell>
          <cell r="C2054" t="str">
            <v>UN</v>
          </cell>
          <cell r="D2054">
            <v>179.15</v>
          </cell>
        </row>
        <row r="2055">
          <cell r="A2055" t="str">
            <v>163811</v>
          </cell>
          <cell r="B2055" t="str">
            <v>DIAMETRO 900 MM</v>
          </cell>
          <cell r="C2055" t="str">
            <v>UN</v>
          </cell>
          <cell r="D2055">
            <v>224.57</v>
          </cell>
        </row>
        <row r="2056">
          <cell r="A2056" t="str">
            <v>163812</v>
          </cell>
          <cell r="B2056" t="str">
            <v>DIAMETRO 1000 MM</v>
          </cell>
          <cell r="C2056" t="str">
            <v>UN</v>
          </cell>
          <cell r="D2056">
            <v>279.58999999999997</v>
          </cell>
        </row>
        <row r="2058">
          <cell r="A2058" t="str">
            <v>163900</v>
          </cell>
          <cell r="B2058" t="str">
            <v>MONTAGEM DE CURVAS DE PE FOFO 90GR TIPO FF</v>
          </cell>
        </row>
        <row r="2059">
          <cell r="A2059" t="str">
            <v>163901</v>
          </cell>
          <cell r="B2059" t="str">
            <v>DIAMETRO 100 MM</v>
          </cell>
          <cell r="C2059" t="str">
            <v>UN</v>
          </cell>
          <cell r="D2059">
            <v>12.24</v>
          </cell>
        </row>
        <row r="2060">
          <cell r="A2060" t="str">
            <v>163902</v>
          </cell>
          <cell r="B2060" t="str">
            <v>DIAMETRO 150 MM</v>
          </cell>
          <cell r="C2060" t="str">
            <v>UN</v>
          </cell>
          <cell r="D2060">
            <v>18.16</v>
          </cell>
        </row>
        <row r="2061">
          <cell r="A2061" t="str">
            <v>163903</v>
          </cell>
          <cell r="B2061" t="str">
            <v>DIAMETRO 200 MM</v>
          </cell>
          <cell r="C2061" t="str">
            <v>UN</v>
          </cell>
          <cell r="D2061">
            <v>23.74</v>
          </cell>
        </row>
        <row r="2062">
          <cell r="A2062" t="str">
            <v>163904</v>
          </cell>
          <cell r="B2062" t="str">
            <v>DIAMETRO 250 MM</v>
          </cell>
          <cell r="C2062" t="str">
            <v>UN</v>
          </cell>
          <cell r="D2062">
            <v>32.26</v>
          </cell>
        </row>
        <row r="2063">
          <cell r="A2063" t="str">
            <v>163905</v>
          </cell>
          <cell r="B2063" t="str">
            <v>DIAMETRO 300 MM</v>
          </cell>
          <cell r="C2063" t="str">
            <v>UN</v>
          </cell>
          <cell r="D2063">
            <v>43.59</v>
          </cell>
        </row>
        <row r="2064">
          <cell r="A2064" t="str">
            <v>163906</v>
          </cell>
          <cell r="B2064" t="str">
            <v>DIAMETRO 400 MM</v>
          </cell>
          <cell r="C2064" t="str">
            <v>UN</v>
          </cell>
          <cell r="D2064">
            <v>68.040000000000006</v>
          </cell>
        </row>
        <row r="2065">
          <cell r="A2065" t="str">
            <v>163907</v>
          </cell>
          <cell r="B2065" t="str">
            <v>DIAMETRO 500 MM</v>
          </cell>
          <cell r="C2065" t="str">
            <v>UN</v>
          </cell>
          <cell r="D2065">
            <v>98.08</v>
          </cell>
        </row>
        <row r="2066">
          <cell r="A2066" t="str">
            <v>163908</v>
          </cell>
          <cell r="B2066" t="str">
            <v>DIAMETRO 600 MM</v>
          </cell>
          <cell r="C2066" t="str">
            <v>UN</v>
          </cell>
          <cell r="D2066">
            <v>141.81</v>
          </cell>
        </row>
        <row r="2068">
          <cell r="A2068" t="str">
            <v>164000</v>
          </cell>
          <cell r="B2068" t="str">
            <v>MONTAGEM DE CURVAS DE FERRO FUNDIDO 45 GR TIPO FF</v>
          </cell>
        </row>
        <row r="2069">
          <cell r="A2069" t="str">
            <v>164001</v>
          </cell>
          <cell r="B2069" t="str">
            <v>DIAMETRO 100 MM</v>
          </cell>
          <cell r="C2069" t="str">
            <v>UN</v>
          </cell>
          <cell r="D2069">
            <v>10.37</v>
          </cell>
        </row>
        <row r="2070">
          <cell r="A2070" t="str">
            <v>164002</v>
          </cell>
          <cell r="B2070" t="str">
            <v>DIAMETRO 150 MM</v>
          </cell>
          <cell r="C2070" t="str">
            <v>UN</v>
          </cell>
          <cell r="D2070">
            <v>14.77</v>
          </cell>
        </row>
        <row r="2071">
          <cell r="A2071" t="str">
            <v>164003</v>
          </cell>
          <cell r="B2071" t="str">
            <v>DIAMETRO 200 MM</v>
          </cell>
          <cell r="C2071" t="str">
            <v>UN</v>
          </cell>
          <cell r="D2071">
            <v>18.399999999999999</v>
          </cell>
        </row>
        <row r="2072">
          <cell r="A2072" t="str">
            <v>164004</v>
          </cell>
          <cell r="B2072" t="str">
            <v>DIAMETRO 250 MM</v>
          </cell>
          <cell r="C2072" t="str">
            <v>UN</v>
          </cell>
          <cell r="D2072">
            <v>25.68</v>
          </cell>
        </row>
        <row r="2073">
          <cell r="A2073" t="str">
            <v>164005</v>
          </cell>
          <cell r="B2073" t="str">
            <v>DIAMETRO 300 MM</v>
          </cell>
          <cell r="C2073" t="str">
            <v>UN</v>
          </cell>
          <cell r="D2073">
            <v>34.39</v>
          </cell>
        </row>
        <row r="2074">
          <cell r="A2074" t="str">
            <v>164006</v>
          </cell>
          <cell r="B2074" t="str">
            <v>DIAMETRO 400 MM</v>
          </cell>
          <cell r="C2074" t="str">
            <v>UN</v>
          </cell>
          <cell r="D2074">
            <v>46.13</v>
          </cell>
        </row>
        <row r="2075">
          <cell r="A2075" t="str">
            <v>164007</v>
          </cell>
          <cell r="B2075" t="str">
            <v>DIAMETRO 500 MM</v>
          </cell>
          <cell r="C2075" t="str">
            <v>UN</v>
          </cell>
          <cell r="D2075">
            <v>62.97</v>
          </cell>
        </row>
        <row r="2076">
          <cell r="A2076" t="str">
            <v>164008</v>
          </cell>
          <cell r="B2076" t="str">
            <v>DIAMETRO 600 MM</v>
          </cell>
          <cell r="C2076" t="str">
            <v>UN</v>
          </cell>
          <cell r="D2076">
            <v>85.45</v>
          </cell>
        </row>
        <row r="2077">
          <cell r="A2077" t="str">
            <v>164009</v>
          </cell>
          <cell r="B2077" t="str">
            <v>DIAMETRO 700 MM</v>
          </cell>
          <cell r="C2077" t="str">
            <v>UN</v>
          </cell>
          <cell r="D2077">
            <v>116.46</v>
          </cell>
        </row>
        <row r="2078">
          <cell r="A2078" t="str">
            <v>164010</v>
          </cell>
          <cell r="B2078" t="str">
            <v>DIAMETRO 800 MM</v>
          </cell>
          <cell r="C2078" t="str">
            <v>UN</v>
          </cell>
          <cell r="D2078">
            <v>163.24</v>
          </cell>
        </row>
        <row r="2079">
          <cell r="A2079" t="str">
            <v>164011</v>
          </cell>
          <cell r="B2079" t="str">
            <v>DIAMETRO 900 MM</v>
          </cell>
          <cell r="C2079" t="str">
            <v>UN</v>
          </cell>
          <cell r="D2079">
            <v>202.08</v>
          </cell>
        </row>
        <row r="2080">
          <cell r="A2080" t="str">
            <v>164012</v>
          </cell>
          <cell r="B2080" t="str">
            <v>DIAMETRO 1000 MM</v>
          </cell>
          <cell r="C2080" t="str">
            <v>UN</v>
          </cell>
          <cell r="D2080">
            <v>250.07</v>
          </cell>
        </row>
        <row r="2082">
          <cell r="A2082" t="str">
            <v>164100</v>
          </cell>
          <cell r="B2082" t="str">
            <v>MONTAGEM DE TES DE FERRO FUNDIDO TIPO FFF</v>
          </cell>
        </row>
        <row r="2083">
          <cell r="A2083" t="str">
            <v>164101</v>
          </cell>
          <cell r="B2083" t="str">
            <v>DIAMETRO 100-50 MM</v>
          </cell>
          <cell r="C2083" t="str">
            <v>UN</v>
          </cell>
          <cell r="D2083">
            <v>13.12</v>
          </cell>
        </row>
        <row r="2084">
          <cell r="A2084" t="str">
            <v>164102</v>
          </cell>
          <cell r="B2084" t="str">
            <v>DIAMETRO 100-75 MM</v>
          </cell>
          <cell r="C2084" t="str">
            <v>UN</v>
          </cell>
          <cell r="D2084">
            <v>13.68</v>
          </cell>
        </row>
        <row r="2085">
          <cell r="A2085" t="str">
            <v>164103</v>
          </cell>
          <cell r="B2085" t="str">
            <v>DIAMETRO 100-100 MM</v>
          </cell>
          <cell r="C2085" t="str">
            <v>UN</v>
          </cell>
          <cell r="D2085">
            <v>15.81</v>
          </cell>
        </row>
        <row r="2086">
          <cell r="A2086" t="str">
            <v>164104</v>
          </cell>
          <cell r="B2086" t="str">
            <v>DIAMETRO 150-50 MM</v>
          </cell>
          <cell r="C2086" t="str">
            <v>UN</v>
          </cell>
          <cell r="D2086">
            <v>17.48</v>
          </cell>
        </row>
        <row r="2087">
          <cell r="A2087" t="str">
            <v>164105</v>
          </cell>
          <cell r="B2087" t="str">
            <v>DIAMETRO 150-75 MM</v>
          </cell>
          <cell r="C2087" t="str">
            <v>UN</v>
          </cell>
          <cell r="D2087">
            <v>18.399999999999999</v>
          </cell>
        </row>
        <row r="2088">
          <cell r="A2088" t="str">
            <v>164106</v>
          </cell>
          <cell r="B2088" t="str">
            <v>DIAMETRO 150-100 MM</v>
          </cell>
          <cell r="C2088" t="str">
            <v>UN</v>
          </cell>
          <cell r="D2088">
            <v>20.5</v>
          </cell>
        </row>
        <row r="2089">
          <cell r="A2089" t="str">
            <v>164107</v>
          </cell>
          <cell r="B2089" t="str">
            <v>DIAMETRO 150-150 MM</v>
          </cell>
          <cell r="C2089" t="str">
            <v>UN</v>
          </cell>
          <cell r="D2089">
            <v>22.7</v>
          </cell>
        </row>
        <row r="2090">
          <cell r="A2090" t="str">
            <v>164108</v>
          </cell>
          <cell r="B2090" t="str">
            <v>DIAMETRO 200-75 MM</v>
          </cell>
          <cell r="C2090" t="str">
            <v>UN</v>
          </cell>
          <cell r="D2090">
            <v>22.35</v>
          </cell>
        </row>
        <row r="2091">
          <cell r="A2091" t="str">
            <v>164109</v>
          </cell>
          <cell r="B2091" t="str">
            <v>DIAMETRO 200-100 MM</v>
          </cell>
          <cell r="C2091" t="str">
            <v>UN</v>
          </cell>
          <cell r="D2091">
            <v>24.49</v>
          </cell>
        </row>
        <row r="2092">
          <cell r="A2092" t="str">
            <v>164110</v>
          </cell>
          <cell r="B2092" t="str">
            <v>DIAMETRO 200-150 MM</v>
          </cell>
          <cell r="C2092" t="str">
            <v>UN</v>
          </cell>
          <cell r="D2092">
            <v>26.63</v>
          </cell>
        </row>
        <row r="2093">
          <cell r="A2093" t="str">
            <v>164111</v>
          </cell>
          <cell r="B2093" t="str">
            <v>DIAMETRO 200-200 MM</v>
          </cell>
          <cell r="C2093" t="str">
            <v>UN</v>
          </cell>
          <cell r="D2093">
            <v>28.31</v>
          </cell>
        </row>
        <row r="2094">
          <cell r="A2094" t="str">
            <v>164112</v>
          </cell>
          <cell r="B2094" t="str">
            <v>DIAMETRO 250-100 MM</v>
          </cell>
          <cell r="C2094" t="str">
            <v>UN</v>
          </cell>
          <cell r="D2094">
            <v>31.88</v>
          </cell>
        </row>
        <row r="2095">
          <cell r="A2095" t="str">
            <v>164113</v>
          </cell>
          <cell r="B2095" t="str">
            <v>DIAMETRO 250-200 MM</v>
          </cell>
          <cell r="C2095" t="str">
            <v>UN</v>
          </cell>
          <cell r="D2095">
            <v>35.729999999999997</v>
          </cell>
        </row>
        <row r="2096">
          <cell r="A2096" t="str">
            <v>164114</v>
          </cell>
          <cell r="B2096" t="str">
            <v>DIAMETRO 250-250 MM</v>
          </cell>
          <cell r="C2096" t="str">
            <v>UN</v>
          </cell>
          <cell r="D2096">
            <v>38.79</v>
          </cell>
        </row>
        <row r="2097">
          <cell r="A2097" t="str">
            <v>164115</v>
          </cell>
          <cell r="B2097" t="str">
            <v>DIAMETRO 300-100 MM</v>
          </cell>
          <cell r="C2097" t="str">
            <v>UN</v>
          </cell>
          <cell r="D2097">
            <v>41</v>
          </cell>
        </row>
        <row r="2098">
          <cell r="A2098" t="str">
            <v>164116</v>
          </cell>
          <cell r="B2098" t="str">
            <v>DIAMETRO 300-200 MM</v>
          </cell>
          <cell r="C2098" t="str">
            <v>UN</v>
          </cell>
          <cell r="D2098">
            <v>44.99</v>
          </cell>
        </row>
        <row r="2099">
          <cell r="A2099" t="str">
            <v>164117</v>
          </cell>
          <cell r="B2099" t="str">
            <v>DIAMETRO 300-300 MM</v>
          </cell>
          <cell r="C2099" t="str">
            <v>UN</v>
          </cell>
          <cell r="D2099">
            <v>52.4</v>
          </cell>
        </row>
        <row r="2100">
          <cell r="A2100" t="str">
            <v>164118</v>
          </cell>
          <cell r="B2100" t="str">
            <v>DIAMETRO 350-100 MM</v>
          </cell>
          <cell r="C2100" t="str">
            <v>UN</v>
          </cell>
          <cell r="D2100">
            <v>48.51</v>
          </cell>
        </row>
        <row r="2101">
          <cell r="A2101" t="str">
            <v>164119</v>
          </cell>
          <cell r="B2101" t="str">
            <v>DIAMETRO 350-200 MM</v>
          </cell>
          <cell r="C2101" t="str">
            <v>UN</v>
          </cell>
          <cell r="D2101">
            <v>52.33</v>
          </cell>
        </row>
        <row r="2102">
          <cell r="A2102" t="str">
            <v>164120</v>
          </cell>
          <cell r="B2102" t="str">
            <v>DIAMETRO 350-350 MM</v>
          </cell>
          <cell r="C2102" t="str">
            <v>UN</v>
          </cell>
          <cell r="D2102">
            <v>62.6</v>
          </cell>
        </row>
        <row r="2103">
          <cell r="A2103" t="str">
            <v>164121</v>
          </cell>
          <cell r="B2103" t="str">
            <v>DIAMETRO 400-100 MM</v>
          </cell>
          <cell r="C2103" t="str">
            <v>UN</v>
          </cell>
          <cell r="D2103">
            <v>55.8</v>
          </cell>
        </row>
        <row r="2104">
          <cell r="A2104" t="str">
            <v>164122</v>
          </cell>
          <cell r="B2104" t="str">
            <v>DIAMETRO 400-200 MM</v>
          </cell>
          <cell r="C2104" t="str">
            <v>UN</v>
          </cell>
          <cell r="D2104">
            <v>59.5</v>
          </cell>
        </row>
        <row r="2105">
          <cell r="A2105" t="str">
            <v>164123</v>
          </cell>
          <cell r="B2105" t="str">
            <v>DIAMETRO 400-300 MM</v>
          </cell>
          <cell r="C2105" t="str">
            <v>UN</v>
          </cell>
          <cell r="D2105">
            <v>66.849999999999994</v>
          </cell>
        </row>
        <row r="2106">
          <cell r="A2106" t="str">
            <v>164124</v>
          </cell>
          <cell r="B2106" t="str">
            <v>DIAMETRO 400-400 MM</v>
          </cell>
          <cell r="C2106" t="str">
            <v>UN</v>
          </cell>
          <cell r="D2106">
            <v>72.88</v>
          </cell>
        </row>
        <row r="2107">
          <cell r="A2107" t="str">
            <v>164125</v>
          </cell>
          <cell r="B2107" t="str">
            <v>DIAMETRO 500-100 MM</v>
          </cell>
          <cell r="C2107" t="str">
            <v>UN</v>
          </cell>
          <cell r="D2107">
            <v>75.19</v>
          </cell>
        </row>
        <row r="2108">
          <cell r="A2108" t="str">
            <v>164126</v>
          </cell>
          <cell r="B2108" t="str">
            <v>DIAMETRO 500-200 MM</v>
          </cell>
          <cell r="C2108" t="str">
            <v>UN</v>
          </cell>
          <cell r="D2108">
            <v>78.92</v>
          </cell>
        </row>
        <row r="2109">
          <cell r="A2109" t="str">
            <v>164127</v>
          </cell>
          <cell r="B2109" t="str">
            <v>DIAMETRO 500-300 MM</v>
          </cell>
          <cell r="C2109" t="str">
            <v>UN</v>
          </cell>
          <cell r="D2109">
            <v>85.59</v>
          </cell>
        </row>
        <row r="2110">
          <cell r="A2110" t="str">
            <v>164128</v>
          </cell>
          <cell r="B2110" t="str">
            <v>DIAMETRO 500-400 MM</v>
          </cell>
          <cell r="C2110" t="str">
            <v>UN</v>
          </cell>
          <cell r="D2110">
            <v>91.96</v>
          </cell>
        </row>
        <row r="2111">
          <cell r="A2111" t="str">
            <v>164129</v>
          </cell>
          <cell r="B2111" t="str">
            <v>DIAMETRO 500-500 MM</v>
          </cell>
          <cell r="C2111" t="str">
            <v>UN</v>
          </cell>
          <cell r="D2111">
            <v>98.45</v>
          </cell>
        </row>
        <row r="2112">
          <cell r="A2112" t="str">
            <v>164130</v>
          </cell>
          <cell r="B2112" t="str">
            <v>DIAMETRO 600-200 MM</v>
          </cell>
          <cell r="C2112" t="str">
            <v>UN</v>
          </cell>
          <cell r="D2112">
            <v>104.09</v>
          </cell>
        </row>
        <row r="2113">
          <cell r="A2113" t="str">
            <v>164131</v>
          </cell>
          <cell r="B2113" t="str">
            <v>DIAMETRO 600-300 MM</v>
          </cell>
          <cell r="C2113" t="str">
            <v>UN</v>
          </cell>
          <cell r="D2113">
            <v>110.82</v>
          </cell>
        </row>
        <row r="2114">
          <cell r="A2114" t="str">
            <v>164132</v>
          </cell>
          <cell r="B2114" t="str">
            <v>DIAMETRO 600-400 MM</v>
          </cell>
          <cell r="C2114" t="str">
            <v>UN</v>
          </cell>
          <cell r="D2114">
            <v>117.07</v>
          </cell>
        </row>
        <row r="2115">
          <cell r="A2115" t="str">
            <v>164133</v>
          </cell>
          <cell r="B2115" t="str">
            <v>DIAMETRO 600-600 MM</v>
          </cell>
          <cell r="C2115" t="str">
            <v>UN</v>
          </cell>
          <cell r="D2115">
            <v>133.61000000000001</v>
          </cell>
        </row>
        <row r="2116">
          <cell r="A2116" t="str">
            <v>164134</v>
          </cell>
          <cell r="B2116" t="str">
            <v>DIAMETRO 700-200 MM</v>
          </cell>
          <cell r="C2116" t="str">
            <v>UN</v>
          </cell>
          <cell r="D2116">
            <v>121.03</v>
          </cell>
        </row>
        <row r="2117">
          <cell r="A2117" t="str">
            <v>164135</v>
          </cell>
          <cell r="B2117" t="str">
            <v>DIAMETRO 700-400 MM</v>
          </cell>
          <cell r="C2117" t="str">
            <v>UN</v>
          </cell>
          <cell r="D2117">
            <v>140.63</v>
          </cell>
        </row>
        <row r="2118">
          <cell r="A2118" t="str">
            <v>164136</v>
          </cell>
          <cell r="B2118" t="str">
            <v>DIAMETRO 700-700 MM</v>
          </cell>
          <cell r="C2118" t="str">
            <v>UN</v>
          </cell>
          <cell r="D2118">
            <v>179.17</v>
          </cell>
        </row>
        <row r="2119">
          <cell r="A2119" t="str">
            <v>164137</v>
          </cell>
          <cell r="B2119" t="str">
            <v>DIAMETRO 800-200 MM</v>
          </cell>
          <cell r="C2119" t="str">
            <v>UN</v>
          </cell>
          <cell r="D2119">
            <v>161.51</v>
          </cell>
        </row>
        <row r="2120">
          <cell r="A2120" t="str">
            <v>164138</v>
          </cell>
          <cell r="B2120" t="str">
            <v>DIAMETRO 800-400 MM</v>
          </cell>
          <cell r="C2120" t="str">
            <v>UN</v>
          </cell>
          <cell r="D2120">
            <v>184.03</v>
          </cell>
        </row>
        <row r="2121">
          <cell r="A2121" t="str">
            <v>164139</v>
          </cell>
          <cell r="B2121" t="str">
            <v>DIAMETRO 800-600 MM</v>
          </cell>
          <cell r="C2121" t="str">
            <v>UN</v>
          </cell>
          <cell r="D2121">
            <v>221.48</v>
          </cell>
        </row>
        <row r="2122">
          <cell r="A2122" t="str">
            <v>164140</v>
          </cell>
          <cell r="B2122" t="str">
            <v>DIAMETRO 800-800 MM</v>
          </cell>
          <cell r="C2122" t="str">
            <v>UN</v>
          </cell>
          <cell r="D2122">
            <v>252.46</v>
          </cell>
        </row>
        <row r="2123">
          <cell r="A2123" t="str">
            <v>164141</v>
          </cell>
          <cell r="B2123" t="str">
            <v>DIAMETRO 900-200 MM</v>
          </cell>
          <cell r="C2123" t="str">
            <v>UN</v>
          </cell>
          <cell r="D2123">
            <v>195.12</v>
          </cell>
        </row>
        <row r="2124">
          <cell r="A2124" t="str">
            <v>164142</v>
          </cell>
          <cell r="B2124" t="str">
            <v>DIAMETRO 900-400 MM</v>
          </cell>
          <cell r="C2124" t="str">
            <v>UN</v>
          </cell>
          <cell r="D2124">
            <v>220</v>
          </cell>
        </row>
        <row r="2125">
          <cell r="A2125" t="str">
            <v>164143</v>
          </cell>
          <cell r="B2125" t="str">
            <v>DIAMETRO 900-600 MM</v>
          </cell>
          <cell r="C2125" t="str">
            <v>UN</v>
          </cell>
          <cell r="D2125">
            <v>268.83</v>
          </cell>
        </row>
        <row r="2126">
          <cell r="A2126" t="str">
            <v>164144</v>
          </cell>
          <cell r="B2126" t="str">
            <v>DIAMETRO 900-900 MM</v>
          </cell>
          <cell r="C2126" t="str">
            <v>UN</v>
          </cell>
          <cell r="D2126">
            <v>313.7</v>
          </cell>
        </row>
        <row r="2127">
          <cell r="A2127" t="str">
            <v>164145</v>
          </cell>
          <cell r="B2127" t="str">
            <v>DIAMETRO 1000-200 MM</v>
          </cell>
          <cell r="C2127" t="str">
            <v>UN</v>
          </cell>
          <cell r="D2127">
            <v>236.93</v>
          </cell>
        </row>
        <row r="2128">
          <cell r="A2128" t="str">
            <v>164146</v>
          </cell>
          <cell r="B2128" t="str">
            <v>DIAMETRO 1000-400 MM</v>
          </cell>
          <cell r="C2128" t="str">
            <v>UN</v>
          </cell>
          <cell r="D2128">
            <v>264.25</v>
          </cell>
        </row>
        <row r="2129">
          <cell r="A2129" t="str">
            <v>164147</v>
          </cell>
          <cell r="B2129" t="str">
            <v>DIAMETRO 1000-600 MM</v>
          </cell>
          <cell r="C2129" t="str">
            <v>UN</v>
          </cell>
          <cell r="D2129">
            <v>320.88</v>
          </cell>
        </row>
        <row r="2130">
          <cell r="A2130" t="str">
            <v>164148</v>
          </cell>
          <cell r="B2130" t="str">
            <v>DIAMETRO 1000-1000 MM</v>
          </cell>
          <cell r="C2130" t="str">
            <v>UN</v>
          </cell>
          <cell r="D2130">
            <v>389.83</v>
          </cell>
        </row>
        <row r="2131">
          <cell r="A2131" t="str">
            <v>164149</v>
          </cell>
          <cell r="B2131" t="str">
            <v>DIAMETRO 1200-200 MM</v>
          </cell>
          <cell r="C2131" t="str">
            <v>UN</v>
          </cell>
          <cell r="D2131">
            <v>307.05</v>
          </cell>
        </row>
        <row r="2132">
          <cell r="A2132" t="str">
            <v>164150</v>
          </cell>
          <cell r="B2132" t="str">
            <v>DIAMETRO 1200-400 MM</v>
          </cell>
          <cell r="C2132" t="str">
            <v>UN</v>
          </cell>
          <cell r="D2132">
            <v>340.06</v>
          </cell>
        </row>
        <row r="2133">
          <cell r="A2133" t="str">
            <v>164151</v>
          </cell>
          <cell r="B2133" t="str">
            <v>DIAMETRO 1200-600 MM</v>
          </cell>
          <cell r="C2133" t="str">
            <v>UN</v>
          </cell>
          <cell r="D2133">
            <v>372.75</v>
          </cell>
        </row>
        <row r="2134">
          <cell r="A2134" t="str">
            <v>164152</v>
          </cell>
          <cell r="B2134" t="str">
            <v>DIAMETRO 1200-800 MM</v>
          </cell>
          <cell r="C2134" t="str">
            <v>UN</v>
          </cell>
          <cell r="D2134">
            <v>436.77</v>
          </cell>
        </row>
        <row r="2135">
          <cell r="A2135" t="str">
            <v>164153</v>
          </cell>
          <cell r="B2135" t="str">
            <v>DIAMETRO 1200-1000 MM</v>
          </cell>
          <cell r="C2135" t="str">
            <v>UN</v>
          </cell>
          <cell r="D2135">
            <v>489.74</v>
          </cell>
        </row>
        <row r="2136">
          <cell r="A2136" t="str">
            <v>164154</v>
          </cell>
          <cell r="B2136" t="str">
            <v>DIAMETRO 1200-1200 MM</v>
          </cell>
          <cell r="C2136" t="str">
            <v>UN</v>
          </cell>
          <cell r="D2136">
            <v>550.51</v>
          </cell>
        </row>
        <row r="2138">
          <cell r="A2138" t="str">
            <v>164200</v>
          </cell>
          <cell r="B2138" t="str">
            <v>MONTAGEM DE REDUCOES CONCENTRICAS DE FERRO FUNDIDO TIPO FF</v>
          </cell>
        </row>
        <row r="2139">
          <cell r="A2139" t="str">
            <v>164201</v>
          </cell>
          <cell r="B2139" t="str">
            <v>DIAMETRO 100-75 MM</v>
          </cell>
          <cell r="C2139" t="str">
            <v>UN</v>
          </cell>
          <cell r="D2139">
            <v>8.24</v>
          </cell>
        </row>
        <row r="2140">
          <cell r="A2140" t="str">
            <v>164202</v>
          </cell>
          <cell r="B2140" t="str">
            <v>DIAMETRO 150- 100 MM</v>
          </cell>
          <cell r="C2140" t="str">
            <v>UN</v>
          </cell>
          <cell r="D2140">
            <v>13.39</v>
          </cell>
        </row>
        <row r="2141">
          <cell r="A2141" t="str">
            <v>164203</v>
          </cell>
          <cell r="B2141" t="str">
            <v>DIAMETRO 200-150 MM</v>
          </cell>
          <cell r="C2141" t="str">
            <v>UN</v>
          </cell>
          <cell r="D2141">
            <v>16.649999999999999</v>
          </cell>
        </row>
        <row r="2142">
          <cell r="A2142" t="str">
            <v>164204</v>
          </cell>
          <cell r="B2142" t="str">
            <v>DIAMETRO 250-200 MM</v>
          </cell>
          <cell r="C2142" t="str">
            <v>UN</v>
          </cell>
          <cell r="D2142">
            <v>21.26</v>
          </cell>
        </row>
        <row r="2143">
          <cell r="A2143" t="str">
            <v>164205</v>
          </cell>
          <cell r="B2143" t="str">
            <v>DIAMETRO 300-250 MM</v>
          </cell>
          <cell r="C2143" t="str">
            <v>UN</v>
          </cell>
          <cell r="D2143">
            <v>28</v>
          </cell>
        </row>
        <row r="2144">
          <cell r="A2144" t="str">
            <v>164206</v>
          </cell>
          <cell r="B2144" t="str">
            <v>DIAMETRO 400-300 MM</v>
          </cell>
          <cell r="C2144" t="str">
            <v>UN</v>
          </cell>
          <cell r="D2144">
            <v>39.9</v>
          </cell>
        </row>
        <row r="2145">
          <cell r="A2145" t="str">
            <v>164207</v>
          </cell>
          <cell r="B2145" t="str">
            <v>DIAMETRO 400-350 MM</v>
          </cell>
          <cell r="C2145" t="str">
            <v>UN</v>
          </cell>
          <cell r="D2145">
            <v>43.86</v>
          </cell>
        </row>
        <row r="2146">
          <cell r="A2146" t="str">
            <v>164208</v>
          </cell>
          <cell r="B2146" t="str">
            <v>DIAMETRO 500-400 MM</v>
          </cell>
          <cell r="C2146" t="str">
            <v>UN</v>
          </cell>
          <cell r="D2146">
            <v>54.39</v>
          </cell>
        </row>
        <row r="2147">
          <cell r="A2147" t="str">
            <v>164209</v>
          </cell>
          <cell r="B2147" t="str">
            <v>DIAMETRO 600-500 MM</v>
          </cell>
          <cell r="C2147" t="str">
            <v>UN</v>
          </cell>
          <cell r="D2147">
            <v>72.09</v>
          </cell>
        </row>
        <row r="2148">
          <cell r="A2148" t="str">
            <v>164210</v>
          </cell>
          <cell r="B2148" t="str">
            <v>DIAMETRO 700-600 MM</v>
          </cell>
          <cell r="C2148" t="str">
            <v>UN</v>
          </cell>
          <cell r="D2148">
            <v>94.85</v>
          </cell>
        </row>
        <row r="2149">
          <cell r="A2149" t="str">
            <v>164211</v>
          </cell>
          <cell r="B2149" t="str">
            <v>DIAMETRO 800-700 MM</v>
          </cell>
          <cell r="C2149" t="str">
            <v>UN</v>
          </cell>
          <cell r="D2149">
            <v>127.57</v>
          </cell>
        </row>
        <row r="2150">
          <cell r="A2150" t="str">
            <v>164212</v>
          </cell>
          <cell r="B2150" t="str">
            <v>DIAMETRO 900-800 MM</v>
          </cell>
          <cell r="C2150" t="str">
            <v>UN</v>
          </cell>
          <cell r="D2150">
            <v>162.85</v>
          </cell>
        </row>
        <row r="2151">
          <cell r="A2151" t="str">
            <v>164213</v>
          </cell>
          <cell r="B2151" t="str">
            <v>DIAMETRO 1000-900 MM</v>
          </cell>
          <cell r="C2151" t="str">
            <v>UN</v>
          </cell>
          <cell r="D2151">
            <v>196.57</v>
          </cell>
        </row>
        <row r="2152">
          <cell r="A2152" t="str">
            <v>164214</v>
          </cell>
          <cell r="B2152" t="str">
            <v>DIAMETRO 1200 - 1000 MM</v>
          </cell>
          <cell r="C2152" t="str">
            <v>UN</v>
          </cell>
          <cell r="D2152">
            <v>264.20999999999998</v>
          </cell>
        </row>
        <row r="2154">
          <cell r="A2154" t="str">
            <v>164300</v>
          </cell>
          <cell r="B2154" t="str">
            <v>MONTAGEM DE REDUCOES EXCENTRICAS DE FERRO FUNDIDO  TIPO FF</v>
          </cell>
        </row>
        <row r="2155">
          <cell r="A2155" t="str">
            <v>164301</v>
          </cell>
          <cell r="B2155" t="str">
            <v>DIAMETRO 100-50 MM</v>
          </cell>
          <cell r="C2155" t="str">
            <v>UN</v>
          </cell>
          <cell r="D2155">
            <v>8.24</v>
          </cell>
        </row>
        <row r="2156">
          <cell r="A2156" t="str">
            <v>164302</v>
          </cell>
          <cell r="B2156" t="str">
            <v>DIAMETRO 100-75 MM</v>
          </cell>
          <cell r="C2156" t="str">
            <v>UN</v>
          </cell>
          <cell r="D2156">
            <v>9.1999999999999993</v>
          </cell>
        </row>
        <row r="2157">
          <cell r="A2157" t="str">
            <v>164303</v>
          </cell>
          <cell r="B2157" t="str">
            <v>DIAMETRO 150-75 MM</v>
          </cell>
          <cell r="C2157" t="str">
            <v>UN</v>
          </cell>
          <cell r="D2157">
            <v>10.73</v>
          </cell>
        </row>
        <row r="2158">
          <cell r="A2158" t="str">
            <v>164304</v>
          </cell>
          <cell r="B2158" t="str">
            <v>DIAMETRO 150-100 MM</v>
          </cell>
          <cell r="C2158" t="str">
            <v>UN</v>
          </cell>
          <cell r="D2158">
            <v>13.48</v>
          </cell>
        </row>
        <row r="2159">
          <cell r="A2159" t="str">
            <v>164305</v>
          </cell>
          <cell r="B2159" t="str">
            <v>DIAMETRO 200-100 MM</v>
          </cell>
          <cell r="C2159" t="str">
            <v>UN</v>
          </cell>
          <cell r="D2159">
            <v>15.24</v>
          </cell>
        </row>
        <row r="2160">
          <cell r="A2160" t="str">
            <v>164306</v>
          </cell>
          <cell r="B2160" t="str">
            <v>DIAMETRO 200-150 MM</v>
          </cell>
          <cell r="C2160" t="str">
            <v>UN</v>
          </cell>
          <cell r="D2160">
            <v>17.600000000000001</v>
          </cell>
        </row>
        <row r="2161">
          <cell r="A2161" t="str">
            <v>164307</v>
          </cell>
          <cell r="B2161" t="str">
            <v>DIAMETRO 250-150 MM</v>
          </cell>
          <cell r="C2161" t="str">
            <v>UN</v>
          </cell>
          <cell r="D2161">
            <v>20.73</v>
          </cell>
        </row>
        <row r="2162">
          <cell r="A2162" t="str">
            <v>164308</v>
          </cell>
          <cell r="B2162" t="str">
            <v>DIAMETRO 250-200 MM</v>
          </cell>
          <cell r="C2162" t="str">
            <v>UN</v>
          </cell>
          <cell r="D2162">
            <v>22.18</v>
          </cell>
        </row>
        <row r="2163">
          <cell r="A2163" t="str">
            <v>164309</v>
          </cell>
          <cell r="B2163" t="str">
            <v>DIAMETRO 300-150 MM</v>
          </cell>
          <cell r="C2163" t="str">
            <v>UN</v>
          </cell>
          <cell r="D2163">
            <v>20.399999999999999</v>
          </cell>
        </row>
        <row r="2164">
          <cell r="A2164" t="str">
            <v>164310</v>
          </cell>
          <cell r="B2164" t="str">
            <v>DIAMETRO 300-200 MM</v>
          </cell>
          <cell r="C2164" t="str">
            <v>UN</v>
          </cell>
          <cell r="D2164">
            <v>26.58</v>
          </cell>
        </row>
        <row r="2165">
          <cell r="A2165" t="str">
            <v>164311</v>
          </cell>
          <cell r="B2165" t="str">
            <v>DIAMETRO 300-250 MM</v>
          </cell>
          <cell r="C2165" t="str">
            <v>UN</v>
          </cell>
          <cell r="D2165">
            <v>29.59</v>
          </cell>
        </row>
        <row r="2166">
          <cell r="A2166" t="str">
            <v>164312</v>
          </cell>
          <cell r="B2166" t="str">
            <v>DIAMETRO 400-250 MM</v>
          </cell>
          <cell r="C2166" t="str">
            <v>UN</v>
          </cell>
          <cell r="D2166">
            <v>36.29</v>
          </cell>
        </row>
        <row r="2167">
          <cell r="A2167" t="str">
            <v>164313</v>
          </cell>
          <cell r="B2167" t="str">
            <v>DIAMETRO 400-300 MM</v>
          </cell>
          <cell r="C2167" t="str">
            <v>UN</v>
          </cell>
          <cell r="D2167">
            <v>40.200000000000003</v>
          </cell>
        </row>
        <row r="2169">
          <cell r="A2169" t="str">
            <v>164400</v>
          </cell>
          <cell r="B2169" t="str">
            <v>MONTAGEM DE PLACAS DE REDUCAO DE FERRO FUNDIDO TIPO F</v>
          </cell>
        </row>
        <row r="2170">
          <cell r="A2170" t="str">
            <v>164401</v>
          </cell>
          <cell r="B2170" t="str">
            <v>DIAMETRO 100-50 MM</v>
          </cell>
          <cell r="C2170" t="str">
            <v>UN</v>
          </cell>
          <cell r="D2170">
            <v>7.9</v>
          </cell>
        </row>
        <row r="2171">
          <cell r="A2171" t="str">
            <v>164402</v>
          </cell>
          <cell r="B2171" t="str">
            <v>DIAMETRO 200-75 MM</v>
          </cell>
          <cell r="C2171" t="str">
            <v>UN</v>
          </cell>
          <cell r="D2171">
            <v>11.91</v>
          </cell>
        </row>
        <row r="2172">
          <cell r="A2172" t="str">
            <v>164403</v>
          </cell>
          <cell r="B2172" t="str">
            <v>DIAMETRO 200-100 MM</v>
          </cell>
          <cell r="C2172" t="str">
            <v>UN</v>
          </cell>
          <cell r="D2172">
            <v>13.99</v>
          </cell>
        </row>
        <row r="2173">
          <cell r="A2173" t="str">
            <v>164404</v>
          </cell>
          <cell r="B2173" t="str">
            <v>DIAMETRO 250-200 MM</v>
          </cell>
          <cell r="C2173" t="str">
            <v>UN</v>
          </cell>
          <cell r="D2173">
            <v>21.46</v>
          </cell>
        </row>
        <row r="2174">
          <cell r="A2174" t="str">
            <v>164405</v>
          </cell>
          <cell r="B2174" t="str">
            <v>DIAMETRO 350-150 MM</v>
          </cell>
          <cell r="C2174" t="str">
            <v>UN</v>
          </cell>
          <cell r="D2174">
            <v>26.91</v>
          </cell>
        </row>
        <row r="2175">
          <cell r="A2175" t="str">
            <v>164406</v>
          </cell>
          <cell r="B2175" t="str">
            <v>DIAMETRO 350-250 MM</v>
          </cell>
          <cell r="C2175" t="str">
            <v>UN</v>
          </cell>
          <cell r="D2175">
            <v>30.11</v>
          </cell>
        </row>
        <row r="2176">
          <cell r="A2176" t="str">
            <v>164407</v>
          </cell>
          <cell r="B2176" t="str">
            <v>DIAMETRO 400-150 MM</v>
          </cell>
          <cell r="C2176" t="str">
            <v>UN</v>
          </cell>
          <cell r="D2176">
            <v>29</v>
          </cell>
        </row>
        <row r="2177">
          <cell r="A2177" t="str">
            <v>164408</v>
          </cell>
          <cell r="B2177" t="str">
            <v>DIAMETRO 400-200 MM</v>
          </cell>
          <cell r="C2177" t="str">
            <v>UN</v>
          </cell>
          <cell r="D2177">
            <v>30.55</v>
          </cell>
        </row>
        <row r="2178">
          <cell r="A2178" t="str">
            <v>164409</v>
          </cell>
          <cell r="B2178" t="str">
            <v>DIAMETRO 400-250 MM</v>
          </cell>
          <cell r="C2178" t="str">
            <v>UN</v>
          </cell>
          <cell r="D2178">
            <v>32.89</v>
          </cell>
        </row>
        <row r="2179">
          <cell r="A2179" t="str">
            <v>164410</v>
          </cell>
          <cell r="B2179" t="str">
            <v>DIAMETRO 400-300 MM</v>
          </cell>
          <cell r="C2179" t="str">
            <v>UN</v>
          </cell>
          <cell r="D2179">
            <v>35.97</v>
          </cell>
        </row>
        <row r="2180">
          <cell r="A2180" t="str">
            <v>164411</v>
          </cell>
          <cell r="B2180" t="str">
            <v>DIAMETRO 500-350 MM</v>
          </cell>
          <cell r="C2180" t="str">
            <v>UN</v>
          </cell>
          <cell r="D2180">
            <v>46.33</v>
          </cell>
        </row>
        <row r="2181">
          <cell r="A2181" t="str">
            <v>164412</v>
          </cell>
          <cell r="B2181" t="str">
            <v>DIAMETRO 500-400 MM</v>
          </cell>
          <cell r="C2181" t="str">
            <v>UN</v>
          </cell>
          <cell r="D2181">
            <v>48.07</v>
          </cell>
        </row>
        <row r="2182">
          <cell r="A2182" t="str">
            <v>164413</v>
          </cell>
          <cell r="B2182" t="str">
            <v>DIAMETRO 600-150 MM</v>
          </cell>
          <cell r="C2182" t="str">
            <v>UN</v>
          </cell>
          <cell r="D2182">
            <v>53.66</v>
          </cell>
        </row>
        <row r="2183">
          <cell r="A2183" t="str">
            <v>164414</v>
          </cell>
          <cell r="B2183" t="str">
            <v>DIAMETRO 700-500 MM</v>
          </cell>
          <cell r="C2183" t="str">
            <v>UN</v>
          </cell>
          <cell r="D2183">
            <v>80.45</v>
          </cell>
        </row>
        <row r="2184">
          <cell r="A2184" t="str">
            <v>164415</v>
          </cell>
          <cell r="B2184" t="str">
            <v>DIAMETRO 900-700 MM</v>
          </cell>
          <cell r="C2184" t="str">
            <v>UN</v>
          </cell>
          <cell r="D2184">
            <v>129.02000000000001</v>
          </cell>
        </row>
        <row r="2185">
          <cell r="A2185" t="str">
            <v>164416</v>
          </cell>
          <cell r="B2185" t="str">
            <v>DIAMETRO 1000-700 MM</v>
          </cell>
          <cell r="C2185" t="str">
            <v>UN</v>
          </cell>
          <cell r="D2185">
            <v>152.91999999999999</v>
          </cell>
        </row>
        <row r="2186">
          <cell r="A2186" t="str">
            <v>164417</v>
          </cell>
          <cell r="B2186" t="str">
            <v>DIAMETRO 1000-800 MM</v>
          </cell>
          <cell r="C2186" t="str">
            <v>UN</v>
          </cell>
          <cell r="D2186">
            <v>165.47</v>
          </cell>
        </row>
        <row r="2188">
          <cell r="A2188" t="str">
            <v>164500</v>
          </cell>
          <cell r="B2188" t="str">
            <v>MONTAGEM DE TOCOS DE DE FERRO FUNDIDO L=0,25 M TIPO FF</v>
          </cell>
        </row>
        <row r="2189">
          <cell r="A2189" t="str">
            <v>164501</v>
          </cell>
          <cell r="B2189" t="str">
            <v>DIAMETRO 100 MM</v>
          </cell>
          <cell r="C2189" t="str">
            <v>UN</v>
          </cell>
          <cell r="D2189">
            <v>10.64</v>
          </cell>
        </row>
        <row r="2190">
          <cell r="A2190" t="str">
            <v>164502</v>
          </cell>
          <cell r="B2190" t="str">
            <v>DIAMETRO 150 MM</v>
          </cell>
          <cell r="C2190" t="str">
            <v>UN</v>
          </cell>
          <cell r="D2190">
            <v>15.34</v>
          </cell>
        </row>
        <row r="2191">
          <cell r="A2191" t="str">
            <v>164503</v>
          </cell>
          <cell r="B2191" t="str">
            <v>DIAMETRO 200 MM</v>
          </cell>
          <cell r="C2191" t="str">
            <v>UN</v>
          </cell>
          <cell r="D2191">
            <v>18.920000000000002</v>
          </cell>
        </row>
        <row r="2192">
          <cell r="A2192" t="str">
            <v>164504</v>
          </cell>
          <cell r="B2192" t="str">
            <v>DIAMETRO 250 MM</v>
          </cell>
          <cell r="C2192" t="str">
            <v>UN</v>
          </cell>
          <cell r="D2192">
            <v>24.96</v>
          </cell>
        </row>
        <row r="2193">
          <cell r="A2193" t="str">
            <v>164505</v>
          </cell>
          <cell r="B2193" t="str">
            <v>DIAMETRO 300 MM</v>
          </cell>
          <cell r="C2193" t="str">
            <v>UN</v>
          </cell>
          <cell r="D2193">
            <v>32.659999999999997</v>
          </cell>
        </row>
        <row r="2194">
          <cell r="A2194" t="str">
            <v>164506</v>
          </cell>
          <cell r="B2194" t="str">
            <v>DIAMETRO 400 MM</v>
          </cell>
          <cell r="C2194" t="str">
            <v>UN</v>
          </cell>
          <cell r="D2194">
            <v>45.51</v>
          </cell>
        </row>
        <row r="2195">
          <cell r="A2195" t="str">
            <v>164507</v>
          </cell>
          <cell r="B2195" t="str">
            <v>DIAMETRO 500 MM</v>
          </cell>
          <cell r="C2195" t="str">
            <v>UN</v>
          </cell>
          <cell r="D2195">
            <v>60.52</v>
          </cell>
        </row>
        <row r="2196">
          <cell r="A2196" t="str">
            <v>164508</v>
          </cell>
          <cell r="B2196" t="str">
            <v>DIAMETRO 600 MM</v>
          </cell>
          <cell r="C2196" t="str">
            <v>UN</v>
          </cell>
          <cell r="D2196">
            <v>80.819999999999993</v>
          </cell>
        </row>
        <row r="2197">
          <cell r="A2197" t="str">
            <v>164509</v>
          </cell>
          <cell r="B2197" t="str">
            <v>DIAMETRO 700 MM</v>
          </cell>
          <cell r="C2197" t="str">
            <v>UN</v>
          </cell>
          <cell r="D2197">
            <v>106.93</v>
          </cell>
        </row>
        <row r="2198">
          <cell r="A2198" t="str">
            <v>164510</v>
          </cell>
          <cell r="B2198" t="str">
            <v>DIAMETRO 800 MM</v>
          </cell>
          <cell r="C2198" t="str">
            <v>UN</v>
          </cell>
          <cell r="D2198">
            <v>147.29</v>
          </cell>
        </row>
        <row r="2199">
          <cell r="A2199" t="str">
            <v>164511</v>
          </cell>
          <cell r="B2199" t="str">
            <v>DIAMETRO 900 MM</v>
          </cell>
          <cell r="C2199" t="str">
            <v>UN</v>
          </cell>
          <cell r="D2199">
            <v>179.88</v>
          </cell>
        </row>
        <row r="2200">
          <cell r="A2200" t="str">
            <v>164512</v>
          </cell>
          <cell r="B2200" t="str">
            <v>DIAMETRO 1000 MM</v>
          </cell>
          <cell r="C2200" t="str">
            <v>UN</v>
          </cell>
          <cell r="D2200">
            <v>216.19</v>
          </cell>
        </row>
        <row r="2202">
          <cell r="A2202" t="str">
            <v>164600</v>
          </cell>
          <cell r="B2202" t="str">
            <v>MONTAGEM DE TOCOS DE FERRO FUNDIDO L=0,50 M TIPO FF</v>
          </cell>
        </row>
        <row r="2203">
          <cell r="A2203" t="str">
            <v>164601</v>
          </cell>
          <cell r="B2203" t="str">
            <v>DIAMETRO 100 MM</v>
          </cell>
          <cell r="C2203" t="str">
            <v>UN</v>
          </cell>
          <cell r="D2203">
            <v>11.02</v>
          </cell>
        </row>
        <row r="2204">
          <cell r="A2204" t="str">
            <v>164602</v>
          </cell>
          <cell r="B2204" t="str">
            <v>DIAMETRO 150 MM</v>
          </cell>
          <cell r="C2204" t="str">
            <v>UN</v>
          </cell>
          <cell r="D2204">
            <v>15.97</v>
          </cell>
        </row>
        <row r="2205">
          <cell r="A2205" t="str">
            <v>164603</v>
          </cell>
          <cell r="B2205" t="str">
            <v>DIAMETRO 200 MM</v>
          </cell>
          <cell r="C2205" t="str">
            <v>UN</v>
          </cell>
          <cell r="D2205">
            <v>19.87</v>
          </cell>
        </row>
        <row r="2206">
          <cell r="A2206" t="str">
            <v>164604</v>
          </cell>
          <cell r="B2206" t="str">
            <v>DIAMETRO 250 MM</v>
          </cell>
          <cell r="C2206" t="str">
            <v>UN</v>
          </cell>
          <cell r="D2206">
            <v>26.41</v>
          </cell>
        </row>
        <row r="2207">
          <cell r="A2207" t="str">
            <v>164605</v>
          </cell>
          <cell r="B2207" t="str">
            <v>DIAMETRO 300 MM</v>
          </cell>
          <cell r="C2207" t="str">
            <v>UN</v>
          </cell>
          <cell r="D2207">
            <v>34.590000000000003</v>
          </cell>
        </row>
        <row r="2208">
          <cell r="A2208" t="str">
            <v>164606</v>
          </cell>
          <cell r="B2208" t="str">
            <v>DIAMETRO 400 MM</v>
          </cell>
          <cell r="C2208" t="str">
            <v>UN</v>
          </cell>
          <cell r="D2208">
            <v>48.51</v>
          </cell>
        </row>
        <row r="2209">
          <cell r="A2209" t="str">
            <v>164607</v>
          </cell>
          <cell r="B2209" t="str">
            <v>DIAMETRO 500 MM</v>
          </cell>
          <cell r="C2209" t="str">
            <v>UN</v>
          </cell>
          <cell r="D2209">
            <v>64.95</v>
          </cell>
        </row>
        <row r="2210">
          <cell r="A2210" t="str">
            <v>164608</v>
          </cell>
          <cell r="B2210" t="str">
            <v>DIAMETRO 600 MM</v>
          </cell>
          <cell r="C2210" t="str">
            <v>UN</v>
          </cell>
          <cell r="D2210">
            <v>86.95</v>
          </cell>
        </row>
        <row r="2211">
          <cell r="A2211" t="str">
            <v>164609</v>
          </cell>
          <cell r="B2211" t="str">
            <v>DIAMETRO 700 MM</v>
          </cell>
          <cell r="C2211" t="str">
            <v>UN</v>
          </cell>
          <cell r="D2211">
            <v>115.35</v>
          </cell>
        </row>
        <row r="2212">
          <cell r="A2212" t="str">
            <v>164610</v>
          </cell>
          <cell r="B2212" t="str">
            <v>DIAMETRO 800 MM</v>
          </cell>
          <cell r="C2212" t="str">
            <v>UN</v>
          </cell>
          <cell r="D2212">
            <v>157.47999999999999</v>
          </cell>
        </row>
        <row r="2213">
          <cell r="A2213" t="str">
            <v>164611</v>
          </cell>
          <cell r="B2213" t="str">
            <v>DIAMETRO 900 MM</v>
          </cell>
          <cell r="C2213" t="str">
            <v>UN</v>
          </cell>
          <cell r="D2213">
            <v>192.19</v>
          </cell>
        </row>
        <row r="2214">
          <cell r="A2214" t="str">
            <v>164612</v>
          </cell>
          <cell r="B2214" t="str">
            <v>DIAMETRO 1000 MM</v>
          </cell>
          <cell r="C2214" t="str">
            <v>UN</v>
          </cell>
          <cell r="D2214">
            <v>230.86</v>
          </cell>
        </row>
        <row r="2216">
          <cell r="A2216" t="str">
            <v>164700</v>
          </cell>
          <cell r="B2216" t="str">
            <v>MONTAGEM DE JUNCOES 45 GR DE FERRO FUNDIDO TIPO FFF</v>
          </cell>
        </row>
        <row r="2217">
          <cell r="A2217" t="str">
            <v>164701</v>
          </cell>
          <cell r="B2217" t="str">
            <v>DIAMETRO 100-75 MM</v>
          </cell>
          <cell r="C2217" t="str">
            <v>UN</v>
          </cell>
          <cell r="D2217">
            <v>13.87</v>
          </cell>
        </row>
        <row r="2218">
          <cell r="A2218" t="str">
            <v>164702</v>
          </cell>
          <cell r="B2218" t="str">
            <v>DIAMETRO 100-100 MM</v>
          </cell>
          <cell r="C2218" t="str">
            <v>UN</v>
          </cell>
          <cell r="D2218">
            <v>15.98</v>
          </cell>
        </row>
        <row r="2219">
          <cell r="A2219" t="str">
            <v>164703</v>
          </cell>
          <cell r="B2219" t="str">
            <v>DIAMETRO 150-100 MM</v>
          </cell>
          <cell r="C2219" t="str">
            <v>UN</v>
          </cell>
          <cell r="D2219">
            <v>20.88</v>
          </cell>
        </row>
        <row r="2220">
          <cell r="A2220" t="str">
            <v>164704</v>
          </cell>
          <cell r="B2220" t="str">
            <v>DIAMETRO 150-150 MM</v>
          </cell>
          <cell r="C2220" t="str">
            <v>UN</v>
          </cell>
          <cell r="D2220">
            <v>23</v>
          </cell>
        </row>
        <row r="2221">
          <cell r="A2221" t="str">
            <v>164705</v>
          </cell>
          <cell r="B2221" t="str">
            <v>DIAMETRO 200-100 MM</v>
          </cell>
          <cell r="C2221" t="str">
            <v>UN</v>
          </cell>
          <cell r="D2221">
            <v>19.88</v>
          </cell>
        </row>
        <row r="2222">
          <cell r="A2222" t="str">
            <v>164706</v>
          </cell>
          <cell r="B2222" t="str">
            <v>DIAMETRO 200-150 MM</v>
          </cell>
          <cell r="C2222" t="str">
            <v>UN</v>
          </cell>
          <cell r="D2222">
            <v>27.22</v>
          </cell>
        </row>
        <row r="2223">
          <cell r="A2223" t="str">
            <v>164707</v>
          </cell>
          <cell r="B2223" t="str">
            <v>DIAMETRO 200-200 MM</v>
          </cell>
          <cell r="C2223" t="str">
            <v>UN</v>
          </cell>
          <cell r="D2223">
            <v>29</v>
          </cell>
        </row>
        <row r="2224">
          <cell r="A2224" t="str">
            <v>164708</v>
          </cell>
          <cell r="B2224" t="str">
            <v>DIAMETRO 250-150 MM</v>
          </cell>
          <cell r="C2224" t="str">
            <v>UN</v>
          </cell>
          <cell r="D2224">
            <v>34.270000000000003</v>
          </cell>
        </row>
        <row r="2225">
          <cell r="A2225" t="str">
            <v>164709</v>
          </cell>
          <cell r="B2225" t="str">
            <v>DIAMETRO 250-200 MM</v>
          </cell>
          <cell r="C2225" t="str">
            <v>UN</v>
          </cell>
          <cell r="D2225">
            <v>36</v>
          </cell>
        </row>
        <row r="2226">
          <cell r="A2226" t="str">
            <v>164710</v>
          </cell>
          <cell r="B2226" t="str">
            <v>DIAMETRO 250-250 MM</v>
          </cell>
          <cell r="C2226" t="str">
            <v>UN</v>
          </cell>
          <cell r="D2226">
            <v>38.79</v>
          </cell>
        </row>
        <row r="2227">
          <cell r="A2227" t="str">
            <v>164711</v>
          </cell>
          <cell r="B2227" t="str">
            <v>DIAMETRO 300-200 MM</v>
          </cell>
          <cell r="C2227" t="str">
            <v>UN</v>
          </cell>
          <cell r="D2227">
            <v>45.27</v>
          </cell>
        </row>
        <row r="2228">
          <cell r="A2228" t="str">
            <v>164712</v>
          </cell>
          <cell r="B2228" t="str">
            <v>DIAMETRO 300-300 MM</v>
          </cell>
          <cell r="C2228" t="str">
            <v>UN</v>
          </cell>
          <cell r="D2228">
            <v>51.61</v>
          </cell>
        </row>
        <row r="2229">
          <cell r="A2229" t="str">
            <v>164713</v>
          </cell>
          <cell r="B2229" t="str">
            <v>DIAMETRO 400-300 MM</v>
          </cell>
          <cell r="C2229" t="str">
            <v>UN</v>
          </cell>
          <cell r="D2229">
            <v>67.790000000000006</v>
          </cell>
        </row>
        <row r="2230">
          <cell r="A2230" t="str">
            <v>164714</v>
          </cell>
          <cell r="B2230" t="str">
            <v>DIAMETRO 400-400 MM</v>
          </cell>
          <cell r="C2230" t="str">
            <v>UN</v>
          </cell>
          <cell r="D2230">
            <v>73.010000000000005</v>
          </cell>
        </row>
        <row r="2232">
          <cell r="A2232" t="str">
            <v>164800</v>
          </cell>
          <cell r="B2232" t="str">
            <v>MONTAGEM DE FLANGES CEGOS DE FERRO FUNDIDO</v>
          </cell>
        </row>
        <row r="2233">
          <cell r="A2233" t="str">
            <v>164801</v>
          </cell>
          <cell r="B2233" t="str">
            <v>DIAMETRO 100 MM</v>
          </cell>
          <cell r="C2233" t="str">
            <v>UN</v>
          </cell>
          <cell r="D2233">
            <v>5.08</v>
          </cell>
        </row>
        <row r="2234">
          <cell r="A2234" t="str">
            <v>164802</v>
          </cell>
          <cell r="B2234" t="str">
            <v>DIAMETRO 150 MM</v>
          </cell>
          <cell r="C2234" t="str">
            <v>UN</v>
          </cell>
          <cell r="D2234">
            <v>7.2</v>
          </cell>
        </row>
        <row r="2235">
          <cell r="A2235" t="str">
            <v>164803</v>
          </cell>
          <cell r="B2235" t="str">
            <v>DIAMETRO 200 MM</v>
          </cell>
          <cell r="C2235" t="str">
            <v>UN</v>
          </cell>
          <cell r="D2235">
            <v>9</v>
          </cell>
        </row>
        <row r="2236">
          <cell r="A2236" t="str">
            <v>164804</v>
          </cell>
          <cell r="B2236" t="str">
            <v>DIAMETRO 250 MM</v>
          </cell>
          <cell r="C2236" t="str">
            <v>UN</v>
          </cell>
          <cell r="D2236">
            <v>12.02</v>
          </cell>
        </row>
        <row r="2237">
          <cell r="A2237" t="str">
            <v>164805</v>
          </cell>
          <cell r="B2237" t="str">
            <v>DIAMETRO 300 MM</v>
          </cell>
          <cell r="C2237" t="str">
            <v>UN</v>
          </cell>
          <cell r="D2237">
            <v>15.93</v>
          </cell>
        </row>
        <row r="2238">
          <cell r="A2238" t="str">
            <v>164806</v>
          </cell>
          <cell r="B2238" t="str">
            <v>DIAMETRO 400 MM</v>
          </cell>
          <cell r="C2238" t="str">
            <v>UN</v>
          </cell>
          <cell r="D2238">
            <v>22.03</v>
          </cell>
        </row>
        <row r="2239">
          <cell r="A2239" t="str">
            <v>164807</v>
          </cell>
          <cell r="B2239" t="str">
            <v>DIAMETRO 500 MM</v>
          </cell>
          <cell r="C2239" t="str">
            <v>UN</v>
          </cell>
          <cell r="D2239">
            <v>30</v>
          </cell>
        </row>
        <row r="2240">
          <cell r="A2240" t="str">
            <v>164808</v>
          </cell>
          <cell r="B2240" t="str">
            <v>DIAMETRO 600 MM</v>
          </cell>
          <cell r="C2240" t="str">
            <v>UN</v>
          </cell>
          <cell r="D2240">
            <v>40.68</v>
          </cell>
        </row>
        <row r="2241">
          <cell r="A2241" t="str">
            <v>164809</v>
          </cell>
          <cell r="B2241" t="str">
            <v>DIAMETRO 700 MM</v>
          </cell>
          <cell r="C2241" t="str">
            <v>UN</v>
          </cell>
          <cell r="D2241">
            <v>55.12</v>
          </cell>
        </row>
        <row r="2242">
          <cell r="A2242" t="str">
            <v>164810</v>
          </cell>
          <cell r="B2242" t="str">
            <v>DIAMETRO 800 MM</v>
          </cell>
          <cell r="C2242" t="str">
            <v>UN</v>
          </cell>
          <cell r="D2242">
            <v>78.25</v>
          </cell>
        </row>
        <row r="2243">
          <cell r="A2243" t="str">
            <v>164811</v>
          </cell>
          <cell r="B2243" t="str">
            <v>DIAMETRO 900 MM</v>
          </cell>
          <cell r="C2243" t="str">
            <v>UN</v>
          </cell>
          <cell r="D2243">
            <v>97.07</v>
          </cell>
        </row>
        <row r="2244">
          <cell r="A2244" t="str">
            <v>164812</v>
          </cell>
          <cell r="B2244" t="str">
            <v>DIAMETRO 1000 MM</v>
          </cell>
          <cell r="C2244" t="str">
            <v>UN</v>
          </cell>
          <cell r="D2244">
            <v>120.72</v>
          </cell>
        </row>
        <row r="2246">
          <cell r="A2246" t="str">
            <v>164900</v>
          </cell>
          <cell r="B2246" t="str">
            <v>MONTAGEM DE REGISTROS DE FERRO FUNDIDO FLANGEADOS</v>
          </cell>
        </row>
        <row r="2247">
          <cell r="A2247" t="str">
            <v>164901</v>
          </cell>
          <cell r="B2247" t="str">
            <v>DIAMETRO 100 MM</v>
          </cell>
          <cell r="C2247" t="str">
            <v>UN</v>
          </cell>
          <cell r="D2247">
            <v>13.72</v>
          </cell>
        </row>
        <row r="2248">
          <cell r="A2248" t="str">
            <v>164902</v>
          </cell>
          <cell r="B2248" t="str">
            <v>DIAMETRO 150 MM</v>
          </cell>
          <cell r="C2248" t="str">
            <v>UN</v>
          </cell>
          <cell r="D2248">
            <v>19.45</v>
          </cell>
        </row>
        <row r="2249">
          <cell r="A2249" t="str">
            <v>164903</v>
          </cell>
          <cell r="B2249" t="str">
            <v>DIAMETRO 200 MM</v>
          </cell>
          <cell r="C2249" t="str">
            <v>UN</v>
          </cell>
          <cell r="D2249">
            <v>25.17</v>
          </cell>
        </row>
        <row r="2250">
          <cell r="A2250" t="str">
            <v>164904</v>
          </cell>
          <cell r="B2250" t="str">
            <v>DIAMETRO 250 MM</v>
          </cell>
          <cell r="C2250" t="str">
            <v>UN</v>
          </cell>
          <cell r="D2250">
            <v>34.54</v>
          </cell>
        </row>
        <row r="2251">
          <cell r="A2251" t="str">
            <v>164905</v>
          </cell>
          <cell r="B2251" t="str">
            <v>DIAMETRO 300 MM</v>
          </cell>
          <cell r="C2251" t="str">
            <v>UN</v>
          </cell>
          <cell r="D2251">
            <v>45.31</v>
          </cell>
        </row>
        <row r="2252">
          <cell r="A2252" t="str">
            <v>164906</v>
          </cell>
          <cell r="B2252" t="str">
            <v>DIAMETRO 350 MM</v>
          </cell>
          <cell r="C2252" t="str">
            <v>UN</v>
          </cell>
          <cell r="D2252">
            <v>57.65</v>
          </cell>
        </row>
        <row r="2253">
          <cell r="A2253" t="str">
            <v>164907</v>
          </cell>
          <cell r="B2253" t="str">
            <v>DIAMETRO 400 MM</v>
          </cell>
          <cell r="C2253" t="str">
            <v>UN</v>
          </cell>
          <cell r="D2253">
            <v>69.27</v>
          </cell>
        </row>
        <row r="2254">
          <cell r="A2254" t="str">
            <v>164908</v>
          </cell>
          <cell r="B2254" t="str">
            <v>DIAMETRO 450 MM</v>
          </cell>
          <cell r="C2254" t="str">
            <v>UN</v>
          </cell>
          <cell r="D2254">
            <v>86.5</v>
          </cell>
        </row>
        <row r="2255">
          <cell r="A2255" t="str">
            <v>164909</v>
          </cell>
          <cell r="B2255" t="str">
            <v>DIAMETRO 500 MM</v>
          </cell>
          <cell r="C2255" t="str">
            <v>UN</v>
          </cell>
          <cell r="D2255">
            <v>94.84</v>
          </cell>
        </row>
        <row r="2256">
          <cell r="A2256" t="str">
            <v>164910</v>
          </cell>
          <cell r="B2256" t="str">
            <v>DIAMETRO 600 MM</v>
          </cell>
          <cell r="C2256" t="str">
            <v>UN</v>
          </cell>
          <cell r="D2256">
            <v>133.33000000000001</v>
          </cell>
        </row>
        <row r="2257">
          <cell r="A2257" t="str">
            <v>164911</v>
          </cell>
          <cell r="B2257" t="str">
            <v>DIAMETRO 700 MM</v>
          </cell>
          <cell r="C2257" t="str">
            <v>UN</v>
          </cell>
          <cell r="D2257">
            <v>192.71</v>
          </cell>
        </row>
        <row r="2258">
          <cell r="A2258" t="str">
            <v>164912</v>
          </cell>
          <cell r="B2258" t="str">
            <v>DIAMETRO 800 MM</v>
          </cell>
          <cell r="C2258" t="str">
            <v>UN</v>
          </cell>
          <cell r="D2258">
            <v>248.33</v>
          </cell>
        </row>
        <row r="2259">
          <cell r="A2259" t="str">
            <v>164913</v>
          </cell>
          <cell r="B2259" t="str">
            <v>DIAMETRO 900 MM</v>
          </cell>
          <cell r="C2259" t="str">
            <v>UN</v>
          </cell>
          <cell r="D2259">
            <v>324.99</v>
          </cell>
        </row>
        <row r="2260">
          <cell r="A2260" t="str">
            <v>164914</v>
          </cell>
          <cell r="B2260" t="str">
            <v>DIAMETRO 1000 MM</v>
          </cell>
          <cell r="C2260" t="str">
            <v>UN</v>
          </cell>
          <cell r="D2260">
            <v>405.71</v>
          </cell>
        </row>
        <row r="2261">
          <cell r="A2261" t="str">
            <v>164915</v>
          </cell>
          <cell r="B2261" t="str">
            <v>DIAMETRO 1200 MM</v>
          </cell>
          <cell r="C2261" t="str">
            <v>UN</v>
          </cell>
          <cell r="D2261">
            <v>627.85</v>
          </cell>
        </row>
        <row r="2263">
          <cell r="A2263" t="str">
            <v>165000</v>
          </cell>
          <cell r="B2263" t="str">
            <v>MONTAGEM DE VALVULAS BORBOLETA DE FERRO FUNDIDO FLANGEADOS COMANDO MANUAL</v>
          </cell>
        </row>
        <row r="2264">
          <cell r="A2264" t="str">
            <v>165001</v>
          </cell>
          <cell r="B2264" t="str">
            <v>DIAMETRO 400 MM</v>
          </cell>
          <cell r="C2264" t="str">
            <v>UN</v>
          </cell>
          <cell r="D2264">
            <v>52.81</v>
          </cell>
        </row>
        <row r="2265">
          <cell r="A2265" t="str">
            <v>165002</v>
          </cell>
          <cell r="B2265" t="str">
            <v>DIAMETRO 500 MM</v>
          </cell>
          <cell r="C2265" t="str">
            <v>UN</v>
          </cell>
          <cell r="D2265">
            <v>48.99</v>
          </cell>
        </row>
        <row r="2266">
          <cell r="A2266" t="str">
            <v>165003</v>
          </cell>
          <cell r="B2266" t="str">
            <v>DIAMETRO 600 MM</v>
          </cell>
          <cell r="C2266" t="str">
            <v>UN</v>
          </cell>
          <cell r="D2266">
            <v>91.15</v>
          </cell>
        </row>
        <row r="2267">
          <cell r="A2267" t="str">
            <v>165004</v>
          </cell>
          <cell r="B2267" t="str">
            <v>DIAMETRO 700 MM</v>
          </cell>
          <cell r="C2267" t="str">
            <v>UN</v>
          </cell>
          <cell r="D2267">
            <v>115.9</v>
          </cell>
        </row>
        <row r="2268">
          <cell r="A2268" t="str">
            <v>165005</v>
          </cell>
          <cell r="B2268" t="str">
            <v>DIAMETRO 800 MM</v>
          </cell>
          <cell r="C2268" t="str">
            <v>UN</v>
          </cell>
          <cell r="D2268">
            <v>169.65</v>
          </cell>
        </row>
        <row r="2269">
          <cell r="A2269" t="str">
            <v>165006</v>
          </cell>
          <cell r="B2269" t="str">
            <v>DIAMETRO 900 MM</v>
          </cell>
          <cell r="C2269" t="str">
            <v>UN</v>
          </cell>
          <cell r="D2269">
            <v>202.99</v>
          </cell>
        </row>
        <row r="2270">
          <cell r="A2270" t="str">
            <v>165007</v>
          </cell>
          <cell r="B2270" t="str">
            <v>DIAMETRO 1000 MM</v>
          </cell>
          <cell r="C2270" t="str">
            <v>UN</v>
          </cell>
          <cell r="D2270">
            <v>241.18</v>
          </cell>
        </row>
        <row r="2271">
          <cell r="A2271" t="str">
            <v>165008</v>
          </cell>
          <cell r="B2271" t="str">
            <v>DIAMETRO 1200 MM</v>
          </cell>
          <cell r="C2271" t="str">
            <v>UN</v>
          </cell>
          <cell r="D2271">
            <v>315.58999999999997</v>
          </cell>
        </row>
        <row r="2273">
          <cell r="A2273" t="str">
            <v>165100</v>
          </cell>
          <cell r="B2273" t="str">
            <v>MONTAGEM DE REGISTROS DE FERRO FUNDIDO FLANGEADOS COMANDO ELETRICO/PNEUMATICO</v>
          </cell>
        </row>
        <row r="2274">
          <cell r="A2274" t="str">
            <v>165101</v>
          </cell>
          <cell r="B2274" t="str">
            <v>DIAMETRO 100 MM</v>
          </cell>
          <cell r="C2274" t="str">
            <v>UN</v>
          </cell>
          <cell r="D2274">
            <v>16.61</v>
          </cell>
        </row>
        <row r="2275">
          <cell r="A2275" t="str">
            <v>165102</v>
          </cell>
          <cell r="B2275" t="str">
            <v>DIAMETRO 150 MM</v>
          </cell>
          <cell r="C2275" t="str">
            <v>UN</v>
          </cell>
          <cell r="D2275">
            <v>23.12</v>
          </cell>
        </row>
        <row r="2276">
          <cell r="A2276" t="str">
            <v>165103</v>
          </cell>
          <cell r="B2276" t="str">
            <v>DIAMETRO 200 MM</v>
          </cell>
          <cell r="C2276" t="str">
            <v>UN</v>
          </cell>
          <cell r="D2276">
            <v>30.32</v>
          </cell>
        </row>
        <row r="2277">
          <cell r="A2277" t="str">
            <v>165104</v>
          </cell>
          <cell r="B2277" t="str">
            <v>DIAMETRO 250 MM</v>
          </cell>
          <cell r="C2277" t="str">
            <v>UN</v>
          </cell>
          <cell r="D2277">
            <v>40.61</v>
          </cell>
        </row>
        <row r="2278">
          <cell r="A2278" t="str">
            <v>165105</v>
          </cell>
          <cell r="B2278" t="str">
            <v>DIAMETRO 300 MM</v>
          </cell>
          <cell r="C2278" t="str">
            <v>UN</v>
          </cell>
          <cell r="D2278">
            <v>52.74</v>
          </cell>
        </row>
        <row r="2279">
          <cell r="A2279" t="str">
            <v>165106</v>
          </cell>
          <cell r="B2279" t="str">
            <v>DIAMETRO 350 MM</v>
          </cell>
          <cell r="C2279" t="str">
            <v>UN</v>
          </cell>
          <cell r="D2279">
            <v>65.739999999999995</v>
          </cell>
        </row>
        <row r="2280">
          <cell r="A2280" t="str">
            <v>165107</v>
          </cell>
          <cell r="B2280" t="str">
            <v>DIAMETRO 400 MM</v>
          </cell>
          <cell r="C2280" t="str">
            <v>UN</v>
          </cell>
          <cell r="D2280">
            <v>80.25</v>
          </cell>
        </row>
        <row r="2281">
          <cell r="A2281" t="str">
            <v>165108</v>
          </cell>
          <cell r="B2281" t="str">
            <v>DIAMETRO 450 MM</v>
          </cell>
          <cell r="C2281" t="str">
            <v>UN</v>
          </cell>
          <cell r="D2281">
            <v>101.94</v>
          </cell>
        </row>
        <row r="2282">
          <cell r="A2282" t="str">
            <v>165109</v>
          </cell>
          <cell r="B2282" t="str">
            <v>DIAMETRO 500 MM</v>
          </cell>
          <cell r="C2282" t="str">
            <v>UN</v>
          </cell>
          <cell r="D2282">
            <v>114.18</v>
          </cell>
        </row>
        <row r="2283">
          <cell r="A2283" t="str">
            <v>165110</v>
          </cell>
          <cell r="B2283" t="str">
            <v>DIAMETRO 600 MM</v>
          </cell>
          <cell r="C2283" t="str">
            <v>UN</v>
          </cell>
          <cell r="D2283">
            <v>151.85</v>
          </cell>
        </row>
        <row r="2284">
          <cell r="A2284" t="str">
            <v>165111</v>
          </cell>
          <cell r="B2284" t="str">
            <v>DIAMETRO 700 MM</v>
          </cell>
          <cell r="C2284" t="str">
            <v>UN</v>
          </cell>
          <cell r="D2284">
            <v>206.77</v>
          </cell>
        </row>
        <row r="2285">
          <cell r="A2285" t="str">
            <v>165112</v>
          </cell>
          <cell r="B2285" t="str">
            <v>DIAMETRO 800 MM</v>
          </cell>
          <cell r="C2285" t="str">
            <v>UN</v>
          </cell>
          <cell r="D2285">
            <v>264.94</v>
          </cell>
        </row>
        <row r="2286">
          <cell r="A2286" t="str">
            <v>165113</v>
          </cell>
          <cell r="B2286" t="str">
            <v>DIAMETRO 900 MM</v>
          </cell>
          <cell r="C2286" t="str">
            <v>UN</v>
          </cell>
          <cell r="D2286">
            <v>336.91</v>
          </cell>
        </row>
        <row r="2287">
          <cell r="A2287" t="str">
            <v>165114</v>
          </cell>
          <cell r="B2287" t="str">
            <v>DIAMETRO 1000 MM</v>
          </cell>
          <cell r="C2287" t="str">
            <v>UN</v>
          </cell>
          <cell r="D2287">
            <v>415.42</v>
          </cell>
        </row>
        <row r="2288">
          <cell r="A2288" t="str">
            <v>165115</v>
          </cell>
          <cell r="B2288" t="str">
            <v>DIAMETRO 1200 MM</v>
          </cell>
          <cell r="C2288" t="str">
            <v>UN</v>
          </cell>
          <cell r="D2288">
            <v>645.66</v>
          </cell>
        </row>
        <row r="2290">
          <cell r="A2290" t="str">
            <v>165200</v>
          </cell>
          <cell r="B2290" t="str">
            <v>MONTAGEM DE VALVULAS BORBOLETA DE FERRO FUNDIDO FLANGEADOS COMANDO ELETRICO/PNEUMATICO</v>
          </cell>
        </row>
        <row r="2291">
          <cell r="A2291" t="str">
            <v>165201</v>
          </cell>
          <cell r="B2291" t="str">
            <v>DIAMETRO 400 MM</v>
          </cell>
          <cell r="C2291" t="str">
            <v>UN</v>
          </cell>
          <cell r="D2291">
            <v>63.78</v>
          </cell>
        </row>
        <row r="2292">
          <cell r="A2292" t="str">
            <v>165202</v>
          </cell>
          <cell r="B2292" t="str">
            <v>DIAMETRO 500 MM</v>
          </cell>
          <cell r="C2292" t="str">
            <v>UN</v>
          </cell>
          <cell r="D2292">
            <v>89.03</v>
          </cell>
        </row>
        <row r="2293">
          <cell r="A2293" t="str">
            <v>165203</v>
          </cell>
          <cell r="B2293" t="str">
            <v>DIAMETRO 600 MM</v>
          </cell>
          <cell r="C2293" t="str">
            <v>UN</v>
          </cell>
          <cell r="D2293">
            <v>114.38</v>
          </cell>
        </row>
        <row r="2294">
          <cell r="A2294" t="str">
            <v>165204</v>
          </cell>
          <cell r="B2294" t="str">
            <v>DIAMETRO 700 MM</v>
          </cell>
          <cell r="C2294" t="str">
            <v>UN</v>
          </cell>
          <cell r="D2294">
            <v>143.75</v>
          </cell>
        </row>
        <row r="2295">
          <cell r="A2295" t="str">
            <v>165205</v>
          </cell>
          <cell r="B2295" t="str">
            <v>DIAMETRO 800 MM</v>
          </cell>
          <cell r="C2295" t="str">
            <v>UN</v>
          </cell>
          <cell r="D2295">
            <v>203.06</v>
          </cell>
        </row>
        <row r="2296">
          <cell r="A2296" t="str">
            <v>165206</v>
          </cell>
          <cell r="B2296" t="str">
            <v>DIAMETRO 900 MM</v>
          </cell>
          <cell r="C2296" t="str">
            <v>UN</v>
          </cell>
          <cell r="D2296">
            <v>300.61</v>
          </cell>
        </row>
        <row r="2297">
          <cell r="A2297" t="str">
            <v>165207</v>
          </cell>
          <cell r="B2297" t="str">
            <v>DIAMETRO 1000 MM</v>
          </cell>
          <cell r="C2297" t="str">
            <v>UN</v>
          </cell>
          <cell r="D2297">
            <v>364.64</v>
          </cell>
        </row>
        <row r="2298">
          <cell r="A2298" t="str">
            <v>165208</v>
          </cell>
          <cell r="B2298" t="str">
            <v>DIAMETRO 1200 MM</v>
          </cell>
          <cell r="C2298" t="str">
            <v>UN</v>
          </cell>
          <cell r="D2298">
            <v>607.05999999999995</v>
          </cell>
        </row>
        <row r="2300">
          <cell r="A2300" t="str">
            <v>165300</v>
          </cell>
          <cell r="B2300" t="str">
            <v>MONTAGEM DE VENTOSAS SIMPLES FLANGEADAS</v>
          </cell>
        </row>
        <row r="2301">
          <cell r="A2301" t="str">
            <v>165301</v>
          </cell>
          <cell r="B2301" t="str">
            <v>DIAMETRO 50 MM</v>
          </cell>
          <cell r="C2301" t="str">
            <v>UN</v>
          </cell>
          <cell r="D2301">
            <v>4</v>
          </cell>
        </row>
        <row r="2303">
          <cell r="A2303" t="str">
            <v>165400</v>
          </cell>
          <cell r="B2303" t="str">
            <v>MONTAGEM DE VENTOSAS TRIPLICES DE FERRO FUNDIDO TIPO F</v>
          </cell>
        </row>
        <row r="2304">
          <cell r="A2304" t="str">
            <v>165401</v>
          </cell>
          <cell r="B2304" t="str">
            <v>DIAMETRO 100 MM</v>
          </cell>
          <cell r="C2304" t="str">
            <v>UN</v>
          </cell>
          <cell r="D2304">
            <v>8.89</v>
          </cell>
        </row>
        <row r="2305">
          <cell r="A2305" t="str">
            <v>165402</v>
          </cell>
          <cell r="B2305" t="str">
            <v>DIAMETRO 150 MM</v>
          </cell>
          <cell r="C2305" t="str">
            <v>UN</v>
          </cell>
          <cell r="D2305">
            <v>13.23</v>
          </cell>
        </row>
        <row r="2306">
          <cell r="A2306" t="str">
            <v>165403</v>
          </cell>
          <cell r="B2306" t="str">
            <v>DIAMETRO 200 MM</v>
          </cell>
          <cell r="C2306" t="str">
            <v>UN</v>
          </cell>
          <cell r="D2306">
            <v>19.489999999999998</v>
          </cell>
        </row>
        <row r="2308">
          <cell r="A2308" t="str">
            <v>165500</v>
          </cell>
          <cell r="B2308" t="str">
            <v>MONTAGEM DE JUNTAS DE EXPANSAO DE FERRO FUNDIDO TIPO FF</v>
          </cell>
        </row>
        <row r="2309">
          <cell r="A2309" t="str">
            <v>165501</v>
          </cell>
          <cell r="B2309" t="str">
            <v>DIAMETRO 100 MM</v>
          </cell>
          <cell r="C2309" t="str">
            <v>UN</v>
          </cell>
          <cell r="D2309">
            <v>14.45</v>
          </cell>
        </row>
        <row r="2310">
          <cell r="A2310" t="str">
            <v>165502</v>
          </cell>
          <cell r="B2310" t="str">
            <v>DIAMETRO 150 MM</v>
          </cell>
          <cell r="C2310" t="str">
            <v>UN</v>
          </cell>
          <cell r="D2310">
            <v>21.81</v>
          </cell>
        </row>
        <row r="2311">
          <cell r="A2311" t="str">
            <v>165503</v>
          </cell>
          <cell r="B2311" t="str">
            <v>DIAMETRO 200 MM</v>
          </cell>
          <cell r="C2311" t="str">
            <v>UN</v>
          </cell>
          <cell r="D2311">
            <v>28.98</v>
          </cell>
        </row>
        <row r="2312">
          <cell r="A2312" t="str">
            <v>165504</v>
          </cell>
          <cell r="B2312" t="str">
            <v>DIAMETRO 250 MM</v>
          </cell>
          <cell r="C2312" t="str">
            <v>UN</v>
          </cell>
          <cell r="D2312">
            <v>37.71</v>
          </cell>
        </row>
        <row r="2313">
          <cell r="A2313" t="str">
            <v>165505</v>
          </cell>
          <cell r="B2313" t="str">
            <v>DIAMETRO 300 MM</v>
          </cell>
          <cell r="C2313" t="str">
            <v>UN</v>
          </cell>
          <cell r="D2313">
            <v>49.54</v>
          </cell>
        </row>
        <row r="2314">
          <cell r="A2314" t="str">
            <v>165506</v>
          </cell>
          <cell r="B2314" t="str">
            <v>DIAMETRO 400 MM</v>
          </cell>
          <cell r="C2314" t="str">
            <v>UN</v>
          </cell>
          <cell r="D2314">
            <v>78.069999999999993</v>
          </cell>
        </row>
        <row r="2315">
          <cell r="A2315" t="str">
            <v>165507</v>
          </cell>
          <cell r="B2315" t="str">
            <v>DIAMETRO 500 MM</v>
          </cell>
          <cell r="C2315" t="str">
            <v>UN</v>
          </cell>
          <cell r="D2315">
            <v>116.93</v>
          </cell>
        </row>
        <row r="2316">
          <cell r="A2316" t="str">
            <v>165508</v>
          </cell>
          <cell r="B2316" t="str">
            <v>DIAMETRO 600 MM</v>
          </cell>
          <cell r="C2316" t="str">
            <v>UN</v>
          </cell>
          <cell r="D2316">
            <v>151.72999999999999</v>
          </cell>
        </row>
        <row r="2318">
          <cell r="A2318" t="str">
            <v>165600</v>
          </cell>
          <cell r="B2318" t="str">
            <v>MONTAGEM DE VALVULAS DE ALIVIO DE FERRO FUNDIDO TIPO FF</v>
          </cell>
        </row>
        <row r="2319">
          <cell r="A2319" t="str">
            <v>165601</v>
          </cell>
          <cell r="B2319" t="str">
            <v>DIAMETRO 50-75 MM</v>
          </cell>
          <cell r="C2319" t="str">
            <v>UN</v>
          </cell>
          <cell r="D2319">
            <v>8.4</v>
          </cell>
        </row>
        <row r="2320">
          <cell r="A2320" t="str">
            <v>165602</v>
          </cell>
          <cell r="B2320" t="str">
            <v>DIAMETRO 60-100 MM</v>
          </cell>
          <cell r="C2320" t="str">
            <v>UN</v>
          </cell>
          <cell r="D2320">
            <v>13.56</v>
          </cell>
        </row>
        <row r="2321">
          <cell r="A2321" t="str">
            <v>165603</v>
          </cell>
          <cell r="B2321" t="str">
            <v>DIAMETRO 75-100 MM</v>
          </cell>
          <cell r="C2321" t="str">
            <v>UN</v>
          </cell>
          <cell r="D2321">
            <v>14</v>
          </cell>
        </row>
        <row r="2322">
          <cell r="A2322" t="str">
            <v>165604</v>
          </cell>
          <cell r="B2322" t="str">
            <v>DIAMETRO 100-150 MM</v>
          </cell>
          <cell r="C2322" t="str">
            <v>UN</v>
          </cell>
          <cell r="D2322">
            <v>19.61</v>
          </cell>
        </row>
        <row r="2323">
          <cell r="A2323" t="str">
            <v>165605</v>
          </cell>
          <cell r="B2323" t="str">
            <v>DIAMETRO 150-200 MM</v>
          </cell>
          <cell r="C2323" t="str">
            <v>UN</v>
          </cell>
          <cell r="D2323">
            <v>26.3</v>
          </cell>
        </row>
        <row r="2325">
          <cell r="A2325" t="str">
            <v>165700</v>
          </cell>
          <cell r="B2325" t="str">
            <v>MONTAGEM DE CRIVOS DE FERRO FUNDIDO TIPO F</v>
          </cell>
        </row>
        <row r="2326">
          <cell r="A2326" t="str">
            <v>165701</v>
          </cell>
          <cell r="B2326" t="str">
            <v>DIAMETRO 100 MM</v>
          </cell>
          <cell r="C2326" t="str">
            <v>UN</v>
          </cell>
          <cell r="D2326">
            <v>5.14</v>
          </cell>
        </row>
        <row r="2327">
          <cell r="A2327" t="str">
            <v>165702</v>
          </cell>
          <cell r="B2327" t="str">
            <v>DIAMETRO 150 MM</v>
          </cell>
          <cell r="C2327" t="str">
            <v>UN</v>
          </cell>
          <cell r="D2327">
            <v>7.38</v>
          </cell>
        </row>
        <row r="2328">
          <cell r="A2328" t="str">
            <v>165703</v>
          </cell>
          <cell r="B2328" t="str">
            <v>DIAMETRO 200 MM</v>
          </cell>
          <cell r="C2328" t="str">
            <v>UN</v>
          </cell>
          <cell r="D2328">
            <v>9.08</v>
          </cell>
        </row>
        <row r="2329">
          <cell r="A2329" t="str">
            <v>165704</v>
          </cell>
          <cell r="B2329" t="str">
            <v>DIAMETRO 250 MM</v>
          </cell>
          <cell r="C2329" t="str">
            <v>UN</v>
          </cell>
          <cell r="D2329">
            <v>12.11</v>
          </cell>
        </row>
        <row r="2330">
          <cell r="A2330" t="str">
            <v>165705</v>
          </cell>
          <cell r="B2330" t="str">
            <v>DIAMETRO 300 MM</v>
          </cell>
          <cell r="C2330" t="str">
            <v>UN</v>
          </cell>
          <cell r="D2330">
            <v>16.010000000000002</v>
          </cell>
        </row>
        <row r="2331">
          <cell r="A2331" t="str">
            <v>165706</v>
          </cell>
          <cell r="B2331" t="str">
            <v>DIAMETRO 400 MM</v>
          </cell>
          <cell r="C2331" t="str">
            <v>UN</v>
          </cell>
          <cell r="D2331">
            <v>22.13</v>
          </cell>
        </row>
        <row r="2332">
          <cell r="A2332" t="str">
            <v>165707</v>
          </cell>
          <cell r="B2332" t="str">
            <v>DIAMETRO 500 MM</v>
          </cell>
          <cell r="C2332" t="str">
            <v>UN</v>
          </cell>
          <cell r="D2332">
            <v>30.33</v>
          </cell>
        </row>
        <row r="2333">
          <cell r="A2333" t="str">
            <v>165708</v>
          </cell>
          <cell r="B2333" t="str">
            <v>DIAMETRO 600 MM</v>
          </cell>
          <cell r="C2333" t="str">
            <v>UN</v>
          </cell>
          <cell r="D2333">
            <v>39.74</v>
          </cell>
        </row>
        <row r="2335">
          <cell r="A2335" t="str">
            <v>165800</v>
          </cell>
          <cell r="B2335" t="str">
            <v>MONTAGEM DE VALVULAS DE PE C/CRIVO DE FERRO FUNDIDO TIPO F</v>
          </cell>
        </row>
        <row r="2336">
          <cell r="A2336" t="str">
            <v>165801</v>
          </cell>
          <cell r="B2336" t="str">
            <v>DIAMETRO 100 MM</v>
          </cell>
          <cell r="C2336" t="str">
            <v>UN</v>
          </cell>
          <cell r="D2336">
            <v>8.01</v>
          </cell>
        </row>
        <row r="2337">
          <cell r="A2337" t="str">
            <v>165802</v>
          </cell>
          <cell r="B2337" t="str">
            <v>DIAMETRO 150 MM</v>
          </cell>
          <cell r="C2337" t="str">
            <v>UN</v>
          </cell>
          <cell r="D2337">
            <v>11.65</v>
          </cell>
        </row>
        <row r="2338">
          <cell r="A2338" t="str">
            <v>165803</v>
          </cell>
          <cell r="B2338" t="str">
            <v>DIAMETRO 200 MM</v>
          </cell>
          <cell r="C2338" t="str">
            <v>UN</v>
          </cell>
          <cell r="D2338">
            <v>14.81</v>
          </cell>
        </row>
        <row r="2339">
          <cell r="A2339" t="str">
            <v>165804</v>
          </cell>
          <cell r="B2339" t="str">
            <v>DIAMETRO 250 MM</v>
          </cell>
          <cell r="C2339" t="str">
            <v>UN</v>
          </cell>
          <cell r="D2339">
            <v>19.47</v>
          </cell>
        </row>
        <row r="2340">
          <cell r="A2340" t="str">
            <v>165805</v>
          </cell>
          <cell r="B2340" t="str">
            <v>DIAMETRO 300 MM</v>
          </cell>
          <cell r="C2340" t="str">
            <v>UN</v>
          </cell>
          <cell r="D2340">
            <v>25.33</v>
          </cell>
        </row>
        <row r="2341">
          <cell r="A2341" t="str">
            <v>165806</v>
          </cell>
          <cell r="B2341" t="str">
            <v>DIAMETRO 400 MM</v>
          </cell>
          <cell r="C2341" t="str">
            <v>UN</v>
          </cell>
          <cell r="D2341">
            <v>43.82</v>
          </cell>
        </row>
        <row r="2342">
          <cell r="A2342" t="str">
            <v>165807</v>
          </cell>
          <cell r="B2342" t="str">
            <v>DIAMETRO 500 MM</v>
          </cell>
          <cell r="C2342" t="str">
            <v>UN</v>
          </cell>
          <cell r="D2342">
            <v>56.15</v>
          </cell>
        </row>
        <row r="2343">
          <cell r="A2343" t="str">
            <v>165808</v>
          </cell>
          <cell r="B2343" t="str">
            <v>DIAMETRO 600 MM</v>
          </cell>
          <cell r="C2343" t="str">
            <v>UN</v>
          </cell>
          <cell r="D2343">
            <v>63.65</v>
          </cell>
        </row>
        <row r="2345">
          <cell r="A2345" t="str">
            <v>165900</v>
          </cell>
          <cell r="B2345" t="str">
            <v>MONTAGEM DE VALVULAS DE RETENCAO DE FERRO FUNDIDO TIPO FF</v>
          </cell>
        </row>
        <row r="2346">
          <cell r="A2346" t="str">
            <v>165901</v>
          </cell>
          <cell r="B2346" t="str">
            <v>DIAMETRO 100 MM</v>
          </cell>
          <cell r="C2346" t="str">
            <v>UN</v>
          </cell>
          <cell r="D2346">
            <v>13.41</v>
          </cell>
        </row>
        <row r="2347">
          <cell r="A2347" t="str">
            <v>165902</v>
          </cell>
          <cell r="B2347" t="str">
            <v>DIAMETRO 150 MM</v>
          </cell>
          <cell r="C2347" t="str">
            <v>UN</v>
          </cell>
          <cell r="D2347">
            <v>19.41</v>
          </cell>
        </row>
        <row r="2348">
          <cell r="A2348" t="str">
            <v>165903</v>
          </cell>
          <cell r="B2348" t="str">
            <v>DIAMETRO 200 MM</v>
          </cell>
          <cell r="C2348" t="str">
            <v>UN</v>
          </cell>
          <cell r="D2348">
            <v>24.59</v>
          </cell>
        </row>
        <row r="2349">
          <cell r="A2349" t="str">
            <v>165904</v>
          </cell>
          <cell r="B2349" t="str">
            <v>DIAMETRO 250 MM</v>
          </cell>
          <cell r="C2349" t="str">
            <v>UN</v>
          </cell>
          <cell r="D2349">
            <v>32.74</v>
          </cell>
        </row>
        <row r="2350">
          <cell r="A2350" t="str">
            <v>165905</v>
          </cell>
          <cell r="B2350" t="str">
            <v>DIAMETRO 300 MM</v>
          </cell>
          <cell r="C2350" t="str">
            <v>UN</v>
          </cell>
          <cell r="D2350">
            <v>42.16</v>
          </cell>
        </row>
        <row r="2351">
          <cell r="A2351" t="str">
            <v>165906</v>
          </cell>
          <cell r="B2351" t="str">
            <v>DIAMETRO 400 MM</v>
          </cell>
          <cell r="C2351" t="str">
            <v>UN</v>
          </cell>
          <cell r="D2351">
            <v>62.04</v>
          </cell>
        </row>
        <row r="2352">
          <cell r="A2352" t="str">
            <v>165907</v>
          </cell>
          <cell r="B2352" t="str">
            <v>DIAMETRO 500 MM</v>
          </cell>
          <cell r="C2352" t="str">
            <v>UN</v>
          </cell>
          <cell r="D2352">
            <v>87.63</v>
          </cell>
        </row>
        <row r="2353">
          <cell r="A2353" t="str">
            <v>165908</v>
          </cell>
          <cell r="B2353" t="str">
            <v>DIAMETRO 600 MM</v>
          </cell>
          <cell r="C2353" t="str">
            <v>UN</v>
          </cell>
          <cell r="D2353">
            <v>106.62</v>
          </cell>
        </row>
        <row r="2355">
          <cell r="A2355" t="str">
            <v>166000</v>
          </cell>
          <cell r="B2355" t="str">
            <v>MONTAGEM DE JUNTAS GIBAULT DE FERRO FUNDIDO</v>
          </cell>
        </row>
        <row r="2356">
          <cell r="A2356" t="str">
            <v>166001</v>
          </cell>
          <cell r="B2356" t="str">
            <v>DIAMETRO 100 MM</v>
          </cell>
          <cell r="C2356" t="str">
            <v>UN</v>
          </cell>
          <cell r="D2356">
            <v>10.09</v>
          </cell>
        </row>
        <row r="2357">
          <cell r="A2357" t="str">
            <v>166002</v>
          </cell>
          <cell r="B2357" t="str">
            <v>DIAMETRO 150 MM</v>
          </cell>
          <cell r="C2357" t="str">
            <v>UN</v>
          </cell>
          <cell r="D2357">
            <v>14.23</v>
          </cell>
        </row>
        <row r="2358">
          <cell r="A2358" t="str">
            <v>166003</v>
          </cell>
          <cell r="B2358" t="str">
            <v>DIAMETRO 200 MM</v>
          </cell>
          <cell r="C2358" t="str">
            <v>UN</v>
          </cell>
          <cell r="D2358">
            <v>17.68</v>
          </cell>
        </row>
        <row r="2359">
          <cell r="A2359" t="str">
            <v>166004</v>
          </cell>
          <cell r="B2359" t="str">
            <v>DIAMETRO 250 MM</v>
          </cell>
          <cell r="C2359" t="str">
            <v>UN</v>
          </cell>
          <cell r="D2359">
            <v>23.63</v>
          </cell>
        </row>
        <row r="2360">
          <cell r="A2360" t="str">
            <v>166005</v>
          </cell>
          <cell r="B2360" t="str">
            <v>DIAMETRO 300 MM</v>
          </cell>
          <cell r="C2360" t="str">
            <v>UN</v>
          </cell>
          <cell r="D2360">
            <v>30.56</v>
          </cell>
        </row>
        <row r="2361">
          <cell r="A2361" t="str">
            <v>166006</v>
          </cell>
          <cell r="B2361" t="str">
            <v>DIAMETRO 400 MM</v>
          </cell>
          <cell r="C2361" t="str">
            <v>UN</v>
          </cell>
          <cell r="D2361">
            <v>42.08</v>
          </cell>
        </row>
        <row r="2362">
          <cell r="A2362" t="str">
            <v>166007</v>
          </cell>
          <cell r="B2362" t="str">
            <v>DIAMETRO 500 MM</v>
          </cell>
          <cell r="C2362" t="str">
            <v>UN</v>
          </cell>
          <cell r="D2362">
            <v>55.28</v>
          </cell>
        </row>
        <row r="2363">
          <cell r="A2363" t="str">
            <v>166008</v>
          </cell>
          <cell r="B2363" t="str">
            <v>DIAMETRO 600 MM</v>
          </cell>
          <cell r="C2363" t="str">
            <v>UN</v>
          </cell>
          <cell r="D2363">
            <v>73.150000000000006</v>
          </cell>
        </row>
        <row r="2365">
          <cell r="A2365" t="str">
            <v>166100</v>
          </cell>
          <cell r="B2365" t="str">
            <v>MONTAGEM DE LUVAS BIPARTIDAS P/BOLSAS</v>
          </cell>
        </row>
        <row r="2366">
          <cell r="A2366" t="str">
            <v>166101</v>
          </cell>
          <cell r="B2366" t="str">
            <v>DIAMETRO 200 MM</v>
          </cell>
          <cell r="C2366" t="str">
            <v>UN</v>
          </cell>
          <cell r="D2366">
            <v>72.989999999999995</v>
          </cell>
        </row>
        <row r="2367">
          <cell r="A2367" t="str">
            <v>166102</v>
          </cell>
          <cell r="B2367" t="str">
            <v>DIAMETRO 250 MM</v>
          </cell>
          <cell r="C2367" t="str">
            <v>UN</v>
          </cell>
          <cell r="D2367">
            <v>94.19</v>
          </cell>
        </row>
        <row r="2368">
          <cell r="A2368" t="str">
            <v>166103</v>
          </cell>
          <cell r="B2368" t="str">
            <v>DIAMETRO 300 MM</v>
          </cell>
          <cell r="C2368" t="str">
            <v>UN</v>
          </cell>
          <cell r="D2368">
            <v>118.44</v>
          </cell>
        </row>
        <row r="2369">
          <cell r="A2369" t="str">
            <v>166104</v>
          </cell>
          <cell r="B2369" t="str">
            <v>DIAMETRO 400 MM</v>
          </cell>
          <cell r="C2369" t="str">
            <v>UN</v>
          </cell>
          <cell r="D2369">
            <v>168.59</v>
          </cell>
        </row>
        <row r="2370">
          <cell r="A2370" t="str">
            <v>166105</v>
          </cell>
          <cell r="B2370" t="str">
            <v>DIAMETRO 500 MM</v>
          </cell>
          <cell r="C2370" t="str">
            <v>UN</v>
          </cell>
          <cell r="D2370">
            <v>232.25</v>
          </cell>
        </row>
        <row r="2371">
          <cell r="A2371" t="str">
            <v>166106</v>
          </cell>
          <cell r="B2371" t="str">
            <v>DIAMETRO 600 MM</v>
          </cell>
          <cell r="C2371" t="str">
            <v>UN</v>
          </cell>
          <cell r="D2371">
            <v>315.11</v>
          </cell>
        </row>
        <row r="2373">
          <cell r="A2373" t="str">
            <v>166200</v>
          </cell>
          <cell r="B2373" t="str">
            <v>MONTAGEM DE LUVAS BIPARTIDAS PARA CILINDROS</v>
          </cell>
        </row>
        <row r="2374">
          <cell r="A2374" t="str">
            <v>166201</v>
          </cell>
          <cell r="B2374" t="str">
            <v>DIAMETRO100 MM</v>
          </cell>
          <cell r="C2374" t="str">
            <v>UN</v>
          </cell>
          <cell r="D2374">
            <v>26.5</v>
          </cell>
        </row>
        <row r="2375">
          <cell r="A2375" t="str">
            <v>166202</v>
          </cell>
          <cell r="B2375" t="str">
            <v>DIAMETRO 150 MM</v>
          </cell>
          <cell r="C2375" t="str">
            <v>UN</v>
          </cell>
          <cell r="D2375">
            <v>44.64</v>
          </cell>
        </row>
        <row r="2376">
          <cell r="A2376" t="str">
            <v>166203</v>
          </cell>
          <cell r="B2376" t="str">
            <v>DIAMETRO 200 MM</v>
          </cell>
          <cell r="C2376" t="str">
            <v>UN</v>
          </cell>
          <cell r="D2376">
            <v>63.34</v>
          </cell>
        </row>
        <row r="2377">
          <cell r="A2377" t="str">
            <v>166204</v>
          </cell>
          <cell r="B2377" t="str">
            <v>DIAMETRO 250 MM</v>
          </cell>
          <cell r="C2377" t="str">
            <v>UN</v>
          </cell>
          <cell r="D2377">
            <v>79.95</v>
          </cell>
        </row>
        <row r="2378">
          <cell r="A2378" t="str">
            <v>166205</v>
          </cell>
          <cell r="B2378" t="str">
            <v>DIAMETRO 300 MM</v>
          </cell>
          <cell r="C2378" t="str">
            <v>UN</v>
          </cell>
          <cell r="D2378">
            <v>102.29</v>
          </cell>
        </row>
        <row r="2379">
          <cell r="A2379" t="str">
            <v>166206</v>
          </cell>
          <cell r="B2379" t="str">
            <v>DIAMETRO 400 MM</v>
          </cell>
          <cell r="C2379" t="str">
            <v>UN</v>
          </cell>
          <cell r="D2379">
            <v>154.66</v>
          </cell>
        </row>
        <row r="2380">
          <cell r="A2380" t="str">
            <v>166207</v>
          </cell>
          <cell r="B2380" t="str">
            <v>DIAMETRO 500 MM</v>
          </cell>
          <cell r="C2380" t="str">
            <v>UN</v>
          </cell>
          <cell r="D2380">
            <v>223.13</v>
          </cell>
        </row>
        <row r="2381">
          <cell r="A2381" t="str">
            <v>166208</v>
          </cell>
          <cell r="B2381" t="str">
            <v>DIAMETRO 600 MM</v>
          </cell>
          <cell r="C2381" t="str">
            <v>UN</v>
          </cell>
          <cell r="D2381">
            <v>308.18</v>
          </cell>
        </row>
        <row r="2383">
          <cell r="A2383" t="str">
            <v>166300</v>
          </cell>
          <cell r="B2383" t="str">
            <v>MONTAGEM DE PEDESTAIS DE MANOBRA DE FERRO FUNDIDO</v>
          </cell>
        </row>
        <row r="2384">
          <cell r="A2384" t="str">
            <v>166301</v>
          </cell>
          <cell r="B2384" t="str">
            <v>MODELO 01</v>
          </cell>
          <cell r="C2384" t="str">
            <v>UN</v>
          </cell>
          <cell r="D2384">
            <v>306.61</v>
          </cell>
        </row>
        <row r="2385">
          <cell r="A2385" t="str">
            <v>166302</v>
          </cell>
          <cell r="B2385" t="str">
            <v>MODELO 02</v>
          </cell>
          <cell r="C2385" t="str">
            <v>UN</v>
          </cell>
          <cell r="D2385">
            <v>320.49</v>
          </cell>
        </row>
        <row r="2386">
          <cell r="A2386" t="str">
            <v>166303</v>
          </cell>
          <cell r="B2386" t="str">
            <v>MODELO 03</v>
          </cell>
          <cell r="C2386" t="str">
            <v>UN</v>
          </cell>
          <cell r="D2386">
            <v>337.75</v>
          </cell>
        </row>
        <row r="2387">
          <cell r="A2387" t="str">
            <v>166304</v>
          </cell>
          <cell r="B2387" t="str">
            <v>MODELO 04</v>
          </cell>
          <cell r="C2387" t="str">
            <v>UN</v>
          </cell>
          <cell r="D2387">
            <v>342.7</v>
          </cell>
        </row>
        <row r="2388">
          <cell r="A2388" t="str">
            <v>166305</v>
          </cell>
          <cell r="B2388" t="str">
            <v>MODELO 05</v>
          </cell>
          <cell r="C2388" t="str">
            <v>UN</v>
          </cell>
          <cell r="D2388">
            <v>361.85</v>
          </cell>
        </row>
        <row r="2389">
          <cell r="A2389" t="str">
            <v>166306</v>
          </cell>
          <cell r="B2389" t="str">
            <v>MODELO 06</v>
          </cell>
          <cell r="C2389" t="str">
            <v>UN</v>
          </cell>
          <cell r="D2389">
            <v>372.4</v>
          </cell>
        </row>
        <row r="2390">
          <cell r="A2390" t="str">
            <v>166307</v>
          </cell>
          <cell r="B2390" t="str">
            <v>MODELO 07</v>
          </cell>
          <cell r="C2390" t="str">
            <v>UN</v>
          </cell>
          <cell r="D2390">
            <v>387.09</v>
          </cell>
        </row>
        <row r="2391">
          <cell r="A2391" t="str">
            <v>166308</v>
          </cell>
          <cell r="B2391" t="str">
            <v>MODELO 21</v>
          </cell>
          <cell r="C2391" t="str">
            <v>UN</v>
          </cell>
          <cell r="D2391">
            <v>306.61</v>
          </cell>
        </row>
        <row r="2393">
          <cell r="A2393" t="str">
            <v>166400</v>
          </cell>
          <cell r="B2393" t="str">
            <v>MONTAGEM DE PEDESTAIS DE SUSPENSAO DE FERRO FUNDIDO</v>
          </cell>
        </row>
        <row r="2394">
          <cell r="A2394" t="str">
            <v>166401</v>
          </cell>
          <cell r="B2394" t="str">
            <v>MODELO 01</v>
          </cell>
          <cell r="C2394" t="str">
            <v>UN</v>
          </cell>
          <cell r="D2394">
            <v>308.94</v>
          </cell>
        </row>
        <row r="2395">
          <cell r="A2395" t="str">
            <v>166402</v>
          </cell>
          <cell r="B2395" t="str">
            <v>MODELO 02</v>
          </cell>
          <cell r="C2395" t="str">
            <v>UN</v>
          </cell>
          <cell r="D2395">
            <v>323.68</v>
          </cell>
        </row>
        <row r="2396">
          <cell r="A2396" t="str">
            <v>166403</v>
          </cell>
          <cell r="B2396" t="str">
            <v>MODELO 03</v>
          </cell>
          <cell r="C2396" t="str">
            <v>UN</v>
          </cell>
          <cell r="D2396">
            <v>324.36</v>
          </cell>
        </row>
        <row r="2397">
          <cell r="A2397" t="str">
            <v>166404</v>
          </cell>
          <cell r="B2397" t="str">
            <v>MODELO 04</v>
          </cell>
          <cell r="C2397" t="str">
            <v>UN</v>
          </cell>
          <cell r="D2397">
            <v>330.02</v>
          </cell>
        </row>
        <row r="2398">
          <cell r="A2398" t="str">
            <v>166405</v>
          </cell>
          <cell r="B2398" t="str">
            <v>MODELO 05</v>
          </cell>
          <cell r="C2398" t="str">
            <v>UN</v>
          </cell>
          <cell r="D2398">
            <v>330.71</v>
          </cell>
        </row>
        <row r="2399">
          <cell r="A2399" t="str">
            <v>166406</v>
          </cell>
          <cell r="B2399" t="str">
            <v>MODELO 06</v>
          </cell>
          <cell r="C2399" t="str">
            <v>UN</v>
          </cell>
          <cell r="D2399">
            <v>331.38</v>
          </cell>
        </row>
        <row r="2400">
          <cell r="A2400" t="str">
            <v>166407</v>
          </cell>
          <cell r="B2400" t="str">
            <v>MODELO 08</v>
          </cell>
          <cell r="C2400" t="str">
            <v>UN</v>
          </cell>
          <cell r="D2400">
            <v>332.79</v>
          </cell>
        </row>
        <row r="2401">
          <cell r="A2401" t="str">
            <v>166408</v>
          </cell>
          <cell r="B2401" t="str">
            <v>MODELO 10</v>
          </cell>
          <cell r="C2401" t="str">
            <v>UN</v>
          </cell>
          <cell r="D2401">
            <v>389.37</v>
          </cell>
        </row>
        <row r="2402">
          <cell r="A2402" t="str">
            <v>166409</v>
          </cell>
          <cell r="B2402" t="str">
            <v>MODELO 11</v>
          </cell>
          <cell r="C2402" t="str">
            <v>UN</v>
          </cell>
          <cell r="D2402">
            <v>390.83</v>
          </cell>
        </row>
        <row r="2403">
          <cell r="A2403" t="str">
            <v>166410</v>
          </cell>
          <cell r="B2403" t="str">
            <v>MODELO 12</v>
          </cell>
          <cell r="C2403" t="str">
            <v>UN</v>
          </cell>
          <cell r="D2403">
            <v>392.28</v>
          </cell>
        </row>
        <row r="2404">
          <cell r="A2404" t="str">
            <v>166411</v>
          </cell>
          <cell r="B2404" t="str">
            <v>MODELO 13</v>
          </cell>
          <cell r="C2404" t="str">
            <v>UN</v>
          </cell>
          <cell r="D2404">
            <v>393.7</v>
          </cell>
        </row>
        <row r="2405">
          <cell r="A2405" t="str">
            <v>166412</v>
          </cell>
          <cell r="B2405" t="str">
            <v>MODELO 14</v>
          </cell>
          <cell r="C2405" t="str">
            <v>UN</v>
          </cell>
          <cell r="D2405">
            <v>395.15</v>
          </cell>
        </row>
        <row r="2406">
          <cell r="A2406" t="str">
            <v>166413</v>
          </cell>
          <cell r="B2406" t="str">
            <v>MODELO 16</v>
          </cell>
          <cell r="C2406" t="str">
            <v>UN</v>
          </cell>
          <cell r="D2406">
            <v>398.08</v>
          </cell>
        </row>
        <row r="2407">
          <cell r="A2407" t="str">
            <v>166414</v>
          </cell>
          <cell r="B2407" t="str">
            <v>MODELO 18</v>
          </cell>
          <cell r="C2407" t="str">
            <v>UN</v>
          </cell>
          <cell r="D2407">
            <v>316.07</v>
          </cell>
        </row>
        <row r="2408">
          <cell r="A2408" t="str">
            <v>166415</v>
          </cell>
          <cell r="B2408" t="str">
            <v>MODELO 19</v>
          </cell>
          <cell r="C2408" t="str">
            <v>UN</v>
          </cell>
          <cell r="D2408">
            <v>360.57</v>
          </cell>
        </row>
        <row r="2409">
          <cell r="A2409" t="str">
            <v>166416</v>
          </cell>
          <cell r="B2409" t="str">
            <v>MODELO 20</v>
          </cell>
          <cell r="C2409" t="str">
            <v>UN</v>
          </cell>
          <cell r="D2409">
            <v>395.72</v>
          </cell>
        </row>
        <row r="2410">
          <cell r="A2410" t="str">
            <v>166417</v>
          </cell>
          <cell r="B2410" t="str">
            <v>MODELO 21</v>
          </cell>
          <cell r="C2410" t="str">
            <v>UN</v>
          </cell>
          <cell r="D2410">
            <v>365.33</v>
          </cell>
        </row>
        <row r="2411">
          <cell r="A2411" t="str">
            <v>166418</v>
          </cell>
          <cell r="B2411" t="str">
            <v>MODELO 22</v>
          </cell>
          <cell r="C2411" t="str">
            <v>UN</v>
          </cell>
          <cell r="D2411">
            <v>369.96</v>
          </cell>
        </row>
        <row r="2412">
          <cell r="A2412" t="str">
            <v>166419</v>
          </cell>
          <cell r="B2412" t="str">
            <v>MODELO 23</v>
          </cell>
          <cell r="C2412" t="str">
            <v>UN</v>
          </cell>
          <cell r="D2412">
            <v>374.62</v>
          </cell>
        </row>
        <row r="2413">
          <cell r="A2413" t="str">
            <v>166420</v>
          </cell>
          <cell r="B2413" t="str">
            <v>MODELO 25</v>
          </cell>
          <cell r="C2413" t="str">
            <v>UN</v>
          </cell>
          <cell r="D2413">
            <v>383.87</v>
          </cell>
        </row>
        <row r="2414">
          <cell r="A2414" t="str">
            <v>166421</v>
          </cell>
          <cell r="B2414" t="str">
            <v>MODELO 27</v>
          </cell>
          <cell r="C2414" t="str">
            <v>UN</v>
          </cell>
          <cell r="D2414">
            <v>464.98</v>
          </cell>
        </row>
        <row r="2415">
          <cell r="A2415" t="str">
            <v>166422</v>
          </cell>
          <cell r="B2415" t="str">
            <v>MODELO 28</v>
          </cell>
          <cell r="C2415" t="str">
            <v>UN</v>
          </cell>
          <cell r="D2415">
            <v>467.29</v>
          </cell>
        </row>
        <row r="2416">
          <cell r="A2416" t="str">
            <v>166423</v>
          </cell>
          <cell r="B2416" t="str">
            <v>MODELO 29</v>
          </cell>
          <cell r="C2416" t="str">
            <v>UN</v>
          </cell>
          <cell r="D2416">
            <v>469.6</v>
          </cell>
        </row>
        <row r="2417">
          <cell r="A2417" t="str">
            <v>166424</v>
          </cell>
          <cell r="B2417" t="str">
            <v>MODELO 30</v>
          </cell>
          <cell r="C2417" t="str">
            <v>UN</v>
          </cell>
          <cell r="D2417">
            <v>471.88</v>
          </cell>
        </row>
        <row r="2418">
          <cell r="A2418" t="str">
            <v>166425</v>
          </cell>
          <cell r="B2418" t="str">
            <v>MODELO 31</v>
          </cell>
          <cell r="C2418" t="str">
            <v>UN</v>
          </cell>
          <cell r="D2418">
            <v>476.56</v>
          </cell>
        </row>
        <row r="2419">
          <cell r="A2419" t="str">
            <v>166426</v>
          </cell>
          <cell r="B2419" t="str">
            <v>MODELO 33</v>
          </cell>
          <cell r="C2419" t="str">
            <v>UN</v>
          </cell>
          <cell r="D2419">
            <v>431.67</v>
          </cell>
        </row>
        <row r="2421">
          <cell r="A2421" t="str">
            <v>166500</v>
          </cell>
          <cell r="B2421" t="str">
            <v>MANUSEIO DE TUBOS DE ACO (MONTAGEM)</v>
          </cell>
        </row>
        <row r="2422">
          <cell r="A2422" t="str">
            <v>166501</v>
          </cell>
          <cell r="B2422" t="str">
            <v>DIAMETRO 2 POLEGADA</v>
          </cell>
          <cell r="C2422" t="str">
            <v>M</v>
          </cell>
          <cell r="D2422">
            <v>10.050000000000001</v>
          </cell>
        </row>
        <row r="2423">
          <cell r="A2423" t="str">
            <v>166502</v>
          </cell>
          <cell r="B2423" t="str">
            <v>DIAMETRO 3 POLEGADA</v>
          </cell>
          <cell r="C2423" t="str">
            <v>M</v>
          </cell>
          <cell r="D2423">
            <v>14.68</v>
          </cell>
        </row>
        <row r="2424">
          <cell r="A2424" t="str">
            <v>166503</v>
          </cell>
          <cell r="B2424" t="str">
            <v>DIAMETRO 4 POLEGADA</v>
          </cell>
          <cell r="C2424" t="str">
            <v>M</v>
          </cell>
          <cell r="D2424">
            <v>13.89</v>
          </cell>
        </row>
        <row r="2425">
          <cell r="A2425" t="str">
            <v>166504</v>
          </cell>
          <cell r="B2425" t="str">
            <v>DIAMETRO 6 POLEGADA</v>
          </cell>
          <cell r="C2425" t="str">
            <v>M</v>
          </cell>
          <cell r="D2425">
            <v>16.579999999999998</v>
          </cell>
        </row>
        <row r="2426">
          <cell r="A2426" t="str">
            <v>166505</v>
          </cell>
          <cell r="B2426" t="str">
            <v>DIAMETRO 8 POLEGADA</v>
          </cell>
          <cell r="C2426" t="str">
            <v>M</v>
          </cell>
          <cell r="D2426">
            <v>19.48</v>
          </cell>
        </row>
        <row r="2427">
          <cell r="A2427" t="str">
            <v>166506</v>
          </cell>
          <cell r="B2427" t="str">
            <v>DIAMETRO 10 POLEGADA</v>
          </cell>
          <cell r="C2427" t="str">
            <v>M</v>
          </cell>
          <cell r="D2427">
            <v>24.23</v>
          </cell>
        </row>
        <row r="2428">
          <cell r="A2428" t="str">
            <v>166507</v>
          </cell>
          <cell r="B2428" t="str">
            <v>DIAMETRO 12 POLEGADA</v>
          </cell>
          <cell r="C2428" t="str">
            <v>M</v>
          </cell>
          <cell r="D2428">
            <v>29.91</v>
          </cell>
        </row>
        <row r="2429">
          <cell r="A2429" t="str">
            <v>166508</v>
          </cell>
          <cell r="B2429" t="str">
            <v>DIAMETRO 16 POLEGADA</v>
          </cell>
          <cell r="C2429" t="str">
            <v>M</v>
          </cell>
          <cell r="D2429">
            <v>42.99</v>
          </cell>
        </row>
        <row r="2430">
          <cell r="A2430" t="str">
            <v>166509</v>
          </cell>
          <cell r="B2430" t="str">
            <v>DIAMETRO 20 POLEGADA</v>
          </cell>
          <cell r="C2430" t="str">
            <v>M</v>
          </cell>
          <cell r="D2430">
            <v>58.55</v>
          </cell>
        </row>
        <row r="2431">
          <cell r="A2431" t="str">
            <v>166510</v>
          </cell>
          <cell r="B2431" t="str">
            <v>DIAMETRO 24 POLEGADA</v>
          </cell>
          <cell r="C2431" t="str">
            <v>M</v>
          </cell>
          <cell r="D2431">
            <v>66.150000000000006</v>
          </cell>
        </row>
        <row r="2432">
          <cell r="A2432" t="str">
            <v>166511</v>
          </cell>
          <cell r="B2432" t="str">
            <v>DIAMETRO 28 POLEGADA</v>
          </cell>
          <cell r="C2432" t="str">
            <v>M</v>
          </cell>
          <cell r="D2432">
            <v>72.17</v>
          </cell>
        </row>
        <row r="2433">
          <cell r="A2433" t="str">
            <v>166512</v>
          </cell>
          <cell r="B2433" t="str">
            <v>DIAMETRO 32 POLEGADA</v>
          </cell>
          <cell r="C2433" t="str">
            <v>M</v>
          </cell>
          <cell r="D2433">
            <v>83.85</v>
          </cell>
        </row>
        <row r="2434">
          <cell r="A2434" t="str">
            <v>166513</v>
          </cell>
          <cell r="B2434" t="str">
            <v>DIAMETRO 36 POLEGADA</v>
          </cell>
          <cell r="C2434" t="str">
            <v>M</v>
          </cell>
          <cell r="D2434">
            <v>87.43</v>
          </cell>
        </row>
        <row r="2435">
          <cell r="A2435" t="str">
            <v>166514</v>
          </cell>
          <cell r="B2435" t="str">
            <v>DIAMETRO 40 POLEGADA</v>
          </cell>
          <cell r="C2435" t="str">
            <v>M</v>
          </cell>
          <cell r="D2435">
            <v>89.11</v>
          </cell>
        </row>
        <row r="2437">
          <cell r="A2437" t="str">
            <v>166600</v>
          </cell>
          <cell r="B2437" t="str">
            <v>MANUSEIO DE CONEXOES, PECAS ESPECIAIS E MISCELANEOS DE ACO ATE 2 TONELADA (MONTAGEM)</v>
          </cell>
        </row>
        <row r="2438">
          <cell r="A2438" t="str">
            <v>166601</v>
          </cell>
          <cell r="B2438" t="str">
            <v>DIAMETRO 2 POLEGADA</v>
          </cell>
          <cell r="C2438" t="str">
            <v>KG</v>
          </cell>
          <cell r="D2438">
            <v>0.69</v>
          </cell>
        </row>
        <row r="2439">
          <cell r="A2439" t="str">
            <v>166602</v>
          </cell>
          <cell r="B2439" t="str">
            <v>DIAMETRO 3 POLEGADA</v>
          </cell>
          <cell r="C2439" t="str">
            <v>KG</v>
          </cell>
          <cell r="D2439">
            <v>0.61</v>
          </cell>
        </row>
        <row r="2440">
          <cell r="A2440" t="str">
            <v>166603</v>
          </cell>
          <cell r="B2440" t="str">
            <v>DIAMETRO 4 POLEGADA</v>
          </cell>
          <cell r="C2440" t="str">
            <v>KG</v>
          </cell>
          <cell r="D2440">
            <v>0.57999999999999996</v>
          </cell>
        </row>
        <row r="2441">
          <cell r="A2441" t="str">
            <v>166604</v>
          </cell>
          <cell r="B2441" t="str">
            <v>DIAMETRO 6 POLEGADA</v>
          </cell>
          <cell r="C2441" t="str">
            <v>KG</v>
          </cell>
          <cell r="D2441">
            <v>0.55000000000000004</v>
          </cell>
        </row>
        <row r="2442">
          <cell r="A2442" t="str">
            <v>166605</v>
          </cell>
          <cell r="B2442" t="str">
            <v>DIAMETRO 8 POLEGADA</v>
          </cell>
          <cell r="C2442" t="str">
            <v>KG</v>
          </cell>
          <cell r="D2442">
            <v>0.47</v>
          </cell>
        </row>
        <row r="2443">
          <cell r="A2443" t="str">
            <v>166606</v>
          </cell>
          <cell r="B2443" t="str">
            <v>DIAMETRO 10 POLEGADA</v>
          </cell>
          <cell r="C2443" t="str">
            <v>KG</v>
          </cell>
          <cell r="D2443">
            <v>0.47</v>
          </cell>
        </row>
        <row r="2444">
          <cell r="A2444" t="str">
            <v>166607</v>
          </cell>
          <cell r="B2444" t="str">
            <v>DIAMETRO 12 POLEGADA</v>
          </cell>
          <cell r="C2444" t="str">
            <v>KG</v>
          </cell>
          <cell r="D2444">
            <v>0.35</v>
          </cell>
        </row>
        <row r="2445">
          <cell r="A2445" t="str">
            <v>166608</v>
          </cell>
          <cell r="B2445" t="str">
            <v>DIAMETRO 16 POLEGADA</v>
          </cell>
          <cell r="C2445" t="str">
            <v>KG</v>
          </cell>
          <cell r="D2445">
            <v>0.35</v>
          </cell>
        </row>
        <row r="2446">
          <cell r="A2446" t="str">
            <v>166609</v>
          </cell>
          <cell r="B2446" t="str">
            <v>DIAMETRO 20 POLEGADA</v>
          </cell>
          <cell r="C2446" t="str">
            <v>KG</v>
          </cell>
          <cell r="D2446">
            <v>0.35</v>
          </cell>
        </row>
        <row r="2447">
          <cell r="A2447" t="str">
            <v>166610</v>
          </cell>
          <cell r="B2447" t="str">
            <v>DIAMETRO 24 POLEGADA</v>
          </cell>
          <cell r="C2447" t="str">
            <v>KG</v>
          </cell>
          <cell r="D2447">
            <v>0.26</v>
          </cell>
        </row>
        <row r="2448">
          <cell r="A2448" t="str">
            <v>166611</v>
          </cell>
          <cell r="B2448" t="str">
            <v>DIAMETRO 28 POLEGADA</v>
          </cell>
          <cell r="C2448" t="str">
            <v>KG</v>
          </cell>
          <cell r="D2448">
            <v>0.26</v>
          </cell>
        </row>
        <row r="2449">
          <cell r="A2449" t="str">
            <v>166612</v>
          </cell>
          <cell r="B2449" t="str">
            <v>DIAMETRO 32 POLEGADA</v>
          </cell>
          <cell r="C2449" t="str">
            <v>KG</v>
          </cell>
          <cell r="D2449">
            <v>0.26</v>
          </cell>
        </row>
        <row r="2450">
          <cell r="A2450" t="str">
            <v>166613</v>
          </cell>
          <cell r="B2450" t="str">
            <v>DIAMETRO 36 POLEGADA</v>
          </cell>
          <cell r="C2450" t="str">
            <v>KG</v>
          </cell>
          <cell r="D2450">
            <v>0.26</v>
          </cell>
        </row>
        <row r="2451">
          <cell r="A2451" t="str">
            <v>166614</v>
          </cell>
          <cell r="B2451" t="str">
            <v>DIAMETRO 40 POLEGADA</v>
          </cell>
          <cell r="C2451" t="str">
            <v>KG</v>
          </cell>
          <cell r="D2451">
            <v>0.26</v>
          </cell>
        </row>
        <row r="2453">
          <cell r="A2453" t="str">
            <v>166700</v>
          </cell>
          <cell r="B2453" t="str">
            <v>MANUSEIO DE CONEXOES, PECAS ESPECIAIS E MISCELANEOS DE ACO DE 2 A 5 TONELADA (MONTAGEM)</v>
          </cell>
        </row>
        <row r="2454">
          <cell r="A2454" t="str">
            <v>166701</v>
          </cell>
          <cell r="B2454" t="str">
            <v>DIAMETRO 28 POLEGADA</v>
          </cell>
          <cell r="C2454" t="str">
            <v>KG</v>
          </cell>
          <cell r="D2454">
            <v>0.25</v>
          </cell>
        </row>
        <row r="2455">
          <cell r="A2455" t="str">
            <v>166702</v>
          </cell>
          <cell r="B2455" t="str">
            <v>DIAMETRO 32 POLEGADA</v>
          </cell>
          <cell r="C2455" t="str">
            <v>KG</v>
          </cell>
          <cell r="D2455">
            <v>0.25</v>
          </cell>
        </row>
        <row r="2456">
          <cell r="A2456" t="str">
            <v>166703</v>
          </cell>
          <cell r="B2456" t="str">
            <v>DIAMETRO 36 POLEGADA</v>
          </cell>
          <cell r="C2456" t="str">
            <v>KG</v>
          </cell>
          <cell r="D2456">
            <v>0.25</v>
          </cell>
        </row>
        <row r="2457">
          <cell r="A2457" t="str">
            <v>166704</v>
          </cell>
          <cell r="B2457" t="str">
            <v>DIAMETRO 40 POLEGADA</v>
          </cell>
          <cell r="C2457" t="str">
            <v>KG</v>
          </cell>
          <cell r="D2457">
            <v>0.25</v>
          </cell>
        </row>
        <row r="2459">
          <cell r="A2459" t="str">
            <v>166800</v>
          </cell>
          <cell r="B2459" t="str">
            <v>MANUSEIO DE CONEXOES, PECAS ESPECIAIS E MISCELANEOS DE ACO DE 5 A 9 TONELADA</v>
          </cell>
        </row>
        <row r="2460">
          <cell r="A2460" t="str">
            <v>166801</v>
          </cell>
          <cell r="B2460" t="str">
            <v>DIAMETRO 28 POLEGADA</v>
          </cell>
          <cell r="C2460" t="str">
            <v>KG</v>
          </cell>
          <cell r="D2460">
            <v>0.25</v>
          </cell>
        </row>
        <row r="2461">
          <cell r="A2461" t="str">
            <v>166802</v>
          </cell>
          <cell r="B2461" t="str">
            <v>DIAMETRO 32 POLEGADA</v>
          </cell>
          <cell r="C2461" t="str">
            <v>KG</v>
          </cell>
          <cell r="D2461">
            <v>0.25</v>
          </cell>
        </row>
        <row r="2462">
          <cell r="A2462" t="str">
            <v>166803</v>
          </cell>
          <cell r="B2462" t="str">
            <v>DIAMETRO 36 POLEGADA</v>
          </cell>
          <cell r="C2462" t="str">
            <v>KG</v>
          </cell>
          <cell r="D2462">
            <v>0.25</v>
          </cell>
        </row>
        <row r="2463">
          <cell r="A2463" t="str">
            <v>166804</v>
          </cell>
          <cell r="B2463" t="str">
            <v>DIAMETRO 40 POLEGADA</v>
          </cell>
          <cell r="C2463" t="str">
            <v>KG</v>
          </cell>
          <cell r="D2463">
            <v>0.25</v>
          </cell>
        </row>
        <row r="2465">
          <cell r="A2465" t="str">
            <v>166900</v>
          </cell>
          <cell r="B2465" t="str">
            <v>MONTAGEM DE FLANGES AVULSOS DE ACO (PRE.MONTAGEM)</v>
          </cell>
        </row>
        <row r="2466">
          <cell r="A2466" t="str">
            <v>166901</v>
          </cell>
          <cell r="B2466" t="str">
            <v>DIAMETRO 4 POLEGADA</v>
          </cell>
          <cell r="C2466" t="str">
            <v>UN</v>
          </cell>
          <cell r="D2466">
            <v>80.62</v>
          </cell>
        </row>
        <row r="2467">
          <cell r="A2467" t="str">
            <v>166902</v>
          </cell>
          <cell r="B2467" t="str">
            <v>DIAMETRO 6 POLEGADA</v>
          </cell>
          <cell r="C2467" t="str">
            <v>UN</v>
          </cell>
          <cell r="D2467">
            <v>125.99</v>
          </cell>
        </row>
        <row r="2468">
          <cell r="A2468" t="str">
            <v>166903</v>
          </cell>
          <cell r="B2468" t="str">
            <v>DIAMETRO 8 POLEGADA</v>
          </cell>
          <cell r="C2468" t="str">
            <v>UN</v>
          </cell>
          <cell r="D2468">
            <v>167.96</v>
          </cell>
        </row>
        <row r="2469">
          <cell r="A2469" t="str">
            <v>166904</v>
          </cell>
          <cell r="B2469" t="str">
            <v>DIAMETRO 10 POLEGADA</v>
          </cell>
          <cell r="C2469" t="str">
            <v>UN</v>
          </cell>
          <cell r="D2469">
            <v>209.99</v>
          </cell>
        </row>
        <row r="2470">
          <cell r="A2470" t="str">
            <v>166905</v>
          </cell>
          <cell r="B2470" t="str">
            <v>DIAMETRO 12 POLEGADA</v>
          </cell>
          <cell r="C2470" t="str">
            <v>UN</v>
          </cell>
          <cell r="D2470">
            <v>252.03</v>
          </cell>
        </row>
        <row r="2471">
          <cell r="A2471" t="str">
            <v>166906</v>
          </cell>
          <cell r="B2471" t="str">
            <v>DIAMETRO 16 POLEGADA</v>
          </cell>
          <cell r="C2471" t="str">
            <v>UN</v>
          </cell>
          <cell r="D2471">
            <v>336.06</v>
          </cell>
        </row>
        <row r="2472">
          <cell r="A2472" t="str">
            <v>166907</v>
          </cell>
          <cell r="B2472" t="str">
            <v>DIAMETRO 20 POLEGADA</v>
          </cell>
          <cell r="C2472" t="str">
            <v>UN</v>
          </cell>
          <cell r="D2472">
            <v>420.16</v>
          </cell>
        </row>
        <row r="2473">
          <cell r="A2473" t="str">
            <v>166908</v>
          </cell>
          <cell r="B2473" t="str">
            <v>DIAMETRO 24 POLEGADA</v>
          </cell>
          <cell r="C2473" t="str">
            <v>UN</v>
          </cell>
          <cell r="D2473">
            <v>504.14</v>
          </cell>
        </row>
        <row r="2474">
          <cell r="A2474" t="str">
            <v>166909</v>
          </cell>
          <cell r="B2474" t="str">
            <v>DIAMETRO 28 POLEGADA</v>
          </cell>
          <cell r="C2474" t="str">
            <v>UN</v>
          </cell>
          <cell r="D2474">
            <v>588.23</v>
          </cell>
        </row>
        <row r="2475">
          <cell r="A2475" t="str">
            <v>166910</v>
          </cell>
          <cell r="B2475" t="str">
            <v>DIAMETRO 30 POLEGADA</v>
          </cell>
          <cell r="C2475" t="str">
            <v>UN</v>
          </cell>
          <cell r="D2475">
            <v>630.27</v>
          </cell>
        </row>
        <row r="2476">
          <cell r="A2476" t="str">
            <v>166911</v>
          </cell>
          <cell r="B2476" t="str">
            <v>DIAMETRO 32 POLEGADA</v>
          </cell>
          <cell r="C2476" t="str">
            <v>UN</v>
          </cell>
          <cell r="D2476">
            <v>672.26</v>
          </cell>
        </row>
        <row r="2477">
          <cell r="A2477" t="str">
            <v>166912</v>
          </cell>
          <cell r="B2477" t="str">
            <v>DIAMETRO 36 POLEGADA</v>
          </cell>
          <cell r="C2477" t="str">
            <v>UN</v>
          </cell>
          <cell r="D2477">
            <v>756.37</v>
          </cell>
        </row>
        <row r="2478">
          <cell r="A2478" t="str">
            <v>166913</v>
          </cell>
          <cell r="B2478" t="str">
            <v>DIAMETRO 40 POLEGADA</v>
          </cell>
          <cell r="C2478" t="str">
            <v>UN</v>
          </cell>
          <cell r="D2478">
            <v>840.42</v>
          </cell>
        </row>
        <row r="2480">
          <cell r="A2480" t="str">
            <v>167000</v>
          </cell>
          <cell r="B2480" t="str">
            <v>CONEXAO DE FLANGES AWWA C207</v>
          </cell>
        </row>
        <row r="2481">
          <cell r="A2481" t="str">
            <v>167001</v>
          </cell>
          <cell r="B2481" t="str">
            <v>DIAMETRO 4 POLEGADA</v>
          </cell>
          <cell r="C2481" t="str">
            <v>UN</v>
          </cell>
          <cell r="D2481">
            <v>7.54</v>
          </cell>
        </row>
        <row r="2482">
          <cell r="A2482" t="str">
            <v>167002</v>
          </cell>
          <cell r="B2482" t="str">
            <v>DIAMETRO 6 POLEGADA</v>
          </cell>
          <cell r="C2482" t="str">
            <v>UN</v>
          </cell>
          <cell r="D2482">
            <v>7.88</v>
          </cell>
        </row>
        <row r="2483">
          <cell r="A2483" t="str">
            <v>167003</v>
          </cell>
          <cell r="B2483" t="str">
            <v>DIAMETRO 8 POLEGADA</v>
          </cell>
          <cell r="C2483" t="str">
            <v>UN</v>
          </cell>
          <cell r="D2483">
            <v>8.09</v>
          </cell>
        </row>
        <row r="2484">
          <cell r="A2484" t="str">
            <v>167004</v>
          </cell>
          <cell r="B2484" t="str">
            <v>DIAMETRO 10 POLEGADA</v>
          </cell>
          <cell r="C2484" t="str">
            <v>UN</v>
          </cell>
          <cell r="D2484">
            <v>13.96</v>
          </cell>
        </row>
        <row r="2485">
          <cell r="A2485" t="str">
            <v>167005</v>
          </cell>
          <cell r="B2485" t="str">
            <v>DIAMETRO 12 POLEGADA</v>
          </cell>
          <cell r="C2485" t="str">
            <v>UN</v>
          </cell>
          <cell r="D2485">
            <v>17.739999999999998</v>
          </cell>
        </row>
        <row r="2486">
          <cell r="A2486" t="str">
            <v>167006</v>
          </cell>
          <cell r="B2486" t="str">
            <v>DIAMETRO 16 POLEGADA</v>
          </cell>
          <cell r="C2486" t="str">
            <v>UN</v>
          </cell>
          <cell r="D2486">
            <v>22.88</v>
          </cell>
        </row>
        <row r="2487">
          <cell r="A2487" t="str">
            <v>167007</v>
          </cell>
          <cell r="B2487" t="str">
            <v>DIAMETRO 20 POLEGADA</v>
          </cell>
          <cell r="C2487" t="str">
            <v>UN</v>
          </cell>
          <cell r="D2487">
            <v>28.92</v>
          </cell>
        </row>
        <row r="2488">
          <cell r="A2488" t="str">
            <v>167008</v>
          </cell>
          <cell r="B2488" t="str">
            <v>DIAMETRO 24 POLEGADA</v>
          </cell>
          <cell r="C2488" t="str">
            <v>UN</v>
          </cell>
          <cell r="D2488">
            <v>34.44</v>
          </cell>
        </row>
        <row r="2489">
          <cell r="A2489" t="str">
            <v>167009</v>
          </cell>
          <cell r="B2489" t="str">
            <v>DIAMETRO 28 POLEGADA</v>
          </cell>
          <cell r="C2489" t="str">
            <v>UN</v>
          </cell>
          <cell r="D2489">
            <v>52.17</v>
          </cell>
        </row>
        <row r="2490">
          <cell r="A2490" t="str">
            <v>167010</v>
          </cell>
          <cell r="B2490" t="str">
            <v>DIAMETRO 30 POLEGADA</v>
          </cell>
          <cell r="C2490" t="str">
            <v>UN</v>
          </cell>
          <cell r="D2490">
            <v>52.17</v>
          </cell>
        </row>
        <row r="2491">
          <cell r="A2491" t="str">
            <v>167011</v>
          </cell>
          <cell r="B2491" t="str">
            <v>DIAMETRO 32 POLEGADA</v>
          </cell>
          <cell r="C2491" t="str">
            <v>UN</v>
          </cell>
          <cell r="D2491">
            <v>56.33</v>
          </cell>
        </row>
        <row r="2492">
          <cell r="A2492" t="str">
            <v>167012</v>
          </cell>
          <cell r="B2492" t="str">
            <v>DIAMETRO 36 POLEGADA</v>
          </cell>
          <cell r="C2492" t="str">
            <v>UN</v>
          </cell>
          <cell r="D2492">
            <v>64.7</v>
          </cell>
        </row>
        <row r="2493">
          <cell r="A2493" t="str">
            <v>167013</v>
          </cell>
          <cell r="B2493" t="str">
            <v>DIAMETRO 40 POLEGADA</v>
          </cell>
          <cell r="C2493" t="str">
            <v>UN</v>
          </cell>
          <cell r="D2493">
            <v>73.010000000000005</v>
          </cell>
        </row>
        <row r="2495">
          <cell r="A2495" t="str">
            <v>167100</v>
          </cell>
          <cell r="B2495" t="str">
            <v>ASSENTAMENTO DE TUBOS PVC RIGIDO (MONTAGEM) EB-892</v>
          </cell>
        </row>
        <row r="2496">
          <cell r="A2496" t="str">
            <v>167101</v>
          </cell>
          <cell r="B2496" t="str">
            <v>DIAMETRO 1/2 POLEGADA</v>
          </cell>
          <cell r="C2496" t="str">
            <v>M</v>
          </cell>
          <cell r="D2496">
            <v>2.54</v>
          </cell>
        </row>
        <row r="2497">
          <cell r="A2497" t="str">
            <v>167102</v>
          </cell>
          <cell r="B2497" t="str">
            <v>DIAMETRO 3/4 POLEGADA</v>
          </cell>
          <cell r="C2497" t="str">
            <v>M</v>
          </cell>
          <cell r="D2497">
            <v>2.54</v>
          </cell>
        </row>
        <row r="2498">
          <cell r="A2498" t="str">
            <v>167103</v>
          </cell>
          <cell r="B2498" t="str">
            <v>DIAMETRO 1 POLEGADA</v>
          </cell>
          <cell r="C2498" t="str">
            <v>M</v>
          </cell>
          <cell r="D2498">
            <v>2.54</v>
          </cell>
        </row>
        <row r="2499">
          <cell r="A2499" t="str">
            <v>167104</v>
          </cell>
          <cell r="B2499" t="str">
            <v>DIAMETRO 1 1/4 POLEGADA</v>
          </cell>
          <cell r="C2499" t="str">
            <v>M</v>
          </cell>
          <cell r="D2499">
            <v>2.85</v>
          </cell>
        </row>
        <row r="2500">
          <cell r="A2500" t="str">
            <v>167105</v>
          </cell>
          <cell r="B2500" t="str">
            <v>DIAMETRO 1 1/2 POLEGADA</v>
          </cell>
          <cell r="C2500" t="str">
            <v>M</v>
          </cell>
          <cell r="D2500">
            <v>2.85</v>
          </cell>
        </row>
        <row r="2501">
          <cell r="A2501" t="str">
            <v>167106</v>
          </cell>
          <cell r="B2501" t="str">
            <v>DIAMETRO 2 POLEGADA</v>
          </cell>
          <cell r="C2501" t="str">
            <v>M</v>
          </cell>
          <cell r="D2501">
            <v>3.17</v>
          </cell>
        </row>
        <row r="2502">
          <cell r="A2502" t="str">
            <v>167107</v>
          </cell>
          <cell r="B2502" t="str">
            <v>DIAMETRO 2 1/2 POLEGADA</v>
          </cell>
          <cell r="C2502" t="str">
            <v>M</v>
          </cell>
          <cell r="D2502">
            <v>3.19</v>
          </cell>
        </row>
        <row r="2503">
          <cell r="A2503" t="str">
            <v>167108</v>
          </cell>
          <cell r="B2503" t="str">
            <v>DIAMETRO 3 POLEGADA</v>
          </cell>
          <cell r="C2503" t="str">
            <v>M</v>
          </cell>
          <cell r="D2503">
            <v>3.6</v>
          </cell>
        </row>
        <row r="2504">
          <cell r="A2504" t="str">
            <v>167109</v>
          </cell>
          <cell r="B2504" t="str">
            <v>DIAMETRO 4 POLEGADA</v>
          </cell>
          <cell r="C2504" t="str">
            <v>M</v>
          </cell>
          <cell r="D2504">
            <v>3.99</v>
          </cell>
        </row>
        <row r="2505">
          <cell r="A2505" t="str">
            <v>167110</v>
          </cell>
          <cell r="B2505" t="str">
            <v>DIAMETRO 5 POLEGADA</v>
          </cell>
          <cell r="C2505" t="str">
            <v>M</v>
          </cell>
          <cell r="D2505">
            <v>4.24</v>
          </cell>
        </row>
        <row r="2506">
          <cell r="A2506" t="str">
            <v>167111</v>
          </cell>
          <cell r="B2506" t="str">
            <v>DIAMETRO 6 POLEGADA</v>
          </cell>
          <cell r="C2506" t="str">
            <v>M</v>
          </cell>
          <cell r="D2506">
            <v>4.42</v>
          </cell>
        </row>
        <row r="2508">
          <cell r="A2508" t="str">
            <v>167200</v>
          </cell>
          <cell r="B2508" t="str">
            <v>CONEXOES PVC SOLDAVEIS (EB-892)</v>
          </cell>
        </row>
        <row r="2509">
          <cell r="A2509" t="str">
            <v>167201</v>
          </cell>
          <cell r="B2509" t="str">
            <v>DIAMETRO 1/2 POLEGADA</v>
          </cell>
          <cell r="C2509" t="str">
            <v>UN</v>
          </cell>
          <cell r="D2509">
            <v>0.87</v>
          </cell>
        </row>
        <row r="2510">
          <cell r="A2510" t="str">
            <v>167202</v>
          </cell>
          <cell r="B2510" t="str">
            <v>DIAMETRO 3/4 POLEGADA</v>
          </cell>
          <cell r="C2510" t="str">
            <v>UN</v>
          </cell>
          <cell r="D2510">
            <v>1.34</v>
          </cell>
        </row>
        <row r="2511">
          <cell r="A2511" t="str">
            <v>167203</v>
          </cell>
          <cell r="B2511" t="str">
            <v>DIAMETRO 1 POLEGADA</v>
          </cell>
          <cell r="C2511" t="str">
            <v>UN</v>
          </cell>
          <cell r="D2511">
            <v>1.8</v>
          </cell>
        </row>
        <row r="2512">
          <cell r="A2512" t="str">
            <v>167204</v>
          </cell>
          <cell r="B2512" t="str">
            <v>DIAMETRO 1 1/4 POLEGADA</v>
          </cell>
          <cell r="C2512" t="str">
            <v>UN</v>
          </cell>
          <cell r="D2512">
            <v>2.2599999999999998</v>
          </cell>
        </row>
        <row r="2513">
          <cell r="A2513" t="str">
            <v>167205</v>
          </cell>
          <cell r="B2513" t="str">
            <v>DIAMETRO 1 1/2 POLEGADA</v>
          </cell>
          <cell r="C2513" t="str">
            <v>UN</v>
          </cell>
          <cell r="D2513">
            <v>2.71</v>
          </cell>
        </row>
        <row r="2514">
          <cell r="A2514" t="str">
            <v>167206</v>
          </cell>
          <cell r="B2514" t="str">
            <v>DIAMETRO 2 POLEGADA</v>
          </cell>
          <cell r="C2514" t="str">
            <v>UN</v>
          </cell>
          <cell r="D2514">
            <v>3.68</v>
          </cell>
        </row>
        <row r="2515">
          <cell r="A2515" t="str">
            <v>167207</v>
          </cell>
          <cell r="B2515" t="str">
            <v>DIAMETRO 2 1/2 POLEGADA</v>
          </cell>
          <cell r="C2515" t="str">
            <v>UN</v>
          </cell>
          <cell r="D2515">
            <v>4.5999999999999996</v>
          </cell>
        </row>
        <row r="2516">
          <cell r="A2516" t="str">
            <v>167208</v>
          </cell>
          <cell r="B2516" t="str">
            <v>DIAMETRO 3 POLEGADA</v>
          </cell>
          <cell r="C2516" t="str">
            <v>UN</v>
          </cell>
          <cell r="D2516">
            <v>5.5</v>
          </cell>
        </row>
        <row r="2517">
          <cell r="A2517" t="str">
            <v>167209</v>
          </cell>
          <cell r="B2517" t="str">
            <v>DIAMETRO 4 POLEGADA</v>
          </cell>
          <cell r="C2517" t="str">
            <v>UN</v>
          </cell>
          <cell r="D2517">
            <v>7.4</v>
          </cell>
        </row>
        <row r="2518">
          <cell r="A2518" t="str">
            <v>167210</v>
          </cell>
          <cell r="B2518" t="str">
            <v>DIAMETRO 5 POLEGADA</v>
          </cell>
          <cell r="C2518" t="str">
            <v>UN</v>
          </cell>
          <cell r="D2518">
            <v>9.27</v>
          </cell>
        </row>
        <row r="2519">
          <cell r="A2519" t="str">
            <v>167211</v>
          </cell>
          <cell r="B2519" t="str">
            <v>DIAMETRO 6 POLEGADA</v>
          </cell>
          <cell r="C2519" t="str">
            <v>UN</v>
          </cell>
          <cell r="D2519">
            <v>11.1</v>
          </cell>
        </row>
        <row r="2521">
          <cell r="A2521" t="str">
            <v>167300</v>
          </cell>
          <cell r="B2521" t="str">
            <v>CONEXOES DE PVC ROSQUEAVEIS</v>
          </cell>
        </row>
        <row r="2522">
          <cell r="A2522" t="str">
            <v>167301</v>
          </cell>
          <cell r="B2522" t="str">
            <v>DIAMETRO 1/2 POLEGADA</v>
          </cell>
          <cell r="C2522" t="str">
            <v>UN</v>
          </cell>
          <cell r="D2522">
            <v>2.2000000000000002</v>
          </cell>
        </row>
        <row r="2523">
          <cell r="A2523" t="str">
            <v>167302</v>
          </cell>
          <cell r="B2523" t="str">
            <v>DIAMETRO 3/4 POLEGADA</v>
          </cell>
          <cell r="C2523" t="str">
            <v>UN</v>
          </cell>
          <cell r="D2523">
            <v>3.31</v>
          </cell>
        </row>
        <row r="2524">
          <cell r="A2524" t="str">
            <v>167303</v>
          </cell>
          <cell r="B2524" t="str">
            <v>DIAMETRO 1 POLEGADA</v>
          </cell>
          <cell r="C2524" t="str">
            <v>UN</v>
          </cell>
          <cell r="D2524">
            <v>4.45</v>
          </cell>
        </row>
        <row r="2525">
          <cell r="A2525" t="str">
            <v>167304</v>
          </cell>
          <cell r="B2525" t="str">
            <v>DIAMETRO 1 1/4 POLEGADA</v>
          </cell>
          <cell r="C2525" t="str">
            <v>UN</v>
          </cell>
          <cell r="D2525">
            <v>5.58</v>
          </cell>
        </row>
        <row r="2526">
          <cell r="A2526" t="str">
            <v>167305</v>
          </cell>
          <cell r="B2526" t="str">
            <v>DIAMETRO 1 1/2 POLEGADA</v>
          </cell>
          <cell r="C2526" t="str">
            <v>UN</v>
          </cell>
          <cell r="D2526">
            <v>6.71</v>
          </cell>
        </row>
        <row r="2527">
          <cell r="A2527" t="str">
            <v>167306</v>
          </cell>
          <cell r="B2527" t="str">
            <v>DIAMETRO 2 POLEGADA</v>
          </cell>
          <cell r="C2527" t="str">
            <v>UN</v>
          </cell>
          <cell r="D2527">
            <v>8.9499999999999993</v>
          </cell>
        </row>
        <row r="2528">
          <cell r="A2528" t="str">
            <v>167307</v>
          </cell>
          <cell r="B2528" t="str">
            <v>DIAMETRO 2 1/2 POLEGADA</v>
          </cell>
          <cell r="C2528" t="str">
            <v>UN</v>
          </cell>
          <cell r="D2528">
            <v>11.21</v>
          </cell>
        </row>
        <row r="2529">
          <cell r="A2529" t="str">
            <v>167308</v>
          </cell>
          <cell r="B2529" t="str">
            <v>DIAMETRO 3 POLEGADA</v>
          </cell>
          <cell r="C2529" t="str">
            <v>UN</v>
          </cell>
          <cell r="D2529">
            <v>13.45</v>
          </cell>
        </row>
        <row r="2530">
          <cell r="A2530" t="str">
            <v>167309</v>
          </cell>
          <cell r="B2530" t="str">
            <v>DIAMETRO 4 POLEGADA</v>
          </cell>
          <cell r="C2530" t="str">
            <v>UN</v>
          </cell>
          <cell r="D2530">
            <v>17.95</v>
          </cell>
        </row>
        <row r="2531">
          <cell r="A2531" t="str">
            <v>167310</v>
          </cell>
          <cell r="B2531" t="str">
            <v>DIAMETRO 6 POLEGADA</v>
          </cell>
          <cell r="C2531" t="str">
            <v>UN</v>
          </cell>
          <cell r="D2531">
            <v>26.97</v>
          </cell>
        </row>
        <row r="2533">
          <cell r="A2533" t="str">
            <v>170000</v>
          </cell>
          <cell r="B2533" t="str">
            <v>URBANIZACAO</v>
          </cell>
        </row>
        <row r="2534">
          <cell r="A2534" t="str">
            <v>170100</v>
          </cell>
          <cell r="B2534" t="str">
            <v>PORTOES, CERCAS, MUROS E ALAMBRADOS</v>
          </cell>
        </row>
        <row r="2535">
          <cell r="A2535" t="str">
            <v>170101</v>
          </cell>
          <cell r="B2535" t="str">
            <v>PORTAO DE TELA</v>
          </cell>
          <cell r="C2535" t="str">
            <v>M2</v>
          </cell>
          <cell r="D2535">
            <v>356.62</v>
          </cell>
        </row>
        <row r="2536">
          <cell r="A2536" t="str">
            <v>170102</v>
          </cell>
          <cell r="B2536" t="str">
            <v>CERCA DE ARAME FARPADO - 5 FIOS</v>
          </cell>
          <cell r="C2536" t="str">
            <v>M</v>
          </cell>
          <cell r="D2536">
            <v>15.54</v>
          </cell>
        </row>
        <row r="2537">
          <cell r="A2537" t="str">
            <v>170103</v>
          </cell>
          <cell r="B2537" t="str">
            <v>CERCA DE ARAME FARPADO - 11 FIOS</v>
          </cell>
          <cell r="C2537" t="str">
            <v>M</v>
          </cell>
          <cell r="D2537">
            <v>26.28</v>
          </cell>
        </row>
        <row r="2538">
          <cell r="A2538" t="str">
            <v>170104</v>
          </cell>
          <cell r="B2538" t="str">
            <v>ALAMBRADO</v>
          </cell>
          <cell r="C2538" t="str">
            <v>M</v>
          </cell>
          <cell r="D2538">
            <v>52.36</v>
          </cell>
        </row>
        <row r="2540">
          <cell r="A2540" t="str">
            <v>170200</v>
          </cell>
          <cell r="B2540" t="str">
            <v>PAISAGISMO</v>
          </cell>
        </row>
        <row r="2541">
          <cell r="A2541" t="str">
            <v>170201</v>
          </cell>
          <cell r="B2541" t="str">
            <v>PLANTIO DE GRAMA EM PLACAS</v>
          </cell>
          <cell r="C2541" t="str">
            <v>M2</v>
          </cell>
          <cell r="D2541">
            <v>3.75</v>
          </cell>
        </row>
        <row r="2542">
          <cell r="A2542" t="str">
            <v>170202</v>
          </cell>
          <cell r="B2542" t="str">
            <v>PLANTIO DE ARBUSTOS H &lt;= 1,00 M</v>
          </cell>
          <cell r="C2542" t="str">
            <v>UN</v>
          </cell>
          <cell r="D2542">
            <v>12.47</v>
          </cell>
        </row>
        <row r="2543">
          <cell r="A2543" t="str">
            <v>170203</v>
          </cell>
          <cell r="B2543" t="str">
            <v>PLANTIO DE ARVORES H=&gt; 2,00 M</v>
          </cell>
          <cell r="C2543" t="str">
            <v>UN</v>
          </cell>
          <cell r="D2543">
            <v>45.95</v>
          </cell>
        </row>
        <row r="2545">
          <cell r="A2545" t="str">
            <v>170300</v>
          </cell>
          <cell r="B2545" t="str">
            <v>ESCADA EM TALUDE</v>
          </cell>
        </row>
        <row r="2546">
          <cell r="A2546" t="str">
            <v>170301</v>
          </cell>
          <cell r="B2546" t="str">
            <v>ESCADA EM TALUDE</v>
          </cell>
          <cell r="C2546" t="str">
            <v>M3</v>
          </cell>
          <cell r="D2546">
            <v>596.66</v>
          </cell>
        </row>
        <row r="2548">
          <cell r="A2548" t="str">
            <v>180000</v>
          </cell>
          <cell r="B2548" t="str">
            <v>SERVICOS DIVERSOS</v>
          </cell>
        </row>
        <row r="2549">
          <cell r="A2549" t="str">
            <v>180100</v>
          </cell>
          <cell r="B2549" t="str">
            <v>INTERLIGACOES COM REDES DE AGUA EXISTENTES</v>
          </cell>
        </row>
        <row r="2550">
          <cell r="A2550" t="str">
            <v>180101</v>
          </cell>
          <cell r="B2550" t="str">
            <v>DIAMETRO 50 MM - LUVA TRIPARTIDA</v>
          </cell>
          <cell r="C2550" t="str">
            <v>UN</v>
          </cell>
          <cell r="D2550">
            <v>56.92</v>
          </cell>
        </row>
        <row r="2551">
          <cell r="A2551" t="str">
            <v>180102</v>
          </cell>
          <cell r="B2551" t="str">
            <v>DIAMETRO 75 MM - LUVA TRIPARTIDA</v>
          </cell>
          <cell r="C2551" t="str">
            <v>UN</v>
          </cell>
          <cell r="D2551">
            <v>70.510000000000005</v>
          </cell>
        </row>
        <row r="2552">
          <cell r="A2552" t="str">
            <v>180103</v>
          </cell>
          <cell r="B2552" t="str">
            <v>DIAMETRO 100 MM - LUVA TRIPARTIDA</v>
          </cell>
          <cell r="C2552" t="str">
            <v>UN</v>
          </cell>
          <cell r="D2552">
            <v>73.08</v>
          </cell>
        </row>
        <row r="2553">
          <cell r="A2553" t="str">
            <v>180104</v>
          </cell>
          <cell r="B2553" t="str">
            <v>DIAMETRO 150 MM - LUVA TRIPARTIDA</v>
          </cell>
          <cell r="C2553" t="str">
            <v>UN</v>
          </cell>
          <cell r="D2553">
            <v>77.599999999999994</v>
          </cell>
        </row>
        <row r="2554">
          <cell r="A2554" t="str">
            <v>180105</v>
          </cell>
          <cell r="B2554" t="str">
            <v>DIAMETRO 200 MM - LUVA TRIPARTIDA</v>
          </cell>
          <cell r="C2554" t="str">
            <v>UN</v>
          </cell>
          <cell r="D2554">
            <v>80.27</v>
          </cell>
        </row>
        <row r="2555">
          <cell r="A2555" t="str">
            <v>180106</v>
          </cell>
          <cell r="B2555" t="str">
            <v>DIAMETRO 250 MM - LUVA TRIPARTIDA</v>
          </cell>
          <cell r="C2555" t="str">
            <v>UN</v>
          </cell>
          <cell r="D2555">
            <v>102.75</v>
          </cell>
        </row>
        <row r="2556">
          <cell r="A2556" t="str">
            <v>180107</v>
          </cell>
          <cell r="B2556" t="str">
            <v>DIAMETRO 300 MM - LUVA TRIPARTIDA</v>
          </cell>
          <cell r="C2556" t="str">
            <v>UN</v>
          </cell>
          <cell r="D2556">
            <v>131.69</v>
          </cell>
        </row>
        <row r="2557">
          <cell r="A2557" t="str">
            <v>180108</v>
          </cell>
          <cell r="B2557" t="str">
            <v>DIAMETRO 350 MM - LUVA TRIPARTIDA</v>
          </cell>
          <cell r="C2557" t="str">
            <v>UN</v>
          </cell>
          <cell r="D2557">
            <v>144.09</v>
          </cell>
        </row>
        <row r="2558">
          <cell r="A2558" t="str">
            <v>180109</v>
          </cell>
          <cell r="B2558" t="str">
            <v>DIAMETRO 400 MM - LUVA TRIPARTIDA</v>
          </cell>
          <cell r="C2558" t="str">
            <v>UN</v>
          </cell>
          <cell r="D2558">
            <v>150.72</v>
          </cell>
        </row>
        <row r="2559">
          <cell r="A2559" t="str">
            <v>180110</v>
          </cell>
          <cell r="B2559" t="str">
            <v>DIAMETRO 500 MM - LUVA TRIPARTIDA</v>
          </cell>
          <cell r="C2559" t="str">
            <v>UN</v>
          </cell>
          <cell r="D2559">
            <v>179.27</v>
          </cell>
        </row>
        <row r="2560">
          <cell r="A2560" t="str">
            <v>180111</v>
          </cell>
          <cell r="B2560" t="str">
            <v>DIAMETRO 50  MM - CONVENCIONAL - PVC</v>
          </cell>
          <cell r="C2560" t="str">
            <v>UN</v>
          </cell>
          <cell r="D2560">
            <v>90.46</v>
          </cell>
        </row>
        <row r="2561">
          <cell r="A2561" t="str">
            <v>180112</v>
          </cell>
          <cell r="B2561" t="str">
            <v>DIAMETRO 75 MM - CONVENCIONAL - PVC</v>
          </cell>
          <cell r="C2561" t="str">
            <v>UN</v>
          </cell>
          <cell r="D2561">
            <v>94.05</v>
          </cell>
        </row>
        <row r="2562">
          <cell r="A2562" t="str">
            <v>180113</v>
          </cell>
          <cell r="B2562" t="str">
            <v>DIAMETRO 100 MM - CONVENCIONAL - PVC</v>
          </cell>
          <cell r="C2562" t="str">
            <v>UN</v>
          </cell>
          <cell r="D2562">
            <v>97.18</v>
          </cell>
        </row>
        <row r="2563">
          <cell r="A2563" t="str">
            <v>180114</v>
          </cell>
          <cell r="B2563" t="str">
            <v>DIAMETRO 50 MM - CONVENCIONAL - FERRO FUNDIDO</v>
          </cell>
          <cell r="C2563" t="str">
            <v>UN</v>
          </cell>
          <cell r="D2563">
            <v>105.7</v>
          </cell>
        </row>
        <row r="2564">
          <cell r="A2564" t="str">
            <v>180115</v>
          </cell>
          <cell r="B2564" t="str">
            <v>DIAMETRO 75 MM - CONVENCIONAL - FERRO FUNDIDO</v>
          </cell>
          <cell r="C2564" t="str">
            <v>UN</v>
          </cell>
          <cell r="D2564">
            <v>109.29</v>
          </cell>
        </row>
        <row r="2565">
          <cell r="A2565" t="str">
            <v>180116</v>
          </cell>
          <cell r="B2565" t="str">
            <v>DIAMETRO 100MM - CONVENCIONAL - FERRO FUNDIDO</v>
          </cell>
          <cell r="C2565" t="str">
            <v>UN</v>
          </cell>
          <cell r="D2565">
            <v>112.42</v>
          </cell>
        </row>
        <row r="2566">
          <cell r="A2566" t="str">
            <v>180117</v>
          </cell>
          <cell r="B2566" t="str">
            <v>DIAMETRO 150MM - CONVENCIONAL - FERRO FUNDIDO</v>
          </cell>
          <cell r="C2566" t="str">
            <v>UN</v>
          </cell>
          <cell r="D2566">
            <v>140.80000000000001</v>
          </cell>
        </row>
        <row r="2567">
          <cell r="A2567" t="str">
            <v>180118</v>
          </cell>
          <cell r="B2567" t="str">
            <v>DIAMETRO 200MM - CONVENCIONAL - FERRO FUNDIDO</v>
          </cell>
          <cell r="C2567" t="str">
            <v>UN</v>
          </cell>
          <cell r="D2567">
            <v>148.21</v>
          </cell>
        </row>
        <row r="2568">
          <cell r="A2568" t="str">
            <v>180119</v>
          </cell>
          <cell r="B2568" t="str">
            <v>DIAMETRO 250MM - CONVENCIONAL - FERRO FUNDIDO</v>
          </cell>
          <cell r="C2568" t="str">
            <v>UN</v>
          </cell>
          <cell r="D2568">
            <v>180.62</v>
          </cell>
        </row>
        <row r="2569">
          <cell r="A2569" t="str">
            <v>180120</v>
          </cell>
          <cell r="B2569" t="str">
            <v>DIAMETRO 300MM - CONVENCIONAL - FERRO FUNDIDO</v>
          </cell>
          <cell r="C2569" t="str">
            <v>UN</v>
          </cell>
          <cell r="D2569">
            <v>191.93</v>
          </cell>
        </row>
        <row r="2570">
          <cell r="A2570" t="str">
            <v>180121</v>
          </cell>
          <cell r="B2570" t="str">
            <v>DIAMETRO 350MM - CONVENCIONAL - FERRO FUNDIDO</v>
          </cell>
          <cell r="C2570" t="str">
            <v>UN</v>
          </cell>
          <cell r="D2570">
            <v>244.9</v>
          </cell>
        </row>
        <row r="2571">
          <cell r="A2571" t="str">
            <v>180122</v>
          </cell>
          <cell r="B2571" t="str">
            <v>DIAMETRO 400MM - CONVENCIONAL - FERRO FUNDIDO</v>
          </cell>
          <cell r="C2571" t="str">
            <v>UN</v>
          </cell>
          <cell r="D2571">
            <v>260.49</v>
          </cell>
        </row>
        <row r="2572">
          <cell r="A2572" t="str">
            <v>180123</v>
          </cell>
          <cell r="B2572" t="str">
            <v>DIAMETRO 500MM - CONVENCIONAL - FERRO FUNDIDO</v>
          </cell>
          <cell r="C2572" t="str">
            <v>UN</v>
          </cell>
          <cell r="D2572">
            <v>343.6</v>
          </cell>
        </row>
        <row r="2573">
          <cell r="A2573" t="str">
            <v>180124</v>
          </cell>
          <cell r="B2573" t="str">
            <v>DIAMETRO 600MM - CONVENCIONAL - FERRO FUNDIDO</v>
          </cell>
          <cell r="C2573" t="str">
            <v>UN</v>
          </cell>
          <cell r="D2573">
            <v>502.72</v>
          </cell>
        </row>
        <row r="2574">
          <cell r="A2574" t="str">
            <v>180125</v>
          </cell>
          <cell r="B2574" t="str">
            <v>DIAMETRO 700MM - CONVENCIONAL - FERRO FUNDIDO</v>
          </cell>
          <cell r="C2574" t="str">
            <v>UN</v>
          </cell>
          <cell r="D2574">
            <v>650.84</v>
          </cell>
        </row>
        <row r="2575">
          <cell r="A2575" t="str">
            <v>180126</v>
          </cell>
          <cell r="B2575" t="str">
            <v>DIAMETRO 800MM - CONVENCIONAL - FERRO FUNDIDO</v>
          </cell>
          <cell r="C2575" t="str">
            <v>UN</v>
          </cell>
          <cell r="D2575">
            <v>806.16</v>
          </cell>
        </row>
        <row r="2576">
          <cell r="A2576" t="str">
            <v>180127</v>
          </cell>
          <cell r="B2576" t="str">
            <v>DIAMETRO  50 MM - CONVENCIONAL</v>
          </cell>
          <cell r="C2576" t="str">
            <v>UN</v>
          </cell>
          <cell r="D2576">
            <v>93.04</v>
          </cell>
        </row>
        <row r="2577">
          <cell r="A2577" t="str">
            <v>180128</v>
          </cell>
          <cell r="B2577" t="str">
            <v>DIAMETRO  75 MM - CONVENCIONAL</v>
          </cell>
          <cell r="C2577" t="str">
            <v>UN</v>
          </cell>
          <cell r="D2577">
            <v>96.63</v>
          </cell>
        </row>
        <row r="2578">
          <cell r="A2578" t="str">
            <v>180129</v>
          </cell>
          <cell r="B2578" t="str">
            <v>DIAMETRO 100 MM - CONVENCIONAL</v>
          </cell>
          <cell r="C2578" t="str">
            <v>UN</v>
          </cell>
          <cell r="D2578">
            <v>99.76</v>
          </cell>
        </row>
        <row r="2579">
          <cell r="A2579" t="str">
            <v>180130</v>
          </cell>
          <cell r="B2579" t="str">
            <v>DIAMETRO 150 MM - CONVENCIONAL</v>
          </cell>
          <cell r="C2579" t="str">
            <v>UN</v>
          </cell>
          <cell r="D2579">
            <v>116.74</v>
          </cell>
        </row>
        <row r="2580">
          <cell r="A2580" t="str">
            <v>180131</v>
          </cell>
          <cell r="B2580" t="str">
            <v>DIAMETRO 200 MM - CONVENCIONAL</v>
          </cell>
          <cell r="C2580" t="str">
            <v>UN</v>
          </cell>
          <cell r="D2580">
            <v>125.63</v>
          </cell>
        </row>
        <row r="2581">
          <cell r="A2581" t="str">
            <v>180132</v>
          </cell>
          <cell r="B2581" t="str">
            <v>DIAMETRO 250 MM - CONVENCIONAL</v>
          </cell>
          <cell r="C2581" t="str">
            <v>UN</v>
          </cell>
          <cell r="D2581">
            <v>151.47999999999999</v>
          </cell>
        </row>
        <row r="2582">
          <cell r="A2582" t="str">
            <v>180133</v>
          </cell>
          <cell r="B2582" t="str">
            <v>DIAMETRO 300 MM - CONVENCIONAL</v>
          </cell>
          <cell r="C2582" t="str">
            <v>UN</v>
          </cell>
          <cell r="D2582">
            <v>163.01</v>
          </cell>
        </row>
        <row r="2583">
          <cell r="A2583" t="str">
            <v>180134</v>
          </cell>
          <cell r="B2583" t="str">
            <v>DIAMETRO 350 MM - CONVENCIONAL</v>
          </cell>
          <cell r="C2583" t="str">
            <v>UN</v>
          </cell>
          <cell r="D2583">
            <v>207.09</v>
          </cell>
        </row>
        <row r="2584">
          <cell r="A2584" t="str">
            <v>180135</v>
          </cell>
          <cell r="B2584" t="str">
            <v>DIAMETRO 400 MM - CONVENCIONAL</v>
          </cell>
          <cell r="C2584" t="str">
            <v>UN</v>
          </cell>
          <cell r="D2584">
            <v>222.68</v>
          </cell>
        </row>
        <row r="2585">
          <cell r="A2585" t="str">
            <v>180136</v>
          </cell>
          <cell r="B2585" t="str">
            <v>DIAMETRO 450 MM - CONVENCIONAL</v>
          </cell>
          <cell r="C2585" t="str">
            <v>UN</v>
          </cell>
          <cell r="D2585">
            <v>295.44</v>
          </cell>
        </row>
        <row r="2587">
          <cell r="A2587" t="str">
            <v>180200</v>
          </cell>
          <cell r="B2587" t="str">
            <v>VIGA DE PEROBA APARELHADA</v>
          </cell>
        </row>
        <row r="2588">
          <cell r="A2588" t="str">
            <v>180201</v>
          </cell>
          <cell r="B2588" t="str">
            <v>(6 X 12)CM</v>
          </cell>
          <cell r="C2588" t="str">
            <v>M</v>
          </cell>
          <cell r="D2588">
            <v>9.31</v>
          </cell>
        </row>
        <row r="2589">
          <cell r="A2589" t="str">
            <v>180202</v>
          </cell>
          <cell r="B2589" t="str">
            <v>(6 X 16)CM</v>
          </cell>
          <cell r="C2589" t="str">
            <v>M</v>
          </cell>
          <cell r="D2589">
            <v>10.28</v>
          </cell>
        </row>
        <row r="2591">
          <cell r="A2591" t="str">
            <v>180300</v>
          </cell>
          <cell r="B2591" t="str">
            <v>ENCHIMENTO DA LAGOA</v>
          </cell>
        </row>
        <row r="2592">
          <cell r="A2592" t="str">
            <v>180301</v>
          </cell>
          <cell r="B2592" t="str">
            <v>ENCHIMENTO DA LAGOA</v>
          </cell>
          <cell r="C2592" t="str">
            <v>HPXH</v>
          </cell>
          <cell r="D2592">
            <v>0.15</v>
          </cell>
        </row>
        <row r="2594">
          <cell r="A2594" t="str">
            <v>200000</v>
          </cell>
          <cell r="B2594" t="str">
            <v>SERVICOS REFERENTES A POCOS TUBULARES PROFUNDOS</v>
          </cell>
        </row>
        <row r="2595">
          <cell r="A2595" t="str">
            <v>200100</v>
          </cell>
          <cell r="B2595" t="str">
            <v>CANTEIRO DE OBRAS</v>
          </cell>
        </row>
        <row r="2596">
          <cell r="A2596" t="str">
            <v>200101</v>
          </cell>
          <cell r="B2596" t="str">
            <v>INSTALACAO DO CANTEIRO - PERCUSSAO</v>
          </cell>
          <cell r="C2596" t="str">
            <v>GB</v>
          </cell>
          <cell r="D2596">
            <v>5534.32</v>
          </cell>
        </row>
        <row r="2597">
          <cell r="A2597" t="str">
            <v>200102</v>
          </cell>
          <cell r="B2597" t="str">
            <v>INSTALACAO DO CANTEIRO - ROTO-PERCUSSAO</v>
          </cell>
          <cell r="C2597" t="str">
            <v>GB</v>
          </cell>
          <cell r="D2597">
            <v>9759.06</v>
          </cell>
        </row>
        <row r="2598">
          <cell r="A2598" t="str">
            <v>200103</v>
          </cell>
          <cell r="B2598" t="str">
            <v>INSTALACAO DO CANTEIRO - ROTATIVA EQ. ATE 300 M</v>
          </cell>
          <cell r="C2598" t="str">
            <v>GB</v>
          </cell>
          <cell r="D2598">
            <v>6224.43</v>
          </cell>
        </row>
        <row r="2599">
          <cell r="A2599" t="str">
            <v>200104</v>
          </cell>
          <cell r="B2599" t="str">
            <v>INSTALACAO DO CANTEIRO - ROTATIVA EQ. DE 301 A   600 M</v>
          </cell>
          <cell r="C2599" t="str">
            <v>GB</v>
          </cell>
          <cell r="D2599">
            <v>22218.66</v>
          </cell>
        </row>
        <row r="2600">
          <cell r="A2600" t="str">
            <v>200105</v>
          </cell>
          <cell r="B2600" t="str">
            <v>INSTALACAO DO CANTEIRO - ROTATIVA EQ. DE 601 A 1.000 M</v>
          </cell>
          <cell r="C2600" t="str">
            <v>GB</v>
          </cell>
          <cell r="D2600">
            <v>60084.69</v>
          </cell>
        </row>
        <row r="2601">
          <cell r="A2601" t="str">
            <v>200106</v>
          </cell>
          <cell r="B2601" t="str">
            <v>INSTALACAO DO CANTEIRO - ROTATIVA EQ. ACIMA DE 1.001 M</v>
          </cell>
          <cell r="C2601" t="str">
            <v>GB</v>
          </cell>
          <cell r="D2601">
            <v>71914.8</v>
          </cell>
        </row>
        <row r="2603">
          <cell r="A2603" t="str">
            <v>200200</v>
          </cell>
          <cell r="B2603" t="str">
            <v>TRANSPORTE DE MATERIAIS E EQUIPAMENTOS</v>
          </cell>
        </row>
        <row r="2604">
          <cell r="A2604" t="str">
            <v>200201</v>
          </cell>
          <cell r="B2604" t="str">
            <v>REVESTIMENTO - TUBOS DE ACO LISO-DIST.DE TRANSPORTE ATE 100 KM</v>
          </cell>
          <cell r="C2604" t="str">
            <v>TXKM</v>
          </cell>
          <cell r="D2604">
            <v>0.28999999999999998</v>
          </cell>
        </row>
        <row r="2605">
          <cell r="A2605" t="str">
            <v>200202</v>
          </cell>
          <cell r="B2605" t="str">
            <v>REVESTIMENTO - TUBOS DE ACO LISO-DIST.DE TRANSPORTE DE 101 KM ATE 300 KM</v>
          </cell>
          <cell r="C2605" t="str">
            <v>TXKM</v>
          </cell>
          <cell r="D2605">
            <v>0.18</v>
          </cell>
        </row>
        <row r="2606">
          <cell r="A2606" t="str">
            <v>200203</v>
          </cell>
          <cell r="B2606" t="str">
            <v>REVESTIMENTO - TUBOS DE ACO LISO-DIST.DE TRANSPORTE ALEM DE 301 KM</v>
          </cell>
          <cell r="C2606" t="str">
            <v>TXKM</v>
          </cell>
          <cell r="D2606">
            <v>0.17</v>
          </cell>
        </row>
        <row r="2607">
          <cell r="A2607" t="str">
            <v>200204</v>
          </cell>
          <cell r="B2607" t="str">
            <v>REVESTIMENTO - TUBOS EM PVC-DIST.DE TRANSPORTE ATE 100 KM</v>
          </cell>
          <cell r="C2607" t="str">
            <v>KMXKM</v>
          </cell>
          <cell r="D2607">
            <v>6.22</v>
          </cell>
        </row>
        <row r="2608">
          <cell r="A2608" t="str">
            <v>200205</v>
          </cell>
          <cell r="B2608" t="str">
            <v>REVESTIMENTO - TUBOS EM PVC-DIST.DE TRANSPORTE DE 101 KM ATE 300 KM</v>
          </cell>
          <cell r="C2608" t="str">
            <v>KMXKM</v>
          </cell>
          <cell r="D2608">
            <v>5.58</v>
          </cell>
        </row>
        <row r="2609">
          <cell r="A2609" t="str">
            <v>200206</v>
          </cell>
          <cell r="B2609" t="str">
            <v>REVESTIMENTO - TUBOS EM PVC-DIST.DE TRANSPORTE ALEM DE 301 KM</v>
          </cell>
          <cell r="C2609" t="str">
            <v>KMXKM</v>
          </cell>
          <cell r="D2609">
            <v>5.58</v>
          </cell>
        </row>
        <row r="2610">
          <cell r="A2610" t="str">
            <v>200207</v>
          </cell>
          <cell r="B2610" t="str">
            <v>FILTROS ESPIRALADOS, PERFIL V, DIST.DE TRANSPORTE ATE 100 KM</v>
          </cell>
          <cell r="C2610" t="str">
            <v>KMXKM</v>
          </cell>
          <cell r="D2610">
            <v>18.690000000000001</v>
          </cell>
        </row>
        <row r="2611">
          <cell r="A2611" t="str">
            <v>200208</v>
          </cell>
          <cell r="B2611" t="str">
            <v>FILTROS ESPIRALADOS, PERFIL V-DIST.DE TRANSPORTE DE 101 KM ATE 300 KM</v>
          </cell>
          <cell r="C2611" t="str">
            <v>KMXKM</v>
          </cell>
          <cell r="D2611">
            <v>11.81</v>
          </cell>
        </row>
        <row r="2612">
          <cell r="A2612" t="str">
            <v>200209</v>
          </cell>
          <cell r="B2612" t="str">
            <v>FILTROS ESPIRALADOS, PERFIL V-DIST.DE TRANSPORTE ALEM DE 301 KM</v>
          </cell>
          <cell r="C2612" t="str">
            <v>KMXKM</v>
          </cell>
          <cell r="D2612">
            <v>11.17</v>
          </cell>
        </row>
        <row r="2613">
          <cell r="A2613" t="str">
            <v>200210</v>
          </cell>
          <cell r="B2613" t="str">
            <v>FILTROS ESTAMPADOS - DIST.DE TRANSPORTE ATE 100 KM</v>
          </cell>
          <cell r="C2613" t="str">
            <v>KMXKM</v>
          </cell>
          <cell r="D2613">
            <v>6.22</v>
          </cell>
        </row>
        <row r="2614">
          <cell r="A2614" t="str">
            <v>200211</v>
          </cell>
          <cell r="B2614" t="str">
            <v>FILTROS ESTAMPADOS - DIST. DE TRANSPORTE DE 101 KM ATE 300 KM</v>
          </cell>
          <cell r="C2614" t="str">
            <v>KMXKM</v>
          </cell>
          <cell r="D2614">
            <v>5.58</v>
          </cell>
        </row>
        <row r="2615">
          <cell r="A2615" t="str">
            <v>200212</v>
          </cell>
          <cell r="B2615" t="str">
            <v>FILTROS ESTAMPADOS - DIST. DE TRANSPORTE ALEM DE 301 KM</v>
          </cell>
          <cell r="C2615" t="str">
            <v>KMXKM</v>
          </cell>
          <cell r="D2615">
            <v>5.58</v>
          </cell>
        </row>
        <row r="2616">
          <cell r="A2616" t="str">
            <v>200213</v>
          </cell>
          <cell r="B2616" t="str">
            <v>PRE FILTROS-DIST. DE TRANSPORTE ATE 100 KM (1,5 T/M3)</v>
          </cell>
          <cell r="C2616" t="str">
            <v>TXKM</v>
          </cell>
          <cell r="D2616">
            <v>0.28999999999999998</v>
          </cell>
        </row>
        <row r="2617">
          <cell r="A2617" t="str">
            <v>200214</v>
          </cell>
          <cell r="B2617" t="str">
            <v>PRE FILTROS-DIST.DE TRANSPORTE DE 101 KM ATE 300 KM (1,5 T/M3)</v>
          </cell>
          <cell r="C2617" t="str">
            <v>TXKM</v>
          </cell>
          <cell r="D2617">
            <v>0.18</v>
          </cell>
        </row>
        <row r="2618">
          <cell r="A2618" t="str">
            <v>200215</v>
          </cell>
          <cell r="B2618" t="str">
            <v>PRE FILTROS - DIST. DE TRANSPORTE ALEM DE 301 KM (1,5 T/M3)</v>
          </cell>
          <cell r="C2618" t="str">
            <v>TXKM</v>
          </cell>
          <cell r="D2618">
            <v>0.17</v>
          </cell>
        </row>
        <row r="2619">
          <cell r="A2619" t="str">
            <v>200216</v>
          </cell>
          <cell r="B2619" t="str">
            <v>DESENVOLVIMENTO - DIST. DE TRANSPORTE ATE 100 KM</v>
          </cell>
          <cell r="C2619" t="str">
            <v>CJXKM</v>
          </cell>
          <cell r="D2619">
            <v>3.83</v>
          </cell>
        </row>
        <row r="2620">
          <cell r="A2620" t="str">
            <v>200217</v>
          </cell>
          <cell r="B2620" t="str">
            <v>DESENVOLVIMENTO-DIST. DE TRANSP. DE 101 KM ATE 300 KM</v>
          </cell>
          <cell r="C2620" t="str">
            <v>CJXKM</v>
          </cell>
          <cell r="D2620">
            <v>2.54</v>
          </cell>
        </row>
        <row r="2621">
          <cell r="A2621" t="str">
            <v>200218</v>
          </cell>
          <cell r="B2621" t="str">
            <v>DESENVOLVIMENTO - DIST. DE TRANSPORTE ALEM DE 301 KM</v>
          </cell>
          <cell r="C2621" t="str">
            <v>CJXKM</v>
          </cell>
          <cell r="D2621">
            <v>2.31</v>
          </cell>
        </row>
        <row r="2622">
          <cell r="A2622" t="str">
            <v>200219</v>
          </cell>
          <cell r="B2622" t="str">
            <v>ENSAIOS DE VAZAO COM BOMBA - DIST. DE TRANSPORTE ATE 100 KM</v>
          </cell>
          <cell r="C2622" t="str">
            <v>CJXKM</v>
          </cell>
          <cell r="D2622">
            <v>3.83</v>
          </cell>
        </row>
        <row r="2623">
          <cell r="A2623" t="str">
            <v>200220</v>
          </cell>
          <cell r="B2623" t="str">
            <v>ENSAIOS DE VAZAO COM BOMBA - DIST. DE TRANSPORTE DE 101 KM ATE 300 KM</v>
          </cell>
          <cell r="C2623" t="str">
            <v>CJXKM</v>
          </cell>
          <cell r="D2623">
            <v>2.54</v>
          </cell>
        </row>
        <row r="2624">
          <cell r="A2624" t="str">
            <v>200221</v>
          </cell>
          <cell r="B2624" t="str">
            <v>ENSAIOS DE VAZAO COM BOMBA - DIST. DE TRANSPORTE ALEM DE 301 KM</v>
          </cell>
          <cell r="C2624" t="str">
            <v>CJXKM</v>
          </cell>
          <cell r="D2624">
            <v>2.31</v>
          </cell>
        </row>
        <row r="2625">
          <cell r="A2625" t="str">
            <v>200222</v>
          </cell>
          <cell r="B2625" t="str">
            <v>FLUIDO - DIST. DE TRANSPORTE ATE 100 KM</v>
          </cell>
          <cell r="C2625" t="str">
            <v>TXKM</v>
          </cell>
          <cell r="D2625">
            <v>0.28999999999999998</v>
          </cell>
        </row>
        <row r="2626">
          <cell r="A2626" t="str">
            <v>200223</v>
          </cell>
          <cell r="B2626" t="str">
            <v>FLUIDO - DIST. DE TRANSPORTE DE 101 KM ATE 300 KM</v>
          </cell>
          <cell r="C2626" t="str">
            <v>TXKM</v>
          </cell>
          <cell r="D2626">
            <v>0.18</v>
          </cell>
        </row>
        <row r="2627">
          <cell r="A2627" t="str">
            <v>200224</v>
          </cell>
          <cell r="B2627" t="str">
            <v>FLUIDO - DIST. DE TRANSPORTE ALEM DE 301 KM</v>
          </cell>
          <cell r="C2627" t="str">
            <v>TXKM</v>
          </cell>
          <cell r="D2627">
            <v>0.17</v>
          </cell>
        </row>
        <row r="2629">
          <cell r="A2629" t="str">
            <v>200300</v>
          </cell>
          <cell r="B2629" t="str">
            <v>PERFILAGEM ELETRICA</v>
          </cell>
        </row>
        <row r="2630">
          <cell r="A2630" t="str">
            <v>200301</v>
          </cell>
          <cell r="B2630" t="str">
            <v>TAXA DE TRANSPORTE</v>
          </cell>
          <cell r="C2630" t="str">
            <v>KM</v>
          </cell>
          <cell r="D2630">
            <v>2.12</v>
          </cell>
        </row>
        <row r="2631">
          <cell r="A2631" t="str">
            <v>200302</v>
          </cell>
          <cell r="B2631" t="str">
            <v>TAXA BASICA OU DE SERVICO</v>
          </cell>
          <cell r="C2631" t="str">
            <v>GB</v>
          </cell>
          <cell r="D2631">
            <v>1596</v>
          </cell>
        </row>
        <row r="2632">
          <cell r="A2632" t="str">
            <v>200303</v>
          </cell>
          <cell r="B2632" t="str">
            <v>TAXA DE PROFUNDIDADE - INDUCAO - ELETRICO IEL</v>
          </cell>
          <cell r="C2632" t="str">
            <v>M</v>
          </cell>
          <cell r="D2632">
            <v>3.19</v>
          </cell>
        </row>
        <row r="2633">
          <cell r="A2633" t="str">
            <v>200304</v>
          </cell>
          <cell r="B2633" t="str">
            <v>TAXA DE PROFUNDIDADE - SONICO COMPENSADO BHC</v>
          </cell>
          <cell r="C2633" t="str">
            <v>M</v>
          </cell>
          <cell r="D2633">
            <v>3.79</v>
          </cell>
        </row>
        <row r="2634">
          <cell r="A2634" t="str">
            <v>200305</v>
          </cell>
          <cell r="B2634" t="str">
            <v>TAXA DE PROFUNDIDADE - CONTROLE DE CIMENTACAO CBL/VDL</v>
          </cell>
          <cell r="C2634" t="str">
            <v>M</v>
          </cell>
          <cell r="D2634">
            <v>3.45</v>
          </cell>
        </row>
        <row r="2635">
          <cell r="A2635" t="str">
            <v>200306</v>
          </cell>
          <cell r="B2635" t="str">
            <v>TAXA DE PROFUNDIDADE - RAIOS GAMA GR</v>
          </cell>
          <cell r="C2635" t="str">
            <v>M</v>
          </cell>
          <cell r="D2635">
            <v>2.79</v>
          </cell>
        </row>
        <row r="2636">
          <cell r="A2636" t="str">
            <v>200307</v>
          </cell>
          <cell r="B2636" t="str">
            <v>TAXA DE PROFUNDIDADE - RAIOS GAMA EM COMBINACAO/GR</v>
          </cell>
          <cell r="C2636" t="str">
            <v>M</v>
          </cell>
          <cell r="D2636">
            <v>1.86</v>
          </cell>
        </row>
        <row r="2637">
          <cell r="A2637" t="str">
            <v>200308</v>
          </cell>
          <cell r="B2637" t="str">
            <v>TAXA DE PROFUNDIDADE - CALIBRADOR DE 4 BRACOS XYC</v>
          </cell>
          <cell r="C2637" t="str">
            <v>M</v>
          </cell>
          <cell r="D2637">
            <v>2.39</v>
          </cell>
        </row>
        <row r="2638">
          <cell r="A2638" t="str">
            <v>200309</v>
          </cell>
          <cell r="B2638" t="str">
            <v>TAXA DE PROFUNDIDADE - PERFIL DE TEMPERATURA TEMP</v>
          </cell>
          <cell r="C2638" t="str">
            <v>M</v>
          </cell>
          <cell r="D2638">
            <v>2.2599999999999998</v>
          </cell>
        </row>
        <row r="2639">
          <cell r="A2639" t="str">
            <v>200310</v>
          </cell>
          <cell r="B2639" t="str">
            <v>TAXA DE PESQUISA - INDUCAO - ELETRICO IEL</v>
          </cell>
          <cell r="C2639" t="str">
            <v>M</v>
          </cell>
          <cell r="D2639">
            <v>2.66</v>
          </cell>
        </row>
        <row r="2640">
          <cell r="A2640" t="str">
            <v>200311</v>
          </cell>
          <cell r="B2640" t="str">
            <v>TAXA DE PESQUISA - SONICO COMPENSADO BHC</v>
          </cell>
          <cell r="C2640" t="str">
            <v>M</v>
          </cell>
          <cell r="D2640">
            <v>3.19</v>
          </cell>
        </row>
        <row r="2641">
          <cell r="A2641" t="str">
            <v>200312</v>
          </cell>
          <cell r="B2641" t="str">
            <v>TAXA DE PESQUISA - CONTROLE DE CIMENTACAO CBL/VDL</v>
          </cell>
          <cell r="C2641" t="str">
            <v>M</v>
          </cell>
          <cell r="D2641">
            <v>3.65</v>
          </cell>
        </row>
        <row r="2642">
          <cell r="A2642" t="str">
            <v>200313</v>
          </cell>
          <cell r="B2642" t="str">
            <v>TAXA DE PESQUISA - RAIOS GAMA GR</v>
          </cell>
          <cell r="C2642" t="str">
            <v>M</v>
          </cell>
          <cell r="D2642">
            <v>2.59</v>
          </cell>
        </row>
        <row r="2643">
          <cell r="A2643" t="str">
            <v>200314</v>
          </cell>
          <cell r="B2643" t="str">
            <v>TAXA DE PESQUISA - RAIOS GAMA EM COMBINACAO/GR</v>
          </cell>
          <cell r="C2643" t="str">
            <v>M</v>
          </cell>
          <cell r="D2643">
            <v>2.59</v>
          </cell>
        </row>
        <row r="2644">
          <cell r="A2644" t="str">
            <v>200315</v>
          </cell>
          <cell r="B2644" t="str">
            <v>TAXA DE PESQUISA - CALIBRADOR DE 4 BRACOS XYC</v>
          </cell>
          <cell r="C2644" t="str">
            <v>M</v>
          </cell>
          <cell r="D2644">
            <v>2.39</v>
          </cell>
        </row>
        <row r="2645">
          <cell r="A2645" t="str">
            <v>200316</v>
          </cell>
          <cell r="B2645" t="str">
            <v>TAXA DE PESQUISA - PERFIL DE TEMPERATURA TEMP</v>
          </cell>
          <cell r="C2645" t="str">
            <v>M</v>
          </cell>
          <cell r="D2645">
            <v>2.2599999999999998</v>
          </cell>
        </row>
        <row r="2646">
          <cell r="A2646" t="str">
            <v>200317</v>
          </cell>
          <cell r="B2646" t="str">
            <v>TAXA DE INTEGRACAO - TEMPO DE TRANSITO DO PERFIL SONICO</v>
          </cell>
          <cell r="C2646" t="str">
            <v>M</v>
          </cell>
          <cell r="D2646">
            <v>1.18</v>
          </cell>
        </row>
        <row r="2647">
          <cell r="A2647" t="str">
            <v>200318</v>
          </cell>
          <cell r="B2647" t="str">
            <v>TAXA DE INTEGRACAO - CALCULO DO VOLUME DO POCO</v>
          </cell>
          <cell r="C2647" t="str">
            <v>M</v>
          </cell>
          <cell r="D2647">
            <v>0.99</v>
          </cell>
        </row>
        <row r="2648">
          <cell r="A2648" t="str">
            <v>200319</v>
          </cell>
          <cell r="B2648" t="str">
            <v>TAXA PARA ESCALAS EXTRAS</v>
          </cell>
          <cell r="C2648" t="str">
            <v>M</v>
          </cell>
          <cell r="D2648">
            <v>5.98</v>
          </cell>
        </row>
        <row r="2649">
          <cell r="A2649" t="str">
            <v>200320</v>
          </cell>
          <cell r="B2649" t="str">
            <v>TAXA PARA COPIAS ADICIONAIS</v>
          </cell>
          <cell r="C2649" t="str">
            <v>M</v>
          </cell>
          <cell r="D2649">
            <v>5.98</v>
          </cell>
        </row>
        <row r="2650">
          <cell r="A2650" t="str">
            <v>200322</v>
          </cell>
          <cell r="B2650" t="str">
            <v>TAXA PARA FORNECIMENTO DE DISQUETES ADICIONAIS - 3 1/2" - 1,44 MB</v>
          </cell>
          <cell r="C2650" t="str">
            <v>UN</v>
          </cell>
          <cell r="D2650">
            <v>29.26</v>
          </cell>
        </row>
        <row r="2652">
          <cell r="A2652" t="str">
            <v>200400</v>
          </cell>
          <cell r="B2652" t="str">
            <v>PERFURACAO DE FURO-GUIA</v>
          </cell>
        </row>
        <row r="2653">
          <cell r="A2653" t="str">
            <v>200401</v>
          </cell>
          <cell r="B2653" t="str">
            <v>DIAMETRO 311 MM (12 1/4") - EQ. ATE 300 M</v>
          </cell>
          <cell r="C2653" t="str">
            <v>M</v>
          </cell>
          <cell r="D2653">
            <v>143.58000000000001</v>
          </cell>
        </row>
        <row r="2654">
          <cell r="A2654" t="str">
            <v>200402</v>
          </cell>
          <cell r="B2654" t="str">
            <v>DIAMETRO 311 MM (12 1/4") - EQ. DE 301 A 1000 M</v>
          </cell>
          <cell r="C2654" t="str">
            <v>M</v>
          </cell>
          <cell r="D2654">
            <v>218.29</v>
          </cell>
        </row>
        <row r="2655">
          <cell r="A2655" t="str">
            <v>200403</v>
          </cell>
          <cell r="B2655" t="str">
            <v>DIAMETRO 311 MM (12 1/4 POL.) - EQ. ACIMA DE 1001 M</v>
          </cell>
          <cell r="C2655" t="str">
            <v>M</v>
          </cell>
          <cell r="D2655">
            <v>282.70999999999998</v>
          </cell>
        </row>
        <row r="2656">
          <cell r="A2656" t="str">
            <v>200404</v>
          </cell>
          <cell r="B2656" t="str">
            <v>DIAMETRO 251 MM ( 9 7/8 POL.)</v>
          </cell>
          <cell r="C2656" t="str">
            <v>M</v>
          </cell>
          <cell r="D2656">
            <v>129.06</v>
          </cell>
        </row>
        <row r="2657">
          <cell r="A2657" t="str">
            <v>200405</v>
          </cell>
          <cell r="B2657" t="str">
            <v>DIAMETRO 216 MM ( 8 1/2 POL.)</v>
          </cell>
          <cell r="C2657" t="str">
            <v>M</v>
          </cell>
          <cell r="D2657">
            <v>114.59</v>
          </cell>
        </row>
        <row r="2659">
          <cell r="A2659" t="str">
            <v>200500</v>
          </cell>
          <cell r="B2659" t="str">
            <v>PERFURACAO PARA TUBO DE BOCA</v>
          </cell>
        </row>
        <row r="2660">
          <cell r="A2660" t="str">
            <v>200501</v>
          </cell>
          <cell r="B2660" t="str">
            <v>DIAMETRO 914 MM (36 POL.)/864 MM(34") - EQ. DE 301 A 1.000 M</v>
          </cell>
          <cell r="C2660" t="str">
            <v>M</v>
          </cell>
          <cell r="D2660">
            <v>342.11</v>
          </cell>
        </row>
        <row r="2661">
          <cell r="A2661" t="str">
            <v>200502</v>
          </cell>
          <cell r="B2661" t="str">
            <v>DIAMETRO 914 MM (36 POL.)/864 MM(34") - EQ. ACIMA DE 1.001 M</v>
          </cell>
          <cell r="C2661" t="str">
            <v>M</v>
          </cell>
          <cell r="D2661">
            <v>442.39</v>
          </cell>
        </row>
        <row r="2662">
          <cell r="A2662" t="str">
            <v>200503</v>
          </cell>
          <cell r="B2662" t="str">
            <v>DIAMETRO 813 MM (32 POL.)/762 MM(30") - EQ. DE 301 A 1.000 M</v>
          </cell>
          <cell r="C2662" t="str">
            <v>M</v>
          </cell>
          <cell r="D2662">
            <v>334.57</v>
          </cell>
        </row>
        <row r="2663">
          <cell r="A2663" t="str">
            <v>200504</v>
          </cell>
          <cell r="B2663" t="str">
            <v>DIAMETRO 813 MM (32 POL.)/762 MM(30") - EQ. ACIMA DE 1.001 M</v>
          </cell>
          <cell r="C2663" t="str">
            <v>M</v>
          </cell>
          <cell r="D2663">
            <v>425.44</v>
          </cell>
        </row>
        <row r="2664">
          <cell r="A2664" t="str">
            <v>200505</v>
          </cell>
          <cell r="B2664" t="str">
            <v>DIAMETRO 711 MM (28 POL.)/660 MM(26") - EQ. DE 301 A 1.000 M</v>
          </cell>
          <cell r="C2664" t="str">
            <v>M</v>
          </cell>
          <cell r="D2664">
            <v>323.54000000000002</v>
          </cell>
        </row>
        <row r="2665">
          <cell r="A2665" t="str">
            <v>200506</v>
          </cell>
          <cell r="B2665" t="str">
            <v>DIAMETRO 711 MM (28 POL.)/660 MM(26") - EQ. ACIMA DE 1001 M</v>
          </cell>
          <cell r="C2665" t="str">
            <v>M</v>
          </cell>
          <cell r="D2665">
            <v>415.91</v>
          </cell>
        </row>
        <row r="2666">
          <cell r="A2666" t="str">
            <v>200507</v>
          </cell>
          <cell r="B2666" t="str">
            <v>DIAMETRO 610 MM (24 POL.)/560 MM (22") - EQ. DE 301 A 1000 M</v>
          </cell>
          <cell r="C2666" t="str">
            <v>M</v>
          </cell>
          <cell r="D2666">
            <v>315.95999999999998</v>
          </cell>
        </row>
        <row r="2667">
          <cell r="A2667" t="str">
            <v>200508</v>
          </cell>
          <cell r="B2667" t="str">
            <v>DIAMETRO 610 MM (24 POL.)/560 MM(22") - EQ. ACIMA DE 1001 M</v>
          </cell>
          <cell r="C2667" t="str">
            <v>M</v>
          </cell>
          <cell r="D2667">
            <v>406.36</v>
          </cell>
        </row>
        <row r="2668">
          <cell r="A2668" t="str">
            <v>200509</v>
          </cell>
          <cell r="B2668" t="str">
            <v>DIAMETRO 508 MM (20 POL.)</v>
          </cell>
          <cell r="C2668" t="str">
            <v>M</v>
          </cell>
          <cell r="D2668">
            <v>199.11</v>
          </cell>
        </row>
        <row r="2669">
          <cell r="A2669" t="str">
            <v>200510</v>
          </cell>
          <cell r="B2669" t="str">
            <v>DIAMETRO 444 MM (17 1/2 POL.)</v>
          </cell>
          <cell r="C2669" t="str">
            <v>M</v>
          </cell>
          <cell r="D2669">
            <v>196.6</v>
          </cell>
        </row>
        <row r="2670">
          <cell r="A2670" t="str">
            <v>200511</v>
          </cell>
          <cell r="B2670" t="str">
            <v>DIAMETRO 406 MM (16 POL.)</v>
          </cell>
          <cell r="C2670" t="str">
            <v>M</v>
          </cell>
          <cell r="D2670">
            <v>191.71</v>
          </cell>
        </row>
        <row r="2671">
          <cell r="A2671" t="str">
            <v>200512</v>
          </cell>
          <cell r="B2671" t="str">
            <v>DIAMETRO 356 MM (14 POL.)</v>
          </cell>
          <cell r="C2671" t="str">
            <v>M</v>
          </cell>
          <cell r="D2671">
            <v>166.15</v>
          </cell>
        </row>
        <row r="2673">
          <cell r="A2673" t="str">
            <v>200600</v>
          </cell>
          <cell r="B2673" t="str">
            <v>PERFURACAO EM ROCHA FRIAVEL</v>
          </cell>
        </row>
        <row r="2674">
          <cell r="A2674" t="str">
            <v>200601</v>
          </cell>
          <cell r="B2674" t="str">
            <v>DIAMETRO 660 MM (26 POL.)/610 MM(24")/560 MM(22") - EQ. DE 301 A 1000 M</v>
          </cell>
          <cell r="C2674" t="str">
            <v>M</v>
          </cell>
          <cell r="D2674">
            <v>525.72</v>
          </cell>
        </row>
        <row r="2675">
          <cell r="A2675" t="str">
            <v>200602</v>
          </cell>
          <cell r="B2675" t="str">
            <v>DIAMETRO 660 MM (26 POL.)/610 MM (24")/560 MM(22") - EQ. ACIMA DE 1001 M</v>
          </cell>
          <cell r="C2675" t="str">
            <v>M</v>
          </cell>
          <cell r="D2675">
            <v>679.56</v>
          </cell>
        </row>
        <row r="2676">
          <cell r="A2676" t="str">
            <v>200603</v>
          </cell>
          <cell r="B2676" t="str">
            <v>DIAMETRO 508 MM (20 POL.)/444 MM (17 1/2") - EQ. ATE 300 M</v>
          </cell>
          <cell r="C2676" t="str">
            <v>M</v>
          </cell>
          <cell r="D2676">
            <v>208.5</v>
          </cell>
        </row>
        <row r="2677">
          <cell r="A2677" t="str">
            <v>200604</v>
          </cell>
          <cell r="B2677" t="str">
            <v>DIAMETRO 508 MM (20 POL.)/444 MM (17 1/2") - EQ. DE 301 A 1000 M</v>
          </cell>
          <cell r="C2677" t="str">
            <v>M</v>
          </cell>
          <cell r="D2677">
            <v>322.75</v>
          </cell>
        </row>
        <row r="2678">
          <cell r="A2678" t="str">
            <v>200605</v>
          </cell>
          <cell r="B2678" t="str">
            <v>DIAMETRO 508 MM (20 POL.)/444 MM (17 1/2") - EQ. ACIMA DE 1001 M</v>
          </cell>
          <cell r="C2678" t="str">
            <v>M</v>
          </cell>
          <cell r="D2678">
            <v>415.11</v>
          </cell>
        </row>
        <row r="2679">
          <cell r="A2679" t="str">
            <v>200606</v>
          </cell>
          <cell r="B2679" t="str">
            <v>DIAMETRO 375 MM (14 3/4 POL.) - EQ. ATE 300 M</v>
          </cell>
          <cell r="C2679" t="str">
            <v>M</v>
          </cell>
          <cell r="D2679">
            <v>173.19</v>
          </cell>
        </row>
        <row r="2680">
          <cell r="A2680" t="str">
            <v>200607</v>
          </cell>
          <cell r="B2680" t="str">
            <v>DIAMETRO 375 MM (14 3/4 POL.) - EQ. DE 301 A 1000 M</v>
          </cell>
          <cell r="C2680" t="str">
            <v>M</v>
          </cell>
          <cell r="D2680">
            <v>261.54000000000002</v>
          </cell>
        </row>
        <row r="2681">
          <cell r="A2681" t="str">
            <v>200608</v>
          </cell>
          <cell r="B2681" t="str">
            <v>DIAMETRO 375 MM (14 3/4 POL.) - EQ. ACIMA DE 1001 M</v>
          </cell>
          <cell r="C2681" t="str">
            <v>M</v>
          </cell>
          <cell r="D2681">
            <v>336.94</v>
          </cell>
        </row>
        <row r="2682">
          <cell r="A2682" t="str">
            <v>200609</v>
          </cell>
          <cell r="B2682" t="str">
            <v>DIAMETRO 311 MM (12 1/4 POL.) - EQ. ATE 300 M</v>
          </cell>
          <cell r="C2682" t="str">
            <v>M</v>
          </cell>
          <cell r="D2682">
            <v>145.9</v>
          </cell>
        </row>
        <row r="2683">
          <cell r="A2683" t="str">
            <v>200610</v>
          </cell>
          <cell r="B2683" t="str">
            <v>DIAMETRO 311 MM (12 1/4 POL.) - EQ. DE 301 A 1000 M</v>
          </cell>
          <cell r="C2683" t="str">
            <v>M</v>
          </cell>
          <cell r="D2683">
            <v>224.17</v>
          </cell>
        </row>
        <row r="2684">
          <cell r="A2684" t="str">
            <v>200611</v>
          </cell>
          <cell r="B2684" t="str">
            <v>DIAMETRO 311 MM (12 1/4 POL.) - EQ. ACIMA DE 1001 M</v>
          </cell>
          <cell r="C2684" t="str">
            <v>M</v>
          </cell>
          <cell r="D2684">
            <v>289.58999999999997</v>
          </cell>
        </row>
        <row r="2685">
          <cell r="A2685" t="str">
            <v>200612</v>
          </cell>
          <cell r="B2685" t="str">
            <v>DIAMETRO 251 MM (9 7/8 POL.) - EQ. ATE 300 M</v>
          </cell>
          <cell r="C2685" t="str">
            <v>M</v>
          </cell>
          <cell r="D2685">
            <v>131.37</v>
          </cell>
        </row>
        <row r="2686">
          <cell r="A2686" t="str">
            <v>200613</v>
          </cell>
          <cell r="B2686" t="str">
            <v>DIAMETRO 251 MM (9 7/8 POL.) - EQ. DE 301 A 1000 M</v>
          </cell>
          <cell r="C2686" t="str">
            <v>M</v>
          </cell>
          <cell r="D2686">
            <v>200.9</v>
          </cell>
        </row>
        <row r="2687">
          <cell r="A2687" t="str">
            <v>200614</v>
          </cell>
          <cell r="B2687" t="str">
            <v>DIAMETRO 251 MM ( 9 7/8 POL.) - EQ. ACIMA DE 1001 M</v>
          </cell>
          <cell r="C2687" t="str">
            <v>M</v>
          </cell>
          <cell r="D2687">
            <v>255.29</v>
          </cell>
        </row>
        <row r="2688">
          <cell r="A2688" t="str">
            <v>200615</v>
          </cell>
          <cell r="B2688" t="str">
            <v>DIAMETRO 216 MM ( 8 1/2 POL.)</v>
          </cell>
          <cell r="C2688" t="str">
            <v>M</v>
          </cell>
          <cell r="D2688">
            <v>116.84</v>
          </cell>
        </row>
        <row r="2689">
          <cell r="A2689" t="str">
            <v>200616</v>
          </cell>
          <cell r="B2689" t="str">
            <v>UNDERREAMER: DIAMETRO 508 MM (20 POL.) - EQ. DE 301 A 1.000 M</v>
          </cell>
          <cell r="C2689" t="str">
            <v>M</v>
          </cell>
          <cell r="D2689">
            <v>379.39</v>
          </cell>
        </row>
        <row r="2690">
          <cell r="A2690" t="str">
            <v>200617</v>
          </cell>
          <cell r="B2690" t="str">
            <v>UNDERREAMER: DIAMETRO 508 MM (20 POL.) - EQ. ACIMA DE 1.001 M</v>
          </cell>
          <cell r="C2690" t="str">
            <v>M</v>
          </cell>
          <cell r="D2690">
            <v>487.76</v>
          </cell>
        </row>
        <row r="2691">
          <cell r="A2691" t="str">
            <v>200618</v>
          </cell>
          <cell r="B2691" t="str">
            <v>UNDERREAMER: DIAMETRO 444 mm (17 1/2 POL.) - EQ. DE 301 A 1.000 M</v>
          </cell>
          <cell r="C2691" t="str">
            <v>M</v>
          </cell>
          <cell r="D2691">
            <v>322.75</v>
          </cell>
        </row>
        <row r="2692">
          <cell r="A2692" t="str">
            <v>200619</v>
          </cell>
          <cell r="B2692" t="str">
            <v>UNDERREAMER: DIAMETRO 444 MM (17 1/2 POL.) - EQ. ACIMA DE 1.001 M</v>
          </cell>
          <cell r="C2692" t="str">
            <v>M</v>
          </cell>
          <cell r="D2692">
            <v>415.11</v>
          </cell>
        </row>
        <row r="2693">
          <cell r="A2693" t="str">
            <v>200620</v>
          </cell>
          <cell r="B2693" t="str">
            <v>UNDERREAMER: DIAMETRO 375 MM (14 3/4 POL.) - EQ. DE 301 A 1000 M</v>
          </cell>
          <cell r="C2693" t="str">
            <v>M</v>
          </cell>
          <cell r="D2693">
            <v>261.89</v>
          </cell>
        </row>
        <row r="2694">
          <cell r="A2694" t="str">
            <v>200621</v>
          </cell>
          <cell r="B2694" t="str">
            <v>UNDERREAMER: DIAMETRO 375 MM (14 3/4 POL.) - EQ. ACIMA DE 1001 M</v>
          </cell>
          <cell r="C2694" t="str">
            <v>M</v>
          </cell>
          <cell r="D2694">
            <v>337.28</v>
          </cell>
        </row>
        <row r="2696">
          <cell r="A2696" t="str">
            <v>200700</v>
          </cell>
          <cell r="B2696" t="str">
            <v>PERFURACAO ROCHA CRISTALINA</v>
          </cell>
        </row>
        <row r="2697">
          <cell r="A2697" t="str">
            <v>200701</v>
          </cell>
          <cell r="B2697" t="str">
            <v>DIAMETRO 762 MM (30 POL.)/711 MM (28") - EQ. DE 301 A 1000 M</v>
          </cell>
          <cell r="C2697" t="str">
            <v>M</v>
          </cell>
          <cell r="D2697">
            <v>1074.1600000000001</v>
          </cell>
        </row>
        <row r="2698">
          <cell r="A2698" t="str">
            <v>200702</v>
          </cell>
          <cell r="B2698" t="str">
            <v>DIAMETRO 762 MM (30 POL.)/711 MM (28") - EQ. ACIMA DE 1001 M</v>
          </cell>
          <cell r="C2698" t="str">
            <v>M</v>
          </cell>
          <cell r="D2698">
            <v>1368.76</v>
          </cell>
        </row>
        <row r="2699">
          <cell r="A2699" t="str">
            <v>200703</v>
          </cell>
          <cell r="B2699" t="str">
            <v>DIAMETRO 660 MM (26 POL.)/610 MM (24") - EQ. DE 301 A 1000 M</v>
          </cell>
          <cell r="C2699" t="str">
            <v>M</v>
          </cell>
          <cell r="D2699">
            <v>990.58</v>
          </cell>
        </row>
        <row r="2700">
          <cell r="A2700" t="str">
            <v>200704</v>
          </cell>
          <cell r="B2700" t="str">
            <v>DIAMETRO 660 MM (26 POL.)/610 MM (24") - EQ. ACIMA DE 1001 M</v>
          </cell>
          <cell r="C2700" t="str">
            <v>M</v>
          </cell>
          <cell r="D2700">
            <v>1262.22</v>
          </cell>
        </row>
        <row r="2701">
          <cell r="A2701" t="str">
            <v>200705</v>
          </cell>
          <cell r="B2701" t="str">
            <v>DIAMETRO 559 MM (22 POL.)/508 MM(20") - EQ. DE 301 A 1000 M</v>
          </cell>
          <cell r="C2701" t="str">
            <v>M</v>
          </cell>
          <cell r="D2701">
            <v>943.32</v>
          </cell>
        </row>
        <row r="2702">
          <cell r="A2702" t="str">
            <v>200706</v>
          </cell>
          <cell r="B2702" t="str">
            <v>DIAMETRO 559 MM (22 POL.)/508 MM (20") - EQ. ACIMA DE 1001 M</v>
          </cell>
          <cell r="C2702" t="str">
            <v>M</v>
          </cell>
          <cell r="D2702">
            <v>1201.98</v>
          </cell>
        </row>
        <row r="2703">
          <cell r="A2703" t="str">
            <v>200707</v>
          </cell>
          <cell r="B2703" t="str">
            <v>DIAMETRO 444 MM (17 1/2 POL.) - EQ. ATE 300 M</v>
          </cell>
          <cell r="C2703" t="str">
            <v>M</v>
          </cell>
          <cell r="D2703">
            <v>540.75</v>
          </cell>
        </row>
        <row r="2704">
          <cell r="A2704" t="str">
            <v>200708</v>
          </cell>
          <cell r="B2704" t="str">
            <v>DIAMETRO 444 MM (17 1/2 POL.) - EQ. DE 301 A 1.000 M</v>
          </cell>
          <cell r="C2704" t="str">
            <v>M</v>
          </cell>
          <cell r="D2704">
            <v>841.51</v>
          </cell>
        </row>
        <row r="2705">
          <cell r="A2705" t="str">
            <v>200709</v>
          </cell>
          <cell r="B2705" t="str">
            <v>DIAMETRO 444 MM (17 1/2 POL.) - EQ. ACIMA DE 1.001 M</v>
          </cell>
          <cell r="C2705" t="str">
            <v>M</v>
          </cell>
          <cell r="D2705">
            <v>1072.1600000000001</v>
          </cell>
        </row>
        <row r="2706">
          <cell r="A2706" t="str">
            <v>200710</v>
          </cell>
          <cell r="B2706" t="str">
            <v>DIAMETRO 375 MM (14 3/4 POL.) - EQ. ATE 300 M</v>
          </cell>
          <cell r="C2706" t="str">
            <v>M</v>
          </cell>
          <cell r="D2706">
            <v>468.21</v>
          </cell>
        </row>
        <row r="2707">
          <cell r="A2707" t="str">
            <v>200711</v>
          </cell>
          <cell r="B2707" t="str">
            <v>DIAMETRO 375 MM (14 3/4 POL.) - EQ. DE 301 A 1.000 M</v>
          </cell>
          <cell r="C2707" t="str">
            <v>M</v>
          </cell>
          <cell r="D2707">
            <v>728.6</v>
          </cell>
        </row>
        <row r="2708">
          <cell r="A2708" t="str">
            <v>200712</v>
          </cell>
          <cell r="B2708" t="str">
            <v>DIAMETRO 375 MM (14 3/4 POL.) - EQ. ACIMA DE 1.001 M</v>
          </cell>
          <cell r="C2708" t="str">
            <v>M</v>
          </cell>
          <cell r="D2708">
            <v>928.32</v>
          </cell>
        </row>
        <row r="2709">
          <cell r="A2709" t="str">
            <v>200713</v>
          </cell>
          <cell r="B2709" t="str">
            <v>DIAMETRO 311 MM (12 1/4 POL.) - EQ. ATE 300 M</v>
          </cell>
          <cell r="C2709" t="str">
            <v>M</v>
          </cell>
          <cell r="D2709">
            <v>443.44</v>
          </cell>
        </row>
        <row r="2710">
          <cell r="A2710" t="str">
            <v>200714</v>
          </cell>
          <cell r="B2710" t="str">
            <v>DIAMETRO 311 MM (12 1/4 POL.) - EQ. DE 301 A 1.000 M</v>
          </cell>
          <cell r="C2710" t="str">
            <v>M</v>
          </cell>
          <cell r="D2710">
            <v>688.19</v>
          </cell>
        </row>
        <row r="2711">
          <cell r="A2711" t="str">
            <v>200715</v>
          </cell>
          <cell r="B2711" t="str">
            <v>DIAMETRO 311 MM (12 1/4 POL.) - EQ. ACIMA DE 1.001 M</v>
          </cell>
          <cell r="C2711" t="str">
            <v>M</v>
          </cell>
          <cell r="D2711">
            <v>876.9</v>
          </cell>
        </row>
        <row r="2712">
          <cell r="A2712" t="str">
            <v>200716</v>
          </cell>
          <cell r="B2712" t="str">
            <v>DIAMETRO 305 MM (12 POL.)</v>
          </cell>
          <cell r="C2712" t="str">
            <v>M</v>
          </cell>
          <cell r="D2712">
            <v>476.51</v>
          </cell>
        </row>
        <row r="2713">
          <cell r="A2713" t="str">
            <v>200717</v>
          </cell>
          <cell r="B2713" t="str">
            <v>DIAMETRO 254 MM (10 POL. OU 9 7/8")</v>
          </cell>
          <cell r="C2713" t="str">
            <v>M</v>
          </cell>
          <cell r="D2713">
            <v>389.06</v>
          </cell>
        </row>
        <row r="2714">
          <cell r="A2714" t="str">
            <v>200718</v>
          </cell>
          <cell r="B2714" t="str">
            <v>DIAMETRO 203 MM ( 8 POL.)</v>
          </cell>
          <cell r="C2714" t="str">
            <v>M</v>
          </cell>
          <cell r="D2714">
            <v>330.89</v>
          </cell>
        </row>
        <row r="2715">
          <cell r="A2715" t="str">
            <v>200719</v>
          </cell>
          <cell r="B2715" t="str">
            <v>DIAMETRO 152 MM ( 6 POL.)</v>
          </cell>
          <cell r="C2715" t="str">
            <v>M</v>
          </cell>
          <cell r="D2715">
            <v>220.71</v>
          </cell>
        </row>
        <row r="2717">
          <cell r="A2717" t="str">
            <v>200800</v>
          </cell>
          <cell r="B2717" t="str">
            <v>PERFURACAO ROCHA CRISTALINA COMPACTA</v>
          </cell>
        </row>
        <row r="2718">
          <cell r="A2718" t="str">
            <v>200801</v>
          </cell>
          <cell r="B2718" t="str">
            <v>DIAMETRO 305 MM (12 POL.)</v>
          </cell>
          <cell r="C2718" t="str">
            <v>M</v>
          </cell>
          <cell r="D2718">
            <v>635.12</v>
          </cell>
        </row>
        <row r="2719">
          <cell r="A2719" t="str">
            <v>200802</v>
          </cell>
          <cell r="B2719" t="str">
            <v>DIAMETRO 254 MM (10 POL.)</v>
          </cell>
          <cell r="C2719" t="str">
            <v>M</v>
          </cell>
          <cell r="D2719">
            <v>528.87</v>
          </cell>
        </row>
        <row r="2720">
          <cell r="A2720" t="str">
            <v>200803</v>
          </cell>
          <cell r="B2720" t="str">
            <v>DIAMETRO 203 MM ( 8 POL.)</v>
          </cell>
          <cell r="C2720" t="str">
            <v>M</v>
          </cell>
          <cell r="D2720">
            <v>449.39</v>
          </cell>
        </row>
        <row r="2721">
          <cell r="A2721" t="str">
            <v>200804</v>
          </cell>
          <cell r="B2721" t="str">
            <v>DIAMETRO 152 MM ( 6 POL.)</v>
          </cell>
          <cell r="C2721" t="str">
            <v>M</v>
          </cell>
          <cell r="D2721">
            <v>330.89</v>
          </cell>
        </row>
        <row r="2723">
          <cell r="A2723" t="str">
            <v>200900</v>
          </cell>
          <cell r="B2723" t="str">
            <v>REVESTIMENTO - TUBO DE ACO LISO</v>
          </cell>
        </row>
        <row r="2724">
          <cell r="A2724" t="str">
            <v>200901</v>
          </cell>
          <cell r="B2724" t="str">
            <v>SCH.10, 147,36 KG/M:DIAM.762 MM(30 POL.) - EQ. DE 301 A 1000 M</v>
          </cell>
          <cell r="C2724" t="str">
            <v>M</v>
          </cell>
          <cell r="D2724">
            <v>0</v>
          </cell>
        </row>
        <row r="2725">
          <cell r="A2725" t="str">
            <v>200902</v>
          </cell>
          <cell r="B2725" t="str">
            <v>SCH.10, 147,36 KG/M:DIAM.762 MM (30 POL.) - EQ. ACIMA DE 1001 M</v>
          </cell>
          <cell r="C2725" t="str">
            <v>M</v>
          </cell>
          <cell r="D2725">
            <v>0</v>
          </cell>
        </row>
        <row r="2726">
          <cell r="A2726" t="str">
            <v>200903</v>
          </cell>
          <cell r="B2726" t="str">
            <v>SCH.10, 137,42 KG/M:DIAM.711 MM (28 POL.) - EQ. DE 301 A 1000 M</v>
          </cell>
          <cell r="C2726" t="str">
            <v>M</v>
          </cell>
          <cell r="D2726">
            <v>0</v>
          </cell>
        </row>
        <row r="2727">
          <cell r="A2727" t="str">
            <v>200904</v>
          </cell>
          <cell r="B2727" t="str">
            <v>SCH.10, 137,42 KG/M:DIAM. 711 MM (28 POL.) - EQ. ACIMA DE 1001 M</v>
          </cell>
          <cell r="C2727" t="str">
            <v>M</v>
          </cell>
          <cell r="D2727">
            <v>0</v>
          </cell>
        </row>
        <row r="2728">
          <cell r="A2728" t="str">
            <v>200905</v>
          </cell>
          <cell r="B2728" t="str">
            <v>SCH.10, 127,50 KG/M:DIAM. 660 MM (26 POL.) - EQ. DE 301 A 1000 M</v>
          </cell>
          <cell r="C2728" t="str">
            <v>M</v>
          </cell>
          <cell r="D2728">
            <v>0</v>
          </cell>
        </row>
        <row r="2729">
          <cell r="A2729" t="str">
            <v>200906</v>
          </cell>
          <cell r="B2729" t="str">
            <v>SCH.10, 127,50 KG/M:DIAM. 660 MM (26 POL.) - EQ. ACIMA DE 1001 M</v>
          </cell>
          <cell r="C2729" t="str">
            <v>M</v>
          </cell>
          <cell r="D2729">
            <v>0</v>
          </cell>
        </row>
        <row r="2730">
          <cell r="A2730" t="str">
            <v>200907</v>
          </cell>
          <cell r="B2730" t="str">
            <v>SCH.10, 94,45 KG/M:DIAM. 609 MM (24 POL.) - EQ. DE 301 A 1000 M</v>
          </cell>
          <cell r="C2730" t="str">
            <v>M</v>
          </cell>
          <cell r="D2730">
            <v>0</v>
          </cell>
        </row>
        <row r="2731">
          <cell r="A2731" t="str">
            <v>200908</v>
          </cell>
          <cell r="B2731" t="str">
            <v>SCH.10, 94,45 KG/M:DIAM.609 MM (24 POL.) - EQ. ACIMA DE 1001 M</v>
          </cell>
          <cell r="C2731" t="str">
            <v>M</v>
          </cell>
          <cell r="D2731">
            <v>0</v>
          </cell>
        </row>
        <row r="2732">
          <cell r="A2732" t="str">
            <v>200909</v>
          </cell>
          <cell r="B2732" t="str">
            <v>SCH.10, 86,50 KG/M:DIAM.560 MM (22 POL.) - EQ. DE 301 A 1000 M</v>
          </cell>
          <cell r="C2732" t="str">
            <v>M</v>
          </cell>
          <cell r="D2732">
            <v>0</v>
          </cell>
        </row>
        <row r="2733">
          <cell r="A2733" t="str">
            <v>200910</v>
          </cell>
          <cell r="B2733" t="str">
            <v>SCH.10, 86,50 KG/M:DIAM. 560 MM (22 POL.) - EQ. ACIMA DE 1001 M</v>
          </cell>
          <cell r="C2733" t="str">
            <v>M</v>
          </cell>
          <cell r="D2733">
            <v>0</v>
          </cell>
        </row>
        <row r="2734">
          <cell r="A2734" t="str">
            <v>200911</v>
          </cell>
          <cell r="B2734" t="str">
            <v>SCH.10, 78,54 KG/M:DIAM.508 MM (20 POL.) - EQ. ATE 300 M</v>
          </cell>
          <cell r="C2734" t="str">
            <v>M</v>
          </cell>
          <cell r="D2734">
            <v>0</v>
          </cell>
        </row>
        <row r="2735">
          <cell r="A2735" t="str">
            <v>200912</v>
          </cell>
          <cell r="B2735" t="str">
            <v>SCH.10, 78,54 KG/M:DIAM. 508 MM (20 POL.) - EQ. DE 301 A 1000 M</v>
          </cell>
          <cell r="C2735" t="str">
            <v>M</v>
          </cell>
          <cell r="D2735">
            <v>0</v>
          </cell>
        </row>
        <row r="2736">
          <cell r="A2736" t="str">
            <v>200913</v>
          </cell>
          <cell r="B2736" t="str">
            <v>SCH.10, 78,54 KG/M:DIAM. 508 MM (20 POL.) - EQ. ACIMA DE 1001 M</v>
          </cell>
          <cell r="C2736" t="str">
            <v>M</v>
          </cell>
          <cell r="D2736">
            <v>0</v>
          </cell>
        </row>
        <row r="2737">
          <cell r="A2737" t="str">
            <v>200914</v>
          </cell>
          <cell r="B2737" t="str">
            <v>SCH.20, 117,07 KG/M:DIAM. 508 MM (20 POL.) - EQ. ATE 300 M</v>
          </cell>
          <cell r="C2737" t="str">
            <v>M</v>
          </cell>
          <cell r="D2737">
            <v>0</v>
          </cell>
        </row>
        <row r="2738">
          <cell r="A2738" t="str">
            <v>200915</v>
          </cell>
          <cell r="B2738" t="str">
            <v>SCH.20, 117,07 KG/M:DIAM. 508 MM (20 POL.) - EQ. DE 301 A 1000 M</v>
          </cell>
          <cell r="C2738" t="str">
            <v>M</v>
          </cell>
          <cell r="D2738">
            <v>0</v>
          </cell>
        </row>
        <row r="2739">
          <cell r="A2739" t="str">
            <v>200916</v>
          </cell>
          <cell r="B2739" t="str">
            <v>SCH.20, 117,07 KG/M:DIAM. 508 MM (20 POL.) - EQ. ACIMA DE 1001 M</v>
          </cell>
          <cell r="C2739" t="str">
            <v>M</v>
          </cell>
          <cell r="D2739">
            <v>0</v>
          </cell>
        </row>
        <row r="2740">
          <cell r="A2740" t="str">
            <v>200917</v>
          </cell>
          <cell r="B2740" t="str">
            <v>SCH.10, 70,59 KG/M:DIAM. 457 MM (18 POL.) - EQ. ATE 300 M</v>
          </cell>
          <cell r="C2740" t="str">
            <v>M</v>
          </cell>
          <cell r="D2740">
            <v>0</v>
          </cell>
        </row>
        <row r="2741">
          <cell r="A2741" t="str">
            <v>200918</v>
          </cell>
          <cell r="B2741" t="str">
            <v>SCH.10, 70,59 KG/M:DIAM. 457 MM (18 POL.) - EQ. DE 301 A 1000 M</v>
          </cell>
          <cell r="C2741" t="str">
            <v>M</v>
          </cell>
          <cell r="D2741">
            <v>0</v>
          </cell>
        </row>
        <row r="2742">
          <cell r="A2742" t="str">
            <v>200919</v>
          </cell>
          <cell r="B2742" t="str">
            <v>SCH.10, 70,59 KG/M:DIAM. 457 MM (18 POL.) - EQ. ACIMA DE 1001 M</v>
          </cell>
          <cell r="C2742" t="str">
            <v>M</v>
          </cell>
          <cell r="D2742">
            <v>0</v>
          </cell>
        </row>
        <row r="2743">
          <cell r="A2743" t="str">
            <v>200920</v>
          </cell>
          <cell r="B2743" t="str">
            <v>SCH.20, 87,79 KG/M:DIAM. 457 MM (18 POL.) - EQ. ATE 300 M</v>
          </cell>
          <cell r="C2743" t="str">
            <v>M</v>
          </cell>
          <cell r="D2743">
            <v>0</v>
          </cell>
        </row>
        <row r="2744">
          <cell r="A2744" t="str">
            <v>200921</v>
          </cell>
          <cell r="B2744" t="str">
            <v>SCH.20, 87,79 KG/M:DIAM. 457 MM (18 POL.) - EQ. DE 301 A 1000 M</v>
          </cell>
          <cell r="C2744" t="str">
            <v>M</v>
          </cell>
          <cell r="D2744">
            <v>0</v>
          </cell>
        </row>
        <row r="2745">
          <cell r="A2745" t="str">
            <v>200922</v>
          </cell>
          <cell r="B2745" t="str">
            <v>SCH.20, 87,79 KG/M:DIAM. 457 MM (18 POL.) - EQ. ACIMA DE 1001 M</v>
          </cell>
          <cell r="C2745" t="str">
            <v>M</v>
          </cell>
          <cell r="D2745">
            <v>0</v>
          </cell>
        </row>
        <row r="2746">
          <cell r="A2746" t="str">
            <v>200923</v>
          </cell>
          <cell r="B2746" t="str">
            <v>SCH.10, 62,63 KG/M:DIAM. 406 MM (16 POL.)</v>
          </cell>
          <cell r="C2746" t="str">
            <v>M</v>
          </cell>
          <cell r="D2746">
            <v>0</v>
          </cell>
        </row>
        <row r="2747">
          <cell r="A2747" t="str">
            <v>200924</v>
          </cell>
          <cell r="B2747" t="str">
            <v>SCH.20, 77,86 KG/M:DIAM. 406 MM (16 POL.)</v>
          </cell>
          <cell r="C2747" t="str">
            <v>M</v>
          </cell>
          <cell r="D2747">
            <v>0</v>
          </cell>
        </row>
        <row r="2748">
          <cell r="A2748" t="str">
            <v>200925</v>
          </cell>
          <cell r="B2748" t="str">
            <v>SCH.10, 54,68 KG/M:DIAM. 356 MM (14 POL.)</v>
          </cell>
          <cell r="C2748" t="str">
            <v>M</v>
          </cell>
          <cell r="D2748">
            <v>0</v>
          </cell>
        </row>
        <row r="2749">
          <cell r="A2749" t="str">
            <v>200926</v>
          </cell>
          <cell r="B2749" t="str">
            <v>SCH.20, 67,94 KG/M:DIAM. 356 MM (14 POL.)</v>
          </cell>
          <cell r="C2749" t="str">
            <v>M</v>
          </cell>
          <cell r="D2749">
            <v>0</v>
          </cell>
        </row>
        <row r="2750">
          <cell r="A2750" t="str">
            <v>200927</v>
          </cell>
          <cell r="B2750" t="str">
            <v>SCH.30, 81,28 KG/M:DIAM. 356 MM (14 POL.) - EQ. ATE 300 M</v>
          </cell>
          <cell r="C2750" t="str">
            <v>M</v>
          </cell>
          <cell r="D2750">
            <v>0</v>
          </cell>
        </row>
        <row r="2751">
          <cell r="A2751" t="str">
            <v>200928</v>
          </cell>
          <cell r="B2751" t="str">
            <v>SCH.30, 81,28 KG/M:DIAM. 356 MM (14 POL.) - EQ. DE 301 A 1000 M</v>
          </cell>
          <cell r="C2751" t="str">
            <v>M</v>
          </cell>
          <cell r="D2751">
            <v>0</v>
          </cell>
        </row>
        <row r="2752">
          <cell r="A2752" t="str">
            <v>200929</v>
          </cell>
          <cell r="B2752" t="str">
            <v>SCH.30, 81,28 KG/M:DIAM. 356 MM (14 POL.) - EQ. ACIMA DE 1001 M</v>
          </cell>
          <cell r="C2752" t="str">
            <v>M</v>
          </cell>
          <cell r="D2752">
            <v>0</v>
          </cell>
        </row>
        <row r="2753">
          <cell r="A2753" t="str">
            <v>200930</v>
          </cell>
          <cell r="B2753" t="str">
            <v>SCH.20, 49,72 KG/M:DIAM. 323 MM (12 3/4 POL.)</v>
          </cell>
          <cell r="C2753" t="str">
            <v>M</v>
          </cell>
          <cell r="D2753">
            <v>0</v>
          </cell>
        </row>
        <row r="2754">
          <cell r="A2754" t="str">
            <v>200931</v>
          </cell>
          <cell r="B2754" t="str">
            <v>SCH.30, 65,20 KG/M:DIAM. 323 MM (12 3/4 POL.)</v>
          </cell>
          <cell r="C2754" t="str">
            <v>M</v>
          </cell>
          <cell r="D2754">
            <v>0</v>
          </cell>
        </row>
        <row r="2755">
          <cell r="A2755" t="str">
            <v>200932</v>
          </cell>
          <cell r="B2755" t="str">
            <v>SCH.40, 79,74 KG/M:DIAM. 323 MM (12 3/4 POL.)</v>
          </cell>
          <cell r="C2755" t="str">
            <v>M</v>
          </cell>
          <cell r="D2755">
            <v>0</v>
          </cell>
        </row>
        <row r="2756">
          <cell r="A2756" t="str">
            <v>200933</v>
          </cell>
          <cell r="B2756" t="str">
            <v>37,57 KG/M: DIAM. 305 MM (12 POL.)</v>
          </cell>
          <cell r="C2756" t="str">
            <v>M</v>
          </cell>
          <cell r="D2756">
            <v>0</v>
          </cell>
        </row>
        <row r="2757">
          <cell r="A2757" t="str">
            <v>200934</v>
          </cell>
          <cell r="B2757" t="str">
            <v>31,59 KG/M:DIAM. 273 MM (10 3/4 POL.)</v>
          </cell>
          <cell r="C2757" t="str">
            <v>M</v>
          </cell>
          <cell r="D2757">
            <v>0</v>
          </cell>
        </row>
        <row r="2758">
          <cell r="A2758" t="str">
            <v>200935</v>
          </cell>
          <cell r="B2758" t="str">
            <v>SCH.20, 41,77 KG/M:DIAM. 273 MM (10 3/4 POL.)</v>
          </cell>
          <cell r="C2758" t="str">
            <v>M</v>
          </cell>
          <cell r="D2758">
            <v>0</v>
          </cell>
        </row>
        <row r="2759">
          <cell r="A2759" t="str">
            <v>200936</v>
          </cell>
          <cell r="B2759" t="str">
            <v>SCH.30, 51,00 KG/M:DIAM. 273 MM (10 3/4 POL.)</v>
          </cell>
          <cell r="C2759" t="str">
            <v>M</v>
          </cell>
          <cell r="D2759">
            <v>0</v>
          </cell>
        </row>
        <row r="2760">
          <cell r="A2760" t="str">
            <v>200937</v>
          </cell>
          <cell r="B2760" t="str">
            <v>SCH.40, 60,29 KG/M:DIAM. 273 MM (10 3/4 POL.)</v>
          </cell>
          <cell r="C2760" t="str">
            <v>M</v>
          </cell>
          <cell r="D2760">
            <v>0</v>
          </cell>
        </row>
        <row r="2761">
          <cell r="A2761" t="str">
            <v>200938</v>
          </cell>
          <cell r="B2761" t="str">
            <v>SCH.20, 33,31 KG/M, GALVANIZADO: DIAM. 203 MM (8 POL.)</v>
          </cell>
          <cell r="C2761" t="str">
            <v>M</v>
          </cell>
          <cell r="D2761">
            <v>0</v>
          </cell>
        </row>
        <row r="2762">
          <cell r="A2762" t="str">
            <v>200939</v>
          </cell>
          <cell r="B2762" t="str">
            <v>DIN 2440, 19,24 KG/M, GALVANIZADO : DIAM. 152 MM (6 POL.)</v>
          </cell>
          <cell r="C2762" t="str">
            <v>M</v>
          </cell>
          <cell r="D2762">
            <v>0</v>
          </cell>
        </row>
        <row r="2763">
          <cell r="A2763" t="str">
            <v>200940</v>
          </cell>
          <cell r="B2763" t="str">
            <v>DIN 2440, GALVANIZADO : DIAM. 38 MM (1 1/2 POL.)</v>
          </cell>
          <cell r="C2763" t="str">
            <v>M</v>
          </cell>
          <cell r="D2763">
            <v>0</v>
          </cell>
        </row>
        <row r="2764">
          <cell r="A2764" t="str">
            <v>200941</v>
          </cell>
          <cell r="B2764" t="str">
            <v>SCH.20, 49,72 KG/M, PRETO : DIAM. 305 MM (12 POL.)</v>
          </cell>
          <cell r="C2764" t="str">
            <v>M</v>
          </cell>
          <cell r="D2764">
            <v>0</v>
          </cell>
        </row>
        <row r="2765">
          <cell r="A2765" t="str">
            <v>200942</v>
          </cell>
          <cell r="B2765" t="str">
            <v>SCH.20, 41,77 KG/M, PRETO : DIAM. 254 MM (10 POL.)</v>
          </cell>
          <cell r="C2765" t="str">
            <v>M</v>
          </cell>
          <cell r="D2765">
            <v>0</v>
          </cell>
        </row>
        <row r="2766">
          <cell r="A2766" t="str">
            <v>200943</v>
          </cell>
          <cell r="B2766" t="str">
            <v>SCH.20, 33,31 KG/M, PRETO : DIAM. 203 MM (8 POL.)</v>
          </cell>
          <cell r="C2766" t="str">
            <v>M</v>
          </cell>
          <cell r="D2766">
            <v>0</v>
          </cell>
        </row>
        <row r="2767">
          <cell r="A2767" t="str">
            <v>200944</v>
          </cell>
          <cell r="B2767" t="str">
            <v>DIN 2440, 19,24 KG/M, PRETO : DIAM. 152 MM (6 POL.)</v>
          </cell>
          <cell r="C2767" t="str">
            <v>M</v>
          </cell>
          <cell r="D2767">
            <v>0</v>
          </cell>
        </row>
        <row r="2768">
          <cell r="A2768" t="str">
            <v>200945</v>
          </cell>
          <cell r="B2768" t="str">
            <v>DIN 2440, 1,69 KG/M, GALV.: DIAM. 19 MM (3/4 POL.)</v>
          </cell>
          <cell r="C2768" t="str">
            <v>M</v>
          </cell>
          <cell r="D2768">
            <v>0</v>
          </cell>
        </row>
        <row r="2770">
          <cell r="A2770" t="str">
            <v>201000</v>
          </cell>
          <cell r="B2770" t="str">
            <v>REVESTIMENTO - TUBOS DE ACO LISO API 5 A</v>
          </cell>
        </row>
        <row r="2771">
          <cell r="A2771" t="str">
            <v>201001</v>
          </cell>
          <cell r="B2771" t="str">
            <v>140,00 KG/M : DIAM. 508 MM (20") J OU K 55 - EQ. ATE 300 M</v>
          </cell>
          <cell r="C2771" t="str">
            <v>M</v>
          </cell>
          <cell r="D2771">
            <v>0</v>
          </cell>
        </row>
        <row r="2772">
          <cell r="A2772" t="str">
            <v>201002</v>
          </cell>
          <cell r="B2772" t="str">
            <v>140,00 KG/M: DIAM. 508 MM (20") J OU K 55 - EQ. DE 301 A 1000 M</v>
          </cell>
          <cell r="C2772" t="str">
            <v>M</v>
          </cell>
          <cell r="D2772">
            <v>0</v>
          </cell>
        </row>
        <row r="2773">
          <cell r="A2773" t="str">
            <v>201003</v>
          </cell>
          <cell r="B2773" t="str">
            <v>140,00 KG/M : DIAM. 508 MM (20") J OU K 55 - EQ. ACIMA DE 1001 M</v>
          </cell>
          <cell r="C2773" t="str">
            <v>M</v>
          </cell>
          <cell r="D2773">
            <v>0</v>
          </cell>
        </row>
        <row r="2774">
          <cell r="A2774" t="str">
            <v>201004</v>
          </cell>
          <cell r="B2774" t="str">
            <v>158,64 KG/M : DIAM. 508 MM (20") J OU K 55 - EQ. ATE 300 M</v>
          </cell>
          <cell r="C2774" t="str">
            <v>M</v>
          </cell>
          <cell r="D2774">
            <v>0</v>
          </cell>
        </row>
        <row r="2775">
          <cell r="A2775" t="str">
            <v>201005</v>
          </cell>
          <cell r="B2775" t="str">
            <v>158,64 KG/M : DIAM. 508 MM (20") J OU K 55 - EQ. DE 301 A 1000 M</v>
          </cell>
          <cell r="C2775" t="str">
            <v>M</v>
          </cell>
          <cell r="D2775">
            <v>0</v>
          </cell>
        </row>
        <row r="2776">
          <cell r="A2776" t="str">
            <v>201006</v>
          </cell>
          <cell r="B2776" t="str">
            <v>158,64 KG/M : DIAM. 508 MM (20") J OU K 55 - EQ. ACIMA DE 1001 M</v>
          </cell>
          <cell r="C2776" t="str">
            <v>M</v>
          </cell>
          <cell r="D2776">
            <v>0</v>
          </cell>
        </row>
        <row r="2777">
          <cell r="A2777" t="str">
            <v>201007</v>
          </cell>
          <cell r="B2777" t="str">
            <v>130,34 KG/M : DIAM. 473 MM (18 5/8") J OU K 55 - EQ. ATE 300 M</v>
          </cell>
          <cell r="C2777" t="str">
            <v>M</v>
          </cell>
          <cell r="D2777">
            <v>0</v>
          </cell>
        </row>
        <row r="2778">
          <cell r="A2778" t="str">
            <v>201008</v>
          </cell>
          <cell r="B2778" t="str">
            <v>130,34 KG/M : DIAM. 473 MM (18 5/8") J OU K 55 - EQ. DE 301 A 1000 M</v>
          </cell>
          <cell r="C2778" t="str">
            <v>M</v>
          </cell>
          <cell r="D2778">
            <v>0</v>
          </cell>
        </row>
        <row r="2779">
          <cell r="A2779" t="str">
            <v>201009</v>
          </cell>
          <cell r="B2779" t="str">
            <v>130,34 KG/M : DIAM. 473 MM (18 5/8") J OU K 55 - EQ. ACIMA DE 1001 M</v>
          </cell>
          <cell r="C2779" t="str">
            <v>M</v>
          </cell>
          <cell r="D2779">
            <v>0</v>
          </cell>
        </row>
        <row r="2780">
          <cell r="A2780" t="str">
            <v>201010</v>
          </cell>
          <cell r="B2780" t="str">
            <v>96,82 KG/M : DIAM. 406 MM (16") H 40 - EQ. ATE 300 M</v>
          </cell>
          <cell r="C2780" t="str">
            <v>M</v>
          </cell>
          <cell r="D2780">
            <v>0</v>
          </cell>
        </row>
        <row r="2781">
          <cell r="A2781" t="str">
            <v>201011</v>
          </cell>
          <cell r="B2781" t="str">
            <v>96,82 KG/M : DIAM. 406 MM (16") H 40 - EQ. DE 301 A 1000 M</v>
          </cell>
          <cell r="C2781" t="str">
            <v>M</v>
          </cell>
          <cell r="D2781">
            <v>0</v>
          </cell>
        </row>
        <row r="2782">
          <cell r="A2782" t="str">
            <v>201012</v>
          </cell>
          <cell r="B2782" t="str">
            <v>96,82 KG/M : DIAM. 406 MM (16") H 40 - EQ. ACIMA DE 1001 M</v>
          </cell>
          <cell r="C2782" t="str">
            <v>M</v>
          </cell>
          <cell r="D2782">
            <v>0</v>
          </cell>
        </row>
        <row r="2783">
          <cell r="A2783" t="str">
            <v>201013</v>
          </cell>
          <cell r="B2783" t="str">
            <v>111,71 KG/M : DIAM. 406 MM (16") J OU K 55 - EQ. ATE 300 M</v>
          </cell>
          <cell r="C2783" t="str">
            <v>M</v>
          </cell>
          <cell r="D2783">
            <v>0</v>
          </cell>
        </row>
        <row r="2784">
          <cell r="A2784" t="str">
            <v>201014</v>
          </cell>
          <cell r="B2784" t="str">
            <v>111,71 KG/M: DIAM. 406 MM (16") J OU K 55 - EQ. DE 301 A 1000 M</v>
          </cell>
          <cell r="C2784" t="str">
            <v>M</v>
          </cell>
          <cell r="D2784">
            <v>0</v>
          </cell>
        </row>
        <row r="2785">
          <cell r="A2785" t="str">
            <v>201015</v>
          </cell>
          <cell r="B2785" t="str">
            <v>111,71 KG/M : DIAM. 406 MM (16") J OU K 55 - EQ. ACIMA DE 1001 M</v>
          </cell>
          <cell r="C2785" t="str">
            <v>M</v>
          </cell>
          <cell r="D2785">
            <v>0</v>
          </cell>
        </row>
        <row r="2786">
          <cell r="A2786" t="str">
            <v>201016</v>
          </cell>
          <cell r="B2786" t="str">
            <v>125,12 KG/M : DIAM. 406 MM (16") J OU K 55 - EQ. ATE 300 M</v>
          </cell>
          <cell r="C2786" t="str">
            <v>M</v>
          </cell>
          <cell r="D2786">
            <v>0</v>
          </cell>
        </row>
        <row r="2787">
          <cell r="A2787" t="str">
            <v>201017</v>
          </cell>
          <cell r="B2787" t="str">
            <v>125,12 KG/M : DIAM. 406 MM (16") J OU K 55 - EQ. DE 301 A 1000 M</v>
          </cell>
          <cell r="C2787" t="str">
            <v>M</v>
          </cell>
          <cell r="D2787">
            <v>0</v>
          </cell>
        </row>
        <row r="2788">
          <cell r="A2788" t="str">
            <v>201018</v>
          </cell>
          <cell r="B2788" t="str">
            <v>125,12 KG/M : DIAM. 406 MM (16") J OU K 55 - EQ. ACIMA DE 1001 M</v>
          </cell>
          <cell r="C2788" t="str">
            <v>M</v>
          </cell>
          <cell r="D2788">
            <v>0</v>
          </cell>
        </row>
        <row r="2789">
          <cell r="A2789" t="str">
            <v>201019</v>
          </cell>
          <cell r="B2789" t="str">
            <v>81,18 KG/M : DIAM. 340 MM (13 3/8") J OU K 55 - EQ. ATE 300 M</v>
          </cell>
          <cell r="C2789" t="str">
            <v>M</v>
          </cell>
          <cell r="D2789">
            <v>0</v>
          </cell>
        </row>
        <row r="2790">
          <cell r="A2790" t="str">
            <v>201020</v>
          </cell>
          <cell r="B2790" t="str">
            <v>81,18 KG/M : DIAM. 340 MM (13 3/8") J OU K 55 - EQ. DE 301 A 1000 M</v>
          </cell>
          <cell r="C2790" t="str">
            <v>M</v>
          </cell>
          <cell r="D2790">
            <v>0</v>
          </cell>
        </row>
        <row r="2791">
          <cell r="A2791" t="str">
            <v>201021</v>
          </cell>
          <cell r="B2791" t="str">
            <v>81,18 KG/M : DIAM. 340 MM (13 3/8") J OU K 55 - EQ. ACIMA DE 1001 M</v>
          </cell>
          <cell r="C2791" t="str">
            <v>M</v>
          </cell>
          <cell r="D2791">
            <v>0</v>
          </cell>
        </row>
        <row r="2792">
          <cell r="A2792" t="str">
            <v>201022</v>
          </cell>
          <cell r="B2792" t="str">
            <v>90,86 KG/M : DIAM. 340 MM (13 3/8") J OU K 55 - EQ. ATE 300 M</v>
          </cell>
          <cell r="C2792" t="str">
            <v>M</v>
          </cell>
          <cell r="D2792">
            <v>0</v>
          </cell>
        </row>
        <row r="2793">
          <cell r="A2793" t="str">
            <v>201023</v>
          </cell>
          <cell r="B2793" t="str">
            <v>90,86 KG/M : DIAM. 340 MM (13 3/8") J OU K 55 - EQ. DE 301 A 1000 M</v>
          </cell>
          <cell r="C2793" t="str">
            <v>M</v>
          </cell>
          <cell r="D2793">
            <v>0</v>
          </cell>
        </row>
        <row r="2794">
          <cell r="A2794" t="str">
            <v>201024</v>
          </cell>
          <cell r="B2794" t="str">
            <v>90,86 KG/M : DIAM. 340 MM (13 3/8") J OU K 55 - EQ. ACIMA DE 1001 M</v>
          </cell>
          <cell r="C2794" t="str">
            <v>M</v>
          </cell>
          <cell r="D2794">
            <v>0</v>
          </cell>
        </row>
        <row r="2795">
          <cell r="A2795" t="str">
            <v>201025</v>
          </cell>
          <cell r="B2795" t="str">
            <v>101,29 KG/M : DIAM. 340 MM (13 3/8") J OU K 55 - EQ. ATE 300 M</v>
          </cell>
          <cell r="C2795" t="str">
            <v>M</v>
          </cell>
          <cell r="D2795">
            <v>0</v>
          </cell>
        </row>
        <row r="2796">
          <cell r="A2796" t="str">
            <v>201026</v>
          </cell>
          <cell r="B2796" t="str">
            <v>101,29 KG/M : DIAM. 340 MM (13 3/8") J OU K 55 - EQ. DE 301 A 1000 M</v>
          </cell>
          <cell r="C2796" t="str">
            <v>M</v>
          </cell>
          <cell r="D2796">
            <v>0</v>
          </cell>
        </row>
        <row r="2797">
          <cell r="A2797" t="str">
            <v>201027</v>
          </cell>
          <cell r="B2797" t="str">
            <v>101,29 KG/M : DIAM. 340 MM (13 3/8") J OU K 55 - EQ. ACIMA DE 1001 M</v>
          </cell>
          <cell r="C2797" t="str">
            <v>M</v>
          </cell>
          <cell r="D2797">
            <v>0</v>
          </cell>
        </row>
        <row r="2798">
          <cell r="A2798" t="str">
            <v>201028</v>
          </cell>
          <cell r="B2798" t="str">
            <v>60,32 KG/M : DIAM. 273 MM (10 3/4") J OU K 55 - EQ. ATE 300 M</v>
          </cell>
          <cell r="C2798" t="str">
            <v>M</v>
          </cell>
          <cell r="D2798">
            <v>0</v>
          </cell>
        </row>
        <row r="2799">
          <cell r="A2799" t="str">
            <v>201029</v>
          </cell>
          <cell r="B2799" t="str">
            <v>60,32 KG/M : DIAM. 273 MM (10 3/4") J OU K 55 - EQ. DE 301 A 1000 M</v>
          </cell>
          <cell r="C2799" t="str">
            <v>M</v>
          </cell>
          <cell r="D2799">
            <v>0</v>
          </cell>
        </row>
        <row r="2800">
          <cell r="A2800" t="str">
            <v>201030</v>
          </cell>
          <cell r="B2800" t="str">
            <v>60,32 KG/M : DIAM. 273 MM (10 3/4") J OU K 55 - EQ. ACIMA DE 1001 M</v>
          </cell>
          <cell r="C2800" t="str">
            <v>M</v>
          </cell>
          <cell r="D2800">
            <v>0</v>
          </cell>
        </row>
        <row r="2801">
          <cell r="A2801" t="str">
            <v>201031</v>
          </cell>
          <cell r="B2801" t="str">
            <v>67,66 KG/M : DIAM. 273 MM (10 3/4") J OU K 55 - EQ. ATE 300 M</v>
          </cell>
          <cell r="C2801" t="str">
            <v>M</v>
          </cell>
          <cell r="D2801">
            <v>0</v>
          </cell>
        </row>
        <row r="2802">
          <cell r="A2802" t="str">
            <v>201032</v>
          </cell>
          <cell r="B2802" t="str">
            <v>67,66 KG/M : DIAM. 273 MM (10 3/4") J OU K 55 - EQ. DE 301 A 1000 M</v>
          </cell>
          <cell r="C2802" t="str">
            <v>M</v>
          </cell>
          <cell r="D2802">
            <v>0</v>
          </cell>
        </row>
        <row r="2803">
          <cell r="A2803" t="str">
            <v>201033</v>
          </cell>
          <cell r="B2803" t="str">
            <v>67,66 KG/M : DIAM. 273 MM (10 3/4") J OU K 55 - EQ. ACIMA DE 1001 M</v>
          </cell>
          <cell r="C2803" t="str">
            <v>M</v>
          </cell>
          <cell r="D2803">
            <v>0</v>
          </cell>
        </row>
        <row r="2804">
          <cell r="A2804" t="str">
            <v>201034</v>
          </cell>
          <cell r="B2804" t="str">
            <v>75,96 KG/M : DIAM. 273 MM (10 3/4") J OU K 55 - EQ. ATE 300 M</v>
          </cell>
          <cell r="C2804" t="str">
            <v>M</v>
          </cell>
          <cell r="D2804">
            <v>0</v>
          </cell>
        </row>
        <row r="2805">
          <cell r="A2805" t="str">
            <v>201035</v>
          </cell>
          <cell r="B2805" t="str">
            <v>75,96 KG/M : DIAM. 273 MM (10 3/4") J OU K 55 - EQ. DE 301 A 1000 M</v>
          </cell>
          <cell r="C2805" t="str">
            <v>M</v>
          </cell>
          <cell r="D2805">
            <v>0</v>
          </cell>
        </row>
        <row r="2806">
          <cell r="A2806" t="str">
            <v>201036</v>
          </cell>
          <cell r="B2806" t="str">
            <v>75,96 KG/M : DIAM. 273 MM (10 3/4") J OU K 55 - EQ. ACIMA DE 1001 M</v>
          </cell>
          <cell r="C2806" t="str">
            <v>M</v>
          </cell>
          <cell r="D2806">
            <v>0</v>
          </cell>
        </row>
        <row r="2807">
          <cell r="A2807" t="str">
            <v>201037</v>
          </cell>
          <cell r="B2807" t="str">
            <v>48,11 KG/M : DIAM. 244 MM (9 5/8") H 40 - EQ. ATE 300 M</v>
          </cell>
          <cell r="C2807" t="str">
            <v>M</v>
          </cell>
          <cell r="D2807">
            <v>0</v>
          </cell>
        </row>
        <row r="2808">
          <cell r="A2808" t="str">
            <v>201038</v>
          </cell>
          <cell r="B2808" t="str">
            <v>48,11 KG/M : DIAM. 244 MM (9 5/8") H 40 - EQ. DE 301 A 1000 M</v>
          </cell>
          <cell r="C2808" t="str">
            <v>M</v>
          </cell>
          <cell r="D2808">
            <v>0</v>
          </cell>
        </row>
        <row r="2809">
          <cell r="A2809" t="str">
            <v>201039</v>
          </cell>
          <cell r="B2809" t="str">
            <v>48,11 KG/M : DIAM. 244 MM (9 5/8") H 40 - EQ. ACIMA DE 1001 M</v>
          </cell>
          <cell r="C2809" t="str">
            <v>M</v>
          </cell>
          <cell r="D2809">
            <v>0</v>
          </cell>
        </row>
        <row r="2810">
          <cell r="A2810" t="str">
            <v>201040</v>
          </cell>
          <cell r="B2810" t="str">
            <v>53,62 KG/M : DIAM. 244 MM (9 5/8") J OU K 55 - EQ. ATE 300 M</v>
          </cell>
          <cell r="C2810" t="str">
            <v>M</v>
          </cell>
          <cell r="D2810">
            <v>0</v>
          </cell>
        </row>
        <row r="2811">
          <cell r="A2811" t="str">
            <v>201041</v>
          </cell>
          <cell r="B2811" t="str">
            <v>53,62 KG/M : DIAM. 244 MM (9 5/8") J OU K 55 - EQ. DE 301 A 1000 M</v>
          </cell>
          <cell r="C2811" t="str">
            <v>M</v>
          </cell>
          <cell r="D2811">
            <v>0</v>
          </cell>
        </row>
        <row r="2812">
          <cell r="A2812" t="str">
            <v>201042</v>
          </cell>
          <cell r="B2812" t="str">
            <v>53,62 KG/M : DIAM. 244 MM (9 5/8") J OU K 55 - EQ. ACIMA DE 1001 M</v>
          </cell>
          <cell r="C2812" t="str">
            <v>M</v>
          </cell>
          <cell r="D2812">
            <v>0</v>
          </cell>
        </row>
        <row r="2813">
          <cell r="A2813" t="str">
            <v>201043</v>
          </cell>
          <cell r="B2813" t="str">
            <v>59,68 KG/M : DIAM. 244 MM (9 5/8") J OU K 55 - EQ. ATE 300 M</v>
          </cell>
          <cell r="C2813" t="str">
            <v>M</v>
          </cell>
          <cell r="D2813">
            <v>0</v>
          </cell>
        </row>
        <row r="2814">
          <cell r="A2814" t="str">
            <v>201044</v>
          </cell>
          <cell r="B2814" t="str">
            <v>59,68 KG/M : DIAM. 244 MM (9 5/8") J OU K 55 - EQ. DE 301 A 1000 M</v>
          </cell>
          <cell r="C2814" t="str">
            <v>M</v>
          </cell>
          <cell r="D2814">
            <v>0</v>
          </cell>
        </row>
        <row r="2815">
          <cell r="A2815" t="str">
            <v>201045</v>
          </cell>
          <cell r="B2815" t="str">
            <v>59,68 KG/M : DIAM. 244 MM (9 5/8") J OU K 55 - EQ. ACIMA DE 1001 M</v>
          </cell>
          <cell r="C2815" t="str">
            <v>M</v>
          </cell>
          <cell r="D2815">
            <v>0</v>
          </cell>
        </row>
        <row r="2816">
          <cell r="A2816" t="str">
            <v>201046</v>
          </cell>
          <cell r="B2816" t="str">
            <v>35,75 KG/M : DIAM. 219 MM (8 5/8") J OU K 55</v>
          </cell>
          <cell r="C2816" t="str">
            <v>M</v>
          </cell>
          <cell r="D2816">
            <v>0</v>
          </cell>
        </row>
        <row r="2817">
          <cell r="A2817" t="str">
            <v>201047</v>
          </cell>
          <cell r="B2817" t="str">
            <v>47,66 KG/M : DIAM. 219 MM (8 5/8") J OU K 55 - EQ. DE 301 A 1000 M</v>
          </cell>
          <cell r="C2817" t="str">
            <v>M</v>
          </cell>
          <cell r="D2817">
            <v>0</v>
          </cell>
        </row>
        <row r="2818">
          <cell r="A2818" t="str">
            <v>201048</v>
          </cell>
          <cell r="B2818" t="str">
            <v>47,66 KG/M : DIAM. 219 MM (8 5/8") J OU K 55 - EQ. ACIMA DE 1001 M</v>
          </cell>
          <cell r="C2818" t="str">
            <v>M</v>
          </cell>
          <cell r="D2818">
            <v>0</v>
          </cell>
        </row>
        <row r="2819">
          <cell r="A2819" t="str">
            <v>201049</v>
          </cell>
          <cell r="B2819" t="str">
            <v>53,62 KG/M : DIAM. 219 MM (8 5/8") J OU K 55 - EQ.DE 301 A 1000 M</v>
          </cell>
          <cell r="C2819" t="str">
            <v>M</v>
          </cell>
          <cell r="D2819">
            <v>0</v>
          </cell>
        </row>
        <row r="2820">
          <cell r="A2820" t="str">
            <v>201050</v>
          </cell>
          <cell r="B2820" t="str">
            <v>53,62 KG/M : DIAM. 219 MM (8 5/8") J OU K 55 - EQ. ACIMA DE 1001 M</v>
          </cell>
          <cell r="C2820" t="str">
            <v>M</v>
          </cell>
          <cell r="D2820">
            <v>0</v>
          </cell>
        </row>
        <row r="2821">
          <cell r="A2821" t="str">
            <v>201051</v>
          </cell>
          <cell r="B2821" t="str">
            <v>29,79 KG/M : DIAM. 168 MM (6 5/8") J OU K 55</v>
          </cell>
          <cell r="C2821" t="str">
            <v>M</v>
          </cell>
          <cell r="D2821">
            <v>0</v>
          </cell>
        </row>
        <row r="2822">
          <cell r="A2822" t="str">
            <v>201052</v>
          </cell>
          <cell r="B2822" t="str">
            <v>35,75 KG/M : DIAM. 168 MM (6 5/8") J OU K 55 - EQ. DE 301 A 1000 M</v>
          </cell>
          <cell r="C2822" t="str">
            <v>M</v>
          </cell>
          <cell r="D2822">
            <v>0</v>
          </cell>
        </row>
        <row r="2823">
          <cell r="A2823" t="str">
            <v>201053</v>
          </cell>
          <cell r="B2823" t="str">
            <v>35,75 KG/M : DIAM. 168 MM (6 5/8") J OU K 55 - EQ. ACIMA DE 1001 M</v>
          </cell>
          <cell r="C2823" t="str">
            <v>M</v>
          </cell>
          <cell r="D2823">
            <v>0</v>
          </cell>
        </row>
        <row r="2825">
          <cell r="A2825" t="str">
            <v>201100</v>
          </cell>
          <cell r="B2825" t="str">
            <v>REVESTIMENTO - TUBOS EM PVC RIGIDO, NERVURADO, DIN 4925</v>
          </cell>
        </row>
        <row r="2826">
          <cell r="A2826" t="str">
            <v>201101</v>
          </cell>
          <cell r="B2826" t="str">
            <v>DIAMETRO 250 MM (10 POL.) - STANDARD</v>
          </cell>
          <cell r="C2826" t="str">
            <v>M</v>
          </cell>
          <cell r="D2826">
            <v>294.91000000000003</v>
          </cell>
        </row>
        <row r="2827">
          <cell r="A2827" t="str">
            <v>201102</v>
          </cell>
          <cell r="B2827" t="str">
            <v>DIAMETRO 206 MM ( 8 POL.) - STANDARD</v>
          </cell>
          <cell r="C2827" t="str">
            <v>M</v>
          </cell>
          <cell r="D2827">
            <v>176.35</v>
          </cell>
        </row>
        <row r="2828">
          <cell r="A2828" t="str">
            <v>201103</v>
          </cell>
          <cell r="B2828" t="str">
            <v>DIAMETRO 154 MM ( 6 POL.) - STANDARD</v>
          </cell>
          <cell r="C2828" t="str">
            <v>M</v>
          </cell>
          <cell r="D2828">
            <v>103.35</v>
          </cell>
        </row>
        <row r="2829">
          <cell r="A2829" t="str">
            <v>201104</v>
          </cell>
          <cell r="B2829" t="str">
            <v>DIAMETRO 250 MM (10 POL.) - REFORCADO</v>
          </cell>
          <cell r="C2829" t="str">
            <v>M</v>
          </cell>
          <cell r="D2829">
            <v>156.52000000000001</v>
          </cell>
        </row>
        <row r="2830">
          <cell r="A2830" t="str">
            <v>201105</v>
          </cell>
          <cell r="B2830" t="str">
            <v>DIAMETRO 206 MM ( 8 POL.) - REFORCADO</v>
          </cell>
          <cell r="C2830" t="str">
            <v>M</v>
          </cell>
          <cell r="D2830">
            <v>163.31</v>
          </cell>
        </row>
        <row r="2831">
          <cell r="A2831" t="str">
            <v>201106</v>
          </cell>
          <cell r="B2831" t="str">
            <v>DIAMETRO 150 MM ( 6 POL.) - REFORCADO</v>
          </cell>
          <cell r="C2831" t="str">
            <v>M</v>
          </cell>
          <cell r="D2831">
            <v>98.91</v>
          </cell>
        </row>
        <row r="2833">
          <cell r="A2833" t="str">
            <v>201200</v>
          </cell>
          <cell r="B2833" t="str">
            <v>CIMENTACAO</v>
          </cell>
        </row>
        <row r="2834">
          <cell r="A2834" t="str">
            <v>201201</v>
          </cell>
          <cell r="B2834" t="str">
            <v>APLICACAO DE PASTA DE CIMENTO: POR GRAVIDADE</v>
          </cell>
          <cell r="C2834" t="str">
            <v>M3</v>
          </cell>
          <cell r="D2834">
            <v>598.75</v>
          </cell>
        </row>
        <row r="2836">
          <cell r="A2836" t="str">
            <v>201300</v>
          </cell>
          <cell r="B2836" t="str">
            <v>CIMENTACAO ESPECIAL</v>
          </cell>
        </row>
        <row r="2837">
          <cell r="A2837" t="str">
            <v>201301</v>
          </cell>
          <cell r="B2837" t="str">
            <v>APLICACAO DE PASTA COM UNIDADE DE CIMENTACAO AUTO-TRANSPORTAVEL - EQ. DE 301 A 1000 M</v>
          </cell>
          <cell r="C2837" t="str">
            <v>M3</v>
          </cell>
          <cell r="D2837">
            <v>711.64</v>
          </cell>
        </row>
        <row r="2838">
          <cell r="A2838" t="str">
            <v>201302</v>
          </cell>
          <cell r="B2838" t="str">
            <v>APLICACAO DE PASTA COM UNIDADE DE CIMENTACAO AUTO-TRANSPORTAVEL - EQ. ACIMA DE 1001 M</v>
          </cell>
          <cell r="C2838" t="str">
            <v>M3</v>
          </cell>
          <cell r="D2838">
            <v>811.49</v>
          </cell>
        </row>
        <row r="2840">
          <cell r="A2840" t="str">
            <v>201400</v>
          </cell>
          <cell r="B2840" t="str">
            <v>CENTRALIZADORES - DE MOLA API 10 D</v>
          </cell>
        </row>
        <row r="2841">
          <cell r="A2841" t="str">
            <v>201401</v>
          </cell>
          <cell r="B2841" t="str">
            <v>DIAMETRO 508 MM (20 POL.)</v>
          </cell>
          <cell r="C2841" t="str">
            <v>UN</v>
          </cell>
          <cell r="D2841">
            <v>0</v>
          </cell>
        </row>
        <row r="2842">
          <cell r="A2842" t="str">
            <v>201402</v>
          </cell>
          <cell r="B2842" t="str">
            <v>DIAMETRO 406 MM (16 POL.)</v>
          </cell>
          <cell r="C2842" t="str">
            <v>UN</v>
          </cell>
          <cell r="D2842">
            <v>0</v>
          </cell>
        </row>
        <row r="2843">
          <cell r="A2843" t="str">
            <v>201403</v>
          </cell>
          <cell r="B2843" t="str">
            <v>DIAMETRO 340 MM (13 3/8 POL.)</v>
          </cell>
          <cell r="C2843" t="str">
            <v>UN</v>
          </cell>
          <cell r="D2843">
            <v>0</v>
          </cell>
        </row>
        <row r="2844">
          <cell r="A2844" t="str">
            <v>201404</v>
          </cell>
          <cell r="B2844" t="str">
            <v>DIAMETRO 244 MM (9 5/8 POL.)</v>
          </cell>
          <cell r="C2844" t="str">
            <v>UN</v>
          </cell>
          <cell r="D2844">
            <v>0</v>
          </cell>
        </row>
        <row r="2845">
          <cell r="A2845" t="str">
            <v>201405</v>
          </cell>
          <cell r="B2845" t="str">
            <v>DIAMETRO 219 MM (8 5/8 POL.)</v>
          </cell>
          <cell r="C2845" t="str">
            <v>UN</v>
          </cell>
          <cell r="D2845">
            <v>0</v>
          </cell>
        </row>
        <row r="2846">
          <cell r="A2846" t="str">
            <v>201406</v>
          </cell>
          <cell r="B2846" t="str">
            <v>DIAMETRO 168 MM (6 5/8 POL.)</v>
          </cell>
          <cell r="C2846" t="str">
            <v>UN</v>
          </cell>
          <cell r="D2846">
            <v>0</v>
          </cell>
        </row>
        <row r="2848">
          <cell r="A2848" t="str">
            <v>201500</v>
          </cell>
          <cell r="B2848" t="str">
            <v>SAPATA DE CIMENTACAO FLUTUANTE</v>
          </cell>
        </row>
        <row r="2849">
          <cell r="A2849" t="str">
            <v>201501</v>
          </cell>
          <cell r="B2849" t="str">
            <v>DIAMETRO 508 MM (20 POL.) - EQ. DE 301 A 1000 M</v>
          </cell>
          <cell r="C2849" t="str">
            <v>UN</v>
          </cell>
          <cell r="D2849">
            <v>0</v>
          </cell>
        </row>
        <row r="2850">
          <cell r="A2850" t="str">
            <v>201502</v>
          </cell>
          <cell r="B2850" t="str">
            <v>DIAMETRO 508 MM (20 POL.) - EQ. ACIMA DE 1001 M</v>
          </cell>
          <cell r="C2850" t="str">
            <v>UN</v>
          </cell>
          <cell r="D2850">
            <v>0</v>
          </cell>
        </row>
        <row r="2851">
          <cell r="A2851" t="str">
            <v>201503</v>
          </cell>
          <cell r="B2851" t="str">
            <v>DIAMETRO 406 MM (16 POL.) - EQ. DE 301 A 1000 M</v>
          </cell>
          <cell r="C2851" t="str">
            <v>UN</v>
          </cell>
          <cell r="D2851">
            <v>0</v>
          </cell>
        </row>
        <row r="2852">
          <cell r="A2852" t="str">
            <v>201504</v>
          </cell>
          <cell r="B2852" t="str">
            <v>DIAMETRO 406 MM (16 POL.) - EQ. ACIMA DE 1001 M</v>
          </cell>
          <cell r="C2852" t="str">
            <v>UN</v>
          </cell>
          <cell r="D2852">
            <v>0</v>
          </cell>
        </row>
        <row r="2853">
          <cell r="A2853" t="str">
            <v>201505</v>
          </cell>
          <cell r="B2853" t="str">
            <v>DIAMETRO 340 MM (13 3/8 POL.) - EQ. DE 301 A 1000 M</v>
          </cell>
          <cell r="C2853" t="str">
            <v>UN</v>
          </cell>
          <cell r="D2853">
            <v>0</v>
          </cell>
        </row>
        <row r="2854">
          <cell r="A2854" t="str">
            <v>201506</v>
          </cell>
          <cell r="B2854" t="str">
            <v>DIAMETRO 340 MM (13 3/8 POL.) - EQ. ACIMA DE 1001 M</v>
          </cell>
          <cell r="C2854" t="str">
            <v>UN</v>
          </cell>
          <cell r="D2854">
            <v>0</v>
          </cell>
        </row>
        <row r="2855">
          <cell r="A2855" t="str">
            <v>201507</v>
          </cell>
          <cell r="B2855" t="str">
            <v>DIAMETRO 244 MM (9 5/8 POL.) - EQ. DE 301 A 1000 M</v>
          </cell>
          <cell r="C2855" t="str">
            <v>UN</v>
          </cell>
          <cell r="D2855">
            <v>0</v>
          </cell>
        </row>
        <row r="2856">
          <cell r="A2856" t="str">
            <v>201508</v>
          </cell>
          <cell r="B2856" t="str">
            <v>DIAMETRO 244 MM (9 5/8 POL.) - EQ. ACIMA DE 1001 M</v>
          </cell>
          <cell r="C2856" t="str">
            <v>UN</v>
          </cell>
          <cell r="D2856">
            <v>0</v>
          </cell>
        </row>
        <row r="2857">
          <cell r="A2857" t="str">
            <v>201509</v>
          </cell>
          <cell r="B2857" t="str">
            <v>DIAMETRO 219 MM (8 5/8 POL.) - EQ. DE 301 A 1000 M</v>
          </cell>
          <cell r="C2857" t="str">
            <v>UN</v>
          </cell>
          <cell r="D2857">
            <v>0</v>
          </cell>
        </row>
        <row r="2858">
          <cell r="A2858" t="str">
            <v>201510</v>
          </cell>
          <cell r="B2858" t="str">
            <v>DIAMETRO 219 MM (8 5/8 POL.) - EQ. ACIMA DE 1001 M</v>
          </cell>
          <cell r="C2858" t="str">
            <v>UN</v>
          </cell>
          <cell r="D2858">
            <v>0</v>
          </cell>
        </row>
        <row r="2859">
          <cell r="A2859" t="str">
            <v>201511</v>
          </cell>
          <cell r="B2859" t="str">
            <v>DIAMETRO 168 MM (6 5/8 POL.) - EQ. DE 301 A 1000 M</v>
          </cell>
          <cell r="C2859" t="str">
            <v>UN</v>
          </cell>
          <cell r="D2859">
            <v>0</v>
          </cell>
        </row>
        <row r="2860">
          <cell r="A2860" t="str">
            <v>201512</v>
          </cell>
          <cell r="B2860" t="str">
            <v>DIAMETRO 168 MM (6 5/8 POL.) - EQ. ACIMA DE 1001 M</v>
          </cell>
          <cell r="C2860" t="str">
            <v>UN</v>
          </cell>
          <cell r="D2860">
            <v>0</v>
          </cell>
        </row>
        <row r="2862">
          <cell r="A2862" t="str">
            <v>201600</v>
          </cell>
          <cell r="B2862" t="str">
            <v>COLAR DE ESTAGIO</v>
          </cell>
        </row>
        <row r="2863">
          <cell r="A2863" t="str">
            <v>201601</v>
          </cell>
          <cell r="B2863" t="str">
            <v>DIAMETRO 508 MM (20 POL.) - EQ. DE 301 A 1000 M</v>
          </cell>
          <cell r="C2863" t="str">
            <v>UN</v>
          </cell>
          <cell r="D2863">
            <v>0</v>
          </cell>
        </row>
        <row r="2864">
          <cell r="A2864" t="str">
            <v>201602</v>
          </cell>
          <cell r="B2864" t="str">
            <v>DIAMETRO 508 MM (20 POL.) - EQ. ACIMA DE 1001 M</v>
          </cell>
          <cell r="C2864" t="str">
            <v>UN</v>
          </cell>
          <cell r="D2864">
            <v>0</v>
          </cell>
        </row>
        <row r="2865">
          <cell r="A2865" t="str">
            <v>201603</v>
          </cell>
          <cell r="B2865" t="str">
            <v>DIAMETRO 406 MM (16 POL.) - EQ. DE 301 A 1000 M</v>
          </cell>
          <cell r="C2865" t="str">
            <v>UN</v>
          </cell>
          <cell r="D2865">
            <v>0</v>
          </cell>
        </row>
        <row r="2866">
          <cell r="A2866" t="str">
            <v>201604</v>
          </cell>
          <cell r="B2866" t="str">
            <v>DIAMETRO 406 MM (16 POL.) - EQ. ACIMA DE 1001 M</v>
          </cell>
          <cell r="C2866" t="str">
            <v>UN</v>
          </cell>
          <cell r="D2866">
            <v>0</v>
          </cell>
        </row>
        <row r="2867">
          <cell r="A2867" t="str">
            <v>201605</v>
          </cell>
          <cell r="B2867" t="str">
            <v>DIAMETRO 340 MM (13 3/8 POL.) - EQ. DE 301 A 1000 M</v>
          </cell>
          <cell r="C2867" t="str">
            <v>UN</v>
          </cell>
          <cell r="D2867">
            <v>0</v>
          </cell>
        </row>
        <row r="2868">
          <cell r="A2868" t="str">
            <v>201606</v>
          </cell>
          <cell r="B2868" t="str">
            <v>DIAMETRO 340 MM (13 3/8 POL.) - EQ. ACIMA DE 1001 M</v>
          </cell>
          <cell r="C2868" t="str">
            <v>UN</v>
          </cell>
          <cell r="D2868">
            <v>0</v>
          </cell>
        </row>
        <row r="2869">
          <cell r="A2869" t="str">
            <v>201607</v>
          </cell>
          <cell r="B2869" t="str">
            <v>DIAMETRO 244 MM (9 5/8 POL.) - EQ. DE 301 A 1000 M</v>
          </cell>
          <cell r="C2869" t="str">
            <v>UN</v>
          </cell>
          <cell r="D2869">
            <v>0</v>
          </cell>
        </row>
        <row r="2870">
          <cell r="A2870" t="str">
            <v>201608</v>
          </cell>
          <cell r="B2870" t="str">
            <v>DIAMETRO 244 MM (9 5/8 POL.) - EQ. ACIMA DE 1001 M</v>
          </cell>
          <cell r="C2870" t="str">
            <v>UN</v>
          </cell>
          <cell r="D2870">
            <v>0</v>
          </cell>
        </row>
        <row r="2871">
          <cell r="A2871" t="str">
            <v>201609</v>
          </cell>
          <cell r="B2871" t="str">
            <v>DIAMETRO 219 MM (8 5/8 POL.) - EQ. DE 301 A 1000 M</v>
          </cell>
          <cell r="C2871" t="str">
            <v>UN</v>
          </cell>
          <cell r="D2871">
            <v>0</v>
          </cell>
        </row>
        <row r="2872">
          <cell r="A2872" t="str">
            <v>201610</v>
          </cell>
          <cell r="B2872" t="str">
            <v>DIAMETRO 219 MM (8 5/8 POL.) - EQ. ACIMA DE 1001 M</v>
          </cell>
          <cell r="C2872" t="str">
            <v>UN</v>
          </cell>
          <cell r="D2872">
            <v>0</v>
          </cell>
        </row>
        <row r="2873">
          <cell r="A2873" t="str">
            <v>201611</v>
          </cell>
          <cell r="B2873" t="str">
            <v>DIAMETRO 168 MM (6 5/8 POL.) - EQ. DE 301 A 1000 M</v>
          </cell>
          <cell r="C2873" t="str">
            <v>UN</v>
          </cell>
          <cell r="D2873">
            <v>0</v>
          </cell>
        </row>
        <row r="2874">
          <cell r="A2874" t="str">
            <v>201612</v>
          </cell>
          <cell r="B2874" t="str">
            <v>DIAMETRO 168 MM (6 5/8 POL.) - EQ. ACIMA DE 1001 M</v>
          </cell>
          <cell r="C2874" t="str">
            <v>UN</v>
          </cell>
          <cell r="D2874">
            <v>0</v>
          </cell>
        </row>
        <row r="2876">
          <cell r="A2876" t="str">
            <v>201700</v>
          </cell>
          <cell r="B2876" t="str">
            <v>REDUCAO CONICA ROSCA ESQUERDA</v>
          </cell>
        </row>
        <row r="2877">
          <cell r="A2877" t="str">
            <v>201701</v>
          </cell>
          <cell r="B2877" t="str">
            <v>DIAMETRO  8 5/8 X 4 1/2 POL.</v>
          </cell>
          <cell r="C2877" t="str">
            <v>UN</v>
          </cell>
          <cell r="D2877">
            <v>0</v>
          </cell>
        </row>
        <row r="2878">
          <cell r="A2878" t="str">
            <v>201702</v>
          </cell>
          <cell r="B2878" t="str">
            <v>DIAMETRO  8 5/8 X 5 1/2 POL.</v>
          </cell>
          <cell r="C2878" t="str">
            <v>UN</v>
          </cell>
          <cell r="D2878">
            <v>0</v>
          </cell>
        </row>
        <row r="2879">
          <cell r="A2879" t="str">
            <v>201703</v>
          </cell>
          <cell r="B2879" t="str">
            <v>DIAMETRO  9 5/8 X 4 1/2 POL.</v>
          </cell>
          <cell r="C2879" t="str">
            <v>UN</v>
          </cell>
          <cell r="D2879">
            <v>0</v>
          </cell>
        </row>
        <row r="2880">
          <cell r="A2880" t="str">
            <v>201704</v>
          </cell>
          <cell r="B2880" t="str">
            <v>DIAMETRO  9 5/8 X 5 1/2 POL.</v>
          </cell>
          <cell r="C2880" t="str">
            <v>UN</v>
          </cell>
          <cell r="D2880">
            <v>0</v>
          </cell>
        </row>
        <row r="2881">
          <cell r="A2881" t="str">
            <v>201705</v>
          </cell>
          <cell r="B2881" t="str">
            <v>DIAMETRO 10 3/4 X 5 1/2 POL.</v>
          </cell>
          <cell r="C2881" t="str">
            <v>UN</v>
          </cell>
          <cell r="D2881">
            <v>0</v>
          </cell>
        </row>
        <row r="2882">
          <cell r="A2882" t="str">
            <v>201706</v>
          </cell>
          <cell r="B2882" t="str">
            <v>DIAMETRO 13 3/8 X 5 1/2 POL.</v>
          </cell>
          <cell r="C2882" t="str">
            <v>UN</v>
          </cell>
          <cell r="D2882">
            <v>0</v>
          </cell>
        </row>
        <row r="2883">
          <cell r="A2883" t="str">
            <v>201707</v>
          </cell>
          <cell r="B2883" t="str">
            <v>DIAMETRO 16 X 5 1/2 POL.</v>
          </cell>
          <cell r="C2883" t="str">
            <v>UN</v>
          </cell>
          <cell r="D2883">
            <v>0</v>
          </cell>
        </row>
        <row r="2884">
          <cell r="A2884" t="str">
            <v>201708</v>
          </cell>
          <cell r="B2884" t="str">
            <v>DIAMETRO 20 X 5 1/2 POL.</v>
          </cell>
          <cell r="C2884" t="str">
            <v>UN</v>
          </cell>
          <cell r="D2884">
            <v>0</v>
          </cell>
        </row>
        <row r="2885">
          <cell r="A2885" t="str">
            <v>201709</v>
          </cell>
          <cell r="B2885" t="str">
            <v>DIAMETRO 6 5/8 X 4 1/2 POL.</v>
          </cell>
          <cell r="C2885" t="str">
            <v>UN</v>
          </cell>
          <cell r="D2885">
            <v>0</v>
          </cell>
        </row>
        <row r="2887">
          <cell r="A2887" t="str">
            <v>201800</v>
          </cell>
          <cell r="B2887" t="str">
            <v>FILTROS ESPIRALADOS, PERFIL V, GALVANIZADOS</v>
          </cell>
        </row>
        <row r="2888">
          <cell r="A2888" t="str">
            <v>201801</v>
          </cell>
          <cell r="B2888" t="str">
            <v>DIAMETRO 356 MM (14 POL.)</v>
          </cell>
          <cell r="C2888" t="str">
            <v>M</v>
          </cell>
          <cell r="D2888">
            <v>728.62</v>
          </cell>
        </row>
        <row r="2889">
          <cell r="A2889" t="str">
            <v>201802</v>
          </cell>
          <cell r="B2889" t="str">
            <v>DIAMETRO 305 MM (12 POL.)</v>
          </cell>
          <cell r="C2889" t="str">
            <v>M</v>
          </cell>
          <cell r="D2889">
            <v>610.41</v>
          </cell>
        </row>
        <row r="2890">
          <cell r="A2890" t="str">
            <v>201803</v>
          </cell>
          <cell r="B2890" t="str">
            <v>DIAMETRO 254 MM (10 POL.)</v>
          </cell>
          <cell r="C2890" t="str">
            <v>M</v>
          </cell>
          <cell r="D2890">
            <v>499.24</v>
          </cell>
        </row>
        <row r="2891">
          <cell r="A2891" t="str">
            <v>201804</v>
          </cell>
          <cell r="B2891" t="str">
            <v>DIAMETRO 203 MM ( 8 POL.)</v>
          </cell>
          <cell r="C2891" t="str">
            <v>M</v>
          </cell>
          <cell r="D2891">
            <v>372.26</v>
          </cell>
        </row>
        <row r="2892">
          <cell r="A2892" t="str">
            <v>201805</v>
          </cell>
          <cell r="B2892" t="str">
            <v>DIAMETRO 152 MM ( 6 POL.)</v>
          </cell>
          <cell r="C2892" t="str">
            <v>M</v>
          </cell>
          <cell r="D2892">
            <v>224.21</v>
          </cell>
        </row>
        <row r="2894">
          <cell r="A2894" t="str">
            <v>201900</v>
          </cell>
          <cell r="B2894" t="str">
            <v>FILTROS ESPIRALADOS, PERFIL V, GALVANIZADOS - REFORCADOS</v>
          </cell>
        </row>
        <row r="2895">
          <cell r="A2895" t="str">
            <v>201901</v>
          </cell>
          <cell r="B2895" t="str">
            <v>DIAMETRO 356 MM (14 POL.)</v>
          </cell>
          <cell r="C2895" t="str">
            <v>M</v>
          </cell>
          <cell r="D2895">
            <v>776.97</v>
          </cell>
        </row>
        <row r="2896">
          <cell r="A2896" t="str">
            <v>201902</v>
          </cell>
          <cell r="B2896" t="str">
            <v>DIAMETRO 305 MM (12 POL.)</v>
          </cell>
          <cell r="C2896" t="str">
            <v>M</v>
          </cell>
          <cell r="D2896">
            <v>649.37</v>
          </cell>
        </row>
        <row r="2897">
          <cell r="A2897" t="str">
            <v>201903</v>
          </cell>
          <cell r="B2897" t="str">
            <v>DIAMETRO 254 MM (10 POL.)</v>
          </cell>
          <cell r="C2897" t="str">
            <v>M</v>
          </cell>
          <cell r="D2897">
            <v>555.66</v>
          </cell>
        </row>
        <row r="2898">
          <cell r="A2898" t="str">
            <v>201904</v>
          </cell>
          <cell r="B2898" t="str">
            <v>DIAMETRO 203 MM ( 8 POL.)</v>
          </cell>
          <cell r="C2898" t="str">
            <v>M</v>
          </cell>
          <cell r="D2898">
            <v>435.4</v>
          </cell>
        </row>
        <row r="2899">
          <cell r="A2899" t="str">
            <v>201905</v>
          </cell>
          <cell r="B2899" t="str">
            <v>DIAMETRO 152 MM ( 6 POL.)</v>
          </cell>
          <cell r="C2899" t="str">
            <v>M</v>
          </cell>
          <cell r="D2899">
            <v>314.20999999999998</v>
          </cell>
        </row>
        <row r="2901">
          <cell r="A2901" t="str">
            <v>202000</v>
          </cell>
          <cell r="B2901" t="str">
            <v>FILTROS ESPIRALADOS, PERFIL V, GALVANIZADOS - SUPER-REFORCADOS</v>
          </cell>
        </row>
        <row r="2902">
          <cell r="A2902" t="str">
            <v>202001</v>
          </cell>
          <cell r="B2902" t="str">
            <v>DIAMETRO 356 MM (14 POL.)</v>
          </cell>
          <cell r="C2902" t="str">
            <v>M</v>
          </cell>
          <cell r="D2902">
            <v>798.61</v>
          </cell>
        </row>
        <row r="2903">
          <cell r="A2903" t="str">
            <v>202002</v>
          </cell>
          <cell r="B2903" t="str">
            <v>DIAMETRO 305 MM (12 POL.)</v>
          </cell>
          <cell r="C2903" t="str">
            <v>M</v>
          </cell>
          <cell r="D2903">
            <v>696.38</v>
          </cell>
        </row>
        <row r="2904">
          <cell r="A2904" t="str">
            <v>202003</v>
          </cell>
          <cell r="B2904" t="str">
            <v>DIAMETRO 254 MM (10 POL.)</v>
          </cell>
          <cell r="C2904" t="str">
            <v>M</v>
          </cell>
          <cell r="D2904">
            <v>590.58000000000004</v>
          </cell>
        </row>
        <row r="2905">
          <cell r="A2905" t="str">
            <v>202004</v>
          </cell>
          <cell r="B2905" t="str">
            <v>DIAMETRO 203 MM ( 8 POL.)</v>
          </cell>
          <cell r="C2905" t="str">
            <v>M</v>
          </cell>
          <cell r="D2905">
            <v>485.31</v>
          </cell>
        </row>
        <row r="2906">
          <cell r="A2906" t="str">
            <v>202005</v>
          </cell>
          <cell r="B2906" t="str">
            <v>DIAMETRO 152 MM ( 6 POL.)</v>
          </cell>
          <cell r="C2906" t="str">
            <v>M</v>
          </cell>
          <cell r="D2906">
            <v>361.22</v>
          </cell>
        </row>
        <row r="2908">
          <cell r="A2908" t="str">
            <v>202100</v>
          </cell>
          <cell r="B2908" t="str">
            <v>FILTROS ESPIRALADOS, PERFIL V, GALVANIZADOS - HIPER-REFORCADOS</v>
          </cell>
        </row>
        <row r="2909">
          <cell r="A2909" t="str">
            <v>202101</v>
          </cell>
          <cell r="B2909" t="str">
            <v>DIAMETRO 356 MM (14 POL.)</v>
          </cell>
          <cell r="C2909" t="str">
            <v>M</v>
          </cell>
          <cell r="D2909">
            <v>873.57</v>
          </cell>
        </row>
        <row r="2910">
          <cell r="A2910" t="str">
            <v>202102</v>
          </cell>
          <cell r="B2910" t="str">
            <v>DIAMETRO 305 MM (12 POL.)</v>
          </cell>
          <cell r="C2910" t="str">
            <v>M</v>
          </cell>
          <cell r="D2910">
            <v>823.41</v>
          </cell>
        </row>
        <row r="2911">
          <cell r="A2911" t="str">
            <v>202103</v>
          </cell>
          <cell r="B2911" t="str">
            <v>DIAMETRO 254 MM (10 POL.)</v>
          </cell>
          <cell r="C2911" t="str">
            <v>M</v>
          </cell>
          <cell r="D2911">
            <v>680.6</v>
          </cell>
        </row>
        <row r="2912">
          <cell r="A2912" t="str">
            <v>202104</v>
          </cell>
          <cell r="B2912" t="str">
            <v>DIAMETRO 203 MM ( 8 POL.)</v>
          </cell>
          <cell r="C2912" t="str">
            <v>M</v>
          </cell>
          <cell r="D2912">
            <v>530.33000000000004</v>
          </cell>
        </row>
        <row r="2913">
          <cell r="A2913" t="str">
            <v>202105</v>
          </cell>
          <cell r="B2913" t="str">
            <v>DIAMETRO 152 MM ( 6 POL.)</v>
          </cell>
          <cell r="C2913" t="str">
            <v>M</v>
          </cell>
          <cell r="D2913">
            <v>432.88</v>
          </cell>
        </row>
        <row r="2915">
          <cell r="A2915" t="str">
            <v>202200</v>
          </cell>
          <cell r="B2915" t="str">
            <v>FILTROS ESPIRALADOS, PERFIL V, GALVANIZADOS - JAQUETADOS - SOBRE TUBOS API 5A</v>
          </cell>
        </row>
        <row r="2916">
          <cell r="A2916" t="str">
            <v>202201</v>
          </cell>
          <cell r="B2916" t="str">
            <v>720/520 FUROS/METROS: DIAMETRO 8 5/8 POL.</v>
          </cell>
          <cell r="C2916" t="str">
            <v>M</v>
          </cell>
          <cell r="D2916">
            <v>834.38</v>
          </cell>
        </row>
        <row r="2917">
          <cell r="A2917" t="str">
            <v>202202</v>
          </cell>
          <cell r="B2917" t="str">
            <v>600 FUROS/METROS: DIAMETRO 6 5/8 POL.</v>
          </cell>
          <cell r="C2917" t="str">
            <v>M</v>
          </cell>
          <cell r="D2917">
            <v>613.11</v>
          </cell>
        </row>
        <row r="2918">
          <cell r="A2918" t="str">
            <v>202203</v>
          </cell>
          <cell r="B2918" t="str">
            <v>840 FUROS/METROS: DIAMETRO 10 3/4 POL.</v>
          </cell>
          <cell r="C2918" t="str">
            <v>M</v>
          </cell>
          <cell r="D2918">
            <v>1149.6500000000001</v>
          </cell>
        </row>
        <row r="2920">
          <cell r="A2920" t="str">
            <v>202300</v>
          </cell>
          <cell r="B2920" t="str">
            <v>FILTROS EM PVC RIGIDO, NERVURADO, DIN 4925</v>
          </cell>
        </row>
        <row r="2921">
          <cell r="A2921" t="str">
            <v>202301</v>
          </cell>
          <cell r="B2921" t="str">
            <v>DIAMETRO 250 MM (10 POL.) - STANDARD</v>
          </cell>
          <cell r="C2921" t="str">
            <v>M</v>
          </cell>
          <cell r="D2921">
            <v>207.73</v>
          </cell>
        </row>
        <row r="2922">
          <cell r="A2922" t="str">
            <v>202302</v>
          </cell>
          <cell r="B2922" t="str">
            <v>DIAMETRO 206 MM ( 8 POL.) - STANDARD</v>
          </cell>
          <cell r="C2922" t="str">
            <v>M</v>
          </cell>
          <cell r="D2922">
            <v>157.88999999999999</v>
          </cell>
        </row>
        <row r="2923">
          <cell r="A2923" t="str">
            <v>202303</v>
          </cell>
          <cell r="B2923" t="str">
            <v>DIAMETRO 154 MM ( 6 POL.) - STANDARD</v>
          </cell>
          <cell r="C2923" t="str">
            <v>M</v>
          </cell>
          <cell r="D2923">
            <v>113.08</v>
          </cell>
        </row>
        <row r="2924">
          <cell r="A2924" t="str">
            <v>202304</v>
          </cell>
          <cell r="B2924" t="str">
            <v>DIAMETRO 250 MM (10 POL.) - REFORCADO</v>
          </cell>
          <cell r="C2924" t="str">
            <v>M</v>
          </cell>
          <cell r="D2924">
            <v>218.41</v>
          </cell>
        </row>
        <row r="2925">
          <cell r="A2925" t="str">
            <v>202305</v>
          </cell>
          <cell r="B2925" t="str">
            <v>DIAMETRO 200 MM ( 8 POL.) - REFORCADO</v>
          </cell>
          <cell r="C2925" t="str">
            <v>M</v>
          </cell>
          <cell r="D2925">
            <v>159</v>
          </cell>
        </row>
        <row r="2926">
          <cell r="A2926" t="str">
            <v>202306</v>
          </cell>
          <cell r="B2926" t="str">
            <v>DIAMETRO 150 MM ( 6 POL.) - REFORCADO</v>
          </cell>
          <cell r="C2926" t="str">
            <v>M</v>
          </cell>
          <cell r="D2926">
            <v>105.4</v>
          </cell>
        </row>
        <row r="2928">
          <cell r="A2928">
            <v>202400</v>
          </cell>
          <cell r="B2928" t="str">
            <v>FILTROS ESTAMPADOS, TIPO NOLD, PRETOS</v>
          </cell>
        </row>
        <row r="2929">
          <cell r="A2929" t="str">
            <v>202401</v>
          </cell>
          <cell r="B2929" t="str">
            <v>DIAMETRO 203 MM (8 POL.)</v>
          </cell>
          <cell r="C2929" t="str">
            <v>M</v>
          </cell>
          <cell r="D2929">
            <v>78.209999999999994</v>
          </cell>
        </row>
        <row r="2930">
          <cell r="A2930" t="str">
            <v>202402</v>
          </cell>
          <cell r="B2930" t="str">
            <v>DIAMETRO 152 MM (6 POL.)</v>
          </cell>
          <cell r="C2930" t="str">
            <v>M</v>
          </cell>
          <cell r="D2930">
            <v>63.93</v>
          </cell>
        </row>
        <row r="2932">
          <cell r="A2932" t="str">
            <v>202500</v>
          </cell>
          <cell r="B2932" t="str">
            <v>PRE-FILTROS</v>
          </cell>
        </row>
        <row r="2933">
          <cell r="A2933" t="str">
            <v>202501</v>
          </cell>
          <cell r="B2933" t="str">
            <v>TIPO JACAREI - SUB-ARREDONDADO - (CIRCULACAO D'AGUA) - (1,5 T/M3)</v>
          </cell>
          <cell r="C2933" t="str">
            <v>M3</v>
          </cell>
          <cell r="D2933">
            <v>854.79</v>
          </cell>
        </row>
        <row r="2934">
          <cell r="A2934" t="str">
            <v>202502</v>
          </cell>
          <cell r="B2934" t="str">
            <v>TIPO PEROLA - ARREDONDADO - (CIRCULACAO D'AGUA NO CONTRA-FLUXO) - (1,5 T/M3)</v>
          </cell>
          <cell r="C2934" t="str">
            <v>M3</v>
          </cell>
          <cell r="D2934">
            <v>1230.56</v>
          </cell>
        </row>
        <row r="2935">
          <cell r="A2935" t="str">
            <v>202503</v>
          </cell>
          <cell r="B2935" t="str">
            <v>TIPO PEROLA - ARREDONDADO - (CIRCULACAO REVERSA) - EQ. DE 301 A 1000 M (1,5 T/M3)</v>
          </cell>
          <cell r="C2935" t="str">
            <v>M3</v>
          </cell>
          <cell r="D2935">
            <v>1397.21</v>
          </cell>
        </row>
        <row r="2936">
          <cell r="A2936" t="str">
            <v>202504</v>
          </cell>
          <cell r="B2936" t="str">
            <v>TIPO PEROLA - ARREDONDADO - (CIRCULACAO REVERSA) - EQ. ACIMA DE 1001 M(1,5 T/M3)</v>
          </cell>
          <cell r="C2936" t="str">
            <v>M3</v>
          </cell>
          <cell r="D2936">
            <v>1497.08</v>
          </cell>
        </row>
        <row r="2938">
          <cell r="A2938" t="str">
            <v>202600</v>
          </cell>
          <cell r="B2938" t="str">
            <v>DESENVOLVIMENTO</v>
          </cell>
        </row>
        <row r="2939">
          <cell r="A2939" t="str">
            <v>202601</v>
          </cell>
          <cell r="B2939" t="str">
            <v>COM COMPRESSOR 175 LB/POL.2</v>
          </cell>
          <cell r="C2939" t="str">
            <v>H</v>
          </cell>
          <cell r="D2939">
            <v>84.12</v>
          </cell>
        </row>
        <row r="2940">
          <cell r="A2940" t="str">
            <v>202602</v>
          </cell>
          <cell r="B2940" t="str">
            <v>COM COMPRESSOR 250 LB/POL.2</v>
          </cell>
          <cell r="C2940" t="str">
            <v>H</v>
          </cell>
          <cell r="D2940">
            <v>88.11</v>
          </cell>
        </row>
        <row r="2941">
          <cell r="A2941" t="str">
            <v>202603</v>
          </cell>
          <cell r="B2941" t="str">
            <v>COM PLUNGE OU PISTAO COM VALVULA</v>
          </cell>
          <cell r="C2941" t="str">
            <v>H</v>
          </cell>
          <cell r="D2941">
            <v>77.19</v>
          </cell>
        </row>
        <row r="2942">
          <cell r="A2942" t="str">
            <v>202604</v>
          </cell>
          <cell r="B2942" t="str">
            <v>COM BOMBA SUBMERSA ATE 20 HP</v>
          </cell>
          <cell r="C2942" t="str">
            <v>H</v>
          </cell>
          <cell r="D2942">
            <v>96.22</v>
          </cell>
        </row>
        <row r="2943">
          <cell r="A2943" t="str">
            <v>202605</v>
          </cell>
          <cell r="B2943" t="str">
            <v>COM BOMBA SUBMERSA DE  20,1 A  35 HP</v>
          </cell>
          <cell r="C2943" t="str">
            <v>H</v>
          </cell>
          <cell r="D2943">
            <v>118.76</v>
          </cell>
        </row>
        <row r="2944">
          <cell r="A2944" t="str">
            <v>202606</v>
          </cell>
          <cell r="B2944" t="str">
            <v>COM BOMBA SUBMERSA DE  35,1 A  60 HP</v>
          </cell>
          <cell r="C2944" t="str">
            <v>H</v>
          </cell>
          <cell r="D2944">
            <v>148.6</v>
          </cell>
        </row>
        <row r="2945">
          <cell r="A2945" t="str">
            <v>202607</v>
          </cell>
          <cell r="B2945" t="str">
            <v>COM BOMBA SUBMERSA DE  60,1 A  90 HP</v>
          </cell>
          <cell r="C2945" t="str">
            <v>H</v>
          </cell>
          <cell r="D2945">
            <v>159.81</v>
          </cell>
        </row>
        <row r="2946">
          <cell r="A2946" t="str">
            <v>202608</v>
          </cell>
          <cell r="B2946" t="str">
            <v>COM BOMBA SUBMERSA DE  90,1 A 120 HP</v>
          </cell>
          <cell r="C2946" t="str">
            <v>H</v>
          </cell>
          <cell r="D2946">
            <v>162.28</v>
          </cell>
        </row>
        <row r="2947">
          <cell r="A2947" t="str">
            <v>202609</v>
          </cell>
          <cell r="B2947" t="str">
            <v>COM BOMBA SUBMERSA DE 120,1 A 150 HP</v>
          </cell>
          <cell r="C2947" t="str">
            <v>H</v>
          </cell>
          <cell r="D2947">
            <v>167.27</v>
          </cell>
        </row>
        <row r="2948">
          <cell r="A2948" t="str">
            <v>202610</v>
          </cell>
          <cell r="B2948" t="str">
            <v>COM BOMBA SUBMERSA DE 150,1 A 180 HP</v>
          </cell>
          <cell r="C2948" t="str">
            <v>H</v>
          </cell>
          <cell r="D2948">
            <v>171.57</v>
          </cell>
        </row>
        <row r="2949">
          <cell r="A2949" t="str">
            <v>202611</v>
          </cell>
          <cell r="B2949" t="str">
            <v>COM BOMBA SUBMERSA DE 180,1 A 210 HP</v>
          </cell>
          <cell r="C2949" t="str">
            <v>H</v>
          </cell>
          <cell r="D2949">
            <v>176.89</v>
          </cell>
        </row>
        <row r="2950">
          <cell r="A2950" t="str">
            <v>202612</v>
          </cell>
          <cell r="B2950" t="str">
            <v>COM BOMBA SUBMERSA DE 210,1 A 250 HP</v>
          </cell>
          <cell r="C2950" t="str">
            <v>H</v>
          </cell>
          <cell r="D2950">
            <v>198.03</v>
          </cell>
        </row>
        <row r="2951">
          <cell r="A2951" t="str">
            <v>202613</v>
          </cell>
          <cell r="B2951" t="str">
            <v>COM BOMBA EIXO PROLONGADO ATE 500 HP - EQ. DE 301 A 1000 M</v>
          </cell>
          <cell r="C2951" t="str">
            <v>H</v>
          </cell>
          <cell r="D2951">
            <v>539.79</v>
          </cell>
        </row>
        <row r="2952">
          <cell r="A2952" t="str">
            <v>202614</v>
          </cell>
          <cell r="B2952" t="str">
            <v>COM BOMBA EIXO PROLONGADO ATE 500 HP - EQ. ACIMA DE 1001 M</v>
          </cell>
          <cell r="C2952" t="str">
            <v>H</v>
          </cell>
          <cell r="D2952">
            <v>619.39</v>
          </cell>
        </row>
        <row r="2954">
          <cell r="A2954" t="str">
            <v>202700</v>
          </cell>
          <cell r="B2954" t="str">
            <v>ENSAIOS DE VAZAO COM BOMBA</v>
          </cell>
        </row>
        <row r="2955">
          <cell r="A2955" t="str">
            <v>202701</v>
          </cell>
          <cell r="B2955" t="str">
            <v>SUBMERSA ATE 20 HP</v>
          </cell>
          <cell r="C2955" t="str">
            <v>H</v>
          </cell>
          <cell r="D2955">
            <v>96.22</v>
          </cell>
        </row>
        <row r="2956">
          <cell r="A2956" t="str">
            <v>202702</v>
          </cell>
          <cell r="B2956" t="str">
            <v>SUBMERSA DE  20,1 A  35 HP</v>
          </cell>
          <cell r="C2956" t="str">
            <v>H</v>
          </cell>
          <cell r="D2956">
            <v>118.76</v>
          </cell>
        </row>
        <row r="2957">
          <cell r="A2957" t="str">
            <v>202703</v>
          </cell>
          <cell r="B2957" t="str">
            <v>SUBMERSA DE  35,1 A  60 HP</v>
          </cell>
          <cell r="C2957" t="str">
            <v>H</v>
          </cell>
          <cell r="D2957">
            <v>148.6</v>
          </cell>
        </row>
        <row r="2958">
          <cell r="A2958" t="str">
            <v>202704</v>
          </cell>
          <cell r="B2958" t="str">
            <v>SUBMERSA DE  60,1 A  90 HP</v>
          </cell>
          <cell r="C2958" t="str">
            <v>H</v>
          </cell>
          <cell r="D2958">
            <v>159.81</v>
          </cell>
        </row>
        <row r="2959">
          <cell r="A2959" t="str">
            <v>202705</v>
          </cell>
          <cell r="B2959" t="str">
            <v>SUBMERSA DE  90,1 A 120 HP</v>
          </cell>
          <cell r="C2959" t="str">
            <v>H</v>
          </cell>
          <cell r="D2959">
            <v>162.28</v>
          </cell>
        </row>
        <row r="2960">
          <cell r="A2960" t="str">
            <v>202706</v>
          </cell>
          <cell r="B2960" t="str">
            <v>SUBMERSA DE 120,1 A 150 HP</v>
          </cell>
          <cell r="C2960" t="str">
            <v>H</v>
          </cell>
          <cell r="D2960">
            <v>167.27</v>
          </cell>
        </row>
        <row r="2961">
          <cell r="A2961" t="str">
            <v>202707</v>
          </cell>
          <cell r="B2961" t="str">
            <v>SUBMERSA DE 150,1 A 180 HP</v>
          </cell>
          <cell r="C2961" t="str">
            <v>H</v>
          </cell>
          <cell r="D2961">
            <v>171.57</v>
          </cell>
        </row>
        <row r="2962">
          <cell r="A2962" t="str">
            <v>202708</v>
          </cell>
          <cell r="B2962" t="str">
            <v>SUBMERSA DE 180,1 A 210 HP</v>
          </cell>
          <cell r="C2962" t="str">
            <v>H</v>
          </cell>
          <cell r="D2962">
            <v>176.89</v>
          </cell>
        </row>
        <row r="2963">
          <cell r="A2963" t="str">
            <v>202709</v>
          </cell>
          <cell r="B2963" t="str">
            <v>SUBMERSA DE 210,1 A 250 HP</v>
          </cell>
          <cell r="C2963" t="str">
            <v>H</v>
          </cell>
          <cell r="D2963">
            <v>198.03</v>
          </cell>
        </row>
        <row r="2964">
          <cell r="A2964" t="str">
            <v>202710</v>
          </cell>
          <cell r="B2964" t="str">
            <v>EIXO PROLONGADO ATE 500 HP - EQ. DE 301 A 1000 M</v>
          </cell>
          <cell r="C2964" t="str">
            <v>H</v>
          </cell>
          <cell r="D2964">
            <v>539.79</v>
          </cell>
        </row>
        <row r="2965">
          <cell r="A2965" t="str">
            <v>202711</v>
          </cell>
          <cell r="B2965" t="str">
            <v>EIXO PROLONGADO ATE 500 HP - EQ. ACIMA DE 1001 M</v>
          </cell>
          <cell r="C2965" t="str">
            <v>H</v>
          </cell>
          <cell r="D2965">
            <v>619.39</v>
          </cell>
        </row>
        <row r="2967">
          <cell r="A2967" t="str">
            <v>202800</v>
          </cell>
          <cell r="B2967" t="str">
            <v>PRODUTOS QUIMICOS</v>
          </cell>
        </row>
        <row r="2968">
          <cell r="A2968" t="str">
            <v>202801</v>
          </cell>
          <cell r="B2968" t="str">
            <v>DISPERSANTE (HEXAMETAFOSFATO DE SODIO, DISPERGEL OU SIMILAR)</v>
          </cell>
          <cell r="C2968" t="str">
            <v>KG</v>
          </cell>
          <cell r="D2968">
            <v>7.63</v>
          </cell>
        </row>
        <row r="2970">
          <cell r="A2970" t="str">
            <v>202900</v>
          </cell>
          <cell r="B2970" t="str">
            <v>FLUIDO</v>
          </cell>
        </row>
        <row r="2971">
          <cell r="A2971" t="str">
            <v>202901</v>
          </cell>
          <cell r="B2971" t="str">
            <v>PARA PERFURACAO (DMP 2000, S 1500 OU SIMILAR)</v>
          </cell>
          <cell r="C2971" t="str">
            <v>KG</v>
          </cell>
          <cell r="D2971">
            <v>23.46</v>
          </cell>
        </row>
        <row r="2973">
          <cell r="A2973" t="str">
            <v>203000</v>
          </cell>
          <cell r="B2973" t="str">
            <v>ENDOSCOPIA (PERFILAGEM OPTICA)</v>
          </cell>
        </row>
        <row r="2974">
          <cell r="A2974" t="str">
            <v>203001</v>
          </cell>
          <cell r="B2974" t="str">
            <v>PERFILAGEM OPTICA ATE 200 M DE PROFUNDIDADE</v>
          </cell>
          <cell r="C2974" t="str">
            <v>M</v>
          </cell>
          <cell r="D2974">
            <v>19.95</v>
          </cell>
        </row>
        <row r="2975">
          <cell r="A2975" t="str">
            <v>203002</v>
          </cell>
          <cell r="B2975" t="str">
            <v>PERFILAGEM OPTICA DE 201 A   400 M DE PROFUNDIDADE</v>
          </cell>
          <cell r="C2975" t="str">
            <v>M</v>
          </cell>
          <cell r="D2975">
            <v>19.95</v>
          </cell>
        </row>
        <row r="2976">
          <cell r="A2976" t="str">
            <v>203003</v>
          </cell>
          <cell r="B2976" t="str">
            <v>PERFILAGEM OPTICA DE 401 A   600 M DE PROFUNDIDADE</v>
          </cell>
          <cell r="C2976" t="str">
            <v>M</v>
          </cell>
          <cell r="D2976">
            <v>19.95</v>
          </cell>
        </row>
        <row r="2977">
          <cell r="A2977" t="str">
            <v>203004</v>
          </cell>
          <cell r="B2977" t="str">
            <v>PERFILAGEM OPTICA DE 601 A   800 M DE PROFUNDIDADE</v>
          </cell>
          <cell r="C2977" t="str">
            <v>M</v>
          </cell>
          <cell r="D2977">
            <v>19.95</v>
          </cell>
        </row>
        <row r="2978">
          <cell r="A2978" t="str">
            <v>203005</v>
          </cell>
          <cell r="B2978" t="str">
            <v>PERFILAGEM OPTICA DE 801 A 1.000 M DE PROFUNDIDADE</v>
          </cell>
          <cell r="C2978" t="str">
            <v>M</v>
          </cell>
          <cell r="D2978">
            <v>19.95</v>
          </cell>
        </row>
        <row r="2979">
          <cell r="A2979" t="str">
            <v>203006</v>
          </cell>
          <cell r="B2979" t="str">
            <v>PERFILAGEM OPTICA ACIMA DE 1.001 M DE PROFUNDIDADE</v>
          </cell>
          <cell r="C2979" t="str">
            <v>M</v>
          </cell>
          <cell r="D2979">
            <v>19.95</v>
          </cell>
        </row>
        <row r="2980">
          <cell r="A2980" t="str">
            <v>203007</v>
          </cell>
          <cell r="B2980" t="str">
            <v>TAXA DE TRANSPORTE</v>
          </cell>
          <cell r="C2980" t="str">
            <v>KM</v>
          </cell>
          <cell r="D2980">
            <v>1.59</v>
          </cell>
        </row>
        <row r="2982">
          <cell r="A2982">
            <v>204000</v>
          </cell>
          <cell r="B2982" t="str">
            <v>REVESTIMENTO - TUBO DE ACO LISO</v>
          </cell>
        </row>
        <row r="2983">
          <cell r="A2983">
            <v>204001</v>
          </cell>
          <cell r="B2983" t="str">
            <v>SCH.10, 147,36 KG/M:DIAM.762 MM(30 POL.) - EQ. DE 301 A 1000 M</v>
          </cell>
          <cell r="C2983" t="str">
            <v>M</v>
          </cell>
          <cell r="D2983">
            <v>774.48</v>
          </cell>
        </row>
        <row r="2984">
          <cell r="A2984">
            <v>204002</v>
          </cell>
          <cell r="B2984" t="str">
            <v>SCH.10, 147,36 KG/M:DIAM.762 MM (30 POL.) - EQ. ACIMA DE 1001 M</v>
          </cell>
          <cell r="C2984" t="str">
            <v>M</v>
          </cell>
          <cell r="D2984">
            <v>800.48</v>
          </cell>
        </row>
        <row r="2985">
          <cell r="A2985">
            <v>204003</v>
          </cell>
          <cell r="B2985" t="str">
            <v>SCH.10, 137,42 KG/M:DIAM.711 MM (28 POL.) - EQ. DE 301 A 1000 M</v>
          </cell>
          <cell r="C2985" t="str">
            <v>M</v>
          </cell>
          <cell r="D2985">
            <v>728.9</v>
          </cell>
        </row>
        <row r="2986">
          <cell r="A2986">
            <v>204004</v>
          </cell>
          <cell r="B2986" t="str">
            <v>SCH.10, 137,42 KG/M:DIAM. 711 MM (28 POL.) - EQ. ACIMA DE 1001 M</v>
          </cell>
          <cell r="C2986" t="str">
            <v>M</v>
          </cell>
          <cell r="D2986">
            <v>754.56</v>
          </cell>
        </row>
        <row r="2987">
          <cell r="A2987">
            <v>204005</v>
          </cell>
          <cell r="B2987" t="str">
            <v>SCH.10, 127,50 KG/M:DIAM. 660 MM (26 POL.) - EQ. DE 301 A 1000 M</v>
          </cell>
          <cell r="C2987" t="str">
            <v>M</v>
          </cell>
          <cell r="D2987">
            <v>681.43</v>
          </cell>
        </row>
        <row r="2988">
          <cell r="A2988">
            <v>204006</v>
          </cell>
          <cell r="B2988" t="str">
            <v>SCH.10, 127,50 KG/M:DIAM. 660 MM (26 POL.) - EQ. ACIMA DE 1001 M</v>
          </cell>
          <cell r="C2988" t="str">
            <v>M</v>
          </cell>
          <cell r="D2988">
            <v>706.68</v>
          </cell>
        </row>
        <row r="2989">
          <cell r="A2989">
            <v>204007</v>
          </cell>
          <cell r="B2989" t="str">
            <v>SCH.10, 94,45 KG/M:DIAM. 609 MM (24 POL.) - EQ. DE 301 A 1000 M</v>
          </cell>
          <cell r="C2989" t="str">
            <v>M</v>
          </cell>
          <cell r="D2989">
            <v>524.61</v>
          </cell>
        </row>
        <row r="2990">
          <cell r="A2990">
            <v>204008</v>
          </cell>
          <cell r="B2990" t="str">
            <v>SCH.10, 94,45 KG/M:DIAM.609 MM (24 POL.) - EQ. ACIMA DE 1001 M</v>
          </cell>
          <cell r="C2990" t="str">
            <v>M</v>
          </cell>
          <cell r="D2990">
            <v>549.55999999999995</v>
          </cell>
        </row>
        <row r="2991">
          <cell r="A2991">
            <v>204009</v>
          </cell>
          <cell r="B2991" t="str">
            <v>SCH.10, 86,50 KG/M:DIAM.560 MM (22 POL.) - EQ. DE 301 A 1000 M</v>
          </cell>
          <cell r="C2991" t="str">
            <v>M</v>
          </cell>
          <cell r="D2991">
            <v>493.61</v>
          </cell>
        </row>
        <row r="2992">
          <cell r="A2992">
            <v>204010</v>
          </cell>
          <cell r="B2992" t="str">
            <v>SCH.10, 86,50 KG/M:DIAM. 560 MM (22 POL.) - EQ. ACIMA DE 1001 M</v>
          </cell>
          <cell r="C2992" t="str">
            <v>M</v>
          </cell>
          <cell r="D2992">
            <v>518.17999999999995</v>
          </cell>
        </row>
        <row r="2993">
          <cell r="A2993">
            <v>204011</v>
          </cell>
          <cell r="B2993" t="str">
            <v>SCH.10, 78,54 KG/M:DIAM.508 MM (20 POL.) - EQ. ATE 300 M</v>
          </cell>
          <cell r="C2993" t="str">
            <v>M</v>
          </cell>
          <cell r="D2993">
            <v>422.46</v>
          </cell>
        </row>
        <row r="2994">
          <cell r="A2994">
            <v>204012</v>
          </cell>
          <cell r="B2994" t="str">
            <v>SCH.10, 78,54 KG/M:DIAM. 508 MM (20 POL.) - EQ. DE 301 A 1000 M</v>
          </cell>
          <cell r="C2994" t="str">
            <v>M</v>
          </cell>
          <cell r="D2994">
            <v>453.46</v>
          </cell>
        </row>
        <row r="2995">
          <cell r="A2995">
            <v>204013</v>
          </cell>
          <cell r="B2995" t="str">
            <v>SCH.10, 78,54 KG/M:DIAM. 508 MM (20 POL.) - EQ. ACIMA DE 1001 M</v>
          </cell>
          <cell r="C2995" t="str">
            <v>M</v>
          </cell>
          <cell r="D2995">
            <v>477.73</v>
          </cell>
        </row>
        <row r="2996">
          <cell r="A2996">
            <v>204014</v>
          </cell>
          <cell r="B2996" t="str">
            <v>SCH.20, 117,07 KG/M:DIAM. 508 MM (20 POL.) - EQ. ATE 300 M</v>
          </cell>
          <cell r="C2996" t="str">
            <v>M</v>
          </cell>
          <cell r="D2996">
            <v>575.29999999999995</v>
          </cell>
        </row>
        <row r="2997">
          <cell r="A2997">
            <v>204015</v>
          </cell>
          <cell r="B2997" t="str">
            <v>SCH.20, 117,07 KG/M:DIAM. 508 MM (20 POL.) - EQ. DE 301 A 1000 M</v>
          </cell>
          <cell r="C2997" t="str">
            <v>M</v>
          </cell>
          <cell r="D2997">
            <v>606.29999999999995</v>
          </cell>
        </row>
        <row r="2998">
          <cell r="A2998">
            <v>204016</v>
          </cell>
          <cell r="B2998" t="str">
            <v>SCH.20, 117,07 KG/M:DIAM. 508 MM (20 POL.) - EQ. ACIMA DE 1001 M</v>
          </cell>
          <cell r="C2998" t="str">
            <v>M</v>
          </cell>
          <cell r="D2998">
            <v>630.57000000000005</v>
          </cell>
        </row>
        <row r="2999">
          <cell r="A2999">
            <v>204017</v>
          </cell>
          <cell r="B2999" t="str">
            <v>SCH.10, 70,59 KG/M:DIAM. 457 MM (18 POL.) - EQ. ATE 300 M</v>
          </cell>
          <cell r="C2999" t="str">
            <v>M</v>
          </cell>
          <cell r="D2999">
            <v>387.98</v>
          </cell>
        </row>
        <row r="3000">
          <cell r="A3000">
            <v>204018</v>
          </cell>
          <cell r="B3000" t="str">
            <v>SCH.10, 70,59 KG/M:DIAM. 457 MM (18 POL.) - EQ. DE 301 A 1000 M</v>
          </cell>
          <cell r="C3000" t="str">
            <v>M</v>
          </cell>
          <cell r="D3000">
            <v>418.6</v>
          </cell>
        </row>
        <row r="3001">
          <cell r="A3001">
            <v>204019</v>
          </cell>
          <cell r="B3001" t="str">
            <v>SCH.10, 70,59 KG/M:DIAM. 457 MM (18 POL.) - EQ. ACIMA DE 1001 M</v>
          </cell>
          <cell r="C3001" t="str">
            <v>M</v>
          </cell>
          <cell r="D3001">
            <v>442.54</v>
          </cell>
        </row>
        <row r="3002">
          <cell r="A3002">
            <v>204020</v>
          </cell>
          <cell r="B3002" t="str">
            <v>SCH.20, 87,79 KG/M:DIAM. 457 MM (18 POL.) - EQ. ATE 300 M</v>
          </cell>
          <cell r="C3002" t="str">
            <v>M</v>
          </cell>
          <cell r="D3002">
            <v>459.6</v>
          </cell>
        </row>
        <row r="3003">
          <cell r="A3003">
            <v>204021</v>
          </cell>
          <cell r="B3003" t="str">
            <v>SCH.20, 87,79 KG/M:DIAM. 457 MM (18 POL.) - EQ. DE 301 A 1000 M</v>
          </cell>
          <cell r="C3003" t="str">
            <v>M</v>
          </cell>
          <cell r="D3003">
            <v>490.22</v>
          </cell>
        </row>
        <row r="3004">
          <cell r="A3004">
            <v>204022</v>
          </cell>
          <cell r="B3004" t="str">
            <v>SCH.20, 87,79 KG/M:DIAM. 457 MM (18 POL.) - EQ. ACIMA DE 1001 M</v>
          </cell>
          <cell r="C3004" t="str">
            <v>M</v>
          </cell>
          <cell r="D3004">
            <v>514.16</v>
          </cell>
        </row>
        <row r="3005">
          <cell r="A3005">
            <v>204023</v>
          </cell>
          <cell r="B3005" t="str">
            <v>SCH.10, 62,63 KG/M:DIAM. 406 MM (16 POL.)</v>
          </cell>
          <cell r="C3005" t="str">
            <v>M</v>
          </cell>
          <cell r="D3005">
            <v>322.24</v>
          </cell>
        </row>
        <row r="3006">
          <cell r="A3006">
            <v>204024</v>
          </cell>
          <cell r="B3006" t="str">
            <v>SCH.20, 77,86 KG/M:DIAM. 406 MM (16 POL.)</v>
          </cell>
          <cell r="C3006" t="str">
            <v>M</v>
          </cell>
          <cell r="D3006">
            <v>380.87</v>
          </cell>
        </row>
        <row r="3007">
          <cell r="A3007">
            <v>204025</v>
          </cell>
          <cell r="B3007" t="str">
            <v>SCH.10, 54,68 KG/M:DIAM. 356 MM (14 POL.)</v>
          </cell>
          <cell r="C3007" t="str">
            <v>M</v>
          </cell>
          <cell r="D3007">
            <v>282.86</v>
          </cell>
        </row>
        <row r="3008">
          <cell r="A3008">
            <v>204026</v>
          </cell>
          <cell r="B3008" t="str">
            <v>SCH.20, 67,94 KG/M:DIAM. 356 MM (14 POL.)</v>
          </cell>
          <cell r="C3008" t="str">
            <v>M</v>
          </cell>
          <cell r="D3008">
            <v>344.85</v>
          </cell>
        </row>
        <row r="3009">
          <cell r="A3009">
            <v>204027</v>
          </cell>
          <cell r="B3009" t="str">
            <v>SCH.30, 81,28 KG/M:DIAM. 356 MM (14 POL.) - EQ. ATE 300 M</v>
          </cell>
          <cell r="C3009" t="str">
            <v>M</v>
          </cell>
          <cell r="D3009">
            <v>382.66</v>
          </cell>
        </row>
        <row r="3010">
          <cell r="A3010">
            <v>204028</v>
          </cell>
          <cell r="B3010" t="str">
            <v>SCH.30, 81,28 KG/M:DIAM. 356 MM (14 POL.) - EQ. DE 301 A 1000 M</v>
          </cell>
          <cell r="C3010" t="str">
            <v>M</v>
          </cell>
          <cell r="D3010">
            <v>407.64</v>
          </cell>
        </row>
        <row r="3011">
          <cell r="A3011">
            <v>204029</v>
          </cell>
          <cell r="B3011" t="str">
            <v>SCH.30, 81,28 KG/M:DIAM. 356 MM (14 POL.) - EQ. ACIMA DE 1001 M</v>
          </cell>
          <cell r="C3011" t="str">
            <v>M</v>
          </cell>
          <cell r="D3011">
            <v>427.23</v>
          </cell>
        </row>
        <row r="3012">
          <cell r="A3012">
            <v>204030</v>
          </cell>
          <cell r="B3012" t="str">
            <v>SCH.20, 49,72 KG/M:DIAM. 323 MM (12 3/4 POL.)</v>
          </cell>
          <cell r="C3012" t="str">
            <v>M</v>
          </cell>
          <cell r="D3012">
            <v>261.66000000000003</v>
          </cell>
        </row>
        <row r="3013">
          <cell r="A3013">
            <v>204031</v>
          </cell>
          <cell r="B3013" t="str">
            <v>SCH.30, 65,20 KG/M:DIAM. 323 MM (12 3/4 POL.)</v>
          </cell>
          <cell r="C3013" t="str">
            <v>M</v>
          </cell>
          <cell r="D3013">
            <v>315.48</v>
          </cell>
        </row>
        <row r="3014">
          <cell r="A3014">
            <v>204032</v>
          </cell>
          <cell r="B3014" t="str">
            <v>SCH.40, 79,74 KG/M:DIAM. 323 MM (12 3/4 POL.)</v>
          </cell>
          <cell r="C3014" t="str">
            <v>M</v>
          </cell>
          <cell r="D3014">
            <v>359.68</v>
          </cell>
        </row>
        <row r="3015">
          <cell r="A3015">
            <v>204033</v>
          </cell>
          <cell r="B3015" t="str">
            <v>37,57 KG/M: DIAM. 305 MM (12 POL.)</v>
          </cell>
          <cell r="C3015" t="str">
            <v>M</v>
          </cell>
          <cell r="D3015">
            <v>203.14</v>
          </cell>
        </row>
        <row r="3016">
          <cell r="A3016">
            <v>204034</v>
          </cell>
          <cell r="B3016" t="str">
            <v>31,59 KG/M:DIAM. 273 MM (10 3/4 POL.)</v>
          </cell>
          <cell r="C3016" t="str">
            <v>M</v>
          </cell>
          <cell r="D3016">
            <v>175.95</v>
          </cell>
        </row>
        <row r="3017">
          <cell r="A3017">
            <v>204035</v>
          </cell>
          <cell r="B3017" t="str">
            <v>SCH.20, 41,77 KG/M:DIAM. 273 MM (10 3/4 POL.)</v>
          </cell>
          <cell r="C3017" t="str">
            <v>M</v>
          </cell>
          <cell r="D3017">
            <v>216.81</v>
          </cell>
        </row>
        <row r="3018">
          <cell r="A3018">
            <v>204036</v>
          </cell>
          <cell r="B3018" t="str">
            <v>SCH.30, 51,00 KG/M:DIAM. 273 MM (10 3/4 POL.)</v>
          </cell>
          <cell r="C3018" t="str">
            <v>M</v>
          </cell>
          <cell r="D3018">
            <v>250.95</v>
          </cell>
        </row>
        <row r="3019">
          <cell r="A3019">
            <v>204037</v>
          </cell>
          <cell r="B3019" t="str">
            <v>SCH.40, 60,29 KG/M:DIAM. 273 MM (10 3/4 POL.)</v>
          </cell>
          <cell r="C3019" t="str">
            <v>M</v>
          </cell>
          <cell r="D3019">
            <v>312.39</v>
          </cell>
        </row>
        <row r="3020">
          <cell r="A3020">
            <v>204038</v>
          </cell>
          <cell r="B3020" t="str">
            <v>SCH.20, 33,31 KG/M, GALVANIZADO: DIAM. 203 MM (8 POL.)</v>
          </cell>
          <cell r="C3020" t="str">
            <v>M</v>
          </cell>
          <cell r="D3020">
            <v>187.76</v>
          </cell>
        </row>
        <row r="3021">
          <cell r="A3021">
            <v>204039</v>
          </cell>
          <cell r="B3021" t="str">
            <v>DIN 2440, 19,24 KG/M, GALVANIZADO : DIAM. 152 MM (6 POL.)</v>
          </cell>
          <cell r="C3021" t="str">
            <v>M</v>
          </cell>
          <cell r="D3021">
            <v>120.55</v>
          </cell>
        </row>
        <row r="3022">
          <cell r="A3022">
            <v>204040</v>
          </cell>
          <cell r="B3022" t="str">
            <v>DIN 2440, GALVANIZADO : DIAM. 38 MM (1 1/2 POL.)</v>
          </cell>
          <cell r="C3022" t="str">
            <v>M</v>
          </cell>
          <cell r="D3022">
            <v>17.43</v>
          </cell>
        </row>
        <row r="3023">
          <cell r="A3023">
            <v>204041</v>
          </cell>
          <cell r="B3023" t="str">
            <v>SCH.20, 49,72 KG/M, PRETO : DIAM. 305 MM (12 POL.)</v>
          </cell>
          <cell r="C3023" t="str">
            <v>M</v>
          </cell>
          <cell r="D3023">
            <v>209</v>
          </cell>
        </row>
        <row r="3024">
          <cell r="A3024">
            <v>204042</v>
          </cell>
          <cell r="B3024" t="str">
            <v>SCH.20, 41,77 KG/M, PRETO : DIAM. 254 MM (10 POL.)</v>
          </cell>
          <cell r="C3024" t="str">
            <v>M</v>
          </cell>
          <cell r="D3024">
            <v>188.3</v>
          </cell>
        </row>
        <row r="3025">
          <cell r="A3025">
            <v>204043</v>
          </cell>
          <cell r="B3025" t="str">
            <v>SCH.20, 33,31 KG/M, PRETO : DIAM. 203 MM (8 POL.)</v>
          </cell>
          <cell r="C3025" t="str">
            <v>M</v>
          </cell>
          <cell r="D3025">
            <v>148.99</v>
          </cell>
        </row>
        <row r="3026">
          <cell r="A3026">
            <v>204044</v>
          </cell>
          <cell r="B3026" t="str">
            <v>DIN 2440, 19,24 KG/M, PRETO : DIAM. 152 MM (6 POL.)</v>
          </cell>
          <cell r="C3026" t="str">
            <v>M</v>
          </cell>
          <cell r="D3026">
            <v>95.93</v>
          </cell>
        </row>
        <row r="3027">
          <cell r="A3027">
            <v>204045</v>
          </cell>
          <cell r="B3027" t="str">
            <v>DIN 2440, 1,69 KG/M, GALV.: DIAM. 19 MM (3/4 POL.)</v>
          </cell>
          <cell r="C3027" t="str">
            <v>M</v>
          </cell>
          <cell r="D3027">
            <v>0.51</v>
          </cell>
        </row>
        <row r="3029">
          <cell r="A3029">
            <v>204100</v>
          </cell>
          <cell r="B3029" t="str">
            <v>REVESTIMENTO - TUBOS DE ACO LISO API 5 A</v>
          </cell>
        </row>
        <row r="3030">
          <cell r="A3030">
            <v>204101</v>
          </cell>
          <cell r="B3030" t="str">
            <v>140,00 KG/M : DIAM. 508 MM (20") J OU K 55 - EQ. ATE 300 M</v>
          </cell>
          <cell r="C3030" t="str">
            <v>M</v>
          </cell>
          <cell r="D3030">
            <v>687.64</v>
          </cell>
        </row>
        <row r="3031">
          <cell r="A3031">
            <v>204102</v>
          </cell>
          <cell r="B3031" t="str">
            <v>140,00 KG/M: DIAM. 508 MM (20") J OU K 55 - EQ. DE 301 A 1000 M</v>
          </cell>
          <cell r="C3031" t="str">
            <v>M</v>
          </cell>
          <cell r="D3031">
            <v>718.65</v>
          </cell>
        </row>
        <row r="3032">
          <cell r="A3032">
            <v>204103</v>
          </cell>
          <cell r="B3032" t="str">
            <v>140,00 KG/M : DIAM. 508 MM (20") J OU K 55 - EQ. ACIMA DE 1001 M</v>
          </cell>
          <cell r="C3032" t="str">
            <v>M</v>
          </cell>
          <cell r="D3032">
            <v>742.92</v>
          </cell>
        </row>
        <row r="3033">
          <cell r="A3033">
            <v>204104</v>
          </cell>
          <cell r="B3033" t="str">
            <v>158,64 KG/M : DIAM. 508 MM (20") J OU K 55 - EQ. ATE 300 M</v>
          </cell>
          <cell r="C3033" t="str">
            <v>M</v>
          </cell>
          <cell r="D3033">
            <v>768.64</v>
          </cell>
        </row>
        <row r="3034">
          <cell r="A3034">
            <v>204105</v>
          </cell>
          <cell r="B3034" t="str">
            <v>158,64 KG/M : DIAM. 508 MM (20") J OU K 55 - EQ. DE 301 A 1000 M</v>
          </cell>
          <cell r="C3034" t="str">
            <v>M</v>
          </cell>
          <cell r="D3034">
            <v>799.64</v>
          </cell>
        </row>
        <row r="3035">
          <cell r="A3035">
            <v>204106</v>
          </cell>
          <cell r="B3035" t="str">
            <v>158,64 KG/M : DIAM. 508 MM (20") J OU K 55 - EQ. ACIMA DE 1001 M</v>
          </cell>
          <cell r="C3035" t="str">
            <v>M</v>
          </cell>
          <cell r="D3035">
            <v>823.92</v>
          </cell>
        </row>
        <row r="3036">
          <cell r="A3036">
            <v>204107</v>
          </cell>
          <cell r="B3036" t="str">
            <v>130,34 KG/M : DIAM. 473 MM (18 5/8") J OU K 55 - EQ. ATE 300 M</v>
          </cell>
          <cell r="C3036" t="str">
            <v>M</v>
          </cell>
          <cell r="D3036">
            <v>644.53</v>
          </cell>
        </row>
        <row r="3037">
          <cell r="A3037">
            <v>204108</v>
          </cell>
          <cell r="B3037" t="str">
            <v>130,34 KG/M : DIAM. 473 MM (18 5/8") J OU K 55 - EQ. DE 301 A 1000 M</v>
          </cell>
          <cell r="C3037" t="str">
            <v>M</v>
          </cell>
          <cell r="D3037">
            <v>675.52</v>
          </cell>
        </row>
        <row r="3038">
          <cell r="A3038">
            <v>204109</v>
          </cell>
          <cell r="B3038" t="str">
            <v>130,34 KG/M : DIAM. 473 MM (18 5/8") J OU K 55 - EQ. ACIMA DE 1001 M</v>
          </cell>
          <cell r="C3038" t="str">
            <v>M</v>
          </cell>
          <cell r="D3038">
            <v>699.8</v>
          </cell>
        </row>
        <row r="3039">
          <cell r="A3039">
            <v>204110</v>
          </cell>
          <cell r="B3039" t="str">
            <v>96,82 KG/M : DIAM. 406 MM (16") H 40 - EQ. ATE 300 M</v>
          </cell>
          <cell r="C3039" t="str">
            <v>M</v>
          </cell>
          <cell r="D3039">
            <v>535.41</v>
          </cell>
        </row>
        <row r="3040">
          <cell r="A3040">
            <v>204111</v>
          </cell>
          <cell r="B3040" t="str">
            <v>96,82 KG/M : DIAM. 406 MM (16") H 40 - EQ. DE 301 A 1000 M</v>
          </cell>
          <cell r="C3040" t="str">
            <v>M</v>
          </cell>
          <cell r="D3040">
            <v>566.4</v>
          </cell>
        </row>
        <row r="3041">
          <cell r="A3041">
            <v>204112</v>
          </cell>
          <cell r="B3041" t="str">
            <v>96,82 KG/M : DIAM. 406 MM (16") H 40 - EQ. ACIMA DE 1001 M</v>
          </cell>
          <cell r="C3041" t="str">
            <v>M</v>
          </cell>
          <cell r="D3041">
            <v>590.69000000000005</v>
          </cell>
        </row>
        <row r="3042">
          <cell r="A3042">
            <v>204113</v>
          </cell>
          <cell r="B3042" t="str">
            <v>111,71 KG/M : DIAM. 406 MM (16") J OU K 55 - EQ. ATE 300 M</v>
          </cell>
          <cell r="C3042" t="str">
            <v>M</v>
          </cell>
          <cell r="D3042">
            <v>606.16999999999996</v>
          </cell>
        </row>
        <row r="3043">
          <cell r="A3043">
            <v>204114</v>
          </cell>
          <cell r="B3043" t="str">
            <v>111,71 KG/M: DIAM. 406 MM (16") J OU K 55 - EQ. DE 301 A 1000 M</v>
          </cell>
          <cell r="C3043" t="str">
            <v>M</v>
          </cell>
          <cell r="D3043">
            <v>637.16</v>
          </cell>
        </row>
        <row r="3044">
          <cell r="A3044">
            <v>204115</v>
          </cell>
          <cell r="B3044" t="str">
            <v>111,71 KG/M : DIAM. 406 MM (16") J OU K 55 - EQ. ACIMA DE 1001 M</v>
          </cell>
          <cell r="C3044" t="str">
            <v>M</v>
          </cell>
          <cell r="D3044">
            <v>661.44</v>
          </cell>
        </row>
        <row r="3045">
          <cell r="A3045">
            <v>204116</v>
          </cell>
          <cell r="B3045" t="str">
            <v>125,12 KG/M : DIAM. 406 MM (16") J OU K 55 - EQ. ATE 300 M</v>
          </cell>
          <cell r="C3045" t="str">
            <v>M</v>
          </cell>
          <cell r="D3045">
            <v>669.76</v>
          </cell>
        </row>
        <row r="3046">
          <cell r="A3046">
            <v>204117</v>
          </cell>
          <cell r="B3046" t="str">
            <v>125,12 KG/M : DIAM. 406 MM (16") J OU K 55 - EQ. DE 301 A 1000 M</v>
          </cell>
          <cell r="C3046" t="str">
            <v>M</v>
          </cell>
          <cell r="D3046">
            <v>700.75</v>
          </cell>
        </row>
        <row r="3047">
          <cell r="A3047">
            <v>204118</v>
          </cell>
          <cell r="B3047" t="str">
            <v>125,12 KG/M : DIAM. 406 MM (16") J OU K 55 - EQ. ACIMA DE 1001 M</v>
          </cell>
          <cell r="C3047" t="str">
            <v>M</v>
          </cell>
          <cell r="D3047">
            <v>725.03</v>
          </cell>
        </row>
        <row r="3048">
          <cell r="A3048">
            <v>204119</v>
          </cell>
          <cell r="B3048" t="str">
            <v>81,18 KG/M : DIAM. 340 MM (13 3/8") J OU K 55 - EQ. ATE 300 M</v>
          </cell>
          <cell r="C3048" t="str">
            <v>M</v>
          </cell>
          <cell r="D3048">
            <v>445.41</v>
          </cell>
        </row>
        <row r="3049">
          <cell r="A3049">
            <v>204120</v>
          </cell>
          <cell r="B3049" t="str">
            <v>81,18 KG/M : DIAM. 340 MM (13 3/8") J OU K 55 - EQ. DE 301 A 1000 M</v>
          </cell>
          <cell r="C3049" t="str">
            <v>M</v>
          </cell>
          <cell r="D3049">
            <v>470.4</v>
          </cell>
        </row>
        <row r="3050">
          <cell r="A3050">
            <v>204121</v>
          </cell>
          <cell r="B3050" t="str">
            <v>81,18 KG/M : DIAM. 340 MM (13 3/8") J OU K 55 - EQ. ACIMA DE 1001 M</v>
          </cell>
          <cell r="C3050" t="str">
            <v>M</v>
          </cell>
          <cell r="D3050">
            <v>489.99</v>
          </cell>
        </row>
        <row r="3051">
          <cell r="A3051">
            <v>204122</v>
          </cell>
          <cell r="B3051" t="str">
            <v>90,86 KG/M : DIAM. 340 MM (13 3/8") J OU K 55 - EQ. ATE 300 M</v>
          </cell>
          <cell r="C3051" t="str">
            <v>M</v>
          </cell>
          <cell r="D3051">
            <v>490.91</v>
          </cell>
        </row>
        <row r="3052">
          <cell r="A3052">
            <v>204123</v>
          </cell>
          <cell r="B3052" t="str">
            <v>90,86 KG/M : DIAM. 340 MM (13 3/8") J OU K 55 - EQ. DE 301 A 1000 M</v>
          </cell>
          <cell r="C3052" t="str">
            <v>M</v>
          </cell>
          <cell r="D3052">
            <v>515.9</v>
          </cell>
        </row>
        <row r="3053">
          <cell r="A3053">
            <v>204124</v>
          </cell>
          <cell r="B3053" t="str">
            <v>90,86 KG/M : DIAM. 340 MM (13 3/8") J OU K 55 - EQ. ACIMA DE 1001 M</v>
          </cell>
          <cell r="C3053" t="str">
            <v>M</v>
          </cell>
          <cell r="D3053">
            <v>535.49</v>
          </cell>
        </row>
        <row r="3054">
          <cell r="A3054">
            <v>204125</v>
          </cell>
          <cell r="B3054" t="str">
            <v>101,29 KG/M : DIAM. 340 MM (13 3/8") J OU K 55 - EQ. ATE 300 M</v>
          </cell>
          <cell r="C3054" t="str">
            <v>M</v>
          </cell>
          <cell r="D3054">
            <v>540.75</v>
          </cell>
        </row>
        <row r="3055">
          <cell r="A3055">
            <v>204126</v>
          </cell>
          <cell r="B3055" t="str">
            <v>101,29 KG/M : DIAM. 340 MM (13 3/8") J OU K 55 - EQ. DE 301 A 1000 M</v>
          </cell>
          <cell r="C3055" t="str">
            <v>M</v>
          </cell>
          <cell r="D3055">
            <v>565.74</v>
          </cell>
        </row>
        <row r="3056">
          <cell r="A3056">
            <v>204127</v>
          </cell>
          <cell r="B3056" t="str">
            <v>101,29 KG/M : DIAM. 340 MM (13 3/8") J OU K 55 - EQ. ACIMA DE 1001 M</v>
          </cell>
          <cell r="C3056" t="str">
            <v>M</v>
          </cell>
          <cell r="D3056">
            <v>585.33000000000004</v>
          </cell>
        </row>
        <row r="3057">
          <cell r="A3057">
            <v>204128</v>
          </cell>
          <cell r="B3057" t="str">
            <v>60,32 KG/M : DIAM. 273 MM (10 3/4") J OU K 55 - EQ. ATE 300 M</v>
          </cell>
          <cell r="C3057" t="str">
            <v>M</v>
          </cell>
          <cell r="D3057">
            <v>339.15</v>
          </cell>
        </row>
        <row r="3058">
          <cell r="A3058">
            <v>204129</v>
          </cell>
          <cell r="B3058" t="str">
            <v>60,32 KG/M : DIAM. 273 MM (10 3/4") J OU K 55 - EQ. DE 301 A 1000 M</v>
          </cell>
          <cell r="C3058" t="str">
            <v>M</v>
          </cell>
          <cell r="D3058">
            <v>360.69</v>
          </cell>
        </row>
        <row r="3059">
          <cell r="A3059">
            <v>204130</v>
          </cell>
          <cell r="B3059" t="str">
            <v>60,32 KG/M : DIAM. 273 MM (10 3/4") J OU K 55 - EQ. ACIMA DE 1001 M</v>
          </cell>
          <cell r="C3059" t="str">
            <v>M</v>
          </cell>
          <cell r="D3059">
            <v>377.57</v>
          </cell>
        </row>
        <row r="3060">
          <cell r="A3060">
            <v>204131</v>
          </cell>
          <cell r="B3060" t="str">
            <v>67,66 KG/M : DIAM. 273 MM (10 3/4") J OU K 55 - EQ. ATE 300 M</v>
          </cell>
          <cell r="C3060" t="str">
            <v>M</v>
          </cell>
          <cell r="D3060">
            <v>373.82</v>
          </cell>
        </row>
        <row r="3061">
          <cell r="A3061">
            <v>204132</v>
          </cell>
          <cell r="B3061" t="str">
            <v>67,66 KG/M : DIAM. 273 MM (10 3/4") J OU K 55 - EQ. DE 301 A 1000 M</v>
          </cell>
          <cell r="C3061" t="str">
            <v>M</v>
          </cell>
          <cell r="D3061">
            <v>395.36</v>
          </cell>
        </row>
        <row r="3062">
          <cell r="A3062">
            <v>204133</v>
          </cell>
          <cell r="B3062" t="str">
            <v>67,66 KG/M : DIAM. 273 MM (10 3/4") J OU K 55 - EQ. ACIMA DE 1001 M</v>
          </cell>
          <cell r="C3062" t="str">
            <v>M</v>
          </cell>
          <cell r="D3062">
            <v>412.24</v>
          </cell>
        </row>
        <row r="3063">
          <cell r="A3063">
            <v>204134</v>
          </cell>
          <cell r="B3063" t="str">
            <v>75,96 KG/M : DIAM. 273 MM (10 3/4") J OU K 55 - EQ. ATE 300 M</v>
          </cell>
          <cell r="C3063" t="str">
            <v>M</v>
          </cell>
          <cell r="D3063">
            <v>412.81</v>
          </cell>
        </row>
        <row r="3064">
          <cell r="A3064">
            <v>204135</v>
          </cell>
          <cell r="B3064" t="str">
            <v>75,96 KG/M : DIAM. 273 MM (10 3/4") J OU K 55 - EQ. DE 301 A 1000 M</v>
          </cell>
          <cell r="C3064" t="str">
            <v>M</v>
          </cell>
          <cell r="D3064">
            <v>434.36</v>
          </cell>
        </row>
        <row r="3065">
          <cell r="A3065">
            <v>204136</v>
          </cell>
          <cell r="B3065" t="str">
            <v>75,96 KG/M : DIAM. 273 MM (10 3/4") J OU K 55 - EQ. ACIMA DE 1001 M</v>
          </cell>
          <cell r="C3065" t="str">
            <v>M</v>
          </cell>
          <cell r="D3065">
            <v>451.24</v>
          </cell>
        </row>
        <row r="3066">
          <cell r="A3066">
            <v>204137</v>
          </cell>
          <cell r="B3066" t="str">
            <v>48,11 KG/M : DIAM. 244 MM (9 5/8") H 40 - EQ. ATE 300 M</v>
          </cell>
          <cell r="C3066" t="str">
            <v>M</v>
          </cell>
          <cell r="D3066">
            <v>274.14999999999998</v>
          </cell>
        </row>
        <row r="3067">
          <cell r="A3067">
            <v>204138</v>
          </cell>
          <cell r="B3067" t="str">
            <v>48,11 KG/M : DIAM. 244 MM (9 5/8") H 40 - EQ. DE 301 A 1000 M</v>
          </cell>
          <cell r="C3067" t="str">
            <v>M</v>
          </cell>
          <cell r="D3067">
            <v>292.89</v>
          </cell>
        </row>
        <row r="3068">
          <cell r="A3068">
            <v>204139</v>
          </cell>
          <cell r="B3068" t="str">
            <v>48,11 KG/M : DIAM. 244 MM (9 5/8") H 40 - EQ. ACIMA DE 1001 M</v>
          </cell>
          <cell r="C3068" t="str">
            <v>M</v>
          </cell>
          <cell r="D3068">
            <v>307.56</v>
          </cell>
        </row>
        <row r="3069">
          <cell r="A3069">
            <v>204140</v>
          </cell>
          <cell r="B3069" t="str">
            <v>53,62 KG/M : DIAM. 244 MM (9 5/8") J OU K 55 - EQ. ATE 300 M</v>
          </cell>
          <cell r="C3069" t="str">
            <v>M</v>
          </cell>
          <cell r="D3069">
            <v>300.16000000000003</v>
          </cell>
        </row>
        <row r="3070">
          <cell r="A3070">
            <v>204141</v>
          </cell>
          <cell r="B3070" t="str">
            <v>53,62 KG/M : DIAM. 244 MM (9 5/8") J OU K 55 - EQ. DE 301 A 1000 M</v>
          </cell>
          <cell r="C3070" t="str">
            <v>M</v>
          </cell>
          <cell r="D3070">
            <v>318.89999999999998</v>
          </cell>
        </row>
        <row r="3071">
          <cell r="A3071">
            <v>204142</v>
          </cell>
          <cell r="B3071" t="str">
            <v>53,62 KG/M : DIAM. 244 MM (9 5/8") J OU K 55 - EQ. ACIMA DE 1001 M</v>
          </cell>
          <cell r="C3071" t="str">
            <v>M</v>
          </cell>
          <cell r="D3071">
            <v>333.57</v>
          </cell>
        </row>
        <row r="3072">
          <cell r="A3072">
            <v>204143</v>
          </cell>
          <cell r="B3072" t="str">
            <v>59,68 KG/M : DIAM. 244 MM (9 5/8") J OU K 55 - EQ. ATE 300 M</v>
          </cell>
          <cell r="C3072" t="str">
            <v>M</v>
          </cell>
          <cell r="D3072">
            <v>328.32</v>
          </cell>
        </row>
        <row r="3073">
          <cell r="A3073">
            <v>204144</v>
          </cell>
          <cell r="B3073" t="str">
            <v>59,68 KG/M : DIAM. 244 MM (9 5/8") J OU K 55 - EQ. DE 301 A 1000 M</v>
          </cell>
          <cell r="C3073" t="str">
            <v>M</v>
          </cell>
          <cell r="D3073">
            <v>347.06</v>
          </cell>
        </row>
        <row r="3074">
          <cell r="A3074">
            <v>204145</v>
          </cell>
          <cell r="B3074" t="str">
            <v>59,68 KG/M : DIAM. 244 MM (9 5/8") J OU K 55 - EQ. ACIMA DE 1001 M</v>
          </cell>
          <cell r="C3074" t="str">
            <v>M</v>
          </cell>
          <cell r="D3074">
            <v>361.73</v>
          </cell>
        </row>
        <row r="3075">
          <cell r="A3075">
            <v>204146</v>
          </cell>
          <cell r="B3075" t="str">
            <v>35,75 KG/M : DIAM. 219 MM (8 5/8") J OU K 55</v>
          </cell>
          <cell r="C3075" t="str">
            <v>M</v>
          </cell>
          <cell r="D3075">
            <v>232.33</v>
          </cell>
        </row>
        <row r="3076">
          <cell r="A3076">
            <v>204147</v>
          </cell>
          <cell r="B3076" t="str">
            <v>47,66 KG/M : DIAM. 219 MM (8 5/8") J OU K 55 - EQ. DE 301 A 1000 M</v>
          </cell>
          <cell r="C3076" t="str">
            <v>M</v>
          </cell>
          <cell r="D3076">
            <v>313.91000000000003</v>
          </cell>
        </row>
        <row r="3077">
          <cell r="A3077">
            <v>204148</v>
          </cell>
          <cell r="B3077" t="str">
            <v>47,66 KG/M : DIAM. 219 MM (8 5/8") J OU K 55 - EQ. ACIMA DE 1001 M</v>
          </cell>
          <cell r="C3077" t="str">
            <v>M</v>
          </cell>
          <cell r="D3077">
            <v>328.58</v>
          </cell>
        </row>
        <row r="3078">
          <cell r="A3078">
            <v>204149</v>
          </cell>
          <cell r="B3078" t="str">
            <v>53,62 KG/M : DIAM. 219 MM (8 5/8") J OU K 55 - EQ.DE 301 A 1000 M</v>
          </cell>
          <cell r="C3078" t="str">
            <v>M</v>
          </cell>
          <cell r="D3078">
            <v>346.39</v>
          </cell>
        </row>
        <row r="3079">
          <cell r="A3079">
            <v>204150</v>
          </cell>
          <cell r="B3079" t="str">
            <v>53,62 KG/M : DIAM. 219 MM (8 5/8") J OU K 55 - EQ. ACIMA DE 1001 M</v>
          </cell>
          <cell r="C3079" t="str">
            <v>M</v>
          </cell>
          <cell r="D3079">
            <v>361.06</v>
          </cell>
        </row>
        <row r="3080">
          <cell r="A3080">
            <v>204151</v>
          </cell>
          <cell r="B3080" t="str">
            <v>29,79 KG/M : DIAM. 168 MM (6 5/8") J OU K 55</v>
          </cell>
          <cell r="C3080" t="str">
            <v>M</v>
          </cell>
          <cell r="D3080">
            <v>199.31</v>
          </cell>
        </row>
        <row r="3081">
          <cell r="A3081">
            <v>204152</v>
          </cell>
          <cell r="B3081" t="str">
            <v>35,75 KG/M : DIAM. 168 MM (6 5/8") J OU K 55 - EQ. DE 301 A 1000 M</v>
          </cell>
          <cell r="C3081" t="str">
            <v>M</v>
          </cell>
          <cell r="D3081">
            <v>248.39</v>
          </cell>
        </row>
        <row r="3082">
          <cell r="A3082">
            <v>204153</v>
          </cell>
          <cell r="B3082" t="str">
            <v>35,75 KG/M : DIAM. 168 MM (6 5/8") J OU K 55 - EQ. ACIMA DE 1001 M</v>
          </cell>
          <cell r="C3082" t="str">
            <v>M</v>
          </cell>
          <cell r="D3082">
            <v>263.06</v>
          </cell>
        </row>
        <row r="3084">
          <cell r="A3084" t="str">
            <v>210000</v>
          </cell>
          <cell r="B3084" t="str">
            <v>SERVICOS ESPECIAIS</v>
          </cell>
        </row>
        <row r="3085">
          <cell r="A3085" t="str">
            <v>210100</v>
          </cell>
          <cell r="B3085" t="str">
            <v>PESQUISA E DETECCAO</v>
          </cell>
        </row>
        <row r="3086">
          <cell r="A3086" t="str">
            <v>210101</v>
          </cell>
          <cell r="B3086" t="str">
            <v>PESQUISA DE INTERFERENCIAS</v>
          </cell>
          <cell r="C3086" t="str">
            <v>M3</v>
          </cell>
          <cell r="D3086">
            <v>18.32</v>
          </cell>
        </row>
        <row r="3087">
          <cell r="A3087" t="str">
            <v>210102</v>
          </cell>
          <cell r="B3087" t="str">
            <v>PESQUISA DE VAZAMENTOS INVISIVEIS DE REDE DE AGUA E RAMAL</v>
          </cell>
          <cell r="C3087" t="str">
            <v>KM</v>
          </cell>
          <cell r="D3087">
            <v>380.39</v>
          </cell>
        </row>
        <row r="3088">
          <cell r="A3088" t="str">
            <v>210103</v>
          </cell>
          <cell r="B3088" t="str">
            <v>DETECCAO ELETROMAGNETICA DE REDE DE AGUA</v>
          </cell>
          <cell r="C3088" t="str">
            <v>M</v>
          </cell>
          <cell r="D3088">
            <v>1.33</v>
          </cell>
        </row>
        <row r="3089">
          <cell r="A3089" t="str">
            <v>210104</v>
          </cell>
          <cell r="B3089" t="str">
            <v>DETECCAO ELETROMAGNETICA DE PECAS DE AGUA</v>
          </cell>
          <cell r="C3089" t="str">
            <v>UN</v>
          </cell>
          <cell r="D3089">
            <v>50.03</v>
          </cell>
        </row>
        <row r="3090">
          <cell r="A3090" t="str">
            <v>210105</v>
          </cell>
          <cell r="B3090" t="str">
            <v>DETECCAO PELO METODO DE SONDAGEM COM VARAS METALICAS EM REDES DE AGUA</v>
          </cell>
          <cell r="C3090" t="str">
            <v>M</v>
          </cell>
          <cell r="D3090">
            <v>1.17</v>
          </cell>
        </row>
        <row r="3091">
          <cell r="A3091" t="str">
            <v>210106</v>
          </cell>
          <cell r="B3091" t="str">
            <v>SONDAGEM DE REDES E PECAS LOCALIZADAS (CAVAS) COM PAVIMENTACAO</v>
          </cell>
          <cell r="C3091" t="str">
            <v>UN</v>
          </cell>
          <cell r="D3091">
            <v>161.38999999999999</v>
          </cell>
        </row>
        <row r="3092">
          <cell r="A3092" t="str">
            <v>210107</v>
          </cell>
          <cell r="B3092" t="str">
            <v>SONDAGEM DE REDES E PECAS LOCALIZADAS (CAVAS) SEM PAVIMENTACAO</v>
          </cell>
          <cell r="C3092" t="str">
            <v>UN</v>
          </cell>
          <cell r="D3092">
            <v>133.19</v>
          </cell>
        </row>
        <row r="3093">
          <cell r="A3093" t="str">
            <v>210110</v>
          </cell>
          <cell r="B3093" t="str">
            <v>DESCOBRIMENTO E NIVELAMENTO DE PV,PI,TL</v>
          </cell>
          <cell r="C3093" t="str">
            <v>UN</v>
          </cell>
          <cell r="D3093">
            <v>115.85</v>
          </cell>
        </row>
        <row r="3095">
          <cell r="A3095" t="str">
            <v>210600</v>
          </cell>
          <cell r="B3095" t="str">
            <v>LEVANTAMENTO E RECOMPOSICAO DE SUPERFICIE</v>
          </cell>
        </row>
        <row r="3096">
          <cell r="A3096" t="str">
            <v>210601</v>
          </cell>
          <cell r="B3096" t="str">
            <v>REMOCAO DE ENTULHO RETIRADO DE VALA, QUALQUER DISTANCIA</v>
          </cell>
          <cell r="C3096" t="str">
            <v>M2</v>
          </cell>
          <cell r="D3096">
            <v>14.2</v>
          </cell>
        </row>
        <row r="3097">
          <cell r="A3097" t="str">
            <v>210602</v>
          </cell>
          <cell r="B3097" t="str">
            <v>MOBILIZACAO DE EQUIPE PARA LEVANTAMENTO E REPOSICAO DE PAVIMENTO</v>
          </cell>
          <cell r="C3097" t="str">
            <v>M2</v>
          </cell>
          <cell r="D3097">
            <v>5.73</v>
          </cell>
        </row>
        <row r="3099">
          <cell r="A3099" t="str">
            <v>210700</v>
          </cell>
          <cell r="B3099" t="str">
            <v>SERVICOS DE CONSERVACAO DE AREAS</v>
          </cell>
        </row>
        <row r="3100">
          <cell r="A3100" t="str">
            <v>210701</v>
          </cell>
          <cell r="B3100" t="str">
            <v>CONSERV. DE AREAS VERDES(CAPINA C/REMOCAO VEGET. DIVERSAS EXTERMINIO PRAGAS EM CAMINHOS E/OU FAIXA)</v>
          </cell>
          <cell r="C3100" t="str">
            <v>M2</v>
          </cell>
          <cell r="D3100">
            <v>0.22</v>
          </cell>
        </row>
        <row r="3101">
          <cell r="A3101" t="str">
            <v>210703</v>
          </cell>
          <cell r="B3101" t="str">
            <v>LIMPEZA DE CANALETAS DE DRENAGEM SUPERFICIAL</v>
          </cell>
          <cell r="C3101" t="str">
            <v>M</v>
          </cell>
          <cell r="D3101">
            <v>0.25</v>
          </cell>
        </row>
        <row r="3102">
          <cell r="A3102" t="str">
            <v>210704</v>
          </cell>
          <cell r="B3102" t="str">
            <v>IRRIGACAO DE AREA GRAMADA COM CAMINHAO IRRIGADEIRA</v>
          </cell>
          <cell r="C3102" t="str">
            <v>M2</v>
          </cell>
          <cell r="D3102">
            <v>0.03</v>
          </cell>
        </row>
        <row r="3103">
          <cell r="A3103" t="str">
            <v>210705</v>
          </cell>
          <cell r="B3103" t="str">
            <v>LIMPEZA DE CAIXA DE PASSAGEM OU BUEIRO</v>
          </cell>
          <cell r="C3103" t="str">
            <v>UN</v>
          </cell>
          <cell r="D3103">
            <v>9.0399999999999991</v>
          </cell>
        </row>
        <row r="3104">
          <cell r="A3104" t="str">
            <v>210706</v>
          </cell>
          <cell r="B3104" t="str">
            <v>ALTEAMENTO DO FECHAMENTO DE DIVISA COM 3 FIOS DE  ARAME FARPADO</v>
          </cell>
          <cell r="C3104" t="str">
            <v>M</v>
          </cell>
          <cell r="D3104">
            <v>5.47</v>
          </cell>
        </row>
        <row r="3105">
          <cell r="A3105" t="str">
            <v>210707</v>
          </cell>
          <cell r="B3105" t="str">
            <v>CONSERVACAO DE FAIXAS DE CIRCULACAO DE 1,00 M JUNTO  AS DIVISAS - ROCAGEM COM REMOCAO DA VEGETACAO</v>
          </cell>
          <cell r="C3105" t="str">
            <v>M</v>
          </cell>
          <cell r="D3105">
            <v>0.17</v>
          </cell>
        </row>
        <row r="3106">
          <cell r="A3106" t="str">
            <v>210708</v>
          </cell>
          <cell r="B3106" t="str">
            <v>CONSERVACAO DE FAIXAS DE CIRCULACAO - PINTURA DOS MARCOS COM LATEX E NUMERACAO COM TINTA A OLEO</v>
          </cell>
          <cell r="C3106" t="str">
            <v>UN</v>
          </cell>
          <cell r="D3106">
            <v>6.41</v>
          </cell>
        </row>
        <row r="3107">
          <cell r="A3107" t="str">
            <v>210709</v>
          </cell>
          <cell r="B3107" t="str">
            <v>CONSERVACAO DE FAIXAS DE CIRCULACAO-PINTURA DOS MARCOS A OLEO E NUMERACAO COM TINTA A OLEO</v>
          </cell>
          <cell r="C3107" t="str">
            <v>UN</v>
          </cell>
          <cell r="D3107">
            <v>8.91</v>
          </cell>
        </row>
        <row r="3108">
          <cell r="A3108" t="str">
            <v>210710</v>
          </cell>
          <cell r="B3108" t="str">
            <v>CONSERVACAO DE FAIXAS DE CIRCULACAO-REPOSICAO DE MARCOS</v>
          </cell>
          <cell r="C3108" t="str">
            <v>UN</v>
          </cell>
          <cell r="D3108">
            <v>10.98</v>
          </cell>
        </row>
        <row r="3109">
          <cell r="A3109" t="str">
            <v>210711</v>
          </cell>
          <cell r="B3109" t="str">
            <v>CONSERVACAO DE FAIXAS DE CIRCULACAO-REPOSICAO DE  FIOS ARREBENTADOS OU ARRANCADOS</v>
          </cell>
          <cell r="C3109" t="str">
            <v>M</v>
          </cell>
          <cell r="D3109">
            <v>0.46</v>
          </cell>
        </row>
        <row r="3110">
          <cell r="A3110" t="str">
            <v>210712</v>
          </cell>
          <cell r="B3110" t="str">
            <v>CONSERVACAO DE FAIXAS DE CIRCULACAO-REPOSICAO DE MOUROES DE CONCRETO</v>
          </cell>
          <cell r="C3110" t="str">
            <v>UN</v>
          </cell>
          <cell r="D3110">
            <v>33.630000000000003</v>
          </cell>
        </row>
        <row r="3111">
          <cell r="A3111" t="str">
            <v>210715</v>
          </cell>
          <cell r="B3111" t="str">
            <v>CONSERVACAO DE AREAS VERDES - CORTES E MANUTENCAO DO GRAMADO EM AREAS PLANAS</v>
          </cell>
          <cell r="C3111" t="str">
            <v>M2</v>
          </cell>
          <cell r="D3111">
            <v>0.28999999999999998</v>
          </cell>
        </row>
        <row r="3112">
          <cell r="A3112" t="str">
            <v>210716</v>
          </cell>
          <cell r="B3112" t="str">
            <v>CONSERVACAO DE AREAS VERDES - CORTE E MANUTENCAO DO GRAMADO EM TALUDES</v>
          </cell>
          <cell r="C3112" t="str">
            <v>M2</v>
          </cell>
          <cell r="D3112">
            <v>0.37</v>
          </cell>
        </row>
        <row r="3113">
          <cell r="A3113" t="str">
            <v>210717</v>
          </cell>
          <cell r="B3113" t="str">
            <v>CONSERVACAO DE AREAS VERDES-ROCAGEM SEM REMOCAO VEGET.DIVERSAS EXTERM. PRAGAS EM FAIXAS DE ADUTORAS</v>
          </cell>
          <cell r="C3113" t="str">
            <v>M2</v>
          </cell>
          <cell r="D3113">
            <v>0.15</v>
          </cell>
        </row>
        <row r="3114">
          <cell r="A3114" t="str">
            <v>210718</v>
          </cell>
          <cell r="B3114" t="str">
            <v>CONSERVACAO DE AREAS VERDES-ROCAGEM COM REMOCAO VEGET.DIVER.EXTERM.PRAGAS FAIXAS ESTR.MARGEM/CANAIS</v>
          </cell>
          <cell r="C3114" t="str">
            <v>M</v>
          </cell>
          <cell r="D3114">
            <v>0.74</v>
          </cell>
        </row>
        <row r="3115">
          <cell r="A3115" t="str">
            <v>210719</v>
          </cell>
          <cell r="B3115" t="str">
            <v>CONSERVACAO DE AREAS VERDES-ROCAGEM E APLICACAO DE HERBICIDA NA VEGETACAO DE PATIOS EMPEDRADOS</v>
          </cell>
          <cell r="C3115" t="str">
            <v>M2</v>
          </cell>
          <cell r="D3115">
            <v>1.38</v>
          </cell>
        </row>
        <row r="3116">
          <cell r="A3116" t="str">
            <v>210720</v>
          </cell>
          <cell r="B3116" t="str">
            <v>CONSERVACAO DE AREAS VERDES-LIMPEZA DE TALUDES PROTEGIDOS COM ENROCAMENTO</v>
          </cell>
          <cell r="C3116" t="str">
            <v>M2</v>
          </cell>
          <cell r="D3116">
            <v>0.54</v>
          </cell>
        </row>
        <row r="3117">
          <cell r="A3117" t="str">
            <v>210721</v>
          </cell>
          <cell r="B3117" t="str">
            <v>CONSERVACAO DE AREAS VERDES-RECOBRIMENTO DE AREA  GRAMADA COM TERRA VEGETAL E ADUBACAO</v>
          </cell>
          <cell r="C3117" t="str">
            <v>M2</v>
          </cell>
          <cell r="D3117">
            <v>1.46</v>
          </cell>
        </row>
        <row r="3118">
          <cell r="A3118" t="str">
            <v>210723</v>
          </cell>
          <cell r="B3118" t="str">
            <v>COLOCACAO ARAME FARPADO EM MOUROES EXISTENTES - 11 FIOS</v>
          </cell>
          <cell r="C3118" t="str">
            <v>M</v>
          </cell>
          <cell r="D3118">
            <v>3.92</v>
          </cell>
        </row>
        <row r="3119">
          <cell r="A3119" t="str">
            <v>210724</v>
          </cell>
          <cell r="B3119" t="str">
            <v>COLOCACAO ARAME FARPADO EM MOUROES EXIXTENTES - 5 FIOS</v>
          </cell>
          <cell r="C3119" t="str">
            <v>M</v>
          </cell>
          <cell r="D3119">
            <v>1.88</v>
          </cell>
        </row>
        <row r="3120">
          <cell r="A3120" t="str">
            <v>210725</v>
          </cell>
          <cell r="B3120" t="str">
            <v>COLOCACAO TELA DE ALAMBRADO EM MOUROES EXISTENTES</v>
          </cell>
          <cell r="C3120" t="str">
            <v>M</v>
          </cell>
          <cell r="D3120">
            <v>19.489999999999998</v>
          </cell>
        </row>
        <row r="3121">
          <cell r="A3121" t="str">
            <v>210800</v>
          </cell>
          <cell r="B3121" t="str">
            <v>DEMOLICOES E REMOCOES</v>
          </cell>
          <cell r="D3121">
            <v>0</v>
          </cell>
        </row>
        <row r="3122">
          <cell r="A3122" t="str">
            <v>210801</v>
          </cell>
          <cell r="B3122" t="str">
            <v>DEMOLICAO DE ALVENARIA</v>
          </cell>
          <cell r="C3122" t="str">
            <v>M3</v>
          </cell>
          <cell r="D3122">
            <v>58.58</v>
          </cell>
        </row>
        <row r="3123">
          <cell r="A3123" t="str">
            <v>210802</v>
          </cell>
          <cell r="B3123" t="str">
            <v>DEMOLICAO DE CONCRETO ARMADO</v>
          </cell>
          <cell r="C3123" t="str">
            <v>M3</v>
          </cell>
          <cell r="D3123">
            <v>123.42</v>
          </cell>
        </row>
        <row r="3124">
          <cell r="A3124" t="str">
            <v>210803</v>
          </cell>
          <cell r="B3124" t="str">
            <v>DEMOLICAO DE CONCRETO SIMPLES</v>
          </cell>
          <cell r="C3124" t="str">
            <v>M3</v>
          </cell>
          <cell r="D3124">
            <v>64.099999999999994</v>
          </cell>
        </row>
        <row r="3125">
          <cell r="A3125" t="str">
            <v>210804</v>
          </cell>
          <cell r="B3125" t="str">
            <v>REMOCAO DE PISO</v>
          </cell>
          <cell r="C3125" t="str">
            <v>M2</v>
          </cell>
          <cell r="D3125">
            <v>12.04</v>
          </cell>
        </row>
        <row r="3126">
          <cell r="A3126" t="str">
            <v>210805</v>
          </cell>
          <cell r="B3126" t="str">
            <v>REMOCAO DE TELHAS DE BARRO</v>
          </cell>
          <cell r="C3126" t="str">
            <v>M2</v>
          </cell>
          <cell r="D3126">
            <v>4.3600000000000003</v>
          </cell>
        </row>
        <row r="3127">
          <cell r="A3127" t="str">
            <v>210806</v>
          </cell>
          <cell r="B3127" t="str">
            <v>REMOCAO DE TELHAS ONDULADAS</v>
          </cell>
          <cell r="C3127" t="str">
            <v>M2</v>
          </cell>
          <cell r="D3127">
            <v>1.79</v>
          </cell>
        </row>
        <row r="3128">
          <cell r="A3128" t="str">
            <v>210807</v>
          </cell>
          <cell r="B3128" t="str">
            <v>REMOCAO DE TELHAS DE FIBROCIMENTO L = 49 CM</v>
          </cell>
          <cell r="C3128" t="str">
            <v>M2</v>
          </cell>
          <cell r="D3128">
            <v>1.88</v>
          </cell>
        </row>
        <row r="3129">
          <cell r="A3129" t="str">
            <v>210808</v>
          </cell>
          <cell r="B3129" t="str">
            <v>REMOCAO DE TELHAS DE FIBROCIMENTO L = 90 CM</v>
          </cell>
          <cell r="C3129" t="str">
            <v>M2</v>
          </cell>
          <cell r="D3129">
            <v>1.96</v>
          </cell>
        </row>
        <row r="3130">
          <cell r="A3130" t="str">
            <v>210809</v>
          </cell>
          <cell r="B3130" t="str">
            <v>REMOCAO DE ESTRUTURA DE MADEIRA EM TESOURA PONTALETADA OU MISTA PARA TELHAS DE BARRO</v>
          </cell>
          <cell r="C3130" t="str">
            <v>M2</v>
          </cell>
          <cell r="D3130">
            <v>8.3699999999999992</v>
          </cell>
        </row>
        <row r="3131">
          <cell r="A3131" t="str">
            <v>210810</v>
          </cell>
          <cell r="B3131" t="str">
            <v>REMOCAO DE ESTRUTURA DE MADEIRA EM TESOURA PONTALETADA OU MISTA PARA TELHAS DE FIBROCIMENTO</v>
          </cell>
          <cell r="C3131" t="str">
            <v>M2</v>
          </cell>
          <cell r="D3131">
            <v>5.57</v>
          </cell>
        </row>
        <row r="3132">
          <cell r="A3132" t="str">
            <v>210811</v>
          </cell>
          <cell r="B3132" t="str">
            <v>REMOCAO DE CAIBROS DE ESTRUTURA DE MADEIRA DA COBERTURA</v>
          </cell>
          <cell r="C3132" t="str">
            <v>M</v>
          </cell>
          <cell r="D3132">
            <v>0.82</v>
          </cell>
        </row>
        <row r="3133">
          <cell r="A3133" t="str">
            <v>210812</v>
          </cell>
          <cell r="B3133" t="str">
            <v>REMOCAO DE RIPAS DE ESTRUTURA DE MADEIRA DA COBERTURA</v>
          </cell>
          <cell r="C3133" t="str">
            <v>M</v>
          </cell>
          <cell r="D3133">
            <v>0.1</v>
          </cell>
        </row>
        <row r="3134">
          <cell r="A3134" t="str">
            <v>210813</v>
          </cell>
          <cell r="B3134" t="str">
            <v>REMOCAO DE CALHAS E RUFOS</v>
          </cell>
          <cell r="C3134" t="str">
            <v>M</v>
          </cell>
          <cell r="D3134">
            <v>1.5</v>
          </cell>
        </row>
        <row r="3135">
          <cell r="A3135" t="str">
            <v>210814</v>
          </cell>
          <cell r="B3135" t="str">
            <v>REMOCAO DE FORROS DE MADEIRA PREGADAS</v>
          </cell>
          <cell r="C3135" t="str">
            <v>M2</v>
          </cell>
          <cell r="D3135">
            <v>3.89</v>
          </cell>
        </row>
        <row r="3136">
          <cell r="A3136" t="str">
            <v>210815</v>
          </cell>
          <cell r="B3136" t="str">
            <v>REMOCAO DE FORRO DE ESTUQUE</v>
          </cell>
          <cell r="C3136" t="str">
            <v>M2</v>
          </cell>
          <cell r="D3136">
            <v>3.39</v>
          </cell>
        </row>
        <row r="3137">
          <cell r="A3137" t="str">
            <v>210816</v>
          </cell>
          <cell r="B3137" t="str">
            <v>REMOCAO DE REVESTIMENTO COM ARGAMASSA</v>
          </cell>
          <cell r="C3137" t="str">
            <v>M2</v>
          </cell>
          <cell r="D3137">
            <v>1.29</v>
          </cell>
        </row>
        <row r="3138">
          <cell r="A3138" t="str">
            <v>210817</v>
          </cell>
          <cell r="B3138" t="str">
            <v>REMOCAO DE REVESTIMENTO DE AZULEJO, INCLUSIVE ARGAMASSA</v>
          </cell>
          <cell r="C3138" t="str">
            <v>M2</v>
          </cell>
          <cell r="D3138">
            <v>2.59</v>
          </cell>
        </row>
        <row r="3139">
          <cell r="A3139" t="str">
            <v>210818</v>
          </cell>
          <cell r="B3139" t="str">
            <v>REMOCAO DE CAIACAO OU TINTA MINERAL IMPERMEAVEL</v>
          </cell>
          <cell r="C3139" t="str">
            <v>M2</v>
          </cell>
          <cell r="D3139">
            <v>0.73</v>
          </cell>
        </row>
        <row r="3140">
          <cell r="A3140" t="str">
            <v>210819</v>
          </cell>
          <cell r="B3140" t="str">
            <v>REMOCAO DE PINTURA OLEO, ESMALTE, LATEX ACRILICO EM PAREDES</v>
          </cell>
          <cell r="C3140" t="str">
            <v>M2</v>
          </cell>
          <cell r="D3140">
            <v>1.58</v>
          </cell>
        </row>
        <row r="3141">
          <cell r="A3141" t="str">
            <v>210820</v>
          </cell>
          <cell r="B3141" t="str">
            <v>REMOCAO DE PINTURA A OLEO, ESMALTE OU VERNIZ EM ESQUADRIAS DE MADEIRA</v>
          </cell>
          <cell r="C3141" t="str">
            <v>M2</v>
          </cell>
          <cell r="D3141">
            <v>2.3199999999999998</v>
          </cell>
        </row>
        <row r="3142">
          <cell r="A3142" t="str">
            <v>210821</v>
          </cell>
          <cell r="B3142" t="str">
            <v>REMOCAO DE PINTURA A OLEO, ESMALTE, ALUMINIO, GRAFITE EM ESQUADRIAS DE FERRO</v>
          </cell>
          <cell r="C3142" t="str">
            <v>M2</v>
          </cell>
          <cell r="D3142">
            <v>2.48</v>
          </cell>
        </row>
        <row r="3143">
          <cell r="A3143" t="str">
            <v>210822</v>
          </cell>
          <cell r="B3143" t="str">
            <v>REMOCAO DE FOLHAS DE PORTAS OU JANELAS DE MADEIRA</v>
          </cell>
          <cell r="C3143" t="str">
            <v>UN</v>
          </cell>
          <cell r="D3143">
            <v>3.71</v>
          </cell>
        </row>
        <row r="3144">
          <cell r="A3144" t="str">
            <v>210823</v>
          </cell>
          <cell r="B3144" t="str">
            <v>REMOCAO DE BATENTES DE MADEIRA</v>
          </cell>
          <cell r="C3144" t="str">
            <v>UN</v>
          </cell>
          <cell r="D3144">
            <v>16.79</v>
          </cell>
        </row>
        <row r="3145">
          <cell r="A3145" t="str">
            <v>210824</v>
          </cell>
          <cell r="B3145" t="str">
            <v>REMOCAO DE FECHADURAS DE EMBUTIR</v>
          </cell>
          <cell r="C3145" t="str">
            <v>UN</v>
          </cell>
          <cell r="D3145">
            <v>3.71</v>
          </cell>
        </row>
        <row r="3146">
          <cell r="A3146" t="str">
            <v>210825</v>
          </cell>
          <cell r="B3146" t="str">
            <v>REMOCAO DE ESQUADRIAS METALICAS</v>
          </cell>
          <cell r="C3146" t="str">
            <v>M2</v>
          </cell>
          <cell r="D3146">
            <v>9.8000000000000007</v>
          </cell>
        </row>
        <row r="3147">
          <cell r="A3147" t="str">
            <v>210826</v>
          </cell>
          <cell r="B3147" t="str">
            <v>REMOCAO DE VIDROS, INCLUSIVE RASPAGEM DE MASSA OU RETIRADA DE BAGUETES</v>
          </cell>
          <cell r="C3147" t="str">
            <v>M2</v>
          </cell>
          <cell r="D3147">
            <v>5.04</v>
          </cell>
        </row>
        <row r="3148">
          <cell r="A3148" t="str">
            <v>210827</v>
          </cell>
          <cell r="B3148" t="str">
            <v>REMOCAO DE TUBULACOES EM GERAL</v>
          </cell>
          <cell r="C3148" t="str">
            <v>M</v>
          </cell>
          <cell r="D3148">
            <v>2.59</v>
          </cell>
        </row>
        <row r="3149">
          <cell r="A3149" t="str">
            <v>210828</v>
          </cell>
          <cell r="B3149" t="str">
            <v>REMOCAO DE REGISTRO E VALVULAS DE DESCARGA</v>
          </cell>
          <cell r="C3149" t="str">
            <v>UN</v>
          </cell>
          <cell r="D3149">
            <v>31.41</v>
          </cell>
        </row>
        <row r="3150">
          <cell r="A3150" t="str">
            <v>210829</v>
          </cell>
          <cell r="B3150" t="str">
            <v>REMOCAO APARELHOS SANITARIOS, INCLUSIVE OS ACESSORIOS</v>
          </cell>
          <cell r="C3150" t="str">
            <v>UN</v>
          </cell>
          <cell r="D3150">
            <v>11.86</v>
          </cell>
        </row>
        <row r="3151">
          <cell r="A3151" t="str">
            <v>210830</v>
          </cell>
          <cell r="B3151" t="str">
            <v>REMOCAO DE CAIXAS ESTAMPADAS</v>
          </cell>
          <cell r="C3151" t="str">
            <v>UN</v>
          </cell>
          <cell r="D3151">
            <v>0.78</v>
          </cell>
        </row>
        <row r="3152">
          <cell r="A3152" t="str">
            <v>210831</v>
          </cell>
          <cell r="B3152" t="str">
            <v>REMOCAO DE INTERRUPTORES E TOMADAS</v>
          </cell>
          <cell r="C3152" t="str">
            <v>UN</v>
          </cell>
          <cell r="D3152">
            <v>6.54</v>
          </cell>
        </row>
        <row r="3153">
          <cell r="A3153" t="str">
            <v>210832</v>
          </cell>
          <cell r="B3153" t="str">
            <v>REMOCAO DE APARELHOS DE ILUMINACAO PARA LAMPADAS   INCANDESCENTES</v>
          </cell>
          <cell r="C3153" t="str">
            <v>UN</v>
          </cell>
          <cell r="D3153">
            <v>6.54</v>
          </cell>
        </row>
        <row r="3154">
          <cell r="A3154" t="str">
            <v>210833</v>
          </cell>
          <cell r="B3154" t="str">
            <v>REMOCAO DE APARELHOS DE ILUMINACAO PARA LAMPADAS FLUORESCENTE</v>
          </cell>
          <cell r="C3154" t="str">
            <v>UN</v>
          </cell>
          <cell r="D3154">
            <v>12.32</v>
          </cell>
        </row>
        <row r="3155">
          <cell r="A3155" t="str">
            <v>210834</v>
          </cell>
          <cell r="B3155" t="str">
            <v>REMOCAO DE FIOS ELETRICOS</v>
          </cell>
          <cell r="C3155" t="str">
            <v>M</v>
          </cell>
          <cell r="D3155">
            <v>0.78</v>
          </cell>
        </row>
        <row r="3156">
          <cell r="A3156" t="str">
            <v>210835</v>
          </cell>
          <cell r="B3156" t="str">
            <v>REMOCAO DE CERCA DE ARAME FARPADO 5 FIOS</v>
          </cell>
          <cell r="C3156" t="str">
            <v>M</v>
          </cell>
          <cell r="D3156">
            <v>5.04</v>
          </cell>
        </row>
        <row r="3157">
          <cell r="A3157" t="str">
            <v>210836</v>
          </cell>
          <cell r="B3157" t="str">
            <v>REMOCAO DE CERCA DE ARAME FARPADO 11 FIOS</v>
          </cell>
          <cell r="C3157" t="str">
            <v>M</v>
          </cell>
          <cell r="D3157">
            <v>8.31</v>
          </cell>
        </row>
        <row r="3158">
          <cell r="A3158" t="str">
            <v>210837</v>
          </cell>
          <cell r="B3158" t="str">
            <v>REMOCAO DE ARAME FARPADO DE CERCA DE ARAME FARPADO</v>
          </cell>
          <cell r="C3158" t="str">
            <v>M</v>
          </cell>
          <cell r="D3158">
            <v>3.27</v>
          </cell>
        </row>
        <row r="3159">
          <cell r="A3159" t="str">
            <v>210838</v>
          </cell>
          <cell r="B3159" t="str">
            <v>REMOCAO DE CERCA EM ALAMBRADO</v>
          </cell>
          <cell r="C3159" t="str">
            <v>M</v>
          </cell>
          <cell r="D3159">
            <v>14.53</v>
          </cell>
        </row>
        <row r="3160">
          <cell r="A3160" t="str">
            <v>210839</v>
          </cell>
          <cell r="B3160" t="str">
            <v>REMOCAO DE TELA DE ALAMBRADO DE CERCA EM ALAMBRADO</v>
          </cell>
          <cell r="C3160" t="str">
            <v>M</v>
          </cell>
          <cell r="D3160">
            <v>3.25</v>
          </cell>
        </row>
        <row r="3161">
          <cell r="A3161" t="str">
            <v>210840</v>
          </cell>
          <cell r="B3161" t="str">
            <v>REMOCAO DE PORTAO DE TELA</v>
          </cell>
          <cell r="C3161" t="str">
            <v>M2</v>
          </cell>
          <cell r="D3161">
            <v>2.2400000000000002</v>
          </cell>
        </row>
        <row r="3163">
          <cell r="A3163" t="str">
            <v>210900</v>
          </cell>
          <cell r="B3163" t="str">
            <v>RECOLOCACAO, REFORMAS E LIMPEZA</v>
          </cell>
        </row>
        <row r="3164">
          <cell r="A3164" t="str">
            <v>210901</v>
          </cell>
          <cell r="B3164" t="str">
            <v>FORRO DE ESTUQUE DE TETOS E BEIRAIS</v>
          </cell>
          <cell r="C3164" t="str">
            <v>M2</v>
          </cell>
          <cell r="D3164">
            <v>54.75</v>
          </cell>
        </row>
        <row r="3165">
          <cell r="A3165" t="str">
            <v>210902</v>
          </cell>
          <cell r="B3165" t="str">
            <v>FORRO DE TABUAS APARELHADAS MACHO E FEMEA DE PINHO</v>
          </cell>
          <cell r="C3165" t="str">
            <v>M2</v>
          </cell>
          <cell r="D3165">
            <v>23.11</v>
          </cell>
        </row>
        <row r="3166">
          <cell r="A3166" t="str">
            <v>210903</v>
          </cell>
          <cell r="B3166" t="str">
            <v>FORRO DE TABUAS APARELHADAS MACHO E FEMEA DE PEROBA</v>
          </cell>
          <cell r="C3166" t="str">
            <v>M2</v>
          </cell>
          <cell r="D3166">
            <v>55.74</v>
          </cell>
        </row>
        <row r="3167">
          <cell r="A3167" t="str">
            <v>210904</v>
          </cell>
          <cell r="B3167" t="str">
            <v>REPREGAMENTO DE FORROS DE MADEIRA</v>
          </cell>
          <cell r="C3167" t="str">
            <v>M2</v>
          </cell>
          <cell r="D3167">
            <v>1.56</v>
          </cell>
        </row>
        <row r="3168">
          <cell r="A3168" t="str">
            <v>210905</v>
          </cell>
          <cell r="B3168" t="str">
            <v>ESTRUTURA DE COBERTURA EM MADEIRA DE LEI EM TESOURA P/TELHAS CERAMICAS - VAOS ATE 7,00 M</v>
          </cell>
          <cell r="C3168" t="str">
            <v>M2</v>
          </cell>
          <cell r="D3168">
            <v>43.17</v>
          </cell>
        </row>
        <row r="3169">
          <cell r="A3169" t="str">
            <v>210906</v>
          </cell>
          <cell r="B3169" t="str">
            <v>ESTRUTURA DE COBERTURA EM MADEIRA DE LEI EM TESOURA P/TELHAS CERAMICAS - VAOS 7,01 A 10,0 M</v>
          </cell>
          <cell r="C3169" t="str">
            <v>M2</v>
          </cell>
          <cell r="D3169">
            <v>48.66</v>
          </cell>
        </row>
        <row r="3170">
          <cell r="A3170" t="str">
            <v>210907</v>
          </cell>
          <cell r="B3170" t="str">
            <v>ESTRUTURA DE COBERTURA EM MADEIRA DE LEI EM TESOURA PONTALETADAS (MISTA) P/TELHAS CERAMICAS</v>
          </cell>
          <cell r="C3170" t="str">
            <v>M2</v>
          </cell>
          <cell r="D3170">
            <v>38.49</v>
          </cell>
        </row>
        <row r="3171">
          <cell r="A3171" t="str">
            <v>210909</v>
          </cell>
          <cell r="B3171" t="str">
            <v>ESTRUTURA COBERTURA EM MADEIRA EM TESOURA PARA TELHAS ONDULADAS - VAOS ATE 7,00 M</v>
          </cell>
          <cell r="C3171" t="str">
            <v>M2</v>
          </cell>
          <cell r="D3171">
            <v>32.58</v>
          </cell>
        </row>
        <row r="3172">
          <cell r="A3172" t="str">
            <v>210912</v>
          </cell>
          <cell r="B3172" t="str">
            <v>RECOLOCACAO DE RIPAS</v>
          </cell>
          <cell r="C3172" t="str">
            <v>M</v>
          </cell>
          <cell r="D3172">
            <v>0.25</v>
          </cell>
        </row>
        <row r="3173">
          <cell r="A3173" t="str">
            <v>210913</v>
          </cell>
          <cell r="B3173" t="str">
            <v>RECOLOCACAO DE CAIBROS</v>
          </cell>
          <cell r="C3173" t="str">
            <v>M</v>
          </cell>
          <cell r="D3173">
            <v>1.96</v>
          </cell>
        </row>
        <row r="3174">
          <cell r="A3174" t="str">
            <v>210914</v>
          </cell>
          <cell r="B3174" t="str">
            <v>RECOLOCACAO DE TELHAS TIPO FRANCESA</v>
          </cell>
          <cell r="C3174" t="str">
            <v>M2</v>
          </cell>
          <cell r="D3174">
            <v>8.93</v>
          </cell>
        </row>
        <row r="3175">
          <cell r="A3175" t="str">
            <v>210915</v>
          </cell>
          <cell r="B3175" t="str">
            <v>RECOLOCACAO DE TELHAS TIPO PAULISTA</v>
          </cell>
          <cell r="C3175" t="str">
            <v>M2</v>
          </cell>
          <cell r="D3175">
            <v>19.41</v>
          </cell>
        </row>
        <row r="3176">
          <cell r="A3176" t="str">
            <v>210916</v>
          </cell>
          <cell r="B3176" t="str">
            <v>RECOLOCACAO DE TELHAS ONDULADAS DE FIBROCIMENTO, ALUMINIO, PLASTICO</v>
          </cell>
          <cell r="C3176" t="str">
            <v>M2</v>
          </cell>
          <cell r="D3176">
            <v>5.57</v>
          </cell>
        </row>
        <row r="3177">
          <cell r="A3177" t="str">
            <v>210917</v>
          </cell>
          <cell r="B3177" t="str">
            <v>LIMPEZA DE PISOS CIMENTADO, CERAMICO, AZULEJOS,PEDRAS, PISO VINILICO, LADRILHO HIDRAULICO</v>
          </cell>
          <cell r="C3177" t="str">
            <v>M2</v>
          </cell>
          <cell r="D3177">
            <v>3.92</v>
          </cell>
        </row>
        <row r="3178">
          <cell r="A3178" t="str">
            <v>210918</v>
          </cell>
          <cell r="B3178" t="str">
            <v>LIMPEZA DE VIDROS</v>
          </cell>
          <cell r="C3178" t="str">
            <v>M2</v>
          </cell>
          <cell r="D3178">
            <v>4.8899999999999997</v>
          </cell>
        </row>
        <row r="3179">
          <cell r="A3179" t="str">
            <v>210919</v>
          </cell>
          <cell r="B3179" t="str">
            <v>LIMPEZA DE APARELHOS SANITARIOS, INCLUSIVE METAIS</v>
          </cell>
          <cell r="C3179" t="str">
            <v>UN</v>
          </cell>
          <cell r="D3179">
            <v>5.21</v>
          </cell>
        </row>
        <row r="3181">
          <cell r="A3181" t="str">
            <v>501000</v>
          </cell>
          <cell r="B3181" t="str">
            <v>CANTEIRO DE OBRAS</v>
          </cell>
        </row>
        <row r="3182">
          <cell r="A3182" t="str">
            <v>501100</v>
          </cell>
          <cell r="B3182" t="str">
            <v>PLACAS, VEICULOS E DESPESAS</v>
          </cell>
        </row>
        <row r="3183">
          <cell r="A3183" t="str">
            <v>501101</v>
          </cell>
          <cell r="B3183" t="str">
            <v>PLACA DE OBRA: FINANCEIRA (4,00 X 2,00) M</v>
          </cell>
          <cell r="C3183" t="str">
            <v>UN</v>
          </cell>
          <cell r="D3183">
            <v>758.57</v>
          </cell>
        </row>
        <row r="3184">
          <cell r="A3184" t="str">
            <v>501102</v>
          </cell>
          <cell r="B3184" t="str">
            <v>PLACA DE OBRA : (4,30 X 2,20) M</v>
          </cell>
          <cell r="C3184" t="str">
            <v>UN</v>
          </cell>
          <cell r="D3184">
            <v>897.01</v>
          </cell>
        </row>
        <row r="3185">
          <cell r="A3185" t="str">
            <v>501103</v>
          </cell>
          <cell r="B3185" t="str">
            <v>PLACA DE OBRA : (2,00 X 1,00) M</v>
          </cell>
          <cell r="C3185" t="str">
            <v>UN</v>
          </cell>
          <cell r="D3185">
            <v>185.66</v>
          </cell>
        </row>
        <row r="3186">
          <cell r="A3186" t="str">
            <v>501104</v>
          </cell>
          <cell r="B3186" t="str">
            <v>VEICULO PARA FISCALIZACAO</v>
          </cell>
          <cell r="C3186" t="str">
            <v>MES</v>
          </cell>
          <cell r="D3186">
            <v>1372.29</v>
          </cell>
        </row>
        <row r="3187">
          <cell r="A3187" t="str">
            <v>501105</v>
          </cell>
          <cell r="B3187" t="str">
            <v>DESPESAS</v>
          </cell>
          <cell r="C3187" t="str">
            <v>MES</v>
          </cell>
          <cell r="D3187">
            <v>1197</v>
          </cell>
        </row>
        <row r="3189">
          <cell r="A3189" t="str">
            <v>501200</v>
          </cell>
          <cell r="B3189" t="str">
            <v>RESERVADO PARA CANTEIRO DE OBRAS (501201 A 501299)</v>
          </cell>
        </row>
        <row r="3191">
          <cell r="A3191" t="str">
            <v>502000</v>
          </cell>
          <cell r="B3191" t="str">
            <v>SERVICOS TECNICOS</v>
          </cell>
        </row>
        <row r="3192">
          <cell r="A3192" t="str">
            <v>502100</v>
          </cell>
          <cell r="B3192" t="str">
            <v>LOCACAO E CADASTRO</v>
          </cell>
        </row>
        <row r="3193">
          <cell r="A3193" t="str">
            <v>502101</v>
          </cell>
          <cell r="B3193" t="str">
            <v>LOCACAO DE OBRAS LOCALIZADAS</v>
          </cell>
          <cell r="C3193" t="str">
            <v>GB</v>
          </cell>
          <cell r="D3193">
            <v>275.64</v>
          </cell>
        </row>
        <row r="3194">
          <cell r="A3194" t="str">
            <v>502102</v>
          </cell>
          <cell r="B3194" t="str">
            <v>CADASTRO DE OBRAS LOCALIZADAS</v>
          </cell>
          <cell r="C3194" t="str">
            <v>GB</v>
          </cell>
          <cell r="D3194">
            <v>352.3</v>
          </cell>
        </row>
        <row r="3196">
          <cell r="A3196" t="str">
            <v>502200</v>
          </cell>
          <cell r="B3196" t="str">
            <v>RESERVADO PARA SERVICOS TECNICOS (502201 A 502299)</v>
          </cell>
        </row>
        <row r="3198">
          <cell r="A3198" t="str">
            <v>503000</v>
          </cell>
          <cell r="B3198" t="str">
            <v>SERVICOS PRELIMINARES</v>
          </cell>
        </row>
        <row r="3199">
          <cell r="A3199" t="str">
            <v>503300</v>
          </cell>
          <cell r="B3199" t="str">
            <v>RESERVADO PARA SERVICOS PRELIMINARES (503301 A 503399)</v>
          </cell>
        </row>
        <row r="3201">
          <cell r="A3201" t="str">
            <v>504000</v>
          </cell>
          <cell r="B3201" t="str">
            <v>MOVIMENTO DE TERRA</v>
          </cell>
        </row>
        <row r="3202">
          <cell r="A3202" t="str">
            <v>504200</v>
          </cell>
          <cell r="B3202" t="str">
            <v>RESERVADO PARA MOVIMENTO DE TERRA (504201 A 504299)</v>
          </cell>
        </row>
        <row r="3204">
          <cell r="A3204" t="str">
            <v>505000</v>
          </cell>
          <cell r="B3204" t="str">
            <v>ESCORAMENTOS</v>
          </cell>
        </row>
        <row r="3205">
          <cell r="A3205" t="str">
            <v>505100</v>
          </cell>
          <cell r="B3205" t="str">
            <v>RESERVADO PARA ESCORAMENTOS (505101 A 505199)</v>
          </cell>
        </row>
        <row r="3207">
          <cell r="A3207" t="str">
            <v>506000</v>
          </cell>
          <cell r="B3207" t="str">
            <v>ESGOTAMENTOS</v>
          </cell>
        </row>
        <row r="3208">
          <cell r="A3208" t="str">
            <v>506100</v>
          </cell>
          <cell r="B3208" t="str">
            <v>REBAIXAMENTO DE LENCOL FREATICO</v>
          </cell>
        </row>
        <row r="3209">
          <cell r="A3209" t="str">
            <v>506101</v>
          </cell>
          <cell r="B3209" t="str">
            <v>MOBILIZACAO, DESMOBILIZACAO E TRANSP. DE EQUIPAMENTOS</v>
          </cell>
          <cell r="C3209" t="str">
            <v>CJXKM</v>
          </cell>
          <cell r="D3209">
            <v>11.3</v>
          </cell>
        </row>
        <row r="3210">
          <cell r="A3210" t="str">
            <v>506102</v>
          </cell>
          <cell r="B3210" t="str">
            <v>INSTALACAO DO SISTEMA DE REBAIXAMENTO</v>
          </cell>
          <cell r="C3210" t="str">
            <v>UN</v>
          </cell>
          <cell r="D3210">
            <v>74.48</v>
          </cell>
        </row>
        <row r="3211">
          <cell r="A3211" t="str">
            <v>506103</v>
          </cell>
          <cell r="B3211" t="str">
            <v>OPERACAO DO SISTEMA DE REBAIXAMENTO</v>
          </cell>
          <cell r="C3211" t="str">
            <v>CJXDI</v>
          </cell>
          <cell r="D3211">
            <v>147.63</v>
          </cell>
        </row>
        <row r="3213">
          <cell r="A3213" t="str">
            <v>506200</v>
          </cell>
          <cell r="B3213" t="str">
            <v>DRENAGEM SUBTERRANEA</v>
          </cell>
        </row>
        <row r="3214">
          <cell r="A3214" t="str">
            <v>506201</v>
          </cell>
          <cell r="B3214" t="str">
            <v>DRENO HORIZONTAL DE AREIA MEDIA</v>
          </cell>
          <cell r="C3214" t="str">
            <v>M2</v>
          </cell>
          <cell r="D3214">
            <v>15.76</v>
          </cell>
        </row>
        <row r="3215">
          <cell r="A3215" t="str">
            <v>506202</v>
          </cell>
          <cell r="B3215" t="str">
            <v>CORTINA FILTRANTE E DRENAGEM</v>
          </cell>
          <cell r="C3215" t="str">
            <v>M</v>
          </cell>
          <cell r="D3215">
            <v>189.29</v>
          </cell>
        </row>
        <row r="3216">
          <cell r="A3216" t="str">
            <v>506203</v>
          </cell>
          <cell r="B3216" t="str">
            <v>DRENAGEM COM TUBO CERAMICO REVESTIDO COM MANTA GEOTEXTIL</v>
          </cell>
          <cell r="C3216" t="str">
            <v>M</v>
          </cell>
          <cell r="D3216">
            <v>121.68</v>
          </cell>
        </row>
        <row r="3218">
          <cell r="A3218" t="str">
            <v>506300</v>
          </cell>
          <cell r="B3218" t="str">
            <v>RESERVADO PARA ESGOTAMENTOS (506301 A 506399)</v>
          </cell>
        </row>
        <row r="3220">
          <cell r="A3220" t="str">
            <v>507000</v>
          </cell>
          <cell r="B3220" t="str">
            <v>OBRAS DE CONTENCAO</v>
          </cell>
        </row>
        <row r="3221">
          <cell r="A3221" t="str">
            <v>507100</v>
          </cell>
          <cell r="B3221" t="str">
            <v>PROTECAO</v>
          </cell>
        </row>
        <row r="3222">
          <cell r="A3222" t="str">
            <v>507102</v>
          </cell>
          <cell r="B3222" t="str">
            <v>SUPORTE DE ATERRO COM MANTA GEOTEXTIL</v>
          </cell>
          <cell r="C3222" t="str">
            <v>M2</v>
          </cell>
          <cell r="D3222">
            <v>39.47</v>
          </cell>
        </row>
        <row r="3223">
          <cell r="A3223" t="str">
            <v>507103</v>
          </cell>
          <cell r="B3223" t="str">
            <v>MURO PRE FABRICADO EM CONCRETO ARMADO</v>
          </cell>
          <cell r="C3223" t="str">
            <v>M2</v>
          </cell>
          <cell r="D3223">
            <v>127.78</v>
          </cell>
        </row>
        <row r="3225">
          <cell r="A3225" t="str">
            <v>507200</v>
          </cell>
          <cell r="B3225" t="str">
            <v>RESERVADO PARA OBRAS DE CONTENCAO (507201 A 507299)</v>
          </cell>
        </row>
        <row r="3227">
          <cell r="A3227" t="str">
            <v>508000</v>
          </cell>
          <cell r="B3227" t="str">
            <v>FUNDACOES E ESTRUTURAS</v>
          </cell>
        </row>
        <row r="3228">
          <cell r="A3228" t="str">
            <v>508100</v>
          </cell>
          <cell r="B3228" t="str">
            <v>BROCA DE CONCRETO/ESTACA</v>
          </cell>
        </row>
        <row r="3229">
          <cell r="A3229" t="str">
            <v>508101</v>
          </cell>
          <cell r="B3229" t="str">
            <v>BROCA DE CONCRETO, DIAMETRO 30 CM</v>
          </cell>
          <cell r="C3229" t="str">
            <v>M</v>
          </cell>
          <cell r="D3229">
            <v>48.5</v>
          </cell>
        </row>
        <row r="3230">
          <cell r="A3230" t="str">
            <v>508103</v>
          </cell>
          <cell r="B3230" t="str">
            <v>MOBILIZACAO DE EQUIPE PARA EXECUCAO DE ESTACA MOLDADA "IN LOCO" - TIPO STRAUSS - ATE 50 KM</v>
          </cell>
          <cell r="C3230" t="str">
            <v>GB</v>
          </cell>
          <cell r="D3230">
            <v>798</v>
          </cell>
        </row>
        <row r="3231">
          <cell r="A3231" t="str">
            <v>508104</v>
          </cell>
          <cell r="B3231" t="str">
            <v>TRANSPORTE ALEM DE 50 KM DE EQUIPE PARA EXECUCAO DE ESTACA MOLDADA "IN LOCO" - TIPO STRAUSS</v>
          </cell>
          <cell r="C3231" t="str">
            <v>KM</v>
          </cell>
          <cell r="D3231">
            <v>5.32</v>
          </cell>
        </row>
        <row r="3232">
          <cell r="A3232" t="str">
            <v>508105</v>
          </cell>
          <cell r="B3232" t="str">
            <v>ESTACA MOLDADA "IN LOCO" - TIPO STRAUSS - CAPACIDADE 20 T.</v>
          </cell>
          <cell r="C3232" t="str">
            <v>M</v>
          </cell>
          <cell r="D3232">
            <v>26.78</v>
          </cell>
        </row>
        <row r="3233">
          <cell r="A3233" t="str">
            <v>508106</v>
          </cell>
          <cell r="B3233" t="str">
            <v>ESTACA MOLDADA "IN LOCO" - TIPO STRAUSS - CAPACIDADE 30 T.</v>
          </cell>
          <cell r="C3233" t="str">
            <v>M</v>
          </cell>
          <cell r="D3233">
            <v>35.93</v>
          </cell>
        </row>
        <row r="3234">
          <cell r="A3234" t="str">
            <v>508107</v>
          </cell>
          <cell r="B3234" t="str">
            <v>ESTACA MOLDADA "IN LOCO" - TIPO STRAUSS - CAPACIDADE 40 T.</v>
          </cell>
          <cell r="C3234" t="str">
            <v>M</v>
          </cell>
          <cell r="D3234">
            <v>48.55</v>
          </cell>
        </row>
        <row r="3236">
          <cell r="A3236" t="str">
            <v>508200</v>
          </cell>
          <cell r="B3236" t="str">
            <v>LASTRO PARA ASSENTAMENTO DE TUBOS E PECAS</v>
          </cell>
        </row>
        <row r="3237">
          <cell r="A3237" t="str">
            <v>508201</v>
          </cell>
          <cell r="B3237" t="str">
            <v>PARA TUBOS E PECAS, DIAM. 75 MM</v>
          </cell>
          <cell r="C3237" t="str">
            <v>M</v>
          </cell>
          <cell r="D3237">
            <v>11.35</v>
          </cell>
        </row>
        <row r="3238">
          <cell r="A3238" t="str">
            <v>508202</v>
          </cell>
          <cell r="B3238" t="str">
            <v>PARA TUBOS E PECAS, DIAMETRO 500 MM</v>
          </cell>
          <cell r="C3238" t="str">
            <v>M</v>
          </cell>
          <cell r="D3238">
            <v>18.64</v>
          </cell>
        </row>
        <row r="3240">
          <cell r="A3240" t="str">
            <v>508300</v>
          </cell>
          <cell r="B3240" t="str">
            <v>LASTRO, LAJE E BERCO PARA ASSENTAMENTO DE TUBOS E PECAS</v>
          </cell>
        </row>
        <row r="3241">
          <cell r="A3241" t="str">
            <v>508301</v>
          </cell>
          <cell r="B3241" t="str">
            <v>PARA TUBOS E PECAS, DIAMETRO 500 MM</v>
          </cell>
          <cell r="C3241" t="str">
            <v>M</v>
          </cell>
          <cell r="D3241">
            <v>94.2</v>
          </cell>
        </row>
        <row r="3242">
          <cell r="A3242" t="str">
            <v>508302</v>
          </cell>
          <cell r="B3242" t="str">
            <v>PARA TUBOS E PECAS, DIAM. 600 MM</v>
          </cell>
          <cell r="C3242" t="str">
            <v>M</v>
          </cell>
          <cell r="D3242">
            <v>114.87</v>
          </cell>
        </row>
        <row r="3243">
          <cell r="A3243" t="str">
            <v>508303</v>
          </cell>
          <cell r="B3243" t="str">
            <v>PARA TUBOS E PECAS, DIAM. 700 MM</v>
          </cell>
          <cell r="C3243" t="str">
            <v>M</v>
          </cell>
          <cell r="D3243">
            <v>128.49</v>
          </cell>
        </row>
        <row r="3245">
          <cell r="A3245" t="str">
            <v>508400</v>
          </cell>
          <cell r="B3245" t="str">
            <v>ANCORAGEM EM CONCRETO PARA PECAS</v>
          </cell>
        </row>
        <row r="3246">
          <cell r="A3246" t="str">
            <v>508401</v>
          </cell>
          <cell r="B3246" t="str">
            <v>ANCORAGEM EM CONCRETO - CURVA 90 GRAUS E TE, DIAM. 500 MM</v>
          </cell>
          <cell r="C3246" t="str">
            <v>UN</v>
          </cell>
          <cell r="D3246">
            <v>211.16</v>
          </cell>
        </row>
        <row r="3247">
          <cell r="A3247" t="str">
            <v>508402</v>
          </cell>
          <cell r="B3247" t="str">
            <v>BRACADEIRA P/FIXACAO DE TUBULACAO DE 350 MM</v>
          </cell>
          <cell r="C3247" t="str">
            <v>UN</v>
          </cell>
          <cell r="D3247">
            <v>12.38</v>
          </cell>
        </row>
        <row r="3249">
          <cell r="A3249" t="str">
            <v>508500</v>
          </cell>
          <cell r="B3249" t="str">
            <v>CONCRETO/FORMA/ACO/LAJE PRE-FABRICADA</v>
          </cell>
        </row>
        <row r="3251">
          <cell r="A3251" t="str">
            <v>508600</v>
          </cell>
          <cell r="B3251" t="str">
            <v>POCO DE VISITA EM ALVENARIA TIPO GARRAFAO</v>
          </cell>
        </row>
        <row r="3252">
          <cell r="A3252" t="str">
            <v>508601</v>
          </cell>
          <cell r="B3252" t="str">
            <v>POCO DE VISITA EM ALVENARIA TIPO GARRAFAO - PROF. ATE 2,00 M</v>
          </cell>
          <cell r="C3252" t="str">
            <v>UN</v>
          </cell>
          <cell r="D3252">
            <v>709.23</v>
          </cell>
        </row>
        <row r="3253">
          <cell r="A3253" t="str">
            <v>508602</v>
          </cell>
          <cell r="B3253" t="str">
            <v>POCO DE VISITA EM ALVENARIA TIPO GARRAFAO - PROF. ATE 3,00 M</v>
          </cell>
          <cell r="C3253" t="str">
            <v>UN</v>
          </cell>
          <cell r="D3253">
            <v>1086.54</v>
          </cell>
        </row>
        <row r="3254">
          <cell r="A3254" t="str">
            <v>508603</v>
          </cell>
          <cell r="B3254" t="str">
            <v>POCO DE VISITA EM ALVENARIA TIPO GARRAFAO - PROF. ATE 4,00 M</v>
          </cell>
          <cell r="C3254" t="str">
            <v>UN</v>
          </cell>
          <cell r="D3254">
            <v>1360.44</v>
          </cell>
        </row>
        <row r="3255">
          <cell r="A3255" t="str">
            <v>508604</v>
          </cell>
          <cell r="B3255" t="str">
            <v>POCO DE VISITA EM ALVENARIA TIPO GARRAFAO - PROF. ATE 5,00 M</v>
          </cell>
          <cell r="C3255" t="str">
            <v>UN</v>
          </cell>
          <cell r="D3255">
            <v>1699.19</v>
          </cell>
        </row>
        <row r="3256">
          <cell r="A3256" t="str">
            <v>508605</v>
          </cell>
          <cell r="B3256" t="str">
            <v>POCO DE VISITA EM ALVENARIA TIPO GARRAFAO - PROF. ATE 6,00 M</v>
          </cell>
          <cell r="C3256" t="str">
            <v>UN</v>
          </cell>
          <cell r="D3256">
            <v>2141.75</v>
          </cell>
        </row>
        <row r="3257">
          <cell r="A3257" t="str">
            <v>508606</v>
          </cell>
          <cell r="B3257" t="str">
            <v>POCO DE VISITA EM ALVENARIA TIPO GARRAFAO - PROF. ATE 7,00 M</v>
          </cell>
          <cell r="C3257" t="str">
            <v>UN</v>
          </cell>
          <cell r="D3257">
            <v>2718.36</v>
          </cell>
        </row>
        <row r="3259">
          <cell r="A3259" t="str">
            <v>508700</v>
          </cell>
          <cell r="B3259" t="str">
            <v>DISPOSITIVOS PARA LAGOA</v>
          </cell>
        </row>
        <row r="3260">
          <cell r="A3260" t="str">
            <v>508701</v>
          </cell>
          <cell r="B3260" t="str">
            <v>DISPOSITIVO DE ENTRADA B</v>
          </cell>
          <cell r="C3260" t="str">
            <v>UN</v>
          </cell>
          <cell r="D3260">
            <v>605.92999999999995</v>
          </cell>
        </row>
        <row r="3261">
          <cell r="A3261" t="str">
            <v>508702</v>
          </cell>
          <cell r="B3261" t="str">
            <v>DISPOSITIVO DE ENTRADA D</v>
          </cell>
          <cell r="C3261" t="str">
            <v>UN</v>
          </cell>
          <cell r="D3261">
            <v>818.77</v>
          </cell>
        </row>
        <row r="3262">
          <cell r="A3262" t="str">
            <v>508703</v>
          </cell>
          <cell r="B3262" t="str">
            <v>DISPOSITIVO DE SAIDA B</v>
          </cell>
          <cell r="C3262" t="str">
            <v>UN</v>
          </cell>
          <cell r="D3262">
            <v>1222.72</v>
          </cell>
        </row>
        <row r="3263">
          <cell r="A3263" t="str">
            <v>508704</v>
          </cell>
          <cell r="B3263" t="str">
            <v>DISPOSITIVO DE SAIDA F</v>
          </cell>
          <cell r="C3263" t="str">
            <v>UN</v>
          </cell>
          <cell r="D3263">
            <v>7553.12</v>
          </cell>
        </row>
        <row r="3264">
          <cell r="A3264" t="str">
            <v>508705</v>
          </cell>
          <cell r="B3264" t="str">
            <v>DISPOSITIVO DE INTERLIGACAO B</v>
          </cell>
          <cell r="C3264" t="str">
            <v>UN</v>
          </cell>
          <cell r="D3264">
            <v>1250.6500000000001</v>
          </cell>
        </row>
        <row r="3265">
          <cell r="A3265" t="str">
            <v>508708</v>
          </cell>
          <cell r="B3265" t="str">
            <v>CAIXA DE AREIA, GRADEAMENTO E MEDICAO DE VAZAO (SUTRO)</v>
          </cell>
          <cell r="C3265" t="str">
            <v>UN</v>
          </cell>
          <cell r="D3265">
            <v>4910.6499999999996</v>
          </cell>
        </row>
        <row r="3266">
          <cell r="A3266" t="str">
            <v>508709</v>
          </cell>
          <cell r="B3266" t="str">
            <v>CAIXA DIVISORA DE VAZAO - DUAS SAIDAS</v>
          </cell>
          <cell r="C3266" t="str">
            <v>UN</v>
          </cell>
          <cell r="D3266">
            <v>1051.1199999999999</v>
          </cell>
        </row>
        <row r="3267">
          <cell r="A3267" t="str">
            <v>508711</v>
          </cell>
          <cell r="B3267" t="str">
            <v>DISPOSITIVO DE ENTRADA C</v>
          </cell>
          <cell r="C3267" t="str">
            <v>UN</v>
          </cell>
          <cell r="D3267">
            <v>1195.1500000000001</v>
          </cell>
        </row>
        <row r="3268">
          <cell r="A3268" t="str">
            <v>508712</v>
          </cell>
          <cell r="B3268" t="str">
            <v>PLACA DE CONCRETO - PADRAO I</v>
          </cell>
          <cell r="C3268" t="str">
            <v>M2</v>
          </cell>
          <cell r="D3268">
            <v>45.49</v>
          </cell>
        </row>
        <row r="3269">
          <cell r="A3269" t="str">
            <v>508713</v>
          </cell>
          <cell r="B3269" t="str">
            <v>DISPOSITIVO DE SAIDA A - COMPLETO</v>
          </cell>
          <cell r="C3269" t="str">
            <v>UN</v>
          </cell>
          <cell r="D3269">
            <v>5186.09</v>
          </cell>
        </row>
        <row r="3271">
          <cell r="A3271" t="str">
            <v>508800</v>
          </cell>
          <cell r="B3271" t="str">
            <v>RESERVADO PARA FUNDACOES E ESTRUTURAS (508801 A 508899)</v>
          </cell>
        </row>
        <row r="3273">
          <cell r="A3273" t="str">
            <v>509000</v>
          </cell>
          <cell r="B3273" t="str">
            <v>ASSENTAMENTO</v>
          </cell>
        </row>
        <row r="3274">
          <cell r="A3274" t="str">
            <v>509100</v>
          </cell>
          <cell r="B3274" t="str">
            <v>ASSENTAMENTO DE TUBOS E PECAS PARA REDES DE DISTR. DE AGUA</v>
          </cell>
        </row>
        <row r="3275">
          <cell r="A3275" t="str">
            <v>509101</v>
          </cell>
          <cell r="B3275" t="str">
            <v>TUBOS E PECAS DE FERRO FUNDIDO, DIAM. 350 MM</v>
          </cell>
          <cell r="C3275" t="str">
            <v>M</v>
          </cell>
          <cell r="D3275">
            <v>14.24</v>
          </cell>
        </row>
        <row r="3276">
          <cell r="A3276" t="str">
            <v>509102</v>
          </cell>
          <cell r="B3276" t="str">
            <v>TUBOS E PECAS PEAD, DIAM. 32 MM</v>
          </cell>
          <cell r="C3276" t="str">
            <v>M</v>
          </cell>
          <cell r="D3276">
            <v>3.79</v>
          </cell>
        </row>
        <row r="3278">
          <cell r="A3278" t="str">
            <v>509200</v>
          </cell>
          <cell r="B3278" t="str">
            <v>ASSENTAMENTO SIMPLES DE TUBOS E PECAS DE PVC RIGIDO E PVC RIGIDO DEFOFO</v>
          </cell>
        </row>
        <row r="3279">
          <cell r="A3279" t="str">
            <v>509201</v>
          </cell>
          <cell r="B3279" t="str">
            <v>TUBOS E PECAS, DIAM. 250 MM</v>
          </cell>
          <cell r="C3279" t="str">
            <v>M</v>
          </cell>
          <cell r="D3279">
            <v>1.82</v>
          </cell>
        </row>
        <row r="3280">
          <cell r="A3280" t="str">
            <v>509202</v>
          </cell>
          <cell r="B3280" t="str">
            <v>TUBOS E PECAS, DIAM. 350 MM</v>
          </cell>
          <cell r="C3280" t="str">
            <v>M</v>
          </cell>
          <cell r="D3280">
            <v>2.56</v>
          </cell>
        </row>
        <row r="3281">
          <cell r="A3281" t="str">
            <v>509203</v>
          </cell>
          <cell r="B3281" t="str">
            <v>TUBOS E PECAS, DIAM. 450 MM</v>
          </cell>
          <cell r="C3281" t="str">
            <v>M</v>
          </cell>
          <cell r="D3281">
            <v>3.59</v>
          </cell>
        </row>
        <row r="3283">
          <cell r="A3283" t="str">
            <v>509300</v>
          </cell>
          <cell r="B3283" t="str">
            <v>ASSENTAMENTO SIMPLES DE TUBOS E PECAS DE CIMENTO AMIANTO</v>
          </cell>
        </row>
        <row r="3285">
          <cell r="A3285" t="str">
            <v>509400</v>
          </cell>
          <cell r="B3285" t="str">
            <v>ASSENTAMENTO SIMPLES DE TUBOS E PECAS DE FERRO FUNDIDO</v>
          </cell>
        </row>
        <row r="3286">
          <cell r="A3286" t="str">
            <v>509401</v>
          </cell>
          <cell r="B3286" t="str">
            <v>TUBOS E PECAS, DIAM. 350 MM</v>
          </cell>
          <cell r="C3286" t="str">
            <v>M</v>
          </cell>
          <cell r="D3286">
            <v>7.78</v>
          </cell>
        </row>
        <row r="3288">
          <cell r="A3288" t="str">
            <v>509500</v>
          </cell>
          <cell r="B3288" t="str">
            <v>ASSENTAMENTO SIMPLES DE TUBOS DE CONCRETO PARA AGUAS PLUVIAIS</v>
          </cell>
        </row>
        <row r="3289">
          <cell r="A3289" t="str">
            <v>509501</v>
          </cell>
          <cell r="B3289" t="str">
            <v>TUBOS, DIAMETRO 200 MM</v>
          </cell>
          <cell r="C3289" t="str">
            <v>M</v>
          </cell>
          <cell r="D3289">
            <v>2.84</v>
          </cell>
        </row>
        <row r="3291">
          <cell r="A3291" t="str">
            <v>509600</v>
          </cell>
          <cell r="B3291" t="str">
            <v>MONTAGEM DE PECAS ESPECIAIS</v>
          </cell>
        </row>
        <row r="3292">
          <cell r="A3292" t="str">
            <v>509601</v>
          </cell>
          <cell r="B3292" t="str">
            <v>PECAS ESPECIAIS E TUBULACOES AEREAS</v>
          </cell>
          <cell r="C3292" t="str">
            <v>KG</v>
          </cell>
          <cell r="D3292">
            <v>1.1299999999999999</v>
          </cell>
        </row>
        <row r="3294">
          <cell r="A3294" t="str">
            <v>509700</v>
          </cell>
          <cell r="B3294" t="str">
            <v>CARGA, TRANSPORTE ATE 10 KM E DESCARGA DE TUBOS E PECAS DE PVC RIGIDO E PVC RIGIDO DEFOFO</v>
          </cell>
        </row>
        <row r="3295">
          <cell r="A3295" t="str">
            <v>509701</v>
          </cell>
          <cell r="B3295" t="str">
            <v>TUBOS E PECAS, DIAM. 450 MM</v>
          </cell>
          <cell r="C3295" t="str">
            <v>KM</v>
          </cell>
          <cell r="D3295">
            <v>671.7</v>
          </cell>
        </row>
        <row r="3297">
          <cell r="A3297" t="str">
            <v>509800</v>
          </cell>
          <cell r="B3297" t="str">
            <v>TRANSPORTE EXCEDENTE A 10 KM DE TUBOS E PECAS DE PVC RIGIDO E PVC RIGIDO DE FOFO</v>
          </cell>
        </row>
        <row r="3298">
          <cell r="A3298" t="str">
            <v>509810</v>
          </cell>
          <cell r="B3298" t="str">
            <v>TUBOS E PECAS, DIAM. 450 MM</v>
          </cell>
          <cell r="C3298" t="str">
            <v>KMXKM</v>
          </cell>
          <cell r="D3298">
            <v>7.92</v>
          </cell>
        </row>
        <row r="3300">
          <cell r="A3300" t="str">
            <v>510300</v>
          </cell>
          <cell r="B3300" t="str">
            <v>RESERVADO PARA ASSENTAMENTO (510301 A 510399)</v>
          </cell>
        </row>
        <row r="3301">
          <cell r="A3301" t="str">
            <v>510301</v>
          </cell>
          <cell r="B3301" t="str">
            <v>TUBOS E PECAS PVC, DIAM. 25 MM (3/4")</v>
          </cell>
          <cell r="C3301" t="str">
            <v>M</v>
          </cell>
          <cell r="D3301">
            <v>3.79</v>
          </cell>
        </row>
        <row r="3303">
          <cell r="A3303" t="str">
            <v>511000</v>
          </cell>
          <cell r="B3303" t="str">
            <v>PAVIMENTACAO</v>
          </cell>
        </row>
        <row r="3304">
          <cell r="A3304" t="str">
            <v>511100</v>
          </cell>
          <cell r="B3304" t="str">
            <v>LEVANTAMENTO DE PAVIMENTACAO</v>
          </cell>
        </row>
        <row r="3305">
          <cell r="A3305" t="str">
            <v>511101</v>
          </cell>
          <cell r="B3305" t="str">
            <v>LEVANTAMENTO DE PASSEIO EM CACO CERAMICO</v>
          </cell>
          <cell r="C3305" t="str">
            <v>M2</v>
          </cell>
          <cell r="D3305">
            <v>5.77</v>
          </cell>
        </row>
        <row r="3306">
          <cell r="A3306" t="str">
            <v>511102</v>
          </cell>
          <cell r="B3306" t="str">
            <v>LEVANTAMENTO DE PASSEIO EM ARDOSIA, ARENITO OU PEDRA LUMINARIA</v>
          </cell>
          <cell r="C3306" t="str">
            <v>M2</v>
          </cell>
          <cell r="D3306">
            <v>6.45</v>
          </cell>
        </row>
        <row r="3307">
          <cell r="A3307" t="str">
            <v>511103</v>
          </cell>
          <cell r="B3307" t="str">
            <v>LEVANTAMENTO DE PASSEIO EM GRANITO TIPO PARALELEPIPEDO</v>
          </cell>
          <cell r="C3307" t="str">
            <v>M2</v>
          </cell>
          <cell r="D3307">
            <v>6.45</v>
          </cell>
        </row>
        <row r="3308">
          <cell r="A3308" t="str">
            <v>511104</v>
          </cell>
          <cell r="B3308" t="str">
            <v>LEVANTAMENTO DE PASSEIO EM LAJOTAO COLONIAL CERAMICO</v>
          </cell>
          <cell r="C3308" t="str">
            <v>M2</v>
          </cell>
          <cell r="D3308">
            <v>6.45</v>
          </cell>
        </row>
        <row r="3309">
          <cell r="A3309" t="str">
            <v>511105</v>
          </cell>
          <cell r="B3309" t="str">
            <v>LEVANTAMENTO DE PAVIMENTACAO DE CONCRETO NAO ESTRUTURAL</v>
          </cell>
          <cell r="C3309" t="str">
            <v>M2</v>
          </cell>
          <cell r="D3309">
            <v>9.23</v>
          </cell>
        </row>
        <row r="3310">
          <cell r="A3310" t="str">
            <v>511106</v>
          </cell>
          <cell r="B3310" t="str">
            <v>LEVANTAMENTO DE PARALELEPIPEDO COM CAPA ASFALTICA</v>
          </cell>
          <cell r="C3310" t="str">
            <v>M2</v>
          </cell>
          <cell r="D3310">
            <v>7.66</v>
          </cell>
        </row>
        <row r="3312">
          <cell r="A3312" t="str">
            <v>511200</v>
          </cell>
          <cell r="B3312" t="str">
            <v>EXECUCAO DE PAVIMENTACAO</v>
          </cell>
        </row>
        <row r="3313">
          <cell r="A3313" t="str">
            <v>511211</v>
          </cell>
          <cell r="B3313" t="str">
            <v>EXECUCAO DE ASFALTO</v>
          </cell>
          <cell r="C3313" t="str">
            <v>M2</v>
          </cell>
          <cell r="D3313">
            <v>29.64</v>
          </cell>
        </row>
        <row r="3314">
          <cell r="A3314" t="str">
            <v>511212</v>
          </cell>
          <cell r="B3314" t="str">
            <v>EXECUCAO DE PAVIMENTACAO DE CONCRETO NAO ESTRUTURAL</v>
          </cell>
          <cell r="C3314" t="str">
            <v>M2</v>
          </cell>
          <cell r="D3314">
            <v>31.33</v>
          </cell>
        </row>
        <row r="3315">
          <cell r="A3315" t="str">
            <v>511213</v>
          </cell>
          <cell r="B3315" t="str">
            <v>REPOSICAO DE PARALELEPIPEDO COM CAPA ASFALTICA</v>
          </cell>
          <cell r="C3315" t="str">
            <v>M2</v>
          </cell>
          <cell r="D3315">
            <v>43.15</v>
          </cell>
        </row>
        <row r="3317">
          <cell r="A3317" t="str">
            <v>511300</v>
          </cell>
          <cell r="B3317" t="str">
            <v>RESERVADO PARA PAVIMENTACAO (511301 A 511399)</v>
          </cell>
        </row>
        <row r="3319">
          <cell r="A3319" t="str">
            <v>512000</v>
          </cell>
          <cell r="B3319" t="str">
            <v>LIGACOES PREDIAIS</v>
          </cell>
        </row>
        <row r="3320">
          <cell r="A3320" t="str">
            <v>512100</v>
          </cell>
          <cell r="B3320" t="str">
            <v>RESERVADO PARA LIGACOES PREDIAIS (512101 A 512199)</v>
          </cell>
        </row>
        <row r="3322">
          <cell r="A3322" t="str">
            <v>512200</v>
          </cell>
          <cell r="B3322" t="str">
            <v>LIGACOES</v>
          </cell>
        </row>
        <row r="3323">
          <cell r="A3323">
            <v>512300</v>
          </cell>
          <cell r="B3323" t="str">
            <v>RESERVADO PARA LIGACOES (512301 A 512399)</v>
          </cell>
        </row>
        <row r="3325">
          <cell r="A3325" t="str">
            <v>513000</v>
          </cell>
          <cell r="B3325" t="str">
            <v>FECHAMENTO</v>
          </cell>
        </row>
        <row r="3326">
          <cell r="A3326" t="str">
            <v>513100</v>
          </cell>
          <cell r="B3326" t="str">
            <v>ALVENARIA</v>
          </cell>
        </row>
        <row r="3327">
          <cell r="A3327" t="str">
            <v>513101</v>
          </cell>
          <cell r="B3327" t="str">
            <v>ALVENARIA DE ELEV., EM CUTELO TIJOLO A VISTA</v>
          </cell>
          <cell r="C3327" t="str">
            <v>M2</v>
          </cell>
          <cell r="D3327">
            <v>34.43</v>
          </cell>
        </row>
        <row r="3328">
          <cell r="A3328" t="str">
            <v>513102</v>
          </cell>
          <cell r="B3328" t="str">
            <v>COLOCACAO DE TIJOLO COMUM NO LEITO DE SECAGEM</v>
          </cell>
          <cell r="C3328" t="str">
            <v>M2</v>
          </cell>
          <cell r="D3328">
            <v>5.87</v>
          </cell>
        </row>
        <row r="3329">
          <cell r="A3329" t="str">
            <v>513103</v>
          </cell>
          <cell r="B3329" t="str">
            <v>BLOCO DE VIDRO, DIMENSAO 6 X 20 X 20 CM (ELEMENTO VAZADO)</v>
          </cell>
          <cell r="C3329" t="str">
            <v>M2</v>
          </cell>
          <cell r="D3329">
            <v>406.19</v>
          </cell>
        </row>
        <row r="3331">
          <cell r="A3331" t="str">
            <v>513200</v>
          </cell>
          <cell r="B3331" t="str">
            <v>COBERTURA, MADEIRAMENTO, CONDUTOR, CALHAS E RUFOS</v>
          </cell>
        </row>
        <row r="3332">
          <cell r="A3332" t="str">
            <v>513201</v>
          </cell>
          <cell r="B3332" t="str">
            <v>COBERTURA COM TELHA COLONIAL</v>
          </cell>
          <cell r="C3332" t="str">
            <v>M2</v>
          </cell>
          <cell r="D3332">
            <v>55.51</v>
          </cell>
        </row>
        <row r="3334">
          <cell r="A3334" t="str">
            <v>513300</v>
          </cell>
          <cell r="B3334" t="str">
            <v>ESQUADRIAS: MADEIRA/METALICAS E FERRAGENS</v>
          </cell>
        </row>
        <row r="3335">
          <cell r="A3335" t="str">
            <v>513301</v>
          </cell>
          <cell r="B3335" t="str">
            <v>PORTA EXTERNA DE CEDRO, EXCETO O BATENTE, 1 FOLHA</v>
          </cell>
          <cell r="C3335" t="str">
            <v>M2</v>
          </cell>
          <cell r="D3335">
            <v>88.45</v>
          </cell>
        </row>
        <row r="3336">
          <cell r="A3336" t="str">
            <v>513302</v>
          </cell>
          <cell r="B3336" t="str">
            <v>PORTA INTERNA DE CEDRO, EXCETO O BATENTE, 1 FOLHA</v>
          </cell>
          <cell r="C3336" t="str">
            <v>M2</v>
          </cell>
          <cell r="D3336">
            <v>132.84</v>
          </cell>
        </row>
        <row r="3337">
          <cell r="A3337" t="str">
            <v>513303</v>
          </cell>
          <cell r="B3337" t="str">
            <v>BATENTE PEROBA</v>
          </cell>
          <cell r="C3337" t="str">
            <v>M</v>
          </cell>
          <cell r="D3337">
            <v>19.61</v>
          </cell>
        </row>
        <row r="3338">
          <cell r="A3338" t="str">
            <v>513304</v>
          </cell>
          <cell r="B3338" t="str">
            <v>PORTA DE ALUMINIO TIPO VENEZIANA</v>
          </cell>
          <cell r="C3338" t="str">
            <v>M2</v>
          </cell>
          <cell r="D3338">
            <v>667.67</v>
          </cell>
        </row>
        <row r="3340">
          <cell r="A3340" t="str">
            <v>513400</v>
          </cell>
          <cell r="B3340" t="str">
            <v>VIDROS</v>
          </cell>
        </row>
        <row r="3341">
          <cell r="A3341" t="str">
            <v>513401</v>
          </cell>
          <cell r="B3341" t="str">
            <v>VIDRO PLANO COMUM TRANSPARENTE 6 MM</v>
          </cell>
          <cell r="C3341" t="str">
            <v>M2</v>
          </cell>
          <cell r="D3341">
            <v>113.48</v>
          </cell>
        </row>
        <row r="3343">
          <cell r="A3343" t="str">
            <v>513500</v>
          </cell>
          <cell r="B3343" t="str">
            <v>GRELHAS/GUARDA-CORPO/GRADE/ESCADA</v>
          </cell>
        </row>
        <row r="3344">
          <cell r="A3344" t="str">
            <v>513501</v>
          </cell>
          <cell r="B3344" t="str">
            <v>GUARDA CORPO DIAMETRO 2"</v>
          </cell>
          <cell r="C3344" t="str">
            <v>M</v>
          </cell>
          <cell r="D3344">
            <v>119.8</v>
          </cell>
        </row>
        <row r="3345">
          <cell r="A3345" t="str">
            <v>513502</v>
          </cell>
          <cell r="B3345" t="str">
            <v>GRADE METALICA BARRA 2 X 3/8 POL. - ESPACAMENTO 5 CM</v>
          </cell>
          <cell r="C3345" t="str">
            <v>UN</v>
          </cell>
          <cell r="D3345">
            <v>337.58</v>
          </cell>
        </row>
        <row r="3346">
          <cell r="A3346" t="str">
            <v>513503</v>
          </cell>
          <cell r="B3346" t="str">
            <v>GRADE DIAM. 1/2 POL. E= 20 MM</v>
          </cell>
          <cell r="C3346" t="str">
            <v>M2</v>
          </cell>
          <cell r="D3346">
            <v>453.91</v>
          </cell>
        </row>
        <row r="3347">
          <cell r="A3347" t="str">
            <v>513504</v>
          </cell>
          <cell r="B3347" t="str">
            <v>GRELHA DIAM. 1/2 POL. (50 X 50) MM</v>
          </cell>
          <cell r="C3347" t="str">
            <v>UN</v>
          </cell>
          <cell r="D3347">
            <v>201.58</v>
          </cell>
        </row>
        <row r="3348">
          <cell r="A3348" t="str">
            <v>513505</v>
          </cell>
          <cell r="B3348" t="str">
            <v>ESCADA EM DURALUMINIO COM GUARDA CORPO</v>
          </cell>
          <cell r="C3348" t="str">
            <v>M</v>
          </cell>
          <cell r="D3348">
            <v>297.81</v>
          </cell>
        </row>
        <row r="3349">
          <cell r="A3349" t="str">
            <v>513506</v>
          </cell>
          <cell r="B3349" t="str">
            <v>GUARDA CORPO DIAM. 1" C/ RODAPE EM CHAPA GALVANIZADA</v>
          </cell>
          <cell r="C3349" t="str">
            <v>M</v>
          </cell>
          <cell r="D3349">
            <v>76.12</v>
          </cell>
        </row>
        <row r="3351">
          <cell r="A3351" t="str">
            <v>513600</v>
          </cell>
          <cell r="B3351" t="str">
            <v>TAMPA DE INSPECAO METALICA</v>
          </cell>
        </row>
        <row r="3352">
          <cell r="A3352" t="str">
            <v>513601</v>
          </cell>
          <cell r="B3352" t="str">
            <v>TAMPA DE INSPECAO METALICA</v>
          </cell>
          <cell r="C3352" t="str">
            <v>M2</v>
          </cell>
          <cell r="D3352">
            <v>261.54000000000002</v>
          </cell>
        </row>
        <row r="3354">
          <cell r="A3354" t="str">
            <v>513700</v>
          </cell>
          <cell r="B3354" t="str">
            <v>RESERVADO PARA FECHAMENTO (513701 A 513799)</v>
          </cell>
        </row>
        <row r="3356">
          <cell r="A3356" t="str">
            <v>514000</v>
          </cell>
          <cell r="B3356" t="str">
            <v>REVESTIMENTO E TRATAMENTO DE SUPERFICIE</v>
          </cell>
        </row>
        <row r="3357">
          <cell r="A3357" t="str">
            <v>514100</v>
          </cell>
          <cell r="B3357" t="str">
            <v>PISO, TETOS E PAREDES</v>
          </cell>
        </row>
        <row r="3358">
          <cell r="A3358" t="str">
            <v>514101</v>
          </cell>
          <cell r="B3358" t="str">
            <v>PISO EM GRANILITE</v>
          </cell>
          <cell r="C3358" t="str">
            <v>M2</v>
          </cell>
          <cell r="D3358">
            <v>39.46</v>
          </cell>
        </row>
        <row r="3360">
          <cell r="A3360" t="str">
            <v>514200</v>
          </cell>
          <cell r="B3360" t="str">
            <v>PINTURAS/IMPERMEABILIZACAO</v>
          </cell>
        </row>
        <row r="3361">
          <cell r="A3361" t="str">
            <v>514201</v>
          </cell>
          <cell r="B3361" t="str">
            <v>PINTURA PISO COM GRAFITE</v>
          </cell>
          <cell r="C3361" t="str">
            <v>M2</v>
          </cell>
          <cell r="D3361">
            <v>14.69</v>
          </cell>
        </row>
        <row r="3362">
          <cell r="A3362" t="str">
            <v>514202</v>
          </cell>
          <cell r="B3362" t="str">
            <v>APLICACAO DE SODA CAUSTICA - SOLO</v>
          </cell>
          <cell r="C3362" t="str">
            <v>M2</v>
          </cell>
          <cell r="D3362">
            <v>0.09</v>
          </cell>
        </row>
        <row r="3364">
          <cell r="A3364" t="str">
            <v>514300</v>
          </cell>
          <cell r="B3364" t="str">
            <v>RESERVADO PARA REVESTIMENTO E TRATAMENTO DE SUPERFICIE (514301 A 514399)</v>
          </cell>
        </row>
        <row r="3366">
          <cell r="A3366" t="str">
            <v>515000</v>
          </cell>
          <cell r="B3366" t="str">
            <v>INSTALACOES PREDIAIS</v>
          </cell>
        </row>
        <row r="3367">
          <cell r="A3367" t="str">
            <v>515100</v>
          </cell>
          <cell r="B3367" t="str">
            <v>PECAS E APARELHOS ELETRICOS</v>
          </cell>
        </row>
        <row r="3368">
          <cell r="A3368" t="str">
            <v>515101</v>
          </cell>
          <cell r="B3368" t="str">
            <v>CABO DE COBRE NU 6,0 MM2</v>
          </cell>
          <cell r="C3368" t="str">
            <v>M</v>
          </cell>
          <cell r="D3368">
            <v>4.53</v>
          </cell>
        </row>
        <row r="3369">
          <cell r="A3369" t="str">
            <v>515102</v>
          </cell>
          <cell r="B3369" t="str">
            <v>CABO DE COBRE NU 16 MM2</v>
          </cell>
          <cell r="C3369" t="str">
            <v>M</v>
          </cell>
          <cell r="D3369">
            <v>5.08</v>
          </cell>
        </row>
        <row r="3370">
          <cell r="A3370" t="str">
            <v>515103</v>
          </cell>
          <cell r="B3370" t="str">
            <v>CABO DE COBRE NU 25 MM2</v>
          </cell>
          <cell r="C3370" t="str">
            <v>M</v>
          </cell>
          <cell r="D3370">
            <v>6.57</v>
          </cell>
        </row>
        <row r="3371">
          <cell r="A3371" t="str">
            <v>515104</v>
          </cell>
          <cell r="B3371" t="str">
            <v>CONECTOR TIPO SPLIT BOLT PARA CABO 16 MM2</v>
          </cell>
          <cell r="C3371" t="str">
            <v>UN</v>
          </cell>
          <cell r="D3371">
            <v>7.4</v>
          </cell>
        </row>
        <row r="3372">
          <cell r="A3372" t="str">
            <v>515105</v>
          </cell>
          <cell r="B3372" t="str">
            <v>POSTE DE CONCRETO : H = 7,00 M  P = 300 KG</v>
          </cell>
          <cell r="C3372" t="str">
            <v>UN</v>
          </cell>
          <cell r="D3372">
            <v>469.3</v>
          </cell>
        </row>
        <row r="3374">
          <cell r="A3374" t="str">
            <v>515200</v>
          </cell>
          <cell r="B3374" t="str">
            <v>ENVELOPAMENTO DE ELETRODUTO</v>
          </cell>
        </row>
        <row r="3375">
          <cell r="A3375" t="str">
            <v>515201</v>
          </cell>
          <cell r="B3375" t="str">
            <v>ENVELOPAMENTO DE ELETRODUTO PVC 1 DIAM. 3/4"</v>
          </cell>
          <cell r="C3375" t="str">
            <v>M</v>
          </cell>
          <cell r="D3375">
            <v>18.16</v>
          </cell>
        </row>
        <row r="3376">
          <cell r="A3376" t="str">
            <v>515202</v>
          </cell>
          <cell r="B3376" t="str">
            <v>ENVELOPAMENTO DE ELETRODUTO PVC 1 DIAM. 1"</v>
          </cell>
          <cell r="C3376" t="str">
            <v>M</v>
          </cell>
          <cell r="D3376">
            <v>22.1</v>
          </cell>
        </row>
        <row r="3377">
          <cell r="A3377" t="str">
            <v>515203</v>
          </cell>
          <cell r="B3377" t="str">
            <v>ENVELOPAMENTO DE ELETRODUTO PVC 1 DIAM. 1 1/4"</v>
          </cell>
          <cell r="C3377" t="str">
            <v>M</v>
          </cell>
          <cell r="D3377">
            <v>24.8</v>
          </cell>
        </row>
        <row r="3378">
          <cell r="A3378" t="str">
            <v>515204</v>
          </cell>
          <cell r="B3378" t="str">
            <v>ENVELOPAMENTO DE ELETRODUTO PVC 1 DIAM. 1 1/2"</v>
          </cell>
          <cell r="C3378" t="str">
            <v>M</v>
          </cell>
          <cell r="D3378">
            <v>27.02</v>
          </cell>
        </row>
        <row r="3379">
          <cell r="A3379" t="str">
            <v>515205</v>
          </cell>
          <cell r="B3379" t="str">
            <v>ENVELOPAMENTO DE ELETRODUTO PVC 1 DIAM. 2"</v>
          </cell>
          <cell r="C3379" t="str">
            <v>M</v>
          </cell>
          <cell r="D3379">
            <v>32.46</v>
          </cell>
        </row>
        <row r="3380">
          <cell r="A3380" t="str">
            <v>515206</v>
          </cell>
          <cell r="B3380" t="str">
            <v>ENVELOPAMENTO DE ELETRODUTOS PVC 1 DIAM. 2 1/2"</v>
          </cell>
          <cell r="C3380" t="str">
            <v>M</v>
          </cell>
          <cell r="D3380">
            <v>43.63</v>
          </cell>
        </row>
        <row r="3381">
          <cell r="A3381" t="str">
            <v>515207</v>
          </cell>
          <cell r="B3381" t="str">
            <v>ENVELOPAMENTO DE ELETRODUTOS PVC 1 DIAM. 3"</v>
          </cell>
          <cell r="C3381" t="str">
            <v>M</v>
          </cell>
          <cell r="D3381">
            <v>50.15</v>
          </cell>
        </row>
        <row r="3382">
          <cell r="A3382" t="str">
            <v>515208</v>
          </cell>
          <cell r="B3382" t="str">
            <v>ENVELOPAMENTO DE ELETRODUTOS PVC 1 DIAM. 4"</v>
          </cell>
          <cell r="C3382" t="str">
            <v>M</v>
          </cell>
          <cell r="D3382">
            <v>64.900000000000006</v>
          </cell>
        </row>
        <row r="3383">
          <cell r="A3383" t="str">
            <v>515209</v>
          </cell>
          <cell r="B3383" t="str">
            <v>ENVELOPAMENTO DE ELETRODUTOS PVC 2 DIAM. 3/4"</v>
          </cell>
          <cell r="C3383" t="str">
            <v>M</v>
          </cell>
          <cell r="D3383">
            <v>29.63</v>
          </cell>
        </row>
        <row r="3384">
          <cell r="A3384" t="str">
            <v>515210</v>
          </cell>
          <cell r="B3384" t="str">
            <v>ENVELOPAMENTO DE ELETRODUTOS PVC 2 DIAM. 1"</v>
          </cell>
          <cell r="C3384" t="str">
            <v>M</v>
          </cell>
          <cell r="D3384">
            <v>37.299999999999997</v>
          </cell>
        </row>
        <row r="3385">
          <cell r="A3385" t="str">
            <v>515211</v>
          </cell>
          <cell r="B3385" t="str">
            <v>ENVELOPAMENTO DE ELETRODUTOS PVC 2 DIAM. 1 1/4"</v>
          </cell>
          <cell r="C3385" t="str">
            <v>M</v>
          </cell>
          <cell r="D3385">
            <v>42.56</v>
          </cell>
        </row>
        <row r="3386">
          <cell r="A3386" t="str">
            <v>515212</v>
          </cell>
          <cell r="B3386" t="str">
            <v>ENVELOPAMENTO DE ELETRODUTOS PVC 2, DIAM. 1 1/2"</v>
          </cell>
          <cell r="C3386" t="str">
            <v>M</v>
          </cell>
          <cell r="D3386">
            <v>49.6</v>
          </cell>
        </row>
        <row r="3387">
          <cell r="A3387" t="str">
            <v>515213</v>
          </cell>
          <cell r="B3387" t="str">
            <v>ENVELOPAMENTO DE ELETRODUTOS PVC 2 DIAM. 2"</v>
          </cell>
          <cell r="C3387" t="str">
            <v>M</v>
          </cell>
          <cell r="D3387">
            <v>57.17</v>
          </cell>
        </row>
        <row r="3388">
          <cell r="A3388" t="str">
            <v>515214</v>
          </cell>
          <cell r="B3388" t="str">
            <v>ENVELOPAMENTO DE ELETRODUTOS PVC 2 DIAM. 2 1/2"</v>
          </cell>
          <cell r="C3388" t="str">
            <v>M</v>
          </cell>
          <cell r="D3388">
            <v>80.569999999999993</v>
          </cell>
        </row>
        <row r="3389">
          <cell r="A3389" t="str">
            <v>515215</v>
          </cell>
          <cell r="B3389" t="str">
            <v>ENVELOPAMENTO DE ELETRODUTOS PVC 2 DIAM. 3"</v>
          </cell>
          <cell r="C3389" t="str">
            <v>M</v>
          </cell>
          <cell r="D3389">
            <v>92.14</v>
          </cell>
        </row>
        <row r="3390">
          <cell r="A3390" t="str">
            <v>515216</v>
          </cell>
          <cell r="B3390" t="str">
            <v>ENVELOPAMENTO DE ELETRODUTOS PVC 2 DIAM. 4"</v>
          </cell>
          <cell r="C3390" t="str">
            <v>M</v>
          </cell>
          <cell r="D3390">
            <v>121</v>
          </cell>
        </row>
        <row r="3391">
          <cell r="A3391" t="str">
            <v>515217</v>
          </cell>
          <cell r="B3391" t="str">
            <v>ENVELOPAMENTO DE ELETRODUTOS PVC 1 DIAM. 1 1/4" + 1 DIAM. 1"</v>
          </cell>
          <cell r="C3391" t="str">
            <v>M</v>
          </cell>
          <cell r="D3391">
            <v>40.200000000000003</v>
          </cell>
        </row>
        <row r="3392">
          <cell r="A3392" t="str">
            <v>515218</v>
          </cell>
          <cell r="B3392" t="str">
            <v>ENVELOPAMENTO DE ELETRODUTOS PVC 1 DIAM. 4" + 1 DIAM. 3/4"</v>
          </cell>
          <cell r="C3392" t="str">
            <v>M</v>
          </cell>
          <cell r="D3392">
            <v>77.91</v>
          </cell>
        </row>
        <row r="3393">
          <cell r="A3393" t="str">
            <v>515219</v>
          </cell>
          <cell r="B3393" t="str">
            <v>ENVELOPAMENTO DE ELETRODUTOS PVC 2 DIAM. 2" + 1 DIAM. 1"</v>
          </cell>
          <cell r="C3393" t="str">
            <v>M</v>
          </cell>
          <cell r="D3393">
            <v>73.180000000000007</v>
          </cell>
        </row>
        <row r="3394">
          <cell r="A3394" t="str">
            <v>515220</v>
          </cell>
          <cell r="B3394" t="str">
            <v>ENVELOPAMENTO DE ELETRODUTOS PVC 1 DIAM. 3/4 POL. + 1 DIAM. 1 POL.</v>
          </cell>
          <cell r="C3394" t="str">
            <v>M</v>
          </cell>
          <cell r="D3394">
            <v>32.619999999999997</v>
          </cell>
        </row>
        <row r="3395">
          <cell r="A3395" t="str">
            <v>515221</v>
          </cell>
          <cell r="B3395" t="str">
            <v>ENVELOPAMENTO DE ELETRODUTOS PVC 1 DIAM. 3/4 POL. + 1 DIAM. 1 1/2 POL.</v>
          </cell>
          <cell r="C3395" t="str">
            <v>M</v>
          </cell>
          <cell r="D3395">
            <v>38.57</v>
          </cell>
        </row>
        <row r="3396">
          <cell r="A3396" t="str">
            <v>515222</v>
          </cell>
          <cell r="B3396" t="str">
            <v>ENVELOPAMENTO DE ELETRODUTOS PVC 3 DIAM. 3/4 POL. + 1 DIAM. 1 1/2 POL. + 2 DIAM. 1 POL.</v>
          </cell>
          <cell r="C3396" t="str">
            <v>M</v>
          </cell>
          <cell r="D3396">
            <v>82.16</v>
          </cell>
        </row>
        <row r="3397">
          <cell r="A3397" t="str">
            <v>515223</v>
          </cell>
          <cell r="B3397" t="str">
            <v>ENVELOPAMENTO DE ELETRODUTOS PVC 2 DIAM. 3/4 POL. + 1 DIAM. 1 POL.</v>
          </cell>
          <cell r="C3397" t="str">
            <v>M</v>
          </cell>
          <cell r="D3397">
            <v>43.66</v>
          </cell>
        </row>
        <row r="3398">
          <cell r="A3398" t="str">
            <v>515224</v>
          </cell>
          <cell r="B3398" t="str">
            <v>ENVELOPAMENTO DE ELETRODUTOS PVC 2 DIAM. 3/4 POL. + 1 DIAM. 1 1/2 POL.</v>
          </cell>
          <cell r="C3398" t="str">
            <v>M</v>
          </cell>
          <cell r="D3398">
            <v>49.76</v>
          </cell>
        </row>
        <row r="3399">
          <cell r="A3399" t="str">
            <v>515225</v>
          </cell>
          <cell r="B3399" t="str">
            <v>ENVELOPAMENTO DE ELETRODUTOS PVC 2 DIAM. 3/4 POL. + 1 DIAM. 1 1/2 POL. + 1 DIAM. 1 POL.</v>
          </cell>
          <cell r="C3399" t="str">
            <v>M</v>
          </cell>
          <cell r="D3399">
            <v>59.5</v>
          </cell>
        </row>
        <row r="3400">
          <cell r="A3400" t="str">
            <v>515226</v>
          </cell>
          <cell r="B3400" t="str">
            <v>ENVELOPAMENTO DE ELETRODUTOS PVC 2 DIAM. 1 POL. + 2 DIAM. 1 1/2 POL.</v>
          </cell>
          <cell r="C3400" t="str">
            <v>M</v>
          </cell>
          <cell r="D3400">
            <v>71.66</v>
          </cell>
        </row>
        <row r="3402">
          <cell r="A3402" t="str">
            <v>515300</v>
          </cell>
          <cell r="B3402" t="str">
            <v>RESERVADO PARA INSTALACOES PREDIAIS (515301 A 515399)</v>
          </cell>
        </row>
        <row r="3404">
          <cell r="A3404" t="str">
            <v>516000</v>
          </cell>
          <cell r="B3404" t="str">
            <v>INSTALACOES</v>
          </cell>
        </row>
        <row r="3405">
          <cell r="A3405" t="str">
            <v>516100</v>
          </cell>
          <cell r="B3405" t="str">
            <v>RESERVADO PARA INSTALACOES HIDRAULICAS/ELETRICAS (516101 A 516199)</v>
          </cell>
        </row>
        <row r="3407">
          <cell r="A3407" t="str">
            <v>517000</v>
          </cell>
          <cell r="B3407" t="str">
            <v>INSTALACOES DE PRODUCAO</v>
          </cell>
        </row>
        <row r="3408">
          <cell r="A3408" t="str">
            <v>517200</v>
          </cell>
          <cell r="B3408" t="str">
            <v>RESERVADO PARA INSTALACOES DE PRODUCAO (517201 A 517299)</v>
          </cell>
        </row>
        <row r="3410">
          <cell r="A3410" t="str">
            <v>518000</v>
          </cell>
          <cell r="B3410" t="str">
            <v>URBANIZACAO</v>
          </cell>
        </row>
        <row r="3411">
          <cell r="A3411" t="str">
            <v>518100</v>
          </cell>
          <cell r="B3411" t="str">
            <v>RESERVADO PARA URBANIZACAO (518101 A 518199)</v>
          </cell>
        </row>
        <row r="3413">
          <cell r="A3413" t="str">
            <v>519000</v>
          </cell>
          <cell r="B3413" t="str">
            <v>SERVICOS DIVERSOS</v>
          </cell>
        </row>
        <row r="3414">
          <cell r="A3414" t="str">
            <v>519200</v>
          </cell>
          <cell r="B3414" t="str">
            <v>SECCIONAMENTO DE REDE EXISTENTE</v>
          </cell>
        </row>
        <row r="3415">
          <cell r="A3415" t="str">
            <v>519201</v>
          </cell>
          <cell r="B3415" t="str">
            <v>DIAMETRO 50 MM, FERRO GALVANIZADO</v>
          </cell>
          <cell r="C3415" t="str">
            <v>UN</v>
          </cell>
          <cell r="D3415">
            <v>88.37</v>
          </cell>
        </row>
        <row r="3416">
          <cell r="A3416" t="str">
            <v>519202</v>
          </cell>
          <cell r="B3416" t="str">
            <v>DIAMETRO 75 MM FERRO GALVANIZADO</v>
          </cell>
          <cell r="C3416" t="str">
            <v>UN</v>
          </cell>
          <cell r="D3416">
            <v>91.86</v>
          </cell>
        </row>
        <row r="3417">
          <cell r="A3417" t="str">
            <v>519203</v>
          </cell>
          <cell r="B3417" t="str">
            <v>DIAMETRO 100 MM, FERRO GALVANIZADO</v>
          </cell>
          <cell r="C3417" t="str">
            <v>UN</v>
          </cell>
          <cell r="D3417">
            <v>94.9</v>
          </cell>
        </row>
        <row r="3418">
          <cell r="A3418" t="str">
            <v>519204</v>
          </cell>
          <cell r="B3418" t="str">
            <v>DIAMETRO 50 MM, FERRO FUNDIDO</v>
          </cell>
          <cell r="C3418" t="str">
            <v>UN</v>
          </cell>
          <cell r="D3418">
            <v>101.77</v>
          </cell>
        </row>
        <row r="3419">
          <cell r="A3419" t="str">
            <v>519205</v>
          </cell>
          <cell r="B3419" t="str">
            <v>DIAMETRO 75 MM, FERRO FUNDIDO</v>
          </cell>
          <cell r="C3419" t="str">
            <v>UN</v>
          </cell>
          <cell r="D3419">
            <v>105.25</v>
          </cell>
        </row>
        <row r="3420">
          <cell r="A3420" t="str">
            <v>519206</v>
          </cell>
          <cell r="B3420" t="str">
            <v>DIAMETRO 100 MM, FERRO FUNDIDO</v>
          </cell>
          <cell r="C3420" t="str">
            <v>UN</v>
          </cell>
          <cell r="D3420">
            <v>108.3</v>
          </cell>
        </row>
        <row r="3421">
          <cell r="A3421" t="str">
            <v>519207</v>
          </cell>
          <cell r="B3421" t="str">
            <v>DIAMETRO 50 MM, PVC</v>
          </cell>
          <cell r="C3421" t="str">
            <v>UN</v>
          </cell>
          <cell r="D3421">
            <v>87.15</v>
          </cell>
        </row>
        <row r="3422">
          <cell r="A3422" t="str">
            <v>519208</v>
          </cell>
          <cell r="B3422" t="str">
            <v>DIAMETRO 75 MM, PVC</v>
          </cell>
          <cell r="C3422" t="str">
            <v>UN</v>
          </cell>
          <cell r="D3422">
            <v>90.63</v>
          </cell>
        </row>
        <row r="3423">
          <cell r="A3423" t="str">
            <v>519209</v>
          </cell>
          <cell r="B3423" t="str">
            <v>DIAMETRO 100 MM, PVC</v>
          </cell>
          <cell r="C3423" t="str">
            <v>UN</v>
          </cell>
          <cell r="D3423">
            <v>93.64</v>
          </cell>
        </row>
        <row r="3424">
          <cell r="A3424" t="str">
            <v>519210</v>
          </cell>
          <cell r="B3424" t="str">
            <v>DIAMETRO 50 MM, FIBRO-CIMENTO</v>
          </cell>
          <cell r="C3424" t="str">
            <v>UN</v>
          </cell>
          <cell r="D3424">
            <v>89.57</v>
          </cell>
        </row>
        <row r="3425">
          <cell r="A3425" t="str">
            <v>519211</v>
          </cell>
          <cell r="B3425" t="str">
            <v>DIAMETRO 100 MM, FIBRO-CIMENTO</v>
          </cell>
          <cell r="C3425" t="str">
            <v>UN</v>
          </cell>
          <cell r="D3425">
            <v>96.11</v>
          </cell>
        </row>
        <row r="3426">
          <cell r="A3426" t="str">
            <v>519212</v>
          </cell>
          <cell r="B3426" t="str">
            <v>DIAMETRO 150 MM, FIBRO-CIMENTO</v>
          </cell>
          <cell r="C3426" t="str">
            <v>UN</v>
          </cell>
          <cell r="D3426">
            <v>112.47</v>
          </cell>
        </row>
        <row r="3427">
          <cell r="A3427" t="str">
            <v>519213</v>
          </cell>
          <cell r="B3427" t="str">
            <v>DIAMETRO 200 MM, FIBRO-CIMENTO</v>
          </cell>
          <cell r="C3427" t="str">
            <v>UN</v>
          </cell>
          <cell r="D3427">
            <v>121.09</v>
          </cell>
        </row>
        <row r="3428">
          <cell r="A3428" t="str">
            <v>519214</v>
          </cell>
          <cell r="B3428" t="str">
            <v>DIAMETRO 150 MM, FERRO FUNDIDO</v>
          </cell>
          <cell r="C3428" t="str">
            <v>UN</v>
          </cell>
          <cell r="D3428">
            <v>129.28</v>
          </cell>
        </row>
        <row r="3429">
          <cell r="A3429" t="str">
            <v>519215</v>
          </cell>
          <cell r="B3429" t="str">
            <v>DIAMETRO 200 MM, FERRO FUNDIDO</v>
          </cell>
          <cell r="C3429" t="str">
            <v>UN</v>
          </cell>
          <cell r="D3429">
            <v>137.97</v>
          </cell>
        </row>
        <row r="3430">
          <cell r="A3430" t="str">
            <v>519216</v>
          </cell>
          <cell r="B3430" t="str">
            <v>DIAMETRO 250 MM, FERRO FUNDIDO</v>
          </cell>
          <cell r="C3430" t="str">
            <v>UN</v>
          </cell>
          <cell r="D3430">
            <v>166.91</v>
          </cell>
        </row>
        <row r="3431">
          <cell r="A3431" t="str">
            <v>519217</v>
          </cell>
          <cell r="B3431" t="str">
            <v>DIAMETRO 150 MM, PVC</v>
          </cell>
          <cell r="C3431" t="str">
            <v>UN</v>
          </cell>
          <cell r="D3431">
            <v>97.82</v>
          </cell>
        </row>
        <row r="3433">
          <cell r="A3433" t="str">
            <v>519300</v>
          </cell>
          <cell r="B3433" t="str">
            <v>RESERVADO PARA SERVICOS DIVERSOS (519301 A 519399)</v>
          </cell>
        </row>
        <row r="3435">
          <cell r="A3435" t="str">
            <v>521000</v>
          </cell>
          <cell r="B3435" t="str">
            <v>SERVICOS REFERENTES A POCOS TUBULARES PROFUNDOS</v>
          </cell>
        </row>
        <row r="3436">
          <cell r="A3436" t="str">
            <v>521100</v>
          </cell>
          <cell r="B3436" t="str">
            <v>RESERVADO PARA SERVICOS REFERENTES A POCOS TUBULARES PROFUNDOS (521101 A 521999)</v>
          </cell>
        </row>
        <row r="3438">
          <cell r="A3438" t="str">
            <v>522000</v>
          </cell>
          <cell r="B3438" t="str">
            <v>SERVICOS ESPECIAIS</v>
          </cell>
        </row>
        <row r="3439">
          <cell r="A3439" t="str">
            <v>522500</v>
          </cell>
          <cell r="B3439" t="str">
            <v>TRAVESSIA - RESERVADO PARA TRAVESSIA (522501 A 522599)</v>
          </cell>
        </row>
        <row r="3441">
          <cell r="A3441" t="str">
            <v>522600</v>
          </cell>
          <cell r="B3441" t="str">
            <v>MAO DE OBRA</v>
          </cell>
        </row>
        <row r="3442">
          <cell r="A3442" t="str">
            <v>522601</v>
          </cell>
          <cell r="B3442" t="str">
            <v>MAO DE OBRA - BROCA DE CONCRETO, DIAM. 15 CM</v>
          </cell>
          <cell r="C3442" t="str">
            <v>M</v>
          </cell>
          <cell r="D3442">
            <v>15.05</v>
          </cell>
        </row>
        <row r="3443">
          <cell r="A3443" t="str">
            <v>522602</v>
          </cell>
          <cell r="B3443" t="str">
            <v>MAO DE OBRA - BROCA DE CONCRETO, DIAMETRO 20 CM</v>
          </cell>
          <cell r="C3443" t="str">
            <v>M</v>
          </cell>
          <cell r="D3443">
            <v>16.489999999999998</v>
          </cell>
        </row>
        <row r="3444">
          <cell r="A3444" t="str">
            <v>522603</v>
          </cell>
          <cell r="B3444" t="str">
            <v>MAO DE OBRA - BROCA DE CONCRETO, DIAM. 25 CM</v>
          </cell>
          <cell r="C3444" t="str">
            <v>M</v>
          </cell>
          <cell r="D3444">
            <v>18.23</v>
          </cell>
        </row>
        <row r="3445">
          <cell r="A3445" t="str">
            <v>522604</v>
          </cell>
          <cell r="B3445" t="str">
            <v>MAO DE OBRA - FORMA DE MADEIRA COMUM</v>
          </cell>
          <cell r="C3445" t="str">
            <v>M2</v>
          </cell>
          <cell r="D3445">
            <v>18.18</v>
          </cell>
        </row>
        <row r="3446">
          <cell r="A3446" t="str">
            <v>522605</v>
          </cell>
          <cell r="B3446" t="str">
            <v>MAO DE OBRA - FORMA PLANA DE MADEIRA ESTRUTURA</v>
          </cell>
          <cell r="C3446" t="str">
            <v>M2</v>
          </cell>
          <cell r="D3446">
            <v>15.66</v>
          </cell>
        </row>
        <row r="3447">
          <cell r="A3447" t="str">
            <v>522606</v>
          </cell>
          <cell r="B3447" t="str">
            <v>MAO DE OBRA - FORMA PLANA DE MADEIRA APARENTE</v>
          </cell>
          <cell r="C3447" t="str">
            <v>M2</v>
          </cell>
          <cell r="D3447">
            <v>15.66</v>
          </cell>
        </row>
        <row r="3448">
          <cell r="A3448" t="str">
            <v>522607</v>
          </cell>
          <cell r="B3448" t="str">
            <v>MAO DE OBRA - ARMACAO ACO CA-50/CA-60</v>
          </cell>
          <cell r="C3448" t="str">
            <v>KG</v>
          </cell>
          <cell r="D3448">
            <v>1.38</v>
          </cell>
        </row>
        <row r="3449">
          <cell r="A3449" t="str">
            <v>522608</v>
          </cell>
          <cell r="B3449" t="str">
            <v>MAO DE OBRA - CONCRETO ESTRUTURAL</v>
          </cell>
          <cell r="C3449" t="str">
            <v>M3</v>
          </cell>
          <cell r="D3449">
            <v>17.32</v>
          </cell>
        </row>
        <row r="3450">
          <cell r="A3450" t="str">
            <v>522609</v>
          </cell>
          <cell r="B3450" t="str">
            <v>MAO DE OBRA - ALVENARIA ELEV., 1/2 TIJOLO COMUM</v>
          </cell>
          <cell r="C3450" t="str">
            <v>M2</v>
          </cell>
          <cell r="D3450">
            <v>22.66</v>
          </cell>
        </row>
        <row r="3451">
          <cell r="A3451" t="str">
            <v>522610</v>
          </cell>
          <cell r="B3451" t="str">
            <v>MAO DE OBRA - ALVENARIA ELEV., 1 TIJOLO COMUM</v>
          </cell>
          <cell r="C3451" t="str">
            <v>M2</v>
          </cell>
          <cell r="D3451">
            <v>37.69</v>
          </cell>
        </row>
        <row r="3452">
          <cell r="A3452" t="str">
            <v>522611</v>
          </cell>
          <cell r="B3452" t="str">
            <v>MAO DE OBRA - ALVENARIA ELEV, 1/2 TIJOLO A VISTA</v>
          </cell>
          <cell r="C3452" t="str">
            <v>M2</v>
          </cell>
          <cell r="D3452">
            <v>30.13</v>
          </cell>
        </row>
        <row r="3453">
          <cell r="A3453" t="str">
            <v>522612</v>
          </cell>
          <cell r="B3453" t="str">
            <v>MAO DE OBRA - ALVENARIA ELEV., 1 TIJOLO A VISTA</v>
          </cell>
          <cell r="C3453" t="str">
            <v>M2</v>
          </cell>
          <cell r="D3453">
            <v>45.16</v>
          </cell>
        </row>
        <row r="3454">
          <cell r="A3454" t="str">
            <v>522613</v>
          </cell>
          <cell r="B3454" t="str">
            <v>MAO DE OBRA - ALVENARIA DE ELEVACAO,TIJOLO CERAMICA,8 FUROS,ESPELHO</v>
          </cell>
          <cell r="C3454" t="str">
            <v>M2</v>
          </cell>
          <cell r="D3454">
            <v>14.6</v>
          </cell>
        </row>
        <row r="3455">
          <cell r="A3455" t="str">
            <v>522614</v>
          </cell>
          <cell r="B3455" t="str">
            <v>MAO DE OBRA - ALVENARIA DE ELEVACAO,TIJOLO CERAMICA,8 FUROS,CHATO</v>
          </cell>
          <cell r="C3455" t="str">
            <v>M2</v>
          </cell>
          <cell r="D3455">
            <v>24.35</v>
          </cell>
        </row>
        <row r="3456">
          <cell r="A3456" t="str">
            <v>522615</v>
          </cell>
          <cell r="B3456" t="str">
            <v>MAO DE OBRA - COBERTURA COM TELHA FRANCESA</v>
          </cell>
          <cell r="C3456" t="str">
            <v>M2</v>
          </cell>
          <cell r="D3456">
            <v>28.51</v>
          </cell>
        </row>
        <row r="3457">
          <cell r="A3457" t="str">
            <v>522616</v>
          </cell>
          <cell r="B3457" t="str">
            <v>MAO DE OBRA - COBERTURA COM TELHA FIBRO CIMENTO ONDULADO</v>
          </cell>
          <cell r="C3457" t="str">
            <v>M2</v>
          </cell>
          <cell r="D3457">
            <v>22.39</v>
          </cell>
        </row>
        <row r="3458">
          <cell r="A3458" t="str">
            <v>522617</v>
          </cell>
          <cell r="B3458" t="str">
            <v>MAO DE OBRA - COBERTURA COM TELHA FIBRO CIMENTO ESTR. L = 49 CM</v>
          </cell>
          <cell r="C3458" t="str">
            <v>M2</v>
          </cell>
          <cell r="D3458">
            <v>9.8800000000000008</v>
          </cell>
        </row>
        <row r="3459">
          <cell r="A3459" t="str">
            <v>522618</v>
          </cell>
          <cell r="B3459" t="str">
            <v>MAO DE OBRA - COBERTURA COM TELHA FIBRO CIMENTO ESTR. L = 90 CM</v>
          </cell>
          <cell r="C3459" t="str">
            <v>M2</v>
          </cell>
          <cell r="D3459">
            <v>10.91</v>
          </cell>
        </row>
        <row r="3460">
          <cell r="A3460" t="str">
            <v>522619</v>
          </cell>
          <cell r="B3460" t="str">
            <v>MAO DE OBRA - LAJE PRE FABRICADA H-8 PARA FORRO COM CAPA DE 3 CM</v>
          </cell>
          <cell r="C3460" t="str">
            <v>M2</v>
          </cell>
          <cell r="D3460">
            <v>18.2</v>
          </cell>
        </row>
        <row r="3461">
          <cell r="A3461" t="str">
            <v>522620</v>
          </cell>
          <cell r="B3461" t="str">
            <v>MAO DE OBRA - PORTA EXTERNA DE CEDRO, 1 FOLHA</v>
          </cell>
          <cell r="C3461" t="str">
            <v>M2</v>
          </cell>
          <cell r="D3461">
            <v>38.07</v>
          </cell>
        </row>
        <row r="3462">
          <cell r="A3462" t="str">
            <v>522621</v>
          </cell>
          <cell r="B3462" t="str">
            <v>MAO DE OBRA - PORTA INTERNA DE CEDRO, 1 FOLHA</v>
          </cell>
          <cell r="C3462" t="str">
            <v>M2</v>
          </cell>
          <cell r="D3462">
            <v>57.26</v>
          </cell>
        </row>
        <row r="3463">
          <cell r="A3463" t="str">
            <v>522622</v>
          </cell>
          <cell r="B3463" t="str">
            <v>MAO DE OBRA - JANELA BASCULANTE DE FERRO</v>
          </cell>
          <cell r="C3463" t="str">
            <v>M2</v>
          </cell>
          <cell r="D3463">
            <v>24.08</v>
          </cell>
        </row>
        <row r="3464">
          <cell r="A3464" t="str">
            <v>522623</v>
          </cell>
          <cell r="B3464" t="str">
            <v>MAO DE OBRA - JANELA CORRER OU MAXIM AIR DE FERRO</v>
          </cell>
          <cell r="C3464" t="str">
            <v>M2</v>
          </cell>
          <cell r="D3464">
            <v>29.63</v>
          </cell>
        </row>
        <row r="3465">
          <cell r="A3465" t="str">
            <v>522624</v>
          </cell>
          <cell r="B3465" t="str">
            <v>MAO DE OBRA - JANELA BASCULANTE DE ALUMINIO</v>
          </cell>
          <cell r="C3465" t="str">
            <v>M2</v>
          </cell>
          <cell r="D3465">
            <v>32.090000000000003</v>
          </cell>
        </row>
        <row r="3466">
          <cell r="A3466" t="str">
            <v>522625</v>
          </cell>
          <cell r="B3466" t="str">
            <v>MAO DE OBRA - JANELA DE CORRER OU MAXIM AIR DE ALUMINIO</v>
          </cell>
          <cell r="C3466" t="str">
            <v>M2</v>
          </cell>
          <cell r="D3466">
            <v>36.96</v>
          </cell>
        </row>
        <row r="3467">
          <cell r="A3467" t="str">
            <v>522626</v>
          </cell>
          <cell r="B3467" t="str">
            <v>MAO DE OBRA - PORTA DE ENTRADA DE ALUMINIO COM 1 FOLHA ABRIR</v>
          </cell>
          <cell r="C3467" t="str">
            <v>M2</v>
          </cell>
          <cell r="D3467">
            <v>32.21</v>
          </cell>
        </row>
        <row r="3468">
          <cell r="A3468" t="str">
            <v>522627</v>
          </cell>
          <cell r="B3468" t="str">
            <v>MAO DE OBRA - FECHADURA PARA PORTA</v>
          </cell>
          <cell r="C3468" t="str">
            <v>UN</v>
          </cell>
          <cell r="D3468">
            <v>2.0299999999999998</v>
          </cell>
        </row>
        <row r="3469">
          <cell r="A3469" t="str">
            <v>522628</v>
          </cell>
          <cell r="B3469" t="str">
            <v>MAO DE OBRA - VIDRO PLANO DUPLO/TRIPLO</v>
          </cell>
          <cell r="C3469" t="str">
            <v>M2</v>
          </cell>
          <cell r="D3469">
            <v>20.239999999999998</v>
          </cell>
        </row>
        <row r="3470">
          <cell r="A3470" t="str">
            <v>522629</v>
          </cell>
          <cell r="B3470" t="str">
            <v>MAO DE OBRA - CHAPISCO</v>
          </cell>
          <cell r="C3470" t="str">
            <v>M2</v>
          </cell>
          <cell r="D3470">
            <v>3.15</v>
          </cell>
        </row>
        <row r="3471">
          <cell r="A3471" t="str">
            <v>522630</v>
          </cell>
          <cell r="B3471" t="str">
            <v>MAO DE OBRA - EMBOCO</v>
          </cell>
          <cell r="C3471" t="str">
            <v>M2</v>
          </cell>
          <cell r="D3471">
            <v>11.86</v>
          </cell>
        </row>
        <row r="3472">
          <cell r="A3472" t="str">
            <v>522631</v>
          </cell>
          <cell r="B3472" t="str">
            <v>MAO DE OBRA - REBOCO</v>
          </cell>
          <cell r="C3472" t="str">
            <v>M2</v>
          </cell>
          <cell r="D3472">
            <v>7.9</v>
          </cell>
        </row>
        <row r="3473">
          <cell r="A3473" t="str">
            <v>522632</v>
          </cell>
          <cell r="B3473" t="str">
            <v>MAO DE OBRA - REVESTIMENTO COM AZULEJO</v>
          </cell>
          <cell r="C3473" t="str">
            <v>M2</v>
          </cell>
          <cell r="D3473">
            <v>31.14</v>
          </cell>
        </row>
        <row r="3474">
          <cell r="A3474" t="str">
            <v>522633</v>
          </cell>
          <cell r="B3474" t="str">
            <v>MAO DE OBRA - EXECUCAO PASSEIO CIMENTADO</v>
          </cell>
          <cell r="C3474" t="str">
            <v>M2</v>
          </cell>
          <cell r="D3474">
            <v>4.92</v>
          </cell>
        </row>
        <row r="3475">
          <cell r="A3475" t="str">
            <v>522634</v>
          </cell>
          <cell r="B3475" t="str">
            <v>MAO DE OBRA - CONTRAPISO DE CONCRETO NAO ESTRUTURAL</v>
          </cell>
          <cell r="C3475" t="str">
            <v>M3</v>
          </cell>
          <cell r="D3475">
            <v>17.32</v>
          </cell>
        </row>
        <row r="3476">
          <cell r="A3476" t="str">
            <v>522635</v>
          </cell>
          <cell r="B3476" t="str">
            <v>MAO DE OBRA - PISO EXTERNO DE CONCRETO NAO ESTRUTURAL</v>
          </cell>
          <cell r="C3476" t="str">
            <v>M3</v>
          </cell>
          <cell r="D3476">
            <v>27.09</v>
          </cell>
        </row>
        <row r="3477">
          <cell r="A3477" t="str">
            <v>522636</v>
          </cell>
          <cell r="B3477" t="str">
            <v>MAO DE OBRA - PISO CIMENTADO LISO</v>
          </cell>
          <cell r="C3477" t="str">
            <v>M2</v>
          </cell>
          <cell r="D3477">
            <v>12.54</v>
          </cell>
        </row>
        <row r="3478">
          <cell r="A3478" t="str">
            <v>522637</v>
          </cell>
          <cell r="B3478" t="str">
            <v>MAO DE OBRA - PISO CERAMICO</v>
          </cell>
          <cell r="C3478" t="str">
            <v>M2</v>
          </cell>
          <cell r="D3478">
            <v>18.559999999999999</v>
          </cell>
        </row>
        <row r="3479">
          <cell r="A3479" t="str">
            <v>522638</v>
          </cell>
          <cell r="B3479" t="str">
            <v>MAO DE OBRA - PISO VINILICO</v>
          </cell>
          <cell r="C3479" t="str">
            <v>M2</v>
          </cell>
          <cell r="D3479">
            <v>12.36</v>
          </cell>
        </row>
        <row r="3480">
          <cell r="A3480" t="str">
            <v>522639</v>
          </cell>
          <cell r="B3480" t="str">
            <v>MAO DE OBRA - PISO DE BORRACHA</v>
          </cell>
          <cell r="C3480" t="str">
            <v>M2</v>
          </cell>
          <cell r="D3480">
            <v>20.81</v>
          </cell>
        </row>
        <row r="3481">
          <cell r="A3481" t="str">
            <v>522640</v>
          </cell>
          <cell r="B3481" t="str">
            <v>MAO DE OBRA - IMPERMEABILIZACAO RIGIDA COM ARGAMASSA</v>
          </cell>
          <cell r="C3481" t="str">
            <v>M2</v>
          </cell>
          <cell r="D3481">
            <v>23.82</v>
          </cell>
        </row>
        <row r="3482">
          <cell r="A3482" t="str">
            <v>522641</v>
          </cell>
          <cell r="B3482" t="str">
            <v>MAO DE OBRA - IMPERMEABILIZACAO BETUMINOSA</v>
          </cell>
          <cell r="C3482" t="str">
            <v>M2</v>
          </cell>
          <cell r="D3482">
            <v>1.94</v>
          </cell>
        </row>
        <row r="3483">
          <cell r="A3483" t="str">
            <v>522642</v>
          </cell>
          <cell r="B3483" t="str">
            <v>MAO DE OBRA - PINTURA A CAL</v>
          </cell>
          <cell r="C3483" t="str">
            <v>M2</v>
          </cell>
          <cell r="D3483">
            <v>2.93</v>
          </cell>
        </row>
        <row r="3484">
          <cell r="A3484" t="str">
            <v>522643</v>
          </cell>
          <cell r="B3484" t="str">
            <v>MAO DE OBRA - PINTURA LATEX, SEM MASSA CORRIDA</v>
          </cell>
          <cell r="C3484" t="str">
            <v>M2</v>
          </cell>
          <cell r="D3484">
            <v>6.31</v>
          </cell>
        </row>
        <row r="3485">
          <cell r="A3485" t="str">
            <v>522644</v>
          </cell>
          <cell r="B3485" t="str">
            <v>MAO DE OBRA - PINTURA LATEX, COM MASSA CORRIDA</v>
          </cell>
          <cell r="C3485" t="str">
            <v>M2</v>
          </cell>
          <cell r="D3485">
            <v>8.81</v>
          </cell>
        </row>
        <row r="3486">
          <cell r="A3486" t="str">
            <v>522645</v>
          </cell>
          <cell r="B3486" t="str">
            <v>MAO DE OBRA - PINTURA A OLEO, SEM MASSA CORRIDA</v>
          </cell>
          <cell r="C3486" t="str">
            <v>M2</v>
          </cell>
          <cell r="D3486">
            <v>5.25</v>
          </cell>
        </row>
        <row r="3487">
          <cell r="A3487" t="str">
            <v>522646</v>
          </cell>
          <cell r="B3487" t="str">
            <v>MAO DE OBRA - PINTURA A OLEO, COM MASSA CORRIDA</v>
          </cell>
          <cell r="C3487" t="str">
            <v>M2</v>
          </cell>
          <cell r="D3487">
            <v>9.49</v>
          </cell>
        </row>
        <row r="3488">
          <cell r="A3488" t="str">
            <v>522647</v>
          </cell>
          <cell r="B3488" t="str">
            <v>MAO DE OBRA - PINTURA ESMALTE, SEM MASSA CORRIDA</v>
          </cell>
          <cell r="C3488" t="str">
            <v>M2</v>
          </cell>
          <cell r="D3488">
            <v>5.25</v>
          </cell>
        </row>
        <row r="3489">
          <cell r="A3489" t="str">
            <v>522648</v>
          </cell>
          <cell r="B3489" t="str">
            <v>MAO DE OBRA - PINTURA ESMALTE, COM MASSA CORRIDA</v>
          </cell>
          <cell r="C3489" t="str">
            <v>M2</v>
          </cell>
          <cell r="D3489">
            <v>9.82</v>
          </cell>
        </row>
        <row r="3490">
          <cell r="A3490" t="str">
            <v>522649</v>
          </cell>
          <cell r="B3490" t="str">
            <v>MAO DE OBRA - PINTURA EM METAL</v>
          </cell>
          <cell r="C3490" t="str">
            <v>M2</v>
          </cell>
          <cell r="D3490">
            <v>11.18</v>
          </cell>
        </row>
        <row r="3492">
          <cell r="A3492" t="str">
            <v>522700</v>
          </cell>
          <cell r="B3492" t="str">
            <v>DIVERSOS</v>
          </cell>
        </row>
        <row r="3493">
          <cell r="A3493" t="str">
            <v>522800</v>
          </cell>
          <cell r="B3493" t="str">
            <v>OBRAS LOCALIZADAS</v>
          </cell>
        </row>
        <row r="3494">
          <cell r="A3494" t="str">
            <v>522801</v>
          </cell>
          <cell r="B3494" t="str">
            <v>CONSTRUCAO DO RESERVATORIO APOIADO DE ALVENARIA 09 M3 - CORPO PADRAO</v>
          </cell>
          <cell r="C3494" t="str">
            <v>GB</v>
          </cell>
          <cell r="D3494">
            <v>10257.49</v>
          </cell>
        </row>
        <row r="3495">
          <cell r="A3495" t="str">
            <v>522802</v>
          </cell>
          <cell r="B3495" t="str">
            <v>CONSTRUCAO DO RESERVATORIO APOIADO DE ALVENARIA 16 M3 - CORPO PADRAO</v>
          </cell>
          <cell r="C3495" t="str">
            <v>GB</v>
          </cell>
          <cell r="D3495">
            <v>11772.41</v>
          </cell>
        </row>
        <row r="3496">
          <cell r="A3496" t="str">
            <v>522803</v>
          </cell>
          <cell r="B3496" t="str">
            <v>CONSTRUCAO DO RESERVATORIO APOIADO DE ALVENARIA 30 M3 - CORPO PADRAO</v>
          </cell>
          <cell r="C3496" t="str">
            <v>GB</v>
          </cell>
          <cell r="D3496">
            <v>26714.65</v>
          </cell>
        </row>
        <row r="3497">
          <cell r="A3497" t="str">
            <v>522804</v>
          </cell>
          <cell r="B3497" t="str">
            <v>CONSTRUCAO DO RESERVATORIO APOIADO DE ALVENARIA 50 M3 - CORPO PADRAO</v>
          </cell>
          <cell r="C3497" t="str">
            <v>GB</v>
          </cell>
          <cell r="D3497">
            <v>37872.29</v>
          </cell>
        </row>
        <row r="3498">
          <cell r="A3498" t="str">
            <v>522805</v>
          </cell>
          <cell r="B3498" t="str">
            <v>CONSTRUCAO DO RESERVATORIO APOIADO DE CONCRETO 50 M3 - CORPO PADRAO</v>
          </cell>
          <cell r="C3498" t="str">
            <v>GB</v>
          </cell>
          <cell r="D3498">
            <v>28964.66</v>
          </cell>
        </row>
        <row r="3499">
          <cell r="A3499" t="str">
            <v>522806</v>
          </cell>
          <cell r="B3499" t="str">
            <v>CONSTRUCAO DO RESERVATORIO APOIADO DE CONCRETO 75 M3 - CORPO PADRAO</v>
          </cell>
          <cell r="C3499" t="str">
            <v>GB</v>
          </cell>
          <cell r="D3499">
            <v>34728.129999999997</v>
          </cell>
        </row>
        <row r="3500">
          <cell r="A3500" t="str">
            <v>522807</v>
          </cell>
          <cell r="B3500" t="str">
            <v>CONSTRUCAO DO RESERVATORIO APOIADO DE CONCRETO 100 M3 - CORPO PADRAO</v>
          </cell>
          <cell r="C3500" t="str">
            <v>GB</v>
          </cell>
          <cell r="D3500">
            <v>41169.879999999997</v>
          </cell>
        </row>
        <row r="3501">
          <cell r="A3501" t="str">
            <v>522808</v>
          </cell>
          <cell r="B3501" t="str">
            <v>CONSTRUCAO DO RESERVATORIO APOIADO DE CONCRETO 150 M3 - CORPO PADRAO</v>
          </cell>
          <cell r="C3501" t="str">
            <v>GB</v>
          </cell>
          <cell r="D3501">
            <v>52163.86</v>
          </cell>
        </row>
        <row r="3502">
          <cell r="A3502" t="str">
            <v>522809</v>
          </cell>
          <cell r="B3502" t="str">
            <v>CONSTRUCAO DO RESERVATORIO APOIADO DE CONCRETO 200 M3 - CORPO PADRAO</v>
          </cell>
          <cell r="C3502" t="str">
            <v>GB</v>
          </cell>
          <cell r="D3502">
            <v>62556.37</v>
          </cell>
        </row>
        <row r="3503">
          <cell r="A3503" t="str">
            <v>522810</v>
          </cell>
          <cell r="B3503" t="str">
            <v>CONSTRUCAO DO RESERVATORIO APOIADO DE CONCRETO 250 M3 - CORPO PADRAO</v>
          </cell>
          <cell r="C3503" t="str">
            <v>GB</v>
          </cell>
          <cell r="D3503">
            <v>75871.64</v>
          </cell>
        </row>
        <row r="3504">
          <cell r="A3504" t="str">
            <v>522811</v>
          </cell>
          <cell r="B3504" t="str">
            <v>CONSTRUCAO DO RESERVATORIO APOIADO DE CONCRETO 300 M3 - CORPO PADRAO</v>
          </cell>
          <cell r="C3504" t="str">
            <v>GB</v>
          </cell>
          <cell r="D3504">
            <v>82708.2</v>
          </cell>
        </row>
        <row r="3505">
          <cell r="A3505" t="str">
            <v>522812</v>
          </cell>
          <cell r="B3505" t="str">
            <v>CONSTRUCAO DO RESERVATORIO APOIADO DE CONCRETO 350 M3 - CORPO PADRAO</v>
          </cell>
          <cell r="C3505" t="str">
            <v>GB</v>
          </cell>
          <cell r="D3505">
            <v>90024.4</v>
          </cell>
        </row>
        <row r="3506">
          <cell r="A3506" t="str">
            <v>522813</v>
          </cell>
          <cell r="B3506" t="str">
            <v>CONSTRUCAO DO RESERVATORIO APOIADO DE CONCRETO 400 M3 - CORPO PADRAO</v>
          </cell>
          <cell r="C3506" t="str">
            <v>GB</v>
          </cell>
          <cell r="D3506">
            <v>99918.09</v>
          </cell>
        </row>
        <row r="3507">
          <cell r="A3507" t="str">
            <v>522814</v>
          </cell>
          <cell r="B3507" t="str">
            <v>CONSTRUCAO DO RESERVATORIO APOIADO DE CONCRETO 450 M3 - CORPO PADRAO</v>
          </cell>
          <cell r="C3507" t="str">
            <v>GB</v>
          </cell>
          <cell r="D3507">
            <v>108090.58</v>
          </cell>
        </row>
        <row r="3508">
          <cell r="A3508" t="str">
            <v>522815</v>
          </cell>
          <cell r="B3508" t="str">
            <v>CONSTRUCAO DO RESERVATORIO APOIADO DE CONCRETO 500 M3 - CORPO PADRAO</v>
          </cell>
          <cell r="C3508" t="str">
            <v>GB</v>
          </cell>
          <cell r="D3508">
            <v>119346.15</v>
          </cell>
        </row>
        <row r="3509">
          <cell r="A3509" t="str">
            <v>522816</v>
          </cell>
          <cell r="B3509" t="str">
            <v>CONSTRUCAO DO RESERVATORIO APOIADO DE CONCRETO 600 M3 - CORPO PADRAO</v>
          </cell>
          <cell r="C3509" t="str">
            <v>GB</v>
          </cell>
          <cell r="D3509">
            <v>134050.56</v>
          </cell>
        </row>
        <row r="3510">
          <cell r="A3510" t="str">
            <v>522817</v>
          </cell>
          <cell r="B3510" t="str">
            <v>CONSTRUCAO DO RESERVATORIO APOIADO DE CONCRETO 700 M3 - CORPO PADRAO</v>
          </cell>
          <cell r="C3510" t="str">
            <v>GB</v>
          </cell>
          <cell r="D3510">
            <v>151112.51</v>
          </cell>
        </row>
        <row r="3511">
          <cell r="A3511" t="str">
            <v>522818</v>
          </cell>
          <cell r="B3511" t="str">
            <v>CONSTRUCAO DO RESERVATORIO APOIADO DE CONCRETO 750 M3 - CORPO PADRAO</v>
          </cell>
          <cell r="C3511" t="str">
            <v>GB</v>
          </cell>
          <cell r="D3511">
            <v>161038.75</v>
          </cell>
        </row>
        <row r="3512">
          <cell r="A3512" t="str">
            <v>522819</v>
          </cell>
          <cell r="B3512" t="str">
            <v>CONSTRUCAO DO RESERVATORIO APOIADO DE CONCRETO 1.000 M3 - CORPO PADRAO</v>
          </cell>
          <cell r="C3512" t="str">
            <v>GB</v>
          </cell>
          <cell r="D3512">
            <v>206295.19</v>
          </cell>
        </row>
        <row r="3513">
          <cell r="A3513" t="str">
            <v>522820</v>
          </cell>
          <cell r="B3513" t="str">
            <v>CONSTRUCAO DO RESERVATORIO APOIADO DE CONCRETO 1.500 M3 - CORPO PADRAO</v>
          </cell>
          <cell r="C3513" t="str">
            <v>GB</v>
          </cell>
          <cell r="D3513">
            <v>277159.67</v>
          </cell>
        </row>
        <row r="3514">
          <cell r="A3514" t="str">
            <v>522821</v>
          </cell>
          <cell r="B3514" t="str">
            <v>CONSTRUCAO DO RESERVATORIO APOIADO DE CONCRETO 2.000 M3 - CORPO PADRAO</v>
          </cell>
          <cell r="C3514" t="str">
            <v>GB</v>
          </cell>
          <cell r="D3514">
            <v>330371.14</v>
          </cell>
        </row>
        <row r="3515">
          <cell r="A3515" t="str">
            <v>522822</v>
          </cell>
          <cell r="B3515" t="str">
            <v>CONSTRUCAO DA ETA 12 L/S - 1 MODULO - CORPO PADRAO</v>
          </cell>
          <cell r="C3515" t="str">
            <v>GB</v>
          </cell>
          <cell r="D3515">
            <v>105958.91</v>
          </cell>
        </row>
        <row r="3516">
          <cell r="A3516" t="str">
            <v>522823</v>
          </cell>
          <cell r="B3516" t="str">
            <v>CONSTRUCAO DA ETA 16 L/S - 1 MODULO - CORPO PADRAO</v>
          </cell>
          <cell r="C3516" t="str">
            <v>GB</v>
          </cell>
          <cell r="D3516">
            <v>124061.28</v>
          </cell>
        </row>
        <row r="3517">
          <cell r="A3517" t="str">
            <v>522824</v>
          </cell>
          <cell r="B3517" t="str">
            <v>CONSTRUCAO DA ETA 20 L/S - 1 MODULO - CORPO PADRAO</v>
          </cell>
          <cell r="C3517" t="str">
            <v>GB</v>
          </cell>
          <cell r="D3517">
            <v>143266.70000000001</v>
          </cell>
        </row>
        <row r="3518">
          <cell r="A3518" t="str">
            <v>522825</v>
          </cell>
          <cell r="B3518" t="str">
            <v>CONSTRUCAO DA ETA 25 L/S - 1 MODULO - CORPO PADRAO</v>
          </cell>
          <cell r="C3518" t="str">
            <v>GB</v>
          </cell>
          <cell r="D3518">
            <v>168047.38</v>
          </cell>
        </row>
        <row r="3519">
          <cell r="A3519" t="str">
            <v>522826</v>
          </cell>
          <cell r="B3519" t="str">
            <v>CONSTRUCAO DA CASA QUIMICA TIPO A - CORPO PADRAO</v>
          </cell>
          <cell r="C3519" t="str">
            <v>GB</v>
          </cell>
          <cell r="D3519">
            <v>81272.72</v>
          </cell>
        </row>
        <row r="3520">
          <cell r="A3520" t="str">
            <v>522827</v>
          </cell>
          <cell r="B3520" t="str">
            <v>CONSTRUCAO DA CASA DE QUIMICA TIPO "B" - CORPO PADRAO</v>
          </cell>
          <cell r="C3520" t="str">
            <v>GB</v>
          </cell>
          <cell r="D3520">
            <v>89442.46</v>
          </cell>
        </row>
        <row r="3521">
          <cell r="A3521" t="str">
            <v>522828</v>
          </cell>
          <cell r="B3521" t="str">
            <v>CONSTRUCAO DO ESCRITORIO TIPO "B" - CORPO PADRAO</v>
          </cell>
          <cell r="C3521" t="str">
            <v>GB</v>
          </cell>
          <cell r="D3521">
            <v>54003.49</v>
          </cell>
        </row>
        <row r="3522">
          <cell r="A3522" t="str">
            <v>522829</v>
          </cell>
          <cell r="B3522" t="str">
            <v>CONSTRUCAO DO ESCRITORIO TIPO "C" - CORPO PADRAO</v>
          </cell>
          <cell r="C3522" t="str">
            <v>GB</v>
          </cell>
          <cell r="D3522">
            <v>54578.33</v>
          </cell>
        </row>
        <row r="3523">
          <cell r="A3523" t="str">
            <v>522830</v>
          </cell>
          <cell r="B3523" t="str">
            <v>CONSTRUCAO DO ESCRITORIO TIPO "J" - CORPO PADRAO</v>
          </cell>
          <cell r="C3523" t="str">
            <v>GB</v>
          </cell>
          <cell r="D3523">
            <v>72206.490000000005</v>
          </cell>
        </row>
        <row r="3524">
          <cell r="A3524" t="str">
            <v>522831</v>
          </cell>
          <cell r="B3524" t="str">
            <v>CONSTRUCAO DA EEA TIPO "A" COM SALA DE HIPOCLORACAO E FLUORETACAO - CORPO PADRAO</v>
          </cell>
          <cell r="C3524" t="str">
            <v>GB</v>
          </cell>
          <cell r="D3524">
            <v>35308.82</v>
          </cell>
        </row>
        <row r="3525">
          <cell r="A3525" t="str">
            <v>522832</v>
          </cell>
          <cell r="B3525" t="str">
            <v>CONSTRUCAO DA EEA TIPO "Q1" - PROF. 2,95 M - CORPO PADRAO</v>
          </cell>
          <cell r="C3525" t="str">
            <v>GB</v>
          </cell>
          <cell r="D3525">
            <v>11301.94</v>
          </cell>
        </row>
        <row r="3526">
          <cell r="A3526" t="str">
            <v>522833</v>
          </cell>
          <cell r="B3526" t="str">
            <v>CONSTRUCAO DA EEE TIPO "AO", PROF. 4,00 M - CORPO PADRAO</v>
          </cell>
          <cell r="C3526" t="str">
            <v>GB</v>
          </cell>
          <cell r="D3526">
            <v>13249.6</v>
          </cell>
        </row>
        <row r="3527">
          <cell r="A3527" t="str">
            <v>522834</v>
          </cell>
          <cell r="B3527" t="str">
            <v>CONSTRUCAO DA EEE TIPO "A1" PROF. 4,50 M - CORPO PADRAO</v>
          </cell>
          <cell r="C3527" t="str">
            <v>GB</v>
          </cell>
          <cell r="D3527">
            <v>17913.8</v>
          </cell>
        </row>
        <row r="3528">
          <cell r="A3528" t="str">
            <v>522835</v>
          </cell>
          <cell r="B3528" t="str">
            <v>CONSTRUCAO DA EEE TIPO "A2" PROF. 5,00 M - CORPO PADRAO</v>
          </cell>
          <cell r="C3528" t="str">
            <v>GB</v>
          </cell>
          <cell r="D3528">
            <v>23934.09</v>
          </cell>
        </row>
        <row r="3529">
          <cell r="A3529" t="str">
            <v>522836</v>
          </cell>
          <cell r="B3529" t="str">
            <v>CONSTRUCAO DA EEE TIPO "A3" PROF. 5,50 M - CORPO PADRAO</v>
          </cell>
          <cell r="C3529" t="str">
            <v>GB</v>
          </cell>
          <cell r="D3529">
            <v>30668.65</v>
          </cell>
        </row>
        <row r="3530">
          <cell r="A3530" t="str">
            <v>522837</v>
          </cell>
          <cell r="B3530" t="str">
            <v>CONSTRUCAO DA EEE TIPO "A4" PROF. 7,50 M - CORPO PADRAO</v>
          </cell>
          <cell r="C3530" t="str">
            <v>GB</v>
          </cell>
          <cell r="D3530">
            <v>51371.31</v>
          </cell>
        </row>
        <row r="3531">
          <cell r="A3531" t="str">
            <v>522838</v>
          </cell>
          <cell r="B3531" t="str">
            <v>CONSTRUCAO DA ETE - FOSSA FILTRO 100 LIGACOES - CORPO PADRAO</v>
          </cell>
          <cell r="C3531" t="str">
            <v>GB</v>
          </cell>
          <cell r="D3531">
            <v>86199.44</v>
          </cell>
        </row>
        <row r="3532">
          <cell r="A3532" t="str">
            <v>522839</v>
          </cell>
          <cell r="B3532" t="str">
            <v>CONSTRUCAO DA ETE - FOSSA FILTRO 150 LIGACOES - CORPO PADRAO</v>
          </cell>
          <cell r="C3532" t="str">
            <v>GB</v>
          </cell>
          <cell r="D3532">
            <v>115777.86</v>
          </cell>
        </row>
        <row r="3533">
          <cell r="A3533" t="str">
            <v>522840</v>
          </cell>
          <cell r="B3533" t="str">
            <v>CONSTRUCAO DA ETE - FOSSA FILTRO 200 LIGACOES - CORPO PADRAO</v>
          </cell>
          <cell r="C3533" t="str">
            <v>GB</v>
          </cell>
          <cell r="D3533">
            <v>139714.67000000001</v>
          </cell>
        </row>
        <row r="3535">
          <cell r="A3535" t="str">
            <v>522900</v>
          </cell>
          <cell r="B3535" t="str">
            <v>RESERVADO PARA SERVICOS ESPECIAIS (522901 A 522999)</v>
          </cell>
        </row>
      </sheetData>
      <sheetData sheetId="1" refreshError="1"/>
      <sheetData sheetId="2" refreshError="1"/>
      <sheetData sheetId="3" refreshError="1"/>
      <sheetData sheetId="4" refreshError="1"/>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Geral"/>
      <sheetName val="SAA"/>
      <sheetName val="Lavanderia"/>
      <sheetName val="Lavanderia (2)"/>
      <sheetName val="CBomba5,29"/>
      <sheetName val="LIGAÇÃO"/>
      <sheetName val="CBomba9,31"/>
      <sheetName val="Composições"/>
      <sheetName val="MemCálculo"/>
      <sheetName val="Cronograma"/>
      <sheetName val="Equipamentos(nãoimprimir)"/>
      <sheetName val="Insumos"/>
      <sheetName val="SAA-Santana-OrçamentoREV01_DM"/>
      <sheetName val="BDI"/>
      <sheetName val="MEMORIAL - RETROF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5">
          <cell r="D5">
            <v>0.25</v>
          </cell>
        </row>
      </sheetData>
      <sheetData sheetId="12" refreshError="1"/>
      <sheetData sheetId="13" refreshError="1"/>
      <sheetData sheetId="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 da Proposta"/>
      <sheetName val="Planilha Orçamento"/>
      <sheetName val="Distâncias"/>
      <sheetName val="Composicão de custos"/>
      <sheetName val="CUSTOS UNITÁRIOS"/>
      <sheetName val="Composição auxiliar"/>
      <sheetName val="Instalação do Canteiro"/>
      <sheetName val="Administração Local"/>
      <sheetName val="Cronograma Fisico Financeiro"/>
      <sheetName val="Composição Encargos Sociais"/>
      <sheetName val="Detalhamento do BDI"/>
      <sheetName val="Dados da Licitante"/>
      <sheetName val="Relação das Despesas Indiretas"/>
      <sheetName val="MONTAGEM DA PROPOSTA"/>
    </sheetNames>
    <sheetDataSet>
      <sheetData sheetId="0" refreshError="1"/>
      <sheetData sheetId="1" refreshError="1"/>
      <sheetData sheetId="2" refreshError="1"/>
      <sheetData sheetId="3" refreshError="1"/>
      <sheetData sheetId="4" refreshError="1">
        <row r="4">
          <cell r="C4" t="str">
            <v>Código</v>
          </cell>
          <cell r="D4" t="str">
            <v>MATERIAL</v>
          </cell>
          <cell r="E4" t="str">
            <v>UND</v>
          </cell>
          <cell r="F4" t="str">
            <v>VALOR</v>
          </cell>
        </row>
        <row r="6">
          <cell r="C6" t="str">
            <v>AM01</v>
          </cell>
          <cell r="D6" t="str">
            <v>Aço D=4,2 mm CA 25</v>
          </cell>
          <cell r="E6" t="str">
            <v>kg</v>
          </cell>
          <cell r="F6">
            <v>2.77</v>
          </cell>
          <cell r="G6">
            <v>2.77</v>
          </cell>
        </row>
        <row r="7">
          <cell r="C7" t="str">
            <v>AM02</v>
          </cell>
          <cell r="D7" t="str">
            <v>Aço D=6,3 mm CA 25</v>
          </cell>
          <cell r="E7" t="str">
            <v>kg</v>
          </cell>
          <cell r="F7">
            <v>2.93</v>
          </cell>
          <cell r="G7">
            <v>2.93</v>
          </cell>
        </row>
        <row r="8">
          <cell r="C8" t="str">
            <v>AM03</v>
          </cell>
          <cell r="D8" t="str">
            <v>Aço D=10 mm CA 25</v>
          </cell>
          <cell r="E8" t="str">
            <v>kg</v>
          </cell>
          <cell r="F8">
            <v>2.73</v>
          </cell>
          <cell r="G8">
            <v>2.73</v>
          </cell>
        </row>
        <row r="9">
          <cell r="C9" t="str">
            <v>AM04</v>
          </cell>
          <cell r="D9" t="str">
            <v>Aço D=6,3 mm CA 50</v>
          </cell>
          <cell r="E9" t="str">
            <v>kg</v>
          </cell>
          <cell r="F9">
            <v>2.93</v>
          </cell>
          <cell r="G9">
            <v>2.93</v>
          </cell>
        </row>
        <row r="10">
          <cell r="C10" t="str">
            <v>AM05</v>
          </cell>
          <cell r="D10" t="str">
            <v>Aço D=10 mm CA 50</v>
          </cell>
          <cell r="E10" t="str">
            <v>kg</v>
          </cell>
          <cell r="F10">
            <v>2.73</v>
          </cell>
          <cell r="G10">
            <v>2.73</v>
          </cell>
        </row>
        <row r="11">
          <cell r="C11" t="str">
            <v>AM06</v>
          </cell>
          <cell r="D11" t="str">
            <v>Aço D=4,2 mm CA 60</v>
          </cell>
          <cell r="E11" t="str">
            <v>kg</v>
          </cell>
          <cell r="F11">
            <v>2.77</v>
          </cell>
          <cell r="G11">
            <v>2.77</v>
          </cell>
        </row>
        <row r="12">
          <cell r="C12" t="str">
            <v>AM07</v>
          </cell>
          <cell r="D12" t="str">
            <v>Aço D=5,0 mm CA 60</v>
          </cell>
          <cell r="E12" t="str">
            <v>kg</v>
          </cell>
          <cell r="F12">
            <v>2.77</v>
          </cell>
          <cell r="G12">
            <v>2.77</v>
          </cell>
        </row>
        <row r="13">
          <cell r="C13" t="str">
            <v>AM08</v>
          </cell>
          <cell r="D13" t="str">
            <v>Aço D=6,0 mm CA 60</v>
          </cell>
          <cell r="E13" t="str">
            <v>kg</v>
          </cell>
          <cell r="F13">
            <v>3.4</v>
          </cell>
          <cell r="G13">
            <v>3.4</v>
          </cell>
        </row>
        <row r="14">
          <cell r="C14" t="str">
            <v>AM09</v>
          </cell>
          <cell r="D14" t="str">
            <v>Mandíbula móvel p/ britador 6240C</v>
          </cell>
          <cell r="E14" t="str">
            <v>u/h</v>
          </cell>
          <cell r="F14">
            <v>15.42</v>
          </cell>
          <cell r="G14">
            <v>15.42</v>
          </cell>
        </row>
        <row r="15">
          <cell r="C15" t="str">
            <v>AM10</v>
          </cell>
          <cell r="D15" t="str">
            <v>Mandíbula fixa p/ britador 6240C</v>
          </cell>
          <cell r="E15" t="str">
            <v>u/h</v>
          </cell>
          <cell r="F15">
            <v>28.2</v>
          </cell>
          <cell r="G15">
            <v>28.2</v>
          </cell>
        </row>
        <row r="16">
          <cell r="C16" t="str">
            <v>AM11</v>
          </cell>
          <cell r="D16" t="str">
            <v>Revestimento móvel p/ britador 60TS</v>
          </cell>
          <cell r="E16" t="str">
            <v>u/h</v>
          </cell>
          <cell r="F16">
            <v>7.61</v>
          </cell>
          <cell r="G16">
            <v>7.61</v>
          </cell>
        </row>
        <row r="17">
          <cell r="C17" t="str">
            <v>AM12</v>
          </cell>
          <cell r="D17" t="str">
            <v>Revestimento fixo p/ britador 60TS</v>
          </cell>
          <cell r="E17" t="str">
            <v>u/h</v>
          </cell>
          <cell r="F17">
            <v>9.7200000000000006</v>
          </cell>
          <cell r="G17">
            <v>9.7200000000000006</v>
          </cell>
        </row>
        <row r="18">
          <cell r="C18" t="str">
            <v>AM19</v>
          </cell>
          <cell r="D18" t="str">
            <v>Mandíbula fixa p/ britador 4230</v>
          </cell>
          <cell r="E18" t="str">
            <v>u/h</v>
          </cell>
          <cell r="F18">
            <v>23.51</v>
          </cell>
          <cell r="G18">
            <v>23.51</v>
          </cell>
        </row>
        <row r="19">
          <cell r="C19" t="str">
            <v>AM20</v>
          </cell>
          <cell r="D19" t="str">
            <v>Mandíbula móvel p/ britador 4230</v>
          </cell>
          <cell r="E19" t="str">
            <v>u/h</v>
          </cell>
          <cell r="F19">
            <v>13.51</v>
          </cell>
          <cell r="G19">
            <v>13.51</v>
          </cell>
        </row>
        <row r="20">
          <cell r="C20" t="str">
            <v>AM25</v>
          </cell>
          <cell r="D20" t="str">
            <v>Mandíbula móvel para britador 80x50</v>
          </cell>
          <cell r="E20" t="str">
            <v>u/h</v>
          </cell>
          <cell r="F20">
            <v>27.04</v>
          </cell>
          <cell r="G20">
            <v>27.04</v>
          </cell>
        </row>
        <row r="21">
          <cell r="C21" t="str">
            <v>AM26</v>
          </cell>
          <cell r="D21" t="str">
            <v>Mandíbula fixa para britador 80x50</v>
          </cell>
          <cell r="E21" t="str">
            <v>u/h</v>
          </cell>
          <cell r="F21">
            <v>15.56</v>
          </cell>
          <cell r="G21">
            <v>15.56</v>
          </cell>
        </row>
        <row r="22">
          <cell r="C22" t="str">
            <v>AM27</v>
          </cell>
          <cell r="D22" t="str">
            <v>Revestimento móvel p/ britador 90TS</v>
          </cell>
          <cell r="E22" t="str">
            <v>u/h</v>
          </cell>
          <cell r="F22">
            <v>12.93</v>
          </cell>
          <cell r="G22">
            <v>12.93</v>
          </cell>
        </row>
        <row r="23">
          <cell r="C23" t="str">
            <v>AM28</v>
          </cell>
          <cell r="D23" t="str">
            <v>Revestimento fixo p/ britador 90TS</v>
          </cell>
          <cell r="E23" t="str">
            <v>u/h</v>
          </cell>
          <cell r="F23">
            <v>24.38</v>
          </cell>
          <cell r="G23">
            <v>24.38</v>
          </cell>
        </row>
        <row r="24">
          <cell r="C24" t="str">
            <v>AM29</v>
          </cell>
          <cell r="D24" t="str">
            <v>Revestimento móvel p/ britador 90TF</v>
          </cell>
          <cell r="E24" t="str">
            <v>u/h</v>
          </cell>
          <cell r="F24">
            <v>44.68</v>
          </cell>
          <cell r="G24">
            <v>44.68</v>
          </cell>
        </row>
        <row r="25">
          <cell r="C25" t="str">
            <v>AM30</v>
          </cell>
          <cell r="D25" t="str">
            <v>Revestimento fixo p/ britador 90TF</v>
          </cell>
          <cell r="E25" t="str">
            <v>u/h</v>
          </cell>
          <cell r="F25">
            <v>24.38</v>
          </cell>
          <cell r="G25">
            <v>24.38</v>
          </cell>
        </row>
        <row r="26">
          <cell r="C26" t="str">
            <v>AM35</v>
          </cell>
          <cell r="D26" t="str">
            <v>Brita 1 (Comercial) com DMT até 50 km 19mm</v>
          </cell>
          <cell r="E26" t="str">
            <v>m3</v>
          </cell>
          <cell r="F26">
            <v>72.8</v>
          </cell>
          <cell r="G26">
            <v>72.8</v>
          </cell>
        </row>
        <row r="27">
          <cell r="C27" t="str">
            <v>AM36</v>
          </cell>
          <cell r="D27" t="str">
            <v>Brita 2 (Comercial) com DMT até 50 km 25mm</v>
          </cell>
          <cell r="E27" t="str">
            <v>m3</v>
          </cell>
          <cell r="F27">
            <v>72.8</v>
          </cell>
          <cell r="G27">
            <v>72.8</v>
          </cell>
        </row>
        <row r="28">
          <cell r="C28" t="str">
            <v>AM37</v>
          </cell>
          <cell r="D28" t="str">
            <v>Brita 3 (Comercial) com DMT até 50 km 38mm</v>
          </cell>
          <cell r="E28" t="str">
            <v>m3</v>
          </cell>
          <cell r="F28">
            <v>72.8</v>
          </cell>
          <cell r="G28">
            <v>72.8</v>
          </cell>
        </row>
        <row r="29">
          <cell r="C29" t="str">
            <v>F801</v>
          </cell>
          <cell r="D29" t="str">
            <v>Bomba hidráulica alta pressão MAC</v>
          </cell>
          <cell r="E29" t="str">
            <v>h</v>
          </cell>
          <cell r="F29">
            <v>33.25</v>
          </cell>
          <cell r="G29">
            <v>33.25</v>
          </cell>
        </row>
        <row r="30">
          <cell r="C30" t="str">
            <v>F802</v>
          </cell>
          <cell r="D30" t="str">
            <v>Bomba eletr p/ injeção de nata MAC</v>
          </cell>
          <cell r="E30" t="str">
            <v>h</v>
          </cell>
          <cell r="F30">
            <v>24.63</v>
          </cell>
          <cell r="G30">
            <v>24.63</v>
          </cell>
        </row>
        <row r="31">
          <cell r="C31" t="str">
            <v>F803</v>
          </cell>
          <cell r="D31" t="str">
            <v>Macaco p/ protensão MAC 7</v>
          </cell>
          <cell r="E31" t="str">
            <v>h</v>
          </cell>
          <cell r="F31">
            <v>34.130000000000003</v>
          </cell>
          <cell r="G31">
            <v>34.130000000000003</v>
          </cell>
        </row>
        <row r="32">
          <cell r="C32" t="str">
            <v>F804</v>
          </cell>
          <cell r="D32" t="str">
            <v>Macaco p/ protensão MAC 12</v>
          </cell>
          <cell r="E32" t="str">
            <v>h</v>
          </cell>
          <cell r="F32">
            <v>36</v>
          </cell>
          <cell r="G32">
            <v>36</v>
          </cell>
        </row>
        <row r="33">
          <cell r="C33" t="str">
            <v>F805</v>
          </cell>
          <cell r="D33" t="str">
            <v>Macaco p/ protensão MAC 4</v>
          </cell>
          <cell r="E33" t="str">
            <v>h</v>
          </cell>
          <cell r="F33">
            <v>31.63</v>
          </cell>
          <cell r="G33">
            <v>31.63</v>
          </cell>
        </row>
        <row r="34">
          <cell r="C34" t="str">
            <v>F807</v>
          </cell>
          <cell r="D34" t="str">
            <v>Bomba hidr. alta pressão STUP</v>
          </cell>
          <cell r="E34" t="str">
            <v>h</v>
          </cell>
          <cell r="F34">
            <v>58.13</v>
          </cell>
          <cell r="G34">
            <v>58.13</v>
          </cell>
        </row>
        <row r="35">
          <cell r="C35" t="str">
            <v>F808</v>
          </cell>
          <cell r="D35" t="str">
            <v>Bomba eletr. injeção de nata STUP</v>
          </cell>
          <cell r="E35" t="str">
            <v>h</v>
          </cell>
          <cell r="F35">
            <v>60.13</v>
          </cell>
          <cell r="G35">
            <v>60.13</v>
          </cell>
        </row>
        <row r="36">
          <cell r="C36" t="str">
            <v>F809</v>
          </cell>
          <cell r="D36" t="str">
            <v>Macaco p/ protensão STUP</v>
          </cell>
          <cell r="E36" t="str">
            <v>h</v>
          </cell>
          <cell r="F36">
            <v>57.38</v>
          </cell>
          <cell r="G36">
            <v>57.38</v>
          </cell>
        </row>
        <row r="37">
          <cell r="C37" t="str">
            <v>F810</v>
          </cell>
          <cell r="D37" t="str">
            <v>Macaco p/ protensão STUP</v>
          </cell>
          <cell r="E37" t="str">
            <v>h</v>
          </cell>
          <cell r="F37">
            <v>66.13</v>
          </cell>
          <cell r="G37">
            <v>66.13</v>
          </cell>
        </row>
        <row r="38">
          <cell r="C38" t="str">
            <v>F811</v>
          </cell>
          <cell r="D38" t="str">
            <v>Macaco p/ protensão STUP</v>
          </cell>
          <cell r="E38" t="str">
            <v>h</v>
          </cell>
          <cell r="F38">
            <v>62.75</v>
          </cell>
          <cell r="G38">
            <v>62.75</v>
          </cell>
        </row>
        <row r="39">
          <cell r="C39" t="str">
            <v>F812</v>
          </cell>
          <cell r="D39" t="str">
            <v>Macaco p/ protensão STUP</v>
          </cell>
          <cell r="E39" t="str">
            <v>h</v>
          </cell>
          <cell r="F39">
            <v>55.38</v>
          </cell>
          <cell r="G39">
            <v>55.38</v>
          </cell>
        </row>
        <row r="40">
          <cell r="C40" t="str">
            <v>F813</v>
          </cell>
          <cell r="D40" t="str">
            <v>Macaco p/ prot. de tirante D=32mm</v>
          </cell>
          <cell r="E40" t="str">
            <v>h</v>
          </cell>
          <cell r="F40">
            <v>27.5</v>
          </cell>
          <cell r="G40">
            <v>27.5</v>
          </cell>
        </row>
        <row r="41">
          <cell r="C41" t="str">
            <v>F814</v>
          </cell>
          <cell r="D41" t="str">
            <v>Injeção de nata de cimento</v>
          </cell>
          <cell r="E41" t="str">
            <v>m</v>
          </cell>
          <cell r="F41">
            <v>12.1</v>
          </cell>
          <cell r="G41">
            <v>12.1</v>
          </cell>
        </row>
        <row r="42">
          <cell r="C42" t="str">
            <v>F943</v>
          </cell>
          <cell r="D42" t="str">
            <v>Terra Armada - moldes metálicos</v>
          </cell>
          <cell r="E42" t="str">
            <v>m3</v>
          </cell>
          <cell r="F42">
            <v>9.8000000000000007</v>
          </cell>
          <cell r="G42">
            <v>9.8000000000000007</v>
          </cell>
        </row>
        <row r="43">
          <cell r="C43" t="str">
            <v>M001</v>
          </cell>
          <cell r="D43" t="str">
            <v>Gasolina</v>
          </cell>
          <cell r="E43" t="str">
            <v>l</v>
          </cell>
          <cell r="F43">
            <v>2.37</v>
          </cell>
          <cell r="G43">
            <v>2.37</v>
          </cell>
        </row>
        <row r="44">
          <cell r="C44" t="str">
            <v>M002</v>
          </cell>
          <cell r="D44" t="str">
            <v>Óleo diesel</v>
          </cell>
          <cell r="E44" t="str">
            <v>l</v>
          </cell>
          <cell r="F44">
            <v>1.93</v>
          </cell>
          <cell r="G44">
            <v>1.93</v>
          </cell>
        </row>
        <row r="45">
          <cell r="C45" t="str">
            <v>M003</v>
          </cell>
          <cell r="D45" t="str">
            <v>Óleo combustível 1A</v>
          </cell>
          <cell r="E45" t="str">
            <v>l</v>
          </cell>
          <cell r="F45">
            <v>1.64</v>
          </cell>
          <cell r="G45">
            <v>1.64</v>
          </cell>
        </row>
        <row r="46">
          <cell r="C46" t="str">
            <v>M004</v>
          </cell>
          <cell r="D46" t="str">
            <v>Álcool</v>
          </cell>
          <cell r="E46" t="str">
            <v>l</v>
          </cell>
          <cell r="F46">
            <v>1.88</v>
          </cell>
          <cell r="G46">
            <v>1.88</v>
          </cell>
        </row>
        <row r="47">
          <cell r="C47" t="str">
            <v>M005</v>
          </cell>
          <cell r="D47" t="str">
            <v>Energia elétrica</v>
          </cell>
          <cell r="E47" t="str">
            <v>kwh</v>
          </cell>
          <cell r="F47">
            <v>0</v>
          </cell>
          <cell r="G47">
            <v>0</v>
          </cell>
        </row>
        <row r="48">
          <cell r="C48" t="str">
            <v>M006S</v>
          </cell>
          <cell r="D48" t="str">
            <v>Lubrificante</v>
          </cell>
          <cell r="E48" t="str">
            <v>mês</v>
          </cell>
          <cell r="F48">
            <v>6.5</v>
          </cell>
          <cell r="G48">
            <v>6.5</v>
          </cell>
        </row>
        <row r="49">
          <cell r="C49" t="str">
            <v>M007S</v>
          </cell>
          <cell r="D49" t="str">
            <v>Manutenção</v>
          </cell>
          <cell r="E49" t="str">
            <v>mês</v>
          </cell>
          <cell r="F49">
            <v>50</v>
          </cell>
          <cell r="G49">
            <v>50</v>
          </cell>
        </row>
        <row r="50">
          <cell r="C50">
            <v>10012</v>
          </cell>
          <cell r="D50" t="str">
            <v>Revestimento vegetal com mudas</v>
          </cell>
          <cell r="E50" t="str">
            <v>m²</v>
          </cell>
          <cell r="F50">
            <v>3.46</v>
          </cell>
          <cell r="G50">
            <v>3.46</v>
          </cell>
        </row>
        <row r="51">
          <cell r="C51">
            <v>10377</v>
          </cell>
          <cell r="D51" t="str">
            <v>Cone plástico para sinalização provisória de obra</v>
          </cell>
          <cell r="E51" t="str">
            <v>Und</v>
          </cell>
          <cell r="F51">
            <v>25.9</v>
          </cell>
          <cell r="G51">
            <v>25.9</v>
          </cell>
        </row>
        <row r="52">
          <cell r="C52">
            <v>10378</v>
          </cell>
          <cell r="D52" t="str">
            <v>Capim sandalo</v>
          </cell>
          <cell r="E52" t="str">
            <v>Und</v>
          </cell>
          <cell r="F52">
            <v>0.1</v>
          </cell>
          <cell r="G52">
            <v>0.1</v>
          </cell>
        </row>
        <row r="53">
          <cell r="C53">
            <v>10050</v>
          </cell>
          <cell r="D53" t="str">
            <v>Capim sandalo</v>
          </cell>
          <cell r="E53" t="str">
            <v>M²</v>
          </cell>
          <cell r="F53">
            <v>0.8</v>
          </cell>
          <cell r="G53">
            <v>0.8</v>
          </cell>
        </row>
        <row r="54">
          <cell r="C54">
            <v>11013</v>
          </cell>
          <cell r="D54" t="str">
            <v>Energia elétrica</v>
          </cell>
          <cell r="E54" t="str">
            <v>KWH</v>
          </cell>
          <cell r="F54">
            <v>0.33</v>
          </cell>
          <cell r="G54">
            <v>0.33</v>
          </cell>
        </row>
        <row r="55">
          <cell r="C55">
            <v>11012</v>
          </cell>
          <cell r="D55" t="str">
            <v>Dispositivo de luz</v>
          </cell>
          <cell r="E55" t="str">
            <v>Und</v>
          </cell>
          <cell r="F55">
            <v>44.6</v>
          </cell>
          <cell r="G55">
            <v>44.6</v>
          </cell>
        </row>
        <row r="56">
          <cell r="C56">
            <v>11011</v>
          </cell>
          <cell r="D56" t="str">
            <v>Tecido em Nylon ou similar</v>
          </cell>
          <cell r="E56" t="str">
            <v>m</v>
          </cell>
          <cell r="F56">
            <v>6.1</v>
          </cell>
          <cell r="G56">
            <v>6.1</v>
          </cell>
        </row>
        <row r="57">
          <cell r="C57" t="str">
            <v>M101</v>
          </cell>
          <cell r="D57" t="str">
            <v>Cimento asfáltico CAP 50/70</v>
          </cell>
          <cell r="E57" t="str">
            <v>t</v>
          </cell>
          <cell r="F57">
            <v>978.2</v>
          </cell>
          <cell r="G57">
            <v>978.2</v>
          </cell>
        </row>
        <row r="58">
          <cell r="C58" t="str">
            <v>M102</v>
          </cell>
          <cell r="D58" t="str">
            <v>Cimento asfáltico CAP 30/45</v>
          </cell>
          <cell r="E58" t="str">
            <v>t</v>
          </cell>
          <cell r="F58">
            <v>0</v>
          </cell>
          <cell r="G58">
            <v>0</v>
          </cell>
        </row>
        <row r="59">
          <cell r="C59" t="str">
            <v>M103</v>
          </cell>
          <cell r="D59" t="str">
            <v>Asfalto diluído CM-30</v>
          </cell>
          <cell r="E59" t="str">
            <v>t</v>
          </cell>
          <cell r="F59">
            <v>1520.7</v>
          </cell>
          <cell r="G59">
            <v>1520.7</v>
          </cell>
        </row>
        <row r="60">
          <cell r="C60" t="str">
            <v>M104</v>
          </cell>
          <cell r="D60" t="str">
            <v>Emulsão asfáltica RR-1C</v>
          </cell>
          <cell r="E60" t="str">
            <v>t</v>
          </cell>
          <cell r="F60">
            <v>765.1</v>
          </cell>
          <cell r="G60">
            <v>765.1</v>
          </cell>
        </row>
        <row r="61">
          <cell r="C61" t="str">
            <v>M105</v>
          </cell>
          <cell r="D61" t="str">
            <v>Emulsão asfáltica RR-2C</v>
          </cell>
          <cell r="E61" t="str">
            <v>t</v>
          </cell>
          <cell r="F61">
            <v>0</v>
          </cell>
          <cell r="G61">
            <v>0</v>
          </cell>
        </row>
        <row r="62">
          <cell r="C62" t="str">
            <v>M106</v>
          </cell>
          <cell r="D62" t="str">
            <v>Emulsão asfáltica RR1C c/ polímero</v>
          </cell>
          <cell r="E62" t="str">
            <v>t</v>
          </cell>
          <cell r="F62">
            <v>0</v>
          </cell>
          <cell r="G62">
            <v>0</v>
          </cell>
        </row>
        <row r="63">
          <cell r="C63" t="str">
            <v>M107</v>
          </cell>
          <cell r="D63" t="str">
            <v>Emulsão asfáltica RM-1C</v>
          </cell>
          <cell r="E63" t="str">
            <v>t</v>
          </cell>
          <cell r="F63">
            <v>0</v>
          </cell>
          <cell r="G63">
            <v>0</v>
          </cell>
        </row>
        <row r="64">
          <cell r="C64" t="str">
            <v>M108</v>
          </cell>
          <cell r="D64" t="str">
            <v>Emulsão asfáltica RM1C c/ polímero</v>
          </cell>
          <cell r="E64" t="str">
            <v>t</v>
          </cell>
          <cell r="F64">
            <v>0</v>
          </cell>
          <cell r="G64">
            <v>0</v>
          </cell>
        </row>
        <row r="65">
          <cell r="C65" t="str">
            <v>M109</v>
          </cell>
          <cell r="D65" t="str">
            <v>Emulsão asfáltica RL-1C</v>
          </cell>
          <cell r="E65" t="str">
            <v>t</v>
          </cell>
          <cell r="F65">
            <v>0</v>
          </cell>
          <cell r="G65">
            <v>0</v>
          </cell>
        </row>
        <row r="66">
          <cell r="C66" t="str">
            <v>M110</v>
          </cell>
          <cell r="D66" t="str">
            <v>Emulsão polim. p/ micro-rev. a frio</v>
          </cell>
          <cell r="E66" t="str">
            <v>t</v>
          </cell>
          <cell r="F66">
            <v>0</v>
          </cell>
          <cell r="G66">
            <v>0</v>
          </cell>
        </row>
        <row r="68">
          <cell r="C68" t="str">
            <v>M111</v>
          </cell>
          <cell r="D68" t="str">
            <v>Aditivo p/ controle de ruptura</v>
          </cell>
          <cell r="E68" t="str">
            <v>kg</v>
          </cell>
          <cell r="F68">
            <v>3.7</v>
          </cell>
          <cell r="G68">
            <v>3.7</v>
          </cell>
        </row>
        <row r="69">
          <cell r="C69" t="str">
            <v>M112</v>
          </cell>
          <cell r="D69" t="str">
            <v>Aditivo sólido (fibras)</v>
          </cell>
          <cell r="E69" t="str">
            <v>kg</v>
          </cell>
          <cell r="F69">
            <v>4</v>
          </cell>
          <cell r="G69">
            <v>4</v>
          </cell>
        </row>
        <row r="70">
          <cell r="C70" t="str">
            <v>M114</v>
          </cell>
          <cell r="D70" t="str">
            <v>Agente rejuv. p/ recicl. a quente</v>
          </cell>
          <cell r="E70" t="str">
            <v>t</v>
          </cell>
          <cell r="F70">
            <v>0</v>
          </cell>
          <cell r="G70">
            <v>0</v>
          </cell>
        </row>
        <row r="71">
          <cell r="C71" t="str">
            <v>M201</v>
          </cell>
          <cell r="D71" t="str">
            <v>Cimento portland CP II-32(a granel)</v>
          </cell>
          <cell r="E71" t="str">
            <v>kg</v>
          </cell>
          <cell r="F71">
            <v>0.37</v>
          </cell>
          <cell r="G71">
            <v>0.37</v>
          </cell>
        </row>
        <row r="72">
          <cell r="C72" t="str">
            <v>M202</v>
          </cell>
          <cell r="D72" t="str">
            <v>Cimento portland CP II-32</v>
          </cell>
          <cell r="E72" t="str">
            <v>kg</v>
          </cell>
          <cell r="F72">
            <v>0.45</v>
          </cell>
          <cell r="G72">
            <v>0.45</v>
          </cell>
        </row>
        <row r="73">
          <cell r="C73" t="str">
            <v>M307</v>
          </cell>
          <cell r="D73" t="str">
            <v>Cordoalha CP-190 RB D=12,7mm</v>
          </cell>
          <cell r="E73" t="str">
            <v>kg</v>
          </cell>
          <cell r="F73">
            <v>4.62</v>
          </cell>
          <cell r="G73">
            <v>4.62</v>
          </cell>
        </row>
        <row r="74">
          <cell r="C74" t="str">
            <v>M319</v>
          </cell>
          <cell r="D74" t="str">
            <v>Arame recozido nº. 18</v>
          </cell>
          <cell r="E74" t="str">
            <v>kg</v>
          </cell>
          <cell r="F74">
            <v>5.82</v>
          </cell>
          <cell r="G74">
            <v>5.82</v>
          </cell>
        </row>
        <row r="75">
          <cell r="C75" t="str">
            <v>M320</v>
          </cell>
          <cell r="D75" t="str">
            <v>Pregos de ferro 18x30</v>
          </cell>
          <cell r="E75" t="str">
            <v>kg</v>
          </cell>
          <cell r="F75">
            <v>4.12</v>
          </cell>
          <cell r="G75">
            <v>4.12</v>
          </cell>
        </row>
        <row r="76">
          <cell r="C76" t="str">
            <v>M321</v>
          </cell>
          <cell r="D76" t="str">
            <v>Arame farpado nº. 16 galv. simples</v>
          </cell>
          <cell r="E76" t="str">
            <v>m</v>
          </cell>
          <cell r="F76">
            <v>0.32</v>
          </cell>
          <cell r="G76">
            <v>0.32</v>
          </cell>
        </row>
        <row r="77">
          <cell r="C77" t="str">
            <v>M322</v>
          </cell>
          <cell r="D77" t="str">
            <v>Grampo para cerca galvanizado 1 x 9</v>
          </cell>
          <cell r="E77" t="str">
            <v>kg</v>
          </cell>
          <cell r="F77">
            <v>3.55</v>
          </cell>
          <cell r="G77">
            <v>3.55</v>
          </cell>
        </row>
        <row r="78">
          <cell r="C78" t="str">
            <v>M323</v>
          </cell>
          <cell r="D78" t="str">
            <v>Cantoneira de aço 4" x 4" x 3/8"</v>
          </cell>
          <cell r="E78" t="str">
            <v>kg</v>
          </cell>
          <cell r="F78">
            <v>4.5199999999999996</v>
          </cell>
          <cell r="G78">
            <v>4.5199999999999996</v>
          </cell>
        </row>
        <row r="79">
          <cell r="C79" t="str">
            <v>M324</v>
          </cell>
          <cell r="D79" t="str">
            <v>Pórtico metálico (15 a 17m de vão)</v>
          </cell>
          <cell r="E79" t="str">
            <v>un</v>
          </cell>
          <cell r="F79">
            <v>28791</v>
          </cell>
          <cell r="G79">
            <v>28791</v>
          </cell>
        </row>
        <row r="80">
          <cell r="C80" t="str">
            <v>M324S</v>
          </cell>
          <cell r="D80" t="str">
            <v>Pórtico de sinalização</v>
          </cell>
          <cell r="E80" t="str">
            <v>un</v>
          </cell>
          <cell r="F80">
            <v>7153.07</v>
          </cell>
          <cell r="G80">
            <v>7153.07</v>
          </cell>
        </row>
        <row r="81">
          <cell r="C81" t="str">
            <v>M325</v>
          </cell>
          <cell r="D81" t="str">
            <v>Trilho metálico TR-37 (usado)</v>
          </cell>
          <cell r="E81" t="str">
            <v>kg</v>
          </cell>
          <cell r="F81">
            <v>2.8</v>
          </cell>
          <cell r="G81">
            <v>2.8</v>
          </cell>
        </row>
        <row r="82">
          <cell r="C82" t="str">
            <v>M326</v>
          </cell>
          <cell r="D82" t="str">
            <v>Série de brocas S-12 D=22 mm</v>
          </cell>
          <cell r="E82" t="str">
            <v>un</v>
          </cell>
          <cell r="F82">
            <v>524.01</v>
          </cell>
          <cell r="G82">
            <v>524.01</v>
          </cell>
        </row>
        <row r="83">
          <cell r="C83" t="str">
            <v>M328</v>
          </cell>
          <cell r="D83" t="str">
            <v>Luva de emenda D=32mm</v>
          </cell>
          <cell r="E83" t="str">
            <v>un</v>
          </cell>
          <cell r="F83">
            <v>88.33</v>
          </cell>
          <cell r="G83">
            <v>88.33</v>
          </cell>
        </row>
        <row r="84">
          <cell r="C84" t="str">
            <v>M330</v>
          </cell>
          <cell r="D84" t="str">
            <v>Calha met. semicircular D=40 cm</v>
          </cell>
          <cell r="E84" t="str">
            <v>m</v>
          </cell>
          <cell r="F84">
            <v>166.84</v>
          </cell>
          <cell r="G84">
            <v>166.84</v>
          </cell>
        </row>
        <row r="85">
          <cell r="C85" t="str">
            <v>M331</v>
          </cell>
          <cell r="D85" t="str">
            <v>Paraf. fixação calha met. (1/2"x1")</v>
          </cell>
          <cell r="E85" t="str">
            <v>un</v>
          </cell>
          <cell r="F85">
            <v>2.8</v>
          </cell>
          <cell r="G85">
            <v>2.8</v>
          </cell>
        </row>
        <row r="86">
          <cell r="C86" t="str">
            <v>M332</v>
          </cell>
          <cell r="D86" t="str">
            <v>Parafuso 1/2" x 3" com porca,</v>
          </cell>
          <cell r="E86" t="str">
            <v>kg</v>
          </cell>
          <cell r="F86">
            <v>16.8</v>
          </cell>
          <cell r="G86">
            <v>16.8</v>
          </cell>
        </row>
        <row r="87">
          <cell r="C87" t="str">
            <v>M334</v>
          </cell>
          <cell r="D87" t="str">
            <v>Paraf. zinc. c/ fenda 1 1/2"x3/16"</v>
          </cell>
          <cell r="E87" t="str">
            <v>un</v>
          </cell>
          <cell r="F87">
            <v>0.15</v>
          </cell>
          <cell r="G87">
            <v>0.15</v>
          </cell>
        </row>
        <row r="88">
          <cell r="C88" t="str">
            <v>M335</v>
          </cell>
          <cell r="D88" t="str">
            <v>Paraf. zincado francês 4" x 5/16"</v>
          </cell>
          <cell r="E88" t="str">
            <v>un</v>
          </cell>
          <cell r="F88">
            <v>0.65</v>
          </cell>
          <cell r="G88">
            <v>0.65</v>
          </cell>
        </row>
        <row r="89">
          <cell r="C89" t="str">
            <v>M338</v>
          </cell>
          <cell r="D89" t="str">
            <v>Cano de ferro D=3/4"</v>
          </cell>
          <cell r="E89" t="str">
            <v>m</v>
          </cell>
          <cell r="F89">
            <v>11.86</v>
          </cell>
          <cell r="G89">
            <v>11.86</v>
          </cell>
        </row>
        <row r="90">
          <cell r="C90" t="str">
            <v>M339</v>
          </cell>
          <cell r="D90" t="str">
            <v>Cantoneira ferro (3,0"x3,0"x3/8")</v>
          </cell>
          <cell r="E90" t="str">
            <v>kg</v>
          </cell>
          <cell r="F90">
            <v>3.24</v>
          </cell>
          <cell r="G90">
            <v>3.24</v>
          </cell>
        </row>
        <row r="91">
          <cell r="C91" t="str">
            <v>M340</v>
          </cell>
          <cell r="D91" t="str">
            <v>Tampão de ferro fundido</v>
          </cell>
          <cell r="E91" t="str">
            <v>un</v>
          </cell>
          <cell r="F91">
            <v>430</v>
          </cell>
          <cell r="G91">
            <v>430</v>
          </cell>
        </row>
        <row r="92">
          <cell r="C92" t="str">
            <v>M341</v>
          </cell>
          <cell r="D92" t="str">
            <v>Defensa met. maleável simples</v>
          </cell>
          <cell r="E92" t="str">
            <v>mod</v>
          </cell>
          <cell r="F92">
            <v>892</v>
          </cell>
          <cell r="G92">
            <v>892</v>
          </cell>
        </row>
        <row r="93">
          <cell r="C93" t="str">
            <v>M342</v>
          </cell>
          <cell r="D93" t="str">
            <v>Defensa met. maleável dupla</v>
          </cell>
          <cell r="E93" t="str">
            <v>mod</v>
          </cell>
          <cell r="F93">
            <v>1116</v>
          </cell>
          <cell r="G93">
            <v>1116</v>
          </cell>
        </row>
        <row r="94">
          <cell r="C94" t="str">
            <v>M343</v>
          </cell>
          <cell r="D94" t="str">
            <v>Defensa met. semi-maleável simples</v>
          </cell>
          <cell r="E94" t="str">
            <v>mod</v>
          </cell>
          <cell r="F94">
            <v>568</v>
          </cell>
          <cell r="G94">
            <v>568</v>
          </cell>
        </row>
        <row r="95">
          <cell r="C95" t="str">
            <v>M344</v>
          </cell>
          <cell r="D95" t="str">
            <v>Defensa met. semi-maleável dupla</v>
          </cell>
          <cell r="E95" t="str">
            <v>mod</v>
          </cell>
          <cell r="F95">
            <v>1056</v>
          </cell>
          <cell r="G95">
            <v>1056</v>
          </cell>
        </row>
        <row r="96">
          <cell r="C96" t="str">
            <v>M345</v>
          </cell>
          <cell r="D96" t="str">
            <v>Chapa de aço n. 28 fina galvanizada</v>
          </cell>
          <cell r="E96" t="str">
            <v>kg</v>
          </cell>
          <cell r="F96">
            <v>4.03</v>
          </cell>
          <cell r="G96">
            <v>4.03</v>
          </cell>
        </row>
        <row r="97">
          <cell r="C97" t="str">
            <v>M346</v>
          </cell>
          <cell r="D97" t="str">
            <v>Chapa de aço n. 16 (tratada)</v>
          </cell>
          <cell r="E97" t="str">
            <v>m2</v>
          </cell>
          <cell r="F97">
            <v>220</v>
          </cell>
          <cell r="G97">
            <v>220</v>
          </cell>
        </row>
        <row r="98">
          <cell r="C98" t="str">
            <v>M347</v>
          </cell>
          <cell r="D98" t="str">
            <v>Dente p/ fresadora W-1000 L</v>
          </cell>
          <cell r="E98" t="str">
            <v>un</v>
          </cell>
          <cell r="F98">
            <v>40.53</v>
          </cell>
          <cell r="G98">
            <v>40.53</v>
          </cell>
        </row>
        <row r="99">
          <cell r="C99" t="str">
            <v>M348</v>
          </cell>
          <cell r="D99" t="str">
            <v>Porta dente p/ fresadora W-1000 L</v>
          </cell>
          <cell r="E99" t="str">
            <v>un</v>
          </cell>
          <cell r="F99">
            <v>206.45</v>
          </cell>
          <cell r="G99">
            <v>206.45</v>
          </cell>
        </row>
        <row r="100">
          <cell r="C100" t="str">
            <v>M349</v>
          </cell>
          <cell r="D100" t="str">
            <v>Dente p/ fresadora W-1900</v>
          </cell>
          <cell r="E100" t="str">
            <v>un</v>
          </cell>
          <cell r="F100">
            <v>40.53</v>
          </cell>
          <cell r="G100">
            <v>40.53</v>
          </cell>
        </row>
        <row r="101">
          <cell r="C101" t="str">
            <v>M350</v>
          </cell>
          <cell r="D101" t="str">
            <v>Porta dente p/ fresadora W-1900</v>
          </cell>
          <cell r="E101" t="str">
            <v>un</v>
          </cell>
          <cell r="F101">
            <v>206.45</v>
          </cell>
          <cell r="G101">
            <v>206.45</v>
          </cell>
        </row>
        <row r="102">
          <cell r="C102" t="str">
            <v>M351</v>
          </cell>
          <cell r="D102" t="str">
            <v>Estrut. (tunnel liner) D=1,6m galv.</v>
          </cell>
          <cell r="E102" t="str">
            <v>m</v>
          </cell>
          <cell r="F102">
            <v>2234.88</v>
          </cell>
          <cell r="G102">
            <v>2234.88</v>
          </cell>
        </row>
        <row r="103">
          <cell r="C103" t="str">
            <v>M352</v>
          </cell>
          <cell r="D103" t="str">
            <v>Estrut. (tunnel liner) D=2,0m galv.</v>
          </cell>
          <cell r="E103" t="str">
            <v>m</v>
          </cell>
          <cell r="F103">
            <v>2786.81</v>
          </cell>
          <cell r="G103">
            <v>2786.81</v>
          </cell>
        </row>
        <row r="104">
          <cell r="C104" t="str">
            <v>M353</v>
          </cell>
          <cell r="D104" t="str">
            <v>Estrut. (tunnel liner) D=1,6m epoxy</v>
          </cell>
          <cell r="E104" t="str">
            <v>m</v>
          </cell>
          <cell r="F104">
            <v>2270.77</v>
          </cell>
          <cell r="G104">
            <v>2270.77</v>
          </cell>
        </row>
        <row r="105">
          <cell r="C105" t="str">
            <v>M354</v>
          </cell>
          <cell r="D105" t="str">
            <v>Estrut, (tunnel liner) D=2,0m epoxy</v>
          </cell>
          <cell r="E105" t="str">
            <v>m</v>
          </cell>
          <cell r="F105">
            <v>2845.98</v>
          </cell>
          <cell r="G105">
            <v>2845.98</v>
          </cell>
        </row>
        <row r="106">
          <cell r="C106" t="str">
            <v>M355</v>
          </cell>
          <cell r="D106" t="str">
            <v>Chapa mult. D=1,60 m rev. galv.</v>
          </cell>
          <cell r="E106" t="str">
            <v>m</v>
          </cell>
          <cell r="F106">
            <v>1208.6199999999999</v>
          </cell>
          <cell r="G106">
            <v>1208.6199999999999</v>
          </cell>
        </row>
        <row r="107">
          <cell r="C107" t="str">
            <v>M356</v>
          </cell>
          <cell r="D107" t="str">
            <v>Chapa mult. D=2,00 m rev. galv.</v>
          </cell>
          <cell r="E107" t="str">
            <v>m</v>
          </cell>
          <cell r="F107">
            <v>1494.77</v>
          </cell>
          <cell r="G107">
            <v>1494.77</v>
          </cell>
        </row>
        <row r="108">
          <cell r="C108" t="str">
            <v>M357</v>
          </cell>
          <cell r="D108" t="str">
            <v>Chapa mult. D=1,60 m rev. epoxy</v>
          </cell>
          <cell r="E108" t="str">
            <v>m</v>
          </cell>
          <cell r="F108">
            <v>1269.73</v>
          </cell>
          <cell r="G108">
            <v>1269.73</v>
          </cell>
        </row>
        <row r="109">
          <cell r="C109" t="str">
            <v>M358</v>
          </cell>
          <cell r="D109" t="str">
            <v>Chapa mult. D=2,00 m rev. epoxy</v>
          </cell>
          <cell r="E109" t="str">
            <v>m</v>
          </cell>
          <cell r="F109">
            <v>1554.91</v>
          </cell>
          <cell r="G109">
            <v>1554.91</v>
          </cell>
        </row>
        <row r="110">
          <cell r="C110" t="str">
            <v>M359</v>
          </cell>
          <cell r="D110" t="str">
            <v>Vigas "I" 254 x 117,5mm - 1ª alma</v>
          </cell>
          <cell r="E110" t="str">
            <v>kg</v>
          </cell>
          <cell r="F110">
            <v>3.2</v>
          </cell>
          <cell r="G110">
            <v>3.2</v>
          </cell>
        </row>
        <row r="111">
          <cell r="C111" t="str">
            <v>M360</v>
          </cell>
          <cell r="D111" t="str">
            <v>Bueiro chapa múlt. D=3,05m E=2,70mm</v>
          </cell>
          <cell r="E111" t="str">
            <v>m</v>
          </cell>
          <cell r="F111">
            <v>4223.91</v>
          </cell>
          <cell r="G111">
            <v>4223.91</v>
          </cell>
        </row>
        <row r="112">
          <cell r="C112" t="str">
            <v>M361</v>
          </cell>
          <cell r="D112" t="str">
            <v>Estrut.(tunnel liner) D=1,2m galv.</v>
          </cell>
          <cell r="E112" t="str">
            <v>m</v>
          </cell>
          <cell r="F112">
            <v>1677.13</v>
          </cell>
          <cell r="G112">
            <v>1677.13</v>
          </cell>
        </row>
        <row r="113">
          <cell r="C113" t="str">
            <v>M362</v>
          </cell>
          <cell r="D113" t="str">
            <v>Estrut. (tunnel liner) D=1,2m epoxy</v>
          </cell>
          <cell r="E113" t="str">
            <v>m</v>
          </cell>
          <cell r="F113">
            <v>1700.41</v>
          </cell>
          <cell r="G113">
            <v>1700.41</v>
          </cell>
        </row>
        <row r="114">
          <cell r="C114" t="str">
            <v>M363</v>
          </cell>
          <cell r="D114" t="str">
            <v>Bloco de desgaste p/ recicladoras</v>
          </cell>
          <cell r="E114" t="str">
            <v>un</v>
          </cell>
          <cell r="F114">
            <v>671.46</v>
          </cell>
          <cell r="G114">
            <v>671.46</v>
          </cell>
        </row>
        <row r="115">
          <cell r="C115" t="str">
            <v>M364</v>
          </cell>
          <cell r="D115" t="str">
            <v>Porta dentes p/recicladoras</v>
          </cell>
          <cell r="E115" t="str">
            <v>un</v>
          </cell>
          <cell r="F115">
            <v>213.39</v>
          </cell>
          <cell r="G115">
            <v>213.39</v>
          </cell>
        </row>
        <row r="116">
          <cell r="C116" t="str">
            <v>M365</v>
          </cell>
          <cell r="D116" t="str">
            <v>Dente de corte (W6/22) p/ reciclad.</v>
          </cell>
          <cell r="E116" t="str">
            <v>un</v>
          </cell>
          <cell r="F116">
            <v>42.79</v>
          </cell>
          <cell r="G116">
            <v>42.79</v>
          </cell>
        </row>
        <row r="117">
          <cell r="C117" t="str">
            <v>M366</v>
          </cell>
          <cell r="D117" t="str">
            <v>Dente de Corte (W7/22) p/ reciclad.</v>
          </cell>
          <cell r="E117" t="str">
            <v>un</v>
          </cell>
          <cell r="F117">
            <v>63.81</v>
          </cell>
          <cell r="G117">
            <v>63.81</v>
          </cell>
        </row>
        <row r="118">
          <cell r="C118" t="str">
            <v>M367</v>
          </cell>
          <cell r="D118" t="str">
            <v>Parafuso fixação porta dente</v>
          </cell>
          <cell r="E118" t="str">
            <v>un</v>
          </cell>
          <cell r="F118">
            <v>29.59</v>
          </cell>
          <cell r="G118">
            <v>29.59</v>
          </cell>
        </row>
        <row r="119">
          <cell r="C119" t="str">
            <v>M368</v>
          </cell>
          <cell r="D119" t="str">
            <v>Plug proteção parafuso p/reciclad.</v>
          </cell>
          <cell r="E119" t="str">
            <v>un</v>
          </cell>
          <cell r="F119">
            <v>1.8</v>
          </cell>
          <cell r="G119">
            <v>1.8</v>
          </cell>
        </row>
        <row r="120">
          <cell r="C120" t="str">
            <v>M370</v>
          </cell>
          <cell r="D120" t="str">
            <v>Bainha metálica diam. int.=45mm MAC</v>
          </cell>
          <cell r="E120" t="str">
            <v>m</v>
          </cell>
          <cell r="F120">
            <v>16</v>
          </cell>
          <cell r="G120">
            <v>16</v>
          </cell>
        </row>
        <row r="121">
          <cell r="C121" t="str">
            <v>M371</v>
          </cell>
          <cell r="D121" t="str">
            <v>Bainha metálica diam. int.=60mm MAC</v>
          </cell>
          <cell r="E121" t="str">
            <v>m</v>
          </cell>
          <cell r="F121">
            <v>26</v>
          </cell>
          <cell r="G121">
            <v>26</v>
          </cell>
        </row>
        <row r="122">
          <cell r="C122" t="str">
            <v>M372</v>
          </cell>
          <cell r="D122" t="str">
            <v>Bainha metálica diam. int.=55mm MAC</v>
          </cell>
          <cell r="E122" t="str">
            <v>m</v>
          </cell>
          <cell r="F122">
            <v>21</v>
          </cell>
          <cell r="G122">
            <v>21</v>
          </cell>
        </row>
        <row r="123">
          <cell r="C123" t="str">
            <v>M373</v>
          </cell>
          <cell r="D123" t="str">
            <v>Bainha metálica diam. int.=70mm MAC</v>
          </cell>
          <cell r="E123" t="str">
            <v>m</v>
          </cell>
          <cell r="F123">
            <v>27</v>
          </cell>
          <cell r="G123">
            <v>27</v>
          </cell>
        </row>
        <row r="124">
          <cell r="C124" t="str">
            <v>M374</v>
          </cell>
          <cell r="D124" t="str">
            <v>Ancoragem p/ cabo 4V D=1/2" MAC</v>
          </cell>
          <cell r="E124" t="str">
            <v>cj</v>
          </cell>
          <cell r="F124">
            <v>304</v>
          </cell>
          <cell r="G124">
            <v>304</v>
          </cell>
        </row>
        <row r="125">
          <cell r="C125" t="str">
            <v>M375</v>
          </cell>
          <cell r="D125" t="str">
            <v>Ancoragem p/ cabo 6V D=1/2" MAC</v>
          </cell>
          <cell r="E125" t="str">
            <v>cj</v>
          </cell>
          <cell r="F125">
            <v>477</v>
          </cell>
          <cell r="G125">
            <v>477</v>
          </cell>
        </row>
        <row r="126">
          <cell r="C126" t="str">
            <v>M376</v>
          </cell>
          <cell r="D126" t="str">
            <v>Ancoragem p/ cabo 7V D=1/2" MAC</v>
          </cell>
          <cell r="E126" t="str">
            <v>cj</v>
          </cell>
          <cell r="F126">
            <v>477</v>
          </cell>
          <cell r="G126">
            <v>477</v>
          </cell>
        </row>
        <row r="127">
          <cell r="C127" t="str">
            <v>M377</v>
          </cell>
          <cell r="D127" t="str">
            <v>Ancoragem p/ cabo 12V D=1/2" MAC</v>
          </cell>
          <cell r="E127" t="str">
            <v>cj</v>
          </cell>
          <cell r="F127">
            <v>960</v>
          </cell>
          <cell r="G127">
            <v>960</v>
          </cell>
        </row>
        <row r="128">
          <cell r="C128" t="str">
            <v>M378</v>
          </cell>
          <cell r="D128" t="str">
            <v>Apoio do porta dente frezad. W-1900</v>
          </cell>
          <cell r="E128" t="str">
            <v>un</v>
          </cell>
          <cell r="F128">
            <v>784.13</v>
          </cell>
          <cell r="G128">
            <v>784.13</v>
          </cell>
        </row>
        <row r="129">
          <cell r="C129" t="str">
            <v>M380</v>
          </cell>
          <cell r="D129" t="str">
            <v>Bainha metálica D=45mm STUP</v>
          </cell>
          <cell r="E129" t="str">
            <v>m</v>
          </cell>
          <cell r="F129">
            <v>14.5</v>
          </cell>
          <cell r="G129">
            <v>14.5</v>
          </cell>
        </row>
        <row r="130">
          <cell r="C130" t="str">
            <v>M381</v>
          </cell>
          <cell r="D130" t="str">
            <v>Bainha metálica D=60mm STUP</v>
          </cell>
          <cell r="E130" t="str">
            <v>m</v>
          </cell>
          <cell r="F130">
            <v>17.239999999999998</v>
          </cell>
          <cell r="G130">
            <v>17.239999999999998</v>
          </cell>
        </row>
        <row r="131">
          <cell r="C131" t="str">
            <v>M382</v>
          </cell>
          <cell r="D131" t="str">
            <v>Bainha metálica D=55mm STUP</v>
          </cell>
          <cell r="E131" t="str">
            <v>m</v>
          </cell>
          <cell r="F131">
            <v>16.8</v>
          </cell>
          <cell r="G131">
            <v>16.8</v>
          </cell>
        </row>
        <row r="132">
          <cell r="C132" t="str">
            <v>M383</v>
          </cell>
          <cell r="D132" t="str">
            <v>Bainha metálica D=70mm STUP</v>
          </cell>
          <cell r="E132" t="str">
            <v>m</v>
          </cell>
          <cell r="F132">
            <v>19.18</v>
          </cell>
          <cell r="G132">
            <v>19.18</v>
          </cell>
        </row>
        <row r="133">
          <cell r="C133" t="str">
            <v>M384</v>
          </cell>
          <cell r="D133" t="str">
            <v>Ancoragem p/ cabo 4V D=1/2" STUP</v>
          </cell>
          <cell r="E133" t="str">
            <v>cj</v>
          </cell>
          <cell r="F133">
            <v>256</v>
          </cell>
          <cell r="G133">
            <v>256</v>
          </cell>
        </row>
        <row r="134">
          <cell r="C134" t="str">
            <v>M385</v>
          </cell>
          <cell r="D134" t="str">
            <v>Ancoragem p/ cabo 6V D=1/2" STUP</v>
          </cell>
          <cell r="E134" t="str">
            <v>cj</v>
          </cell>
          <cell r="F134">
            <v>410</v>
          </cell>
          <cell r="G134">
            <v>410</v>
          </cell>
        </row>
        <row r="135">
          <cell r="C135" t="str">
            <v>M386</v>
          </cell>
          <cell r="D135" t="str">
            <v>Ancoragem p/ cabo 7V D=1/2" STUP</v>
          </cell>
          <cell r="E135" t="str">
            <v>cj</v>
          </cell>
          <cell r="F135">
            <v>432</v>
          </cell>
          <cell r="G135">
            <v>432</v>
          </cell>
        </row>
        <row r="136">
          <cell r="C136" t="str">
            <v>M387</v>
          </cell>
          <cell r="D136" t="str">
            <v>Ancoragem p/ cabo 12V D=1/2" STUP</v>
          </cell>
          <cell r="E136" t="str">
            <v>cj</v>
          </cell>
          <cell r="F136">
            <v>800</v>
          </cell>
          <cell r="G136">
            <v>800</v>
          </cell>
        </row>
        <row r="137">
          <cell r="C137" t="str">
            <v>M390</v>
          </cell>
          <cell r="D137" t="str">
            <v>Porca de ancoragem D=32mm</v>
          </cell>
          <cell r="E137" t="str">
            <v>un</v>
          </cell>
          <cell r="F137">
            <v>61.71</v>
          </cell>
          <cell r="G137">
            <v>61.71</v>
          </cell>
        </row>
        <row r="138">
          <cell r="C138" t="str">
            <v>M391</v>
          </cell>
          <cell r="D138" t="str">
            <v>Contra porca h=35mm D=32mm</v>
          </cell>
          <cell r="E138" t="str">
            <v>un</v>
          </cell>
          <cell r="F138">
            <v>30.25</v>
          </cell>
          <cell r="G138">
            <v>30.25</v>
          </cell>
        </row>
        <row r="139">
          <cell r="C139" t="str">
            <v>M392</v>
          </cell>
          <cell r="D139" t="str">
            <v>Aço ST 85/105 D=32mm</v>
          </cell>
          <cell r="E139" t="str">
            <v>m</v>
          </cell>
          <cell r="F139">
            <v>75.900000000000006</v>
          </cell>
          <cell r="G139">
            <v>75.900000000000006</v>
          </cell>
        </row>
        <row r="140">
          <cell r="C140" t="str">
            <v>M393</v>
          </cell>
          <cell r="D140" t="str">
            <v>Placa de ancoragem - 200x200x38mm</v>
          </cell>
          <cell r="E140" t="str">
            <v>un</v>
          </cell>
          <cell r="F140">
            <v>178.5</v>
          </cell>
          <cell r="G140">
            <v>178.5</v>
          </cell>
        </row>
        <row r="141">
          <cell r="C141" t="str">
            <v>M394</v>
          </cell>
          <cell r="D141" t="str">
            <v>Bainha metálica D=40mm</v>
          </cell>
          <cell r="E141" t="str">
            <v>m</v>
          </cell>
          <cell r="F141">
            <v>12.1</v>
          </cell>
          <cell r="G141">
            <v>12.1</v>
          </cell>
        </row>
        <row r="142">
          <cell r="C142" t="str">
            <v>M395</v>
          </cell>
          <cell r="D142" t="str">
            <v>Bits p/ estabil. e recicl. RM-300</v>
          </cell>
          <cell r="E142" t="str">
            <v>un</v>
          </cell>
          <cell r="F142">
            <v>29.28</v>
          </cell>
          <cell r="G142">
            <v>29.28</v>
          </cell>
        </row>
        <row r="143">
          <cell r="C143" t="str">
            <v>M396</v>
          </cell>
          <cell r="D143" t="str">
            <v>Porta dente p/ est. e rec. RM-300</v>
          </cell>
          <cell r="E143" t="str">
            <v>un</v>
          </cell>
          <cell r="F143">
            <v>46.79</v>
          </cell>
          <cell r="G143">
            <v>46.79</v>
          </cell>
        </row>
        <row r="144">
          <cell r="C144" t="str">
            <v>M398</v>
          </cell>
          <cell r="D144" t="str">
            <v>Chapa de 8,00 mm</v>
          </cell>
          <cell r="E144" t="str">
            <v>kg</v>
          </cell>
          <cell r="F144">
            <v>3.88</v>
          </cell>
          <cell r="G144">
            <v>3.88</v>
          </cell>
        </row>
        <row r="145">
          <cell r="C145" t="str">
            <v>M401</v>
          </cell>
          <cell r="D145" t="str">
            <v>Pontaletes D=15 cm (tronco p/ esc.)</v>
          </cell>
          <cell r="E145" t="str">
            <v>m</v>
          </cell>
          <cell r="F145">
            <v>2.5</v>
          </cell>
          <cell r="G145">
            <v>2.5</v>
          </cell>
        </row>
        <row r="146">
          <cell r="C146" t="str">
            <v>M402</v>
          </cell>
          <cell r="D146" t="str">
            <v>Pontaletes D=20 cm (tronco p/ esc.)</v>
          </cell>
          <cell r="E146" t="str">
            <v>m</v>
          </cell>
          <cell r="F146">
            <v>2.5</v>
          </cell>
          <cell r="G146">
            <v>2.5</v>
          </cell>
        </row>
        <row r="147">
          <cell r="C147" t="str">
            <v>M403</v>
          </cell>
          <cell r="D147" t="str">
            <v>Mourão madeira H=2,15 m D=9 cm</v>
          </cell>
          <cell r="E147" t="str">
            <v>un</v>
          </cell>
          <cell r="F147">
            <v>10.3</v>
          </cell>
          <cell r="G147">
            <v>10.3</v>
          </cell>
        </row>
        <row r="148">
          <cell r="C148" t="str">
            <v>M404</v>
          </cell>
          <cell r="D148" t="str">
            <v>Mourão madeira H=2,50 m D=12 cm</v>
          </cell>
          <cell r="E148" t="str">
            <v>un</v>
          </cell>
          <cell r="F148">
            <v>10.3</v>
          </cell>
          <cell r="G148">
            <v>10.3</v>
          </cell>
        </row>
        <row r="149">
          <cell r="C149" t="str">
            <v>M405</v>
          </cell>
          <cell r="D149" t="str">
            <v>Ripas de 2,5 cm x 5,0 cm</v>
          </cell>
          <cell r="E149" t="str">
            <v>m</v>
          </cell>
          <cell r="F149">
            <v>1.55</v>
          </cell>
          <cell r="G149">
            <v>1.55</v>
          </cell>
        </row>
        <row r="150">
          <cell r="C150" t="str">
            <v>M406</v>
          </cell>
          <cell r="D150" t="str">
            <v>Caibros de 7,5 cm x 7,5 cm</v>
          </cell>
          <cell r="E150" t="str">
            <v>m</v>
          </cell>
          <cell r="F150">
            <v>1.98</v>
          </cell>
          <cell r="G150">
            <v>1.98</v>
          </cell>
        </row>
        <row r="151">
          <cell r="C151" t="str">
            <v>M407</v>
          </cell>
          <cell r="D151" t="str">
            <v>Tábua pinho de 1ª 2,5 cm x 15,0 cm</v>
          </cell>
          <cell r="E151" t="str">
            <v>m</v>
          </cell>
          <cell r="F151">
            <v>4.5</v>
          </cell>
          <cell r="G151">
            <v>4.5</v>
          </cell>
        </row>
        <row r="152">
          <cell r="C152" t="str">
            <v>M408</v>
          </cell>
          <cell r="D152" t="str">
            <v>Tábua de 5ª 2,5 cm x 30,0 cm</v>
          </cell>
          <cell r="E152" t="str">
            <v>m</v>
          </cell>
          <cell r="F152">
            <v>2.7</v>
          </cell>
          <cell r="G152">
            <v>2.7</v>
          </cell>
        </row>
        <row r="153">
          <cell r="C153" t="str">
            <v>M409</v>
          </cell>
          <cell r="D153" t="str">
            <v>Pranchão de 1ª de 5,0 cm x 30,0 cm</v>
          </cell>
          <cell r="E153" t="str">
            <v>m</v>
          </cell>
          <cell r="F153">
            <v>31.5</v>
          </cell>
          <cell r="G153">
            <v>31.5</v>
          </cell>
        </row>
        <row r="154">
          <cell r="C154" t="str">
            <v>M410</v>
          </cell>
          <cell r="D154" t="str">
            <v>Compensado resinado de 17 mm</v>
          </cell>
          <cell r="E154" t="str">
            <v>m2</v>
          </cell>
          <cell r="F154">
            <v>16.48</v>
          </cell>
          <cell r="G154">
            <v>16.48</v>
          </cell>
        </row>
        <row r="155">
          <cell r="C155" t="str">
            <v>M411</v>
          </cell>
          <cell r="D155" t="str">
            <v>Compensado plastificado de 17 mm</v>
          </cell>
          <cell r="E155" t="str">
            <v>m2</v>
          </cell>
          <cell r="F155">
            <v>27.44</v>
          </cell>
          <cell r="G155">
            <v>27.44</v>
          </cell>
        </row>
        <row r="156">
          <cell r="C156" t="str">
            <v>M412</v>
          </cell>
          <cell r="D156" t="str">
            <v>Gastalho 10 x 2,0 cm</v>
          </cell>
          <cell r="E156" t="str">
            <v>m</v>
          </cell>
          <cell r="F156">
            <v>1.2</v>
          </cell>
          <cell r="G156">
            <v>1.2</v>
          </cell>
        </row>
        <row r="157">
          <cell r="C157" t="str">
            <v>M413</v>
          </cell>
          <cell r="D157" t="str">
            <v>Gastalho 10 x 2,5 cm</v>
          </cell>
          <cell r="E157" t="str">
            <v>m</v>
          </cell>
          <cell r="F157">
            <v>2</v>
          </cell>
          <cell r="G157">
            <v>2</v>
          </cell>
        </row>
        <row r="158">
          <cell r="C158" t="str">
            <v>M414</v>
          </cell>
          <cell r="D158" t="str">
            <v>Pranchão 7,5 x 30,0 cm</v>
          </cell>
          <cell r="E158" t="str">
            <v>m</v>
          </cell>
          <cell r="F158">
            <v>30</v>
          </cell>
          <cell r="G158">
            <v>30</v>
          </cell>
        </row>
        <row r="159">
          <cell r="C159" t="str">
            <v>M415</v>
          </cell>
          <cell r="D159" t="str">
            <v>Tábua 2,5 x 22,5 cm</v>
          </cell>
          <cell r="E159" t="str">
            <v>m</v>
          </cell>
          <cell r="F159">
            <v>3</v>
          </cell>
          <cell r="G159">
            <v>3</v>
          </cell>
        </row>
        <row r="160">
          <cell r="C160" t="str">
            <v>M416</v>
          </cell>
          <cell r="D160" t="str">
            <v>Madeira de lei</v>
          </cell>
          <cell r="E160" t="str">
            <v>m3</v>
          </cell>
          <cell r="F160">
            <v>2160</v>
          </cell>
          <cell r="G160">
            <v>2160</v>
          </cell>
        </row>
        <row r="161">
          <cell r="C161" t="str">
            <v>M501</v>
          </cell>
          <cell r="D161" t="str">
            <v>Dinamite a 60% (gelatina especial)</v>
          </cell>
          <cell r="E161" t="str">
            <v>kg</v>
          </cell>
          <cell r="F161">
            <v>3.3</v>
          </cell>
          <cell r="G161">
            <v>3.3</v>
          </cell>
        </row>
        <row r="162">
          <cell r="C162" t="str">
            <v>M503</v>
          </cell>
          <cell r="D162" t="str">
            <v>Espoleta comum n. 8</v>
          </cell>
          <cell r="E162" t="str">
            <v>un</v>
          </cell>
          <cell r="F162">
            <v>0.8</v>
          </cell>
          <cell r="G162">
            <v>0.8</v>
          </cell>
        </row>
        <row r="163">
          <cell r="C163" t="str">
            <v>M505</v>
          </cell>
          <cell r="D163" t="str">
            <v>Cordel detonante NP 10</v>
          </cell>
          <cell r="E163" t="str">
            <v>m</v>
          </cell>
          <cell r="F163">
            <v>0.72</v>
          </cell>
          <cell r="G163">
            <v>0.72</v>
          </cell>
        </row>
        <row r="164">
          <cell r="C164" t="str">
            <v>M507</v>
          </cell>
          <cell r="D164" t="str">
            <v>Retardador de cordel</v>
          </cell>
          <cell r="E164" t="str">
            <v>un</v>
          </cell>
          <cell r="F164">
            <v>10</v>
          </cell>
          <cell r="G164">
            <v>10</v>
          </cell>
        </row>
        <row r="165">
          <cell r="C165" t="str">
            <v>M508</v>
          </cell>
          <cell r="D165" t="str">
            <v>Estopim</v>
          </cell>
          <cell r="E165" t="str">
            <v>m</v>
          </cell>
          <cell r="F165">
            <v>0.8</v>
          </cell>
          <cell r="G165">
            <v>0.8</v>
          </cell>
        </row>
        <row r="166">
          <cell r="C166" t="str">
            <v>M600</v>
          </cell>
          <cell r="D166" t="str">
            <v>Tinta refletiva acrílica p/ 1 ano</v>
          </cell>
          <cell r="E166" t="str">
            <v>l</v>
          </cell>
          <cell r="F166">
            <v>14.07</v>
          </cell>
          <cell r="G166">
            <v>14.07</v>
          </cell>
        </row>
        <row r="167">
          <cell r="C167" t="str">
            <v>M601</v>
          </cell>
          <cell r="D167" t="str">
            <v>Tinta refletiva acrílica p/ 2 anos</v>
          </cell>
          <cell r="E167" t="str">
            <v>l</v>
          </cell>
          <cell r="F167">
            <v>12.59</v>
          </cell>
          <cell r="G167">
            <v>12.59</v>
          </cell>
        </row>
        <row r="168">
          <cell r="C168" t="str">
            <v>M602</v>
          </cell>
          <cell r="D168" t="str">
            <v>Adubo NPK (4.14.8)</v>
          </cell>
          <cell r="E168" t="str">
            <v>kg</v>
          </cell>
          <cell r="F168">
            <v>0.6</v>
          </cell>
          <cell r="G168">
            <v>0.6</v>
          </cell>
        </row>
        <row r="169">
          <cell r="C169" t="str">
            <v>M603</v>
          </cell>
          <cell r="D169" t="str">
            <v>Inseticida</v>
          </cell>
          <cell r="E169" t="str">
            <v>l</v>
          </cell>
          <cell r="F169">
            <v>6</v>
          </cell>
          <cell r="G169">
            <v>6</v>
          </cell>
        </row>
        <row r="170">
          <cell r="C170" t="str">
            <v>M604</v>
          </cell>
          <cell r="D170" t="str">
            <v>Aditivo plastiment BV-40</v>
          </cell>
          <cell r="E170" t="str">
            <v>kg</v>
          </cell>
          <cell r="F170">
            <v>1.96</v>
          </cell>
          <cell r="G170">
            <v>1.96</v>
          </cell>
        </row>
        <row r="171">
          <cell r="C171" t="str">
            <v>M605</v>
          </cell>
          <cell r="D171" t="str">
            <v>Cola para tubo PVC</v>
          </cell>
          <cell r="E171" t="str">
            <v>gr</v>
          </cell>
          <cell r="F171">
            <v>0.03</v>
          </cell>
          <cell r="G171">
            <v>0.03</v>
          </cell>
        </row>
        <row r="172">
          <cell r="C172" t="str">
            <v>M606</v>
          </cell>
          <cell r="D172" t="str">
            <v>Tinta anti-corrosiva</v>
          </cell>
          <cell r="E172" t="str">
            <v>l</v>
          </cell>
          <cell r="F172">
            <v>11.13</v>
          </cell>
          <cell r="G172">
            <v>11.13</v>
          </cell>
        </row>
        <row r="173">
          <cell r="C173" t="str">
            <v>M607</v>
          </cell>
          <cell r="D173" t="str">
            <v>Óleo de linhaça</v>
          </cell>
          <cell r="E173" t="str">
            <v>l</v>
          </cell>
          <cell r="F173">
            <v>5.48</v>
          </cell>
          <cell r="G173">
            <v>5.48</v>
          </cell>
        </row>
        <row r="174">
          <cell r="C174" t="str">
            <v>M608</v>
          </cell>
          <cell r="D174" t="str">
            <v>Detergente</v>
          </cell>
          <cell r="E174" t="str">
            <v>l</v>
          </cell>
          <cell r="F174">
            <v>1.78</v>
          </cell>
          <cell r="G174">
            <v>1.78</v>
          </cell>
        </row>
        <row r="175">
          <cell r="C175" t="str">
            <v>M609</v>
          </cell>
          <cell r="D175" t="str">
            <v>Tinta esmalte sintético semi-fosco</v>
          </cell>
          <cell r="E175" t="str">
            <v>l</v>
          </cell>
          <cell r="F175">
            <v>11.13</v>
          </cell>
          <cell r="G175">
            <v>11.13</v>
          </cell>
        </row>
        <row r="176">
          <cell r="C176" t="str">
            <v>M610</v>
          </cell>
          <cell r="D176" t="str">
            <v>Pintura epóxica - barra D= 32mm</v>
          </cell>
          <cell r="E176" t="str">
            <v>m</v>
          </cell>
          <cell r="F176">
            <v>8.25</v>
          </cell>
          <cell r="G176">
            <v>8.25</v>
          </cell>
        </row>
        <row r="177">
          <cell r="C177" t="str">
            <v>M611</v>
          </cell>
          <cell r="D177" t="str">
            <v>Redutor tipo 2002 prim. qualidade</v>
          </cell>
          <cell r="E177" t="str">
            <v>l</v>
          </cell>
          <cell r="F177">
            <v>10.45</v>
          </cell>
          <cell r="G177">
            <v>10.45</v>
          </cell>
        </row>
        <row r="178">
          <cell r="C178" t="str">
            <v>M612</v>
          </cell>
          <cell r="D178" t="str">
            <v>Lixa para ferro n. 100</v>
          </cell>
          <cell r="E178" t="str">
            <v>un</v>
          </cell>
          <cell r="F178">
            <v>2.13</v>
          </cell>
          <cell r="G178">
            <v>2.13</v>
          </cell>
        </row>
        <row r="179">
          <cell r="C179" t="str">
            <v>M613</v>
          </cell>
          <cell r="D179" t="str">
            <v>Tinta a base de resina alquídica</v>
          </cell>
          <cell r="E179" t="str">
            <v>l</v>
          </cell>
          <cell r="F179">
            <v>11.13</v>
          </cell>
          <cell r="G179">
            <v>11.13</v>
          </cell>
        </row>
        <row r="180">
          <cell r="C180" t="str">
            <v>M614</v>
          </cell>
          <cell r="D180" t="str">
            <v>Tinta base res. acrilica emul. agua</v>
          </cell>
          <cell r="E180" t="str">
            <v>l</v>
          </cell>
          <cell r="F180">
            <v>11.94</v>
          </cell>
          <cell r="G180">
            <v>11.94</v>
          </cell>
        </row>
        <row r="181">
          <cell r="C181" t="str">
            <v>M615</v>
          </cell>
          <cell r="D181" t="str">
            <v>Microesferas PRE-MIX</v>
          </cell>
          <cell r="E181" t="str">
            <v>kg</v>
          </cell>
          <cell r="F181">
            <v>3</v>
          </cell>
          <cell r="G181">
            <v>3</v>
          </cell>
        </row>
        <row r="182">
          <cell r="C182" t="str">
            <v>M616</v>
          </cell>
          <cell r="D182" t="str">
            <v>Microesferas DROP-ON</v>
          </cell>
          <cell r="E182" t="str">
            <v>kg</v>
          </cell>
          <cell r="F182">
            <v>3</v>
          </cell>
          <cell r="G182">
            <v>3</v>
          </cell>
        </row>
        <row r="183">
          <cell r="C183" t="str">
            <v>M617</v>
          </cell>
          <cell r="D183" t="str">
            <v>Massa termoplástica para extrusão</v>
          </cell>
          <cell r="E183" t="str">
            <v>kg</v>
          </cell>
          <cell r="F183">
            <v>6</v>
          </cell>
          <cell r="G183">
            <v>6</v>
          </cell>
        </row>
        <row r="184">
          <cell r="C184" t="str">
            <v>M618</v>
          </cell>
          <cell r="D184" t="str">
            <v>Massa termoplástica para aspersão</v>
          </cell>
          <cell r="E184" t="str">
            <v>kg</v>
          </cell>
          <cell r="F184">
            <v>6</v>
          </cell>
          <cell r="G184">
            <v>6</v>
          </cell>
        </row>
        <row r="185">
          <cell r="C185" t="str">
            <v>M619</v>
          </cell>
          <cell r="D185" t="str">
            <v>Cola poliester</v>
          </cell>
          <cell r="E185" t="str">
            <v>kg</v>
          </cell>
          <cell r="F185">
            <v>9</v>
          </cell>
          <cell r="G185">
            <v>9</v>
          </cell>
        </row>
        <row r="186">
          <cell r="C186" t="str">
            <v>M620</v>
          </cell>
          <cell r="D186" t="str">
            <v>Protetor de cura do concreto</v>
          </cell>
          <cell r="E186" t="str">
            <v>kg</v>
          </cell>
          <cell r="F186">
            <v>3.37</v>
          </cell>
          <cell r="G186">
            <v>3.37</v>
          </cell>
        </row>
        <row r="187">
          <cell r="C187" t="str">
            <v>M621</v>
          </cell>
          <cell r="D187" t="str">
            <v>Desmoldante</v>
          </cell>
          <cell r="E187" t="str">
            <v>l</v>
          </cell>
          <cell r="F187">
            <v>4.32</v>
          </cell>
          <cell r="G187">
            <v>4.32</v>
          </cell>
        </row>
        <row r="188">
          <cell r="C188" t="str">
            <v>M622</v>
          </cell>
          <cell r="D188" t="str">
            <v>Interplast N</v>
          </cell>
          <cell r="E188" t="str">
            <v>kg</v>
          </cell>
          <cell r="F188">
            <v>4.59</v>
          </cell>
          <cell r="G188">
            <v>4.59</v>
          </cell>
        </row>
        <row r="189">
          <cell r="C189" t="str">
            <v>M623</v>
          </cell>
          <cell r="D189" t="str">
            <v>Gás propano</v>
          </cell>
          <cell r="E189" t="str">
            <v>kg</v>
          </cell>
          <cell r="F189">
            <v>4</v>
          </cell>
          <cell r="G189">
            <v>4</v>
          </cell>
        </row>
        <row r="190">
          <cell r="C190" t="str">
            <v>M624</v>
          </cell>
          <cell r="D190" t="str">
            <v>Tinta para pré-marcação</v>
          </cell>
          <cell r="E190" t="str">
            <v>l</v>
          </cell>
          <cell r="F190">
            <v>12.08</v>
          </cell>
          <cell r="G190">
            <v>12.08</v>
          </cell>
        </row>
        <row r="191">
          <cell r="C191" t="str">
            <v>M625</v>
          </cell>
          <cell r="D191" t="str">
            <v>Acetileno</v>
          </cell>
          <cell r="E191" t="str">
            <v>kg</v>
          </cell>
          <cell r="F191">
            <v>23.3</v>
          </cell>
          <cell r="G191">
            <v>23.3</v>
          </cell>
        </row>
        <row r="192">
          <cell r="C192" t="str">
            <v>M626</v>
          </cell>
          <cell r="D192" t="str">
            <v>Oxigênio</v>
          </cell>
          <cell r="E192" t="str">
            <v>m3</v>
          </cell>
          <cell r="F192">
            <v>10</v>
          </cell>
          <cell r="G192">
            <v>10</v>
          </cell>
        </row>
        <row r="193">
          <cell r="C193" t="str">
            <v>M630</v>
          </cell>
          <cell r="D193" t="str">
            <v>Termoplástico pré-formado</v>
          </cell>
          <cell r="E193" t="str">
            <v>m2</v>
          </cell>
          <cell r="F193">
            <v>80</v>
          </cell>
          <cell r="G193">
            <v>80</v>
          </cell>
        </row>
        <row r="194">
          <cell r="C194" t="str">
            <v>M700</v>
          </cell>
          <cell r="D194" t="str">
            <v>Tijolo comum maciço (5,5x9x19) cm</v>
          </cell>
          <cell r="E194" t="str">
            <v>un</v>
          </cell>
          <cell r="F194">
            <v>0.42</v>
          </cell>
          <cell r="G194">
            <v>0.42</v>
          </cell>
        </row>
        <row r="195">
          <cell r="C195" t="str">
            <v>M702</v>
          </cell>
          <cell r="D195" t="str">
            <v>Cal hidratada</v>
          </cell>
          <cell r="E195" t="str">
            <v>kg</v>
          </cell>
          <cell r="F195">
            <v>0.46</v>
          </cell>
          <cell r="G195">
            <v>0.46</v>
          </cell>
        </row>
        <row r="196">
          <cell r="C196" t="str">
            <v>M703</v>
          </cell>
          <cell r="D196" t="str">
            <v>Tijolo 20 x 30 cm</v>
          </cell>
          <cell r="E196" t="str">
            <v>un</v>
          </cell>
          <cell r="F196">
            <v>0.45</v>
          </cell>
          <cell r="G196">
            <v>0.45</v>
          </cell>
        </row>
        <row r="197">
          <cell r="C197" t="str">
            <v>M704</v>
          </cell>
          <cell r="D197" t="str">
            <v>Areia lavada comercial DMT até 50 km</v>
          </cell>
          <cell r="E197" t="str">
            <v>m3</v>
          </cell>
          <cell r="F197">
            <v>60</v>
          </cell>
          <cell r="G197">
            <v>60</v>
          </cell>
        </row>
        <row r="198">
          <cell r="C198" t="str">
            <v>M705</v>
          </cell>
          <cell r="D198" t="str">
            <v>Pó de pedra</v>
          </cell>
          <cell r="E198" t="str">
            <v>m3</v>
          </cell>
          <cell r="F198">
            <v>28</v>
          </cell>
          <cell r="G198">
            <v>28</v>
          </cell>
        </row>
        <row r="199">
          <cell r="C199" t="str">
            <v>M709</v>
          </cell>
          <cell r="D199" t="str">
            <v>Brita corrida (comercial) DMT até 50 km</v>
          </cell>
          <cell r="E199" t="str">
            <v>m3</v>
          </cell>
          <cell r="F199">
            <v>66</v>
          </cell>
          <cell r="G199">
            <v>66</v>
          </cell>
        </row>
        <row r="200">
          <cell r="C200" t="str">
            <v>M710</v>
          </cell>
          <cell r="D200" t="str">
            <v>Pedra de mão comercial com transporte até 50 km</v>
          </cell>
          <cell r="E200" t="str">
            <v>m3</v>
          </cell>
          <cell r="F200">
            <v>65</v>
          </cell>
          <cell r="G200">
            <v>65</v>
          </cell>
        </row>
        <row r="201">
          <cell r="C201" t="str">
            <v>M711</v>
          </cell>
          <cell r="D201" t="str">
            <v>Pedra rachão comercial DMTaté 50 km</v>
          </cell>
          <cell r="E201" t="str">
            <v>m³</v>
          </cell>
          <cell r="F201">
            <v>65</v>
          </cell>
          <cell r="G201">
            <v>65</v>
          </cell>
        </row>
        <row r="202">
          <cell r="C202" t="str">
            <v>M715</v>
          </cell>
          <cell r="D202" t="str">
            <v>Pó calcário dolomítico</v>
          </cell>
          <cell r="E202" t="str">
            <v>kg</v>
          </cell>
          <cell r="F202">
            <v>0.22</v>
          </cell>
          <cell r="G202">
            <v>0.22</v>
          </cell>
        </row>
        <row r="203">
          <cell r="C203" t="str">
            <v>M901</v>
          </cell>
          <cell r="D203" t="str">
            <v>Aparelho de apoio neoprene fretado</v>
          </cell>
          <cell r="E203" t="str">
            <v>dm3</v>
          </cell>
          <cell r="F203">
            <v>72</v>
          </cell>
          <cell r="G203">
            <v>72</v>
          </cell>
        </row>
        <row r="204">
          <cell r="C204" t="str">
            <v>M902</v>
          </cell>
          <cell r="D204" t="str">
            <v>Tubo de PVC D=75 mm</v>
          </cell>
          <cell r="E204" t="str">
            <v>m</v>
          </cell>
          <cell r="F204">
            <v>4.8</v>
          </cell>
          <cell r="G204">
            <v>4.8</v>
          </cell>
        </row>
        <row r="205">
          <cell r="C205" t="str">
            <v>M903</v>
          </cell>
          <cell r="D205" t="str">
            <v>Geotêxtil tecido não agulhadoTRI200</v>
          </cell>
          <cell r="E205" t="str">
            <v>m2</v>
          </cell>
          <cell r="F205">
            <v>3.85</v>
          </cell>
          <cell r="G205">
            <v>3.85</v>
          </cell>
        </row>
        <row r="206">
          <cell r="C206" t="str">
            <v>M904</v>
          </cell>
          <cell r="D206" t="str">
            <v>Manta sintética (Bidim OP-30) RT 14</v>
          </cell>
          <cell r="E206" t="str">
            <v>m2</v>
          </cell>
          <cell r="F206">
            <v>4.3499999999999996</v>
          </cell>
          <cell r="G206">
            <v>4.3499999999999996</v>
          </cell>
        </row>
        <row r="207">
          <cell r="C207" t="str">
            <v>M905</v>
          </cell>
          <cell r="D207" t="str">
            <v>Filler</v>
          </cell>
          <cell r="E207" t="str">
            <v>kg</v>
          </cell>
          <cell r="F207">
            <v>0.05</v>
          </cell>
          <cell r="G207">
            <v>0.05</v>
          </cell>
        </row>
        <row r="208">
          <cell r="C208" t="str">
            <v>M906</v>
          </cell>
          <cell r="D208" t="str">
            <v>Sementes p/ hidrossemeadura</v>
          </cell>
          <cell r="E208" t="str">
            <v>kg</v>
          </cell>
          <cell r="F208">
            <v>3</v>
          </cell>
          <cell r="G208">
            <v>3</v>
          </cell>
        </row>
        <row r="209">
          <cell r="C209" t="str">
            <v>M907</v>
          </cell>
          <cell r="D209" t="str">
            <v xml:space="preserve"> Adubo orgânico </v>
          </cell>
          <cell r="E209" t="str">
            <v>kg</v>
          </cell>
          <cell r="F209">
            <v>0.05</v>
          </cell>
          <cell r="G209">
            <v>0.05</v>
          </cell>
        </row>
        <row r="210">
          <cell r="C210" t="str">
            <v>M908</v>
          </cell>
          <cell r="D210" t="str">
            <v>Eletrodo p/ solda eletr. OK 46.00</v>
          </cell>
          <cell r="E210" t="str">
            <v>kg</v>
          </cell>
          <cell r="F210">
            <v>8.84</v>
          </cell>
          <cell r="G210">
            <v>8.84</v>
          </cell>
        </row>
        <row r="211">
          <cell r="C211" t="str">
            <v>M909</v>
          </cell>
          <cell r="D211" t="str">
            <v>Tubo de PVC perfurado D=50 mm</v>
          </cell>
          <cell r="E211" t="str">
            <v>m</v>
          </cell>
          <cell r="F211">
            <v>5.33</v>
          </cell>
          <cell r="G211">
            <v>5.33</v>
          </cell>
        </row>
        <row r="212">
          <cell r="C212" t="str">
            <v>M910</v>
          </cell>
          <cell r="D212" t="str">
            <v>Tubo de PVC rígido D=50 mm</v>
          </cell>
          <cell r="E212" t="str">
            <v>m</v>
          </cell>
          <cell r="F212">
            <v>5.86</v>
          </cell>
          <cell r="G212">
            <v>5.86</v>
          </cell>
        </row>
        <row r="213">
          <cell r="C213" t="str">
            <v>M911</v>
          </cell>
          <cell r="D213" t="str">
            <v>Tubo de PVC D=100 mm</v>
          </cell>
          <cell r="E213" t="str">
            <v>m</v>
          </cell>
          <cell r="F213">
            <v>5</v>
          </cell>
          <cell r="G213">
            <v>5</v>
          </cell>
        </row>
        <row r="214">
          <cell r="C214" t="str">
            <v>M920</v>
          </cell>
          <cell r="D214" t="str">
            <v>Meio tubo de concreto D=40 cm</v>
          </cell>
          <cell r="E214" t="str">
            <v>m</v>
          </cell>
          <cell r="F214">
            <v>27.2</v>
          </cell>
          <cell r="G214">
            <v>27.2</v>
          </cell>
        </row>
        <row r="215">
          <cell r="C215" t="str">
            <v>M921</v>
          </cell>
          <cell r="D215" t="str">
            <v>Gabião caixa 2X1X0,50m ZN/AL</v>
          </cell>
          <cell r="E215" t="str">
            <v>un</v>
          </cell>
          <cell r="F215">
            <v>159.87</v>
          </cell>
          <cell r="G215">
            <v>159.87</v>
          </cell>
        </row>
        <row r="216">
          <cell r="C216" t="str">
            <v>M922</v>
          </cell>
          <cell r="D216" t="str">
            <v>Gabião caixa 2X1X1m ZN/AL</v>
          </cell>
          <cell r="E216" t="str">
            <v>un</v>
          </cell>
          <cell r="F216">
            <v>259.14</v>
          </cell>
          <cell r="G216">
            <v>259.14</v>
          </cell>
        </row>
        <row r="217">
          <cell r="C217" t="str">
            <v>M923</v>
          </cell>
          <cell r="D217" t="str">
            <v>Gabião caixa 2X1X1m ZN/AL+PVC</v>
          </cell>
          <cell r="E217" t="str">
            <v>un</v>
          </cell>
          <cell r="F217">
            <v>299.88</v>
          </cell>
          <cell r="G217">
            <v>299.88</v>
          </cell>
        </row>
        <row r="218">
          <cell r="C218" t="str">
            <v>M924</v>
          </cell>
          <cell r="D218" t="str">
            <v>Gabião caixa 2X1X0,50m ZN/AL+PVC</v>
          </cell>
          <cell r="E218" t="str">
            <v>un</v>
          </cell>
          <cell r="F218">
            <v>202.39</v>
          </cell>
          <cell r="G218">
            <v>202.39</v>
          </cell>
        </row>
        <row r="219">
          <cell r="C219" t="str">
            <v>M925</v>
          </cell>
          <cell r="D219" t="str">
            <v>Gabião saco ZN/AL+PVC</v>
          </cell>
          <cell r="E219" t="str">
            <v>un</v>
          </cell>
          <cell r="F219">
            <v>161.07</v>
          </cell>
          <cell r="G219">
            <v>161.07</v>
          </cell>
        </row>
        <row r="220">
          <cell r="C220" t="str">
            <v>M926</v>
          </cell>
          <cell r="D220" t="str">
            <v>Gabião colchão ZN/AL+PVC 4X2X0,23m</v>
          </cell>
          <cell r="E220" t="str">
            <v>un</v>
          </cell>
          <cell r="F220">
            <v>473.45</v>
          </cell>
          <cell r="G220">
            <v>473.45</v>
          </cell>
        </row>
        <row r="221">
          <cell r="C221" t="str">
            <v>M927</v>
          </cell>
          <cell r="D221" t="str">
            <v>Gabião colchão ZN/AL+PVC 4X2X0,30m</v>
          </cell>
          <cell r="E221" t="str">
            <v>un</v>
          </cell>
          <cell r="F221">
            <v>520.59</v>
          </cell>
          <cell r="G221">
            <v>520.59</v>
          </cell>
        </row>
        <row r="222">
          <cell r="C222" t="str">
            <v>M928</v>
          </cell>
          <cell r="D222" t="str">
            <v>Malha 8X10 D=2,7mm ZN/AL</v>
          </cell>
          <cell r="E222" t="str">
            <v>un</v>
          </cell>
          <cell r="F222">
            <v>1219</v>
          </cell>
          <cell r="G222">
            <v>1219</v>
          </cell>
        </row>
        <row r="223">
          <cell r="C223" t="str">
            <v>M929</v>
          </cell>
          <cell r="D223" t="str">
            <v>Malha 8X10 D=2,4mm ZN/AL+PVC</v>
          </cell>
          <cell r="E223" t="str">
            <v>un</v>
          </cell>
          <cell r="F223">
            <v>1360</v>
          </cell>
          <cell r="G223">
            <v>1360</v>
          </cell>
        </row>
        <row r="224">
          <cell r="C224" t="str">
            <v>M935</v>
          </cell>
          <cell r="D224" t="str">
            <v>Terra arm. ECE - greide 0&lt;h&lt;6m</v>
          </cell>
          <cell r="E224" t="str">
            <v>m2</v>
          </cell>
          <cell r="F224">
            <v>312</v>
          </cell>
          <cell r="G224">
            <v>312</v>
          </cell>
        </row>
        <row r="225">
          <cell r="C225" t="str">
            <v>M936</v>
          </cell>
          <cell r="D225" t="str">
            <v>Terra arm. ECE - greide 6&lt;h&lt;9m</v>
          </cell>
          <cell r="E225" t="str">
            <v>m2</v>
          </cell>
          <cell r="F225">
            <v>377</v>
          </cell>
          <cell r="G225">
            <v>377</v>
          </cell>
        </row>
        <row r="226">
          <cell r="C226" t="str">
            <v>M937</v>
          </cell>
          <cell r="D226" t="str">
            <v>Terra arm. ECE - greide 9&lt;h&lt;12m</v>
          </cell>
          <cell r="E226" t="str">
            <v>m2</v>
          </cell>
          <cell r="F226">
            <v>573</v>
          </cell>
          <cell r="G226">
            <v>573</v>
          </cell>
        </row>
        <row r="227">
          <cell r="C227" t="str">
            <v>M938</v>
          </cell>
          <cell r="D227" t="str">
            <v>Terra arm. ECE- pé talude 0&lt;h&lt;6m</v>
          </cell>
          <cell r="E227" t="str">
            <v>m2</v>
          </cell>
          <cell r="F227">
            <v>365</v>
          </cell>
          <cell r="G227">
            <v>365</v>
          </cell>
        </row>
        <row r="228">
          <cell r="C228" t="str">
            <v>M939</v>
          </cell>
          <cell r="D228" t="str">
            <v>Terra arm. ECE- pé talude 6&lt;h&lt;9m</v>
          </cell>
          <cell r="E228" t="str">
            <v>m2</v>
          </cell>
          <cell r="F228">
            <v>445</v>
          </cell>
          <cell r="G228">
            <v>445</v>
          </cell>
        </row>
        <row r="229">
          <cell r="C229" t="str">
            <v>M940</v>
          </cell>
          <cell r="D229" t="str">
            <v>Terra arm. ECE- pé talude 9&lt;h&lt;12m</v>
          </cell>
          <cell r="E229" t="str">
            <v>m2</v>
          </cell>
          <cell r="F229">
            <v>670</v>
          </cell>
          <cell r="G229">
            <v>670</v>
          </cell>
        </row>
        <row r="230">
          <cell r="C230" t="str">
            <v>M941</v>
          </cell>
          <cell r="D230" t="str">
            <v>Terra arm. ECE-enc. portante 0&lt;h&lt;6m</v>
          </cell>
          <cell r="E230" t="str">
            <v>m2</v>
          </cell>
          <cell r="F230">
            <v>735</v>
          </cell>
          <cell r="G230">
            <v>735</v>
          </cell>
        </row>
        <row r="231">
          <cell r="C231" t="str">
            <v>M942</v>
          </cell>
          <cell r="D231" t="str">
            <v>Terra arm. ECE-enc. portante 6&lt;h&lt;9m</v>
          </cell>
          <cell r="E231" t="str">
            <v>m2</v>
          </cell>
          <cell r="F231">
            <v>922</v>
          </cell>
          <cell r="G231">
            <v>922</v>
          </cell>
        </row>
        <row r="232">
          <cell r="C232" t="str">
            <v>M945</v>
          </cell>
          <cell r="D232" t="str">
            <v>Haste para perfuratriz de esteira</v>
          </cell>
          <cell r="E232" t="str">
            <v>un</v>
          </cell>
          <cell r="F232">
            <v>486</v>
          </cell>
          <cell r="G232">
            <v>486</v>
          </cell>
        </row>
        <row r="233">
          <cell r="C233" t="str">
            <v>M946</v>
          </cell>
          <cell r="D233" t="str">
            <v>Luva para perfuratriz de esteira</v>
          </cell>
          <cell r="E233" t="str">
            <v>un</v>
          </cell>
          <cell r="F233">
            <v>223.7</v>
          </cell>
          <cell r="G233">
            <v>223.7</v>
          </cell>
        </row>
        <row r="234">
          <cell r="C234" t="str">
            <v>M947</v>
          </cell>
          <cell r="D234" t="str">
            <v>Punho para perfuratriz de esteira</v>
          </cell>
          <cell r="E234" t="str">
            <v>un</v>
          </cell>
          <cell r="F234">
            <v>576</v>
          </cell>
          <cell r="G234">
            <v>576</v>
          </cell>
        </row>
        <row r="235">
          <cell r="C235" t="str">
            <v>M948</v>
          </cell>
          <cell r="D235" t="str">
            <v>Coroa para perfuratriz de esteira</v>
          </cell>
          <cell r="E235" t="str">
            <v>un</v>
          </cell>
          <cell r="F235">
            <v>706</v>
          </cell>
          <cell r="G235">
            <v>706</v>
          </cell>
        </row>
        <row r="236">
          <cell r="C236" t="str">
            <v>M949</v>
          </cell>
          <cell r="D236" t="str">
            <v>Disco diam. p/ máq. de disco 47kW</v>
          </cell>
          <cell r="E236" t="str">
            <v>un</v>
          </cell>
          <cell r="F236">
            <v>843.57</v>
          </cell>
          <cell r="G236">
            <v>843.57</v>
          </cell>
        </row>
        <row r="237">
          <cell r="C237" t="str">
            <v>M950</v>
          </cell>
          <cell r="D237" t="str">
            <v>Coroa de diamante linha NX</v>
          </cell>
          <cell r="E237" t="str">
            <v>un</v>
          </cell>
          <cell r="F237">
            <v>595</v>
          </cell>
          <cell r="G237">
            <v>595</v>
          </cell>
        </row>
        <row r="238">
          <cell r="C238" t="str">
            <v>M951</v>
          </cell>
          <cell r="D238" t="str">
            <v>Calibrador de diamante linha NX</v>
          </cell>
          <cell r="E238" t="str">
            <v>un</v>
          </cell>
          <cell r="F238">
            <v>420</v>
          </cell>
          <cell r="G238">
            <v>420</v>
          </cell>
        </row>
        <row r="239">
          <cell r="C239" t="str">
            <v>M952</v>
          </cell>
          <cell r="D239" t="str">
            <v>Mola comum linha NX</v>
          </cell>
          <cell r="E239" t="str">
            <v>un</v>
          </cell>
          <cell r="F239">
            <v>34.56</v>
          </cell>
          <cell r="G239">
            <v>34.56</v>
          </cell>
        </row>
        <row r="240">
          <cell r="C240" t="str">
            <v>M953</v>
          </cell>
          <cell r="D240" t="str">
            <v>Barrilete simples linha NX</v>
          </cell>
          <cell r="E240" t="str">
            <v>un</v>
          </cell>
          <cell r="F240">
            <v>251.53</v>
          </cell>
          <cell r="G240">
            <v>251.53</v>
          </cell>
        </row>
        <row r="241">
          <cell r="C241" t="str">
            <v>M954</v>
          </cell>
          <cell r="D241" t="str">
            <v>Haste paredes paraleleas c/ niples</v>
          </cell>
          <cell r="E241" t="str">
            <v>un</v>
          </cell>
          <cell r="F241">
            <v>392.7</v>
          </cell>
          <cell r="G241">
            <v>392.7</v>
          </cell>
        </row>
        <row r="242">
          <cell r="C242" t="str">
            <v>M955</v>
          </cell>
          <cell r="D242" t="str">
            <v>Coroa de widia linha NX</v>
          </cell>
          <cell r="E242" t="str">
            <v>un</v>
          </cell>
          <cell r="F242">
            <v>253.8</v>
          </cell>
          <cell r="G242">
            <v>253.8</v>
          </cell>
        </row>
        <row r="243">
          <cell r="C243" t="str">
            <v>M956</v>
          </cell>
          <cell r="D243" t="str">
            <v>Sapata de widia linha NX</v>
          </cell>
          <cell r="E243" t="str">
            <v>un</v>
          </cell>
          <cell r="F243">
            <v>221.4</v>
          </cell>
          <cell r="G243">
            <v>221.4</v>
          </cell>
        </row>
        <row r="244">
          <cell r="C244" t="str">
            <v>M957</v>
          </cell>
          <cell r="D244" t="str">
            <v>Revestimento c/ conector linha NX</v>
          </cell>
          <cell r="E244" t="str">
            <v>un</v>
          </cell>
          <cell r="F244">
            <v>425</v>
          </cell>
          <cell r="G244">
            <v>425</v>
          </cell>
        </row>
        <row r="245">
          <cell r="C245" t="str">
            <v>M958</v>
          </cell>
          <cell r="D245" t="str">
            <v>Calibrador de widia simples linh NX</v>
          </cell>
          <cell r="E245" t="str">
            <v>un</v>
          </cell>
          <cell r="F245">
            <v>202.55</v>
          </cell>
          <cell r="G245">
            <v>202.55</v>
          </cell>
        </row>
        <row r="246">
          <cell r="C246" t="str">
            <v>M960</v>
          </cell>
          <cell r="D246" t="str">
            <v>Fio de nylon n. 040</v>
          </cell>
          <cell r="E246" t="str">
            <v>m</v>
          </cell>
          <cell r="F246">
            <v>0.21</v>
          </cell>
          <cell r="G246">
            <v>0.21</v>
          </cell>
        </row>
        <row r="247">
          <cell r="C247" t="str">
            <v>M969</v>
          </cell>
          <cell r="D247" t="str">
            <v>Película refletiva lentes expostas</v>
          </cell>
          <cell r="E247" t="str">
            <v>m2</v>
          </cell>
          <cell r="F247">
            <v>150</v>
          </cell>
          <cell r="G247">
            <v>150</v>
          </cell>
        </row>
        <row r="248">
          <cell r="C248" t="str">
            <v>M970</v>
          </cell>
          <cell r="D248" t="str">
            <v>Película refletiva lentes inclusas</v>
          </cell>
          <cell r="E248" t="str">
            <v>m2</v>
          </cell>
          <cell r="F248">
            <v>67.209999999999994</v>
          </cell>
          <cell r="G248">
            <v>67.209999999999994</v>
          </cell>
        </row>
        <row r="249">
          <cell r="C249" t="str">
            <v>M971</v>
          </cell>
          <cell r="D249" t="str">
            <v>Dispositivo anti-ofuscante</v>
          </cell>
          <cell r="E249" t="str">
            <v>m</v>
          </cell>
          <cell r="F249">
            <v>160.19999999999999</v>
          </cell>
          <cell r="G249">
            <v>160.19999999999999</v>
          </cell>
        </row>
        <row r="250">
          <cell r="C250" t="str">
            <v>M972</v>
          </cell>
          <cell r="D250" t="str">
            <v>Tacha refletiva monodirecional</v>
          </cell>
          <cell r="E250" t="str">
            <v>un</v>
          </cell>
          <cell r="F250">
            <v>5.9</v>
          </cell>
          <cell r="G250">
            <v>5.9</v>
          </cell>
        </row>
        <row r="251">
          <cell r="C251" t="str">
            <v>M973</v>
          </cell>
          <cell r="D251" t="str">
            <v>Tacha refletiva bidirecional</v>
          </cell>
          <cell r="E251" t="str">
            <v>un</v>
          </cell>
          <cell r="F251">
            <v>6.2</v>
          </cell>
          <cell r="G251">
            <v>6.2</v>
          </cell>
        </row>
        <row r="252">
          <cell r="C252" t="str">
            <v>M974</v>
          </cell>
          <cell r="D252" t="str">
            <v>Tachão refletivo monodirecional</v>
          </cell>
          <cell r="E252" t="str">
            <v>un</v>
          </cell>
          <cell r="F252">
            <v>14.2</v>
          </cell>
          <cell r="G252">
            <v>14.2</v>
          </cell>
        </row>
        <row r="253">
          <cell r="C253" t="str">
            <v>M975</v>
          </cell>
          <cell r="D253" t="str">
            <v>Tachão refletivo bidirecional</v>
          </cell>
          <cell r="E253" t="str">
            <v>un</v>
          </cell>
          <cell r="F253">
            <v>15.2</v>
          </cell>
          <cell r="G253">
            <v>15.2</v>
          </cell>
        </row>
        <row r="254">
          <cell r="C254" t="str">
            <v>M976</v>
          </cell>
          <cell r="D254" t="str">
            <v>Baguete limitador de polietileno</v>
          </cell>
          <cell r="E254" t="str">
            <v>m</v>
          </cell>
          <cell r="F254">
            <v>0.98</v>
          </cell>
          <cell r="G254">
            <v>0.98</v>
          </cell>
        </row>
        <row r="255">
          <cell r="C255" t="str">
            <v>M977</v>
          </cell>
          <cell r="D255" t="str">
            <v>Selante asfáltico polimerizado</v>
          </cell>
          <cell r="E255" t="str">
            <v>l</v>
          </cell>
          <cell r="F255">
            <v>0.73</v>
          </cell>
          <cell r="G255">
            <v>0.73</v>
          </cell>
        </row>
        <row r="256">
          <cell r="C256" t="str">
            <v>M980</v>
          </cell>
          <cell r="D256" t="str">
            <v>Indenização de jazida</v>
          </cell>
          <cell r="E256" t="str">
            <v>m3</v>
          </cell>
          <cell r="F256">
            <v>0.01</v>
          </cell>
          <cell r="G256">
            <v>0.01</v>
          </cell>
        </row>
        <row r="257">
          <cell r="C257" t="str">
            <v>M982</v>
          </cell>
          <cell r="D257" t="str">
            <v>Isopor de 5cm de espessura</v>
          </cell>
          <cell r="E257" t="str">
            <v>m2</v>
          </cell>
          <cell r="F257">
            <v>8.5</v>
          </cell>
          <cell r="G257">
            <v>8.5</v>
          </cell>
        </row>
        <row r="258">
          <cell r="C258" t="str">
            <v>M983</v>
          </cell>
          <cell r="D258" t="str">
            <v>Disco diam. p/ máq. de disco 6kW</v>
          </cell>
          <cell r="E258" t="str">
            <v>un</v>
          </cell>
          <cell r="F258">
            <v>350</v>
          </cell>
          <cell r="G258">
            <v>350</v>
          </cell>
        </row>
        <row r="259">
          <cell r="C259" t="str">
            <v>M984</v>
          </cell>
          <cell r="D259" t="str">
            <v>Chumbadores</v>
          </cell>
          <cell r="E259" t="str">
            <v>kg</v>
          </cell>
          <cell r="F259">
            <v>18.329999999999998</v>
          </cell>
          <cell r="G259">
            <v>18.329999999999998</v>
          </cell>
        </row>
        <row r="260">
          <cell r="C260" t="str">
            <v>M985</v>
          </cell>
          <cell r="D260" t="str">
            <v>Tubo plástico para purgadores</v>
          </cell>
          <cell r="E260" t="str">
            <v>m</v>
          </cell>
          <cell r="F260">
            <v>1.51</v>
          </cell>
          <cell r="G260">
            <v>1.51</v>
          </cell>
        </row>
        <row r="261">
          <cell r="C261" t="str">
            <v>M996</v>
          </cell>
          <cell r="D261" t="str">
            <v>Material Demolido</v>
          </cell>
          <cell r="E261" t="str">
            <v>t</v>
          </cell>
          <cell r="F261">
            <v>0</v>
          </cell>
          <cell r="G261">
            <v>0</v>
          </cell>
        </row>
        <row r="262">
          <cell r="C262" t="str">
            <v>M997</v>
          </cell>
          <cell r="D262" t="str">
            <v>Material Fresado</v>
          </cell>
          <cell r="E262" t="str">
            <v>t</v>
          </cell>
          <cell r="F262">
            <v>0</v>
          </cell>
          <cell r="G262">
            <v>0</v>
          </cell>
        </row>
        <row r="263">
          <cell r="C263" t="str">
            <v>M998</v>
          </cell>
          <cell r="D263" t="str">
            <v>Madeira</v>
          </cell>
          <cell r="E263" t="str">
            <v>kg</v>
          </cell>
          <cell r="F263">
            <v>0.85</v>
          </cell>
          <cell r="G263">
            <v>0.85</v>
          </cell>
        </row>
        <row r="264">
          <cell r="C264" t="str">
            <v>M999</v>
          </cell>
          <cell r="D264" t="str">
            <v>Nitobond</v>
          </cell>
          <cell r="E264" t="str">
            <v>kg</v>
          </cell>
          <cell r="F264">
            <v>24.5</v>
          </cell>
          <cell r="G264">
            <v>24.5</v>
          </cell>
        </row>
        <row r="265">
          <cell r="C265" t="str">
            <v>M10040</v>
          </cell>
          <cell r="D265" t="str">
            <v>Barrote 3"x3" ou 7,5cmx7,5cm(pontalete)</v>
          </cell>
          <cell r="E265" t="str">
            <v>m</v>
          </cell>
          <cell r="F265">
            <v>4</v>
          </cell>
          <cell r="G265">
            <v>4</v>
          </cell>
        </row>
        <row r="266">
          <cell r="C266" t="str">
            <v>M1000</v>
          </cell>
          <cell r="D266" t="str">
            <v>Arbnusto</v>
          </cell>
          <cell r="E266" t="str">
            <v>un</v>
          </cell>
          <cell r="F266">
            <v>13</v>
          </cell>
          <cell r="G266">
            <v>13</v>
          </cell>
        </row>
        <row r="267">
          <cell r="C267">
            <v>10048</v>
          </cell>
          <cell r="D267" t="str">
            <v>Junta JEENE JJ 2540 VV c/ labios polimericos-3x2cm</v>
          </cell>
          <cell r="E267" t="str">
            <v>m</v>
          </cell>
          <cell r="F267">
            <v>648</v>
          </cell>
          <cell r="G267">
            <v>648</v>
          </cell>
        </row>
        <row r="268">
          <cell r="C268">
            <v>10322</v>
          </cell>
          <cell r="D268" t="str">
            <v xml:space="preserve">Areia comercial  DMT ate 50 km </v>
          </cell>
          <cell r="E268" t="str">
            <v>m³</v>
          </cell>
          <cell r="F268">
            <v>52.5</v>
          </cell>
          <cell r="G268">
            <v>52.5</v>
          </cell>
        </row>
        <row r="269">
          <cell r="C269">
            <v>10323</v>
          </cell>
          <cell r="D269" t="str">
            <v>Brita Comercial DMT até 50 km</v>
          </cell>
          <cell r="E269" t="str">
            <v>m³</v>
          </cell>
          <cell r="F269">
            <v>72.8</v>
          </cell>
          <cell r="G269">
            <v>72.8</v>
          </cell>
        </row>
        <row r="270">
          <cell r="C270">
            <v>10333</v>
          </cell>
          <cell r="D270" t="str">
            <v xml:space="preserve">Tubo de concreto CA  D=0,80m </v>
          </cell>
          <cell r="E270" t="str">
            <v>m</v>
          </cell>
          <cell r="F270">
            <v>160</v>
          </cell>
          <cell r="G270">
            <v>160</v>
          </cell>
        </row>
        <row r="271">
          <cell r="C271">
            <v>10034</v>
          </cell>
          <cell r="D271" t="str">
            <v xml:space="preserve">Tubo de concreto CA  D=0,80m </v>
          </cell>
          <cell r="E271" t="str">
            <v>m</v>
          </cell>
          <cell r="F271">
            <v>150</v>
          </cell>
          <cell r="G271">
            <v>150</v>
          </cell>
        </row>
        <row r="272">
          <cell r="C272">
            <v>10174</v>
          </cell>
          <cell r="D272" t="str">
            <v xml:space="preserve">Tubo de concreto armado D=1,00m </v>
          </cell>
          <cell r="E272" t="str">
            <v>m</v>
          </cell>
          <cell r="F272">
            <v>205</v>
          </cell>
          <cell r="G272">
            <v>205</v>
          </cell>
        </row>
        <row r="273">
          <cell r="C273">
            <v>10175</v>
          </cell>
          <cell r="D273" t="str">
            <v xml:space="preserve">Tubo de concreto armado D=1,20m </v>
          </cell>
          <cell r="E273" t="str">
            <v>m</v>
          </cell>
          <cell r="F273">
            <v>410</v>
          </cell>
          <cell r="G273">
            <v>410</v>
          </cell>
        </row>
        <row r="274">
          <cell r="C274">
            <v>10176</v>
          </cell>
          <cell r="D274" t="str">
            <v>Tubo de concreto poroso D=0,20m Comercial</v>
          </cell>
          <cell r="E274" t="str">
            <v>m</v>
          </cell>
          <cell r="F274">
            <v>7.75</v>
          </cell>
          <cell r="G274">
            <v>7.75</v>
          </cell>
        </row>
        <row r="275">
          <cell r="C275">
            <v>10178</v>
          </cell>
          <cell r="D275" t="str">
            <v>Removedor biodegradável GR-60</v>
          </cell>
          <cell r="E275" t="str">
            <v>l</v>
          </cell>
          <cell r="F275">
            <v>30</v>
          </cell>
          <cell r="G275">
            <v>30</v>
          </cell>
        </row>
        <row r="276">
          <cell r="C276">
            <v>10179</v>
          </cell>
          <cell r="D276" t="str">
            <v>Neutralizador masony cleaner</v>
          </cell>
          <cell r="E276" t="str">
            <v>l</v>
          </cell>
          <cell r="F276">
            <v>15</v>
          </cell>
          <cell r="G276">
            <v>15</v>
          </cell>
        </row>
        <row r="278">
          <cell r="C278" t="str">
            <v>MA01</v>
          </cell>
          <cell r="D278" t="str">
            <v>Administração local</v>
          </cell>
          <cell r="E278" t="str">
            <v>vb</v>
          </cell>
          <cell r="F278">
            <v>5000</v>
          </cell>
          <cell r="G278">
            <v>5000</v>
          </cell>
        </row>
        <row r="279">
          <cell r="C279" t="str">
            <v>MA02</v>
          </cell>
          <cell r="D279" t="str">
            <v>Mobilização e Desmobilização</v>
          </cell>
          <cell r="E279" t="str">
            <v>vb</v>
          </cell>
          <cell r="F279">
            <v>25000</v>
          </cell>
          <cell r="G279">
            <v>25000</v>
          </cell>
        </row>
        <row r="280">
          <cell r="C280" t="str">
            <v>MA03</v>
          </cell>
          <cell r="D280" t="str">
            <v>Barracão p/ Escritório , Almoxarifado e Oficina</v>
          </cell>
          <cell r="E280" t="str">
            <v>verba</v>
          </cell>
          <cell r="F280">
            <v>90000</v>
          </cell>
          <cell r="G280">
            <v>90000</v>
          </cell>
        </row>
        <row r="281">
          <cell r="C281" t="str">
            <v>MA04</v>
          </cell>
          <cell r="D281" t="str">
            <v>Equipamentos p/ Escritório</v>
          </cell>
          <cell r="E281" t="str">
            <v>verba</v>
          </cell>
          <cell r="F281">
            <v>47500</v>
          </cell>
          <cell r="G281">
            <v>47500</v>
          </cell>
        </row>
        <row r="282">
          <cell r="C282" t="str">
            <v>MA05</v>
          </cell>
          <cell r="D282" t="str">
            <v>Luz</v>
          </cell>
          <cell r="E282" t="str">
            <v>verba</v>
          </cell>
          <cell r="F282">
            <v>2500</v>
          </cell>
          <cell r="G282">
            <v>2500</v>
          </cell>
        </row>
        <row r="283">
          <cell r="C283" t="str">
            <v>MA06</v>
          </cell>
          <cell r="D283" t="str">
            <v>Água</v>
          </cell>
          <cell r="E283" t="str">
            <v>verba</v>
          </cell>
          <cell r="F283">
            <v>1200</v>
          </cell>
          <cell r="G283">
            <v>1200</v>
          </cell>
        </row>
        <row r="284">
          <cell r="C284" t="str">
            <v>MA07</v>
          </cell>
          <cell r="D284" t="str">
            <v>Telefone</v>
          </cell>
          <cell r="E284" t="str">
            <v>verba</v>
          </cell>
          <cell r="F284">
            <v>1500</v>
          </cell>
          <cell r="G284">
            <v>1500</v>
          </cell>
        </row>
        <row r="285">
          <cell r="C285" t="str">
            <v>MA08</v>
          </cell>
          <cell r="D285" t="str">
            <v>Material administrativo</v>
          </cell>
          <cell r="E285" t="str">
            <v>verba</v>
          </cell>
          <cell r="F285">
            <v>2500</v>
          </cell>
          <cell r="G285">
            <v>2500</v>
          </cell>
        </row>
        <row r="286">
          <cell r="C286" t="str">
            <v>MA09</v>
          </cell>
          <cell r="D286" t="str">
            <v>Materiais diversos</v>
          </cell>
          <cell r="E286" t="str">
            <v>verba</v>
          </cell>
          <cell r="F286">
            <v>994</v>
          </cell>
          <cell r="G286">
            <v>994</v>
          </cell>
        </row>
        <row r="287">
          <cell r="C287" t="str">
            <v>MA10</v>
          </cell>
          <cell r="D287" t="str">
            <v>Passagens terrestres</v>
          </cell>
          <cell r="E287" t="str">
            <v>und</v>
          </cell>
          <cell r="F287">
            <v>100</v>
          </cell>
          <cell r="G287">
            <v>100</v>
          </cell>
        </row>
        <row r="288">
          <cell r="C288" t="str">
            <v>MA11</v>
          </cell>
          <cell r="D288" t="str">
            <v>Instalações Elétricas, Hidrossanitárias e Lógistica</v>
          </cell>
          <cell r="E288" t="str">
            <v>Verba</v>
          </cell>
          <cell r="F288">
            <v>25000</v>
          </cell>
          <cell r="G288">
            <v>25000</v>
          </cell>
        </row>
        <row r="289">
          <cell r="C289" t="str">
            <v>MA12</v>
          </cell>
          <cell r="D289" t="str">
            <v>Alojamento e Refeitorio</v>
          </cell>
          <cell r="E289" t="str">
            <v>Verba</v>
          </cell>
          <cell r="F289">
            <v>105000</v>
          </cell>
          <cell r="G289">
            <v>105000</v>
          </cell>
        </row>
        <row r="290">
          <cell r="C290" t="str">
            <v>MA13</v>
          </cell>
          <cell r="D290" t="str">
            <v>Instalações de Produção</v>
          </cell>
          <cell r="E290" t="str">
            <v>Verba</v>
          </cell>
          <cell r="F290">
            <v>83000</v>
          </cell>
          <cell r="G290">
            <v>83000</v>
          </cell>
        </row>
        <row r="291">
          <cell r="C291" t="str">
            <v>MA14</v>
          </cell>
          <cell r="D291" t="str">
            <v>Alugueis de Equipamentos de Laboratorio e Topografia</v>
          </cell>
          <cell r="E291" t="str">
            <v>Verba</v>
          </cell>
          <cell r="F291">
            <v>25000</v>
          </cell>
          <cell r="G291">
            <v>25000</v>
          </cell>
        </row>
        <row r="292">
          <cell r="C292" t="str">
            <v>MA15</v>
          </cell>
          <cell r="D292" t="str">
            <v>EPI</v>
          </cell>
          <cell r="E292" t="str">
            <v>Verba</v>
          </cell>
          <cell r="F292">
            <v>2500</v>
          </cell>
          <cell r="G292">
            <v>2500</v>
          </cell>
        </row>
        <row r="293">
          <cell r="C293" t="str">
            <v>MA16</v>
          </cell>
          <cell r="D293" t="str">
            <v>Alimentação</v>
          </cell>
          <cell r="E293" t="str">
            <v>Verba</v>
          </cell>
          <cell r="F293">
            <v>15000</v>
          </cell>
          <cell r="G293">
            <v>15000</v>
          </cell>
        </row>
        <row r="294">
          <cell r="C294" t="str">
            <v>MA1020</v>
          </cell>
          <cell r="D294" t="str">
            <v>Usinagem de CBUQ (capa de rolamento)</v>
          </cell>
          <cell r="E294" t="str">
            <v>T</v>
          </cell>
          <cell r="F294">
            <v>3.1</v>
          </cell>
          <cell r="G294">
            <v>3.1</v>
          </cell>
        </row>
        <row r="295">
          <cell r="C295" t="str">
            <v>MA1102</v>
          </cell>
          <cell r="D295" t="str">
            <v>Transporte de Brita comercial (excedente a 50km)</v>
          </cell>
          <cell r="E295" t="str">
            <v>T</v>
          </cell>
          <cell r="F295">
            <v>9.42</v>
          </cell>
          <cell r="G295">
            <v>9.42</v>
          </cell>
        </row>
        <row r="296">
          <cell r="C296" t="str">
            <v>MA1103</v>
          </cell>
          <cell r="D296" t="str">
            <v>Transporte de Areia comercial (excedente a 50km)</v>
          </cell>
          <cell r="E296" t="str">
            <v>T</v>
          </cell>
          <cell r="F296">
            <v>0</v>
          </cell>
          <cell r="G296">
            <v>0</v>
          </cell>
        </row>
        <row r="297">
          <cell r="C297" t="str">
            <v>MA1104</v>
          </cell>
          <cell r="D297" t="str">
            <v>Transporte de Filler</v>
          </cell>
          <cell r="E297" t="str">
            <v>T</v>
          </cell>
          <cell r="F297">
            <v>0</v>
          </cell>
          <cell r="G297">
            <v>0</v>
          </cell>
        </row>
        <row r="298">
          <cell r="C298">
            <v>11004</v>
          </cell>
          <cell r="D298" t="str">
            <v>Cimentol</v>
          </cell>
          <cell r="E298" t="str">
            <v>kg</v>
          </cell>
          <cell r="F298">
            <v>2.5499999999999998</v>
          </cell>
          <cell r="G298">
            <v>2.5499999999999998</v>
          </cell>
        </row>
        <row r="299">
          <cell r="C299">
            <v>11005</v>
          </cell>
          <cell r="D299" t="str">
            <v>Bianco</v>
          </cell>
          <cell r="E299" t="str">
            <v>l</v>
          </cell>
          <cell r="F299">
            <v>2.95</v>
          </cell>
          <cell r="G299">
            <v>2.95</v>
          </cell>
        </row>
        <row r="300">
          <cell r="C300">
            <v>11006</v>
          </cell>
          <cell r="D300" t="str">
            <v>Sigunite</v>
          </cell>
          <cell r="E300" t="str">
            <v>kg</v>
          </cell>
          <cell r="F300">
            <v>2.5</v>
          </cell>
          <cell r="G300">
            <v>2.5</v>
          </cell>
        </row>
        <row r="301">
          <cell r="D301" t="str">
            <v>Caminhão truck</v>
          </cell>
          <cell r="E301" t="str">
            <v>km</v>
          </cell>
          <cell r="F301">
            <v>3.5</v>
          </cell>
          <cell r="G301">
            <v>3.5</v>
          </cell>
        </row>
        <row r="302">
          <cell r="D302" t="str">
            <v>Cavalo mecânico c/ prancha baixa</v>
          </cell>
          <cell r="E302" t="str">
            <v>km</v>
          </cell>
          <cell r="F302">
            <v>5</v>
          </cell>
          <cell r="G302">
            <v>5</v>
          </cell>
        </row>
        <row r="303">
          <cell r="C303" t="str">
            <v>ME02</v>
          </cell>
          <cell r="D303" t="str">
            <v>Placa da obra</v>
          </cell>
          <cell r="E303" t="str">
            <v>m²</v>
          </cell>
          <cell r="F303">
            <v>2014.01</v>
          </cell>
          <cell r="G303">
            <v>2014.01</v>
          </cell>
        </row>
        <row r="304">
          <cell r="C304" t="str">
            <v>ME03</v>
          </cell>
          <cell r="D304" t="str">
            <v>Placa de sinalização e advertência</v>
          </cell>
          <cell r="E304" t="str">
            <v>m²</v>
          </cell>
          <cell r="F304">
            <v>10</v>
          </cell>
          <cell r="G304">
            <v>10</v>
          </cell>
        </row>
        <row r="305">
          <cell r="C305" t="str">
            <v>ME04</v>
          </cell>
          <cell r="D305" t="str">
            <v>Transporte de material betuminoso à frio</v>
          </cell>
          <cell r="E305" t="str">
            <v>km</v>
          </cell>
          <cell r="F305">
            <v>0.31397999999999998</v>
          </cell>
          <cell r="G305">
            <v>0.314</v>
          </cell>
        </row>
        <row r="306">
          <cell r="C306" t="str">
            <v>ME05</v>
          </cell>
          <cell r="D306" t="str">
            <v>Transporte de CM-30</v>
          </cell>
          <cell r="E306" t="str">
            <v>km</v>
          </cell>
          <cell r="F306">
            <v>0.33</v>
          </cell>
          <cell r="G306">
            <v>0.33</v>
          </cell>
        </row>
        <row r="307">
          <cell r="C307" t="str">
            <v>ME11</v>
          </cell>
          <cell r="D307" t="str">
            <v>Transporte de RR-1C</v>
          </cell>
          <cell r="E307" t="str">
            <v>km</v>
          </cell>
          <cell r="F307">
            <v>0.33</v>
          </cell>
          <cell r="G307">
            <v>0.33</v>
          </cell>
        </row>
        <row r="308">
          <cell r="C308" t="str">
            <v>ME06</v>
          </cell>
          <cell r="D308" t="str">
            <v>Transporte de RR-2C</v>
          </cell>
          <cell r="E308" t="str">
            <v>km</v>
          </cell>
          <cell r="F308">
            <v>0.33</v>
          </cell>
          <cell r="G308">
            <v>0.33</v>
          </cell>
        </row>
        <row r="309">
          <cell r="C309" t="str">
            <v>ME10</v>
          </cell>
          <cell r="D309" t="str">
            <v>Transporte de Cimento Asfaltico CAP 50/70</v>
          </cell>
          <cell r="E309" t="str">
            <v>km</v>
          </cell>
          <cell r="F309">
            <v>0.33</v>
          </cell>
          <cell r="G309">
            <v>0.33</v>
          </cell>
        </row>
        <row r="310">
          <cell r="C310" t="str">
            <v>ME07</v>
          </cell>
          <cell r="D310" t="str">
            <v>Ensaios de concreto</v>
          </cell>
          <cell r="E310" t="str">
            <v>UND</v>
          </cell>
          <cell r="F310">
            <v>5866.23</v>
          </cell>
          <cell r="G310">
            <v>5866.23</v>
          </cell>
        </row>
        <row r="311">
          <cell r="C311" t="str">
            <v>ME08</v>
          </cell>
          <cell r="D311" t="str">
            <v>Junta JEENE JJ 2540 VV c/ labios polimericos-
3x2cm</v>
          </cell>
          <cell r="E311" t="str">
            <v>m</v>
          </cell>
          <cell r="F311">
            <v>671</v>
          </cell>
          <cell r="G311">
            <v>671</v>
          </cell>
        </row>
        <row r="312">
          <cell r="C312" t="str">
            <v>ME09</v>
          </cell>
          <cell r="D312" t="str">
            <v>Junta de dilatação tipo JEENE JJ-2540 VV</v>
          </cell>
          <cell r="E312" t="str">
            <v>und</v>
          </cell>
          <cell r="F312">
            <v>190</v>
          </cell>
          <cell r="G312">
            <v>190</v>
          </cell>
        </row>
        <row r="313">
          <cell r="C313" t="str">
            <v>ME12</v>
          </cell>
          <cell r="D313" t="str">
            <v>Cavalete de obra ( mod. av-42/2000)</v>
          </cell>
          <cell r="E313" t="str">
            <v>und</v>
          </cell>
          <cell r="F313">
            <v>260</v>
          </cell>
          <cell r="G313">
            <v>260</v>
          </cell>
        </row>
        <row r="373">
          <cell r="C373" t="str">
            <v>Cód.</v>
          </cell>
          <cell r="D373" t="str">
            <v>EQUIPAMENTOS</v>
          </cell>
          <cell r="E373" t="str">
            <v>Und</v>
          </cell>
          <cell r="F373" t="str">
            <v>Prod.</v>
          </cell>
          <cell r="G373" t="str">
            <v>Improd.</v>
          </cell>
          <cell r="H373" t="str">
            <v>Prod.</v>
          </cell>
          <cell r="I373" t="str">
            <v>Improd.</v>
          </cell>
        </row>
        <row r="375">
          <cell r="C375" t="str">
            <v>E001</v>
          </cell>
          <cell r="D375" t="str">
            <v>Trator de Esteiras : New Holland : 7D - com lâmina</v>
          </cell>
          <cell r="E375" t="str">
            <v>h</v>
          </cell>
          <cell r="F375">
            <v>110.01</v>
          </cell>
          <cell r="G375">
            <v>19.440000000000001</v>
          </cell>
          <cell r="H375">
            <v>110.01</v>
          </cell>
          <cell r="I375">
            <v>19.440000000000001</v>
          </cell>
        </row>
        <row r="376">
          <cell r="C376" t="str">
            <v>E002</v>
          </cell>
          <cell r="D376" t="str">
            <v>Trator de Esteiras : Caterpillar : D6M - com lâmina</v>
          </cell>
          <cell r="E376" t="str">
            <v>h</v>
          </cell>
          <cell r="F376">
            <v>200.57</v>
          </cell>
          <cell r="G376">
            <v>22.39</v>
          </cell>
          <cell r="H376">
            <v>200.57</v>
          </cell>
          <cell r="I376">
            <v>22.39</v>
          </cell>
        </row>
        <row r="377">
          <cell r="C377" t="str">
            <v>E003</v>
          </cell>
          <cell r="D377" t="str">
            <v xml:space="preserve">(*) Trator de Esteiras : Caterpillar : D8R -  com lâmina </v>
          </cell>
          <cell r="E377" t="str">
            <v>h</v>
          </cell>
          <cell r="F377">
            <v>331.56</v>
          </cell>
          <cell r="G377">
            <v>22.39</v>
          </cell>
          <cell r="H377">
            <v>331.56</v>
          </cell>
          <cell r="I377">
            <v>22.39</v>
          </cell>
        </row>
        <row r="378">
          <cell r="C378" t="str">
            <v>E005</v>
          </cell>
          <cell r="D378" t="str">
            <v>Motoscraper : Caterpillar : 621G</v>
          </cell>
          <cell r="E378" t="str">
            <v>h</v>
          </cell>
          <cell r="F378">
            <v>310.06</v>
          </cell>
          <cell r="G378">
            <v>22.39</v>
          </cell>
          <cell r="H378">
            <v>310.06</v>
          </cell>
          <cell r="I378">
            <v>22.39</v>
          </cell>
        </row>
        <row r="379">
          <cell r="C379" t="str">
            <v>E006</v>
          </cell>
          <cell r="D379" t="str">
            <v xml:space="preserve">Motoniveladora : Caterpillar : 120M - </v>
          </cell>
          <cell r="E379" t="str">
            <v>h</v>
          </cell>
          <cell r="F379">
            <v>152.81</v>
          </cell>
          <cell r="G379">
            <v>22.39</v>
          </cell>
          <cell r="H379">
            <v>152.81</v>
          </cell>
          <cell r="I379">
            <v>22.39</v>
          </cell>
        </row>
        <row r="380">
          <cell r="C380" t="str">
            <v>E007</v>
          </cell>
          <cell r="D380" t="str">
            <v>Trator Agrícola : Massey Ferguson : MF 292/4 -</v>
          </cell>
          <cell r="E380" t="str">
            <v>h</v>
          </cell>
          <cell r="F380">
            <v>64.25</v>
          </cell>
          <cell r="G380">
            <v>17.27</v>
          </cell>
          <cell r="H380">
            <v>64.25</v>
          </cell>
          <cell r="I380">
            <v>17.27</v>
          </cell>
        </row>
        <row r="381">
          <cell r="C381" t="str">
            <v>E009</v>
          </cell>
          <cell r="D381" t="str">
            <v>Carregadeira de Pneus : Caterpillar : 924G - 1,80 m3</v>
          </cell>
          <cell r="E381" t="str">
            <v>h</v>
          </cell>
          <cell r="F381">
            <v>116.06</v>
          </cell>
          <cell r="G381">
            <v>22.39</v>
          </cell>
          <cell r="H381">
            <v>116.06</v>
          </cell>
          <cell r="I381">
            <v>22.39</v>
          </cell>
        </row>
        <row r="382">
          <cell r="C382" t="str">
            <v>E010</v>
          </cell>
          <cell r="D382" t="str">
            <v>Carregadeira de Pneus : Caterpillar : 950H -  3,3 m3</v>
          </cell>
          <cell r="E382" t="str">
            <v>h</v>
          </cell>
          <cell r="F382">
            <v>180.79</v>
          </cell>
          <cell r="G382">
            <v>22.39</v>
          </cell>
          <cell r="H382">
            <v>180.79</v>
          </cell>
          <cell r="I382">
            <v>22.39</v>
          </cell>
        </row>
        <row r="383">
          <cell r="C383" t="str">
            <v>E011</v>
          </cell>
          <cell r="D383" t="str">
            <v>Retroescavadeira : Massey Ferguson MF-86HF - de pneus</v>
          </cell>
          <cell r="E383" t="str">
            <v>h</v>
          </cell>
          <cell r="F383">
            <v>75.08</v>
          </cell>
          <cell r="G383">
            <v>22.39</v>
          </cell>
          <cell r="H383">
            <v>75.08</v>
          </cell>
          <cell r="I383">
            <v>22.39</v>
          </cell>
        </row>
        <row r="384">
          <cell r="C384" t="str">
            <v>E013</v>
          </cell>
          <cell r="D384" t="str">
            <v>Rolo Compactador : Dynapac : CA-25-PP -  pé de carneiro autop. 11,25t vibrat</v>
          </cell>
          <cell r="E384" t="str">
            <v>h</v>
          </cell>
          <cell r="F384">
            <v>110.12</v>
          </cell>
          <cell r="G384">
            <v>17.27</v>
          </cell>
          <cell r="H384">
            <v>110.12</v>
          </cell>
          <cell r="I384">
            <v>17.27</v>
          </cell>
        </row>
        <row r="385">
          <cell r="C385" t="str">
            <v>E014</v>
          </cell>
          <cell r="D385" t="str">
            <v>(*) Trator de Esteiras : Caterpillar : D8R/RB -  com escarificador</v>
          </cell>
          <cell r="E385" t="str">
            <v>h</v>
          </cell>
          <cell r="F385">
            <v>335.48</v>
          </cell>
          <cell r="G385">
            <v>22.39</v>
          </cell>
          <cell r="H385">
            <v>335.48</v>
          </cell>
          <cell r="I385">
            <v>22.39</v>
          </cell>
        </row>
        <row r="386">
          <cell r="C386" t="str">
            <v>E015</v>
          </cell>
          <cell r="D386" t="str">
            <v>Motoniveladora : Caterpillar : 140H</v>
          </cell>
          <cell r="E386" t="str">
            <v>h</v>
          </cell>
          <cell r="F386">
            <v>171.48</v>
          </cell>
          <cell r="G386">
            <v>22.39</v>
          </cell>
          <cell r="H386">
            <v>171.48</v>
          </cell>
          <cell r="I386">
            <v>22.39</v>
          </cell>
        </row>
        <row r="387">
          <cell r="C387" t="str">
            <v>E016</v>
          </cell>
          <cell r="D387" t="str">
            <v>Carregadeira de Pneus : Case : W-20 -  1,70 m3</v>
          </cell>
          <cell r="E387" t="str">
            <v>h</v>
          </cell>
          <cell r="F387">
            <v>112.51</v>
          </cell>
          <cell r="G387">
            <v>22.39</v>
          </cell>
          <cell r="H387">
            <v>112.51</v>
          </cell>
          <cell r="I387">
            <v>22.39</v>
          </cell>
        </row>
        <row r="388">
          <cell r="C388" t="str">
            <v>E055</v>
          </cell>
          <cell r="D388" t="str">
            <v>Rolo Compactador : Caterpillar : CS423E - pé de carneiro vibratório</v>
          </cell>
          <cell r="E388" t="str">
            <v>h</v>
          </cell>
          <cell r="F388">
            <v>71.45</v>
          </cell>
          <cell r="G388">
            <v>17.27</v>
          </cell>
          <cell r="H388">
            <v>71.45</v>
          </cell>
          <cell r="I388">
            <v>17.27</v>
          </cell>
        </row>
        <row r="389">
          <cell r="C389" t="str">
            <v>E056</v>
          </cell>
          <cell r="D389" t="str">
            <v>Rolo Compactador : Dynapac : CT-262 - pé de carneiro tamping</v>
          </cell>
          <cell r="E389" t="str">
            <v>h</v>
          </cell>
          <cell r="F389">
            <v>184.11</v>
          </cell>
          <cell r="G389">
            <v>17.27</v>
          </cell>
          <cell r="H389">
            <v>184.11</v>
          </cell>
          <cell r="I389">
            <v>17.27</v>
          </cell>
        </row>
        <row r="390">
          <cell r="C390" t="str">
            <v>E062</v>
          </cell>
          <cell r="D390" t="str">
            <v>Escavadeira Hidráulica - com esteira (182 kW)</v>
          </cell>
          <cell r="E390" t="str">
            <v>h</v>
          </cell>
          <cell r="F390">
            <v>240.27</v>
          </cell>
          <cell r="G390">
            <v>23.67</v>
          </cell>
          <cell r="H390">
            <v>240.27</v>
          </cell>
          <cell r="I390">
            <v>23.67</v>
          </cell>
        </row>
        <row r="391">
          <cell r="C391" t="str">
            <v>E063</v>
          </cell>
          <cell r="D391" t="str">
            <v xml:space="preserve"> Escavadeira Hidráulica: Caterpillar : 320DL - c/ est. - cap 600l p/ longo alcance</v>
          </cell>
          <cell r="E391" t="str">
            <v>h</v>
          </cell>
          <cell r="F391">
            <v>152.68</v>
          </cell>
          <cell r="G391">
            <v>22.39</v>
          </cell>
          <cell r="H391">
            <v>152.68</v>
          </cell>
          <cell r="I391">
            <v>22.39</v>
          </cell>
        </row>
        <row r="392">
          <cell r="C392" t="str">
            <v>E065</v>
          </cell>
          <cell r="D392" t="str">
            <v>Draga de Sucção : diversos : - p/ extração de Areia 6"</v>
          </cell>
          <cell r="E392" t="str">
            <v>h</v>
          </cell>
          <cell r="F392">
            <v>78.11</v>
          </cell>
          <cell r="G392">
            <v>22.39</v>
          </cell>
          <cell r="H392">
            <v>78.11</v>
          </cell>
          <cell r="I392">
            <v>22.39</v>
          </cell>
        </row>
        <row r="393">
          <cell r="C393" t="str">
            <v>E066</v>
          </cell>
          <cell r="D393" t="str">
            <v>Chata - 25m3 : diversos : - com rebocador</v>
          </cell>
          <cell r="E393" t="str">
            <v>h</v>
          </cell>
          <cell r="F393">
            <v>139.16999999999999</v>
          </cell>
          <cell r="G393">
            <v>21.75</v>
          </cell>
          <cell r="H393">
            <v>139.16999999999999</v>
          </cell>
          <cell r="I393">
            <v>21.75</v>
          </cell>
        </row>
        <row r="394">
          <cell r="C394" t="str">
            <v>E101</v>
          </cell>
          <cell r="D394" t="str">
            <v xml:space="preserve"> Grade de Discos : Marchesan :  -  GA 24 x 24</v>
          </cell>
          <cell r="E394" t="str">
            <v>h</v>
          </cell>
          <cell r="F394">
            <v>3</v>
          </cell>
          <cell r="G394">
            <v>0</v>
          </cell>
          <cell r="H394">
            <v>3</v>
          </cell>
          <cell r="I394">
            <v>0</v>
          </cell>
        </row>
        <row r="395">
          <cell r="C395" t="str">
            <v>E102</v>
          </cell>
          <cell r="D395" t="str">
            <v>Rolo Compactador : Dynapac : CC-422C - Tanden vibrat. autoprop. 10,9 t</v>
          </cell>
          <cell r="E395" t="str">
            <v>h</v>
          </cell>
          <cell r="F395">
            <v>127</v>
          </cell>
          <cell r="G395">
            <v>17.27</v>
          </cell>
          <cell r="H395">
            <v>127</v>
          </cell>
          <cell r="I395">
            <v>17.27</v>
          </cell>
        </row>
        <row r="396">
          <cell r="C396" t="str">
            <v>E103</v>
          </cell>
          <cell r="D396" t="str">
            <v>Rolo Compactador : Caterpillar : CS-563 E - liso, vibrat. autoprop. 11,6 t</v>
          </cell>
          <cell r="E396" t="str">
            <v>h</v>
          </cell>
          <cell r="F396">
            <v>6029</v>
          </cell>
          <cell r="G396">
            <v>17.27</v>
          </cell>
          <cell r="H396">
            <v>6029</v>
          </cell>
          <cell r="I396">
            <v>17.27</v>
          </cell>
        </row>
        <row r="397">
          <cell r="C397" t="str">
            <v>E104</v>
          </cell>
          <cell r="D397" t="str">
            <v>Rolo Compactador : Dynapac : CC-222 - liso, tanden vibrat. autoprop. 7,2t</v>
          </cell>
          <cell r="E397" t="str">
            <v>h</v>
          </cell>
          <cell r="F397">
            <v>103.58</v>
          </cell>
          <cell r="G397">
            <v>12.91</v>
          </cell>
          <cell r="H397">
            <v>103.58</v>
          </cell>
          <cell r="I397">
            <v>12.91</v>
          </cell>
        </row>
        <row r="398">
          <cell r="C398" t="str">
            <v>E105</v>
          </cell>
          <cell r="D398" t="str">
            <v xml:space="preserve">Rolo Compactador : Caterpillar : PS-360C -  de pneus autoprop. 25 t </v>
          </cell>
          <cell r="E398" t="str">
            <v>h</v>
          </cell>
          <cell r="F398">
            <v>104.88</v>
          </cell>
          <cell r="G398">
            <v>17.27</v>
          </cell>
          <cell r="H398">
            <v>104.88</v>
          </cell>
          <cell r="I398">
            <v>17.27</v>
          </cell>
        </row>
        <row r="399">
          <cell r="C399" t="str">
            <v>E106</v>
          </cell>
          <cell r="D399" t="str">
            <v>Usina Misturadora : Cifali : - de solos 350 / 600 t/h</v>
          </cell>
          <cell r="E399" t="str">
            <v>h</v>
          </cell>
          <cell r="F399">
            <v>93.96</v>
          </cell>
          <cell r="G399">
            <v>23.67</v>
          </cell>
          <cell r="H399">
            <v>93.96</v>
          </cell>
          <cell r="I399">
            <v>23.67</v>
          </cell>
        </row>
        <row r="400">
          <cell r="C400" t="str">
            <v>E107</v>
          </cell>
          <cell r="D400" t="str">
            <v>Vassoura Mecânica : CMV :  VM7 -  rebocável</v>
          </cell>
          <cell r="E400" t="str">
            <v>h</v>
          </cell>
          <cell r="F400">
            <v>3.83</v>
          </cell>
          <cell r="G400">
            <v>0</v>
          </cell>
          <cell r="H400">
            <v>3.83</v>
          </cell>
          <cell r="I400">
            <v>0</v>
          </cell>
        </row>
        <row r="401">
          <cell r="C401" t="str">
            <v>E108</v>
          </cell>
          <cell r="D401" t="str">
            <v xml:space="preserve"> Distribuidor de Agregados : CMV :  -  rebocável</v>
          </cell>
          <cell r="E401" t="str">
            <v>h</v>
          </cell>
          <cell r="F401">
            <v>3.26</v>
          </cell>
          <cell r="G401">
            <v>0</v>
          </cell>
          <cell r="H401">
            <v>3.26</v>
          </cell>
          <cell r="I401">
            <v>0</v>
          </cell>
        </row>
        <row r="402">
          <cell r="C402" t="str">
            <v>E109</v>
          </cell>
          <cell r="D402" t="str">
            <v>Distribuidor de Agregados : Romanelli : DAR-5000 - autopropelido</v>
          </cell>
          <cell r="E402" t="str">
            <v>h</v>
          </cell>
          <cell r="F402">
            <v>132.58000000000001</v>
          </cell>
          <cell r="G402">
            <v>22.39</v>
          </cell>
          <cell r="H402">
            <v>132.58000000000001</v>
          </cell>
          <cell r="I402">
            <v>22.39</v>
          </cell>
        </row>
        <row r="403">
          <cell r="C403" t="str">
            <v>E110</v>
          </cell>
          <cell r="D403" t="str">
            <v>Tanque de Estocagem de Asfalto : Cifali :  -  20.000 l</v>
          </cell>
          <cell r="E403" t="str">
            <v>h</v>
          </cell>
          <cell r="F403">
            <v>5.1100000000000003</v>
          </cell>
          <cell r="G403">
            <v>0</v>
          </cell>
          <cell r="H403">
            <v>5.1100000000000003</v>
          </cell>
          <cell r="I403">
            <v>0</v>
          </cell>
        </row>
        <row r="404">
          <cell r="C404" t="str">
            <v>E111</v>
          </cell>
          <cell r="D404" t="str">
            <v>(*) Equip. Distribuição de Asfalto : Ferlex :  -  montado em caminhão</v>
          </cell>
          <cell r="E404" t="str">
            <v>h</v>
          </cell>
          <cell r="F404">
            <v>97.52</v>
          </cell>
          <cell r="G404">
            <v>20.47</v>
          </cell>
          <cell r="H404">
            <v>97.52</v>
          </cell>
          <cell r="I404">
            <v>20.47</v>
          </cell>
        </row>
        <row r="405">
          <cell r="C405" t="str">
            <v>E112</v>
          </cell>
          <cell r="D405" t="str">
            <v xml:space="preserve">Aquecedor de Fluido Térmico : Tenge : TH III - </v>
          </cell>
          <cell r="E405" t="str">
            <v>h</v>
          </cell>
          <cell r="F405">
            <v>26.31</v>
          </cell>
          <cell r="G405">
            <v>0</v>
          </cell>
          <cell r="H405">
            <v>26.31</v>
          </cell>
          <cell r="I405">
            <v>0</v>
          </cell>
        </row>
        <row r="406">
          <cell r="C406" t="str">
            <v>E113</v>
          </cell>
          <cell r="D406" t="str">
            <v>Usina de Asfalto a Quente : Cifali : DMC-2 - 40 / 60 t/h</v>
          </cell>
          <cell r="E406" t="str">
            <v>h</v>
          </cell>
          <cell r="F406">
            <v>295.55</v>
          </cell>
          <cell r="G406">
            <v>23.67</v>
          </cell>
          <cell r="H406">
            <v>295.55</v>
          </cell>
          <cell r="I406">
            <v>23.67</v>
          </cell>
        </row>
        <row r="407">
          <cell r="C407" t="str">
            <v>E114</v>
          </cell>
          <cell r="D407" t="str">
            <v>Vibro-acabadora de Asfalto : Cifali : VDA-206 - sobre pneus</v>
          </cell>
          <cell r="E407" t="str">
            <v>h</v>
          </cell>
          <cell r="F407">
            <v>136.97</v>
          </cell>
          <cell r="G407">
            <v>23.67</v>
          </cell>
          <cell r="H407">
            <v>136.97</v>
          </cell>
          <cell r="I407">
            <v>23.67</v>
          </cell>
        </row>
        <row r="408">
          <cell r="C408" t="str">
            <v>E115</v>
          </cell>
          <cell r="D408" t="str">
            <v>Usina Misturadora : Cifali : - pré mist. a frio 60/100 t/h</v>
          </cell>
          <cell r="E408" t="str">
            <v>h</v>
          </cell>
          <cell r="F408">
            <v>72.09</v>
          </cell>
          <cell r="G408">
            <v>23.67</v>
          </cell>
          <cell r="H408">
            <v>72.09</v>
          </cell>
          <cell r="I408">
            <v>23.67</v>
          </cell>
        </row>
        <row r="409">
          <cell r="C409" t="str">
            <v>E116</v>
          </cell>
          <cell r="D409" t="str">
            <v>Carregadeira de Pneus - 1,70 m3 (79 kW)</v>
          </cell>
          <cell r="E409" t="str">
            <v>h</v>
          </cell>
          <cell r="F409">
            <v>51.56</v>
          </cell>
          <cell r="G409">
            <v>23.67</v>
          </cell>
          <cell r="H409">
            <v>51.56</v>
          </cell>
          <cell r="I409">
            <v>23.67</v>
          </cell>
        </row>
        <row r="410">
          <cell r="C410" t="str">
            <v>E117</v>
          </cell>
          <cell r="D410" t="str">
            <v>Rolo Compactador : Muller : RT82H - estático Tanden autoprop. 8,9 t</v>
          </cell>
          <cell r="E410" t="str">
            <v>h</v>
          </cell>
          <cell r="F410">
            <v>59.03</v>
          </cell>
          <cell r="G410">
            <v>17.27</v>
          </cell>
          <cell r="H410">
            <v>59.03</v>
          </cell>
          <cell r="I410">
            <v>17.27</v>
          </cell>
        </row>
        <row r="411">
          <cell r="C411" t="str">
            <v>E118</v>
          </cell>
          <cell r="D411" t="str">
            <v>Rolo Compactador : Dynapac : CC900 - Tanden vibrat. 1,5 t</v>
          </cell>
          <cell r="E411" t="str">
            <v>h</v>
          </cell>
          <cell r="F411">
            <v>42.5</v>
          </cell>
          <cell r="G411">
            <v>17.27</v>
          </cell>
          <cell r="H411">
            <v>42.5</v>
          </cell>
          <cell r="I411">
            <v>17.27</v>
          </cell>
        </row>
        <row r="412">
          <cell r="C412" t="str">
            <v>E119</v>
          </cell>
          <cell r="D412" t="str">
            <v>Rolo Compactador : Muller : AP23 - de pneus estat. autoprop. 23 t</v>
          </cell>
          <cell r="E412" t="str">
            <v>h</v>
          </cell>
          <cell r="F412">
            <v>93.38</v>
          </cell>
          <cell r="G412">
            <v>17.27</v>
          </cell>
          <cell r="H412">
            <v>93.38</v>
          </cell>
          <cell r="I412">
            <v>17.27</v>
          </cell>
        </row>
        <row r="413">
          <cell r="C413" t="str">
            <v>E121</v>
          </cell>
          <cell r="D413" t="str">
            <v>Rolo Compactador : Dynapac : CA15 - liso vibrat.autoprop. 6,6 t</v>
          </cell>
          <cell r="E413" t="str">
            <v>h</v>
          </cell>
          <cell r="F413">
            <v>100.66</v>
          </cell>
          <cell r="G413">
            <v>17.27</v>
          </cell>
          <cell r="H413">
            <v>100.66</v>
          </cell>
          <cell r="I413">
            <v>17.27</v>
          </cell>
        </row>
        <row r="414">
          <cell r="C414" t="str">
            <v>E122</v>
          </cell>
          <cell r="D414" t="str">
            <v>Equip. Distribuição Lama Asfáltica : M. Benz/Consmaq : 2423 K - montado em caminhão</v>
          </cell>
          <cell r="E414" t="str">
            <v>h</v>
          </cell>
          <cell r="F414">
            <v>150.38</v>
          </cell>
          <cell r="G414">
            <v>20.47</v>
          </cell>
          <cell r="H414">
            <v>150.38</v>
          </cell>
          <cell r="I414">
            <v>20.47</v>
          </cell>
        </row>
        <row r="415">
          <cell r="C415" t="str">
            <v>E123</v>
          </cell>
          <cell r="D415" t="str">
            <v>Caldeira de Asfalto Rebocável : Consmaq : CA-2 - 1200 l</v>
          </cell>
          <cell r="E415" t="str">
            <v>h</v>
          </cell>
          <cell r="F415">
            <v>11.24</v>
          </cell>
          <cell r="G415">
            <v>0</v>
          </cell>
          <cell r="H415">
            <v>11.24</v>
          </cell>
          <cell r="I415">
            <v>0</v>
          </cell>
        </row>
        <row r="416">
          <cell r="C416" t="str">
            <v>E124</v>
          </cell>
          <cell r="D416" t="str">
            <v>Usina de Asfalto a Quente : Cifali : - gravim 100/140 t/h</v>
          </cell>
          <cell r="E416" t="str">
            <v>h</v>
          </cell>
          <cell r="F416">
            <v>572.66</v>
          </cell>
          <cell r="G416">
            <v>23.67</v>
          </cell>
          <cell r="H416">
            <v>572.66</v>
          </cell>
          <cell r="I416">
            <v>23.67</v>
          </cell>
        </row>
        <row r="417">
          <cell r="C417" t="str">
            <v>E126</v>
          </cell>
          <cell r="D417" t="str">
            <v xml:space="preserve">Fresadora a Frio : Wirtgen : W-1000 L </v>
          </cell>
          <cell r="E417" t="str">
            <v>h</v>
          </cell>
          <cell r="F417">
            <v>344.07</v>
          </cell>
          <cell r="G417">
            <v>23.67</v>
          </cell>
          <cell r="H417">
            <v>344.07</v>
          </cell>
          <cell r="I417">
            <v>23.67</v>
          </cell>
        </row>
        <row r="418">
          <cell r="C418" t="str">
            <v>E127</v>
          </cell>
          <cell r="D418" t="str">
            <v>Fresadora a Frio : Wirtgen : W-1900</v>
          </cell>
          <cell r="E418" t="str">
            <v>h</v>
          </cell>
          <cell r="F418">
            <v>607.91</v>
          </cell>
          <cell r="G418">
            <v>23.67</v>
          </cell>
          <cell r="H418">
            <v>607.91</v>
          </cell>
          <cell r="I418">
            <v>23.67</v>
          </cell>
        </row>
        <row r="419">
          <cell r="C419" t="str">
            <v>E128</v>
          </cell>
          <cell r="D419" t="str">
            <v>Recicladora de Pavimento : Wirtgen : WR 2000 - a frio</v>
          </cell>
          <cell r="E419" t="str">
            <v>h</v>
          </cell>
          <cell r="F419">
            <v>545.19000000000005</v>
          </cell>
          <cell r="G419">
            <v>23.67</v>
          </cell>
          <cell r="H419">
            <v>545.19000000000005</v>
          </cell>
          <cell r="I419">
            <v>23.67</v>
          </cell>
        </row>
        <row r="420">
          <cell r="C420" t="str">
            <v>E129</v>
          </cell>
          <cell r="D420" t="str">
            <v>Recicladora de Pavimento : Wirtgen : WR 2500 S - A frio</v>
          </cell>
          <cell r="E420" t="str">
            <v>h</v>
          </cell>
          <cell r="F420">
            <v>834.61</v>
          </cell>
          <cell r="G420">
            <v>23.67</v>
          </cell>
          <cell r="H420">
            <v>834.61</v>
          </cell>
          <cell r="I420">
            <v>23.67</v>
          </cell>
        </row>
        <row r="421">
          <cell r="C421" t="str">
            <v>E138</v>
          </cell>
          <cell r="D421" t="str">
            <v>Estabilizador/Recicladora a Frio : Caterpillar : RM-500 -</v>
          </cell>
          <cell r="E421" t="str">
            <v>h</v>
          </cell>
          <cell r="F421">
            <v>399.5</v>
          </cell>
          <cell r="G421">
            <v>23.67</v>
          </cell>
          <cell r="H421">
            <v>399.5</v>
          </cell>
          <cell r="I421">
            <v>23.67</v>
          </cell>
        </row>
        <row r="422">
          <cell r="C422" t="str">
            <v>E139</v>
          </cell>
          <cell r="D422" t="str">
            <v>Rolo Compactador : Dynapac : CA25 - liso auto. vibrat.</v>
          </cell>
          <cell r="E422" t="str">
            <v>h</v>
          </cell>
          <cell r="F422">
            <v>105.59</v>
          </cell>
          <cell r="G422">
            <v>12.91</v>
          </cell>
          <cell r="H422">
            <v>105.59</v>
          </cell>
          <cell r="I422">
            <v>12.91</v>
          </cell>
        </row>
        <row r="423">
          <cell r="C423" t="str">
            <v>E142</v>
          </cell>
          <cell r="D423" t="str">
            <v>Rolo Compactador : Dynapac : CP271 - de pneus</v>
          </cell>
          <cell r="E423" t="str">
            <v>h</v>
          </cell>
          <cell r="F423">
            <v>97.67</v>
          </cell>
          <cell r="G423">
            <v>17.27</v>
          </cell>
          <cell r="H423">
            <v>97.67</v>
          </cell>
          <cell r="I423">
            <v>17.27</v>
          </cell>
        </row>
        <row r="424">
          <cell r="C424" t="str">
            <v>E147</v>
          </cell>
          <cell r="D424" t="str">
            <v>Usina de Asfalto a Quente : Cifali : DMC-2 - 90/120 t/h com filtro de manga</v>
          </cell>
          <cell r="E424" t="str">
            <v>h</v>
          </cell>
          <cell r="F424">
            <v>309.3</v>
          </cell>
          <cell r="G424">
            <v>23.67</v>
          </cell>
          <cell r="H424">
            <v>309.3</v>
          </cell>
          <cell r="I424">
            <v>23.67</v>
          </cell>
        </row>
        <row r="425">
          <cell r="C425" t="str">
            <v>E149</v>
          </cell>
          <cell r="D425" t="str">
            <v>Vibro-acabadora de Asfalto : Cifali : VDA-600BM – sobre esteiras</v>
          </cell>
          <cell r="E425" t="str">
            <v>h</v>
          </cell>
          <cell r="F425">
            <v>141.58000000000001</v>
          </cell>
          <cell r="G425">
            <v>23.67</v>
          </cell>
          <cell r="H425">
            <v>141.58000000000001</v>
          </cell>
          <cell r="I425">
            <v>23.67</v>
          </cell>
        </row>
        <row r="426">
          <cell r="C426" t="str">
            <v>E151</v>
          </cell>
          <cell r="D426" t="str">
            <v>Rolo Compactador : Caterpillar : PS-360 C - autoprop. de pneus 25 t</v>
          </cell>
          <cell r="E426" t="str">
            <v>h</v>
          </cell>
          <cell r="F426">
            <v>103.4</v>
          </cell>
          <cell r="G426">
            <v>11.53</v>
          </cell>
          <cell r="H426">
            <v>103.4</v>
          </cell>
          <cell r="I426">
            <v>11.53</v>
          </cell>
        </row>
        <row r="427">
          <cell r="C427" t="str">
            <v>E156</v>
          </cell>
          <cell r="D427" t="str">
            <v>Carregadeira de Pneus : Case : 40 XT - c/ vassoura de 1,80m</v>
          </cell>
          <cell r="E427" t="str">
            <v>h</v>
          </cell>
          <cell r="F427">
            <v>54.01</v>
          </cell>
          <cell r="G427">
            <v>22.39</v>
          </cell>
          <cell r="H427">
            <v>54.01</v>
          </cell>
          <cell r="I427">
            <v>22.39</v>
          </cell>
        </row>
        <row r="428">
          <cell r="C428" t="str">
            <v>E160</v>
          </cell>
          <cell r="D428" t="str">
            <v>Fresadora e Distribuidora de solo : Gomaco : 9500 – para regular sub leito</v>
          </cell>
          <cell r="E428" t="str">
            <v>h</v>
          </cell>
          <cell r="F428">
            <v>325.64999999999998</v>
          </cell>
          <cell r="G428">
            <v>23.67</v>
          </cell>
          <cell r="H428">
            <v>325.64999999999998</v>
          </cell>
          <cell r="I428">
            <v>23.67</v>
          </cell>
        </row>
        <row r="429">
          <cell r="C429" t="str">
            <v>E161</v>
          </cell>
          <cell r="D429" t="str">
            <v>Equip. Distr. de L.A. Rupt. Contr. : M. Benz/Cifali : MICROFLEX - acoplado a cavalo mecânico</v>
          </cell>
          <cell r="E429" t="str">
            <v>h</v>
          </cell>
          <cell r="F429">
            <v>262.64</v>
          </cell>
          <cell r="G429">
            <v>21.75</v>
          </cell>
          <cell r="H429">
            <v>262.64</v>
          </cell>
          <cell r="I429">
            <v>21.75</v>
          </cell>
        </row>
        <row r="430">
          <cell r="C430" t="str">
            <v>E201</v>
          </cell>
          <cell r="D430" t="str">
            <v>Compressor de Ar : Atlas Copco : XAS 136 - 295 PCM</v>
          </cell>
          <cell r="E430" t="str">
            <v>h</v>
          </cell>
          <cell r="F430">
            <v>64.39</v>
          </cell>
          <cell r="G430">
            <v>17.27</v>
          </cell>
          <cell r="H430">
            <v>64.39</v>
          </cell>
          <cell r="I430">
            <v>17.27</v>
          </cell>
        </row>
        <row r="431">
          <cell r="C431" t="str">
            <v>E202</v>
          </cell>
          <cell r="D431" t="str">
            <v>Compressor de Ar : Atlas Copco : XAS 186 - 400 PCM</v>
          </cell>
          <cell r="E431" t="str">
            <v>h</v>
          </cell>
          <cell r="F431">
            <v>66.650000000000006</v>
          </cell>
          <cell r="G431">
            <v>17.27</v>
          </cell>
          <cell r="H431">
            <v>66.650000000000006</v>
          </cell>
          <cell r="I431">
            <v>17.27</v>
          </cell>
        </row>
        <row r="432">
          <cell r="C432" t="str">
            <v>E203</v>
          </cell>
          <cell r="D432" t="str">
            <v xml:space="preserve">Compressor de Ar : Atlas Copco : XA 360 SD -  762 PCM </v>
          </cell>
          <cell r="E432" t="str">
            <v>h</v>
          </cell>
          <cell r="F432">
            <v>107</v>
          </cell>
          <cell r="G432">
            <v>17.27</v>
          </cell>
          <cell r="H432">
            <v>107</v>
          </cell>
          <cell r="I432">
            <v>17.27</v>
          </cell>
        </row>
        <row r="433">
          <cell r="C433" t="str">
            <v>E204</v>
          </cell>
          <cell r="D433" t="str">
            <v xml:space="preserve"> Martelete : Atlas Copco : RH658-6L -  perfuratriz manual</v>
          </cell>
          <cell r="E433" t="str">
            <v>h</v>
          </cell>
          <cell r="F433">
            <v>16.059999999999999</v>
          </cell>
          <cell r="G433">
            <v>15.36</v>
          </cell>
          <cell r="H433">
            <v>16.059999999999999</v>
          </cell>
          <cell r="I433">
            <v>15.36</v>
          </cell>
        </row>
        <row r="434">
          <cell r="C434" t="str">
            <v>E205</v>
          </cell>
          <cell r="D434" t="str">
            <v>Perfuratriz sobre Esteiras : Atlas Copco : ROC 442PC - Crawler Drill</v>
          </cell>
          <cell r="E434" t="str">
            <v>h</v>
          </cell>
          <cell r="F434">
            <v>55.94</v>
          </cell>
          <cell r="G434">
            <v>17.27</v>
          </cell>
          <cell r="H434">
            <v>55.94</v>
          </cell>
          <cell r="I434">
            <v>17.27</v>
          </cell>
        </row>
        <row r="435">
          <cell r="C435" t="str">
            <v>E206</v>
          </cell>
          <cell r="D435" t="str">
            <v>Conjunto de Britagem : FAÇO : L-150A - 30 m3/h</v>
          </cell>
          <cell r="E435" t="str">
            <v>h</v>
          </cell>
          <cell r="F435">
            <v>375.25</v>
          </cell>
          <cell r="G435">
            <v>22.39</v>
          </cell>
          <cell r="H435">
            <v>375.25</v>
          </cell>
          <cell r="I435">
            <v>22.39</v>
          </cell>
        </row>
        <row r="436">
          <cell r="C436" t="str">
            <v>E207</v>
          </cell>
          <cell r="D436" t="str">
            <v>Conjunto de Britagem : FAÇO : C-130 - 9 a 20 m3/h</v>
          </cell>
          <cell r="E436" t="str">
            <v>h</v>
          </cell>
          <cell r="F436">
            <v>48.88</v>
          </cell>
          <cell r="G436">
            <v>16.739999999999998</v>
          </cell>
          <cell r="H436">
            <v>48.88</v>
          </cell>
          <cell r="I436">
            <v>16.739999999999998</v>
          </cell>
        </row>
        <row r="437">
          <cell r="C437" t="str">
            <v>E208</v>
          </cell>
          <cell r="D437" t="str">
            <v>Compressor de Ar : Atlas Copco : XAS 96 - 200 PCM</v>
          </cell>
          <cell r="E437" t="str">
            <v>h</v>
          </cell>
          <cell r="F437">
            <v>51.44</v>
          </cell>
          <cell r="G437">
            <v>17.27</v>
          </cell>
          <cell r="H437">
            <v>51.44</v>
          </cell>
          <cell r="I437">
            <v>17.27</v>
          </cell>
        </row>
        <row r="438">
          <cell r="C438" t="str">
            <v>E209</v>
          </cell>
          <cell r="D438" t="str">
            <v>Martelete : Atlas Copco : TEX28 - rompedor 28 kg</v>
          </cell>
          <cell r="E438" t="str">
            <v>h</v>
          </cell>
          <cell r="F438">
            <v>16.04</v>
          </cell>
          <cell r="G438">
            <v>15.36</v>
          </cell>
          <cell r="H438">
            <v>16.04</v>
          </cell>
          <cell r="I438">
            <v>15.36</v>
          </cell>
        </row>
        <row r="439">
          <cell r="C439" t="str">
            <v>E210</v>
          </cell>
          <cell r="D439" t="str">
            <v>Martelete : Atlas Copco : TEX33 - rompedor 33 kg</v>
          </cell>
          <cell r="E439" t="str">
            <v>h</v>
          </cell>
          <cell r="F439">
            <v>16.079999999999998</v>
          </cell>
          <cell r="G439">
            <v>15.36</v>
          </cell>
          <cell r="H439">
            <v>16.079999999999998</v>
          </cell>
          <cell r="I439">
            <v>15.36</v>
          </cell>
        </row>
        <row r="440">
          <cell r="C440" t="str">
            <v>E211</v>
          </cell>
          <cell r="D440" t="str">
            <v>Máquina para Pintura : Shulz : MS 20 BR - compres. de ar p/ pintura c/ filtro</v>
          </cell>
          <cell r="E440" t="str">
            <v>h</v>
          </cell>
          <cell r="F440">
            <v>1.1200000000000001</v>
          </cell>
          <cell r="G440">
            <v>0</v>
          </cell>
          <cell r="H440">
            <v>1.1200000000000001</v>
          </cell>
          <cell r="I440">
            <v>0</v>
          </cell>
        </row>
        <row r="441">
          <cell r="C441" t="str">
            <v>E223</v>
          </cell>
          <cell r="D441" t="str">
            <v xml:space="preserve">Compressor de Ar : Atlas Copco : XATS 176 - 360 PCM </v>
          </cell>
          <cell r="E441" t="str">
            <v>h</v>
          </cell>
          <cell r="F441">
            <v>64.77</v>
          </cell>
          <cell r="G441">
            <v>17.27</v>
          </cell>
          <cell r="H441">
            <v>64.77</v>
          </cell>
          <cell r="I441">
            <v>17.27</v>
          </cell>
        </row>
        <row r="442">
          <cell r="C442" t="str">
            <v>E225</v>
          </cell>
          <cell r="D442" t="str">
            <v>Conjunto de Britagem: FAÇO - 80 m3/h</v>
          </cell>
          <cell r="E442" t="str">
            <v>h</v>
          </cell>
          <cell r="F442">
            <v>484.34</v>
          </cell>
          <cell r="G442">
            <v>22.39</v>
          </cell>
          <cell r="H442">
            <v>484.34</v>
          </cell>
          <cell r="I442">
            <v>22.39</v>
          </cell>
        </row>
        <row r="443">
          <cell r="C443" t="str">
            <v>E226</v>
          </cell>
          <cell r="D443" t="str">
            <v>Conjunto de Britagem - p/ rachão : FAÇO : - 80 m3/h p/ produção de rachão</v>
          </cell>
          <cell r="E443" t="str">
            <v>h</v>
          </cell>
          <cell r="F443">
            <v>189.82</v>
          </cell>
          <cell r="G443">
            <v>22.39</v>
          </cell>
          <cell r="H443">
            <v>189.82</v>
          </cell>
          <cell r="I443">
            <v>22.39</v>
          </cell>
        </row>
        <row r="444">
          <cell r="C444" t="str">
            <v>E301</v>
          </cell>
          <cell r="D444" t="str">
            <v>Betoneira - 320 l (7 kW)</v>
          </cell>
          <cell r="E444" t="str">
            <v>h</v>
          </cell>
          <cell r="F444">
            <v>20.010000000000002</v>
          </cell>
          <cell r="G444">
            <v>17.27</v>
          </cell>
          <cell r="H444">
            <v>20.010000000000002</v>
          </cell>
          <cell r="I444">
            <v>17.27</v>
          </cell>
        </row>
        <row r="445">
          <cell r="C445" t="str">
            <v>E302</v>
          </cell>
          <cell r="D445" t="str">
            <v xml:space="preserve">Betoneira : Penedo :  -  320 l </v>
          </cell>
          <cell r="E445" t="str">
            <v>h</v>
          </cell>
          <cell r="F445">
            <v>19.38</v>
          </cell>
          <cell r="G445">
            <v>17.27</v>
          </cell>
          <cell r="H445">
            <v>19.38</v>
          </cell>
          <cell r="I445">
            <v>17.27</v>
          </cell>
        </row>
        <row r="446">
          <cell r="C446" t="str">
            <v>E303</v>
          </cell>
          <cell r="D446" t="str">
            <v>Betoneira : Alfa : - 750 l</v>
          </cell>
          <cell r="E446" t="str">
            <v>h</v>
          </cell>
          <cell r="F446">
            <v>25.26</v>
          </cell>
          <cell r="G446">
            <v>17.27</v>
          </cell>
          <cell r="H446">
            <v>25.26</v>
          </cell>
          <cell r="I446">
            <v>17.27</v>
          </cell>
        </row>
        <row r="447">
          <cell r="C447" t="str">
            <v>E304</v>
          </cell>
          <cell r="D447" t="str">
            <v xml:space="preserve">Transportador Manual : AJS :  -  carrinho de mão 80 l </v>
          </cell>
          <cell r="E447" t="str">
            <v>h</v>
          </cell>
          <cell r="F447">
            <v>0.13</v>
          </cell>
          <cell r="G447">
            <v>0</v>
          </cell>
          <cell r="H447">
            <v>0.13</v>
          </cell>
          <cell r="I447">
            <v>0</v>
          </cell>
        </row>
        <row r="448">
          <cell r="C448" t="str">
            <v>E305</v>
          </cell>
          <cell r="D448" t="str">
            <v>Transportador Manual : Laguna : A-15 - gerica 180 l</v>
          </cell>
          <cell r="E448" t="str">
            <v>h</v>
          </cell>
          <cell r="F448">
            <v>0.81</v>
          </cell>
          <cell r="G448">
            <v>0</v>
          </cell>
          <cell r="H448">
            <v>0.81</v>
          </cell>
          <cell r="I448">
            <v>0</v>
          </cell>
        </row>
        <row r="449">
          <cell r="C449" t="str">
            <v>E306</v>
          </cell>
          <cell r="D449" t="str">
            <v xml:space="preserve">(*) Vibrador de Concreto : Diversos : VIP45/MT2 -  de imersão </v>
          </cell>
          <cell r="E449" t="str">
            <v>h</v>
          </cell>
          <cell r="F449">
            <v>16.45</v>
          </cell>
          <cell r="G449">
            <v>15.35</v>
          </cell>
          <cell r="H449">
            <v>16.45</v>
          </cell>
          <cell r="I449">
            <v>15.35</v>
          </cell>
        </row>
        <row r="450">
          <cell r="C450" t="str">
            <v>E307</v>
          </cell>
          <cell r="D450" t="str">
            <v>(*) Fábric. Pré-Moldado Concreto : Servimaq :  -  tubos   D=0,2 m   M / F</v>
          </cell>
          <cell r="E450" t="str">
            <v>h</v>
          </cell>
          <cell r="F450">
            <v>4.8</v>
          </cell>
          <cell r="G450">
            <v>0</v>
          </cell>
          <cell r="H450">
            <v>4.8</v>
          </cell>
          <cell r="I450">
            <v>0</v>
          </cell>
        </row>
        <row r="451">
          <cell r="C451" t="str">
            <v>E308</v>
          </cell>
          <cell r="D451" t="str">
            <v>Fábric. Pré-Moldado Concreto : Servimaq : - tubos D=0,3 m M / F</v>
          </cell>
          <cell r="E451" t="str">
            <v>h</v>
          </cell>
          <cell r="F451">
            <v>5.23</v>
          </cell>
          <cell r="G451">
            <v>0</v>
          </cell>
          <cell r="H451">
            <v>5.23</v>
          </cell>
          <cell r="I451">
            <v>0</v>
          </cell>
        </row>
        <row r="452">
          <cell r="C452" t="str">
            <v>E309</v>
          </cell>
          <cell r="D452" t="str">
            <v>Fábric. Pré-Moldado Concreto : Servimaq : - tubos D=0,4 m M / F</v>
          </cell>
          <cell r="E452" t="str">
            <v>h</v>
          </cell>
          <cell r="F452">
            <v>5.25</v>
          </cell>
          <cell r="G452">
            <v>0</v>
          </cell>
          <cell r="H452">
            <v>5.25</v>
          </cell>
          <cell r="I452">
            <v>0</v>
          </cell>
        </row>
        <row r="453">
          <cell r="C453" t="str">
            <v>E310</v>
          </cell>
          <cell r="D453" t="str">
            <v>Fábric. Pré-Moldado Concreto : Servimaq : - tubos D=0,6 m M / F</v>
          </cell>
          <cell r="E453" t="str">
            <v>h</v>
          </cell>
          <cell r="F453">
            <v>6.04</v>
          </cell>
          <cell r="G453">
            <v>0</v>
          </cell>
          <cell r="H453">
            <v>6.04</v>
          </cell>
          <cell r="I453">
            <v>0</v>
          </cell>
        </row>
        <row r="454">
          <cell r="C454" t="str">
            <v>E311</v>
          </cell>
          <cell r="D454" t="str">
            <v>Fábric. Pré-Moldado Concreto : Servimaq : - tubos D=0,8 m M / F</v>
          </cell>
          <cell r="E454" t="str">
            <v>h</v>
          </cell>
          <cell r="F454">
            <v>7.76</v>
          </cell>
          <cell r="G454">
            <v>0</v>
          </cell>
          <cell r="H454">
            <v>7.76</v>
          </cell>
          <cell r="I454">
            <v>0</v>
          </cell>
        </row>
        <row r="455">
          <cell r="C455" t="str">
            <v>E312</v>
          </cell>
          <cell r="D455" t="str">
            <v>Fábric. Pré-Moldado Concreto : Servimaq : - tubos D=1,0 m M / F</v>
          </cell>
          <cell r="E455" t="str">
            <v>h</v>
          </cell>
          <cell r="F455">
            <v>7.85</v>
          </cell>
          <cell r="G455">
            <v>0</v>
          </cell>
          <cell r="H455">
            <v>7.85</v>
          </cell>
          <cell r="I455">
            <v>0</v>
          </cell>
        </row>
        <row r="456">
          <cell r="C456" t="str">
            <v>E313</v>
          </cell>
          <cell r="D456" t="str">
            <v>Fábric. Pré-Moldado Concreto : Servimaq : - tubos D=1,2 m M / F</v>
          </cell>
          <cell r="E456" t="str">
            <v>h</v>
          </cell>
          <cell r="F456">
            <v>8.27</v>
          </cell>
          <cell r="G456">
            <v>0</v>
          </cell>
          <cell r="H456">
            <v>8.27</v>
          </cell>
          <cell r="I456">
            <v>0</v>
          </cell>
        </row>
        <row r="457">
          <cell r="C457" t="str">
            <v>E314</v>
          </cell>
          <cell r="D457" t="str">
            <v>Fábric. Pré-Moldado Concreto : Servimaq : - tubos D=1,5 m M / F</v>
          </cell>
          <cell r="E457" t="str">
            <v>h</v>
          </cell>
          <cell r="F457">
            <v>7.01</v>
          </cell>
          <cell r="G457">
            <v>0</v>
          </cell>
          <cell r="H457">
            <v>7.01</v>
          </cell>
          <cell r="I457">
            <v>0</v>
          </cell>
        </row>
        <row r="458">
          <cell r="C458" t="str">
            <v>E316</v>
          </cell>
          <cell r="D458" t="str">
            <v>Fábric. Pré-Moldado Concreto : Servimaq : - inst. compl. - mourão</v>
          </cell>
          <cell r="E458" t="str">
            <v>h</v>
          </cell>
          <cell r="F458">
            <v>1.49</v>
          </cell>
          <cell r="G458">
            <v>0</v>
          </cell>
          <cell r="H458">
            <v>1.49</v>
          </cell>
          <cell r="I458">
            <v>0</v>
          </cell>
        </row>
        <row r="459">
          <cell r="C459" t="str">
            <v>E317</v>
          </cell>
          <cell r="D459" t="str">
            <v>Fábric. Pré-Moldado Concreto : Servimaq : - inst. compl. - balizador</v>
          </cell>
          <cell r="E459" t="str">
            <v>h</v>
          </cell>
          <cell r="F459">
            <v>2.0099999999999998</v>
          </cell>
          <cell r="G459">
            <v>0</v>
          </cell>
          <cell r="H459">
            <v>2.0099999999999998</v>
          </cell>
          <cell r="I459">
            <v>0</v>
          </cell>
        </row>
        <row r="460">
          <cell r="C460" t="str">
            <v>E318</v>
          </cell>
          <cell r="D460" t="str">
            <v>Fábric. Pré-Moldado Concreto : Servimaq : - inst. compl. - guarda-corpo</v>
          </cell>
          <cell r="E460" t="str">
            <v>h</v>
          </cell>
          <cell r="F460">
            <v>2.69</v>
          </cell>
          <cell r="G460">
            <v>0</v>
          </cell>
          <cell r="H460">
            <v>2.69</v>
          </cell>
          <cell r="I460">
            <v>0</v>
          </cell>
        </row>
        <row r="461">
          <cell r="C461" t="str">
            <v>E323</v>
          </cell>
          <cell r="D461" t="str">
            <v>Central de Concreto : Cifali : - 30m3/h - dosadora</v>
          </cell>
          <cell r="E461" t="str">
            <v>h</v>
          </cell>
          <cell r="F461">
            <v>57.8</v>
          </cell>
          <cell r="G461">
            <v>23.67</v>
          </cell>
          <cell r="H461">
            <v>57.8</v>
          </cell>
          <cell r="I461">
            <v>23.67</v>
          </cell>
        </row>
        <row r="462">
          <cell r="C462" t="str">
            <v>E330</v>
          </cell>
          <cell r="D462" t="str">
            <v>Espalhadora de concreto : Gomaco : PS 2600 -</v>
          </cell>
          <cell r="E462" t="str">
            <v>h</v>
          </cell>
          <cell r="F462">
            <v>271.36</v>
          </cell>
          <cell r="G462">
            <v>23.67</v>
          </cell>
          <cell r="H462">
            <v>271.36</v>
          </cell>
          <cell r="I462">
            <v>23.67</v>
          </cell>
        </row>
        <row r="463">
          <cell r="C463" t="str">
            <v>E331</v>
          </cell>
          <cell r="D463" t="str">
            <v>Acabadora de concreto : Gomaco : GP-2600 - com forma deslizante</v>
          </cell>
          <cell r="E463" t="str">
            <v>h</v>
          </cell>
          <cell r="F463">
            <v>331.92</v>
          </cell>
          <cell r="G463">
            <v>23.67</v>
          </cell>
          <cell r="H463">
            <v>331.92</v>
          </cell>
          <cell r="I463">
            <v>23.67</v>
          </cell>
        </row>
        <row r="464">
          <cell r="C464" t="str">
            <v>E332</v>
          </cell>
          <cell r="D464" t="str">
            <v>Texturizadora e Lançadora : Gomaco : TC 400 – sem estação meteorológica</v>
          </cell>
          <cell r="E464" t="str">
            <v>h</v>
          </cell>
          <cell r="F464">
            <v>90.68</v>
          </cell>
          <cell r="G464">
            <v>17.27</v>
          </cell>
          <cell r="H464">
            <v>90.68</v>
          </cell>
          <cell r="I464">
            <v>17.27</v>
          </cell>
        </row>
        <row r="465">
          <cell r="C465" t="str">
            <v>E333</v>
          </cell>
          <cell r="D465" t="str">
            <v>Serra de Disco Diamantado : EDCO : SS-35 - para concreto</v>
          </cell>
          <cell r="E465" t="str">
            <v>h</v>
          </cell>
          <cell r="F465">
            <v>36.49</v>
          </cell>
          <cell r="G465">
            <v>15.36</v>
          </cell>
          <cell r="H465">
            <v>36.49</v>
          </cell>
          <cell r="I465">
            <v>15.36</v>
          </cell>
        </row>
        <row r="466">
          <cell r="C466" t="str">
            <v>E334</v>
          </cell>
          <cell r="D466" t="str">
            <v>Seladora de Juntas : Crafco : EZ100</v>
          </cell>
          <cell r="E466" t="str">
            <v>h</v>
          </cell>
          <cell r="F466">
            <v>31.46</v>
          </cell>
          <cell r="G466">
            <v>15.36</v>
          </cell>
          <cell r="H466">
            <v>31.46</v>
          </cell>
          <cell r="I466">
            <v>15.36</v>
          </cell>
        </row>
        <row r="467">
          <cell r="C467" t="str">
            <v>E335</v>
          </cell>
          <cell r="D467" t="str">
            <v>Central de Concreto : CIBI : UNI-5 - 180m3 / h - dosadora e misturadora.</v>
          </cell>
          <cell r="E467" t="str">
            <v>h</v>
          </cell>
          <cell r="F467">
            <v>366.87</v>
          </cell>
          <cell r="G467">
            <v>23.67</v>
          </cell>
          <cell r="H467">
            <v>366.87</v>
          </cell>
          <cell r="I467">
            <v>23.67</v>
          </cell>
        </row>
        <row r="468">
          <cell r="C468" t="str">
            <v>E336</v>
          </cell>
          <cell r="D468" t="str">
            <v>Serra de Disco Diamantado : CSM - Maq. e Equip. para Construção : SP-8 (gasolina) - serra para cortar piso/asfalto</v>
          </cell>
          <cell r="E468" t="str">
            <v>h</v>
          </cell>
          <cell r="F468">
            <v>4.5999999999999996</v>
          </cell>
          <cell r="G468">
            <v>0</v>
          </cell>
          <cell r="H468">
            <v>4.5999999999999996</v>
          </cell>
          <cell r="I468">
            <v>0</v>
          </cell>
        </row>
        <row r="469">
          <cell r="C469" t="str">
            <v>E337</v>
          </cell>
          <cell r="D469" t="str">
            <v>Régua vibratória : Wacker : CRV 4 - 4,25m</v>
          </cell>
          <cell r="E469" t="str">
            <v>h</v>
          </cell>
          <cell r="F469">
            <v>18.010000000000002</v>
          </cell>
          <cell r="G469">
            <v>15.36</v>
          </cell>
          <cell r="H469">
            <v>18.010000000000002</v>
          </cell>
          <cell r="I469">
            <v>15.36</v>
          </cell>
        </row>
        <row r="470">
          <cell r="C470" t="str">
            <v>E338</v>
          </cell>
          <cell r="D470" t="str">
            <v>Serra de Juntas : Clipper : C-844 - para concreto</v>
          </cell>
          <cell r="E470" t="str">
            <v>h</v>
          </cell>
          <cell r="F470">
            <v>23.69</v>
          </cell>
          <cell r="G470">
            <v>15.36</v>
          </cell>
          <cell r="H470">
            <v>23.69</v>
          </cell>
          <cell r="I470">
            <v>15.36</v>
          </cell>
        </row>
        <row r="471">
          <cell r="C471" t="str">
            <v>E339</v>
          </cell>
          <cell r="D471" t="str">
            <v>Fábric. Pré-Moldado Concreto : Servimaq : - placas p/ pavimento</v>
          </cell>
          <cell r="E471" t="str">
            <v>h</v>
          </cell>
          <cell r="F471">
            <v>3.18</v>
          </cell>
          <cell r="G471">
            <v>0</v>
          </cell>
          <cell r="H471">
            <v>3.18</v>
          </cell>
          <cell r="I471">
            <v>0</v>
          </cell>
        </row>
        <row r="472">
          <cell r="C472" t="str">
            <v>E340</v>
          </cell>
          <cell r="D472" t="str">
            <v>Jateadora de Areia : Anco : KI-2460 – pressurizado</v>
          </cell>
          <cell r="E472" t="str">
            <v>h</v>
          </cell>
          <cell r="F472">
            <v>18.690000000000001</v>
          </cell>
          <cell r="G472">
            <v>15.36</v>
          </cell>
          <cell r="H472">
            <v>18.690000000000001</v>
          </cell>
          <cell r="I472">
            <v>15.36</v>
          </cell>
        </row>
        <row r="473">
          <cell r="C473" t="str">
            <v>E343</v>
          </cell>
          <cell r="D473" t="str">
            <v>Betoneira : Alfa : - 580 l</v>
          </cell>
          <cell r="E473" t="str">
            <v>h</v>
          </cell>
          <cell r="F473">
            <v>27.03</v>
          </cell>
          <cell r="G473">
            <v>17.27</v>
          </cell>
          <cell r="H473">
            <v>27.03</v>
          </cell>
          <cell r="I473">
            <v>17.27</v>
          </cell>
        </row>
        <row r="474">
          <cell r="C474" t="str">
            <v>E400</v>
          </cell>
          <cell r="D474" t="str">
            <v>(*) Caminhão Basculante : Mercedes Benz : ATEGO 1518/36  -  5 m3 - 8,8 t</v>
          </cell>
          <cell r="E474" t="str">
            <v>h</v>
          </cell>
          <cell r="F474">
            <v>93.02</v>
          </cell>
          <cell r="G474">
            <v>20.47</v>
          </cell>
          <cell r="H474">
            <v>93.02</v>
          </cell>
          <cell r="I474">
            <v>20.47</v>
          </cell>
        </row>
        <row r="475">
          <cell r="C475" t="str">
            <v>E402</v>
          </cell>
          <cell r="D475" t="str">
            <v>(*) Caminhão Carroceria : Mercedes Benz : 2423K -  de madeira 15 t</v>
          </cell>
          <cell r="E475" t="str">
            <v>h</v>
          </cell>
          <cell r="F475">
            <v>117.18</v>
          </cell>
          <cell r="G475">
            <v>20.47</v>
          </cell>
          <cell r="H475">
            <v>117.18</v>
          </cell>
          <cell r="I475">
            <v>20.47</v>
          </cell>
        </row>
        <row r="476">
          <cell r="C476" t="str">
            <v>E403</v>
          </cell>
          <cell r="D476" t="str">
            <v>(*) Caminhão Basculante : Mercedes Benz : LK 1620 -  6 m3 - 10,5 t</v>
          </cell>
          <cell r="E476" t="str">
            <v>h</v>
          </cell>
          <cell r="F476">
            <v>104.52</v>
          </cell>
          <cell r="G476">
            <v>20.47</v>
          </cell>
          <cell r="H476">
            <v>104.52</v>
          </cell>
          <cell r="I476">
            <v>20.47</v>
          </cell>
        </row>
        <row r="477">
          <cell r="C477" t="str">
            <v>E404</v>
          </cell>
          <cell r="D477" t="str">
            <v>(*) Caminhão Basculante : Mercedes Benz : 2423K -  10 m3 - 15 t</v>
          </cell>
          <cell r="E477" t="str">
            <v>h</v>
          </cell>
          <cell r="F477">
            <v>121.69</v>
          </cell>
          <cell r="G477">
            <v>20.47</v>
          </cell>
          <cell r="H477">
            <v>121.69</v>
          </cell>
          <cell r="I477">
            <v>20.47</v>
          </cell>
        </row>
        <row r="478">
          <cell r="C478" t="str">
            <v>E405</v>
          </cell>
          <cell r="D478" t="str">
            <v>Caminhão Basculante : Mercedes Benz : 2423 K - p/ rocha 8 m3 - 13 t</v>
          </cell>
          <cell r="E478" t="str">
            <v>h</v>
          </cell>
          <cell r="F478">
            <v>128.63</v>
          </cell>
          <cell r="G478">
            <v>20.47</v>
          </cell>
          <cell r="H478">
            <v>128.63</v>
          </cell>
          <cell r="I478">
            <v>20.47</v>
          </cell>
        </row>
        <row r="479">
          <cell r="C479" t="str">
            <v>E406</v>
          </cell>
          <cell r="D479" t="str">
            <v xml:space="preserve">(*) Caminhão Tanque : Mercedes Benz : ATEGO 1418/42 -  6.000 l </v>
          </cell>
          <cell r="E479" t="str">
            <v>h</v>
          </cell>
          <cell r="F479">
            <v>85.61</v>
          </cell>
          <cell r="G479">
            <v>20.47</v>
          </cell>
          <cell r="H479">
            <v>85.61</v>
          </cell>
          <cell r="I479">
            <v>20.47</v>
          </cell>
        </row>
        <row r="480">
          <cell r="C480" t="str">
            <v>E407</v>
          </cell>
          <cell r="D480" t="str">
            <v xml:space="preserve">(*) Caminhão Tanque : Mercedes Benz : 2423K -  10.000 l </v>
          </cell>
          <cell r="E480" t="str">
            <v>h</v>
          </cell>
          <cell r="F480">
            <v>120.08</v>
          </cell>
          <cell r="G480">
            <v>20.47</v>
          </cell>
          <cell r="H480">
            <v>120.08</v>
          </cell>
          <cell r="I480">
            <v>20.47</v>
          </cell>
        </row>
        <row r="481">
          <cell r="C481" t="str">
            <v>E408</v>
          </cell>
          <cell r="D481" t="str">
            <v>(*) Caminhão Carroceria : Mercedes Benz : 710 / 37 -  fixa 4t</v>
          </cell>
          <cell r="E481" t="str">
            <v>h</v>
          </cell>
          <cell r="F481">
            <v>60.81</v>
          </cell>
          <cell r="G481">
            <v>20.47</v>
          </cell>
          <cell r="H481">
            <v>60.81</v>
          </cell>
          <cell r="I481">
            <v>20.47</v>
          </cell>
        </row>
        <row r="482">
          <cell r="C482" t="str">
            <v>E409</v>
          </cell>
          <cell r="D482" t="str">
            <v>(*) Caminhão Carroceria : Mercedes Benz: ATEGO 1418/42 -  fixa 9 t</v>
          </cell>
          <cell r="E482" t="str">
            <v>h</v>
          </cell>
          <cell r="F482">
            <v>83.27</v>
          </cell>
          <cell r="G482">
            <v>20.47</v>
          </cell>
          <cell r="H482">
            <v>83.27</v>
          </cell>
          <cell r="I482">
            <v>20.47</v>
          </cell>
        </row>
        <row r="483">
          <cell r="C483" t="str">
            <v>E410</v>
          </cell>
          <cell r="D483" t="str">
            <v>Caminhão Basculante : Mercedes Benz : 1215 C - 4 m3 - 7,1 t</v>
          </cell>
          <cell r="E483" t="str">
            <v>h</v>
          </cell>
          <cell r="F483">
            <v>84.95</v>
          </cell>
          <cell r="G483">
            <v>20.47</v>
          </cell>
          <cell r="H483">
            <v>84.95</v>
          </cell>
          <cell r="I483">
            <v>20.47</v>
          </cell>
        </row>
        <row r="484">
          <cell r="C484" t="str">
            <v>E411</v>
          </cell>
          <cell r="D484" t="str">
            <v>Cavalo Mecânico com Reboque (170kW)</v>
          </cell>
          <cell r="E484" t="str">
            <v>h</v>
          </cell>
          <cell r="F484">
            <v>155.28</v>
          </cell>
          <cell r="G484">
            <v>21.75</v>
          </cell>
          <cell r="H484">
            <v>155.28</v>
          </cell>
          <cell r="I484">
            <v>21.75</v>
          </cell>
        </row>
        <row r="485">
          <cell r="C485" t="str">
            <v>E412</v>
          </cell>
          <cell r="D485" t="str">
            <v>Veículo Leve : Volkswagen : GOL 1000 - automóvel até 100 hp</v>
          </cell>
          <cell r="E485" t="str">
            <v>h</v>
          </cell>
          <cell r="F485">
            <v>51.33</v>
          </cell>
          <cell r="G485">
            <v>18.55</v>
          </cell>
          <cell r="H485">
            <v>51.33</v>
          </cell>
          <cell r="I485">
            <v>18.55</v>
          </cell>
        </row>
        <row r="486">
          <cell r="C486" t="str">
            <v>E416</v>
          </cell>
          <cell r="D486" t="str">
            <v>Veículo Leve : Chevrolet : S10 - pick up (4X4)</v>
          </cell>
          <cell r="E486" t="str">
            <v>h</v>
          </cell>
          <cell r="F486">
            <v>60.22</v>
          </cell>
          <cell r="G486">
            <v>18.55</v>
          </cell>
          <cell r="H486">
            <v>60.22</v>
          </cell>
          <cell r="I486">
            <v>18.55</v>
          </cell>
        </row>
        <row r="487">
          <cell r="C487" t="str">
            <v>E421</v>
          </cell>
          <cell r="D487" t="str">
            <v>Caminhão Tanque - 13.000 l (170 kW)</v>
          </cell>
          <cell r="E487" t="str">
            <v>h</v>
          </cell>
          <cell r="F487">
            <v>119.97</v>
          </cell>
          <cell r="G487">
            <v>20.47</v>
          </cell>
          <cell r="H487">
            <v>119.97</v>
          </cell>
          <cell r="I487">
            <v>20.47</v>
          </cell>
        </row>
        <row r="488">
          <cell r="C488" t="str">
            <v>E422</v>
          </cell>
          <cell r="D488" t="str">
            <v>Caminhão Tanque : Mercedes Benz : L1620/51 - 8.000 l</v>
          </cell>
          <cell r="E488" t="str">
            <v>h</v>
          </cell>
          <cell r="F488">
            <v>85.92</v>
          </cell>
          <cell r="G488">
            <v>20.47</v>
          </cell>
          <cell r="H488">
            <v>85.92</v>
          </cell>
          <cell r="I488">
            <v>20.47</v>
          </cell>
        </row>
        <row r="489">
          <cell r="C489" t="str">
            <v>E427</v>
          </cell>
          <cell r="D489" t="str">
            <v>Caminhão Betoneira : Volkswagen : 17-220 - 11,5 t 5m3</v>
          </cell>
          <cell r="E489" t="str">
            <v>h</v>
          </cell>
          <cell r="F489">
            <v>135.97999999999999</v>
          </cell>
          <cell r="G489">
            <v>20.47</v>
          </cell>
          <cell r="H489">
            <v>135.97999999999999</v>
          </cell>
          <cell r="I489">
            <v>20.47</v>
          </cell>
        </row>
        <row r="490">
          <cell r="C490" t="str">
            <v>E432</v>
          </cell>
          <cell r="D490" t="str">
            <v>(*) Caminhão Basculante : Volvo BM : FM 12 6X4 -  20 t</v>
          </cell>
          <cell r="E490" t="str">
            <v>h</v>
          </cell>
          <cell r="F490">
            <v>177.57</v>
          </cell>
          <cell r="G490">
            <v>20.47</v>
          </cell>
          <cell r="H490">
            <v>177.57</v>
          </cell>
          <cell r="I490">
            <v>20.47</v>
          </cell>
        </row>
        <row r="491">
          <cell r="C491" t="str">
            <v>E433</v>
          </cell>
          <cell r="D491" t="str">
            <v>(*) Caminhão Basculante : Volvo BM : NL-10-320  6x4 -  para rocha  18 t</v>
          </cell>
          <cell r="E491" t="str">
            <v>h</v>
          </cell>
          <cell r="F491">
            <v>186.3</v>
          </cell>
          <cell r="G491">
            <v>20.47</v>
          </cell>
          <cell r="H491">
            <v>186.3</v>
          </cell>
          <cell r="I491">
            <v>20.47</v>
          </cell>
        </row>
        <row r="492">
          <cell r="C492" t="str">
            <v>E434</v>
          </cell>
          <cell r="D492" t="str">
            <v>(*) Caminhão Carroceria : Mercedes Benz : L 1620/51 - c/ guindauto 6 t x m</v>
          </cell>
          <cell r="E492" t="str">
            <v>h</v>
          </cell>
          <cell r="F492">
            <v>94.47</v>
          </cell>
          <cell r="G492">
            <v>20.47</v>
          </cell>
          <cell r="H492">
            <v>94.47</v>
          </cell>
          <cell r="I492">
            <v>20.47</v>
          </cell>
        </row>
        <row r="493">
          <cell r="C493" t="str">
            <v>E501</v>
          </cell>
          <cell r="D493" t="str">
            <v>Grupo Gerador : Heimer : GEHM-40 - 36/40 KVA</v>
          </cell>
          <cell r="E493" t="str">
            <v>h</v>
          </cell>
          <cell r="F493">
            <v>34.1</v>
          </cell>
          <cell r="G493">
            <v>17.27</v>
          </cell>
          <cell r="H493">
            <v>34.1</v>
          </cell>
          <cell r="I493">
            <v>17.27</v>
          </cell>
        </row>
        <row r="494">
          <cell r="C494" t="str">
            <v>E502</v>
          </cell>
          <cell r="D494" t="str">
            <v>Grupo Gerador : Heimer : GEHM-150 - 136 / 150 KVA</v>
          </cell>
          <cell r="E494" t="str">
            <v>h</v>
          </cell>
          <cell r="F494">
            <v>74.709999999999994</v>
          </cell>
          <cell r="G494">
            <v>17.27</v>
          </cell>
          <cell r="H494">
            <v>74.709999999999994</v>
          </cell>
          <cell r="I494">
            <v>17.27</v>
          </cell>
        </row>
        <row r="495">
          <cell r="C495" t="str">
            <v>E503</v>
          </cell>
          <cell r="D495" t="str">
            <v>Grupo Gerador : Heimer : GEHM-180 - 164 / 180 KVA</v>
          </cell>
          <cell r="E495" t="str">
            <v>h</v>
          </cell>
          <cell r="F495">
            <v>87.13</v>
          </cell>
          <cell r="G495">
            <v>17.27</v>
          </cell>
          <cell r="H495">
            <v>87.13</v>
          </cell>
          <cell r="I495">
            <v>17.27</v>
          </cell>
        </row>
        <row r="496">
          <cell r="C496" t="str">
            <v>E504</v>
          </cell>
          <cell r="D496" t="str">
            <v xml:space="preserve">Grupo Gerador : Heimer : GEHMB-360 - 288 KVA </v>
          </cell>
          <cell r="E496" t="str">
            <v>h</v>
          </cell>
          <cell r="F496">
            <v>124.91</v>
          </cell>
          <cell r="G496">
            <v>17.27</v>
          </cell>
          <cell r="H496">
            <v>124.91</v>
          </cell>
          <cell r="I496">
            <v>17.27</v>
          </cell>
        </row>
        <row r="497">
          <cell r="C497" t="str">
            <v>E505</v>
          </cell>
          <cell r="D497" t="str">
            <v>Grupo Gerador : Heimer : GEHB-17 KVA - 17,0 / 15,5 KVA</v>
          </cell>
          <cell r="E497" t="str">
            <v>h</v>
          </cell>
          <cell r="F497">
            <v>25.64</v>
          </cell>
          <cell r="G497">
            <v>17.27</v>
          </cell>
          <cell r="H497">
            <v>25.64</v>
          </cell>
          <cell r="I497">
            <v>17.27</v>
          </cell>
        </row>
        <row r="498">
          <cell r="C498" t="str">
            <v>E507</v>
          </cell>
          <cell r="D498" t="str">
            <v>Grupo Gerador : Heimer : GEHP-110 - 100 / 110 KVA</v>
          </cell>
          <cell r="E498" t="str">
            <v>h</v>
          </cell>
          <cell r="F498">
            <v>60.04</v>
          </cell>
          <cell r="G498">
            <v>17.27</v>
          </cell>
          <cell r="H498">
            <v>60.04</v>
          </cell>
          <cell r="I498">
            <v>17.27</v>
          </cell>
        </row>
        <row r="499">
          <cell r="C499" t="str">
            <v>E508</v>
          </cell>
          <cell r="D499" t="str">
            <v>Grupo Gerador : Pramac : BL 6500 E - Manual/elétrico</v>
          </cell>
          <cell r="E499" t="str">
            <v>h</v>
          </cell>
          <cell r="F499">
            <v>23.35</v>
          </cell>
          <cell r="G499">
            <v>17.27</v>
          </cell>
          <cell r="H499">
            <v>23.35</v>
          </cell>
          <cell r="I499">
            <v>17.27</v>
          </cell>
        </row>
        <row r="500">
          <cell r="C500" t="str">
            <v>E509</v>
          </cell>
          <cell r="D500" t="str">
            <v>Grupo Gerador : Heimer : GEHMI-40 - 32,0  KVA</v>
          </cell>
          <cell r="E500" t="str">
            <v>h</v>
          </cell>
          <cell r="F500">
            <v>32.17</v>
          </cell>
          <cell r="G500">
            <v>17.27</v>
          </cell>
          <cell r="H500">
            <v>32.17</v>
          </cell>
          <cell r="I500">
            <v>17.27</v>
          </cell>
        </row>
        <row r="501">
          <cell r="C501" t="str">
            <v>E601</v>
          </cell>
          <cell r="D501" t="str">
            <v>Roçadeira : M. Ferguson / Marchesan : - em trator de pneus</v>
          </cell>
          <cell r="E501" t="str">
            <v>h</v>
          </cell>
          <cell r="F501">
            <v>65.59</v>
          </cell>
          <cell r="G501">
            <v>17.27</v>
          </cell>
          <cell r="H501">
            <v>65.59</v>
          </cell>
          <cell r="I501">
            <v>17.27</v>
          </cell>
        </row>
        <row r="502">
          <cell r="C502" t="str">
            <v>E602</v>
          </cell>
          <cell r="D502" t="str">
            <v>Roçadeira : Yanmar : XTA-TC145 - em micro trator</v>
          </cell>
          <cell r="E502" t="str">
            <v>h</v>
          </cell>
          <cell r="F502">
            <v>29.67</v>
          </cell>
          <cell r="G502">
            <v>17.27</v>
          </cell>
          <cell r="H502">
            <v>29.67</v>
          </cell>
          <cell r="I502">
            <v>17.27</v>
          </cell>
        </row>
        <row r="503">
          <cell r="C503" t="str">
            <v>E603</v>
          </cell>
          <cell r="D503" t="str">
            <v>Roçadeira : Stihl : FS-220 - mecânica (costal)</v>
          </cell>
          <cell r="E503" t="str">
            <v>h</v>
          </cell>
          <cell r="F503">
            <v>19.059999999999999</v>
          </cell>
          <cell r="G503">
            <v>15.36</v>
          </cell>
          <cell r="H503">
            <v>19.059999999999999</v>
          </cell>
          <cell r="I503">
            <v>15.36</v>
          </cell>
        </row>
        <row r="504">
          <cell r="C504" t="str">
            <v>E901</v>
          </cell>
          <cell r="D504" t="str">
            <v>Campânula de Ar Comprimido : Bhemel : - 3 m3</v>
          </cell>
          <cell r="E504" t="str">
            <v>h</v>
          </cell>
          <cell r="F504">
            <v>8.5500000000000007</v>
          </cell>
          <cell r="G504">
            <v>0</v>
          </cell>
          <cell r="H504">
            <v>8.5500000000000007</v>
          </cell>
          <cell r="I504">
            <v>0</v>
          </cell>
        </row>
        <row r="505">
          <cell r="C505" t="str">
            <v>E902</v>
          </cell>
          <cell r="D505" t="str">
            <v>Bate-Estacas : Magam : IM-750 PM - de gravidade p/ 600 a 800 kg</v>
          </cell>
          <cell r="E505" t="str">
            <v>h</v>
          </cell>
          <cell r="F505">
            <v>26.13</v>
          </cell>
          <cell r="G505">
            <v>12.91</v>
          </cell>
          <cell r="H505">
            <v>26.13</v>
          </cell>
          <cell r="I505">
            <v>12.91</v>
          </cell>
        </row>
        <row r="506">
          <cell r="C506" t="str">
            <v>E903</v>
          </cell>
          <cell r="D506" t="str">
            <v>Bate-Estacas : Magam : IM -1450 PM/E - de gravidade p/ 3.500 a 4000 kg</v>
          </cell>
          <cell r="E506" t="str">
            <v>h</v>
          </cell>
          <cell r="F506">
            <v>118.74</v>
          </cell>
          <cell r="G506">
            <v>17.27</v>
          </cell>
          <cell r="H506">
            <v>118.74</v>
          </cell>
          <cell r="I506">
            <v>17.27</v>
          </cell>
        </row>
        <row r="507">
          <cell r="C507" t="str">
            <v>E904</v>
          </cell>
          <cell r="D507" t="str">
            <v>Máquina de Bancada - serra circular de 12" (4 kW)</v>
          </cell>
          <cell r="E507" t="str">
            <v>h</v>
          </cell>
          <cell r="F507">
            <v>1.97</v>
          </cell>
          <cell r="G507">
            <v>0</v>
          </cell>
          <cell r="H507">
            <v>1.97</v>
          </cell>
          <cell r="I507">
            <v>0</v>
          </cell>
        </row>
        <row r="508">
          <cell r="C508" t="str">
            <v>E905</v>
          </cell>
          <cell r="D508" t="str">
            <v>Máquina Manual : Tirfor : TU-L 30 - talha guincho para 3 t</v>
          </cell>
          <cell r="E508" t="str">
            <v>h</v>
          </cell>
          <cell r="F508">
            <v>0.28000000000000003</v>
          </cell>
          <cell r="G508">
            <v>0</v>
          </cell>
          <cell r="H508">
            <v>0.28000000000000003</v>
          </cell>
          <cell r="I508">
            <v>0</v>
          </cell>
        </row>
        <row r="509">
          <cell r="C509" t="str">
            <v>E906</v>
          </cell>
          <cell r="D509" t="str">
            <v xml:space="preserve"> Compactador Manual : Wacker : ES600 -  soquete vibratório </v>
          </cell>
          <cell r="E509" t="str">
            <v>h</v>
          </cell>
          <cell r="F509">
            <v>17.59</v>
          </cell>
          <cell r="G509">
            <v>15.36</v>
          </cell>
          <cell r="H509">
            <v>17.59</v>
          </cell>
          <cell r="I509">
            <v>15.36</v>
          </cell>
        </row>
        <row r="510">
          <cell r="C510" t="str">
            <v>E907</v>
          </cell>
          <cell r="D510" t="str">
            <v>Conjunto Moto-Bomba : Hero : 180-SH-75 - com motor</v>
          </cell>
          <cell r="E510" t="str">
            <v>h</v>
          </cell>
          <cell r="F510">
            <v>12.62</v>
          </cell>
          <cell r="G510">
            <v>0</v>
          </cell>
          <cell r="H510">
            <v>12.62</v>
          </cell>
          <cell r="I510">
            <v>0</v>
          </cell>
        </row>
        <row r="511">
          <cell r="C511" t="str">
            <v>E908</v>
          </cell>
          <cell r="D511" t="str">
            <v>Máquina para Pintura : Consmaq : 44 - demarcação de faixas autoprop.</v>
          </cell>
          <cell r="E511" t="str">
            <v>h</v>
          </cell>
          <cell r="F511">
            <v>81.239999999999995</v>
          </cell>
          <cell r="G511">
            <v>23.67</v>
          </cell>
          <cell r="H511">
            <v>81.239999999999995</v>
          </cell>
          <cell r="I511">
            <v>23.67</v>
          </cell>
        </row>
        <row r="512">
          <cell r="C512" t="str">
            <v>E909</v>
          </cell>
          <cell r="D512" t="str">
            <v>(*)Equip. para Hidrosemeadura : M. Benz/Consmaq : 1420 - 5500 l</v>
          </cell>
          <cell r="E512" t="str">
            <v>h</v>
          </cell>
          <cell r="F512">
            <v>125.69</v>
          </cell>
          <cell r="G512">
            <v>20.47</v>
          </cell>
          <cell r="H512">
            <v>125.69</v>
          </cell>
          <cell r="I512">
            <v>20.47</v>
          </cell>
        </row>
        <row r="513">
          <cell r="C513" t="str">
            <v>E910</v>
          </cell>
          <cell r="D513" t="str">
            <v>Máquina Manual : Bosch : 1361 - esmerilhadeira de disco</v>
          </cell>
          <cell r="E513" t="str">
            <v>h</v>
          </cell>
          <cell r="F513">
            <v>0.1</v>
          </cell>
          <cell r="G513">
            <v>0</v>
          </cell>
          <cell r="H513">
            <v>0.1</v>
          </cell>
          <cell r="I513">
            <v>0</v>
          </cell>
        </row>
        <row r="514">
          <cell r="C514" t="str">
            <v>E911</v>
          </cell>
          <cell r="D514" t="str">
            <v>Tripé-Sonda : Maquesonda : MACH 850 - Tripé-Sonda com motor</v>
          </cell>
          <cell r="E514" t="str">
            <v>h</v>
          </cell>
          <cell r="F514">
            <v>24.48</v>
          </cell>
          <cell r="G514">
            <v>0</v>
          </cell>
          <cell r="H514">
            <v>24.48</v>
          </cell>
          <cell r="I514">
            <v>0</v>
          </cell>
        </row>
        <row r="515">
          <cell r="C515" t="str">
            <v>E912</v>
          </cell>
          <cell r="D515" t="str">
            <v>Máquina Manual : Bosch : 1184 - furadeira elétrica de Impacto</v>
          </cell>
          <cell r="E515" t="str">
            <v>h</v>
          </cell>
          <cell r="F515">
            <v>0.49</v>
          </cell>
          <cell r="G515">
            <v>0</v>
          </cell>
          <cell r="H515">
            <v>0.49</v>
          </cell>
          <cell r="I515">
            <v>0</v>
          </cell>
        </row>
        <row r="516">
          <cell r="C516" t="str">
            <v>E914</v>
          </cell>
          <cell r="D516" t="str">
            <v>Compactador Manual : Wacker : VPY-1750 – placa vibratória c/ motor</v>
          </cell>
          <cell r="E516" t="str">
            <v>h</v>
          </cell>
          <cell r="F516">
            <v>17.11</v>
          </cell>
          <cell r="G516">
            <v>15.36</v>
          </cell>
          <cell r="H516">
            <v>17.11</v>
          </cell>
          <cell r="I516">
            <v>15.36</v>
          </cell>
        </row>
        <row r="517">
          <cell r="C517" t="str">
            <v>E915</v>
          </cell>
          <cell r="D517" t="str">
            <v>Vassoura Mecânica : M. Benz/Consmaq : - equip. varred. aspirad.</v>
          </cell>
          <cell r="E517" t="str">
            <v>h</v>
          </cell>
          <cell r="F517">
            <v>81.790000000000006</v>
          </cell>
          <cell r="G517">
            <v>20.47</v>
          </cell>
          <cell r="H517">
            <v>81.790000000000006</v>
          </cell>
          <cell r="I517">
            <v>20.47</v>
          </cell>
        </row>
        <row r="518">
          <cell r="C518" t="str">
            <v>E916</v>
          </cell>
          <cell r="D518" t="str">
            <v xml:space="preserve">Máquina Manual : Stihl : - moto serra nº 8 </v>
          </cell>
          <cell r="E518" t="str">
            <v>h</v>
          </cell>
          <cell r="F518">
            <v>21.71</v>
          </cell>
          <cell r="G518">
            <v>15.36</v>
          </cell>
          <cell r="H518">
            <v>21.71</v>
          </cell>
          <cell r="I518">
            <v>15.36</v>
          </cell>
        </row>
        <row r="519">
          <cell r="C519" t="str">
            <v>E917</v>
          </cell>
          <cell r="D519" t="str">
            <v xml:space="preserve">Máquina de Bancada : Franho :  -  C-6A universal de corte p/ chapa </v>
          </cell>
          <cell r="E519" t="str">
            <v>h</v>
          </cell>
          <cell r="F519">
            <v>19.98</v>
          </cell>
          <cell r="G519">
            <v>15.36</v>
          </cell>
          <cell r="H519">
            <v>19.98</v>
          </cell>
          <cell r="I519">
            <v>15.36</v>
          </cell>
        </row>
        <row r="520">
          <cell r="C520" t="str">
            <v>E918</v>
          </cell>
          <cell r="D520" t="str">
            <v xml:space="preserve"> Máquina de Bancada : Harlo : VF-8 -  prensa excêntrica </v>
          </cell>
          <cell r="E520" t="str">
            <v>h</v>
          </cell>
          <cell r="F520">
            <v>3.54</v>
          </cell>
          <cell r="G520">
            <v>0</v>
          </cell>
          <cell r="H520">
            <v>3.54</v>
          </cell>
          <cell r="I520">
            <v>0</v>
          </cell>
        </row>
        <row r="521">
          <cell r="C521" t="str">
            <v>E919</v>
          </cell>
          <cell r="D521" t="str">
            <v xml:space="preserve"> Máquina de Bancada : Newton : GMN 1202 -  guilhotina   8 t </v>
          </cell>
          <cell r="E521" t="str">
            <v>h</v>
          </cell>
          <cell r="F521">
            <v>5.45</v>
          </cell>
          <cell r="G521">
            <v>0</v>
          </cell>
          <cell r="H521">
            <v>5.45</v>
          </cell>
          <cell r="I521">
            <v>0</v>
          </cell>
        </row>
        <row r="522">
          <cell r="C522" t="str">
            <v>E920</v>
          </cell>
          <cell r="D522" t="str">
            <v>Máquina para Pintura : Consmaq : FX45-HSP - de faixa a quente p/ mat. termop.</v>
          </cell>
          <cell r="E522" t="str">
            <v>h</v>
          </cell>
          <cell r="F522">
            <v>85.19</v>
          </cell>
          <cell r="G522">
            <v>23.67</v>
          </cell>
          <cell r="H522">
            <v>85.19</v>
          </cell>
          <cell r="I522">
            <v>23.67</v>
          </cell>
        </row>
        <row r="523">
          <cell r="C523" t="str">
            <v>E921</v>
          </cell>
          <cell r="D523" t="str">
            <v>Fusor : Consmaq : - 600 l</v>
          </cell>
          <cell r="E523" t="str">
            <v>h</v>
          </cell>
          <cell r="F523">
            <v>29.6</v>
          </cell>
          <cell r="G523">
            <v>0</v>
          </cell>
          <cell r="H523">
            <v>29.6</v>
          </cell>
          <cell r="I523">
            <v>0</v>
          </cell>
        </row>
        <row r="524">
          <cell r="C524" t="str">
            <v>E922</v>
          </cell>
          <cell r="D524" t="str">
            <v xml:space="preserve">Martelete : Bosch :  -  perfurador/ rompedor elétrico 11316 </v>
          </cell>
          <cell r="E524" t="str">
            <v>h</v>
          </cell>
          <cell r="F524">
            <v>16.28</v>
          </cell>
          <cell r="G524">
            <v>15.36</v>
          </cell>
          <cell r="H524">
            <v>16.28</v>
          </cell>
          <cell r="I524">
            <v>15.36</v>
          </cell>
        </row>
        <row r="525">
          <cell r="C525" t="str">
            <v>E923</v>
          </cell>
          <cell r="D525" t="str">
            <v>Máquina Manual : Bosch : - lixadeira 1353-7"</v>
          </cell>
          <cell r="E525" t="str">
            <v>h</v>
          </cell>
          <cell r="F525">
            <v>1.07</v>
          </cell>
          <cell r="G525">
            <v>0</v>
          </cell>
          <cell r="H525">
            <v>1.07</v>
          </cell>
          <cell r="I525">
            <v>0</v>
          </cell>
        </row>
        <row r="526">
          <cell r="C526" t="str">
            <v>E924</v>
          </cell>
          <cell r="D526" t="str">
            <v>Equip. para Solda : Max Bantam : 2000 – transformador solda elétr. 250 amp</v>
          </cell>
          <cell r="E526" t="str">
            <v>h</v>
          </cell>
          <cell r="F526">
            <v>3.41</v>
          </cell>
          <cell r="G526">
            <v>0</v>
          </cell>
          <cell r="H526">
            <v>3.41</v>
          </cell>
          <cell r="I526">
            <v>0</v>
          </cell>
        </row>
        <row r="527">
          <cell r="C527" t="str">
            <v>E925</v>
          </cell>
          <cell r="D527" t="str">
            <v>Aplicador de Material Termoplástico : Elgimaq : - por extrusão</v>
          </cell>
          <cell r="E527" t="str">
            <v>h</v>
          </cell>
          <cell r="F527">
            <v>21.66</v>
          </cell>
          <cell r="G527">
            <v>0</v>
          </cell>
          <cell r="H527">
            <v>21.66</v>
          </cell>
          <cell r="I527">
            <v>0</v>
          </cell>
        </row>
        <row r="528">
          <cell r="C528" t="str">
            <v>E926</v>
          </cell>
          <cell r="D528" t="str">
            <v xml:space="preserve">Teodolito </v>
          </cell>
          <cell r="E528" t="str">
            <v>h</v>
          </cell>
          <cell r="F528">
            <v>10.92</v>
          </cell>
          <cell r="G528">
            <v>0</v>
          </cell>
          <cell r="H528">
            <v>10.92</v>
          </cell>
          <cell r="I528">
            <v>0</v>
          </cell>
        </row>
        <row r="529">
          <cell r="C529" t="str">
            <v>E927</v>
          </cell>
          <cell r="D529" t="str">
            <v>Nível</v>
          </cell>
          <cell r="E529" t="str">
            <v>h</v>
          </cell>
          <cell r="F529">
            <v>4.87</v>
          </cell>
          <cell r="G529">
            <v>0</v>
          </cell>
          <cell r="H529">
            <v>4.87</v>
          </cell>
          <cell r="I529">
            <v>0</v>
          </cell>
        </row>
        <row r="530">
          <cell r="C530" t="str">
            <v>E928</v>
          </cell>
          <cell r="D530" t="str">
            <v>Conj. Umbrella. mira, balisas, etc.</v>
          </cell>
          <cell r="E530" t="str">
            <v>h</v>
          </cell>
          <cell r="F530">
            <v>1.93</v>
          </cell>
          <cell r="G530">
            <v>0</v>
          </cell>
          <cell r="H530">
            <v>1.93</v>
          </cell>
          <cell r="I530">
            <v>0</v>
          </cell>
        </row>
        <row r="531">
          <cell r="C531" t="str">
            <v>E929</v>
          </cell>
          <cell r="D531" t="str">
            <v>Caminhão Munck</v>
          </cell>
          <cell r="E531" t="str">
            <v>h</v>
          </cell>
          <cell r="F531">
            <v>45</v>
          </cell>
          <cell r="G531">
            <v>0</v>
          </cell>
          <cell r="H531">
            <v>45</v>
          </cell>
          <cell r="I531">
            <v>0</v>
          </cell>
        </row>
        <row r="532">
          <cell r="C532">
            <v>30397</v>
          </cell>
          <cell r="D532" t="str">
            <v>LIEDHERR Cap. 50t</v>
          </cell>
          <cell r="E532" t="str">
            <v>h</v>
          </cell>
          <cell r="F532">
            <v>392</v>
          </cell>
          <cell r="G532">
            <v>0</v>
          </cell>
          <cell r="H532">
            <v>392</v>
          </cell>
          <cell r="I532">
            <v>0</v>
          </cell>
        </row>
        <row r="533">
          <cell r="C533">
            <v>30968</v>
          </cell>
          <cell r="D533" t="str">
            <v>Caminhão prancha.</v>
          </cell>
          <cell r="E533" t="str">
            <v>h</v>
          </cell>
          <cell r="F533">
            <v>90</v>
          </cell>
          <cell r="G533">
            <v>8.98</v>
          </cell>
          <cell r="H533">
            <v>90</v>
          </cell>
          <cell r="I533">
            <v>8.98</v>
          </cell>
        </row>
        <row r="535">
          <cell r="C535" t="str">
            <v>Cód.</v>
          </cell>
          <cell r="D535" t="str">
            <v>SERVIÇOS</v>
          </cell>
          <cell r="E535" t="str">
            <v>Und</v>
          </cell>
          <cell r="F535" t="str">
            <v>Prod.</v>
          </cell>
          <cell r="G535" t="str">
            <v>Improd.</v>
          </cell>
          <cell r="H535" t="str">
            <v>Prod.</v>
          </cell>
          <cell r="I535" t="str">
            <v>Improd.</v>
          </cell>
        </row>
        <row r="536">
          <cell r="C536" t="str">
            <v>1 A 01 603 01</v>
          </cell>
          <cell r="D536" t="str">
            <v>Argamassa cimento-areia 1:3</v>
          </cell>
          <cell r="E536" t="str">
            <v>m³</v>
          </cell>
        </row>
        <row r="537">
          <cell r="C537" t="str">
            <v>1 A 01 155 01</v>
          </cell>
          <cell r="D537" t="str">
            <v>Rachão e pedra-de-mão produzidos - (construção e restauração).</v>
          </cell>
          <cell r="E537" t="str">
            <v>m³</v>
          </cell>
        </row>
      </sheetData>
      <sheetData sheetId="5" refreshError="1">
        <row r="2">
          <cell r="C2" t="str">
            <v>COMPOSIÇÃO AUXILIAR</v>
          </cell>
        </row>
        <row r="9">
          <cell r="C9" t="str">
            <v>ORGÃO:</v>
          </cell>
          <cell r="H9" t="str">
            <v>EDITAL:</v>
          </cell>
        </row>
        <row r="10">
          <cell r="C10" t="str">
            <v>SECRETARIA DE TRANSPORTES - SETRA</v>
          </cell>
          <cell r="H10" t="str">
            <v>CONCORRÊNCIA Nº 063/2012 – CEL</v>
          </cell>
        </row>
        <row r="11">
          <cell r="C11" t="str">
            <v>RODOVIA:</v>
          </cell>
          <cell r="D11" t="str">
            <v>TRECHO:</v>
          </cell>
          <cell r="F11" t="str">
            <v>EXTENSÃO:</v>
          </cell>
          <cell r="H11" t="str">
            <v>DATA:</v>
          </cell>
        </row>
        <row r="12">
          <cell r="C12" t="str">
            <v>PE-310</v>
          </cell>
          <cell r="D12" t="str">
            <v>Entr. BR-232 (Custódia)/Iguaraci</v>
          </cell>
          <cell r="F12">
            <v>34</v>
          </cell>
          <cell r="H12">
            <v>41478</v>
          </cell>
        </row>
        <row r="13">
          <cell r="C13" t="str">
            <v>SERVIÇO:</v>
          </cell>
        </row>
        <row r="14">
          <cell r="C14" t="str">
            <v>Adequação da Implantaçãp e Pavimentação da Rodovia PE-310</v>
          </cell>
        </row>
        <row r="18">
          <cell r="A18" t="str">
            <v>1 A 00 301 00</v>
          </cell>
          <cell r="C18" t="str">
            <v>SERVIÇO:</v>
          </cell>
          <cell r="D18" t="str">
            <v>Fornecimento de Aço CA-25</v>
          </cell>
          <cell r="F18" t="str">
            <v>PRODUÇÃO DA EQUIPE - (C):</v>
          </cell>
          <cell r="J18">
            <v>1</v>
          </cell>
          <cell r="K18" t="str">
            <v>kg</v>
          </cell>
          <cell r="M18">
            <v>2.79</v>
          </cell>
        </row>
        <row r="19">
          <cell r="F19" t="str">
            <v>UNITÁRIO</v>
          </cell>
          <cell r="H19" t="str">
            <v>C. OPERACIONAL</v>
          </cell>
        </row>
        <row r="20">
          <cell r="C20" t="str">
            <v>ÍTEM</v>
          </cell>
          <cell r="D20" t="str">
            <v>E Q U I P A M E N T O</v>
          </cell>
          <cell r="E20" t="str">
            <v>QUANT.</v>
          </cell>
          <cell r="F20" t="str">
            <v>PROD</v>
          </cell>
          <cell r="G20" t="str">
            <v>IMPROD</v>
          </cell>
          <cell r="H20" t="str">
            <v>PROD</v>
          </cell>
          <cell r="I20" t="str">
            <v>IMPROD</v>
          </cell>
          <cell r="J20" t="str">
            <v>CUSTO HORÁRIO</v>
          </cell>
        </row>
        <row r="21">
          <cell r="D21">
            <v>0</v>
          </cell>
          <cell r="G21">
            <v>0</v>
          </cell>
          <cell r="H21">
            <v>0</v>
          </cell>
          <cell r="I21">
            <v>0</v>
          </cell>
          <cell r="J21">
            <v>0</v>
          </cell>
        </row>
        <row r="22">
          <cell r="D22">
            <v>0</v>
          </cell>
          <cell r="G22">
            <v>0</v>
          </cell>
          <cell r="H22">
            <v>0</v>
          </cell>
          <cell r="I22">
            <v>0</v>
          </cell>
          <cell r="J22">
            <v>0</v>
          </cell>
        </row>
        <row r="23">
          <cell r="D23">
            <v>0</v>
          </cell>
          <cell r="G23">
            <v>0</v>
          </cell>
          <cell r="H23">
            <v>0</v>
          </cell>
          <cell r="I23">
            <v>0</v>
          </cell>
          <cell r="J23">
            <v>0</v>
          </cell>
        </row>
        <row r="24">
          <cell r="D24">
            <v>0</v>
          </cell>
          <cell r="G24">
            <v>0</v>
          </cell>
          <cell r="H24">
            <v>0</v>
          </cell>
          <cell r="I24">
            <v>0</v>
          </cell>
          <cell r="J24">
            <v>0</v>
          </cell>
        </row>
        <row r="25">
          <cell r="D25">
            <v>0</v>
          </cell>
          <cell r="G25">
            <v>0</v>
          </cell>
          <cell r="H25">
            <v>0</v>
          </cell>
          <cell r="I25">
            <v>0</v>
          </cell>
          <cell r="J25">
            <v>0</v>
          </cell>
        </row>
        <row r="26">
          <cell r="D26">
            <v>0</v>
          </cell>
          <cell r="G26">
            <v>0</v>
          </cell>
          <cell r="H26">
            <v>0</v>
          </cell>
          <cell r="I26">
            <v>0</v>
          </cell>
          <cell r="J26">
            <v>0</v>
          </cell>
        </row>
        <row r="27">
          <cell r="D27">
            <v>0</v>
          </cell>
          <cell r="G27">
            <v>0</v>
          </cell>
          <cell r="H27">
            <v>0</v>
          </cell>
          <cell r="I27">
            <v>0</v>
          </cell>
          <cell r="J27">
            <v>0</v>
          </cell>
        </row>
        <row r="28">
          <cell r="F28" t="str">
            <v>CUSTO HORÁRIO DO EQUIPAMENTO - (A)</v>
          </cell>
          <cell r="J28">
            <v>0</v>
          </cell>
        </row>
        <row r="29">
          <cell r="C29" t="str">
            <v>ÍTEM</v>
          </cell>
          <cell r="D29" t="str">
            <v>M Ã O    D E   O B R A</v>
          </cell>
          <cell r="E29" t="str">
            <v>QUANT.</v>
          </cell>
          <cell r="F29" t="str">
            <v>SALÁRIO HORA</v>
          </cell>
          <cell r="J29" t="str">
            <v>CUSTO HORÁRIO</v>
          </cell>
        </row>
        <row r="30">
          <cell r="D30">
            <v>0</v>
          </cell>
          <cell r="F30">
            <v>0</v>
          </cell>
          <cell r="G30">
            <v>0</v>
          </cell>
          <cell r="H30">
            <v>0</v>
          </cell>
          <cell r="I30">
            <v>0</v>
          </cell>
          <cell r="J30">
            <v>0</v>
          </cell>
        </row>
        <row r="31">
          <cell r="D31">
            <v>0</v>
          </cell>
          <cell r="F31">
            <v>0</v>
          </cell>
          <cell r="G31">
            <v>0</v>
          </cell>
          <cell r="H31">
            <v>0</v>
          </cell>
          <cell r="I31">
            <v>0</v>
          </cell>
          <cell r="J31">
            <v>0</v>
          </cell>
        </row>
        <row r="32">
          <cell r="D32">
            <v>0</v>
          </cell>
          <cell r="F32">
            <v>0</v>
          </cell>
          <cell r="G32">
            <v>0</v>
          </cell>
          <cell r="H32">
            <v>0</v>
          </cell>
          <cell r="I32">
            <v>0</v>
          </cell>
          <cell r="J32">
            <v>0</v>
          </cell>
        </row>
        <row r="33">
          <cell r="D33">
            <v>0</v>
          </cell>
          <cell r="F33">
            <v>0</v>
          </cell>
          <cell r="G33">
            <v>0</v>
          </cell>
          <cell r="H33">
            <v>0</v>
          </cell>
          <cell r="I33">
            <v>0</v>
          </cell>
          <cell r="J33">
            <v>0</v>
          </cell>
        </row>
        <row r="34">
          <cell r="D34">
            <v>0</v>
          </cell>
          <cell r="F34">
            <v>0</v>
          </cell>
          <cell r="G34">
            <v>0</v>
          </cell>
          <cell r="H34">
            <v>0</v>
          </cell>
          <cell r="I34">
            <v>0</v>
          </cell>
          <cell r="J34">
            <v>0</v>
          </cell>
        </row>
        <row r="35">
          <cell r="F35" t="str">
            <v>CUSTO HORÁRIO DE MÃO DE OBRA - (B)</v>
          </cell>
          <cell r="J35">
            <v>0</v>
          </cell>
        </row>
        <row r="36">
          <cell r="F36" t="str">
            <v>FERRAMENTAS</v>
          </cell>
          <cell r="H36">
            <v>0.2051</v>
          </cell>
          <cell r="J36">
            <v>0</v>
          </cell>
        </row>
        <row r="37">
          <cell r="F37" t="str">
            <v>CUSTO HORÁRIO TOTAL - (A + B)</v>
          </cell>
          <cell r="J37">
            <v>0</v>
          </cell>
        </row>
        <row r="38">
          <cell r="F38" t="str">
            <v>CUSTO UNITÁRIO DE EXECUÇÃO - (D)</v>
          </cell>
          <cell r="J38">
            <v>0</v>
          </cell>
        </row>
        <row r="39">
          <cell r="C39" t="str">
            <v>ÍTEM</v>
          </cell>
          <cell r="D39" t="str">
            <v>M A T E R I A L</v>
          </cell>
          <cell r="E39" t="str">
            <v>UNID</v>
          </cell>
          <cell r="F39" t="str">
            <v>CONSUMO</v>
          </cell>
          <cell r="H39" t="str">
            <v xml:space="preserve"> PREÇO UNITÁRIO</v>
          </cell>
          <cell r="J39" t="str">
            <v>CUSTO UNITÁRIO</v>
          </cell>
        </row>
        <row r="40">
          <cell r="C40" t="str">
            <v>AM01</v>
          </cell>
          <cell r="D40" t="str">
            <v>Aço D=4,2 mm CA 25</v>
          </cell>
          <cell r="E40" t="str">
            <v>kg</v>
          </cell>
          <cell r="F40">
            <v>0.33329999999999999</v>
          </cell>
          <cell r="H40">
            <v>2.77</v>
          </cell>
          <cell r="I40" t="e">
            <v>#N/A</v>
          </cell>
          <cell r="J40">
            <v>0.92</v>
          </cell>
        </row>
        <row r="41">
          <cell r="C41" t="str">
            <v>AM02</v>
          </cell>
          <cell r="D41" t="str">
            <v>Aço D=6,3 mm CA 25</v>
          </cell>
          <cell r="E41" t="str">
            <v>kg</v>
          </cell>
          <cell r="F41">
            <v>0.33329999999999999</v>
          </cell>
          <cell r="H41">
            <v>2.93</v>
          </cell>
          <cell r="J41">
            <v>0.97</v>
          </cell>
        </row>
        <row r="42">
          <cell r="C42" t="str">
            <v>AM03</v>
          </cell>
          <cell r="D42" t="str">
            <v>Aço D=10 mm CA 25</v>
          </cell>
          <cell r="E42" t="str">
            <v>kg</v>
          </cell>
          <cell r="F42">
            <v>0.33329999999999999</v>
          </cell>
          <cell r="H42">
            <v>2.73</v>
          </cell>
          <cell r="J42">
            <v>0.9</v>
          </cell>
        </row>
        <row r="43">
          <cell r="D43">
            <v>0</v>
          </cell>
          <cell r="E43">
            <v>0</v>
          </cell>
          <cell r="J43">
            <v>0</v>
          </cell>
        </row>
        <row r="44">
          <cell r="D44">
            <v>0</v>
          </cell>
          <cell r="E44">
            <v>0</v>
          </cell>
          <cell r="J44">
            <v>0</v>
          </cell>
        </row>
        <row r="45">
          <cell r="F45" t="str">
            <v>CUSTO TOTAL DE MATERIAL - (E)</v>
          </cell>
          <cell r="J45">
            <v>2.79</v>
          </cell>
        </row>
        <row r="46">
          <cell r="C46" t="str">
            <v>CODIGO</v>
          </cell>
          <cell r="D46" t="str">
            <v>ATIVIDADES AUXILIARES</v>
          </cell>
          <cell r="E46" t="str">
            <v>UNID</v>
          </cell>
          <cell r="F46" t="str">
            <v>QUANTIDADE</v>
          </cell>
          <cell r="H46" t="str">
            <v xml:space="preserve"> PREÇO UNITÁRIO</v>
          </cell>
          <cell r="J46" t="str">
            <v>CUSTO UNITÁRIO</v>
          </cell>
        </row>
        <row r="47">
          <cell r="D47">
            <v>0</v>
          </cell>
          <cell r="E47">
            <v>0</v>
          </cell>
          <cell r="H47">
            <v>0</v>
          </cell>
          <cell r="J47">
            <v>0</v>
          </cell>
        </row>
        <row r="48">
          <cell r="D48">
            <v>0</v>
          </cell>
          <cell r="E48">
            <v>0</v>
          </cell>
          <cell r="H48">
            <v>0</v>
          </cell>
          <cell r="J48">
            <v>0</v>
          </cell>
        </row>
        <row r="49">
          <cell r="D49">
            <v>0</v>
          </cell>
          <cell r="E49">
            <v>0</v>
          </cell>
          <cell r="H49">
            <v>0</v>
          </cell>
          <cell r="J49">
            <v>0</v>
          </cell>
        </row>
        <row r="50">
          <cell r="D50">
            <v>0</v>
          </cell>
          <cell r="E50">
            <v>0</v>
          </cell>
          <cell r="H50">
            <v>0</v>
          </cell>
          <cell r="J50">
            <v>0</v>
          </cell>
        </row>
        <row r="51">
          <cell r="D51">
            <v>0</v>
          </cell>
          <cell r="E51">
            <v>0</v>
          </cell>
          <cell r="H51">
            <v>0</v>
          </cell>
          <cell r="J51">
            <v>0</v>
          </cell>
        </row>
        <row r="52">
          <cell r="C52" t="str">
            <v>OBSERVAÇÕES:</v>
          </cell>
          <cell r="F52" t="str">
            <v>CUSTO ATIVIDADES AUXILIARES - (F)</v>
          </cell>
          <cell r="J52">
            <v>0</v>
          </cell>
        </row>
        <row r="53">
          <cell r="F53" t="str">
            <v>CUSTO UNITÁRIO DIRETO TOTAL</v>
          </cell>
          <cell r="J53">
            <v>2.79</v>
          </cell>
        </row>
        <row r="54">
          <cell r="F54" t="str">
            <v xml:space="preserve">BONIFICAÇÃO </v>
          </cell>
          <cell r="H54">
            <v>0</v>
          </cell>
          <cell r="J54">
            <v>0</v>
          </cell>
        </row>
        <row r="55">
          <cell r="F55" t="str">
            <v>PREÇO UNITÁRIO  TOTAL</v>
          </cell>
          <cell r="J55">
            <v>2.79</v>
          </cell>
        </row>
        <row r="59">
          <cell r="A59" t="str">
            <v>1 A 00 302 00</v>
          </cell>
          <cell r="C59" t="str">
            <v>SERVIÇO:</v>
          </cell>
          <cell r="D59" t="str">
            <v>Fornecimento de Aço CA-50</v>
          </cell>
          <cell r="F59" t="str">
            <v>PRODUÇÃO DA EQUIPE - (C):</v>
          </cell>
          <cell r="J59">
            <v>1</v>
          </cell>
          <cell r="K59" t="str">
            <v>kg</v>
          </cell>
          <cell r="M59">
            <v>2.82</v>
          </cell>
        </row>
        <row r="60">
          <cell r="F60" t="str">
            <v>UNITÁRIO</v>
          </cell>
          <cell r="H60" t="str">
            <v>C. OPERACIONAL</v>
          </cell>
        </row>
        <row r="61">
          <cell r="C61" t="str">
            <v>ÍTEM</v>
          </cell>
          <cell r="D61" t="str">
            <v>E Q U I P A M E N T O</v>
          </cell>
          <cell r="E61" t="str">
            <v>QUANT.</v>
          </cell>
          <cell r="F61" t="str">
            <v>PROD</v>
          </cell>
          <cell r="G61" t="str">
            <v>IMPROD</v>
          </cell>
          <cell r="H61" t="str">
            <v>PROD</v>
          </cell>
          <cell r="I61" t="str">
            <v>IMPROD</v>
          </cell>
          <cell r="J61" t="str">
            <v>CUSTO HORÁRIO</v>
          </cell>
        </row>
        <row r="62">
          <cell r="D62">
            <v>0</v>
          </cell>
          <cell r="G62">
            <v>0</v>
          </cell>
          <cell r="H62">
            <v>0</v>
          </cell>
          <cell r="I62">
            <v>0</v>
          </cell>
          <cell r="J62">
            <v>0</v>
          </cell>
        </row>
        <row r="63">
          <cell r="D63">
            <v>0</v>
          </cell>
          <cell r="G63">
            <v>0</v>
          </cell>
          <cell r="H63">
            <v>0</v>
          </cell>
          <cell r="I63">
            <v>0</v>
          </cell>
          <cell r="J63">
            <v>0</v>
          </cell>
        </row>
        <row r="64">
          <cell r="D64">
            <v>0</v>
          </cell>
          <cell r="G64">
            <v>0</v>
          </cell>
          <cell r="H64">
            <v>0</v>
          </cell>
          <cell r="I64">
            <v>0</v>
          </cell>
          <cell r="J64">
            <v>0</v>
          </cell>
        </row>
        <row r="65">
          <cell r="D65">
            <v>0</v>
          </cell>
          <cell r="G65">
            <v>0</v>
          </cell>
          <cell r="H65">
            <v>0</v>
          </cell>
          <cell r="I65">
            <v>0</v>
          </cell>
          <cell r="J65">
            <v>0</v>
          </cell>
        </row>
        <row r="66">
          <cell r="D66">
            <v>0</v>
          </cell>
          <cell r="G66">
            <v>0</v>
          </cell>
          <cell r="H66">
            <v>0</v>
          </cell>
          <cell r="I66">
            <v>0</v>
          </cell>
          <cell r="J66">
            <v>0</v>
          </cell>
        </row>
        <row r="67">
          <cell r="D67">
            <v>0</v>
          </cell>
          <cell r="G67">
            <v>0</v>
          </cell>
          <cell r="H67">
            <v>0</v>
          </cell>
          <cell r="I67">
            <v>0</v>
          </cell>
          <cell r="J67">
            <v>0</v>
          </cell>
        </row>
        <row r="68">
          <cell r="D68">
            <v>0</v>
          </cell>
          <cell r="G68">
            <v>0</v>
          </cell>
          <cell r="H68">
            <v>0</v>
          </cell>
          <cell r="I68">
            <v>0</v>
          </cell>
          <cell r="J68">
            <v>0</v>
          </cell>
        </row>
        <row r="69">
          <cell r="F69" t="str">
            <v>CUSTO HORÁRIO DO EQUIPAMENTO - (A)</v>
          </cell>
          <cell r="J69">
            <v>0</v>
          </cell>
        </row>
        <row r="70">
          <cell r="C70" t="str">
            <v>ÍTEM</v>
          </cell>
          <cell r="D70" t="str">
            <v>M Ã O    D E   O B R A</v>
          </cell>
          <cell r="E70" t="str">
            <v>QUANT.</v>
          </cell>
          <cell r="F70" t="str">
            <v>SALÁRIO HORA</v>
          </cell>
          <cell r="J70" t="str">
            <v>CUSTO HORÁRIO</v>
          </cell>
        </row>
        <row r="71">
          <cell r="D71">
            <v>0</v>
          </cell>
          <cell r="F71">
            <v>0</v>
          </cell>
          <cell r="G71">
            <v>0</v>
          </cell>
          <cell r="H71">
            <v>0</v>
          </cell>
          <cell r="I71">
            <v>0</v>
          </cell>
          <cell r="J71">
            <v>0</v>
          </cell>
        </row>
        <row r="72">
          <cell r="D72">
            <v>0</v>
          </cell>
          <cell r="F72">
            <v>0</v>
          </cell>
          <cell r="G72">
            <v>0</v>
          </cell>
          <cell r="H72">
            <v>0</v>
          </cell>
          <cell r="I72">
            <v>0</v>
          </cell>
          <cell r="J72">
            <v>0</v>
          </cell>
        </row>
        <row r="73">
          <cell r="D73">
            <v>0</v>
          </cell>
          <cell r="F73">
            <v>0</v>
          </cell>
          <cell r="G73">
            <v>0</v>
          </cell>
          <cell r="H73">
            <v>0</v>
          </cell>
          <cell r="I73">
            <v>0</v>
          </cell>
          <cell r="J73">
            <v>0</v>
          </cell>
        </row>
        <row r="74">
          <cell r="D74">
            <v>0</v>
          </cell>
          <cell r="F74">
            <v>0</v>
          </cell>
          <cell r="G74">
            <v>0</v>
          </cell>
          <cell r="H74">
            <v>0</v>
          </cell>
          <cell r="I74">
            <v>0</v>
          </cell>
          <cell r="J74">
            <v>0</v>
          </cell>
        </row>
        <row r="75">
          <cell r="D75">
            <v>0</v>
          </cell>
          <cell r="F75">
            <v>0</v>
          </cell>
          <cell r="G75">
            <v>0</v>
          </cell>
          <cell r="H75">
            <v>0</v>
          </cell>
          <cell r="I75">
            <v>0</v>
          </cell>
          <cell r="J75">
            <v>0</v>
          </cell>
        </row>
        <row r="76">
          <cell r="F76" t="str">
            <v>CUSTO HORÁRIO DE MÃO DE OBRA - (B)</v>
          </cell>
          <cell r="J76">
            <v>0</v>
          </cell>
        </row>
        <row r="77">
          <cell r="F77" t="str">
            <v>FERRAMENTAS</v>
          </cell>
          <cell r="H77">
            <v>0.2051</v>
          </cell>
          <cell r="J77">
            <v>0</v>
          </cell>
        </row>
        <row r="78">
          <cell r="F78" t="str">
            <v>CUSTO HORÁRIO TOTAL - (A + B)</v>
          </cell>
          <cell r="J78">
            <v>0</v>
          </cell>
        </row>
        <row r="79">
          <cell r="F79" t="str">
            <v>CUSTO UNITÁRIO DE EXECUÇÃO - (D)</v>
          </cell>
          <cell r="J79">
            <v>0</v>
          </cell>
        </row>
        <row r="80">
          <cell r="C80" t="str">
            <v>ÍTEM</v>
          </cell>
          <cell r="D80" t="str">
            <v>M A T E R I A L</v>
          </cell>
          <cell r="E80" t="str">
            <v>UNID</v>
          </cell>
          <cell r="F80" t="str">
            <v>CONSUMO</v>
          </cell>
          <cell r="H80" t="str">
            <v xml:space="preserve"> PREÇO UNITÁRIO</v>
          </cell>
          <cell r="J80" t="str">
            <v>CUSTO UNITÁRIO</v>
          </cell>
        </row>
        <row r="81">
          <cell r="C81" t="str">
            <v>AM04</v>
          </cell>
          <cell r="D81" t="str">
            <v>Aço D=6,3 mm CA 50</v>
          </cell>
          <cell r="E81" t="str">
            <v>kg</v>
          </cell>
          <cell r="F81">
            <v>0.5</v>
          </cell>
          <cell r="H81">
            <v>2.93</v>
          </cell>
          <cell r="I81" t="e">
            <v>#N/A</v>
          </cell>
          <cell r="J81">
            <v>1.46</v>
          </cell>
        </row>
        <row r="82">
          <cell r="C82" t="str">
            <v>AM05</v>
          </cell>
          <cell r="D82" t="str">
            <v>Aço D=10 mm CA 50</v>
          </cell>
          <cell r="E82" t="str">
            <v>kg</v>
          </cell>
          <cell r="F82">
            <v>0.5</v>
          </cell>
          <cell r="H82">
            <v>2.73</v>
          </cell>
          <cell r="J82">
            <v>1.36</v>
          </cell>
        </row>
        <row r="83">
          <cell r="D83">
            <v>0</v>
          </cell>
          <cell r="E83">
            <v>0</v>
          </cell>
          <cell r="J83">
            <v>0</v>
          </cell>
        </row>
        <row r="84">
          <cell r="D84">
            <v>0</v>
          </cell>
          <cell r="E84">
            <v>0</v>
          </cell>
          <cell r="J84">
            <v>0</v>
          </cell>
        </row>
        <row r="85">
          <cell r="D85">
            <v>0</v>
          </cell>
          <cell r="E85">
            <v>0</v>
          </cell>
          <cell r="J85">
            <v>0</v>
          </cell>
        </row>
        <row r="86">
          <cell r="F86" t="str">
            <v>CUSTO TOTAL DE MATERIAL - (E)</v>
          </cell>
          <cell r="J86">
            <v>2.82</v>
          </cell>
        </row>
        <row r="87">
          <cell r="C87" t="str">
            <v>CODIGO</v>
          </cell>
          <cell r="D87" t="str">
            <v>ATIVIDADES AUXILIARES</v>
          </cell>
          <cell r="E87" t="str">
            <v>UNID</v>
          </cell>
          <cell r="F87" t="str">
            <v>QUANTIDADE</v>
          </cell>
          <cell r="H87" t="str">
            <v xml:space="preserve"> PREÇO UNITÁRIO</v>
          </cell>
          <cell r="J87" t="str">
            <v>CUSTO UNITÁRIO</v>
          </cell>
        </row>
        <row r="88">
          <cell r="D88">
            <v>0</v>
          </cell>
          <cell r="E88">
            <v>0</v>
          </cell>
          <cell r="H88">
            <v>0</v>
          </cell>
          <cell r="J88">
            <v>0</v>
          </cell>
        </row>
        <row r="89">
          <cell r="D89">
            <v>0</v>
          </cell>
          <cell r="E89">
            <v>0</v>
          </cell>
          <cell r="H89">
            <v>0</v>
          </cell>
          <cell r="J89">
            <v>0</v>
          </cell>
        </row>
        <row r="90">
          <cell r="D90">
            <v>0</v>
          </cell>
          <cell r="E90">
            <v>0</v>
          </cell>
          <cell r="H90">
            <v>0</v>
          </cell>
          <cell r="J90">
            <v>0</v>
          </cell>
        </row>
        <row r="91">
          <cell r="D91">
            <v>0</v>
          </cell>
          <cell r="E91">
            <v>0</v>
          </cell>
          <cell r="H91">
            <v>0</v>
          </cell>
          <cell r="J91">
            <v>0</v>
          </cell>
        </row>
        <row r="92">
          <cell r="D92">
            <v>0</v>
          </cell>
          <cell r="E92">
            <v>0</v>
          </cell>
          <cell r="H92">
            <v>0</v>
          </cell>
          <cell r="J92">
            <v>0</v>
          </cell>
        </row>
        <row r="93">
          <cell r="C93" t="str">
            <v>OBSERVAÇÕES:</v>
          </cell>
          <cell r="F93" t="str">
            <v>CUSTO ATIVIDADES AUXILIARES - (F)</v>
          </cell>
          <cell r="J93">
            <v>0</v>
          </cell>
        </row>
        <row r="94">
          <cell r="F94" t="str">
            <v>CUSTO UNITÁRIO DIRETO TOTAL</v>
          </cell>
          <cell r="J94">
            <v>2.82</v>
          </cell>
        </row>
        <row r="95">
          <cell r="F95" t="str">
            <v xml:space="preserve">BONIFICAÇÃO </v>
          </cell>
          <cell r="H95">
            <v>0</v>
          </cell>
          <cell r="J95">
            <v>0</v>
          </cell>
        </row>
        <row r="96">
          <cell r="F96" t="str">
            <v>PREÇO UNITÁRIO  TOTAL</v>
          </cell>
          <cell r="J96">
            <v>2.82</v>
          </cell>
        </row>
        <row r="100">
          <cell r="A100" t="str">
            <v>1 A 00 303 00</v>
          </cell>
          <cell r="C100" t="str">
            <v>SERVIÇO:</v>
          </cell>
          <cell r="D100" t="str">
            <v>Fornecimento de Aço CA-60</v>
          </cell>
          <cell r="F100" t="str">
            <v>PRODUÇÃO DA EQUIPE - (C):</v>
          </cell>
          <cell r="J100">
            <v>1</v>
          </cell>
          <cell r="K100" t="str">
            <v>kg</v>
          </cell>
          <cell r="M100">
            <v>2.97</v>
          </cell>
        </row>
        <row r="101">
          <cell r="F101" t="str">
            <v>UNITÁRIO</v>
          </cell>
          <cell r="H101" t="str">
            <v>C. OPERACIONAL</v>
          </cell>
        </row>
        <row r="102">
          <cell r="C102" t="str">
            <v>ÍTEM</v>
          </cell>
          <cell r="D102" t="str">
            <v>E Q U I P A M E N T O</v>
          </cell>
          <cell r="E102" t="str">
            <v>QUANT.</v>
          </cell>
          <cell r="F102" t="str">
            <v>PROD</v>
          </cell>
          <cell r="G102" t="str">
            <v>IMPROD</v>
          </cell>
          <cell r="H102" t="str">
            <v>PROD</v>
          </cell>
          <cell r="I102" t="str">
            <v>IMPROD</v>
          </cell>
          <cell r="J102" t="str">
            <v>CUSTO HORÁRIO</v>
          </cell>
        </row>
        <row r="103">
          <cell r="D103">
            <v>0</v>
          </cell>
          <cell r="G103">
            <v>0</v>
          </cell>
          <cell r="H103">
            <v>0</v>
          </cell>
          <cell r="I103">
            <v>0</v>
          </cell>
          <cell r="J103">
            <v>0</v>
          </cell>
        </row>
        <row r="104">
          <cell r="D104">
            <v>0</v>
          </cell>
          <cell r="G104">
            <v>0</v>
          </cell>
          <cell r="H104">
            <v>0</v>
          </cell>
          <cell r="I104">
            <v>0</v>
          </cell>
          <cell r="J104">
            <v>0</v>
          </cell>
        </row>
        <row r="105">
          <cell r="D105">
            <v>0</v>
          </cell>
          <cell r="G105">
            <v>0</v>
          </cell>
          <cell r="H105">
            <v>0</v>
          </cell>
          <cell r="I105">
            <v>0</v>
          </cell>
          <cell r="J105">
            <v>0</v>
          </cell>
        </row>
        <row r="106">
          <cell r="D106">
            <v>0</v>
          </cell>
          <cell r="G106">
            <v>0</v>
          </cell>
          <cell r="H106">
            <v>0</v>
          </cell>
          <cell r="I106">
            <v>0</v>
          </cell>
          <cell r="J106">
            <v>0</v>
          </cell>
        </row>
        <row r="107">
          <cell r="D107">
            <v>0</v>
          </cell>
          <cell r="G107">
            <v>0</v>
          </cell>
          <cell r="H107">
            <v>0</v>
          </cell>
          <cell r="I107">
            <v>0</v>
          </cell>
          <cell r="J107">
            <v>0</v>
          </cell>
        </row>
        <row r="108">
          <cell r="F108" t="str">
            <v>CUSTO HORÁRIO DO EQUIPAMENTO - (A)</v>
          </cell>
          <cell r="J108">
            <v>0</v>
          </cell>
        </row>
        <row r="109">
          <cell r="C109" t="str">
            <v>ÍTEM</v>
          </cell>
          <cell r="D109" t="str">
            <v>M Ã O    D E   O B R A</v>
          </cell>
          <cell r="E109" t="str">
            <v>QUANT.</v>
          </cell>
          <cell r="F109" t="str">
            <v>SALÁRIO HORA</v>
          </cell>
          <cell r="J109" t="str">
            <v>CUSTO HORÁRIO</v>
          </cell>
        </row>
        <row r="110">
          <cell r="D110">
            <v>0</v>
          </cell>
          <cell r="F110">
            <v>0</v>
          </cell>
          <cell r="G110">
            <v>0</v>
          </cell>
          <cell r="H110">
            <v>0</v>
          </cell>
          <cell r="I110">
            <v>0</v>
          </cell>
          <cell r="J110">
            <v>0</v>
          </cell>
        </row>
        <row r="111">
          <cell r="D111">
            <v>0</v>
          </cell>
          <cell r="F111">
            <v>0</v>
          </cell>
          <cell r="G111">
            <v>0</v>
          </cell>
          <cell r="H111">
            <v>0</v>
          </cell>
          <cell r="I111">
            <v>0</v>
          </cell>
          <cell r="J111">
            <v>0</v>
          </cell>
        </row>
        <row r="112">
          <cell r="D112">
            <v>0</v>
          </cell>
          <cell r="F112">
            <v>0</v>
          </cell>
          <cell r="G112">
            <v>0</v>
          </cell>
          <cell r="H112">
            <v>0</v>
          </cell>
          <cell r="I112">
            <v>0</v>
          </cell>
          <cell r="J112">
            <v>0</v>
          </cell>
        </row>
        <row r="113">
          <cell r="D113">
            <v>0</v>
          </cell>
          <cell r="F113">
            <v>0</v>
          </cell>
          <cell r="G113">
            <v>0</v>
          </cell>
          <cell r="H113">
            <v>0</v>
          </cell>
          <cell r="I113">
            <v>0</v>
          </cell>
          <cell r="J113">
            <v>0</v>
          </cell>
        </row>
        <row r="114">
          <cell r="D114">
            <v>0</v>
          </cell>
          <cell r="F114">
            <v>0</v>
          </cell>
          <cell r="G114">
            <v>0</v>
          </cell>
          <cell r="H114">
            <v>0</v>
          </cell>
          <cell r="I114">
            <v>0</v>
          </cell>
          <cell r="J114">
            <v>0</v>
          </cell>
        </row>
        <row r="115">
          <cell r="F115" t="str">
            <v>CUSTO HORÁRIO DE MÃO DE OBRA - (B)</v>
          </cell>
          <cell r="J115">
            <v>0</v>
          </cell>
        </row>
        <row r="116">
          <cell r="F116" t="str">
            <v>FERRAMENTAS</v>
          </cell>
          <cell r="H116">
            <v>0.05</v>
          </cell>
          <cell r="J116">
            <v>0</v>
          </cell>
        </row>
        <row r="117">
          <cell r="F117" t="str">
            <v>CUSTO HORÁRIO TOTAL - (A + B)</v>
          </cell>
          <cell r="J117">
            <v>0</v>
          </cell>
        </row>
        <row r="118">
          <cell r="F118" t="str">
            <v>CUSTO UNITÁRIO DE EXECUÇÃO - (D)</v>
          </cell>
          <cell r="J118">
            <v>0</v>
          </cell>
        </row>
        <row r="119">
          <cell r="C119" t="str">
            <v>ÍTEM</v>
          </cell>
          <cell r="D119" t="str">
            <v>M A T E R I A L</v>
          </cell>
          <cell r="E119" t="str">
            <v>UNID</v>
          </cell>
          <cell r="F119" t="str">
            <v>CONSUMO</v>
          </cell>
          <cell r="H119" t="str">
            <v xml:space="preserve"> PREÇO UNITÁRIO</v>
          </cell>
          <cell r="J119" t="str">
            <v>CUSTO UNITÁRIO</v>
          </cell>
        </row>
        <row r="120">
          <cell r="C120" t="str">
            <v>AM06</v>
          </cell>
          <cell r="D120" t="str">
            <v>Aço D=4,2 mm CA 60</v>
          </cell>
          <cell r="E120" t="str">
            <v>kg</v>
          </cell>
          <cell r="F120">
            <v>0.33329999999999999</v>
          </cell>
          <cell r="H120">
            <v>2.77</v>
          </cell>
          <cell r="I120">
            <v>0</v>
          </cell>
          <cell r="J120">
            <v>0.92</v>
          </cell>
        </row>
        <row r="121">
          <cell r="C121" t="str">
            <v>AM07</v>
          </cell>
          <cell r="D121" t="str">
            <v>Aço D=5,0 mm CA 60</v>
          </cell>
          <cell r="E121" t="str">
            <v>kg</v>
          </cell>
          <cell r="F121">
            <v>0.33329999999999999</v>
          </cell>
          <cell r="H121">
            <v>2.77</v>
          </cell>
          <cell r="I121">
            <v>0</v>
          </cell>
          <cell r="J121">
            <v>0.92</v>
          </cell>
        </row>
        <row r="122">
          <cell r="C122" t="str">
            <v>AM08</v>
          </cell>
          <cell r="D122" t="str">
            <v>Aço D=6,0 mm CA 60</v>
          </cell>
          <cell r="E122" t="str">
            <v>kg</v>
          </cell>
          <cell r="F122">
            <v>0.33339999999999997</v>
          </cell>
          <cell r="H122">
            <v>3.4</v>
          </cell>
          <cell r="I122">
            <v>0</v>
          </cell>
          <cell r="J122">
            <v>1.1299999999999999</v>
          </cell>
        </row>
        <row r="123">
          <cell r="D123">
            <v>0</v>
          </cell>
          <cell r="E123">
            <v>0</v>
          </cell>
          <cell r="H123">
            <v>0</v>
          </cell>
          <cell r="I123">
            <v>0</v>
          </cell>
          <cell r="J123">
            <v>0</v>
          </cell>
        </row>
        <row r="124">
          <cell r="D124">
            <v>0</v>
          </cell>
          <cell r="E124">
            <v>0</v>
          </cell>
          <cell r="H124">
            <v>0</v>
          </cell>
          <cell r="I124">
            <v>0</v>
          </cell>
          <cell r="J124">
            <v>0</v>
          </cell>
        </row>
        <row r="125">
          <cell r="F125" t="str">
            <v>CUSTO TOTAL DE MATERIAL - (E)</v>
          </cell>
          <cell r="J125">
            <v>2.97</v>
          </cell>
        </row>
        <row r="126">
          <cell r="C126" t="str">
            <v>CODIGO</v>
          </cell>
          <cell r="D126" t="str">
            <v>ATIVIDADES AUXILIARES</v>
          </cell>
          <cell r="E126" t="str">
            <v>UNID</v>
          </cell>
          <cell r="F126" t="str">
            <v>QUANTIDADE</v>
          </cell>
          <cell r="H126" t="str">
            <v xml:space="preserve"> PREÇO UNITÁRIO</v>
          </cell>
          <cell r="J126" t="str">
            <v>CUSTO UNITÁRIO</v>
          </cell>
        </row>
        <row r="127">
          <cell r="D127">
            <v>0</v>
          </cell>
          <cell r="E127">
            <v>0</v>
          </cell>
          <cell r="H127">
            <v>0</v>
          </cell>
          <cell r="J127">
            <v>0</v>
          </cell>
        </row>
        <row r="128">
          <cell r="D128">
            <v>0</v>
          </cell>
          <cell r="E128">
            <v>0</v>
          </cell>
          <cell r="H128">
            <v>0</v>
          </cell>
          <cell r="J128">
            <v>0</v>
          </cell>
        </row>
        <row r="129">
          <cell r="D129">
            <v>0</v>
          </cell>
          <cell r="E129">
            <v>0</v>
          </cell>
          <cell r="H129">
            <v>0</v>
          </cell>
          <cell r="J129">
            <v>0</v>
          </cell>
        </row>
        <row r="130">
          <cell r="D130">
            <v>0</v>
          </cell>
          <cell r="E130">
            <v>0</v>
          </cell>
          <cell r="H130">
            <v>0</v>
          </cell>
          <cell r="J130">
            <v>0</v>
          </cell>
        </row>
        <row r="131">
          <cell r="D131">
            <v>0</v>
          </cell>
          <cell r="E131">
            <v>0</v>
          </cell>
          <cell r="H131">
            <v>0</v>
          </cell>
          <cell r="J131">
            <v>0</v>
          </cell>
        </row>
        <row r="132">
          <cell r="C132" t="str">
            <v>OBSERVAÇÕES:</v>
          </cell>
          <cell r="F132" t="str">
            <v>CUSTO ATIVIDADES AUXILIARES - (F)</v>
          </cell>
          <cell r="J132">
            <v>0</v>
          </cell>
        </row>
        <row r="133">
          <cell r="F133" t="str">
            <v>CUSTO UNITÁRIO DIRETO TOTAL</v>
          </cell>
          <cell r="J133">
            <v>2.97</v>
          </cell>
        </row>
        <row r="134">
          <cell r="F134" t="str">
            <v xml:space="preserve">BONIFICAÇÃO </v>
          </cell>
          <cell r="H134">
            <v>0</v>
          </cell>
          <cell r="J134">
            <v>0</v>
          </cell>
        </row>
        <row r="135">
          <cell r="F135" t="str">
            <v>PREÇO UNITÁRIO  TOTAL</v>
          </cell>
          <cell r="J135">
            <v>2.97</v>
          </cell>
        </row>
        <row r="139">
          <cell r="A139" t="str">
            <v>1 A 00 716 00</v>
          </cell>
          <cell r="C139" t="str">
            <v>SERVIÇO:</v>
          </cell>
          <cell r="D139" t="str">
            <v>Areia comercial</v>
          </cell>
          <cell r="F139" t="str">
            <v>PRODUÇÃO DA EQUIPE - (C):</v>
          </cell>
          <cell r="J139">
            <v>1</v>
          </cell>
          <cell r="K139" t="str">
            <v>m³</v>
          </cell>
          <cell r="M139">
            <v>60</v>
          </cell>
        </row>
        <row r="140">
          <cell r="F140" t="str">
            <v>UNITÁRIO</v>
          </cell>
          <cell r="H140" t="str">
            <v>C. OPERACIONAL</v>
          </cell>
        </row>
        <row r="141">
          <cell r="C141" t="str">
            <v>ÍTEM</v>
          </cell>
          <cell r="D141" t="str">
            <v>E Q U I P A M E N T O</v>
          </cell>
          <cell r="E141" t="str">
            <v>QUANT.</v>
          </cell>
          <cell r="F141" t="str">
            <v>PROD</v>
          </cell>
          <cell r="G141" t="str">
            <v>IMPROD</v>
          </cell>
          <cell r="H141" t="str">
            <v>PROD</v>
          </cell>
          <cell r="I141" t="str">
            <v>IMPROD</v>
          </cell>
          <cell r="J141" t="str">
            <v>CUSTO HORÁRIO</v>
          </cell>
        </row>
        <row r="142">
          <cell r="D142">
            <v>0</v>
          </cell>
          <cell r="G142">
            <v>0</v>
          </cell>
          <cell r="H142">
            <v>0</v>
          </cell>
          <cell r="I142">
            <v>0</v>
          </cell>
          <cell r="J142">
            <v>0</v>
          </cell>
        </row>
        <row r="143">
          <cell r="D143">
            <v>0</v>
          </cell>
          <cell r="G143">
            <v>0</v>
          </cell>
          <cell r="H143">
            <v>0</v>
          </cell>
          <cell r="I143">
            <v>0</v>
          </cell>
          <cell r="J143">
            <v>0</v>
          </cell>
        </row>
        <row r="144">
          <cell r="D144">
            <v>0</v>
          </cell>
          <cell r="G144">
            <v>0</v>
          </cell>
          <cell r="H144">
            <v>0</v>
          </cell>
          <cell r="I144">
            <v>0</v>
          </cell>
          <cell r="J144">
            <v>0</v>
          </cell>
        </row>
        <row r="145">
          <cell r="D145">
            <v>0</v>
          </cell>
          <cell r="G145">
            <v>0</v>
          </cell>
          <cell r="H145">
            <v>0</v>
          </cell>
          <cell r="I145">
            <v>0</v>
          </cell>
          <cell r="J145">
            <v>0</v>
          </cell>
        </row>
        <row r="146">
          <cell r="D146">
            <v>0</v>
          </cell>
          <cell r="G146">
            <v>0</v>
          </cell>
          <cell r="H146">
            <v>0</v>
          </cell>
          <cell r="I146">
            <v>0</v>
          </cell>
          <cell r="J146">
            <v>0</v>
          </cell>
        </row>
        <row r="147">
          <cell r="D147">
            <v>0</v>
          </cell>
          <cell r="G147">
            <v>0</v>
          </cell>
          <cell r="H147">
            <v>0</v>
          </cell>
          <cell r="I147">
            <v>0</v>
          </cell>
          <cell r="J147">
            <v>0</v>
          </cell>
        </row>
        <row r="148">
          <cell r="D148">
            <v>0</v>
          </cell>
          <cell r="G148">
            <v>0</v>
          </cell>
          <cell r="H148">
            <v>0</v>
          </cell>
          <cell r="I148">
            <v>0</v>
          </cell>
          <cell r="J148">
            <v>0</v>
          </cell>
        </row>
        <row r="149">
          <cell r="F149" t="str">
            <v>CUSTO HORÁRIO DO EQUIPAMENTO - (A)</v>
          </cell>
          <cell r="J149">
            <v>0</v>
          </cell>
        </row>
        <row r="150">
          <cell r="C150" t="str">
            <v>ÍTEM</v>
          </cell>
          <cell r="D150" t="str">
            <v>M Ã O    D E   O B R A</v>
          </cell>
          <cell r="E150" t="str">
            <v>QUANT.</v>
          </cell>
          <cell r="F150" t="str">
            <v>SALÁRIO HORA</v>
          </cell>
          <cell r="J150" t="str">
            <v>CUSTO HORÁRIO</v>
          </cell>
        </row>
        <row r="151">
          <cell r="D151">
            <v>0</v>
          </cell>
          <cell r="F151">
            <v>0</v>
          </cell>
          <cell r="G151">
            <v>0</v>
          </cell>
          <cell r="H151">
            <v>0</v>
          </cell>
          <cell r="I151">
            <v>0</v>
          </cell>
          <cell r="J151">
            <v>0</v>
          </cell>
        </row>
        <row r="152">
          <cell r="D152">
            <v>0</v>
          </cell>
          <cell r="F152">
            <v>0</v>
          </cell>
          <cell r="G152">
            <v>0</v>
          </cell>
          <cell r="H152">
            <v>0</v>
          </cell>
          <cell r="I152">
            <v>0</v>
          </cell>
          <cell r="J152">
            <v>0</v>
          </cell>
        </row>
        <row r="153">
          <cell r="D153">
            <v>0</v>
          </cell>
          <cell r="F153">
            <v>0</v>
          </cell>
          <cell r="G153">
            <v>0</v>
          </cell>
          <cell r="H153">
            <v>0</v>
          </cell>
          <cell r="I153">
            <v>0</v>
          </cell>
          <cell r="J153">
            <v>0</v>
          </cell>
        </row>
        <row r="154">
          <cell r="D154">
            <v>0</v>
          </cell>
          <cell r="F154">
            <v>0</v>
          </cell>
          <cell r="G154">
            <v>0</v>
          </cell>
          <cell r="H154">
            <v>0</v>
          </cell>
          <cell r="I154">
            <v>0</v>
          </cell>
          <cell r="J154">
            <v>0</v>
          </cell>
        </row>
        <row r="155">
          <cell r="D155">
            <v>0</v>
          </cell>
          <cell r="F155">
            <v>0</v>
          </cell>
          <cell r="G155">
            <v>0</v>
          </cell>
          <cell r="H155">
            <v>0</v>
          </cell>
          <cell r="I155">
            <v>0</v>
          </cell>
          <cell r="J155">
            <v>0</v>
          </cell>
        </row>
        <row r="156">
          <cell r="F156" t="str">
            <v>CUSTO HORÁRIO DE MÃO DE OBRA - (B)</v>
          </cell>
          <cell r="J156">
            <v>0</v>
          </cell>
        </row>
        <row r="157">
          <cell r="F157" t="str">
            <v>FERRAMENTAS</v>
          </cell>
          <cell r="H157">
            <v>0.2051</v>
          </cell>
          <cell r="J157">
            <v>0</v>
          </cell>
        </row>
        <row r="158">
          <cell r="F158" t="str">
            <v>CUSTO HORÁRIO TOTAL - (A + B)</v>
          </cell>
          <cell r="J158">
            <v>0</v>
          </cell>
        </row>
        <row r="159">
          <cell r="F159" t="str">
            <v>CUSTO UNITÁRIO DE EXECUÇÃO - (D)</v>
          </cell>
          <cell r="J159">
            <v>0</v>
          </cell>
        </row>
        <row r="160">
          <cell r="C160" t="str">
            <v>ÍTEM</v>
          </cell>
          <cell r="D160" t="str">
            <v>M A T E R I A L</v>
          </cell>
          <cell r="E160" t="str">
            <v>UNID</v>
          </cell>
          <cell r="F160" t="str">
            <v>CONSUMO</v>
          </cell>
          <cell r="H160" t="str">
            <v xml:space="preserve"> PREÇO UNITÁRIO</v>
          </cell>
          <cell r="J160" t="str">
            <v>CUSTO UNITÁRIO</v>
          </cell>
        </row>
        <row r="161">
          <cell r="C161" t="str">
            <v>M704</v>
          </cell>
          <cell r="D161" t="str">
            <v>Areia lavada comercial DMT até 50 km</v>
          </cell>
          <cell r="E161" t="str">
            <v>m3</v>
          </cell>
          <cell r="F161">
            <v>1</v>
          </cell>
          <cell r="H161">
            <v>60</v>
          </cell>
          <cell r="I161" t="e">
            <v>#N/A</v>
          </cell>
          <cell r="J161">
            <v>60</v>
          </cell>
        </row>
        <row r="162">
          <cell r="D162">
            <v>0</v>
          </cell>
          <cell r="E162">
            <v>0</v>
          </cell>
          <cell r="H162">
            <v>0</v>
          </cell>
          <cell r="I162">
            <v>0</v>
          </cell>
        </row>
        <row r="163">
          <cell r="D163">
            <v>0</v>
          </cell>
          <cell r="E163">
            <v>0</v>
          </cell>
          <cell r="H163">
            <v>0</v>
          </cell>
          <cell r="I163">
            <v>0</v>
          </cell>
        </row>
        <row r="164">
          <cell r="D164">
            <v>0</v>
          </cell>
          <cell r="E164">
            <v>0</v>
          </cell>
          <cell r="H164">
            <v>0</v>
          </cell>
          <cell r="I164">
            <v>0</v>
          </cell>
        </row>
        <row r="165">
          <cell r="D165">
            <v>0</v>
          </cell>
          <cell r="E165">
            <v>0</v>
          </cell>
          <cell r="H165">
            <v>0</v>
          </cell>
          <cell r="I165">
            <v>0</v>
          </cell>
        </row>
        <row r="166">
          <cell r="F166" t="str">
            <v>CUSTO TOTAL DE MATERIAL - (E)</v>
          </cell>
          <cell r="J166">
            <v>60</v>
          </cell>
        </row>
        <row r="167">
          <cell r="C167" t="str">
            <v>CODIGO</v>
          </cell>
          <cell r="D167" t="str">
            <v>ATIVIDADES AUXILIARES</v>
          </cell>
          <cell r="E167" t="str">
            <v>UNID</v>
          </cell>
          <cell r="F167" t="str">
            <v>QUANTIDADE</v>
          </cell>
          <cell r="H167" t="str">
            <v xml:space="preserve"> PREÇO UNITÁRIO</v>
          </cell>
          <cell r="J167" t="str">
            <v>CUSTO UNITÁRIO</v>
          </cell>
        </row>
        <row r="168">
          <cell r="D168">
            <v>0</v>
          </cell>
          <cell r="E168">
            <v>0</v>
          </cell>
          <cell r="H168">
            <v>0</v>
          </cell>
          <cell r="J168">
            <v>0</v>
          </cell>
        </row>
        <row r="169">
          <cell r="D169">
            <v>0</v>
          </cell>
          <cell r="E169">
            <v>0</v>
          </cell>
          <cell r="H169">
            <v>0</v>
          </cell>
          <cell r="J169">
            <v>0</v>
          </cell>
        </row>
        <row r="170">
          <cell r="D170">
            <v>0</v>
          </cell>
          <cell r="E170">
            <v>0</v>
          </cell>
          <cell r="H170">
            <v>0</v>
          </cell>
          <cell r="J170">
            <v>0</v>
          </cell>
        </row>
        <row r="171">
          <cell r="D171">
            <v>0</v>
          </cell>
          <cell r="E171">
            <v>0</v>
          </cell>
          <cell r="H171">
            <v>0</v>
          </cell>
          <cell r="J171">
            <v>0</v>
          </cell>
        </row>
        <row r="172">
          <cell r="D172">
            <v>0</v>
          </cell>
          <cell r="E172">
            <v>0</v>
          </cell>
          <cell r="H172">
            <v>0</v>
          </cell>
          <cell r="J172">
            <v>0</v>
          </cell>
        </row>
        <row r="173">
          <cell r="C173" t="str">
            <v>OBSERVAÇÕES:</v>
          </cell>
          <cell r="F173" t="str">
            <v>CUSTO ATIVIDADES AUXILIARES - (F)</v>
          </cell>
          <cell r="J173">
            <v>0</v>
          </cell>
        </row>
        <row r="174">
          <cell r="F174" t="str">
            <v>CUSTO UNITÁRIO DIRETO TOTAL</v>
          </cell>
          <cell r="J174">
            <v>60</v>
          </cell>
        </row>
        <row r="175">
          <cell r="F175" t="str">
            <v xml:space="preserve">BONIFICAÇÃO </v>
          </cell>
          <cell r="H175">
            <v>0</v>
          </cell>
          <cell r="J175">
            <v>0</v>
          </cell>
        </row>
        <row r="176">
          <cell r="F176" t="str">
            <v>PREÇO UNITÁRIO  TOTAL</v>
          </cell>
          <cell r="J176">
            <v>60</v>
          </cell>
        </row>
        <row r="180">
          <cell r="C180" t="str">
            <v>SERVIÇO:</v>
          </cell>
          <cell r="D180" t="str">
            <v>Brita Comercial com transporte até 50 km</v>
          </cell>
          <cell r="F180" t="str">
            <v>PRODUÇÃO DA EQUIPE - (C):</v>
          </cell>
          <cell r="J180">
            <v>1</v>
          </cell>
          <cell r="K180" t="str">
            <v>m³</v>
          </cell>
          <cell r="M180">
            <v>72.790000000000006</v>
          </cell>
        </row>
        <row r="181">
          <cell r="F181" t="str">
            <v>UNITÁRIO</v>
          </cell>
          <cell r="H181" t="str">
            <v>C. OPERACIONAL</v>
          </cell>
        </row>
        <row r="182">
          <cell r="C182" t="str">
            <v>ÍTEM</v>
          </cell>
          <cell r="D182" t="str">
            <v>E Q U I P A M E N T O</v>
          </cell>
          <cell r="E182" t="str">
            <v>QUANT.</v>
          </cell>
          <cell r="F182" t="str">
            <v>PROD</v>
          </cell>
          <cell r="G182" t="str">
            <v>IMPROD</v>
          </cell>
          <cell r="H182" t="str">
            <v>PROD</v>
          </cell>
          <cell r="I182" t="str">
            <v>IMPROD</v>
          </cell>
          <cell r="J182" t="str">
            <v>CUSTO HORÁRIO</v>
          </cell>
        </row>
        <row r="183">
          <cell r="D183">
            <v>0</v>
          </cell>
          <cell r="G183">
            <v>0</v>
          </cell>
          <cell r="H183">
            <v>0</v>
          </cell>
          <cell r="I183">
            <v>0</v>
          </cell>
          <cell r="J183">
            <v>0</v>
          </cell>
        </row>
        <row r="184">
          <cell r="D184">
            <v>0</v>
          </cell>
          <cell r="G184">
            <v>0</v>
          </cell>
          <cell r="H184">
            <v>0</v>
          </cell>
          <cell r="I184">
            <v>0</v>
          </cell>
          <cell r="J184">
            <v>0</v>
          </cell>
        </row>
        <row r="185">
          <cell r="D185">
            <v>0</v>
          </cell>
          <cell r="G185">
            <v>0</v>
          </cell>
          <cell r="H185">
            <v>0</v>
          </cell>
          <cell r="I185">
            <v>0</v>
          </cell>
          <cell r="J185">
            <v>0</v>
          </cell>
        </row>
        <row r="186">
          <cell r="D186">
            <v>0</v>
          </cell>
          <cell r="G186">
            <v>0</v>
          </cell>
          <cell r="H186">
            <v>0</v>
          </cell>
          <cell r="I186">
            <v>0</v>
          </cell>
          <cell r="J186">
            <v>0</v>
          </cell>
        </row>
        <row r="187">
          <cell r="D187">
            <v>0</v>
          </cell>
          <cell r="G187">
            <v>0</v>
          </cell>
          <cell r="H187">
            <v>0</v>
          </cell>
          <cell r="I187">
            <v>0</v>
          </cell>
          <cell r="J187">
            <v>0</v>
          </cell>
        </row>
        <row r="188">
          <cell r="D188">
            <v>0</v>
          </cell>
          <cell r="G188">
            <v>0</v>
          </cell>
          <cell r="H188">
            <v>0</v>
          </cell>
          <cell r="I188">
            <v>0</v>
          </cell>
          <cell r="J188">
            <v>0</v>
          </cell>
        </row>
        <row r="189">
          <cell r="D189">
            <v>0</v>
          </cell>
          <cell r="G189">
            <v>0</v>
          </cell>
          <cell r="H189">
            <v>0</v>
          </cell>
          <cell r="I189">
            <v>0</v>
          </cell>
          <cell r="J189">
            <v>0</v>
          </cell>
        </row>
        <row r="190">
          <cell r="F190" t="str">
            <v>CUSTO HORÁRIO DO EQUIPAMENTO - (A)</v>
          </cell>
          <cell r="J190">
            <v>0</v>
          </cell>
        </row>
        <row r="191">
          <cell r="C191" t="str">
            <v>ÍTEM</v>
          </cell>
          <cell r="D191" t="str">
            <v>M Ã O    D E   O B R A</v>
          </cell>
          <cell r="E191" t="str">
            <v>QUANT.</v>
          </cell>
          <cell r="F191" t="str">
            <v>SALÁRIO HORA</v>
          </cell>
          <cell r="J191" t="str">
            <v>CUSTO HORÁRIO</v>
          </cell>
        </row>
        <row r="192">
          <cell r="D192">
            <v>0</v>
          </cell>
          <cell r="F192">
            <v>0</v>
          </cell>
          <cell r="G192">
            <v>0</v>
          </cell>
          <cell r="H192">
            <v>0</v>
          </cell>
          <cell r="I192">
            <v>0</v>
          </cell>
          <cell r="J192">
            <v>0</v>
          </cell>
        </row>
        <row r="193">
          <cell r="D193">
            <v>0</v>
          </cell>
          <cell r="F193">
            <v>0</v>
          </cell>
          <cell r="G193">
            <v>0</v>
          </cell>
          <cell r="H193">
            <v>0</v>
          </cell>
          <cell r="I193">
            <v>0</v>
          </cell>
          <cell r="J193">
            <v>0</v>
          </cell>
        </row>
        <row r="194">
          <cell r="D194">
            <v>0</v>
          </cell>
          <cell r="F194">
            <v>0</v>
          </cell>
          <cell r="G194">
            <v>0</v>
          </cell>
          <cell r="H194">
            <v>0</v>
          </cell>
          <cell r="I194">
            <v>0</v>
          </cell>
          <cell r="J194">
            <v>0</v>
          </cell>
        </row>
        <row r="195">
          <cell r="D195">
            <v>0</v>
          </cell>
          <cell r="F195">
            <v>0</v>
          </cell>
          <cell r="G195">
            <v>0</v>
          </cell>
          <cell r="H195">
            <v>0</v>
          </cell>
          <cell r="I195">
            <v>0</v>
          </cell>
          <cell r="J195">
            <v>0</v>
          </cell>
        </row>
        <row r="196">
          <cell r="D196">
            <v>0</v>
          </cell>
          <cell r="F196">
            <v>0</v>
          </cell>
          <cell r="G196">
            <v>0</v>
          </cell>
          <cell r="H196">
            <v>0</v>
          </cell>
          <cell r="I196">
            <v>0</v>
          </cell>
          <cell r="J196">
            <v>0</v>
          </cell>
        </row>
        <row r="197">
          <cell r="F197" t="str">
            <v>CUSTO HORÁRIO DE MÃO DE OBRA - (B)</v>
          </cell>
          <cell r="J197">
            <v>0</v>
          </cell>
        </row>
        <row r="198">
          <cell r="F198" t="str">
            <v>FERRAMENTAS</v>
          </cell>
          <cell r="H198">
            <v>0.2051</v>
          </cell>
          <cell r="J198">
            <v>0</v>
          </cell>
        </row>
        <row r="199">
          <cell r="F199" t="str">
            <v>CUSTO HORÁRIO TOTAL - (A + B)</v>
          </cell>
          <cell r="J199">
            <v>0</v>
          </cell>
        </row>
        <row r="200">
          <cell r="F200" t="str">
            <v>CUSTO UNITÁRIO DE EXECUÇÃO - (D)</v>
          </cell>
          <cell r="J200">
            <v>0</v>
          </cell>
        </row>
        <row r="201">
          <cell r="C201" t="str">
            <v>ÍTEM</v>
          </cell>
          <cell r="D201" t="str">
            <v>M A T E R I A L</v>
          </cell>
          <cell r="E201" t="str">
            <v>UNID</v>
          </cell>
          <cell r="F201" t="str">
            <v>CONSUMO</v>
          </cell>
          <cell r="H201" t="str">
            <v xml:space="preserve"> PREÇO UNITÁRIO</v>
          </cell>
          <cell r="J201" t="str">
            <v>CUSTO UNITÁRIO</v>
          </cell>
        </row>
        <row r="202">
          <cell r="C202" t="str">
            <v>AM35</v>
          </cell>
          <cell r="D202" t="str">
            <v>Brita 1 (Comercial) com DMT até 50 km 19mm</v>
          </cell>
          <cell r="E202" t="str">
            <v>m3</v>
          </cell>
          <cell r="F202">
            <v>0.33329999999999999</v>
          </cell>
          <cell r="H202">
            <v>72.8</v>
          </cell>
          <cell r="I202" t="e">
            <v>#N/A</v>
          </cell>
          <cell r="J202">
            <v>24.26</v>
          </cell>
        </row>
        <row r="203">
          <cell r="C203" t="str">
            <v>AM36</v>
          </cell>
          <cell r="D203" t="str">
            <v>Brita 2 (Comercial) com DMT até 50 km 25mm</v>
          </cell>
          <cell r="E203" t="str">
            <v>m3</v>
          </cell>
          <cell r="F203">
            <v>0.33329999999999999</v>
          </cell>
          <cell r="H203">
            <v>72.8</v>
          </cell>
          <cell r="J203">
            <v>24.26</v>
          </cell>
        </row>
        <row r="204">
          <cell r="C204" t="str">
            <v>AM37</v>
          </cell>
          <cell r="D204" t="str">
            <v>Brita 3 (Comercial) com DMT até 50 km 38mm</v>
          </cell>
          <cell r="E204" t="str">
            <v>m3</v>
          </cell>
          <cell r="F204">
            <v>0.33339999999999997</v>
          </cell>
          <cell r="H204">
            <v>72.8</v>
          </cell>
          <cell r="J204">
            <v>24.27</v>
          </cell>
        </row>
        <row r="205">
          <cell r="D205">
            <v>0</v>
          </cell>
          <cell r="E205">
            <v>0</v>
          </cell>
          <cell r="J205">
            <v>0</v>
          </cell>
        </row>
        <row r="206">
          <cell r="D206">
            <v>0</v>
          </cell>
          <cell r="E206">
            <v>0</v>
          </cell>
          <cell r="J206">
            <v>0</v>
          </cell>
        </row>
        <row r="207">
          <cell r="F207" t="str">
            <v>CUSTO TOTAL DE MATERIAL - (E)</v>
          </cell>
          <cell r="J207">
            <v>72.790000000000006</v>
          </cell>
        </row>
        <row r="208">
          <cell r="C208" t="str">
            <v>CODIGO</v>
          </cell>
          <cell r="D208" t="str">
            <v>ATIVIDADES AUXILIARES</v>
          </cell>
          <cell r="E208" t="str">
            <v>UNID</v>
          </cell>
          <cell r="F208" t="str">
            <v>QUANTIDADE</v>
          </cell>
          <cell r="H208" t="str">
            <v xml:space="preserve"> PREÇO UNITÁRIO</v>
          </cell>
          <cell r="J208" t="str">
            <v>CUSTO UNITÁRIO</v>
          </cell>
        </row>
        <row r="209">
          <cell r="D209">
            <v>0</v>
          </cell>
          <cell r="E209">
            <v>0</v>
          </cell>
          <cell r="H209">
            <v>0</v>
          </cell>
          <cell r="J209">
            <v>0</v>
          </cell>
        </row>
        <row r="210">
          <cell r="D210">
            <v>0</v>
          </cell>
          <cell r="E210">
            <v>0</v>
          </cell>
          <cell r="H210">
            <v>0</v>
          </cell>
          <cell r="J210">
            <v>0</v>
          </cell>
        </row>
        <row r="211">
          <cell r="D211">
            <v>0</v>
          </cell>
          <cell r="E211">
            <v>0</v>
          </cell>
          <cell r="H211">
            <v>0</v>
          </cell>
          <cell r="J211">
            <v>0</v>
          </cell>
        </row>
        <row r="212">
          <cell r="D212">
            <v>0</v>
          </cell>
          <cell r="E212">
            <v>0</v>
          </cell>
          <cell r="H212">
            <v>0</v>
          </cell>
          <cell r="J212">
            <v>0</v>
          </cell>
        </row>
        <row r="213">
          <cell r="D213">
            <v>0</v>
          </cell>
          <cell r="E213">
            <v>0</v>
          </cell>
          <cell r="H213">
            <v>0</v>
          </cell>
          <cell r="J213">
            <v>0</v>
          </cell>
        </row>
        <row r="214">
          <cell r="C214" t="str">
            <v>OBSERVAÇÕES:</v>
          </cell>
          <cell r="F214" t="str">
            <v>CUSTO ATIVIDADES AUXILIARES - (F)</v>
          </cell>
          <cell r="J214">
            <v>0</v>
          </cell>
        </row>
        <row r="215">
          <cell r="F215" t="str">
            <v>CUSTO UNITÁRIO DIRETO TOTAL</v>
          </cell>
          <cell r="J215">
            <v>72.790000000000006</v>
          </cell>
        </row>
        <row r="216">
          <cell r="F216" t="str">
            <v xml:space="preserve">BONIFICAÇÃO </v>
          </cell>
          <cell r="H216">
            <v>0</v>
          </cell>
          <cell r="J216">
            <v>0</v>
          </cell>
        </row>
        <row r="217">
          <cell r="F217" t="str">
            <v>PREÇO UNITÁRIO  TOTAL</v>
          </cell>
          <cell r="J217">
            <v>72.790000000000006</v>
          </cell>
        </row>
        <row r="221">
          <cell r="A221" t="str">
            <v>1 A 00 903 51</v>
          </cell>
          <cell r="C221" t="str">
            <v>SERVIÇO:</v>
          </cell>
          <cell r="D221" t="str">
            <v>Dentes para bueiros duplos Ø=1,00 m AC/BC</v>
          </cell>
          <cell r="F221" t="str">
            <v>PRODUÇÃO DA EQUIPE - (C):</v>
          </cell>
          <cell r="J221">
            <v>1</v>
          </cell>
          <cell r="K221" t="str">
            <v>und</v>
          </cell>
          <cell r="M221" t="e">
            <v>#N/A</v>
          </cell>
        </row>
        <row r="222">
          <cell r="F222" t="str">
            <v>UNITÁRIO</v>
          </cell>
          <cell r="H222" t="str">
            <v>C. OPERACIONAL</v>
          </cell>
        </row>
        <row r="223">
          <cell r="C223" t="str">
            <v>ÍTEM</v>
          </cell>
          <cell r="D223" t="str">
            <v>E Q U I P A M E N T O</v>
          </cell>
          <cell r="E223" t="str">
            <v>QUANT.</v>
          </cell>
          <cell r="F223" t="str">
            <v>PROD</v>
          </cell>
          <cell r="G223" t="str">
            <v>IMPROD</v>
          </cell>
          <cell r="H223" t="str">
            <v>PROD</v>
          </cell>
          <cell r="I223" t="str">
            <v>IMPROD</v>
          </cell>
          <cell r="J223" t="str">
            <v>CUSTO HORÁRIO</v>
          </cell>
        </row>
        <row r="224">
          <cell r="D224">
            <v>0</v>
          </cell>
          <cell r="G224">
            <v>0</v>
          </cell>
          <cell r="H224">
            <v>0</v>
          </cell>
          <cell r="I224">
            <v>0</v>
          </cell>
          <cell r="J224">
            <v>0</v>
          </cell>
        </row>
        <row r="225">
          <cell r="D225">
            <v>0</v>
          </cell>
          <cell r="G225">
            <v>0</v>
          </cell>
          <cell r="H225">
            <v>0</v>
          </cell>
          <cell r="I225">
            <v>0</v>
          </cell>
          <cell r="J225">
            <v>0</v>
          </cell>
        </row>
        <row r="226">
          <cell r="D226">
            <v>0</v>
          </cell>
          <cell r="G226">
            <v>0</v>
          </cell>
          <cell r="H226">
            <v>0</v>
          </cell>
          <cell r="I226">
            <v>0</v>
          </cell>
          <cell r="J226">
            <v>0</v>
          </cell>
        </row>
        <row r="227">
          <cell r="D227">
            <v>0</v>
          </cell>
          <cell r="G227">
            <v>0</v>
          </cell>
          <cell r="H227">
            <v>0</v>
          </cell>
          <cell r="I227">
            <v>0</v>
          </cell>
          <cell r="J227">
            <v>0</v>
          </cell>
        </row>
        <row r="228">
          <cell r="D228">
            <v>0</v>
          </cell>
          <cell r="G228">
            <v>0</v>
          </cell>
          <cell r="H228">
            <v>0</v>
          </cell>
          <cell r="I228">
            <v>0</v>
          </cell>
          <cell r="J228">
            <v>0</v>
          </cell>
        </row>
        <row r="229">
          <cell r="F229" t="str">
            <v>CUSTO HORÁRIO DO EQUIPAMENTO - (A)</v>
          </cell>
          <cell r="J229">
            <v>0</v>
          </cell>
        </row>
        <row r="230">
          <cell r="C230" t="str">
            <v>ÍTEM</v>
          </cell>
          <cell r="D230" t="str">
            <v>M Ã O    D E   O B R A</v>
          </cell>
          <cell r="E230" t="str">
            <v>QUANT.</v>
          </cell>
          <cell r="F230" t="str">
            <v>SALÁRIO HORA</v>
          </cell>
          <cell r="J230" t="str">
            <v>CUSTO HORÁRIO</v>
          </cell>
        </row>
        <row r="231">
          <cell r="C231" t="str">
            <v>T604</v>
          </cell>
          <cell r="D231" t="str">
            <v>Pedreiro</v>
          </cell>
          <cell r="E231">
            <v>0.8</v>
          </cell>
          <cell r="F231">
            <v>9.44</v>
          </cell>
          <cell r="G231" t="e">
            <v>#N/A</v>
          </cell>
          <cell r="H231" t="e">
            <v>#N/A</v>
          </cell>
          <cell r="I231" t="e">
            <v>#N/A</v>
          </cell>
          <cell r="J231">
            <v>7.55</v>
          </cell>
        </row>
        <row r="232">
          <cell r="C232" t="str">
            <v>T701</v>
          </cell>
          <cell r="D232" t="str">
            <v>Servente</v>
          </cell>
          <cell r="E232">
            <v>1.6</v>
          </cell>
          <cell r="F232">
            <v>6.99</v>
          </cell>
          <cell r="G232" t="e">
            <v>#N/A</v>
          </cell>
          <cell r="H232" t="e">
            <v>#N/A</v>
          </cell>
          <cell r="I232" t="e">
            <v>#N/A</v>
          </cell>
          <cell r="J232">
            <v>11.18</v>
          </cell>
        </row>
        <row r="233">
          <cell r="D233">
            <v>0</v>
          </cell>
          <cell r="F233">
            <v>0</v>
          </cell>
          <cell r="G233">
            <v>0</v>
          </cell>
          <cell r="H233">
            <v>0</v>
          </cell>
          <cell r="I233">
            <v>0</v>
          </cell>
          <cell r="J233">
            <v>0</v>
          </cell>
        </row>
        <row r="234">
          <cell r="D234">
            <v>0</v>
          </cell>
          <cell r="F234">
            <v>0</v>
          </cell>
          <cell r="G234">
            <v>0</v>
          </cell>
          <cell r="H234">
            <v>0</v>
          </cell>
          <cell r="I234">
            <v>0</v>
          </cell>
          <cell r="J234">
            <v>0</v>
          </cell>
        </row>
        <row r="235">
          <cell r="D235">
            <v>0</v>
          </cell>
          <cell r="F235">
            <v>0</v>
          </cell>
          <cell r="G235">
            <v>0</v>
          </cell>
          <cell r="H235">
            <v>0</v>
          </cell>
          <cell r="I235">
            <v>0</v>
          </cell>
          <cell r="J235">
            <v>0</v>
          </cell>
        </row>
        <row r="236">
          <cell r="F236" t="str">
            <v>CUSTO HORÁRIO DE MÃO DE OBRA - (B)</v>
          </cell>
          <cell r="J236">
            <v>18.73</v>
          </cell>
        </row>
        <row r="237">
          <cell r="F237" t="str">
            <v>FERRAMENTAS</v>
          </cell>
          <cell r="H237">
            <v>0.05</v>
          </cell>
          <cell r="J237">
            <v>0.93</v>
          </cell>
        </row>
        <row r="238">
          <cell r="F238" t="str">
            <v>CUSTO HORÁRIO TOTAL - (A + B)</v>
          </cell>
          <cell r="J238">
            <v>19.66</v>
          </cell>
        </row>
        <row r="239">
          <cell r="F239" t="str">
            <v>CUSTO UNITÁRIO DE EXECUÇÃO - (D)</v>
          </cell>
          <cell r="J239">
            <v>19.66</v>
          </cell>
        </row>
        <row r="240">
          <cell r="C240" t="str">
            <v>ÍTEM</v>
          </cell>
          <cell r="D240" t="str">
            <v>M A T E R I A L</v>
          </cell>
          <cell r="E240" t="str">
            <v>UNID</v>
          </cell>
          <cell r="F240" t="str">
            <v>CONSUMO</v>
          </cell>
          <cell r="H240" t="str">
            <v xml:space="preserve"> PREÇO UNITÁRIO</v>
          </cell>
          <cell r="J240" t="str">
            <v>CUSTO UNITÁRIO</v>
          </cell>
        </row>
        <row r="241">
          <cell r="D241">
            <v>0</v>
          </cell>
          <cell r="E241">
            <v>0</v>
          </cell>
          <cell r="H241">
            <v>0</v>
          </cell>
          <cell r="I241">
            <v>0</v>
          </cell>
          <cell r="J241">
            <v>0</v>
          </cell>
        </row>
        <row r="242">
          <cell r="D242">
            <v>0</v>
          </cell>
          <cell r="E242">
            <v>0</v>
          </cell>
          <cell r="H242">
            <v>0</v>
          </cell>
          <cell r="I242">
            <v>0</v>
          </cell>
          <cell r="J242">
            <v>0</v>
          </cell>
        </row>
        <row r="243">
          <cell r="D243">
            <v>0</v>
          </cell>
          <cell r="E243">
            <v>0</v>
          </cell>
          <cell r="H243">
            <v>0</v>
          </cell>
          <cell r="I243">
            <v>0</v>
          </cell>
          <cell r="J243">
            <v>0</v>
          </cell>
        </row>
        <row r="244">
          <cell r="D244">
            <v>0</v>
          </cell>
          <cell r="E244">
            <v>0</v>
          </cell>
          <cell r="H244">
            <v>0</v>
          </cell>
          <cell r="I244">
            <v>0</v>
          </cell>
          <cell r="J244">
            <v>0</v>
          </cell>
        </row>
        <row r="245">
          <cell r="D245">
            <v>0</v>
          </cell>
          <cell r="E245">
            <v>0</v>
          </cell>
          <cell r="H245">
            <v>0</v>
          </cell>
          <cell r="I245">
            <v>0</v>
          </cell>
          <cell r="J245">
            <v>0</v>
          </cell>
        </row>
        <row r="246">
          <cell r="F246" t="str">
            <v>CUSTO TOTAL DE MATERIAL - (E)</v>
          </cell>
          <cell r="J246">
            <v>0</v>
          </cell>
        </row>
        <row r="247">
          <cell r="C247" t="str">
            <v>CODIGO</v>
          </cell>
          <cell r="D247" t="str">
            <v>ATIVIDADES AUXILIARES</v>
          </cell>
          <cell r="E247" t="str">
            <v>UNID</v>
          </cell>
          <cell r="F247" t="str">
            <v>QUANTIDADE</v>
          </cell>
          <cell r="H247" t="str">
            <v xml:space="preserve"> PREÇO UNITÁRIO</v>
          </cell>
          <cell r="J247" t="str">
            <v>CUSTO UNITÁRIO</v>
          </cell>
        </row>
        <row r="248">
          <cell r="C248" t="str">
            <v>1 A 01 580 02</v>
          </cell>
          <cell r="D248" t="str">
            <v>Fornecimento, preparo e colocação formas aço CA 50</v>
          </cell>
          <cell r="E248" t="str">
            <v>kg</v>
          </cell>
          <cell r="F248">
            <v>3.02</v>
          </cell>
          <cell r="H248">
            <v>5.72</v>
          </cell>
          <cell r="J248">
            <v>17.27</v>
          </cell>
        </row>
        <row r="249">
          <cell r="C249" t="str">
            <v>1 A 01 512 60</v>
          </cell>
          <cell r="D249" t="str">
            <v>Concreto ciclópico fck=12 MPa AC/BC/PC</v>
          </cell>
          <cell r="E249" t="str">
            <v>m³</v>
          </cell>
          <cell r="F249">
            <v>0.46</v>
          </cell>
          <cell r="H249" t="e">
            <v>#N/A</v>
          </cell>
          <cell r="J249" t="e">
            <v>#N/A</v>
          </cell>
        </row>
        <row r="250">
          <cell r="D250">
            <v>0</v>
          </cell>
          <cell r="E250">
            <v>0</v>
          </cell>
          <cell r="H250">
            <v>0</v>
          </cell>
          <cell r="J250">
            <v>0</v>
          </cell>
        </row>
        <row r="251">
          <cell r="D251">
            <v>0</v>
          </cell>
          <cell r="E251">
            <v>0</v>
          </cell>
          <cell r="H251">
            <v>0</v>
          </cell>
          <cell r="J251">
            <v>0</v>
          </cell>
        </row>
        <row r="252">
          <cell r="D252">
            <v>0</v>
          </cell>
          <cell r="E252">
            <v>0</v>
          </cell>
          <cell r="H252">
            <v>0</v>
          </cell>
          <cell r="J252">
            <v>0</v>
          </cell>
        </row>
        <row r="253">
          <cell r="C253" t="str">
            <v>OBSERVAÇÕES:</v>
          </cell>
          <cell r="F253" t="str">
            <v>CUSTO ATIVIDADES AUXILIARES - (F)</v>
          </cell>
          <cell r="J253" t="e">
            <v>#N/A</v>
          </cell>
        </row>
        <row r="254">
          <cell r="F254" t="str">
            <v>CUSTO UNITÁRIO DIRETO TOTAL</v>
          </cell>
          <cell r="J254" t="e">
            <v>#N/A</v>
          </cell>
        </row>
        <row r="255">
          <cell r="F255" t="str">
            <v xml:space="preserve">BONIFICAÇÃO </v>
          </cell>
          <cell r="H255">
            <v>0</v>
          </cell>
          <cell r="J255" t="e">
            <v>#N/A</v>
          </cell>
        </row>
        <row r="256">
          <cell r="F256" t="str">
            <v>PREÇO UNITÁRIO  TOTAL</v>
          </cell>
          <cell r="J256" t="e">
            <v>#N/A</v>
          </cell>
        </row>
        <row r="260">
          <cell r="A260" t="str">
            <v>1 A 00 912 51</v>
          </cell>
          <cell r="C260" t="str">
            <v>SERVIÇO:</v>
          </cell>
          <cell r="D260" t="str">
            <v>Dentes para bueiros triplos D=1,20 m AC/BC/PC</v>
          </cell>
          <cell r="F260" t="str">
            <v>PRODUÇÃO DA EQUIPE - (C):</v>
          </cell>
          <cell r="J260">
            <v>1</v>
          </cell>
          <cell r="K260" t="str">
            <v>und</v>
          </cell>
          <cell r="M260" t="e">
            <v>#N/A</v>
          </cell>
        </row>
        <row r="261">
          <cell r="F261" t="str">
            <v>UNITÁRIO</v>
          </cell>
          <cell r="H261" t="str">
            <v>C. OPERACIONAL</v>
          </cell>
        </row>
        <row r="262">
          <cell r="C262" t="str">
            <v>ÍTEM</v>
          </cell>
          <cell r="D262" t="str">
            <v>E Q U I P A M E N T O</v>
          </cell>
          <cell r="E262" t="str">
            <v>QUANT.</v>
          </cell>
          <cell r="F262" t="str">
            <v>PROD</v>
          </cell>
          <cell r="G262" t="str">
            <v>IMPROD</v>
          </cell>
          <cell r="H262" t="str">
            <v>PROD</v>
          </cell>
          <cell r="I262" t="str">
            <v>IMPROD</v>
          </cell>
          <cell r="J262" t="str">
            <v>CUSTO HORÁRIO</v>
          </cell>
        </row>
        <row r="263">
          <cell r="D263">
            <v>0</v>
          </cell>
          <cell r="G263">
            <v>0</v>
          </cell>
          <cell r="H263">
            <v>0</v>
          </cell>
          <cell r="I263">
            <v>0</v>
          </cell>
          <cell r="J263">
            <v>0</v>
          </cell>
        </row>
        <row r="264">
          <cell r="D264">
            <v>0</v>
          </cell>
          <cell r="G264">
            <v>0</v>
          </cell>
          <cell r="H264">
            <v>0</v>
          </cell>
          <cell r="I264">
            <v>0</v>
          </cell>
          <cell r="J264">
            <v>0</v>
          </cell>
        </row>
        <row r="265">
          <cell r="D265">
            <v>0</v>
          </cell>
          <cell r="G265">
            <v>0</v>
          </cell>
          <cell r="H265">
            <v>0</v>
          </cell>
          <cell r="I265">
            <v>0</v>
          </cell>
          <cell r="J265">
            <v>0</v>
          </cell>
        </row>
        <row r="266">
          <cell r="D266">
            <v>0</v>
          </cell>
          <cell r="G266">
            <v>0</v>
          </cell>
          <cell r="H266">
            <v>0</v>
          </cell>
          <cell r="I266">
            <v>0</v>
          </cell>
          <cell r="J266">
            <v>0</v>
          </cell>
        </row>
        <row r="267">
          <cell r="D267">
            <v>0</v>
          </cell>
          <cell r="G267">
            <v>0</v>
          </cell>
          <cell r="H267">
            <v>0</v>
          </cell>
          <cell r="I267">
            <v>0</v>
          </cell>
          <cell r="J267">
            <v>0</v>
          </cell>
        </row>
        <row r="268">
          <cell r="F268" t="str">
            <v>CUSTO HORÁRIO DO EQUIPAMENTO - (A)</v>
          </cell>
          <cell r="J268">
            <v>0</v>
          </cell>
        </row>
        <row r="269">
          <cell r="C269" t="str">
            <v>ÍTEM</v>
          </cell>
          <cell r="D269" t="str">
            <v>M Ã O    D E   O B R A</v>
          </cell>
          <cell r="E269" t="str">
            <v>QUANT.</v>
          </cell>
          <cell r="F269" t="str">
            <v>SALÁRIO HORA</v>
          </cell>
          <cell r="J269" t="str">
            <v>CUSTO HORÁRIO</v>
          </cell>
        </row>
        <row r="270">
          <cell r="C270" t="str">
            <v>T604</v>
          </cell>
          <cell r="D270" t="str">
            <v>Pedreiro</v>
          </cell>
          <cell r="E270">
            <v>0.6</v>
          </cell>
          <cell r="F270">
            <v>9.44</v>
          </cell>
          <cell r="G270" t="e">
            <v>#N/A</v>
          </cell>
          <cell r="H270" t="e">
            <v>#N/A</v>
          </cell>
          <cell r="I270" t="e">
            <v>#N/A</v>
          </cell>
          <cell r="J270">
            <v>5.66</v>
          </cell>
        </row>
        <row r="271">
          <cell r="C271" t="str">
            <v>T701</v>
          </cell>
          <cell r="D271" t="str">
            <v>Servente</v>
          </cell>
          <cell r="E271">
            <v>1.2</v>
          </cell>
          <cell r="F271">
            <v>6.99</v>
          </cell>
          <cell r="G271" t="e">
            <v>#N/A</v>
          </cell>
          <cell r="H271" t="e">
            <v>#N/A</v>
          </cell>
          <cell r="I271" t="e">
            <v>#N/A</v>
          </cell>
          <cell r="J271">
            <v>8.3800000000000008</v>
          </cell>
        </row>
        <row r="272">
          <cell r="D272">
            <v>0</v>
          </cell>
          <cell r="F272">
            <v>0</v>
          </cell>
          <cell r="G272">
            <v>0</v>
          </cell>
          <cell r="H272">
            <v>0</v>
          </cell>
          <cell r="I272">
            <v>0</v>
          </cell>
          <cell r="J272">
            <v>0</v>
          </cell>
        </row>
        <row r="273">
          <cell r="D273">
            <v>0</v>
          </cell>
          <cell r="F273">
            <v>0</v>
          </cell>
          <cell r="G273">
            <v>0</v>
          </cell>
          <cell r="H273">
            <v>0</v>
          </cell>
          <cell r="I273">
            <v>0</v>
          </cell>
          <cell r="J273">
            <v>0</v>
          </cell>
        </row>
        <row r="274">
          <cell r="D274">
            <v>0</v>
          </cell>
          <cell r="F274">
            <v>0</v>
          </cell>
          <cell r="G274">
            <v>0</v>
          </cell>
          <cell r="H274">
            <v>0</v>
          </cell>
          <cell r="I274">
            <v>0</v>
          </cell>
          <cell r="J274">
            <v>0</v>
          </cell>
        </row>
        <row r="275">
          <cell r="F275" t="str">
            <v>CUSTO HORÁRIO DE MÃO DE OBRA - (B)</v>
          </cell>
          <cell r="J275">
            <v>14.04</v>
          </cell>
        </row>
        <row r="276">
          <cell r="F276" t="str">
            <v>FERRAMENTAS</v>
          </cell>
          <cell r="H276">
            <v>0.05</v>
          </cell>
          <cell r="J276">
            <v>0.7</v>
          </cell>
        </row>
        <row r="277">
          <cell r="F277" t="str">
            <v>CUSTO HORÁRIO TOTAL - (A + B)</v>
          </cell>
          <cell r="J277">
            <v>14.74</v>
          </cell>
        </row>
        <row r="278">
          <cell r="F278" t="str">
            <v>CUSTO UNITÁRIO DE EXECUÇÃO - (D)</v>
          </cell>
          <cell r="J278">
            <v>14.74</v>
          </cell>
        </row>
        <row r="279">
          <cell r="C279" t="str">
            <v>ÍTEM</v>
          </cell>
          <cell r="D279" t="str">
            <v>M A T E R I A L</v>
          </cell>
          <cell r="E279" t="str">
            <v>UNID</v>
          </cell>
          <cell r="F279" t="str">
            <v>CONSUMO</v>
          </cell>
          <cell r="H279" t="str">
            <v xml:space="preserve"> PREÇO UNITÁRIO</v>
          </cell>
          <cell r="J279" t="str">
            <v>CUSTO UNITÁRIO</v>
          </cell>
        </row>
        <row r="280">
          <cell r="D280">
            <v>0</v>
          </cell>
          <cell r="E280">
            <v>0</v>
          </cell>
          <cell r="H280">
            <v>0</v>
          </cell>
          <cell r="I280">
            <v>0</v>
          </cell>
          <cell r="J280">
            <v>0</v>
          </cell>
        </row>
        <row r="281">
          <cell r="D281">
            <v>0</v>
          </cell>
          <cell r="E281">
            <v>0</v>
          </cell>
          <cell r="H281">
            <v>0</v>
          </cell>
          <cell r="I281">
            <v>0</v>
          </cell>
          <cell r="J281">
            <v>0</v>
          </cell>
        </row>
        <row r="282">
          <cell r="D282">
            <v>0</v>
          </cell>
          <cell r="E282">
            <v>0</v>
          </cell>
          <cell r="H282">
            <v>0</v>
          </cell>
          <cell r="I282">
            <v>0</v>
          </cell>
          <cell r="J282">
            <v>0</v>
          </cell>
        </row>
        <row r="283">
          <cell r="D283">
            <v>0</v>
          </cell>
          <cell r="E283">
            <v>0</v>
          </cell>
          <cell r="H283">
            <v>0</v>
          </cell>
          <cell r="I283">
            <v>0</v>
          </cell>
          <cell r="J283">
            <v>0</v>
          </cell>
        </row>
        <row r="284">
          <cell r="D284">
            <v>0</v>
          </cell>
          <cell r="E284">
            <v>0</v>
          </cell>
          <cell r="H284">
            <v>0</v>
          </cell>
          <cell r="I284">
            <v>0</v>
          </cell>
          <cell r="J284">
            <v>0</v>
          </cell>
        </row>
        <row r="285">
          <cell r="F285" t="str">
            <v>CUSTO TOTAL DE MATERIAL - (E)</v>
          </cell>
          <cell r="J285">
            <v>0</v>
          </cell>
        </row>
        <row r="286">
          <cell r="C286" t="str">
            <v>CODIGO</v>
          </cell>
          <cell r="D286" t="str">
            <v>ATIVIDADES AUXILIARES</v>
          </cell>
          <cell r="E286" t="str">
            <v>UNID</v>
          </cell>
          <cell r="F286" t="str">
            <v>QUANTIDADE</v>
          </cell>
          <cell r="H286" t="str">
            <v xml:space="preserve"> PREÇO UNITÁRIO</v>
          </cell>
          <cell r="J286" t="str">
            <v>CUSTO UNITÁRIO</v>
          </cell>
        </row>
        <row r="287">
          <cell r="C287" t="str">
            <v>1 A 01 512 60</v>
          </cell>
          <cell r="D287" t="str">
            <v>Concreto ciclópico fck=12 MPa AC/BC/PC</v>
          </cell>
          <cell r="E287" t="str">
            <v>m³</v>
          </cell>
          <cell r="F287">
            <v>0.8</v>
          </cell>
          <cell r="H287" t="e">
            <v>#N/A</v>
          </cell>
          <cell r="J287" t="e">
            <v>#N/A</v>
          </cell>
        </row>
        <row r="288">
          <cell r="C288" t="str">
            <v>1 A 01 580 02</v>
          </cell>
          <cell r="D288" t="str">
            <v>Fornecimento, preparo e colocação formas aço CA 50</v>
          </cell>
          <cell r="E288" t="str">
            <v>kg</v>
          </cell>
          <cell r="F288">
            <v>4.91</v>
          </cell>
          <cell r="H288">
            <v>5.72</v>
          </cell>
          <cell r="J288">
            <v>28.08</v>
          </cell>
        </row>
        <row r="289">
          <cell r="D289">
            <v>0</v>
          </cell>
          <cell r="E289">
            <v>0</v>
          </cell>
          <cell r="H289">
            <v>0</v>
          </cell>
          <cell r="J289">
            <v>0</v>
          </cell>
        </row>
        <row r="290">
          <cell r="D290">
            <v>0</v>
          </cell>
          <cell r="E290">
            <v>0</v>
          </cell>
          <cell r="H290">
            <v>0</v>
          </cell>
          <cell r="J290">
            <v>0</v>
          </cell>
        </row>
        <row r="291">
          <cell r="D291">
            <v>0</v>
          </cell>
          <cell r="E291">
            <v>0</v>
          </cell>
          <cell r="H291">
            <v>0</v>
          </cell>
          <cell r="J291">
            <v>0</v>
          </cell>
        </row>
        <row r="292">
          <cell r="C292" t="str">
            <v>OBSERVAÇÕES:</v>
          </cell>
          <cell r="F292" t="str">
            <v>CUSTO ATIVIDADES AUXILIARES - (F)</v>
          </cell>
          <cell r="J292" t="e">
            <v>#N/A</v>
          </cell>
        </row>
        <row r="293">
          <cell r="F293" t="str">
            <v>CUSTO UNITÁRIO DIRETO TOTAL</v>
          </cell>
          <cell r="J293" t="e">
            <v>#N/A</v>
          </cell>
        </row>
        <row r="294">
          <cell r="F294" t="str">
            <v xml:space="preserve">BONIFICAÇÃO </v>
          </cell>
          <cell r="H294">
            <v>0</v>
          </cell>
          <cell r="J294" t="e">
            <v>#N/A</v>
          </cell>
        </row>
        <row r="295">
          <cell r="F295" t="str">
            <v>PREÇO UNITÁRIO  TOTAL</v>
          </cell>
          <cell r="J295" t="e">
            <v>#N/A</v>
          </cell>
        </row>
        <row r="301">
          <cell r="A301" t="str">
            <v>1 A 00 961 00</v>
          </cell>
          <cell r="C301" t="str">
            <v>SERVIÇO:</v>
          </cell>
          <cell r="D301" t="str">
            <v>Peças de Desgaste do Britador 30m3/h</v>
          </cell>
          <cell r="F301" t="str">
            <v>PRODUÇÃO DA EQUIPE - (C):</v>
          </cell>
          <cell r="J301">
            <v>1</v>
          </cell>
          <cell r="K301" t="str">
            <v>CJH</v>
          </cell>
          <cell r="M301">
            <v>60.95</v>
          </cell>
        </row>
        <row r="302">
          <cell r="F302" t="str">
            <v>UNITÁRIO</v>
          </cell>
          <cell r="H302" t="str">
            <v>C. OPERACIONAL</v>
          </cell>
        </row>
        <row r="303">
          <cell r="C303" t="str">
            <v>ÍTEM</v>
          </cell>
          <cell r="D303" t="str">
            <v>E Q U I P A M E N T O</v>
          </cell>
          <cell r="E303" t="str">
            <v>QUANT.</v>
          </cell>
          <cell r="F303" t="str">
            <v>PROD</v>
          </cell>
          <cell r="G303" t="str">
            <v>IMPROD</v>
          </cell>
          <cell r="H303" t="str">
            <v>PROD</v>
          </cell>
          <cell r="I303" t="str">
            <v>IMPROD</v>
          </cell>
          <cell r="J303" t="str">
            <v>CUSTO HORÁRIO</v>
          </cell>
        </row>
        <row r="304">
          <cell r="D304">
            <v>0</v>
          </cell>
          <cell r="G304">
            <v>0</v>
          </cell>
          <cell r="H304">
            <v>0</v>
          </cell>
          <cell r="I304">
            <v>0</v>
          </cell>
          <cell r="J304">
            <v>0</v>
          </cell>
        </row>
        <row r="305">
          <cell r="D305">
            <v>0</v>
          </cell>
          <cell r="G305">
            <v>0</v>
          </cell>
          <cell r="H305">
            <v>0</v>
          </cell>
          <cell r="I305">
            <v>0</v>
          </cell>
          <cell r="J305">
            <v>0</v>
          </cell>
        </row>
        <row r="306">
          <cell r="D306">
            <v>0</v>
          </cell>
          <cell r="G306">
            <v>0</v>
          </cell>
          <cell r="H306">
            <v>0</v>
          </cell>
          <cell r="I306">
            <v>0</v>
          </cell>
          <cell r="J306">
            <v>0</v>
          </cell>
        </row>
        <row r="307">
          <cell r="D307">
            <v>0</v>
          </cell>
          <cell r="G307">
            <v>0</v>
          </cell>
          <cell r="H307">
            <v>0</v>
          </cell>
          <cell r="I307">
            <v>0</v>
          </cell>
          <cell r="J307">
            <v>0</v>
          </cell>
        </row>
        <row r="308">
          <cell r="D308">
            <v>0</v>
          </cell>
          <cell r="G308">
            <v>0</v>
          </cell>
          <cell r="H308">
            <v>0</v>
          </cell>
          <cell r="I308">
            <v>0</v>
          </cell>
          <cell r="J308">
            <v>0</v>
          </cell>
        </row>
        <row r="309">
          <cell r="D309">
            <v>0</v>
          </cell>
          <cell r="G309">
            <v>0</v>
          </cell>
          <cell r="H309">
            <v>0</v>
          </cell>
          <cell r="I309">
            <v>0</v>
          </cell>
          <cell r="J309">
            <v>0</v>
          </cell>
        </row>
        <row r="310">
          <cell r="D310">
            <v>0</v>
          </cell>
          <cell r="G310">
            <v>0</v>
          </cell>
          <cell r="H310">
            <v>0</v>
          </cell>
          <cell r="I310">
            <v>0</v>
          </cell>
          <cell r="J310">
            <v>0</v>
          </cell>
        </row>
        <row r="311">
          <cell r="F311" t="str">
            <v>CUSTO HORÁRIO DO EQUIPAMENTO - (A)</v>
          </cell>
          <cell r="J311">
            <v>0</v>
          </cell>
        </row>
        <row r="312">
          <cell r="C312" t="str">
            <v>ÍTEM</v>
          </cell>
          <cell r="D312" t="str">
            <v>M Ã O    D E   O B R A</v>
          </cell>
          <cell r="E312" t="str">
            <v>QUANT.</v>
          </cell>
          <cell r="F312" t="str">
            <v>SALÁRIO HORA</v>
          </cell>
          <cell r="J312" t="str">
            <v>CUSTO HORÁRIO</v>
          </cell>
        </row>
        <row r="313">
          <cell r="D313">
            <v>0</v>
          </cell>
          <cell r="F313">
            <v>0</v>
          </cell>
          <cell r="G313">
            <v>0</v>
          </cell>
          <cell r="H313">
            <v>0</v>
          </cell>
          <cell r="I313">
            <v>0</v>
          </cell>
          <cell r="J313">
            <v>0</v>
          </cell>
        </row>
        <row r="314">
          <cell r="D314">
            <v>0</v>
          </cell>
          <cell r="F314">
            <v>0</v>
          </cell>
          <cell r="G314">
            <v>0</v>
          </cell>
          <cell r="H314">
            <v>0</v>
          </cell>
          <cell r="I314">
            <v>0</v>
          </cell>
          <cell r="J314">
            <v>0</v>
          </cell>
        </row>
        <row r="315">
          <cell r="D315">
            <v>0</v>
          </cell>
          <cell r="F315">
            <v>0</v>
          </cell>
          <cell r="G315">
            <v>0</v>
          </cell>
          <cell r="H315">
            <v>0</v>
          </cell>
          <cell r="I315">
            <v>0</v>
          </cell>
          <cell r="J315">
            <v>0</v>
          </cell>
        </row>
        <row r="316">
          <cell r="D316">
            <v>0</v>
          </cell>
          <cell r="F316">
            <v>0</v>
          </cell>
          <cell r="G316">
            <v>0</v>
          </cell>
          <cell r="H316">
            <v>0</v>
          </cell>
          <cell r="I316">
            <v>0</v>
          </cell>
          <cell r="J316">
            <v>0</v>
          </cell>
        </row>
        <row r="317">
          <cell r="D317">
            <v>0</v>
          </cell>
          <cell r="F317">
            <v>0</v>
          </cell>
          <cell r="G317">
            <v>0</v>
          </cell>
          <cell r="H317">
            <v>0</v>
          </cell>
          <cell r="I317">
            <v>0</v>
          </cell>
          <cell r="J317">
            <v>0</v>
          </cell>
        </row>
        <row r="318">
          <cell r="F318" t="str">
            <v>CUSTO HORÁRIO DE MÃO DE OBRA - (B)</v>
          </cell>
          <cell r="J318">
            <v>0</v>
          </cell>
        </row>
        <row r="319">
          <cell r="F319" t="str">
            <v>FERRAMENTAS</v>
          </cell>
          <cell r="H319">
            <v>0.2051</v>
          </cell>
          <cell r="J319">
            <v>0</v>
          </cell>
        </row>
        <row r="320">
          <cell r="F320" t="str">
            <v>CUSTO HORÁRIO TOTAL - (A + B)</v>
          </cell>
          <cell r="J320">
            <v>0</v>
          </cell>
        </row>
        <row r="321">
          <cell r="F321" t="str">
            <v>CUSTO UNITÁRIO DE EXECUÇÃO - (D)</v>
          </cell>
          <cell r="J321">
            <v>0</v>
          </cell>
        </row>
        <row r="322">
          <cell r="C322" t="str">
            <v>ÍTEM</v>
          </cell>
          <cell r="D322" t="str">
            <v>M A T E R I A L</v>
          </cell>
          <cell r="E322" t="str">
            <v>UNID</v>
          </cell>
          <cell r="F322" t="str">
            <v>CONSUMO</v>
          </cell>
          <cell r="H322" t="str">
            <v xml:space="preserve"> PREÇO UNITÁRIO</v>
          </cell>
          <cell r="J322" t="str">
            <v>CUSTO UNITÁRIO</v>
          </cell>
        </row>
        <row r="323">
          <cell r="C323" t="str">
            <v>AM09</v>
          </cell>
          <cell r="D323" t="str">
            <v>Mandíbula móvel p/ britador 6240C</v>
          </cell>
          <cell r="E323" t="str">
            <v>u/h</v>
          </cell>
          <cell r="F323">
            <v>1</v>
          </cell>
          <cell r="H323">
            <v>15.42</v>
          </cell>
          <cell r="J323">
            <v>15.42</v>
          </cell>
        </row>
        <row r="324">
          <cell r="C324" t="str">
            <v>AM10</v>
          </cell>
          <cell r="D324" t="str">
            <v>Mandíbula fixa p/ britador 6240C</v>
          </cell>
          <cell r="E324" t="str">
            <v>u/h</v>
          </cell>
          <cell r="F324">
            <v>1</v>
          </cell>
          <cell r="H324">
            <v>28.2</v>
          </cell>
          <cell r="J324">
            <v>28.2</v>
          </cell>
        </row>
        <row r="325">
          <cell r="C325" t="str">
            <v>AM11</v>
          </cell>
          <cell r="D325" t="str">
            <v>Revestimento móvel p/ britador 60TS</v>
          </cell>
          <cell r="E325" t="str">
            <v>u/h</v>
          </cell>
          <cell r="F325">
            <v>1</v>
          </cell>
          <cell r="H325">
            <v>7.61</v>
          </cell>
          <cell r="J325">
            <v>7.61</v>
          </cell>
        </row>
        <row r="326">
          <cell r="C326" t="str">
            <v>AM12</v>
          </cell>
          <cell r="D326" t="str">
            <v>Revestimento fixo p/ britador 60TS</v>
          </cell>
          <cell r="E326" t="str">
            <v>u/h</v>
          </cell>
          <cell r="F326">
            <v>1</v>
          </cell>
          <cell r="H326">
            <v>9.7200000000000006</v>
          </cell>
          <cell r="J326">
            <v>9.7200000000000006</v>
          </cell>
        </row>
        <row r="327">
          <cell r="D327">
            <v>0</v>
          </cell>
          <cell r="E327">
            <v>0</v>
          </cell>
          <cell r="H327">
            <v>0</v>
          </cell>
          <cell r="J327">
            <v>0</v>
          </cell>
        </row>
        <row r="328">
          <cell r="F328" t="str">
            <v>CUSTO TOTAL DE MATERIAL - (E)</v>
          </cell>
          <cell r="J328">
            <v>60.95</v>
          </cell>
        </row>
        <row r="329">
          <cell r="C329" t="str">
            <v>CODIGO</v>
          </cell>
          <cell r="D329" t="str">
            <v>ATIVIDADES AUXILIARES</v>
          </cell>
          <cell r="E329" t="str">
            <v>UNID</v>
          </cell>
          <cell r="F329" t="str">
            <v>QUANTIDADE</v>
          </cell>
          <cell r="H329" t="str">
            <v xml:space="preserve"> PREÇO UNITÁRIO</v>
          </cell>
          <cell r="J329" t="str">
            <v>CUSTO UNITÁRIO</v>
          </cell>
        </row>
        <row r="330">
          <cell r="D330">
            <v>0</v>
          </cell>
          <cell r="E330">
            <v>0</v>
          </cell>
          <cell r="H330">
            <v>0</v>
          </cell>
          <cell r="J330">
            <v>0</v>
          </cell>
        </row>
        <row r="331">
          <cell r="D331">
            <v>0</v>
          </cell>
          <cell r="E331">
            <v>0</v>
          </cell>
          <cell r="H331">
            <v>0</v>
          </cell>
          <cell r="J331">
            <v>0</v>
          </cell>
        </row>
        <row r="332">
          <cell r="D332">
            <v>0</v>
          </cell>
          <cell r="E332">
            <v>0</v>
          </cell>
          <cell r="H332">
            <v>0</v>
          </cell>
          <cell r="J332">
            <v>0</v>
          </cell>
        </row>
        <row r="333">
          <cell r="D333">
            <v>0</v>
          </cell>
          <cell r="E333">
            <v>0</v>
          </cell>
          <cell r="H333">
            <v>0</v>
          </cell>
          <cell r="J333">
            <v>0</v>
          </cell>
        </row>
        <row r="334">
          <cell r="D334">
            <v>0</v>
          </cell>
          <cell r="E334">
            <v>0</v>
          </cell>
          <cell r="H334">
            <v>0</v>
          </cell>
          <cell r="J334">
            <v>0</v>
          </cell>
        </row>
        <row r="335">
          <cell r="C335" t="str">
            <v>OBSERVAÇÕES:</v>
          </cell>
          <cell r="F335" t="str">
            <v>CUSTO ATIVIDADES AUXILIARES - (F)</v>
          </cell>
          <cell r="J335">
            <v>0</v>
          </cell>
        </row>
        <row r="336">
          <cell r="F336" t="str">
            <v>CUSTO UNITÁRIO DIRETO TOTAL</v>
          </cell>
          <cell r="J336">
            <v>60.95</v>
          </cell>
        </row>
        <row r="337">
          <cell r="F337" t="str">
            <v xml:space="preserve">BONIFICAÇÃO </v>
          </cell>
          <cell r="H337">
            <v>0</v>
          </cell>
          <cell r="J337">
            <v>0</v>
          </cell>
        </row>
        <row r="338">
          <cell r="F338" t="str">
            <v>PREÇO UNITÁRIO  TOTAL</v>
          </cell>
          <cell r="J338">
            <v>60.95</v>
          </cell>
        </row>
        <row r="342">
          <cell r="A342" t="str">
            <v>1 A 00 963 00</v>
          </cell>
          <cell r="C342" t="str">
            <v>SERVIÇO:</v>
          </cell>
          <cell r="D342" t="str">
            <v>Peças de Desgaste do Britador 80m3/h</v>
          </cell>
          <cell r="F342" t="str">
            <v>PRODUÇÃO DA EQUIPE - (C):</v>
          </cell>
          <cell r="J342">
            <v>1</v>
          </cell>
          <cell r="K342" t="str">
            <v>cjh</v>
          </cell>
          <cell r="M342">
            <v>148.97</v>
          </cell>
        </row>
        <row r="343">
          <cell r="F343" t="str">
            <v>UNITÁRIO</v>
          </cell>
          <cell r="H343" t="str">
            <v>C. OPERACIONAL</v>
          </cell>
        </row>
        <row r="344">
          <cell r="C344" t="str">
            <v>ÍTEM</v>
          </cell>
          <cell r="D344" t="str">
            <v>E Q U I P A M E N T O</v>
          </cell>
          <cell r="E344" t="str">
            <v>QUANT.</v>
          </cell>
          <cell r="F344" t="str">
            <v>PROD</v>
          </cell>
          <cell r="G344" t="str">
            <v>IMPROD</v>
          </cell>
          <cell r="H344" t="str">
            <v>PROD</v>
          </cell>
          <cell r="I344" t="str">
            <v>IMPROD</v>
          </cell>
          <cell r="J344" t="str">
            <v>CUSTO HORÁRIO</v>
          </cell>
        </row>
        <row r="345">
          <cell r="D345">
            <v>0</v>
          </cell>
          <cell r="G345">
            <v>0</v>
          </cell>
          <cell r="H345">
            <v>0</v>
          </cell>
          <cell r="I345">
            <v>0</v>
          </cell>
          <cell r="J345">
            <v>0</v>
          </cell>
        </row>
        <row r="346">
          <cell r="D346">
            <v>0</v>
          </cell>
          <cell r="G346">
            <v>0</v>
          </cell>
          <cell r="H346">
            <v>0</v>
          </cell>
          <cell r="I346">
            <v>0</v>
          </cell>
          <cell r="J346">
            <v>0</v>
          </cell>
        </row>
        <row r="347">
          <cell r="D347">
            <v>0</v>
          </cell>
          <cell r="G347">
            <v>0</v>
          </cell>
          <cell r="H347">
            <v>0</v>
          </cell>
          <cell r="I347">
            <v>0</v>
          </cell>
          <cell r="J347">
            <v>0</v>
          </cell>
        </row>
        <row r="348">
          <cell r="D348">
            <v>0</v>
          </cell>
          <cell r="G348">
            <v>0</v>
          </cell>
          <cell r="H348">
            <v>0</v>
          </cell>
          <cell r="I348">
            <v>0</v>
          </cell>
          <cell r="J348">
            <v>0</v>
          </cell>
        </row>
        <row r="349">
          <cell r="D349">
            <v>0</v>
          </cell>
          <cell r="G349">
            <v>0</v>
          </cell>
          <cell r="H349">
            <v>0</v>
          </cell>
          <cell r="I349">
            <v>0</v>
          </cell>
          <cell r="J349">
            <v>0</v>
          </cell>
        </row>
        <row r="350">
          <cell r="F350" t="str">
            <v>CUSTO HORÁRIO DO EQUIPAMENTO - (A)</v>
          </cell>
          <cell r="J350">
            <v>0</v>
          </cell>
        </row>
        <row r="351">
          <cell r="C351" t="str">
            <v>ÍTEM</v>
          </cell>
          <cell r="D351" t="str">
            <v>M Ã O    D E   O B R A</v>
          </cell>
          <cell r="E351" t="str">
            <v>QUANT.</v>
          </cell>
          <cell r="F351" t="str">
            <v>SALÁRIO HORA</v>
          </cell>
          <cell r="J351" t="str">
            <v>CUSTO HORÁRIO</v>
          </cell>
        </row>
        <row r="352">
          <cell r="D352">
            <v>0</v>
          </cell>
          <cell r="F352">
            <v>0</v>
          </cell>
          <cell r="G352">
            <v>0</v>
          </cell>
          <cell r="H352">
            <v>0</v>
          </cell>
          <cell r="I352">
            <v>0</v>
          </cell>
          <cell r="J352">
            <v>0</v>
          </cell>
        </row>
        <row r="353">
          <cell r="D353">
            <v>0</v>
          </cell>
          <cell r="F353">
            <v>0</v>
          </cell>
          <cell r="G353">
            <v>0</v>
          </cell>
          <cell r="H353">
            <v>0</v>
          </cell>
          <cell r="I353">
            <v>0</v>
          </cell>
          <cell r="J353">
            <v>0</v>
          </cell>
        </row>
        <row r="354">
          <cell r="D354">
            <v>0</v>
          </cell>
          <cell r="F354">
            <v>0</v>
          </cell>
          <cell r="G354">
            <v>0</v>
          </cell>
          <cell r="H354">
            <v>0</v>
          </cell>
          <cell r="I354">
            <v>0</v>
          </cell>
          <cell r="J354">
            <v>0</v>
          </cell>
        </row>
        <row r="355">
          <cell r="D355">
            <v>0</v>
          </cell>
          <cell r="F355">
            <v>0</v>
          </cell>
          <cell r="G355">
            <v>0</v>
          </cell>
          <cell r="H355">
            <v>0</v>
          </cell>
          <cell r="I355">
            <v>0</v>
          </cell>
          <cell r="J355">
            <v>0</v>
          </cell>
        </row>
        <row r="356">
          <cell r="D356">
            <v>0</v>
          </cell>
          <cell r="F356">
            <v>0</v>
          </cell>
          <cell r="G356">
            <v>0</v>
          </cell>
          <cell r="H356">
            <v>0</v>
          </cell>
          <cell r="I356">
            <v>0</v>
          </cell>
          <cell r="J356">
            <v>0</v>
          </cell>
        </row>
        <row r="357">
          <cell r="F357" t="str">
            <v>CUSTO HORÁRIO DE MÃO DE OBRA - (B)</v>
          </cell>
          <cell r="J357">
            <v>0</v>
          </cell>
        </row>
        <row r="358">
          <cell r="F358" t="str">
            <v>FERRAMENTAS</v>
          </cell>
          <cell r="H358">
            <v>0.05</v>
          </cell>
          <cell r="J358">
            <v>0</v>
          </cell>
        </row>
        <row r="359">
          <cell r="F359" t="str">
            <v>CUSTO HORÁRIO TOTAL - (A + B)</v>
          </cell>
          <cell r="J359">
            <v>0</v>
          </cell>
        </row>
        <row r="360">
          <cell r="F360" t="str">
            <v>CUSTO UNITÁRIO DE EXECUÇÃO - (D)</v>
          </cell>
          <cell r="J360">
            <v>0</v>
          </cell>
        </row>
        <row r="361">
          <cell r="C361" t="str">
            <v>ÍTEM</v>
          </cell>
          <cell r="D361" t="str">
            <v>M A T E R I A L</v>
          </cell>
          <cell r="E361" t="str">
            <v>UNID</v>
          </cell>
          <cell r="F361" t="str">
            <v>CONSUMO</v>
          </cell>
          <cell r="H361" t="str">
            <v xml:space="preserve"> PREÇO UNITÁRIO</v>
          </cell>
          <cell r="J361" t="str">
            <v>CUSTO UNITÁRIO</v>
          </cell>
        </row>
        <row r="362">
          <cell r="C362" t="str">
            <v>AM25</v>
          </cell>
          <cell r="D362" t="str">
            <v>Mandíbula móvel para britador 80x50</v>
          </cell>
          <cell r="E362" t="str">
            <v>u/h</v>
          </cell>
          <cell r="F362">
            <v>1</v>
          </cell>
          <cell r="H362">
            <v>27.04</v>
          </cell>
          <cell r="I362">
            <v>0</v>
          </cell>
          <cell r="J362">
            <v>27.04</v>
          </cell>
        </row>
        <row r="363">
          <cell r="C363" t="str">
            <v>AM26</v>
          </cell>
          <cell r="D363" t="str">
            <v>Mandíbula fixa para britador 80x50</v>
          </cell>
          <cell r="E363" t="str">
            <v>u/h</v>
          </cell>
          <cell r="F363">
            <v>1</v>
          </cell>
          <cell r="H363">
            <v>15.56</v>
          </cell>
          <cell r="I363">
            <v>0</v>
          </cell>
          <cell r="J363">
            <v>15.56</v>
          </cell>
        </row>
        <row r="364">
          <cell r="C364" t="str">
            <v>AM27</v>
          </cell>
          <cell r="D364" t="str">
            <v>Revestimento móvel p/ britador 90TS</v>
          </cell>
          <cell r="E364" t="str">
            <v>u/h</v>
          </cell>
          <cell r="F364">
            <v>1</v>
          </cell>
          <cell r="H364">
            <v>12.93</v>
          </cell>
          <cell r="I364">
            <v>0</v>
          </cell>
          <cell r="J364">
            <v>12.93</v>
          </cell>
        </row>
        <row r="365">
          <cell r="C365" t="str">
            <v>AM28</v>
          </cell>
          <cell r="D365" t="str">
            <v>Revestimento fixo p/ britador 90TS</v>
          </cell>
          <cell r="E365" t="str">
            <v>u/h</v>
          </cell>
          <cell r="F365">
            <v>1</v>
          </cell>
          <cell r="H365">
            <v>24.38</v>
          </cell>
          <cell r="I365">
            <v>0</v>
          </cell>
          <cell r="J365">
            <v>24.38</v>
          </cell>
        </row>
        <row r="366">
          <cell r="C366" t="str">
            <v>AM29</v>
          </cell>
          <cell r="D366" t="str">
            <v>Revestimento móvel p/ britador 90TF</v>
          </cell>
          <cell r="E366" t="str">
            <v>u/h</v>
          </cell>
          <cell r="F366">
            <v>1</v>
          </cell>
          <cell r="H366">
            <v>44.68</v>
          </cell>
          <cell r="I366">
            <v>0</v>
          </cell>
          <cell r="J366">
            <v>44.68</v>
          </cell>
        </row>
        <row r="367">
          <cell r="C367" t="str">
            <v>AM30</v>
          </cell>
          <cell r="D367" t="str">
            <v>Revestimento fixo p/ britador 90TF</v>
          </cell>
          <cell r="E367" t="str">
            <v>u/h</v>
          </cell>
          <cell r="F367">
            <v>1</v>
          </cell>
          <cell r="H367">
            <v>24.38</v>
          </cell>
          <cell r="I367">
            <v>0</v>
          </cell>
          <cell r="J367">
            <v>24.38</v>
          </cell>
        </row>
        <row r="368">
          <cell r="F368" t="str">
            <v>CUSTO TOTAL DE MATERIAL - (E)</v>
          </cell>
          <cell r="J368">
            <v>148.97</v>
          </cell>
        </row>
        <row r="369">
          <cell r="C369" t="str">
            <v>CODIGO</v>
          </cell>
          <cell r="D369" t="str">
            <v>ATIVIDADES AUXILIARES</v>
          </cell>
          <cell r="E369" t="str">
            <v>UNID</v>
          </cell>
          <cell r="F369" t="str">
            <v>QUANTIDADE</v>
          </cell>
          <cell r="H369" t="str">
            <v xml:space="preserve"> PREÇO UNITÁRIO</v>
          </cell>
          <cell r="J369" t="str">
            <v>CUSTO UNITÁRIO</v>
          </cell>
        </row>
        <row r="370">
          <cell r="D370">
            <v>0</v>
          </cell>
          <cell r="E370">
            <v>0</v>
          </cell>
          <cell r="H370">
            <v>0</v>
          </cell>
          <cell r="J370">
            <v>0</v>
          </cell>
        </row>
        <row r="371">
          <cell r="D371">
            <v>0</v>
          </cell>
          <cell r="E371">
            <v>0</v>
          </cell>
          <cell r="H371">
            <v>0</v>
          </cell>
          <cell r="J371">
            <v>0</v>
          </cell>
        </row>
        <row r="372">
          <cell r="D372">
            <v>0</v>
          </cell>
          <cell r="E372">
            <v>0</v>
          </cell>
          <cell r="H372">
            <v>0</v>
          </cell>
          <cell r="J372">
            <v>0</v>
          </cell>
        </row>
        <row r="373">
          <cell r="D373">
            <v>0</v>
          </cell>
          <cell r="E373">
            <v>0</v>
          </cell>
          <cell r="H373">
            <v>0</v>
          </cell>
          <cell r="J373">
            <v>0</v>
          </cell>
        </row>
        <row r="374">
          <cell r="D374">
            <v>0</v>
          </cell>
          <cell r="E374">
            <v>0</v>
          </cell>
          <cell r="H374">
            <v>0</v>
          </cell>
          <cell r="J374">
            <v>0</v>
          </cell>
        </row>
        <row r="375">
          <cell r="C375" t="str">
            <v>OBSERVAÇÕES:</v>
          </cell>
          <cell r="F375" t="str">
            <v>CUSTO ATIVIDADES AUXILIARES - (F)</v>
          </cell>
          <cell r="J375">
            <v>0</v>
          </cell>
        </row>
        <row r="376">
          <cell r="F376" t="str">
            <v>CUSTO UNITÁRIO DIRETO TOTAL</v>
          </cell>
          <cell r="J376">
            <v>148.97</v>
          </cell>
        </row>
        <row r="377">
          <cell r="F377" t="str">
            <v xml:space="preserve">BONIFICAÇÃO </v>
          </cell>
          <cell r="H377">
            <v>0</v>
          </cell>
          <cell r="J377">
            <v>0</v>
          </cell>
        </row>
        <row r="378">
          <cell r="F378" t="str">
            <v>PREÇO UNITÁRIO  TOTAL</v>
          </cell>
          <cell r="J378">
            <v>148.97</v>
          </cell>
        </row>
        <row r="382">
          <cell r="A382" t="str">
            <v>1 A 00 964 00</v>
          </cell>
          <cell r="C382" t="str">
            <v>SERVIÇO:</v>
          </cell>
          <cell r="D382" t="str">
            <v>Peças de desgaste britador produção de rachão</v>
          </cell>
          <cell r="F382" t="str">
            <v>PRODUÇÃO DA EQUIPE - (C):</v>
          </cell>
          <cell r="J382">
            <v>1</v>
          </cell>
          <cell r="K382" t="str">
            <v>cjh</v>
          </cell>
          <cell r="M382">
            <v>42.6</v>
          </cell>
        </row>
        <row r="383">
          <cell r="F383" t="str">
            <v>UNITÁRIO</v>
          </cell>
          <cell r="H383" t="str">
            <v>C. OPERACIONAL</v>
          </cell>
        </row>
        <row r="384">
          <cell r="C384" t="str">
            <v>ÍTEM</v>
          </cell>
          <cell r="D384" t="str">
            <v>E Q U I P A M E N T O</v>
          </cell>
          <cell r="E384" t="str">
            <v>QUANT.</v>
          </cell>
          <cell r="F384" t="str">
            <v>PROD</v>
          </cell>
          <cell r="G384" t="str">
            <v>IMPROD</v>
          </cell>
          <cell r="H384" t="str">
            <v>PROD</v>
          </cell>
          <cell r="I384" t="str">
            <v>IMPROD</v>
          </cell>
          <cell r="J384" t="str">
            <v>CUSTO HORÁRIO</v>
          </cell>
        </row>
        <row r="385">
          <cell r="D385">
            <v>0</v>
          </cell>
          <cell r="G385">
            <v>0</v>
          </cell>
          <cell r="H385">
            <v>0</v>
          </cell>
          <cell r="I385">
            <v>0</v>
          </cell>
          <cell r="J385">
            <v>0</v>
          </cell>
        </row>
        <row r="386">
          <cell r="D386">
            <v>0</v>
          </cell>
          <cell r="G386">
            <v>0</v>
          </cell>
          <cell r="H386">
            <v>0</v>
          </cell>
          <cell r="I386">
            <v>0</v>
          </cell>
          <cell r="J386">
            <v>0</v>
          </cell>
        </row>
        <row r="387">
          <cell r="D387">
            <v>0</v>
          </cell>
          <cell r="G387">
            <v>0</v>
          </cell>
          <cell r="H387">
            <v>0</v>
          </cell>
          <cell r="I387">
            <v>0</v>
          </cell>
          <cell r="J387">
            <v>0</v>
          </cell>
        </row>
        <row r="388">
          <cell r="D388">
            <v>0</v>
          </cell>
          <cell r="G388">
            <v>0</v>
          </cell>
          <cell r="H388">
            <v>0</v>
          </cell>
          <cell r="I388">
            <v>0</v>
          </cell>
          <cell r="J388">
            <v>0</v>
          </cell>
        </row>
        <row r="389">
          <cell r="D389">
            <v>0</v>
          </cell>
          <cell r="G389">
            <v>0</v>
          </cell>
          <cell r="H389">
            <v>0</v>
          </cell>
          <cell r="I389">
            <v>0</v>
          </cell>
          <cell r="J389">
            <v>0</v>
          </cell>
        </row>
        <row r="390">
          <cell r="F390" t="str">
            <v>CUSTO HORÁRIO DO EQUIPAMENTO - (A)</v>
          </cell>
          <cell r="J390">
            <v>0</v>
          </cell>
        </row>
        <row r="391">
          <cell r="C391" t="str">
            <v>ÍTEM</v>
          </cell>
          <cell r="D391" t="str">
            <v>M Ã O    D E   O B R A</v>
          </cell>
          <cell r="E391" t="str">
            <v>QUANT.</v>
          </cell>
          <cell r="F391" t="str">
            <v>SALÁRIO HORA</v>
          </cell>
          <cell r="J391" t="str">
            <v>CUSTO HORÁRIO</v>
          </cell>
        </row>
        <row r="392">
          <cell r="D392">
            <v>0</v>
          </cell>
          <cell r="F392">
            <v>0</v>
          </cell>
          <cell r="G392">
            <v>0</v>
          </cell>
          <cell r="H392">
            <v>0</v>
          </cell>
          <cell r="I392">
            <v>0</v>
          </cell>
          <cell r="J392">
            <v>0</v>
          </cell>
        </row>
        <row r="393">
          <cell r="D393">
            <v>0</v>
          </cell>
          <cell r="F393">
            <v>0</v>
          </cell>
          <cell r="G393">
            <v>0</v>
          </cell>
          <cell r="H393">
            <v>0</v>
          </cell>
          <cell r="I393">
            <v>0</v>
          </cell>
          <cell r="J393">
            <v>0</v>
          </cell>
        </row>
        <row r="394">
          <cell r="D394">
            <v>0</v>
          </cell>
          <cell r="F394">
            <v>0</v>
          </cell>
          <cell r="G394">
            <v>0</v>
          </cell>
          <cell r="H394">
            <v>0</v>
          </cell>
          <cell r="I394">
            <v>0</v>
          </cell>
          <cell r="J394">
            <v>0</v>
          </cell>
        </row>
        <row r="395">
          <cell r="D395">
            <v>0</v>
          </cell>
          <cell r="F395">
            <v>0</v>
          </cell>
          <cell r="G395">
            <v>0</v>
          </cell>
          <cell r="H395">
            <v>0</v>
          </cell>
          <cell r="I395">
            <v>0</v>
          </cell>
          <cell r="J395">
            <v>0</v>
          </cell>
        </row>
        <row r="396">
          <cell r="D396">
            <v>0</v>
          </cell>
          <cell r="F396">
            <v>0</v>
          </cell>
          <cell r="G396">
            <v>0</v>
          </cell>
          <cell r="H396">
            <v>0</v>
          </cell>
          <cell r="I396">
            <v>0</v>
          </cell>
          <cell r="J396">
            <v>0</v>
          </cell>
        </row>
        <row r="397">
          <cell r="F397" t="str">
            <v>CUSTO HORÁRIO DE MÃO DE OBRA - (B)</v>
          </cell>
          <cell r="J397">
            <v>0</v>
          </cell>
        </row>
        <row r="398">
          <cell r="F398" t="str">
            <v>FERRAMENTAS</v>
          </cell>
          <cell r="H398">
            <v>0.05</v>
          </cell>
          <cell r="J398">
            <v>0</v>
          </cell>
        </row>
        <row r="399">
          <cell r="F399" t="str">
            <v>CUSTO HORÁRIO TOTAL - (A + B)</v>
          </cell>
          <cell r="J399">
            <v>0</v>
          </cell>
        </row>
        <row r="400">
          <cell r="F400" t="str">
            <v>CUSTO UNITÁRIO DE EXECUÇÃO - (D)</v>
          </cell>
          <cell r="J400">
            <v>0</v>
          </cell>
        </row>
        <row r="401">
          <cell r="C401" t="str">
            <v>ÍTEM</v>
          </cell>
          <cell r="D401" t="str">
            <v>M A T E R I A L</v>
          </cell>
          <cell r="E401" t="str">
            <v>UNID</v>
          </cell>
          <cell r="F401" t="str">
            <v>CONSUMO</v>
          </cell>
          <cell r="H401" t="str">
            <v xml:space="preserve"> PREÇO UNITÁRIO</v>
          </cell>
          <cell r="J401" t="str">
            <v>CUSTO UNITÁRIO</v>
          </cell>
        </row>
        <row r="402">
          <cell r="C402" t="str">
            <v>AM25</v>
          </cell>
          <cell r="D402" t="str">
            <v>Mandíbula móvel para britador 80x50</v>
          </cell>
          <cell r="E402" t="str">
            <v>u/h</v>
          </cell>
          <cell r="F402">
            <v>1</v>
          </cell>
          <cell r="H402">
            <v>27.04</v>
          </cell>
          <cell r="I402">
            <v>0</v>
          </cell>
          <cell r="J402">
            <v>27.04</v>
          </cell>
        </row>
        <row r="403">
          <cell r="C403" t="str">
            <v>AM26</v>
          </cell>
          <cell r="D403" t="str">
            <v>Mandíbula fixa para britador 80x50</v>
          </cell>
          <cell r="E403" t="str">
            <v>u/h</v>
          </cell>
          <cell r="F403">
            <v>1</v>
          </cell>
          <cell r="H403">
            <v>15.56</v>
          </cell>
          <cell r="I403">
            <v>0</v>
          </cell>
          <cell r="J403">
            <v>15.56</v>
          </cell>
        </row>
        <row r="404">
          <cell r="D404">
            <v>0</v>
          </cell>
          <cell r="E404">
            <v>0</v>
          </cell>
          <cell r="H404">
            <v>0</v>
          </cell>
          <cell r="I404">
            <v>0</v>
          </cell>
          <cell r="J404">
            <v>0</v>
          </cell>
        </row>
        <row r="405">
          <cell r="D405">
            <v>0</v>
          </cell>
          <cell r="E405">
            <v>0</v>
          </cell>
          <cell r="H405">
            <v>0</v>
          </cell>
          <cell r="I405">
            <v>0</v>
          </cell>
          <cell r="J405">
            <v>0</v>
          </cell>
        </row>
        <row r="406">
          <cell r="D406">
            <v>0</v>
          </cell>
          <cell r="E406">
            <v>0</v>
          </cell>
          <cell r="H406">
            <v>0</v>
          </cell>
          <cell r="I406">
            <v>0</v>
          </cell>
          <cell r="J406">
            <v>0</v>
          </cell>
        </row>
        <row r="407">
          <cell r="D407">
            <v>0</v>
          </cell>
          <cell r="E407">
            <v>0</v>
          </cell>
          <cell r="H407">
            <v>0</v>
          </cell>
          <cell r="I407">
            <v>0</v>
          </cell>
          <cell r="J407">
            <v>0</v>
          </cell>
        </row>
        <row r="408">
          <cell r="F408" t="str">
            <v>CUSTO TOTAL DE MATERIAL - (E)</v>
          </cell>
          <cell r="J408">
            <v>42.6</v>
          </cell>
        </row>
        <row r="409">
          <cell r="C409" t="str">
            <v>CODIGO</v>
          </cell>
          <cell r="D409" t="str">
            <v>ATIVIDADES AUXILIARES</v>
          </cell>
          <cell r="E409" t="str">
            <v>UNID</v>
          </cell>
          <cell r="F409" t="str">
            <v>QUANTIDADE</v>
          </cell>
          <cell r="H409" t="str">
            <v xml:space="preserve"> PREÇO UNITÁRIO</v>
          </cell>
          <cell r="J409" t="str">
            <v>CUSTO UNITÁRIO</v>
          </cell>
        </row>
        <row r="410">
          <cell r="D410">
            <v>0</v>
          </cell>
          <cell r="E410">
            <v>0</v>
          </cell>
          <cell r="H410">
            <v>0</v>
          </cell>
          <cell r="J410">
            <v>0</v>
          </cell>
        </row>
        <row r="411">
          <cell r="D411">
            <v>0</v>
          </cell>
          <cell r="E411">
            <v>0</v>
          </cell>
          <cell r="H411">
            <v>0</v>
          </cell>
          <cell r="J411">
            <v>0</v>
          </cell>
        </row>
        <row r="412">
          <cell r="D412">
            <v>0</v>
          </cell>
          <cell r="E412">
            <v>0</v>
          </cell>
          <cell r="H412">
            <v>0</v>
          </cell>
          <cell r="J412">
            <v>0</v>
          </cell>
        </row>
        <row r="413">
          <cell r="D413">
            <v>0</v>
          </cell>
          <cell r="E413">
            <v>0</v>
          </cell>
          <cell r="H413">
            <v>0</v>
          </cell>
          <cell r="J413">
            <v>0</v>
          </cell>
        </row>
        <row r="414">
          <cell r="D414">
            <v>0</v>
          </cell>
          <cell r="E414">
            <v>0</v>
          </cell>
          <cell r="H414">
            <v>0</v>
          </cell>
          <cell r="J414">
            <v>0</v>
          </cell>
        </row>
        <row r="415">
          <cell r="C415" t="str">
            <v>OBSERVAÇÕES:</v>
          </cell>
          <cell r="F415" t="str">
            <v>CUSTO ATIVIDADES AUXILIARES - (F)</v>
          </cell>
          <cell r="J415">
            <v>0</v>
          </cell>
        </row>
        <row r="416">
          <cell r="F416" t="str">
            <v>CUSTO UNITÁRIO DIRETO TOTAL</v>
          </cell>
          <cell r="J416">
            <v>42.6</v>
          </cell>
        </row>
        <row r="417">
          <cell r="F417" t="str">
            <v xml:space="preserve">BONIFICAÇÃO </v>
          </cell>
          <cell r="H417">
            <v>0</v>
          </cell>
          <cell r="J417">
            <v>0</v>
          </cell>
        </row>
        <row r="418">
          <cell r="F418" t="str">
            <v>PREÇO UNITÁRIO  TOTAL</v>
          </cell>
          <cell r="J418">
            <v>42.6</v>
          </cell>
        </row>
        <row r="422">
          <cell r="A422" t="str">
            <v>1 A 01 100 01</v>
          </cell>
          <cell r="C422" t="str">
            <v>SERVIÇO:</v>
          </cell>
          <cell r="D422" t="str">
            <v>Limpeza camada vegetal em jazida com expurgo lateral (construção e restauração)</v>
          </cell>
          <cell r="F422" t="str">
            <v>PRODUÇÃO DA EQUIPE - (C):</v>
          </cell>
          <cell r="J422">
            <v>571</v>
          </cell>
          <cell r="K422" t="str">
            <v>m²</v>
          </cell>
          <cell r="M422">
            <v>0.39</v>
          </cell>
        </row>
        <row r="423">
          <cell r="F423" t="str">
            <v>UNITÁRIO</v>
          </cell>
          <cell r="H423" t="str">
            <v>C. OPERACIONAL</v>
          </cell>
        </row>
        <row r="424">
          <cell r="C424" t="str">
            <v>ÍTEM</v>
          </cell>
          <cell r="D424" t="str">
            <v>E Q U I P A M E N T O</v>
          </cell>
          <cell r="E424" t="str">
            <v>QUANT.</v>
          </cell>
          <cell r="F424" t="str">
            <v>PROD</v>
          </cell>
          <cell r="G424" t="str">
            <v>IMPROD</v>
          </cell>
          <cell r="H424" t="str">
            <v>PROD</v>
          </cell>
          <cell r="I424" t="str">
            <v>IMPROD</v>
          </cell>
          <cell r="J424" t="str">
            <v>CUSTO HORÁRIO</v>
          </cell>
        </row>
        <row r="425">
          <cell r="C425" t="str">
            <v>E002</v>
          </cell>
          <cell r="D425" t="str">
            <v>Trator de Esteiras : Caterpillar : D6M - com lâmina</v>
          </cell>
          <cell r="E425">
            <v>1</v>
          </cell>
          <cell r="F425">
            <v>1</v>
          </cell>
          <cell r="G425">
            <v>0</v>
          </cell>
          <cell r="H425">
            <v>200.57</v>
          </cell>
          <cell r="I425">
            <v>22.39</v>
          </cell>
          <cell r="J425">
            <v>200.57</v>
          </cell>
        </row>
        <row r="426">
          <cell r="D426">
            <v>0</v>
          </cell>
          <cell r="G426">
            <v>0</v>
          </cell>
          <cell r="H426">
            <v>0</v>
          </cell>
          <cell r="I426">
            <v>0</v>
          </cell>
          <cell r="J426">
            <v>0</v>
          </cell>
        </row>
        <row r="427">
          <cell r="D427">
            <v>0</v>
          </cell>
          <cell r="G427">
            <v>0</v>
          </cell>
          <cell r="H427">
            <v>0</v>
          </cell>
          <cell r="I427">
            <v>0</v>
          </cell>
          <cell r="J427">
            <v>0</v>
          </cell>
        </row>
        <row r="428">
          <cell r="D428">
            <v>0</v>
          </cell>
          <cell r="G428">
            <v>0</v>
          </cell>
          <cell r="H428">
            <v>0</v>
          </cell>
          <cell r="I428">
            <v>0</v>
          </cell>
          <cell r="J428">
            <v>0</v>
          </cell>
        </row>
        <row r="429">
          <cell r="D429">
            <v>0</v>
          </cell>
          <cell r="G429">
            <v>0</v>
          </cell>
          <cell r="H429">
            <v>0</v>
          </cell>
          <cell r="I429">
            <v>0</v>
          </cell>
          <cell r="J429">
            <v>0</v>
          </cell>
        </row>
        <row r="430">
          <cell r="D430">
            <v>0</v>
          </cell>
          <cell r="G430">
            <v>0</v>
          </cell>
          <cell r="H430">
            <v>0</v>
          </cell>
          <cell r="I430">
            <v>0</v>
          </cell>
          <cell r="J430">
            <v>0</v>
          </cell>
        </row>
        <row r="431">
          <cell r="D431">
            <v>0</v>
          </cell>
          <cell r="G431">
            <v>0</v>
          </cell>
          <cell r="H431">
            <v>0</v>
          </cell>
          <cell r="I431">
            <v>0</v>
          </cell>
          <cell r="J431">
            <v>0</v>
          </cell>
        </row>
        <row r="432">
          <cell r="F432" t="str">
            <v>CUSTO HORÁRIO DO EQUIPAMENTO - (A)</v>
          </cell>
          <cell r="J432">
            <v>200.57</v>
          </cell>
        </row>
        <row r="433">
          <cell r="C433" t="str">
            <v>ÍTEM</v>
          </cell>
          <cell r="D433" t="str">
            <v>M Ã O    D E   O B R A</v>
          </cell>
          <cell r="E433" t="str">
            <v>QUANT.</v>
          </cell>
          <cell r="F433" t="str">
            <v>SALÁRIO HORA</v>
          </cell>
          <cell r="J433" t="str">
            <v>CUSTO HORÁRIO</v>
          </cell>
        </row>
        <row r="434">
          <cell r="C434" t="str">
            <v>T501</v>
          </cell>
          <cell r="D434" t="str">
            <v>Encarregado de turma</v>
          </cell>
          <cell r="E434">
            <v>0.3</v>
          </cell>
          <cell r="F434">
            <v>21.11</v>
          </cell>
          <cell r="G434" t="e">
            <v>#N/A</v>
          </cell>
          <cell r="H434" t="e">
            <v>#N/A</v>
          </cell>
          <cell r="I434" t="e">
            <v>#N/A</v>
          </cell>
          <cell r="J434">
            <v>6.33</v>
          </cell>
        </row>
        <row r="435">
          <cell r="C435" t="str">
            <v>T701</v>
          </cell>
          <cell r="D435" t="str">
            <v>Servente</v>
          </cell>
          <cell r="E435">
            <v>2</v>
          </cell>
          <cell r="F435">
            <v>6.99</v>
          </cell>
          <cell r="G435" t="e">
            <v>#N/A</v>
          </cell>
          <cell r="H435" t="e">
            <v>#N/A</v>
          </cell>
          <cell r="I435" t="e">
            <v>#N/A</v>
          </cell>
          <cell r="J435">
            <v>13.98</v>
          </cell>
        </row>
        <row r="436">
          <cell r="D436">
            <v>0</v>
          </cell>
          <cell r="F436">
            <v>0</v>
          </cell>
          <cell r="G436">
            <v>0</v>
          </cell>
          <cell r="H436">
            <v>0</v>
          </cell>
          <cell r="I436">
            <v>0</v>
          </cell>
          <cell r="J436">
            <v>0</v>
          </cell>
        </row>
        <row r="437">
          <cell r="D437">
            <v>0</v>
          </cell>
          <cell r="F437">
            <v>0</v>
          </cell>
          <cell r="G437">
            <v>0</v>
          </cell>
          <cell r="H437">
            <v>0</v>
          </cell>
          <cell r="I437">
            <v>0</v>
          </cell>
          <cell r="J437">
            <v>0</v>
          </cell>
        </row>
        <row r="438">
          <cell r="D438">
            <v>0</v>
          </cell>
          <cell r="F438">
            <v>0</v>
          </cell>
          <cell r="G438">
            <v>0</v>
          </cell>
          <cell r="H438">
            <v>0</v>
          </cell>
          <cell r="I438">
            <v>0</v>
          </cell>
          <cell r="J438">
            <v>0</v>
          </cell>
        </row>
        <row r="439">
          <cell r="F439" t="str">
            <v>CUSTO HORÁRIO DE MÃO DE OBRA - (B)</v>
          </cell>
          <cell r="J439">
            <v>20.309999999999999</v>
          </cell>
        </row>
        <row r="440">
          <cell r="F440" t="str">
            <v>FERRAMENTAS</v>
          </cell>
          <cell r="H440">
            <v>0.2051</v>
          </cell>
          <cell r="J440">
            <v>4.16</v>
          </cell>
        </row>
        <row r="441">
          <cell r="F441" t="str">
            <v>CUSTO HORÁRIO TOTAL - (A + B)</v>
          </cell>
          <cell r="J441">
            <v>225.04</v>
          </cell>
        </row>
        <row r="442">
          <cell r="F442" t="str">
            <v>CUSTO UNITÁRIO DE EXECUÇÃO - (D)</v>
          </cell>
          <cell r="J442">
            <v>0.39</v>
          </cell>
        </row>
        <row r="443">
          <cell r="C443" t="str">
            <v>ÍTEM</v>
          </cell>
          <cell r="D443" t="str">
            <v>M A T E R I A L</v>
          </cell>
          <cell r="E443" t="str">
            <v>UNID</v>
          </cell>
          <cell r="F443" t="str">
            <v>CONSUMO</v>
          </cell>
          <cell r="H443" t="str">
            <v xml:space="preserve"> PREÇO UNITÁRIO</v>
          </cell>
          <cell r="J443" t="str">
            <v>CUSTO UNITÁRIO</v>
          </cell>
        </row>
        <row r="444">
          <cell r="D444">
            <v>0</v>
          </cell>
          <cell r="E444">
            <v>0</v>
          </cell>
          <cell r="J444">
            <v>0</v>
          </cell>
        </row>
        <row r="445">
          <cell r="D445">
            <v>0</v>
          </cell>
          <cell r="J445">
            <v>0</v>
          </cell>
        </row>
        <row r="446">
          <cell r="D446">
            <v>0</v>
          </cell>
          <cell r="E446">
            <v>0</v>
          </cell>
          <cell r="J446">
            <v>0</v>
          </cell>
        </row>
        <row r="447">
          <cell r="D447">
            <v>0</v>
          </cell>
          <cell r="E447">
            <v>0</v>
          </cell>
          <cell r="J447">
            <v>0</v>
          </cell>
        </row>
        <row r="448">
          <cell r="D448">
            <v>0</v>
          </cell>
          <cell r="E448">
            <v>0</v>
          </cell>
          <cell r="J448">
            <v>0</v>
          </cell>
        </row>
        <row r="449">
          <cell r="F449" t="str">
            <v>CUSTO TOTAL DE MATERIAL - (E)</v>
          </cell>
          <cell r="J449">
            <v>0</v>
          </cell>
        </row>
        <row r="450">
          <cell r="C450" t="str">
            <v>CODIGO</v>
          </cell>
          <cell r="D450" t="str">
            <v>ATIVIDADES AUXILIARES</v>
          </cell>
          <cell r="E450" t="str">
            <v>UNID</v>
          </cell>
          <cell r="F450" t="str">
            <v>QUANTIDADE</v>
          </cell>
          <cell r="H450" t="str">
            <v xml:space="preserve"> PREÇO UNITÁRIO</v>
          </cell>
          <cell r="J450" t="str">
            <v>CUSTO UNITÁRIO</v>
          </cell>
        </row>
        <row r="451">
          <cell r="D451">
            <v>0</v>
          </cell>
          <cell r="E451">
            <v>0</v>
          </cell>
          <cell r="H451">
            <v>0</v>
          </cell>
          <cell r="J451">
            <v>0</v>
          </cell>
        </row>
        <row r="452">
          <cell r="D452">
            <v>0</v>
          </cell>
          <cell r="E452">
            <v>0</v>
          </cell>
          <cell r="H452">
            <v>0</v>
          </cell>
          <cell r="J452">
            <v>0</v>
          </cell>
        </row>
        <row r="453">
          <cell r="D453">
            <v>0</v>
          </cell>
          <cell r="E453">
            <v>0</v>
          </cell>
          <cell r="H453">
            <v>0</v>
          </cell>
          <cell r="J453">
            <v>0</v>
          </cell>
        </row>
        <row r="454">
          <cell r="D454">
            <v>0</v>
          </cell>
          <cell r="E454">
            <v>0</v>
          </cell>
          <cell r="H454">
            <v>0</v>
          </cell>
          <cell r="J454">
            <v>0</v>
          </cell>
        </row>
        <row r="455">
          <cell r="D455">
            <v>0</v>
          </cell>
          <cell r="E455">
            <v>0</v>
          </cell>
          <cell r="H455">
            <v>0</v>
          </cell>
          <cell r="J455">
            <v>0</v>
          </cell>
        </row>
        <row r="456">
          <cell r="C456" t="str">
            <v>OBSERVAÇÕES:</v>
          </cell>
          <cell r="F456" t="str">
            <v>CUSTO ATIVIDADES AUXILIARES - (F)</v>
          </cell>
          <cell r="J456">
            <v>0</v>
          </cell>
        </row>
        <row r="457">
          <cell r="F457" t="str">
            <v>CUSTO UNITÁRIO DIRETO TOTAL</v>
          </cell>
          <cell r="J457">
            <v>0.39</v>
          </cell>
        </row>
        <row r="458">
          <cell r="F458" t="str">
            <v xml:space="preserve">BONIFICAÇÃO </v>
          </cell>
          <cell r="H458">
            <v>0</v>
          </cell>
          <cell r="J458">
            <v>0</v>
          </cell>
        </row>
        <row r="459">
          <cell r="F459" t="str">
            <v>PREÇO UNITÁRIO  TOTAL</v>
          </cell>
          <cell r="J459">
            <v>0.39</v>
          </cell>
        </row>
        <row r="463">
          <cell r="A463" t="str">
            <v>1 A 01 100 02</v>
          </cell>
          <cell r="C463" t="str">
            <v>SERVIÇO:</v>
          </cell>
          <cell r="D463" t="str">
            <v>Limpeza de camada vegetal em jazida (conservação)</v>
          </cell>
          <cell r="F463" t="str">
            <v>PRODUÇÃO DA EQUIPE - (C):</v>
          </cell>
          <cell r="J463">
            <v>173</v>
          </cell>
          <cell r="K463" t="str">
            <v>m²</v>
          </cell>
          <cell r="M463">
            <v>0.77</v>
          </cell>
        </row>
        <row r="464">
          <cell r="F464" t="str">
            <v>UNITÁRIO</v>
          </cell>
          <cell r="H464" t="str">
            <v>C. OPERACIONAL</v>
          </cell>
        </row>
        <row r="465">
          <cell r="C465" t="str">
            <v>ÍTEM</v>
          </cell>
          <cell r="D465" t="str">
            <v>E Q U I P A M E N T O</v>
          </cell>
          <cell r="E465" t="str">
            <v>QUANT.</v>
          </cell>
          <cell r="F465" t="str">
            <v>PROD</v>
          </cell>
          <cell r="G465" t="str">
            <v>IMPROD</v>
          </cell>
          <cell r="H465" t="str">
            <v>PROD</v>
          </cell>
          <cell r="I465" t="str">
            <v>IMPROD</v>
          </cell>
          <cell r="J465" t="str">
            <v>CUSTO HORÁRIO</v>
          </cell>
        </row>
        <row r="466">
          <cell r="C466" t="str">
            <v>E001</v>
          </cell>
          <cell r="D466" t="str">
            <v>Trator de Esteiras : New Holland : 7D - com lâmina</v>
          </cell>
          <cell r="E466">
            <v>1</v>
          </cell>
          <cell r="F466">
            <v>1</v>
          </cell>
          <cell r="G466">
            <v>0</v>
          </cell>
          <cell r="H466">
            <v>110.01</v>
          </cell>
          <cell r="I466">
            <v>19.440000000000001</v>
          </cell>
          <cell r="J466">
            <v>110.01</v>
          </cell>
        </row>
        <row r="467">
          <cell r="D467">
            <v>0</v>
          </cell>
          <cell r="G467">
            <v>0</v>
          </cell>
          <cell r="H467">
            <v>0</v>
          </cell>
          <cell r="I467">
            <v>0</v>
          </cell>
          <cell r="J467">
            <v>0</v>
          </cell>
        </row>
        <row r="468">
          <cell r="D468">
            <v>0</v>
          </cell>
          <cell r="G468">
            <v>0</v>
          </cell>
          <cell r="H468">
            <v>0</v>
          </cell>
          <cell r="I468">
            <v>0</v>
          </cell>
          <cell r="J468">
            <v>0</v>
          </cell>
        </row>
        <row r="469">
          <cell r="D469">
            <v>0</v>
          </cell>
          <cell r="G469">
            <v>0</v>
          </cell>
          <cell r="H469">
            <v>0</v>
          </cell>
          <cell r="I469">
            <v>0</v>
          </cell>
          <cell r="J469">
            <v>0</v>
          </cell>
        </row>
        <row r="470">
          <cell r="D470">
            <v>0</v>
          </cell>
          <cell r="G470">
            <v>0</v>
          </cell>
          <cell r="H470">
            <v>0</v>
          </cell>
          <cell r="I470">
            <v>0</v>
          </cell>
          <cell r="J470">
            <v>0</v>
          </cell>
        </row>
        <row r="471">
          <cell r="D471">
            <v>0</v>
          </cell>
          <cell r="G471">
            <v>0</v>
          </cell>
          <cell r="H471">
            <v>0</v>
          </cell>
          <cell r="I471">
            <v>0</v>
          </cell>
          <cell r="J471">
            <v>0</v>
          </cell>
        </row>
        <row r="472">
          <cell r="D472">
            <v>0</v>
          </cell>
          <cell r="G472">
            <v>0</v>
          </cell>
          <cell r="H472">
            <v>0</v>
          </cell>
          <cell r="I472">
            <v>0</v>
          </cell>
          <cell r="J472">
            <v>0</v>
          </cell>
        </row>
        <row r="473">
          <cell r="F473" t="str">
            <v>CUSTO HORÁRIO DO EQUIPAMENTO - (A)</v>
          </cell>
          <cell r="J473">
            <v>110.01</v>
          </cell>
        </row>
        <row r="474">
          <cell r="C474" t="str">
            <v>ÍTEM</v>
          </cell>
          <cell r="D474" t="str">
            <v>M Ã O    D E   O B R A</v>
          </cell>
          <cell r="E474" t="str">
            <v>QUANT.</v>
          </cell>
          <cell r="F474" t="str">
            <v>SALÁRIO HORA</v>
          </cell>
          <cell r="J474" t="str">
            <v>CUSTO HORÁRIO</v>
          </cell>
        </row>
        <row r="475">
          <cell r="C475" t="str">
            <v>T501</v>
          </cell>
          <cell r="D475" t="str">
            <v>Encarregado de turma</v>
          </cell>
          <cell r="E475">
            <v>0.3</v>
          </cell>
          <cell r="F475">
            <v>21.11</v>
          </cell>
          <cell r="G475" t="e">
            <v>#N/A</v>
          </cell>
          <cell r="H475" t="e">
            <v>#N/A</v>
          </cell>
          <cell r="I475" t="e">
            <v>#N/A</v>
          </cell>
          <cell r="J475">
            <v>6.33</v>
          </cell>
        </row>
        <row r="476">
          <cell r="C476" t="str">
            <v>T701</v>
          </cell>
          <cell r="D476" t="str">
            <v>Servente</v>
          </cell>
          <cell r="E476">
            <v>2</v>
          </cell>
          <cell r="F476">
            <v>6.99</v>
          </cell>
          <cell r="G476" t="e">
            <v>#N/A</v>
          </cell>
          <cell r="H476" t="e">
            <v>#N/A</v>
          </cell>
          <cell r="I476" t="e">
            <v>#N/A</v>
          </cell>
          <cell r="J476">
            <v>13.98</v>
          </cell>
        </row>
        <row r="477">
          <cell r="D477">
            <v>0</v>
          </cell>
          <cell r="F477">
            <v>0</v>
          </cell>
          <cell r="G477">
            <v>0</v>
          </cell>
          <cell r="H477">
            <v>0</v>
          </cell>
          <cell r="I477">
            <v>0</v>
          </cell>
          <cell r="J477">
            <v>0</v>
          </cell>
        </row>
        <row r="478">
          <cell r="D478">
            <v>0</v>
          </cell>
          <cell r="F478">
            <v>0</v>
          </cell>
          <cell r="G478">
            <v>0</v>
          </cell>
          <cell r="H478">
            <v>0</v>
          </cell>
          <cell r="I478">
            <v>0</v>
          </cell>
          <cell r="J478">
            <v>0</v>
          </cell>
        </row>
        <row r="479">
          <cell r="D479">
            <v>0</v>
          </cell>
          <cell r="F479">
            <v>0</v>
          </cell>
          <cell r="G479">
            <v>0</v>
          </cell>
          <cell r="H479">
            <v>0</v>
          </cell>
          <cell r="I479">
            <v>0</v>
          </cell>
          <cell r="J479">
            <v>0</v>
          </cell>
        </row>
        <row r="480">
          <cell r="F480" t="str">
            <v>CUSTO HORÁRIO DE MÃO DE OBRA - (B)</v>
          </cell>
          <cell r="J480">
            <v>20.309999999999999</v>
          </cell>
        </row>
        <row r="481">
          <cell r="F481" t="str">
            <v>FERRAMENTAS</v>
          </cell>
          <cell r="H481">
            <v>0.2051</v>
          </cell>
          <cell r="J481">
            <v>4.16</v>
          </cell>
        </row>
        <row r="482">
          <cell r="F482" t="str">
            <v>CUSTO HORÁRIO TOTAL - (A + B)</v>
          </cell>
          <cell r="J482">
            <v>134.47999999999999</v>
          </cell>
        </row>
        <row r="483">
          <cell r="F483" t="str">
            <v>CUSTO UNITÁRIO DE EXECUÇÃO - (D)</v>
          </cell>
          <cell r="J483">
            <v>0.77</v>
          </cell>
        </row>
        <row r="484">
          <cell r="C484" t="str">
            <v>ÍTEM</v>
          </cell>
          <cell r="D484" t="str">
            <v>M A T E R I A L</v>
          </cell>
          <cell r="E484" t="str">
            <v>UNID</v>
          </cell>
          <cell r="F484" t="str">
            <v>CONSUMO</v>
          </cell>
          <cell r="H484" t="str">
            <v xml:space="preserve"> PREÇO UNITÁRIO</v>
          </cell>
          <cell r="J484" t="str">
            <v>CUSTO UNITÁRIO</v>
          </cell>
        </row>
        <row r="485">
          <cell r="D485">
            <v>0</v>
          </cell>
          <cell r="E485">
            <v>0</v>
          </cell>
          <cell r="J485">
            <v>0</v>
          </cell>
        </row>
        <row r="486">
          <cell r="D486">
            <v>0</v>
          </cell>
          <cell r="J486">
            <v>0</v>
          </cell>
        </row>
        <row r="487">
          <cell r="D487">
            <v>0</v>
          </cell>
          <cell r="E487">
            <v>0</v>
          </cell>
          <cell r="J487">
            <v>0</v>
          </cell>
        </row>
        <row r="488">
          <cell r="D488">
            <v>0</v>
          </cell>
          <cell r="E488">
            <v>0</v>
          </cell>
          <cell r="J488">
            <v>0</v>
          </cell>
        </row>
        <row r="489">
          <cell r="D489">
            <v>0</v>
          </cell>
          <cell r="E489">
            <v>0</v>
          </cell>
          <cell r="J489">
            <v>0</v>
          </cell>
        </row>
        <row r="490">
          <cell r="F490" t="str">
            <v>CUSTO TOTAL DE MATERIAL - (E)</v>
          </cell>
          <cell r="J490">
            <v>0</v>
          </cell>
        </row>
        <row r="491">
          <cell r="C491" t="str">
            <v>CODIGO</v>
          </cell>
          <cell r="D491" t="str">
            <v>ATIVIDADES AUXILIARES</v>
          </cell>
          <cell r="E491" t="str">
            <v>UNID</v>
          </cell>
          <cell r="F491" t="str">
            <v>QUANTIDADE</v>
          </cell>
          <cell r="H491" t="str">
            <v xml:space="preserve"> PREÇO UNITÁRIO</v>
          </cell>
          <cell r="J491" t="str">
            <v>CUSTO UNITÁRIO</v>
          </cell>
        </row>
        <row r="492">
          <cell r="D492">
            <v>0</v>
          </cell>
          <cell r="E492">
            <v>0</v>
          </cell>
          <cell r="H492">
            <v>0</v>
          </cell>
          <cell r="J492">
            <v>0</v>
          </cell>
        </row>
        <row r="493">
          <cell r="D493">
            <v>0</v>
          </cell>
          <cell r="E493">
            <v>0</v>
          </cell>
          <cell r="H493">
            <v>0</v>
          </cell>
          <cell r="J493">
            <v>0</v>
          </cell>
        </row>
        <row r="494">
          <cell r="D494">
            <v>0</v>
          </cell>
          <cell r="E494">
            <v>0</v>
          </cell>
          <cell r="H494">
            <v>0</v>
          </cell>
          <cell r="J494">
            <v>0</v>
          </cell>
        </row>
        <row r="495">
          <cell r="D495">
            <v>0</v>
          </cell>
          <cell r="E495">
            <v>0</v>
          </cell>
          <cell r="H495">
            <v>0</v>
          </cell>
          <cell r="J495">
            <v>0</v>
          </cell>
        </row>
        <row r="496">
          <cell r="D496">
            <v>0</v>
          </cell>
          <cell r="E496">
            <v>0</v>
          </cell>
          <cell r="H496">
            <v>0</v>
          </cell>
          <cell r="J496">
            <v>0</v>
          </cell>
        </row>
        <row r="497">
          <cell r="C497" t="str">
            <v>OBSERVAÇÕES:</v>
          </cell>
          <cell r="F497" t="str">
            <v>CUSTO ATIVIDADES AUXILIARES - (F)</v>
          </cell>
          <cell r="J497">
            <v>0</v>
          </cell>
        </row>
        <row r="498">
          <cell r="F498" t="str">
            <v>CUSTO UNITÁRIO DIRETO TOTAL</v>
          </cell>
          <cell r="J498">
            <v>0.77</v>
          </cell>
        </row>
        <row r="499">
          <cell r="F499" t="str">
            <v xml:space="preserve">BONIFICAÇÃO </v>
          </cell>
          <cell r="H499">
            <v>0</v>
          </cell>
          <cell r="J499">
            <v>0</v>
          </cell>
        </row>
        <row r="500">
          <cell r="F500" t="str">
            <v>PREÇO UNITÁRIO  TOTAL</v>
          </cell>
          <cell r="J500">
            <v>0.77</v>
          </cell>
        </row>
        <row r="504">
          <cell r="A504" t="str">
            <v>1 A 01 105 01</v>
          </cell>
          <cell r="C504" t="str">
            <v>SERVIÇO:</v>
          </cell>
          <cell r="D504" t="str">
            <v>Expurgo de jazida (construção e restauração)</v>
          </cell>
          <cell r="F504" t="str">
            <v>PRODUÇÃO DA EQUIPE - (C):</v>
          </cell>
          <cell r="J504">
            <v>106</v>
          </cell>
          <cell r="K504" t="str">
            <v>m³</v>
          </cell>
          <cell r="M504">
            <v>2.12</v>
          </cell>
        </row>
        <row r="505">
          <cell r="F505" t="str">
            <v>UNITÁRIO</v>
          </cell>
          <cell r="H505" t="str">
            <v>C. OPERACIONAL</v>
          </cell>
        </row>
        <row r="506">
          <cell r="C506" t="str">
            <v>ÍTEM</v>
          </cell>
          <cell r="D506" t="str">
            <v>E Q U I P A M E N T O</v>
          </cell>
          <cell r="E506" t="str">
            <v>QUANT.</v>
          </cell>
          <cell r="F506" t="str">
            <v>PROD</v>
          </cell>
          <cell r="G506" t="str">
            <v>IMPROD</v>
          </cell>
          <cell r="H506" t="str">
            <v>PROD</v>
          </cell>
          <cell r="I506" t="str">
            <v>IMPROD</v>
          </cell>
          <cell r="J506" t="str">
            <v>CUSTO HORÁRIO</v>
          </cell>
        </row>
        <row r="507">
          <cell r="C507" t="str">
            <v>E002</v>
          </cell>
          <cell r="D507" t="str">
            <v>Trator de Esteiras : Caterpillar : D6M - com lâmina</v>
          </cell>
          <cell r="E507">
            <v>1</v>
          </cell>
          <cell r="F507">
            <v>1</v>
          </cell>
          <cell r="G507">
            <v>0</v>
          </cell>
          <cell r="H507">
            <v>200.57</v>
          </cell>
          <cell r="I507">
            <v>22.39</v>
          </cell>
          <cell r="J507">
            <v>200.57</v>
          </cell>
        </row>
        <row r="508">
          <cell r="D508">
            <v>0</v>
          </cell>
          <cell r="G508">
            <v>0</v>
          </cell>
          <cell r="H508">
            <v>0</v>
          </cell>
          <cell r="I508">
            <v>0</v>
          </cell>
          <cell r="J508">
            <v>0</v>
          </cell>
        </row>
        <row r="509">
          <cell r="D509">
            <v>0</v>
          </cell>
          <cell r="G509">
            <v>0</v>
          </cell>
          <cell r="H509">
            <v>0</v>
          </cell>
          <cell r="I509">
            <v>0</v>
          </cell>
          <cell r="J509">
            <v>0</v>
          </cell>
        </row>
        <row r="510">
          <cell r="D510">
            <v>0</v>
          </cell>
          <cell r="G510">
            <v>0</v>
          </cell>
          <cell r="H510">
            <v>0</v>
          </cell>
          <cell r="I510">
            <v>0</v>
          </cell>
          <cell r="J510">
            <v>0</v>
          </cell>
        </row>
        <row r="511">
          <cell r="D511">
            <v>0</v>
          </cell>
          <cell r="G511">
            <v>0</v>
          </cell>
          <cell r="H511">
            <v>0</v>
          </cell>
          <cell r="I511">
            <v>0</v>
          </cell>
          <cell r="J511">
            <v>0</v>
          </cell>
        </row>
        <row r="512">
          <cell r="D512">
            <v>0</v>
          </cell>
          <cell r="G512">
            <v>0</v>
          </cell>
          <cell r="H512">
            <v>0</v>
          </cell>
          <cell r="I512">
            <v>0</v>
          </cell>
          <cell r="J512">
            <v>0</v>
          </cell>
        </row>
        <row r="513">
          <cell r="D513">
            <v>0</v>
          </cell>
          <cell r="G513">
            <v>0</v>
          </cell>
          <cell r="H513">
            <v>0</v>
          </cell>
          <cell r="I513">
            <v>0</v>
          </cell>
          <cell r="J513">
            <v>0</v>
          </cell>
        </row>
        <row r="514">
          <cell r="F514" t="str">
            <v>CUSTO HORÁRIO DO EQUIPAMENTO - (A)</v>
          </cell>
          <cell r="J514">
            <v>200.57</v>
          </cell>
        </row>
        <row r="515">
          <cell r="C515" t="str">
            <v>ÍTEM</v>
          </cell>
          <cell r="D515" t="str">
            <v>M Ã O    D E   O B R A</v>
          </cell>
          <cell r="E515" t="str">
            <v>QUANT.</v>
          </cell>
          <cell r="F515" t="str">
            <v>SALÁRIO HORA</v>
          </cell>
          <cell r="J515" t="str">
            <v>CUSTO HORÁRIO</v>
          </cell>
        </row>
        <row r="516">
          <cell r="C516" t="str">
            <v>T501</v>
          </cell>
          <cell r="D516" t="str">
            <v>Encarregado de turma</v>
          </cell>
          <cell r="E516">
            <v>0.3</v>
          </cell>
          <cell r="F516">
            <v>21.11</v>
          </cell>
          <cell r="G516" t="e">
            <v>#N/A</v>
          </cell>
          <cell r="H516" t="e">
            <v>#N/A</v>
          </cell>
          <cell r="I516" t="e">
            <v>#N/A</v>
          </cell>
          <cell r="J516">
            <v>6.33</v>
          </cell>
        </row>
        <row r="517">
          <cell r="C517" t="str">
            <v>T701</v>
          </cell>
          <cell r="D517" t="str">
            <v>Servente</v>
          </cell>
          <cell r="E517">
            <v>2</v>
          </cell>
          <cell r="F517">
            <v>6.99</v>
          </cell>
          <cell r="G517" t="e">
            <v>#N/A</v>
          </cell>
          <cell r="H517" t="e">
            <v>#N/A</v>
          </cell>
          <cell r="I517" t="e">
            <v>#N/A</v>
          </cell>
          <cell r="J517">
            <v>13.98</v>
          </cell>
        </row>
        <row r="518">
          <cell r="D518">
            <v>0</v>
          </cell>
          <cell r="F518">
            <v>0</v>
          </cell>
          <cell r="G518">
            <v>0</v>
          </cell>
          <cell r="H518">
            <v>0</v>
          </cell>
          <cell r="I518">
            <v>0</v>
          </cell>
          <cell r="J518">
            <v>0</v>
          </cell>
        </row>
        <row r="519">
          <cell r="D519">
            <v>0</v>
          </cell>
          <cell r="F519">
            <v>0</v>
          </cell>
          <cell r="G519">
            <v>0</v>
          </cell>
          <cell r="H519">
            <v>0</v>
          </cell>
          <cell r="I519">
            <v>0</v>
          </cell>
          <cell r="J519">
            <v>0</v>
          </cell>
        </row>
        <row r="520">
          <cell r="D520">
            <v>0</v>
          </cell>
          <cell r="F520">
            <v>0</v>
          </cell>
          <cell r="G520">
            <v>0</v>
          </cell>
          <cell r="H520">
            <v>0</v>
          </cell>
          <cell r="I520">
            <v>0</v>
          </cell>
          <cell r="J520">
            <v>0</v>
          </cell>
        </row>
        <row r="521">
          <cell r="F521" t="str">
            <v>CUSTO HORÁRIO DE MÃO DE OBRA - (B)</v>
          </cell>
          <cell r="J521">
            <v>20.309999999999999</v>
          </cell>
        </row>
        <row r="522">
          <cell r="F522" t="str">
            <v>FERRAMENTAS</v>
          </cell>
          <cell r="H522">
            <v>0.2051</v>
          </cell>
          <cell r="J522">
            <v>4.16</v>
          </cell>
        </row>
        <row r="523">
          <cell r="F523" t="str">
            <v>CUSTO HORÁRIO TOTAL - (A + B)</v>
          </cell>
          <cell r="J523">
            <v>225.04</v>
          </cell>
        </row>
        <row r="524">
          <cell r="F524" t="str">
            <v>CUSTO UNITÁRIO DE EXECUÇÃO - (D)</v>
          </cell>
          <cell r="J524">
            <v>2.12</v>
          </cell>
        </row>
        <row r="525">
          <cell r="C525" t="str">
            <v>ÍTEM</v>
          </cell>
          <cell r="D525" t="str">
            <v>M A T E R I A L</v>
          </cell>
          <cell r="E525" t="str">
            <v>UNID</v>
          </cell>
          <cell r="F525" t="str">
            <v>CONSUMO</v>
          </cell>
          <cell r="H525" t="str">
            <v xml:space="preserve"> PREÇO UNITÁRIO</v>
          </cell>
          <cell r="J525" t="str">
            <v>CUSTO UNITÁRIO</v>
          </cell>
        </row>
        <row r="526">
          <cell r="D526">
            <v>0</v>
          </cell>
          <cell r="E526">
            <v>0</v>
          </cell>
          <cell r="J526">
            <v>0</v>
          </cell>
        </row>
        <row r="527">
          <cell r="D527">
            <v>0</v>
          </cell>
          <cell r="J527">
            <v>0</v>
          </cell>
        </row>
        <row r="528">
          <cell r="D528">
            <v>0</v>
          </cell>
          <cell r="E528">
            <v>0</v>
          </cell>
          <cell r="J528">
            <v>0</v>
          </cell>
        </row>
        <row r="529">
          <cell r="D529">
            <v>0</v>
          </cell>
          <cell r="E529">
            <v>0</v>
          </cell>
          <cell r="J529">
            <v>0</v>
          </cell>
        </row>
        <row r="530">
          <cell r="D530">
            <v>0</v>
          </cell>
          <cell r="E530">
            <v>0</v>
          </cell>
          <cell r="J530">
            <v>0</v>
          </cell>
        </row>
        <row r="531">
          <cell r="F531" t="str">
            <v>CUSTO TOTAL DE MATERIAL - (E)</v>
          </cell>
          <cell r="J531">
            <v>0</v>
          </cell>
        </row>
        <row r="532">
          <cell r="C532" t="str">
            <v>CODIGO</v>
          </cell>
          <cell r="D532" t="str">
            <v>ATIVIDADES AUXILIARES</v>
          </cell>
          <cell r="E532" t="str">
            <v>UNID</v>
          </cell>
          <cell r="F532" t="str">
            <v>QUANTIDADE</v>
          </cell>
          <cell r="H532" t="str">
            <v xml:space="preserve"> PREÇO UNITÁRIO</v>
          </cell>
          <cell r="J532" t="str">
            <v>CUSTO UNITÁRIO</v>
          </cell>
        </row>
        <row r="533">
          <cell r="D533">
            <v>0</v>
          </cell>
          <cell r="E533">
            <v>0</v>
          </cell>
          <cell r="H533">
            <v>0</v>
          </cell>
          <cell r="J533">
            <v>0</v>
          </cell>
        </row>
        <row r="534">
          <cell r="D534">
            <v>0</v>
          </cell>
          <cell r="E534">
            <v>0</v>
          </cell>
          <cell r="H534">
            <v>0</v>
          </cell>
          <cell r="J534">
            <v>0</v>
          </cell>
        </row>
        <row r="535">
          <cell r="D535">
            <v>0</v>
          </cell>
          <cell r="E535">
            <v>0</v>
          </cell>
          <cell r="H535">
            <v>0</v>
          </cell>
          <cell r="J535">
            <v>0</v>
          </cell>
        </row>
        <row r="536">
          <cell r="D536">
            <v>0</v>
          </cell>
          <cell r="E536">
            <v>0</v>
          </cell>
          <cell r="H536">
            <v>0</v>
          </cell>
          <cell r="J536">
            <v>0</v>
          </cell>
        </row>
        <row r="537">
          <cell r="D537">
            <v>0</v>
          </cell>
          <cell r="E537">
            <v>0</v>
          </cell>
          <cell r="H537">
            <v>0</v>
          </cell>
          <cell r="J537">
            <v>0</v>
          </cell>
        </row>
        <row r="538">
          <cell r="C538" t="str">
            <v>OBSERVAÇÕES:</v>
          </cell>
          <cell r="F538" t="str">
            <v>CUSTO ATIVIDADES AUXILIARES - (F)</v>
          </cell>
          <cell r="J538">
            <v>0</v>
          </cell>
        </row>
        <row r="539">
          <cell r="F539" t="str">
            <v>CUSTO UNITÁRIO DIRETO TOTAL</v>
          </cell>
          <cell r="J539">
            <v>2.12</v>
          </cell>
        </row>
        <row r="540">
          <cell r="F540" t="str">
            <v xml:space="preserve">BONIFICAÇÃO </v>
          </cell>
          <cell r="H540">
            <v>0</v>
          </cell>
          <cell r="J540">
            <v>0</v>
          </cell>
        </row>
        <row r="541">
          <cell r="F541" t="str">
            <v>PREÇO UNITÁRIO  TOTAL</v>
          </cell>
          <cell r="J541">
            <v>2.12</v>
          </cell>
        </row>
        <row r="545">
          <cell r="A545" t="str">
            <v>1 A 01 105 02</v>
          </cell>
          <cell r="C545" t="str">
            <v>SERVIÇO:</v>
          </cell>
          <cell r="D545" t="str">
            <v>Expurgo de jazida (conservação)</v>
          </cell>
          <cell r="F545" t="str">
            <v>PRODUÇÃO DA EQUIPE - (C):</v>
          </cell>
          <cell r="J545">
            <v>32</v>
          </cell>
          <cell r="K545" t="str">
            <v>m³</v>
          </cell>
          <cell r="M545">
            <v>4.2</v>
          </cell>
        </row>
        <row r="546">
          <cell r="F546" t="str">
            <v>UNITÁRIO</v>
          </cell>
          <cell r="H546" t="str">
            <v>C. OPERACIONAL</v>
          </cell>
        </row>
        <row r="547">
          <cell r="C547" t="str">
            <v>ÍTEM</v>
          </cell>
          <cell r="D547" t="str">
            <v>E Q U I P A M E N T O</v>
          </cell>
          <cell r="E547" t="str">
            <v>QUANT.</v>
          </cell>
          <cell r="F547" t="str">
            <v>PROD</v>
          </cell>
          <cell r="G547" t="str">
            <v>IMPROD</v>
          </cell>
          <cell r="H547" t="str">
            <v>PROD</v>
          </cell>
          <cell r="I547" t="str">
            <v>IMPROD</v>
          </cell>
          <cell r="J547" t="str">
            <v>CUSTO HORÁRIO</v>
          </cell>
        </row>
        <row r="548">
          <cell r="C548" t="str">
            <v>E001</v>
          </cell>
          <cell r="D548" t="str">
            <v>Trator de Esteiras : New Holland : 7D - com lâmina</v>
          </cell>
          <cell r="E548">
            <v>1</v>
          </cell>
          <cell r="F548">
            <v>1</v>
          </cell>
          <cell r="G548">
            <v>0</v>
          </cell>
          <cell r="H548">
            <v>110.01</v>
          </cell>
          <cell r="I548">
            <v>19.440000000000001</v>
          </cell>
          <cell r="J548">
            <v>110.01</v>
          </cell>
        </row>
        <row r="549">
          <cell r="D549">
            <v>0</v>
          </cell>
          <cell r="G549">
            <v>0</v>
          </cell>
          <cell r="H549">
            <v>0</v>
          </cell>
          <cell r="I549">
            <v>0</v>
          </cell>
          <cell r="J549">
            <v>0</v>
          </cell>
        </row>
        <row r="550">
          <cell r="D550">
            <v>0</v>
          </cell>
          <cell r="G550">
            <v>0</v>
          </cell>
          <cell r="H550">
            <v>0</v>
          </cell>
          <cell r="I550">
            <v>0</v>
          </cell>
          <cell r="J550">
            <v>0</v>
          </cell>
        </row>
        <row r="551">
          <cell r="D551">
            <v>0</v>
          </cell>
          <cell r="G551">
            <v>0</v>
          </cell>
          <cell r="H551">
            <v>0</v>
          </cell>
          <cell r="I551">
            <v>0</v>
          </cell>
          <cell r="J551">
            <v>0</v>
          </cell>
        </row>
        <row r="552">
          <cell r="D552">
            <v>0</v>
          </cell>
          <cell r="G552">
            <v>0</v>
          </cell>
          <cell r="H552">
            <v>0</v>
          </cell>
          <cell r="I552">
            <v>0</v>
          </cell>
          <cell r="J552">
            <v>0</v>
          </cell>
        </row>
        <row r="553">
          <cell r="D553">
            <v>0</v>
          </cell>
          <cell r="G553">
            <v>0</v>
          </cell>
          <cell r="H553">
            <v>0</v>
          </cell>
          <cell r="I553">
            <v>0</v>
          </cell>
          <cell r="J553">
            <v>0</v>
          </cell>
        </row>
        <row r="554">
          <cell r="D554">
            <v>0</v>
          </cell>
          <cell r="G554">
            <v>0</v>
          </cell>
          <cell r="H554">
            <v>0</v>
          </cell>
          <cell r="I554">
            <v>0</v>
          </cell>
          <cell r="J554">
            <v>0</v>
          </cell>
        </row>
        <row r="555">
          <cell r="F555" t="str">
            <v>CUSTO HORÁRIO DO EQUIPAMENTO - (A)</v>
          </cell>
          <cell r="J555">
            <v>110.01</v>
          </cell>
        </row>
        <row r="556">
          <cell r="C556" t="str">
            <v>ÍTEM</v>
          </cell>
          <cell r="D556" t="str">
            <v>M Ã O    D E   O B R A</v>
          </cell>
          <cell r="E556" t="str">
            <v>QUANT.</v>
          </cell>
          <cell r="F556" t="str">
            <v>SALÁRIO HORA</v>
          </cell>
          <cell r="J556" t="str">
            <v>CUSTO HORÁRIO</v>
          </cell>
        </row>
        <row r="557">
          <cell r="C557" t="str">
            <v>T501</v>
          </cell>
          <cell r="D557" t="str">
            <v>Encarregado de turma</v>
          </cell>
          <cell r="E557">
            <v>0.3</v>
          </cell>
          <cell r="F557">
            <v>21.11</v>
          </cell>
          <cell r="G557" t="e">
            <v>#N/A</v>
          </cell>
          <cell r="H557" t="e">
            <v>#N/A</v>
          </cell>
          <cell r="I557" t="e">
            <v>#N/A</v>
          </cell>
          <cell r="J557">
            <v>6.33</v>
          </cell>
        </row>
        <row r="558">
          <cell r="C558" t="str">
            <v>T701</v>
          </cell>
          <cell r="D558" t="str">
            <v>Servente</v>
          </cell>
          <cell r="E558">
            <v>2</v>
          </cell>
          <cell r="F558">
            <v>6.99</v>
          </cell>
          <cell r="G558" t="e">
            <v>#N/A</v>
          </cell>
          <cell r="H558" t="e">
            <v>#N/A</v>
          </cell>
          <cell r="I558" t="e">
            <v>#N/A</v>
          </cell>
          <cell r="J558">
            <v>13.98</v>
          </cell>
        </row>
        <row r="559">
          <cell r="D559">
            <v>0</v>
          </cell>
          <cell r="F559">
            <v>0</v>
          </cell>
          <cell r="G559">
            <v>0</v>
          </cell>
          <cell r="H559">
            <v>0</v>
          </cell>
          <cell r="I559">
            <v>0</v>
          </cell>
          <cell r="J559">
            <v>0</v>
          </cell>
        </row>
        <row r="560">
          <cell r="D560">
            <v>0</v>
          </cell>
          <cell r="F560">
            <v>0</v>
          </cell>
          <cell r="G560">
            <v>0</v>
          </cell>
          <cell r="H560">
            <v>0</v>
          </cell>
          <cell r="I560">
            <v>0</v>
          </cell>
          <cell r="J560">
            <v>0</v>
          </cell>
        </row>
        <row r="561">
          <cell r="D561">
            <v>0</v>
          </cell>
          <cell r="F561">
            <v>0</v>
          </cell>
          <cell r="G561">
            <v>0</v>
          </cell>
          <cell r="H561">
            <v>0</v>
          </cell>
          <cell r="I561">
            <v>0</v>
          </cell>
          <cell r="J561">
            <v>0</v>
          </cell>
        </row>
        <row r="562">
          <cell r="F562" t="str">
            <v>CUSTO HORÁRIO DE MÃO DE OBRA - (B)</v>
          </cell>
          <cell r="J562">
            <v>20.309999999999999</v>
          </cell>
        </row>
        <row r="563">
          <cell r="F563" t="str">
            <v>FERRAMENTAS</v>
          </cell>
          <cell r="H563">
            <v>0.2051</v>
          </cell>
          <cell r="J563">
            <v>4.16</v>
          </cell>
        </row>
        <row r="564">
          <cell r="F564" t="str">
            <v>CUSTO HORÁRIO TOTAL - (A + B)</v>
          </cell>
          <cell r="J564">
            <v>134.47999999999999</v>
          </cell>
        </row>
        <row r="565">
          <cell r="F565" t="str">
            <v>CUSTO UNITÁRIO DE EXECUÇÃO - (D)</v>
          </cell>
          <cell r="J565">
            <v>4.2</v>
          </cell>
        </row>
        <row r="566">
          <cell r="C566" t="str">
            <v>ÍTEM</v>
          </cell>
          <cell r="D566" t="str">
            <v>M A T E R I A L</v>
          </cell>
          <cell r="E566" t="str">
            <v>UNID</v>
          </cell>
          <cell r="F566" t="str">
            <v>CONSUMO</v>
          </cell>
          <cell r="H566" t="str">
            <v xml:space="preserve"> PREÇO UNITÁRIO</v>
          </cell>
          <cell r="J566" t="str">
            <v>CUSTO UNITÁRIO</v>
          </cell>
        </row>
        <row r="567">
          <cell r="D567">
            <v>0</v>
          </cell>
          <cell r="E567">
            <v>0</v>
          </cell>
          <cell r="J567">
            <v>0</v>
          </cell>
        </row>
        <row r="568">
          <cell r="D568">
            <v>0</v>
          </cell>
          <cell r="J568">
            <v>0</v>
          </cell>
        </row>
        <row r="569">
          <cell r="D569">
            <v>0</v>
          </cell>
          <cell r="E569">
            <v>0</v>
          </cell>
          <cell r="J569">
            <v>0</v>
          </cell>
        </row>
        <row r="570">
          <cell r="D570">
            <v>0</v>
          </cell>
          <cell r="E570">
            <v>0</v>
          </cell>
          <cell r="J570">
            <v>0</v>
          </cell>
        </row>
        <row r="571">
          <cell r="D571">
            <v>0</v>
          </cell>
          <cell r="E571">
            <v>0</v>
          </cell>
          <cell r="J571">
            <v>0</v>
          </cell>
        </row>
        <row r="572">
          <cell r="F572" t="str">
            <v>CUSTO TOTAL DE MATERIAL - (E)</v>
          </cell>
          <cell r="J572">
            <v>0</v>
          </cell>
        </row>
        <row r="573">
          <cell r="C573" t="str">
            <v>CODIGO</v>
          </cell>
          <cell r="D573" t="str">
            <v>ATIVIDADES AUXILIARES</v>
          </cell>
          <cell r="E573" t="str">
            <v>UNID</v>
          </cell>
          <cell r="F573" t="str">
            <v>QUANTIDADE</v>
          </cell>
          <cell r="H573" t="str">
            <v xml:space="preserve"> PREÇO UNITÁRIO</v>
          </cell>
          <cell r="J573" t="str">
            <v>CUSTO UNITÁRIO</v>
          </cell>
        </row>
        <row r="574">
          <cell r="D574">
            <v>0</v>
          </cell>
          <cell r="E574">
            <v>0</v>
          </cell>
          <cell r="H574">
            <v>0</v>
          </cell>
          <cell r="J574">
            <v>0</v>
          </cell>
        </row>
        <row r="575">
          <cell r="D575">
            <v>0</v>
          </cell>
          <cell r="E575">
            <v>0</v>
          </cell>
          <cell r="H575">
            <v>0</v>
          </cell>
          <cell r="J575">
            <v>0</v>
          </cell>
        </row>
        <row r="576">
          <cell r="D576">
            <v>0</v>
          </cell>
          <cell r="E576">
            <v>0</v>
          </cell>
          <cell r="H576">
            <v>0</v>
          </cell>
          <cell r="J576">
            <v>0</v>
          </cell>
        </row>
        <row r="577">
          <cell r="D577">
            <v>0</v>
          </cell>
          <cell r="E577">
            <v>0</v>
          </cell>
          <cell r="H577">
            <v>0</v>
          </cell>
          <cell r="J577">
            <v>0</v>
          </cell>
        </row>
        <row r="578">
          <cell r="D578">
            <v>0</v>
          </cell>
          <cell r="E578">
            <v>0</v>
          </cell>
          <cell r="H578">
            <v>0</v>
          </cell>
          <cell r="J578">
            <v>0</v>
          </cell>
        </row>
        <row r="579">
          <cell r="C579" t="str">
            <v>OBSERVAÇÕES:</v>
          </cell>
          <cell r="F579" t="str">
            <v>CUSTO ATIVIDADES AUXILIARES - (F)</v>
          </cell>
          <cell r="J579">
            <v>0</v>
          </cell>
        </row>
        <row r="580">
          <cell r="F580" t="str">
            <v>CUSTO UNITÁRIO DIRETO TOTAL</v>
          </cell>
          <cell r="J580">
            <v>4.2</v>
          </cell>
        </row>
        <row r="581">
          <cell r="F581" t="str">
            <v xml:space="preserve">BONIFICAÇÃO </v>
          </cell>
          <cell r="H581">
            <v>0</v>
          </cell>
          <cell r="J581">
            <v>0</v>
          </cell>
        </row>
        <row r="582">
          <cell r="F582" t="str">
            <v>PREÇO UNITÁRIO  TOTAL</v>
          </cell>
          <cell r="J582">
            <v>4.2</v>
          </cell>
        </row>
        <row r="586">
          <cell r="A586" t="str">
            <v>1 A 01 111 01</v>
          </cell>
          <cell r="C586" t="str">
            <v>SERVIÇO:</v>
          </cell>
          <cell r="D586" t="str">
            <v>Escavação e carga material de jazida (conservação)</v>
          </cell>
          <cell r="F586" t="str">
            <v>PRODUÇÃO DA EQUIPE - (C):</v>
          </cell>
          <cell r="J586">
            <v>50</v>
          </cell>
          <cell r="K586" t="str">
            <v>M3</v>
          </cell>
          <cell r="M586">
            <v>377.82</v>
          </cell>
        </row>
        <row r="587">
          <cell r="F587" t="str">
            <v>UNITÁRIO</v>
          </cell>
          <cell r="H587" t="str">
            <v>C. OPERACIONAL</v>
          </cell>
        </row>
        <row r="588">
          <cell r="C588" t="str">
            <v>ÍTEM</v>
          </cell>
          <cell r="D588" t="str">
            <v>E Q U I P A M E N T O</v>
          </cell>
          <cell r="E588" t="str">
            <v>QUANT.</v>
          </cell>
          <cell r="F588" t="str">
            <v>PROD</v>
          </cell>
          <cell r="G588" t="str">
            <v>IMPROD</v>
          </cell>
          <cell r="H588" t="str">
            <v>PROD</v>
          </cell>
          <cell r="I588" t="str">
            <v>IMPROD</v>
          </cell>
          <cell r="J588" t="str">
            <v>CUSTO HORÁRIO</v>
          </cell>
        </row>
        <row r="589">
          <cell r="C589" t="str">
            <v>E002</v>
          </cell>
          <cell r="D589" t="str">
            <v>Trator de Esteiras : Caterpillar : D6M - com lâmina</v>
          </cell>
          <cell r="E589">
            <v>1</v>
          </cell>
          <cell r="F589">
            <v>1</v>
          </cell>
          <cell r="G589">
            <v>0</v>
          </cell>
          <cell r="H589">
            <v>200.57</v>
          </cell>
          <cell r="I589">
            <v>22.39</v>
          </cell>
          <cell r="J589">
            <v>200.57</v>
          </cell>
        </row>
        <row r="590">
          <cell r="C590" t="str">
            <v>E006</v>
          </cell>
          <cell r="D590" t="str">
            <v xml:space="preserve">Motoniveladora : Caterpillar : 120M - </v>
          </cell>
          <cell r="E590">
            <v>1</v>
          </cell>
          <cell r="F590">
            <v>0.24</v>
          </cell>
          <cell r="G590">
            <v>0.76</v>
          </cell>
          <cell r="H590">
            <v>152.81</v>
          </cell>
          <cell r="I590">
            <v>22.39</v>
          </cell>
          <cell r="J590">
            <v>53.69</v>
          </cell>
        </row>
        <row r="591">
          <cell r="C591" t="str">
            <v>E016</v>
          </cell>
          <cell r="D591" t="str">
            <v>Carregadeira de Pneus : Case : W-20 -  1,70 m3</v>
          </cell>
          <cell r="E591">
            <v>1</v>
          </cell>
          <cell r="F591">
            <v>0.56000000000000005</v>
          </cell>
          <cell r="G591">
            <v>0.44</v>
          </cell>
          <cell r="H591">
            <v>112.51</v>
          </cell>
          <cell r="I591">
            <v>22.39</v>
          </cell>
          <cell r="J591">
            <v>72.849999999999994</v>
          </cell>
        </row>
        <row r="592">
          <cell r="D592">
            <v>0</v>
          </cell>
          <cell r="G592">
            <v>0</v>
          </cell>
          <cell r="H592">
            <v>0</v>
          </cell>
          <cell r="I592">
            <v>0</v>
          </cell>
          <cell r="J592">
            <v>0</v>
          </cell>
        </row>
        <row r="593">
          <cell r="D593">
            <v>0</v>
          </cell>
          <cell r="G593">
            <v>0</v>
          </cell>
          <cell r="H593">
            <v>0</v>
          </cell>
          <cell r="I593">
            <v>0</v>
          </cell>
          <cell r="J593">
            <v>0</v>
          </cell>
        </row>
        <row r="594">
          <cell r="D594">
            <v>0</v>
          </cell>
          <cell r="G594">
            <v>0</v>
          </cell>
          <cell r="H594">
            <v>0</v>
          </cell>
          <cell r="I594">
            <v>0</v>
          </cell>
          <cell r="J594">
            <v>0</v>
          </cell>
        </row>
        <row r="595">
          <cell r="D595">
            <v>0</v>
          </cell>
          <cell r="G595">
            <v>0</v>
          </cell>
          <cell r="H595">
            <v>0</v>
          </cell>
          <cell r="I595">
            <v>0</v>
          </cell>
          <cell r="J595">
            <v>0</v>
          </cell>
        </row>
        <row r="596">
          <cell r="F596" t="str">
            <v>CUSTO HORÁRIO DO EQUIPAMENTO - (A)</v>
          </cell>
          <cell r="J596">
            <v>327.11</v>
          </cell>
        </row>
        <row r="597">
          <cell r="C597" t="str">
            <v>ÍTEM</v>
          </cell>
          <cell r="D597" t="str">
            <v>M Ã O    D E   O B R A</v>
          </cell>
          <cell r="E597" t="str">
            <v>QUANT.</v>
          </cell>
          <cell r="F597" t="str">
            <v>SALÁRIO HORA</v>
          </cell>
          <cell r="J597" t="str">
            <v>CUSTO HORÁRIO</v>
          </cell>
        </row>
        <row r="598">
          <cell r="C598" t="str">
            <v>T501</v>
          </cell>
          <cell r="D598" t="str">
            <v>Encarregado de turma</v>
          </cell>
          <cell r="E598">
            <v>1</v>
          </cell>
          <cell r="F598">
            <v>21.11</v>
          </cell>
          <cell r="G598" t="e">
            <v>#N/A</v>
          </cell>
          <cell r="H598" t="e">
            <v>#N/A</v>
          </cell>
          <cell r="I598" t="e">
            <v>#N/A</v>
          </cell>
          <cell r="J598">
            <v>21.11</v>
          </cell>
        </row>
        <row r="599">
          <cell r="C599" t="str">
            <v>T701</v>
          </cell>
          <cell r="D599" t="str">
            <v>Servente</v>
          </cell>
          <cell r="E599">
            <v>3</v>
          </cell>
          <cell r="F599">
            <v>6.99</v>
          </cell>
          <cell r="G599" t="e">
            <v>#N/A</v>
          </cell>
          <cell r="H599" t="e">
            <v>#N/A</v>
          </cell>
          <cell r="I599" t="e">
            <v>#N/A</v>
          </cell>
          <cell r="J599">
            <v>20.97</v>
          </cell>
        </row>
        <row r="600">
          <cell r="D600">
            <v>0</v>
          </cell>
          <cell r="F600">
            <v>0</v>
          </cell>
          <cell r="G600">
            <v>0</v>
          </cell>
          <cell r="H600">
            <v>0</v>
          </cell>
          <cell r="I600">
            <v>0</v>
          </cell>
          <cell r="J600">
            <v>0</v>
          </cell>
        </row>
        <row r="601">
          <cell r="D601">
            <v>0</v>
          </cell>
          <cell r="F601">
            <v>0</v>
          </cell>
          <cell r="G601">
            <v>0</v>
          </cell>
          <cell r="H601">
            <v>0</v>
          </cell>
          <cell r="I601">
            <v>0</v>
          </cell>
          <cell r="J601">
            <v>0</v>
          </cell>
        </row>
        <row r="602">
          <cell r="D602">
            <v>0</v>
          </cell>
          <cell r="F602">
            <v>0</v>
          </cell>
          <cell r="G602">
            <v>0</v>
          </cell>
          <cell r="H602">
            <v>0</v>
          </cell>
          <cell r="I602">
            <v>0</v>
          </cell>
          <cell r="J602">
            <v>0</v>
          </cell>
        </row>
        <row r="603">
          <cell r="F603" t="str">
            <v>CUSTO HORÁRIO DE MÃO DE OBRA - (B)</v>
          </cell>
          <cell r="J603">
            <v>42.08</v>
          </cell>
        </row>
        <row r="604">
          <cell r="F604" t="str">
            <v>FERRAMENTAS</v>
          </cell>
          <cell r="H604">
            <v>0.2051</v>
          </cell>
          <cell r="J604">
            <v>8.6300000000000008</v>
          </cell>
        </row>
        <row r="605">
          <cell r="F605" t="str">
            <v>CUSTO HORÁRIO TOTAL - (A + B)</v>
          </cell>
          <cell r="J605">
            <v>377.82</v>
          </cell>
        </row>
        <row r="606">
          <cell r="F606" t="str">
            <v>CUSTO UNITÁRIO DE EXECUÇÃO - (D)</v>
          </cell>
          <cell r="J606">
            <v>7.55</v>
          </cell>
        </row>
        <row r="607">
          <cell r="C607" t="str">
            <v>ÍTEM</v>
          </cell>
          <cell r="D607" t="str">
            <v>M A T E R I A L</v>
          </cell>
          <cell r="E607" t="str">
            <v>UNID</v>
          </cell>
          <cell r="F607" t="str">
            <v>CONSUMO</v>
          </cell>
          <cell r="H607" t="str">
            <v xml:space="preserve"> PREÇO UNITÁRIO</v>
          </cell>
          <cell r="J607" t="str">
            <v>CUSTO UNITÁRIO</v>
          </cell>
        </row>
        <row r="608">
          <cell r="C608" t="str">
            <v>M980</v>
          </cell>
          <cell r="D608" t="str">
            <v>Indenização de jazida</v>
          </cell>
          <cell r="E608" t="str">
            <v>m3</v>
          </cell>
          <cell r="F608">
            <v>1</v>
          </cell>
          <cell r="H608">
            <v>0.01</v>
          </cell>
          <cell r="J608">
            <v>0.01</v>
          </cell>
        </row>
        <row r="609">
          <cell r="D609">
            <v>0</v>
          </cell>
          <cell r="J609">
            <v>0</v>
          </cell>
        </row>
        <row r="610">
          <cell r="D610">
            <v>0</v>
          </cell>
          <cell r="E610">
            <v>0</v>
          </cell>
          <cell r="J610">
            <v>0</v>
          </cell>
        </row>
        <row r="611">
          <cell r="D611">
            <v>0</v>
          </cell>
          <cell r="E611">
            <v>0</v>
          </cell>
          <cell r="J611">
            <v>0</v>
          </cell>
        </row>
        <row r="612">
          <cell r="D612">
            <v>0</v>
          </cell>
          <cell r="E612">
            <v>0</v>
          </cell>
          <cell r="J612">
            <v>0</v>
          </cell>
        </row>
        <row r="613">
          <cell r="F613" t="str">
            <v>CUSTO TOTAL DE MATERIAL - (E)</v>
          </cell>
          <cell r="J613">
            <v>0.01</v>
          </cell>
        </row>
        <row r="614">
          <cell r="C614" t="str">
            <v>CODIGO</v>
          </cell>
          <cell r="D614" t="str">
            <v>ATIVIDADES AUXILIARES</v>
          </cell>
          <cell r="E614" t="str">
            <v>UNID</v>
          </cell>
          <cell r="F614" t="str">
            <v>QUANTIDADE</v>
          </cell>
          <cell r="H614" t="str">
            <v xml:space="preserve"> PREÇO UNITÁRIO</v>
          </cell>
          <cell r="J614" t="str">
            <v>CUSTO UNITÁRIO</v>
          </cell>
        </row>
        <row r="615">
          <cell r="C615" t="str">
            <v>1 A 01 100 01</v>
          </cell>
          <cell r="D615" t="str">
            <v>Limpeza camada vegetal em jazida com expurgo lateral (construção e restauração)</v>
          </cell>
          <cell r="E615" t="str">
            <v>m²</v>
          </cell>
          <cell r="H615">
            <v>0.39</v>
          </cell>
          <cell r="J615">
            <v>0</v>
          </cell>
        </row>
        <row r="616">
          <cell r="C616" t="str">
            <v>1 A 01 105 01</v>
          </cell>
          <cell r="D616" t="str">
            <v>Expurgo de jazida (construção e restauração)</v>
          </cell>
          <cell r="E616" t="str">
            <v>m³</v>
          </cell>
          <cell r="H616">
            <v>2.12</v>
          </cell>
          <cell r="J616">
            <v>0</v>
          </cell>
        </row>
        <row r="617">
          <cell r="D617">
            <v>0</v>
          </cell>
          <cell r="E617">
            <v>0</v>
          </cell>
          <cell r="H617">
            <v>0</v>
          </cell>
          <cell r="J617">
            <v>0</v>
          </cell>
        </row>
        <row r="618">
          <cell r="D618">
            <v>0</v>
          </cell>
          <cell r="E618">
            <v>0</v>
          </cell>
          <cell r="H618">
            <v>0</v>
          </cell>
          <cell r="J618">
            <v>0</v>
          </cell>
        </row>
        <row r="619">
          <cell r="D619">
            <v>0</v>
          </cell>
          <cell r="E619">
            <v>0</v>
          </cell>
          <cell r="H619">
            <v>0</v>
          </cell>
          <cell r="J619">
            <v>0</v>
          </cell>
        </row>
        <row r="620">
          <cell r="C620" t="str">
            <v>OBSERVAÇÕES:</v>
          </cell>
          <cell r="F620" t="str">
            <v>CUSTO ATIVIDADES AUXILIARES - (F)</v>
          </cell>
          <cell r="J620">
            <v>0</v>
          </cell>
        </row>
        <row r="621">
          <cell r="F621" t="str">
            <v>CUSTO UNITÁRIO DIRETO TOTAL</v>
          </cell>
          <cell r="J621">
            <v>377.82</v>
          </cell>
        </row>
        <row r="622">
          <cell r="F622" t="str">
            <v xml:space="preserve">BONIFICAÇÃO </v>
          </cell>
          <cell r="H622">
            <v>0</v>
          </cell>
          <cell r="J622">
            <v>0</v>
          </cell>
        </row>
        <row r="623">
          <cell r="F623" t="str">
            <v>PREÇO UNITÁRIO  TOTAL</v>
          </cell>
          <cell r="J623">
            <v>377.82</v>
          </cell>
        </row>
        <row r="627">
          <cell r="A627" t="str">
            <v>1 A 01 120 01</v>
          </cell>
          <cell r="C627" t="str">
            <v>SERVIÇO:</v>
          </cell>
          <cell r="D627" t="str">
            <v>Escavação e carga de material de jazida (construção e restauração)</v>
          </cell>
          <cell r="F627" t="str">
            <v>PRODUÇÃO DA EQUIPE - (C):</v>
          </cell>
          <cell r="J627">
            <v>165</v>
          </cell>
          <cell r="K627" t="str">
            <v>m³</v>
          </cell>
          <cell r="M627">
            <v>3.14</v>
          </cell>
        </row>
        <row r="628">
          <cell r="F628" t="str">
            <v>UNITÁRIO</v>
          </cell>
          <cell r="H628" t="str">
            <v>C. OPERACIONAL</v>
          </cell>
        </row>
        <row r="629">
          <cell r="C629" t="str">
            <v>ÍTEM</v>
          </cell>
          <cell r="D629" t="str">
            <v>E Q U I P A M E N T O</v>
          </cell>
          <cell r="E629" t="str">
            <v>QUANT.</v>
          </cell>
          <cell r="F629" t="str">
            <v>PROD</v>
          </cell>
          <cell r="G629" t="str">
            <v>IMPROD</v>
          </cell>
          <cell r="H629" t="str">
            <v>PROD</v>
          </cell>
          <cell r="I629" t="str">
            <v>IMPROD</v>
          </cell>
          <cell r="J629" t="str">
            <v>CUSTO HORÁRIO</v>
          </cell>
        </row>
        <row r="630">
          <cell r="C630" t="str">
            <v>E010</v>
          </cell>
          <cell r="D630" t="str">
            <v>Carregadeira de Pneus : Caterpillar : 950H -  3,3 m3</v>
          </cell>
          <cell r="E630">
            <v>1</v>
          </cell>
          <cell r="F630">
            <v>0.77</v>
          </cell>
          <cell r="G630">
            <v>0.23</v>
          </cell>
          <cell r="H630">
            <v>180.79</v>
          </cell>
          <cell r="I630">
            <v>22.39</v>
          </cell>
          <cell r="J630">
            <v>144.35</v>
          </cell>
        </row>
        <row r="631">
          <cell r="C631" t="str">
            <v>E006</v>
          </cell>
          <cell r="D631" t="str">
            <v xml:space="preserve">Motoniveladora : Caterpillar : 120M - </v>
          </cell>
          <cell r="E631">
            <v>1</v>
          </cell>
          <cell r="F631">
            <v>0.78</v>
          </cell>
          <cell r="G631">
            <v>0.22</v>
          </cell>
          <cell r="H631">
            <v>152.81</v>
          </cell>
          <cell r="I631">
            <v>22.39</v>
          </cell>
          <cell r="J631">
            <v>124.11</v>
          </cell>
        </row>
        <row r="632">
          <cell r="C632" t="str">
            <v>E002</v>
          </cell>
          <cell r="D632" t="str">
            <v>Trator de Esteiras : Caterpillar : D6M - com lâmina</v>
          </cell>
          <cell r="E632">
            <v>1</v>
          </cell>
          <cell r="F632">
            <v>1</v>
          </cell>
          <cell r="G632">
            <v>0</v>
          </cell>
          <cell r="H632">
            <v>200.57</v>
          </cell>
          <cell r="I632">
            <v>22.39</v>
          </cell>
          <cell r="J632">
            <v>200.57</v>
          </cell>
        </row>
        <row r="633">
          <cell r="D633">
            <v>0</v>
          </cell>
          <cell r="G633">
            <v>0</v>
          </cell>
          <cell r="H633">
            <v>0</v>
          </cell>
          <cell r="I633">
            <v>0</v>
          </cell>
          <cell r="J633">
            <v>0</v>
          </cell>
        </row>
        <row r="634">
          <cell r="D634">
            <v>0</v>
          </cell>
          <cell r="G634">
            <v>0</v>
          </cell>
          <cell r="H634">
            <v>0</v>
          </cell>
          <cell r="I634">
            <v>0</v>
          </cell>
          <cell r="J634">
            <v>0</v>
          </cell>
        </row>
        <row r="635">
          <cell r="D635">
            <v>0</v>
          </cell>
          <cell r="G635">
            <v>0</v>
          </cell>
          <cell r="H635">
            <v>0</v>
          </cell>
          <cell r="I635">
            <v>0</v>
          </cell>
          <cell r="J635">
            <v>0</v>
          </cell>
        </row>
        <row r="636">
          <cell r="F636" t="str">
            <v>CUSTO HORÁRIO DO EQUIPAMENTO - (A)</v>
          </cell>
          <cell r="J636">
            <v>469.03</v>
          </cell>
        </row>
        <row r="637">
          <cell r="C637" t="str">
            <v>ÍTEM</v>
          </cell>
          <cell r="D637" t="str">
            <v>M Ã O    D E   O B R A</v>
          </cell>
          <cell r="E637" t="str">
            <v>QUANT.</v>
          </cell>
          <cell r="F637" t="str">
            <v>SALÁRIO HORA</v>
          </cell>
          <cell r="J637" t="str">
            <v>CUSTO HORÁRIO</v>
          </cell>
        </row>
        <row r="638">
          <cell r="C638" t="str">
            <v>T501</v>
          </cell>
          <cell r="D638" t="str">
            <v>Encarregado de turma</v>
          </cell>
          <cell r="E638">
            <v>1</v>
          </cell>
          <cell r="F638">
            <v>21.11</v>
          </cell>
          <cell r="G638" t="e">
            <v>#N/A</v>
          </cell>
          <cell r="H638" t="e">
            <v>#N/A</v>
          </cell>
          <cell r="I638" t="e">
            <v>#N/A</v>
          </cell>
          <cell r="J638">
            <v>21.11</v>
          </cell>
        </row>
        <row r="639">
          <cell r="C639" t="str">
            <v>T701</v>
          </cell>
          <cell r="D639" t="str">
            <v>Servente</v>
          </cell>
          <cell r="E639">
            <v>3</v>
          </cell>
          <cell r="F639">
            <v>6.99</v>
          </cell>
          <cell r="G639" t="e">
            <v>#N/A</v>
          </cell>
          <cell r="H639" t="e">
            <v>#N/A</v>
          </cell>
          <cell r="I639" t="e">
            <v>#N/A</v>
          </cell>
          <cell r="J639">
            <v>20.97</v>
          </cell>
        </row>
        <row r="640">
          <cell r="D640">
            <v>0</v>
          </cell>
          <cell r="F640">
            <v>0</v>
          </cell>
          <cell r="G640">
            <v>0</v>
          </cell>
          <cell r="H640">
            <v>0</v>
          </cell>
          <cell r="I640">
            <v>0</v>
          </cell>
          <cell r="J640">
            <v>0</v>
          </cell>
        </row>
        <row r="641">
          <cell r="D641">
            <v>0</v>
          </cell>
          <cell r="F641">
            <v>0</v>
          </cell>
          <cell r="G641">
            <v>0</v>
          </cell>
          <cell r="H641">
            <v>0</v>
          </cell>
          <cell r="I641">
            <v>0</v>
          </cell>
          <cell r="J641">
            <v>0</v>
          </cell>
        </row>
        <row r="642">
          <cell r="D642">
            <v>0</v>
          </cell>
          <cell r="F642">
            <v>0</v>
          </cell>
          <cell r="G642">
            <v>0</v>
          </cell>
          <cell r="H642">
            <v>0</v>
          </cell>
          <cell r="I642">
            <v>0</v>
          </cell>
          <cell r="J642">
            <v>0</v>
          </cell>
        </row>
        <row r="643">
          <cell r="F643" t="str">
            <v>CUSTO HORÁRIO DE MÃO DE OBRA - (B)</v>
          </cell>
          <cell r="J643">
            <v>42.08</v>
          </cell>
        </row>
        <row r="644">
          <cell r="F644" t="str">
            <v>FERRAMENTAS</v>
          </cell>
          <cell r="H644">
            <v>0.15509999999999999</v>
          </cell>
          <cell r="J644">
            <v>6.52</v>
          </cell>
        </row>
        <row r="645">
          <cell r="F645" t="str">
            <v>CUSTO HORÁRIO TOTAL - (A + B)</v>
          </cell>
          <cell r="J645">
            <v>517.63</v>
          </cell>
        </row>
        <row r="646">
          <cell r="F646" t="str">
            <v>CUSTO UNITÁRIO DE EXECUÇÃO - (D)</v>
          </cell>
          <cell r="J646">
            <v>3.13</v>
          </cell>
        </row>
        <row r="647">
          <cell r="C647" t="str">
            <v>ÍTEM</v>
          </cell>
          <cell r="D647" t="str">
            <v>M A T E R I A L</v>
          </cell>
          <cell r="E647" t="str">
            <v>UNID</v>
          </cell>
          <cell r="F647" t="str">
            <v>CONSUMO</v>
          </cell>
          <cell r="H647" t="str">
            <v xml:space="preserve"> PREÇO UNITÁRIO</v>
          </cell>
          <cell r="J647" t="str">
            <v>CUSTO UNITÁRIO</v>
          </cell>
        </row>
        <row r="648">
          <cell r="C648" t="str">
            <v>M980</v>
          </cell>
          <cell r="D648" t="str">
            <v>Indenização de jazida</v>
          </cell>
          <cell r="E648" t="str">
            <v>m3</v>
          </cell>
          <cell r="F648">
            <v>1</v>
          </cell>
          <cell r="H648">
            <v>0.01</v>
          </cell>
          <cell r="I648" t="e">
            <v>#N/A</v>
          </cell>
          <cell r="J648">
            <v>0.01</v>
          </cell>
        </row>
        <row r="649">
          <cell r="D649">
            <v>0</v>
          </cell>
          <cell r="E649">
            <v>0</v>
          </cell>
          <cell r="J649">
            <v>0</v>
          </cell>
        </row>
        <row r="650">
          <cell r="D650">
            <v>0</v>
          </cell>
          <cell r="E650">
            <v>0</v>
          </cell>
          <cell r="J650">
            <v>0</v>
          </cell>
        </row>
        <row r="651">
          <cell r="D651">
            <v>0</v>
          </cell>
          <cell r="E651">
            <v>0</v>
          </cell>
          <cell r="J651">
            <v>0</v>
          </cell>
        </row>
        <row r="652">
          <cell r="D652">
            <v>0</v>
          </cell>
          <cell r="E652">
            <v>0</v>
          </cell>
          <cell r="J652">
            <v>0</v>
          </cell>
        </row>
        <row r="653">
          <cell r="F653" t="str">
            <v>CUSTO TOTAL DE MATERIAL - (E)</v>
          </cell>
          <cell r="J653">
            <v>0.01</v>
          </cell>
        </row>
        <row r="654">
          <cell r="C654" t="str">
            <v>ÍTEM</v>
          </cell>
          <cell r="D654" t="str">
            <v>T R A N S P O R T E</v>
          </cell>
          <cell r="E654" t="str">
            <v>DMT</v>
          </cell>
          <cell r="F654" t="str">
            <v>CONSUMO</v>
          </cell>
          <cell r="H654" t="str">
            <v>CUSTO UNITÁRIO</v>
          </cell>
          <cell r="J654" t="str">
            <v>CUSTO UNITÁRIO</v>
          </cell>
        </row>
        <row r="655">
          <cell r="D655">
            <v>0</v>
          </cell>
          <cell r="H655">
            <v>0</v>
          </cell>
          <cell r="I655">
            <v>0</v>
          </cell>
          <cell r="J655">
            <v>0</v>
          </cell>
        </row>
        <row r="656">
          <cell r="D656">
            <v>0</v>
          </cell>
          <cell r="H656">
            <v>0</v>
          </cell>
          <cell r="I656">
            <v>0</v>
          </cell>
          <cell r="J656">
            <v>0</v>
          </cell>
        </row>
        <row r="657">
          <cell r="D657">
            <v>0</v>
          </cell>
          <cell r="H657">
            <v>0</v>
          </cell>
          <cell r="I657">
            <v>0</v>
          </cell>
          <cell r="J657">
            <v>0</v>
          </cell>
        </row>
        <row r="658">
          <cell r="C658" t="str">
            <v>OBSERVAÇÕES:</v>
          </cell>
          <cell r="F658" t="str">
            <v>CUSTO UNITÁRIO DE TRANSPORTE - (F)</v>
          </cell>
          <cell r="J658">
            <v>0</v>
          </cell>
        </row>
        <row r="659">
          <cell r="F659" t="str">
            <v>CUSTO UNITÁRIO DIRETO TOTAL</v>
          </cell>
          <cell r="J659">
            <v>3.14</v>
          </cell>
        </row>
        <row r="660">
          <cell r="F660" t="str">
            <v xml:space="preserve">BONIFICAÇÃO </v>
          </cell>
          <cell r="H660">
            <v>0</v>
          </cell>
          <cell r="J660">
            <v>0</v>
          </cell>
        </row>
        <row r="661">
          <cell r="F661" t="str">
            <v>PREÇO UNITÁRIO  TOTAL</v>
          </cell>
          <cell r="J661">
            <v>3.14</v>
          </cell>
        </row>
        <row r="665">
          <cell r="A665" t="str">
            <v>1 A 01 150 01</v>
          </cell>
          <cell r="C665" t="str">
            <v>SERVIÇO:</v>
          </cell>
          <cell r="D665" t="str">
            <v>Rocha para britagem com perfuratriz sobre esteira</v>
          </cell>
          <cell r="F665" t="str">
            <v>PRODUÇÃO DA EQUIPE - (C):</v>
          </cell>
          <cell r="J665">
            <v>36</v>
          </cell>
          <cell r="K665" t="str">
            <v>M³</v>
          </cell>
          <cell r="M665">
            <v>19.95</v>
          </cell>
        </row>
        <row r="666">
          <cell r="F666" t="str">
            <v>UNITÁRIO</v>
          </cell>
          <cell r="H666" t="str">
            <v>C. OPERACIONAL</v>
          </cell>
        </row>
        <row r="667">
          <cell r="C667" t="str">
            <v>ÍTEM</v>
          </cell>
          <cell r="D667" t="str">
            <v>E Q U I P A M E N T O</v>
          </cell>
          <cell r="E667" t="str">
            <v>QUANT.</v>
          </cell>
          <cell r="F667" t="str">
            <v>PROD</v>
          </cell>
          <cell r="G667" t="str">
            <v>IMPROD</v>
          </cell>
          <cell r="H667" t="str">
            <v>PROD</v>
          </cell>
          <cell r="I667" t="str">
            <v>IMPROD</v>
          </cell>
          <cell r="J667" t="str">
            <v>CUSTO HORÁRIO</v>
          </cell>
        </row>
        <row r="668">
          <cell r="C668" t="str">
            <v>E010</v>
          </cell>
          <cell r="D668" t="str">
            <v>Carregadeira de Pneus : Caterpillar : 950H -  3,3 m3</v>
          </cell>
          <cell r="E668">
            <v>1</v>
          </cell>
          <cell r="F668">
            <v>0.35</v>
          </cell>
          <cell r="G668">
            <v>0.65</v>
          </cell>
          <cell r="H668">
            <v>180.79</v>
          </cell>
          <cell r="I668">
            <v>22.39</v>
          </cell>
          <cell r="J668">
            <v>77.83</v>
          </cell>
        </row>
        <row r="669">
          <cell r="C669" t="str">
            <v>E203</v>
          </cell>
          <cell r="D669" t="str">
            <v xml:space="preserve">Compressor de Ar : Atlas Copco : XA 360 SD -  762 PCM </v>
          </cell>
          <cell r="E669">
            <v>1</v>
          </cell>
          <cell r="F669">
            <v>1</v>
          </cell>
          <cell r="G669">
            <v>0</v>
          </cell>
          <cell r="H669">
            <v>107</v>
          </cell>
          <cell r="I669">
            <v>17.27</v>
          </cell>
          <cell r="J669">
            <v>107</v>
          </cell>
        </row>
        <row r="670">
          <cell r="C670" t="str">
            <v>E204</v>
          </cell>
          <cell r="D670" t="str">
            <v xml:space="preserve"> Martelete : Atlas Copco : RH658-6L -  perfuratriz manual</v>
          </cell>
          <cell r="E670">
            <v>1</v>
          </cell>
          <cell r="F670">
            <v>1</v>
          </cell>
          <cell r="G670">
            <v>0</v>
          </cell>
          <cell r="H670">
            <v>16.059999999999999</v>
          </cell>
          <cell r="I670">
            <v>15.36</v>
          </cell>
          <cell r="J670">
            <v>16.059999999999999</v>
          </cell>
        </row>
        <row r="671">
          <cell r="C671" t="str">
            <v>E205</v>
          </cell>
          <cell r="D671" t="str">
            <v>Perfuratriz sobre Esteiras : Atlas Copco : ROC 442PC - Crawler Drill</v>
          </cell>
          <cell r="E671">
            <v>1</v>
          </cell>
          <cell r="F671">
            <v>1</v>
          </cell>
          <cell r="G671">
            <v>0</v>
          </cell>
          <cell r="H671">
            <v>55.94</v>
          </cell>
          <cell r="I671">
            <v>17.27</v>
          </cell>
          <cell r="J671">
            <v>55.94</v>
          </cell>
        </row>
        <row r="672">
          <cell r="C672" t="str">
            <v>E433</v>
          </cell>
          <cell r="D672" t="str">
            <v>(*) Caminhão Basculante : Volvo BM : NL-10-320  6x4 -  para rocha  18 t</v>
          </cell>
          <cell r="E672">
            <v>1</v>
          </cell>
          <cell r="F672">
            <v>1</v>
          </cell>
          <cell r="G672">
            <v>0</v>
          </cell>
          <cell r="H672">
            <v>186.3</v>
          </cell>
          <cell r="I672">
            <v>20.47</v>
          </cell>
          <cell r="J672">
            <v>186.3</v>
          </cell>
        </row>
        <row r="673">
          <cell r="D673">
            <v>0</v>
          </cell>
          <cell r="G673">
            <v>0</v>
          </cell>
          <cell r="H673">
            <v>0</v>
          </cell>
          <cell r="I673">
            <v>0</v>
          </cell>
          <cell r="J673">
            <v>0</v>
          </cell>
        </row>
        <row r="674">
          <cell r="D674">
            <v>0</v>
          </cell>
          <cell r="G674">
            <v>0</v>
          </cell>
          <cell r="H674">
            <v>0</v>
          </cell>
          <cell r="I674">
            <v>0</v>
          </cell>
          <cell r="J674">
            <v>0</v>
          </cell>
        </row>
        <row r="675">
          <cell r="F675" t="str">
            <v>CUSTO HORÁRIO DO EQUIPAMENTO - (A)</v>
          </cell>
          <cell r="J675">
            <v>443.13</v>
          </cell>
        </row>
        <row r="676">
          <cell r="C676" t="str">
            <v>ÍTEM</v>
          </cell>
          <cell r="D676" t="str">
            <v>M Ã O    D E   O B R A</v>
          </cell>
          <cell r="E676" t="str">
            <v>QUANT.</v>
          </cell>
          <cell r="F676" t="str">
            <v>SALÁRIO HORA</v>
          </cell>
          <cell r="J676" t="str">
            <v>CUSTO HORÁRIO</v>
          </cell>
        </row>
        <row r="677">
          <cell r="C677" t="str">
            <v>T512</v>
          </cell>
          <cell r="D677" t="str">
            <v>Encarregado de britagem</v>
          </cell>
          <cell r="E677">
            <v>1</v>
          </cell>
          <cell r="F677">
            <v>44.78</v>
          </cell>
          <cell r="G677" t="e">
            <v>#N/A</v>
          </cell>
          <cell r="H677" t="e">
            <v>#N/A</v>
          </cell>
          <cell r="I677" t="e">
            <v>#N/A</v>
          </cell>
          <cell r="J677">
            <v>44.78</v>
          </cell>
        </row>
        <row r="678">
          <cell r="C678" t="str">
            <v>T601</v>
          </cell>
          <cell r="D678" t="str">
            <v>Blaster</v>
          </cell>
          <cell r="E678">
            <v>1</v>
          </cell>
          <cell r="F678">
            <v>26.23</v>
          </cell>
          <cell r="G678" t="e">
            <v>#N/A</v>
          </cell>
          <cell r="H678" t="e">
            <v>#N/A</v>
          </cell>
          <cell r="I678" t="e">
            <v>#N/A</v>
          </cell>
          <cell r="J678">
            <v>26.23</v>
          </cell>
        </row>
        <row r="679">
          <cell r="C679" t="str">
            <v>T701</v>
          </cell>
          <cell r="D679" t="str">
            <v>Servente</v>
          </cell>
          <cell r="E679">
            <v>1</v>
          </cell>
          <cell r="F679">
            <v>6.99</v>
          </cell>
          <cell r="G679" t="e">
            <v>#N/A</v>
          </cell>
          <cell r="H679" t="e">
            <v>#N/A</v>
          </cell>
          <cell r="I679" t="e">
            <v>#N/A</v>
          </cell>
          <cell r="J679">
            <v>6.99</v>
          </cell>
        </row>
        <row r="680">
          <cell r="D680">
            <v>0</v>
          </cell>
          <cell r="F680">
            <v>0</v>
          </cell>
          <cell r="G680">
            <v>0</v>
          </cell>
          <cell r="H680">
            <v>0</v>
          </cell>
          <cell r="I680">
            <v>0</v>
          </cell>
          <cell r="J680">
            <v>0</v>
          </cell>
        </row>
        <row r="681">
          <cell r="D681">
            <v>0</v>
          </cell>
          <cell r="F681">
            <v>0</v>
          </cell>
          <cell r="G681">
            <v>0</v>
          </cell>
          <cell r="H681">
            <v>0</v>
          </cell>
          <cell r="I681">
            <v>0</v>
          </cell>
          <cell r="J681">
            <v>0</v>
          </cell>
        </row>
        <row r="682">
          <cell r="F682" t="str">
            <v>CUSTO HORÁRIO DE MÃO DE OBRA - (B)</v>
          </cell>
          <cell r="J682">
            <v>78</v>
          </cell>
        </row>
        <row r="683">
          <cell r="F683" t="str">
            <v>FERRAMENTAS</v>
          </cell>
          <cell r="H683">
            <v>0.15509999999999999</v>
          </cell>
          <cell r="J683">
            <v>12.09</v>
          </cell>
        </row>
        <row r="684">
          <cell r="F684" t="str">
            <v>CUSTO HORÁRIO TOTAL - (A + B)</v>
          </cell>
          <cell r="J684">
            <v>533.22</v>
          </cell>
        </row>
        <row r="685">
          <cell r="F685" t="str">
            <v>CUSTO UNITÁRIO DE EXECUÇÃO - (D)</v>
          </cell>
          <cell r="J685">
            <v>14.81</v>
          </cell>
        </row>
        <row r="686">
          <cell r="C686" t="str">
            <v>ÍTEM</v>
          </cell>
          <cell r="D686" t="str">
            <v>M A T E R I A L</v>
          </cell>
          <cell r="E686" t="str">
            <v>UNID</v>
          </cell>
          <cell r="F686" t="str">
            <v>CONSUMO</v>
          </cell>
          <cell r="H686" t="str">
            <v xml:space="preserve"> PREÇO UNITÁRIO</v>
          </cell>
          <cell r="J686" t="str">
            <v>CUSTO UNITÁRIO</v>
          </cell>
        </row>
        <row r="687">
          <cell r="C687" t="str">
            <v>M326</v>
          </cell>
          <cell r="D687" t="str">
            <v>Série de brocas S-12 D=22 mm</v>
          </cell>
          <cell r="E687" t="str">
            <v>un</v>
          </cell>
          <cell r="F687">
            <v>8.0000000000000004E-4</v>
          </cell>
          <cell r="H687">
            <v>524.01</v>
          </cell>
          <cell r="J687">
            <v>0.41</v>
          </cell>
        </row>
        <row r="688">
          <cell r="C688" t="str">
            <v>M501</v>
          </cell>
          <cell r="D688" t="str">
            <v>Dinamite a 60% (gelatina especial)</v>
          </cell>
          <cell r="E688" t="str">
            <v>kg</v>
          </cell>
          <cell r="F688">
            <v>0.42</v>
          </cell>
          <cell r="H688">
            <v>3.3</v>
          </cell>
          <cell r="J688">
            <v>1.38</v>
          </cell>
        </row>
        <row r="689">
          <cell r="C689" t="str">
            <v>M503</v>
          </cell>
          <cell r="D689" t="str">
            <v>Espoleta comum n. 8</v>
          </cell>
          <cell r="E689" t="str">
            <v>un</v>
          </cell>
          <cell r="F689">
            <v>1.2999999999999999E-2</v>
          </cell>
          <cell r="H689">
            <v>0.8</v>
          </cell>
          <cell r="J689">
            <v>0.01</v>
          </cell>
        </row>
        <row r="690">
          <cell r="C690" t="str">
            <v>M505</v>
          </cell>
          <cell r="D690" t="str">
            <v>Cordel detonante NP 10</v>
          </cell>
          <cell r="E690" t="str">
            <v>m</v>
          </cell>
          <cell r="F690">
            <v>0.8</v>
          </cell>
          <cell r="H690">
            <v>0.72</v>
          </cell>
          <cell r="J690">
            <v>0.56999999999999995</v>
          </cell>
        </row>
        <row r="691">
          <cell r="C691" t="str">
            <v>M507</v>
          </cell>
          <cell r="D691" t="str">
            <v>Retardador de cordel</v>
          </cell>
          <cell r="E691" t="str">
            <v>un</v>
          </cell>
          <cell r="F691">
            <v>0.04</v>
          </cell>
          <cell r="H691">
            <v>10</v>
          </cell>
          <cell r="J691">
            <v>0.4</v>
          </cell>
        </row>
        <row r="692">
          <cell r="C692" t="str">
            <v>M508</v>
          </cell>
          <cell r="D692" t="str">
            <v>Estopim</v>
          </cell>
          <cell r="E692" t="str">
            <v>m</v>
          </cell>
          <cell r="F692">
            <v>2.5000000000000001E-2</v>
          </cell>
          <cell r="H692">
            <v>0.8</v>
          </cell>
          <cell r="J692">
            <v>0.02</v>
          </cell>
        </row>
        <row r="693">
          <cell r="C693" t="str">
            <v>M945</v>
          </cell>
          <cell r="D693" t="str">
            <v>Haste para perfuratriz de esteira</v>
          </cell>
          <cell r="E693" t="str">
            <v>un</v>
          </cell>
          <cell r="F693">
            <v>1E-3</v>
          </cell>
          <cell r="H693">
            <v>486</v>
          </cell>
          <cell r="J693">
            <v>0.48</v>
          </cell>
        </row>
        <row r="694">
          <cell r="C694" t="str">
            <v>M946</v>
          </cell>
          <cell r="D694" t="str">
            <v>Luva para perfuratriz de esteira</v>
          </cell>
          <cell r="E694" t="str">
            <v>un</v>
          </cell>
          <cell r="F694">
            <v>1E-3</v>
          </cell>
          <cell r="H694">
            <v>223.7</v>
          </cell>
          <cell r="J694">
            <v>0.22</v>
          </cell>
        </row>
        <row r="695">
          <cell r="C695" t="str">
            <v>M947</v>
          </cell>
          <cell r="D695" t="str">
            <v>Punho para perfuratriz de esteira</v>
          </cell>
          <cell r="E695" t="str">
            <v>un</v>
          </cell>
          <cell r="F695">
            <v>8.0000000000000004E-4</v>
          </cell>
          <cell r="H695">
            <v>576</v>
          </cell>
          <cell r="J695">
            <v>0.46</v>
          </cell>
        </row>
        <row r="696">
          <cell r="C696" t="str">
            <v>M948</v>
          </cell>
          <cell r="D696" t="str">
            <v>Coroa para perfuratriz de esteira</v>
          </cell>
          <cell r="E696" t="str">
            <v>un</v>
          </cell>
          <cell r="F696">
            <v>6.9999999999999999E-4</v>
          </cell>
          <cell r="H696">
            <v>706</v>
          </cell>
          <cell r="J696">
            <v>0.49</v>
          </cell>
        </row>
        <row r="697">
          <cell r="C697" t="str">
            <v>M980</v>
          </cell>
          <cell r="D697" t="str">
            <v>Indenização de jazida</v>
          </cell>
          <cell r="E697" t="str">
            <v>m3</v>
          </cell>
          <cell r="F697">
            <v>1</v>
          </cell>
          <cell r="H697">
            <v>0.01</v>
          </cell>
          <cell r="J697">
            <v>0.01</v>
          </cell>
        </row>
        <row r="698">
          <cell r="D698">
            <v>0</v>
          </cell>
          <cell r="E698">
            <v>0</v>
          </cell>
          <cell r="H698">
            <v>0</v>
          </cell>
          <cell r="J698">
            <v>0</v>
          </cell>
        </row>
        <row r="699">
          <cell r="F699" t="str">
            <v>CUSTO TOTAL DE MATERIAL - (E)</v>
          </cell>
          <cell r="J699">
            <v>4.45</v>
          </cell>
        </row>
        <row r="700">
          <cell r="C700" t="str">
            <v>CODIGO</v>
          </cell>
          <cell r="D700" t="str">
            <v>ATIVIDADES AUXILIARES</v>
          </cell>
          <cell r="E700" t="str">
            <v>UNID</v>
          </cell>
          <cell r="F700" t="str">
            <v>QUANTIDADE</v>
          </cell>
          <cell r="H700" t="str">
            <v xml:space="preserve"> PREÇO UNITÁRIO</v>
          </cell>
          <cell r="J700" t="str">
            <v>CUSTO UNITÁRIO</v>
          </cell>
        </row>
        <row r="701">
          <cell r="C701" t="str">
            <v>1 A 01 100 01</v>
          </cell>
          <cell r="D701" t="str">
            <v>Limpeza camada vegetal em jazida com expurgo lateral (construção e restauração)</v>
          </cell>
          <cell r="E701" t="str">
            <v>m²</v>
          </cell>
          <cell r="F701">
            <v>0.7</v>
          </cell>
          <cell r="H701">
            <v>0.39</v>
          </cell>
          <cell r="J701">
            <v>0.27</v>
          </cell>
        </row>
        <row r="702">
          <cell r="C702" t="str">
            <v>1 A 01 105 01</v>
          </cell>
          <cell r="D702" t="str">
            <v>Expurgo de jazida (construção e restauração)</v>
          </cell>
          <cell r="E702" t="str">
            <v>m³</v>
          </cell>
          <cell r="F702">
            <v>0.2</v>
          </cell>
          <cell r="H702">
            <v>2.12</v>
          </cell>
          <cell r="J702">
            <v>0.42</v>
          </cell>
        </row>
        <row r="703">
          <cell r="D703">
            <v>0</v>
          </cell>
          <cell r="E703">
            <v>0</v>
          </cell>
          <cell r="H703">
            <v>0</v>
          </cell>
          <cell r="J703">
            <v>0</v>
          </cell>
        </row>
        <row r="704">
          <cell r="D704">
            <v>0</v>
          </cell>
          <cell r="E704">
            <v>0</v>
          </cell>
          <cell r="H704">
            <v>0</v>
          </cell>
          <cell r="J704">
            <v>0</v>
          </cell>
        </row>
        <row r="705">
          <cell r="D705">
            <v>0</v>
          </cell>
          <cell r="E705">
            <v>0</v>
          </cell>
          <cell r="H705">
            <v>0</v>
          </cell>
          <cell r="J705">
            <v>0</v>
          </cell>
        </row>
        <row r="706">
          <cell r="C706" t="str">
            <v>OBSERVAÇÕES:</v>
          </cell>
          <cell r="F706" t="str">
            <v>CUSTO ATIVIDADES AUXILIARES - (F)</v>
          </cell>
          <cell r="J706">
            <v>0.69</v>
          </cell>
        </row>
        <row r="707">
          <cell r="F707" t="str">
            <v>CUSTO UNITÁRIO DIRETO TOTAL</v>
          </cell>
          <cell r="J707">
            <v>19.95</v>
          </cell>
        </row>
        <row r="708">
          <cell r="F708" t="str">
            <v xml:space="preserve">BONIFICAÇÃO </v>
          </cell>
          <cell r="H708">
            <v>0</v>
          </cell>
          <cell r="J708">
            <v>0</v>
          </cell>
        </row>
        <row r="709">
          <cell r="F709" t="str">
            <v>PREÇO UNITÁRIO  TOTAL</v>
          </cell>
          <cell r="J709">
            <v>19.95</v>
          </cell>
        </row>
        <row r="713">
          <cell r="A713" t="str">
            <v>1 A 01 150 02</v>
          </cell>
          <cell r="C713" t="str">
            <v>SERVIÇO:</v>
          </cell>
          <cell r="D713" t="str">
            <v>Rocha para britagem com perfuratriz manual</v>
          </cell>
          <cell r="F713" t="str">
            <v>PRODUÇÃO DA EQUIPE - (C):</v>
          </cell>
          <cell r="J713">
            <v>22</v>
          </cell>
          <cell r="K713" t="str">
            <v>M³</v>
          </cell>
          <cell r="M713">
            <v>24.02</v>
          </cell>
        </row>
        <row r="714">
          <cell r="F714" t="str">
            <v>UNITÁRIO</v>
          </cell>
          <cell r="H714" t="str">
            <v>C. OPERACIONAL</v>
          </cell>
        </row>
        <row r="715">
          <cell r="C715" t="str">
            <v>ÍTEM</v>
          </cell>
          <cell r="D715" t="str">
            <v>E Q U I P A M E N T O</v>
          </cell>
          <cell r="E715" t="str">
            <v>QUANT.</v>
          </cell>
          <cell r="F715" t="str">
            <v>PROD</v>
          </cell>
          <cell r="G715" t="str">
            <v>IMPROD</v>
          </cell>
          <cell r="H715" t="str">
            <v>PROD</v>
          </cell>
          <cell r="I715" t="str">
            <v>IMPROD</v>
          </cell>
          <cell r="J715" t="str">
            <v>CUSTO HORÁRIO</v>
          </cell>
        </row>
        <row r="716">
          <cell r="C716" t="str">
            <v>E016</v>
          </cell>
          <cell r="D716" t="str">
            <v>Carregadeira de Pneus : Case : W-20 -  1,70 m3</v>
          </cell>
          <cell r="E716">
            <v>1</v>
          </cell>
          <cell r="F716">
            <v>0.51</v>
          </cell>
          <cell r="G716">
            <v>0.49</v>
          </cell>
          <cell r="H716">
            <v>112.51</v>
          </cell>
          <cell r="I716">
            <v>22.39</v>
          </cell>
          <cell r="J716">
            <v>68.349999999999994</v>
          </cell>
        </row>
        <row r="717">
          <cell r="C717" t="str">
            <v>E204</v>
          </cell>
          <cell r="D717" t="str">
            <v xml:space="preserve"> Martelete : Atlas Copco : RH658-6L -  perfuratriz manual</v>
          </cell>
          <cell r="E717">
            <v>4</v>
          </cell>
          <cell r="F717">
            <v>1</v>
          </cell>
          <cell r="G717">
            <v>0</v>
          </cell>
          <cell r="H717">
            <v>16.059999999999999</v>
          </cell>
          <cell r="I717">
            <v>15.36</v>
          </cell>
          <cell r="J717">
            <v>64.239999999999995</v>
          </cell>
        </row>
        <row r="718">
          <cell r="C718" t="str">
            <v>E223</v>
          </cell>
          <cell r="D718" t="str">
            <v xml:space="preserve">Compressor de Ar : Atlas Copco : XATS 176 - 360 PCM </v>
          </cell>
          <cell r="E718">
            <v>1</v>
          </cell>
          <cell r="F718">
            <v>1</v>
          </cell>
          <cell r="G718">
            <v>0</v>
          </cell>
          <cell r="H718">
            <v>64.77</v>
          </cell>
          <cell r="I718">
            <v>17.27</v>
          </cell>
          <cell r="J718">
            <v>64.77</v>
          </cell>
        </row>
        <row r="719">
          <cell r="C719" t="str">
            <v>E405</v>
          </cell>
          <cell r="D719" t="str">
            <v>Caminhão Basculante : Mercedes Benz : 2423 K - p/ rocha 8 m3 - 13 t</v>
          </cell>
          <cell r="E719">
            <v>1</v>
          </cell>
          <cell r="F719">
            <v>0.92</v>
          </cell>
          <cell r="G719">
            <v>0.08</v>
          </cell>
          <cell r="H719">
            <v>128.63</v>
          </cell>
          <cell r="I719">
            <v>20.47</v>
          </cell>
          <cell r="J719">
            <v>119.97</v>
          </cell>
        </row>
        <row r="720">
          <cell r="D720">
            <v>0</v>
          </cell>
          <cell r="G720">
            <v>0</v>
          </cell>
          <cell r="H720">
            <v>0</v>
          </cell>
          <cell r="I720">
            <v>0</v>
          </cell>
          <cell r="J720">
            <v>0</v>
          </cell>
        </row>
        <row r="721">
          <cell r="D721">
            <v>0</v>
          </cell>
          <cell r="G721">
            <v>0</v>
          </cell>
          <cell r="H721">
            <v>0</v>
          </cell>
          <cell r="I721">
            <v>0</v>
          </cell>
          <cell r="J721">
            <v>0</v>
          </cell>
        </row>
        <row r="722">
          <cell r="D722">
            <v>0</v>
          </cell>
          <cell r="G722">
            <v>0</v>
          </cell>
          <cell r="H722">
            <v>0</v>
          </cell>
          <cell r="I722">
            <v>0</v>
          </cell>
          <cell r="J722">
            <v>0</v>
          </cell>
        </row>
        <row r="723">
          <cell r="F723" t="str">
            <v>CUSTO HORÁRIO DO EQUIPAMENTO - (A)</v>
          </cell>
          <cell r="J723">
            <v>317.33</v>
          </cell>
        </row>
        <row r="724">
          <cell r="C724" t="str">
            <v>ÍTEM</v>
          </cell>
          <cell r="D724" t="str">
            <v>M Ã O    D E   O B R A</v>
          </cell>
          <cell r="E724" t="str">
            <v>QUANT.</v>
          </cell>
          <cell r="F724" t="str">
            <v>SALÁRIO HORA</v>
          </cell>
          <cell r="J724" t="str">
            <v>CUSTO HORÁRIO</v>
          </cell>
        </row>
        <row r="725">
          <cell r="C725" t="str">
            <v>T512</v>
          </cell>
          <cell r="D725" t="str">
            <v>Encarregado de britagem</v>
          </cell>
          <cell r="E725">
            <v>1</v>
          </cell>
          <cell r="F725">
            <v>44.78</v>
          </cell>
          <cell r="G725" t="e">
            <v>#N/A</v>
          </cell>
          <cell r="H725" t="e">
            <v>#N/A</v>
          </cell>
          <cell r="I725" t="e">
            <v>#N/A</v>
          </cell>
          <cell r="J725">
            <v>44.78</v>
          </cell>
        </row>
        <row r="726">
          <cell r="C726" t="str">
            <v>T601</v>
          </cell>
          <cell r="D726" t="str">
            <v>Blaster</v>
          </cell>
          <cell r="E726">
            <v>1</v>
          </cell>
          <cell r="F726">
            <v>26.23</v>
          </cell>
          <cell r="G726" t="e">
            <v>#N/A</v>
          </cell>
          <cell r="H726" t="e">
            <v>#N/A</v>
          </cell>
          <cell r="I726" t="e">
            <v>#N/A</v>
          </cell>
          <cell r="J726">
            <v>26.23</v>
          </cell>
        </row>
        <row r="727">
          <cell r="C727" t="str">
            <v>T701</v>
          </cell>
          <cell r="D727" t="str">
            <v>Servente</v>
          </cell>
          <cell r="E727">
            <v>1</v>
          </cell>
          <cell r="F727">
            <v>6.99</v>
          </cell>
          <cell r="G727" t="e">
            <v>#N/A</v>
          </cell>
          <cell r="H727" t="e">
            <v>#N/A</v>
          </cell>
          <cell r="I727" t="e">
            <v>#N/A</v>
          </cell>
          <cell r="J727">
            <v>6.99</v>
          </cell>
        </row>
        <row r="728">
          <cell r="D728">
            <v>0</v>
          </cell>
          <cell r="F728">
            <v>0</v>
          </cell>
          <cell r="G728">
            <v>0</v>
          </cell>
          <cell r="H728">
            <v>0</v>
          </cell>
          <cell r="I728">
            <v>0</v>
          </cell>
          <cell r="J728">
            <v>0</v>
          </cell>
        </row>
        <row r="729">
          <cell r="D729">
            <v>0</v>
          </cell>
          <cell r="F729">
            <v>0</v>
          </cell>
          <cell r="G729">
            <v>0</v>
          </cell>
          <cell r="H729">
            <v>0</v>
          </cell>
          <cell r="I729">
            <v>0</v>
          </cell>
          <cell r="J729">
            <v>0</v>
          </cell>
        </row>
        <row r="730">
          <cell r="F730" t="str">
            <v>CUSTO HORÁRIO DE MÃO DE OBRA - (B)</v>
          </cell>
          <cell r="J730">
            <v>78</v>
          </cell>
        </row>
        <row r="731">
          <cell r="F731" t="str">
            <v>FERRAMENTAS</v>
          </cell>
          <cell r="H731">
            <v>0.2051</v>
          </cell>
          <cell r="J731">
            <v>15.99</v>
          </cell>
        </row>
        <row r="732">
          <cell r="F732" t="str">
            <v>CUSTO HORÁRIO TOTAL - (A + B)</v>
          </cell>
          <cell r="J732">
            <v>411.32</v>
          </cell>
        </row>
        <row r="733">
          <cell r="F733" t="str">
            <v>CUSTO UNITÁRIO DE EXECUÇÃO - (D)</v>
          </cell>
          <cell r="J733">
            <v>18.690000000000001</v>
          </cell>
        </row>
        <row r="734">
          <cell r="C734" t="str">
            <v>ÍTEM</v>
          </cell>
          <cell r="D734" t="str">
            <v>M A T E R I A L</v>
          </cell>
          <cell r="E734" t="str">
            <v>UNID</v>
          </cell>
          <cell r="F734" t="str">
            <v>CONSUMO</v>
          </cell>
          <cell r="H734" t="str">
            <v xml:space="preserve"> PREÇO UNITÁRIO</v>
          </cell>
          <cell r="J734" t="str">
            <v>CUSTO UNITÁRIO</v>
          </cell>
        </row>
        <row r="735">
          <cell r="C735" t="str">
            <v>M326</v>
          </cell>
          <cell r="D735" t="str">
            <v>Série de brocas S-12 D=22 mm</v>
          </cell>
          <cell r="E735" t="str">
            <v>un</v>
          </cell>
          <cell r="F735">
            <v>3.0000000000000001E-3</v>
          </cell>
          <cell r="H735">
            <v>524.01</v>
          </cell>
          <cell r="J735">
            <v>1.57</v>
          </cell>
        </row>
        <row r="736">
          <cell r="C736" t="str">
            <v>M501</v>
          </cell>
          <cell r="D736" t="str">
            <v>Dinamite a 60% (gelatina especial)</v>
          </cell>
          <cell r="E736" t="str">
            <v>kg</v>
          </cell>
          <cell r="F736">
            <v>0.42</v>
          </cell>
          <cell r="H736">
            <v>3.3</v>
          </cell>
          <cell r="J736">
            <v>1.38</v>
          </cell>
        </row>
        <row r="737">
          <cell r="C737" t="str">
            <v>M503</v>
          </cell>
          <cell r="D737" t="str">
            <v>Espoleta comum n. 8</v>
          </cell>
          <cell r="E737" t="str">
            <v>un</v>
          </cell>
          <cell r="F737">
            <v>1.2999999999999999E-2</v>
          </cell>
          <cell r="H737">
            <v>0.8</v>
          </cell>
          <cell r="J737">
            <v>0.01</v>
          </cell>
        </row>
        <row r="738">
          <cell r="C738" t="str">
            <v>M505</v>
          </cell>
          <cell r="D738" t="str">
            <v>Cordel detonante NP 10</v>
          </cell>
          <cell r="E738" t="str">
            <v>m</v>
          </cell>
          <cell r="F738">
            <v>0.8</v>
          </cell>
          <cell r="H738">
            <v>0.72</v>
          </cell>
          <cell r="J738">
            <v>0.56999999999999995</v>
          </cell>
        </row>
        <row r="739">
          <cell r="C739" t="str">
            <v>M507</v>
          </cell>
          <cell r="D739" t="str">
            <v>Retardador de cordel</v>
          </cell>
          <cell r="E739" t="str">
            <v>un</v>
          </cell>
          <cell r="F739">
            <v>0.04</v>
          </cell>
          <cell r="H739">
            <v>10</v>
          </cell>
          <cell r="J739">
            <v>0.4</v>
          </cell>
        </row>
        <row r="740">
          <cell r="C740" t="str">
            <v>M508</v>
          </cell>
          <cell r="D740" t="str">
            <v>Estopim</v>
          </cell>
          <cell r="E740" t="str">
            <v>m</v>
          </cell>
          <cell r="F740">
            <v>2.5000000000000001E-2</v>
          </cell>
          <cell r="H740">
            <v>0.8</v>
          </cell>
          <cell r="J740">
            <v>0.02</v>
          </cell>
        </row>
        <row r="741">
          <cell r="C741" t="str">
            <v>M980</v>
          </cell>
          <cell r="D741" t="str">
            <v>Indenização de jazida</v>
          </cell>
          <cell r="E741" t="str">
            <v>m3</v>
          </cell>
          <cell r="F741">
            <v>1</v>
          </cell>
          <cell r="H741">
            <v>0.01</v>
          </cell>
          <cell r="J741">
            <v>0.01</v>
          </cell>
        </row>
        <row r="742">
          <cell r="D742">
            <v>0</v>
          </cell>
          <cell r="E742">
            <v>0</v>
          </cell>
          <cell r="H742">
            <v>0</v>
          </cell>
          <cell r="J742">
            <v>0</v>
          </cell>
        </row>
        <row r="743">
          <cell r="D743">
            <v>0</v>
          </cell>
          <cell r="E743">
            <v>0</v>
          </cell>
          <cell r="H743">
            <v>0</v>
          </cell>
          <cell r="J743">
            <v>0</v>
          </cell>
        </row>
        <row r="744">
          <cell r="F744" t="str">
            <v>CUSTO TOTAL DE MATERIAL - (E)</v>
          </cell>
          <cell r="J744">
            <v>3.96</v>
          </cell>
        </row>
        <row r="745">
          <cell r="C745" t="str">
            <v>CODIGO</v>
          </cell>
          <cell r="D745" t="str">
            <v>ATIVIDADES AUXILIARES</v>
          </cell>
          <cell r="E745" t="str">
            <v>UNID</v>
          </cell>
          <cell r="F745" t="str">
            <v>QUANTIDADE</v>
          </cell>
          <cell r="H745" t="str">
            <v xml:space="preserve"> PREÇO UNITÁRIO</v>
          </cell>
          <cell r="J745" t="str">
            <v>CUSTO UNITÁRIO</v>
          </cell>
        </row>
        <row r="746">
          <cell r="C746" t="str">
            <v>1 A 01 100 02</v>
          </cell>
          <cell r="D746" t="str">
            <v>Limpeza de camada vegetal em jazida (conservação)</v>
          </cell>
          <cell r="E746" t="str">
            <v>m²</v>
          </cell>
          <cell r="F746">
            <v>0.7</v>
          </cell>
          <cell r="H746">
            <v>0.77</v>
          </cell>
          <cell r="J746">
            <v>0.53</v>
          </cell>
        </row>
        <row r="747">
          <cell r="C747" t="str">
            <v>1 A 01 105 02</v>
          </cell>
          <cell r="D747" t="str">
            <v>Expurgo de jazida (conservação)</v>
          </cell>
          <cell r="E747" t="str">
            <v>m³</v>
          </cell>
          <cell r="F747">
            <v>0.2</v>
          </cell>
          <cell r="H747">
            <v>4.2</v>
          </cell>
          <cell r="J747">
            <v>0.84</v>
          </cell>
        </row>
        <row r="748">
          <cell r="D748">
            <v>0</v>
          </cell>
          <cell r="E748">
            <v>0</v>
          </cell>
          <cell r="H748">
            <v>0</v>
          </cell>
          <cell r="J748">
            <v>0</v>
          </cell>
        </row>
        <row r="749">
          <cell r="D749">
            <v>0</v>
          </cell>
          <cell r="E749">
            <v>0</v>
          </cell>
          <cell r="H749">
            <v>0</v>
          </cell>
          <cell r="J749">
            <v>0</v>
          </cell>
        </row>
        <row r="750">
          <cell r="D750">
            <v>0</v>
          </cell>
          <cell r="E750">
            <v>0</v>
          </cell>
          <cell r="H750">
            <v>0</v>
          </cell>
          <cell r="J750">
            <v>0</v>
          </cell>
        </row>
        <row r="751">
          <cell r="C751" t="str">
            <v>OBSERVAÇÕES:</v>
          </cell>
          <cell r="F751" t="str">
            <v>CUSTO ATIVIDADES AUXILIARES - (F)</v>
          </cell>
          <cell r="J751">
            <v>1.37</v>
          </cell>
        </row>
        <row r="752">
          <cell r="F752" t="str">
            <v>CUSTO UNITÁRIO DIRETO TOTAL</v>
          </cell>
          <cell r="J752">
            <v>24.02</v>
          </cell>
        </row>
        <row r="753">
          <cell r="F753" t="str">
            <v xml:space="preserve">BONIFICAÇÃO </v>
          </cell>
          <cell r="H753">
            <v>0</v>
          </cell>
          <cell r="J753">
            <v>0</v>
          </cell>
        </row>
        <row r="754">
          <cell r="F754" t="str">
            <v>PREÇO UNITÁRIO  TOTAL</v>
          </cell>
          <cell r="J754">
            <v>24.02</v>
          </cell>
        </row>
        <row r="758">
          <cell r="A758" t="str">
            <v>1 A 01 155 01</v>
          </cell>
          <cell r="C758" t="str">
            <v>SERVIÇO:</v>
          </cell>
          <cell r="D758" t="str">
            <v>Rachão e pedra-de-mão produzidos - (construção e restauração).</v>
          </cell>
          <cell r="F758" t="str">
            <v>PRODUÇÃO DA EQUIPE - (C):</v>
          </cell>
          <cell r="J758">
            <v>66</v>
          </cell>
          <cell r="K758" t="str">
            <v>m³</v>
          </cell>
          <cell r="M758">
            <v>19.53</v>
          </cell>
        </row>
        <row r="759">
          <cell r="F759" t="str">
            <v>UNITÁRIO</v>
          </cell>
          <cell r="H759" t="str">
            <v>C. OPERACIONAL</v>
          </cell>
        </row>
        <row r="760">
          <cell r="C760" t="str">
            <v>ÍTEM</v>
          </cell>
          <cell r="D760" t="str">
            <v>E Q U I P A M E N T O</v>
          </cell>
          <cell r="E760" t="str">
            <v>QUANT.</v>
          </cell>
          <cell r="F760" t="str">
            <v>PROD</v>
          </cell>
          <cell r="G760" t="str">
            <v>IMPROD</v>
          </cell>
          <cell r="H760" t="str">
            <v>PROD</v>
          </cell>
          <cell r="I760" t="str">
            <v>IMPROD</v>
          </cell>
          <cell r="J760" t="str">
            <v>CUSTO HORÁRIO</v>
          </cell>
        </row>
        <row r="761">
          <cell r="C761" t="str">
            <v>E010</v>
          </cell>
          <cell r="D761" t="str">
            <v>Carregadeira de Pneus : Caterpillar : 950H -  3,3 m3</v>
          </cell>
          <cell r="E761">
            <v>1</v>
          </cell>
          <cell r="F761">
            <v>0.24</v>
          </cell>
          <cell r="G761">
            <v>0.76</v>
          </cell>
          <cell r="H761">
            <v>180.79</v>
          </cell>
          <cell r="I761">
            <v>22.39</v>
          </cell>
          <cell r="J761">
            <v>60.4</v>
          </cell>
        </row>
        <row r="762">
          <cell r="C762" t="str">
            <v>E226</v>
          </cell>
          <cell r="D762" t="str">
            <v>Conjunto de Britagem - p/ rachão : FAÇO : - 80 m3/h p/ produção de rachão</v>
          </cell>
          <cell r="E762">
            <v>1</v>
          </cell>
          <cell r="F762">
            <v>1</v>
          </cell>
          <cell r="G762">
            <v>0</v>
          </cell>
          <cell r="H762">
            <v>189.82</v>
          </cell>
          <cell r="I762">
            <v>22.39</v>
          </cell>
          <cell r="J762">
            <v>189.82</v>
          </cell>
        </row>
        <row r="763">
          <cell r="C763" t="str">
            <v>E504</v>
          </cell>
          <cell r="D763" t="str">
            <v xml:space="preserve">Grupo Gerador : Heimer : GEHMB-360 - 288 KVA </v>
          </cell>
          <cell r="E763">
            <v>1</v>
          </cell>
          <cell r="F763">
            <v>1</v>
          </cell>
          <cell r="G763">
            <v>0</v>
          </cell>
          <cell r="H763">
            <v>124.91</v>
          </cell>
          <cell r="I763">
            <v>17.27</v>
          </cell>
          <cell r="J763">
            <v>124.91</v>
          </cell>
        </row>
        <row r="764">
          <cell r="D764">
            <v>0</v>
          </cell>
          <cell r="G764">
            <v>0</v>
          </cell>
          <cell r="H764">
            <v>0</v>
          </cell>
          <cell r="I764">
            <v>0</v>
          </cell>
          <cell r="J764">
            <v>0</v>
          </cell>
        </row>
        <row r="765">
          <cell r="D765">
            <v>0</v>
          </cell>
          <cell r="G765">
            <v>0</v>
          </cell>
          <cell r="H765">
            <v>0</v>
          </cell>
          <cell r="I765">
            <v>0</v>
          </cell>
          <cell r="J765">
            <v>0</v>
          </cell>
        </row>
        <row r="766">
          <cell r="D766">
            <v>0</v>
          </cell>
          <cell r="G766">
            <v>0</v>
          </cell>
          <cell r="H766">
            <v>0</v>
          </cell>
          <cell r="I766">
            <v>0</v>
          </cell>
          <cell r="J766">
            <v>0</v>
          </cell>
        </row>
        <row r="767">
          <cell r="D767">
            <v>0</v>
          </cell>
          <cell r="G767">
            <v>0</v>
          </cell>
          <cell r="H767">
            <v>0</v>
          </cell>
          <cell r="I767">
            <v>0</v>
          </cell>
          <cell r="J767">
            <v>0</v>
          </cell>
        </row>
        <row r="768">
          <cell r="F768" t="str">
            <v>CUSTO HORÁRIO DO EQUIPAMENTO - (A)</v>
          </cell>
          <cell r="J768">
            <v>375.13</v>
          </cell>
        </row>
        <row r="769">
          <cell r="C769" t="str">
            <v>ÍTEM</v>
          </cell>
          <cell r="D769" t="str">
            <v>M Ã O    D E   O B R A</v>
          </cell>
          <cell r="E769" t="str">
            <v>QUANT.</v>
          </cell>
          <cell r="F769" t="str">
            <v>SALÁRIO HORA</v>
          </cell>
          <cell r="J769" t="str">
            <v>CUSTO HORÁRIO</v>
          </cell>
        </row>
        <row r="770">
          <cell r="C770" t="str">
            <v>T512</v>
          </cell>
          <cell r="D770" t="str">
            <v>Encarregado de britagem</v>
          </cell>
          <cell r="E770">
            <v>1</v>
          </cell>
          <cell r="F770">
            <v>44.78</v>
          </cell>
          <cell r="G770" t="e">
            <v>#N/A</v>
          </cell>
          <cell r="H770" t="e">
            <v>#N/A</v>
          </cell>
          <cell r="I770" t="e">
            <v>#N/A</v>
          </cell>
          <cell r="J770">
            <v>44.78</v>
          </cell>
        </row>
        <row r="771">
          <cell r="C771" t="str">
            <v>T701</v>
          </cell>
          <cell r="D771" t="str">
            <v>Servente</v>
          </cell>
          <cell r="E771">
            <v>8</v>
          </cell>
          <cell r="F771">
            <v>6.99</v>
          </cell>
          <cell r="G771" t="e">
            <v>#N/A</v>
          </cell>
          <cell r="H771" t="e">
            <v>#N/A</v>
          </cell>
          <cell r="I771" t="e">
            <v>#N/A</v>
          </cell>
          <cell r="J771">
            <v>55.92</v>
          </cell>
        </row>
        <row r="772">
          <cell r="D772">
            <v>0</v>
          </cell>
          <cell r="F772">
            <v>0</v>
          </cell>
          <cell r="G772">
            <v>0</v>
          </cell>
          <cell r="H772">
            <v>0</v>
          </cell>
          <cell r="I772">
            <v>0</v>
          </cell>
          <cell r="J772">
            <v>0</v>
          </cell>
        </row>
        <row r="773">
          <cell r="D773">
            <v>0</v>
          </cell>
          <cell r="F773">
            <v>0</v>
          </cell>
          <cell r="G773">
            <v>0</v>
          </cell>
          <cell r="H773">
            <v>0</v>
          </cell>
          <cell r="I773">
            <v>0</v>
          </cell>
          <cell r="J773">
            <v>0</v>
          </cell>
        </row>
        <row r="774">
          <cell r="D774">
            <v>0</v>
          </cell>
          <cell r="F774">
            <v>0</v>
          </cell>
          <cell r="G774">
            <v>0</v>
          </cell>
          <cell r="H774">
            <v>0</v>
          </cell>
          <cell r="I774">
            <v>0</v>
          </cell>
          <cell r="J774">
            <v>0</v>
          </cell>
        </row>
        <row r="775">
          <cell r="F775" t="str">
            <v>CUSTO HORÁRIO DE MÃO DE OBRA - (B)</v>
          </cell>
          <cell r="J775">
            <v>100.7</v>
          </cell>
        </row>
        <row r="776">
          <cell r="F776" t="str">
            <v>FERRAMENTAS</v>
          </cell>
          <cell r="H776">
            <v>0.2051</v>
          </cell>
          <cell r="J776">
            <v>20.65</v>
          </cell>
        </row>
        <row r="777">
          <cell r="F777" t="str">
            <v>CUSTO HORÁRIO TOTAL - (A + B)</v>
          </cell>
          <cell r="J777">
            <v>496.48</v>
          </cell>
        </row>
        <row r="778">
          <cell r="F778" t="str">
            <v>CUSTO UNITÁRIO DE EXECUÇÃO - (D)</v>
          </cell>
          <cell r="J778">
            <v>7.52</v>
          </cell>
        </row>
        <row r="779">
          <cell r="C779" t="str">
            <v>ÍTEM</v>
          </cell>
          <cell r="D779" t="str">
            <v>M A T E R I A L</v>
          </cell>
          <cell r="E779" t="str">
            <v>UNID</v>
          </cell>
          <cell r="F779" t="str">
            <v>CONSUMO</v>
          </cell>
          <cell r="H779" t="str">
            <v xml:space="preserve"> PREÇO UNITÁRIO</v>
          </cell>
          <cell r="J779" t="str">
            <v>CUSTO UNITÁRIO</v>
          </cell>
        </row>
        <row r="780">
          <cell r="D780">
            <v>0</v>
          </cell>
          <cell r="E780">
            <v>0</v>
          </cell>
          <cell r="H780">
            <v>0</v>
          </cell>
          <cell r="I780">
            <v>0</v>
          </cell>
        </row>
        <row r="781">
          <cell r="D781">
            <v>0</v>
          </cell>
          <cell r="E781">
            <v>0</v>
          </cell>
          <cell r="J781">
            <v>0</v>
          </cell>
        </row>
        <row r="782">
          <cell r="D782">
            <v>0</v>
          </cell>
          <cell r="E782">
            <v>0</v>
          </cell>
          <cell r="J782">
            <v>0</v>
          </cell>
        </row>
        <row r="783">
          <cell r="D783">
            <v>0</v>
          </cell>
          <cell r="E783">
            <v>0</v>
          </cell>
          <cell r="J783">
            <v>0</v>
          </cell>
        </row>
        <row r="784">
          <cell r="D784">
            <v>0</v>
          </cell>
          <cell r="E784">
            <v>0</v>
          </cell>
          <cell r="J784">
            <v>0</v>
          </cell>
        </row>
        <row r="785">
          <cell r="F785" t="str">
            <v>CUSTO TOTAL DE MATERIAL - (E)</v>
          </cell>
          <cell r="J785">
            <v>0</v>
          </cell>
        </row>
        <row r="786">
          <cell r="C786" t="str">
            <v>CODIGO</v>
          </cell>
          <cell r="D786" t="str">
            <v>ATIVIDADES AUXILIARES</v>
          </cell>
          <cell r="E786" t="str">
            <v>UNID</v>
          </cell>
          <cell r="F786" t="str">
            <v>QUANTIDADE</v>
          </cell>
          <cell r="H786" t="str">
            <v xml:space="preserve"> PREÇO UNITÁRIO</v>
          </cell>
          <cell r="J786" t="str">
            <v>CUSTO UNITÁRIO</v>
          </cell>
        </row>
        <row r="787">
          <cell r="C787" t="str">
            <v>1 A 00 964 00</v>
          </cell>
          <cell r="D787" t="str">
            <v>Peças de desgaste britador produção de rachão</v>
          </cell>
          <cell r="E787" t="str">
            <v>cjh</v>
          </cell>
          <cell r="F787">
            <v>1.52E-2</v>
          </cell>
          <cell r="H787">
            <v>42.6</v>
          </cell>
          <cell r="J787">
            <v>0.64</v>
          </cell>
        </row>
        <row r="788">
          <cell r="C788" t="str">
            <v>1 A 01 150 01</v>
          </cell>
          <cell r="D788" t="str">
            <v>Rocha para britagem com perfuratriz sobre esteira</v>
          </cell>
          <cell r="E788" t="str">
            <v>M³</v>
          </cell>
          <cell r="F788">
            <v>0.56999999999999995</v>
          </cell>
          <cell r="H788">
            <v>19.95</v>
          </cell>
          <cell r="J788">
            <v>11.37</v>
          </cell>
        </row>
        <row r="789">
          <cell r="D789">
            <v>0</v>
          </cell>
          <cell r="E789">
            <v>0</v>
          </cell>
          <cell r="H789">
            <v>0</v>
          </cell>
          <cell r="J789">
            <v>0</v>
          </cell>
        </row>
        <row r="790">
          <cell r="D790">
            <v>0</v>
          </cell>
          <cell r="E790">
            <v>0</v>
          </cell>
          <cell r="H790">
            <v>0</v>
          </cell>
          <cell r="J790">
            <v>0</v>
          </cell>
        </row>
        <row r="791">
          <cell r="D791">
            <v>0</v>
          </cell>
          <cell r="E791">
            <v>0</v>
          </cell>
          <cell r="H791">
            <v>0</v>
          </cell>
          <cell r="J791">
            <v>0</v>
          </cell>
        </row>
        <row r="792">
          <cell r="C792" t="str">
            <v>OBSERVAÇÕES:</v>
          </cell>
          <cell r="F792" t="str">
            <v>CUSTO ATIVIDADES AUXILIARES - (F)</v>
          </cell>
          <cell r="J792">
            <v>12.01</v>
          </cell>
        </row>
        <row r="793">
          <cell r="F793" t="str">
            <v>CUSTO UNITÁRIO DIRETO TOTAL</v>
          </cell>
          <cell r="J793">
            <v>19.53</v>
          </cell>
        </row>
        <row r="794">
          <cell r="F794" t="str">
            <v xml:space="preserve">BONIFICAÇÃO </v>
          </cell>
          <cell r="H794">
            <v>0</v>
          </cell>
          <cell r="J794">
            <v>0</v>
          </cell>
        </row>
        <row r="795">
          <cell r="F795" t="str">
            <v>PREÇO UNITÁRIO  TOTAL</v>
          </cell>
          <cell r="J795">
            <v>19.53</v>
          </cell>
        </row>
        <row r="799">
          <cell r="A799" t="str">
            <v>1 A 01 155 51</v>
          </cell>
          <cell r="C799" t="str">
            <v>SERVIÇO:</v>
          </cell>
          <cell r="D799" t="str">
            <v>Rachão e pedra-de-mão produzidos - (construção e restauração).</v>
          </cell>
          <cell r="F799" t="str">
            <v>PRODUÇÃO DA EQUIPE - (C):</v>
          </cell>
          <cell r="J799">
            <v>66</v>
          </cell>
          <cell r="K799" t="str">
            <v>m³</v>
          </cell>
          <cell r="M799">
            <v>65</v>
          </cell>
        </row>
        <row r="800">
          <cell r="F800" t="str">
            <v>UNITÁRIO</v>
          </cell>
          <cell r="H800" t="str">
            <v>C. OPERACIONAL</v>
          </cell>
        </row>
        <row r="801">
          <cell r="C801" t="str">
            <v>ÍTEM</v>
          </cell>
          <cell r="D801" t="str">
            <v>E Q U I P A M E N T O</v>
          </cell>
          <cell r="E801" t="str">
            <v>QUANT.</v>
          </cell>
          <cell r="F801" t="str">
            <v>PROD</v>
          </cell>
          <cell r="G801" t="str">
            <v>IMPROD</v>
          </cell>
          <cell r="H801" t="str">
            <v>PROD</v>
          </cell>
          <cell r="I801" t="str">
            <v>IMPROD</v>
          </cell>
          <cell r="J801" t="str">
            <v>CUSTO HORÁRIO</v>
          </cell>
        </row>
        <row r="802">
          <cell r="D802">
            <v>0</v>
          </cell>
          <cell r="G802">
            <v>0</v>
          </cell>
          <cell r="H802">
            <v>0</v>
          </cell>
          <cell r="I802">
            <v>0</v>
          </cell>
          <cell r="J802">
            <v>0</v>
          </cell>
        </row>
        <row r="803">
          <cell r="D803">
            <v>0</v>
          </cell>
          <cell r="G803">
            <v>0</v>
          </cell>
          <cell r="H803">
            <v>0</v>
          </cell>
          <cell r="I803">
            <v>0</v>
          </cell>
          <cell r="J803">
            <v>0</v>
          </cell>
        </row>
        <row r="804">
          <cell r="D804">
            <v>0</v>
          </cell>
          <cell r="G804">
            <v>0</v>
          </cell>
          <cell r="H804">
            <v>0</v>
          </cell>
          <cell r="I804">
            <v>0</v>
          </cell>
          <cell r="J804">
            <v>0</v>
          </cell>
        </row>
        <row r="805">
          <cell r="D805">
            <v>0</v>
          </cell>
          <cell r="G805">
            <v>0</v>
          </cell>
          <cell r="H805">
            <v>0</v>
          </cell>
          <cell r="I805">
            <v>0</v>
          </cell>
          <cell r="J805">
            <v>0</v>
          </cell>
        </row>
        <row r="806">
          <cell r="D806">
            <v>0</v>
          </cell>
          <cell r="G806">
            <v>0</v>
          </cell>
          <cell r="H806">
            <v>0</v>
          </cell>
          <cell r="I806">
            <v>0</v>
          </cell>
          <cell r="J806">
            <v>0</v>
          </cell>
        </row>
        <row r="807">
          <cell r="D807">
            <v>0</v>
          </cell>
          <cell r="G807">
            <v>0</v>
          </cell>
          <cell r="H807">
            <v>0</v>
          </cell>
          <cell r="I807">
            <v>0</v>
          </cell>
          <cell r="J807">
            <v>0</v>
          </cell>
        </row>
        <row r="808">
          <cell r="D808">
            <v>0</v>
          </cell>
          <cell r="G808">
            <v>0</v>
          </cell>
          <cell r="H808">
            <v>0</v>
          </cell>
          <cell r="I808">
            <v>0</v>
          </cell>
          <cell r="J808">
            <v>0</v>
          </cell>
        </row>
        <row r="809">
          <cell r="F809" t="str">
            <v>CUSTO HORÁRIO DO EQUIPAMENTO - (A)</v>
          </cell>
          <cell r="J809">
            <v>0</v>
          </cell>
        </row>
        <row r="810">
          <cell r="C810" t="str">
            <v>ÍTEM</v>
          </cell>
          <cell r="D810" t="str">
            <v>M Ã O    D E   O B R A</v>
          </cell>
          <cell r="E810" t="str">
            <v>QUANT.</v>
          </cell>
          <cell r="F810" t="str">
            <v>SALÁRIO HORA</v>
          </cell>
          <cell r="J810" t="str">
            <v>CUSTO HORÁRIO</v>
          </cell>
        </row>
        <row r="811">
          <cell r="D811">
            <v>0</v>
          </cell>
          <cell r="F811">
            <v>0</v>
          </cell>
          <cell r="G811">
            <v>0</v>
          </cell>
          <cell r="H811">
            <v>0</v>
          </cell>
          <cell r="I811">
            <v>0</v>
          </cell>
          <cell r="J811">
            <v>0</v>
          </cell>
        </row>
        <row r="812">
          <cell r="D812">
            <v>0</v>
          </cell>
          <cell r="F812">
            <v>0</v>
          </cell>
          <cell r="G812">
            <v>0</v>
          </cell>
          <cell r="H812">
            <v>0</v>
          </cell>
          <cell r="I812">
            <v>0</v>
          </cell>
          <cell r="J812">
            <v>0</v>
          </cell>
        </row>
        <row r="813">
          <cell r="D813">
            <v>0</v>
          </cell>
          <cell r="F813">
            <v>0</v>
          </cell>
          <cell r="G813">
            <v>0</v>
          </cell>
          <cell r="H813">
            <v>0</v>
          </cell>
          <cell r="I813">
            <v>0</v>
          </cell>
          <cell r="J813">
            <v>0</v>
          </cell>
        </row>
        <row r="814">
          <cell r="D814">
            <v>0</v>
          </cell>
          <cell r="F814">
            <v>0</v>
          </cell>
          <cell r="G814">
            <v>0</v>
          </cell>
          <cell r="H814">
            <v>0</v>
          </cell>
          <cell r="I814">
            <v>0</v>
          </cell>
          <cell r="J814">
            <v>0</v>
          </cell>
        </row>
        <row r="815">
          <cell r="D815">
            <v>0</v>
          </cell>
          <cell r="F815">
            <v>0</v>
          </cell>
          <cell r="G815">
            <v>0</v>
          </cell>
          <cell r="H815">
            <v>0</v>
          </cell>
          <cell r="I815">
            <v>0</v>
          </cell>
          <cell r="J815">
            <v>0</v>
          </cell>
        </row>
        <row r="816">
          <cell r="F816" t="str">
            <v>CUSTO HORÁRIO DE MÃO DE OBRA - (B)</v>
          </cell>
          <cell r="J816">
            <v>0</v>
          </cell>
        </row>
        <row r="817">
          <cell r="F817" t="str">
            <v>FERRAMENTAS</v>
          </cell>
          <cell r="H817">
            <v>0.2051</v>
          </cell>
          <cell r="J817">
            <v>0</v>
          </cell>
        </row>
        <row r="818">
          <cell r="F818" t="str">
            <v>CUSTO HORÁRIO TOTAL - (A + B)</v>
          </cell>
          <cell r="J818">
            <v>0</v>
          </cell>
        </row>
        <row r="819">
          <cell r="F819" t="str">
            <v>CUSTO UNITÁRIO DE EXECUÇÃO - (D)</v>
          </cell>
          <cell r="J819">
            <v>0</v>
          </cell>
        </row>
        <row r="820">
          <cell r="C820" t="str">
            <v>ÍTEM</v>
          </cell>
          <cell r="D820" t="str">
            <v>M A T E R I A L</v>
          </cell>
          <cell r="E820" t="str">
            <v>UNID</v>
          </cell>
          <cell r="F820" t="str">
            <v>CONSUMO</v>
          </cell>
          <cell r="H820" t="str">
            <v xml:space="preserve"> PREÇO UNITÁRIO</v>
          </cell>
          <cell r="J820" t="str">
            <v>CUSTO UNITÁRIO</v>
          </cell>
        </row>
        <row r="821">
          <cell r="C821" t="str">
            <v>M710</v>
          </cell>
          <cell r="D821" t="str">
            <v>Pedra de mão comercial com transporte até 50 km</v>
          </cell>
          <cell r="E821" t="str">
            <v>m3</v>
          </cell>
          <cell r="F821">
            <v>1</v>
          </cell>
          <cell r="H821">
            <v>65</v>
          </cell>
          <cell r="I821" t="e">
            <v>#N/A</v>
          </cell>
          <cell r="J821">
            <v>65</v>
          </cell>
        </row>
        <row r="822">
          <cell r="D822">
            <v>0</v>
          </cell>
          <cell r="E822">
            <v>0</v>
          </cell>
          <cell r="J822">
            <v>0</v>
          </cell>
        </row>
        <row r="823">
          <cell r="D823">
            <v>0</v>
          </cell>
          <cell r="E823">
            <v>0</v>
          </cell>
          <cell r="J823">
            <v>0</v>
          </cell>
        </row>
        <row r="824">
          <cell r="D824">
            <v>0</v>
          </cell>
          <cell r="E824">
            <v>0</v>
          </cell>
          <cell r="J824">
            <v>0</v>
          </cell>
        </row>
        <row r="825">
          <cell r="D825">
            <v>0</v>
          </cell>
          <cell r="E825">
            <v>0</v>
          </cell>
          <cell r="J825">
            <v>0</v>
          </cell>
        </row>
        <row r="826">
          <cell r="F826" t="str">
            <v>CUSTO TOTAL DE MATERIAL - (E)</v>
          </cell>
          <cell r="J826">
            <v>65</v>
          </cell>
        </row>
        <row r="827">
          <cell r="C827" t="str">
            <v>CODIGO</v>
          </cell>
          <cell r="D827" t="str">
            <v>ATIVIDADES AUXILIARES</v>
          </cell>
          <cell r="E827" t="str">
            <v>UNID</v>
          </cell>
          <cell r="F827" t="str">
            <v>QUANTIDADE</v>
          </cell>
          <cell r="H827" t="str">
            <v xml:space="preserve"> PREÇO UNITÁRIO</v>
          </cell>
          <cell r="J827" t="str">
            <v>CUSTO UNITÁRIO</v>
          </cell>
        </row>
        <row r="828">
          <cell r="D828">
            <v>0</v>
          </cell>
          <cell r="E828">
            <v>0</v>
          </cell>
          <cell r="H828">
            <v>0</v>
          </cell>
          <cell r="J828">
            <v>0</v>
          </cell>
        </row>
        <row r="829">
          <cell r="D829">
            <v>0</v>
          </cell>
          <cell r="E829">
            <v>0</v>
          </cell>
          <cell r="H829">
            <v>0</v>
          </cell>
          <cell r="J829">
            <v>0</v>
          </cell>
        </row>
        <row r="830">
          <cell r="D830">
            <v>0</v>
          </cell>
          <cell r="E830">
            <v>0</v>
          </cell>
          <cell r="H830">
            <v>0</v>
          </cell>
          <cell r="J830">
            <v>0</v>
          </cell>
        </row>
        <row r="831">
          <cell r="D831">
            <v>0</v>
          </cell>
          <cell r="E831">
            <v>0</v>
          </cell>
          <cell r="H831">
            <v>0</v>
          </cell>
          <cell r="J831">
            <v>0</v>
          </cell>
        </row>
        <row r="832">
          <cell r="D832">
            <v>0</v>
          </cell>
          <cell r="E832">
            <v>0</v>
          </cell>
          <cell r="H832">
            <v>0</v>
          </cell>
          <cell r="J832">
            <v>0</v>
          </cell>
        </row>
        <row r="833">
          <cell r="C833" t="str">
            <v>OBSERVAÇÕES:</v>
          </cell>
          <cell r="F833" t="str">
            <v>CUSTO ATIVIDADES AUXILIARES - (F)</v>
          </cell>
          <cell r="J833">
            <v>0</v>
          </cell>
        </row>
        <row r="834">
          <cell r="F834" t="str">
            <v>CUSTO UNITÁRIO DIRETO TOTAL</v>
          </cell>
          <cell r="J834">
            <v>65</v>
          </cell>
        </row>
        <row r="835">
          <cell r="F835" t="str">
            <v xml:space="preserve">BONIFICAÇÃO </v>
          </cell>
          <cell r="H835">
            <v>0</v>
          </cell>
          <cell r="J835">
            <v>0</v>
          </cell>
        </row>
        <row r="836">
          <cell r="F836" t="str">
            <v>PREÇO UNITÁRIO  TOTAL</v>
          </cell>
          <cell r="J836">
            <v>65</v>
          </cell>
        </row>
        <row r="840">
          <cell r="A840" t="str">
            <v>1 A 01 170 01</v>
          </cell>
          <cell r="C840" t="str">
            <v>SERVIÇO:</v>
          </cell>
          <cell r="D840" t="str">
            <v>Areia extraída com trator e carregadeira</v>
          </cell>
          <cell r="F840" t="str">
            <v>PRODUÇÃO DA EQUIPE - (C):</v>
          </cell>
          <cell r="J840">
            <v>49</v>
          </cell>
          <cell r="K840" t="str">
            <v>M³</v>
          </cell>
          <cell r="M840">
            <v>5.56</v>
          </cell>
        </row>
        <row r="841">
          <cell r="F841" t="str">
            <v>UNITÁRIO</v>
          </cell>
          <cell r="H841" t="str">
            <v>C. OPERACIONAL</v>
          </cell>
        </row>
        <row r="842">
          <cell r="C842" t="str">
            <v>ÍTEM</v>
          </cell>
          <cell r="D842" t="str">
            <v>E Q U I P A M E N T O</v>
          </cell>
          <cell r="E842" t="str">
            <v>QUANT.</v>
          </cell>
          <cell r="F842" t="str">
            <v>PROD</v>
          </cell>
          <cell r="G842" t="str">
            <v>IMPROD</v>
          </cell>
          <cell r="H842" t="str">
            <v>PROD</v>
          </cell>
          <cell r="I842" t="str">
            <v>IMPROD</v>
          </cell>
          <cell r="J842" t="str">
            <v>CUSTO HORÁRIO</v>
          </cell>
        </row>
        <row r="843">
          <cell r="C843" t="str">
            <v>E016</v>
          </cell>
          <cell r="D843" t="str">
            <v>Carregadeira de Pneus : Case : W-20 -  1,70 m3</v>
          </cell>
          <cell r="E843">
            <v>1</v>
          </cell>
          <cell r="F843">
            <v>0.42</v>
          </cell>
          <cell r="G843">
            <v>0.57999999999999996</v>
          </cell>
          <cell r="H843">
            <v>112.51</v>
          </cell>
          <cell r="I843">
            <v>22.39</v>
          </cell>
          <cell r="J843">
            <v>60.24</v>
          </cell>
        </row>
        <row r="844">
          <cell r="C844" t="str">
            <v>E063</v>
          </cell>
          <cell r="D844" t="str">
            <v xml:space="preserve"> Escavadeira Hidráulica: Caterpillar : 320DL - c/ est. - cap 600l p/ longo alcance</v>
          </cell>
          <cell r="E844">
            <v>1</v>
          </cell>
          <cell r="F844">
            <v>1</v>
          </cell>
          <cell r="G844">
            <v>0</v>
          </cell>
          <cell r="H844">
            <v>152.68</v>
          </cell>
          <cell r="I844">
            <v>22.39</v>
          </cell>
          <cell r="J844">
            <v>152.68</v>
          </cell>
        </row>
        <row r="845">
          <cell r="D845">
            <v>0</v>
          </cell>
          <cell r="H845">
            <v>0</v>
          </cell>
          <cell r="I845">
            <v>0</v>
          </cell>
          <cell r="J845">
            <v>0</v>
          </cell>
        </row>
        <row r="846">
          <cell r="D846">
            <v>0</v>
          </cell>
          <cell r="G846">
            <v>0</v>
          </cell>
          <cell r="H846">
            <v>0</v>
          </cell>
          <cell r="I846">
            <v>0</v>
          </cell>
          <cell r="J846">
            <v>0</v>
          </cell>
        </row>
        <row r="847">
          <cell r="D847">
            <v>0</v>
          </cell>
          <cell r="G847">
            <v>0</v>
          </cell>
          <cell r="H847">
            <v>0</v>
          </cell>
          <cell r="I847">
            <v>0</v>
          </cell>
          <cell r="J847">
            <v>0</v>
          </cell>
        </row>
        <row r="848">
          <cell r="D848">
            <v>0</v>
          </cell>
          <cell r="G848">
            <v>0</v>
          </cell>
          <cell r="H848">
            <v>0</v>
          </cell>
          <cell r="I848">
            <v>0</v>
          </cell>
          <cell r="J848">
            <v>0</v>
          </cell>
        </row>
        <row r="849">
          <cell r="D849">
            <v>0</v>
          </cell>
          <cell r="G849">
            <v>0</v>
          </cell>
          <cell r="H849">
            <v>0</v>
          </cell>
          <cell r="I849">
            <v>0</v>
          </cell>
          <cell r="J849">
            <v>0</v>
          </cell>
        </row>
        <row r="850">
          <cell r="F850" t="str">
            <v>CUSTO HORÁRIO DO EQUIPAMENTO - (A)</v>
          </cell>
          <cell r="J850">
            <v>212.92</v>
          </cell>
        </row>
        <row r="851">
          <cell r="C851" t="str">
            <v>ÍTEM</v>
          </cell>
          <cell r="D851" t="str">
            <v>M Ã O    D E   O B R A</v>
          </cell>
          <cell r="E851" t="str">
            <v>QUANT.</v>
          </cell>
          <cell r="F851" t="str">
            <v>SALÁRIO HORA</v>
          </cell>
          <cell r="J851" t="str">
            <v>CUSTO HORÁRIO</v>
          </cell>
        </row>
        <row r="852">
          <cell r="C852" t="str">
            <v>T501</v>
          </cell>
          <cell r="D852" t="str">
            <v>Encarregado de turma</v>
          </cell>
          <cell r="E852">
            <v>1</v>
          </cell>
          <cell r="F852">
            <v>21.11</v>
          </cell>
          <cell r="G852" t="e">
            <v>#N/A</v>
          </cell>
          <cell r="H852" t="e">
            <v>#N/A</v>
          </cell>
          <cell r="I852" t="e">
            <v>#N/A</v>
          </cell>
          <cell r="J852">
            <v>21.11</v>
          </cell>
        </row>
        <row r="853">
          <cell r="C853" t="str">
            <v>T701</v>
          </cell>
          <cell r="D853" t="str">
            <v>Servente</v>
          </cell>
          <cell r="E853">
            <v>4</v>
          </cell>
          <cell r="F853">
            <v>6.99</v>
          </cell>
          <cell r="G853" t="e">
            <v>#N/A</v>
          </cell>
          <cell r="H853" t="e">
            <v>#N/A</v>
          </cell>
          <cell r="I853" t="e">
            <v>#N/A</v>
          </cell>
          <cell r="J853">
            <v>27.96</v>
          </cell>
        </row>
        <row r="854">
          <cell r="D854">
            <v>0</v>
          </cell>
          <cell r="F854">
            <v>0</v>
          </cell>
          <cell r="G854">
            <v>0</v>
          </cell>
          <cell r="H854">
            <v>0</v>
          </cell>
          <cell r="I854">
            <v>0</v>
          </cell>
          <cell r="J854">
            <v>0</v>
          </cell>
        </row>
        <row r="855">
          <cell r="D855">
            <v>0</v>
          </cell>
          <cell r="F855">
            <v>0</v>
          </cell>
          <cell r="G855">
            <v>0</v>
          </cell>
          <cell r="H855">
            <v>0</v>
          </cell>
          <cell r="I855">
            <v>0</v>
          </cell>
          <cell r="J855">
            <v>0</v>
          </cell>
        </row>
        <row r="856">
          <cell r="D856">
            <v>0</v>
          </cell>
          <cell r="F856">
            <v>0</v>
          </cell>
          <cell r="G856">
            <v>0</v>
          </cell>
          <cell r="H856">
            <v>0</v>
          </cell>
          <cell r="I856">
            <v>0</v>
          </cell>
          <cell r="J856">
            <v>0</v>
          </cell>
        </row>
        <row r="857">
          <cell r="F857" t="str">
            <v>CUSTO HORÁRIO DE MÃO DE OBRA - (B)</v>
          </cell>
          <cell r="J857">
            <v>49.07</v>
          </cell>
        </row>
        <row r="858">
          <cell r="F858" t="str">
            <v>FERRAMENTAS</v>
          </cell>
          <cell r="H858">
            <v>0.2051</v>
          </cell>
          <cell r="J858">
            <v>10.06</v>
          </cell>
        </row>
        <row r="859">
          <cell r="F859" t="str">
            <v>CUSTO HORÁRIO TOTAL - (A + B)</v>
          </cell>
          <cell r="J859">
            <v>272.05</v>
          </cell>
        </row>
        <row r="860">
          <cell r="F860" t="str">
            <v>CUSTO UNITÁRIO DE EXECUÇÃO - (D)</v>
          </cell>
          <cell r="J860">
            <v>5.55</v>
          </cell>
        </row>
        <row r="861">
          <cell r="C861" t="str">
            <v>ÍTEM</v>
          </cell>
          <cell r="D861" t="str">
            <v>M A T E R I A L</v>
          </cell>
          <cell r="E861" t="str">
            <v>UNID</v>
          </cell>
          <cell r="F861" t="str">
            <v>CONSUMO</v>
          </cell>
          <cell r="H861" t="str">
            <v xml:space="preserve"> PREÇO UNITÁRIO</v>
          </cell>
          <cell r="J861" t="str">
            <v>CUSTO UNITÁRIO</v>
          </cell>
        </row>
        <row r="862">
          <cell r="C862" t="str">
            <v>M980</v>
          </cell>
          <cell r="D862" t="str">
            <v>Indenização de jazida</v>
          </cell>
          <cell r="E862" t="str">
            <v>m3</v>
          </cell>
          <cell r="F862">
            <v>1</v>
          </cell>
          <cell r="H862">
            <v>0.01</v>
          </cell>
          <cell r="J862">
            <v>0.01</v>
          </cell>
        </row>
        <row r="863">
          <cell r="D863">
            <v>0</v>
          </cell>
          <cell r="E863">
            <v>0</v>
          </cell>
          <cell r="H863">
            <v>0</v>
          </cell>
          <cell r="J863">
            <v>0</v>
          </cell>
        </row>
        <row r="864">
          <cell r="D864">
            <v>0</v>
          </cell>
          <cell r="E864">
            <v>0</v>
          </cell>
          <cell r="H864">
            <v>0</v>
          </cell>
          <cell r="J864">
            <v>0</v>
          </cell>
        </row>
        <row r="865">
          <cell r="D865">
            <v>0</v>
          </cell>
          <cell r="E865">
            <v>0</v>
          </cell>
          <cell r="H865">
            <v>0</v>
          </cell>
          <cell r="J865">
            <v>0</v>
          </cell>
        </row>
        <row r="866">
          <cell r="D866">
            <v>0</v>
          </cell>
          <cell r="E866">
            <v>0</v>
          </cell>
          <cell r="H866">
            <v>0</v>
          </cell>
          <cell r="J866">
            <v>0</v>
          </cell>
        </row>
        <row r="867">
          <cell r="F867" t="str">
            <v>CUSTO TOTAL DE MATERIAL - (E)</v>
          </cell>
          <cell r="J867">
            <v>0.01</v>
          </cell>
        </row>
        <row r="868">
          <cell r="C868" t="str">
            <v>CODIGO</v>
          </cell>
          <cell r="D868" t="str">
            <v>ATIVIDADES AUXILIARES</v>
          </cell>
          <cell r="E868" t="str">
            <v>UNID</v>
          </cell>
          <cell r="F868" t="str">
            <v>QUANTIDADE</v>
          </cell>
          <cell r="H868" t="str">
            <v xml:space="preserve"> PREÇO UNITÁRIO</v>
          </cell>
          <cell r="J868" t="str">
            <v>CUSTO UNITÁRIO</v>
          </cell>
        </row>
        <row r="869">
          <cell r="D869">
            <v>0</v>
          </cell>
          <cell r="E869">
            <v>0</v>
          </cell>
          <cell r="H869">
            <v>0</v>
          </cell>
          <cell r="J869">
            <v>0</v>
          </cell>
        </row>
        <row r="870">
          <cell r="D870">
            <v>0</v>
          </cell>
          <cell r="E870">
            <v>0</v>
          </cell>
          <cell r="H870">
            <v>0</v>
          </cell>
          <cell r="J870">
            <v>0</v>
          </cell>
        </row>
        <row r="871">
          <cell r="D871">
            <v>0</v>
          </cell>
          <cell r="E871">
            <v>0</v>
          </cell>
          <cell r="H871">
            <v>0</v>
          </cell>
          <cell r="J871">
            <v>0</v>
          </cell>
        </row>
        <row r="872">
          <cell r="D872">
            <v>0</v>
          </cell>
          <cell r="E872">
            <v>0</v>
          </cell>
          <cell r="H872">
            <v>0</v>
          </cell>
          <cell r="J872">
            <v>0</v>
          </cell>
        </row>
        <row r="873">
          <cell r="D873">
            <v>0</v>
          </cell>
          <cell r="E873">
            <v>0</v>
          </cell>
          <cell r="H873">
            <v>0</v>
          </cell>
          <cell r="J873">
            <v>0</v>
          </cell>
        </row>
        <row r="874">
          <cell r="C874" t="str">
            <v>OBSERVAÇÕES:</v>
          </cell>
          <cell r="F874" t="str">
            <v>CUSTO ATIVIDADES AUXILIARES - (F)</v>
          </cell>
          <cell r="J874">
            <v>0</v>
          </cell>
        </row>
        <row r="875">
          <cell r="F875" t="str">
            <v>CUSTO UNITÁRIO DIRETO TOTAL</v>
          </cell>
          <cell r="J875">
            <v>5.56</v>
          </cell>
        </row>
        <row r="876">
          <cell r="F876" t="str">
            <v xml:space="preserve">BONIFICAÇÃO </v>
          </cell>
          <cell r="H876">
            <v>0</v>
          </cell>
          <cell r="J876">
            <v>0</v>
          </cell>
        </row>
        <row r="877">
          <cell r="F877" t="str">
            <v>PREÇO UNITÁRIO  TOTAL</v>
          </cell>
          <cell r="J877">
            <v>5.56</v>
          </cell>
        </row>
        <row r="881">
          <cell r="A881" t="str">
            <v>1 A 01 170 02</v>
          </cell>
          <cell r="C881" t="str">
            <v>SERVIÇO:</v>
          </cell>
          <cell r="D881" t="str">
            <v>Areia extraída com trator e carregadeira</v>
          </cell>
          <cell r="F881" t="str">
            <v>PRODUÇÃO DA EQUIPE - (C):</v>
          </cell>
          <cell r="J881">
            <v>50</v>
          </cell>
          <cell r="K881" t="str">
            <v>M³</v>
          </cell>
          <cell r="M881">
            <v>5.1100000000000003</v>
          </cell>
        </row>
        <row r="882">
          <cell r="F882" t="str">
            <v>UNITÁRIO</v>
          </cell>
          <cell r="H882" t="str">
            <v>C. OPERACIONAL</v>
          </cell>
        </row>
        <row r="883">
          <cell r="C883" t="str">
            <v>ÍTEM</v>
          </cell>
          <cell r="D883" t="str">
            <v>E Q U I P A M E N T O</v>
          </cell>
          <cell r="E883" t="str">
            <v>QUANT.</v>
          </cell>
          <cell r="F883" t="str">
            <v>PROD</v>
          </cell>
          <cell r="G883" t="str">
            <v>IMPROD</v>
          </cell>
          <cell r="H883" t="str">
            <v>PROD</v>
          </cell>
          <cell r="I883" t="str">
            <v>IMPROD</v>
          </cell>
          <cell r="J883" t="str">
            <v>CUSTO HORÁRIO</v>
          </cell>
        </row>
        <row r="884">
          <cell r="C884" t="str">
            <v>E001</v>
          </cell>
          <cell r="D884" t="str">
            <v>Trator de Esteiras : New Holland : 7D - com lâmina</v>
          </cell>
          <cell r="E884">
            <v>1</v>
          </cell>
          <cell r="F884">
            <v>0.9</v>
          </cell>
          <cell r="G884">
            <v>0.1</v>
          </cell>
          <cell r="H884">
            <v>110.01</v>
          </cell>
          <cell r="I884">
            <v>19.440000000000001</v>
          </cell>
          <cell r="J884">
            <v>100.95</v>
          </cell>
        </row>
        <row r="885">
          <cell r="C885" t="str">
            <v>E016</v>
          </cell>
          <cell r="D885" t="str">
            <v>Carregadeira de Pneus : Case : W-20 -  1,70 m3</v>
          </cell>
          <cell r="E885">
            <v>1</v>
          </cell>
          <cell r="F885">
            <v>0.9</v>
          </cell>
          <cell r="G885">
            <v>0.1</v>
          </cell>
          <cell r="H885">
            <v>112.51</v>
          </cell>
          <cell r="I885">
            <v>22.39</v>
          </cell>
          <cell r="J885">
            <v>103.49</v>
          </cell>
        </row>
        <row r="886">
          <cell r="D886">
            <v>0</v>
          </cell>
          <cell r="H886">
            <v>0</v>
          </cell>
          <cell r="I886">
            <v>0</v>
          </cell>
          <cell r="J886">
            <v>0</v>
          </cell>
        </row>
        <row r="887">
          <cell r="D887">
            <v>0</v>
          </cell>
          <cell r="G887">
            <v>0</v>
          </cell>
          <cell r="H887">
            <v>0</v>
          </cell>
          <cell r="I887">
            <v>0</v>
          </cell>
          <cell r="J887">
            <v>0</v>
          </cell>
        </row>
        <row r="888">
          <cell r="D888">
            <v>0</v>
          </cell>
          <cell r="G888">
            <v>0</v>
          </cell>
          <cell r="H888">
            <v>0</v>
          </cell>
          <cell r="I888">
            <v>0</v>
          </cell>
          <cell r="J888">
            <v>0</v>
          </cell>
        </row>
        <row r="889">
          <cell r="D889">
            <v>0</v>
          </cell>
          <cell r="G889">
            <v>0</v>
          </cell>
          <cell r="H889">
            <v>0</v>
          </cell>
          <cell r="I889">
            <v>0</v>
          </cell>
          <cell r="J889">
            <v>0</v>
          </cell>
        </row>
        <row r="890">
          <cell r="D890">
            <v>0</v>
          </cell>
          <cell r="G890">
            <v>0</v>
          </cell>
          <cell r="H890">
            <v>0</v>
          </cell>
          <cell r="I890">
            <v>0</v>
          </cell>
          <cell r="J890">
            <v>0</v>
          </cell>
        </row>
        <row r="891">
          <cell r="F891" t="str">
            <v>CUSTO HORÁRIO DO EQUIPAMENTO - (A)</v>
          </cell>
          <cell r="J891">
            <v>204.44</v>
          </cell>
        </row>
        <row r="892">
          <cell r="C892" t="str">
            <v>ÍTEM</v>
          </cell>
          <cell r="D892" t="str">
            <v>M Ã O    D E   O B R A</v>
          </cell>
          <cell r="E892" t="str">
            <v>QUANT.</v>
          </cell>
          <cell r="F892" t="str">
            <v>SALÁRIO HORA</v>
          </cell>
          <cell r="J892" t="str">
            <v>CUSTO HORÁRIO</v>
          </cell>
        </row>
        <row r="893">
          <cell r="C893" t="str">
            <v>T501</v>
          </cell>
          <cell r="D893" t="str">
            <v>Encarregado de turma</v>
          </cell>
          <cell r="E893">
            <v>1</v>
          </cell>
          <cell r="F893">
            <v>21.11</v>
          </cell>
          <cell r="G893" t="e">
            <v>#N/A</v>
          </cell>
          <cell r="H893" t="e">
            <v>#N/A</v>
          </cell>
          <cell r="I893" t="e">
            <v>#N/A</v>
          </cell>
          <cell r="J893">
            <v>21.11</v>
          </cell>
        </row>
        <row r="894">
          <cell r="C894" t="str">
            <v>T701</v>
          </cell>
          <cell r="D894" t="str">
            <v>Servente</v>
          </cell>
          <cell r="E894">
            <v>3</v>
          </cell>
          <cell r="F894">
            <v>6.99</v>
          </cell>
          <cell r="G894" t="e">
            <v>#N/A</v>
          </cell>
          <cell r="H894" t="e">
            <v>#N/A</v>
          </cell>
          <cell r="I894" t="e">
            <v>#N/A</v>
          </cell>
          <cell r="J894">
            <v>20.97</v>
          </cell>
        </row>
        <row r="895">
          <cell r="D895">
            <v>0</v>
          </cell>
          <cell r="F895">
            <v>0</v>
          </cell>
          <cell r="G895">
            <v>0</v>
          </cell>
          <cell r="H895">
            <v>0</v>
          </cell>
          <cell r="I895">
            <v>0</v>
          </cell>
          <cell r="J895">
            <v>0</v>
          </cell>
        </row>
        <row r="896">
          <cell r="D896">
            <v>0</v>
          </cell>
          <cell r="F896">
            <v>0</v>
          </cell>
          <cell r="G896">
            <v>0</v>
          </cell>
          <cell r="H896">
            <v>0</v>
          </cell>
          <cell r="I896">
            <v>0</v>
          </cell>
          <cell r="J896">
            <v>0</v>
          </cell>
        </row>
        <row r="897">
          <cell r="D897">
            <v>0</v>
          </cell>
          <cell r="F897">
            <v>0</v>
          </cell>
          <cell r="G897">
            <v>0</v>
          </cell>
          <cell r="H897">
            <v>0</v>
          </cell>
          <cell r="I897">
            <v>0</v>
          </cell>
          <cell r="J897">
            <v>0</v>
          </cell>
        </row>
        <row r="898">
          <cell r="F898" t="str">
            <v>CUSTO HORÁRIO DE MÃO DE OBRA - (B)</v>
          </cell>
          <cell r="J898">
            <v>42.08</v>
          </cell>
        </row>
        <row r="899">
          <cell r="F899" t="str">
            <v>FERRAMENTAS</v>
          </cell>
          <cell r="H899">
            <v>0.2051</v>
          </cell>
          <cell r="J899">
            <v>8.6300000000000008</v>
          </cell>
        </row>
        <row r="900">
          <cell r="F900" t="str">
            <v>CUSTO HORÁRIO TOTAL - (A + B)</v>
          </cell>
          <cell r="J900">
            <v>255.15</v>
          </cell>
        </row>
        <row r="901">
          <cell r="F901" t="str">
            <v>CUSTO UNITÁRIO DE EXECUÇÃO - (D)</v>
          </cell>
          <cell r="J901">
            <v>5.0999999999999996</v>
          </cell>
        </row>
        <row r="902">
          <cell r="C902" t="str">
            <v>ÍTEM</v>
          </cell>
          <cell r="D902" t="str">
            <v>M A T E R I A L</v>
          </cell>
          <cell r="E902" t="str">
            <v>UNID</v>
          </cell>
          <cell r="F902" t="str">
            <v>CONSUMO</v>
          </cell>
          <cell r="H902" t="str">
            <v xml:space="preserve"> PREÇO UNITÁRIO</v>
          </cell>
          <cell r="J902" t="str">
            <v>CUSTO UNITÁRIO</v>
          </cell>
        </row>
        <row r="903">
          <cell r="C903" t="str">
            <v>M980</v>
          </cell>
          <cell r="D903" t="str">
            <v>Indenização de jazida</v>
          </cell>
          <cell r="E903" t="str">
            <v>m3</v>
          </cell>
          <cell r="F903">
            <v>1</v>
          </cell>
          <cell r="H903">
            <v>0.01</v>
          </cell>
          <cell r="J903">
            <v>0.01</v>
          </cell>
        </row>
        <row r="904">
          <cell r="D904">
            <v>0</v>
          </cell>
          <cell r="E904">
            <v>0</v>
          </cell>
          <cell r="H904">
            <v>0</v>
          </cell>
          <cell r="J904">
            <v>0</v>
          </cell>
        </row>
        <row r="905">
          <cell r="D905">
            <v>0</v>
          </cell>
          <cell r="E905">
            <v>0</v>
          </cell>
          <cell r="H905">
            <v>0</v>
          </cell>
          <cell r="J905">
            <v>0</v>
          </cell>
        </row>
        <row r="906">
          <cell r="D906">
            <v>0</v>
          </cell>
          <cell r="E906">
            <v>0</v>
          </cell>
          <cell r="H906">
            <v>0</v>
          </cell>
          <cell r="J906">
            <v>0</v>
          </cell>
        </row>
        <row r="907">
          <cell r="D907">
            <v>0</v>
          </cell>
          <cell r="E907">
            <v>0</v>
          </cell>
          <cell r="H907">
            <v>0</v>
          </cell>
          <cell r="J907">
            <v>0</v>
          </cell>
        </row>
        <row r="908">
          <cell r="F908" t="str">
            <v>CUSTO TOTAL DE MATERIAL - (E)</v>
          </cell>
          <cell r="J908">
            <v>0.01</v>
          </cell>
        </row>
        <row r="909">
          <cell r="C909" t="str">
            <v>CODIGO</v>
          </cell>
          <cell r="D909" t="str">
            <v>ATIVIDADES AUXILIARES</v>
          </cell>
          <cell r="E909" t="str">
            <v>UNID</v>
          </cell>
          <cell r="F909" t="str">
            <v>QUANTIDADE</v>
          </cell>
          <cell r="H909" t="str">
            <v xml:space="preserve"> PREÇO UNITÁRIO</v>
          </cell>
          <cell r="J909" t="str">
            <v>CUSTO UNITÁRIO</v>
          </cell>
        </row>
        <row r="910">
          <cell r="D910">
            <v>0</v>
          </cell>
          <cell r="E910">
            <v>0</v>
          </cell>
          <cell r="H910">
            <v>0</v>
          </cell>
          <cell r="J910">
            <v>0</v>
          </cell>
        </row>
        <row r="911">
          <cell r="D911">
            <v>0</v>
          </cell>
          <cell r="E911">
            <v>0</v>
          </cell>
          <cell r="H911">
            <v>0</v>
          </cell>
          <cell r="J911">
            <v>0</v>
          </cell>
        </row>
        <row r="912">
          <cell r="D912">
            <v>0</v>
          </cell>
          <cell r="E912">
            <v>0</v>
          </cell>
          <cell r="H912">
            <v>0</v>
          </cell>
          <cell r="J912">
            <v>0</v>
          </cell>
        </row>
        <row r="913">
          <cell r="D913">
            <v>0</v>
          </cell>
          <cell r="E913">
            <v>0</v>
          </cell>
          <cell r="H913">
            <v>0</v>
          </cell>
          <cell r="J913">
            <v>0</v>
          </cell>
        </row>
        <row r="914">
          <cell r="D914">
            <v>0</v>
          </cell>
          <cell r="E914">
            <v>0</v>
          </cell>
          <cell r="H914">
            <v>0</v>
          </cell>
          <cell r="J914">
            <v>0</v>
          </cell>
        </row>
        <row r="915">
          <cell r="C915" t="str">
            <v>OBSERVAÇÕES:</v>
          </cell>
          <cell r="F915" t="str">
            <v>CUSTO ATIVIDADES AUXILIARES - (F)</v>
          </cell>
          <cell r="J915">
            <v>0</v>
          </cell>
        </row>
        <row r="916">
          <cell r="F916" t="str">
            <v>CUSTO UNITÁRIO DIRETO TOTAL</v>
          </cell>
          <cell r="J916">
            <v>5.1100000000000003</v>
          </cell>
        </row>
        <row r="917">
          <cell r="F917" t="str">
            <v xml:space="preserve">BONIFICAÇÃO </v>
          </cell>
          <cell r="H917">
            <v>0</v>
          </cell>
          <cell r="J917">
            <v>0</v>
          </cell>
        </row>
        <row r="918">
          <cell r="F918" t="str">
            <v>PREÇO UNITÁRIO  TOTAL</v>
          </cell>
          <cell r="J918">
            <v>5.1100000000000003</v>
          </cell>
        </row>
        <row r="922">
          <cell r="A922" t="str">
            <v>1 A 01 200 01</v>
          </cell>
          <cell r="C922" t="str">
            <v>SERVIÇO:</v>
          </cell>
          <cell r="D922" t="str">
            <v>Brita produzida em central de britagem de 80 m3/h</v>
          </cell>
          <cell r="F922" t="str">
            <v>PRODUÇÃO DA EQUIPE - (C):</v>
          </cell>
          <cell r="J922">
            <v>52</v>
          </cell>
          <cell r="K922" t="str">
            <v>m³</v>
          </cell>
          <cell r="M922">
            <v>28.54</v>
          </cell>
        </row>
        <row r="923">
          <cell r="F923" t="str">
            <v>UNITÁRIO</v>
          </cell>
          <cell r="H923" t="str">
            <v>C. OPERACIONAL</v>
          </cell>
        </row>
        <row r="924">
          <cell r="C924" t="str">
            <v>ÍTEM</v>
          </cell>
          <cell r="D924" t="str">
            <v>E Q U I P A M E N T O</v>
          </cell>
          <cell r="E924" t="str">
            <v>QUANT.</v>
          </cell>
          <cell r="F924" t="str">
            <v>PROD</v>
          </cell>
          <cell r="G924" t="str">
            <v>IMPROD</v>
          </cell>
          <cell r="H924" t="str">
            <v>PROD</v>
          </cell>
          <cell r="I924" t="str">
            <v>IMPROD</v>
          </cell>
          <cell r="J924" t="str">
            <v>CUSTO HORÁRIO</v>
          </cell>
        </row>
        <row r="925">
          <cell r="C925" t="str">
            <v>E010</v>
          </cell>
          <cell r="D925" t="str">
            <v>Carregadeira de Pneus : Caterpillar : 950H -  3,3 m3</v>
          </cell>
          <cell r="E925">
            <v>1</v>
          </cell>
          <cell r="F925">
            <v>0.24</v>
          </cell>
          <cell r="G925">
            <v>0.76</v>
          </cell>
          <cell r="H925">
            <v>180.79</v>
          </cell>
          <cell r="I925">
            <v>22.39</v>
          </cell>
          <cell r="J925">
            <v>60.4</v>
          </cell>
        </row>
        <row r="926">
          <cell r="C926" t="str">
            <v>E225</v>
          </cell>
          <cell r="D926" t="str">
            <v>Conjunto de Britagem: FAÇO - 80 m3/h</v>
          </cell>
          <cell r="E926">
            <v>1</v>
          </cell>
          <cell r="F926">
            <v>1</v>
          </cell>
          <cell r="G926">
            <v>0</v>
          </cell>
          <cell r="H926">
            <v>484.34</v>
          </cell>
          <cell r="I926">
            <v>22.39</v>
          </cell>
          <cell r="J926">
            <v>484.34</v>
          </cell>
        </row>
        <row r="927">
          <cell r="C927" t="str">
            <v>E504</v>
          </cell>
          <cell r="D927" t="str">
            <v xml:space="preserve">Grupo Gerador : Heimer : GEHMB-360 - 288 KVA </v>
          </cell>
          <cell r="E927">
            <v>1</v>
          </cell>
          <cell r="F927">
            <v>1</v>
          </cell>
          <cell r="G927">
            <v>0</v>
          </cell>
          <cell r="H927">
            <v>124.91</v>
          </cell>
          <cell r="I927">
            <v>17.27</v>
          </cell>
          <cell r="J927">
            <v>124.91</v>
          </cell>
        </row>
        <row r="928">
          <cell r="D928">
            <v>0</v>
          </cell>
          <cell r="G928">
            <v>0</v>
          </cell>
          <cell r="H928">
            <v>0</v>
          </cell>
          <cell r="I928">
            <v>0</v>
          </cell>
          <cell r="J928">
            <v>0</v>
          </cell>
        </row>
        <row r="929">
          <cell r="D929">
            <v>0</v>
          </cell>
          <cell r="G929">
            <v>0</v>
          </cell>
          <cell r="H929">
            <v>0</v>
          </cell>
          <cell r="I929">
            <v>0</v>
          </cell>
          <cell r="J929">
            <v>0</v>
          </cell>
        </row>
        <row r="930">
          <cell r="F930" t="str">
            <v>CUSTO HORÁRIO DO EQUIPAMENTO - (A)</v>
          </cell>
          <cell r="J930">
            <v>669.65</v>
          </cell>
        </row>
        <row r="931">
          <cell r="C931" t="str">
            <v>ÍTEM</v>
          </cell>
          <cell r="D931" t="str">
            <v>M Ã O    D E   O B R A</v>
          </cell>
          <cell r="E931" t="str">
            <v>QUANT.</v>
          </cell>
          <cell r="F931" t="str">
            <v>SALÁRIO HORA</v>
          </cell>
          <cell r="J931" t="str">
            <v>CUSTO HORÁRIO</v>
          </cell>
        </row>
        <row r="932">
          <cell r="C932" t="str">
            <v>T512</v>
          </cell>
          <cell r="D932" t="str">
            <v>Encarregado de britagem</v>
          </cell>
          <cell r="E932">
            <v>1</v>
          </cell>
          <cell r="F932">
            <v>44.78</v>
          </cell>
          <cell r="G932" t="e">
            <v>#N/A</v>
          </cell>
          <cell r="H932" t="e">
            <v>#N/A</v>
          </cell>
          <cell r="I932" t="e">
            <v>#N/A</v>
          </cell>
          <cell r="J932">
            <v>44.78</v>
          </cell>
        </row>
        <row r="933">
          <cell r="C933" t="str">
            <v>T701</v>
          </cell>
          <cell r="D933" t="str">
            <v>Servente</v>
          </cell>
          <cell r="E933">
            <v>8</v>
          </cell>
          <cell r="F933">
            <v>6.99</v>
          </cell>
          <cell r="G933" t="e">
            <v>#N/A</v>
          </cell>
          <cell r="H933" t="e">
            <v>#N/A</v>
          </cell>
          <cell r="I933" t="e">
            <v>#N/A</v>
          </cell>
          <cell r="J933">
            <v>55.92</v>
          </cell>
        </row>
        <row r="934">
          <cell r="D934">
            <v>0</v>
          </cell>
          <cell r="F934">
            <v>0</v>
          </cell>
          <cell r="G934">
            <v>0</v>
          </cell>
          <cell r="H934">
            <v>0</v>
          </cell>
          <cell r="I934">
            <v>0</v>
          </cell>
          <cell r="J934">
            <v>0</v>
          </cell>
        </row>
        <row r="935">
          <cell r="D935">
            <v>0</v>
          </cell>
          <cell r="F935">
            <v>0</v>
          </cell>
          <cell r="G935">
            <v>0</v>
          </cell>
          <cell r="H935">
            <v>0</v>
          </cell>
          <cell r="I935">
            <v>0</v>
          </cell>
          <cell r="J935">
            <v>0</v>
          </cell>
        </row>
        <row r="936">
          <cell r="D936">
            <v>0</v>
          </cell>
          <cell r="F936">
            <v>0</v>
          </cell>
          <cell r="G936">
            <v>0</v>
          </cell>
          <cell r="H936">
            <v>0</v>
          </cell>
          <cell r="I936">
            <v>0</v>
          </cell>
          <cell r="J936">
            <v>0</v>
          </cell>
        </row>
        <row r="937">
          <cell r="F937" t="str">
            <v>CUSTO HORÁRIO DE MÃO DE OBRA - (B)</v>
          </cell>
          <cell r="J937">
            <v>100.7</v>
          </cell>
        </row>
        <row r="938">
          <cell r="F938" t="str">
            <v>FERRAMENTAS</v>
          </cell>
          <cell r="H938">
            <v>0.05</v>
          </cell>
          <cell r="J938">
            <v>5.03</v>
          </cell>
        </row>
        <row r="939">
          <cell r="F939" t="str">
            <v>CUSTO HORÁRIO TOTAL - (A + B)</v>
          </cell>
          <cell r="J939">
            <v>775.38</v>
          </cell>
        </row>
        <row r="940">
          <cell r="F940" t="str">
            <v>CUSTO UNITÁRIO DE EXECUÇÃO - (D)</v>
          </cell>
          <cell r="J940">
            <v>14.91</v>
          </cell>
        </row>
        <row r="941">
          <cell r="C941" t="str">
            <v>ÍTEM</v>
          </cell>
          <cell r="D941" t="str">
            <v>M A T E R I A L</v>
          </cell>
          <cell r="E941" t="str">
            <v>UNID</v>
          </cell>
          <cell r="F941" t="str">
            <v>CONSUMO</v>
          </cell>
          <cell r="H941" t="str">
            <v xml:space="preserve"> PREÇO UNITÁRIO</v>
          </cell>
          <cell r="J941" t="str">
            <v>CUSTO UNITÁRIO</v>
          </cell>
        </row>
        <row r="942">
          <cell r="D942">
            <v>0</v>
          </cell>
          <cell r="E942">
            <v>0</v>
          </cell>
          <cell r="F942">
            <v>350</v>
          </cell>
          <cell r="H942">
            <v>0</v>
          </cell>
          <cell r="I942">
            <v>0</v>
          </cell>
          <cell r="J942">
            <v>0</v>
          </cell>
        </row>
        <row r="943">
          <cell r="D943">
            <v>0</v>
          </cell>
          <cell r="E943">
            <v>0</v>
          </cell>
          <cell r="H943">
            <v>0</v>
          </cell>
          <cell r="I943">
            <v>0</v>
          </cell>
          <cell r="J943">
            <v>0</v>
          </cell>
        </row>
        <row r="944">
          <cell r="D944">
            <v>0</v>
          </cell>
          <cell r="E944">
            <v>0</v>
          </cell>
          <cell r="H944">
            <v>0</v>
          </cell>
          <cell r="I944">
            <v>0</v>
          </cell>
          <cell r="J944">
            <v>0</v>
          </cell>
        </row>
        <row r="945">
          <cell r="D945">
            <v>0</v>
          </cell>
          <cell r="E945">
            <v>0</v>
          </cell>
          <cell r="H945">
            <v>0</v>
          </cell>
          <cell r="I945">
            <v>0</v>
          </cell>
          <cell r="J945">
            <v>0</v>
          </cell>
        </row>
        <row r="946">
          <cell r="D946">
            <v>0</v>
          </cell>
          <cell r="E946">
            <v>0</v>
          </cell>
          <cell r="H946">
            <v>0</v>
          </cell>
          <cell r="I946">
            <v>0</v>
          </cell>
          <cell r="J946">
            <v>0</v>
          </cell>
        </row>
        <row r="947">
          <cell r="F947" t="str">
            <v>CUSTO TOTAL DE MATERIAL - (E)</v>
          </cell>
          <cell r="J947">
            <v>0</v>
          </cell>
        </row>
        <row r="948">
          <cell r="C948" t="str">
            <v>CODIGO</v>
          </cell>
          <cell r="D948" t="str">
            <v>ATIVIDADES AUXILIARES</v>
          </cell>
          <cell r="E948" t="str">
            <v>UNID</v>
          </cell>
          <cell r="F948" t="str">
            <v>QUANTIDADE</v>
          </cell>
          <cell r="H948" t="str">
            <v xml:space="preserve"> PREÇO UNITÁRIO</v>
          </cell>
          <cell r="J948" t="str">
            <v>CUSTO UNITÁRIO</v>
          </cell>
        </row>
        <row r="949">
          <cell r="C949" t="str">
            <v>1 A 00 963 00</v>
          </cell>
          <cell r="D949" t="str">
            <v>Peças de Desgaste do Britador 80m3/h</v>
          </cell>
          <cell r="E949" t="str">
            <v>cjh</v>
          </cell>
          <cell r="F949">
            <v>1.52E-2</v>
          </cell>
          <cell r="H949">
            <v>148.97</v>
          </cell>
          <cell r="J949">
            <v>2.2599999999999998</v>
          </cell>
        </row>
        <row r="950">
          <cell r="C950" t="str">
            <v>1 A 01 150 01</v>
          </cell>
          <cell r="D950" t="str">
            <v>Rocha para britagem com perfuratriz sobre esteira</v>
          </cell>
          <cell r="E950" t="str">
            <v>M³</v>
          </cell>
          <cell r="F950">
            <v>0.56999999999999995</v>
          </cell>
          <cell r="H950">
            <v>19.95</v>
          </cell>
          <cell r="J950">
            <v>11.37</v>
          </cell>
        </row>
        <row r="951">
          <cell r="D951">
            <v>0</v>
          </cell>
          <cell r="E951">
            <v>0</v>
          </cell>
          <cell r="H951">
            <v>0</v>
          </cell>
          <cell r="J951">
            <v>0</v>
          </cell>
        </row>
        <row r="952">
          <cell r="D952">
            <v>0</v>
          </cell>
          <cell r="E952">
            <v>0</v>
          </cell>
          <cell r="H952">
            <v>0</v>
          </cell>
          <cell r="J952">
            <v>0</v>
          </cell>
        </row>
        <row r="953">
          <cell r="D953">
            <v>0</v>
          </cell>
          <cell r="E953">
            <v>0</v>
          </cell>
          <cell r="H953">
            <v>0</v>
          </cell>
          <cell r="J953">
            <v>0</v>
          </cell>
        </row>
        <row r="954">
          <cell r="C954" t="str">
            <v>OBSERVAÇÕES:</v>
          </cell>
          <cell r="F954" t="str">
            <v>CUSTO ATIVIDADES AUXILIARES - (F)</v>
          </cell>
          <cell r="J954">
            <v>13.63</v>
          </cell>
        </row>
        <row r="955">
          <cell r="F955" t="str">
            <v>CUSTO UNITÁRIO DIRETO TOTAL</v>
          </cell>
          <cell r="J955">
            <v>28.54</v>
          </cell>
        </row>
        <row r="956">
          <cell r="F956" t="str">
            <v xml:space="preserve">BONIFICAÇÃO </v>
          </cell>
          <cell r="H956">
            <v>0</v>
          </cell>
          <cell r="J956">
            <v>0</v>
          </cell>
        </row>
        <row r="957">
          <cell r="F957" t="str">
            <v>PREÇO UNITÁRIO  TOTAL</v>
          </cell>
          <cell r="J957">
            <v>28.54</v>
          </cell>
        </row>
        <row r="961">
          <cell r="A961" t="str">
            <v>1 A 01 200 02</v>
          </cell>
          <cell r="C961" t="str">
            <v>SERVIÇO:</v>
          </cell>
          <cell r="D961" t="str">
            <v>Brita produzida em central de britagem de 30 m3/h</v>
          </cell>
          <cell r="F961" t="str">
            <v>PRODUÇÃO DA EQUIPE - (C):</v>
          </cell>
          <cell r="J961">
            <v>25</v>
          </cell>
          <cell r="K961" t="str">
            <v>M³</v>
          </cell>
          <cell r="M961">
            <v>43.01</v>
          </cell>
        </row>
        <row r="962">
          <cell r="F962" t="str">
            <v>UNITÁRIO</v>
          </cell>
          <cell r="H962" t="str">
            <v>C. OPERACIONAL</v>
          </cell>
        </row>
        <row r="963">
          <cell r="C963" t="str">
            <v>ÍTEM</v>
          </cell>
          <cell r="D963" t="str">
            <v>E Q U I P A M E N T O</v>
          </cell>
          <cell r="E963" t="str">
            <v>QUANT.</v>
          </cell>
          <cell r="F963" t="str">
            <v>PROD</v>
          </cell>
          <cell r="G963" t="str">
            <v>IMPROD</v>
          </cell>
          <cell r="H963" t="str">
            <v>PROD</v>
          </cell>
          <cell r="I963" t="str">
            <v>IMPROD</v>
          </cell>
          <cell r="J963" t="str">
            <v>CUSTO HORÁRIO</v>
          </cell>
        </row>
        <row r="964">
          <cell r="C964" t="str">
            <v>E016</v>
          </cell>
          <cell r="D964" t="str">
            <v>Carregadeira de Pneus : Case : W-20 -  1,70 m3</v>
          </cell>
          <cell r="E964">
            <v>1</v>
          </cell>
          <cell r="F964">
            <v>0.21</v>
          </cell>
          <cell r="G964">
            <v>0.79</v>
          </cell>
          <cell r="H964">
            <v>112.51</v>
          </cell>
          <cell r="I964">
            <v>22.39</v>
          </cell>
          <cell r="J964">
            <v>41.31</v>
          </cell>
        </row>
        <row r="965">
          <cell r="C965" t="str">
            <v>E206</v>
          </cell>
          <cell r="D965" t="str">
            <v>Conjunto de Britagem : FAÇO : L-150A - 30 m3/h</v>
          </cell>
          <cell r="E965">
            <v>1</v>
          </cell>
          <cell r="F965">
            <v>1</v>
          </cell>
          <cell r="G965">
            <v>0</v>
          </cell>
          <cell r="H965">
            <v>375.25</v>
          </cell>
          <cell r="I965">
            <v>22.39</v>
          </cell>
          <cell r="J965">
            <v>375.25</v>
          </cell>
        </row>
        <row r="966">
          <cell r="C966" t="str">
            <v>E502</v>
          </cell>
          <cell r="D966" t="str">
            <v>Grupo Gerador : Heimer : GEHM-150 - 136 / 150 KVA</v>
          </cell>
          <cell r="E966">
            <v>1</v>
          </cell>
          <cell r="F966">
            <v>1</v>
          </cell>
          <cell r="G966">
            <v>0</v>
          </cell>
          <cell r="H966">
            <v>74.709999999999994</v>
          </cell>
          <cell r="I966">
            <v>17.27</v>
          </cell>
          <cell r="J966">
            <v>74.709999999999994</v>
          </cell>
        </row>
        <row r="967">
          <cell r="D967">
            <v>0</v>
          </cell>
          <cell r="G967">
            <v>0</v>
          </cell>
          <cell r="H967">
            <v>0</v>
          </cell>
          <cell r="I967">
            <v>0</v>
          </cell>
          <cell r="J967">
            <v>0</v>
          </cell>
        </row>
        <row r="968">
          <cell r="D968">
            <v>0</v>
          </cell>
          <cell r="G968">
            <v>0</v>
          </cell>
          <cell r="H968">
            <v>0</v>
          </cell>
          <cell r="I968">
            <v>0</v>
          </cell>
          <cell r="J968">
            <v>0</v>
          </cell>
        </row>
        <row r="969">
          <cell r="D969">
            <v>0</v>
          </cell>
          <cell r="G969">
            <v>0</v>
          </cell>
          <cell r="H969">
            <v>0</v>
          </cell>
          <cell r="I969">
            <v>0</v>
          </cell>
          <cell r="J969">
            <v>0</v>
          </cell>
        </row>
        <row r="970">
          <cell r="D970">
            <v>0</v>
          </cell>
          <cell r="G970">
            <v>0</v>
          </cell>
          <cell r="H970">
            <v>0</v>
          </cell>
          <cell r="I970">
            <v>0</v>
          </cell>
          <cell r="J970">
            <v>0</v>
          </cell>
        </row>
        <row r="971">
          <cell r="F971" t="str">
            <v>CUSTO HORÁRIO DO EQUIPAMENTO - (A)</v>
          </cell>
          <cell r="J971">
            <v>491.27</v>
          </cell>
        </row>
        <row r="972">
          <cell r="C972" t="str">
            <v>ÍTEM</v>
          </cell>
          <cell r="D972" t="str">
            <v>M Ã O    D E   O B R A</v>
          </cell>
          <cell r="E972" t="str">
            <v>QUANT.</v>
          </cell>
          <cell r="F972" t="str">
            <v>SALÁRIO HORA</v>
          </cell>
          <cell r="J972" t="str">
            <v>CUSTO HORÁRIO</v>
          </cell>
        </row>
        <row r="973">
          <cell r="C973" t="str">
            <v>T501</v>
          </cell>
          <cell r="D973" t="str">
            <v>Encarregado de turma</v>
          </cell>
          <cell r="E973">
            <v>1</v>
          </cell>
          <cell r="F973">
            <v>21.11</v>
          </cell>
          <cell r="G973" t="e">
            <v>#N/A</v>
          </cell>
          <cell r="H973" t="e">
            <v>#N/A</v>
          </cell>
          <cell r="I973" t="e">
            <v>#N/A</v>
          </cell>
          <cell r="J973">
            <v>21.11</v>
          </cell>
        </row>
        <row r="974">
          <cell r="C974" t="str">
            <v>T701</v>
          </cell>
          <cell r="D974" t="str">
            <v>Servente</v>
          </cell>
          <cell r="E974">
            <v>8</v>
          </cell>
          <cell r="F974">
            <v>6.99</v>
          </cell>
          <cell r="G974" t="e">
            <v>#N/A</v>
          </cell>
          <cell r="H974" t="e">
            <v>#N/A</v>
          </cell>
          <cell r="I974" t="e">
            <v>#N/A</v>
          </cell>
          <cell r="J974">
            <v>55.92</v>
          </cell>
        </row>
        <row r="975">
          <cell r="D975">
            <v>0</v>
          </cell>
          <cell r="F975">
            <v>0</v>
          </cell>
          <cell r="G975">
            <v>0</v>
          </cell>
          <cell r="H975">
            <v>0</v>
          </cell>
          <cell r="I975">
            <v>0</v>
          </cell>
          <cell r="J975">
            <v>0</v>
          </cell>
        </row>
        <row r="976">
          <cell r="D976">
            <v>0</v>
          </cell>
          <cell r="F976">
            <v>0</v>
          </cell>
          <cell r="G976">
            <v>0</v>
          </cell>
          <cell r="H976">
            <v>0</v>
          </cell>
          <cell r="I976">
            <v>0</v>
          </cell>
          <cell r="J976">
            <v>0</v>
          </cell>
        </row>
        <row r="977">
          <cell r="D977">
            <v>0</v>
          </cell>
          <cell r="F977">
            <v>0</v>
          </cell>
          <cell r="G977">
            <v>0</v>
          </cell>
          <cell r="H977">
            <v>0</v>
          </cell>
          <cell r="I977">
            <v>0</v>
          </cell>
          <cell r="J977">
            <v>0</v>
          </cell>
        </row>
        <row r="978">
          <cell r="F978" t="str">
            <v>CUSTO HORÁRIO DE MÃO DE OBRA - (B)</v>
          </cell>
          <cell r="J978">
            <v>77.03</v>
          </cell>
        </row>
        <row r="979">
          <cell r="F979" t="str">
            <v>FERRAMENTAS</v>
          </cell>
          <cell r="H979">
            <v>0.2051</v>
          </cell>
          <cell r="J979">
            <v>15.79</v>
          </cell>
        </row>
        <row r="980">
          <cell r="F980" t="str">
            <v>CUSTO HORÁRIO TOTAL - (A + B)</v>
          </cell>
          <cell r="J980">
            <v>584.09</v>
          </cell>
        </row>
        <row r="981">
          <cell r="F981" t="str">
            <v>CUSTO UNITÁRIO DE EXECUÇÃO - (D)</v>
          </cell>
          <cell r="J981">
            <v>23.36</v>
          </cell>
        </row>
        <row r="982">
          <cell r="C982" t="str">
            <v>ÍTEM</v>
          </cell>
          <cell r="D982" t="str">
            <v>M A T E R I A L</v>
          </cell>
          <cell r="E982" t="str">
            <v>UNID</v>
          </cell>
          <cell r="F982" t="str">
            <v>CONSUMO</v>
          </cell>
          <cell r="H982" t="str">
            <v xml:space="preserve"> PREÇO UNITÁRIO</v>
          </cell>
          <cell r="J982" t="str">
            <v>CUSTO UNITÁRIO</v>
          </cell>
        </row>
        <row r="983">
          <cell r="C983" t="str">
            <v>M980</v>
          </cell>
          <cell r="D983" t="str">
            <v>Indenização de jazida</v>
          </cell>
          <cell r="E983" t="str">
            <v>m3</v>
          </cell>
          <cell r="F983">
            <v>1</v>
          </cell>
          <cell r="H983">
            <v>0.01</v>
          </cell>
          <cell r="J983">
            <v>0.01</v>
          </cell>
        </row>
        <row r="984">
          <cell r="D984">
            <v>0</v>
          </cell>
          <cell r="E984">
            <v>0</v>
          </cell>
          <cell r="H984">
            <v>0</v>
          </cell>
          <cell r="J984">
            <v>0</v>
          </cell>
        </row>
        <row r="985">
          <cell r="D985">
            <v>0</v>
          </cell>
          <cell r="E985">
            <v>0</v>
          </cell>
          <cell r="H985">
            <v>0</v>
          </cell>
          <cell r="J985">
            <v>0</v>
          </cell>
        </row>
        <row r="986">
          <cell r="D986">
            <v>0</v>
          </cell>
          <cell r="E986">
            <v>0</v>
          </cell>
          <cell r="H986">
            <v>0</v>
          </cell>
          <cell r="J986">
            <v>0</v>
          </cell>
        </row>
        <row r="987">
          <cell r="D987">
            <v>0</v>
          </cell>
          <cell r="E987">
            <v>0</v>
          </cell>
          <cell r="H987">
            <v>0</v>
          </cell>
          <cell r="J987">
            <v>0</v>
          </cell>
        </row>
        <row r="988">
          <cell r="F988" t="str">
            <v>CUSTO TOTAL DE MATERIAL - (E)</v>
          </cell>
          <cell r="J988">
            <v>0.01</v>
          </cell>
        </row>
        <row r="989">
          <cell r="C989" t="str">
            <v>CODIGO</v>
          </cell>
          <cell r="D989" t="str">
            <v>ATIVIDADES AUXILIARES</v>
          </cell>
          <cell r="E989" t="str">
            <v>UNID</v>
          </cell>
          <cell r="F989" t="str">
            <v>QUANTIDADE</v>
          </cell>
          <cell r="H989" t="str">
            <v xml:space="preserve"> PREÇO UNITÁRIO</v>
          </cell>
          <cell r="J989" t="str">
            <v>CUSTO UNITÁRIO</v>
          </cell>
        </row>
        <row r="990">
          <cell r="C990" t="str">
            <v>1 A 00 963 00</v>
          </cell>
          <cell r="D990" t="str">
            <v>Peças de Desgaste do Britador 80m3/h</v>
          </cell>
          <cell r="E990" t="str">
            <v>cjh</v>
          </cell>
          <cell r="F990">
            <v>0.04</v>
          </cell>
          <cell r="H990">
            <v>148.97</v>
          </cell>
          <cell r="J990">
            <v>5.95</v>
          </cell>
        </row>
        <row r="991">
          <cell r="C991" t="str">
            <v>1 A 01 150 02</v>
          </cell>
          <cell r="D991" t="str">
            <v>Rocha para britagem com perfuratriz manual</v>
          </cell>
          <cell r="E991" t="str">
            <v>M³</v>
          </cell>
          <cell r="F991">
            <v>0.56999999999999995</v>
          </cell>
          <cell r="H991">
            <v>24.02</v>
          </cell>
          <cell r="J991">
            <v>13.69</v>
          </cell>
        </row>
        <row r="992">
          <cell r="D992">
            <v>0</v>
          </cell>
          <cell r="E992">
            <v>0</v>
          </cell>
          <cell r="H992">
            <v>0</v>
          </cell>
          <cell r="J992">
            <v>0</v>
          </cell>
        </row>
        <row r="993">
          <cell r="D993">
            <v>0</v>
          </cell>
          <cell r="E993">
            <v>0</v>
          </cell>
          <cell r="H993">
            <v>0</v>
          </cell>
          <cell r="J993">
            <v>0</v>
          </cell>
        </row>
        <row r="994">
          <cell r="D994">
            <v>0</v>
          </cell>
          <cell r="E994">
            <v>0</v>
          </cell>
          <cell r="H994">
            <v>0</v>
          </cell>
          <cell r="J994">
            <v>0</v>
          </cell>
        </row>
        <row r="995">
          <cell r="C995" t="str">
            <v>OBSERVAÇÕES:</v>
          </cell>
          <cell r="F995" t="str">
            <v>CUSTO ATIVIDADES AUXILIARES - (F)</v>
          </cell>
          <cell r="J995">
            <v>19.64</v>
          </cell>
        </row>
        <row r="996">
          <cell r="F996" t="str">
            <v>CUSTO UNITÁRIO DIRETO TOTAL</v>
          </cell>
          <cell r="J996">
            <v>43.01</v>
          </cell>
        </row>
        <row r="997">
          <cell r="F997" t="str">
            <v xml:space="preserve">BONIFICAÇÃO </v>
          </cell>
          <cell r="H997">
            <v>0</v>
          </cell>
          <cell r="J997">
            <v>0</v>
          </cell>
        </row>
        <row r="998">
          <cell r="F998" t="str">
            <v>PREÇO UNITÁRIO  TOTAL</v>
          </cell>
          <cell r="J998">
            <v>43.01</v>
          </cell>
        </row>
        <row r="1002">
          <cell r="A1002" t="str">
            <v>1 A 01 390 52</v>
          </cell>
          <cell r="C1002" t="str">
            <v>SERVIÇO:</v>
          </cell>
          <cell r="D1002" t="str">
            <v>Usinagem de CBUQ (capa de rolamento) AC/BC</v>
          </cell>
          <cell r="F1002" t="str">
            <v>PRODUÇÃO DA EQUIPE - (C):</v>
          </cell>
          <cell r="J1002">
            <v>50</v>
          </cell>
          <cell r="K1002" t="str">
            <v>T</v>
          </cell>
          <cell r="M1002">
            <v>70.39</v>
          </cell>
        </row>
        <row r="1003">
          <cell r="F1003" t="str">
            <v>UNITÁRIO</v>
          </cell>
          <cell r="H1003" t="str">
            <v>C. OPERACIONAL</v>
          </cell>
        </row>
        <row r="1004">
          <cell r="C1004" t="str">
            <v>ÍTEM</v>
          </cell>
          <cell r="D1004" t="str">
            <v>E Q U I P A M E N T O</v>
          </cell>
          <cell r="E1004" t="str">
            <v>QUANT.</v>
          </cell>
          <cell r="F1004" t="str">
            <v>PROD</v>
          </cell>
          <cell r="G1004" t="str">
            <v>IMPROD</v>
          </cell>
          <cell r="H1004" t="str">
            <v>PROD</v>
          </cell>
          <cell r="I1004" t="str">
            <v>IMPROD</v>
          </cell>
          <cell r="J1004" t="str">
            <v>CUSTO HORÁRIO</v>
          </cell>
        </row>
        <row r="1005">
          <cell r="C1005" t="str">
            <v>E010</v>
          </cell>
          <cell r="D1005" t="str">
            <v>Carregadeira de Pneus : Caterpillar : 950H -  3,3 m3</v>
          </cell>
          <cell r="E1005">
            <v>1</v>
          </cell>
          <cell r="F1005">
            <v>0.26</v>
          </cell>
          <cell r="G1005">
            <v>0.74</v>
          </cell>
          <cell r="H1005">
            <v>180.79</v>
          </cell>
          <cell r="I1005">
            <v>22.39</v>
          </cell>
          <cell r="J1005">
            <v>63.57</v>
          </cell>
        </row>
        <row r="1006">
          <cell r="C1006" t="str">
            <v>E110</v>
          </cell>
          <cell r="D1006" t="str">
            <v>Tanque de Estocagem de Asfalto : Cifali :  -  20.000 l</v>
          </cell>
          <cell r="E1006">
            <v>2</v>
          </cell>
          <cell r="F1006">
            <v>1</v>
          </cell>
          <cell r="G1006">
            <v>0</v>
          </cell>
          <cell r="H1006">
            <v>5.1100000000000003</v>
          </cell>
          <cell r="I1006">
            <v>0</v>
          </cell>
          <cell r="J1006">
            <v>10.220000000000001</v>
          </cell>
        </row>
        <row r="1007">
          <cell r="C1007" t="str">
            <v>E112</v>
          </cell>
          <cell r="D1007" t="str">
            <v xml:space="preserve">Aquecedor de Fluido Térmico : Tenge : TH III - </v>
          </cell>
          <cell r="E1007">
            <v>1</v>
          </cell>
          <cell r="F1007">
            <v>1</v>
          </cell>
          <cell r="G1007">
            <v>0</v>
          </cell>
          <cell r="H1007">
            <v>26.31</v>
          </cell>
          <cell r="I1007">
            <v>0</v>
          </cell>
          <cell r="J1007">
            <v>26.31</v>
          </cell>
        </row>
        <row r="1008">
          <cell r="C1008" t="str">
            <v>E147</v>
          </cell>
          <cell r="D1008" t="str">
            <v>Usina de Asfalto a Quente : Cifali : DMC-2 - 90/120 t/h com filtro de manga</v>
          </cell>
          <cell r="E1008">
            <v>1</v>
          </cell>
          <cell r="F1008">
            <v>1</v>
          </cell>
          <cell r="G1008">
            <v>0</v>
          </cell>
          <cell r="H1008">
            <v>309.3</v>
          </cell>
          <cell r="I1008">
            <v>23.67</v>
          </cell>
          <cell r="J1008">
            <v>309.3</v>
          </cell>
        </row>
        <row r="1009">
          <cell r="C1009" t="str">
            <v>E501</v>
          </cell>
          <cell r="D1009" t="str">
            <v>Grupo Gerador : Heimer : GEHM-40 - 36/40 KVA</v>
          </cell>
          <cell r="E1009">
            <v>1</v>
          </cell>
          <cell r="F1009">
            <v>1</v>
          </cell>
          <cell r="G1009">
            <v>0</v>
          </cell>
          <cell r="H1009">
            <v>34.1</v>
          </cell>
          <cell r="I1009">
            <v>17.27</v>
          </cell>
          <cell r="J1009">
            <v>34.1</v>
          </cell>
        </row>
        <row r="1010">
          <cell r="C1010" t="str">
            <v>E503</v>
          </cell>
          <cell r="D1010" t="str">
            <v>Grupo Gerador : Heimer : GEHM-180 - 164 / 180 KVA</v>
          </cell>
          <cell r="E1010">
            <v>1</v>
          </cell>
          <cell r="F1010">
            <v>1</v>
          </cell>
          <cell r="G1010">
            <v>0</v>
          </cell>
          <cell r="H1010">
            <v>87.13</v>
          </cell>
          <cell r="I1010">
            <v>17.27</v>
          </cell>
          <cell r="J1010">
            <v>87.13</v>
          </cell>
        </row>
        <row r="1011">
          <cell r="D1011">
            <v>0</v>
          </cell>
          <cell r="G1011">
            <v>0</v>
          </cell>
          <cell r="H1011">
            <v>0</v>
          </cell>
          <cell r="I1011">
            <v>0</v>
          </cell>
          <cell r="J1011">
            <v>0</v>
          </cell>
        </row>
        <row r="1012">
          <cell r="F1012" t="str">
            <v>CUSTO HORÁRIO DO EQUIPAMENTO - (A)</v>
          </cell>
          <cell r="J1012">
            <v>530.63</v>
          </cell>
        </row>
        <row r="1013">
          <cell r="C1013" t="str">
            <v>ÍTEM</v>
          </cell>
          <cell r="D1013" t="str">
            <v>M Ã O    D E   O B R A</v>
          </cell>
          <cell r="E1013" t="str">
            <v>QUANT.</v>
          </cell>
          <cell r="F1013" t="str">
            <v>SALÁRIO HORA</v>
          </cell>
          <cell r="J1013" t="str">
            <v>CUSTO HORÁRIO</v>
          </cell>
        </row>
        <row r="1014">
          <cell r="C1014" t="str">
            <v>T501</v>
          </cell>
          <cell r="D1014" t="str">
            <v>Encarregado de turma</v>
          </cell>
          <cell r="E1014">
            <v>1</v>
          </cell>
          <cell r="F1014">
            <v>21.11</v>
          </cell>
          <cell r="G1014" t="e">
            <v>#N/A</v>
          </cell>
          <cell r="H1014" t="e">
            <v>#N/A</v>
          </cell>
          <cell r="I1014" t="e">
            <v>#N/A</v>
          </cell>
          <cell r="J1014">
            <v>21.11</v>
          </cell>
        </row>
        <row r="1015">
          <cell r="C1015" t="str">
            <v>T701</v>
          </cell>
          <cell r="D1015" t="str">
            <v>Servente</v>
          </cell>
          <cell r="E1015">
            <v>8</v>
          </cell>
          <cell r="F1015">
            <v>6.99</v>
          </cell>
          <cell r="G1015" t="e">
            <v>#N/A</v>
          </cell>
          <cell r="H1015" t="e">
            <v>#N/A</v>
          </cell>
          <cell r="I1015" t="e">
            <v>#N/A</v>
          </cell>
          <cell r="J1015">
            <v>55.92</v>
          </cell>
        </row>
        <row r="1016">
          <cell r="D1016">
            <v>0</v>
          </cell>
          <cell r="F1016">
            <v>0</v>
          </cell>
          <cell r="G1016">
            <v>0</v>
          </cell>
          <cell r="H1016">
            <v>0</v>
          </cell>
          <cell r="I1016">
            <v>0</v>
          </cell>
          <cell r="J1016">
            <v>0</v>
          </cell>
        </row>
        <row r="1017">
          <cell r="D1017">
            <v>0</v>
          </cell>
          <cell r="F1017">
            <v>0</v>
          </cell>
          <cell r="G1017">
            <v>0</v>
          </cell>
          <cell r="H1017">
            <v>0</v>
          </cell>
          <cell r="I1017">
            <v>0</v>
          </cell>
          <cell r="J1017">
            <v>0</v>
          </cell>
        </row>
        <row r="1018">
          <cell r="D1018">
            <v>0</v>
          </cell>
          <cell r="F1018">
            <v>0</v>
          </cell>
          <cell r="G1018">
            <v>0</v>
          </cell>
          <cell r="H1018">
            <v>0</v>
          </cell>
          <cell r="I1018">
            <v>0</v>
          </cell>
          <cell r="J1018">
            <v>0</v>
          </cell>
        </row>
        <row r="1019">
          <cell r="F1019" t="str">
            <v>CUSTO HORÁRIO DE MÃO DE OBRA - (B)</v>
          </cell>
          <cell r="J1019">
            <v>77.03</v>
          </cell>
        </row>
        <row r="1020">
          <cell r="F1020" t="str">
            <v>FERRAMENTAS</v>
          </cell>
          <cell r="H1020">
            <v>0.2051</v>
          </cell>
          <cell r="J1020">
            <v>15.79</v>
          </cell>
        </row>
        <row r="1021">
          <cell r="F1021" t="str">
            <v>CUSTO HORÁRIO TOTAL - (A + B)</v>
          </cell>
          <cell r="J1021">
            <v>623.45000000000005</v>
          </cell>
        </row>
        <row r="1022">
          <cell r="F1022" t="str">
            <v>CUSTO UNITÁRIO DE EXECUÇÃO - (D)</v>
          </cell>
          <cell r="J1022">
            <v>12.46</v>
          </cell>
        </row>
        <row r="1023">
          <cell r="C1023" t="str">
            <v>ÍTEM</v>
          </cell>
          <cell r="D1023" t="str">
            <v>M A T E R I A L</v>
          </cell>
          <cell r="E1023" t="str">
            <v>UNID</v>
          </cell>
          <cell r="F1023" t="str">
            <v>CONSUMO</v>
          </cell>
          <cell r="H1023" t="str">
            <v xml:space="preserve"> PREÇO UNITÁRIO</v>
          </cell>
          <cell r="J1023" t="str">
            <v>CUSTO UNITÁRIO</v>
          </cell>
        </row>
        <row r="1024">
          <cell r="C1024" t="str">
            <v>M003</v>
          </cell>
          <cell r="D1024" t="str">
            <v>Óleo combustível 1A</v>
          </cell>
          <cell r="E1024" t="str">
            <v>l</v>
          </cell>
          <cell r="F1024">
            <v>8</v>
          </cell>
          <cell r="H1024">
            <v>1.64</v>
          </cell>
          <cell r="I1024" t="e">
            <v>#N/A</v>
          </cell>
          <cell r="J1024">
            <v>13.12</v>
          </cell>
        </row>
        <row r="1025">
          <cell r="C1025" t="str">
            <v>M101</v>
          </cell>
          <cell r="D1025" t="str">
            <v>Cimento asfáltico CAP 50/70</v>
          </cell>
          <cell r="E1025" t="str">
            <v>t</v>
          </cell>
          <cell r="F1025">
            <v>5.5E-2</v>
          </cell>
          <cell r="H1025">
            <v>0</v>
          </cell>
          <cell r="J1025">
            <v>0</v>
          </cell>
        </row>
        <row r="1026">
          <cell r="C1026" t="str">
            <v>M905</v>
          </cell>
          <cell r="D1026" t="str">
            <v>Filler</v>
          </cell>
          <cell r="E1026" t="str">
            <v>kg</v>
          </cell>
          <cell r="F1026">
            <v>28</v>
          </cell>
          <cell r="H1026">
            <v>0.05</v>
          </cell>
          <cell r="J1026">
            <v>1.4</v>
          </cell>
        </row>
        <row r="1027">
          <cell r="C1027">
            <v>10323</v>
          </cell>
          <cell r="D1027" t="str">
            <v>Brita Comercial DMT até 50 km</v>
          </cell>
          <cell r="E1027" t="str">
            <v>m³</v>
          </cell>
          <cell r="F1027">
            <v>0.55800000000000005</v>
          </cell>
          <cell r="H1027">
            <v>72.8</v>
          </cell>
          <cell r="J1027">
            <v>40.619999999999997</v>
          </cell>
        </row>
        <row r="1028">
          <cell r="C1028">
            <v>10322</v>
          </cell>
          <cell r="D1028" t="str">
            <v xml:space="preserve">Areia comercial  DMT ate 50 km </v>
          </cell>
          <cell r="E1028" t="str">
            <v>m³</v>
          </cell>
          <cell r="F1028">
            <v>5.33E-2</v>
          </cell>
          <cell r="H1028">
            <v>52.5</v>
          </cell>
          <cell r="J1028">
            <v>2.79</v>
          </cell>
        </row>
        <row r="1029">
          <cell r="F1029" t="str">
            <v>CUSTO TOTAL DE MATERIAL - (E)</v>
          </cell>
          <cell r="J1029">
            <v>57.93</v>
          </cell>
        </row>
        <row r="1030">
          <cell r="C1030" t="str">
            <v>CODIGO</v>
          </cell>
          <cell r="D1030" t="str">
            <v>ATIVIDADES AUXILIARES</v>
          </cell>
          <cell r="E1030" t="str">
            <v>UNID</v>
          </cell>
          <cell r="F1030" t="str">
            <v>QUANTIDADE</v>
          </cell>
          <cell r="H1030" t="str">
            <v xml:space="preserve"> PREÇO UNITÁRIO</v>
          </cell>
          <cell r="J1030" t="str">
            <v>CUSTO UNITÁRIO</v>
          </cell>
        </row>
        <row r="1031">
          <cell r="D1031">
            <v>0</v>
          </cell>
          <cell r="E1031">
            <v>0</v>
          </cell>
          <cell r="H1031">
            <v>0</v>
          </cell>
          <cell r="J1031">
            <v>0</v>
          </cell>
        </row>
        <row r="1032">
          <cell r="D1032">
            <v>0</v>
          </cell>
          <cell r="E1032">
            <v>0</v>
          </cell>
          <cell r="H1032">
            <v>0</v>
          </cell>
          <cell r="J1032">
            <v>0</v>
          </cell>
        </row>
        <row r="1033">
          <cell r="D1033">
            <v>0</v>
          </cell>
          <cell r="E1033">
            <v>0</v>
          </cell>
          <cell r="H1033">
            <v>0</v>
          </cell>
          <cell r="J1033">
            <v>0</v>
          </cell>
        </row>
        <row r="1034">
          <cell r="D1034">
            <v>0</v>
          </cell>
          <cell r="E1034">
            <v>0</v>
          </cell>
          <cell r="H1034">
            <v>0</v>
          </cell>
          <cell r="J1034">
            <v>0</v>
          </cell>
        </row>
        <row r="1035">
          <cell r="D1035">
            <v>0</v>
          </cell>
          <cell r="E1035">
            <v>0</v>
          </cell>
          <cell r="H1035">
            <v>0</v>
          </cell>
          <cell r="J1035">
            <v>0</v>
          </cell>
        </row>
        <row r="1036">
          <cell r="C1036" t="str">
            <v>OBSERVAÇÕES:</v>
          </cell>
          <cell r="F1036" t="str">
            <v>CUSTO ATIVIDADES AUXILIARES - (F)</v>
          </cell>
          <cell r="J1036">
            <v>0</v>
          </cell>
        </row>
        <row r="1037">
          <cell r="F1037" t="str">
            <v>CUSTO UNITÁRIO DIRETO TOTAL</v>
          </cell>
          <cell r="J1037">
            <v>70.39</v>
          </cell>
        </row>
        <row r="1038">
          <cell r="F1038" t="str">
            <v xml:space="preserve">BONIFICAÇÃO </v>
          </cell>
          <cell r="H1038">
            <v>0</v>
          </cell>
          <cell r="J1038">
            <v>0</v>
          </cell>
        </row>
        <row r="1039">
          <cell r="F1039" t="str">
            <v>PREÇO UNITÁRIO  TOTAL</v>
          </cell>
          <cell r="J1039">
            <v>70.39</v>
          </cell>
        </row>
        <row r="1043">
          <cell r="A1043" t="str">
            <v>1 A 01 390 53</v>
          </cell>
          <cell r="C1043" t="str">
            <v>SERVIÇO:</v>
          </cell>
          <cell r="D1043" t="str">
            <v>Usinagem de CBUQ (binder) brita e areia comercial</v>
          </cell>
          <cell r="F1043" t="str">
            <v>PRODUÇÃO DA EQUIPE - (C):</v>
          </cell>
          <cell r="J1043">
            <v>1000</v>
          </cell>
          <cell r="K1043" t="str">
            <v>T</v>
          </cell>
          <cell r="M1043">
            <v>76.36</v>
          </cell>
        </row>
        <row r="1044">
          <cell r="F1044" t="str">
            <v>UNITÁRIO</v>
          </cell>
          <cell r="H1044" t="str">
            <v>C. OPERACIONAL</v>
          </cell>
        </row>
        <row r="1045">
          <cell r="C1045" t="str">
            <v>ÍTEM</v>
          </cell>
          <cell r="D1045" t="str">
            <v>E Q U I P A M E N T O</v>
          </cell>
          <cell r="E1045" t="str">
            <v>QUANT.</v>
          </cell>
          <cell r="F1045" t="str">
            <v>PROD</v>
          </cell>
          <cell r="G1045" t="str">
            <v>IMPROD</v>
          </cell>
          <cell r="H1045" t="str">
            <v>PROD</v>
          </cell>
          <cell r="I1045" t="str">
            <v>IMPROD</v>
          </cell>
          <cell r="J1045" t="str">
            <v>CUSTO HORÁRIO</v>
          </cell>
        </row>
        <row r="1046">
          <cell r="C1046" t="str">
            <v>E010</v>
          </cell>
          <cell r="D1046" t="str">
            <v>Carregadeira de Pneus : Caterpillar : 950H -  3,3 m3</v>
          </cell>
          <cell r="E1046">
            <v>1</v>
          </cell>
          <cell r="F1046">
            <v>0.27</v>
          </cell>
          <cell r="G1046">
            <v>0.73</v>
          </cell>
          <cell r="H1046">
            <v>180.79</v>
          </cell>
          <cell r="I1046">
            <v>22.39</v>
          </cell>
          <cell r="J1046">
            <v>65.150000000000006</v>
          </cell>
        </row>
        <row r="1047">
          <cell r="C1047" t="str">
            <v>E110</v>
          </cell>
          <cell r="D1047" t="str">
            <v>Tanque de Estocagem de Asfalto : Cifali :  -  20.000 l</v>
          </cell>
          <cell r="E1047">
            <v>3</v>
          </cell>
          <cell r="F1047">
            <v>1</v>
          </cell>
          <cell r="G1047">
            <v>0</v>
          </cell>
          <cell r="H1047">
            <v>5.1100000000000003</v>
          </cell>
          <cell r="I1047">
            <v>0</v>
          </cell>
          <cell r="J1047">
            <v>15.33</v>
          </cell>
        </row>
        <row r="1048">
          <cell r="C1048" t="str">
            <v>E112</v>
          </cell>
          <cell r="D1048" t="str">
            <v xml:space="preserve">Aquecedor de Fluido Térmico : Tenge : TH III - </v>
          </cell>
          <cell r="E1048">
            <v>1</v>
          </cell>
          <cell r="F1048">
            <v>1</v>
          </cell>
          <cell r="G1048">
            <v>0</v>
          </cell>
          <cell r="H1048">
            <v>26.31</v>
          </cell>
          <cell r="I1048">
            <v>0</v>
          </cell>
          <cell r="J1048">
            <v>26.31</v>
          </cell>
        </row>
        <row r="1049">
          <cell r="C1049" t="str">
            <v>E147</v>
          </cell>
          <cell r="D1049" t="str">
            <v>Usina de Asfalto a Quente : Cifali : DMC-2 - 90/120 t/h com filtro de manga</v>
          </cell>
          <cell r="E1049">
            <v>1</v>
          </cell>
          <cell r="F1049">
            <v>1</v>
          </cell>
          <cell r="G1049">
            <v>0</v>
          </cell>
          <cell r="H1049">
            <v>309.3</v>
          </cell>
          <cell r="I1049">
            <v>23.67</v>
          </cell>
          <cell r="J1049">
            <v>309.3</v>
          </cell>
        </row>
        <row r="1050">
          <cell r="C1050" t="str">
            <v>E501</v>
          </cell>
          <cell r="D1050" t="str">
            <v>Grupo Gerador : Heimer : GEHM-40 - 36/40 KVA</v>
          </cell>
          <cell r="E1050">
            <v>1</v>
          </cell>
          <cell r="F1050">
            <v>1</v>
          </cell>
          <cell r="G1050">
            <v>0</v>
          </cell>
          <cell r="H1050">
            <v>34.1</v>
          </cell>
          <cell r="I1050">
            <v>17.27</v>
          </cell>
          <cell r="J1050">
            <v>34.1</v>
          </cell>
        </row>
        <row r="1051">
          <cell r="C1051" t="str">
            <v>E503</v>
          </cell>
          <cell r="D1051" t="str">
            <v>Grupo Gerador : Heimer : GEHM-180 - 164 / 180 KVA</v>
          </cell>
          <cell r="E1051">
            <v>1</v>
          </cell>
          <cell r="F1051">
            <v>1</v>
          </cell>
          <cell r="G1051">
            <v>0</v>
          </cell>
          <cell r="H1051">
            <v>87.13</v>
          </cell>
          <cell r="I1051">
            <v>17.27</v>
          </cell>
          <cell r="J1051">
            <v>87.13</v>
          </cell>
        </row>
        <row r="1052">
          <cell r="D1052">
            <v>0</v>
          </cell>
          <cell r="G1052">
            <v>0</v>
          </cell>
          <cell r="H1052">
            <v>0</v>
          </cell>
          <cell r="I1052">
            <v>0</v>
          </cell>
          <cell r="J1052">
            <v>0</v>
          </cell>
        </row>
        <row r="1053">
          <cell r="F1053" t="str">
            <v>CUSTO HORÁRIO DO EQUIPAMENTO - (A)</v>
          </cell>
          <cell r="J1053">
            <v>537.32000000000005</v>
          </cell>
        </row>
        <row r="1054">
          <cell r="C1054" t="str">
            <v>ÍTEM</v>
          </cell>
          <cell r="D1054" t="str">
            <v>M Ã O    D E   O B R A</v>
          </cell>
          <cell r="E1054" t="str">
            <v>QUANT.</v>
          </cell>
          <cell r="F1054" t="str">
            <v>SALÁRIO HORA</v>
          </cell>
          <cell r="J1054" t="str">
            <v>CUSTO HORÁRIO</v>
          </cell>
        </row>
        <row r="1055">
          <cell r="C1055" t="str">
            <v>T501</v>
          </cell>
          <cell r="D1055" t="str">
            <v>Encarregado de turma</v>
          </cell>
          <cell r="E1055">
            <v>0.1</v>
          </cell>
          <cell r="F1055">
            <v>21.11</v>
          </cell>
          <cell r="G1055" t="e">
            <v>#N/A</v>
          </cell>
          <cell r="H1055" t="e">
            <v>#N/A</v>
          </cell>
          <cell r="I1055" t="e">
            <v>#N/A</v>
          </cell>
          <cell r="J1055">
            <v>2.11</v>
          </cell>
        </row>
        <row r="1056">
          <cell r="C1056" t="str">
            <v>T701</v>
          </cell>
          <cell r="D1056" t="str">
            <v>Servente</v>
          </cell>
          <cell r="E1056">
            <v>4</v>
          </cell>
          <cell r="F1056">
            <v>6.99</v>
          </cell>
          <cell r="G1056" t="e">
            <v>#N/A</v>
          </cell>
          <cell r="H1056" t="e">
            <v>#N/A</v>
          </cell>
          <cell r="I1056" t="e">
            <v>#N/A</v>
          </cell>
          <cell r="J1056">
            <v>27.96</v>
          </cell>
        </row>
        <row r="1057">
          <cell r="D1057">
            <v>0</v>
          </cell>
          <cell r="F1057">
            <v>0</v>
          </cell>
          <cell r="G1057">
            <v>0</v>
          </cell>
          <cell r="H1057">
            <v>0</v>
          </cell>
          <cell r="I1057">
            <v>0</v>
          </cell>
          <cell r="J1057">
            <v>0</v>
          </cell>
        </row>
        <row r="1058">
          <cell r="D1058">
            <v>0</v>
          </cell>
          <cell r="F1058">
            <v>0</v>
          </cell>
          <cell r="G1058">
            <v>0</v>
          </cell>
          <cell r="H1058">
            <v>0</v>
          </cell>
          <cell r="I1058">
            <v>0</v>
          </cell>
          <cell r="J1058">
            <v>0</v>
          </cell>
        </row>
        <row r="1059">
          <cell r="D1059">
            <v>0</v>
          </cell>
          <cell r="F1059">
            <v>0</v>
          </cell>
          <cell r="G1059">
            <v>0</v>
          </cell>
          <cell r="H1059">
            <v>0</v>
          </cell>
          <cell r="I1059">
            <v>0</v>
          </cell>
          <cell r="J1059">
            <v>0</v>
          </cell>
        </row>
        <row r="1060">
          <cell r="F1060" t="str">
            <v>CUSTO HORÁRIO DE MÃO DE OBRA - (B)</v>
          </cell>
          <cell r="J1060">
            <v>30.07</v>
          </cell>
        </row>
        <row r="1061">
          <cell r="F1061" t="str">
            <v>FERRAMENTAS</v>
          </cell>
          <cell r="H1061">
            <v>0.15509999999999999</v>
          </cell>
          <cell r="J1061">
            <v>4.66</v>
          </cell>
        </row>
        <row r="1062">
          <cell r="F1062" t="str">
            <v>CUSTO HORÁRIO TOTAL - (A + B)</v>
          </cell>
          <cell r="J1062">
            <v>572.04999999999995</v>
          </cell>
        </row>
        <row r="1063">
          <cell r="F1063" t="str">
            <v>CUSTO UNITÁRIO DE EXECUÇÃO - (D)</v>
          </cell>
          <cell r="J1063">
            <v>0.56999999999999995</v>
          </cell>
        </row>
        <row r="1064">
          <cell r="C1064" t="str">
            <v>ÍTEM</v>
          </cell>
          <cell r="D1064" t="str">
            <v>M A T E R I A L</v>
          </cell>
          <cell r="E1064" t="str">
            <v>UNID</v>
          </cell>
          <cell r="F1064" t="str">
            <v>CONSUMO</v>
          </cell>
          <cell r="H1064" t="str">
            <v xml:space="preserve"> PREÇO UNITÁRIO</v>
          </cell>
          <cell r="J1064" t="str">
            <v>CUSTO UNITÁRIO</v>
          </cell>
        </row>
        <row r="1065">
          <cell r="C1065">
            <v>10322</v>
          </cell>
          <cell r="D1065" t="str">
            <v xml:space="preserve">Areia comercial  DMT ate 50 km </v>
          </cell>
          <cell r="E1065" t="str">
            <v>m³</v>
          </cell>
          <cell r="F1065">
            <v>0.161</v>
          </cell>
          <cell r="H1065">
            <v>52.5</v>
          </cell>
          <cell r="J1065">
            <v>8.4499999999999993</v>
          </cell>
        </row>
        <row r="1066">
          <cell r="C1066" t="str">
            <v>M003</v>
          </cell>
          <cell r="D1066" t="str">
            <v>Óleo combustível 1A</v>
          </cell>
          <cell r="E1066" t="str">
            <v>l</v>
          </cell>
          <cell r="F1066">
            <v>8</v>
          </cell>
          <cell r="H1066">
            <v>1.64</v>
          </cell>
          <cell r="J1066">
            <v>13.12</v>
          </cell>
        </row>
        <row r="1067">
          <cell r="C1067" t="str">
            <v>M101</v>
          </cell>
          <cell r="D1067" t="str">
            <v>Cimento asfáltico CAP 50/70</v>
          </cell>
          <cell r="E1067" t="str">
            <v>t</v>
          </cell>
          <cell r="F1067">
            <v>0.05</v>
          </cell>
          <cell r="H1067">
            <v>978.2</v>
          </cell>
          <cell r="J1067">
            <v>48.91</v>
          </cell>
        </row>
        <row r="1068">
          <cell r="C1068">
            <v>10323</v>
          </cell>
          <cell r="D1068" t="str">
            <v>Brita Comercial DMT até 50 km</v>
          </cell>
          <cell r="E1068" t="str">
            <v>m³</v>
          </cell>
          <cell r="F1068">
            <v>7.2999999999999995E-2</v>
          </cell>
          <cell r="H1068">
            <v>72.8</v>
          </cell>
          <cell r="J1068">
            <v>5.31</v>
          </cell>
        </row>
        <row r="1069">
          <cell r="F1069" t="str">
            <v>CUSTO TOTAL DE MATERIAL - (E)</v>
          </cell>
          <cell r="J1069">
            <v>75.790000000000006</v>
          </cell>
        </row>
        <row r="1070">
          <cell r="C1070" t="str">
            <v>CODIGO</v>
          </cell>
          <cell r="D1070" t="str">
            <v>ATIVIDADES AUXILIARES</v>
          </cell>
          <cell r="E1070" t="str">
            <v>UNID</v>
          </cell>
          <cell r="F1070" t="str">
            <v>QUANTIDADE</v>
          </cell>
          <cell r="H1070" t="str">
            <v xml:space="preserve"> PREÇO UNITÁRIO</v>
          </cell>
          <cell r="J1070" t="str">
            <v>CUSTO UNITÁRIO</v>
          </cell>
        </row>
        <row r="1071">
          <cell r="D1071">
            <v>0</v>
          </cell>
          <cell r="E1071">
            <v>0</v>
          </cell>
          <cell r="H1071">
            <v>0</v>
          </cell>
          <cell r="J1071">
            <v>0</v>
          </cell>
        </row>
        <row r="1072">
          <cell r="D1072">
            <v>0</v>
          </cell>
          <cell r="E1072">
            <v>0</v>
          </cell>
          <cell r="H1072">
            <v>0</v>
          </cell>
          <cell r="J1072">
            <v>0</v>
          </cell>
        </row>
        <row r="1073">
          <cell r="D1073">
            <v>0</v>
          </cell>
          <cell r="E1073">
            <v>0</v>
          </cell>
          <cell r="H1073">
            <v>0</v>
          </cell>
          <cell r="J1073">
            <v>0</v>
          </cell>
        </row>
        <row r="1074">
          <cell r="D1074">
            <v>0</v>
          </cell>
          <cell r="E1074">
            <v>0</v>
          </cell>
          <cell r="H1074">
            <v>0</v>
          </cell>
          <cell r="J1074">
            <v>0</v>
          </cell>
        </row>
        <row r="1075">
          <cell r="D1075">
            <v>0</v>
          </cell>
          <cell r="E1075">
            <v>0</v>
          </cell>
          <cell r="H1075">
            <v>0</v>
          </cell>
          <cell r="J1075">
            <v>0</v>
          </cell>
        </row>
        <row r="1076">
          <cell r="C1076" t="str">
            <v>OBSERVAÇÕES:</v>
          </cell>
          <cell r="F1076" t="str">
            <v>CUSTO ATIVIDADES AUXILIARES - (F)</v>
          </cell>
          <cell r="J1076">
            <v>0</v>
          </cell>
        </row>
        <row r="1077">
          <cell r="F1077" t="str">
            <v>CUSTO UNITÁRIO DIRETO TOTAL</v>
          </cell>
          <cell r="J1077">
            <v>76.36</v>
          </cell>
        </row>
        <row r="1078">
          <cell r="F1078" t="str">
            <v xml:space="preserve">BONIFICAÇÃO </v>
          </cell>
          <cell r="J1078">
            <v>0</v>
          </cell>
        </row>
        <row r="1079">
          <cell r="F1079" t="str">
            <v>PREÇO UNITÁRIO  TOTAL</v>
          </cell>
          <cell r="J1079">
            <v>76.36</v>
          </cell>
        </row>
        <row r="1083">
          <cell r="A1083" t="str">
            <v>1 A 01 401 01</v>
          </cell>
          <cell r="C1083" t="str">
            <v>SERVIÇO:</v>
          </cell>
          <cell r="D1083" t="str">
            <v>Fôrma comum de madeira</v>
          </cell>
          <cell r="F1083" t="str">
            <v>PRODUÇÃO DA EQUIPE - (C):</v>
          </cell>
          <cell r="J1083">
            <v>1</v>
          </cell>
          <cell r="K1083" t="str">
            <v>m²</v>
          </cell>
          <cell r="M1083">
            <v>27.24</v>
          </cell>
        </row>
        <row r="1084">
          <cell r="F1084" t="str">
            <v>UNITÁRIO</v>
          </cell>
          <cell r="H1084" t="str">
            <v>C. OPERACIONAL</v>
          </cell>
        </row>
        <row r="1085">
          <cell r="C1085" t="str">
            <v>ÍTEM</v>
          </cell>
          <cell r="D1085" t="str">
            <v>E Q U I P A M E N T O</v>
          </cell>
          <cell r="E1085" t="str">
            <v>QUANT.</v>
          </cell>
          <cell r="F1085" t="str">
            <v>PROD</v>
          </cell>
          <cell r="G1085" t="str">
            <v>IMPROD</v>
          </cell>
          <cell r="H1085" t="str">
            <v>PROD</v>
          </cell>
          <cell r="I1085" t="str">
            <v>IMPROD</v>
          </cell>
          <cell r="J1085" t="str">
            <v>CUSTO HORÁRIO</v>
          </cell>
        </row>
        <row r="1086">
          <cell r="C1086" t="str">
            <v>E509</v>
          </cell>
          <cell r="D1086" t="str">
            <v>Grupo Gerador : Heimer : GEHMI-40 - 32,0  KVA</v>
          </cell>
          <cell r="E1086">
            <v>0.18</v>
          </cell>
          <cell r="F1086">
            <v>1</v>
          </cell>
          <cell r="G1086">
            <v>0</v>
          </cell>
          <cell r="H1086">
            <v>32.17</v>
          </cell>
          <cell r="I1086">
            <v>17.27</v>
          </cell>
          <cell r="J1086">
            <v>5.79</v>
          </cell>
        </row>
        <row r="1087">
          <cell r="C1087" t="str">
            <v>E904</v>
          </cell>
          <cell r="D1087" t="str">
            <v>Máquina de Bancada - serra circular de 12" (4 kW)</v>
          </cell>
          <cell r="E1087">
            <v>0.18</v>
          </cell>
          <cell r="F1087">
            <v>1</v>
          </cell>
          <cell r="G1087">
            <v>0</v>
          </cell>
          <cell r="H1087">
            <v>1.97</v>
          </cell>
          <cell r="I1087">
            <v>0</v>
          </cell>
          <cell r="J1087">
            <v>0.35</v>
          </cell>
        </row>
        <row r="1088">
          <cell r="D1088">
            <v>0</v>
          </cell>
          <cell r="G1088">
            <v>0</v>
          </cell>
          <cell r="H1088">
            <v>0</v>
          </cell>
          <cell r="I1088">
            <v>0</v>
          </cell>
          <cell r="J1088">
            <v>0</v>
          </cell>
        </row>
        <row r="1089">
          <cell r="D1089">
            <v>0</v>
          </cell>
          <cell r="G1089">
            <v>0</v>
          </cell>
          <cell r="H1089">
            <v>0</v>
          </cell>
          <cell r="I1089">
            <v>0</v>
          </cell>
          <cell r="J1089">
            <v>0</v>
          </cell>
        </row>
        <row r="1090">
          <cell r="D1090">
            <v>0</v>
          </cell>
          <cell r="G1090">
            <v>0</v>
          </cell>
          <cell r="H1090">
            <v>0</v>
          </cell>
          <cell r="I1090">
            <v>0</v>
          </cell>
          <cell r="J1090">
            <v>0</v>
          </cell>
        </row>
        <row r="1091">
          <cell r="D1091">
            <v>0</v>
          </cell>
          <cell r="G1091">
            <v>0</v>
          </cell>
          <cell r="H1091">
            <v>0</v>
          </cell>
          <cell r="I1091">
            <v>0</v>
          </cell>
          <cell r="J1091">
            <v>0</v>
          </cell>
        </row>
        <row r="1092">
          <cell r="F1092" t="str">
            <v>CUSTO HORÁRIO DO EQUIPAMENTO - (A)</v>
          </cell>
          <cell r="J1092">
            <v>6.14</v>
          </cell>
        </row>
        <row r="1093">
          <cell r="C1093" t="str">
            <v>ÍTEM</v>
          </cell>
          <cell r="D1093" t="str">
            <v>M Ã O    D E   O B R A</v>
          </cell>
          <cell r="E1093" t="str">
            <v>QUANT.</v>
          </cell>
          <cell r="F1093" t="str">
            <v>SALÁRIO HORA</v>
          </cell>
          <cell r="J1093" t="str">
            <v>CUSTO HORÁRIO</v>
          </cell>
        </row>
        <row r="1094">
          <cell r="C1094" t="str">
            <v>T603</v>
          </cell>
          <cell r="D1094" t="str">
            <v>Carpinteiro</v>
          </cell>
          <cell r="E1094">
            <v>0.5</v>
          </cell>
          <cell r="F1094">
            <v>9.44</v>
          </cell>
          <cell r="G1094" t="e">
            <v>#N/A</v>
          </cell>
          <cell r="H1094" t="e">
            <v>#N/A</v>
          </cell>
          <cell r="I1094" t="e">
            <v>#N/A</v>
          </cell>
          <cell r="J1094">
            <v>4.72</v>
          </cell>
        </row>
        <row r="1095">
          <cell r="C1095" t="str">
            <v>T701</v>
          </cell>
          <cell r="D1095" t="str">
            <v>Servente</v>
          </cell>
          <cell r="E1095">
            <v>0.5</v>
          </cell>
          <cell r="F1095">
            <v>6.99</v>
          </cell>
          <cell r="G1095" t="e">
            <v>#N/A</v>
          </cell>
          <cell r="H1095" t="e">
            <v>#N/A</v>
          </cell>
          <cell r="I1095" t="e">
            <v>#N/A</v>
          </cell>
          <cell r="J1095">
            <v>3.49</v>
          </cell>
        </row>
        <row r="1096">
          <cell r="D1096">
            <v>0</v>
          </cell>
          <cell r="F1096">
            <v>0</v>
          </cell>
          <cell r="G1096">
            <v>0</v>
          </cell>
          <cell r="H1096">
            <v>0</v>
          </cell>
          <cell r="I1096">
            <v>0</v>
          </cell>
          <cell r="J1096">
            <v>0</v>
          </cell>
        </row>
        <row r="1097">
          <cell r="D1097">
            <v>0</v>
          </cell>
          <cell r="F1097">
            <v>0</v>
          </cell>
          <cell r="G1097">
            <v>0</v>
          </cell>
          <cell r="H1097">
            <v>0</v>
          </cell>
          <cell r="I1097">
            <v>0</v>
          </cell>
          <cell r="J1097">
            <v>0</v>
          </cell>
        </row>
        <row r="1098">
          <cell r="D1098">
            <v>0</v>
          </cell>
          <cell r="F1098">
            <v>0</v>
          </cell>
          <cell r="G1098">
            <v>0</v>
          </cell>
          <cell r="H1098">
            <v>0</v>
          </cell>
          <cell r="I1098">
            <v>0</v>
          </cell>
          <cell r="J1098">
            <v>0</v>
          </cell>
        </row>
        <row r="1099">
          <cell r="F1099" t="str">
            <v>CUSTO HORÁRIO DE MÃO DE OBRA - (B)</v>
          </cell>
          <cell r="J1099">
            <v>8.2100000000000009</v>
          </cell>
        </row>
        <row r="1100">
          <cell r="F1100" t="str">
            <v>FERRAMENTAS</v>
          </cell>
          <cell r="H1100">
            <v>0.2051</v>
          </cell>
          <cell r="J1100">
            <v>1.68</v>
          </cell>
        </row>
        <row r="1101">
          <cell r="F1101" t="str">
            <v>CUSTO HORÁRIO TOTAL - (A + B)</v>
          </cell>
          <cell r="J1101">
            <v>16.03</v>
          </cell>
        </row>
        <row r="1102">
          <cell r="F1102" t="str">
            <v>CUSTO UNITÁRIO DE EXECUÇÃO - (D)</v>
          </cell>
          <cell r="J1102">
            <v>16.03</v>
          </cell>
        </row>
        <row r="1103">
          <cell r="C1103" t="str">
            <v>ÍTEM</v>
          </cell>
          <cell r="D1103" t="str">
            <v>M A T E R I A L</v>
          </cell>
          <cell r="E1103" t="str">
            <v>UNID</v>
          </cell>
          <cell r="F1103" t="str">
            <v>CONSUMO</v>
          </cell>
          <cell r="H1103" t="str">
            <v xml:space="preserve"> PREÇO UNITÁRIO</v>
          </cell>
          <cell r="J1103" t="str">
            <v>CUSTO UNITÁRIO</v>
          </cell>
        </row>
        <row r="1104">
          <cell r="C1104" t="str">
            <v>M320</v>
          </cell>
          <cell r="D1104" t="str">
            <v>Pregos de ferro 18x30</v>
          </cell>
          <cell r="E1104" t="str">
            <v>kg</v>
          </cell>
          <cell r="F1104">
            <v>0.1</v>
          </cell>
          <cell r="H1104">
            <v>4.12</v>
          </cell>
          <cell r="I1104" t="e">
            <v>#N/A</v>
          </cell>
          <cell r="J1104">
            <v>0.41</v>
          </cell>
        </row>
        <row r="1105">
          <cell r="C1105" t="str">
            <v>M406</v>
          </cell>
          <cell r="D1105" t="str">
            <v>Caibros de 7,5 cm x 7,5 cm</v>
          </cell>
          <cell r="E1105" t="str">
            <v>m</v>
          </cell>
          <cell r="F1105">
            <v>1.1499999999999999</v>
          </cell>
          <cell r="H1105">
            <v>1.98</v>
          </cell>
          <cell r="J1105">
            <v>2.27</v>
          </cell>
        </row>
        <row r="1106">
          <cell r="C1106" t="str">
            <v>M408</v>
          </cell>
          <cell r="D1106" t="str">
            <v>Tábua de 5ª 2,5 cm x 30,0 cm</v>
          </cell>
          <cell r="E1106" t="str">
            <v>m</v>
          </cell>
          <cell r="F1106">
            <v>1.92</v>
          </cell>
          <cell r="H1106">
            <v>2.7</v>
          </cell>
          <cell r="J1106">
            <v>5.18</v>
          </cell>
        </row>
        <row r="1107">
          <cell r="C1107" t="str">
            <v>M413</v>
          </cell>
          <cell r="D1107" t="str">
            <v>Gastalho 10 x 2,5 cm</v>
          </cell>
          <cell r="E1107" t="str">
            <v>m</v>
          </cell>
          <cell r="F1107">
            <v>1.29</v>
          </cell>
          <cell r="H1107">
            <v>2</v>
          </cell>
          <cell r="J1107">
            <v>2.58</v>
          </cell>
        </row>
        <row r="1108">
          <cell r="C1108" t="str">
            <v>M621</v>
          </cell>
          <cell r="D1108" t="str">
            <v>Desmoldante</v>
          </cell>
          <cell r="E1108" t="str">
            <v>l</v>
          </cell>
          <cell r="F1108">
            <v>0.02</v>
          </cell>
          <cell r="H1108">
            <v>4.32</v>
          </cell>
          <cell r="J1108">
            <v>0.08</v>
          </cell>
        </row>
        <row r="1109">
          <cell r="F1109" t="str">
            <v>CUSTO TOTAL DE MATERIAL - (E)</v>
          </cell>
          <cell r="J1109">
            <v>10.52</v>
          </cell>
        </row>
        <row r="1110">
          <cell r="C1110" t="str">
            <v>CODIGO</v>
          </cell>
          <cell r="D1110" t="str">
            <v>ATIVIDADES AUXILIARES</v>
          </cell>
          <cell r="E1110" t="str">
            <v>UND</v>
          </cell>
          <cell r="F1110" t="str">
            <v>CONSUMO</v>
          </cell>
          <cell r="H1110" t="str">
            <v>CUSTO UNITÁRIO</v>
          </cell>
          <cell r="J1110" t="str">
            <v>CUSTO UNITÁRIO</v>
          </cell>
        </row>
        <row r="1111">
          <cell r="C1111" t="str">
            <v>1 A 00 301 00</v>
          </cell>
          <cell r="D1111" t="str">
            <v>Fornecimento de Aço CA-25</v>
          </cell>
          <cell r="E1111" t="str">
            <v>kg</v>
          </cell>
          <cell r="F1111">
            <v>0.25</v>
          </cell>
          <cell r="H1111">
            <v>2.79</v>
          </cell>
          <cell r="J1111">
            <v>0.69</v>
          </cell>
        </row>
        <row r="1112">
          <cell r="D1112">
            <v>0</v>
          </cell>
          <cell r="H1112">
            <v>0</v>
          </cell>
          <cell r="J1112">
            <v>0</v>
          </cell>
        </row>
        <row r="1113">
          <cell r="D1113">
            <v>0</v>
          </cell>
          <cell r="H1113">
            <v>0</v>
          </cell>
          <cell r="J1113">
            <v>0</v>
          </cell>
        </row>
        <row r="1114">
          <cell r="D1114">
            <v>0</v>
          </cell>
          <cell r="H1114">
            <v>0</v>
          </cell>
          <cell r="J1114">
            <v>0</v>
          </cell>
        </row>
        <row r="1115">
          <cell r="D1115">
            <v>0</v>
          </cell>
          <cell r="H1115">
            <v>0</v>
          </cell>
          <cell r="J1115">
            <v>0</v>
          </cell>
        </row>
        <row r="1116">
          <cell r="C1116" t="str">
            <v>OBSERVAÇÕES:</v>
          </cell>
          <cell r="F1116" t="str">
            <v>CUSTO UNITÁRIO DE TRANSPORTE - (F)</v>
          </cell>
          <cell r="J1116">
            <v>0.69</v>
          </cell>
        </row>
        <row r="1117">
          <cell r="F1117" t="str">
            <v>CUSTO UNITÁRIO DIRETO TOTAL</v>
          </cell>
          <cell r="J1117">
            <v>27.24</v>
          </cell>
        </row>
        <row r="1118">
          <cell r="F1118" t="str">
            <v xml:space="preserve">BONIFICAÇÃO </v>
          </cell>
          <cell r="H1118">
            <v>0</v>
          </cell>
          <cell r="J1118">
            <v>0</v>
          </cell>
        </row>
        <row r="1119">
          <cell r="F1119" t="str">
            <v>PREÇO UNITÁRIO  TOTAL</v>
          </cell>
          <cell r="J1119">
            <v>27.24</v>
          </cell>
        </row>
        <row r="1123">
          <cell r="A1123" t="str">
            <v>1 A 01 402 01</v>
          </cell>
          <cell r="C1123" t="str">
            <v>SERVIÇO:</v>
          </cell>
          <cell r="D1123" t="str">
            <v>Fôrma de placa compensada resinada</v>
          </cell>
          <cell r="F1123" t="str">
            <v>PRODUÇÃO DA EQUIPE - (C):</v>
          </cell>
          <cell r="J1123">
            <v>1</v>
          </cell>
          <cell r="K1123" t="str">
            <v>m²</v>
          </cell>
          <cell r="M1123">
            <v>38.14</v>
          </cell>
        </row>
        <row r="1124">
          <cell r="F1124" t="str">
            <v>UNITÁRIO</v>
          </cell>
          <cell r="H1124" t="str">
            <v>C. OPERACIONAL</v>
          </cell>
        </row>
        <row r="1125">
          <cell r="C1125" t="str">
            <v>ÍTEM</v>
          </cell>
          <cell r="D1125" t="str">
            <v>E Q U I P A M E N T O</v>
          </cell>
          <cell r="E1125" t="str">
            <v>QUANT.</v>
          </cell>
          <cell r="F1125" t="str">
            <v>PROD</v>
          </cell>
          <cell r="G1125" t="str">
            <v>IMPROD</v>
          </cell>
          <cell r="H1125" t="str">
            <v>PROD</v>
          </cell>
          <cell r="I1125" t="str">
            <v>IMPROD</v>
          </cell>
          <cell r="J1125" t="str">
            <v>CUSTO HORÁRIO</v>
          </cell>
        </row>
        <row r="1126">
          <cell r="C1126" t="str">
            <v>E509</v>
          </cell>
          <cell r="D1126" t="str">
            <v>Grupo Gerador : Heimer : GEHMI-40 - 32,0  KVA</v>
          </cell>
          <cell r="E1126">
            <v>0.18</v>
          </cell>
          <cell r="F1126">
            <v>1</v>
          </cell>
          <cell r="G1126">
            <v>0</v>
          </cell>
          <cell r="H1126">
            <v>32.17</v>
          </cell>
          <cell r="I1126">
            <v>17.27</v>
          </cell>
          <cell r="J1126">
            <v>5.79</v>
          </cell>
        </row>
        <row r="1127">
          <cell r="C1127" t="str">
            <v>E904</v>
          </cell>
          <cell r="D1127" t="str">
            <v>Máquina de Bancada - serra circular de 12" (4 kW)</v>
          </cell>
          <cell r="E1127">
            <v>0.18</v>
          </cell>
          <cell r="F1127">
            <v>1</v>
          </cell>
          <cell r="G1127">
            <v>0</v>
          </cell>
          <cell r="H1127">
            <v>1.97</v>
          </cell>
          <cell r="I1127">
            <v>0</v>
          </cell>
          <cell r="J1127">
            <v>0.35</v>
          </cell>
        </row>
        <row r="1128">
          <cell r="D1128">
            <v>0</v>
          </cell>
          <cell r="G1128">
            <v>0</v>
          </cell>
          <cell r="H1128">
            <v>0</v>
          </cell>
          <cell r="I1128">
            <v>0</v>
          </cell>
          <cell r="J1128">
            <v>0</v>
          </cell>
        </row>
        <row r="1129">
          <cell r="D1129">
            <v>0</v>
          </cell>
          <cell r="G1129">
            <v>0</v>
          </cell>
          <cell r="H1129">
            <v>0</v>
          </cell>
          <cell r="I1129">
            <v>0</v>
          </cell>
          <cell r="J1129">
            <v>0</v>
          </cell>
        </row>
        <row r="1130">
          <cell r="D1130">
            <v>0</v>
          </cell>
          <cell r="G1130">
            <v>0</v>
          </cell>
          <cell r="H1130">
            <v>0</v>
          </cell>
          <cell r="I1130">
            <v>0</v>
          </cell>
          <cell r="J1130">
            <v>0</v>
          </cell>
        </row>
        <row r="1131">
          <cell r="D1131">
            <v>0</v>
          </cell>
          <cell r="G1131">
            <v>0</v>
          </cell>
          <cell r="H1131">
            <v>0</v>
          </cell>
          <cell r="I1131">
            <v>0</v>
          </cell>
          <cell r="J1131">
            <v>0</v>
          </cell>
        </row>
        <row r="1132">
          <cell r="F1132" t="str">
            <v>CUSTO HORÁRIO DO EQUIPAMENTO - (A)</v>
          </cell>
          <cell r="J1132">
            <v>6.14</v>
          </cell>
        </row>
        <row r="1133">
          <cell r="C1133" t="str">
            <v>ÍTEM</v>
          </cell>
          <cell r="D1133" t="str">
            <v>M Ã O    D E   O B R A</v>
          </cell>
          <cell r="E1133" t="str">
            <v>QUANT.</v>
          </cell>
          <cell r="F1133" t="str">
            <v>SALÁRIO HORA</v>
          </cell>
          <cell r="J1133" t="str">
            <v>CUSTO HORÁRIO</v>
          </cell>
        </row>
        <row r="1134">
          <cell r="C1134" t="str">
            <v>T603</v>
          </cell>
          <cell r="D1134" t="str">
            <v>Carpinteiro</v>
          </cell>
          <cell r="E1134">
            <v>1</v>
          </cell>
          <cell r="F1134">
            <v>9.44</v>
          </cell>
          <cell r="G1134" t="e">
            <v>#N/A</v>
          </cell>
          <cell r="H1134" t="e">
            <v>#N/A</v>
          </cell>
          <cell r="I1134" t="e">
            <v>#N/A</v>
          </cell>
          <cell r="J1134">
            <v>9.44</v>
          </cell>
        </row>
        <row r="1135">
          <cell r="C1135" t="str">
            <v>T701</v>
          </cell>
          <cell r="D1135" t="str">
            <v>Servente</v>
          </cell>
          <cell r="E1135">
            <v>1</v>
          </cell>
          <cell r="F1135">
            <v>6.99</v>
          </cell>
          <cell r="G1135" t="e">
            <v>#N/A</v>
          </cell>
          <cell r="H1135" t="e">
            <v>#N/A</v>
          </cell>
          <cell r="I1135" t="e">
            <v>#N/A</v>
          </cell>
          <cell r="J1135">
            <v>6.99</v>
          </cell>
        </row>
        <row r="1136">
          <cell r="D1136">
            <v>0</v>
          </cell>
          <cell r="F1136">
            <v>0</v>
          </cell>
          <cell r="G1136">
            <v>0</v>
          </cell>
          <cell r="H1136">
            <v>0</v>
          </cell>
          <cell r="I1136">
            <v>0</v>
          </cell>
          <cell r="J1136">
            <v>0</v>
          </cell>
        </row>
        <row r="1137">
          <cell r="D1137">
            <v>0</v>
          </cell>
          <cell r="F1137">
            <v>0</v>
          </cell>
          <cell r="G1137">
            <v>0</v>
          </cell>
          <cell r="H1137">
            <v>0</v>
          </cell>
          <cell r="I1137">
            <v>0</v>
          </cell>
          <cell r="J1137">
            <v>0</v>
          </cell>
        </row>
        <row r="1138">
          <cell r="D1138">
            <v>0</v>
          </cell>
          <cell r="F1138">
            <v>0</v>
          </cell>
          <cell r="G1138">
            <v>0</v>
          </cell>
          <cell r="H1138">
            <v>0</v>
          </cell>
          <cell r="I1138">
            <v>0</v>
          </cell>
          <cell r="J1138">
            <v>0</v>
          </cell>
        </row>
        <row r="1139">
          <cell r="F1139" t="str">
            <v>CUSTO HORÁRIO DE MÃO DE OBRA - (B)</v>
          </cell>
          <cell r="J1139">
            <v>16.43</v>
          </cell>
        </row>
        <row r="1140">
          <cell r="F1140" t="str">
            <v>FERRAMENTAS</v>
          </cell>
          <cell r="H1140">
            <v>0.2051</v>
          </cell>
          <cell r="J1140">
            <v>3.36</v>
          </cell>
        </row>
        <row r="1141">
          <cell r="F1141" t="str">
            <v>CUSTO HORÁRIO TOTAL - (A + B)</v>
          </cell>
          <cell r="J1141">
            <v>25.93</v>
          </cell>
        </row>
        <row r="1142">
          <cell r="F1142" t="str">
            <v>CUSTO UNITÁRIO DE EXECUÇÃO - (D)</v>
          </cell>
          <cell r="J1142">
            <v>25.93</v>
          </cell>
        </row>
        <row r="1143">
          <cell r="C1143" t="str">
            <v>ÍTEM</v>
          </cell>
          <cell r="D1143" t="str">
            <v>M A T E R I A L</v>
          </cell>
          <cell r="E1143" t="str">
            <v>UNID</v>
          </cell>
          <cell r="F1143" t="str">
            <v>CONSUMO</v>
          </cell>
          <cell r="H1143" t="str">
            <v xml:space="preserve"> PREÇO UNITÁRIO</v>
          </cell>
          <cell r="J1143" t="str">
            <v>CUSTO UNITÁRIO</v>
          </cell>
        </row>
        <row r="1144">
          <cell r="C1144" t="str">
            <v>M320</v>
          </cell>
          <cell r="D1144" t="str">
            <v>Pregos de ferro 18x30</v>
          </cell>
          <cell r="E1144" t="str">
            <v>kg</v>
          </cell>
          <cell r="F1144">
            <v>0.1</v>
          </cell>
          <cell r="H1144">
            <v>4.12</v>
          </cell>
          <cell r="I1144" t="e">
            <v>#N/A</v>
          </cell>
          <cell r="J1144">
            <v>0.41</v>
          </cell>
        </row>
        <row r="1145">
          <cell r="C1145" t="str">
            <v>M406</v>
          </cell>
          <cell r="D1145" t="str">
            <v>Caibros de 7,5 cm x 7,5 cm</v>
          </cell>
          <cell r="E1145" t="str">
            <v>m</v>
          </cell>
          <cell r="F1145">
            <v>0.7</v>
          </cell>
          <cell r="H1145">
            <v>1.98</v>
          </cell>
          <cell r="J1145">
            <v>1.38</v>
          </cell>
        </row>
        <row r="1146">
          <cell r="C1146" t="str">
            <v>M410</v>
          </cell>
          <cell r="D1146" t="str">
            <v>Compensado resinado de 17 mm</v>
          </cell>
          <cell r="E1146" t="str">
            <v>m2</v>
          </cell>
          <cell r="F1146">
            <v>0.4</v>
          </cell>
          <cell r="H1146">
            <v>16.48</v>
          </cell>
          <cell r="J1146">
            <v>6.59</v>
          </cell>
        </row>
        <row r="1147">
          <cell r="C1147" t="str">
            <v>M413</v>
          </cell>
          <cell r="D1147" t="str">
            <v>Gastalho 10 x 2,5 cm</v>
          </cell>
          <cell r="E1147" t="str">
            <v>m</v>
          </cell>
          <cell r="F1147">
            <v>1.39</v>
          </cell>
          <cell r="H1147">
            <v>2</v>
          </cell>
          <cell r="J1147">
            <v>2.78</v>
          </cell>
        </row>
        <row r="1148">
          <cell r="C1148" t="str">
            <v>M621</v>
          </cell>
          <cell r="D1148" t="str">
            <v>Desmoldante</v>
          </cell>
          <cell r="E1148" t="str">
            <v>l</v>
          </cell>
          <cell r="F1148">
            <v>0.02</v>
          </cell>
          <cell r="H1148">
            <v>4.32</v>
          </cell>
          <cell r="J1148">
            <v>0.08</v>
          </cell>
        </row>
        <row r="1149">
          <cell r="F1149" t="str">
            <v>CUSTO TOTAL DE MATERIAL - (E)</v>
          </cell>
          <cell r="J1149">
            <v>11.24</v>
          </cell>
        </row>
        <row r="1150">
          <cell r="C1150" t="str">
            <v>CODIGO</v>
          </cell>
          <cell r="D1150" t="str">
            <v>ATIVIDADES AUXILIARES</v>
          </cell>
          <cell r="E1150" t="str">
            <v>UND</v>
          </cell>
          <cell r="F1150" t="str">
            <v>CONSUMO</v>
          </cell>
          <cell r="H1150" t="str">
            <v>CUSTO UNITÁRIO</v>
          </cell>
          <cell r="J1150" t="str">
            <v>CUSTO UNITÁRIO</v>
          </cell>
        </row>
        <row r="1151">
          <cell r="C1151" t="str">
            <v>1 A 00 301 00</v>
          </cell>
          <cell r="D1151" t="str">
            <v>Fornecimento de Aço CA-25</v>
          </cell>
          <cell r="E1151" t="str">
            <v>kg</v>
          </cell>
          <cell r="F1151">
            <v>0.35</v>
          </cell>
          <cell r="H1151">
            <v>2.79</v>
          </cell>
          <cell r="J1151">
            <v>0.97</v>
          </cell>
        </row>
        <row r="1152">
          <cell r="D1152">
            <v>0</v>
          </cell>
          <cell r="H1152">
            <v>0</v>
          </cell>
          <cell r="J1152">
            <v>0</v>
          </cell>
        </row>
        <row r="1153">
          <cell r="D1153">
            <v>0</v>
          </cell>
          <cell r="H1153">
            <v>0</v>
          </cell>
          <cell r="J1153">
            <v>0</v>
          </cell>
        </row>
        <row r="1154">
          <cell r="D1154">
            <v>0</v>
          </cell>
          <cell r="H1154">
            <v>0</v>
          </cell>
          <cell r="J1154">
            <v>0</v>
          </cell>
        </row>
        <row r="1155">
          <cell r="D1155">
            <v>0</v>
          </cell>
          <cell r="H1155">
            <v>0</v>
          </cell>
          <cell r="J1155">
            <v>0</v>
          </cell>
        </row>
        <row r="1156">
          <cell r="C1156" t="str">
            <v>OBSERVAÇÕES:</v>
          </cell>
          <cell r="F1156" t="str">
            <v>CUSTO UNITÁRIO DE TRANSPORTE - (F)</v>
          </cell>
          <cell r="J1156">
            <v>0.97</v>
          </cell>
        </row>
        <row r="1157">
          <cell r="F1157" t="str">
            <v>CUSTO UNITÁRIO DIRETO TOTAL</v>
          </cell>
          <cell r="J1157">
            <v>38.14</v>
          </cell>
        </row>
        <row r="1158">
          <cell r="F1158" t="str">
            <v xml:space="preserve">BONIFICAÇÃO </v>
          </cell>
          <cell r="H1158">
            <v>0</v>
          </cell>
          <cell r="J1158">
            <v>0</v>
          </cell>
        </row>
        <row r="1159">
          <cell r="F1159" t="str">
            <v>PREÇO UNITÁRIO  TOTAL</v>
          </cell>
          <cell r="J1159">
            <v>38.14</v>
          </cell>
        </row>
        <row r="1163">
          <cell r="A1163" t="str">
            <v>1 A 01 404 01</v>
          </cell>
          <cell r="C1163" t="str">
            <v>SERVIÇO:</v>
          </cell>
          <cell r="D1163" t="str">
            <v>Forma para tubulão</v>
          </cell>
          <cell r="F1163" t="str">
            <v>PRODUÇÃO DA EQUIPE - (C):</v>
          </cell>
          <cell r="J1163">
            <v>1</v>
          </cell>
          <cell r="K1163" t="str">
            <v>m²</v>
          </cell>
          <cell r="M1163">
            <v>25.83</v>
          </cell>
        </row>
        <row r="1164">
          <cell r="F1164" t="str">
            <v>UNITÁRIO</v>
          </cell>
          <cell r="H1164" t="str">
            <v>C. OPERACIONAL</v>
          </cell>
        </row>
        <row r="1165">
          <cell r="C1165" t="str">
            <v>ÍTEM</v>
          </cell>
          <cell r="D1165" t="str">
            <v>E Q U I P A M E N T O</v>
          </cell>
          <cell r="E1165" t="str">
            <v>QUANT.</v>
          </cell>
          <cell r="F1165" t="str">
            <v>PROD</v>
          </cell>
          <cell r="G1165" t="str">
            <v>IMPROD</v>
          </cell>
          <cell r="H1165" t="str">
            <v>PROD</v>
          </cell>
          <cell r="I1165" t="str">
            <v>IMPROD</v>
          </cell>
          <cell r="J1165" t="str">
            <v>CUSTO HORÁRIO</v>
          </cell>
        </row>
        <row r="1166">
          <cell r="C1166" t="str">
            <v>E509</v>
          </cell>
          <cell r="D1166" t="str">
            <v>Grupo Gerador : Heimer : GEHMI-40 - 32,0  KVA</v>
          </cell>
          <cell r="E1166">
            <v>0.18</v>
          </cell>
          <cell r="F1166">
            <v>1</v>
          </cell>
          <cell r="G1166">
            <v>0</v>
          </cell>
          <cell r="H1166">
            <v>32.17</v>
          </cell>
          <cell r="I1166">
            <v>17.27</v>
          </cell>
          <cell r="J1166">
            <v>5.79</v>
          </cell>
        </row>
        <row r="1167">
          <cell r="C1167" t="str">
            <v>E904</v>
          </cell>
          <cell r="D1167" t="str">
            <v>Máquina de Bancada - serra circular de 12" (4 kW)</v>
          </cell>
          <cell r="E1167">
            <v>0.18</v>
          </cell>
          <cell r="F1167">
            <v>1</v>
          </cell>
          <cell r="G1167">
            <v>0</v>
          </cell>
          <cell r="H1167">
            <v>1.97</v>
          </cell>
          <cell r="I1167">
            <v>0</v>
          </cell>
          <cell r="J1167">
            <v>0.35</v>
          </cell>
        </row>
        <row r="1168">
          <cell r="D1168">
            <v>0</v>
          </cell>
          <cell r="G1168">
            <v>0</v>
          </cell>
          <cell r="H1168">
            <v>0</v>
          </cell>
          <cell r="I1168">
            <v>0</v>
          </cell>
          <cell r="J1168">
            <v>0</v>
          </cell>
        </row>
        <row r="1169">
          <cell r="D1169">
            <v>0</v>
          </cell>
          <cell r="G1169">
            <v>0</v>
          </cell>
          <cell r="H1169">
            <v>0</v>
          </cell>
          <cell r="I1169">
            <v>0</v>
          </cell>
          <cell r="J1169">
            <v>0</v>
          </cell>
        </row>
        <row r="1170">
          <cell r="D1170">
            <v>0</v>
          </cell>
          <cell r="G1170">
            <v>0</v>
          </cell>
          <cell r="H1170">
            <v>0</v>
          </cell>
          <cell r="I1170">
            <v>0</v>
          </cell>
          <cell r="J1170">
            <v>0</v>
          </cell>
        </row>
        <row r="1171">
          <cell r="D1171">
            <v>0</v>
          </cell>
          <cell r="G1171">
            <v>0</v>
          </cell>
          <cell r="H1171">
            <v>0</v>
          </cell>
          <cell r="I1171">
            <v>0</v>
          </cell>
          <cell r="J1171">
            <v>0</v>
          </cell>
        </row>
        <row r="1172">
          <cell r="F1172" t="str">
            <v>CUSTO HORÁRIO DO EQUIPAMENTO - (A)</v>
          </cell>
          <cell r="J1172">
            <v>6.14</v>
          </cell>
        </row>
        <row r="1173">
          <cell r="C1173" t="str">
            <v>ÍTEM</v>
          </cell>
          <cell r="D1173" t="str">
            <v>M Ã O    D E   O B R A</v>
          </cell>
          <cell r="E1173" t="str">
            <v>QUANT.</v>
          </cell>
          <cell r="F1173" t="str">
            <v>SALÁRIO HORA</v>
          </cell>
          <cell r="J1173" t="str">
            <v>CUSTO HORÁRIO</v>
          </cell>
        </row>
        <row r="1174">
          <cell r="C1174" t="str">
            <v>T603</v>
          </cell>
          <cell r="D1174" t="str">
            <v>Carpinteiro</v>
          </cell>
          <cell r="E1174">
            <v>0.49</v>
          </cell>
          <cell r="F1174">
            <v>9.44</v>
          </cell>
          <cell r="G1174" t="e">
            <v>#N/A</v>
          </cell>
          <cell r="H1174" t="e">
            <v>#N/A</v>
          </cell>
          <cell r="I1174" t="e">
            <v>#N/A</v>
          </cell>
          <cell r="J1174">
            <v>4.62</v>
          </cell>
        </row>
        <row r="1175">
          <cell r="C1175" t="str">
            <v>T701</v>
          </cell>
          <cell r="D1175" t="str">
            <v>Servente</v>
          </cell>
          <cell r="E1175">
            <v>0.49</v>
          </cell>
          <cell r="F1175">
            <v>6.99</v>
          </cell>
          <cell r="G1175" t="e">
            <v>#N/A</v>
          </cell>
          <cell r="H1175" t="e">
            <v>#N/A</v>
          </cell>
          <cell r="I1175" t="e">
            <v>#N/A</v>
          </cell>
          <cell r="J1175">
            <v>3.42</v>
          </cell>
        </row>
        <row r="1176">
          <cell r="D1176">
            <v>0</v>
          </cell>
          <cell r="F1176">
            <v>0</v>
          </cell>
          <cell r="G1176">
            <v>0</v>
          </cell>
          <cell r="H1176">
            <v>0</v>
          </cell>
          <cell r="I1176">
            <v>0</v>
          </cell>
          <cell r="J1176">
            <v>0</v>
          </cell>
        </row>
        <row r="1177">
          <cell r="D1177">
            <v>0</v>
          </cell>
          <cell r="F1177">
            <v>0</v>
          </cell>
          <cell r="G1177">
            <v>0</v>
          </cell>
          <cell r="H1177">
            <v>0</v>
          </cell>
          <cell r="I1177">
            <v>0</v>
          </cell>
          <cell r="J1177">
            <v>0</v>
          </cell>
        </row>
        <row r="1178">
          <cell r="D1178">
            <v>0</v>
          </cell>
          <cell r="F1178">
            <v>0</v>
          </cell>
          <cell r="G1178">
            <v>0</v>
          </cell>
          <cell r="H1178">
            <v>0</v>
          </cell>
          <cell r="I1178">
            <v>0</v>
          </cell>
          <cell r="J1178">
            <v>0</v>
          </cell>
        </row>
        <row r="1179">
          <cell r="F1179" t="str">
            <v>CUSTO HORÁRIO DE MÃO DE OBRA - (B)</v>
          </cell>
          <cell r="J1179">
            <v>8.0399999999999991</v>
          </cell>
        </row>
        <row r="1180">
          <cell r="F1180" t="str">
            <v>FERRAMENTAS</v>
          </cell>
          <cell r="H1180">
            <v>0.2051</v>
          </cell>
          <cell r="J1180">
            <v>1.64</v>
          </cell>
        </row>
        <row r="1181">
          <cell r="F1181" t="str">
            <v>CUSTO HORÁRIO TOTAL - (A + B)</v>
          </cell>
          <cell r="J1181">
            <v>15.82</v>
          </cell>
        </row>
        <row r="1182">
          <cell r="F1182" t="str">
            <v>CUSTO UNITÁRIO DE EXECUÇÃO - (D)</v>
          </cell>
          <cell r="J1182">
            <v>15.82</v>
          </cell>
        </row>
        <row r="1183">
          <cell r="C1183" t="str">
            <v>ÍTEM</v>
          </cell>
          <cell r="D1183" t="str">
            <v>M A T E R I A L</v>
          </cell>
          <cell r="E1183" t="str">
            <v>UNID</v>
          </cell>
          <cell r="F1183" t="str">
            <v>CONSUMO</v>
          </cell>
          <cell r="H1183" t="str">
            <v xml:space="preserve"> PREÇO UNITÁRIO</v>
          </cell>
          <cell r="J1183" t="str">
            <v>CUSTO UNITÁRIO</v>
          </cell>
        </row>
        <row r="1184">
          <cell r="C1184" t="str">
            <v>M320</v>
          </cell>
          <cell r="D1184" t="str">
            <v>Pregos de ferro 18x30</v>
          </cell>
          <cell r="E1184" t="str">
            <v>kg</v>
          </cell>
          <cell r="F1184">
            <v>0.2</v>
          </cell>
          <cell r="H1184">
            <v>4.12</v>
          </cell>
          <cell r="I1184" t="e">
            <v>#N/A</v>
          </cell>
          <cell r="J1184">
            <v>0.82</v>
          </cell>
        </row>
        <row r="1185">
          <cell r="C1185" t="str">
            <v>M332</v>
          </cell>
          <cell r="D1185" t="str">
            <v>Parafuso 1/2" x 3" com porca,</v>
          </cell>
          <cell r="E1185" t="str">
            <v>kg</v>
          </cell>
          <cell r="F1185">
            <v>0.2</v>
          </cell>
          <cell r="H1185">
            <v>16.8</v>
          </cell>
          <cell r="J1185">
            <v>3.36</v>
          </cell>
        </row>
        <row r="1186">
          <cell r="C1186" t="str">
            <v>M345</v>
          </cell>
          <cell r="D1186" t="str">
            <v>Chapa de aço n. 28 fina galvanizada</v>
          </cell>
          <cell r="E1186" t="str">
            <v>kg</v>
          </cell>
          <cell r="F1186">
            <v>0.22</v>
          </cell>
          <cell r="H1186">
            <v>4.03</v>
          </cell>
          <cell r="J1186">
            <v>0.88</v>
          </cell>
        </row>
        <row r="1187">
          <cell r="C1187" t="str">
            <v>M408</v>
          </cell>
          <cell r="D1187" t="str">
            <v>Tábua de 5ª 2,5 cm x 30,0 cm</v>
          </cell>
          <cell r="E1187" t="str">
            <v>m</v>
          </cell>
          <cell r="F1187">
            <v>0.54</v>
          </cell>
          <cell r="H1187">
            <v>2.7</v>
          </cell>
          <cell r="J1187">
            <v>1.45</v>
          </cell>
        </row>
        <row r="1188">
          <cell r="C1188" t="str">
            <v>M413</v>
          </cell>
          <cell r="D1188" t="str">
            <v>Gastalho 10 x 2,5 cm</v>
          </cell>
          <cell r="E1188" t="str">
            <v>m</v>
          </cell>
          <cell r="F1188">
            <v>1.75</v>
          </cell>
          <cell r="H1188">
            <v>2</v>
          </cell>
          <cell r="J1188">
            <v>3.5</v>
          </cell>
        </row>
        <row r="1189">
          <cell r="F1189" t="str">
            <v>CUSTO TOTAL DE MATERIAL - (E)</v>
          </cell>
          <cell r="J1189">
            <v>10.01</v>
          </cell>
        </row>
        <row r="1190">
          <cell r="C1190" t="str">
            <v>CODIGO</v>
          </cell>
          <cell r="D1190" t="str">
            <v>ATIVIDADES AUXILIARES</v>
          </cell>
          <cell r="E1190" t="str">
            <v>UND</v>
          </cell>
          <cell r="F1190" t="str">
            <v>CONSUMO</v>
          </cell>
          <cell r="H1190" t="str">
            <v>CUSTO UNITÁRIO</v>
          </cell>
          <cell r="J1190" t="str">
            <v>CUSTO UNITÁRIO</v>
          </cell>
        </row>
        <row r="1191">
          <cell r="D1191">
            <v>0</v>
          </cell>
          <cell r="E1191">
            <v>0</v>
          </cell>
          <cell r="H1191">
            <v>0</v>
          </cell>
          <cell r="J1191">
            <v>0</v>
          </cell>
        </row>
        <row r="1192">
          <cell r="D1192">
            <v>0</v>
          </cell>
          <cell r="H1192">
            <v>0</v>
          </cell>
          <cell r="J1192">
            <v>0</v>
          </cell>
        </row>
        <row r="1193">
          <cell r="D1193">
            <v>0</v>
          </cell>
          <cell r="H1193">
            <v>0</v>
          </cell>
          <cell r="J1193">
            <v>0</v>
          </cell>
        </row>
        <row r="1194">
          <cell r="D1194">
            <v>0</v>
          </cell>
          <cell r="H1194">
            <v>0</v>
          </cell>
          <cell r="J1194">
            <v>0</v>
          </cell>
        </row>
        <row r="1195">
          <cell r="D1195">
            <v>0</v>
          </cell>
          <cell r="H1195">
            <v>0</v>
          </cell>
          <cell r="J1195">
            <v>0</v>
          </cell>
        </row>
        <row r="1196">
          <cell r="C1196" t="str">
            <v>OBSERVAÇÕES:</v>
          </cell>
          <cell r="F1196" t="str">
            <v>CUSTO UNITÁRIO DE TRANSPORTE - (F)</v>
          </cell>
          <cell r="J1196">
            <v>0</v>
          </cell>
        </row>
        <row r="1197">
          <cell r="F1197" t="str">
            <v>CUSTO UNITÁRIO DIRETO TOTAL</v>
          </cell>
          <cell r="J1197">
            <v>25.83</v>
          </cell>
        </row>
        <row r="1198">
          <cell r="F1198" t="str">
            <v xml:space="preserve">BONIFICAÇÃO </v>
          </cell>
          <cell r="H1198">
            <v>0</v>
          </cell>
          <cell r="J1198">
            <v>0</v>
          </cell>
        </row>
        <row r="1199">
          <cell r="F1199" t="str">
            <v>PREÇO UNITÁRIO  TOTAL</v>
          </cell>
          <cell r="J1199">
            <v>25.83</v>
          </cell>
        </row>
        <row r="1204">
          <cell r="A1204" t="str">
            <v>1 A 01 407 01</v>
          </cell>
          <cell r="C1204" t="str">
            <v>SERVIÇO:</v>
          </cell>
          <cell r="D1204" t="str">
            <v>Confecção e lançam. de concreto magro em betoneira</v>
          </cell>
          <cell r="F1204" t="str">
            <v>PRODUÇÃO DA EQUIPE - (C):</v>
          </cell>
          <cell r="J1204">
            <v>2.5</v>
          </cell>
          <cell r="K1204" t="str">
            <v>m³</v>
          </cell>
          <cell r="M1204">
            <v>159.6</v>
          </cell>
        </row>
        <row r="1205">
          <cell r="F1205" t="str">
            <v>UNITÁRIO</v>
          </cell>
          <cell r="H1205" t="str">
            <v>C. OPERACIONAL</v>
          </cell>
        </row>
        <row r="1206">
          <cell r="C1206" t="str">
            <v>ÍTEM</v>
          </cell>
          <cell r="D1206" t="str">
            <v>E Q U I P A M E N T O</v>
          </cell>
          <cell r="E1206" t="str">
            <v>QUANT.</v>
          </cell>
          <cell r="F1206" t="str">
            <v>PROD</v>
          </cell>
          <cell r="G1206" t="str">
            <v>IMPROD</v>
          </cell>
          <cell r="H1206" t="str">
            <v>PROD</v>
          </cell>
          <cell r="I1206" t="str">
            <v>IMPROD</v>
          </cell>
          <cell r="J1206" t="str">
            <v>CUSTO HORÁRIO</v>
          </cell>
        </row>
        <row r="1207">
          <cell r="C1207" t="str">
            <v>E302</v>
          </cell>
          <cell r="D1207" t="str">
            <v xml:space="preserve">Betoneira : Penedo :  -  320 l </v>
          </cell>
          <cell r="E1207">
            <v>1</v>
          </cell>
          <cell r="F1207">
            <v>1</v>
          </cell>
          <cell r="G1207">
            <v>0</v>
          </cell>
          <cell r="H1207">
            <v>19.38</v>
          </cell>
          <cell r="I1207">
            <v>17.27</v>
          </cell>
          <cell r="J1207">
            <v>19.38</v>
          </cell>
        </row>
        <row r="1208">
          <cell r="C1208" t="str">
            <v>E304</v>
          </cell>
          <cell r="D1208" t="str">
            <v xml:space="preserve">Transportador Manual : AJS :  -  carrinho de mão 80 l </v>
          </cell>
          <cell r="E1208">
            <v>3</v>
          </cell>
          <cell r="F1208">
            <v>0.69</v>
          </cell>
          <cell r="G1208">
            <v>0.31</v>
          </cell>
          <cell r="H1208">
            <v>0.13</v>
          </cell>
          <cell r="I1208">
            <v>0</v>
          </cell>
          <cell r="J1208">
            <v>0.26</v>
          </cell>
        </row>
        <row r="1209">
          <cell r="C1209" t="str">
            <v>E306</v>
          </cell>
          <cell r="D1209" t="str">
            <v xml:space="preserve">(*) Vibrador de Concreto : Diversos : VIP45/MT2 -  de imersão </v>
          </cell>
          <cell r="E1209">
            <v>2</v>
          </cell>
          <cell r="F1209">
            <v>1</v>
          </cell>
          <cell r="G1209">
            <v>0</v>
          </cell>
          <cell r="H1209">
            <v>16.45</v>
          </cell>
          <cell r="I1209">
            <v>15.35</v>
          </cell>
          <cell r="J1209">
            <v>32.9</v>
          </cell>
        </row>
        <row r="1210">
          <cell r="C1210" t="str">
            <v>E509</v>
          </cell>
          <cell r="D1210" t="str">
            <v>Grupo Gerador : Heimer : GEHMI-40 - 32,0  KVA</v>
          </cell>
          <cell r="E1210">
            <v>1</v>
          </cell>
          <cell r="F1210">
            <v>1</v>
          </cell>
          <cell r="G1210">
            <v>0</v>
          </cell>
          <cell r="H1210">
            <v>32.17</v>
          </cell>
          <cell r="I1210">
            <v>17.27</v>
          </cell>
          <cell r="J1210">
            <v>32.17</v>
          </cell>
        </row>
        <row r="1211">
          <cell r="D1211">
            <v>0</v>
          </cell>
          <cell r="G1211">
            <v>0</v>
          </cell>
          <cell r="H1211">
            <v>0</v>
          </cell>
          <cell r="I1211">
            <v>0</v>
          </cell>
          <cell r="J1211">
            <v>0</v>
          </cell>
        </row>
        <row r="1212">
          <cell r="D1212">
            <v>0</v>
          </cell>
          <cell r="G1212">
            <v>0</v>
          </cell>
          <cell r="H1212">
            <v>0</v>
          </cell>
          <cell r="I1212">
            <v>0</v>
          </cell>
          <cell r="J1212">
            <v>0</v>
          </cell>
        </row>
        <row r="1213">
          <cell r="D1213">
            <v>0</v>
          </cell>
          <cell r="G1213">
            <v>0</v>
          </cell>
          <cell r="H1213">
            <v>0</v>
          </cell>
          <cell r="I1213">
            <v>0</v>
          </cell>
          <cell r="J1213">
            <v>0</v>
          </cell>
        </row>
        <row r="1214">
          <cell r="F1214" t="str">
            <v>CUSTO HORÁRIO DO EQUIPAMENTO - (A)</v>
          </cell>
          <cell r="J1214">
            <v>84.71</v>
          </cell>
        </row>
        <row r="1215">
          <cell r="C1215" t="str">
            <v>ÍTEM</v>
          </cell>
          <cell r="D1215" t="str">
            <v>M Ã O    D E   O B R A</v>
          </cell>
          <cell r="E1215" t="str">
            <v>QUANT.</v>
          </cell>
          <cell r="F1215" t="str">
            <v>SALÁRIO HORA</v>
          </cell>
          <cell r="J1215" t="str">
            <v>CUSTO HORÁRIO</v>
          </cell>
        </row>
        <row r="1216">
          <cell r="C1216" t="str">
            <v>T604</v>
          </cell>
          <cell r="D1216" t="str">
            <v>Pedreiro</v>
          </cell>
          <cell r="E1216">
            <v>1</v>
          </cell>
          <cell r="F1216">
            <v>9.44</v>
          </cell>
          <cell r="G1216" t="e">
            <v>#N/A</v>
          </cell>
          <cell r="H1216" t="e">
            <v>#N/A</v>
          </cell>
          <cell r="I1216" t="e">
            <v>#N/A</v>
          </cell>
          <cell r="J1216">
            <v>9.44</v>
          </cell>
        </row>
        <row r="1217">
          <cell r="C1217" t="str">
            <v>T701</v>
          </cell>
          <cell r="D1217" t="str">
            <v>Servente</v>
          </cell>
          <cell r="E1217">
            <v>14</v>
          </cell>
          <cell r="F1217">
            <v>6.99</v>
          </cell>
          <cell r="G1217" t="e">
            <v>#N/A</v>
          </cell>
          <cell r="H1217" t="e">
            <v>#N/A</v>
          </cell>
          <cell r="I1217" t="e">
            <v>#N/A</v>
          </cell>
          <cell r="J1217">
            <v>97.86</v>
          </cell>
        </row>
        <row r="1218">
          <cell r="D1218">
            <v>0</v>
          </cell>
          <cell r="F1218">
            <v>0</v>
          </cell>
          <cell r="G1218">
            <v>0</v>
          </cell>
          <cell r="H1218">
            <v>0</v>
          </cell>
          <cell r="I1218">
            <v>0</v>
          </cell>
          <cell r="J1218">
            <v>0</v>
          </cell>
        </row>
        <row r="1219">
          <cell r="D1219">
            <v>0</v>
          </cell>
          <cell r="F1219">
            <v>0</v>
          </cell>
          <cell r="G1219">
            <v>0</v>
          </cell>
          <cell r="H1219">
            <v>0</v>
          </cell>
          <cell r="I1219">
            <v>0</v>
          </cell>
          <cell r="J1219">
            <v>0</v>
          </cell>
        </row>
        <row r="1220">
          <cell r="D1220">
            <v>0</v>
          </cell>
          <cell r="F1220">
            <v>0</v>
          </cell>
          <cell r="G1220">
            <v>0</v>
          </cell>
          <cell r="H1220">
            <v>0</v>
          </cell>
          <cell r="I1220">
            <v>0</v>
          </cell>
          <cell r="J1220">
            <v>0</v>
          </cell>
        </row>
        <row r="1221">
          <cell r="F1221" t="str">
            <v>CUSTO HORÁRIO DE MÃO DE OBRA - (B)</v>
          </cell>
          <cell r="J1221">
            <v>107.3</v>
          </cell>
        </row>
        <row r="1222">
          <cell r="F1222" t="str">
            <v>FERRAMENTAS</v>
          </cell>
          <cell r="H1222">
            <v>0.2051</v>
          </cell>
          <cell r="J1222">
            <v>22</v>
          </cell>
        </row>
        <row r="1223">
          <cell r="F1223" t="str">
            <v>CUSTO HORÁRIO TOTAL - (A + B)</v>
          </cell>
          <cell r="J1223">
            <v>214.01</v>
          </cell>
        </row>
        <row r="1224">
          <cell r="F1224" t="str">
            <v>CUSTO UNITÁRIO DE EXECUÇÃO - (D)</v>
          </cell>
          <cell r="J1224">
            <v>85.6</v>
          </cell>
        </row>
        <row r="1225">
          <cell r="C1225" t="str">
            <v>ÍTEM</v>
          </cell>
          <cell r="D1225" t="str">
            <v>M A T E R I A L</v>
          </cell>
          <cell r="E1225" t="str">
            <v>UNID</v>
          </cell>
          <cell r="F1225" t="str">
            <v>CONSUMO</v>
          </cell>
          <cell r="H1225" t="str">
            <v xml:space="preserve"> PREÇO UNITÁRIO</v>
          </cell>
          <cell r="J1225" t="str">
            <v>CUSTO UNITÁRIO</v>
          </cell>
        </row>
        <row r="1226">
          <cell r="C1226" t="str">
            <v>M202</v>
          </cell>
          <cell r="D1226" t="str">
            <v>Cimento portland CP II-32</v>
          </cell>
          <cell r="E1226" t="str">
            <v>kg</v>
          </cell>
          <cell r="F1226">
            <v>200</v>
          </cell>
          <cell r="H1226">
            <v>0.37</v>
          </cell>
          <cell r="I1226" t="e">
            <v>#N/A</v>
          </cell>
          <cell r="J1226">
            <v>74</v>
          </cell>
        </row>
        <row r="1227">
          <cell r="D1227">
            <v>0</v>
          </cell>
          <cell r="E1227">
            <v>0</v>
          </cell>
          <cell r="J1227">
            <v>0</v>
          </cell>
        </row>
        <row r="1228">
          <cell r="D1228">
            <v>0</v>
          </cell>
          <cell r="E1228">
            <v>0</v>
          </cell>
          <cell r="J1228">
            <v>0</v>
          </cell>
        </row>
        <row r="1229">
          <cell r="D1229">
            <v>0</v>
          </cell>
          <cell r="E1229">
            <v>0</v>
          </cell>
          <cell r="J1229">
            <v>0</v>
          </cell>
        </row>
        <row r="1230">
          <cell r="D1230">
            <v>0</v>
          </cell>
          <cell r="E1230">
            <v>0</v>
          </cell>
          <cell r="J1230">
            <v>0</v>
          </cell>
        </row>
        <row r="1231">
          <cell r="F1231" t="str">
            <v>CUSTO TOTAL DE MATERIAL - (E)</v>
          </cell>
          <cell r="J1231">
            <v>74</v>
          </cell>
        </row>
        <row r="1232">
          <cell r="C1232" t="str">
            <v>CODIGO</v>
          </cell>
          <cell r="D1232" t="str">
            <v>ATIVIDADES AUXILIARES</v>
          </cell>
          <cell r="E1232" t="str">
            <v>UND</v>
          </cell>
          <cell r="F1232" t="str">
            <v>CONSUMO</v>
          </cell>
          <cell r="H1232" t="str">
            <v>CUSTO UNITÁRIO</v>
          </cell>
          <cell r="J1232" t="str">
            <v>CUSTO UNITÁRIO</v>
          </cell>
        </row>
        <row r="1233">
          <cell r="D1233">
            <v>0</v>
          </cell>
          <cell r="E1233">
            <v>0</v>
          </cell>
          <cell r="H1233">
            <v>0</v>
          </cell>
          <cell r="J1233">
            <v>0</v>
          </cell>
        </row>
        <row r="1234">
          <cell r="D1234">
            <v>0</v>
          </cell>
          <cell r="H1234">
            <v>0</v>
          </cell>
          <cell r="J1234">
            <v>0</v>
          </cell>
        </row>
        <row r="1235">
          <cell r="D1235">
            <v>0</v>
          </cell>
          <cell r="H1235">
            <v>0</v>
          </cell>
          <cell r="J1235">
            <v>0</v>
          </cell>
        </row>
        <row r="1236">
          <cell r="D1236">
            <v>0</v>
          </cell>
          <cell r="H1236">
            <v>0</v>
          </cell>
          <cell r="J1236">
            <v>0</v>
          </cell>
        </row>
        <row r="1237">
          <cell r="D1237">
            <v>0</v>
          </cell>
          <cell r="H1237">
            <v>0</v>
          </cell>
          <cell r="J1237">
            <v>0</v>
          </cell>
        </row>
        <row r="1238">
          <cell r="C1238" t="str">
            <v>OBSERVAÇÕES:</v>
          </cell>
          <cell r="F1238" t="str">
            <v>CUSTO ATIVIDADES AUXILIARES - (F)</v>
          </cell>
          <cell r="J1238">
            <v>0</v>
          </cell>
        </row>
        <row r="1239">
          <cell r="F1239" t="str">
            <v>CUSTO UNITÁRIO DIRETO TOTAL</v>
          </cell>
          <cell r="J1239">
            <v>159.6</v>
          </cell>
        </row>
        <row r="1240">
          <cell r="F1240" t="str">
            <v xml:space="preserve">BONIFICAÇÃO </v>
          </cell>
          <cell r="H1240">
            <v>0</v>
          </cell>
          <cell r="J1240">
            <v>0</v>
          </cell>
        </row>
        <row r="1241">
          <cell r="F1241" t="str">
            <v>PREÇO UNITÁRIO  TOTAL</v>
          </cell>
          <cell r="J1241">
            <v>159.6</v>
          </cell>
        </row>
        <row r="1245">
          <cell r="A1245" t="str">
            <v>1 A 01 407 52</v>
          </cell>
          <cell r="C1245" t="str">
            <v>SERVIÇO:</v>
          </cell>
          <cell r="D1245" t="str">
            <v xml:space="preserve">Concreto estrutural fck=30 MPa-controle razoável uso geral confecção e lanç. AC/BC </v>
          </cell>
          <cell r="F1245" t="str">
            <v>PRODUÇÃO DA EQUIPE - (C):</v>
          </cell>
          <cell r="J1245">
            <v>1.5</v>
          </cell>
          <cell r="K1245" t="str">
            <v>m³</v>
          </cell>
          <cell r="M1245">
            <v>437.18</v>
          </cell>
        </row>
        <row r="1246">
          <cell r="F1246" t="str">
            <v>UNITÁRIO</v>
          </cell>
          <cell r="H1246" t="str">
            <v>C. OPERACIONAL</v>
          </cell>
        </row>
        <row r="1247">
          <cell r="C1247" t="str">
            <v>ÍTEM</v>
          </cell>
          <cell r="D1247" t="str">
            <v>E Q U I P A M E N T O</v>
          </cell>
          <cell r="E1247" t="str">
            <v>QUANT.</v>
          </cell>
          <cell r="F1247" t="str">
            <v>PROD</v>
          </cell>
          <cell r="G1247" t="str">
            <v>IMPROD</v>
          </cell>
          <cell r="H1247" t="str">
            <v>PROD</v>
          </cell>
          <cell r="I1247" t="str">
            <v>IMPROD</v>
          </cell>
          <cell r="J1247" t="str">
            <v>CUSTO HORÁRIO</v>
          </cell>
        </row>
        <row r="1248">
          <cell r="C1248" t="str">
            <v>E404</v>
          </cell>
          <cell r="D1248" t="str">
            <v>(*) Caminhão Basculante : Mercedes Benz : 2423K -  10 m3 - 15 t</v>
          </cell>
          <cell r="E1248">
            <v>0.02</v>
          </cell>
          <cell r="F1248">
            <v>1</v>
          </cell>
          <cell r="G1248">
            <v>0</v>
          </cell>
          <cell r="H1248">
            <v>121.69</v>
          </cell>
          <cell r="I1248">
            <v>20.47</v>
          </cell>
          <cell r="J1248">
            <v>2.4300000000000002</v>
          </cell>
        </row>
        <row r="1249">
          <cell r="C1249" t="str">
            <v>E402</v>
          </cell>
          <cell r="D1249" t="str">
            <v>(*) Caminhão Carroceria : Mercedes Benz : 2423K -  de madeira 15 t</v>
          </cell>
          <cell r="E1249">
            <v>0.09</v>
          </cell>
          <cell r="F1249">
            <v>1</v>
          </cell>
          <cell r="G1249">
            <v>0</v>
          </cell>
          <cell r="H1249">
            <v>117.18</v>
          </cell>
          <cell r="I1249">
            <v>20.47</v>
          </cell>
          <cell r="J1249">
            <v>10.54</v>
          </cell>
        </row>
        <row r="1250">
          <cell r="C1250" t="str">
            <v>E306</v>
          </cell>
          <cell r="D1250" t="str">
            <v xml:space="preserve">(*) Vibrador de Concreto : Diversos : VIP45/MT2 -  de imersão </v>
          </cell>
          <cell r="E1250">
            <v>2</v>
          </cell>
          <cell r="F1250">
            <v>1</v>
          </cell>
          <cell r="G1250">
            <v>0</v>
          </cell>
          <cell r="H1250">
            <v>16.45</v>
          </cell>
          <cell r="I1250">
            <v>15.35</v>
          </cell>
          <cell r="J1250">
            <v>32.9</v>
          </cell>
        </row>
        <row r="1251">
          <cell r="C1251" t="str">
            <v>E302</v>
          </cell>
          <cell r="D1251" t="str">
            <v xml:space="preserve">Betoneira : Penedo :  -  320 l </v>
          </cell>
          <cell r="E1251">
            <v>1</v>
          </cell>
          <cell r="F1251">
            <v>1</v>
          </cell>
          <cell r="G1251">
            <v>0</v>
          </cell>
          <cell r="H1251">
            <v>19.38</v>
          </cell>
          <cell r="I1251">
            <v>17.27</v>
          </cell>
          <cell r="J1251">
            <v>19.38</v>
          </cell>
        </row>
        <row r="1252">
          <cell r="C1252" t="str">
            <v>E509</v>
          </cell>
          <cell r="D1252" t="str">
            <v>Grupo Gerador : Heimer : GEHMI-40 - 32,0  KVA</v>
          </cell>
          <cell r="E1252">
            <v>1</v>
          </cell>
          <cell r="F1252">
            <v>1</v>
          </cell>
          <cell r="G1252">
            <v>0</v>
          </cell>
          <cell r="H1252">
            <v>32.17</v>
          </cell>
          <cell r="I1252">
            <v>17.27</v>
          </cell>
          <cell r="J1252">
            <v>32.17</v>
          </cell>
        </row>
        <row r="1253">
          <cell r="C1253" t="str">
            <v>E304</v>
          </cell>
          <cell r="D1253" t="str">
            <v xml:space="preserve">Transportador Manual : AJS :  -  carrinho de mão 80 l </v>
          </cell>
          <cell r="E1253">
            <v>3</v>
          </cell>
          <cell r="F1253">
            <v>0.69</v>
          </cell>
          <cell r="G1253">
            <v>0.31</v>
          </cell>
          <cell r="H1253">
            <v>0.13</v>
          </cell>
          <cell r="I1253">
            <v>0</v>
          </cell>
          <cell r="J1253">
            <v>0.26</v>
          </cell>
        </row>
        <row r="1254">
          <cell r="F1254" t="str">
            <v>CUSTO HORÁRIO DO EQUIPAMENTO - (A)</v>
          </cell>
          <cell r="J1254">
            <v>97.68</v>
          </cell>
        </row>
        <row r="1255">
          <cell r="C1255" t="str">
            <v>ÍTEM</v>
          </cell>
          <cell r="D1255" t="str">
            <v>M Ã O    D E   O B R A</v>
          </cell>
          <cell r="E1255" t="str">
            <v>QUANT.</v>
          </cell>
          <cell r="F1255" t="str">
            <v>SALÁRIO HORA</v>
          </cell>
          <cell r="J1255" t="str">
            <v>CUSTO HORÁRIO</v>
          </cell>
        </row>
        <row r="1256">
          <cell r="C1256" t="str">
            <v>T604</v>
          </cell>
          <cell r="D1256" t="str">
            <v>Pedreiro</v>
          </cell>
          <cell r="E1256">
            <v>1</v>
          </cell>
          <cell r="F1256">
            <v>9.44</v>
          </cell>
          <cell r="G1256" t="e">
            <v>#N/A</v>
          </cell>
          <cell r="H1256" t="e">
            <v>#N/A</v>
          </cell>
          <cell r="I1256" t="e">
            <v>#N/A</v>
          </cell>
          <cell r="J1256">
            <v>9.44</v>
          </cell>
        </row>
        <row r="1257">
          <cell r="C1257" t="str">
            <v>T701</v>
          </cell>
          <cell r="D1257" t="str">
            <v>Servente</v>
          </cell>
          <cell r="E1257">
            <v>14</v>
          </cell>
          <cell r="F1257">
            <v>6.99</v>
          </cell>
          <cell r="G1257" t="e">
            <v>#N/A</v>
          </cell>
          <cell r="H1257" t="e">
            <v>#N/A</v>
          </cell>
          <cell r="I1257" t="e">
            <v>#N/A</v>
          </cell>
          <cell r="J1257">
            <v>97.86</v>
          </cell>
        </row>
        <row r="1258">
          <cell r="D1258">
            <v>0</v>
          </cell>
          <cell r="F1258">
            <v>0</v>
          </cell>
          <cell r="G1258">
            <v>0</v>
          </cell>
          <cell r="H1258">
            <v>0</v>
          </cell>
          <cell r="I1258">
            <v>0</v>
          </cell>
          <cell r="J1258">
            <v>0</v>
          </cell>
        </row>
        <row r="1259">
          <cell r="D1259">
            <v>0</v>
          </cell>
          <cell r="F1259">
            <v>0</v>
          </cell>
          <cell r="G1259">
            <v>0</v>
          </cell>
          <cell r="H1259">
            <v>0</v>
          </cell>
          <cell r="I1259">
            <v>0</v>
          </cell>
          <cell r="J1259">
            <v>0</v>
          </cell>
        </row>
        <row r="1260">
          <cell r="D1260">
            <v>0</v>
          </cell>
          <cell r="F1260">
            <v>0</v>
          </cell>
          <cell r="G1260">
            <v>0</v>
          </cell>
          <cell r="H1260">
            <v>0</v>
          </cell>
          <cell r="I1260">
            <v>0</v>
          </cell>
          <cell r="J1260">
            <v>0</v>
          </cell>
        </row>
        <row r="1261">
          <cell r="F1261" t="str">
            <v>CUSTO HORÁRIO DE MÃO DE OBRA - (B)</v>
          </cell>
          <cell r="J1261">
            <v>107.3</v>
          </cell>
        </row>
        <row r="1262">
          <cell r="F1262" t="str">
            <v>FERRAMENTAS</v>
          </cell>
          <cell r="H1262">
            <v>0.05</v>
          </cell>
          <cell r="J1262">
            <v>5.36</v>
          </cell>
        </row>
        <row r="1263">
          <cell r="F1263" t="str">
            <v>CUSTO HORÁRIO TOTAL - (A + B)</v>
          </cell>
          <cell r="J1263">
            <v>210.34</v>
          </cell>
        </row>
        <row r="1264">
          <cell r="F1264" t="str">
            <v>CUSTO UNITÁRIO DE EXECUÇÃO - (D)</v>
          </cell>
          <cell r="J1264">
            <v>140.22</v>
          </cell>
        </row>
        <row r="1265">
          <cell r="C1265" t="str">
            <v>ÍTEM</v>
          </cell>
          <cell r="D1265" t="str">
            <v>M A T E R I A L</v>
          </cell>
          <cell r="E1265" t="str">
            <v>UNID</v>
          </cell>
          <cell r="F1265" t="str">
            <v>CONSUMO</v>
          </cell>
          <cell r="H1265" t="str">
            <v xml:space="preserve"> PREÇO UNITÁRIO</v>
          </cell>
          <cell r="J1265" t="str">
            <v>CUSTO UNITÁRIO</v>
          </cell>
        </row>
        <row r="1266">
          <cell r="C1266">
            <v>10322</v>
          </cell>
          <cell r="D1266" t="str">
            <v xml:space="preserve">Areia comercial  DMT ate 50 km </v>
          </cell>
          <cell r="E1266" t="str">
            <v>m³</v>
          </cell>
          <cell r="F1266">
            <v>0.51600000000000001</v>
          </cell>
          <cell r="H1266">
            <v>52.5</v>
          </cell>
          <cell r="I1266">
            <v>0</v>
          </cell>
          <cell r="J1266">
            <v>27.09</v>
          </cell>
        </row>
        <row r="1267">
          <cell r="C1267">
            <v>10323</v>
          </cell>
          <cell r="D1267" t="str">
            <v>Brita Comercial DMT até 50 km</v>
          </cell>
          <cell r="E1267" t="str">
            <v>m³</v>
          </cell>
          <cell r="F1267">
            <v>0.74</v>
          </cell>
          <cell r="H1267">
            <v>72.8</v>
          </cell>
          <cell r="I1267">
            <v>0</v>
          </cell>
          <cell r="J1267">
            <v>53.87</v>
          </cell>
        </row>
        <row r="1268">
          <cell r="C1268" t="str">
            <v>M202</v>
          </cell>
          <cell r="D1268" t="str">
            <v>Cimento portland CP II-32</v>
          </cell>
          <cell r="E1268" t="str">
            <v>kg</v>
          </cell>
          <cell r="F1268">
            <v>480</v>
          </cell>
          <cell r="H1268">
            <v>0.45</v>
          </cell>
          <cell r="I1268">
            <v>0</v>
          </cell>
          <cell r="J1268">
            <v>216</v>
          </cell>
        </row>
        <row r="1269">
          <cell r="D1269">
            <v>0</v>
          </cell>
          <cell r="E1269">
            <v>0</v>
          </cell>
          <cell r="H1269">
            <v>0</v>
          </cell>
          <cell r="I1269">
            <v>0</v>
          </cell>
          <cell r="J1269">
            <v>0</v>
          </cell>
        </row>
        <row r="1270">
          <cell r="D1270">
            <v>0</v>
          </cell>
          <cell r="E1270">
            <v>0</v>
          </cell>
          <cell r="H1270">
            <v>0</v>
          </cell>
          <cell r="I1270">
            <v>0</v>
          </cell>
          <cell r="J1270">
            <v>0</v>
          </cell>
        </row>
        <row r="1271">
          <cell r="F1271" t="str">
            <v>CUSTO TOTAL DE MATERIAL - (E)</v>
          </cell>
          <cell r="J1271">
            <v>296.95999999999998</v>
          </cell>
        </row>
        <row r="1272">
          <cell r="C1272" t="str">
            <v>CODIGO</v>
          </cell>
          <cell r="D1272" t="str">
            <v>ATIVIDADES AUXILIARES</v>
          </cell>
          <cell r="E1272" t="str">
            <v>UND</v>
          </cell>
          <cell r="F1272" t="str">
            <v>CONSUMO</v>
          </cell>
          <cell r="H1272" t="str">
            <v>CUSTO UNITÁRIO</v>
          </cell>
          <cell r="J1272" t="str">
            <v>CUSTO UNITÁRIO</v>
          </cell>
        </row>
        <row r="1273">
          <cell r="D1273">
            <v>0</v>
          </cell>
          <cell r="E1273">
            <v>0</v>
          </cell>
          <cell r="H1273">
            <v>0</v>
          </cell>
          <cell r="J1273">
            <v>0</v>
          </cell>
        </row>
        <row r="1274">
          <cell r="D1274">
            <v>0</v>
          </cell>
          <cell r="H1274">
            <v>0</v>
          </cell>
          <cell r="J1274">
            <v>0</v>
          </cell>
        </row>
        <row r="1275">
          <cell r="D1275">
            <v>0</v>
          </cell>
          <cell r="H1275">
            <v>0</v>
          </cell>
          <cell r="J1275">
            <v>0</v>
          </cell>
        </row>
        <row r="1276">
          <cell r="D1276">
            <v>0</v>
          </cell>
          <cell r="H1276">
            <v>0</v>
          </cell>
          <cell r="J1276">
            <v>0</v>
          </cell>
        </row>
        <row r="1277">
          <cell r="D1277">
            <v>0</v>
          </cell>
          <cell r="H1277">
            <v>0</v>
          </cell>
          <cell r="J1277">
            <v>0</v>
          </cell>
        </row>
        <row r="1278">
          <cell r="C1278" t="str">
            <v>OBSERVAÇÕES:</v>
          </cell>
          <cell r="F1278" t="str">
            <v>CUSTO ATIVIDADES AUXILIARES - (F)</v>
          </cell>
          <cell r="J1278">
            <v>0</v>
          </cell>
        </row>
        <row r="1279">
          <cell r="F1279" t="str">
            <v>CUSTO UNITÁRIO DIRETO TOTAL</v>
          </cell>
          <cell r="J1279">
            <v>437.18</v>
          </cell>
        </row>
        <row r="1280">
          <cell r="F1280" t="str">
            <v xml:space="preserve">BONIFICAÇÃO </v>
          </cell>
          <cell r="H1280">
            <v>0</v>
          </cell>
          <cell r="J1280">
            <v>0</v>
          </cell>
        </row>
        <row r="1281">
          <cell r="F1281" t="str">
            <v>PREÇO UNITÁRIO  TOTAL</v>
          </cell>
          <cell r="J1281">
            <v>437.18</v>
          </cell>
        </row>
        <row r="1285">
          <cell r="A1285" t="str">
            <v>1 A 01 410 51</v>
          </cell>
          <cell r="C1285" t="str">
            <v>SERVIÇO:</v>
          </cell>
          <cell r="D1285" t="str">
            <v>Concreto fck=10MPa controle razoável uso geral confecção e lançamento AC/BC</v>
          </cell>
          <cell r="F1285" t="str">
            <v>PRODUÇÃO DA EQUIPE - (C):</v>
          </cell>
          <cell r="J1285">
            <v>2.5</v>
          </cell>
          <cell r="K1285" t="str">
            <v>m³</v>
          </cell>
          <cell r="M1285" t="e">
            <v>#N/A</v>
          </cell>
        </row>
        <row r="1286">
          <cell r="F1286" t="str">
            <v>UNITÁRIO</v>
          </cell>
          <cell r="H1286" t="str">
            <v>C. OPERACIONAL</v>
          </cell>
        </row>
        <row r="1287">
          <cell r="C1287" t="str">
            <v>ÍTEM</v>
          </cell>
          <cell r="D1287" t="str">
            <v>E Q U I P A M E N T O</v>
          </cell>
          <cell r="E1287" t="str">
            <v>QUANT.</v>
          </cell>
          <cell r="F1287" t="str">
            <v>PROD</v>
          </cell>
          <cell r="G1287" t="str">
            <v>IMPROD</v>
          </cell>
          <cell r="H1287" t="str">
            <v>PROD</v>
          </cell>
          <cell r="I1287" t="str">
            <v>IMPROD</v>
          </cell>
          <cell r="J1287" t="str">
            <v>CUSTO HORÁRIO</v>
          </cell>
        </row>
        <row r="1288">
          <cell r="C1288" t="str">
            <v>E306</v>
          </cell>
          <cell r="D1288" t="str">
            <v xml:space="preserve">(*) Vibrador de Concreto : Diversos : VIP45/MT2 -  de imersão </v>
          </cell>
          <cell r="E1288">
            <v>2</v>
          </cell>
          <cell r="F1288">
            <v>1</v>
          </cell>
          <cell r="G1288">
            <v>0</v>
          </cell>
          <cell r="H1288">
            <v>16.45</v>
          </cell>
          <cell r="I1288">
            <v>15.35</v>
          </cell>
          <cell r="J1288">
            <v>32.9</v>
          </cell>
        </row>
        <row r="1289">
          <cell r="C1289" t="str">
            <v>E302</v>
          </cell>
          <cell r="D1289" t="str">
            <v xml:space="preserve">Betoneira : Penedo :  -  320 l </v>
          </cell>
          <cell r="E1289">
            <v>1</v>
          </cell>
          <cell r="F1289">
            <v>1</v>
          </cell>
          <cell r="G1289">
            <v>0</v>
          </cell>
          <cell r="H1289">
            <v>19.38</v>
          </cell>
          <cell r="I1289">
            <v>17.27</v>
          </cell>
          <cell r="J1289">
            <v>19.38</v>
          </cell>
        </row>
        <row r="1290">
          <cell r="C1290" t="str">
            <v>E509</v>
          </cell>
          <cell r="D1290" t="str">
            <v>Grupo Gerador : Heimer : GEHMI-40 - 32,0  KVA</v>
          </cell>
          <cell r="E1290">
            <v>1</v>
          </cell>
          <cell r="F1290">
            <v>1</v>
          </cell>
          <cell r="G1290">
            <v>0</v>
          </cell>
          <cell r="H1290">
            <v>32.17</v>
          </cell>
          <cell r="I1290">
            <v>17.27</v>
          </cell>
          <cell r="J1290">
            <v>32.17</v>
          </cell>
        </row>
        <row r="1291">
          <cell r="C1291" t="str">
            <v>E304</v>
          </cell>
          <cell r="D1291" t="str">
            <v xml:space="preserve">Transportador Manual : AJS :  -  carrinho de mão 80 l </v>
          </cell>
          <cell r="E1291">
            <v>3</v>
          </cell>
          <cell r="F1291">
            <v>0.69</v>
          </cell>
          <cell r="G1291">
            <v>0.31</v>
          </cell>
          <cell r="H1291">
            <v>0.13</v>
          </cell>
          <cell r="I1291">
            <v>0</v>
          </cell>
          <cell r="J1291">
            <v>0.26</v>
          </cell>
        </row>
        <row r="1292">
          <cell r="D1292">
            <v>0</v>
          </cell>
          <cell r="G1292">
            <v>0</v>
          </cell>
          <cell r="H1292">
            <v>0</v>
          </cell>
          <cell r="I1292">
            <v>0</v>
          </cell>
          <cell r="J1292">
            <v>0</v>
          </cell>
        </row>
        <row r="1293">
          <cell r="D1293">
            <v>0</v>
          </cell>
          <cell r="G1293">
            <v>0</v>
          </cell>
          <cell r="H1293">
            <v>0</v>
          </cell>
          <cell r="I1293">
            <v>0</v>
          </cell>
          <cell r="J1293">
            <v>0</v>
          </cell>
        </row>
        <row r="1294">
          <cell r="D1294">
            <v>0</v>
          </cell>
          <cell r="G1294">
            <v>0</v>
          </cell>
          <cell r="H1294">
            <v>0</v>
          </cell>
          <cell r="I1294">
            <v>0</v>
          </cell>
          <cell r="J1294">
            <v>0</v>
          </cell>
        </row>
        <row r="1295">
          <cell r="F1295" t="str">
            <v>CUSTO HORÁRIO DO EQUIPAMENTO - (A)</v>
          </cell>
          <cell r="J1295">
            <v>84.71</v>
          </cell>
        </row>
        <row r="1296">
          <cell r="C1296" t="str">
            <v>ÍTEM</v>
          </cell>
          <cell r="D1296" t="str">
            <v>M Ã O    D E   O B R A</v>
          </cell>
          <cell r="E1296" t="str">
            <v>QUANT.</v>
          </cell>
          <cell r="F1296" t="str">
            <v>SALÁRIO HORA</v>
          </cell>
          <cell r="J1296" t="str">
            <v>CUSTO HORÁRIO</v>
          </cell>
        </row>
        <row r="1297">
          <cell r="C1297" t="str">
            <v>T604</v>
          </cell>
          <cell r="D1297" t="str">
            <v>Pedreiro</v>
          </cell>
          <cell r="E1297">
            <v>1</v>
          </cell>
          <cell r="F1297">
            <v>9.44</v>
          </cell>
          <cell r="G1297" t="e">
            <v>#N/A</v>
          </cell>
          <cell r="H1297" t="e">
            <v>#N/A</v>
          </cell>
          <cell r="I1297" t="e">
            <v>#N/A</v>
          </cell>
          <cell r="J1297">
            <v>9.44</v>
          </cell>
        </row>
        <row r="1298">
          <cell r="C1298" t="str">
            <v>T701</v>
          </cell>
          <cell r="D1298" t="str">
            <v>Servente</v>
          </cell>
          <cell r="E1298">
            <v>14</v>
          </cell>
          <cell r="F1298">
            <v>6.99</v>
          </cell>
          <cell r="G1298" t="e">
            <v>#N/A</v>
          </cell>
          <cell r="H1298" t="e">
            <v>#N/A</v>
          </cell>
          <cell r="I1298" t="e">
            <v>#N/A</v>
          </cell>
          <cell r="J1298">
            <v>97.86</v>
          </cell>
        </row>
        <row r="1299">
          <cell r="D1299">
            <v>0</v>
          </cell>
          <cell r="F1299">
            <v>0</v>
          </cell>
          <cell r="G1299">
            <v>0</v>
          </cell>
          <cell r="H1299">
            <v>0</v>
          </cell>
          <cell r="I1299">
            <v>0</v>
          </cell>
          <cell r="J1299">
            <v>0</v>
          </cell>
        </row>
        <row r="1300">
          <cell r="D1300">
            <v>0</v>
          </cell>
          <cell r="F1300">
            <v>0</v>
          </cell>
          <cell r="G1300">
            <v>0</v>
          </cell>
          <cell r="H1300">
            <v>0</v>
          </cell>
          <cell r="I1300">
            <v>0</v>
          </cell>
          <cell r="J1300">
            <v>0</v>
          </cell>
        </row>
        <row r="1301">
          <cell r="D1301">
            <v>0</v>
          </cell>
          <cell r="F1301">
            <v>0</v>
          </cell>
          <cell r="G1301">
            <v>0</v>
          </cell>
          <cell r="H1301">
            <v>0</v>
          </cell>
          <cell r="I1301">
            <v>0</v>
          </cell>
          <cell r="J1301">
            <v>0</v>
          </cell>
        </row>
        <row r="1302">
          <cell r="F1302" t="str">
            <v>CUSTO HORÁRIO DE MÃO DE OBRA - (B)</v>
          </cell>
          <cell r="J1302">
            <v>107.3</v>
          </cell>
        </row>
        <row r="1303">
          <cell r="F1303" t="str">
            <v>FERRAMENTAS</v>
          </cell>
          <cell r="H1303">
            <v>0.2051</v>
          </cell>
          <cell r="J1303">
            <v>22</v>
          </cell>
        </row>
        <row r="1304">
          <cell r="F1304" t="str">
            <v>CUSTO HORÁRIO TOTAL - (A + B)</v>
          </cell>
          <cell r="J1304">
            <v>214.01</v>
          </cell>
        </row>
        <row r="1305">
          <cell r="F1305" t="str">
            <v>CUSTO UNITÁRIO DE EXECUÇÃO - (D)</v>
          </cell>
          <cell r="J1305">
            <v>85.6</v>
          </cell>
        </row>
        <row r="1306">
          <cell r="C1306" t="str">
            <v>ÍTEM</v>
          </cell>
          <cell r="D1306" t="str">
            <v>M A T E R I A L</v>
          </cell>
          <cell r="E1306" t="str">
            <v>UNID</v>
          </cell>
          <cell r="F1306" t="str">
            <v>CONSUMO</v>
          </cell>
          <cell r="H1306" t="str">
            <v xml:space="preserve"> PREÇO UNITÁRIO</v>
          </cell>
          <cell r="J1306" t="str">
            <v>CUSTO UNITÁRIO</v>
          </cell>
        </row>
        <row r="1307">
          <cell r="C1307" t="str">
            <v>M202</v>
          </cell>
          <cell r="D1307" t="str">
            <v>Cimento portland CP II-32</v>
          </cell>
          <cell r="E1307" t="str">
            <v>kg</v>
          </cell>
          <cell r="F1307">
            <v>230</v>
          </cell>
          <cell r="H1307">
            <v>0.45</v>
          </cell>
          <cell r="J1307">
            <v>103.5</v>
          </cell>
        </row>
        <row r="1308">
          <cell r="C1308" t="str">
            <v>M704</v>
          </cell>
          <cell r="D1308" t="str">
            <v>Areia lavada comercial DMT até 50 km</v>
          </cell>
          <cell r="E1308" t="str">
            <v>m3</v>
          </cell>
          <cell r="F1308">
            <v>0.74</v>
          </cell>
          <cell r="J1308">
            <v>0</v>
          </cell>
        </row>
        <row r="1309">
          <cell r="D1309">
            <v>0</v>
          </cell>
          <cell r="E1309">
            <v>0</v>
          </cell>
          <cell r="J1309">
            <v>0</v>
          </cell>
        </row>
        <row r="1310">
          <cell r="D1310">
            <v>0</v>
          </cell>
          <cell r="E1310">
            <v>0</v>
          </cell>
          <cell r="J1310">
            <v>0</v>
          </cell>
        </row>
        <row r="1311">
          <cell r="F1311" t="str">
            <v>CUSTO TOTAL DE MATERIAL - (E)</v>
          </cell>
          <cell r="J1311">
            <v>103.5</v>
          </cell>
        </row>
        <row r="1312">
          <cell r="C1312" t="str">
            <v>CODIGO</v>
          </cell>
          <cell r="D1312" t="str">
            <v>ATIVIDADES AUXILIARES</v>
          </cell>
          <cell r="E1312" t="str">
            <v>UND</v>
          </cell>
          <cell r="F1312" t="str">
            <v>QUANTIDADE</v>
          </cell>
          <cell r="H1312" t="str">
            <v>CUSTO UNITÁRIO</v>
          </cell>
          <cell r="J1312" t="str">
            <v>CUSTO UNITÁRIO</v>
          </cell>
        </row>
        <row r="1313">
          <cell r="C1313" t="str">
            <v>1 A 00 717 00</v>
          </cell>
          <cell r="D1313" t="e">
            <v>#N/A</v>
          </cell>
          <cell r="E1313" t="e">
            <v>#N/A</v>
          </cell>
          <cell r="F1313">
            <v>0.74</v>
          </cell>
          <cell r="H1313" t="e">
            <v>#N/A</v>
          </cell>
          <cell r="J1313" t="e">
            <v>#N/A</v>
          </cell>
        </row>
        <row r="1314">
          <cell r="D1314">
            <v>0</v>
          </cell>
          <cell r="E1314">
            <v>0</v>
          </cell>
          <cell r="H1314">
            <v>0</v>
          </cell>
          <cell r="J1314">
            <v>0</v>
          </cell>
        </row>
        <row r="1315">
          <cell r="D1315">
            <v>0</v>
          </cell>
          <cell r="E1315">
            <v>0</v>
          </cell>
          <cell r="H1315">
            <v>0</v>
          </cell>
          <cell r="J1315">
            <v>0</v>
          </cell>
        </row>
        <row r="1316">
          <cell r="D1316">
            <v>0</v>
          </cell>
          <cell r="E1316">
            <v>0</v>
          </cell>
          <cell r="H1316">
            <v>0</v>
          </cell>
          <cell r="J1316">
            <v>0</v>
          </cell>
        </row>
        <row r="1317">
          <cell r="D1317">
            <v>0</v>
          </cell>
          <cell r="H1317">
            <v>0</v>
          </cell>
          <cell r="J1317">
            <v>0</v>
          </cell>
        </row>
        <row r="1318">
          <cell r="C1318" t="str">
            <v>OBSERVAÇÕES:</v>
          </cell>
          <cell r="F1318" t="str">
            <v>CUSTO ATIVIDADES AUXILIARES - (F)</v>
          </cell>
          <cell r="J1318" t="e">
            <v>#N/A</v>
          </cell>
        </row>
        <row r="1319">
          <cell r="F1319" t="str">
            <v>CUSTO UNITÁRIO DIRETO TOTAL</v>
          </cell>
          <cell r="J1319" t="e">
            <v>#N/A</v>
          </cell>
        </row>
        <row r="1320">
          <cell r="F1320" t="str">
            <v xml:space="preserve">BONIFICAÇÃO </v>
          </cell>
          <cell r="H1320">
            <v>0</v>
          </cell>
          <cell r="J1320" t="e">
            <v>#N/A</v>
          </cell>
        </row>
        <row r="1321">
          <cell r="F1321" t="str">
            <v>PREÇO UNITÁRIO  TOTAL</v>
          </cell>
          <cell r="J1321" t="e">
            <v>#N/A</v>
          </cell>
        </row>
        <row r="1325">
          <cell r="A1325" t="str">
            <v>1 A 01 412 01</v>
          </cell>
          <cell r="C1325" t="str">
            <v>SERVIÇO:</v>
          </cell>
          <cell r="D1325" t="str">
            <v>Concreto fck=12 MPa contr. razoável uso geral conf. e lanç.(brita prod. e areia estr.)</v>
          </cell>
          <cell r="F1325" t="str">
            <v>PRODUÇÃO DA EQUIPE - (C):</v>
          </cell>
          <cell r="J1325">
            <v>2.5</v>
          </cell>
          <cell r="K1325" t="str">
            <v>m³</v>
          </cell>
          <cell r="M1325">
            <v>251.52</v>
          </cell>
        </row>
        <row r="1326">
          <cell r="F1326" t="str">
            <v>UNITÁRIO</v>
          </cell>
          <cell r="H1326" t="str">
            <v>C. OPERACIONAL</v>
          </cell>
        </row>
        <row r="1327">
          <cell r="C1327" t="str">
            <v>ÍTEM</v>
          </cell>
          <cell r="D1327" t="str">
            <v>E Q U I P A M E N T O</v>
          </cell>
          <cell r="E1327" t="str">
            <v>QUANT.</v>
          </cell>
          <cell r="F1327" t="str">
            <v>PROD</v>
          </cell>
          <cell r="G1327" t="str">
            <v>IMPROD</v>
          </cell>
          <cell r="H1327" t="str">
            <v>PROD</v>
          </cell>
          <cell r="I1327" t="str">
            <v>IMPROD</v>
          </cell>
          <cell r="J1327" t="str">
            <v>CUSTO HORÁRIO</v>
          </cell>
        </row>
        <row r="1328">
          <cell r="C1328" t="str">
            <v>E302</v>
          </cell>
          <cell r="D1328" t="str">
            <v xml:space="preserve">Betoneira : Penedo :  -  320 l </v>
          </cell>
          <cell r="E1328">
            <v>1</v>
          </cell>
          <cell r="F1328">
            <v>1</v>
          </cell>
          <cell r="G1328">
            <v>0</v>
          </cell>
          <cell r="H1328">
            <v>19.38</v>
          </cell>
          <cell r="I1328">
            <v>17.27</v>
          </cell>
          <cell r="J1328">
            <v>19.38</v>
          </cell>
        </row>
        <row r="1329">
          <cell r="C1329" t="str">
            <v>E304</v>
          </cell>
          <cell r="D1329" t="str">
            <v xml:space="preserve">Transportador Manual : AJS :  -  carrinho de mão 80 l </v>
          </cell>
          <cell r="E1329">
            <v>3</v>
          </cell>
          <cell r="F1329">
            <v>0.69</v>
          </cell>
          <cell r="G1329">
            <v>0.31</v>
          </cell>
          <cell r="H1329">
            <v>0.13</v>
          </cell>
          <cell r="I1329">
            <v>0</v>
          </cell>
          <cell r="J1329">
            <v>0.26</v>
          </cell>
        </row>
        <row r="1330">
          <cell r="C1330" t="str">
            <v>E306</v>
          </cell>
          <cell r="D1330" t="str">
            <v xml:space="preserve">(*) Vibrador de Concreto : Diversos : VIP45/MT2 -  de imersão </v>
          </cell>
          <cell r="E1330">
            <v>2</v>
          </cell>
          <cell r="F1330">
            <v>1</v>
          </cell>
          <cell r="G1330">
            <v>0</v>
          </cell>
          <cell r="H1330">
            <v>16.45</v>
          </cell>
          <cell r="I1330">
            <v>15.35</v>
          </cell>
          <cell r="J1330">
            <v>32.9</v>
          </cell>
        </row>
        <row r="1331">
          <cell r="C1331" t="str">
            <v>E509</v>
          </cell>
          <cell r="D1331" t="str">
            <v>Grupo Gerador : Heimer : GEHMI-40 - 32,0  KVA</v>
          </cell>
          <cell r="E1331">
            <v>1</v>
          </cell>
          <cell r="F1331">
            <v>1</v>
          </cell>
          <cell r="G1331">
            <v>0</v>
          </cell>
          <cell r="H1331">
            <v>32.17</v>
          </cell>
          <cell r="I1331">
            <v>17.27</v>
          </cell>
          <cell r="J1331">
            <v>32.17</v>
          </cell>
        </row>
        <row r="1332">
          <cell r="D1332">
            <v>0</v>
          </cell>
          <cell r="G1332">
            <v>0</v>
          </cell>
          <cell r="H1332">
            <v>0</v>
          </cell>
          <cell r="I1332">
            <v>0</v>
          </cell>
          <cell r="J1332">
            <v>0</v>
          </cell>
        </row>
        <row r="1333">
          <cell r="D1333">
            <v>0</v>
          </cell>
          <cell r="G1333">
            <v>0</v>
          </cell>
          <cell r="H1333">
            <v>0</v>
          </cell>
          <cell r="I1333">
            <v>0</v>
          </cell>
          <cell r="J1333">
            <v>0</v>
          </cell>
        </row>
        <row r="1334">
          <cell r="F1334" t="str">
            <v>CUSTO HORÁRIO DO EQUIPAMENTO - (A)</v>
          </cell>
          <cell r="J1334">
            <v>84.71</v>
          </cell>
        </row>
        <row r="1335">
          <cell r="C1335" t="str">
            <v>ÍTEM</v>
          </cell>
          <cell r="D1335" t="str">
            <v>M Ã O    D E   O B R A</v>
          </cell>
          <cell r="E1335" t="str">
            <v>QUANT.</v>
          </cell>
          <cell r="F1335" t="str">
            <v>SALÁRIO HORA</v>
          </cell>
          <cell r="J1335" t="str">
            <v>CUSTO HORÁRIO</v>
          </cell>
        </row>
        <row r="1336">
          <cell r="C1336" t="str">
            <v>T604</v>
          </cell>
          <cell r="D1336" t="str">
            <v>Pedreiro</v>
          </cell>
          <cell r="E1336">
            <v>1</v>
          </cell>
          <cell r="F1336">
            <v>9.44</v>
          </cell>
          <cell r="G1336" t="e">
            <v>#N/A</v>
          </cell>
          <cell r="H1336" t="e">
            <v>#N/A</v>
          </cell>
          <cell r="I1336" t="e">
            <v>#N/A</v>
          </cell>
          <cell r="J1336">
            <v>9.44</v>
          </cell>
        </row>
        <row r="1337">
          <cell r="C1337" t="str">
            <v>T701</v>
          </cell>
          <cell r="D1337" t="str">
            <v>Servente</v>
          </cell>
          <cell r="E1337">
            <v>14</v>
          </cell>
          <cell r="F1337">
            <v>6.99</v>
          </cell>
          <cell r="G1337" t="e">
            <v>#N/A</v>
          </cell>
          <cell r="H1337" t="e">
            <v>#N/A</v>
          </cell>
          <cell r="I1337" t="e">
            <v>#N/A</v>
          </cell>
          <cell r="J1337">
            <v>97.86</v>
          </cell>
        </row>
        <row r="1338">
          <cell r="D1338">
            <v>0</v>
          </cell>
          <cell r="F1338">
            <v>0</v>
          </cell>
          <cell r="G1338">
            <v>0</v>
          </cell>
          <cell r="H1338">
            <v>0</v>
          </cell>
          <cell r="I1338">
            <v>0</v>
          </cell>
          <cell r="J1338">
            <v>0</v>
          </cell>
        </row>
        <row r="1339">
          <cell r="D1339">
            <v>0</v>
          </cell>
          <cell r="F1339">
            <v>0</v>
          </cell>
          <cell r="G1339">
            <v>0</v>
          </cell>
          <cell r="H1339">
            <v>0</v>
          </cell>
          <cell r="I1339">
            <v>0</v>
          </cell>
          <cell r="J1339">
            <v>0</v>
          </cell>
        </row>
        <row r="1340">
          <cell r="D1340">
            <v>0</v>
          </cell>
          <cell r="F1340">
            <v>0</v>
          </cell>
          <cell r="G1340">
            <v>0</v>
          </cell>
          <cell r="H1340">
            <v>0</v>
          </cell>
          <cell r="I1340">
            <v>0</v>
          </cell>
          <cell r="J1340">
            <v>0</v>
          </cell>
        </row>
        <row r="1341">
          <cell r="F1341" t="str">
            <v>CUSTO HORÁRIO DE MÃO DE OBRA - (B)</v>
          </cell>
          <cell r="J1341">
            <v>107.3</v>
          </cell>
        </row>
        <row r="1342">
          <cell r="F1342" t="str">
            <v>FERRAMENTAS</v>
          </cell>
          <cell r="H1342">
            <v>0.2051</v>
          </cell>
          <cell r="J1342">
            <v>22</v>
          </cell>
        </row>
        <row r="1343">
          <cell r="F1343" t="str">
            <v>CUSTO HORÁRIO TOTAL - (A + B)</v>
          </cell>
          <cell r="J1343">
            <v>214.01</v>
          </cell>
        </row>
        <row r="1344">
          <cell r="F1344" t="str">
            <v>CUSTO UNITÁRIO DE EXECUÇÃO - (D)</v>
          </cell>
          <cell r="J1344">
            <v>85.6</v>
          </cell>
        </row>
        <row r="1345">
          <cell r="C1345" t="str">
            <v>ÍTEM</v>
          </cell>
          <cell r="D1345" t="str">
            <v>M A T E R I A L</v>
          </cell>
          <cell r="E1345" t="str">
            <v>UNID</v>
          </cell>
          <cell r="F1345" t="str">
            <v>CONSUMO</v>
          </cell>
          <cell r="H1345" t="str">
            <v xml:space="preserve"> PREÇO UNITÁRIO</v>
          </cell>
          <cell r="J1345" t="str">
            <v>CUSTO UNITÁRIO</v>
          </cell>
        </row>
        <row r="1346">
          <cell r="C1346" t="str">
            <v>M202</v>
          </cell>
          <cell r="D1346" t="str">
            <v>Cimento portland CP II-32</v>
          </cell>
          <cell r="E1346" t="str">
            <v>kg</v>
          </cell>
          <cell r="F1346">
            <v>314</v>
          </cell>
          <cell r="H1346">
            <v>0.45</v>
          </cell>
          <cell r="I1346" t="e">
            <v>#N/A</v>
          </cell>
          <cell r="J1346">
            <v>141.30000000000001</v>
          </cell>
        </row>
        <row r="1347">
          <cell r="D1347">
            <v>0</v>
          </cell>
          <cell r="E1347">
            <v>0</v>
          </cell>
          <cell r="H1347">
            <v>0</v>
          </cell>
          <cell r="J1347">
            <v>0</v>
          </cell>
        </row>
        <row r="1348">
          <cell r="D1348">
            <v>0</v>
          </cell>
          <cell r="E1348">
            <v>0</v>
          </cell>
          <cell r="H1348">
            <v>0</v>
          </cell>
          <cell r="J1348">
            <v>0</v>
          </cell>
        </row>
        <row r="1349">
          <cell r="D1349">
            <v>0</v>
          </cell>
          <cell r="E1349">
            <v>0</v>
          </cell>
          <cell r="J1349">
            <v>0</v>
          </cell>
        </row>
        <row r="1350">
          <cell r="D1350">
            <v>0</v>
          </cell>
          <cell r="E1350">
            <v>0</v>
          </cell>
          <cell r="J1350">
            <v>0</v>
          </cell>
        </row>
        <row r="1351">
          <cell r="F1351" t="str">
            <v>CUSTO TOTAL DE MATERIAL - (E)</v>
          </cell>
          <cell r="J1351">
            <v>141.30000000000001</v>
          </cell>
        </row>
        <row r="1352">
          <cell r="C1352" t="str">
            <v>CODIGO</v>
          </cell>
          <cell r="D1352" t="str">
            <v>ATIVIDADES AUXILIARES</v>
          </cell>
          <cell r="E1352" t="str">
            <v>UND</v>
          </cell>
          <cell r="F1352" t="str">
            <v>QUANTIDADE</v>
          </cell>
          <cell r="H1352" t="str">
            <v>CUSTO UNITÁRIO</v>
          </cell>
          <cell r="J1352" t="str">
            <v>CUSTO UNITÁRIO</v>
          </cell>
        </row>
        <row r="1353">
          <cell r="C1353" t="str">
            <v>1 A 01 170 01</v>
          </cell>
          <cell r="D1353" t="str">
            <v>Areia extraída com trator e carregadeira</v>
          </cell>
          <cell r="E1353" t="str">
            <v>M³</v>
          </cell>
          <cell r="F1353">
            <v>0.63200000000000001</v>
          </cell>
          <cell r="H1353">
            <v>5.56</v>
          </cell>
          <cell r="J1353">
            <v>3.51</v>
          </cell>
        </row>
        <row r="1354">
          <cell r="C1354" t="str">
            <v>1 A 01 200 01</v>
          </cell>
          <cell r="D1354" t="str">
            <v>Brita produzida em central de britagem de 80 m3/h</v>
          </cell>
          <cell r="E1354" t="str">
            <v>m³</v>
          </cell>
          <cell r="F1354">
            <v>0.74</v>
          </cell>
          <cell r="H1354">
            <v>28.54</v>
          </cell>
          <cell r="J1354">
            <v>21.11</v>
          </cell>
        </row>
        <row r="1355">
          <cell r="D1355">
            <v>0</v>
          </cell>
          <cell r="E1355">
            <v>0</v>
          </cell>
          <cell r="H1355">
            <v>0</v>
          </cell>
          <cell r="J1355">
            <v>0</v>
          </cell>
        </row>
        <row r="1356">
          <cell r="D1356">
            <v>0</v>
          </cell>
          <cell r="E1356">
            <v>0</v>
          </cell>
          <cell r="H1356">
            <v>0</v>
          </cell>
          <cell r="J1356">
            <v>0</v>
          </cell>
        </row>
        <row r="1357">
          <cell r="D1357">
            <v>0</v>
          </cell>
          <cell r="H1357">
            <v>0</v>
          </cell>
          <cell r="J1357">
            <v>0</v>
          </cell>
        </row>
        <row r="1358">
          <cell r="C1358" t="str">
            <v>OBSERVAÇÕES:</v>
          </cell>
          <cell r="F1358" t="str">
            <v>CUSTO UNITÁRIO DE TRANSPORTE - (F)</v>
          </cell>
          <cell r="J1358">
            <v>24.62</v>
          </cell>
        </row>
        <row r="1359">
          <cell r="F1359" t="str">
            <v>CUSTO UNITÁRIO DIRETO TOTAL</v>
          </cell>
          <cell r="J1359">
            <v>251.52</v>
          </cell>
        </row>
        <row r="1360">
          <cell r="F1360" t="str">
            <v xml:space="preserve">BONIFICAÇÃO </v>
          </cell>
          <cell r="H1360">
            <v>0</v>
          </cell>
          <cell r="J1360">
            <v>0</v>
          </cell>
        </row>
        <row r="1361">
          <cell r="F1361" t="str">
            <v>PREÇO UNITÁRIO  TOTAL</v>
          </cell>
          <cell r="J1361">
            <v>251.52</v>
          </cell>
        </row>
        <row r="1365">
          <cell r="A1365" t="str">
            <v>1 A 01 412 51</v>
          </cell>
          <cell r="C1365" t="str">
            <v>SERVIÇO:</v>
          </cell>
          <cell r="D1365" t="str">
            <v>Concreto fck=12 MPa controle razoável uso geral confecção e lançamento AC/BC</v>
          </cell>
          <cell r="F1365" t="str">
            <v>PRODUÇÃO DA EQUIPE - (C):</v>
          </cell>
          <cell r="J1365">
            <v>3.3</v>
          </cell>
          <cell r="K1365" t="str">
            <v>m³</v>
          </cell>
          <cell r="M1365" t="e">
            <v>#N/A</v>
          </cell>
        </row>
        <row r="1366">
          <cell r="F1366" t="str">
            <v>UNITÁRIO</v>
          </cell>
          <cell r="H1366" t="str">
            <v>C. OPERACIONAL</v>
          </cell>
        </row>
        <row r="1367">
          <cell r="C1367" t="str">
            <v>ÍTEM</v>
          </cell>
          <cell r="D1367" t="str">
            <v>E Q U I P A M E N T O</v>
          </cell>
          <cell r="E1367" t="str">
            <v>QUANT.</v>
          </cell>
          <cell r="F1367" t="str">
            <v>PROD</v>
          </cell>
          <cell r="G1367" t="str">
            <v>IMPROD</v>
          </cell>
          <cell r="H1367" t="str">
            <v>PROD</v>
          </cell>
          <cell r="I1367" t="str">
            <v>IMPROD</v>
          </cell>
          <cell r="J1367" t="str">
            <v>CUSTO HORÁRIO</v>
          </cell>
        </row>
        <row r="1368">
          <cell r="C1368" t="str">
            <v>E302</v>
          </cell>
          <cell r="D1368" t="str">
            <v xml:space="preserve">Betoneira : Penedo :  -  320 l </v>
          </cell>
          <cell r="E1368">
            <v>1</v>
          </cell>
          <cell r="F1368">
            <v>1</v>
          </cell>
          <cell r="G1368">
            <v>0</v>
          </cell>
          <cell r="H1368">
            <v>19.38</v>
          </cell>
          <cell r="I1368">
            <v>17.27</v>
          </cell>
          <cell r="J1368">
            <v>19.38</v>
          </cell>
        </row>
        <row r="1369">
          <cell r="C1369" t="str">
            <v>E304</v>
          </cell>
          <cell r="D1369" t="str">
            <v xml:space="preserve">Transportador Manual : AJS :  -  carrinho de mão 80 l </v>
          </cell>
          <cell r="E1369">
            <v>3</v>
          </cell>
          <cell r="F1369">
            <v>0.69</v>
          </cell>
          <cell r="G1369">
            <v>0.31</v>
          </cell>
          <cell r="H1369">
            <v>0.13</v>
          </cell>
          <cell r="I1369">
            <v>0</v>
          </cell>
          <cell r="J1369">
            <v>0.26</v>
          </cell>
        </row>
        <row r="1370">
          <cell r="C1370" t="str">
            <v>E306</v>
          </cell>
          <cell r="D1370" t="str">
            <v xml:space="preserve">(*) Vibrador de Concreto : Diversos : VIP45/MT2 -  de imersão </v>
          </cell>
          <cell r="E1370">
            <v>2</v>
          </cell>
          <cell r="F1370">
            <v>1</v>
          </cell>
          <cell r="G1370">
            <v>0</v>
          </cell>
          <cell r="H1370">
            <v>16.45</v>
          </cell>
          <cell r="I1370">
            <v>15.35</v>
          </cell>
          <cell r="J1370">
            <v>32.9</v>
          </cell>
        </row>
        <row r="1371">
          <cell r="C1371" t="str">
            <v>E509</v>
          </cell>
          <cell r="D1371" t="str">
            <v>Grupo Gerador : Heimer : GEHMI-40 - 32,0  KVA</v>
          </cell>
          <cell r="E1371">
            <v>1</v>
          </cell>
          <cell r="F1371">
            <v>1</v>
          </cell>
          <cell r="G1371">
            <v>0</v>
          </cell>
          <cell r="H1371">
            <v>32.17</v>
          </cell>
          <cell r="I1371">
            <v>17.27</v>
          </cell>
          <cell r="J1371">
            <v>32.17</v>
          </cell>
        </row>
        <row r="1372">
          <cell r="D1372">
            <v>0</v>
          </cell>
          <cell r="G1372">
            <v>0</v>
          </cell>
          <cell r="H1372">
            <v>0</v>
          </cell>
          <cell r="I1372">
            <v>0</v>
          </cell>
          <cell r="J1372">
            <v>0</v>
          </cell>
        </row>
        <row r="1373">
          <cell r="D1373">
            <v>0</v>
          </cell>
          <cell r="G1373">
            <v>0</v>
          </cell>
          <cell r="H1373">
            <v>0</v>
          </cell>
          <cell r="I1373">
            <v>0</v>
          </cell>
          <cell r="J1373">
            <v>0</v>
          </cell>
        </row>
        <row r="1374">
          <cell r="F1374" t="str">
            <v>CUSTO HORÁRIO DO EQUIPAMENTO - (A)</v>
          </cell>
          <cell r="J1374">
            <v>84.71</v>
          </cell>
        </row>
        <row r="1375">
          <cell r="C1375" t="str">
            <v>ÍTEM</v>
          </cell>
          <cell r="D1375" t="str">
            <v>M Ã O    D E   O B R A</v>
          </cell>
          <cell r="E1375" t="str">
            <v>QUANT.</v>
          </cell>
          <cell r="F1375" t="str">
            <v>SALÁRIO HORA</v>
          </cell>
          <cell r="J1375" t="str">
            <v>CUSTO HORÁRIO</v>
          </cell>
        </row>
        <row r="1376">
          <cell r="C1376" t="str">
            <v>T604</v>
          </cell>
          <cell r="D1376" t="str">
            <v>Pedreiro</v>
          </cell>
          <cell r="E1376">
            <v>1</v>
          </cell>
          <cell r="F1376">
            <v>9.44</v>
          </cell>
          <cell r="G1376" t="e">
            <v>#N/A</v>
          </cell>
          <cell r="H1376" t="e">
            <v>#N/A</v>
          </cell>
          <cell r="I1376" t="e">
            <v>#N/A</v>
          </cell>
          <cell r="J1376">
            <v>9.44</v>
          </cell>
        </row>
        <row r="1377">
          <cell r="C1377" t="str">
            <v>T701</v>
          </cell>
          <cell r="D1377" t="str">
            <v>Servente</v>
          </cell>
          <cell r="E1377">
            <v>14</v>
          </cell>
          <cell r="F1377">
            <v>6.99</v>
          </cell>
          <cell r="G1377" t="e">
            <v>#N/A</v>
          </cell>
          <cell r="H1377" t="e">
            <v>#N/A</v>
          </cell>
          <cell r="I1377" t="e">
            <v>#N/A</v>
          </cell>
          <cell r="J1377">
            <v>97.86</v>
          </cell>
        </row>
        <row r="1378">
          <cell r="D1378">
            <v>0</v>
          </cell>
          <cell r="F1378">
            <v>0</v>
          </cell>
          <cell r="G1378">
            <v>0</v>
          </cell>
          <cell r="H1378">
            <v>0</v>
          </cell>
          <cell r="I1378">
            <v>0</v>
          </cell>
          <cell r="J1378">
            <v>0</v>
          </cell>
        </row>
        <row r="1379">
          <cell r="D1379">
            <v>0</v>
          </cell>
          <cell r="F1379">
            <v>0</v>
          </cell>
          <cell r="G1379">
            <v>0</v>
          </cell>
          <cell r="H1379">
            <v>0</v>
          </cell>
          <cell r="I1379">
            <v>0</v>
          </cell>
          <cell r="J1379">
            <v>0</v>
          </cell>
        </row>
        <row r="1380">
          <cell r="D1380">
            <v>0</v>
          </cell>
          <cell r="F1380">
            <v>0</v>
          </cell>
          <cell r="G1380">
            <v>0</v>
          </cell>
          <cell r="H1380">
            <v>0</v>
          </cell>
          <cell r="I1380">
            <v>0</v>
          </cell>
          <cell r="J1380">
            <v>0</v>
          </cell>
        </row>
        <row r="1381">
          <cell r="F1381" t="str">
            <v>CUSTO HORÁRIO DE MÃO DE OBRA - (B)</v>
          </cell>
          <cell r="J1381">
            <v>107.3</v>
          </cell>
        </row>
        <row r="1382">
          <cell r="F1382" t="str">
            <v>FERRAMENTAS</v>
          </cell>
          <cell r="H1382">
            <v>0.2051</v>
          </cell>
          <cell r="J1382">
            <v>22</v>
          </cell>
        </row>
        <row r="1383">
          <cell r="F1383" t="str">
            <v>CUSTO HORÁRIO TOTAL - (A + B)</v>
          </cell>
          <cell r="J1383">
            <v>214.01</v>
          </cell>
        </row>
        <row r="1384">
          <cell r="F1384" t="str">
            <v>CUSTO UNITÁRIO DE EXECUÇÃO - (D)</v>
          </cell>
          <cell r="J1384">
            <v>64.849999999999994</v>
          </cell>
        </row>
        <row r="1385">
          <cell r="C1385" t="str">
            <v>ÍTEM</v>
          </cell>
          <cell r="D1385" t="str">
            <v>M A T E R I A L</v>
          </cell>
          <cell r="E1385" t="str">
            <v>UNID</v>
          </cell>
          <cell r="F1385" t="str">
            <v>CONSUMO</v>
          </cell>
          <cell r="H1385" t="str">
            <v xml:space="preserve"> PREÇO UNITÁRIO</v>
          </cell>
          <cell r="J1385" t="str">
            <v>CUSTO UNITÁRIO</v>
          </cell>
        </row>
        <row r="1386">
          <cell r="C1386" t="str">
            <v>M704</v>
          </cell>
          <cell r="D1386" t="str">
            <v>Areia lavada comercial DMT até 50 km</v>
          </cell>
          <cell r="E1386" t="str">
            <v>m3</v>
          </cell>
          <cell r="F1386">
            <v>0.61399999999999999</v>
          </cell>
          <cell r="H1386">
            <v>60</v>
          </cell>
          <cell r="I1386" t="e">
            <v>#N/A</v>
          </cell>
          <cell r="J1386">
            <v>36.840000000000003</v>
          </cell>
        </row>
        <row r="1387">
          <cell r="C1387" t="str">
            <v>M202</v>
          </cell>
          <cell r="D1387" t="str">
            <v>Cimento portland CP II-32</v>
          </cell>
          <cell r="E1387" t="str">
            <v>kg</v>
          </cell>
          <cell r="F1387">
            <v>340</v>
          </cell>
          <cell r="H1387">
            <v>0.45</v>
          </cell>
          <cell r="J1387">
            <v>153</v>
          </cell>
        </row>
        <row r="1388">
          <cell r="D1388">
            <v>0</v>
          </cell>
          <cell r="E1388">
            <v>0</v>
          </cell>
          <cell r="H1388">
            <v>0</v>
          </cell>
          <cell r="J1388">
            <v>0</v>
          </cell>
        </row>
        <row r="1389">
          <cell r="D1389">
            <v>0</v>
          </cell>
          <cell r="E1389">
            <v>0</v>
          </cell>
          <cell r="J1389">
            <v>0</v>
          </cell>
        </row>
        <row r="1390">
          <cell r="D1390">
            <v>0</v>
          </cell>
          <cell r="E1390">
            <v>0</v>
          </cell>
          <cell r="J1390">
            <v>0</v>
          </cell>
        </row>
        <row r="1391">
          <cell r="F1391" t="str">
            <v>CUSTO TOTAL DE MATERIAL - (E)</v>
          </cell>
          <cell r="J1391">
            <v>189.84</v>
          </cell>
        </row>
        <row r="1392">
          <cell r="C1392" t="str">
            <v>CODIGO</v>
          </cell>
          <cell r="D1392" t="str">
            <v>ATIVIDADES AUXILIARES</v>
          </cell>
          <cell r="E1392" t="str">
            <v>UND</v>
          </cell>
          <cell r="F1392" t="str">
            <v>QUANTIDADE</v>
          </cell>
          <cell r="H1392" t="str">
            <v>CUSTO UNITÁRIO</v>
          </cell>
          <cell r="J1392" t="str">
            <v>CUSTO UNITÁRIO</v>
          </cell>
        </row>
        <row r="1393">
          <cell r="C1393" t="str">
            <v>1 A 00 717 00</v>
          </cell>
          <cell r="D1393" t="e">
            <v>#N/A</v>
          </cell>
          <cell r="E1393" t="e">
            <v>#N/A</v>
          </cell>
          <cell r="F1393">
            <v>0.74</v>
          </cell>
          <cell r="H1393" t="e">
            <v>#N/A</v>
          </cell>
          <cell r="J1393" t="e">
            <v>#N/A</v>
          </cell>
        </row>
        <row r="1394">
          <cell r="D1394">
            <v>0</v>
          </cell>
          <cell r="E1394">
            <v>0</v>
          </cell>
          <cell r="H1394">
            <v>0</v>
          </cell>
          <cell r="J1394">
            <v>0</v>
          </cell>
        </row>
        <row r="1395">
          <cell r="D1395">
            <v>0</v>
          </cell>
          <cell r="E1395">
            <v>0</v>
          </cell>
          <cell r="H1395">
            <v>0</v>
          </cell>
          <cell r="J1395">
            <v>0</v>
          </cell>
        </row>
        <row r="1396">
          <cell r="D1396">
            <v>0</v>
          </cell>
          <cell r="E1396">
            <v>0</v>
          </cell>
          <cell r="H1396">
            <v>0</v>
          </cell>
          <cell r="J1396">
            <v>0</v>
          </cell>
        </row>
        <row r="1397">
          <cell r="D1397">
            <v>0</v>
          </cell>
          <cell r="H1397">
            <v>0</v>
          </cell>
          <cell r="J1397">
            <v>0</v>
          </cell>
        </row>
        <row r="1398">
          <cell r="C1398" t="str">
            <v>OBSERVAÇÕES:</v>
          </cell>
          <cell r="F1398" t="str">
            <v>CUSTO UNITÁRIO DE TRANSPORTE - (F)</v>
          </cell>
          <cell r="J1398" t="e">
            <v>#N/A</v>
          </cell>
        </row>
        <row r="1399">
          <cell r="F1399" t="str">
            <v>CUSTO UNITÁRIO DIRETO TOTAL</v>
          </cell>
          <cell r="J1399" t="e">
            <v>#N/A</v>
          </cell>
        </row>
        <row r="1400">
          <cell r="F1400" t="str">
            <v xml:space="preserve">BONIFICAÇÃO </v>
          </cell>
          <cell r="H1400">
            <v>0</v>
          </cell>
          <cell r="J1400" t="e">
            <v>#N/A</v>
          </cell>
        </row>
        <row r="1401">
          <cell r="F1401" t="str">
            <v>PREÇO UNITÁRIO  TOTAL</v>
          </cell>
          <cell r="J1401" t="e">
            <v>#N/A</v>
          </cell>
        </row>
        <row r="1405">
          <cell r="A1405" t="str">
            <v>1 A 01 415 51</v>
          </cell>
          <cell r="C1405" t="str">
            <v>SERVIÇO:</v>
          </cell>
          <cell r="D1405" t="str">
            <v>Concreto estrutural fck=15 MPa controle razoável uso geral conf. e lanç. AC/BC</v>
          </cell>
          <cell r="F1405" t="str">
            <v>PRODUÇÃO DA EQUIPE - (C):</v>
          </cell>
          <cell r="J1405">
            <v>2.5</v>
          </cell>
          <cell r="K1405" t="str">
            <v>m³</v>
          </cell>
          <cell r="M1405" t="e">
            <v>#N/A</v>
          </cell>
        </row>
        <row r="1406">
          <cell r="F1406" t="str">
            <v>UNITÁRIO</v>
          </cell>
          <cell r="H1406" t="str">
            <v>C. OPERACIONAL</v>
          </cell>
        </row>
        <row r="1407">
          <cell r="C1407" t="str">
            <v>ÍTEM</v>
          </cell>
          <cell r="D1407" t="str">
            <v>E Q U I P A M E N T O</v>
          </cell>
          <cell r="E1407" t="str">
            <v>QUANT.</v>
          </cell>
          <cell r="F1407" t="str">
            <v>PROD</v>
          </cell>
          <cell r="G1407" t="str">
            <v>IMPROD</v>
          </cell>
          <cell r="H1407" t="str">
            <v>PROD</v>
          </cell>
          <cell r="I1407" t="str">
            <v>IMPROD</v>
          </cell>
          <cell r="J1407" t="str">
            <v>CUSTO HORÁRIO</v>
          </cell>
        </row>
        <row r="1408">
          <cell r="C1408" t="str">
            <v>E302</v>
          </cell>
          <cell r="D1408" t="str">
            <v xml:space="preserve">Betoneira : Penedo :  -  320 l </v>
          </cell>
          <cell r="E1408">
            <v>1</v>
          </cell>
          <cell r="F1408">
            <v>1</v>
          </cell>
          <cell r="G1408">
            <v>0</v>
          </cell>
          <cell r="H1408">
            <v>19.38</v>
          </cell>
          <cell r="I1408">
            <v>17.27</v>
          </cell>
          <cell r="J1408">
            <v>19.38</v>
          </cell>
        </row>
        <row r="1409">
          <cell r="C1409" t="str">
            <v>E304</v>
          </cell>
          <cell r="D1409" t="str">
            <v xml:space="preserve">Transportador Manual : AJS :  -  carrinho de mão 80 l </v>
          </cell>
          <cell r="E1409">
            <v>3</v>
          </cell>
          <cell r="F1409">
            <v>0.69</v>
          </cell>
          <cell r="G1409">
            <v>0.31</v>
          </cell>
          <cell r="H1409">
            <v>0.13</v>
          </cell>
          <cell r="I1409">
            <v>0</v>
          </cell>
          <cell r="J1409">
            <v>0.26</v>
          </cell>
        </row>
        <row r="1410">
          <cell r="C1410" t="str">
            <v>E306</v>
          </cell>
          <cell r="D1410" t="str">
            <v xml:space="preserve">(*) Vibrador de Concreto : Diversos : VIP45/MT2 -  de imersão </v>
          </cell>
          <cell r="E1410">
            <v>2</v>
          </cell>
          <cell r="F1410">
            <v>1</v>
          </cell>
          <cell r="G1410">
            <v>0</v>
          </cell>
          <cell r="H1410">
            <v>16.45</v>
          </cell>
          <cell r="I1410">
            <v>15.35</v>
          </cell>
          <cell r="J1410">
            <v>32.9</v>
          </cell>
        </row>
        <row r="1411">
          <cell r="C1411" t="str">
            <v>E509</v>
          </cell>
          <cell r="D1411" t="str">
            <v>Grupo Gerador : Heimer : GEHMI-40 - 32,0  KVA</v>
          </cell>
          <cell r="E1411">
            <v>1</v>
          </cell>
          <cell r="F1411">
            <v>1</v>
          </cell>
          <cell r="G1411">
            <v>0</v>
          </cell>
          <cell r="H1411">
            <v>32.17</v>
          </cell>
          <cell r="I1411">
            <v>17.27</v>
          </cell>
          <cell r="J1411">
            <v>32.17</v>
          </cell>
        </row>
        <row r="1412">
          <cell r="D1412">
            <v>0</v>
          </cell>
          <cell r="G1412">
            <v>0</v>
          </cell>
          <cell r="H1412">
            <v>0</v>
          </cell>
          <cell r="I1412">
            <v>0</v>
          </cell>
          <cell r="J1412">
            <v>0</v>
          </cell>
        </row>
        <row r="1413">
          <cell r="D1413">
            <v>0</v>
          </cell>
          <cell r="G1413">
            <v>0</v>
          </cell>
          <cell r="H1413">
            <v>0</v>
          </cell>
          <cell r="I1413">
            <v>0</v>
          </cell>
          <cell r="J1413">
            <v>0</v>
          </cell>
        </row>
        <row r="1414">
          <cell r="D1414">
            <v>0</v>
          </cell>
          <cell r="G1414">
            <v>0</v>
          </cell>
          <cell r="H1414">
            <v>0</v>
          </cell>
          <cell r="I1414">
            <v>0</v>
          </cell>
          <cell r="J1414">
            <v>0</v>
          </cell>
        </row>
        <row r="1415">
          <cell r="F1415" t="str">
            <v>CUSTO HORÁRIO DO EQUIPAMENTO - (A)</v>
          </cell>
          <cell r="J1415">
            <v>84.71</v>
          </cell>
        </row>
        <row r="1416">
          <cell r="C1416" t="str">
            <v>ÍTEM</v>
          </cell>
          <cell r="D1416" t="str">
            <v>M Ã O    D E   O B R A</v>
          </cell>
          <cell r="E1416" t="str">
            <v>QUANT.</v>
          </cell>
          <cell r="F1416" t="str">
            <v>SALÁRIO HORA</v>
          </cell>
          <cell r="J1416" t="str">
            <v>CUSTO HORÁRIO</v>
          </cell>
        </row>
        <row r="1417">
          <cell r="C1417" t="str">
            <v>T604</v>
          </cell>
          <cell r="D1417" t="str">
            <v>Pedreiro</v>
          </cell>
          <cell r="E1417">
            <v>1</v>
          </cell>
          <cell r="F1417">
            <v>9.44</v>
          </cell>
          <cell r="G1417" t="e">
            <v>#N/A</v>
          </cell>
          <cell r="H1417" t="e">
            <v>#N/A</v>
          </cell>
          <cell r="I1417" t="e">
            <v>#N/A</v>
          </cell>
          <cell r="J1417">
            <v>9.44</v>
          </cell>
        </row>
        <row r="1418">
          <cell r="C1418" t="str">
            <v>T701</v>
          </cell>
          <cell r="D1418" t="str">
            <v>Servente</v>
          </cell>
          <cell r="E1418">
            <v>14</v>
          </cell>
          <cell r="F1418">
            <v>6.99</v>
          </cell>
          <cell r="G1418" t="e">
            <v>#N/A</v>
          </cell>
          <cell r="H1418" t="e">
            <v>#N/A</v>
          </cell>
          <cell r="I1418" t="e">
            <v>#N/A</v>
          </cell>
          <cell r="J1418">
            <v>97.86</v>
          </cell>
        </row>
        <row r="1419">
          <cell r="D1419">
            <v>0</v>
          </cell>
          <cell r="F1419">
            <v>0</v>
          </cell>
          <cell r="G1419">
            <v>0</v>
          </cell>
          <cell r="H1419">
            <v>0</v>
          </cell>
          <cell r="I1419">
            <v>0</v>
          </cell>
          <cell r="J1419">
            <v>0</v>
          </cell>
        </row>
        <row r="1420">
          <cell r="D1420">
            <v>0</v>
          </cell>
          <cell r="F1420">
            <v>0</v>
          </cell>
          <cell r="G1420">
            <v>0</v>
          </cell>
          <cell r="H1420">
            <v>0</v>
          </cell>
          <cell r="I1420">
            <v>0</v>
          </cell>
          <cell r="J1420">
            <v>0</v>
          </cell>
        </row>
        <row r="1421">
          <cell r="D1421">
            <v>0</v>
          </cell>
          <cell r="F1421">
            <v>0</v>
          </cell>
          <cell r="G1421">
            <v>0</v>
          </cell>
          <cell r="H1421">
            <v>0</v>
          </cell>
          <cell r="I1421">
            <v>0</v>
          </cell>
          <cell r="J1421">
            <v>0</v>
          </cell>
        </row>
        <row r="1422">
          <cell r="F1422" t="str">
            <v>CUSTO HORÁRIO DE MÃO DE OBRA - (B)</v>
          </cell>
          <cell r="J1422">
            <v>107.3</v>
          </cell>
        </row>
        <row r="1423">
          <cell r="F1423" t="str">
            <v>FERRAMENTAS</v>
          </cell>
          <cell r="H1423">
            <v>0.2051</v>
          </cell>
          <cell r="J1423">
            <v>22</v>
          </cell>
        </row>
        <row r="1424">
          <cell r="F1424" t="str">
            <v>CUSTO HORÁRIO TOTAL - (A + B)</v>
          </cell>
          <cell r="J1424">
            <v>214.01</v>
          </cell>
        </row>
        <row r="1425">
          <cell r="F1425" t="str">
            <v>CUSTO UNITÁRIO DE EXECUÇÃO - (D)</v>
          </cell>
          <cell r="J1425">
            <v>85.6</v>
          </cell>
        </row>
        <row r="1426">
          <cell r="C1426" t="str">
            <v>ÍTEM</v>
          </cell>
          <cell r="D1426" t="str">
            <v>M A T E R I A L</v>
          </cell>
          <cell r="E1426" t="str">
            <v>UNID</v>
          </cell>
          <cell r="F1426" t="str">
            <v>CONSUMO</v>
          </cell>
          <cell r="H1426" t="str">
            <v xml:space="preserve"> PREÇO UNITÁRIO</v>
          </cell>
          <cell r="J1426" t="str">
            <v>CUSTO UNITÁRIO</v>
          </cell>
        </row>
        <row r="1427">
          <cell r="C1427" t="str">
            <v>M202</v>
          </cell>
          <cell r="D1427" t="str">
            <v>Cimento portland CP II-32</v>
          </cell>
          <cell r="E1427" t="str">
            <v>kg</v>
          </cell>
          <cell r="F1427">
            <v>340</v>
          </cell>
          <cell r="H1427">
            <v>0.45</v>
          </cell>
          <cell r="I1427" t="e">
            <v>#N/A</v>
          </cell>
          <cell r="J1427">
            <v>153</v>
          </cell>
        </row>
        <row r="1428">
          <cell r="C1428" t="str">
            <v>M704</v>
          </cell>
          <cell r="D1428" t="str">
            <v>Areia lavada comercial DMT até 50 km</v>
          </cell>
          <cell r="E1428" t="str">
            <v>m3</v>
          </cell>
          <cell r="F1428">
            <v>0.61399999999999999</v>
          </cell>
          <cell r="H1428">
            <v>60</v>
          </cell>
          <cell r="J1428">
            <v>36.840000000000003</v>
          </cell>
        </row>
        <row r="1429">
          <cell r="D1429">
            <v>0</v>
          </cell>
          <cell r="E1429">
            <v>0</v>
          </cell>
          <cell r="J1429">
            <v>0</v>
          </cell>
        </row>
        <row r="1430">
          <cell r="D1430">
            <v>0</v>
          </cell>
          <cell r="E1430">
            <v>0</v>
          </cell>
          <cell r="J1430">
            <v>0</v>
          </cell>
        </row>
        <row r="1431">
          <cell r="D1431">
            <v>0</v>
          </cell>
          <cell r="E1431">
            <v>0</v>
          </cell>
          <cell r="J1431">
            <v>0</v>
          </cell>
        </row>
        <row r="1432">
          <cell r="F1432" t="str">
            <v>CUSTO TOTAL DE MATERIAL - (E)</v>
          </cell>
          <cell r="J1432">
            <v>189.84</v>
          </cell>
        </row>
        <row r="1433">
          <cell r="C1433" t="str">
            <v>CODIGO</v>
          </cell>
          <cell r="D1433" t="str">
            <v>ATIVIDADES AUXILIARES</v>
          </cell>
          <cell r="E1433" t="str">
            <v>UND</v>
          </cell>
          <cell r="F1433" t="str">
            <v>QUANTIDADE</v>
          </cell>
          <cell r="H1433" t="str">
            <v>CUSTO UNITÁRIO</v>
          </cell>
          <cell r="J1433" t="str">
            <v>CUSTO UNITÁRIO</v>
          </cell>
        </row>
        <row r="1434">
          <cell r="C1434" t="str">
            <v>1 A 00 717 00</v>
          </cell>
          <cell r="D1434" t="e">
            <v>#N/A</v>
          </cell>
          <cell r="E1434" t="e">
            <v>#N/A</v>
          </cell>
          <cell r="F1434">
            <v>0.74</v>
          </cell>
          <cell r="H1434" t="e">
            <v>#N/A</v>
          </cell>
          <cell r="J1434" t="e">
            <v>#N/A</v>
          </cell>
        </row>
        <row r="1435">
          <cell r="D1435">
            <v>0</v>
          </cell>
          <cell r="E1435">
            <v>0</v>
          </cell>
          <cell r="H1435">
            <v>0</v>
          </cell>
          <cell r="J1435">
            <v>0</v>
          </cell>
        </row>
        <row r="1436">
          <cell r="D1436">
            <v>0</v>
          </cell>
          <cell r="E1436">
            <v>0</v>
          </cell>
          <cell r="H1436">
            <v>0</v>
          </cell>
          <cell r="J1436">
            <v>0</v>
          </cell>
        </row>
        <row r="1437">
          <cell r="D1437">
            <v>0</v>
          </cell>
          <cell r="E1437">
            <v>0</v>
          </cell>
          <cell r="H1437">
            <v>0</v>
          </cell>
          <cell r="J1437">
            <v>0</v>
          </cell>
        </row>
        <row r="1438">
          <cell r="D1438">
            <v>0</v>
          </cell>
          <cell r="H1438">
            <v>0</v>
          </cell>
          <cell r="J1438">
            <v>0</v>
          </cell>
        </row>
        <row r="1439">
          <cell r="C1439" t="str">
            <v>OBSERVAÇÕES:</v>
          </cell>
          <cell r="F1439" t="str">
            <v>CUSTO ATIVIDADES AUXILIARES - (F)</v>
          </cell>
          <cell r="J1439" t="e">
            <v>#N/A</v>
          </cell>
        </row>
        <row r="1440">
          <cell r="F1440" t="str">
            <v>CUSTO UNITÁRIO DIRETO TOTAL</v>
          </cell>
          <cell r="J1440" t="e">
            <v>#N/A</v>
          </cell>
        </row>
        <row r="1441">
          <cell r="F1441" t="str">
            <v xml:space="preserve">BONIFICAÇÃO </v>
          </cell>
          <cell r="H1441">
            <v>0</v>
          </cell>
          <cell r="J1441" t="e">
            <v>#N/A</v>
          </cell>
        </row>
        <row r="1442">
          <cell r="F1442" t="str">
            <v>PREÇO UNITÁRIO  TOTAL</v>
          </cell>
          <cell r="J1442" t="e">
            <v>#N/A</v>
          </cell>
        </row>
        <row r="1446">
          <cell r="A1446" t="str">
            <v>1 A 01 418 51</v>
          </cell>
          <cell r="C1446" t="str">
            <v>SERVIÇO:</v>
          </cell>
          <cell r="D1446" t="str">
            <v>Concreto estrutural fck=18 MPa controle razoável uso geral confecção e lançamento AC/BC</v>
          </cell>
          <cell r="F1446" t="str">
            <v>PRODUÇÃO DA EQUIPE - (C):</v>
          </cell>
          <cell r="J1446">
            <v>2.5</v>
          </cell>
          <cell r="K1446" t="str">
            <v>m³</v>
          </cell>
          <cell r="M1446">
            <v>194.75</v>
          </cell>
        </row>
        <row r="1447">
          <cell r="F1447" t="str">
            <v>UNITÁRIO</v>
          </cell>
          <cell r="H1447" t="str">
            <v>C. OPERACIONAL</v>
          </cell>
        </row>
        <row r="1448">
          <cell r="C1448" t="str">
            <v>ÍTEM</v>
          </cell>
          <cell r="D1448" t="str">
            <v>E Q U I P A M E N T O</v>
          </cell>
          <cell r="E1448" t="str">
            <v>QUANT.</v>
          </cell>
          <cell r="F1448" t="str">
            <v>PROD</v>
          </cell>
          <cell r="G1448" t="str">
            <v>IMPROD</v>
          </cell>
          <cell r="H1448" t="str">
            <v>PROD</v>
          </cell>
          <cell r="I1448" t="str">
            <v>IMPROD</v>
          </cell>
          <cell r="J1448" t="str">
            <v>CUSTO HORÁRIO</v>
          </cell>
        </row>
        <row r="1449">
          <cell r="C1449" t="str">
            <v>E302</v>
          </cell>
          <cell r="D1449" t="str">
            <v xml:space="preserve">Betoneira : Penedo :  -  320 l </v>
          </cell>
          <cell r="E1449">
            <v>1</v>
          </cell>
          <cell r="F1449">
            <v>1</v>
          </cell>
          <cell r="G1449">
            <v>0</v>
          </cell>
          <cell r="H1449">
            <v>19.38</v>
          </cell>
          <cell r="I1449">
            <v>17.27</v>
          </cell>
          <cell r="J1449">
            <v>19.38</v>
          </cell>
        </row>
        <row r="1450">
          <cell r="C1450" t="str">
            <v>E304</v>
          </cell>
          <cell r="D1450" t="str">
            <v xml:space="preserve">Transportador Manual : AJS :  -  carrinho de mão 80 l </v>
          </cell>
          <cell r="E1450">
            <v>3</v>
          </cell>
          <cell r="F1450">
            <v>0.7</v>
          </cell>
          <cell r="G1450">
            <v>0.3</v>
          </cell>
          <cell r="H1450">
            <v>0.13</v>
          </cell>
          <cell r="I1450">
            <v>0</v>
          </cell>
          <cell r="J1450">
            <v>0.27</v>
          </cell>
        </row>
        <row r="1451">
          <cell r="C1451" t="str">
            <v>E306</v>
          </cell>
          <cell r="D1451" t="str">
            <v xml:space="preserve">(*) Vibrador de Concreto : Diversos : VIP45/MT2 -  de imersão </v>
          </cell>
          <cell r="E1451">
            <v>2</v>
          </cell>
          <cell r="F1451">
            <v>1</v>
          </cell>
          <cell r="G1451">
            <v>0</v>
          </cell>
          <cell r="H1451">
            <v>16.45</v>
          </cell>
          <cell r="I1451">
            <v>15.35</v>
          </cell>
          <cell r="J1451">
            <v>32.9</v>
          </cell>
        </row>
        <row r="1452">
          <cell r="C1452" t="str">
            <v>E509</v>
          </cell>
          <cell r="D1452" t="str">
            <v>Grupo Gerador : Heimer : GEHMI-40 - 32,0  KVA</v>
          </cell>
          <cell r="E1452">
            <v>1</v>
          </cell>
          <cell r="F1452">
            <v>1</v>
          </cell>
          <cell r="G1452">
            <v>0</v>
          </cell>
          <cell r="H1452">
            <v>32.17</v>
          </cell>
          <cell r="I1452">
            <v>17.27</v>
          </cell>
          <cell r="J1452">
            <v>32.17</v>
          </cell>
        </row>
        <row r="1453">
          <cell r="D1453">
            <v>0</v>
          </cell>
          <cell r="G1453">
            <v>0</v>
          </cell>
          <cell r="H1453">
            <v>0</v>
          </cell>
          <cell r="I1453">
            <v>0</v>
          </cell>
          <cell r="J1453">
            <v>0</v>
          </cell>
        </row>
        <row r="1454">
          <cell r="D1454">
            <v>0</v>
          </cell>
          <cell r="G1454">
            <v>0</v>
          </cell>
          <cell r="H1454">
            <v>0</v>
          </cell>
          <cell r="I1454">
            <v>0</v>
          </cell>
          <cell r="J1454">
            <v>0</v>
          </cell>
        </row>
        <row r="1455">
          <cell r="D1455">
            <v>0</v>
          </cell>
          <cell r="G1455">
            <v>0</v>
          </cell>
          <cell r="H1455">
            <v>0</v>
          </cell>
          <cell r="I1455">
            <v>0</v>
          </cell>
          <cell r="J1455">
            <v>0</v>
          </cell>
        </row>
        <row r="1456">
          <cell r="F1456" t="str">
            <v>CUSTO HORÁRIO DO EQUIPAMENTO - (A)</v>
          </cell>
          <cell r="J1456">
            <v>84.72</v>
          </cell>
        </row>
        <row r="1457">
          <cell r="C1457" t="str">
            <v>ÍTEM</v>
          </cell>
          <cell r="D1457" t="str">
            <v>M Ã O    D E   O B R A</v>
          </cell>
          <cell r="E1457" t="str">
            <v>QUANT.</v>
          </cell>
          <cell r="F1457" t="str">
            <v>SALÁRIO HORA</v>
          </cell>
          <cell r="J1457" t="str">
            <v>CUSTO HORÁRIO</v>
          </cell>
        </row>
        <row r="1458">
          <cell r="C1458" t="str">
            <v>T604</v>
          </cell>
          <cell r="D1458" t="str">
            <v>Pedreiro</v>
          </cell>
          <cell r="E1458">
            <v>1</v>
          </cell>
          <cell r="F1458">
            <v>9.44</v>
          </cell>
          <cell r="J1458">
            <v>9.44</v>
          </cell>
        </row>
        <row r="1459">
          <cell r="C1459" t="str">
            <v>T701</v>
          </cell>
          <cell r="D1459" t="str">
            <v>Servente</v>
          </cell>
          <cell r="E1459">
            <v>14</v>
          </cell>
          <cell r="F1459">
            <v>6.99</v>
          </cell>
          <cell r="J1459">
            <v>97.86</v>
          </cell>
        </row>
        <row r="1460">
          <cell r="D1460">
            <v>0</v>
          </cell>
          <cell r="F1460">
            <v>0</v>
          </cell>
          <cell r="J1460">
            <v>0</v>
          </cell>
        </row>
        <row r="1461">
          <cell r="D1461">
            <v>0</v>
          </cell>
          <cell r="F1461">
            <v>0</v>
          </cell>
          <cell r="J1461">
            <v>0</v>
          </cell>
        </row>
        <row r="1462">
          <cell r="D1462">
            <v>0</v>
          </cell>
          <cell r="F1462">
            <v>0</v>
          </cell>
          <cell r="J1462">
            <v>0</v>
          </cell>
        </row>
        <row r="1463">
          <cell r="F1463" t="str">
            <v>CUSTO HORÁRIO DE MÃO DE OBRA - (B)</v>
          </cell>
          <cell r="J1463">
            <v>107.3</v>
          </cell>
        </row>
        <row r="1464">
          <cell r="F1464" t="str">
            <v>FERRAMENTAS</v>
          </cell>
          <cell r="H1464">
            <v>0.2051</v>
          </cell>
          <cell r="J1464">
            <v>22</v>
          </cell>
        </row>
        <row r="1465">
          <cell r="F1465" t="str">
            <v>CUSTO HORÁRIO TOTAL - (A + B)</v>
          </cell>
          <cell r="J1465">
            <v>214.02</v>
          </cell>
        </row>
        <row r="1466">
          <cell r="F1466" t="str">
            <v>CUSTO UNITÁRIO DE EXECUÇÃO - (D)</v>
          </cell>
          <cell r="J1466">
            <v>85.6</v>
          </cell>
        </row>
        <row r="1467">
          <cell r="C1467" t="str">
            <v>ÍTEM</v>
          </cell>
          <cell r="D1467" t="str">
            <v>M A T E R I A L</v>
          </cell>
          <cell r="E1467" t="str">
            <v>UNID</v>
          </cell>
          <cell r="F1467" t="str">
            <v>CONSUMO</v>
          </cell>
          <cell r="H1467" t="str">
            <v xml:space="preserve"> PREÇO UNITÁRIO</v>
          </cell>
          <cell r="J1467" t="str">
            <v>CUSTO UNITÁRIO</v>
          </cell>
        </row>
        <row r="1468">
          <cell r="C1468" t="str">
            <v>M201</v>
          </cell>
          <cell r="D1468" t="str">
            <v>Cimento portland CP II-32(a granel)</v>
          </cell>
          <cell r="E1468" t="str">
            <v>kg</v>
          </cell>
          <cell r="F1468">
            <v>295</v>
          </cell>
          <cell r="H1468">
            <v>0.37</v>
          </cell>
          <cell r="J1468">
            <v>109.15</v>
          </cell>
        </row>
        <row r="1469">
          <cell r="D1469">
            <v>0</v>
          </cell>
          <cell r="E1469">
            <v>0</v>
          </cell>
          <cell r="J1469">
            <v>0</v>
          </cell>
        </row>
        <row r="1470">
          <cell r="D1470">
            <v>0</v>
          </cell>
          <cell r="E1470">
            <v>0</v>
          </cell>
          <cell r="J1470">
            <v>0</v>
          </cell>
        </row>
        <row r="1471">
          <cell r="D1471">
            <v>0</v>
          </cell>
          <cell r="E1471">
            <v>0</v>
          </cell>
          <cell r="J1471">
            <v>0</v>
          </cell>
        </row>
        <row r="1472">
          <cell r="D1472">
            <v>0</v>
          </cell>
          <cell r="E1472">
            <v>0</v>
          </cell>
          <cell r="J1472">
            <v>0</v>
          </cell>
        </row>
        <row r="1473">
          <cell r="F1473" t="str">
            <v>CUSTO TOTAL DE MATERIAL - (E)</v>
          </cell>
          <cell r="J1473">
            <v>109.15</v>
          </cell>
        </row>
        <row r="1474">
          <cell r="C1474" t="str">
            <v>CODIGO</v>
          </cell>
          <cell r="D1474" t="str">
            <v>ATIVIDADES AUXILIARES</v>
          </cell>
          <cell r="E1474" t="str">
            <v>UND</v>
          </cell>
          <cell r="F1474" t="str">
            <v>QUANTIDADE</v>
          </cell>
          <cell r="H1474" t="str">
            <v>CUSTO UNITÁRIO</v>
          </cell>
          <cell r="J1474" t="str">
            <v>CUSTO UNITÁRIO</v>
          </cell>
        </row>
        <row r="1475">
          <cell r="D1475">
            <v>0</v>
          </cell>
          <cell r="E1475">
            <v>0</v>
          </cell>
          <cell r="H1475">
            <v>0</v>
          </cell>
          <cell r="J1475">
            <v>0</v>
          </cell>
        </row>
        <row r="1476">
          <cell r="D1476">
            <v>0</v>
          </cell>
          <cell r="E1476">
            <v>0</v>
          </cell>
          <cell r="H1476">
            <v>0</v>
          </cell>
          <cell r="J1476">
            <v>0</v>
          </cell>
        </row>
        <row r="1477">
          <cell r="D1477">
            <v>0</v>
          </cell>
          <cell r="E1477">
            <v>0</v>
          </cell>
          <cell r="H1477">
            <v>0</v>
          </cell>
          <cell r="J1477">
            <v>0</v>
          </cell>
        </row>
        <row r="1478">
          <cell r="D1478">
            <v>0</v>
          </cell>
          <cell r="E1478">
            <v>0</v>
          </cell>
          <cell r="H1478">
            <v>0</v>
          </cell>
          <cell r="J1478">
            <v>0</v>
          </cell>
        </row>
        <row r="1479">
          <cell r="D1479">
            <v>0</v>
          </cell>
          <cell r="H1479">
            <v>0</v>
          </cell>
          <cell r="J1479">
            <v>0</v>
          </cell>
        </row>
        <row r="1480">
          <cell r="C1480" t="str">
            <v>OBSERVAÇÕES:</v>
          </cell>
          <cell r="F1480" t="str">
            <v>CUSTO ATIVIDADES AUXILIARES - (F)</v>
          </cell>
          <cell r="J1480">
            <v>0</v>
          </cell>
        </row>
        <row r="1481">
          <cell r="F1481" t="str">
            <v>CUSTO UNITÁRIO DIRETO TOTAL</v>
          </cell>
          <cell r="J1481">
            <v>194.75</v>
          </cell>
        </row>
        <row r="1482">
          <cell r="F1482" t="str">
            <v xml:space="preserve">BONIFICAÇÃO </v>
          </cell>
          <cell r="H1482">
            <v>0</v>
          </cell>
          <cell r="J1482">
            <v>0</v>
          </cell>
        </row>
        <row r="1483">
          <cell r="F1483" t="str">
            <v>PREÇO UNITÁRIO  TOTAL</v>
          </cell>
          <cell r="J1483">
            <v>194.75</v>
          </cell>
        </row>
        <row r="1487">
          <cell r="A1487" t="str">
            <v>1 A 01 423 00</v>
          </cell>
          <cell r="C1487" t="str">
            <v>SERVIÇO:</v>
          </cell>
          <cell r="D1487" t="str">
            <v>Concreto fck=18MPa para pré-moldados (tubos) ( Brita produzida e areia extraída )</v>
          </cell>
          <cell r="F1487" t="str">
            <v>PRODUÇÃO DA EQUIPE - (C):</v>
          </cell>
          <cell r="J1487">
            <v>2.5</v>
          </cell>
          <cell r="K1487" t="str">
            <v>m³</v>
          </cell>
          <cell r="M1487">
            <v>257.58999999999997</v>
          </cell>
        </row>
        <row r="1488">
          <cell r="F1488" t="str">
            <v>UNITÁRIO</v>
          </cell>
          <cell r="H1488" t="str">
            <v>C. OPERACIONAL</v>
          </cell>
        </row>
        <row r="1489">
          <cell r="C1489" t="str">
            <v>ÍTEM</v>
          </cell>
          <cell r="D1489" t="str">
            <v>E Q U I P A M E N T O</v>
          </cell>
          <cell r="E1489" t="str">
            <v>QUANT.</v>
          </cell>
          <cell r="F1489" t="str">
            <v>PROD</v>
          </cell>
          <cell r="G1489" t="str">
            <v>IMPROD</v>
          </cell>
          <cell r="H1489" t="str">
            <v>PROD</v>
          </cell>
          <cell r="I1489" t="str">
            <v>IMPROD</v>
          </cell>
          <cell r="J1489" t="str">
            <v>CUSTO HORÁRIO</v>
          </cell>
        </row>
        <row r="1490">
          <cell r="C1490" t="str">
            <v>E302</v>
          </cell>
          <cell r="D1490" t="str">
            <v xml:space="preserve">Betoneira : Penedo :  -  320 l </v>
          </cell>
          <cell r="E1490">
            <v>1</v>
          </cell>
          <cell r="F1490">
            <v>1</v>
          </cell>
          <cell r="G1490">
            <v>0</v>
          </cell>
          <cell r="H1490">
            <v>19.38</v>
          </cell>
          <cell r="I1490">
            <v>17.27</v>
          </cell>
          <cell r="J1490">
            <v>19.38</v>
          </cell>
        </row>
        <row r="1491">
          <cell r="C1491" t="str">
            <v>E304</v>
          </cell>
          <cell r="D1491" t="str">
            <v xml:space="preserve">Transportador Manual : AJS :  -  carrinho de mão 80 l </v>
          </cell>
          <cell r="E1491">
            <v>4</v>
          </cell>
          <cell r="F1491">
            <v>1</v>
          </cell>
          <cell r="G1491">
            <v>0</v>
          </cell>
          <cell r="H1491">
            <v>0.13</v>
          </cell>
          <cell r="I1491">
            <v>0</v>
          </cell>
          <cell r="J1491">
            <v>0.52</v>
          </cell>
        </row>
        <row r="1492">
          <cell r="C1492" t="str">
            <v>E509</v>
          </cell>
          <cell r="D1492" t="str">
            <v>Grupo Gerador : Heimer : GEHMI-40 - 32,0  KVA</v>
          </cell>
          <cell r="E1492">
            <v>1</v>
          </cell>
          <cell r="F1492">
            <v>1</v>
          </cell>
          <cell r="G1492">
            <v>0</v>
          </cell>
          <cell r="H1492">
            <v>32.17</v>
          </cell>
          <cell r="I1492">
            <v>17.27</v>
          </cell>
          <cell r="J1492">
            <v>32.17</v>
          </cell>
        </row>
        <row r="1493">
          <cell r="D1493">
            <v>0</v>
          </cell>
          <cell r="G1493">
            <v>0</v>
          </cell>
          <cell r="H1493">
            <v>0</v>
          </cell>
          <cell r="I1493">
            <v>0</v>
          </cell>
          <cell r="J1493">
            <v>0</v>
          </cell>
        </row>
        <row r="1494">
          <cell r="D1494">
            <v>0</v>
          </cell>
          <cell r="G1494">
            <v>0</v>
          </cell>
          <cell r="H1494">
            <v>0</v>
          </cell>
          <cell r="I1494">
            <v>0</v>
          </cell>
          <cell r="J1494">
            <v>0</v>
          </cell>
        </row>
        <row r="1495">
          <cell r="F1495" t="str">
            <v>CUSTO HORÁRIO DO EQUIPAMENTO - (A)</v>
          </cell>
          <cell r="J1495">
            <v>52.07</v>
          </cell>
        </row>
        <row r="1496">
          <cell r="C1496" t="str">
            <v>ÍTEM</v>
          </cell>
          <cell r="D1496" t="str">
            <v>M Ã O    D E   O B R A</v>
          </cell>
          <cell r="E1496" t="str">
            <v>QUANT.</v>
          </cell>
          <cell r="F1496" t="str">
            <v>SALÁRIO HORA</v>
          </cell>
          <cell r="J1496" t="str">
            <v>CUSTO HORÁRIO</v>
          </cell>
        </row>
        <row r="1497">
          <cell r="C1497" t="str">
            <v>T501</v>
          </cell>
          <cell r="D1497" t="str">
            <v>Encarregado de turma</v>
          </cell>
          <cell r="E1497">
            <v>1</v>
          </cell>
          <cell r="F1497">
            <v>21.11</v>
          </cell>
          <cell r="G1497" t="e">
            <v>#N/A</v>
          </cell>
          <cell r="H1497" t="e">
            <v>#N/A</v>
          </cell>
          <cell r="I1497" t="e">
            <v>#N/A</v>
          </cell>
          <cell r="J1497">
            <v>21.11</v>
          </cell>
        </row>
        <row r="1498">
          <cell r="C1498" t="str">
            <v>T604</v>
          </cell>
          <cell r="D1498" t="str">
            <v>Pedreiro</v>
          </cell>
          <cell r="E1498">
            <v>1</v>
          </cell>
          <cell r="F1498">
            <v>9.44</v>
          </cell>
          <cell r="G1498" t="e">
            <v>#N/A</v>
          </cell>
          <cell r="H1498" t="e">
            <v>#N/A</v>
          </cell>
          <cell r="I1498" t="e">
            <v>#N/A</v>
          </cell>
          <cell r="J1498">
            <v>9.44</v>
          </cell>
        </row>
        <row r="1499">
          <cell r="C1499" t="str">
            <v>T701</v>
          </cell>
          <cell r="D1499" t="str">
            <v>Servente</v>
          </cell>
          <cell r="E1499">
            <v>14</v>
          </cell>
          <cell r="F1499">
            <v>6.99</v>
          </cell>
          <cell r="G1499" t="e">
            <v>#N/A</v>
          </cell>
          <cell r="H1499" t="e">
            <v>#N/A</v>
          </cell>
          <cell r="I1499" t="e">
            <v>#N/A</v>
          </cell>
          <cell r="J1499">
            <v>97.86</v>
          </cell>
        </row>
        <row r="1500">
          <cell r="D1500">
            <v>0</v>
          </cell>
          <cell r="F1500">
            <v>0</v>
          </cell>
          <cell r="G1500">
            <v>0</v>
          </cell>
          <cell r="H1500">
            <v>0</v>
          </cell>
          <cell r="I1500">
            <v>0</v>
          </cell>
          <cell r="J1500">
            <v>0</v>
          </cell>
        </row>
        <row r="1501">
          <cell r="D1501">
            <v>0</v>
          </cell>
          <cell r="F1501">
            <v>0</v>
          </cell>
          <cell r="G1501">
            <v>0</v>
          </cell>
          <cell r="H1501">
            <v>0</v>
          </cell>
          <cell r="I1501">
            <v>0</v>
          </cell>
          <cell r="J1501">
            <v>0</v>
          </cell>
        </row>
        <row r="1502">
          <cell r="F1502" t="str">
            <v>CUSTO HORÁRIO DE MÃO DE OBRA - (B)</v>
          </cell>
          <cell r="J1502">
            <v>128.41</v>
          </cell>
        </row>
        <row r="1503">
          <cell r="F1503" t="str">
            <v>FERRAMENTAS</v>
          </cell>
          <cell r="H1503">
            <v>0.05</v>
          </cell>
          <cell r="J1503">
            <v>6.42</v>
          </cell>
        </row>
        <row r="1504">
          <cell r="F1504" t="str">
            <v>CUSTO HORÁRIO TOTAL - (A + B)</v>
          </cell>
          <cell r="J1504">
            <v>186.9</v>
          </cell>
        </row>
        <row r="1505">
          <cell r="F1505" t="str">
            <v>CUSTO UNITÁRIO DE EXECUÇÃO - (D)</v>
          </cell>
          <cell r="J1505">
            <v>74.760000000000005</v>
          </cell>
        </row>
        <row r="1506">
          <cell r="C1506" t="str">
            <v>ÍTEM</v>
          </cell>
          <cell r="D1506" t="str">
            <v>M A T E R I A L</v>
          </cell>
          <cell r="E1506" t="str">
            <v>UNID</v>
          </cell>
          <cell r="F1506" t="str">
            <v>CONSUMO</v>
          </cell>
          <cell r="H1506" t="str">
            <v xml:space="preserve"> PREÇO UNITÁRIO</v>
          </cell>
          <cell r="J1506" t="str">
            <v>CUSTO UNITÁRIO</v>
          </cell>
        </row>
        <row r="1507">
          <cell r="C1507" t="str">
            <v>M202</v>
          </cell>
          <cell r="D1507" t="str">
            <v>Cimento portland CP II-32</v>
          </cell>
          <cell r="E1507" t="str">
            <v>kg</v>
          </cell>
          <cell r="F1507">
            <v>350</v>
          </cell>
          <cell r="H1507">
            <v>0.45</v>
          </cell>
          <cell r="I1507">
            <v>0</v>
          </cell>
          <cell r="J1507">
            <v>157.5</v>
          </cell>
        </row>
        <row r="1508">
          <cell r="D1508">
            <v>0</v>
          </cell>
          <cell r="E1508">
            <v>0</v>
          </cell>
          <cell r="H1508">
            <v>0</v>
          </cell>
          <cell r="I1508">
            <v>0</v>
          </cell>
          <cell r="J1508">
            <v>0</v>
          </cell>
        </row>
        <row r="1509">
          <cell r="D1509">
            <v>0</v>
          </cell>
          <cell r="E1509">
            <v>0</v>
          </cell>
          <cell r="H1509">
            <v>0</v>
          </cell>
          <cell r="I1509">
            <v>0</v>
          </cell>
          <cell r="J1509">
            <v>0</v>
          </cell>
        </row>
        <row r="1510">
          <cell r="D1510">
            <v>0</v>
          </cell>
          <cell r="E1510">
            <v>0</v>
          </cell>
          <cell r="H1510">
            <v>0</v>
          </cell>
          <cell r="I1510">
            <v>0</v>
          </cell>
          <cell r="J1510">
            <v>0</v>
          </cell>
        </row>
        <row r="1511">
          <cell r="D1511">
            <v>0</v>
          </cell>
          <cell r="E1511">
            <v>0</v>
          </cell>
          <cell r="H1511">
            <v>0</v>
          </cell>
          <cell r="I1511">
            <v>0</v>
          </cell>
          <cell r="J1511">
            <v>0</v>
          </cell>
        </row>
        <row r="1512">
          <cell r="F1512" t="str">
            <v>CUSTO TOTAL DE MATERIAL - (E)</v>
          </cell>
          <cell r="J1512">
            <v>157.5</v>
          </cell>
        </row>
        <row r="1513">
          <cell r="C1513" t="str">
            <v>CODIGO</v>
          </cell>
          <cell r="D1513" t="str">
            <v>ATIVIDADES AUXILIARES</v>
          </cell>
          <cell r="E1513" t="str">
            <v>UND</v>
          </cell>
          <cell r="F1513" t="str">
            <v>QUANTIDADE</v>
          </cell>
          <cell r="H1513" t="str">
            <v>CUSTO UNITÁRIO</v>
          </cell>
          <cell r="J1513" t="str">
            <v>CUSTO UNITÁRIO</v>
          </cell>
        </row>
        <row r="1514">
          <cell r="C1514" t="str">
            <v>1 A 01 170 01</v>
          </cell>
          <cell r="D1514" t="str">
            <v>Areia extraída com trator e carregadeira</v>
          </cell>
          <cell r="E1514" t="str">
            <v>M³</v>
          </cell>
          <cell r="F1514">
            <v>0.61599999999999999</v>
          </cell>
          <cell r="H1514">
            <v>5.56</v>
          </cell>
          <cell r="J1514">
            <v>3.42</v>
          </cell>
        </row>
        <row r="1515">
          <cell r="C1515" t="str">
            <v>1 A 01 200 01</v>
          </cell>
          <cell r="D1515" t="str">
            <v>Brita produzida em central de britagem de 80 m3/h</v>
          </cell>
          <cell r="E1515" t="str">
            <v>m³</v>
          </cell>
          <cell r="F1515">
            <v>0.76800000000000002</v>
          </cell>
          <cell r="H1515">
            <v>28.54</v>
          </cell>
          <cell r="J1515">
            <v>21.91</v>
          </cell>
        </row>
        <row r="1516">
          <cell r="D1516">
            <v>0</v>
          </cell>
          <cell r="E1516">
            <v>0</v>
          </cell>
          <cell r="H1516">
            <v>0</v>
          </cell>
          <cell r="J1516">
            <v>0</v>
          </cell>
        </row>
        <row r="1517">
          <cell r="D1517">
            <v>0</v>
          </cell>
          <cell r="E1517">
            <v>0</v>
          </cell>
          <cell r="H1517">
            <v>0</v>
          </cell>
          <cell r="J1517">
            <v>0</v>
          </cell>
        </row>
        <row r="1518">
          <cell r="D1518">
            <v>0</v>
          </cell>
          <cell r="H1518">
            <v>0</v>
          </cell>
          <cell r="J1518">
            <v>0</v>
          </cell>
        </row>
        <row r="1519">
          <cell r="C1519" t="str">
            <v>OBSERVAÇÕES:</v>
          </cell>
          <cell r="F1519" t="str">
            <v>CUSTO ATIVIDADES AUXILIARES - (F)</v>
          </cell>
          <cell r="J1519">
            <v>25.33</v>
          </cell>
        </row>
        <row r="1520">
          <cell r="F1520" t="str">
            <v>CUSTO UNITÁRIO DIRETO TOTAL</v>
          </cell>
          <cell r="J1520">
            <v>257.58999999999997</v>
          </cell>
        </row>
        <row r="1521">
          <cell r="F1521" t="str">
            <v xml:space="preserve">BONIFICAÇÃO </v>
          </cell>
          <cell r="H1521">
            <v>0</v>
          </cell>
          <cell r="J1521">
            <v>0</v>
          </cell>
        </row>
        <row r="1522">
          <cell r="F1522" t="str">
            <v>PREÇO UNITÁRIO  TOTAL</v>
          </cell>
          <cell r="J1522">
            <v>257.58999999999997</v>
          </cell>
        </row>
        <row r="1526">
          <cell r="A1526" t="str">
            <v>1 A 01 423 50</v>
          </cell>
          <cell r="C1526" t="str">
            <v>SERVIÇO:</v>
          </cell>
          <cell r="D1526" t="str">
            <v>Concreto fck=18MPa para pré-moldados (Tubos) AC/BC/TC</v>
          </cell>
          <cell r="F1526" t="str">
            <v>PRODUÇÃO DA EQUIPE - (C):</v>
          </cell>
          <cell r="J1526">
            <v>2.5</v>
          </cell>
          <cell r="K1526" t="str">
            <v>m³</v>
          </cell>
          <cell r="M1526" t="e">
            <v>#N/A</v>
          </cell>
        </row>
        <row r="1527">
          <cell r="F1527" t="str">
            <v>UNITÁRIO</v>
          </cell>
          <cell r="H1527" t="str">
            <v>C. OPERACIONAL</v>
          </cell>
        </row>
        <row r="1528">
          <cell r="C1528" t="str">
            <v>ÍTEM</v>
          </cell>
          <cell r="D1528" t="str">
            <v>E Q U I P A M E N T O</v>
          </cell>
          <cell r="E1528" t="str">
            <v>QUANT.</v>
          </cell>
          <cell r="F1528" t="str">
            <v>PROD</v>
          </cell>
          <cell r="G1528" t="str">
            <v>IMPROD</v>
          </cell>
          <cell r="H1528" t="str">
            <v>PROD</v>
          </cell>
          <cell r="I1528" t="str">
            <v>IMPROD</v>
          </cell>
          <cell r="J1528" t="str">
            <v>CUSTO HORÁRIO</v>
          </cell>
        </row>
        <row r="1529">
          <cell r="C1529" t="str">
            <v>E302</v>
          </cell>
          <cell r="D1529" t="str">
            <v xml:space="preserve">Betoneira : Penedo :  -  320 l </v>
          </cell>
          <cell r="E1529">
            <v>1</v>
          </cell>
          <cell r="F1529">
            <v>1</v>
          </cell>
          <cell r="G1529">
            <v>0</v>
          </cell>
          <cell r="H1529">
            <v>19.38</v>
          </cell>
          <cell r="I1529">
            <v>17.27</v>
          </cell>
          <cell r="J1529">
            <v>19.38</v>
          </cell>
        </row>
        <row r="1530">
          <cell r="C1530" t="str">
            <v>E304</v>
          </cell>
          <cell r="D1530" t="str">
            <v xml:space="preserve">Transportador Manual : AJS :  -  carrinho de mão 80 l </v>
          </cell>
          <cell r="E1530">
            <v>4</v>
          </cell>
          <cell r="F1530">
            <v>1</v>
          </cell>
          <cell r="G1530">
            <v>0</v>
          </cell>
          <cell r="H1530">
            <v>0.13</v>
          </cell>
          <cell r="I1530">
            <v>0</v>
          </cell>
          <cell r="J1530">
            <v>0.52</v>
          </cell>
        </row>
        <row r="1531">
          <cell r="C1531" t="str">
            <v>E509</v>
          </cell>
          <cell r="D1531" t="str">
            <v>Grupo Gerador : Heimer : GEHMI-40 - 32,0  KVA</v>
          </cell>
          <cell r="E1531">
            <v>1</v>
          </cell>
          <cell r="F1531">
            <v>1</v>
          </cell>
          <cell r="G1531">
            <v>0</v>
          </cell>
          <cell r="H1531">
            <v>32.17</v>
          </cell>
          <cell r="I1531">
            <v>17.27</v>
          </cell>
          <cell r="J1531">
            <v>32.17</v>
          </cell>
        </row>
        <row r="1532">
          <cell r="D1532">
            <v>0</v>
          </cell>
          <cell r="G1532">
            <v>0</v>
          </cell>
          <cell r="H1532">
            <v>0</v>
          </cell>
          <cell r="I1532">
            <v>0</v>
          </cell>
          <cell r="J1532">
            <v>0</v>
          </cell>
        </row>
        <row r="1533">
          <cell r="D1533">
            <v>0</v>
          </cell>
          <cell r="G1533">
            <v>0</v>
          </cell>
          <cell r="H1533">
            <v>0</v>
          </cell>
          <cell r="I1533">
            <v>0</v>
          </cell>
          <cell r="J1533">
            <v>0</v>
          </cell>
        </row>
        <row r="1534">
          <cell r="F1534" t="str">
            <v>CUSTO HORÁRIO DO EQUIPAMENTO - (A)</v>
          </cell>
          <cell r="J1534">
            <v>52.07</v>
          </cell>
        </row>
        <row r="1535">
          <cell r="C1535" t="str">
            <v>ÍTEM</v>
          </cell>
          <cell r="D1535" t="str">
            <v>M Ã O    D E   O B R A</v>
          </cell>
          <cell r="E1535" t="str">
            <v>QUANT.</v>
          </cell>
          <cell r="F1535" t="str">
            <v>SALÁRIO HORA</v>
          </cell>
          <cell r="J1535" t="str">
            <v>CUSTO HORÁRIO</v>
          </cell>
        </row>
        <row r="1536">
          <cell r="C1536" t="str">
            <v>T501</v>
          </cell>
          <cell r="D1536" t="str">
            <v>Encarregado de turma</v>
          </cell>
          <cell r="E1536">
            <v>1</v>
          </cell>
          <cell r="F1536">
            <v>21.11</v>
          </cell>
          <cell r="G1536" t="e">
            <v>#N/A</v>
          </cell>
          <cell r="H1536" t="e">
            <v>#N/A</v>
          </cell>
          <cell r="I1536" t="e">
            <v>#N/A</v>
          </cell>
          <cell r="J1536">
            <v>21.11</v>
          </cell>
        </row>
        <row r="1537">
          <cell r="C1537" t="str">
            <v>T604</v>
          </cell>
          <cell r="D1537" t="str">
            <v>Pedreiro</v>
          </cell>
          <cell r="E1537">
            <v>1</v>
          </cell>
          <cell r="F1537">
            <v>9.44</v>
          </cell>
          <cell r="G1537" t="e">
            <v>#N/A</v>
          </cell>
          <cell r="H1537" t="e">
            <v>#N/A</v>
          </cell>
          <cell r="I1537" t="e">
            <v>#N/A</v>
          </cell>
          <cell r="J1537">
            <v>9.44</v>
          </cell>
        </row>
        <row r="1538">
          <cell r="C1538" t="str">
            <v>T701</v>
          </cell>
          <cell r="D1538" t="str">
            <v>Servente</v>
          </cell>
          <cell r="E1538">
            <v>14</v>
          </cell>
          <cell r="F1538">
            <v>6.99</v>
          </cell>
          <cell r="G1538" t="e">
            <v>#N/A</v>
          </cell>
          <cell r="H1538" t="e">
            <v>#N/A</v>
          </cell>
          <cell r="I1538" t="e">
            <v>#N/A</v>
          </cell>
          <cell r="J1538">
            <v>97.86</v>
          </cell>
        </row>
        <row r="1539">
          <cell r="D1539">
            <v>0</v>
          </cell>
          <cell r="F1539">
            <v>0</v>
          </cell>
          <cell r="G1539">
            <v>0</v>
          </cell>
          <cell r="H1539">
            <v>0</v>
          </cell>
          <cell r="I1539">
            <v>0</v>
          </cell>
          <cell r="J1539">
            <v>0</v>
          </cell>
        </row>
        <row r="1540">
          <cell r="D1540">
            <v>0</v>
          </cell>
          <cell r="F1540">
            <v>0</v>
          </cell>
          <cell r="G1540">
            <v>0</v>
          </cell>
          <cell r="H1540">
            <v>0</v>
          </cell>
          <cell r="I1540">
            <v>0</v>
          </cell>
          <cell r="J1540">
            <v>0</v>
          </cell>
        </row>
        <row r="1541">
          <cell r="F1541" t="str">
            <v>CUSTO HORÁRIO DE MÃO DE OBRA - (B)</v>
          </cell>
          <cell r="J1541">
            <v>128.41</v>
          </cell>
        </row>
        <row r="1542">
          <cell r="F1542" t="str">
            <v>FERRAMENTAS</v>
          </cell>
          <cell r="H1542">
            <v>0.2051</v>
          </cell>
          <cell r="J1542">
            <v>26.33</v>
          </cell>
        </row>
        <row r="1543">
          <cell r="F1543" t="str">
            <v>CUSTO HORÁRIO TOTAL - (A + B)</v>
          </cell>
          <cell r="J1543">
            <v>206.81</v>
          </cell>
        </row>
        <row r="1544">
          <cell r="F1544" t="str">
            <v>CUSTO UNITÁRIO DE EXECUÇÃO - (D)</v>
          </cell>
          <cell r="J1544">
            <v>82.72</v>
          </cell>
        </row>
        <row r="1545">
          <cell r="C1545" t="str">
            <v>ÍTEM</v>
          </cell>
          <cell r="D1545" t="str">
            <v>M A T E R I A L</v>
          </cell>
          <cell r="E1545" t="str">
            <v>UNID</v>
          </cell>
          <cell r="F1545" t="str">
            <v>CONSUMO</v>
          </cell>
          <cell r="H1545" t="str">
            <v xml:space="preserve"> PREÇO UNITÁRIO</v>
          </cell>
          <cell r="J1545" t="str">
            <v>CUSTO UNITÁRIO</v>
          </cell>
        </row>
        <row r="1546">
          <cell r="C1546" t="str">
            <v>M202</v>
          </cell>
          <cell r="D1546" t="str">
            <v>Cimento portland CP II-32</v>
          </cell>
          <cell r="E1546" t="str">
            <v>kg</v>
          </cell>
          <cell r="F1546">
            <v>350</v>
          </cell>
          <cell r="H1546">
            <v>0.45</v>
          </cell>
          <cell r="I1546">
            <v>0</v>
          </cell>
          <cell r="J1546">
            <v>157.5</v>
          </cell>
        </row>
        <row r="1547">
          <cell r="C1547" t="str">
            <v>M704</v>
          </cell>
          <cell r="D1547" t="str">
            <v>Areia lavada comercial DMT até 50 km</v>
          </cell>
          <cell r="E1547" t="str">
            <v>m3</v>
          </cell>
          <cell r="F1547">
            <v>0.61599999999999999</v>
          </cell>
          <cell r="H1547">
            <v>60</v>
          </cell>
          <cell r="I1547">
            <v>0</v>
          </cell>
          <cell r="J1547">
            <v>36.96</v>
          </cell>
        </row>
        <row r="1548">
          <cell r="D1548">
            <v>0</v>
          </cell>
          <cell r="E1548">
            <v>0</v>
          </cell>
          <cell r="H1548">
            <v>0</v>
          </cell>
          <cell r="I1548">
            <v>0</v>
          </cell>
          <cell r="J1548">
            <v>0</v>
          </cell>
        </row>
        <row r="1549">
          <cell r="D1549">
            <v>0</v>
          </cell>
          <cell r="E1549">
            <v>0</v>
          </cell>
          <cell r="H1549">
            <v>0</v>
          </cell>
          <cell r="I1549">
            <v>0</v>
          </cell>
          <cell r="J1549">
            <v>0</v>
          </cell>
        </row>
        <row r="1550">
          <cell r="D1550">
            <v>0</v>
          </cell>
          <cell r="E1550">
            <v>0</v>
          </cell>
          <cell r="H1550">
            <v>0</v>
          </cell>
          <cell r="I1550">
            <v>0</v>
          </cell>
          <cell r="J1550">
            <v>0</v>
          </cell>
        </row>
        <row r="1551">
          <cell r="F1551" t="str">
            <v>CUSTO TOTAL DE MATERIAL - (E)</v>
          </cell>
          <cell r="J1551">
            <v>194.46</v>
          </cell>
        </row>
        <row r="1552">
          <cell r="C1552" t="str">
            <v>CODIGO</v>
          </cell>
          <cell r="D1552" t="str">
            <v>ATIVIDADES AUXILIARES</v>
          </cell>
          <cell r="E1552" t="str">
            <v>UND</v>
          </cell>
          <cell r="F1552" t="str">
            <v>QUANTIDADE</v>
          </cell>
          <cell r="H1552" t="str">
            <v>CUSTO UNITÁRIO</v>
          </cell>
          <cell r="J1552" t="str">
            <v>CUSTO UNITÁRIO</v>
          </cell>
        </row>
        <row r="1553">
          <cell r="C1553" t="str">
            <v>1 A 00 717 00</v>
          </cell>
          <cell r="D1553" t="e">
            <v>#N/A</v>
          </cell>
          <cell r="E1553" t="e">
            <v>#N/A</v>
          </cell>
          <cell r="F1553">
            <v>0.76800000000000002</v>
          </cell>
          <cell r="H1553" t="e">
            <v>#N/A</v>
          </cell>
          <cell r="J1553" t="e">
            <v>#N/A</v>
          </cell>
        </row>
        <row r="1554">
          <cell r="D1554">
            <v>0</v>
          </cell>
          <cell r="E1554">
            <v>0</v>
          </cell>
          <cell r="H1554">
            <v>0</v>
          </cell>
          <cell r="J1554">
            <v>0</v>
          </cell>
        </row>
        <row r="1555">
          <cell r="D1555">
            <v>0</v>
          </cell>
          <cell r="E1555">
            <v>0</v>
          </cell>
          <cell r="H1555">
            <v>0</v>
          </cell>
          <cell r="J1555">
            <v>0</v>
          </cell>
        </row>
        <row r="1556">
          <cell r="D1556">
            <v>0</v>
          </cell>
          <cell r="E1556">
            <v>0</v>
          </cell>
          <cell r="H1556">
            <v>0</v>
          </cell>
          <cell r="J1556">
            <v>0</v>
          </cell>
        </row>
        <row r="1557">
          <cell r="D1557">
            <v>0</v>
          </cell>
          <cell r="H1557">
            <v>0</v>
          </cell>
          <cell r="J1557">
            <v>0</v>
          </cell>
        </row>
        <row r="1558">
          <cell r="C1558" t="str">
            <v>OBSERVAÇÕES:</v>
          </cell>
          <cell r="F1558" t="str">
            <v>CUSTO ATIVIDADES AUXILIARES - (F)</v>
          </cell>
          <cell r="J1558" t="e">
            <v>#N/A</v>
          </cell>
        </row>
        <row r="1559">
          <cell r="F1559" t="str">
            <v>CUSTO UNITÁRIO DIRETO TOTAL</v>
          </cell>
          <cell r="J1559" t="e">
            <v>#N/A</v>
          </cell>
        </row>
        <row r="1560">
          <cell r="F1560" t="str">
            <v xml:space="preserve">BONIFICAÇÃO </v>
          </cell>
          <cell r="H1560">
            <v>0</v>
          </cell>
          <cell r="J1560" t="e">
            <v>#N/A</v>
          </cell>
        </row>
        <row r="1561">
          <cell r="F1561" t="str">
            <v>PREÇO UNITÁRIO  TOTAL</v>
          </cell>
          <cell r="J1561" t="e">
            <v>#N/A</v>
          </cell>
        </row>
        <row r="1565">
          <cell r="A1565" t="str">
            <v>1 A 01 425 51</v>
          </cell>
          <cell r="C1565" t="str">
            <v>SERVIÇO:</v>
          </cell>
          <cell r="D1565" t="str">
            <v>Concreto estrutural fck=25MPa controle razoável uso geral conf. e lanç. (brita e areia comerciais)</v>
          </cell>
          <cell r="F1565" t="str">
            <v>PRODUÇÃO DA EQUIPE - (C):</v>
          </cell>
          <cell r="J1565">
            <v>2.5</v>
          </cell>
          <cell r="K1565" t="str">
            <v>m³</v>
          </cell>
          <cell r="M1565" t="e">
            <v>#N/A</v>
          </cell>
        </row>
        <row r="1566">
          <cell r="F1566" t="str">
            <v>UNITÁRIO</v>
          </cell>
          <cell r="H1566" t="str">
            <v>C. OPERACIONAL</v>
          </cell>
        </row>
        <row r="1567">
          <cell r="C1567" t="str">
            <v>ÍTEM</v>
          </cell>
          <cell r="D1567" t="str">
            <v>E Q U I P A M E N T O</v>
          </cell>
          <cell r="E1567" t="str">
            <v>QUANT.</v>
          </cell>
          <cell r="F1567" t="str">
            <v>PROD</v>
          </cell>
          <cell r="G1567" t="str">
            <v>IMPROD</v>
          </cell>
          <cell r="H1567" t="str">
            <v>PROD</v>
          </cell>
          <cell r="I1567" t="str">
            <v>IMPROD</v>
          </cell>
          <cell r="J1567" t="str">
            <v>CUSTO HORÁRIO</v>
          </cell>
        </row>
        <row r="1568">
          <cell r="C1568" t="str">
            <v>E302</v>
          </cell>
          <cell r="D1568" t="str">
            <v xml:space="preserve">Betoneira : Penedo :  -  320 l </v>
          </cell>
          <cell r="E1568">
            <v>1</v>
          </cell>
          <cell r="F1568">
            <v>1</v>
          </cell>
          <cell r="G1568">
            <v>0</v>
          </cell>
          <cell r="H1568">
            <v>19.38</v>
          </cell>
          <cell r="I1568">
            <v>17.27</v>
          </cell>
          <cell r="J1568">
            <v>19.38</v>
          </cell>
        </row>
        <row r="1569">
          <cell r="C1569" t="str">
            <v>E304</v>
          </cell>
          <cell r="D1569" t="str">
            <v xml:space="preserve">Transportador Manual : AJS :  -  carrinho de mão 80 l </v>
          </cell>
          <cell r="E1569">
            <v>3</v>
          </cell>
          <cell r="F1569">
            <v>0.69</v>
          </cell>
          <cell r="G1569">
            <v>0.31</v>
          </cell>
          <cell r="H1569">
            <v>0.13</v>
          </cell>
          <cell r="I1569">
            <v>0</v>
          </cell>
          <cell r="J1569">
            <v>0.26</v>
          </cell>
        </row>
        <row r="1570">
          <cell r="C1570" t="str">
            <v>E306</v>
          </cell>
          <cell r="D1570" t="str">
            <v xml:space="preserve">(*) Vibrador de Concreto : Diversos : VIP45/MT2 -  de imersão </v>
          </cell>
          <cell r="E1570">
            <v>2</v>
          </cell>
          <cell r="F1570">
            <v>1</v>
          </cell>
          <cell r="G1570">
            <v>0</v>
          </cell>
          <cell r="H1570">
            <v>16.45</v>
          </cell>
          <cell r="I1570">
            <v>15.35</v>
          </cell>
          <cell r="J1570">
            <v>32.9</v>
          </cell>
        </row>
        <row r="1571">
          <cell r="C1571" t="str">
            <v>E509</v>
          </cell>
          <cell r="D1571" t="str">
            <v>Grupo Gerador : Heimer : GEHMI-40 - 32,0  KVA</v>
          </cell>
          <cell r="E1571">
            <v>1</v>
          </cell>
          <cell r="F1571">
            <v>1</v>
          </cell>
          <cell r="G1571">
            <v>0</v>
          </cell>
          <cell r="H1571">
            <v>32.17</v>
          </cell>
          <cell r="I1571">
            <v>17.27</v>
          </cell>
          <cell r="J1571">
            <v>32.17</v>
          </cell>
        </row>
        <row r="1572">
          <cell r="D1572">
            <v>0</v>
          </cell>
          <cell r="G1572">
            <v>0</v>
          </cell>
          <cell r="H1572">
            <v>0</v>
          </cell>
          <cell r="I1572">
            <v>0</v>
          </cell>
          <cell r="J1572">
            <v>0</v>
          </cell>
        </row>
        <row r="1573">
          <cell r="D1573">
            <v>0</v>
          </cell>
          <cell r="G1573">
            <v>0</v>
          </cell>
          <cell r="H1573">
            <v>0</v>
          </cell>
          <cell r="I1573">
            <v>0</v>
          </cell>
          <cell r="J1573">
            <v>0</v>
          </cell>
        </row>
        <row r="1574">
          <cell r="F1574" t="str">
            <v>CUSTO HORÁRIO DO EQUIPAMENTO - (A)</v>
          </cell>
          <cell r="J1574">
            <v>84.71</v>
          </cell>
        </row>
        <row r="1575">
          <cell r="C1575" t="str">
            <v>ÍTEM</v>
          </cell>
          <cell r="D1575" t="str">
            <v>M Ã O    D E   O B R A</v>
          </cell>
          <cell r="E1575" t="str">
            <v>QUANT.</v>
          </cell>
          <cell r="F1575" t="str">
            <v>SALÁRIO HORA</v>
          </cell>
          <cell r="J1575" t="str">
            <v>CUSTO HORÁRIO</v>
          </cell>
        </row>
        <row r="1576">
          <cell r="C1576" t="str">
            <v>T604</v>
          </cell>
          <cell r="D1576" t="str">
            <v>Pedreiro</v>
          </cell>
          <cell r="E1576">
            <v>1</v>
          </cell>
          <cell r="F1576">
            <v>9.44</v>
          </cell>
          <cell r="G1576" t="e">
            <v>#N/A</v>
          </cell>
          <cell r="H1576" t="e">
            <v>#N/A</v>
          </cell>
          <cell r="I1576" t="e">
            <v>#N/A</v>
          </cell>
          <cell r="J1576">
            <v>9.44</v>
          </cell>
        </row>
        <row r="1577">
          <cell r="C1577" t="str">
            <v>T701</v>
          </cell>
          <cell r="D1577" t="str">
            <v>Servente</v>
          </cell>
          <cell r="E1577">
            <v>14</v>
          </cell>
          <cell r="F1577">
            <v>6.99</v>
          </cell>
          <cell r="G1577" t="e">
            <v>#N/A</v>
          </cell>
          <cell r="H1577" t="e">
            <v>#N/A</v>
          </cell>
          <cell r="I1577" t="e">
            <v>#N/A</v>
          </cell>
          <cell r="J1577">
            <v>97.86</v>
          </cell>
        </row>
        <row r="1578">
          <cell r="D1578">
            <v>0</v>
          </cell>
          <cell r="F1578">
            <v>0</v>
          </cell>
          <cell r="G1578">
            <v>0</v>
          </cell>
          <cell r="H1578">
            <v>0</v>
          </cell>
          <cell r="I1578">
            <v>0</v>
          </cell>
          <cell r="J1578">
            <v>0</v>
          </cell>
        </row>
        <row r="1579">
          <cell r="D1579">
            <v>0</v>
          </cell>
          <cell r="F1579">
            <v>0</v>
          </cell>
          <cell r="G1579">
            <v>0</v>
          </cell>
          <cell r="H1579">
            <v>0</v>
          </cell>
          <cell r="I1579">
            <v>0</v>
          </cell>
          <cell r="J1579">
            <v>0</v>
          </cell>
        </row>
        <row r="1580">
          <cell r="D1580">
            <v>0</v>
          </cell>
          <cell r="F1580">
            <v>0</v>
          </cell>
          <cell r="G1580">
            <v>0</v>
          </cell>
          <cell r="H1580">
            <v>0</v>
          </cell>
          <cell r="I1580">
            <v>0</v>
          </cell>
          <cell r="J1580">
            <v>0</v>
          </cell>
        </row>
        <row r="1581">
          <cell r="F1581" t="str">
            <v>CUSTO HORÁRIO DE MÃO DE OBRA - (B)</v>
          </cell>
          <cell r="J1581">
            <v>107.3</v>
          </cell>
        </row>
        <row r="1582">
          <cell r="F1582" t="str">
            <v>FERRAMENTAS</v>
          </cell>
          <cell r="H1582">
            <v>0.2051</v>
          </cell>
          <cell r="J1582">
            <v>22</v>
          </cell>
        </row>
        <row r="1583">
          <cell r="F1583" t="str">
            <v>CUSTO HORÁRIO TOTAL - (A + B)</v>
          </cell>
          <cell r="J1583">
            <v>214.01</v>
          </cell>
        </row>
        <row r="1584">
          <cell r="F1584" t="str">
            <v>CUSTO UNITÁRIO DE EXECUÇÃO - (D)</v>
          </cell>
          <cell r="J1584">
            <v>85.6</v>
          </cell>
        </row>
        <row r="1585">
          <cell r="C1585" t="str">
            <v>ÍTEM</v>
          </cell>
          <cell r="D1585" t="str">
            <v>M A T E R I A L</v>
          </cell>
          <cell r="E1585" t="str">
            <v>UNID</v>
          </cell>
          <cell r="F1585" t="str">
            <v>CONSUMO</v>
          </cell>
          <cell r="H1585" t="str">
            <v xml:space="preserve"> PREÇO UNITÁRIO</v>
          </cell>
          <cell r="J1585" t="str">
            <v>CUSTO UNITÁRIO</v>
          </cell>
        </row>
        <row r="1586">
          <cell r="C1586" t="str">
            <v>M202</v>
          </cell>
          <cell r="D1586" t="str">
            <v>Cimento portland CP II-32</v>
          </cell>
          <cell r="E1586" t="str">
            <v>kg</v>
          </cell>
          <cell r="F1586">
            <v>435</v>
          </cell>
          <cell r="H1586">
            <v>0.45</v>
          </cell>
          <cell r="I1586">
            <v>0</v>
          </cell>
          <cell r="J1586">
            <v>195.75</v>
          </cell>
        </row>
        <row r="1587">
          <cell r="C1587" t="str">
            <v>M704</v>
          </cell>
          <cell r="D1587" t="str">
            <v>Areia lavada comercial DMT até 50 km</v>
          </cell>
          <cell r="E1587" t="str">
            <v>m3</v>
          </cell>
          <cell r="F1587">
            <v>0.56499999999999995</v>
          </cell>
          <cell r="H1587">
            <v>60</v>
          </cell>
          <cell r="I1587">
            <v>0</v>
          </cell>
          <cell r="J1587">
            <v>33.9</v>
          </cell>
        </row>
        <row r="1588">
          <cell r="D1588">
            <v>0</v>
          </cell>
          <cell r="E1588">
            <v>0</v>
          </cell>
          <cell r="H1588">
            <v>0</v>
          </cell>
          <cell r="I1588">
            <v>0</v>
          </cell>
          <cell r="J1588">
            <v>0</v>
          </cell>
        </row>
        <row r="1589">
          <cell r="D1589">
            <v>0</v>
          </cell>
          <cell r="E1589">
            <v>0</v>
          </cell>
          <cell r="H1589">
            <v>0</v>
          </cell>
          <cell r="I1589">
            <v>0</v>
          </cell>
          <cell r="J1589">
            <v>0</v>
          </cell>
        </row>
        <row r="1590">
          <cell r="D1590">
            <v>0</v>
          </cell>
          <cell r="E1590">
            <v>0</v>
          </cell>
          <cell r="H1590">
            <v>0</v>
          </cell>
          <cell r="I1590">
            <v>0</v>
          </cell>
          <cell r="J1590">
            <v>0</v>
          </cell>
        </row>
        <row r="1591">
          <cell r="F1591" t="str">
            <v>CUSTO TOTAL DE MATERIAL - (E)</v>
          </cell>
          <cell r="J1591">
            <v>229.65</v>
          </cell>
        </row>
        <row r="1592">
          <cell r="C1592" t="str">
            <v>CODIGO</v>
          </cell>
          <cell r="D1592" t="str">
            <v>ATIVIDADES AUXILIARES</v>
          </cell>
          <cell r="E1592" t="str">
            <v>UND</v>
          </cell>
          <cell r="F1592" t="str">
            <v>QUANTIDADE</v>
          </cell>
          <cell r="H1592" t="str">
            <v>CUSTO UNITÁRIO</v>
          </cell>
          <cell r="J1592" t="str">
            <v>CUSTO UNITÁRIO</v>
          </cell>
        </row>
        <row r="1593">
          <cell r="C1593" t="str">
            <v>1 A 00 717 00</v>
          </cell>
          <cell r="D1593" t="e">
            <v>#N/A</v>
          </cell>
          <cell r="E1593" t="e">
            <v>#N/A</v>
          </cell>
          <cell r="F1593">
            <v>0.74</v>
          </cell>
          <cell r="H1593" t="e">
            <v>#N/A</v>
          </cell>
          <cell r="J1593" t="e">
            <v>#N/A</v>
          </cell>
        </row>
        <row r="1594">
          <cell r="D1594">
            <v>0</v>
          </cell>
          <cell r="E1594">
            <v>0</v>
          </cell>
          <cell r="H1594">
            <v>0</v>
          </cell>
          <cell r="J1594">
            <v>0</v>
          </cell>
        </row>
        <row r="1595">
          <cell r="D1595">
            <v>0</v>
          </cell>
          <cell r="E1595">
            <v>0</v>
          </cell>
          <cell r="H1595">
            <v>0</v>
          </cell>
          <cell r="J1595">
            <v>0</v>
          </cell>
        </row>
        <row r="1596">
          <cell r="D1596">
            <v>0</v>
          </cell>
          <cell r="E1596">
            <v>0</v>
          </cell>
          <cell r="H1596">
            <v>0</v>
          </cell>
          <cell r="J1596">
            <v>0</v>
          </cell>
        </row>
        <row r="1597">
          <cell r="D1597">
            <v>0</v>
          </cell>
          <cell r="H1597">
            <v>0</v>
          </cell>
          <cell r="J1597">
            <v>0</v>
          </cell>
        </row>
        <row r="1598">
          <cell r="C1598" t="str">
            <v>OBSERVAÇÕES:</v>
          </cell>
          <cell r="F1598" t="str">
            <v>CUSTO ATIVIDADES AUXILIARES - (F)</v>
          </cell>
          <cell r="J1598" t="e">
            <v>#N/A</v>
          </cell>
        </row>
        <row r="1599">
          <cell r="F1599" t="str">
            <v>CUSTO UNITÁRIO DIRETO TOTAL</v>
          </cell>
          <cell r="J1599" t="e">
            <v>#N/A</v>
          </cell>
        </row>
        <row r="1600">
          <cell r="F1600" t="str">
            <v xml:space="preserve">BONIFICAÇÃO </v>
          </cell>
          <cell r="H1600">
            <v>0</v>
          </cell>
          <cell r="J1600" t="e">
            <v>#N/A</v>
          </cell>
        </row>
        <row r="1601">
          <cell r="F1601" t="str">
            <v>PREÇO UNITÁRIO  TOTAL</v>
          </cell>
          <cell r="J1601" t="e">
            <v>#N/A</v>
          </cell>
        </row>
        <row r="1605">
          <cell r="A1605" t="str">
            <v>1 A 01 450 01</v>
          </cell>
          <cell r="C1605" t="str">
            <v>SERVIÇO:</v>
          </cell>
          <cell r="D1605" t="str">
            <v>Escoramento de bueiros celulares</v>
          </cell>
          <cell r="F1605" t="str">
            <v>PRODUÇÃO DA EQUIPE - (C):</v>
          </cell>
          <cell r="J1605">
            <v>1</v>
          </cell>
          <cell r="K1605" t="str">
            <v>M³</v>
          </cell>
          <cell r="M1605">
            <v>57.56</v>
          </cell>
        </row>
        <row r="1606">
          <cell r="F1606" t="str">
            <v>UNITÁRIO</v>
          </cell>
          <cell r="H1606" t="str">
            <v>C. OPERACIONAL</v>
          </cell>
        </row>
        <row r="1607">
          <cell r="C1607" t="str">
            <v>ÍTEM</v>
          </cell>
          <cell r="D1607" t="str">
            <v>E Q U I P A M E N T O</v>
          </cell>
          <cell r="E1607" t="str">
            <v>QUANT.</v>
          </cell>
          <cell r="F1607" t="str">
            <v>PROD</v>
          </cell>
          <cell r="G1607" t="str">
            <v>IMPROD</v>
          </cell>
          <cell r="H1607" t="str">
            <v>PROD</v>
          </cell>
          <cell r="I1607" t="str">
            <v>IMPROD</v>
          </cell>
          <cell r="J1607" t="str">
            <v>CUSTO HORÁRIO</v>
          </cell>
        </row>
        <row r="1608">
          <cell r="C1608" t="str">
            <v>E509</v>
          </cell>
          <cell r="D1608" t="str">
            <v>Grupo Gerador : Heimer : GEHMI-40 - 32,0  KVA</v>
          </cell>
          <cell r="E1608">
            <v>1</v>
          </cell>
          <cell r="F1608">
            <v>1</v>
          </cell>
          <cell r="G1608">
            <v>0</v>
          </cell>
          <cell r="H1608">
            <v>32.17</v>
          </cell>
          <cell r="I1608">
            <v>17.27</v>
          </cell>
          <cell r="J1608">
            <v>32.17</v>
          </cell>
        </row>
        <row r="1609">
          <cell r="C1609" t="str">
            <v>E904</v>
          </cell>
          <cell r="D1609" t="str">
            <v>Máquina de Bancada - serra circular de 12" (4 kW)</v>
          </cell>
          <cell r="E1609">
            <v>1</v>
          </cell>
          <cell r="F1609">
            <v>1</v>
          </cell>
          <cell r="G1609">
            <v>0</v>
          </cell>
          <cell r="H1609">
            <v>1.97</v>
          </cell>
          <cell r="I1609">
            <v>0</v>
          </cell>
          <cell r="J1609">
            <v>1.97</v>
          </cell>
        </row>
        <row r="1610">
          <cell r="D1610">
            <v>0</v>
          </cell>
          <cell r="G1610">
            <v>0</v>
          </cell>
          <cell r="H1610">
            <v>0</v>
          </cell>
          <cell r="I1610">
            <v>0</v>
          </cell>
          <cell r="J1610">
            <v>0</v>
          </cell>
        </row>
        <row r="1611">
          <cell r="D1611">
            <v>0</v>
          </cell>
          <cell r="G1611">
            <v>0</v>
          </cell>
          <cell r="H1611">
            <v>0</v>
          </cell>
          <cell r="I1611">
            <v>0</v>
          </cell>
          <cell r="J1611">
            <v>0</v>
          </cell>
        </row>
        <row r="1612">
          <cell r="D1612">
            <v>0</v>
          </cell>
          <cell r="G1612">
            <v>0</v>
          </cell>
          <cell r="H1612">
            <v>0</v>
          </cell>
          <cell r="I1612">
            <v>0</v>
          </cell>
          <cell r="J1612">
            <v>0</v>
          </cell>
        </row>
        <row r="1613">
          <cell r="D1613">
            <v>0</v>
          </cell>
          <cell r="G1613">
            <v>0</v>
          </cell>
          <cell r="H1613">
            <v>0</v>
          </cell>
          <cell r="I1613">
            <v>0</v>
          </cell>
          <cell r="J1613">
            <v>0</v>
          </cell>
        </row>
        <row r="1614">
          <cell r="F1614" t="str">
            <v>CUSTO HORÁRIO DO EQUIPAMENTO - (A)</v>
          </cell>
          <cell r="J1614">
            <v>34.14</v>
          </cell>
        </row>
        <row r="1615">
          <cell r="C1615" t="str">
            <v>ÍTEM</v>
          </cell>
          <cell r="D1615" t="str">
            <v>M Ã O    D E   O B R A</v>
          </cell>
          <cell r="E1615" t="str">
            <v>QUANT.</v>
          </cell>
          <cell r="F1615" t="str">
            <v>SALÁRIO HORA</v>
          </cell>
          <cell r="J1615" t="str">
            <v>CUSTO HORÁRIO</v>
          </cell>
        </row>
        <row r="1616">
          <cell r="C1616" t="str">
            <v>T603</v>
          </cell>
          <cell r="D1616" t="str">
            <v>Carpinteiro</v>
          </cell>
          <cell r="E1616">
            <v>0.6</v>
          </cell>
          <cell r="F1616">
            <v>9.44</v>
          </cell>
          <cell r="G1616" t="e">
            <v>#N/A</v>
          </cell>
          <cell r="H1616" t="e">
            <v>#N/A</v>
          </cell>
          <cell r="I1616" t="e">
            <v>#N/A</v>
          </cell>
          <cell r="J1616">
            <v>5.66</v>
          </cell>
        </row>
        <row r="1617">
          <cell r="C1617" t="str">
            <v>T701</v>
          </cell>
          <cell r="D1617" t="str">
            <v>Servente</v>
          </cell>
          <cell r="E1617">
            <v>1.5</v>
          </cell>
          <cell r="F1617">
            <v>6.99</v>
          </cell>
          <cell r="G1617" t="e">
            <v>#N/A</v>
          </cell>
          <cell r="H1617" t="e">
            <v>#N/A</v>
          </cell>
          <cell r="I1617" t="e">
            <v>#N/A</v>
          </cell>
          <cell r="J1617">
            <v>10.48</v>
          </cell>
        </row>
        <row r="1618">
          <cell r="D1618">
            <v>0</v>
          </cell>
          <cell r="F1618">
            <v>0</v>
          </cell>
          <cell r="G1618">
            <v>0</v>
          </cell>
          <cell r="H1618">
            <v>0</v>
          </cell>
          <cell r="I1618">
            <v>0</v>
          </cell>
          <cell r="J1618">
            <v>0</v>
          </cell>
        </row>
        <row r="1619">
          <cell r="D1619">
            <v>0</v>
          </cell>
          <cell r="F1619">
            <v>0</v>
          </cell>
          <cell r="G1619">
            <v>0</v>
          </cell>
          <cell r="H1619">
            <v>0</v>
          </cell>
          <cell r="I1619">
            <v>0</v>
          </cell>
          <cell r="J1619">
            <v>0</v>
          </cell>
        </row>
        <row r="1620">
          <cell r="D1620">
            <v>0</v>
          </cell>
          <cell r="F1620">
            <v>0</v>
          </cell>
          <cell r="G1620">
            <v>0</v>
          </cell>
          <cell r="H1620">
            <v>0</v>
          </cell>
          <cell r="I1620">
            <v>0</v>
          </cell>
          <cell r="J1620">
            <v>0</v>
          </cell>
        </row>
        <row r="1621">
          <cell r="F1621" t="str">
            <v>CUSTO HORÁRIO DE MÃO DE OBRA - (B)</v>
          </cell>
          <cell r="J1621">
            <v>16.14</v>
          </cell>
        </row>
        <row r="1622">
          <cell r="F1622" t="str">
            <v>FERRAMENTAS</v>
          </cell>
          <cell r="H1622">
            <v>0.2051</v>
          </cell>
          <cell r="J1622">
            <v>3.31</v>
          </cell>
        </row>
        <row r="1623">
          <cell r="F1623" t="str">
            <v>CUSTO HORÁRIO TOTAL - (A + B)</v>
          </cell>
          <cell r="J1623">
            <v>53.59</v>
          </cell>
        </row>
        <row r="1624">
          <cell r="F1624" t="str">
            <v>CUSTO UNITÁRIO DE EXECUÇÃO - (D)</v>
          </cell>
          <cell r="J1624">
            <v>53.59</v>
          </cell>
        </row>
        <row r="1625">
          <cell r="C1625" t="str">
            <v>ÍTEM</v>
          </cell>
          <cell r="D1625" t="str">
            <v>M A T E R I A L</v>
          </cell>
          <cell r="E1625" t="str">
            <v>UNID</v>
          </cell>
          <cell r="F1625" t="str">
            <v>CONSUMO</v>
          </cell>
          <cell r="H1625" t="str">
            <v xml:space="preserve"> PREÇO UNITÁRIO</v>
          </cell>
          <cell r="J1625" t="str">
            <v>CUSTO UNITÁRIO</v>
          </cell>
        </row>
        <row r="1626">
          <cell r="C1626" t="str">
            <v>M320</v>
          </cell>
          <cell r="D1626" t="str">
            <v>Pregos de ferro 18x30</v>
          </cell>
          <cell r="E1626" t="str">
            <v>kg</v>
          </cell>
          <cell r="F1626">
            <v>1.4E-2</v>
          </cell>
          <cell r="H1626">
            <v>4.12</v>
          </cell>
          <cell r="I1626" t="e">
            <v>#N/A</v>
          </cell>
          <cell r="J1626">
            <v>0.05</v>
          </cell>
        </row>
        <row r="1627">
          <cell r="C1627" t="str">
            <v>M402</v>
          </cell>
          <cell r="D1627" t="str">
            <v>Pontaletes D=20 cm (tronco p/ esc.)</v>
          </cell>
          <cell r="E1627" t="str">
            <v>m</v>
          </cell>
          <cell r="F1627">
            <v>0.13</v>
          </cell>
          <cell r="H1627">
            <v>2.5</v>
          </cell>
          <cell r="J1627">
            <v>0.32</v>
          </cell>
        </row>
        <row r="1628">
          <cell r="C1628" t="str">
            <v>M407</v>
          </cell>
          <cell r="D1628" t="str">
            <v>Tábua pinho de 1ª 2,5 cm x 15,0 cm</v>
          </cell>
          <cell r="E1628" t="str">
            <v>m</v>
          </cell>
          <cell r="F1628">
            <v>0.74</v>
          </cell>
          <cell r="H1628">
            <v>4.5</v>
          </cell>
          <cell r="J1628">
            <v>3.33</v>
          </cell>
        </row>
        <row r="1629">
          <cell r="C1629" t="str">
            <v>M408</v>
          </cell>
          <cell r="D1629" t="str">
            <v>Tábua de 5ª 2,5 cm x 30,0 cm</v>
          </cell>
          <cell r="E1629" t="str">
            <v>m</v>
          </cell>
          <cell r="F1629">
            <v>0.1</v>
          </cell>
          <cell r="H1629">
            <v>2.7</v>
          </cell>
          <cell r="J1629">
            <v>0.27</v>
          </cell>
        </row>
        <row r="1630">
          <cell r="D1630">
            <v>0</v>
          </cell>
          <cell r="E1630">
            <v>0</v>
          </cell>
          <cell r="H1630">
            <v>0</v>
          </cell>
          <cell r="J1630">
            <v>0</v>
          </cell>
        </row>
        <row r="1631">
          <cell r="F1631" t="str">
            <v>CUSTO TOTAL DE MATERIAL - (E)</v>
          </cell>
          <cell r="J1631">
            <v>3.97</v>
          </cell>
        </row>
        <row r="1632">
          <cell r="C1632" t="str">
            <v>CODIGO</v>
          </cell>
          <cell r="D1632" t="str">
            <v>ATIVIDADES AUXILIARES</v>
          </cell>
          <cell r="E1632" t="str">
            <v>UND</v>
          </cell>
          <cell r="F1632" t="str">
            <v>QUANTIDADE</v>
          </cell>
          <cell r="H1632" t="str">
            <v>CUSTO UNITÁRIO</v>
          </cell>
          <cell r="J1632" t="str">
            <v>CUSTO UNITÁRIO</v>
          </cell>
        </row>
        <row r="1633">
          <cell r="D1633">
            <v>0</v>
          </cell>
          <cell r="E1633">
            <v>0</v>
          </cell>
          <cell r="H1633">
            <v>0</v>
          </cell>
          <cell r="J1633">
            <v>0</v>
          </cell>
        </row>
        <row r="1634">
          <cell r="D1634">
            <v>0</v>
          </cell>
          <cell r="E1634">
            <v>0</v>
          </cell>
          <cell r="H1634">
            <v>0</v>
          </cell>
          <cell r="J1634">
            <v>0</v>
          </cell>
        </row>
        <row r="1635">
          <cell r="D1635">
            <v>0</v>
          </cell>
          <cell r="E1635">
            <v>0</v>
          </cell>
          <cell r="H1635">
            <v>0</v>
          </cell>
          <cell r="J1635">
            <v>0</v>
          </cell>
        </row>
        <row r="1636">
          <cell r="D1636">
            <v>0</v>
          </cell>
          <cell r="E1636">
            <v>0</v>
          </cell>
          <cell r="H1636">
            <v>0</v>
          </cell>
          <cell r="J1636">
            <v>0</v>
          </cell>
        </row>
        <row r="1637">
          <cell r="D1637">
            <v>0</v>
          </cell>
          <cell r="H1637">
            <v>0</v>
          </cell>
          <cell r="J1637">
            <v>0</v>
          </cell>
        </row>
        <row r="1638">
          <cell r="C1638" t="str">
            <v>OBSERVAÇÕES:</v>
          </cell>
          <cell r="F1638" t="str">
            <v>CUSTO UNITÁRIO DE TRANSPORTE - (F)</v>
          </cell>
          <cell r="J1638">
            <v>0</v>
          </cell>
        </row>
        <row r="1639">
          <cell r="F1639" t="str">
            <v>CUSTO UNITÁRIO DIRETO TOTAL</v>
          </cell>
          <cell r="J1639">
            <v>57.56</v>
          </cell>
        </row>
        <row r="1640">
          <cell r="F1640" t="str">
            <v xml:space="preserve">BONIFICAÇÃO </v>
          </cell>
          <cell r="H1640">
            <v>0</v>
          </cell>
          <cell r="J1640">
            <v>0</v>
          </cell>
        </row>
        <row r="1641">
          <cell r="F1641" t="str">
            <v>PREÇO UNITÁRIO  TOTAL</v>
          </cell>
          <cell r="J1641">
            <v>57.56</v>
          </cell>
        </row>
        <row r="1645">
          <cell r="A1645" t="str">
            <v>1 A 01 512 10</v>
          </cell>
          <cell r="C1645" t="str">
            <v>SERVIÇO:</v>
          </cell>
          <cell r="D1645" t="str">
            <v>Concreto ciclópico fck=12 MPa (Brita produzida e areia extraída)</v>
          </cell>
          <cell r="F1645" t="str">
            <v>PRODUÇÃO DA EQUIPE - (C):</v>
          </cell>
          <cell r="J1645">
            <v>2.5</v>
          </cell>
          <cell r="K1645" t="str">
            <v>m³</v>
          </cell>
          <cell r="M1645">
            <v>197.63</v>
          </cell>
        </row>
        <row r="1646">
          <cell r="F1646" t="str">
            <v>UNITÁRIO</v>
          </cell>
          <cell r="H1646" t="str">
            <v>C. OPERACIONAL</v>
          </cell>
        </row>
        <row r="1647">
          <cell r="C1647" t="str">
            <v>ÍTEM</v>
          </cell>
          <cell r="D1647" t="str">
            <v>E Q U I P A M E N T O</v>
          </cell>
          <cell r="E1647" t="str">
            <v>QUANT.</v>
          </cell>
          <cell r="F1647" t="str">
            <v>PROD</v>
          </cell>
          <cell r="G1647" t="str">
            <v>IMPROD</v>
          </cell>
          <cell r="H1647" t="str">
            <v>PROD</v>
          </cell>
          <cell r="I1647" t="str">
            <v>IMPROD</v>
          </cell>
          <cell r="J1647" t="str">
            <v>CUSTO HORÁRIO</v>
          </cell>
        </row>
        <row r="1648">
          <cell r="D1648">
            <v>0</v>
          </cell>
          <cell r="G1648">
            <v>0</v>
          </cell>
          <cell r="H1648">
            <v>0</v>
          </cell>
          <cell r="I1648">
            <v>0</v>
          </cell>
          <cell r="J1648">
            <v>0</v>
          </cell>
        </row>
        <row r="1649">
          <cell r="D1649">
            <v>0</v>
          </cell>
          <cell r="G1649">
            <v>0</v>
          </cell>
          <cell r="H1649">
            <v>0</v>
          </cell>
          <cell r="I1649">
            <v>0</v>
          </cell>
          <cell r="J1649">
            <v>0</v>
          </cell>
        </row>
        <row r="1650">
          <cell r="D1650">
            <v>0</v>
          </cell>
          <cell r="G1650">
            <v>0</v>
          </cell>
          <cell r="H1650">
            <v>0</v>
          </cell>
          <cell r="I1650">
            <v>0</v>
          </cell>
          <cell r="J1650">
            <v>0</v>
          </cell>
        </row>
        <row r="1651">
          <cell r="D1651">
            <v>0</v>
          </cell>
          <cell r="G1651">
            <v>0</v>
          </cell>
          <cell r="H1651">
            <v>0</v>
          </cell>
          <cell r="I1651">
            <v>0</v>
          </cell>
          <cell r="J1651">
            <v>0</v>
          </cell>
        </row>
        <row r="1652">
          <cell r="D1652">
            <v>0</v>
          </cell>
          <cell r="G1652">
            <v>0</v>
          </cell>
          <cell r="H1652">
            <v>0</v>
          </cell>
          <cell r="I1652">
            <v>0</v>
          </cell>
          <cell r="J1652">
            <v>0</v>
          </cell>
        </row>
        <row r="1653">
          <cell r="D1653">
            <v>0</v>
          </cell>
          <cell r="G1653">
            <v>0</v>
          </cell>
          <cell r="H1653">
            <v>0</v>
          </cell>
          <cell r="I1653">
            <v>0</v>
          </cell>
          <cell r="J1653">
            <v>0</v>
          </cell>
        </row>
        <row r="1654">
          <cell r="F1654" t="str">
            <v>CUSTO HORÁRIO DO EQUIPAMENTO - (A)</v>
          </cell>
          <cell r="J1654">
            <v>0</v>
          </cell>
        </row>
        <row r="1655">
          <cell r="C1655" t="str">
            <v>ÍTEM</v>
          </cell>
          <cell r="D1655" t="str">
            <v>M Ã O    D E   O B R A</v>
          </cell>
          <cell r="E1655" t="str">
            <v>QUANT.</v>
          </cell>
          <cell r="F1655" t="str">
            <v>SALÁRIO HORA</v>
          </cell>
          <cell r="J1655" t="str">
            <v>CUSTO HORÁRIO</v>
          </cell>
        </row>
        <row r="1656">
          <cell r="C1656" t="str">
            <v>T604</v>
          </cell>
          <cell r="D1656" t="str">
            <v>Pedreiro</v>
          </cell>
          <cell r="E1656">
            <v>0.3</v>
          </cell>
          <cell r="F1656">
            <v>9.44</v>
          </cell>
          <cell r="G1656" t="e">
            <v>#N/A</v>
          </cell>
          <cell r="H1656" t="e">
            <v>#N/A</v>
          </cell>
          <cell r="I1656" t="e">
            <v>#N/A</v>
          </cell>
          <cell r="J1656">
            <v>2.83</v>
          </cell>
        </row>
        <row r="1657">
          <cell r="C1657" t="str">
            <v>T701</v>
          </cell>
          <cell r="D1657" t="str">
            <v>Servente</v>
          </cell>
          <cell r="E1657">
            <v>4</v>
          </cell>
          <cell r="F1657">
            <v>6.99</v>
          </cell>
          <cell r="G1657" t="e">
            <v>#N/A</v>
          </cell>
          <cell r="H1657" t="e">
            <v>#N/A</v>
          </cell>
          <cell r="I1657" t="e">
            <v>#N/A</v>
          </cell>
          <cell r="J1657">
            <v>27.96</v>
          </cell>
        </row>
        <row r="1658">
          <cell r="D1658">
            <v>0</v>
          </cell>
          <cell r="F1658">
            <v>0</v>
          </cell>
          <cell r="G1658">
            <v>0</v>
          </cell>
          <cell r="H1658">
            <v>0</v>
          </cell>
          <cell r="I1658">
            <v>0</v>
          </cell>
          <cell r="J1658">
            <v>0</v>
          </cell>
        </row>
        <row r="1659">
          <cell r="D1659">
            <v>0</v>
          </cell>
          <cell r="F1659">
            <v>0</v>
          </cell>
          <cell r="G1659">
            <v>0</v>
          </cell>
          <cell r="H1659">
            <v>0</v>
          </cell>
          <cell r="I1659">
            <v>0</v>
          </cell>
          <cell r="J1659">
            <v>0</v>
          </cell>
        </row>
        <row r="1660">
          <cell r="D1660">
            <v>0</v>
          </cell>
          <cell r="F1660">
            <v>0</v>
          </cell>
          <cell r="G1660">
            <v>0</v>
          </cell>
          <cell r="H1660">
            <v>0</v>
          </cell>
          <cell r="I1660">
            <v>0</v>
          </cell>
          <cell r="J1660">
            <v>0</v>
          </cell>
        </row>
        <row r="1661">
          <cell r="F1661" t="str">
            <v>CUSTO HORÁRIO DE MÃO DE OBRA - (B)</v>
          </cell>
          <cell r="J1661">
            <v>30.79</v>
          </cell>
        </row>
        <row r="1662">
          <cell r="F1662" t="str">
            <v>FERRAMENTAS</v>
          </cell>
          <cell r="H1662">
            <v>0.2051</v>
          </cell>
          <cell r="J1662">
            <v>6.31</v>
          </cell>
        </row>
        <row r="1663">
          <cell r="F1663" t="str">
            <v>CUSTO HORÁRIO TOTAL - (A + B)</v>
          </cell>
          <cell r="J1663">
            <v>37.1</v>
          </cell>
        </row>
        <row r="1664">
          <cell r="F1664" t="str">
            <v>CUSTO UNITÁRIO DE EXECUÇÃO - (D)</v>
          </cell>
          <cell r="J1664">
            <v>14.84</v>
          </cell>
        </row>
        <row r="1665">
          <cell r="C1665" t="str">
            <v>ÍTEM</v>
          </cell>
          <cell r="D1665" t="str">
            <v>M A T E R I A L</v>
          </cell>
          <cell r="E1665" t="str">
            <v>UNID</v>
          </cell>
          <cell r="F1665" t="str">
            <v>CONSUMO</v>
          </cell>
          <cell r="H1665" t="str">
            <v xml:space="preserve"> PREÇO UNITÁRIO</v>
          </cell>
          <cell r="J1665" t="str">
            <v>CUSTO UNITÁRIO</v>
          </cell>
        </row>
        <row r="1666">
          <cell r="D1666">
            <v>0</v>
          </cell>
          <cell r="E1666">
            <v>0</v>
          </cell>
          <cell r="H1666">
            <v>0</v>
          </cell>
          <cell r="I1666">
            <v>0</v>
          </cell>
          <cell r="J1666">
            <v>0</v>
          </cell>
        </row>
        <row r="1667">
          <cell r="D1667">
            <v>0</v>
          </cell>
          <cell r="E1667">
            <v>0</v>
          </cell>
          <cell r="J1667">
            <v>0</v>
          </cell>
        </row>
        <row r="1668">
          <cell r="D1668">
            <v>0</v>
          </cell>
          <cell r="E1668">
            <v>0</v>
          </cell>
          <cell r="J1668">
            <v>0</v>
          </cell>
        </row>
        <row r="1669">
          <cell r="D1669">
            <v>0</v>
          </cell>
          <cell r="E1669">
            <v>0</v>
          </cell>
          <cell r="J1669">
            <v>0</v>
          </cell>
        </row>
        <row r="1670">
          <cell r="D1670">
            <v>0</v>
          </cell>
          <cell r="E1670">
            <v>0</v>
          </cell>
          <cell r="J1670">
            <v>0</v>
          </cell>
        </row>
        <row r="1671">
          <cell r="F1671" t="str">
            <v>CUSTO TOTAL DE MATERIAL - (E)</v>
          </cell>
          <cell r="J1671">
            <v>0</v>
          </cell>
        </row>
        <row r="1672">
          <cell r="C1672" t="str">
            <v>CODIGO</v>
          </cell>
          <cell r="D1672" t="str">
            <v>ATIVIDADES AUXILIARES</v>
          </cell>
          <cell r="E1672" t="str">
            <v>UND</v>
          </cell>
          <cell r="F1672" t="str">
            <v>QUANTIDADE</v>
          </cell>
          <cell r="H1672" t="str">
            <v>CUSTO UNITÁRIO</v>
          </cell>
          <cell r="J1672" t="str">
            <v>CUSTO UNITÁRIO</v>
          </cell>
        </row>
        <row r="1673">
          <cell r="C1673" t="str">
            <v>1 A 01 155 01</v>
          </cell>
          <cell r="D1673" t="str">
            <v>Rachão e pedra-de-mão produzidos - (construção e restauração).</v>
          </cell>
          <cell r="E1673" t="str">
            <v>m³</v>
          </cell>
          <cell r="F1673">
            <v>0.34499999999999997</v>
          </cell>
          <cell r="H1673">
            <v>19.53</v>
          </cell>
          <cell r="J1673">
            <v>6.73</v>
          </cell>
        </row>
        <row r="1674">
          <cell r="C1674" t="str">
            <v>1 A 01 412 01</v>
          </cell>
          <cell r="D1674" t="str">
            <v>Concreto fck=12 MPa contr. razoável uso geral conf. e lanç.(brita prod. e areia estr.)</v>
          </cell>
          <cell r="E1674" t="str">
            <v>m³</v>
          </cell>
          <cell r="F1674">
            <v>0.7</v>
          </cell>
          <cell r="H1674">
            <v>251.52</v>
          </cell>
          <cell r="J1674">
            <v>176.06</v>
          </cell>
        </row>
        <row r="1675">
          <cell r="D1675">
            <v>0</v>
          </cell>
          <cell r="E1675">
            <v>0</v>
          </cell>
          <cell r="H1675">
            <v>0</v>
          </cell>
          <cell r="J1675">
            <v>0</v>
          </cell>
        </row>
        <row r="1676">
          <cell r="D1676">
            <v>0</v>
          </cell>
          <cell r="E1676">
            <v>0</v>
          </cell>
          <cell r="H1676">
            <v>0</v>
          </cell>
          <cell r="J1676">
            <v>0</v>
          </cell>
        </row>
        <row r="1677">
          <cell r="D1677">
            <v>0</v>
          </cell>
          <cell r="H1677">
            <v>0</v>
          </cell>
          <cell r="J1677">
            <v>0</v>
          </cell>
        </row>
        <row r="1678">
          <cell r="C1678" t="str">
            <v>OBSERVAÇÕES:</v>
          </cell>
          <cell r="F1678" t="str">
            <v>CUSTO UNITÁRIO DE TRANSPORTE - (F)</v>
          </cell>
          <cell r="J1678">
            <v>182.79</v>
          </cell>
        </row>
        <row r="1679">
          <cell r="F1679" t="str">
            <v>CUSTO UNITÁRIO DIRETO TOTAL</v>
          </cell>
          <cell r="J1679">
            <v>197.63</v>
          </cell>
        </row>
        <row r="1680">
          <cell r="F1680" t="str">
            <v xml:space="preserve">BONIFICAÇÃO </v>
          </cell>
          <cell r="H1680">
            <v>0</v>
          </cell>
          <cell r="J1680">
            <v>0</v>
          </cell>
        </row>
        <row r="1681">
          <cell r="F1681" t="str">
            <v>PREÇO UNITÁRIO  TOTAL</v>
          </cell>
          <cell r="J1681">
            <v>197.63</v>
          </cell>
        </row>
        <row r="1685">
          <cell r="A1685" t="str">
            <v>1 A 01 512 60</v>
          </cell>
          <cell r="C1685" t="str">
            <v>SERVIÇO:</v>
          </cell>
          <cell r="D1685" t="str">
            <v>Concreto ciclópico fck=12 MPa AC/BC/PC</v>
          </cell>
          <cell r="F1685" t="str">
            <v>PRODUÇÃO DA EQUIPE - (C):</v>
          </cell>
          <cell r="J1685">
            <v>3.5</v>
          </cell>
          <cell r="K1685" t="str">
            <v>m³</v>
          </cell>
          <cell r="M1685" t="e">
            <v>#N/A</v>
          </cell>
        </row>
        <row r="1686">
          <cell r="F1686" t="str">
            <v>UNITÁRIO</v>
          </cell>
          <cell r="H1686" t="str">
            <v>C. OPERACIONAL</v>
          </cell>
        </row>
        <row r="1687">
          <cell r="C1687" t="str">
            <v>ÍTEM</v>
          </cell>
          <cell r="D1687" t="str">
            <v>E Q U I P A M E N T O</v>
          </cell>
          <cell r="E1687" t="str">
            <v>QUANT.</v>
          </cell>
          <cell r="F1687" t="str">
            <v>PROD</v>
          </cell>
          <cell r="G1687" t="str">
            <v>IMPROD</v>
          </cell>
          <cell r="H1687" t="str">
            <v>PROD</v>
          </cell>
          <cell r="I1687" t="str">
            <v>IMPROD</v>
          </cell>
          <cell r="J1687" t="str">
            <v>CUSTO HORÁRIO</v>
          </cell>
        </row>
        <row r="1688">
          <cell r="D1688">
            <v>0</v>
          </cell>
          <cell r="G1688">
            <v>0</v>
          </cell>
          <cell r="H1688">
            <v>0</v>
          </cell>
          <cell r="I1688">
            <v>0</v>
          </cell>
          <cell r="J1688">
            <v>0</v>
          </cell>
        </row>
        <row r="1689">
          <cell r="D1689">
            <v>0</v>
          </cell>
          <cell r="G1689">
            <v>0</v>
          </cell>
          <cell r="H1689">
            <v>0</v>
          </cell>
          <cell r="I1689">
            <v>0</v>
          </cell>
          <cell r="J1689">
            <v>0</v>
          </cell>
        </row>
        <row r="1690">
          <cell r="D1690">
            <v>0</v>
          </cell>
          <cell r="G1690">
            <v>0</v>
          </cell>
          <cell r="H1690">
            <v>0</v>
          </cell>
          <cell r="I1690">
            <v>0</v>
          </cell>
          <cell r="J1690">
            <v>0</v>
          </cell>
        </row>
        <row r="1691">
          <cell r="D1691">
            <v>0</v>
          </cell>
          <cell r="G1691">
            <v>0</v>
          </cell>
          <cell r="H1691">
            <v>0</v>
          </cell>
          <cell r="I1691">
            <v>0</v>
          </cell>
          <cell r="J1691">
            <v>0</v>
          </cell>
        </row>
        <row r="1692">
          <cell r="D1692">
            <v>0</v>
          </cell>
          <cell r="G1692">
            <v>0</v>
          </cell>
          <cell r="H1692">
            <v>0</v>
          </cell>
          <cell r="I1692">
            <v>0</v>
          </cell>
          <cell r="J1692">
            <v>0</v>
          </cell>
        </row>
        <row r="1693">
          <cell r="D1693">
            <v>0</v>
          </cell>
          <cell r="G1693">
            <v>0</v>
          </cell>
          <cell r="H1693">
            <v>0</v>
          </cell>
          <cell r="I1693">
            <v>0</v>
          </cell>
          <cell r="J1693">
            <v>0</v>
          </cell>
        </row>
        <row r="1694">
          <cell r="F1694" t="str">
            <v>CUSTO HORÁRIO DO EQUIPAMENTO - (A)</v>
          </cell>
          <cell r="J1694">
            <v>0</v>
          </cell>
        </row>
        <row r="1695">
          <cell r="C1695" t="str">
            <v>ÍTEM</v>
          </cell>
          <cell r="D1695" t="str">
            <v>M Ã O    D E   O B R A</v>
          </cell>
          <cell r="E1695" t="str">
            <v>QUANT.</v>
          </cell>
          <cell r="F1695" t="str">
            <v>SALÁRIO HORA</v>
          </cell>
          <cell r="J1695" t="str">
            <v>CUSTO HORÁRIO</v>
          </cell>
        </row>
        <row r="1696">
          <cell r="C1696" t="str">
            <v>T604</v>
          </cell>
          <cell r="D1696" t="str">
            <v>Pedreiro</v>
          </cell>
          <cell r="E1696">
            <v>0.3</v>
          </cell>
          <cell r="F1696">
            <v>9.44</v>
          </cell>
          <cell r="G1696" t="e">
            <v>#N/A</v>
          </cell>
          <cell r="H1696" t="e">
            <v>#N/A</v>
          </cell>
          <cell r="I1696" t="e">
            <v>#N/A</v>
          </cell>
          <cell r="J1696">
            <v>2.83</v>
          </cell>
        </row>
        <row r="1697">
          <cell r="C1697" t="str">
            <v>T701</v>
          </cell>
          <cell r="D1697" t="str">
            <v>Servente</v>
          </cell>
          <cell r="E1697">
            <v>4</v>
          </cell>
          <cell r="F1697">
            <v>6.99</v>
          </cell>
          <cell r="G1697" t="e">
            <v>#N/A</v>
          </cell>
          <cell r="H1697" t="e">
            <v>#N/A</v>
          </cell>
          <cell r="I1697" t="e">
            <v>#N/A</v>
          </cell>
          <cell r="J1697">
            <v>27.96</v>
          </cell>
        </row>
        <row r="1698">
          <cell r="D1698">
            <v>0</v>
          </cell>
          <cell r="F1698">
            <v>0</v>
          </cell>
          <cell r="G1698">
            <v>0</v>
          </cell>
          <cell r="H1698">
            <v>0</v>
          </cell>
          <cell r="I1698">
            <v>0</v>
          </cell>
          <cell r="J1698">
            <v>0</v>
          </cell>
        </row>
        <row r="1699">
          <cell r="D1699">
            <v>0</v>
          </cell>
          <cell r="F1699">
            <v>0</v>
          </cell>
          <cell r="G1699">
            <v>0</v>
          </cell>
          <cell r="H1699">
            <v>0</v>
          </cell>
          <cell r="I1699">
            <v>0</v>
          </cell>
          <cell r="J1699">
            <v>0</v>
          </cell>
        </row>
        <row r="1700">
          <cell r="D1700">
            <v>0</v>
          </cell>
          <cell r="F1700">
            <v>0</v>
          </cell>
          <cell r="G1700">
            <v>0</v>
          </cell>
          <cell r="H1700">
            <v>0</v>
          </cell>
          <cell r="I1700">
            <v>0</v>
          </cell>
          <cell r="J1700">
            <v>0</v>
          </cell>
        </row>
        <row r="1701">
          <cell r="F1701" t="str">
            <v>CUSTO HORÁRIO DE MÃO DE OBRA - (B)</v>
          </cell>
          <cell r="J1701">
            <v>30.79</v>
          </cell>
        </row>
        <row r="1702">
          <cell r="F1702" t="str">
            <v>FERRAMENTAS</v>
          </cell>
          <cell r="H1702">
            <v>0.2051</v>
          </cell>
          <cell r="J1702">
            <v>6.31</v>
          </cell>
        </row>
        <row r="1703">
          <cell r="F1703" t="str">
            <v>CUSTO HORÁRIO TOTAL - (A + B)</v>
          </cell>
          <cell r="J1703">
            <v>37.1</v>
          </cell>
        </row>
        <row r="1704">
          <cell r="F1704" t="str">
            <v>CUSTO UNITÁRIO DE EXECUÇÃO - (D)</v>
          </cell>
          <cell r="J1704">
            <v>10.6</v>
          </cell>
        </row>
        <row r="1705">
          <cell r="C1705" t="str">
            <v>ÍTEM</v>
          </cell>
          <cell r="D1705" t="str">
            <v>M A T E R I A L</v>
          </cell>
          <cell r="E1705" t="str">
            <v>UNID</v>
          </cell>
          <cell r="F1705" t="str">
            <v>CONSUMO</v>
          </cell>
          <cell r="H1705" t="str">
            <v xml:space="preserve"> PREÇO UNITÁRIO</v>
          </cell>
          <cell r="J1705" t="str">
            <v>CUSTO UNITÁRIO</v>
          </cell>
        </row>
        <row r="1706">
          <cell r="C1706" t="str">
            <v>M710</v>
          </cell>
          <cell r="D1706" t="str">
            <v>Pedra de mão comercial com transporte até 50 km</v>
          </cell>
          <cell r="E1706" t="str">
            <v>m3</v>
          </cell>
          <cell r="F1706">
            <v>0.34499999999999997</v>
          </cell>
          <cell r="H1706">
            <v>65</v>
          </cell>
          <cell r="I1706" t="e">
            <v>#N/A</v>
          </cell>
          <cell r="J1706">
            <v>22.42</v>
          </cell>
        </row>
        <row r="1707">
          <cell r="D1707">
            <v>0</v>
          </cell>
          <cell r="E1707">
            <v>0</v>
          </cell>
          <cell r="J1707">
            <v>0</v>
          </cell>
        </row>
        <row r="1708">
          <cell r="D1708">
            <v>0</v>
          </cell>
          <cell r="E1708">
            <v>0</v>
          </cell>
          <cell r="J1708">
            <v>0</v>
          </cell>
        </row>
        <row r="1709">
          <cell r="D1709">
            <v>0</v>
          </cell>
          <cell r="E1709">
            <v>0</v>
          </cell>
          <cell r="J1709">
            <v>0</v>
          </cell>
        </row>
        <row r="1710">
          <cell r="D1710">
            <v>0</v>
          </cell>
          <cell r="E1710">
            <v>0</v>
          </cell>
          <cell r="J1710">
            <v>0</v>
          </cell>
        </row>
        <row r="1711">
          <cell r="F1711" t="str">
            <v>CUSTO TOTAL DE MATERIAL - (E)</v>
          </cell>
          <cell r="J1711">
            <v>22.42</v>
          </cell>
        </row>
        <row r="1712">
          <cell r="C1712" t="str">
            <v>CODIGO</v>
          </cell>
          <cell r="D1712" t="str">
            <v>ATIVIDADES AUXILIARES</v>
          </cell>
          <cell r="E1712" t="str">
            <v>UND</v>
          </cell>
          <cell r="F1712" t="str">
            <v>QUANTIDADE</v>
          </cell>
          <cell r="H1712" t="str">
            <v>CUSTO UNITÁRIO</v>
          </cell>
          <cell r="J1712" t="str">
            <v>CUSTO UNITÁRIO</v>
          </cell>
        </row>
        <row r="1713">
          <cell r="C1713" t="str">
            <v>1 A 01 412 51</v>
          </cell>
          <cell r="D1713" t="str">
            <v>Concreto fck=12 MPa controle razoável uso geral confecção e lançamento AC/BC</v>
          </cell>
          <cell r="E1713" t="str">
            <v>m³</v>
          </cell>
          <cell r="F1713">
            <v>0.7</v>
          </cell>
          <cell r="H1713" t="e">
            <v>#N/A</v>
          </cell>
          <cell r="J1713" t="e">
            <v>#N/A</v>
          </cell>
        </row>
        <row r="1714">
          <cell r="D1714">
            <v>0</v>
          </cell>
          <cell r="E1714">
            <v>0</v>
          </cell>
          <cell r="H1714">
            <v>0</v>
          </cell>
          <cell r="J1714">
            <v>0</v>
          </cell>
        </row>
        <row r="1715">
          <cell r="D1715">
            <v>0</v>
          </cell>
          <cell r="E1715">
            <v>0</v>
          </cell>
          <cell r="H1715">
            <v>0</v>
          </cell>
          <cell r="J1715">
            <v>0</v>
          </cell>
        </row>
        <row r="1716">
          <cell r="D1716">
            <v>0</v>
          </cell>
          <cell r="E1716">
            <v>0</v>
          </cell>
          <cell r="H1716">
            <v>0</v>
          </cell>
          <cell r="J1716">
            <v>0</v>
          </cell>
        </row>
        <row r="1717">
          <cell r="D1717">
            <v>0</v>
          </cell>
          <cell r="H1717">
            <v>0</v>
          </cell>
          <cell r="J1717">
            <v>0</v>
          </cell>
        </row>
        <row r="1718">
          <cell r="C1718" t="str">
            <v>OBSERVAÇÕES:</v>
          </cell>
          <cell r="F1718" t="str">
            <v>CUSTO UNITÁRIO DE TRANSPORTE - (F)</v>
          </cell>
          <cell r="J1718" t="e">
            <v>#N/A</v>
          </cell>
        </row>
        <row r="1719">
          <cell r="F1719" t="str">
            <v>CUSTO UNITÁRIO DIRETO TOTAL</v>
          </cell>
          <cell r="J1719" t="e">
            <v>#N/A</v>
          </cell>
        </row>
        <row r="1720">
          <cell r="F1720" t="str">
            <v xml:space="preserve">BONIFICAÇÃO </v>
          </cell>
          <cell r="H1720">
            <v>0</v>
          </cell>
          <cell r="J1720" t="e">
            <v>#N/A</v>
          </cell>
        </row>
        <row r="1721">
          <cell r="F1721" t="str">
            <v>PREÇO UNITÁRIO  TOTAL</v>
          </cell>
          <cell r="J1721" t="e">
            <v>#N/A</v>
          </cell>
        </row>
        <row r="1725">
          <cell r="A1725" t="str">
            <v>1 A 01 515 60</v>
          </cell>
          <cell r="C1725" t="str">
            <v>SERVIÇO:</v>
          </cell>
          <cell r="D1725" t="str">
            <v>Concreto ciclópico fck=12 MPa AC/BC/PC</v>
          </cell>
          <cell r="F1725" t="str">
            <v>PRODUÇÃO DA EQUIPE - (C):</v>
          </cell>
          <cell r="J1725">
            <v>3.5</v>
          </cell>
          <cell r="K1725" t="str">
            <v>m³</v>
          </cell>
          <cell r="M1725" t="e">
            <v>#N/A</v>
          </cell>
        </row>
        <row r="1726">
          <cell r="F1726" t="str">
            <v>UNITÁRIO</v>
          </cell>
          <cell r="H1726" t="str">
            <v>C. OPERACIONAL</v>
          </cell>
        </row>
        <row r="1727">
          <cell r="C1727" t="str">
            <v>ÍTEM</v>
          </cell>
          <cell r="D1727" t="str">
            <v>E Q U I P A M E N T O</v>
          </cell>
          <cell r="E1727" t="str">
            <v>QUANT.</v>
          </cell>
          <cell r="F1727" t="str">
            <v>PROD</v>
          </cell>
          <cell r="G1727" t="str">
            <v>IMPROD</v>
          </cell>
          <cell r="H1727" t="str">
            <v>PROD</v>
          </cell>
          <cell r="I1727" t="str">
            <v>IMPROD</v>
          </cell>
          <cell r="J1727" t="str">
            <v>CUSTO HORÁRIO</v>
          </cell>
        </row>
        <row r="1728">
          <cell r="D1728">
            <v>0</v>
          </cell>
          <cell r="G1728">
            <v>0</v>
          </cell>
          <cell r="H1728">
            <v>0</v>
          </cell>
          <cell r="I1728">
            <v>0</v>
          </cell>
          <cell r="J1728">
            <v>0</v>
          </cell>
        </row>
        <row r="1729">
          <cell r="D1729">
            <v>0</v>
          </cell>
          <cell r="G1729">
            <v>0</v>
          </cell>
          <cell r="H1729">
            <v>0</v>
          </cell>
          <cell r="I1729">
            <v>0</v>
          </cell>
          <cell r="J1729">
            <v>0</v>
          </cell>
        </row>
        <row r="1730">
          <cell r="D1730">
            <v>0</v>
          </cell>
          <cell r="G1730">
            <v>0</v>
          </cell>
          <cell r="H1730">
            <v>0</v>
          </cell>
          <cell r="I1730">
            <v>0</v>
          </cell>
          <cell r="J1730">
            <v>0</v>
          </cell>
        </row>
        <row r="1731">
          <cell r="D1731">
            <v>0</v>
          </cell>
          <cell r="G1731">
            <v>0</v>
          </cell>
          <cell r="H1731">
            <v>0</v>
          </cell>
          <cell r="I1731">
            <v>0</v>
          </cell>
          <cell r="J1731">
            <v>0</v>
          </cell>
        </row>
        <row r="1732">
          <cell r="D1732">
            <v>0</v>
          </cell>
          <cell r="G1732">
            <v>0</v>
          </cell>
          <cell r="H1732">
            <v>0</v>
          </cell>
          <cell r="I1732">
            <v>0</v>
          </cell>
          <cell r="J1732">
            <v>0</v>
          </cell>
        </row>
        <row r="1733">
          <cell r="D1733">
            <v>0</v>
          </cell>
          <cell r="G1733">
            <v>0</v>
          </cell>
          <cell r="H1733">
            <v>0</v>
          </cell>
          <cell r="I1733">
            <v>0</v>
          </cell>
          <cell r="J1733">
            <v>0</v>
          </cell>
        </row>
        <row r="1734">
          <cell r="F1734" t="str">
            <v>CUSTO HORÁRIO DO EQUIPAMENTO - (A)</v>
          </cell>
          <cell r="J1734">
            <v>0</v>
          </cell>
        </row>
        <row r="1735">
          <cell r="C1735" t="str">
            <v>ÍTEM</v>
          </cell>
          <cell r="D1735" t="str">
            <v>M Ã O    D E   O B R A</v>
          </cell>
          <cell r="E1735" t="str">
            <v>QUANT.</v>
          </cell>
          <cell r="F1735" t="str">
            <v>SALÁRIO HORA</v>
          </cell>
          <cell r="J1735" t="str">
            <v>CUSTO HORÁRIO</v>
          </cell>
        </row>
        <row r="1736">
          <cell r="C1736" t="str">
            <v>T604</v>
          </cell>
          <cell r="D1736" t="str">
            <v>Pedreiro</v>
          </cell>
          <cell r="E1736">
            <v>0.3</v>
          </cell>
          <cell r="F1736">
            <v>9.44</v>
          </cell>
          <cell r="G1736" t="e">
            <v>#N/A</v>
          </cell>
          <cell r="H1736" t="e">
            <v>#N/A</v>
          </cell>
          <cell r="I1736" t="e">
            <v>#N/A</v>
          </cell>
          <cell r="J1736">
            <v>2.83</v>
          </cell>
        </row>
        <row r="1737">
          <cell r="C1737" t="str">
            <v>T701</v>
          </cell>
          <cell r="D1737" t="str">
            <v>Servente</v>
          </cell>
          <cell r="E1737">
            <v>4</v>
          </cell>
          <cell r="F1737">
            <v>6.99</v>
          </cell>
          <cell r="G1737" t="e">
            <v>#N/A</v>
          </cell>
          <cell r="H1737" t="e">
            <v>#N/A</v>
          </cell>
          <cell r="I1737" t="e">
            <v>#N/A</v>
          </cell>
          <cell r="J1737">
            <v>27.96</v>
          </cell>
        </row>
        <row r="1738">
          <cell r="D1738">
            <v>0</v>
          </cell>
          <cell r="F1738">
            <v>0</v>
          </cell>
          <cell r="G1738">
            <v>0</v>
          </cell>
          <cell r="H1738">
            <v>0</v>
          </cell>
          <cell r="I1738">
            <v>0</v>
          </cell>
          <cell r="J1738">
            <v>0</v>
          </cell>
        </row>
        <row r="1739">
          <cell r="D1739">
            <v>0</v>
          </cell>
          <cell r="F1739">
            <v>0</v>
          </cell>
          <cell r="G1739">
            <v>0</v>
          </cell>
          <cell r="H1739">
            <v>0</v>
          </cell>
          <cell r="I1739">
            <v>0</v>
          </cell>
          <cell r="J1739">
            <v>0</v>
          </cell>
        </row>
        <row r="1740">
          <cell r="D1740">
            <v>0</v>
          </cell>
          <cell r="F1740">
            <v>0</v>
          </cell>
          <cell r="G1740">
            <v>0</v>
          </cell>
          <cell r="H1740">
            <v>0</v>
          </cell>
          <cell r="I1740">
            <v>0</v>
          </cell>
          <cell r="J1740">
            <v>0</v>
          </cell>
        </row>
        <row r="1741">
          <cell r="F1741" t="str">
            <v>CUSTO HORÁRIO DE MÃO DE OBRA - (B)</v>
          </cell>
          <cell r="J1741">
            <v>30.79</v>
          </cell>
        </row>
        <row r="1742">
          <cell r="F1742" t="str">
            <v>FERRAMENTAS</v>
          </cell>
          <cell r="H1742">
            <v>0.2051</v>
          </cell>
          <cell r="J1742">
            <v>6.31</v>
          </cell>
        </row>
        <row r="1743">
          <cell r="F1743" t="str">
            <v>CUSTO HORÁRIO TOTAL - (A + B)</v>
          </cell>
          <cell r="J1743">
            <v>37.1</v>
          </cell>
        </row>
        <row r="1744">
          <cell r="F1744" t="str">
            <v>CUSTO UNITÁRIO DE EXECUÇÃO - (D)</v>
          </cell>
          <cell r="J1744">
            <v>10.6</v>
          </cell>
        </row>
        <row r="1745">
          <cell r="C1745" t="str">
            <v>ÍTEM</v>
          </cell>
          <cell r="D1745" t="str">
            <v>M A T E R I A L</v>
          </cell>
          <cell r="E1745" t="str">
            <v>UNID</v>
          </cell>
          <cell r="F1745" t="str">
            <v>CONSUMO</v>
          </cell>
          <cell r="H1745" t="str">
            <v xml:space="preserve"> PREÇO UNITÁRIO</v>
          </cell>
          <cell r="J1745" t="str">
            <v>CUSTO UNITÁRIO</v>
          </cell>
        </row>
        <row r="1746">
          <cell r="D1746">
            <v>0</v>
          </cell>
          <cell r="E1746">
            <v>0</v>
          </cell>
          <cell r="H1746">
            <v>0</v>
          </cell>
          <cell r="I1746">
            <v>0</v>
          </cell>
          <cell r="J1746">
            <v>0</v>
          </cell>
        </row>
        <row r="1747">
          <cell r="D1747">
            <v>0</v>
          </cell>
          <cell r="E1747">
            <v>0</v>
          </cell>
          <cell r="J1747">
            <v>0</v>
          </cell>
        </row>
        <row r="1748">
          <cell r="D1748">
            <v>0</v>
          </cell>
          <cell r="E1748">
            <v>0</v>
          </cell>
          <cell r="J1748">
            <v>0</v>
          </cell>
        </row>
        <row r="1749">
          <cell r="D1749">
            <v>0</v>
          </cell>
          <cell r="E1749">
            <v>0</v>
          </cell>
          <cell r="J1749">
            <v>0</v>
          </cell>
        </row>
        <row r="1750">
          <cell r="D1750">
            <v>0</v>
          </cell>
          <cell r="E1750">
            <v>0</v>
          </cell>
          <cell r="J1750">
            <v>0</v>
          </cell>
        </row>
        <row r="1751">
          <cell r="F1751" t="str">
            <v>CUSTO TOTAL DE MATERIAL - (E)</v>
          </cell>
          <cell r="J1751">
            <v>0</v>
          </cell>
        </row>
        <row r="1752">
          <cell r="C1752" t="str">
            <v>CODIGO</v>
          </cell>
          <cell r="D1752" t="str">
            <v>ATIVIDADES AUXILIARES</v>
          </cell>
          <cell r="E1752" t="str">
            <v>UND</v>
          </cell>
          <cell r="F1752" t="str">
            <v>QUANTIDADE</v>
          </cell>
          <cell r="H1752" t="str">
            <v>CUSTO UNITÁRIO</v>
          </cell>
          <cell r="J1752" t="str">
            <v>CUSTO UNITÁRIO</v>
          </cell>
        </row>
        <row r="1753">
          <cell r="C1753" t="str">
            <v>1 A 01 155 51</v>
          </cell>
          <cell r="D1753" t="str">
            <v>Rachão e pedra-de-mão produzidos - (construção e restauração).</v>
          </cell>
          <cell r="E1753" t="str">
            <v>m³</v>
          </cell>
          <cell r="F1753">
            <v>0.34499999999999997</v>
          </cell>
          <cell r="H1753">
            <v>65</v>
          </cell>
          <cell r="J1753">
            <v>22.42</v>
          </cell>
        </row>
        <row r="1754">
          <cell r="C1754" t="str">
            <v>1 A 01 415 51</v>
          </cell>
          <cell r="D1754" t="str">
            <v>Concreto estrutural fck=15 MPa controle razoável uso geral conf. e lanç. AC/BC</v>
          </cell>
          <cell r="E1754" t="str">
            <v>m³</v>
          </cell>
          <cell r="F1754">
            <v>0.7</v>
          </cell>
          <cell r="H1754" t="e">
            <v>#N/A</v>
          </cell>
          <cell r="J1754" t="e">
            <v>#N/A</v>
          </cell>
        </row>
        <row r="1755">
          <cell r="D1755">
            <v>0</v>
          </cell>
          <cell r="E1755">
            <v>0</v>
          </cell>
          <cell r="H1755">
            <v>0</v>
          </cell>
          <cell r="J1755">
            <v>0</v>
          </cell>
        </row>
        <row r="1756">
          <cell r="D1756">
            <v>0</v>
          </cell>
          <cell r="E1756">
            <v>0</v>
          </cell>
          <cell r="H1756">
            <v>0</v>
          </cell>
          <cell r="J1756">
            <v>0</v>
          </cell>
        </row>
        <row r="1757">
          <cell r="D1757">
            <v>0</v>
          </cell>
          <cell r="H1757">
            <v>0</v>
          </cell>
          <cell r="J1757">
            <v>0</v>
          </cell>
        </row>
        <row r="1758">
          <cell r="C1758" t="str">
            <v>OBSERVAÇÕES:</v>
          </cell>
          <cell r="F1758" t="str">
            <v>CUSTO UNITÁRIO DE TRANSPORTE - (F)</v>
          </cell>
          <cell r="J1758" t="e">
            <v>#N/A</v>
          </cell>
        </row>
        <row r="1759">
          <cell r="F1759" t="str">
            <v>CUSTO UNITÁRIO DIRETO TOTAL</v>
          </cell>
          <cell r="J1759" t="e">
            <v>#N/A</v>
          </cell>
        </row>
        <row r="1760">
          <cell r="F1760" t="str">
            <v xml:space="preserve">BONIFICAÇÃO </v>
          </cell>
          <cell r="H1760">
            <v>0</v>
          </cell>
          <cell r="J1760" t="e">
            <v>#N/A</v>
          </cell>
        </row>
        <row r="1761">
          <cell r="F1761" t="str">
            <v>PREÇO UNITÁRIO  TOTAL</v>
          </cell>
          <cell r="J1761" t="e">
            <v>#N/A</v>
          </cell>
        </row>
        <row r="1764">
          <cell r="A1764" t="str">
            <v>1 A 01 580 01</v>
          </cell>
          <cell r="C1764" t="str">
            <v>SERVIÇO:</v>
          </cell>
          <cell r="D1764" t="str">
            <v>Fornecimento, preparo e colocação formas aço CA 60</v>
          </cell>
          <cell r="F1764" t="str">
            <v>PRODUÇÃO DA EQUIPE - (C):</v>
          </cell>
          <cell r="J1764">
            <v>1</v>
          </cell>
          <cell r="K1764" t="str">
            <v>kg</v>
          </cell>
          <cell r="M1764">
            <v>5.55</v>
          </cell>
        </row>
        <row r="1765">
          <cell r="F1765" t="str">
            <v>UNITÁRIO</v>
          </cell>
          <cell r="H1765" t="str">
            <v>C. OPERACIONAL</v>
          </cell>
        </row>
        <row r="1766">
          <cell r="C1766" t="str">
            <v>ÍTEM</v>
          </cell>
          <cell r="D1766" t="str">
            <v>E Q U I P A M E N T O</v>
          </cell>
          <cell r="E1766" t="str">
            <v>QUANT.</v>
          </cell>
          <cell r="F1766" t="str">
            <v>PROD</v>
          </cell>
          <cell r="G1766" t="str">
            <v>IMPROD</v>
          </cell>
          <cell r="H1766" t="str">
            <v>PROD</v>
          </cell>
          <cell r="I1766" t="str">
            <v>IMPROD</v>
          </cell>
          <cell r="J1766" t="str">
            <v>CUSTO HORÁRIO</v>
          </cell>
        </row>
        <row r="1767">
          <cell r="D1767">
            <v>0</v>
          </cell>
          <cell r="G1767">
            <v>0</v>
          </cell>
          <cell r="H1767">
            <v>0</v>
          </cell>
          <cell r="I1767">
            <v>0</v>
          </cell>
          <cell r="J1767">
            <v>0</v>
          </cell>
        </row>
        <row r="1768">
          <cell r="D1768">
            <v>0</v>
          </cell>
          <cell r="G1768">
            <v>0</v>
          </cell>
          <cell r="H1768">
            <v>0</v>
          </cell>
          <cell r="I1768">
            <v>0</v>
          </cell>
          <cell r="J1768">
            <v>0</v>
          </cell>
        </row>
        <row r="1769">
          <cell r="D1769">
            <v>0</v>
          </cell>
          <cell r="G1769">
            <v>0</v>
          </cell>
          <cell r="H1769">
            <v>0</v>
          </cell>
          <cell r="I1769">
            <v>0</v>
          </cell>
          <cell r="J1769">
            <v>0</v>
          </cell>
        </row>
        <row r="1770">
          <cell r="D1770">
            <v>0</v>
          </cell>
          <cell r="G1770">
            <v>0</v>
          </cell>
          <cell r="H1770">
            <v>0</v>
          </cell>
          <cell r="I1770">
            <v>0</v>
          </cell>
          <cell r="J1770">
            <v>0</v>
          </cell>
        </row>
        <row r="1771">
          <cell r="D1771">
            <v>0</v>
          </cell>
          <cell r="G1771">
            <v>0</v>
          </cell>
          <cell r="H1771">
            <v>0</v>
          </cell>
          <cell r="I1771">
            <v>0</v>
          </cell>
          <cell r="J1771">
            <v>0</v>
          </cell>
        </row>
        <row r="1772">
          <cell r="F1772" t="str">
            <v>CUSTO HORÁRIO DO EQUIPAMENTO - (A)</v>
          </cell>
          <cell r="J1772">
            <v>0</v>
          </cell>
        </row>
        <row r="1773">
          <cell r="C1773" t="str">
            <v>ÍTEM</v>
          </cell>
          <cell r="D1773" t="str">
            <v>M Ã O    D E   O B R A</v>
          </cell>
          <cell r="E1773" t="str">
            <v>QUANT.</v>
          </cell>
          <cell r="F1773" t="str">
            <v>SALÁRIO HORA</v>
          </cell>
          <cell r="J1773" t="str">
            <v>CUSTO HORÁRIO</v>
          </cell>
        </row>
        <row r="1774">
          <cell r="C1774" t="str">
            <v>T501</v>
          </cell>
          <cell r="D1774" t="str">
            <v>Encarregado de turma</v>
          </cell>
          <cell r="E1774">
            <v>0.02</v>
          </cell>
          <cell r="F1774">
            <v>21.11</v>
          </cell>
          <cell r="G1774" t="e">
            <v>#N/A</v>
          </cell>
          <cell r="H1774" t="e">
            <v>#N/A</v>
          </cell>
          <cell r="I1774" t="e">
            <v>#N/A</v>
          </cell>
          <cell r="J1774">
            <v>0.42</v>
          </cell>
        </row>
        <row r="1775">
          <cell r="C1775" t="str">
            <v>T605</v>
          </cell>
          <cell r="D1775" t="str">
            <v>Armador</v>
          </cell>
          <cell r="E1775">
            <v>0.08</v>
          </cell>
          <cell r="F1775">
            <v>9.44</v>
          </cell>
          <cell r="G1775" t="e">
            <v>#N/A</v>
          </cell>
          <cell r="H1775" t="e">
            <v>#N/A</v>
          </cell>
          <cell r="I1775" t="e">
            <v>#N/A</v>
          </cell>
          <cell r="J1775">
            <v>0.75</v>
          </cell>
        </row>
        <row r="1776">
          <cell r="C1776" t="str">
            <v>T701</v>
          </cell>
          <cell r="D1776" t="str">
            <v>Servente</v>
          </cell>
          <cell r="E1776">
            <v>0.14000000000000001</v>
          </cell>
          <cell r="F1776">
            <v>6.99</v>
          </cell>
          <cell r="G1776" t="e">
            <v>#N/A</v>
          </cell>
          <cell r="H1776" t="e">
            <v>#N/A</v>
          </cell>
          <cell r="I1776" t="e">
            <v>#N/A</v>
          </cell>
          <cell r="J1776">
            <v>0.97</v>
          </cell>
        </row>
        <row r="1777">
          <cell r="D1777">
            <v>0</v>
          </cell>
          <cell r="F1777">
            <v>0</v>
          </cell>
          <cell r="G1777">
            <v>0</v>
          </cell>
          <cell r="H1777">
            <v>0</v>
          </cell>
          <cell r="I1777">
            <v>0</v>
          </cell>
          <cell r="J1777">
            <v>0</v>
          </cell>
        </row>
        <row r="1778">
          <cell r="D1778">
            <v>0</v>
          </cell>
          <cell r="F1778">
            <v>0</v>
          </cell>
          <cell r="G1778">
            <v>0</v>
          </cell>
          <cell r="H1778">
            <v>0</v>
          </cell>
          <cell r="I1778">
            <v>0</v>
          </cell>
          <cell r="J1778">
            <v>0</v>
          </cell>
        </row>
        <row r="1779">
          <cell r="F1779" t="str">
            <v>CUSTO HORÁRIO DE MÃO DE OBRA - (B)</v>
          </cell>
          <cell r="J1779">
            <v>2.14</v>
          </cell>
        </row>
        <row r="1780">
          <cell r="F1780" t="str">
            <v>FERRAMENTAS</v>
          </cell>
          <cell r="H1780">
            <v>0.05</v>
          </cell>
          <cell r="J1780">
            <v>0.1</v>
          </cell>
        </row>
        <row r="1781">
          <cell r="F1781" t="str">
            <v>CUSTO HORÁRIO TOTAL - (A + B)</v>
          </cell>
          <cell r="J1781">
            <v>2.2400000000000002</v>
          </cell>
        </row>
        <row r="1782">
          <cell r="F1782" t="str">
            <v>CUSTO UNITÁRIO DE EXECUÇÃO - (D)</v>
          </cell>
          <cell r="J1782">
            <v>2.2400000000000002</v>
          </cell>
        </row>
        <row r="1783">
          <cell r="C1783" t="str">
            <v>ÍTEM</v>
          </cell>
          <cell r="D1783" t="str">
            <v>M A T E R I A L</v>
          </cell>
          <cell r="E1783" t="str">
            <v>UNID</v>
          </cell>
          <cell r="F1783" t="str">
            <v>CONSUMO</v>
          </cell>
          <cell r="H1783" t="str">
            <v xml:space="preserve"> PREÇO UNITÁRIO</v>
          </cell>
          <cell r="J1783" t="str">
            <v>CUSTO UNITÁRIO</v>
          </cell>
        </row>
        <row r="1784">
          <cell r="C1784" t="str">
            <v>M319</v>
          </cell>
          <cell r="D1784" t="str">
            <v>Arame recozido nº. 18</v>
          </cell>
          <cell r="E1784" t="str">
            <v>kg</v>
          </cell>
          <cell r="F1784">
            <v>0.01</v>
          </cell>
          <cell r="H1784">
            <v>5.82</v>
          </cell>
          <cell r="I1784">
            <v>0</v>
          </cell>
          <cell r="J1784">
            <v>0.05</v>
          </cell>
        </row>
        <row r="1785">
          <cell r="D1785">
            <v>0</v>
          </cell>
          <cell r="E1785">
            <v>0</v>
          </cell>
          <cell r="H1785">
            <v>0</v>
          </cell>
          <cell r="I1785">
            <v>0</v>
          </cell>
          <cell r="J1785">
            <v>0</v>
          </cell>
        </row>
        <row r="1786">
          <cell r="D1786">
            <v>0</v>
          </cell>
          <cell r="E1786">
            <v>0</v>
          </cell>
          <cell r="H1786">
            <v>0</v>
          </cell>
          <cell r="I1786">
            <v>0</v>
          </cell>
          <cell r="J1786">
            <v>0</v>
          </cell>
        </row>
        <row r="1787">
          <cell r="D1787">
            <v>0</v>
          </cell>
          <cell r="E1787">
            <v>0</v>
          </cell>
          <cell r="H1787">
            <v>0</v>
          </cell>
          <cell r="I1787">
            <v>0</v>
          </cell>
          <cell r="J1787">
            <v>0</v>
          </cell>
        </row>
        <row r="1788">
          <cell r="D1788">
            <v>0</v>
          </cell>
          <cell r="E1788">
            <v>0</v>
          </cell>
          <cell r="H1788">
            <v>0</v>
          </cell>
          <cell r="I1788">
            <v>0</v>
          </cell>
          <cell r="J1788">
            <v>0</v>
          </cell>
        </row>
        <row r="1789">
          <cell r="F1789" t="str">
            <v>CUSTO TOTAL DE MATERIAL - (E)</v>
          </cell>
          <cell r="J1789">
            <v>0.05</v>
          </cell>
        </row>
        <row r="1790">
          <cell r="C1790" t="str">
            <v>CODIGO</v>
          </cell>
          <cell r="D1790" t="str">
            <v>ATIVIDADES AUXILIARES</v>
          </cell>
          <cell r="E1790" t="str">
            <v>UND</v>
          </cell>
          <cell r="F1790" t="str">
            <v>QUANTIDADE</v>
          </cell>
          <cell r="H1790" t="str">
            <v>CUSTO UNITÁRIO</v>
          </cell>
          <cell r="J1790" t="str">
            <v>CUSTO UNITÁRIO</v>
          </cell>
        </row>
        <row r="1791">
          <cell r="C1791" t="str">
            <v>1 A 00 303 00</v>
          </cell>
          <cell r="D1791" t="str">
            <v>Fornecimento de Aço CA-60</v>
          </cell>
          <cell r="E1791" t="str">
            <v>kg</v>
          </cell>
          <cell r="F1791">
            <v>1.1000000000000001</v>
          </cell>
          <cell r="H1791">
            <v>2.97</v>
          </cell>
          <cell r="J1791">
            <v>3.26</v>
          </cell>
        </row>
        <row r="1792">
          <cell r="D1792">
            <v>0</v>
          </cell>
          <cell r="E1792">
            <v>0</v>
          </cell>
          <cell r="H1792">
            <v>0</v>
          </cell>
          <cell r="J1792">
            <v>0</v>
          </cell>
        </row>
        <row r="1793">
          <cell r="D1793">
            <v>0</v>
          </cell>
          <cell r="E1793">
            <v>0</v>
          </cell>
          <cell r="H1793">
            <v>0</v>
          </cell>
          <cell r="J1793">
            <v>0</v>
          </cell>
        </row>
        <row r="1794">
          <cell r="D1794">
            <v>0</v>
          </cell>
          <cell r="E1794">
            <v>0</v>
          </cell>
          <cell r="H1794">
            <v>0</v>
          </cell>
          <cell r="J1794">
            <v>0</v>
          </cell>
        </row>
        <row r="1795">
          <cell r="D1795">
            <v>0</v>
          </cell>
          <cell r="H1795">
            <v>0</v>
          </cell>
          <cell r="J1795">
            <v>0</v>
          </cell>
        </row>
        <row r="1796">
          <cell r="C1796" t="str">
            <v>OBSERVAÇÕES:</v>
          </cell>
          <cell r="F1796" t="str">
            <v>CUSTO ATIVIDADES AUXILIARES - (F)</v>
          </cell>
          <cell r="J1796">
            <v>3.26</v>
          </cell>
        </row>
        <row r="1797">
          <cell r="F1797" t="str">
            <v>CUSTO UNITÁRIO DIRETO TOTAL</v>
          </cell>
          <cell r="J1797">
            <v>5.55</v>
          </cell>
        </row>
        <row r="1798">
          <cell r="F1798" t="str">
            <v xml:space="preserve">BONIFICAÇÃO </v>
          </cell>
          <cell r="H1798">
            <v>0</v>
          </cell>
          <cell r="J1798">
            <v>0</v>
          </cell>
        </row>
        <row r="1799">
          <cell r="F1799" t="str">
            <v>PREÇO UNITÁRIO  TOTAL</v>
          </cell>
          <cell r="J1799">
            <v>5.55</v>
          </cell>
        </row>
        <row r="1803">
          <cell r="A1803" t="str">
            <v>1 A 01 580 02</v>
          </cell>
          <cell r="C1803" t="str">
            <v>SERVIÇO:</v>
          </cell>
          <cell r="D1803" t="str">
            <v>Fornecimento, preparo e colocação formas aço CA 50</v>
          </cell>
          <cell r="F1803" t="str">
            <v>PRODUÇÃO DA EQUIPE - (C):</v>
          </cell>
          <cell r="J1803">
            <v>1</v>
          </cell>
          <cell r="K1803" t="str">
            <v>kg</v>
          </cell>
          <cell r="M1803">
            <v>5.72</v>
          </cell>
        </row>
        <row r="1804">
          <cell r="F1804" t="str">
            <v>UNITÁRIO</v>
          </cell>
          <cell r="H1804" t="str">
            <v>C. OPERACIONAL</v>
          </cell>
        </row>
        <row r="1805">
          <cell r="C1805" t="str">
            <v>ÍTEM</v>
          </cell>
          <cell r="D1805" t="str">
            <v>E Q U I P A M E N T O</v>
          </cell>
          <cell r="E1805" t="str">
            <v>QUANT.</v>
          </cell>
          <cell r="F1805" t="str">
            <v>PROD</v>
          </cell>
          <cell r="G1805" t="str">
            <v>IMPROD</v>
          </cell>
          <cell r="H1805" t="str">
            <v>PROD</v>
          </cell>
          <cell r="I1805" t="str">
            <v>IMPROD</v>
          </cell>
          <cell r="J1805" t="str">
            <v>CUSTO HORÁRIO</v>
          </cell>
        </row>
        <row r="1806">
          <cell r="D1806">
            <v>0</v>
          </cell>
          <cell r="G1806">
            <v>0</v>
          </cell>
          <cell r="H1806">
            <v>0</v>
          </cell>
          <cell r="I1806">
            <v>0</v>
          </cell>
          <cell r="J1806">
            <v>0</v>
          </cell>
        </row>
        <row r="1807">
          <cell r="D1807">
            <v>0</v>
          </cell>
          <cell r="G1807">
            <v>0</v>
          </cell>
          <cell r="H1807">
            <v>0</v>
          </cell>
          <cell r="I1807">
            <v>0</v>
          </cell>
          <cell r="J1807">
            <v>0</v>
          </cell>
        </row>
        <row r="1808">
          <cell r="D1808">
            <v>0</v>
          </cell>
          <cell r="G1808">
            <v>0</v>
          </cell>
          <cell r="H1808">
            <v>0</v>
          </cell>
          <cell r="I1808">
            <v>0</v>
          </cell>
          <cell r="J1808">
            <v>0</v>
          </cell>
        </row>
        <row r="1809">
          <cell r="D1809">
            <v>0</v>
          </cell>
          <cell r="G1809">
            <v>0</v>
          </cell>
          <cell r="H1809">
            <v>0</v>
          </cell>
          <cell r="I1809">
            <v>0</v>
          </cell>
          <cell r="J1809">
            <v>0</v>
          </cell>
        </row>
        <row r="1810">
          <cell r="D1810">
            <v>0</v>
          </cell>
          <cell r="G1810">
            <v>0</v>
          </cell>
          <cell r="H1810">
            <v>0</v>
          </cell>
          <cell r="I1810">
            <v>0</v>
          </cell>
          <cell r="J1810">
            <v>0</v>
          </cell>
        </row>
        <row r="1811">
          <cell r="D1811">
            <v>0</v>
          </cell>
          <cell r="G1811">
            <v>0</v>
          </cell>
          <cell r="H1811">
            <v>0</v>
          </cell>
          <cell r="I1811">
            <v>0</v>
          </cell>
          <cell r="J1811">
            <v>0</v>
          </cell>
        </row>
        <row r="1812">
          <cell r="D1812">
            <v>0</v>
          </cell>
          <cell r="G1812">
            <v>0</v>
          </cell>
          <cell r="H1812">
            <v>0</v>
          </cell>
          <cell r="I1812">
            <v>0</v>
          </cell>
          <cell r="J1812">
            <v>0</v>
          </cell>
        </row>
        <row r="1813">
          <cell r="F1813" t="str">
            <v>CUSTO HORÁRIO DO EQUIPAMENTO - (A)</v>
          </cell>
          <cell r="J1813">
            <v>0</v>
          </cell>
        </row>
        <row r="1814">
          <cell r="C1814" t="str">
            <v>ÍTEM</v>
          </cell>
          <cell r="D1814" t="str">
            <v>M Ã O    D E   O B R A</v>
          </cell>
          <cell r="E1814" t="str">
            <v>QUANT.</v>
          </cell>
          <cell r="F1814" t="str">
            <v>SALÁRIO HORA</v>
          </cell>
          <cell r="J1814" t="str">
            <v>CUSTO HORÁRIO</v>
          </cell>
        </row>
        <row r="1815">
          <cell r="C1815" t="str">
            <v>T501</v>
          </cell>
          <cell r="D1815" t="str">
            <v>Encarregado de turma</v>
          </cell>
          <cell r="E1815">
            <v>0.02</v>
          </cell>
          <cell r="F1815">
            <v>21.11</v>
          </cell>
          <cell r="G1815" t="e">
            <v>#N/A</v>
          </cell>
          <cell r="H1815" t="e">
            <v>#N/A</v>
          </cell>
          <cell r="I1815" t="e">
            <v>#N/A</v>
          </cell>
          <cell r="J1815">
            <v>0.42</v>
          </cell>
        </row>
        <row r="1816">
          <cell r="C1816" t="str">
            <v>T605</v>
          </cell>
          <cell r="D1816" t="str">
            <v>Armador</v>
          </cell>
          <cell r="E1816">
            <v>0.08</v>
          </cell>
          <cell r="F1816">
            <v>9.44</v>
          </cell>
          <cell r="G1816" t="e">
            <v>#N/A</v>
          </cell>
          <cell r="H1816" t="e">
            <v>#N/A</v>
          </cell>
          <cell r="I1816" t="e">
            <v>#N/A</v>
          </cell>
          <cell r="J1816">
            <v>0.75</v>
          </cell>
        </row>
        <row r="1817">
          <cell r="C1817" t="str">
            <v>T701</v>
          </cell>
          <cell r="D1817" t="str">
            <v>Servente</v>
          </cell>
          <cell r="E1817">
            <v>0.14000000000000001</v>
          </cell>
          <cell r="F1817">
            <v>6.99</v>
          </cell>
          <cell r="G1817" t="e">
            <v>#N/A</v>
          </cell>
          <cell r="H1817" t="e">
            <v>#N/A</v>
          </cell>
          <cell r="I1817" t="e">
            <v>#N/A</v>
          </cell>
          <cell r="J1817">
            <v>0.97</v>
          </cell>
        </row>
        <row r="1818">
          <cell r="D1818">
            <v>0</v>
          </cell>
          <cell r="F1818">
            <v>0</v>
          </cell>
          <cell r="G1818">
            <v>0</v>
          </cell>
          <cell r="H1818">
            <v>0</v>
          </cell>
          <cell r="I1818">
            <v>0</v>
          </cell>
          <cell r="J1818">
            <v>0</v>
          </cell>
        </row>
        <row r="1819">
          <cell r="D1819">
            <v>0</v>
          </cell>
          <cell r="F1819">
            <v>0</v>
          </cell>
          <cell r="G1819">
            <v>0</v>
          </cell>
          <cell r="H1819">
            <v>0</v>
          </cell>
          <cell r="I1819">
            <v>0</v>
          </cell>
          <cell r="J1819">
            <v>0</v>
          </cell>
        </row>
        <row r="1820">
          <cell r="F1820" t="str">
            <v>CUSTO HORÁRIO DE MÃO DE OBRA - (B)</v>
          </cell>
          <cell r="J1820">
            <v>2.14</v>
          </cell>
        </row>
        <row r="1821">
          <cell r="F1821" t="str">
            <v>FERRAMENTAS</v>
          </cell>
          <cell r="H1821">
            <v>0.2051</v>
          </cell>
          <cell r="J1821">
            <v>0.43</v>
          </cell>
        </row>
        <row r="1822">
          <cell r="F1822" t="str">
            <v>CUSTO HORÁRIO TOTAL - (A + B)</v>
          </cell>
          <cell r="J1822">
            <v>2.57</v>
          </cell>
        </row>
        <row r="1823">
          <cell r="F1823" t="str">
            <v>CUSTO UNITÁRIO DE EXECUÇÃO - (D)</v>
          </cell>
          <cell r="J1823">
            <v>2.57</v>
          </cell>
        </row>
        <row r="1824">
          <cell r="C1824" t="str">
            <v>ÍTEM</v>
          </cell>
          <cell r="D1824" t="str">
            <v>M A T E R I A L</v>
          </cell>
          <cell r="E1824" t="str">
            <v>UNID</v>
          </cell>
          <cell r="F1824" t="str">
            <v>CONSUMO</v>
          </cell>
          <cell r="H1824" t="str">
            <v xml:space="preserve"> PREÇO UNITÁRIO</v>
          </cell>
          <cell r="J1824" t="str">
            <v>CUSTO UNITÁRIO</v>
          </cell>
        </row>
        <row r="1825">
          <cell r="C1825" t="str">
            <v>M319</v>
          </cell>
          <cell r="D1825" t="str">
            <v>Arame recozido nº. 18</v>
          </cell>
          <cell r="E1825" t="str">
            <v>kg</v>
          </cell>
          <cell r="F1825">
            <v>0.01</v>
          </cell>
          <cell r="H1825">
            <v>5.82</v>
          </cell>
          <cell r="I1825" t="e">
            <v>#N/A</v>
          </cell>
          <cell r="J1825">
            <v>0.05</v>
          </cell>
        </row>
        <row r="1826">
          <cell r="D1826">
            <v>0</v>
          </cell>
          <cell r="E1826">
            <v>0</v>
          </cell>
          <cell r="J1826">
            <v>0</v>
          </cell>
        </row>
        <row r="1827">
          <cell r="D1827">
            <v>0</v>
          </cell>
          <cell r="E1827">
            <v>0</v>
          </cell>
          <cell r="J1827">
            <v>0</v>
          </cell>
        </row>
        <row r="1828">
          <cell r="D1828">
            <v>0</v>
          </cell>
          <cell r="E1828">
            <v>0</v>
          </cell>
          <cell r="J1828">
            <v>0</v>
          </cell>
        </row>
        <row r="1829">
          <cell r="D1829">
            <v>0</v>
          </cell>
          <cell r="E1829">
            <v>0</v>
          </cell>
          <cell r="J1829">
            <v>0</v>
          </cell>
        </row>
        <row r="1830">
          <cell r="F1830" t="str">
            <v>CUSTO TOTAL DE MATERIAL - (E)</v>
          </cell>
          <cell r="J1830">
            <v>0.05</v>
          </cell>
        </row>
        <row r="1831">
          <cell r="C1831" t="str">
            <v>CODIGO</v>
          </cell>
          <cell r="D1831" t="str">
            <v>ATIVIDADES AUXILIARES</v>
          </cell>
          <cell r="E1831" t="str">
            <v>UND</v>
          </cell>
          <cell r="F1831" t="str">
            <v>QUANTIDADE</v>
          </cell>
          <cell r="H1831" t="str">
            <v>CUSTO UNITÁRIO</v>
          </cell>
          <cell r="J1831" t="str">
            <v>CUSTO UNITÁRIO</v>
          </cell>
        </row>
        <row r="1832">
          <cell r="C1832" t="str">
            <v>1 A 00 302 00</v>
          </cell>
          <cell r="D1832" t="str">
            <v>Fornecimento de Aço CA-50</v>
          </cell>
          <cell r="E1832" t="str">
            <v>kg</v>
          </cell>
          <cell r="F1832">
            <v>1.1000000000000001</v>
          </cell>
          <cell r="H1832">
            <v>2.82</v>
          </cell>
          <cell r="J1832">
            <v>3.1</v>
          </cell>
        </row>
        <row r="1833">
          <cell r="D1833">
            <v>0</v>
          </cell>
          <cell r="E1833">
            <v>0</v>
          </cell>
          <cell r="H1833">
            <v>0</v>
          </cell>
          <cell r="J1833">
            <v>0</v>
          </cell>
        </row>
        <row r="1834">
          <cell r="D1834">
            <v>0</v>
          </cell>
          <cell r="E1834">
            <v>0</v>
          </cell>
          <cell r="H1834">
            <v>0</v>
          </cell>
          <cell r="J1834">
            <v>0</v>
          </cell>
        </row>
        <row r="1835">
          <cell r="D1835">
            <v>0</v>
          </cell>
          <cell r="E1835">
            <v>0</v>
          </cell>
          <cell r="H1835">
            <v>0</v>
          </cell>
          <cell r="J1835">
            <v>0</v>
          </cell>
        </row>
        <row r="1836">
          <cell r="D1836">
            <v>0</v>
          </cell>
          <cell r="H1836">
            <v>0</v>
          </cell>
          <cell r="J1836">
            <v>0</v>
          </cell>
        </row>
        <row r="1837">
          <cell r="C1837" t="str">
            <v>OBSERVAÇÕES:</v>
          </cell>
          <cell r="F1837" t="str">
            <v>CUSTO ATIVIDADES AUXILIARES - (F)</v>
          </cell>
          <cell r="J1837">
            <v>3.1</v>
          </cell>
        </row>
        <row r="1838">
          <cell r="F1838" t="str">
            <v>CUSTO UNITÁRIO DIRETO TOTAL</v>
          </cell>
          <cell r="J1838">
            <v>5.72</v>
          </cell>
        </row>
        <row r="1839">
          <cell r="F1839" t="str">
            <v xml:space="preserve">BONIFICAÇÃO </v>
          </cell>
          <cell r="H1839">
            <v>0</v>
          </cell>
          <cell r="J1839">
            <v>0</v>
          </cell>
        </row>
        <row r="1840">
          <cell r="F1840" t="str">
            <v>PREÇO UNITÁRIO  TOTAL</v>
          </cell>
          <cell r="J1840">
            <v>5.72</v>
          </cell>
        </row>
        <row r="1844">
          <cell r="A1844" t="str">
            <v>1 A 01 603 51</v>
          </cell>
          <cell r="C1844" t="str">
            <v>SERVIÇO:</v>
          </cell>
          <cell r="D1844" t="str">
            <v>Argamassa cimento-areia 1:3 A</v>
          </cell>
          <cell r="F1844" t="str">
            <v>PRODUÇÃO DA EQUIPE - (C):</v>
          </cell>
          <cell r="J1844">
            <v>1.77</v>
          </cell>
          <cell r="K1844" t="str">
            <v>m³</v>
          </cell>
          <cell r="M1844">
            <v>373.89</v>
          </cell>
        </row>
        <row r="1845">
          <cell r="F1845" t="str">
            <v>UNITÁRIO</v>
          </cell>
          <cell r="H1845" t="str">
            <v>C. OPERACIONAL</v>
          </cell>
        </row>
        <row r="1846">
          <cell r="C1846" t="str">
            <v>ÍTEM</v>
          </cell>
          <cell r="D1846" t="str">
            <v>E Q U I P A M E N T O</v>
          </cell>
          <cell r="E1846" t="str">
            <v>QUANT.</v>
          </cell>
          <cell r="F1846" t="str">
            <v>PROD</v>
          </cell>
          <cell r="G1846" t="str">
            <v>IMPROD</v>
          </cell>
          <cell r="H1846" t="str">
            <v>PROD</v>
          </cell>
          <cell r="I1846" t="str">
            <v>IMPROD</v>
          </cell>
          <cell r="J1846" t="str">
            <v>CUSTO HORÁRIO</v>
          </cell>
        </row>
        <row r="1847">
          <cell r="C1847" t="str">
            <v>E302</v>
          </cell>
          <cell r="D1847" t="str">
            <v xml:space="preserve">Betoneira : Penedo :  -  320 l </v>
          </cell>
          <cell r="E1847">
            <v>1</v>
          </cell>
          <cell r="F1847">
            <v>1</v>
          </cell>
          <cell r="G1847">
            <v>0</v>
          </cell>
          <cell r="H1847">
            <v>19.38</v>
          </cell>
          <cell r="I1847">
            <v>17.27</v>
          </cell>
          <cell r="J1847">
            <v>19.38</v>
          </cell>
        </row>
        <row r="1848">
          <cell r="C1848" t="str">
            <v>E509</v>
          </cell>
          <cell r="D1848" t="str">
            <v>Grupo Gerador : Heimer : GEHMI-40 - 32,0  KVA</v>
          </cell>
          <cell r="E1848">
            <v>1</v>
          </cell>
          <cell r="F1848">
            <v>1</v>
          </cell>
          <cell r="G1848">
            <v>0</v>
          </cell>
          <cell r="H1848">
            <v>32.17</v>
          </cell>
          <cell r="I1848">
            <v>17.27</v>
          </cell>
          <cell r="J1848">
            <v>32.17</v>
          </cell>
        </row>
        <row r="1849">
          <cell r="C1849" t="str">
            <v>E304</v>
          </cell>
          <cell r="D1849" t="str">
            <v xml:space="preserve">Transportador Manual : AJS :  -  carrinho de mão 80 l </v>
          </cell>
          <cell r="E1849">
            <v>3</v>
          </cell>
          <cell r="F1849">
            <v>1</v>
          </cell>
          <cell r="G1849">
            <v>0</v>
          </cell>
          <cell r="H1849">
            <v>0.13</v>
          </cell>
          <cell r="I1849">
            <v>0</v>
          </cell>
          <cell r="J1849">
            <v>0.39</v>
          </cell>
        </row>
        <row r="1850">
          <cell r="D1850">
            <v>0</v>
          </cell>
          <cell r="G1850">
            <v>0</v>
          </cell>
          <cell r="H1850">
            <v>0</v>
          </cell>
          <cell r="I1850">
            <v>0</v>
          </cell>
          <cell r="J1850">
            <v>0</v>
          </cell>
        </row>
        <row r="1851">
          <cell r="D1851">
            <v>0</v>
          </cell>
          <cell r="G1851">
            <v>0</v>
          </cell>
          <cell r="H1851">
            <v>0</v>
          </cell>
          <cell r="I1851">
            <v>0</v>
          </cell>
          <cell r="J1851">
            <v>0</v>
          </cell>
        </row>
        <row r="1852">
          <cell r="D1852">
            <v>0</v>
          </cell>
          <cell r="G1852">
            <v>0</v>
          </cell>
          <cell r="H1852">
            <v>0</v>
          </cell>
          <cell r="I1852">
            <v>0</v>
          </cell>
          <cell r="J1852">
            <v>0</v>
          </cell>
        </row>
        <row r="1853">
          <cell r="D1853">
            <v>0</v>
          </cell>
          <cell r="G1853">
            <v>0</v>
          </cell>
          <cell r="H1853">
            <v>0</v>
          </cell>
          <cell r="I1853">
            <v>0</v>
          </cell>
          <cell r="J1853">
            <v>0</v>
          </cell>
        </row>
        <row r="1854">
          <cell r="F1854" t="str">
            <v>CUSTO HORÁRIO DO EQUIPAMENTO - (A)</v>
          </cell>
          <cell r="J1854">
            <v>51.94</v>
          </cell>
        </row>
        <row r="1855">
          <cell r="C1855" t="str">
            <v>ÍTEM</v>
          </cell>
          <cell r="D1855" t="str">
            <v>M Ã O    D E   O B R A</v>
          </cell>
          <cell r="E1855" t="str">
            <v>QUANT.</v>
          </cell>
          <cell r="F1855" t="str">
            <v>SALÁRIO HORA</v>
          </cell>
          <cell r="J1855" t="str">
            <v>CUSTO HORÁRIO</v>
          </cell>
        </row>
        <row r="1856">
          <cell r="C1856" t="str">
            <v>T604</v>
          </cell>
          <cell r="D1856" t="str">
            <v>Pedreiro</v>
          </cell>
          <cell r="E1856">
            <v>1</v>
          </cell>
          <cell r="F1856">
            <v>9.44</v>
          </cell>
          <cell r="G1856" t="e">
            <v>#N/A</v>
          </cell>
          <cell r="H1856" t="e">
            <v>#N/A</v>
          </cell>
          <cell r="I1856" t="e">
            <v>#N/A</v>
          </cell>
          <cell r="J1856">
            <v>9.44</v>
          </cell>
        </row>
        <row r="1857">
          <cell r="C1857" t="str">
            <v>T701</v>
          </cell>
          <cell r="D1857" t="str">
            <v>Servente</v>
          </cell>
          <cell r="E1857">
            <v>14</v>
          </cell>
          <cell r="F1857">
            <v>6.99</v>
          </cell>
          <cell r="G1857" t="e">
            <v>#N/A</v>
          </cell>
          <cell r="H1857" t="e">
            <v>#N/A</v>
          </cell>
          <cell r="I1857" t="e">
            <v>#N/A</v>
          </cell>
          <cell r="J1857">
            <v>97.86</v>
          </cell>
        </row>
        <row r="1858">
          <cell r="D1858">
            <v>0</v>
          </cell>
          <cell r="F1858">
            <v>0</v>
          </cell>
          <cell r="G1858">
            <v>0</v>
          </cell>
          <cell r="H1858">
            <v>0</v>
          </cell>
          <cell r="I1858">
            <v>0</v>
          </cell>
          <cell r="J1858">
            <v>0</v>
          </cell>
        </row>
        <row r="1859">
          <cell r="D1859">
            <v>0</v>
          </cell>
          <cell r="F1859">
            <v>0</v>
          </cell>
          <cell r="G1859">
            <v>0</v>
          </cell>
          <cell r="H1859">
            <v>0</v>
          </cell>
          <cell r="I1859">
            <v>0</v>
          </cell>
          <cell r="J1859">
            <v>0</v>
          </cell>
        </row>
        <row r="1860">
          <cell r="D1860">
            <v>0</v>
          </cell>
          <cell r="F1860">
            <v>0</v>
          </cell>
          <cell r="G1860">
            <v>0</v>
          </cell>
          <cell r="H1860">
            <v>0</v>
          </cell>
          <cell r="I1860">
            <v>0</v>
          </cell>
          <cell r="J1860">
            <v>0</v>
          </cell>
        </row>
        <row r="1861">
          <cell r="F1861" t="str">
            <v>CUSTO HORÁRIO DE MÃO DE OBRA - (B)</v>
          </cell>
          <cell r="J1861">
            <v>107.3</v>
          </cell>
        </row>
        <row r="1862">
          <cell r="F1862" t="str">
            <v>FERRAMENTAS</v>
          </cell>
          <cell r="H1862">
            <v>0.2051</v>
          </cell>
          <cell r="J1862">
            <v>22</v>
          </cell>
        </row>
        <row r="1863">
          <cell r="F1863" t="str">
            <v>CUSTO HORÁRIO TOTAL - (A + B)</v>
          </cell>
          <cell r="J1863">
            <v>181.24</v>
          </cell>
        </row>
        <row r="1864">
          <cell r="F1864" t="str">
            <v>CUSTO UNITÁRIO DE EXECUÇÃO - (D)</v>
          </cell>
          <cell r="J1864">
            <v>102.39</v>
          </cell>
        </row>
        <row r="1865">
          <cell r="C1865" t="str">
            <v>ÍTEM</v>
          </cell>
          <cell r="D1865" t="str">
            <v>M A T E R I A L</v>
          </cell>
          <cell r="E1865" t="str">
            <v>UNID</v>
          </cell>
          <cell r="F1865" t="str">
            <v>CONSUMO</v>
          </cell>
          <cell r="H1865" t="str">
            <v xml:space="preserve"> PREÇO UNITÁRIO</v>
          </cell>
          <cell r="J1865" t="str">
            <v>CUSTO UNITÁRIO</v>
          </cell>
        </row>
        <row r="1866">
          <cell r="C1866" t="str">
            <v>M704</v>
          </cell>
          <cell r="D1866" t="str">
            <v>Areia lavada comercial DMT até 50 km</v>
          </cell>
          <cell r="E1866" t="str">
            <v>m3</v>
          </cell>
          <cell r="F1866">
            <v>1.1499999999999999</v>
          </cell>
          <cell r="H1866">
            <v>60</v>
          </cell>
          <cell r="I1866" t="e">
            <v>#N/A</v>
          </cell>
          <cell r="J1866">
            <v>69</v>
          </cell>
        </row>
        <row r="1867">
          <cell r="C1867" t="str">
            <v>M202</v>
          </cell>
          <cell r="D1867" t="str">
            <v>Cimento portland CP II-32</v>
          </cell>
          <cell r="E1867" t="str">
            <v>kg</v>
          </cell>
          <cell r="F1867">
            <v>450</v>
          </cell>
          <cell r="H1867">
            <v>0.45</v>
          </cell>
          <cell r="J1867">
            <v>202.5</v>
          </cell>
        </row>
        <row r="1868">
          <cell r="D1868">
            <v>0</v>
          </cell>
          <cell r="E1868">
            <v>0</v>
          </cell>
          <cell r="J1868">
            <v>0</v>
          </cell>
        </row>
        <row r="1869">
          <cell r="D1869">
            <v>0</v>
          </cell>
          <cell r="E1869">
            <v>0</v>
          </cell>
          <cell r="J1869">
            <v>0</v>
          </cell>
        </row>
        <row r="1870">
          <cell r="D1870">
            <v>0</v>
          </cell>
          <cell r="E1870">
            <v>0</v>
          </cell>
          <cell r="J1870">
            <v>0</v>
          </cell>
        </row>
        <row r="1871">
          <cell r="F1871" t="str">
            <v>CUSTO TOTAL DE MATERIAL - (E)</v>
          </cell>
          <cell r="J1871">
            <v>271.5</v>
          </cell>
        </row>
        <row r="1872">
          <cell r="C1872" t="str">
            <v>CODIGO</v>
          </cell>
          <cell r="D1872" t="str">
            <v>ATIVIDADES AUXILIARES</v>
          </cell>
          <cell r="E1872" t="str">
            <v>UND</v>
          </cell>
          <cell r="F1872" t="str">
            <v>QUANTIDADE</v>
          </cell>
          <cell r="H1872" t="str">
            <v>CUSTO UNITÁRIO</v>
          </cell>
          <cell r="J1872" t="str">
            <v>CUSTO UNITÁRIO</v>
          </cell>
        </row>
        <row r="1873">
          <cell r="D1873">
            <v>0</v>
          </cell>
          <cell r="E1873">
            <v>0</v>
          </cell>
          <cell r="H1873">
            <v>0</v>
          </cell>
          <cell r="J1873">
            <v>0</v>
          </cell>
        </row>
        <row r="1874">
          <cell r="D1874">
            <v>0</v>
          </cell>
          <cell r="E1874">
            <v>0</v>
          </cell>
          <cell r="H1874">
            <v>0</v>
          </cell>
          <cell r="J1874">
            <v>0</v>
          </cell>
        </row>
        <row r="1875">
          <cell r="D1875">
            <v>0</v>
          </cell>
          <cell r="E1875">
            <v>0</v>
          </cell>
          <cell r="H1875">
            <v>0</v>
          </cell>
          <cell r="J1875">
            <v>0</v>
          </cell>
        </row>
        <row r="1876">
          <cell r="D1876">
            <v>0</v>
          </cell>
          <cell r="E1876">
            <v>0</v>
          </cell>
          <cell r="H1876">
            <v>0</v>
          </cell>
          <cell r="J1876">
            <v>0</v>
          </cell>
        </row>
        <row r="1877">
          <cell r="D1877">
            <v>0</v>
          </cell>
          <cell r="H1877">
            <v>0</v>
          </cell>
          <cell r="J1877">
            <v>0</v>
          </cell>
        </row>
        <row r="1878">
          <cell r="C1878" t="str">
            <v>OBSERVAÇÕES:</v>
          </cell>
          <cell r="F1878" t="str">
            <v>CUSTO ATIVIDADES AUXILIARES - (F)</v>
          </cell>
          <cell r="J1878">
            <v>0</v>
          </cell>
        </row>
        <row r="1879">
          <cell r="F1879" t="str">
            <v>CUSTO UNITÁRIO DIRETO TOTAL</v>
          </cell>
          <cell r="J1879">
            <v>373.89</v>
          </cell>
        </row>
        <row r="1880">
          <cell r="F1880" t="str">
            <v xml:space="preserve">BONIFICAÇÃO </v>
          </cell>
          <cell r="H1880">
            <v>0</v>
          </cell>
          <cell r="J1880">
            <v>0</v>
          </cell>
        </row>
        <row r="1881">
          <cell r="F1881" t="str">
            <v>PREÇO UNITÁRIO  TOTAL</v>
          </cell>
          <cell r="J1881">
            <v>373.89</v>
          </cell>
        </row>
        <row r="1885">
          <cell r="A1885" t="str">
            <v>1 A 01 604 51</v>
          </cell>
          <cell r="C1885" t="str">
            <v>SERVIÇO:</v>
          </cell>
          <cell r="D1885" t="str">
            <v>Argamassa cimento-areia 1:4</v>
          </cell>
          <cell r="F1885" t="str">
            <v>PRODUÇÃO DA EQUIPE - (C):</v>
          </cell>
          <cell r="J1885">
            <v>1.5</v>
          </cell>
          <cell r="K1885" t="str">
            <v>m³</v>
          </cell>
          <cell r="M1885">
            <v>267.23</v>
          </cell>
        </row>
        <row r="1886">
          <cell r="F1886" t="str">
            <v>UNITÁRIO</v>
          </cell>
          <cell r="H1886" t="str">
            <v>C. OPERACIONAL</v>
          </cell>
        </row>
        <row r="1887">
          <cell r="C1887" t="str">
            <v>ÍTEM</v>
          </cell>
          <cell r="D1887" t="str">
            <v>E Q U I P A M E N T O</v>
          </cell>
          <cell r="E1887" t="str">
            <v>QUANT.</v>
          </cell>
          <cell r="F1887" t="str">
            <v>PROD</v>
          </cell>
          <cell r="G1887" t="str">
            <v>IMPROD</v>
          </cell>
          <cell r="H1887" t="str">
            <v>PROD</v>
          </cell>
          <cell r="I1887" t="str">
            <v>IMPROD</v>
          </cell>
          <cell r="J1887" t="str">
            <v>CUSTO HORÁRIO</v>
          </cell>
        </row>
        <row r="1888">
          <cell r="C1888" t="str">
            <v>E302</v>
          </cell>
          <cell r="D1888" t="str">
            <v xml:space="preserve">Betoneira : Penedo :  -  320 l </v>
          </cell>
          <cell r="E1888">
            <v>1</v>
          </cell>
          <cell r="F1888">
            <v>1</v>
          </cell>
          <cell r="G1888">
            <v>0</v>
          </cell>
          <cell r="H1888">
            <v>19.38</v>
          </cell>
          <cell r="I1888">
            <v>17.27</v>
          </cell>
          <cell r="J1888">
            <v>19.38</v>
          </cell>
        </row>
        <row r="1889">
          <cell r="C1889" t="str">
            <v>E509</v>
          </cell>
          <cell r="D1889" t="str">
            <v>Grupo Gerador : Heimer : GEHMI-40 - 32,0  KVA</v>
          </cell>
          <cell r="E1889">
            <v>1</v>
          </cell>
          <cell r="F1889">
            <v>1</v>
          </cell>
          <cell r="G1889">
            <v>0</v>
          </cell>
          <cell r="H1889">
            <v>32.17</v>
          </cell>
          <cell r="I1889">
            <v>17.27</v>
          </cell>
          <cell r="J1889">
            <v>32.17</v>
          </cell>
        </row>
        <row r="1890">
          <cell r="C1890" t="str">
            <v>E304</v>
          </cell>
          <cell r="D1890" t="str">
            <v xml:space="preserve">Transportador Manual : AJS :  -  carrinho de mão 80 l </v>
          </cell>
          <cell r="E1890">
            <v>3</v>
          </cell>
          <cell r="F1890">
            <v>1</v>
          </cell>
          <cell r="G1890">
            <v>0</v>
          </cell>
          <cell r="H1890">
            <v>0.13</v>
          </cell>
          <cell r="I1890">
            <v>0</v>
          </cell>
          <cell r="J1890">
            <v>0.39</v>
          </cell>
        </row>
        <row r="1891">
          <cell r="D1891">
            <v>0</v>
          </cell>
          <cell r="G1891">
            <v>0</v>
          </cell>
          <cell r="H1891">
            <v>0</v>
          </cell>
          <cell r="I1891">
            <v>0</v>
          </cell>
          <cell r="J1891">
            <v>0</v>
          </cell>
        </row>
        <row r="1892">
          <cell r="D1892">
            <v>0</v>
          </cell>
          <cell r="G1892">
            <v>0</v>
          </cell>
          <cell r="H1892">
            <v>0</v>
          </cell>
          <cell r="I1892">
            <v>0</v>
          </cell>
          <cell r="J1892">
            <v>0</v>
          </cell>
        </row>
        <row r="1893">
          <cell r="F1893" t="str">
            <v>CUSTO HORÁRIO DO EQUIPAMENTO - (A)</v>
          </cell>
          <cell r="J1893">
            <v>51.94</v>
          </cell>
        </row>
        <row r="1894">
          <cell r="C1894" t="str">
            <v>ÍTEM</v>
          </cell>
          <cell r="D1894" t="str">
            <v>M Ã O    D E   O B R A</v>
          </cell>
          <cell r="E1894" t="str">
            <v>QUANT.</v>
          </cell>
          <cell r="F1894" t="str">
            <v>SALÁRIO HORA</v>
          </cell>
          <cell r="J1894" t="str">
            <v>CUSTO HORÁRIO</v>
          </cell>
        </row>
        <row r="1895">
          <cell r="C1895" t="str">
            <v>T604</v>
          </cell>
          <cell r="D1895" t="str">
            <v>Pedreiro</v>
          </cell>
          <cell r="E1895">
            <v>1</v>
          </cell>
          <cell r="F1895">
            <v>9.44</v>
          </cell>
          <cell r="G1895" t="e">
            <v>#N/A</v>
          </cell>
          <cell r="H1895" t="e">
            <v>#N/A</v>
          </cell>
          <cell r="I1895" t="e">
            <v>#N/A</v>
          </cell>
          <cell r="J1895">
            <v>9.44</v>
          </cell>
        </row>
        <row r="1896">
          <cell r="C1896" t="str">
            <v>T701</v>
          </cell>
          <cell r="D1896" t="str">
            <v>Servente</v>
          </cell>
          <cell r="E1896">
            <v>14</v>
          </cell>
          <cell r="F1896">
            <v>6.99</v>
          </cell>
          <cell r="G1896" t="e">
            <v>#N/A</v>
          </cell>
          <cell r="H1896" t="e">
            <v>#N/A</v>
          </cell>
          <cell r="I1896" t="e">
            <v>#N/A</v>
          </cell>
          <cell r="J1896">
            <v>97.86</v>
          </cell>
        </row>
        <row r="1897">
          <cell r="D1897">
            <v>0</v>
          </cell>
          <cell r="F1897">
            <v>0</v>
          </cell>
          <cell r="G1897">
            <v>0</v>
          </cell>
          <cell r="H1897">
            <v>0</v>
          </cell>
          <cell r="I1897">
            <v>0</v>
          </cell>
          <cell r="J1897">
            <v>0</v>
          </cell>
        </row>
        <row r="1898">
          <cell r="D1898">
            <v>0</v>
          </cell>
          <cell r="F1898">
            <v>0</v>
          </cell>
          <cell r="G1898">
            <v>0</v>
          </cell>
          <cell r="H1898">
            <v>0</v>
          </cell>
          <cell r="I1898">
            <v>0</v>
          </cell>
          <cell r="J1898">
            <v>0</v>
          </cell>
        </row>
        <row r="1899">
          <cell r="D1899">
            <v>0</v>
          </cell>
          <cell r="F1899">
            <v>0</v>
          </cell>
          <cell r="G1899">
            <v>0</v>
          </cell>
          <cell r="H1899">
            <v>0</v>
          </cell>
          <cell r="I1899">
            <v>0</v>
          </cell>
          <cell r="J1899">
            <v>0</v>
          </cell>
        </row>
        <row r="1900">
          <cell r="F1900" t="str">
            <v>CUSTO HORÁRIO DE MÃO DE OBRA - (B)</v>
          </cell>
          <cell r="J1900">
            <v>107.3</v>
          </cell>
        </row>
        <row r="1901">
          <cell r="F1901" t="str">
            <v>FERRAMENTAS</v>
          </cell>
          <cell r="H1901">
            <v>0.05</v>
          </cell>
          <cell r="J1901">
            <v>5.36</v>
          </cell>
        </row>
        <row r="1902">
          <cell r="F1902" t="str">
            <v>CUSTO HORÁRIO TOTAL - (A + B)</v>
          </cell>
          <cell r="J1902">
            <v>164.6</v>
          </cell>
        </row>
        <row r="1903">
          <cell r="F1903" t="str">
            <v>CUSTO UNITÁRIO DE EXECUÇÃO - (D)</v>
          </cell>
          <cell r="J1903">
            <v>109.73</v>
          </cell>
        </row>
        <row r="1904">
          <cell r="C1904" t="str">
            <v>ÍTEM</v>
          </cell>
          <cell r="D1904" t="str">
            <v>M A T E R I A L</v>
          </cell>
          <cell r="E1904" t="str">
            <v>UNID</v>
          </cell>
          <cell r="F1904" t="str">
            <v>CONSUMO</v>
          </cell>
          <cell r="H1904" t="str">
            <v xml:space="preserve"> PREÇO UNITÁRIO</v>
          </cell>
          <cell r="J1904" t="str">
            <v>CUSTO UNITÁRIO</v>
          </cell>
        </row>
        <row r="1905">
          <cell r="C1905" t="str">
            <v>M202</v>
          </cell>
          <cell r="D1905" t="str">
            <v>Cimento portland CP II-32</v>
          </cell>
          <cell r="E1905" t="str">
            <v>kg</v>
          </cell>
          <cell r="F1905">
            <v>350</v>
          </cell>
          <cell r="H1905">
            <v>0.45</v>
          </cell>
          <cell r="I1905">
            <v>0</v>
          </cell>
          <cell r="J1905">
            <v>157.5</v>
          </cell>
        </row>
        <row r="1906">
          <cell r="D1906">
            <v>0</v>
          </cell>
          <cell r="E1906">
            <v>0</v>
          </cell>
          <cell r="H1906">
            <v>0</v>
          </cell>
          <cell r="I1906">
            <v>0</v>
          </cell>
          <cell r="J1906">
            <v>0</v>
          </cell>
        </row>
        <row r="1907">
          <cell r="D1907">
            <v>0</v>
          </cell>
          <cell r="E1907">
            <v>0</v>
          </cell>
          <cell r="H1907">
            <v>0</v>
          </cell>
          <cell r="I1907">
            <v>0</v>
          </cell>
          <cell r="J1907">
            <v>0</v>
          </cell>
        </row>
        <row r="1908">
          <cell r="D1908">
            <v>0</v>
          </cell>
          <cell r="E1908">
            <v>0</v>
          </cell>
          <cell r="H1908">
            <v>0</v>
          </cell>
          <cell r="I1908">
            <v>0</v>
          </cell>
          <cell r="J1908">
            <v>0</v>
          </cell>
        </row>
        <row r="1909">
          <cell r="D1909">
            <v>0</v>
          </cell>
          <cell r="E1909">
            <v>0</v>
          </cell>
          <cell r="H1909">
            <v>0</v>
          </cell>
          <cell r="I1909">
            <v>0</v>
          </cell>
          <cell r="J1909">
            <v>0</v>
          </cell>
        </row>
        <row r="1910">
          <cell r="F1910" t="str">
            <v>CUSTO TOTAL DE MATERIAL - (E)</v>
          </cell>
          <cell r="J1910">
            <v>157.5</v>
          </cell>
        </row>
        <row r="1911">
          <cell r="C1911" t="str">
            <v>CODIGO</v>
          </cell>
          <cell r="D1911" t="str">
            <v>ATIVIDADES AUXILIARES</v>
          </cell>
          <cell r="E1911" t="str">
            <v>UND</v>
          </cell>
          <cell r="F1911" t="str">
            <v>QUANTIDADE</v>
          </cell>
          <cell r="H1911" t="str">
            <v>CUSTO UNITÁRIO</v>
          </cell>
          <cell r="J1911" t="str">
            <v>CUSTO UNITÁRIO</v>
          </cell>
        </row>
        <row r="1912">
          <cell r="D1912">
            <v>0</v>
          </cell>
          <cell r="E1912">
            <v>0</v>
          </cell>
          <cell r="H1912">
            <v>0</v>
          </cell>
          <cell r="J1912">
            <v>0</v>
          </cell>
        </row>
        <row r="1913">
          <cell r="D1913">
            <v>0</v>
          </cell>
          <cell r="E1913">
            <v>0</v>
          </cell>
          <cell r="H1913">
            <v>0</v>
          </cell>
          <cell r="J1913">
            <v>0</v>
          </cell>
        </row>
        <row r="1914">
          <cell r="D1914">
            <v>0</v>
          </cell>
          <cell r="E1914">
            <v>0</v>
          </cell>
          <cell r="H1914">
            <v>0</v>
          </cell>
          <cell r="J1914">
            <v>0</v>
          </cell>
        </row>
        <row r="1915">
          <cell r="D1915">
            <v>0</v>
          </cell>
          <cell r="E1915">
            <v>0</v>
          </cell>
          <cell r="H1915">
            <v>0</v>
          </cell>
          <cell r="J1915">
            <v>0</v>
          </cell>
        </row>
        <row r="1916">
          <cell r="D1916">
            <v>0</v>
          </cell>
          <cell r="H1916">
            <v>0</v>
          </cell>
          <cell r="J1916">
            <v>0</v>
          </cell>
        </row>
        <row r="1917">
          <cell r="C1917" t="str">
            <v>OBSERVAÇÕES:</v>
          </cell>
          <cell r="F1917" t="str">
            <v>CUSTO ATIVIDADES AUXILIARES - (F)</v>
          </cell>
          <cell r="J1917">
            <v>0</v>
          </cell>
        </row>
        <row r="1918">
          <cell r="F1918" t="str">
            <v>CUSTO UNITÁRIO DIRETO TOTAL</v>
          </cell>
          <cell r="J1918">
            <v>267.23</v>
          </cell>
        </row>
        <row r="1919">
          <cell r="F1919" t="str">
            <v xml:space="preserve">BONIFICAÇÃO </v>
          </cell>
          <cell r="H1919">
            <v>0</v>
          </cell>
          <cell r="J1919">
            <v>0</v>
          </cell>
        </row>
        <row r="1920">
          <cell r="F1920" t="str">
            <v>PREÇO UNITÁRIO  TOTAL</v>
          </cell>
          <cell r="J1920">
            <v>267.23</v>
          </cell>
        </row>
        <row r="1924">
          <cell r="A1924" t="str">
            <v>1 A 01 720 50</v>
          </cell>
          <cell r="C1924" t="str">
            <v>SERVIÇO:</v>
          </cell>
          <cell r="D1924" t="str">
            <v>Concreto Fck=18MPa para pré-moldados (guarda-corpo) AC/BC</v>
          </cell>
          <cell r="F1924" t="str">
            <v>PRODUÇÃO DA EQUIPE - (C):</v>
          </cell>
          <cell r="J1924">
            <v>5</v>
          </cell>
          <cell r="K1924" t="str">
            <v>m³</v>
          </cell>
          <cell r="M1924" t="e">
            <v>#N/A</v>
          </cell>
        </row>
        <row r="1925">
          <cell r="F1925" t="str">
            <v>UNITÁRIO</v>
          </cell>
          <cell r="H1925" t="str">
            <v>C. OPERACIONAL</v>
          </cell>
        </row>
        <row r="1926">
          <cell r="C1926" t="str">
            <v>ÍTEM</v>
          </cell>
          <cell r="D1926" t="str">
            <v>E Q U I P A M E N T O</v>
          </cell>
          <cell r="E1926" t="str">
            <v>QUANT.</v>
          </cell>
          <cell r="F1926" t="str">
            <v>PROD</v>
          </cell>
          <cell r="G1926" t="str">
            <v>IMPROD</v>
          </cell>
          <cell r="H1926" t="str">
            <v>PROD</v>
          </cell>
          <cell r="I1926" t="str">
            <v>IMPROD</v>
          </cell>
          <cell r="J1926" t="str">
            <v>CUSTO HORÁRIO</v>
          </cell>
        </row>
        <row r="1927">
          <cell r="C1927" t="str">
            <v>E301</v>
          </cell>
          <cell r="D1927" t="str">
            <v>Betoneira - 320 l (7 kW)</v>
          </cell>
          <cell r="E1927">
            <v>1</v>
          </cell>
          <cell r="F1927">
            <v>1</v>
          </cell>
          <cell r="G1927">
            <v>0</v>
          </cell>
          <cell r="H1927">
            <v>20.010000000000002</v>
          </cell>
          <cell r="I1927">
            <v>17.27</v>
          </cell>
          <cell r="J1927">
            <v>20.010000000000002</v>
          </cell>
        </row>
        <row r="1928">
          <cell r="C1928" t="str">
            <v>E304</v>
          </cell>
          <cell r="D1928" t="str">
            <v xml:space="preserve">Transportador Manual : AJS :  -  carrinho de mão 80 l </v>
          </cell>
          <cell r="E1928">
            <v>3</v>
          </cell>
          <cell r="F1928">
            <v>1</v>
          </cell>
          <cell r="G1928">
            <v>0</v>
          </cell>
          <cell r="H1928">
            <v>0.13</v>
          </cell>
          <cell r="I1928">
            <v>0</v>
          </cell>
          <cell r="J1928">
            <v>0.39</v>
          </cell>
        </row>
        <row r="1929">
          <cell r="C1929" t="str">
            <v>E318</v>
          </cell>
          <cell r="D1929" t="str">
            <v>Fábric. Pré-Moldado Concreto : Servimaq : - inst. compl. - guarda-corpo</v>
          </cell>
          <cell r="E1929">
            <v>1</v>
          </cell>
          <cell r="F1929">
            <v>1</v>
          </cell>
          <cell r="G1929">
            <v>0</v>
          </cell>
          <cell r="H1929">
            <v>2.69</v>
          </cell>
          <cell r="I1929">
            <v>0</v>
          </cell>
          <cell r="J1929">
            <v>2.69</v>
          </cell>
        </row>
        <row r="1930">
          <cell r="C1930" t="str">
            <v>E509</v>
          </cell>
          <cell r="D1930" t="str">
            <v>Grupo Gerador : Heimer : GEHMI-40 - 32,0  KVA</v>
          </cell>
          <cell r="E1930">
            <v>1</v>
          </cell>
          <cell r="F1930">
            <v>1</v>
          </cell>
          <cell r="G1930">
            <v>0</v>
          </cell>
          <cell r="H1930">
            <v>32.17</v>
          </cell>
          <cell r="I1930">
            <v>17.27</v>
          </cell>
          <cell r="J1930">
            <v>32.17</v>
          </cell>
        </row>
        <row r="1931">
          <cell r="D1931">
            <v>0</v>
          </cell>
          <cell r="G1931">
            <v>0</v>
          </cell>
          <cell r="H1931">
            <v>0</v>
          </cell>
          <cell r="I1931">
            <v>0</v>
          </cell>
          <cell r="J1931">
            <v>0</v>
          </cell>
        </row>
        <row r="1932">
          <cell r="D1932">
            <v>0</v>
          </cell>
          <cell r="G1932">
            <v>0</v>
          </cell>
          <cell r="H1932">
            <v>0</v>
          </cell>
          <cell r="I1932">
            <v>0</v>
          </cell>
          <cell r="J1932">
            <v>0</v>
          </cell>
        </row>
        <row r="1933">
          <cell r="F1933" t="str">
            <v>CUSTO HORÁRIO DO EQUIPAMENTO - (A)</v>
          </cell>
          <cell r="J1933">
            <v>55.26</v>
          </cell>
        </row>
        <row r="1934">
          <cell r="C1934" t="str">
            <v>ÍTEM</v>
          </cell>
          <cell r="D1934" t="str">
            <v>M Ã O    D E   O B R A</v>
          </cell>
          <cell r="E1934" t="str">
            <v>QUANT.</v>
          </cell>
          <cell r="F1934" t="str">
            <v>SALÁRIO HORA</v>
          </cell>
          <cell r="J1934" t="str">
            <v>CUSTO HORÁRIO</v>
          </cell>
        </row>
        <row r="1935">
          <cell r="C1935" t="str">
            <v>T501</v>
          </cell>
          <cell r="D1935" t="str">
            <v>Encarregado de turma</v>
          </cell>
          <cell r="E1935">
            <v>1</v>
          </cell>
          <cell r="F1935">
            <v>21.11</v>
          </cell>
          <cell r="G1935" t="e">
            <v>#N/A</v>
          </cell>
          <cell r="H1935" t="e">
            <v>#N/A</v>
          </cell>
          <cell r="I1935" t="e">
            <v>#N/A</v>
          </cell>
          <cell r="J1935">
            <v>21.11</v>
          </cell>
        </row>
        <row r="1936">
          <cell r="C1936" t="str">
            <v>T604</v>
          </cell>
          <cell r="D1936" t="str">
            <v>Pedreiro</v>
          </cell>
          <cell r="E1936">
            <v>1</v>
          </cell>
          <cell r="F1936">
            <v>9.44</v>
          </cell>
          <cell r="G1936" t="e">
            <v>#N/A</v>
          </cell>
          <cell r="H1936" t="e">
            <v>#N/A</v>
          </cell>
          <cell r="I1936" t="e">
            <v>#N/A</v>
          </cell>
          <cell r="J1936">
            <v>9.44</v>
          </cell>
        </row>
        <row r="1937">
          <cell r="C1937" t="str">
            <v>T701</v>
          </cell>
          <cell r="D1937" t="str">
            <v>Servente</v>
          </cell>
          <cell r="E1937">
            <v>10</v>
          </cell>
          <cell r="F1937">
            <v>6.99</v>
          </cell>
          <cell r="G1937" t="e">
            <v>#N/A</v>
          </cell>
          <cell r="H1937" t="e">
            <v>#N/A</v>
          </cell>
          <cell r="I1937" t="e">
            <v>#N/A</v>
          </cell>
          <cell r="J1937">
            <v>69.900000000000006</v>
          </cell>
        </row>
        <row r="1938">
          <cell r="D1938">
            <v>0</v>
          </cell>
          <cell r="F1938">
            <v>0</v>
          </cell>
          <cell r="G1938">
            <v>0</v>
          </cell>
          <cell r="H1938">
            <v>0</v>
          </cell>
          <cell r="I1938">
            <v>0</v>
          </cell>
          <cell r="J1938">
            <v>0</v>
          </cell>
        </row>
        <row r="1939">
          <cell r="D1939">
            <v>0</v>
          </cell>
          <cell r="F1939">
            <v>0</v>
          </cell>
          <cell r="G1939">
            <v>0</v>
          </cell>
          <cell r="H1939">
            <v>0</v>
          </cell>
          <cell r="I1939">
            <v>0</v>
          </cell>
          <cell r="J1939">
            <v>0</v>
          </cell>
        </row>
        <row r="1940">
          <cell r="F1940" t="str">
            <v>CUSTO HORÁRIO DE MÃO DE OBRA - (B)</v>
          </cell>
          <cell r="J1940">
            <v>100.45</v>
          </cell>
        </row>
        <row r="1941">
          <cell r="F1941" t="str">
            <v>FERRAMENTAS</v>
          </cell>
          <cell r="H1941">
            <v>0.2051</v>
          </cell>
          <cell r="J1941">
            <v>20.6</v>
          </cell>
        </row>
        <row r="1942">
          <cell r="F1942" t="str">
            <v>CUSTO HORÁRIO TOTAL - (A + B)</v>
          </cell>
          <cell r="J1942">
            <v>176.31</v>
          </cell>
        </row>
        <row r="1943">
          <cell r="F1943" t="str">
            <v>CUSTO UNITÁRIO DE EXECUÇÃO - (D)</v>
          </cell>
          <cell r="J1943">
            <v>35.26</v>
          </cell>
        </row>
        <row r="1944">
          <cell r="C1944" t="str">
            <v>ÍTEM</v>
          </cell>
          <cell r="D1944" t="str">
            <v>M A T E R I A L</v>
          </cell>
          <cell r="E1944" t="str">
            <v>UNID</v>
          </cell>
          <cell r="F1944" t="str">
            <v>CONSUMO</v>
          </cell>
          <cell r="H1944" t="str">
            <v xml:space="preserve"> PREÇO UNITÁRIO</v>
          </cell>
          <cell r="J1944" t="str">
            <v>CUSTO UNITÁRIO</v>
          </cell>
        </row>
        <row r="1945">
          <cell r="C1945" t="str">
            <v>M704</v>
          </cell>
          <cell r="D1945" t="str">
            <v>Areia lavada comercial DMT até 50 km</v>
          </cell>
          <cell r="E1945" t="str">
            <v>m3</v>
          </cell>
          <cell r="F1945">
            <v>0.62</v>
          </cell>
          <cell r="H1945">
            <v>60</v>
          </cell>
          <cell r="I1945" t="e">
            <v>#N/A</v>
          </cell>
          <cell r="J1945">
            <v>37.200000000000003</v>
          </cell>
        </row>
        <row r="1946">
          <cell r="C1946" t="str">
            <v>M202</v>
          </cell>
          <cell r="D1946" t="str">
            <v>Cimento portland CP II-32</v>
          </cell>
          <cell r="E1946" t="str">
            <v>kg</v>
          </cell>
          <cell r="F1946">
            <v>350</v>
          </cell>
          <cell r="H1946">
            <v>0.45</v>
          </cell>
          <cell r="J1946">
            <v>157.5</v>
          </cell>
        </row>
        <row r="1947">
          <cell r="D1947">
            <v>0</v>
          </cell>
          <cell r="E1947">
            <v>0</v>
          </cell>
          <cell r="H1947">
            <v>0</v>
          </cell>
          <cell r="J1947">
            <v>0</v>
          </cell>
        </row>
        <row r="1948">
          <cell r="D1948">
            <v>0</v>
          </cell>
          <cell r="E1948">
            <v>0</v>
          </cell>
          <cell r="J1948">
            <v>0</v>
          </cell>
        </row>
        <row r="1949">
          <cell r="D1949">
            <v>0</v>
          </cell>
          <cell r="E1949">
            <v>0</v>
          </cell>
          <cell r="J1949">
            <v>0</v>
          </cell>
        </row>
        <row r="1950">
          <cell r="F1950" t="str">
            <v>CUSTO TOTAL DE MATERIAL - (E)</v>
          </cell>
          <cell r="J1950">
            <v>194.7</v>
          </cell>
        </row>
        <row r="1951">
          <cell r="C1951" t="str">
            <v>CODIGO</v>
          </cell>
          <cell r="D1951" t="str">
            <v>ATIVIDADES AUXILIARES</v>
          </cell>
          <cell r="E1951" t="str">
            <v>UND</v>
          </cell>
          <cell r="F1951" t="str">
            <v>QUANTIDADE</v>
          </cell>
          <cell r="H1951" t="str">
            <v>CUSTO UNITÁRIO</v>
          </cell>
          <cell r="J1951" t="str">
            <v>CUSTO UNITÁRIO</v>
          </cell>
        </row>
        <row r="1952">
          <cell r="C1952" t="str">
            <v>1 A 00 717 00</v>
          </cell>
          <cell r="D1952" t="e">
            <v>#N/A</v>
          </cell>
          <cell r="E1952" t="e">
            <v>#N/A</v>
          </cell>
          <cell r="F1952">
            <v>0.76800000000000002</v>
          </cell>
          <cell r="H1952" t="e">
            <v>#N/A</v>
          </cell>
          <cell r="J1952" t="e">
            <v>#N/A</v>
          </cell>
        </row>
        <row r="1953">
          <cell r="D1953">
            <v>0</v>
          </cell>
          <cell r="E1953">
            <v>0</v>
          </cell>
          <cell r="H1953">
            <v>0</v>
          </cell>
          <cell r="J1953">
            <v>0</v>
          </cell>
        </row>
        <row r="1954">
          <cell r="D1954">
            <v>0</v>
          </cell>
          <cell r="E1954">
            <v>0</v>
          </cell>
          <cell r="H1954">
            <v>0</v>
          </cell>
          <cell r="J1954">
            <v>0</v>
          </cell>
        </row>
        <row r="1955">
          <cell r="D1955">
            <v>0</v>
          </cell>
          <cell r="E1955">
            <v>0</v>
          </cell>
          <cell r="H1955">
            <v>0</v>
          </cell>
          <cell r="J1955">
            <v>0</v>
          </cell>
        </row>
        <row r="1956">
          <cell r="D1956">
            <v>0</v>
          </cell>
          <cell r="H1956">
            <v>0</v>
          </cell>
          <cell r="J1956">
            <v>0</v>
          </cell>
        </row>
        <row r="1957">
          <cell r="C1957" t="str">
            <v>OBSERVAÇÕES:</v>
          </cell>
          <cell r="F1957" t="str">
            <v>CUSTO UNITÁRIO DE TRANSPORTE - (F)</v>
          </cell>
          <cell r="J1957" t="e">
            <v>#N/A</v>
          </cell>
        </row>
        <row r="1958">
          <cell r="F1958" t="str">
            <v>CUSTO UNITÁRIO DIRETO TOTAL</v>
          </cell>
          <cell r="J1958" t="e">
            <v>#N/A</v>
          </cell>
        </row>
        <row r="1959">
          <cell r="F1959" t="str">
            <v xml:space="preserve">BONIFICAÇÃO </v>
          </cell>
          <cell r="H1959">
            <v>0</v>
          </cell>
          <cell r="J1959" t="e">
            <v>#N/A</v>
          </cell>
        </row>
        <row r="1960">
          <cell r="F1960" t="str">
            <v>PREÇO UNITÁRIO  TOTAL</v>
          </cell>
          <cell r="J1960" t="e">
            <v>#N/A</v>
          </cell>
        </row>
        <row r="1964">
          <cell r="A1964" t="str">
            <v>1 A 01 720 52</v>
          </cell>
          <cell r="C1964" t="str">
            <v>SERVIÇO:</v>
          </cell>
          <cell r="D1964" t="str">
            <v>Fabricação de Guarda-corpo (brita e areia comercial)</v>
          </cell>
          <cell r="F1964" t="str">
            <v>PRODUÇÃO DA EQUIPE - (C):</v>
          </cell>
          <cell r="J1964">
            <v>1</v>
          </cell>
          <cell r="K1964" t="str">
            <v>M</v>
          </cell>
          <cell r="M1964">
            <v>5.9</v>
          </cell>
        </row>
        <row r="1965">
          <cell r="F1965" t="str">
            <v>UNITÁRIO</v>
          </cell>
          <cell r="H1965" t="str">
            <v>C. OPERACIONAL</v>
          </cell>
        </row>
        <row r="1966">
          <cell r="C1966" t="str">
            <v>ÍTEM</v>
          </cell>
          <cell r="D1966" t="str">
            <v>E Q U I P A M E N T O</v>
          </cell>
          <cell r="E1966" t="str">
            <v>QUANT.</v>
          </cell>
          <cell r="F1966" t="str">
            <v>PROD</v>
          </cell>
          <cell r="G1966" t="str">
            <v>IMPROD</v>
          </cell>
          <cell r="H1966" t="str">
            <v>PROD</v>
          </cell>
          <cell r="I1966" t="str">
            <v>IMPROD</v>
          </cell>
          <cell r="J1966" t="str">
            <v>CUSTO HORÁRIO</v>
          </cell>
        </row>
        <row r="1967">
          <cell r="D1967">
            <v>0</v>
          </cell>
          <cell r="G1967">
            <v>0</v>
          </cell>
          <cell r="H1967">
            <v>0</v>
          </cell>
          <cell r="I1967">
            <v>0</v>
          </cell>
          <cell r="J1967">
            <v>0</v>
          </cell>
        </row>
        <row r="1968">
          <cell r="D1968">
            <v>0</v>
          </cell>
          <cell r="G1968">
            <v>0</v>
          </cell>
          <cell r="H1968">
            <v>0</v>
          </cell>
          <cell r="I1968">
            <v>0</v>
          </cell>
          <cell r="J1968">
            <v>0</v>
          </cell>
        </row>
        <row r="1969">
          <cell r="D1969">
            <v>0</v>
          </cell>
          <cell r="G1969">
            <v>0</v>
          </cell>
          <cell r="H1969">
            <v>0</v>
          </cell>
          <cell r="I1969">
            <v>0</v>
          </cell>
          <cell r="J1969">
            <v>0</v>
          </cell>
        </row>
        <row r="1970">
          <cell r="D1970">
            <v>0</v>
          </cell>
          <cell r="G1970">
            <v>0</v>
          </cell>
          <cell r="H1970">
            <v>0</v>
          </cell>
          <cell r="I1970">
            <v>0</v>
          </cell>
          <cell r="J1970">
            <v>0</v>
          </cell>
        </row>
        <row r="1971">
          <cell r="D1971">
            <v>0</v>
          </cell>
          <cell r="G1971">
            <v>0</v>
          </cell>
          <cell r="H1971">
            <v>0</v>
          </cell>
          <cell r="I1971">
            <v>0</v>
          </cell>
          <cell r="J1971">
            <v>0</v>
          </cell>
        </row>
        <row r="1972">
          <cell r="D1972">
            <v>0</v>
          </cell>
          <cell r="G1972">
            <v>0</v>
          </cell>
          <cell r="H1972">
            <v>0</v>
          </cell>
          <cell r="I1972">
            <v>0</v>
          </cell>
          <cell r="J1972">
            <v>0</v>
          </cell>
        </row>
        <row r="1973">
          <cell r="D1973">
            <v>0</v>
          </cell>
          <cell r="G1973">
            <v>0</v>
          </cell>
          <cell r="H1973">
            <v>0</v>
          </cell>
          <cell r="I1973">
            <v>0</v>
          </cell>
          <cell r="J1973">
            <v>0</v>
          </cell>
        </row>
        <row r="1974">
          <cell r="F1974" t="str">
            <v>CUSTO HORÁRIO DO EQUIPAMENTO - (A)</v>
          </cell>
          <cell r="J1974">
            <v>0</v>
          </cell>
        </row>
        <row r="1975">
          <cell r="C1975" t="str">
            <v>ÍTEM</v>
          </cell>
          <cell r="D1975" t="str">
            <v>M Ã O    D E   O B R A</v>
          </cell>
          <cell r="E1975" t="str">
            <v>QUANT.</v>
          </cell>
          <cell r="F1975" t="str">
            <v>SALÁRIO HORA</v>
          </cell>
          <cell r="J1975" t="str">
            <v>CUSTO HORÁRIO</v>
          </cell>
        </row>
        <row r="1976">
          <cell r="C1976" t="str">
            <v>T501</v>
          </cell>
          <cell r="D1976" t="str">
            <v>Encarregado de turma</v>
          </cell>
          <cell r="E1976">
            <v>0.1</v>
          </cell>
          <cell r="F1976">
            <v>21.11</v>
          </cell>
          <cell r="G1976" t="e">
            <v>#N/A</v>
          </cell>
          <cell r="H1976" t="e">
            <v>#N/A</v>
          </cell>
          <cell r="I1976" t="e">
            <v>#N/A</v>
          </cell>
          <cell r="J1976">
            <v>2.11</v>
          </cell>
        </row>
        <row r="1977">
          <cell r="C1977" t="str">
            <v>T701</v>
          </cell>
          <cell r="D1977" t="str">
            <v>Servente</v>
          </cell>
          <cell r="E1977">
            <v>0.4</v>
          </cell>
          <cell r="F1977">
            <v>6.99</v>
          </cell>
          <cell r="G1977" t="e">
            <v>#N/A</v>
          </cell>
          <cell r="H1977" t="e">
            <v>#N/A</v>
          </cell>
          <cell r="I1977" t="e">
            <v>#N/A</v>
          </cell>
          <cell r="J1977">
            <v>2.79</v>
          </cell>
        </row>
        <row r="1978">
          <cell r="D1978">
            <v>0</v>
          </cell>
          <cell r="F1978">
            <v>0</v>
          </cell>
          <cell r="G1978">
            <v>0</v>
          </cell>
          <cell r="H1978">
            <v>0</v>
          </cell>
          <cell r="I1978">
            <v>0</v>
          </cell>
          <cell r="J1978">
            <v>0</v>
          </cell>
        </row>
        <row r="1979">
          <cell r="D1979">
            <v>0</v>
          </cell>
          <cell r="F1979">
            <v>0</v>
          </cell>
          <cell r="G1979">
            <v>0</v>
          </cell>
          <cell r="H1979">
            <v>0</v>
          </cell>
          <cell r="I1979">
            <v>0</v>
          </cell>
          <cell r="J1979">
            <v>0</v>
          </cell>
        </row>
        <row r="1980">
          <cell r="D1980">
            <v>0</v>
          </cell>
          <cell r="F1980">
            <v>0</v>
          </cell>
          <cell r="G1980">
            <v>0</v>
          </cell>
          <cell r="H1980">
            <v>0</v>
          </cell>
          <cell r="I1980">
            <v>0</v>
          </cell>
          <cell r="J1980">
            <v>0</v>
          </cell>
        </row>
        <row r="1981">
          <cell r="F1981" t="str">
            <v>CUSTO HORÁRIO DE MÃO DE OBRA - (B)</v>
          </cell>
          <cell r="J1981">
            <v>4.9000000000000004</v>
          </cell>
        </row>
        <row r="1982">
          <cell r="F1982" t="str">
            <v>FERRAMENTAS</v>
          </cell>
          <cell r="H1982">
            <v>0.2051</v>
          </cell>
          <cell r="J1982">
            <v>1</v>
          </cell>
        </row>
        <row r="1983">
          <cell r="F1983" t="str">
            <v>CUSTO HORÁRIO TOTAL - (A + B)</v>
          </cell>
          <cell r="J1983">
            <v>5.9</v>
          </cell>
        </row>
        <row r="1984">
          <cell r="F1984" t="str">
            <v>CUSTO UNITÁRIO DE EXECUÇÃO - (D)</v>
          </cell>
          <cell r="J1984">
            <v>5.9</v>
          </cell>
        </row>
        <row r="1985">
          <cell r="C1985" t="str">
            <v>ÍTEM</v>
          </cell>
          <cell r="D1985" t="str">
            <v>M A T E R I A L</v>
          </cell>
          <cell r="E1985" t="str">
            <v>UNID</v>
          </cell>
          <cell r="F1985" t="str">
            <v>CONSUMO</v>
          </cell>
          <cell r="H1985" t="str">
            <v xml:space="preserve"> PREÇO UNITÁRIO</v>
          </cell>
          <cell r="J1985" t="str">
            <v>CUSTO UNITÁRIO</v>
          </cell>
        </row>
        <row r="1986">
          <cell r="D1986">
            <v>0</v>
          </cell>
          <cell r="E1986">
            <v>0</v>
          </cell>
          <cell r="J1986">
            <v>0</v>
          </cell>
        </row>
        <row r="1987">
          <cell r="D1987">
            <v>0</v>
          </cell>
          <cell r="J1987">
            <v>0</v>
          </cell>
        </row>
        <row r="1988">
          <cell r="D1988">
            <v>0</v>
          </cell>
          <cell r="E1988">
            <v>0</v>
          </cell>
          <cell r="J1988">
            <v>0</v>
          </cell>
        </row>
        <row r="1989">
          <cell r="D1989">
            <v>0</v>
          </cell>
          <cell r="E1989">
            <v>0</v>
          </cell>
          <cell r="J1989">
            <v>0</v>
          </cell>
        </row>
        <row r="1990">
          <cell r="D1990">
            <v>0</v>
          </cell>
          <cell r="E1990">
            <v>0</v>
          </cell>
          <cell r="J1990">
            <v>0</v>
          </cell>
        </row>
        <row r="1991">
          <cell r="F1991" t="str">
            <v>CUSTO TOTAL DE MATERIAL - (E)</v>
          </cell>
          <cell r="J1991">
            <v>0</v>
          </cell>
        </row>
        <row r="1992">
          <cell r="C1992" t="str">
            <v>CODIGO</v>
          </cell>
          <cell r="D1992" t="str">
            <v>ATIVIDADES AUXILIARES</v>
          </cell>
          <cell r="E1992" t="str">
            <v>UND</v>
          </cell>
          <cell r="F1992" t="str">
            <v>QUANTIDADE</v>
          </cell>
          <cell r="H1992" t="str">
            <v>CUSTO UNITÁRIO</v>
          </cell>
          <cell r="J1992" t="str">
            <v>CUSTO UNITÁRIO</v>
          </cell>
        </row>
        <row r="1993">
          <cell r="D1993">
            <v>0</v>
          </cell>
          <cell r="E1993">
            <v>0</v>
          </cell>
          <cell r="H1993">
            <v>0</v>
          </cell>
          <cell r="J1993">
            <v>0</v>
          </cell>
        </row>
        <row r="1994">
          <cell r="D1994">
            <v>0</v>
          </cell>
          <cell r="E1994">
            <v>0</v>
          </cell>
          <cell r="H1994">
            <v>0</v>
          </cell>
          <cell r="J1994">
            <v>0</v>
          </cell>
        </row>
        <row r="1995">
          <cell r="D1995">
            <v>0</v>
          </cell>
          <cell r="E1995">
            <v>0</v>
          </cell>
          <cell r="H1995">
            <v>0</v>
          </cell>
          <cell r="J1995">
            <v>0</v>
          </cell>
        </row>
        <row r="1996">
          <cell r="D1996">
            <v>0</v>
          </cell>
          <cell r="E1996">
            <v>0</v>
          </cell>
          <cell r="H1996">
            <v>0</v>
          </cell>
          <cell r="J1996">
            <v>0</v>
          </cell>
        </row>
        <row r="1997">
          <cell r="D1997">
            <v>0</v>
          </cell>
          <cell r="H1997">
            <v>0</v>
          </cell>
          <cell r="J1997">
            <v>0</v>
          </cell>
        </row>
        <row r="1998">
          <cell r="C1998" t="str">
            <v>OBSERVAÇÕES:</v>
          </cell>
          <cell r="F1998" t="str">
            <v>CUSTO ATIVIDADES AUXILIARES - (F)</v>
          </cell>
          <cell r="J1998">
            <v>0</v>
          </cell>
        </row>
        <row r="1999">
          <cell r="F1999" t="str">
            <v>CUSTO UNITÁRIO DIRETO TOTAL</v>
          </cell>
          <cell r="J1999">
            <v>5.9</v>
          </cell>
        </row>
        <row r="2000">
          <cell r="F2000" t="str">
            <v xml:space="preserve">BONIFICAÇÃO </v>
          </cell>
          <cell r="H2000">
            <v>0</v>
          </cell>
          <cell r="J2000">
            <v>0</v>
          </cell>
        </row>
        <row r="2001">
          <cell r="F2001" t="str">
            <v>PREÇO UNITÁRIO  TOTAL</v>
          </cell>
          <cell r="J2001">
            <v>5.9</v>
          </cell>
        </row>
        <row r="2005">
          <cell r="A2005" t="str">
            <v>1 A 01 725 01</v>
          </cell>
          <cell r="C2005" t="str">
            <v>SERVIÇO:</v>
          </cell>
          <cell r="D2005" t="str">
            <v>Fabricação de balizador de concreto</v>
          </cell>
          <cell r="F2005" t="str">
            <v>PRODUÇÃO DA EQUIPE - (C):</v>
          </cell>
          <cell r="J2005">
            <v>12</v>
          </cell>
          <cell r="K2005" t="str">
            <v>UD</v>
          </cell>
          <cell r="M2005">
            <v>14.39</v>
          </cell>
        </row>
        <row r="2006">
          <cell r="F2006" t="str">
            <v>UNITÁRIO</v>
          </cell>
          <cell r="H2006" t="str">
            <v>C. OPERACIONAL</v>
          </cell>
        </row>
        <row r="2007">
          <cell r="C2007" t="str">
            <v>ÍTEM</v>
          </cell>
          <cell r="D2007" t="str">
            <v>E Q U I P A M E N T O</v>
          </cell>
          <cell r="E2007" t="str">
            <v>QUANT.</v>
          </cell>
          <cell r="F2007" t="str">
            <v>PROD</v>
          </cell>
          <cell r="G2007" t="str">
            <v>IMPROD</v>
          </cell>
          <cell r="H2007" t="str">
            <v>PROD</v>
          </cell>
          <cell r="I2007" t="str">
            <v>IMPROD</v>
          </cell>
          <cell r="J2007" t="str">
            <v>CUSTO HORÁRIO</v>
          </cell>
        </row>
        <row r="2008">
          <cell r="C2008" t="str">
            <v>E302</v>
          </cell>
          <cell r="D2008" t="str">
            <v xml:space="preserve">Betoneira : Penedo :  -  320 l </v>
          </cell>
          <cell r="E2008">
            <v>1</v>
          </cell>
          <cell r="F2008">
            <v>0.9</v>
          </cell>
          <cell r="G2008">
            <v>0.1</v>
          </cell>
          <cell r="H2008">
            <v>19.38</v>
          </cell>
          <cell r="I2008">
            <v>17.27</v>
          </cell>
          <cell r="J2008">
            <v>19.16</v>
          </cell>
        </row>
        <row r="2009">
          <cell r="C2009" t="str">
            <v>E317</v>
          </cell>
          <cell r="D2009" t="str">
            <v>Fábric. Pré-Moldado Concreto : Servimaq : - inst. compl. - balizador</v>
          </cell>
          <cell r="E2009">
            <v>1</v>
          </cell>
          <cell r="F2009">
            <v>0.9</v>
          </cell>
          <cell r="G2009">
            <v>0.1</v>
          </cell>
          <cell r="H2009">
            <v>2.0099999999999998</v>
          </cell>
          <cell r="I2009">
            <v>0</v>
          </cell>
          <cell r="J2009">
            <v>1.8</v>
          </cell>
        </row>
        <row r="2010">
          <cell r="C2010" t="str">
            <v>E509</v>
          </cell>
          <cell r="D2010" t="str">
            <v>Grupo Gerador : Heimer : GEHMI-40 - 32,0  KVA</v>
          </cell>
          <cell r="E2010">
            <v>1</v>
          </cell>
          <cell r="F2010">
            <v>0.9</v>
          </cell>
          <cell r="G2010">
            <v>0.1</v>
          </cell>
          <cell r="H2010">
            <v>32.17</v>
          </cell>
          <cell r="I2010">
            <v>17.27</v>
          </cell>
          <cell r="J2010">
            <v>30.68</v>
          </cell>
        </row>
        <row r="2011">
          <cell r="D2011">
            <v>0</v>
          </cell>
          <cell r="G2011">
            <v>0</v>
          </cell>
          <cell r="H2011">
            <v>0</v>
          </cell>
          <cell r="I2011">
            <v>0</v>
          </cell>
          <cell r="J2011">
            <v>0</v>
          </cell>
        </row>
        <row r="2012">
          <cell r="D2012">
            <v>0</v>
          </cell>
          <cell r="G2012">
            <v>0</v>
          </cell>
          <cell r="H2012">
            <v>0</v>
          </cell>
          <cell r="I2012">
            <v>0</v>
          </cell>
          <cell r="J2012">
            <v>0</v>
          </cell>
        </row>
        <row r="2013">
          <cell r="D2013">
            <v>0</v>
          </cell>
          <cell r="G2013">
            <v>0</v>
          </cell>
          <cell r="H2013">
            <v>0</v>
          </cell>
          <cell r="I2013">
            <v>0</v>
          </cell>
          <cell r="J2013">
            <v>0</v>
          </cell>
        </row>
        <row r="2014">
          <cell r="D2014">
            <v>0</v>
          </cell>
          <cell r="G2014">
            <v>0</v>
          </cell>
          <cell r="H2014">
            <v>0</v>
          </cell>
          <cell r="I2014">
            <v>0</v>
          </cell>
          <cell r="J2014">
            <v>0</v>
          </cell>
        </row>
        <row r="2015">
          <cell r="F2015" t="str">
            <v>CUSTO HORÁRIO DO EQUIPAMENTO - (A)</v>
          </cell>
          <cell r="J2015">
            <v>51.64</v>
          </cell>
        </row>
        <row r="2016">
          <cell r="C2016" t="str">
            <v>ÍTEM</v>
          </cell>
          <cell r="D2016" t="str">
            <v>M Ã O    D E   O B R A</v>
          </cell>
          <cell r="E2016" t="str">
            <v>QUANT.</v>
          </cell>
          <cell r="F2016" t="str">
            <v>SALÁRIO HORA</v>
          </cell>
          <cell r="J2016" t="str">
            <v>CUSTO HORÁRIO</v>
          </cell>
        </row>
        <row r="2017">
          <cell r="C2017" t="str">
            <v>T501</v>
          </cell>
          <cell r="D2017" t="str">
            <v>Encarregado de turma</v>
          </cell>
          <cell r="E2017">
            <v>1</v>
          </cell>
          <cell r="F2017">
            <v>21.11</v>
          </cell>
          <cell r="G2017" t="e">
            <v>#N/A</v>
          </cell>
          <cell r="H2017" t="e">
            <v>#N/A</v>
          </cell>
          <cell r="I2017" t="e">
            <v>#N/A</v>
          </cell>
          <cell r="J2017">
            <v>21.11</v>
          </cell>
        </row>
        <row r="2018">
          <cell r="C2018" t="str">
            <v>T604</v>
          </cell>
          <cell r="D2018" t="str">
            <v>Pedreiro</v>
          </cell>
          <cell r="E2018">
            <v>1</v>
          </cell>
          <cell r="F2018">
            <v>9.44</v>
          </cell>
          <cell r="G2018" t="e">
            <v>#N/A</v>
          </cell>
          <cell r="H2018" t="e">
            <v>#N/A</v>
          </cell>
          <cell r="I2018" t="e">
            <v>#N/A</v>
          </cell>
          <cell r="J2018">
            <v>9.44</v>
          </cell>
        </row>
        <row r="2019">
          <cell r="C2019" t="str">
            <v>T605</v>
          </cell>
          <cell r="D2019" t="str">
            <v>Armador</v>
          </cell>
          <cell r="E2019">
            <v>0.5</v>
          </cell>
          <cell r="F2019">
            <v>9.44</v>
          </cell>
          <cell r="G2019" t="e">
            <v>#N/A</v>
          </cell>
          <cell r="H2019" t="e">
            <v>#N/A</v>
          </cell>
          <cell r="I2019" t="e">
            <v>#N/A</v>
          </cell>
          <cell r="J2019">
            <v>4.72</v>
          </cell>
        </row>
        <row r="2020">
          <cell r="C2020" t="str">
            <v>T607</v>
          </cell>
          <cell r="D2020" t="str">
            <v>Pintor</v>
          </cell>
          <cell r="E2020">
            <v>0.5</v>
          </cell>
          <cell r="F2020">
            <v>9.44</v>
          </cell>
          <cell r="G2020" t="e">
            <v>#N/A</v>
          </cell>
          <cell r="H2020" t="e">
            <v>#N/A</v>
          </cell>
          <cell r="I2020" t="e">
            <v>#N/A</v>
          </cell>
          <cell r="J2020">
            <v>4.72</v>
          </cell>
        </row>
        <row r="2021">
          <cell r="C2021" t="str">
            <v>T701</v>
          </cell>
          <cell r="D2021" t="str">
            <v>Servente</v>
          </cell>
          <cell r="E2021">
            <v>4</v>
          </cell>
          <cell r="F2021">
            <v>6.99</v>
          </cell>
          <cell r="G2021" t="e">
            <v>#N/A</v>
          </cell>
          <cell r="H2021" t="e">
            <v>#N/A</v>
          </cell>
          <cell r="I2021" t="e">
            <v>#N/A</v>
          </cell>
          <cell r="J2021">
            <v>27.96</v>
          </cell>
        </row>
        <row r="2022">
          <cell r="F2022" t="str">
            <v>CUSTO HORÁRIO DE MÃO DE OBRA - (B)</v>
          </cell>
          <cell r="J2022">
            <v>67.95</v>
          </cell>
        </row>
        <row r="2023">
          <cell r="F2023" t="str">
            <v>FERRAMENTAS</v>
          </cell>
          <cell r="H2023">
            <v>0.2051</v>
          </cell>
          <cell r="J2023">
            <v>13.93</v>
          </cell>
        </row>
        <row r="2024">
          <cell r="F2024" t="str">
            <v>CUSTO HORÁRIO TOTAL - (A + B)</v>
          </cell>
          <cell r="J2024">
            <v>133.52000000000001</v>
          </cell>
        </row>
        <row r="2025">
          <cell r="F2025" t="str">
            <v>CUSTO UNITÁRIO DE EXECUÇÃO - (D)</v>
          </cell>
          <cell r="J2025">
            <v>11.12</v>
          </cell>
        </row>
        <row r="2026">
          <cell r="C2026" t="str">
            <v>ÍTEM</v>
          </cell>
          <cell r="D2026" t="str">
            <v>M A T E R I A L</v>
          </cell>
          <cell r="E2026" t="str">
            <v>UNID</v>
          </cell>
          <cell r="F2026" t="str">
            <v>CONSUMO</v>
          </cell>
          <cell r="H2026" t="str">
            <v xml:space="preserve"> PREÇO UNITÁRIO</v>
          </cell>
          <cell r="J2026" t="str">
            <v>CUSTO UNITÁRIO</v>
          </cell>
        </row>
        <row r="2027">
          <cell r="C2027" t="str">
            <v>M202</v>
          </cell>
          <cell r="D2027" t="str">
            <v>Cimento portland CP II-32</v>
          </cell>
          <cell r="E2027" t="str">
            <v>kg</v>
          </cell>
          <cell r="F2027">
            <v>3</v>
          </cell>
          <cell r="H2027">
            <v>0.45</v>
          </cell>
          <cell r="J2027">
            <v>1.35</v>
          </cell>
        </row>
        <row r="2028">
          <cell r="C2028" t="str">
            <v>M607</v>
          </cell>
          <cell r="D2028" t="str">
            <v>Óleo de linhaça</v>
          </cell>
          <cell r="E2028" t="str">
            <v>l</v>
          </cell>
          <cell r="F2028">
            <v>1E-4</v>
          </cell>
          <cell r="H2028">
            <v>5.48</v>
          </cell>
          <cell r="J2028">
            <v>0</v>
          </cell>
        </row>
        <row r="2029">
          <cell r="C2029" t="str">
            <v>M609</v>
          </cell>
          <cell r="D2029" t="str">
            <v>Tinta esmalte sintético semi-fosco</v>
          </cell>
          <cell r="E2029" t="str">
            <v>l</v>
          </cell>
          <cell r="F2029">
            <v>1.4999999999999999E-2</v>
          </cell>
          <cell r="H2029">
            <v>11.13</v>
          </cell>
          <cell r="J2029">
            <v>0.16</v>
          </cell>
        </row>
        <row r="2030">
          <cell r="C2030" t="str">
            <v>M702</v>
          </cell>
          <cell r="D2030" t="str">
            <v>Cal hidratada</v>
          </cell>
          <cell r="E2030" t="str">
            <v>kg</v>
          </cell>
          <cell r="F2030">
            <v>1E-4</v>
          </cell>
          <cell r="H2030">
            <v>0.46</v>
          </cell>
          <cell r="J2030">
            <v>0</v>
          </cell>
        </row>
        <row r="2031">
          <cell r="C2031" t="str">
            <v>M970</v>
          </cell>
          <cell r="D2031" t="str">
            <v>Película refletiva lentes inclusas</v>
          </cell>
          <cell r="E2031" t="str">
            <v>m2</v>
          </cell>
          <cell r="F2031">
            <v>1.1599999999999999E-2</v>
          </cell>
          <cell r="H2031">
            <v>67.209999999999994</v>
          </cell>
          <cell r="J2031">
            <v>0.77</v>
          </cell>
        </row>
        <row r="2032">
          <cell r="F2032" t="str">
            <v>CUSTO TOTAL DE MATERIAL - (E)</v>
          </cell>
          <cell r="J2032">
            <v>2.2799999999999998</v>
          </cell>
        </row>
        <row r="2033">
          <cell r="C2033" t="str">
            <v>CODIGO</v>
          </cell>
          <cell r="D2033" t="str">
            <v>ATIVIDADES AUXILIARES</v>
          </cell>
          <cell r="E2033" t="str">
            <v>UND</v>
          </cell>
          <cell r="F2033" t="str">
            <v>QUANTIDADE</v>
          </cell>
          <cell r="H2033" t="str">
            <v>CUSTO UNITÁRIO</v>
          </cell>
          <cell r="J2033" t="str">
            <v>CUSTO UNITÁRIO</v>
          </cell>
        </row>
        <row r="2034">
          <cell r="C2034" t="str">
            <v>1 A 00 302 00</v>
          </cell>
          <cell r="D2034" t="str">
            <v>Fornecimento de Aço CA-50</v>
          </cell>
          <cell r="E2034" t="str">
            <v>kg</v>
          </cell>
          <cell r="F2034">
            <v>0.22</v>
          </cell>
          <cell r="H2034">
            <v>2.82</v>
          </cell>
          <cell r="J2034">
            <v>0.62</v>
          </cell>
        </row>
        <row r="2035">
          <cell r="C2035" t="str">
            <v>1 A 01 170 02</v>
          </cell>
          <cell r="D2035" t="str">
            <v>Areia extraída com trator e carregadeira</v>
          </cell>
          <cell r="E2035" t="str">
            <v>M³</v>
          </cell>
          <cell r="F2035">
            <v>6.0000000000000001E-3</v>
          </cell>
          <cell r="H2035">
            <v>5.1100000000000003</v>
          </cell>
          <cell r="J2035">
            <v>0.03</v>
          </cell>
        </row>
        <row r="2036">
          <cell r="C2036" t="str">
            <v>1 A 01 200 02</v>
          </cell>
          <cell r="D2036" t="str">
            <v>Brita produzida em central de britagem de 30 m3/h</v>
          </cell>
          <cell r="E2036" t="str">
            <v>M³</v>
          </cell>
          <cell r="F2036">
            <v>8.0000000000000002E-3</v>
          </cell>
          <cell r="H2036">
            <v>43.01</v>
          </cell>
          <cell r="J2036">
            <v>0.34</v>
          </cell>
        </row>
        <row r="2037">
          <cell r="D2037">
            <v>0</v>
          </cell>
          <cell r="E2037">
            <v>0</v>
          </cell>
          <cell r="H2037">
            <v>0</v>
          </cell>
          <cell r="J2037">
            <v>0</v>
          </cell>
        </row>
        <row r="2038">
          <cell r="D2038">
            <v>0</v>
          </cell>
          <cell r="H2038">
            <v>0</v>
          </cell>
          <cell r="J2038">
            <v>0</v>
          </cell>
        </row>
        <row r="2039">
          <cell r="C2039" t="str">
            <v>OBSERVAÇÕES:</v>
          </cell>
          <cell r="F2039" t="str">
            <v>CUSTO ATIVIDADES AUXILIARES - (F)</v>
          </cell>
          <cell r="J2039">
            <v>0.99</v>
          </cell>
        </row>
        <row r="2040">
          <cell r="F2040" t="str">
            <v>CUSTO UNITÁRIO DIRETO TOTAL</v>
          </cell>
          <cell r="J2040">
            <v>14.39</v>
          </cell>
        </row>
        <row r="2041">
          <cell r="F2041" t="str">
            <v xml:space="preserve">BONIFICAÇÃO </v>
          </cell>
          <cell r="H2041">
            <v>0</v>
          </cell>
          <cell r="J2041">
            <v>0</v>
          </cell>
        </row>
        <row r="2042">
          <cell r="F2042" t="str">
            <v>PREÇO UNITÁRIO  TOTAL</v>
          </cell>
          <cell r="J2042">
            <v>14.39</v>
          </cell>
        </row>
        <row r="2046">
          <cell r="A2046" t="str">
            <v>1 A 01 730 02</v>
          </cell>
          <cell r="C2046" t="str">
            <v>SERVIÇO:</v>
          </cell>
          <cell r="D2046" t="str">
            <v>Fabricação mourão de concreto esticador seção triangular 15cm</v>
          </cell>
          <cell r="F2046" t="str">
            <v>PRODUÇÃO DA EQUIPE - (C):</v>
          </cell>
          <cell r="J2046">
            <v>1</v>
          </cell>
          <cell r="K2046" t="str">
            <v>und</v>
          </cell>
          <cell r="M2046">
            <v>22.62</v>
          </cell>
        </row>
        <row r="2047">
          <cell r="F2047" t="str">
            <v>UNITÁRIO</v>
          </cell>
          <cell r="H2047" t="str">
            <v>C. OPERACIONAL</v>
          </cell>
        </row>
        <row r="2048">
          <cell r="C2048" t="str">
            <v>ÍTEM</v>
          </cell>
          <cell r="D2048" t="str">
            <v>E Q U I P A M E N T O</v>
          </cell>
          <cell r="E2048" t="str">
            <v>QUANT.</v>
          </cell>
          <cell r="F2048" t="str">
            <v>PROD</v>
          </cell>
          <cell r="G2048" t="str">
            <v>IMPROD</v>
          </cell>
          <cell r="H2048" t="str">
            <v>PROD</v>
          </cell>
          <cell r="I2048" t="str">
            <v>IMPROD</v>
          </cell>
          <cell r="J2048" t="str">
            <v>CUSTO HORÁRIO</v>
          </cell>
        </row>
        <row r="2049">
          <cell r="D2049">
            <v>0</v>
          </cell>
          <cell r="G2049">
            <v>0</v>
          </cell>
          <cell r="H2049">
            <v>0</v>
          </cell>
          <cell r="I2049">
            <v>0</v>
          </cell>
          <cell r="J2049">
            <v>0</v>
          </cell>
        </row>
        <row r="2050">
          <cell r="D2050">
            <v>0</v>
          </cell>
          <cell r="G2050">
            <v>0</v>
          </cell>
          <cell r="H2050">
            <v>0</v>
          </cell>
          <cell r="I2050">
            <v>0</v>
          </cell>
          <cell r="J2050">
            <v>0</v>
          </cell>
        </row>
        <row r="2051">
          <cell r="D2051">
            <v>0</v>
          </cell>
          <cell r="G2051">
            <v>0</v>
          </cell>
          <cell r="H2051">
            <v>0</v>
          </cell>
          <cell r="I2051">
            <v>0</v>
          </cell>
          <cell r="J2051">
            <v>0</v>
          </cell>
        </row>
        <row r="2052">
          <cell r="D2052">
            <v>0</v>
          </cell>
          <cell r="G2052">
            <v>0</v>
          </cell>
          <cell r="H2052">
            <v>0</v>
          </cell>
          <cell r="I2052">
            <v>0</v>
          </cell>
          <cell r="J2052">
            <v>0</v>
          </cell>
        </row>
        <row r="2053">
          <cell r="D2053">
            <v>0</v>
          </cell>
          <cell r="G2053">
            <v>0</v>
          </cell>
          <cell r="H2053">
            <v>0</v>
          </cell>
          <cell r="I2053">
            <v>0</v>
          </cell>
          <cell r="J2053">
            <v>0</v>
          </cell>
        </row>
        <row r="2054">
          <cell r="D2054">
            <v>0</v>
          </cell>
          <cell r="G2054">
            <v>0</v>
          </cell>
          <cell r="H2054">
            <v>0</v>
          </cell>
          <cell r="I2054">
            <v>0</v>
          </cell>
          <cell r="J2054">
            <v>0</v>
          </cell>
        </row>
        <row r="2055">
          <cell r="D2055">
            <v>0</v>
          </cell>
          <cell r="G2055">
            <v>0</v>
          </cell>
          <cell r="H2055">
            <v>0</v>
          </cell>
          <cell r="I2055">
            <v>0</v>
          </cell>
          <cell r="J2055">
            <v>0</v>
          </cell>
        </row>
        <row r="2056">
          <cell r="F2056" t="str">
            <v>CUSTO HORÁRIO DO EQUIPAMENTO - (A)</v>
          </cell>
          <cell r="J2056">
            <v>0</v>
          </cell>
        </row>
        <row r="2057">
          <cell r="C2057" t="str">
            <v>ÍTEM</v>
          </cell>
          <cell r="D2057" t="str">
            <v>M Ã O    D E   O B R A</v>
          </cell>
          <cell r="E2057" t="str">
            <v>QUANT.</v>
          </cell>
          <cell r="F2057" t="str">
            <v>SALÁRIO HORA</v>
          </cell>
          <cell r="J2057" t="str">
            <v>CUSTO HORÁRIO</v>
          </cell>
        </row>
        <row r="2058">
          <cell r="C2058" t="str">
            <v>T501</v>
          </cell>
          <cell r="D2058" t="str">
            <v>Encarregado de turma</v>
          </cell>
          <cell r="E2058">
            <v>0.1</v>
          </cell>
          <cell r="F2058">
            <v>21.11</v>
          </cell>
          <cell r="G2058" t="e">
            <v>#N/A</v>
          </cell>
          <cell r="H2058" t="e">
            <v>#N/A</v>
          </cell>
          <cell r="I2058" t="e">
            <v>#N/A</v>
          </cell>
          <cell r="J2058">
            <v>2.11</v>
          </cell>
        </row>
        <row r="2059">
          <cell r="C2059" t="str">
            <v>T701</v>
          </cell>
          <cell r="D2059" t="str">
            <v>Servente</v>
          </cell>
          <cell r="E2059">
            <v>0.3</v>
          </cell>
          <cell r="F2059">
            <v>6.99</v>
          </cell>
          <cell r="G2059" t="e">
            <v>#N/A</v>
          </cell>
          <cell r="H2059" t="e">
            <v>#N/A</v>
          </cell>
          <cell r="I2059" t="e">
            <v>#N/A</v>
          </cell>
          <cell r="J2059">
            <v>2.09</v>
          </cell>
        </row>
        <row r="2060">
          <cell r="D2060">
            <v>0</v>
          </cell>
          <cell r="F2060">
            <v>0</v>
          </cell>
          <cell r="G2060">
            <v>0</v>
          </cell>
          <cell r="H2060">
            <v>0</v>
          </cell>
          <cell r="I2060">
            <v>0</v>
          </cell>
          <cell r="J2060">
            <v>0</v>
          </cell>
        </row>
        <row r="2061">
          <cell r="D2061">
            <v>0</v>
          </cell>
          <cell r="F2061">
            <v>0</v>
          </cell>
          <cell r="G2061">
            <v>0</v>
          </cell>
          <cell r="H2061">
            <v>0</v>
          </cell>
          <cell r="I2061">
            <v>0</v>
          </cell>
          <cell r="J2061">
            <v>0</v>
          </cell>
        </row>
        <row r="2062">
          <cell r="D2062">
            <v>0</v>
          </cell>
          <cell r="F2062">
            <v>0</v>
          </cell>
          <cell r="G2062">
            <v>0</v>
          </cell>
          <cell r="H2062">
            <v>0</v>
          </cell>
          <cell r="I2062">
            <v>0</v>
          </cell>
          <cell r="J2062">
            <v>0</v>
          </cell>
        </row>
        <row r="2063">
          <cell r="F2063" t="str">
            <v>CUSTO HORÁRIO DE MÃO DE OBRA - (B)</v>
          </cell>
          <cell r="J2063">
            <v>4.2</v>
          </cell>
        </row>
        <row r="2064">
          <cell r="F2064" t="str">
            <v>FERRAMENTAS</v>
          </cell>
          <cell r="H2064">
            <v>0.2051</v>
          </cell>
          <cell r="J2064">
            <v>0.86</v>
          </cell>
        </row>
        <row r="2065">
          <cell r="F2065" t="str">
            <v>CUSTO HORÁRIO TOTAL - (A + B)</v>
          </cell>
          <cell r="J2065">
            <v>5.0599999999999996</v>
          </cell>
        </row>
        <row r="2066">
          <cell r="F2066" t="str">
            <v>CUSTO UNITÁRIO DE EXECUÇÃO - (D)</v>
          </cell>
          <cell r="J2066">
            <v>5.0599999999999996</v>
          </cell>
        </row>
        <row r="2067">
          <cell r="C2067" t="str">
            <v>ÍTEM</v>
          </cell>
          <cell r="D2067" t="str">
            <v>M A T E R I A L</v>
          </cell>
          <cell r="E2067" t="str">
            <v>UNID</v>
          </cell>
          <cell r="F2067" t="str">
            <v>CONSUMO</v>
          </cell>
          <cell r="H2067" t="str">
            <v xml:space="preserve"> PREÇO UNITÁRIO</v>
          </cell>
          <cell r="J2067" t="str">
            <v>CUSTO UNITÁRIO</v>
          </cell>
        </row>
        <row r="2068">
          <cell r="D2068">
            <v>0</v>
          </cell>
          <cell r="E2068">
            <v>0</v>
          </cell>
          <cell r="J2068">
            <v>0</v>
          </cell>
        </row>
        <row r="2069">
          <cell r="D2069">
            <v>0</v>
          </cell>
          <cell r="J2069">
            <v>0</v>
          </cell>
        </row>
        <row r="2070">
          <cell r="D2070">
            <v>0</v>
          </cell>
          <cell r="E2070">
            <v>0</v>
          </cell>
          <cell r="J2070">
            <v>0</v>
          </cell>
        </row>
        <row r="2071">
          <cell r="D2071">
            <v>0</v>
          </cell>
          <cell r="E2071">
            <v>0</v>
          </cell>
          <cell r="J2071">
            <v>0</v>
          </cell>
        </row>
        <row r="2072">
          <cell r="D2072">
            <v>0</v>
          </cell>
          <cell r="E2072">
            <v>0</v>
          </cell>
          <cell r="J2072">
            <v>0</v>
          </cell>
        </row>
        <row r="2073">
          <cell r="F2073" t="str">
            <v>CUSTO TOTAL DE MATERIAL - (E)</v>
          </cell>
          <cell r="J2073">
            <v>0</v>
          </cell>
        </row>
        <row r="2074">
          <cell r="C2074" t="str">
            <v>CODIGO</v>
          </cell>
          <cell r="D2074" t="str">
            <v>ATIVIDADES AUXILIARES</v>
          </cell>
          <cell r="E2074" t="str">
            <v>UND</v>
          </cell>
          <cell r="F2074" t="str">
            <v>QUANTIDADE</v>
          </cell>
          <cell r="H2074" t="str">
            <v>CUSTO UNITÁRIO</v>
          </cell>
          <cell r="J2074" t="str">
            <v>CUSTO UNITÁRIO</v>
          </cell>
        </row>
        <row r="2075">
          <cell r="C2075" t="str">
            <v>1 A 01 580 02</v>
          </cell>
          <cell r="D2075" t="str">
            <v>Fornecimento, preparo e colocação formas aço CA 50</v>
          </cell>
          <cell r="E2075" t="str">
            <v>kg</v>
          </cell>
          <cell r="F2075">
            <v>1.99</v>
          </cell>
          <cell r="H2075">
            <v>5.72</v>
          </cell>
          <cell r="J2075">
            <v>11.38</v>
          </cell>
        </row>
        <row r="2076">
          <cell r="C2076" t="str">
            <v>1 A 01 423 00</v>
          </cell>
          <cell r="D2076" t="str">
            <v>Concreto fck=18MPa para pré-moldados (tubos) ( Brita produzida e areia extraída )</v>
          </cell>
          <cell r="E2076" t="str">
            <v>m³</v>
          </cell>
          <cell r="F2076">
            <v>2.4E-2</v>
          </cell>
          <cell r="H2076">
            <v>257.58999999999997</v>
          </cell>
          <cell r="J2076">
            <v>6.18</v>
          </cell>
        </row>
        <row r="2077">
          <cell r="D2077">
            <v>0</v>
          </cell>
          <cell r="E2077">
            <v>0</v>
          </cell>
          <cell r="H2077">
            <v>0</v>
          </cell>
          <cell r="J2077">
            <v>0</v>
          </cell>
        </row>
        <row r="2078">
          <cell r="D2078">
            <v>0</v>
          </cell>
          <cell r="E2078">
            <v>0</v>
          </cell>
          <cell r="H2078">
            <v>0</v>
          </cell>
          <cell r="J2078">
            <v>0</v>
          </cell>
        </row>
        <row r="2079">
          <cell r="D2079">
            <v>0</v>
          </cell>
          <cell r="H2079">
            <v>0</v>
          </cell>
          <cell r="J2079">
            <v>0</v>
          </cell>
        </row>
        <row r="2080">
          <cell r="C2080" t="str">
            <v>OBSERVAÇÕES:</v>
          </cell>
          <cell r="F2080" t="str">
            <v>CUSTO ATIVIDADES AUXILIARES - (F)</v>
          </cell>
          <cell r="J2080">
            <v>17.559999999999999</v>
          </cell>
        </row>
        <row r="2081">
          <cell r="F2081" t="str">
            <v>CUSTO UNITÁRIO DIRETO TOTAL</v>
          </cell>
          <cell r="J2081">
            <v>22.62</v>
          </cell>
        </row>
        <row r="2082">
          <cell r="F2082" t="str">
            <v xml:space="preserve">BONIFICAÇÃO </v>
          </cell>
          <cell r="H2082">
            <v>0</v>
          </cell>
          <cell r="J2082">
            <v>0</v>
          </cell>
        </row>
        <row r="2083">
          <cell r="F2083" t="str">
            <v>PREÇO UNITÁRIO  TOTAL</v>
          </cell>
          <cell r="J2083">
            <v>22.62</v>
          </cell>
        </row>
        <row r="2087">
          <cell r="A2087" t="str">
            <v>1 A 01 735 02</v>
          </cell>
          <cell r="C2087" t="str">
            <v>SERVIÇO:</v>
          </cell>
          <cell r="D2087" t="str">
            <v>Fabricação mourão de concreto suporte seção triangular 11cm</v>
          </cell>
          <cell r="F2087" t="str">
            <v>PRODUÇÃO DA EQUIPE - (C):</v>
          </cell>
          <cell r="J2087">
            <v>1</v>
          </cell>
          <cell r="K2087" t="str">
            <v>Und</v>
          </cell>
          <cell r="M2087">
            <v>20.350000000000001</v>
          </cell>
        </row>
        <row r="2088">
          <cell r="F2088" t="str">
            <v>UNITÁRIO</v>
          </cell>
          <cell r="H2088" t="str">
            <v>C. OPERACIONAL</v>
          </cell>
        </row>
        <row r="2089">
          <cell r="C2089" t="str">
            <v>ÍTEM</v>
          </cell>
          <cell r="D2089" t="str">
            <v>E Q U I P A M E N T O</v>
          </cell>
          <cell r="E2089" t="str">
            <v>QUANT.</v>
          </cell>
          <cell r="F2089" t="str">
            <v>PROD</v>
          </cell>
          <cell r="G2089" t="str">
            <v>IMPROD</v>
          </cell>
          <cell r="H2089" t="str">
            <v>PROD</v>
          </cell>
          <cell r="I2089" t="str">
            <v>IMPROD</v>
          </cell>
          <cell r="J2089" t="str">
            <v>CUSTO HORÁRIO</v>
          </cell>
        </row>
        <row r="2090">
          <cell r="D2090">
            <v>0</v>
          </cell>
          <cell r="G2090">
            <v>0</v>
          </cell>
          <cell r="H2090">
            <v>0</v>
          </cell>
          <cell r="I2090">
            <v>0</v>
          </cell>
          <cell r="J2090">
            <v>0</v>
          </cell>
        </row>
        <row r="2091">
          <cell r="D2091">
            <v>0</v>
          </cell>
          <cell r="G2091">
            <v>0</v>
          </cell>
          <cell r="H2091">
            <v>0</v>
          </cell>
          <cell r="I2091">
            <v>0</v>
          </cell>
          <cell r="J2091">
            <v>0</v>
          </cell>
        </row>
        <row r="2092">
          <cell r="D2092">
            <v>0</v>
          </cell>
          <cell r="G2092">
            <v>0</v>
          </cell>
          <cell r="H2092">
            <v>0</v>
          </cell>
          <cell r="I2092">
            <v>0</v>
          </cell>
          <cell r="J2092">
            <v>0</v>
          </cell>
        </row>
        <row r="2093">
          <cell r="D2093">
            <v>0</v>
          </cell>
          <cell r="G2093">
            <v>0</v>
          </cell>
          <cell r="H2093">
            <v>0</v>
          </cell>
          <cell r="I2093">
            <v>0</v>
          </cell>
          <cell r="J2093">
            <v>0</v>
          </cell>
        </row>
        <row r="2094">
          <cell r="D2094">
            <v>0</v>
          </cell>
          <cell r="G2094">
            <v>0</v>
          </cell>
          <cell r="H2094">
            <v>0</v>
          </cell>
          <cell r="I2094">
            <v>0</v>
          </cell>
          <cell r="J2094">
            <v>0</v>
          </cell>
        </row>
        <row r="2095">
          <cell r="D2095">
            <v>0</v>
          </cell>
          <cell r="G2095">
            <v>0</v>
          </cell>
          <cell r="H2095">
            <v>0</v>
          </cell>
          <cell r="I2095">
            <v>0</v>
          </cell>
          <cell r="J2095">
            <v>0</v>
          </cell>
        </row>
        <row r="2096">
          <cell r="D2096">
            <v>0</v>
          </cell>
          <cell r="G2096">
            <v>0</v>
          </cell>
          <cell r="H2096">
            <v>0</v>
          </cell>
          <cell r="I2096">
            <v>0</v>
          </cell>
          <cell r="J2096">
            <v>0</v>
          </cell>
        </row>
        <row r="2097">
          <cell r="F2097" t="str">
            <v>CUSTO HORÁRIO DO EQUIPAMENTO - (A)</v>
          </cell>
          <cell r="J2097">
            <v>0</v>
          </cell>
        </row>
        <row r="2098">
          <cell r="C2098" t="str">
            <v>ÍTEM</v>
          </cell>
          <cell r="D2098" t="str">
            <v>M Ã O    D E   O B R A</v>
          </cell>
          <cell r="E2098" t="str">
            <v>QUANT.</v>
          </cell>
          <cell r="F2098" t="str">
            <v>SALÁRIO HORA</v>
          </cell>
          <cell r="J2098" t="str">
            <v>CUSTO HORÁRIO</v>
          </cell>
        </row>
        <row r="2099">
          <cell r="C2099" t="str">
            <v>T501</v>
          </cell>
          <cell r="D2099" t="str">
            <v>Encarregado de turma</v>
          </cell>
          <cell r="E2099">
            <v>0.1</v>
          </cell>
          <cell r="F2099">
            <v>21.11</v>
          </cell>
          <cell r="G2099" t="e">
            <v>#N/A</v>
          </cell>
          <cell r="H2099" t="e">
            <v>#N/A</v>
          </cell>
          <cell r="I2099" t="e">
            <v>#N/A</v>
          </cell>
          <cell r="J2099">
            <v>2.11</v>
          </cell>
        </row>
        <row r="2100">
          <cell r="C2100" t="str">
            <v>T701</v>
          </cell>
          <cell r="D2100" t="str">
            <v>Servente</v>
          </cell>
          <cell r="E2100">
            <v>0.2</v>
          </cell>
          <cell r="F2100">
            <v>6.99</v>
          </cell>
          <cell r="G2100" t="e">
            <v>#N/A</v>
          </cell>
          <cell r="H2100" t="e">
            <v>#N/A</v>
          </cell>
          <cell r="I2100" t="e">
            <v>#N/A</v>
          </cell>
          <cell r="J2100">
            <v>1.39</v>
          </cell>
        </row>
        <row r="2101">
          <cell r="D2101">
            <v>0</v>
          </cell>
          <cell r="F2101">
            <v>0</v>
          </cell>
          <cell r="G2101">
            <v>0</v>
          </cell>
          <cell r="H2101">
            <v>0</v>
          </cell>
          <cell r="I2101">
            <v>0</v>
          </cell>
          <cell r="J2101">
            <v>0</v>
          </cell>
        </row>
        <row r="2102">
          <cell r="D2102">
            <v>0</v>
          </cell>
          <cell r="F2102">
            <v>0</v>
          </cell>
          <cell r="G2102">
            <v>0</v>
          </cell>
          <cell r="H2102">
            <v>0</v>
          </cell>
          <cell r="I2102">
            <v>0</v>
          </cell>
          <cell r="J2102">
            <v>0</v>
          </cell>
        </row>
        <row r="2103">
          <cell r="D2103">
            <v>0</v>
          </cell>
          <cell r="F2103">
            <v>0</v>
          </cell>
          <cell r="G2103">
            <v>0</v>
          </cell>
          <cell r="H2103">
            <v>0</v>
          </cell>
          <cell r="I2103">
            <v>0</v>
          </cell>
          <cell r="J2103">
            <v>0</v>
          </cell>
        </row>
        <row r="2104">
          <cell r="F2104" t="str">
            <v>CUSTO HORÁRIO DE MÃO DE OBRA - (B)</v>
          </cell>
          <cell r="J2104">
            <v>3.5</v>
          </cell>
        </row>
        <row r="2105">
          <cell r="F2105" t="str">
            <v>FERRAMENTAS</v>
          </cell>
          <cell r="H2105">
            <v>0.2051</v>
          </cell>
          <cell r="J2105">
            <v>0.71</v>
          </cell>
        </row>
        <row r="2106">
          <cell r="F2106" t="str">
            <v>CUSTO HORÁRIO TOTAL - (A + B)</v>
          </cell>
          <cell r="J2106">
            <v>4.21</v>
          </cell>
        </row>
        <row r="2107">
          <cell r="F2107" t="str">
            <v>CUSTO UNITÁRIO DE EXECUÇÃO - (D)</v>
          </cell>
          <cell r="J2107">
            <v>4.21</v>
          </cell>
        </row>
        <row r="2108">
          <cell r="C2108" t="str">
            <v>ÍTEM</v>
          </cell>
          <cell r="D2108" t="str">
            <v>M A T E R I A L</v>
          </cell>
          <cell r="E2108" t="str">
            <v>UNID</v>
          </cell>
          <cell r="F2108" t="str">
            <v>CONSUMO</v>
          </cell>
          <cell r="H2108" t="str">
            <v xml:space="preserve"> PREÇO UNITÁRIO</v>
          </cell>
          <cell r="J2108" t="str">
            <v>CUSTO UNITÁRIO</v>
          </cell>
        </row>
        <row r="2109">
          <cell r="D2109">
            <v>0</v>
          </cell>
          <cell r="E2109">
            <v>0</v>
          </cell>
          <cell r="J2109">
            <v>0</v>
          </cell>
        </row>
        <row r="2110">
          <cell r="D2110">
            <v>0</v>
          </cell>
          <cell r="J2110">
            <v>0</v>
          </cell>
        </row>
        <row r="2111">
          <cell r="D2111">
            <v>0</v>
          </cell>
          <cell r="E2111">
            <v>0</v>
          </cell>
          <cell r="J2111">
            <v>0</v>
          </cell>
        </row>
        <row r="2112">
          <cell r="D2112">
            <v>0</v>
          </cell>
          <cell r="E2112">
            <v>0</v>
          </cell>
          <cell r="J2112">
            <v>0</v>
          </cell>
        </row>
        <row r="2113">
          <cell r="D2113">
            <v>0</v>
          </cell>
          <cell r="E2113">
            <v>0</v>
          </cell>
          <cell r="J2113">
            <v>0</v>
          </cell>
        </row>
        <row r="2114">
          <cell r="F2114" t="str">
            <v>CUSTO TOTAL DE MATERIAL - (E)</v>
          </cell>
          <cell r="J2114">
            <v>0</v>
          </cell>
        </row>
        <row r="2115">
          <cell r="C2115" t="str">
            <v>CODIGO</v>
          </cell>
          <cell r="D2115" t="str">
            <v>ATIVIDADES AUXILIARES</v>
          </cell>
          <cell r="E2115" t="str">
            <v>UND</v>
          </cell>
          <cell r="F2115" t="str">
            <v>QUANTIDADE</v>
          </cell>
          <cell r="H2115" t="str">
            <v>CUSTO UNITÁRIO</v>
          </cell>
          <cell r="J2115" t="str">
            <v>CUSTO UNITÁRIO</v>
          </cell>
        </row>
        <row r="2116">
          <cell r="C2116" t="str">
            <v>1 A 01 423 00</v>
          </cell>
          <cell r="D2116" t="str">
            <v>Concreto fck=18MPa para pré-moldados (tubos) ( Brita produzida e areia extraída )</v>
          </cell>
          <cell r="E2116" t="str">
            <v>m³</v>
          </cell>
          <cell r="F2116">
            <v>1.2699999999999999E-2</v>
          </cell>
          <cell r="H2116">
            <v>257.58999999999997</v>
          </cell>
          <cell r="J2116">
            <v>3.27</v>
          </cell>
        </row>
        <row r="2117">
          <cell r="C2117" t="str">
            <v>1 A 01 580 02</v>
          </cell>
          <cell r="D2117" t="str">
            <v>Fornecimento, preparo e colocação formas aço CA 50</v>
          </cell>
          <cell r="E2117" t="str">
            <v>kg</v>
          </cell>
          <cell r="F2117">
            <v>1.68</v>
          </cell>
          <cell r="H2117">
            <v>5.72</v>
          </cell>
          <cell r="J2117">
            <v>9.6</v>
          </cell>
        </row>
        <row r="2118">
          <cell r="C2118" t="str">
            <v>1 A 01 423 00</v>
          </cell>
          <cell r="D2118" t="str">
            <v>Concreto fck=18MPa para pré-moldados (tubos) ( Brita produzida e areia extraída )</v>
          </cell>
          <cell r="E2118" t="str">
            <v>m³</v>
          </cell>
          <cell r="F2118">
            <v>1.2699999999999999E-2</v>
          </cell>
          <cell r="H2118">
            <v>257.58999999999997</v>
          </cell>
          <cell r="J2118">
            <v>3.27</v>
          </cell>
        </row>
        <row r="2119">
          <cell r="D2119">
            <v>0</v>
          </cell>
          <cell r="E2119">
            <v>0</v>
          </cell>
          <cell r="H2119">
            <v>0</v>
          </cell>
          <cell r="J2119">
            <v>0</v>
          </cell>
        </row>
        <row r="2120">
          <cell r="D2120">
            <v>0</v>
          </cell>
          <cell r="H2120">
            <v>0</v>
          </cell>
          <cell r="J2120">
            <v>0</v>
          </cell>
        </row>
        <row r="2121">
          <cell r="C2121" t="str">
            <v>OBSERVAÇÕES:</v>
          </cell>
          <cell r="F2121" t="str">
            <v>CUSTO ATIVIDADES AUXILIARES - (F)</v>
          </cell>
          <cell r="J2121">
            <v>16.14</v>
          </cell>
        </row>
        <row r="2122">
          <cell r="F2122" t="str">
            <v>CUSTO UNITÁRIO DIRETO TOTAL</v>
          </cell>
          <cell r="J2122">
            <v>20.350000000000001</v>
          </cell>
        </row>
        <row r="2123">
          <cell r="F2123" t="str">
            <v xml:space="preserve">BONIFICAÇÃO </v>
          </cell>
          <cell r="H2123">
            <v>0</v>
          </cell>
          <cell r="J2123">
            <v>0</v>
          </cell>
        </row>
        <row r="2124">
          <cell r="F2124" t="str">
            <v>PREÇO UNITÁRIO  TOTAL</v>
          </cell>
          <cell r="J2124">
            <v>20.350000000000001</v>
          </cell>
        </row>
        <row r="2128">
          <cell r="A2128" t="str">
            <v>1 A 01 740 01</v>
          </cell>
          <cell r="C2128" t="str">
            <v>SERVIÇO:</v>
          </cell>
          <cell r="D2128" t="str">
            <v>Confecção de tubos de concreto perfurado Ø=0,20m AC/BC</v>
          </cell>
          <cell r="F2128" t="str">
            <v>PRODUÇÃO DA EQUIPE - (C):</v>
          </cell>
          <cell r="J2128">
            <v>1</v>
          </cell>
          <cell r="K2128" t="str">
            <v>m</v>
          </cell>
          <cell r="M2128">
            <v>16.010000000000002</v>
          </cell>
        </row>
        <row r="2129">
          <cell r="F2129" t="str">
            <v>UNITÁRIO</v>
          </cell>
          <cell r="H2129" t="str">
            <v>C. OPERACIONAL</v>
          </cell>
        </row>
        <row r="2130">
          <cell r="C2130" t="str">
            <v>ÍTEM</v>
          </cell>
          <cell r="D2130" t="str">
            <v>E Q U I P A M E N T O</v>
          </cell>
          <cell r="E2130" t="str">
            <v>QUANT.</v>
          </cell>
          <cell r="F2130" t="str">
            <v>PROD</v>
          </cell>
          <cell r="G2130" t="str">
            <v>IMPROD</v>
          </cell>
          <cell r="H2130" t="str">
            <v>PROD</v>
          </cell>
          <cell r="I2130" t="str">
            <v>IMPROD</v>
          </cell>
          <cell r="J2130" t="str">
            <v>CUSTO HORÁRIO</v>
          </cell>
        </row>
        <row r="2131">
          <cell r="C2131" t="str">
            <v>E307</v>
          </cell>
          <cell r="D2131" t="str">
            <v>(*) Fábric. Pré-Moldado Concreto : Servimaq :  -  tubos   D=0,2 m   M / F</v>
          </cell>
          <cell r="E2131">
            <v>1</v>
          </cell>
          <cell r="F2131">
            <v>0.4</v>
          </cell>
          <cell r="G2131">
            <v>0.6</v>
          </cell>
          <cell r="H2131">
            <v>4.8</v>
          </cell>
          <cell r="I2131">
            <v>0</v>
          </cell>
          <cell r="J2131">
            <v>1.92</v>
          </cell>
        </row>
        <row r="2132">
          <cell r="D2132">
            <v>0</v>
          </cell>
          <cell r="G2132">
            <v>0</v>
          </cell>
          <cell r="H2132">
            <v>0</v>
          </cell>
          <cell r="I2132">
            <v>0</v>
          </cell>
          <cell r="J2132">
            <v>0</v>
          </cell>
        </row>
        <row r="2133">
          <cell r="D2133">
            <v>0</v>
          </cell>
          <cell r="G2133">
            <v>0</v>
          </cell>
          <cell r="H2133">
            <v>0</v>
          </cell>
          <cell r="I2133">
            <v>0</v>
          </cell>
          <cell r="J2133">
            <v>0</v>
          </cell>
        </row>
        <row r="2134">
          <cell r="D2134">
            <v>0</v>
          </cell>
          <cell r="G2134">
            <v>0</v>
          </cell>
          <cell r="H2134">
            <v>0</v>
          </cell>
          <cell r="I2134">
            <v>0</v>
          </cell>
          <cell r="J2134">
            <v>0</v>
          </cell>
        </row>
        <row r="2135">
          <cell r="D2135">
            <v>0</v>
          </cell>
          <cell r="G2135">
            <v>0</v>
          </cell>
          <cell r="H2135">
            <v>0</v>
          </cell>
          <cell r="I2135">
            <v>0</v>
          </cell>
          <cell r="J2135">
            <v>0</v>
          </cell>
        </row>
        <row r="2136">
          <cell r="D2136">
            <v>0</v>
          </cell>
          <cell r="G2136">
            <v>0</v>
          </cell>
          <cell r="H2136">
            <v>0</v>
          </cell>
          <cell r="I2136">
            <v>0</v>
          </cell>
          <cell r="J2136">
            <v>0</v>
          </cell>
        </row>
        <row r="2137">
          <cell r="D2137">
            <v>0</v>
          </cell>
          <cell r="G2137">
            <v>0</v>
          </cell>
          <cell r="H2137">
            <v>0</v>
          </cell>
          <cell r="I2137">
            <v>0</v>
          </cell>
          <cell r="J2137">
            <v>0</v>
          </cell>
        </row>
        <row r="2138">
          <cell r="F2138" t="str">
            <v>CUSTO HORÁRIO DO EQUIPAMENTO - (A)</v>
          </cell>
          <cell r="J2138">
            <v>1.92</v>
          </cell>
        </row>
        <row r="2139">
          <cell r="C2139" t="str">
            <v>ÍTEM</v>
          </cell>
          <cell r="D2139" t="str">
            <v>M Ã O    D E   O B R A</v>
          </cell>
          <cell r="E2139" t="str">
            <v>QUANT.</v>
          </cell>
          <cell r="F2139" t="str">
            <v>SALÁRIO HORA</v>
          </cell>
          <cell r="J2139" t="str">
            <v>CUSTO HORÁRIO</v>
          </cell>
        </row>
        <row r="2140">
          <cell r="C2140" t="str">
            <v>T501</v>
          </cell>
          <cell r="D2140" t="str">
            <v>Encarregado de turma</v>
          </cell>
          <cell r="E2140">
            <v>0.1</v>
          </cell>
          <cell r="F2140">
            <v>21.11</v>
          </cell>
          <cell r="G2140" t="e">
            <v>#N/A</v>
          </cell>
          <cell r="H2140" t="e">
            <v>#N/A</v>
          </cell>
          <cell r="I2140" t="e">
            <v>#N/A</v>
          </cell>
          <cell r="J2140">
            <v>2.11</v>
          </cell>
        </row>
        <row r="2141">
          <cell r="C2141" t="str">
            <v>T701</v>
          </cell>
          <cell r="D2141" t="str">
            <v>Servente</v>
          </cell>
          <cell r="E2141">
            <v>0.45</v>
          </cell>
          <cell r="F2141">
            <v>6.99</v>
          </cell>
          <cell r="G2141" t="e">
            <v>#N/A</v>
          </cell>
          <cell r="H2141" t="e">
            <v>#N/A</v>
          </cell>
          <cell r="I2141" t="e">
            <v>#N/A</v>
          </cell>
          <cell r="J2141">
            <v>3.14</v>
          </cell>
        </row>
        <row r="2142">
          <cell r="D2142">
            <v>0</v>
          </cell>
          <cell r="F2142">
            <v>0</v>
          </cell>
          <cell r="G2142">
            <v>0</v>
          </cell>
          <cell r="H2142">
            <v>0</v>
          </cell>
          <cell r="I2142">
            <v>0</v>
          </cell>
          <cell r="J2142">
            <v>0</v>
          </cell>
        </row>
        <row r="2143">
          <cell r="D2143">
            <v>0</v>
          </cell>
          <cell r="F2143">
            <v>0</v>
          </cell>
          <cell r="G2143">
            <v>0</v>
          </cell>
          <cell r="H2143">
            <v>0</v>
          </cell>
          <cell r="I2143">
            <v>0</v>
          </cell>
          <cell r="J2143">
            <v>0</v>
          </cell>
        </row>
        <row r="2144">
          <cell r="D2144">
            <v>0</v>
          </cell>
          <cell r="F2144">
            <v>0</v>
          </cell>
          <cell r="G2144">
            <v>0</v>
          </cell>
          <cell r="H2144">
            <v>0</v>
          </cell>
          <cell r="I2144">
            <v>0</v>
          </cell>
          <cell r="J2144">
            <v>0</v>
          </cell>
        </row>
        <row r="2145">
          <cell r="F2145" t="str">
            <v>CUSTO HORÁRIO DE MÃO DE OBRA - (B)</v>
          </cell>
          <cell r="J2145">
            <v>5.25</v>
          </cell>
        </row>
        <row r="2146">
          <cell r="F2146" t="str">
            <v>FERRAMENTAS</v>
          </cell>
          <cell r="H2146">
            <v>0.2051</v>
          </cell>
          <cell r="J2146">
            <v>1.07</v>
          </cell>
        </row>
        <row r="2147">
          <cell r="F2147" t="str">
            <v>CUSTO HORÁRIO TOTAL - (A + B)</v>
          </cell>
          <cell r="J2147">
            <v>8.24</v>
          </cell>
        </row>
        <row r="2148">
          <cell r="F2148" t="str">
            <v>CUSTO UNITÁRIO DE EXECUÇÃO - (D)</v>
          </cell>
          <cell r="J2148">
            <v>8.24</v>
          </cell>
        </row>
        <row r="2149">
          <cell r="C2149" t="str">
            <v>ÍTEM</v>
          </cell>
          <cell r="D2149" t="str">
            <v>M A T E R I A L</v>
          </cell>
          <cell r="E2149" t="str">
            <v>UNID</v>
          </cell>
          <cell r="F2149" t="str">
            <v>CONSUMO</v>
          </cell>
          <cell r="H2149" t="str">
            <v xml:space="preserve"> PREÇO UNITÁRIO</v>
          </cell>
          <cell r="J2149" t="str">
            <v>CUSTO UNITÁRIO</v>
          </cell>
        </row>
        <row r="2150">
          <cell r="D2150">
            <v>0</v>
          </cell>
          <cell r="E2150">
            <v>0</v>
          </cell>
          <cell r="J2150">
            <v>0</v>
          </cell>
        </row>
        <row r="2151">
          <cell r="D2151">
            <v>0</v>
          </cell>
          <cell r="J2151">
            <v>0</v>
          </cell>
        </row>
        <row r="2152">
          <cell r="D2152">
            <v>0</v>
          </cell>
          <cell r="E2152">
            <v>0</v>
          </cell>
          <cell r="J2152">
            <v>0</v>
          </cell>
        </row>
        <row r="2153">
          <cell r="D2153">
            <v>0</v>
          </cell>
          <cell r="E2153">
            <v>0</v>
          </cell>
          <cell r="J2153">
            <v>0</v>
          </cell>
        </row>
        <row r="2154">
          <cell r="D2154">
            <v>0</v>
          </cell>
          <cell r="E2154">
            <v>0</v>
          </cell>
          <cell r="J2154">
            <v>0</v>
          </cell>
        </row>
        <row r="2155">
          <cell r="F2155" t="str">
            <v>CUSTO TOTAL DE MATERIAL - (E)</v>
          </cell>
          <cell r="J2155">
            <v>0</v>
          </cell>
        </row>
        <row r="2156">
          <cell r="C2156" t="str">
            <v>CODIGO</v>
          </cell>
          <cell r="D2156" t="str">
            <v>ATIVIDADES AUXILIARES</v>
          </cell>
          <cell r="E2156" t="str">
            <v>UND</v>
          </cell>
          <cell r="F2156" t="str">
            <v>QUANTIDADE</v>
          </cell>
          <cell r="H2156" t="str">
            <v>CUSTO UNITÁRIO</v>
          </cell>
          <cell r="J2156" t="str">
            <v>CUSTO UNITÁRIO</v>
          </cell>
        </row>
        <row r="2157">
          <cell r="C2157" t="str">
            <v>1 A 01 423 00</v>
          </cell>
          <cell r="D2157" t="str">
            <v>Concreto fck=18MPa para pré-moldados (tubos) ( Brita produzida e areia extraída )</v>
          </cell>
          <cell r="E2157" t="str">
            <v>m³</v>
          </cell>
          <cell r="F2157">
            <v>3.0200000000000001E-2</v>
          </cell>
          <cell r="H2157">
            <v>257.58999999999997</v>
          </cell>
          <cell r="J2157">
            <v>7.77</v>
          </cell>
          <cell r="M2157">
            <v>3.0200000000000001E-2</v>
          </cell>
        </row>
        <row r="2158">
          <cell r="D2158">
            <v>0</v>
          </cell>
          <cell r="E2158">
            <v>0</v>
          </cell>
          <cell r="H2158">
            <v>0</v>
          </cell>
          <cell r="J2158">
            <v>0</v>
          </cell>
        </row>
        <row r="2159">
          <cell r="D2159">
            <v>0</v>
          </cell>
          <cell r="E2159">
            <v>0</v>
          </cell>
          <cell r="H2159">
            <v>0</v>
          </cell>
          <cell r="J2159">
            <v>0</v>
          </cell>
        </row>
        <row r="2160">
          <cell r="D2160">
            <v>0</v>
          </cell>
          <cell r="E2160">
            <v>0</v>
          </cell>
          <cell r="H2160">
            <v>0</v>
          </cell>
          <cell r="J2160">
            <v>0</v>
          </cell>
        </row>
        <row r="2161">
          <cell r="D2161">
            <v>0</v>
          </cell>
          <cell r="H2161">
            <v>0</v>
          </cell>
          <cell r="J2161">
            <v>0</v>
          </cell>
        </row>
        <row r="2162">
          <cell r="C2162" t="str">
            <v>OBSERVAÇÕES:</v>
          </cell>
          <cell r="F2162" t="str">
            <v>CUSTO ATIVIDADES AUXILIARES - (F)</v>
          </cell>
          <cell r="J2162">
            <v>7.77</v>
          </cell>
        </row>
        <row r="2163">
          <cell r="F2163" t="str">
            <v>CUSTO UNITÁRIO DIRETO TOTAL</v>
          </cell>
          <cell r="J2163">
            <v>16.010000000000002</v>
          </cell>
        </row>
        <row r="2164">
          <cell r="F2164" t="str">
            <v xml:space="preserve">BONIFICAÇÃO </v>
          </cell>
          <cell r="H2164">
            <v>0</v>
          </cell>
          <cell r="J2164">
            <v>0</v>
          </cell>
        </row>
        <row r="2165">
          <cell r="F2165" t="str">
            <v>PREÇO UNITÁRIO  TOTAL</v>
          </cell>
          <cell r="J2165">
            <v>16.010000000000002</v>
          </cell>
        </row>
        <row r="2169">
          <cell r="A2169" t="str">
            <v>1 A 01 730 02</v>
          </cell>
          <cell r="C2169" t="str">
            <v>SERVIÇO:</v>
          </cell>
          <cell r="D2169" t="str">
            <v>Fabricação mourão de concreto esticador seção triangular 15cm</v>
          </cell>
          <cell r="F2169" t="str">
            <v>PRODUÇÃO DA EQUIPE - (C):</v>
          </cell>
          <cell r="J2169">
            <v>1</v>
          </cell>
          <cell r="K2169" t="str">
            <v>und</v>
          </cell>
          <cell r="M2169">
            <v>22.62</v>
          </cell>
        </row>
        <row r="2170">
          <cell r="F2170" t="str">
            <v>UNITÁRIO</v>
          </cell>
          <cell r="H2170" t="str">
            <v>C. OPERACIONAL</v>
          </cell>
        </row>
        <row r="2171">
          <cell r="C2171" t="str">
            <v>ÍTEM</v>
          </cell>
          <cell r="D2171" t="str">
            <v>E Q U I P A M E N T O</v>
          </cell>
          <cell r="E2171" t="str">
            <v>QUANT.</v>
          </cell>
          <cell r="F2171" t="str">
            <v>PROD</v>
          </cell>
          <cell r="G2171" t="str">
            <v>IMPROD</v>
          </cell>
          <cell r="H2171" t="str">
            <v>PROD</v>
          </cell>
          <cell r="I2171" t="str">
            <v>IMPROD</v>
          </cell>
          <cell r="J2171" t="str">
            <v>CUSTO HORÁRIO</v>
          </cell>
        </row>
        <row r="2172">
          <cell r="D2172">
            <v>0</v>
          </cell>
          <cell r="G2172">
            <v>0</v>
          </cell>
          <cell r="H2172">
            <v>0</v>
          </cell>
          <cell r="I2172">
            <v>0</v>
          </cell>
          <cell r="J2172">
            <v>0</v>
          </cell>
        </row>
        <row r="2173">
          <cell r="D2173">
            <v>0</v>
          </cell>
          <cell r="G2173">
            <v>0</v>
          </cell>
          <cell r="H2173">
            <v>0</v>
          </cell>
          <cell r="I2173">
            <v>0</v>
          </cell>
          <cell r="J2173">
            <v>0</v>
          </cell>
        </row>
        <row r="2174">
          <cell r="D2174">
            <v>0</v>
          </cell>
          <cell r="G2174">
            <v>0</v>
          </cell>
          <cell r="H2174">
            <v>0</v>
          </cell>
          <cell r="I2174">
            <v>0</v>
          </cell>
          <cell r="J2174">
            <v>0</v>
          </cell>
        </row>
        <row r="2175">
          <cell r="D2175">
            <v>0</v>
          </cell>
          <cell r="G2175">
            <v>0</v>
          </cell>
          <cell r="H2175">
            <v>0</v>
          </cell>
          <cell r="I2175">
            <v>0</v>
          </cell>
          <cell r="J2175">
            <v>0</v>
          </cell>
        </row>
        <row r="2176">
          <cell r="D2176">
            <v>0</v>
          </cell>
          <cell r="G2176">
            <v>0</v>
          </cell>
          <cell r="H2176">
            <v>0</v>
          </cell>
          <cell r="I2176">
            <v>0</v>
          </cell>
          <cell r="J2176">
            <v>0</v>
          </cell>
        </row>
        <row r="2177">
          <cell r="D2177">
            <v>0</v>
          </cell>
          <cell r="G2177">
            <v>0</v>
          </cell>
          <cell r="H2177">
            <v>0</v>
          </cell>
          <cell r="I2177">
            <v>0</v>
          </cell>
          <cell r="J2177">
            <v>0</v>
          </cell>
        </row>
        <row r="2178">
          <cell r="D2178">
            <v>0</v>
          </cell>
          <cell r="G2178">
            <v>0</v>
          </cell>
          <cell r="H2178">
            <v>0</v>
          </cell>
          <cell r="I2178">
            <v>0</v>
          </cell>
          <cell r="J2178">
            <v>0</v>
          </cell>
        </row>
        <row r="2179">
          <cell r="F2179" t="str">
            <v>CUSTO HORÁRIO DO EQUIPAMENTO - (A)</v>
          </cell>
          <cell r="J2179">
            <v>0</v>
          </cell>
        </row>
        <row r="2180">
          <cell r="C2180" t="str">
            <v>ÍTEM</v>
          </cell>
          <cell r="D2180" t="str">
            <v>M Ã O    D E   O B R A</v>
          </cell>
          <cell r="E2180" t="str">
            <v>QUANT.</v>
          </cell>
          <cell r="F2180" t="str">
            <v>SALÁRIO HORA</v>
          </cell>
          <cell r="J2180" t="str">
            <v>CUSTO HORÁRIO</v>
          </cell>
        </row>
        <row r="2181">
          <cell r="C2181" t="str">
            <v>T501</v>
          </cell>
          <cell r="D2181" t="str">
            <v>Encarregado de turma</v>
          </cell>
          <cell r="E2181">
            <v>0.1</v>
          </cell>
          <cell r="F2181">
            <v>21.11</v>
          </cell>
          <cell r="G2181" t="e">
            <v>#N/A</v>
          </cell>
          <cell r="H2181" t="e">
            <v>#N/A</v>
          </cell>
          <cell r="I2181" t="e">
            <v>#N/A</v>
          </cell>
          <cell r="J2181">
            <v>2.11</v>
          </cell>
        </row>
        <row r="2182">
          <cell r="C2182" t="str">
            <v>T701</v>
          </cell>
          <cell r="D2182" t="str">
            <v>Servente</v>
          </cell>
          <cell r="E2182">
            <v>0.3</v>
          </cell>
          <cell r="F2182">
            <v>6.99</v>
          </cell>
          <cell r="G2182" t="e">
            <v>#N/A</v>
          </cell>
          <cell r="H2182" t="e">
            <v>#N/A</v>
          </cell>
          <cell r="I2182" t="e">
            <v>#N/A</v>
          </cell>
          <cell r="J2182">
            <v>2.09</v>
          </cell>
        </row>
        <row r="2183">
          <cell r="D2183">
            <v>0</v>
          </cell>
          <cell r="F2183">
            <v>0</v>
          </cell>
          <cell r="G2183">
            <v>0</v>
          </cell>
          <cell r="H2183">
            <v>0</v>
          </cell>
          <cell r="I2183">
            <v>0</v>
          </cell>
          <cell r="J2183">
            <v>0</v>
          </cell>
        </row>
        <row r="2184">
          <cell r="D2184">
            <v>0</v>
          </cell>
          <cell r="F2184">
            <v>0</v>
          </cell>
          <cell r="G2184">
            <v>0</v>
          </cell>
          <cell r="H2184">
            <v>0</v>
          </cell>
          <cell r="I2184">
            <v>0</v>
          </cell>
          <cell r="J2184">
            <v>0</v>
          </cell>
        </row>
        <row r="2185">
          <cell r="D2185">
            <v>0</v>
          </cell>
          <cell r="F2185">
            <v>0</v>
          </cell>
          <cell r="G2185">
            <v>0</v>
          </cell>
          <cell r="H2185">
            <v>0</v>
          </cell>
          <cell r="I2185">
            <v>0</v>
          </cell>
          <cell r="J2185">
            <v>0</v>
          </cell>
        </row>
        <row r="2186">
          <cell r="F2186" t="str">
            <v>CUSTO HORÁRIO DE MÃO DE OBRA - (B)</v>
          </cell>
          <cell r="J2186">
            <v>4.2</v>
          </cell>
        </row>
        <row r="2187">
          <cell r="F2187" t="str">
            <v>FERRAMENTAS</v>
          </cell>
          <cell r="H2187">
            <v>0.2051</v>
          </cell>
          <cell r="J2187">
            <v>0.86</v>
          </cell>
        </row>
        <row r="2188">
          <cell r="F2188" t="str">
            <v>CUSTO HORÁRIO TOTAL - (A + B)</v>
          </cell>
          <cell r="J2188">
            <v>5.0599999999999996</v>
          </cell>
        </row>
        <row r="2189">
          <cell r="F2189" t="str">
            <v>CUSTO UNITÁRIO DE EXECUÇÃO - (D)</v>
          </cell>
          <cell r="J2189">
            <v>5.0599999999999996</v>
          </cell>
        </row>
        <row r="2190">
          <cell r="C2190" t="str">
            <v>ÍTEM</v>
          </cell>
          <cell r="D2190" t="str">
            <v>M A T E R I A L</v>
          </cell>
          <cell r="E2190" t="str">
            <v>UNID</v>
          </cell>
          <cell r="F2190" t="str">
            <v>CONSUMO</v>
          </cell>
          <cell r="H2190" t="str">
            <v xml:space="preserve"> PREÇO UNITÁRIO</v>
          </cell>
          <cell r="J2190" t="str">
            <v>CUSTO UNITÁRIO</v>
          </cell>
        </row>
        <row r="2191">
          <cell r="D2191">
            <v>0</v>
          </cell>
          <cell r="E2191">
            <v>0</v>
          </cell>
          <cell r="J2191">
            <v>0</v>
          </cell>
        </row>
        <row r="2192">
          <cell r="D2192">
            <v>0</v>
          </cell>
          <cell r="J2192">
            <v>0</v>
          </cell>
        </row>
        <row r="2193">
          <cell r="D2193">
            <v>0</v>
          </cell>
          <cell r="E2193">
            <v>0</v>
          </cell>
          <cell r="J2193">
            <v>0</v>
          </cell>
        </row>
        <row r="2194">
          <cell r="D2194">
            <v>0</v>
          </cell>
          <cell r="E2194">
            <v>0</v>
          </cell>
          <cell r="J2194">
            <v>0</v>
          </cell>
        </row>
        <row r="2195">
          <cell r="D2195">
            <v>0</v>
          </cell>
          <cell r="E2195">
            <v>0</v>
          </cell>
          <cell r="J2195">
            <v>0</v>
          </cell>
        </row>
        <row r="2196">
          <cell r="F2196" t="str">
            <v>CUSTO TOTAL DE MATERIAL - (E)</v>
          </cell>
          <cell r="J2196">
            <v>0</v>
          </cell>
        </row>
        <row r="2197">
          <cell r="C2197" t="str">
            <v>CODIGO</v>
          </cell>
          <cell r="D2197" t="str">
            <v>ATIVIDADES AUXILIARES</v>
          </cell>
          <cell r="E2197" t="str">
            <v>UND</v>
          </cell>
          <cell r="F2197" t="str">
            <v>QUANTIDADE</v>
          </cell>
          <cell r="H2197" t="str">
            <v>CUSTO UNITÁRIO</v>
          </cell>
          <cell r="J2197" t="str">
            <v>CUSTO UNITÁRIO</v>
          </cell>
        </row>
        <row r="2198">
          <cell r="C2198" t="str">
            <v>1 A 01 580 02</v>
          </cell>
          <cell r="D2198" t="str">
            <v>Fornecimento, preparo e colocação formas aço CA 50</v>
          </cell>
          <cell r="E2198" t="str">
            <v>kg</v>
          </cell>
          <cell r="F2198">
            <v>1.99</v>
          </cell>
          <cell r="H2198">
            <v>5.72</v>
          </cell>
          <cell r="J2198">
            <v>11.38</v>
          </cell>
        </row>
        <row r="2199">
          <cell r="C2199" t="str">
            <v>1 A 01 423 00</v>
          </cell>
          <cell r="D2199" t="str">
            <v>Concreto fck=18MPa para pré-moldados (tubos) ( Brita produzida e areia extraída )</v>
          </cell>
          <cell r="E2199" t="str">
            <v>m³</v>
          </cell>
          <cell r="F2199">
            <v>2.4E-2</v>
          </cell>
          <cell r="H2199">
            <v>257.58999999999997</v>
          </cell>
          <cell r="J2199">
            <v>6.18</v>
          </cell>
        </row>
        <row r="2200">
          <cell r="D2200">
            <v>0</v>
          </cell>
          <cell r="E2200">
            <v>0</v>
          </cell>
          <cell r="H2200">
            <v>0</v>
          </cell>
          <cell r="J2200">
            <v>0</v>
          </cell>
        </row>
        <row r="2201">
          <cell r="D2201">
            <v>0</v>
          </cell>
          <cell r="E2201">
            <v>0</v>
          </cell>
          <cell r="H2201">
            <v>0</v>
          </cell>
          <cell r="J2201">
            <v>0</v>
          </cell>
        </row>
        <row r="2202">
          <cell r="D2202">
            <v>0</v>
          </cell>
          <cell r="H2202">
            <v>0</v>
          </cell>
          <cell r="J2202">
            <v>0</v>
          </cell>
        </row>
        <row r="2203">
          <cell r="C2203" t="str">
            <v>OBSERVAÇÕES:</v>
          </cell>
          <cell r="F2203" t="str">
            <v>CUSTO ATIVIDADES AUXILIARES - (F)</v>
          </cell>
          <cell r="J2203">
            <v>17.559999999999999</v>
          </cell>
        </row>
        <row r="2204">
          <cell r="F2204" t="str">
            <v>CUSTO UNITÁRIO DIRETO TOTAL</v>
          </cell>
          <cell r="J2204">
            <v>22.62</v>
          </cell>
        </row>
        <row r="2205">
          <cell r="F2205" t="str">
            <v xml:space="preserve">BONIFICAÇÃO </v>
          </cell>
          <cell r="H2205">
            <v>0</v>
          </cell>
          <cell r="J2205">
            <v>0</v>
          </cell>
        </row>
        <row r="2206">
          <cell r="F2206" t="str">
            <v>PREÇO UNITÁRIO  TOTAL</v>
          </cell>
          <cell r="J2206">
            <v>22.62</v>
          </cell>
        </row>
        <row r="2210">
          <cell r="A2210" t="str">
            <v>1 A 01 735 02</v>
          </cell>
          <cell r="C2210" t="str">
            <v>SERVIÇO:</v>
          </cell>
          <cell r="D2210" t="str">
            <v>Fabricação mourão de concreto suporte seção triangular 11cm</v>
          </cell>
          <cell r="F2210" t="str">
            <v>PRODUÇÃO DA EQUIPE - (C):</v>
          </cell>
          <cell r="J2210">
            <v>1</v>
          </cell>
          <cell r="K2210" t="str">
            <v>Und</v>
          </cell>
          <cell r="M2210">
            <v>20.350000000000001</v>
          </cell>
        </row>
        <row r="2211">
          <cell r="F2211" t="str">
            <v>UNITÁRIO</v>
          </cell>
          <cell r="H2211" t="str">
            <v>C. OPERACIONAL</v>
          </cell>
        </row>
        <row r="2212">
          <cell r="C2212" t="str">
            <v>ÍTEM</v>
          </cell>
          <cell r="D2212" t="str">
            <v>E Q U I P A M E N T O</v>
          </cell>
          <cell r="E2212" t="str">
            <v>QUANT.</v>
          </cell>
          <cell r="F2212" t="str">
            <v>PROD</v>
          </cell>
          <cell r="G2212" t="str">
            <v>IMPROD</v>
          </cell>
          <cell r="H2212" t="str">
            <v>PROD</v>
          </cell>
          <cell r="I2212" t="str">
            <v>IMPROD</v>
          </cell>
          <cell r="J2212" t="str">
            <v>CUSTO HORÁRIO</v>
          </cell>
        </row>
        <row r="2213">
          <cell r="D2213">
            <v>0</v>
          </cell>
          <cell r="G2213">
            <v>0</v>
          </cell>
          <cell r="H2213">
            <v>0</v>
          </cell>
          <cell r="I2213">
            <v>0</v>
          </cell>
          <cell r="J2213">
            <v>0</v>
          </cell>
        </row>
        <row r="2214">
          <cell r="D2214">
            <v>0</v>
          </cell>
          <cell r="G2214">
            <v>0</v>
          </cell>
          <cell r="H2214">
            <v>0</v>
          </cell>
          <cell r="I2214">
            <v>0</v>
          </cell>
          <cell r="J2214">
            <v>0</v>
          </cell>
        </row>
        <row r="2215">
          <cell r="D2215">
            <v>0</v>
          </cell>
          <cell r="G2215">
            <v>0</v>
          </cell>
          <cell r="H2215">
            <v>0</v>
          </cell>
          <cell r="I2215">
            <v>0</v>
          </cell>
          <cell r="J2215">
            <v>0</v>
          </cell>
        </row>
        <row r="2216">
          <cell r="D2216">
            <v>0</v>
          </cell>
          <cell r="G2216">
            <v>0</v>
          </cell>
          <cell r="H2216">
            <v>0</v>
          </cell>
          <cell r="I2216">
            <v>0</v>
          </cell>
          <cell r="J2216">
            <v>0</v>
          </cell>
        </row>
        <row r="2217">
          <cell r="D2217">
            <v>0</v>
          </cell>
          <cell r="G2217">
            <v>0</v>
          </cell>
          <cell r="H2217">
            <v>0</v>
          </cell>
          <cell r="I2217">
            <v>0</v>
          </cell>
          <cell r="J2217">
            <v>0</v>
          </cell>
        </row>
        <row r="2218">
          <cell r="D2218">
            <v>0</v>
          </cell>
          <cell r="G2218">
            <v>0</v>
          </cell>
          <cell r="H2218">
            <v>0</v>
          </cell>
          <cell r="I2218">
            <v>0</v>
          </cell>
          <cell r="J2218">
            <v>0</v>
          </cell>
        </row>
        <row r="2219">
          <cell r="D2219">
            <v>0</v>
          </cell>
          <cell r="G2219">
            <v>0</v>
          </cell>
          <cell r="H2219">
            <v>0</v>
          </cell>
          <cell r="I2219">
            <v>0</v>
          </cell>
          <cell r="J2219">
            <v>0</v>
          </cell>
        </row>
        <row r="2220">
          <cell r="F2220" t="str">
            <v>CUSTO HORÁRIO DO EQUIPAMENTO - (A)</v>
          </cell>
          <cell r="J2220">
            <v>0</v>
          </cell>
        </row>
        <row r="2221">
          <cell r="C2221" t="str">
            <v>ÍTEM</v>
          </cell>
          <cell r="D2221" t="str">
            <v>M Ã O    D E   O B R A</v>
          </cell>
          <cell r="E2221" t="str">
            <v>QUANT.</v>
          </cell>
          <cell r="F2221" t="str">
            <v>SALÁRIO HORA</v>
          </cell>
          <cell r="J2221" t="str">
            <v>CUSTO HORÁRIO</v>
          </cell>
        </row>
        <row r="2222">
          <cell r="C2222" t="str">
            <v>T501</v>
          </cell>
          <cell r="D2222" t="str">
            <v>Encarregado de turma</v>
          </cell>
          <cell r="E2222">
            <v>0.1</v>
          </cell>
          <cell r="F2222">
            <v>21.11</v>
          </cell>
          <cell r="G2222" t="e">
            <v>#N/A</v>
          </cell>
          <cell r="H2222" t="e">
            <v>#N/A</v>
          </cell>
          <cell r="I2222" t="e">
            <v>#N/A</v>
          </cell>
          <cell r="J2222">
            <v>2.11</v>
          </cell>
        </row>
        <row r="2223">
          <cell r="C2223" t="str">
            <v>T701</v>
          </cell>
          <cell r="D2223" t="str">
            <v>Servente</v>
          </cell>
          <cell r="E2223">
            <v>0.2</v>
          </cell>
          <cell r="F2223">
            <v>6.99</v>
          </cell>
          <cell r="G2223" t="e">
            <v>#N/A</v>
          </cell>
          <cell r="H2223" t="e">
            <v>#N/A</v>
          </cell>
          <cell r="I2223" t="e">
            <v>#N/A</v>
          </cell>
          <cell r="J2223">
            <v>1.39</v>
          </cell>
        </row>
        <row r="2224">
          <cell r="D2224">
            <v>0</v>
          </cell>
          <cell r="F2224">
            <v>0</v>
          </cell>
          <cell r="G2224">
            <v>0</v>
          </cell>
          <cell r="H2224">
            <v>0</v>
          </cell>
          <cell r="I2224">
            <v>0</v>
          </cell>
          <cell r="J2224">
            <v>0</v>
          </cell>
        </row>
        <row r="2225">
          <cell r="D2225">
            <v>0</v>
          </cell>
          <cell r="F2225">
            <v>0</v>
          </cell>
          <cell r="G2225">
            <v>0</v>
          </cell>
          <cell r="H2225">
            <v>0</v>
          </cell>
          <cell r="I2225">
            <v>0</v>
          </cell>
          <cell r="J2225">
            <v>0</v>
          </cell>
        </row>
        <row r="2226">
          <cell r="D2226">
            <v>0</v>
          </cell>
          <cell r="F2226">
            <v>0</v>
          </cell>
          <cell r="G2226">
            <v>0</v>
          </cell>
          <cell r="H2226">
            <v>0</v>
          </cell>
          <cell r="I2226">
            <v>0</v>
          </cell>
          <cell r="J2226">
            <v>0</v>
          </cell>
        </row>
        <row r="2227">
          <cell r="F2227" t="str">
            <v>CUSTO HORÁRIO DE MÃO DE OBRA - (B)</v>
          </cell>
          <cell r="J2227">
            <v>3.5</v>
          </cell>
        </row>
        <row r="2228">
          <cell r="F2228" t="str">
            <v>FERRAMENTAS</v>
          </cell>
          <cell r="H2228">
            <v>0.2051</v>
          </cell>
          <cell r="J2228">
            <v>0.71</v>
          </cell>
        </row>
        <row r="2229">
          <cell r="F2229" t="str">
            <v>CUSTO HORÁRIO TOTAL - (A + B)</v>
          </cell>
          <cell r="J2229">
            <v>4.21</v>
          </cell>
        </row>
        <row r="2230">
          <cell r="F2230" t="str">
            <v>CUSTO UNITÁRIO DE EXECUÇÃO - (D)</v>
          </cell>
          <cell r="J2230">
            <v>4.21</v>
          </cell>
        </row>
        <row r="2231">
          <cell r="C2231" t="str">
            <v>ÍTEM</v>
          </cell>
          <cell r="D2231" t="str">
            <v>M A T E R I A L</v>
          </cell>
          <cell r="E2231" t="str">
            <v>UNID</v>
          </cell>
          <cell r="F2231" t="str">
            <v>CONSUMO</v>
          </cell>
          <cell r="H2231" t="str">
            <v xml:space="preserve"> PREÇO UNITÁRIO</v>
          </cell>
          <cell r="J2231" t="str">
            <v>CUSTO UNITÁRIO</v>
          </cell>
        </row>
        <row r="2232">
          <cell r="D2232">
            <v>0</v>
          </cell>
          <cell r="E2232">
            <v>0</v>
          </cell>
          <cell r="J2232">
            <v>0</v>
          </cell>
        </row>
        <row r="2233">
          <cell r="D2233">
            <v>0</v>
          </cell>
          <cell r="J2233">
            <v>0</v>
          </cell>
        </row>
        <row r="2234">
          <cell r="D2234">
            <v>0</v>
          </cell>
          <cell r="E2234">
            <v>0</v>
          </cell>
          <cell r="J2234">
            <v>0</v>
          </cell>
        </row>
        <row r="2235">
          <cell r="D2235">
            <v>0</v>
          </cell>
          <cell r="E2235">
            <v>0</v>
          </cell>
          <cell r="J2235">
            <v>0</v>
          </cell>
        </row>
        <row r="2236">
          <cell r="D2236">
            <v>0</v>
          </cell>
          <cell r="E2236">
            <v>0</v>
          </cell>
          <cell r="J2236">
            <v>0</v>
          </cell>
        </row>
        <row r="2237">
          <cell r="F2237" t="str">
            <v>CUSTO TOTAL DE MATERIAL - (E)</v>
          </cell>
          <cell r="J2237">
            <v>0</v>
          </cell>
        </row>
        <row r="2238">
          <cell r="C2238" t="str">
            <v>CODIGO</v>
          </cell>
          <cell r="D2238" t="str">
            <v>ATIVIDADES AUXILIARES</v>
          </cell>
          <cell r="E2238" t="str">
            <v>UND</v>
          </cell>
          <cell r="F2238" t="str">
            <v>QUANTIDADE</v>
          </cell>
          <cell r="H2238" t="str">
            <v>CUSTO UNITÁRIO</v>
          </cell>
          <cell r="J2238" t="str">
            <v>CUSTO UNITÁRIO</v>
          </cell>
        </row>
        <row r="2239">
          <cell r="C2239" t="str">
            <v>1 A 01 423 00</v>
          </cell>
          <cell r="D2239" t="str">
            <v>Concreto fck=18MPa para pré-moldados (tubos) ( Brita produzida e areia extraída )</v>
          </cell>
          <cell r="E2239" t="str">
            <v>m³</v>
          </cell>
          <cell r="F2239">
            <v>1.2699999999999999E-2</v>
          </cell>
          <cell r="H2239">
            <v>257.58999999999997</v>
          </cell>
          <cell r="J2239">
            <v>3.27</v>
          </cell>
        </row>
        <row r="2240">
          <cell r="C2240" t="str">
            <v>1 A 01 580 02</v>
          </cell>
          <cell r="D2240" t="str">
            <v>Fornecimento, preparo e colocação formas aço CA 50</v>
          </cell>
          <cell r="E2240" t="str">
            <v>kg</v>
          </cell>
          <cell r="F2240">
            <v>1.68</v>
          </cell>
          <cell r="H2240">
            <v>5.72</v>
          </cell>
          <cell r="J2240">
            <v>9.6</v>
          </cell>
        </row>
        <row r="2241">
          <cell r="C2241" t="str">
            <v>1 A 01 423 00</v>
          </cell>
          <cell r="D2241" t="str">
            <v>Concreto fck=18MPa para pré-moldados (tubos) ( Brita produzida e areia extraída )</v>
          </cell>
          <cell r="E2241" t="str">
            <v>m³</v>
          </cell>
          <cell r="F2241">
            <v>1.2699999999999999E-2</v>
          </cell>
          <cell r="H2241">
            <v>257.58999999999997</v>
          </cell>
          <cell r="J2241">
            <v>3.27</v>
          </cell>
        </row>
        <row r="2242">
          <cell r="D2242">
            <v>0</v>
          </cell>
          <cell r="E2242">
            <v>0</v>
          </cell>
          <cell r="H2242">
            <v>0</v>
          </cell>
          <cell r="J2242">
            <v>0</v>
          </cell>
        </row>
        <row r="2243">
          <cell r="D2243">
            <v>0</v>
          </cell>
          <cell r="H2243">
            <v>0</v>
          </cell>
          <cell r="J2243">
            <v>0</v>
          </cell>
        </row>
        <row r="2244">
          <cell r="C2244" t="str">
            <v>OBSERVAÇÕES:</v>
          </cell>
          <cell r="F2244" t="str">
            <v>CUSTO ATIVIDADES AUXILIARES - (F)</v>
          </cell>
          <cell r="J2244">
            <v>16.14</v>
          </cell>
        </row>
        <row r="2245">
          <cell r="F2245" t="str">
            <v>CUSTO UNITÁRIO DIRETO TOTAL</v>
          </cell>
          <cell r="J2245">
            <v>20.350000000000001</v>
          </cell>
        </row>
        <row r="2246">
          <cell r="F2246" t="str">
            <v xml:space="preserve">BONIFICAÇÃO </v>
          </cell>
          <cell r="H2246">
            <v>0</v>
          </cell>
          <cell r="J2246">
            <v>0</v>
          </cell>
        </row>
        <row r="2247">
          <cell r="F2247" t="str">
            <v>PREÇO UNITÁRIO  TOTAL</v>
          </cell>
          <cell r="J2247">
            <v>20.350000000000001</v>
          </cell>
        </row>
        <row r="2251">
          <cell r="A2251" t="str">
            <v>1 A 01 512 60</v>
          </cell>
          <cell r="C2251" t="str">
            <v>SERVIÇO:</v>
          </cell>
          <cell r="D2251" t="str">
            <v>Concreto ciclópico fck=15 MPa AC/BC/PC</v>
          </cell>
          <cell r="F2251" t="str">
            <v>PRODUÇÃO DA EQUIPE - (C):</v>
          </cell>
          <cell r="J2251">
            <v>3.5</v>
          </cell>
          <cell r="K2251" t="str">
            <v>m³</v>
          </cell>
          <cell r="M2251" t="e">
            <v>#N/A</v>
          </cell>
        </row>
        <row r="2252">
          <cell r="F2252" t="str">
            <v>UNITÁRIO</v>
          </cell>
          <cell r="H2252" t="str">
            <v>C. OPERACIONAL</v>
          </cell>
        </row>
        <row r="2253">
          <cell r="C2253" t="str">
            <v>ÍTEM</v>
          </cell>
          <cell r="D2253" t="str">
            <v>E Q U I P A M E N T O</v>
          </cell>
          <cell r="E2253" t="str">
            <v>QUANT.</v>
          </cell>
          <cell r="F2253" t="str">
            <v>PROD</v>
          </cell>
          <cell r="G2253" t="str">
            <v>IMPROD</v>
          </cell>
          <cell r="H2253" t="str">
            <v>PROD</v>
          </cell>
          <cell r="I2253" t="str">
            <v>IMPROD</v>
          </cell>
          <cell r="J2253" t="str">
            <v>CUSTO HORÁRIO</v>
          </cell>
        </row>
        <row r="2254">
          <cell r="C2254" t="str">
            <v>E307</v>
          </cell>
          <cell r="D2254" t="str">
            <v>(*) Fábric. Pré-Moldado Concreto : Servimaq :  -  tubos   D=0,2 m   M / F</v>
          </cell>
          <cell r="E2254">
            <v>1</v>
          </cell>
          <cell r="F2254">
            <v>0.4</v>
          </cell>
          <cell r="G2254">
            <v>0.6</v>
          </cell>
          <cell r="H2254">
            <v>4.8</v>
          </cell>
          <cell r="I2254">
            <v>0</v>
          </cell>
          <cell r="J2254">
            <v>1.92</v>
          </cell>
        </row>
        <row r="2255">
          <cell r="D2255">
            <v>0</v>
          </cell>
          <cell r="G2255">
            <v>0</v>
          </cell>
          <cell r="H2255">
            <v>0</v>
          </cell>
          <cell r="I2255">
            <v>0</v>
          </cell>
          <cell r="J2255">
            <v>0</v>
          </cell>
        </row>
        <row r="2256">
          <cell r="D2256">
            <v>0</v>
          </cell>
          <cell r="G2256">
            <v>0</v>
          </cell>
          <cell r="H2256">
            <v>0</v>
          </cell>
          <cell r="I2256">
            <v>0</v>
          </cell>
          <cell r="J2256">
            <v>0</v>
          </cell>
        </row>
        <row r="2257">
          <cell r="D2257">
            <v>0</v>
          </cell>
          <cell r="G2257">
            <v>0</v>
          </cell>
          <cell r="H2257">
            <v>0</v>
          </cell>
          <cell r="I2257">
            <v>0</v>
          </cell>
          <cell r="J2257">
            <v>0</v>
          </cell>
        </row>
        <row r="2258">
          <cell r="D2258">
            <v>0</v>
          </cell>
          <cell r="G2258">
            <v>0</v>
          </cell>
          <cell r="H2258">
            <v>0</v>
          </cell>
          <cell r="I2258">
            <v>0</v>
          </cell>
          <cell r="J2258">
            <v>0</v>
          </cell>
        </row>
        <row r="2259">
          <cell r="D2259">
            <v>0</v>
          </cell>
          <cell r="G2259">
            <v>0</v>
          </cell>
          <cell r="H2259">
            <v>0</v>
          </cell>
          <cell r="I2259">
            <v>0</v>
          </cell>
          <cell r="J2259">
            <v>0</v>
          </cell>
        </row>
        <row r="2260">
          <cell r="D2260">
            <v>0</v>
          </cell>
          <cell r="G2260">
            <v>0</v>
          </cell>
          <cell r="H2260">
            <v>0</v>
          </cell>
          <cell r="I2260">
            <v>0</v>
          </cell>
          <cell r="J2260">
            <v>0</v>
          </cell>
        </row>
        <row r="2261">
          <cell r="F2261" t="str">
            <v>CUSTO HORÁRIO DO EQUIPAMENTO - (A)</v>
          </cell>
          <cell r="J2261">
            <v>1.92</v>
          </cell>
        </row>
        <row r="2262">
          <cell r="C2262" t="str">
            <v>ÍTEM</v>
          </cell>
          <cell r="D2262" t="str">
            <v>M Ã O    D E   O B R A</v>
          </cell>
          <cell r="E2262" t="str">
            <v>QUANT.</v>
          </cell>
          <cell r="F2262" t="str">
            <v>SALÁRIO HORA</v>
          </cell>
          <cell r="J2262" t="str">
            <v>CUSTO HORÁRIO</v>
          </cell>
        </row>
        <row r="2263">
          <cell r="C2263" t="str">
            <v>T604</v>
          </cell>
          <cell r="D2263" t="str">
            <v>Pedreiro</v>
          </cell>
          <cell r="E2263">
            <v>0.3</v>
          </cell>
          <cell r="F2263">
            <v>9.44</v>
          </cell>
          <cell r="G2263" t="e">
            <v>#N/A</v>
          </cell>
          <cell r="H2263" t="e">
            <v>#N/A</v>
          </cell>
          <cell r="I2263" t="e">
            <v>#N/A</v>
          </cell>
          <cell r="J2263">
            <v>2.83</v>
          </cell>
        </row>
        <row r="2264">
          <cell r="C2264" t="str">
            <v>T701</v>
          </cell>
          <cell r="D2264" t="str">
            <v>Servente</v>
          </cell>
          <cell r="E2264">
            <v>4</v>
          </cell>
          <cell r="F2264">
            <v>6.99</v>
          </cell>
          <cell r="G2264" t="e">
            <v>#N/A</v>
          </cell>
          <cell r="H2264" t="e">
            <v>#N/A</v>
          </cell>
          <cell r="I2264" t="e">
            <v>#N/A</v>
          </cell>
          <cell r="J2264">
            <v>27.96</v>
          </cell>
        </row>
        <row r="2265">
          <cell r="D2265">
            <v>0</v>
          </cell>
          <cell r="F2265">
            <v>0</v>
          </cell>
          <cell r="G2265">
            <v>0</v>
          </cell>
          <cell r="H2265">
            <v>0</v>
          </cell>
          <cell r="I2265">
            <v>0</v>
          </cell>
          <cell r="J2265">
            <v>0</v>
          </cell>
        </row>
        <row r="2266">
          <cell r="D2266">
            <v>0</v>
          </cell>
          <cell r="F2266">
            <v>0</v>
          </cell>
          <cell r="G2266">
            <v>0</v>
          </cell>
          <cell r="H2266">
            <v>0</v>
          </cell>
          <cell r="I2266">
            <v>0</v>
          </cell>
          <cell r="J2266">
            <v>0</v>
          </cell>
        </row>
        <row r="2267">
          <cell r="D2267">
            <v>0</v>
          </cell>
          <cell r="F2267">
            <v>0</v>
          </cell>
          <cell r="G2267">
            <v>0</v>
          </cell>
          <cell r="H2267">
            <v>0</v>
          </cell>
          <cell r="I2267">
            <v>0</v>
          </cell>
          <cell r="J2267">
            <v>0</v>
          </cell>
        </row>
        <row r="2268">
          <cell r="F2268" t="str">
            <v>CUSTO HORÁRIO DE MÃO DE OBRA - (B)</v>
          </cell>
          <cell r="J2268">
            <v>30.79</v>
          </cell>
        </row>
        <row r="2269">
          <cell r="F2269" t="str">
            <v>FERRAMENTAS</v>
          </cell>
          <cell r="H2269">
            <v>0.2051</v>
          </cell>
          <cell r="J2269">
            <v>6.31</v>
          </cell>
        </row>
        <row r="2270">
          <cell r="F2270" t="str">
            <v>CUSTO HORÁRIO TOTAL - (A + B)</v>
          </cell>
          <cell r="J2270">
            <v>39.020000000000003</v>
          </cell>
        </row>
        <row r="2271">
          <cell r="F2271" t="str">
            <v>CUSTO UNITÁRIO DE EXECUÇÃO - (D)</v>
          </cell>
          <cell r="J2271">
            <v>11.14</v>
          </cell>
        </row>
        <row r="2272">
          <cell r="C2272" t="str">
            <v>ÍTEM</v>
          </cell>
          <cell r="D2272" t="str">
            <v>M A T E R I A L</v>
          </cell>
          <cell r="E2272" t="str">
            <v>UNID</v>
          </cell>
          <cell r="F2272" t="str">
            <v>CONSUMO</v>
          </cell>
          <cell r="H2272" t="str">
            <v xml:space="preserve"> PREÇO UNITÁRIO</v>
          </cell>
          <cell r="J2272" t="str">
            <v>CUSTO UNITÁRIO</v>
          </cell>
        </row>
        <row r="2273">
          <cell r="D2273">
            <v>0</v>
          </cell>
          <cell r="E2273">
            <v>0</v>
          </cell>
          <cell r="J2273">
            <v>0</v>
          </cell>
        </row>
        <row r="2274">
          <cell r="D2274">
            <v>0</v>
          </cell>
          <cell r="J2274">
            <v>0</v>
          </cell>
        </row>
        <row r="2275">
          <cell r="D2275">
            <v>0</v>
          </cell>
          <cell r="E2275">
            <v>0</v>
          </cell>
          <cell r="J2275">
            <v>0</v>
          </cell>
        </row>
        <row r="2276">
          <cell r="D2276">
            <v>0</v>
          </cell>
          <cell r="E2276">
            <v>0</v>
          </cell>
          <cell r="J2276">
            <v>0</v>
          </cell>
        </row>
        <row r="2277">
          <cell r="D2277">
            <v>0</v>
          </cell>
          <cell r="E2277">
            <v>0</v>
          </cell>
          <cell r="J2277">
            <v>0</v>
          </cell>
        </row>
        <row r="2278">
          <cell r="F2278" t="str">
            <v>CUSTO TOTAL DE MATERIAL - (E)</v>
          </cell>
          <cell r="J2278">
            <v>0</v>
          </cell>
        </row>
        <row r="2279">
          <cell r="C2279" t="str">
            <v>CODIGO</v>
          </cell>
          <cell r="D2279" t="str">
            <v>ATIVIDADES AUXILIARES</v>
          </cell>
          <cell r="E2279" t="str">
            <v>UND</v>
          </cell>
          <cell r="F2279" t="str">
            <v>QUANTIDADE</v>
          </cell>
          <cell r="H2279" t="str">
            <v>CUSTO UNITÁRIO</v>
          </cell>
          <cell r="J2279" t="str">
            <v>CUSTO UNITÁRIO</v>
          </cell>
        </row>
        <row r="2280">
          <cell r="C2280" t="str">
            <v>1 A 01 155 51</v>
          </cell>
          <cell r="D2280" t="str">
            <v>Rachão e pedra-de-mão produzidos - (construção e restauração).</v>
          </cell>
          <cell r="E2280" t="str">
            <v>m³</v>
          </cell>
          <cell r="F2280">
            <v>0.34499999999999997</v>
          </cell>
          <cell r="H2280">
            <v>65</v>
          </cell>
          <cell r="J2280">
            <v>22.42</v>
          </cell>
          <cell r="M2280">
            <v>3.0200000000000001E-2</v>
          </cell>
        </row>
        <row r="2281">
          <cell r="C2281" t="str">
            <v>1 A 01 412 51</v>
          </cell>
          <cell r="D2281" t="str">
            <v>Concreto fck=12 MPa controle razoável uso geral confecção e lançamento AC/BC</v>
          </cell>
          <cell r="E2281" t="str">
            <v>m³</v>
          </cell>
          <cell r="F2281">
            <v>0.7</v>
          </cell>
          <cell r="H2281" t="e">
            <v>#N/A</v>
          </cell>
          <cell r="J2281" t="e">
            <v>#N/A</v>
          </cell>
        </row>
        <row r="2282">
          <cell r="D2282">
            <v>0</v>
          </cell>
          <cell r="E2282">
            <v>0</v>
          </cell>
          <cell r="F2282" t="str">
            <v>0,70,7</v>
          </cell>
          <cell r="H2282">
            <v>0</v>
          </cell>
          <cell r="J2282">
            <v>0</v>
          </cell>
        </row>
        <row r="2283">
          <cell r="D2283">
            <v>0</v>
          </cell>
          <cell r="E2283">
            <v>0</v>
          </cell>
          <cell r="H2283">
            <v>0</v>
          </cell>
          <cell r="J2283">
            <v>0</v>
          </cell>
        </row>
        <row r="2284">
          <cell r="D2284">
            <v>0</v>
          </cell>
          <cell r="H2284">
            <v>0</v>
          </cell>
          <cell r="J2284">
            <v>0</v>
          </cell>
        </row>
        <row r="2285">
          <cell r="C2285" t="str">
            <v>OBSERVAÇÕES:</v>
          </cell>
          <cell r="F2285" t="str">
            <v>CUSTO ATIVIDADES AUXILIARES - (F)</v>
          </cell>
          <cell r="J2285" t="e">
            <v>#N/A</v>
          </cell>
        </row>
        <row r="2286">
          <cell r="F2286" t="str">
            <v>CUSTO UNITÁRIO DIRETO TOTAL</v>
          </cell>
          <cell r="J2286" t="e">
            <v>#N/A</v>
          </cell>
        </row>
        <row r="2287">
          <cell r="F2287" t="str">
            <v xml:space="preserve">BONIFICAÇÃO </v>
          </cell>
          <cell r="H2287">
            <v>0</v>
          </cell>
          <cell r="J2287" t="e">
            <v>#N/A</v>
          </cell>
        </row>
        <row r="2288">
          <cell r="F2288" t="str">
            <v>PREÇO UNITÁRIO  TOTAL</v>
          </cell>
          <cell r="J2288" t="e">
            <v>#N/A</v>
          </cell>
        </row>
        <row r="2289">
          <cell r="C2289" t="str">
            <v>E312</v>
          </cell>
          <cell r="D2289" t="str">
            <v>Fábric. Pré-Moldado Concreto : Servimaq : - tubos D=1,0 m M / F</v>
          </cell>
          <cell r="E2289">
            <v>1</v>
          </cell>
          <cell r="F2289">
            <v>0.4</v>
          </cell>
          <cell r="G2289">
            <v>0.6</v>
          </cell>
          <cell r="H2289">
            <v>7.85</v>
          </cell>
          <cell r="I2289">
            <v>0</v>
          </cell>
          <cell r="J2289">
            <v>3.14</v>
          </cell>
        </row>
        <row r="2290">
          <cell r="D2290">
            <v>0</v>
          </cell>
          <cell r="G2290">
            <v>0</v>
          </cell>
          <cell r="H2290">
            <v>0</v>
          </cell>
          <cell r="I2290">
            <v>0</v>
          </cell>
          <cell r="J2290">
            <v>0</v>
          </cell>
        </row>
        <row r="2291">
          <cell r="D2291">
            <v>0</v>
          </cell>
          <cell r="G2291">
            <v>0</v>
          </cell>
          <cell r="H2291">
            <v>0</v>
          </cell>
          <cell r="I2291">
            <v>0</v>
          </cell>
          <cell r="J2291">
            <v>0</v>
          </cell>
        </row>
        <row r="2292">
          <cell r="D2292">
            <v>0</v>
          </cell>
          <cell r="G2292">
            <v>0</v>
          </cell>
          <cell r="H2292">
            <v>0</v>
          </cell>
          <cell r="I2292">
            <v>0</v>
          </cell>
          <cell r="J2292">
            <v>0</v>
          </cell>
        </row>
        <row r="2293">
          <cell r="D2293">
            <v>0</v>
          </cell>
          <cell r="G2293">
            <v>0</v>
          </cell>
          <cell r="H2293">
            <v>0</v>
          </cell>
          <cell r="I2293">
            <v>0</v>
          </cell>
          <cell r="J2293">
            <v>0</v>
          </cell>
        </row>
        <row r="2294">
          <cell r="F2294" t="str">
            <v>CUSTO HORÁRIO DO EQUIPAMENTO - (A)</v>
          </cell>
          <cell r="J2294">
            <v>3.14</v>
          </cell>
        </row>
        <row r="2295">
          <cell r="C2295" t="str">
            <v>ÍTEM</v>
          </cell>
          <cell r="D2295" t="str">
            <v>M Ã O    D E   O B R A</v>
          </cell>
          <cell r="E2295" t="str">
            <v>QUANT.</v>
          </cell>
          <cell r="F2295" t="str">
            <v>SALÁRIO HORA</v>
          </cell>
          <cell r="J2295" t="str">
            <v>CUSTO HORÁRIO</v>
          </cell>
        </row>
        <row r="2296">
          <cell r="C2296" t="str">
            <v>T501</v>
          </cell>
          <cell r="D2296" t="str">
            <v>Encarregado de turma</v>
          </cell>
          <cell r="E2296">
            <v>0.25</v>
          </cell>
          <cell r="F2296">
            <v>21.11</v>
          </cell>
          <cell r="G2296" t="e">
            <v>#N/A</v>
          </cell>
          <cell r="H2296" t="e">
            <v>#N/A</v>
          </cell>
          <cell r="I2296" t="e">
            <v>#N/A</v>
          </cell>
          <cell r="J2296">
            <v>5.27</v>
          </cell>
        </row>
        <row r="2297">
          <cell r="C2297" t="str">
            <v>T701</v>
          </cell>
          <cell r="D2297" t="str">
            <v>Servente</v>
          </cell>
          <cell r="E2297">
            <v>1.5</v>
          </cell>
          <cell r="F2297">
            <v>6.99</v>
          </cell>
          <cell r="G2297" t="e">
            <v>#N/A</v>
          </cell>
          <cell r="H2297" t="e">
            <v>#N/A</v>
          </cell>
          <cell r="I2297" t="e">
            <v>#N/A</v>
          </cell>
          <cell r="J2297">
            <v>10.48</v>
          </cell>
        </row>
        <row r="2298">
          <cell r="D2298">
            <v>0</v>
          </cell>
          <cell r="F2298">
            <v>0</v>
          </cell>
          <cell r="G2298">
            <v>0</v>
          </cell>
          <cell r="H2298">
            <v>0</v>
          </cell>
          <cell r="I2298">
            <v>0</v>
          </cell>
          <cell r="J2298">
            <v>0</v>
          </cell>
        </row>
        <row r="2299">
          <cell r="D2299">
            <v>0</v>
          </cell>
          <cell r="F2299">
            <v>0</v>
          </cell>
          <cell r="G2299">
            <v>0</v>
          </cell>
          <cell r="H2299">
            <v>0</v>
          </cell>
          <cell r="I2299">
            <v>0</v>
          </cell>
          <cell r="J2299">
            <v>0</v>
          </cell>
        </row>
        <row r="2300">
          <cell r="D2300">
            <v>0</v>
          </cell>
          <cell r="F2300">
            <v>0</v>
          </cell>
          <cell r="G2300">
            <v>0</v>
          </cell>
          <cell r="H2300">
            <v>0</v>
          </cell>
          <cell r="I2300">
            <v>0</v>
          </cell>
          <cell r="J2300">
            <v>0</v>
          </cell>
        </row>
        <row r="2301">
          <cell r="F2301" t="str">
            <v>CUSTO HORÁRIO DE MÃO DE OBRA - (B)</v>
          </cell>
          <cell r="J2301">
            <v>15.75</v>
          </cell>
        </row>
        <row r="2302">
          <cell r="F2302" t="str">
            <v>FERRAMENTAS</v>
          </cell>
          <cell r="H2302">
            <v>0.05</v>
          </cell>
          <cell r="J2302">
            <v>0.78</v>
          </cell>
        </row>
        <row r="2303">
          <cell r="F2303" t="str">
            <v>CUSTO HORÁRIO TOTAL - (A + B)</v>
          </cell>
          <cell r="J2303">
            <v>19.670000000000002</v>
          </cell>
        </row>
        <row r="2304">
          <cell r="F2304" t="str">
            <v>CUSTO UNITÁRIO DE EXECUÇÃO - (D)</v>
          </cell>
          <cell r="J2304" t="e">
            <v>#N/A</v>
          </cell>
        </row>
        <row r="2305">
          <cell r="C2305" t="str">
            <v>ÍTEM</v>
          </cell>
          <cell r="D2305" t="str">
            <v>M A T E R I A L</v>
          </cell>
          <cell r="E2305" t="str">
            <v>UNID</v>
          </cell>
          <cell r="F2305" t="str">
            <v>CONSUMO</v>
          </cell>
          <cell r="H2305" t="str">
            <v xml:space="preserve"> PREÇO UNITÁRIO</v>
          </cell>
          <cell r="J2305" t="str">
            <v>CUSTO UNITÁRIO</v>
          </cell>
        </row>
        <row r="2306">
          <cell r="D2306">
            <v>0</v>
          </cell>
          <cell r="E2306">
            <v>0</v>
          </cell>
          <cell r="H2306">
            <v>0</v>
          </cell>
          <cell r="I2306">
            <v>0</v>
          </cell>
          <cell r="J2306">
            <v>0</v>
          </cell>
        </row>
        <row r="2307">
          <cell r="D2307">
            <v>0</v>
          </cell>
          <cell r="E2307">
            <v>0</v>
          </cell>
          <cell r="H2307">
            <v>0</v>
          </cell>
          <cell r="I2307">
            <v>0</v>
          </cell>
          <cell r="J2307">
            <v>0</v>
          </cell>
        </row>
        <row r="2308">
          <cell r="D2308">
            <v>0</v>
          </cell>
          <cell r="E2308">
            <v>0</v>
          </cell>
          <cell r="H2308">
            <v>0</v>
          </cell>
          <cell r="I2308">
            <v>0</v>
          </cell>
          <cell r="J2308">
            <v>0</v>
          </cell>
        </row>
        <row r="2309">
          <cell r="D2309">
            <v>0</v>
          </cell>
          <cell r="E2309">
            <v>0</v>
          </cell>
          <cell r="H2309">
            <v>0</v>
          </cell>
          <cell r="I2309">
            <v>0</v>
          </cell>
          <cell r="J2309">
            <v>0</v>
          </cell>
        </row>
        <row r="2310">
          <cell r="D2310">
            <v>0</v>
          </cell>
          <cell r="E2310">
            <v>0</v>
          </cell>
          <cell r="H2310">
            <v>0</v>
          </cell>
          <cell r="I2310">
            <v>0</v>
          </cell>
          <cell r="J2310">
            <v>0</v>
          </cell>
        </row>
        <row r="2311">
          <cell r="F2311" t="str">
            <v>CUSTO TOTAL DE MATERIAL - (E)</v>
          </cell>
          <cell r="J2311">
            <v>0</v>
          </cell>
        </row>
        <row r="2312">
          <cell r="C2312" t="str">
            <v>CODIGO</v>
          </cell>
          <cell r="D2312" t="str">
            <v>ATIVIDADES AUXILIARES</v>
          </cell>
          <cell r="E2312" t="str">
            <v>UND</v>
          </cell>
          <cell r="F2312" t="str">
            <v>QUANTIDADE</v>
          </cell>
          <cell r="H2312" t="str">
            <v>CUSTO UNITÁRIO</v>
          </cell>
          <cell r="J2312" t="str">
            <v>CUSTO UNITÁRIO</v>
          </cell>
        </row>
        <row r="2313">
          <cell r="C2313" t="str">
            <v>1 A 01 580 01</v>
          </cell>
          <cell r="D2313" t="str">
            <v>Fornecimento, preparo e colocação formas aço CA 60</v>
          </cell>
          <cell r="E2313" t="str">
            <v>kg</v>
          </cell>
          <cell r="F2313">
            <v>31</v>
          </cell>
          <cell r="H2313">
            <v>5.55</v>
          </cell>
          <cell r="J2313">
            <v>172.05</v>
          </cell>
        </row>
        <row r="2314">
          <cell r="C2314" t="str">
            <v>1 A 01 423 50</v>
          </cell>
          <cell r="D2314" t="str">
            <v>Concreto fck=18MPa para pré-moldados (Tubos) AC/BC/TC</v>
          </cell>
          <cell r="E2314" t="str">
            <v>m³</v>
          </cell>
          <cell r="F2314">
            <v>0.42220000000000002</v>
          </cell>
          <cell r="H2314" t="e">
            <v>#N/A</v>
          </cell>
          <cell r="J2314" t="e">
            <v>#N/A</v>
          </cell>
        </row>
        <row r="2315">
          <cell r="D2315">
            <v>0</v>
          </cell>
          <cell r="E2315">
            <v>0</v>
          </cell>
          <cell r="H2315">
            <v>0</v>
          </cell>
          <cell r="J2315">
            <v>0</v>
          </cell>
        </row>
        <row r="2316">
          <cell r="D2316">
            <v>0</v>
          </cell>
          <cell r="E2316">
            <v>0</v>
          </cell>
          <cell r="H2316">
            <v>0</v>
          </cell>
          <cell r="J2316">
            <v>0</v>
          </cell>
        </row>
        <row r="2317">
          <cell r="D2317">
            <v>0</v>
          </cell>
          <cell r="H2317">
            <v>0</v>
          </cell>
          <cell r="J2317">
            <v>0</v>
          </cell>
        </row>
        <row r="2318">
          <cell r="C2318" t="str">
            <v>OBSERVAÇÕES:</v>
          </cell>
          <cell r="F2318" t="str">
            <v>CUSTO ATIVIDADES AUXILIARES - (F)</v>
          </cell>
          <cell r="J2318" t="e">
            <v>#N/A</v>
          </cell>
        </row>
        <row r="2319">
          <cell r="F2319" t="str">
            <v>CUSTO UNITÁRIO DIRETO TOTAL</v>
          </cell>
          <cell r="J2319" t="e">
            <v>#N/A</v>
          </cell>
        </row>
        <row r="2320">
          <cell r="F2320" t="str">
            <v xml:space="preserve">BONIFICAÇÃO </v>
          </cell>
          <cell r="H2320">
            <v>0</v>
          </cell>
          <cell r="J2320" t="e">
            <v>#N/A</v>
          </cell>
        </row>
        <row r="2321">
          <cell r="F2321" t="str">
            <v>PREÇO UNITÁRIO  TOTAL</v>
          </cell>
          <cell r="J2321" t="e">
            <v>#N/A</v>
          </cell>
        </row>
        <row r="2325">
          <cell r="A2325" t="str">
            <v>1 A 01 780 01</v>
          </cell>
          <cell r="C2325" t="str">
            <v>SERVIÇO:</v>
          </cell>
          <cell r="D2325" t="str">
            <v>Obtenção de grama para replantio</v>
          </cell>
          <cell r="F2325" t="str">
            <v>PRODUÇÃO DA EQUIPE - (C):</v>
          </cell>
          <cell r="J2325">
            <v>126</v>
          </cell>
          <cell r="K2325" t="str">
            <v>M²</v>
          </cell>
          <cell r="M2325">
            <v>1.38</v>
          </cell>
        </row>
        <row r="2326">
          <cell r="F2326" t="str">
            <v>UNITÁRIO</v>
          </cell>
          <cell r="H2326" t="str">
            <v>C. OPERACIONAL</v>
          </cell>
        </row>
        <row r="2327">
          <cell r="C2327" t="str">
            <v>ÍTEM</v>
          </cell>
          <cell r="D2327" t="str">
            <v>E Q U I P A M E N T O</v>
          </cell>
          <cell r="E2327" t="str">
            <v>QUANT.</v>
          </cell>
          <cell r="F2327" t="str">
            <v>PROD</v>
          </cell>
          <cell r="G2327" t="str">
            <v>IMPROD</v>
          </cell>
          <cell r="H2327" t="str">
            <v>PROD</v>
          </cell>
          <cell r="I2327" t="str">
            <v>IMPROD</v>
          </cell>
          <cell r="J2327" t="str">
            <v>CUSTO HORÁRIO</v>
          </cell>
        </row>
        <row r="2328">
          <cell r="C2328" t="str">
            <v>E007</v>
          </cell>
          <cell r="D2328" t="str">
            <v>Trator Agrícola : Massey Ferguson : MF 292/4 -</v>
          </cell>
          <cell r="E2328">
            <v>1</v>
          </cell>
          <cell r="F2328">
            <v>1</v>
          </cell>
          <cell r="G2328">
            <v>0</v>
          </cell>
          <cell r="H2328">
            <v>64.25</v>
          </cell>
          <cell r="I2328">
            <v>17.27</v>
          </cell>
          <cell r="J2328">
            <v>64.25</v>
          </cell>
        </row>
        <row r="2329">
          <cell r="D2329">
            <v>0</v>
          </cell>
          <cell r="G2329">
            <v>0</v>
          </cell>
          <cell r="H2329">
            <v>0</v>
          </cell>
          <cell r="I2329">
            <v>0</v>
          </cell>
          <cell r="J2329">
            <v>0</v>
          </cell>
        </row>
        <row r="2330">
          <cell r="D2330">
            <v>0</v>
          </cell>
          <cell r="G2330">
            <v>0</v>
          </cell>
          <cell r="H2330">
            <v>0</v>
          </cell>
          <cell r="I2330">
            <v>0</v>
          </cell>
          <cell r="J2330">
            <v>0</v>
          </cell>
        </row>
        <row r="2331">
          <cell r="D2331">
            <v>0</v>
          </cell>
          <cell r="G2331">
            <v>0</v>
          </cell>
          <cell r="H2331">
            <v>0</v>
          </cell>
          <cell r="I2331">
            <v>0</v>
          </cell>
          <cell r="J2331">
            <v>0</v>
          </cell>
        </row>
        <row r="2332">
          <cell r="D2332">
            <v>0</v>
          </cell>
          <cell r="G2332">
            <v>0</v>
          </cell>
          <cell r="H2332">
            <v>0</v>
          </cell>
          <cell r="I2332">
            <v>0</v>
          </cell>
          <cell r="J2332">
            <v>0</v>
          </cell>
        </row>
        <row r="2333">
          <cell r="D2333">
            <v>0</v>
          </cell>
          <cell r="G2333">
            <v>0</v>
          </cell>
          <cell r="H2333">
            <v>0</v>
          </cell>
          <cell r="I2333">
            <v>0</v>
          </cell>
          <cell r="J2333">
            <v>0</v>
          </cell>
        </row>
        <row r="2334">
          <cell r="D2334">
            <v>0</v>
          </cell>
          <cell r="G2334">
            <v>0</v>
          </cell>
          <cell r="H2334">
            <v>0</v>
          </cell>
          <cell r="I2334">
            <v>0</v>
          </cell>
          <cell r="J2334">
            <v>0</v>
          </cell>
        </row>
        <row r="2335">
          <cell r="F2335" t="str">
            <v>CUSTO HORÁRIO DO EQUIPAMENTO - (A)</v>
          </cell>
          <cell r="J2335">
            <v>64.25</v>
          </cell>
        </row>
        <row r="2336">
          <cell r="C2336" t="str">
            <v>ÍTEM</v>
          </cell>
          <cell r="D2336" t="str">
            <v>M Ã O    D E   O B R A</v>
          </cell>
          <cell r="E2336" t="str">
            <v>QUANT.</v>
          </cell>
          <cell r="F2336" t="str">
            <v>SALÁRIO HORA</v>
          </cell>
          <cell r="J2336" t="str">
            <v>CUSTO HORÁRIO</v>
          </cell>
        </row>
        <row r="2337">
          <cell r="C2337" t="str">
            <v>T501</v>
          </cell>
          <cell r="D2337" t="str">
            <v>Encarregado de turma</v>
          </cell>
          <cell r="E2337">
            <v>1</v>
          </cell>
          <cell r="F2337">
            <v>21.11</v>
          </cell>
          <cell r="G2337" t="e">
            <v>#N/A</v>
          </cell>
          <cell r="H2337" t="e">
            <v>#N/A</v>
          </cell>
          <cell r="I2337" t="e">
            <v>#N/A</v>
          </cell>
          <cell r="J2337">
            <v>21.11</v>
          </cell>
        </row>
        <row r="2338">
          <cell r="C2338" t="str">
            <v>T701</v>
          </cell>
          <cell r="D2338" t="str">
            <v>Servente</v>
          </cell>
          <cell r="E2338">
            <v>10</v>
          </cell>
          <cell r="F2338">
            <v>6.99</v>
          </cell>
          <cell r="G2338" t="e">
            <v>#N/A</v>
          </cell>
          <cell r="H2338" t="e">
            <v>#N/A</v>
          </cell>
          <cell r="I2338" t="e">
            <v>#N/A</v>
          </cell>
          <cell r="J2338">
            <v>69.900000000000006</v>
          </cell>
        </row>
        <row r="2339">
          <cell r="D2339">
            <v>0</v>
          </cell>
          <cell r="F2339">
            <v>0</v>
          </cell>
          <cell r="G2339">
            <v>0</v>
          </cell>
          <cell r="H2339">
            <v>0</v>
          </cell>
          <cell r="I2339">
            <v>0</v>
          </cell>
          <cell r="J2339">
            <v>0</v>
          </cell>
        </row>
        <row r="2340">
          <cell r="D2340">
            <v>0</v>
          </cell>
          <cell r="F2340">
            <v>0</v>
          </cell>
          <cell r="G2340">
            <v>0</v>
          </cell>
          <cell r="H2340">
            <v>0</v>
          </cell>
          <cell r="I2340">
            <v>0</v>
          </cell>
          <cell r="J2340">
            <v>0</v>
          </cell>
        </row>
        <row r="2341">
          <cell r="D2341">
            <v>0</v>
          </cell>
          <cell r="F2341">
            <v>0</v>
          </cell>
          <cell r="G2341">
            <v>0</v>
          </cell>
          <cell r="H2341">
            <v>0</v>
          </cell>
          <cell r="I2341">
            <v>0</v>
          </cell>
          <cell r="J2341">
            <v>0</v>
          </cell>
        </row>
        <row r="2342">
          <cell r="F2342" t="str">
            <v>CUSTO HORÁRIO DE MÃO DE OBRA - (B)</v>
          </cell>
          <cell r="J2342">
            <v>91.01</v>
          </cell>
        </row>
        <row r="2343">
          <cell r="F2343" t="str">
            <v>FERRAMENTAS</v>
          </cell>
          <cell r="H2343">
            <v>0.2051</v>
          </cell>
          <cell r="J2343">
            <v>18.66</v>
          </cell>
        </row>
        <row r="2344">
          <cell r="F2344" t="str">
            <v>CUSTO HORÁRIO TOTAL - (A + B)</v>
          </cell>
          <cell r="J2344">
            <v>173.92</v>
          </cell>
        </row>
        <row r="2345">
          <cell r="F2345" t="str">
            <v>CUSTO UNITÁRIO DE EXECUÇÃO - (D)</v>
          </cell>
          <cell r="J2345">
            <v>1.38</v>
          </cell>
        </row>
        <row r="2346">
          <cell r="C2346" t="str">
            <v>ÍTEM</v>
          </cell>
          <cell r="D2346" t="str">
            <v>M A T E R I A L</v>
          </cell>
          <cell r="E2346" t="str">
            <v>UNID</v>
          </cell>
          <cell r="F2346" t="str">
            <v>CONSUMO</v>
          </cell>
          <cell r="H2346" t="str">
            <v xml:space="preserve"> PREÇO UNITÁRIO</v>
          </cell>
          <cell r="J2346" t="str">
            <v>CUSTO UNITÁRIO</v>
          </cell>
        </row>
        <row r="2347">
          <cell r="D2347">
            <v>0</v>
          </cell>
          <cell r="E2347">
            <v>0</v>
          </cell>
          <cell r="H2347">
            <v>0</v>
          </cell>
          <cell r="I2347">
            <v>0</v>
          </cell>
        </row>
        <row r="2348">
          <cell r="D2348">
            <v>0</v>
          </cell>
          <cell r="E2348">
            <v>0</v>
          </cell>
          <cell r="J2348">
            <v>0</v>
          </cell>
        </row>
        <row r="2349">
          <cell r="D2349">
            <v>0</v>
          </cell>
          <cell r="E2349">
            <v>0</v>
          </cell>
          <cell r="J2349">
            <v>0</v>
          </cell>
        </row>
        <row r="2350">
          <cell r="D2350">
            <v>0</v>
          </cell>
          <cell r="E2350">
            <v>0</v>
          </cell>
          <cell r="J2350">
            <v>0</v>
          </cell>
        </row>
        <row r="2351">
          <cell r="D2351">
            <v>0</v>
          </cell>
          <cell r="E2351">
            <v>0</v>
          </cell>
          <cell r="J2351">
            <v>0</v>
          </cell>
        </row>
        <row r="2352">
          <cell r="F2352" t="str">
            <v>CUSTO TOTAL DE MATERIAL - (E)</v>
          </cell>
          <cell r="J2352">
            <v>0</v>
          </cell>
        </row>
        <row r="2353">
          <cell r="C2353" t="str">
            <v>CODIGO</v>
          </cell>
          <cell r="D2353" t="str">
            <v>ATIVIDADES AUXILIARES</v>
          </cell>
          <cell r="E2353" t="str">
            <v>UND</v>
          </cell>
          <cell r="F2353" t="str">
            <v>QUANTIDADE</v>
          </cell>
          <cell r="H2353" t="str">
            <v>CUSTO UNITÁRIO</v>
          </cell>
          <cell r="J2353" t="str">
            <v>CUSTO UNITÁRIO</v>
          </cell>
        </row>
        <row r="2354">
          <cell r="D2354">
            <v>0</v>
          </cell>
          <cell r="E2354">
            <v>0</v>
          </cell>
          <cell r="H2354">
            <v>0</v>
          </cell>
          <cell r="J2354">
            <v>0</v>
          </cell>
        </row>
        <row r="2355">
          <cell r="D2355">
            <v>0</v>
          </cell>
          <cell r="E2355">
            <v>0</v>
          </cell>
          <cell r="H2355">
            <v>0</v>
          </cell>
          <cell r="J2355">
            <v>0</v>
          </cell>
        </row>
        <row r="2356">
          <cell r="D2356">
            <v>0</v>
          </cell>
          <cell r="E2356">
            <v>0</v>
          </cell>
          <cell r="H2356">
            <v>0</v>
          </cell>
          <cell r="J2356">
            <v>0</v>
          </cell>
        </row>
        <row r="2357">
          <cell r="D2357">
            <v>0</v>
          </cell>
          <cell r="E2357">
            <v>0</v>
          </cell>
          <cell r="H2357">
            <v>0</v>
          </cell>
          <cell r="J2357">
            <v>0</v>
          </cell>
        </row>
        <row r="2358">
          <cell r="D2358">
            <v>0</v>
          </cell>
          <cell r="H2358">
            <v>0</v>
          </cell>
          <cell r="J2358">
            <v>0</v>
          </cell>
        </row>
        <row r="2359">
          <cell r="C2359" t="str">
            <v>OBSERVAÇÕES:</v>
          </cell>
          <cell r="F2359" t="str">
            <v>CUSTO ATIVIDADES AUXILIARES - (F)</v>
          </cell>
          <cell r="J2359">
            <v>0</v>
          </cell>
        </row>
        <row r="2360">
          <cell r="F2360" t="str">
            <v>CUSTO UNITÁRIO DIRETO TOTAL</v>
          </cell>
          <cell r="J2360">
            <v>1.38</v>
          </cell>
        </row>
        <row r="2361">
          <cell r="F2361" t="str">
            <v xml:space="preserve">BONIFICAÇÃO </v>
          </cell>
          <cell r="H2361">
            <v>0</v>
          </cell>
          <cell r="J2361">
            <v>0</v>
          </cell>
        </row>
        <row r="2362">
          <cell r="F2362" t="str">
            <v>PREÇO UNITÁRIO  TOTAL</v>
          </cell>
          <cell r="J2362">
            <v>1.38</v>
          </cell>
        </row>
        <row r="2366">
          <cell r="A2366" t="str">
            <v>1 A 01 790 01</v>
          </cell>
          <cell r="C2366" t="str">
            <v>SERVIÇO:</v>
          </cell>
          <cell r="D2366" t="str">
            <v>Guia de madeira - 2,5 x 7,0 cm</v>
          </cell>
          <cell r="F2366" t="str">
            <v>PRODUÇÃO DA EQUIPE - (C):</v>
          </cell>
          <cell r="J2366">
            <v>100</v>
          </cell>
          <cell r="K2366" t="str">
            <v>m</v>
          </cell>
          <cell r="M2366">
            <v>5.61</v>
          </cell>
        </row>
        <row r="2367">
          <cell r="F2367" t="str">
            <v>UNITÁRIO</v>
          </cell>
          <cell r="H2367" t="str">
            <v>C. OPERACIONAL</v>
          </cell>
        </row>
        <row r="2368">
          <cell r="C2368" t="str">
            <v>ÍTEM</v>
          </cell>
          <cell r="D2368" t="str">
            <v>E Q U I P A M E N T O</v>
          </cell>
          <cell r="E2368" t="str">
            <v>QUANT.</v>
          </cell>
          <cell r="F2368" t="str">
            <v>PROD</v>
          </cell>
          <cell r="G2368" t="str">
            <v>IMPROD</v>
          </cell>
          <cell r="H2368" t="str">
            <v>PROD</v>
          </cell>
          <cell r="I2368" t="str">
            <v>IMPROD</v>
          </cell>
          <cell r="J2368" t="str">
            <v>CUSTO HORÁRIO</v>
          </cell>
        </row>
        <row r="2369">
          <cell r="C2369" t="str">
            <v>E509</v>
          </cell>
          <cell r="D2369" t="str">
            <v>Grupo Gerador : Heimer : GEHMI-40 - 32,0  KVA</v>
          </cell>
          <cell r="E2369">
            <v>1</v>
          </cell>
          <cell r="F2369">
            <v>1</v>
          </cell>
          <cell r="G2369">
            <v>0</v>
          </cell>
          <cell r="H2369">
            <v>32.17</v>
          </cell>
          <cell r="I2369">
            <v>17.27</v>
          </cell>
          <cell r="J2369">
            <v>32.17</v>
          </cell>
        </row>
        <row r="2370">
          <cell r="C2370" t="str">
            <v>E904</v>
          </cell>
          <cell r="D2370" t="str">
            <v>Máquina de Bancada - serra circular de 12" (4 kW)</v>
          </cell>
          <cell r="E2370">
            <v>1</v>
          </cell>
          <cell r="F2370">
            <v>1</v>
          </cell>
          <cell r="G2370">
            <v>0</v>
          </cell>
          <cell r="H2370">
            <v>1.97</v>
          </cell>
          <cell r="I2370">
            <v>0</v>
          </cell>
          <cell r="J2370">
            <v>1.97</v>
          </cell>
        </row>
        <row r="2371">
          <cell r="D2371">
            <v>0</v>
          </cell>
          <cell r="G2371">
            <v>0</v>
          </cell>
          <cell r="H2371">
            <v>0</v>
          </cell>
          <cell r="I2371">
            <v>0</v>
          </cell>
          <cell r="J2371">
            <v>0</v>
          </cell>
        </row>
        <row r="2372">
          <cell r="D2372">
            <v>0</v>
          </cell>
          <cell r="G2372">
            <v>0</v>
          </cell>
          <cell r="H2372">
            <v>0</v>
          </cell>
          <cell r="I2372">
            <v>0</v>
          </cell>
          <cell r="J2372">
            <v>0</v>
          </cell>
        </row>
        <row r="2373">
          <cell r="D2373">
            <v>0</v>
          </cell>
          <cell r="G2373">
            <v>0</v>
          </cell>
          <cell r="H2373">
            <v>0</v>
          </cell>
          <cell r="I2373">
            <v>0</v>
          </cell>
          <cell r="J2373">
            <v>0</v>
          </cell>
        </row>
        <row r="2374">
          <cell r="D2374">
            <v>0</v>
          </cell>
          <cell r="G2374">
            <v>0</v>
          </cell>
          <cell r="H2374">
            <v>0</v>
          </cell>
          <cell r="I2374">
            <v>0</v>
          </cell>
          <cell r="J2374">
            <v>0</v>
          </cell>
        </row>
        <row r="2375">
          <cell r="D2375">
            <v>0</v>
          </cell>
          <cell r="G2375">
            <v>0</v>
          </cell>
          <cell r="H2375">
            <v>0</v>
          </cell>
          <cell r="I2375">
            <v>0</v>
          </cell>
          <cell r="J2375">
            <v>0</v>
          </cell>
        </row>
        <row r="2376">
          <cell r="F2376" t="str">
            <v>CUSTO HORÁRIO DO EQUIPAMENTO - (A)</v>
          </cell>
          <cell r="J2376">
            <v>34.14</v>
          </cell>
        </row>
        <row r="2377">
          <cell r="C2377" t="str">
            <v>ÍTEM</v>
          </cell>
          <cell r="D2377" t="str">
            <v>M Ã O    D E   O B R A</v>
          </cell>
          <cell r="E2377" t="str">
            <v>QUANT.</v>
          </cell>
          <cell r="F2377" t="str">
            <v>SALÁRIO HORA</v>
          </cell>
          <cell r="J2377" t="str">
            <v>CUSTO HORÁRIO</v>
          </cell>
        </row>
        <row r="2378">
          <cell r="C2378" t="str">
            <v>T603</v>
          </cell>
          <cell r="D2378" t="str">
            <v>Carpinteiro</v>
          </cell>
          <cell r="E2378">
            <v>0.5</v>
          </cell>
          <cell r="F2378">
            <v>9.44</v>
          </cell>
          <cell r="G2378" t="e">
            <v>#N/A</v>
          </cell>
          <cell r="H2378" t="e">
            <v>#N/A</v>
          </cell>
          <cell r="I2378" t="e">
            <v>#N/A</v>
          </cell>
          <cell r="J2378">
            <v>4.72</v>
          </cell>
        </row>
        <row r="2379">
          <cell r="C2379" t="str">
            <v>T701</v>
          </cell>
          <cell r="D2379" t="str">
            <v>Servente</v>
          </cell>
          <cell r="E2379">
            <v>0.5</v>
          </cell>
          <cell r="F2379">
            <v>6.99</v>
          </cell>
          <cell r="G2379" t="e">
            <v>#N/A</v>
          </cell>
          <cell r="H2379" t="e">
            <v>#N/A</v>
          </cell>
          <cell r="I2379" t="e">
            <v>#N/A</v>
          </cell>
          <cell r="J2379">
            <v>3.49</v>
          </cell>
        </row>
        <row r="2380">
          <cell r="D2380">
            <v>0</v>
          </cell>
          <cell r="F2380">
            <v>0</v>
          </cell>
          <cell r="G2380">
            <v>0</v>
          </cell>
          <cell r="H2380">
            <v>0</v>
          </cell>
          <cell r="I2380">
            <v>0</v>
          </cell>
          <cell r="J2380">
            <v>0</v>
          </cell>
        </row>
        <row r="2381">
          <cell r="D2381">
            <v>0</v>
          </cell>
          <cell r="F2381">
            <v>0</v>
          </cell>
          <cell r="G2381">
            <v>0</v>
          </cell>
          <cell r="H2381">
            <v>0</v>
          </cell>
          <cell r="I2381">
            <v>0</v>
          </cell>
          <cell r="J2381">
            <v>0</v>
          </cell>
        </row>
        <row r="2382">
          <cell r="D2382">
            <v>0</v>
          </cell>
          <cell r="F2382">
            <v>0</v>
          </cell>
          <cell r="G2382">
            <v>0</v>
          </cell>
          <cell r="H2382">
            <v>0</v>
          </cell>
          <cell r="I2382">
            <v>0</v>
          </cell>
          <cell r="J2382">
            <v>0</v>
          </cell>
        </row>
        <row r="2383">
          <cell r="F2383" t="str">
            <v>CUSTO HORÁRIO DE MÃO DE OBRA - (B)</v>
          </cell>
          <cell r="J2383">
            <v>8.2100000000000009</v>
          </cell>
        </row>
        <row r="2384">
          <cell r="F2384" t="str">
            <v>FERRAMENTAS</v>
          </cell>
          <cell r="H2384">
            <v>0.2051</v>
          </cell>
          <cell r="J2384">
            <v>1.68</v>
          </cell>
        </row>
        <row r="2385">
          <cell r="F2385" t="str">
            <v>CUSTO HORÁRIO TOTAL - (A + B)</v>
          </cell>
          <cell r="J2385">
            <v>44.03</v>
          </cell>
        </row>
        <row r="2386">
          <cell r="F2386" t="str">
            <v>CUSTO UNITÁRIO DE EXECUÇÃO - (D)</v>
          </cell>
          <cell r="J2386">
            <v>0.44</v>
          </cell>
        </row>
        <row r="2387">
          <cell r="C2387" t="str">
            <v>ÍTEM</v>
          </cell>
          <cell r="D2387" t="str">
            <v>M A T E R I A L</v>
          </cell>
          <cell r="E2387" t="str">
            <v>UNID</v>
          </cell>
          <cell r="F2387" t="str">
            <v>CONSUMO</v>
          </cell>
          <cell r="H2387" t="str">
            <v xml:space="preserve"> PREÇO UNITÁRIO</v>
          </cell>
          <cell r="J2387" t="str">
            <v>CUSTO UNITÁRIO</v>
          </cell>
        </row>
        <row r="2388">
          <cell r="C2388" t="str">
            <v>M407</v>
          </cell>
          <cell r="D2388" t="str">
            <v>Tábua pinho de 1ª 2,5 cm x 15,0 cm</v>
          </cell>
          <cell r="E2388" t="str">
            <v>m</v>
          </cell>
          <cell r="F2388">
            <v>1.1499999999999999</v>
          </cell>
          <cell r="H2388">
            <v>4.5</v>
          </cell>
          <cell r="I2388" t="e">
            <v>#N/A</v>
          </cell>
          <cell r="J2388">
            <v>5.17</v>
          </cell>
        </row>
        <row r="2389">
          <cell r="D2389">
            <v>0</v>
          </cell>
          <cell r="E2389">
            <v>0</v>
          </cell>
          <cell r="J2389">
            <v>0</v>
          </cell>
        </row>
        <row r="2390">
          <cell r="D2390">
            <v>0</v>
          </cell>
          <cell r="E2390">
            <v>0</v>
          </cell>
          <cell r="J2390">
            <v>0</v>
          </cell>
        </row>
        <row r="2391">
          <cell r="D2391">
            <v>0</v>
          </cell>
          <cell r="E2391">
            <v>0</v>
          </cell>
          <cell r="J2391">
            <v>0</v>
          </cell>
        </row>
        <row r="2392">
          <cell r="D2392">
            <v>0</v>
          </cell>
          <cell r="E2392">
            <v>0</v>
          </cell>
          <cell r="J2392">
            <v>0</v>
          </cell>
        </row>
        <row r="2393">
          <cell r="F2393" t="str">
            <v>CUSTO TOTAL DE MATERIAL - (E)</v>
          </cell>
          <cell r="J2393">
            <v>5.17</v>
          </cell>
        </row>
        <row r="2394">
          <cell r="C2394" t="str">
            <v>CODIGO</v>
          </cell>
          <cell r="D2394" t="str">
            <v>ATIVIDADES AUXILIARES</v>
          </cell>
          <cell r="E2394" t="str">
            <v>UND</v>
          </cell>
          <cell r="F2394" t="str">
            <v>QUANTIDADE</v>
          </cell>
          <cell r="H2394" t="str">
            <v>CUSTO UNITÁRIO</v>
          </cell>
          <cell r="J2394" t="str">
            <v>CUSTO UNITÁRIO</v>
          </cell>
        </row>
        <row r="2395">
          <cell r="D2395">
            <v>0</v>
          </cell>
          <cell r="E2395">
            <v>0</v>
          </cell>
          <cell r="H2395">
            <v>0</v>
          </cell>
          <cell r="J2395">
            <v>0</v>
          </cell>
        </row>
        <row r="2396">
          <cell r="D2396">
            <v>0</v>
          </cell>
          <cell r="E2396">
            <v>0</v>
          </cell>
          <cell r="H2396">
            <v>0</v>
          </cell>
          <cell r="J2396">
            <v>0</v>
          </cell>
        </row>
        <row r="2397">
          <cell r="D2397">
            <v>0</v>
          </cell>
          <cell r="E2397">
            <v>0</v>
          </cell>
          <cell r="H2397">
            <v>0</v>
          </cell>
          <cell r="J2397">
            <v>0</v>
          </cell>
        </row>
        <row r="2398">
          <cell r="D2398">
            <v>0</v>
          </cell>
          <cell r="E2398">
            <v>0</v>
          </cell>
          <cell r="H2398">
            <v>0</v>
          </cell>
          <cell r="J2398">
            <v>0</v>
          </cell>
        </row>
        <row r="2399">
          <cell r="D2399">
            <v>0</v>
          </cell>
          <cell r="H2399">
            <v>0</v>
          </cell>
          <cell r="J2399">
            <v>0</v>
          </cell>
        </row>
        <row r="2400">
          <cell r="C2400" t="str">
            <v>OBSERVAÇÕES:</v>
          </cell>
          <cell r="F2400" t="str">
            <v>CUSTO ATIVIDADES AUXILIARES - (F)</v>
          </cell>
          <cell r="J2400">
            <v>0</v>
          </cell>
        </row>
        <row r="2401">
          <cell r="F2401" t="str">
            <v>CUSTO UNITÁRIO DIRETO TOTAL</v>
          </cell>
          <cell r="J2401">
            <v>5.61</v>
          </cell>
        </row>
        <row r="2402">
          <cell r="F2402" t="str">
            <v xml:space="preserve">BONIFICAÇÃO </v>
          </cell>
          <cell r="H2402">
            <v>0</v>
          </cell>
          <cell r="J2402">
            <v>0</v>
          </cell>
        </row>
        <row r="2403">
          <cell r="F2403" t="str">
            <v>PREÇO UNITÁRIO  TOTAL</v>
          </cell>
          <cell r="J2403">
            <v>5.61</v>
          </cell>
        </row>
        <row r="2407">
          <cell r="A2407" t="str">
            <v>1 A 01 850 01</v>
          </cell>
          <cell r="C2407" t="str">
            <v>SERVIÇO:</v>
          </cell>
          <cell r="D2407" t="str">
            <v>Confecção de placa de sinalização semi-refletiva</v>
          </cell>
          <cell r="F2407" t="str">
            <v>PRODUÇÃO DA EQUIPE - (C):</v>
          </cell>
          <cell r="J2407">
            <v>10</v>
          </cell>
          <cell r="K2407" t="str">
            <v>un</v>
          </cell>
          <cell r="M2407">
            <v>287.77</v>
          </cell>
        </row>
        <row r="2408">
          <cell r="F2408" t="str">
            <v>UNITÁRIO</v>
          </cell>
          <cell r="H2408" t="str">
            <v>C. OPERACIONAL</v>
          </cell>
        </row>
        <row r="2409">
          <cell r="C2409" t="str">
            <v>ÍTEM</v>
          </cell>
          <cell r="D2409" t="str">
            <v>E Q U I P A M E N T O</v>
          </cell>
          <cell r="E2409" t="str">
            <v>QUANT.</v>
          </cell>
          <cell r="F2409" t="str">
            <v>PROD</v>
          </cell>
          <cell r="G2409" t="str">
            <v>IMPROD</v>
          </cell>
          <cell r="H2409" t="str">
            <v>PROD</v>
          </cell>
          <cell r="I2409" t="str">
            <v>IMPROD</v>
          </cell>
          <cell r="J2409" t="str">
            <v>CUSTO HORÁRIO</v>
          </cell>
        </row>
        <row r="2410">
          <cell r="C2410" t="str">
            <v>E211</v>
          </cell>
          <cell r="D2410" t="str">
            <v>Máquina para Pintura : Shulz : MS 20 BR - compres. de ar p/ pintura c/ filtro</v>
          </cell>
          <cell r="E2410">
            <v>1</v>
          </cell>
          <cell r="F2410">
            <v>0.6</v>
          </cell>
          <cell r="G2410">
            <v>0.4</v>
          </cell>
          <cell r="H2410">
            <v>1.1200000000000001</v>
          </cell>
          <cell r="I2410">
            <v>0</v>
          </cell>
          <cell r="J2410">
            <v>0.67</v>
          </cell>
        </row>
        <row r="2411">
          <cell r="C2411" t="str">
            <v>E917</v>
          </cell>
          <cell r="D2411" t="str">
            <v xml:space="preserve">Máquina de Bancada : Franho :  -  C-6A universal de corte p/ chapa </v>
          </cell>
          <cell r="E2411">
            <v>1</v>
          </cell>
          <cell r="F2411">
            <v>0.5</v>
          </cell>
          <cell r="G2411">
            <v>0.5</v>
          </cell>
          <cell r="H2411">
            <v>19.98</v>
          </cell>
          <cell r="I2411">
            <v>15.36</v>
          </cell>
          <cell r="J2411">
            <v>17.670000000000002</v>
          </cell>
        </row>
        <row r="2412">
          <cell r="C2412" t="str">
            <v>E918</v>
          </cell>
          <cell r="D2412" t="str">
            <v xml:space="preserve"> Máquina de Bancada : Harlo : VF-8 -  prensa excêntrica </v>
          </cell>
          <cell r="E2412">
            <v>1</v>
          </cell>
          <cell r="F2412">
            <v>0.3</v>
          </cell>
          <cell r="G2412">
            <v>0.7</v>
          </cell>
          <cell r="H2412">
            <v>3.54</v>
          </cell>
          <cell r="I2412">
            <v>0</v>
          </cell>
          <cell r="J2412">
            <v>1.06</v>
          </cell>
        </row>
        <row r="2413">
          <cell r="C2413" t="str">
            <v>E919</v>
          </cell>
          <cell r="D2413" t="str">
            <v xml:space="preserve"> Máquina de Bancada : Newton : GMN 1202 -  guilhotina   8 t </v>
          </cell>
          <cell r="E2413">
            <v>1</v>
          </cell>
          <cell r="F2413">
            <v>0.2</v>
          </cell>
          <cell r="G2413">
            <v>0.8</v>
          </cell>
          <cell r="H2413">
            <v>5.45</v>
          </cell>
          <cell r="I2413">
            <v>0</v>
          </cell>
          <cell r="J2413">
            <v>1.0900000000000001</v>
          </cell>
        </row>
        <row r="2414">
          <cell r="D2414">
            <v>0</v>
          </cell>
          <cell r="G2414">
            <v>0</v>
          </cell>
          <cell r="H2414">
            <v>0</v>
          </cell>
          <cell r="I2414">
            <v>0</v>
          </cell>
          <cell r="J2414">
            <v>0</v>
          </cell>
        </row>
        <row r="2415">
          <cell r="D2415">
            <v>0</v>
          </cell>
          <cell r="G2415">
            <v>0</v>
          </cell>
          <cell r="H2415">
            <v>0</v>
          </cell>
          <cell r="I2415">
            <v>0</v>
          </cell>
          <cell r="J2415">
            <v>0</v>
          </cell>
        </row>
        <row r="2416">
          <cell r="D2416">
            <v>0</v>
          </cell>
          <cell r="G2416">
            <v>0</v>
          </cell>
          <cell r="H2416">
            <v>0</v>
          </cell>
          <cell r="I2416">
            <v>0</v>
          </cell>
          <cell r="J2416">
            <v>0</v>
          </cell>
        </row>
        <row r="2417">
          <cell r="F2417" t="str">
            <v>CUSTO HORÁRIO DO EQUIPAMENTO - (A)</v>
          </cell>
          <cell r="J2417">
            <v>20.49</v>
          </cell>
        </row>
        <row r="2418">
          <cell r="D2418" t="str">
            <v>M Ã O    D E   O B R A</v>
          </cell>
          <cell r="E2418" t="str">
            <v>QUANT.</v>
          </cell>
          <cell r="F2418" t="str">
            <v>SALÁRIO HORA</v>
          </cell>
          <cell r="J2418" t="str">
            <v>CUSTO HORÁRIO</v>
          </cell>
        </row>
        <row r="2419">
          <cell r="C2419" t="str">
            <v>T501</v>
          </cell>
          <cell r="D2419" t="str">
            <v>Encarregado de turma</v>
          </cell>
          <cell r="E2419">
            <v>0.5</v>
          </cell>
          <cell r="F2419">
            <v>21.11</v>
          </cell>
          <cell r="G2419" t="e">
            <v>#N/A</v>
          </cell>
          <cell r="H2419" t="e">
            <v>#N/A</v>
          </cell>
          <cell r="I2419" t="e">
            <v>#N/A</v>
          </cell>
          <cell r="J2419">
            <v>10.55</v>
          </cell>
        </row>
        <row r="2420">
          <cell r="C2420" t="str">
            <v>T602</v>
          </cell>
          <cell r="D2420" t="str">
            <v>Montador</v>
          </cell>
          <cell r="E2420">
            <v>1.2</v>
          </cell>
          <cell r="F2420">
            <v>9.44</v>
          </cell>
          <cell r="G2420" t="e">
            <v>#N/A</v>
          </cell>
          <cell r="H2420" t="e">
            <v>#N/A</v>
          </cell>
          <cell r="I2420" t="e">
            <v>#N/A</v>
          </cell>
          <cell r="J2420">
            <v>11.32</v>
          </cell>
        </row>
        <row r="2421">
          <cell r="C2421" t="str">
            <v>T607</v>
          </cell>
          <cell r="D2421" t="str">
            <v>Pintor</v>
          </cell>
          <cell r="E2421">
            <v>0.6</v>
          </cell>
          <cell r="F2421">
            <v>9.44</v>
          </cell>
          <cell r="G2421" t="e">
            <v>#N/A</v>
          </cell>
          <cell r="H2421" t="e">
            <v>#N/A</v>
          </cell>
          <cell r="I2421" t="e">
            <v>#N/A</v>
          </cell>
          <cell r="J2421">
            <v>5.66</v>
          </cell>
        </row>
        <row r="2422">
          <cell r="C2422" t="str">
            <v>T610</v>
          </cell>
          <cell r="D2422" t="str">
            <v>Serralheiro</v>
          </cell>
          <cell r="E2422">
            <v>1</v>
          </cell>
          <cell r="F2422">
            <v>9.44</v>
          </cell>
          <cell r="G2422" t="e">
            <v>#N/A</v>
          </cell>
          <cell r="H2422" t="e">
            <v>#N/A</v>
          </cell>
          <cell r="I2422" t="e">
            <v>#N/A</v>
          </cell>
          <cell r="J2422">
            <v>9.44</v>
          </cell>
        </row>
        <row r="2423">
          <cell r="C2423" t="str">
            <v>T702</v>
          </cell>
          <cell r="D2423" t="str">
            <v>Ajudante</v>
          </cell>
          <cell r="E2423">
            <v>4</v>
          </cell>
          <cell r="F2423">
            <v>6.99</v>
          </cell>
          <cell r="G2423" t="e">
            <v>#N/A</v>
          </cell>
          <cell r="H2423" t="e">
            <v>#N/A</v>
          </cell>
          <cell r="I2423" t="e">
            <v>#N/A</v>
          </cell>
          <cell r="J2423">
            <v>27.96</v>
          </cell>
        </row>
        <row r="2424">
          <cell r="F2424" t="str">
            <v>CUSTO HORÁRIO DE MÃO DE OBRA - (B)</v>
          </cell>
          <cell r="J2424">
            <v>64.930000000000007</v>
          </cell>
        </row>
        <row r="2425">
          <cell r="F2425" t="str">
            <v>FERRAMENTAS</v>
          </cell>
          <cell r="H2425">
            <v>0.2051</v>
          </cell>
          <cell r="J2425">
            <v>13.31</v>
          </cell>
        </row>
        <row r="2426">
          <cell r="F2426" t="str">
            <v>CUSTO HORÁRIO TOTAL - (A + B)</v>
          </cell>
          <cell r="J2426">
            <v>98.73</v>
          </cell>
        </row>
        <row r="2427">
          <cell r="F2427" t="str">
            <v>CUSTO UNITÁRIO DE EXECUÇÃO - (D)</v>
          </cell>
          <cell r="J2427">
            <v>9.8699999999999992</v>
          </cell>
        </row>
        <row r="2428">
          <cell r="C2428" t="str">
            <v>ÍTEM</v>
          </cell>
          <cell r="D2428" t="str">
            <v>M A T E R I A L</v>
          </cell>
          <cell r="E2428" t="str">
            <v>UNID</v>
          </cell>
          <cell r="F2428" t="str">
            <v>CONSUMO</v>
          </cell>
          <cell r="H2428" t="str">
            <v xml:space="preserve"> PREÇO UNITÁRIO</v>
          </cell>
          <cell r="J2428" t="str">
            <v>CUSTO UNITÁRIO</v>
          </cell>
        </row>
        <row r="2429">
          <cell r="C2429" t="str">
            <v>M346</v>
          </cell>
          <cell r="D2429" t="str">
            <v>Chapa de aço n. 16 (tratada)</v>
          </cell>
          <cell r="E2429" t="str">
            <v>m2</v>
          </cell>
          <cell r="F2429">
            <v>1</v>
          </cell>
          <cell r="H2429">
            <v>220</v>
          </cell>
          <cell r="I2429" t="e">
            <v>#N/A</v>
          </cell>
          <cell r="J2429">
            <v>220</v>
          </cell>
        </row>
        <row r="2430">
          <cell r="C2430" t="str">
            <v>M609</v>
          </cell>
          <cell r="D2430" t="str">
            <v>Tinta esmalte sintético semi-fosco</v>
          </cell>
          <cell r="E2430" t="str">
            <v>l</v>
          </cell>
          <cell r="F2430">
            <v>1.3</v>
          </cell>
          <cell r="H2430">
            <v>11.13</v>
          </cell>
          <cell r="J2430">
            <v>14.46</v>
          </cell>
        </row>
        <row r="2431">
          <cell r="C2431" t="str">
            <v>M969</v>
          </cell>
          <cell r="D2431" t="str">
            <v>Película refletiva lentes expostas</v>
          </cell>
          <cell r="E2431" t="str">
            <v>m2</v>
          </cell>
          <cell r="F2431">
            <v>0.2</v>
          </cell>
          <cell r="H2431">
            <v>150</v>
          </cell>
          <cell r="J2431">
            <v>30</v>
          </cell>
        </row>
        <row r="2432">
          <cell r="C2432" t="str">
            <v>M970</v>
          </cell>
          <cell r="D2432" t="str">
            <v>Película refletiva lentes inclusas</v>
          </cell>
          <cell r="E2432" t="str">
            <v>m2</v>
          </cell>
          <cell r="F2432">
            <v>0.2</v>
          </cell>
          <cell r="H2432">
            <v>67.209999999999994</v>
          </cell>
          <cell r="J2432">
            <v>13.44</v>
          </cell>
        </row>
        <row r="2433">
          <cell r="D2433">
            <v>0</v>
          </cell>
          <cell r="E2433">
            <v>0</v>
          </cell>
          <cell r="H2433">
            <v>0</v>
          </cell>
          <cell r="I2433">
            <v>0</v>
          </cell>
        </row>
        <row r="2434">
          <cell r="F2434" t="str">
            <v>CUSTO TOTAL DE MATERIAL - (E)</v>
          </cell>
          <cell r="J2434">
            <v>277.89999999999998</v>
          </cell>
        </row>
        <row r="2435">
          <cell r="C2435" t="str">
            <v>CODIGO</v>
          </cell>
          <cell r="D2435" t="str">
            <v>ATIVIDADES AUXILIARES</v>
          </cell>
          <cell r="E2435" t="str">
            <v>UND</v>
          </cell>
          <cell r="F2435" t="str">
            <v>QUANTIDADE</v>
          </cell>
          <cell r="H2435" t="str">
            <v>CUSTO UNITÁRIO</v>
          </cell>
          <cell r="J2435" t="str">
            <v>CUSTO UNITÁRIO</v>
          </cell>
        </row>
        <row r="2436">
          <cell r="D2436">
            <v>0</v>
          </cell>
          <cell r="E2436">
            <v>0</v>
          </cell>
          <cell r="H2436">
            <v>0</v>
          </cell>
          <cell r="J2436">
            <v>0</v>
          </cell>
        </row>
        <row r="2437">
          <cell r="D2437">
            <v>0</v>
          </cell>
          <cell r="E2437">
            <v>0</v>
          </cell>
          <cell r="H2437">
            <v>0</v>
          </cell>
          <cell r="J2437">
            <v>0</v>
          </cell>
        </row>
        <row r="2438">
          <cell r="D2438">
            <v>0</v>
          </cell>
          <cell r="E2438">
            <v>0</v>
          </cell>
          <cell r="H2438">
            <v>0</v>
          </cell>
          <cell r="J2438">
            <v>0</v>
          </cell>
        </row>
        <row r="2439">
          <cell r="D2439">
            <v>0</v>
          </cell>
          <cell r="E2439">
            <v>0</v>
          </cell>
          <cell r="H2439">
            <v>0</v>
          </cell>
          <cell r="J2439">
            <v>0</v>
          </cell>
        </row>
        <row r="2440">
          <cell r="D2440">
            <v>0</v>
          </cell>
          <cell r="H2440">
            <v>0</v>
          </cell>
          <cell r="J2440">
            <v>0</v>
          </cell>
        </row>
        <row r="2441">
          <cell r="C2441" t="str">
            <v>OBSERVAÇÕES:</v>
          </cell>
          <cell r="F2441" t="str">
            <v>CUSTO ATIVIDADES AUXILIARES - (F)</v>
          </cell>
          <cell r="J2441">
            <v>0</v>
          </cell>
        </row>
        <row r="2442">
          <cell r="F2442" t="str">
            <v>CUSTO UNITÁRIO DIRETO TOTAL</v>
          </cell>
          <cell r="J2442">
            <v>287.77</v>
          </cell>
        </row>
        <row r="2443">
          <cell r="F2443" t="str">
            <v xml:space="preserve">BONIFICAÇÃO </v>
          </cell>
          <cell r="H2443">
            <v>0</v>
          </cell>
          <cell r="J2443">
            <v>0</v>
          </cell>
        </row>
        <row r="2444">
          <cell r="F2444" t="str">
            <v>PREÇO UNITÁRIO  TOTAL</v>
          </cell>
          <cell r="J2444">
            <v>287.77</v>
          </cell>
        </row>
        <row r="2448">
          <cell r="A2448" t="str">
            <v>1 A 01 860 01</v>
          </cell>
          <cell r="C2448" t="str">
            <v>SERVIÇO:</v>
          </cell>
          <cell r="D2448" t="str">
            <v>Confecção de placa de sinalização totalmente refletiva</v>
          </cell>
          <cell r="F2448" t="str">
            <v>PRODUÇÃO DA EQUIPE - (C):</v>
          </cell>
          <cell r="J2448">
            <v>6</v>
          </cell>
          <cell r="K2448" t="str">
            <v>un</v>
          </cell>
          <cell r="M2448">
            <v>337.32</v>
          </cell>
        </row>
        <row r="2449">
          <cell r="F2449" t="str">
            <v>UNITÁRIO</v>
          </cell>
          <cell r="H2449" t="str">
            <v>C. OPERACIONAL</v>
          </cell>
        </row>
        <row r="2450">
          <cell r="C2450" t="str">
            <v>ÍTEM</v>
          </cell>
          <cell r="D2450" t="str">
            <v>E Q U I P A M E N T O</v>
          </cell>
          <cell r="E2450" t="str">
            <v>QUANT.</v>
          </cell>
          <cell r="F2450" t="str">
            <v>PROD</v>
          </cell>
          <cell r="G2450" t="str">
            <v>IMPROD</v>
          </cell>
          <cell r="H2450" t="str">
            <v>PROD</v>
          </cell>
          <cell r="I2450" t="str">
            <v>IMPROD</v>
          </cell>
          <cell r="J2450" t="str">
            <v>CUSTO HORÁRIO</v>
          </cell>
        </row>
        <row r="2451">
          <cell r="C2451" t="str">
            <v>E211</v>
          </cell>
          <cell r="D2451" t="str">
            <v>Máquina para Pintura : Shulz : MS 20 BR - compres. de ar p/ pintura c/ filtro</v>
          </cell>
          <cell r="E2451">
            <v>1</v>
          </cell>
          <cell r="F2451">
            <v>0.3</v>
          </cell>
          <cell r="G2451">
            <v>0.7</v>
          </cell>
          <cell r="H2451">
            <v>1.1200000000000001</v>
          </cell>
          <cell r="I2451">
            <v>0</v>
          </cell>
          <cell r="J2451">
            <v>0.33</v>
          </cell>
        </row>
        <row r="2452">
          <cell r="C2452" t="str">
            <v>E917</v>
          </cell>
          <cell r="D2452" t="str">
            <v xml:space="preserve">Máquina de Bancada : Franho :  -  C-6A universal de corte p/ chapa </v>
          </cell>
          <cell r="E2452">
            <v>1</v>
          </cell>
          <cell r="F2452">
            <v>0.5</v>
          </cell>
          <cell r="G2452">
            <v>0.5</v>
          </cell>
          <cell r="H2452">
            <v>19.98</v>
          </cell>
          <cell r="I2452">
            <v>15.36</v>
          </cell>
          <cell r="J2452">
            <v>17.670000000000002</v>
          </cell>
        </row>
        <row r="2453">
          <cell r="C2453" t="str">
            <v>E918</v>
          </cell>
          <cell r="D2453" t="str">
            <v xml:space="preserve"> Máquina de Bancada : Harlo : VF-8 -  prensa excêntrica </v>
          </cell>
          <cell r="E2453">
            <v>1</v>
          </cell>
          <cell r="F2453">
            <v>0.3</v>
          </cell>
          <cell r="G2453">
            <v>0.7</v>
          </cell>
          <cell r="H2453">
            <v>3.54</v>
          </cell>
          <cell r="I2453">
            <v>0</v>
          </cell>
          <cell r="J2453">
            <v>1.06</v>
          </cell>
        </row>
        <row r="2454">
          <cell r="C2454" t="str">
            <v>E919</v>
          </cell>
          <cell r="D2454" t="str">
            <v xml:space="preserve"> Máquina de Bancada : Newton : GMN 1202 -  guilhotina   8 t </v>
          </cell>
          <cell r="E2454">
            <v>1</v>
          </cell>
          <cell r="F2454">
            <v>0.2</v>
          </cell>
          <cell r="G2454">
            <v>0.8</v>
          </cell>
          <cell r="H2454">
            <v>5.45</v>
          </cell>
          <cell r="I2454">
            <v>0</v>
          </cell>
          <cell r="J2454">
            <v>1.0900000000000001</v>
          </cell>
        </row>
        <row r="2455">
          <cell r="D2455">
            <v>0</v>
          </cell>
          <cell r="G2455">
            <v>0</v>
          </cell>
          <cell r="H2455">
            <v>0</v>
          </cell>
          <cell r="I2455">
            <v>0</v>
          </cell>
          <cell r="J2455">
            <v>0</v>
          </cell>
        </row>
        <row r="2456">
          <cell r="D2456">
            <v>0</v>
          </cell>
          <cell r="G2456">
            <v>0</v>
          </cell>
          <cell r="H2456">
            <v>0</v>
          </cell>
          <cell r="I2456">
            <v>0</v>
          </cell>
          <cell r="J2456">
            <v>0</v>
          </cell>
        </row>
        <row r="2457">
          <cell r="D2457">
            <v>0</v>
          </cell>
          <cell r="G2457">
            <v>0</v>
          </cell>
          <cell r="H2457">
            <v>0</v>
          </cell>
          <cell r="I2457">
            <v>0</v>
          </cell>
          <cell r="J2457">
            <v>0</v>
          </cell>
        </row>
        <row r="2458">
          <cell r="F2458" t="str">
            <v>CUSTO HORÁRIO DO EQUIPAMENTO - (A)</v>
          </cell>
          <cell r="J2458">
            <v>20.149999999999999</v>
          </cell>
        </row>
        <row r="2459">
          <cell r="D2459" t="str">
            <v>M Ã O    D E   O B R A</v>
          </cell>
          <cell r="E2459" t="str">
            <v>QUANT.</v>
          </cell>
          <cell r="F2459" t="str">
            <v>SALÁRIO HORA</v>
          </cell>
          <cell r="J2459" t="str">
            <v>CUSTO HORÁRIO</v>
          </cell>
        </row>
        <row r="2460">
          <cell r="C2460" t="str">
            <v>T501</v>
          </cell>
          <cell r="D2460" t="str">
            <v>Encarregado de turma</v>
          </cell>
          <cell r="E2460">
            <v>0.5</v>
          </cell>
          <cell r="F2460">
            <v>21.11</v>
          </cell>
          <cell r="G2460" t="e">
            <v>#N/A</v>
          </cell>
          <cell r="H2460" t="e">
            <v>#N/A</v>
          </cell>
          <cell r="I2460" t="e">
            <v>#N/A</v>
          </cell>
          <cell r="J2460">
            <v>10.55</v>
          </cell>
        </row>
        <row r="2461">
          <cell r="C2461" t="str">
            <v>T602</v>
          </cell>
          <cell r="D2461" t="str">
            <v>Montador</v>
          </cell>
          <cell r="E2461">
            <v>2</v>
          </cell>
          <cell r="F2461">
            <v>9.44</v>
          </cell>
          <cell r="G2461" t="e">
            <v>#N/A</v>
          </cell>
          <cell r="H2461" t="e">
            <v>#N/A</v>
          </cell>
          <cell r="I2461" t="e">
            <v>#N/A</v>
          </cell>
          <cell r="J2461">
            <v>18.88</v>
          </cell>
        </row>
        <row r="2462">
          <cell r="C2462" t="str">
            <v>T607</v>
          </cell>
          <cell r="D2462" t="str">
            <v>Pintor</v>
          </cell>
          <cell r="E2462">
            <v>0.3</v>
          </cell>
          <cell r="F2462">
            <v>9.44</v>
          </cell>
          <cell r="G2462" t="e">
            <v>#N/A</v>
          </cell>
          <cell r="H2462" t="e">
            <v>#N/A</v>
          </cell>
          <cell r="I2462" t="e">
            <v>#N/A</v>
          </cell>
          <cell r="J2462">
            <v>2.83</v>
          </cell>
        </row>
        <row r="2463">
          <cell r="C2463" t="str">
            <v>T610</v>
          </cell>
          <cell r="D2463" t="str">
            <v>Serralheiro</v>
          </cell>
          <cell r="E2463">
            <v>1</v>
          </cell>
          <cell r="F2463">
            <v>9.44</v>
          </cell>
          <cell r="G2463" t="e">
            <v>#N/A</v>
          </cell>
          <cell r="H2463" t="e">
            <v>#N/A</v>
          </cell>
          <cell r="I2463" t="e">
            <v>#N/A</v>
          </cell>
          <cell r="J2463">
            <v>9.44</v>
          </cell>
        </row>
        <row r="2464">
          <cell r="C2464" t="str">
            <v>T702</v>
          </cell>
          <cell r="D2464" t="str">
            <v>Ajudante</v>
          </cell>
          <cell r="E2464">
            <v>4</v>
          </cell>
          <cell r="F2464">
            <v>6.99</v>
          </cell>
          <cell r="G2464" t="e">
            <v>#N/A</v>
          </cell>
          <cell r="H2464" t="e">
            <v>#N/A</v>
          </cell>
          <cell r="I2464" t="e">
            <v>#N/A</v>
          </cell>
          <cell r="J2464">
            <v>27.96</v>
          </cell>
        </row>
        <row r="2465">
          <cell r="F2465" t="str">
            <v>CUSTO HORÁRIO DE MÃO DE OBRA - (B)</v>
          </cell>
          <cell r="J2465">
            <v>69.66</v>
          </cell>
        </row>
        <row r="2466">
          <cell r="F2466" t="str">
            <v>FERRAMENTAS</v>
          </cell>
          <cell r="H2466">
            <v>0.2051</v>
          </cell>
          <cell r="J2466">
            <v>14.28</v>
          </cell>
        </row>
        <row r="2467">
          <cell r="F2467" t="str">
            <v>CUSTO HORÁRIO TOTAL - (A + B)</v>
          </cell>
          <cell r="J2467">
            <v>104.09</v>
          </cell>
        </row>
        <row r="2468">
          <cell r="F2468" t="str">
            <v>CUSTO UNITÁRIO DE EXECUÇÃO - (D)</v>
          </cell>
          <cell r="J2468">
            <v>17.34</v>
          </cell>
        </row>
        <row r="2469">
          <cell r="C2469" t="str">
            <v>ÍTEM</v>
          </cell>
          <cell r="D2469" t="str">
            <v>M A T E R I A L</v>
          </cell>
          <cell r="E2469" t="str">
            <v>UNID</v>
          </cell>
          <cell r="F2469" t="str">
            <v>CONSUMO</v>
          </cell>
          <cell r="H2469" t="str">
            <v xml:space="preserve"> PREÇO UNITÁRIO</v>
          </cell>
          <cell r="J2469" t="str">
            <v>CUSTO UNITÁRIO</v>
          </cell>
        </row>
        <row r="2470">
          <cell r="C2470" t="str">
            <v>M346</v>
          </cell>
          <cell r="D2470" t="str">
            <v>Chapa de aço n. 16 (tratada)</v>
          </cell>
          <cell r="E2470" t="str">
            <v>m2</v>
          </cell>
          <cell r="F2470">
            <v>1</v>
          </cell>
          <cell r="H2470">
            <v>220</v>
          </cell>
          <cell r="I2470" t="e">
            <v>#N/A</v>
          </cell>
          <cell r="J2470">
            <v>220</v>
          </cell>
        </row>
        <row r="2471">
          <cell r="C2471" t="str">
            <v>M609</v>
          </cell>
          <cell r="D2471" t="str">
            <v>Tinta esmalte sintético semi-fosco</v>
          </cell>
          <cell r="E2471" t="str">
            <v>l</v>
          </cell>
          <cell r="F2471">
            <v>0.53</v>
          </cell>
          <cell r="H2471">
            <v>11.13</v>
          </cell>
          <cell r="J2471">
            <v>5.89</v>
          </cell>
        </row>
        <row r="2472">
          <cell r="C2472" t="str">
            <v>M970</v>
          </cell>
          <cell r="D2472" t="str">
            <v>Película refletiva lentes inclusas</v>
          </cell>
          <cell r="E2472" t="str">
            <v>m2</v>
          </cell>
          <cell r="F2472">
            <v>1.4</v>
          </cell>
          <cell r="H2472">
            <v>67.209999999999994</v>
          </cell>
          <cell r="J2472">
            <v>94.09</v>
          </cell>
        </row>
        <row r="2473">
          <cell r="D2473">
            <v>0</v>
          </cell>
          <cell r="E2473">
            <v>0</v>
          </cell>
          <cell r="H2473">
            <v>0</v>
          </cell>
          <cell r="J2473">
            <v>0</v>
          </cell>
        </row>
        <row r="2474">
          <cell r="D2474">
            <v>0</v>
          </cell>
          <cell r="E2474">
            <v>0</v>
          </cell>
          <cell r="H2474">
            <v>0</v>
          </cell>
          <cell r="I2474">
            <v>0</v>
          </cell>
        </row>
        <row r="2475">
          <cell r="F2475" t="str">
            <v>CUSTO TOTAL DE MATERIAL - (E)</v>
          </cell>
          <cell r="J2475">
            <v>319.98</v>
          </cell>
        </row>
        <row r="2476">
          <cell r="C2476" t="str">
            <v>CODIGO</v>
          </cell>
          <cell r="D2476" t="str">
            <v>ATIVIDADES AUXILIARES</v>
          </cell>
          <cell r="E2476" t="str">
            <v>UND</v>
          </cell>
          <cell r="F2476" t="str">
            <v>QUANTIDADE</v>
          </cell>
          <cell r="H2476" t="str">
            <v>CUSTO UNITÁRIO</v>
          </cell>
          <cell r="J2476" t="str">
            <v>CUSTO UNITÁRIO</v>
          </cell>
        </row>
        <row r="2477">
          <cell r="D2477">
            <v>0</v>
          </cell>
          <cell r="E2477">
            <v>0</v>
          </cell>
          <cell r="H2477">
            <v>0</v>
          </cell>
          <cell r="J2477">
            <v>0</v>
          </cell>
        </row>
        <row r="2478">
          <cell r="D2478">
            <v>0</v>
          </cell>
          <cell r="E2478">
            <v>0</v>
          </cell>
          <cell r="H2478">
            <v>0</v>
          </cell>
          <cell r="J2478">
            <v>0</v>
          </cell>
        </row>
        <row r="2479">
          <cell r="D2479">
            <v>0</v>
          </cell>
          <cell r="E2479">
            <v>0</v>
          </cell>
          <cell r="H2479">
            <v>0</v>
          </cell>
          <cell r="J2479">
            <v>0</v>
          </cell>
        </row>
        <row r="2480">
          <cell r="D2480">
            <v>0</v>
          </cell>
          <cell r="E2480">
            <v>0</v>
          </cell>
          <cell r="H2480">
            <v>0</v>
          </cell>
          <cell r="J2480">
            <v>0</v>
          </cell>
        </row>
        <row r="2481">
          <cell r="D2481">
            <v>0</v>
          </cell>
          <cell r="H2481">
            <v>0</v>
          </cell>
          <cell r="J2481">
            <v>0</v>
          </cell>
        </row>
        <row r="2482">
          <cell r="C2482" t="str">
            <v>OBSERVAÇÕES:</v>
          </cell>
          <cell r="F2482" t="str">
            <v>CUSTO ATIVIDADES AUXILIARES - (F)</v>
          </cell>
          <cell r="J2482">
            <v>0</v>
          </cell>
        </row>
        <row r="2483">
          <cell r="F2483" t="str">
            <v>CUSTO UNITÁRIO DIRETO TOTAL</v>
          </cell>
          <cell r="J2483">
            <v>337.32</v>
          </cell>
        </row>
        <row r="2484">
          <cell r="F2484" t="str">
            <v xml:space="preserve">BONIFICAÇÃO </v>
          </cell>
          <cell r="H2484">
            <v>0</v>
          </cell>
          <cell r="J2484">
            <v>0</v>
          </cell>
        </row>
        <row r="2485">
          <cell r="F2485" t="str">
            <v>PREÇO UNITÁRIO  TOTAL</v>
          </cell>
          <cell r="J2485">
            <v>337.32</v>
          </cell>
        </row>
        <row r="2489">
          <cell r="A2489" t="str">
            <v>1 A 01 870 01</v>
          </cell>
          <cell r="C2489" t="str">
            <v>SERVIÇO:</v>
          </cell>
          <cell r="D2489" t="str">
            <v>Confecção de suporte e travessa p/ placa de sinal.</v>
          </cell>
          <cell r="F2489" t="str">
            <v>PRODUÇÃO DA EQUIPE - (C):</v>
          </cell>
          <cell r="J2489">
            <v>6</v>
          </cell>
          <cell r="K2489" t="str">
            <v>und</v>
          </cell>
          <cell r="M2489">
            <v>19.059999999999999</v>
          </cell>
        </row>
        <row r="2490">
          <cell r="F2490" t="str">
            <v>UNITÁRIO</v>
          </cell>
          <cell r="H2490" t="str">
            <v>C. OPERACIONAL</v>
          </cell>
        </row>
        <row r="2491">
          <cell r="C2491" t="str">
            <v>ÍTEM</v>
          </cell>
          <cell r="D2491" t="str">
            <v>E Q U I P A M E N T O</v>
          </cell>
          <cell r="E2491" t="str">
            <v>QUANT.</v>
          </cell>
          <cell r="F2491" t="str">
            <v>PROD</v>
          </cell>
          <cell r="G2491" t="str">
            <v>IMPROD</v>
          </cell>
          <cell r="H2491" t="str">
            <v>PROD</v>
          </cell>
          <cell r="I2491" t="str">
            <v>IMPROD</v>
          </cell>
          <cell r="J2491" t="str">
            <v>CUSTO HORÁRIO</v>
          </cell>
        </row>
        <row r="2492">
          <cell r="D2492">
            <v>0</v>
          </cell>
          <cell r="G2492">
            <v>0</v>
          </cell>
          <cell r="H2492">
            <v>0</v>
          </cell>
          <cell r="I2492">
            <v>0</v>
          </cell>
          <cell r="J2492">
            <v>0</v>
          </cell>
        </row>
        <row r="2493">
          <cell r="D2493">
            <v>0</v>
          </cell>
          <cell r="G2493">
            <v>0</v>
          </cell>
          <cell r="H2493">
            <v>0</v>
          </cell>
          <cell r="I2493">
            <v>0</v>
          </cell>
          <cell r="J2493">
            <v>0</v>
          </cell>
        </row>
        <row r="2494">
          <cell r="D2494">
            <v>0</v>
          </cell>
          <cell r="G2494">
            <v>0</v>
          </cell>
          <cell r="H2494">
            <v>0</v>
          </cell>
          <cell r="I2494">
            <v>0</v>
          </cell>
          <cell r="J2494">
            <v>0</v>
          </cell>
        </row>
        <row r="2495">
          <cell r="D2495">
            <v>0</v>
          </cell>
          <cell r="G2495">
            <v>0</v>
          </cell>
          <cell r="H2495">
            <v>0</v>
          </cell>
          <cell r="I2495">
            <v>0</v>
          </cell>
          <cell r="J2495">
            <v>0</v>
          </cell>
        </row>
        <row r="2496">
          <cell r="D2496">
            <v>0</v>
          </cell>
          <cell r="G2496">
            <v>0</v>
          </cell>
          <cell r="H2496">
            <v>0</v>
          </cell>
          <cell r="I2496">
            <v>0</v>
          </cell>
          <cell r="J2496">
            <v>0</v>
          </cell>
        </row>
        <row r="2497">
          <cell r="F2497" t="str">
            <v>CUSTO HORÁRIO DO EQUIPAMENTO - (A)</v>
          </cell>
          <cell r="J2497">
            <v>0</v>
          </cell>
        </row>
        <row r="2498">
          <cell r="C2498" t="str">
            <v>ÍTEM</v>
          </cell>
          <cell r="D2498" t="str">
            <v>M Ã O    D E   O B R A</v>
          </cell>
          <cell r="E2498" t="str">
            <v>QUANT.</v>
          </cell>
          <cell r="F2498" t="str">
            <v>SALÁRIO HORA</v>
          </cell>
          <cell r="J2498" t="str">
            <v>CUSTO HORÁRIO</v>
          </cell>
        </row>
        <row r="2499">
          <cell r="C2499" t="str">
            <v>T501</v>
          </cell>
          <cell r="D2499" t="str">
            <v>Encarregado de turma</v>
          </cell>
          <cell r="E2499">
            <v>0.5</v>
          </cell>
          <cell r="F2499">
            <v>21.11</v>
          </cell>
          <cell r="G2499" t="e">
            <v>#N/A</v>
          </cell>
          <cell r="H2499" t="e">
            <v>#N/A</v>
          </cell>
          <cell r="I2499" t="e">
            <v>#N/A</v>
          </cell>
          <cell r="J2499">
            <v>10.55</v>
          </cell>
        </row>
        <row r="2500">
          <cell r="C2500" t="str">
            <v>T603</v>
          </cell>
          <cell r="D2500" t="str">
            <v>Carpinteiro</v>
          </cell>
          <cell r="E2500">
            <v>1</v>
          </cell>
          <cell r="F2500">
            <v>9.44</v>
          </cell>
          <cell r="G2500" t="e">
            <v>#N/A</v>
          </cell>
          <cell r="H2500" t="e">
            <v>#N/A</v>
          </cell>
          <cell r="I2500" t="e">
            <v>#N/A</v>
          </cell>
          <cell r="J2500">
            <v>9.44</v>
          </cell>
        </row>
        <row r="2501">
          <cell r="C2501" t="str">
            <v>T607</v>
          </cell>
          <cell r="D2501" t="str">
            <v>Pintor</v>
          </cell>
          <cell r="E2501">
            <v>0.5</v>
          </cell>
          <cell r="F2501">
            <v>9.44</v>
          </cell>
          <cell r="G2501" t="e">
            <v>#N/A</v>
          </cell>
          <cell r="H2501" t="e">
            <v>#N/A</v>
          </cell>
          <cell r="I2501" t="e">
            <v>#N/A</v>
          </cell>
          <cell r="J2501">
            <v>4.72</v>
          </cell>
        </row>
        <row r="2502">
          <cell r="C2502" t="str">
            <v>T701</v>
          </cell>
          <cell r="D2502" t="str">
            <v>Servente</v>
          </cell>
          <cell r="E2502">
            <v>2</v>
          </cell>
          <cell r="F2502">
            <v>6.99</v>
          </cell>
          <cell r="G2502" t="e">
            <v>#N/A</v>
          </cell>
          <cell r="H2502" t="e">
            <v>#N/A</v>
          </cell>
          <cell r="I2502" t="e">
            <v>#N/A</v>
          </cell>
          <cell r="J2502">
            <v>13.98</v>
          </cell>
        </row>
        <row r="2503">
          <cell r="D2503">
            <v>0</v>
          </cell>
          <cell r="F2503">
            <v>0</v>
          </cell>
          <cell r="G2503">
            <v>0</v>
          </cell>
          <cell r="H2503">
            <v>0</v>
          </cell>
          <cell r="I2503">
            <v>0</v>
          </cell>
          <cell r="J2503">
            <v>0</v>
          </cell>
        </row>
        <row r="2504">
          <cell r="F2504" t="str">
            <v>CUSTO HORÁRIO DE MÃO DE OBRA - (B)</v>
          </cell>
          <cell r="J2504">
            <v>38.69</v>
          </cell>
        </row>
        <row r="2505">
          <cell r="F2505" t="str">
            <v>FERRAMENTAS</v>
          </cell>
          <cell r="H2505">
            <v>0.2051</v>
          </cell>
          <cell r="J2505">
            <v>7.93</v>
          </cell>
        </row>
        <row r="2506">
          <cell r="F2506" t="str">
            <v>CUSTO HORÁRIO TOTAL - (A + B)</v>
          </cell>
          <cell r="J2506">
            <v>46.62</v>
          </cell>
        </row>
        <row r="2507">
          <cell r="F2507" t="str">
            <v>CUSTO UNITÁRIO DE EXECUÇÃO - (D)</v>
          </cell>
          <cell r="J2507">
            <v>7.77</v>
          </cell>
        </row>
        <row r="2508">
          <cell r="C2508" t="str">
            <v>ÍTEM</v>
          </cell>
          <cell r="D2508" t="str">
            <v>M A T E R I A L</v>
          </cell>
          <cell r="E2508" t="str">
            <v>UNID</v>
          </cell>
          <cell r="F2508" t="str">
            <v>CONSUMO</v>
          </cell>
          <cell r="H2508" t="str">
            <v xml:space="preserve"> PREÇO UNITÁRIO</v>
          </cell>
          <cell r="J2508" t="str">
            <v>CUSTO UNITÁRIO</v>
          </cell>
        </row>
        <row r="2509">
          <cell r="C2509" t="str">
            <v>M406</v>
          </cell>
          <cell r="D2509" t="str">
            <v>Caibros de 7,5 cm x 7,5 cm</v>
          </cell>
          <cell r="E2509" t="str">
            <v>m</v>
          </cell>
          <cell r="F2509">
            <v>3</v>
          </cell>
          <cell r="H2509">
            <v>1.98</v>
          </cell>
          <cell r="I2509">
            <v>0</v>
          </cell>
          <cell r="J2509">
            <v>5.94</v>
          </cell>
        </row>
        <row r="2510">
          <cell r="C2510" t="str">
            <v>M412</v>
          </cell>
          <cell r="D2510" t="str">
            <v>Gastalho 10 x 2,0 cm</v>
          </cell>
          <cell r="E2510" t="str">
            <v>m</v>
          </cell>
          <cell r="F2510">
            <v>1.4</v>
          </cell>
          <cell r="H2510">
            <v>1.2</v>
          </cell>
          <cell r="I2510">
            <v>0</v>
          </cell>
          <cell r="J2510">
            <v>1.68</v>
          </cell>
        </row>
        <row r="2511">
          <cell r="C2511" t="str">
            <v>M609</v>
          </cell>
          <cell r="D2511" t="str">
            <v>Tinta esmalte sintético semi-fosco</v>
          </cell>
          <cell r="E2511" t="str">
            <v>l</v>
          </cell>
          <cell r="F2511">
            <v>0.33</v>
          </cell>
          <cell r="H2511">
            <v>11.13</v>
          </cell>
          <cell r="I2511">
            <v>0</v>
          </cell>
          <cell r="J2511">
            <v>3.67</v>
          </cell>
        </row>
        <row r="2512">
          <cell r="D2512">
            <v>0</v>
          </cell>
          <cell r="E2512">
            <v>0</v>
          </cell>
          <cell r="H2512">
            <v>0</v>
          </cell>
          <cell r="I2512">
            <v>0</v>
          </cell>
          <cell r="J2512">
            <v>0</v>
          </cell>
        </row>
        <row r="2513">
          <cell r="D2513">
            <v>0</v>
          </cell>
          <cell r="E2513">
            <v>0</v>
          </cell>
          <cell r="H2513">
            <v>0</v>
          </cell>
          <cell r="I2513">
            <v>0</v>
          </cell>
          <cell r="J2513">
            <v>0</v>
          </cell>
        </row>
        <row r="2514">
          <cell r="F2514" t="str">
            <v>CUSTO TOTAL DE MATERIAL - (E)</v>
          </cell>
          <cell r="J2514">
            <v>11.29</v>
          </cell>
        </row>
        <row r="2515">
          <cell r="C2515" t="str">
            <v>CODIGO</v>
          </cell>
          <cell r="D2515" t="str">
            <v>ATIVIDADES AUXILIARES</v>
          </cell>
          <cell r="E2515" t="str">
            <v>UND</v>
          </cell>
          <cell r="F2515" t="str">
            <v>QUANTIDADE</v>
          </cell>
          <cell r="H2515" t="str">
            <v>CUSTO UNITÁRIO</v>
          </cell>
          <cell r="J2515" t="str">
            <v>CUSTO UNITÁRIO</v>
          </cell>
        </row>
        <row r="2516">
          <cell r="D2516">
            <v>0</v>
          </cell>
          <cell r="E2516">
            <v>0</v>
          </cell>
          <cell r="H2516">
            <v>0</v>
          </cell>
          <cell r="J2516">
            <v>0</v>
          </cell>
        </row>
        <row r="2517">
          <cell r="D2517">
            <v>0</v>
          </cell>
          <cell r="E2517">
            <v>0</v>
          </cell>
          <cell r="H2517">
            <v>0</v>
          </cell>
          <cell r="J2517">
            <v>0</v>
          </cell>
        </row>
        <row r="2518">
          <cell r="D2518">
            <v>0</v>
          </cell>
          <cell r="E2518">
            <v>0</v>
          </cell>
          <cell r="H2518">
            <v>0</v>
          </cell>
          <cell r="J2518">
            <v>0</v>
          </cell>
        </row>
        <row r="2519">
          <cell r="D2519">
            <v>0</v>
          </cell>
          <cell r="E2519">
            <v>0</v>
          </cell>
          <cell r="H2519">
            <v>0</v>
          </cell>
          <cell r="J2519">
            <v>0</v>
          </cell>
        </row>
        <row r="2520">
          <cell r="D2520">
            <v>0</v>
          </cell>
          <cell r="H2520">
            <v>0</v>
          </cell>
          <cell r="J2520">
            <v>0</v>
          </cell>
        </row>
        <row r="2521">
          <cell r="C2521" t="str">
            <v>OBSERVAÇÕES:</v>
          </cell>
          <cell r="F2521" t="str">
            <v>CUSTO ATIVIDADES AUXILIARES - (F)</v>
          </cell>
          <cell r="J2521">
            <v>0</v>
          </cell>
        </row>
        <row r="2522">
          <cell r="F2522" t="str">
            <v>CUSTO UNITÁRIO DIRETO TOTAL</v>
          </cell>
          <cell r="J2522">
            <v>19.059999999999999</v>
          </cell>
        </row>
        <row r="2523">
          <cell r="F2523" t="str">
            <v xml:space="preserve">BONIFICAÇÃO </v>
          </cell>
          <cell r="H2523">
            <v>0</v>
          </cell>
          <cell r="J2523">
            <v>0</v>
          </cell>
        </row>
        <row r="2524">
          <cell r="F2524" t="str">
            <v>PREÇO UNITÁRIO  TOTAL</v>
          </cell>
          <cell r="J2524">
            <v>19.059999999999999</v>
          </cell>
        </row>
        <row r="2528">
          <cell r="A2528" t="str">
            <v>1 A 01 890 01</v>
          </cell>
          <cell r="C2528" t="str">
            <v>SERVIÇO:</v>
          </cell>
          <cell r="D2528" t="str">
            <v>Escavação manual em material de 1ª  categoria</v>
          </cell>
          <cell r="F2528" t="str">
            <v>PRODUÇÃO DA EQUIPE - (C):</v>
          </cell>
          <cell r="J2528">
            <v>1</v>
          </cell>
          <cell r="K2528" t="str">
            <v>m³</v>
          </cell>
          <cell r="M2528">
            <v>23</v>
          </cell>
        </row>
        <row r="2529">
          <cell r="F2529" t="str">
            <v>UNITÁRIO</v>
          </cell>
          <cell r="H2529" t="str">
            <v>C. OPERACIONAL</v>
          </cell>
        </row>
        <row r="2530">
          <cell r="C2530" t="str">
            <v>ÍTEM</v>
          </cell>
          <cell r="D2530" t="str">
            <v>E Q U I P A M E N T O</v>
          </cell>
          <cell r="E2530" t="str">
            <v>QUANT.</v>
          </cell>
          <cell r="F2530" t="str">
            <v>PROD</v>
          </cell>
          <cell r="G2530" t="str">
            <v>IMPROD</v>
          </cell>
          <cell r="H2530" t="str">
            <v>PROD</v>
          </cell>
          <cell r="I2530" t="str">
            <v>IMPROD</v>
          </cell>
          <cell r="J2530" t="str">
            <v>CUSTO HORÁRIO</v>
          </cell>
        </row>
        <row r="2531">
          <cell r="G2531">
            <v>0</v>
          </cell>
          <cell r="H2531">
            <v>0</v>
          </cell>
          <cell r="I2531">
            <v>0</v>
          </cell>
          <cell r="J2531">
            <v>0</v>
          </cell>
        </row>
        <row r="2532">
          <cell r="D2532">
            <v>0</v>
          </cell>
          <cell r="G2532">
            <v>0</v>
          </cell>
          <cell r="H2532">
            <v>0</v>
          </cell>
          <cell r="I2532">
            <v>0</v>
          </cell>
          <cell r="J2532">
            <v>0</v>
          </cell>
        </row>
        <row r="2533">
          <cell r="D2533">
            <v>0</v>
          </cell>
          <cell r="G2533">
            <v>0</v>
          </cell>
          <cell r="H2533">
            <v>0</v>
          </cell>
          <cell r="I2533">
            <v>0</v>
          </cell>
          <cell r="J2533">
            <v>0</v>
          </cell>
        </row>
        <row r="2534">
          <cell r="D2534">
            <v>0</v>
          </cell>
          <cell r="G2534">
            <v>0</v>
          </cell>
          <cell r="H2534">
            <v>0</v>
          </cell>
          <cell r="I2534">
            <v>0</v>
          </cell>
          <cell r="J2534">
            <v>0</v>
          </cell>
        </row>
        <row r="2535">
          <cell r="D2535">
            <v>0</v>
          </cell>
          <cell r="G2535">
            <v>0</v>
          </cell>
          <cell r="H2535">
            <v>0</v>
          </cell>
          <cell r="I2535">
            <v>0</v>
          </cell>
          <cell r="J2535">
            <v>0</v>
          </cell>
        </row>
        <row r="2536">
          <cell r="D2536">
            <v>0</v>
          </cell>
          <cell r="G2536">
            <v>0</v>
          </cell>
          <cell r="H2536">
            <v>0</v>
          </cell>
          <cell r="I2536">
            <v>0</v>
          </cell>
          <cell r="J2536">
            <v>0</v>
          </cell>
        </row>
        <row r="2537">
          <cell r="F2537" t="str">
            <v>CUSTO HORÁRIO DO EQUIPAMENTO - (A)</v>
          </cell>
          <cell r="J2537">
            <v>0</v>
          </cell>
        </row>
        <row r="2538">
          <cell r="C2538" t="str">
            <v>ÍTEM</v>
          </cell>
          <cell r="D2538" t="str">
            <v>M Ã O    D E   O B R A</v>
          </cell>
          <cell r="E2538" t="str">
            <v>QUANT.</v>
          </cell>
          <cell r="F2538" t="str">
            <v>SALÁRIO HORA</v>
          </cell>
          <cell r="J2538" t="str">
            <v>CUSTO HORÁRIO</v>
          </cell>
        </row>
        <row r="2539">
          <cell r="C2539" t="str">
            <v>T604</v>
          </cell>
          <cell r="D2539" t="str">
            <v>Pedreiro</v>
          </cell>
          <cell r="E2539">
            <v>0.1</v>
          </cell>
          <cell r="F2539">
            <v>9.44</v>
          </cell>
          <cell r="G2539" t="e">
            <v>#N/A</v>
          </cell>
          <cell r="H2539" t="e">
            <v>#N/A</v>
          </cell>
          <cell r="I2539" t="e">
            <v>#N/A</v>
          </cell>
          <cell r="J2539">
            <v>0.94</v>
          </cell>
        </row>
        <row r="2540">
          <cell r="C2540" t="str">
            <v>T701</v>
          </cell>
          <cell r="D2540" t="str">
            <v>Servente</v>
          </cell>
          <cell r="E2540">
            <v>3</v>
          </cell>
          <cell r="F2540">
            <v>6.99</v>
          </cell>
          <cell r="G2540" t="e">
            <v>#N/A</v>
          </cell>
          <cell r="H2540" t="e">
            <v>#N/A</v>
          </cell>
          <cell r="I2540" t="e">
            <v>#N/A</v>
          </cell>
          <cell r="J2540">
            <v>20.97</v>
          </cell>
        </row>
        <row r="2541">
          <cell r="D2541">
            <v>0</v>
          </cell>
          <cell r="F2541">
            <v>0</v>
          </cell>
          <cell r="G2541">
            <v>0</v>
          </cell>
          <cell r="H2541">
            <v>0</v>
          </cell>
          <cell r="I2541">
            <v>0</v>
          </cell>
          <cell r="J2541">
            <v>0</v>
          </cell>
        </row>
        <row r="2542">
          <cell r="D2542">
            <v>0</v>
          </cell>
          <cell r="F2542">
            <v>0</v>
          </cell>
          <cell r="G2542">
            <v>0</v>
          </cell>
          <cell r="H2542">
            <v>0</v>
          </cell>
          <cell r="I2542">
            <v>0</v>
          </cell>
          <cell r="J2542">
            <v>0</v>
          </cell>
        </row>
        <row r="2543">
          <cell r="D2543">
            <v>0</v>
          </cell>
          <cell r="F2543">
            <v>0</v>
          </cell>
          <cell r="G2543">
            <v>0</v>
          </cell>
          <cell r="H2543">
            <v>0</v>
          </cell>
          <cell r="I2543">
            <v>0</v>
          </cell>
          <cell r="J2543">
            <v>0</v>
          </cell>
        </row>
        <row r="2544">
          <cell r="F2544" t="str">
            <v>CUSTO HORÁRIO DE MÃO DE OBRA - (B)</v>
          </cell>
          <cell r="J2544">
            <v>21.91</v>
          </cell>
        </row>
        <row r="2545">
          <cell r="F2545" t="str">
            <v>FERRAMENTAS</v>
          </cell>
          <cell r="H2545">
            <v>0.05</v>
          </cell>
          <cell r="J2545">
            <v>1.0900000000000001</v>
          </cell>
        </row>
        <row r="2546">
          <cell r="F2546" t="str">
            <v>CUSTO HORÁRIO TOTAL - (A + B)</v>
          </cell>
          <cell r="J2546">
            <v>23</v>
          </cell>
        </row>
        <row r="2547">
          <cell r="F2547" t="str">
            <v>CUSTO UNITÁRIO DE EXECUÇÃO - (D)</v>
          </cell>
          <cell r="J2547">
            <v>23</v>
          </cell>
        </row>
        <row r="2548">
          <cell r="C2548" t="str">
            <v>ÍTEM</v>
          </cell>
          <cell r="D2548" t="str">
            <v>M A T E R I A L</v>
          </cell>
          <cell r="E2548" t="str">
            <v>UNID</v>
          </cell>
          <cell r="F2548" t="str">
            <v>CONSUMO</v>
          </cell>
          <cell r="H2548" t="str">
            <v xml:space="preserve"> PREÇO UNITÁRIO</v>
          </cell>
          <cell r="J2548" t="str">
            <v>CUSTO UNITÁRIO</v>
          </cell>
        </row>
        <row r="2549">
          <cell r="D2549">
            <v>0</v>
          </cell>
          <cell r="E2549">
            <v>0</v>
          </cell>
          <cell r="H2549">
            <v>0</v>
          </cell>
          <cell r="I2549">
            <v>0</v>
          </cell>
          <cell r="J2549">
            <v>0</v>
          </cell>
        </row>
        <row r="2550">
          <cell r="D2550">
            <v>0</v>
          </cell>
          <cell r="E2550">
            <v>0</v>
          </cell>
          <cell r="J2550">
            <v>0</v>
          </cell>
        </row>
        <row r="2551">
          <cell r="D2551">
            <v>0</v>
          </cell>
          <cell r="E2551">
            <v>0</v>
          </cell>
          <cell r="J2551">
            <v>0</v>
          </cell>
        </row>
        <row r="2552">
          <cell r="D2552">
            <v>0</v>
          </cell>
          <cell r="E2552">
            <v>0</v>
          </cell>
          <cell r="J2552">
            <v>0</v>
          </cell>
        </row>
        <row r="2553">
          <cell r="D2553">
            <v>0</v>
          </cell>
          <cell r="E2553">
            <v>0</v>
          </cell>
          <cell r="J2553">
            <v>0</v>
          </cell>
        </row>
        <row r="2554">
          <cell r="F2554" t="str">
            <v>CUSTO TOTAL DE MATERIAL - (E)</v>
          </cell>
          <cell r="J2554">
            <v>0</v>
          </cell>
        </row>
        <row r="2555">
          <cell r="C2555" t="str">
            <v>CODIGO</v>
          </cell>
          <cell r="D2555" t="str">
            <v>ATIVIDADES AUXILIARES</v>
          </cell>
          <cell r="E2555" t="str">
            <v>UND</v>
          </cell>
          <cell r="F2555" t="str">
            <v>QUANTIDADE</v>
          </cell>
          <cell r="H2555" t="str">
            <v>CUSTO UNITÁRIO</v>
          </cell>
          <cell r="J2555" t="str">
            <v>CUSTO UNITÁRIO</v>
          </cell>
        </row>
        <row r="2556">
          <cell r="D2556">
            <v>0</v>
          </cell>
          <cell r="E2556">
            <v>0</v>
          </cell>
          <cell r="H2556">
            <v>0</v>
          </cell>
          <cell r="J2556">
            <v>0</v>
          </cell>
        </row>
        <row r="2557">
          <cell r="D2557">
            <v>0</v>
          </cell>
          <cell r="E2557">
            <v>0</v>
          </cell>
          <cell r="H2557">
            <v>0</v>
          </cell>
          <cell r="J2557">
            <v>0</v>
          </cell>
        </row>
        <row r="2558">
          <cell r="D2558">
            <v>0</v>
          </cell>
          <cell r="E2558">
            <v>0</v>
          </cell>
          <cell r="H2558">
            <v>0</v>
          </cell>
          <cell r="J2558">
            <v>0</v>
          </cell>
        </row>
        <row r="2559">
          <cell r="D2559">
            <v>0</v>
          </cell>
          <cell r="E2559">
            <v>0</v>
          </cell>
          <cell r="H2559">
            <v>0</v>
          </cell>
          <cell r="J2559">
            <v>0</v>
          </cell>
        </row>
        <row r="2560">
          <cell r="D2560">
            <v>0</v>
          </cell>
          <cell r="H2560">
            <v>0</v>
          </cell>
          <cell r="J2560">
            <v>0</v>
          </cell>
        </row>
        <row r="2561">
          <cell r="C2561" t="str">
            <v>OBSERVAÇÕES:</v>
          </cell>
          <cell r="F2561" t="str">
            <v>CUSTO UNITÁRIO DE TRANSPORTE - (F)</v>
          </cell>
          <cell r="J2561">
            <v>0</v>
          </cell>
        </row>
        <row r="2562">
          <cell r="F2562" t="str">
            <v>CUSTO UNITÁRIO DIRETO TOTAL</v>
          </cell>
          <cell r="J2562">
            <v>23</v>
          </cell>
        </row>
        <row r="2563">
          <cell r="F2563" t="str">
            <v xml:space="preserve">BONIFICAÇÃO </v>
          </cell>
          <cell r="H2563">
            <v>0</v>
          </cell>
          <cell r="J2563">
            <v>0</v>
          </cell>
        </row>
        <row r="2564">
          <cell r="F2564" t="str">
            <v>PREÇO UNITÁRIO  TOTAL</v>
          </cell>
          <cell r="J2564">
            <v>23</v>
          </cell>
        </row>
        <row r="2568">
          <cell r="A2568" t="str">
            <v>1 A 01 891 01</v>
          </cell>
          <cell r="C2568" t="str">
            <v>SERVIÇO:</v>
          </cell>
          <cell r="D2568" t="str">
            <v>Escavação manual de vala em material de 1ª categoria</v>
          </cell>
          <cell r="F2568" t="str">
            <v>PRODUÇÃO DA EQUIPE - (C):</v>
          </cell>
          <cell r="J2568">
            <v>1</v>
          </cell>
          <cell r="K2568" t="str">
            <v>M³</v>
          </cell>
          <cell r="M2568">
            <v>32.01</v>
          </cell>
        </row>
        <row r="2569">
          <cell r="F2569" t="str">
            <v>UNITÁRIO</v>
          </cell>
          <cell r="H2569" t="str">
            <v>C. OPERACIONAL</v>
          </cell>
        </row>
        <row r="2570">
          <cell r="C2570" t="str">
            <v>ÍTEM</v>
          </cell>
          <cell r="D2570" t="str">
            <v>E Q U I P A M E N T O</v>
          </cell>
          <cell r="E2570" t="str">
            <v>QUANT.</v>
          </cell>
          <cell r="F2570" t="str">
            <v>PROD</v>
          </cell>
          <cell r="G2570" t="str">
            <v>IMPROD</v>
          </cell>
          <cell r="H2570" t="str">
            <v>PROD</v>
          </cell>
          <cell r="I2570" t="str">
            <v>IMPROD</v>
          </cell>
          <cell r="J2570" t="str">
            <v>CUSTO HORÁRIO</v>
          </cell>
        </row>
        <row r="2571">
          <cell r="D2571">
            <v>0</v>
          </cell>
          <cell r="G2571">
            <v>0</v>
          </cell>
          <cell r="H2571">
            <v>0</v>
          </cell>
          <cell r="I2571">
            <v>0</v>
          </cell>
          <cell r="J2571">
            <v>0</v>
          </cell>
        </row>
        <row r="2572">
          <cell r="D2572">
            <v>0</v>
          </cell>
          <cell r="G2572">
            <v>0</v>
          </cell>
          <cell r="H2572">
            <v>0</v>
          </cell>
          <cell r="I2572">
            <v>0</v>
          </cell>
          <cell r="J2572">
            <v>0</v>
          </cell>
        </row>
        <row r="2573">
          <cell r="D2573">
            <v>0</v>
          </cell>
          <cell r="G2573">
            <v>0</v>
          </cell>
          <cell r="H2573">
            <v>0</v>
          </cell>
          <cell r="I2573">
            <v>0</v>
          </cell>
          <cell r="J2573">
            <v>0</v>
          </cell>
        </row>
        <row r="2574">
          <cell r="D2574">
            <v>0</v>
          </cell>
          <cell r="G2574">
            <v>0</v>
          </cell>
          <cell r="H2574">
            <v>0</v>
          </cell>
          <cell r="I2574">
            <v>0</v>
          </cell>
          <cell r="J2574">
            <v>0</v>
          </cell>
        </row>
        <row r="2575">
          <cell r="D2575">
            <v>0</v>
          </cell>
          <cell r="G2575">
            <v>0</v>
          </cell>
          <cell r="H2575">
            <v>0</v>
          </cell>
          <cell r="I2575">
            <v>0</v>
          </cell>
          <cell r="J2575">
            <v>0</v>
          </cell>
        </row>
        <row r="2576">
          <cell r="D2576">
            <v>0</v>
          </cell>
          <cell r="G2576">
            <v>0</v>
          </cell>
          <cell r="H2576">
            <v>0</v>
          </cell>
          <cell r="I2576">
            <v>0</v>
          </cell>
          <cell r="J2576">
            <v>0</v>
          </cell>
        </row>
        <row r="2577">
          <cell r="D2577">
            <v>0</v>
          </cell>
          <cell r="G2577">
            <v>0</v>
          </cell>
          <cell r="H2577">
            <v>0</v>
          </cell>
          <cell r="I2577">
            <v>0</v>
          </cell>
          <cell r="J2577">
            <v>0</v>
          </cell>
        </row>
        <row r="2578">
          <cell r="F2578" t="str">
            <v>CUSTO HORÁRIO DO EQUIPAMENTO - (A)</v>
          </cell>
          <cell r="J2578">
            <v>0</v>
          </cell>
        </row>
        <row r="2579">
          <cell r="C2579" t="str">
            <v>ÍTEM</v>
          </cell>
          <cell r="D2579" t="str">
            <v>M Ã O    D E   O B R A</v>
          </cell>
          <cell r="E2579" t="str">
            <v>QUANT.</v>
          </cell>
          <cell r="F2579" t="str">
            <v>SALÁRIO HORA</v>
          </cell>
          <cell r="J2579" t="str">
            <v>CUSTO HORÁRIO</v>
          </cell>
        </row>
        <row r="2580">
          <cell r="C2580" t="str">
            <v>T501</v>
          </cell>
          <cell r="D2580" t="str">
            <v>Encarregado de turma</v>
          </cell>
          <cell r="E2580">
            <v>0.1</v>
          </cell>
          <cell r="F2580">
            <v>21.11</v>
          </cell>
          <cell r="G2580" t="e">
            <v>#N/A</v>
          </cell>
          <cell r="H2580" t="e">
            <v>#N/A</v>
          </cell>
          <cell r="I2580" t="e">
            <v>#N/A</v>
          </cell>
          <cell r="J2580">
            <v>2.11</v>
          </cell>
        </row>
        <row r="2581">
          <cell r="C2581" t="str">
            <v>T701</v>
          </cell>
          <cell r="D2581" t="str">
            <v>Servente</v>
          </cell>
          <cell r="E2581">
            <v>3.5</v>
          </cell>
          <cell r="F2581">
            <v>6.99</v>
          </cell>
          <cell r="G2581" t="e">
            <v>#N/A</v>
          </cell>
          <cell r="H2581" t="e">
            <v>#N/A</v>
          </cell>
          <cell r="I2581" t="e">
            <v>#N/A</v>
          </cell>
          <cell r="J2581">
            <v>24.46</v>
          </cell>
        </row>
        <row r="2582">
          <cell r="D2582">
            <v>0</v>
          </cell>
          <cell r="F2582">
            <v>0</v>
          </cell>
          <cell r="G2582">
            <v>0</v>
          </cell>
          <cell r="H2582">
            <v>0</v>
          </cell>
          <cell r="I2582">
            <v>0</v>
          </cell>
          <cell r="J2582">
            <v>0</v>
          </cell>
        </row>
        <row r="2583">
          <cell r="D2583">
            <v>0</v>
          </cell>
          <cell r="F2583">
            <v>0</v>
          </cell>
          <cell r="G2583">
            <v>0</v>
          </cell>
          <cell r="H2583">
            <v>0</v>
          </cell>
          <cell r="I2583">
            <v>0</v>
          </cell>
          <cell r="J2583">
            <v>0</v>
          </cell>
        </row>
        <row r="2584">
          <cell r="D2584">
            <v>0</v>
          </cell>
          <cell r="F2584">
            <v>0</v>
          </cell>
          <cell r="G2584">
            <v>0</v>
          </cell>
          <cell r="H2584">
            <v>0</v>
          </cell>
          <cell r="I2584">
            <v>0</v>
          </cell>
          <cell r="J2584">
            <v>0</v>
          </cell>
        </row>
        <row r="2585">
          <cell r="F2585" t="str">
            <v>CUSTO HORÁRIO DE MÃO DE OBRA - (B)</v>
          </cell>
          <cell r="J2585">
            <v>26.57</v>
          </cell>
        </row>
        <row r="2586">
          <cell r="F2586" t="str">
            <v>FERRAMENTAS</v>
          </cell>
          <cell r="H2586">
            <v>0.2051</v>
          </cell>
          <cell r="J2586">
            <v>5.44</v>
          </cell>
        </row>
        <row r="2587">
          <cell r="F2587" t="str">
            <v>CUSTO HORÁRIO TOTAL - (A + B)</v>
          </cell>
          <cell r="J2587">
            <v>32.01</v>
          </cell>
        </row>
        <row r="2588">
          <cell r="F2588" t="str">
            <v>CUSTO UNITÁRIO DE EXECUÇÃO - (D)</v>
          </cell>
          <cell r="J2588">
            <v>32.01</v>
          </cell>
        </row>
        <row r="2589">
          <cell r="C2589" t="str">
            <v>ÍTEM</v>
          </cell>
          <cell r="D2589" t="str">
            <v>M A T E R I A L</v>
          </cell>
          <cell r="E2589" t="str">
            <v>UNID</v>
          </cell>
          <cell r="F2589" t="str">
            <v>CONSUMO</v>
          </cell>
          <cell r="H2589" t="str">
            <v xml:space="preserve"> PREÇO UNITÁRIO</v>
          </cell>
          <cell r="J2589" t="str">
            <v>CUSTO UNITÁRIO</v>
          </cell>
        </row>
        <row r="2590">
          <cell r="D2590">
            <v>0</v>
          </cell>
          <cell r="E2590">
            <v>0</v>
          </cell>
          <cell r="H2590">
            <v>0</v>
          </cell>
          <cell r="I2590">
            <v>0</v>
          </cell>
        </row>
        <row r="2591">
          <cell r="D2591">
            <v>0</v>
          </cell>
          <cell r="E2591">
            <v>0</v>
          </cell>
          <cell r="J2591">
            <v>0</v>
          </cell>
        </row>
        <row r="2592">
          <cell r="D2592">
            <v>0</v>
          </cell>
          <cell r="E2592">
            <v>0</v>
          </cell>
          <cell r="J2592">
            <v>0</v>
          </cell>
        </row>
        <row r="2593">
          <cell r="D2593">
            <v>0</v>
          </cell>
          <cell r="E2593">
            <v>0</v>
          </cell>
          <cell r="J2593">
            <v>0</v>
          </cell>
        </row>
        <row r="2594">
          <cell r="D2594">
            <v>0</v>
          </cell>
          <cell r="E2594">
            <v>0</v>
          </cell>
          <cell r="J2594">
            <v>0</v>
          </cell>
        </row>
        <row r="2595">
          <cell r="F2595" t="str">
            <v>CUSTO TOTAL DE MATERIAL - (E)</v>
          </cell>
          <cell r="J2595">
            <v>0</v>
          </cell>
        </row>
        <row r="2596">
          <cell r="C2596" t="str">
            <v>CODIGO</v>
          </cell>
          <cell r="D2596" t="str">
            <v>ATIVIDADES AUXILIARES</v>
          </cell>
          <cell r="E2596" t="str">
            <v>UND</v>
          </cell>
          <cell r="F2596" t="str">
            <v>QUANTIDADE</v>
          </cell>
          <cell r="H2596" t="str">
            <v>CUSTO UNITÁRIO</v>
          </cell>
          <cell r="J2596" t="str">
            <v>CUSTO UNITÁRIO</v>
          </cell>
        </row>
        <row r="2597">
          <cell r="D2597">
            <v>0</v>
          </cell>
          <cell r="E2597">
            <v>0</v>
          </cell>
          <cell r="H2597">
            <v>0</v>
          </cell>
          <cell r="J2597">
            <v>0</v>
          </cell>
        </row>
        <row r="2598">
          <cell r="D2598">
            <v>0</v>
          </cell>
          <cell r="E2598">
            <v>0</v>
          </cell>
          <cell r="H2598">
            <v>0</v>
          </cell>
          <cell r="J2598">
            <v>0</v>
          </cell>
        </row>
        <row r="2599">
          <cell r="D2599">
            <v>0</v>
          </cell>
          <cell r="E2599">
            <v>0</v>
          </cell>
          <cell r="H2599">
            <v>0</v>
          </cell>
          <cell r="J2599">
            <v>0</v>
          </cell>
        </row>
        <row r="2600">
          <cell r="D2600">
            <v>0</v>
          </cell>
          <cell r="E2600">
            <v>0</v>
          </cell>
          <cell r="H2600">
            <v>0</v>
          </cell>
          <cell r="J2600">
            <v>0</v>
          </cell>
        </row>
        <row r="2601">
          <cell r="D2601">
            <v>0</v>
          </cell>
          <cell r="H2601">
            <v>0</v>
          </cell>
          <cell r="J2601">
            <v>0</v>
          </cell>
        </row>
        <row r="2602">
          <cell r="C2602" t="str">
            <v>OBSERVAÇÕES:</v>
          </cell>
          <cell r="F2602" t="str">
            <v>CUSTO ATIVIDADES AUXILIARES - (F)</v>
          </cell>
          <cell r="J2602">
            <v>0</v>
          </cell>
        </row>
        <row r="2603">
          <cell r="F2603" t="str">
            <v>CUSTO UNITÁRIO DIRETO TOTAL</v>
          </cell>
          <cell r="J2603">
            <v>32.01</v>
          </cell>
        </row>
        <row r="2604">
          <cell r="F2604" t="str">
            <v xml:space="preserve">BONIFICAÇÃO </v>
          </cell>
          <cell r="H2604">
            <v>0</v>
          </cell>
          <cell r="J2604">
            <v>0</v>
          </cell>
        </row>
        <row r="2605">
          <cell r="F2605" t="str">
            <v>PREÇO UNITÁRIO  TOTAL</v>
          </cell>
          <cell r="J2605">
            <v>32.01</v>
          </cell>
        </row>
        <row r="2609">
          <cell r="A2609" t="str">
            <v>1 A 01 893 01</v>
          </cell>
          <cell r="C2609" t="str">
            <v>SERVIÇO:</v>
          </cell>
          <cell r="D2609" t="str">
            <v xml:space="preserve"> Compactação manual</v>
          </cell>
          <cell r="F2609" t="str">
            <v>PRODUÇÃO DA EQUIPE - (C):</v>
          </cell>
          <cell r="J2609">
            <v>1.5</v>
          </cell>
          <cell r="K2609" t="str">
            <v>m³</v>
          </cell>
          <cell r="M2609">
            <v>11.72</v>
          </cell>
        </row>
        <row r="2610">
          <cell r="F2610" t="str">
            <v>UNITÁRIO</v>
          </cell>
          <cell r="H2610" t="str">
            <v>C. OPERACIONAL</v>
          </cell>
        </row>
        <row r="2611">
          <cell r="C2611" t="str">
            <v>ÍTEM</v>
          </cell>
          <cell r="D2611" t="str">
            <v>E Q U I P A M E N T O</v>
          </cell>
          <cell r="E2611" t="str">
            <v>QUANT.</v>
          </cell>
          <cell r="F2611" t="str">
            <v>PROD</v>
          </cell>
          <cell r="G2611" t="str">
            <v>IMPROD</v>
          </cell>
          <cell r="H2611" t="str">
            <v>PROD</v>
          </cell>
          <cell r="I2611" t="str">
            <v>IMPROD</v>
          </cell>
          <cell r="J2611" t="str">
            <v>CUSTO HORÁRIO</v>
          </cell>
        </row>
        <row r="2612">
          <cell r="C2612" t="str">
            <v>E906</v>
          </cell>
          <cell r="D2612" t="str">
            <v xml:space="preserve"> Compactador Manual : Wacker : ES600 -  soquete vibratório </v>
          </cell>
          <cell r="E2612">
            <v>1</v>
          </cell>
          <cell r="F2612">
            <v>1</v>
          </cell>
          <cell r="G2612">
            <v>0</v>
          </cell>
          <cell r="H2612">
            <v>17.59</v>
          </cell>
          <cell r="I2612">
            <v>15.36</v>
          </cell>
          <cell r="J2612">
            <v>17.59</v>
          </cell>
        </row>
        <row r="2613">
          <cell r="D2613">
            <v>0</v>
          </cell>
          <cell r="G2613">
            <v>0</v>
          </cell>
          <cell r="H2613">
            <v>0</v>
          </cell>
          <cell r="I2613">
            <v>0</v>
          </cell>
          <cell r="J2613">
            <v>0</v>
          </cell>
        </row>
        <row r="2614">
          <cell r="D2614">
            <v>0</v>
          </cell>
          <cell r="G2614">
            <v>0</v>
          </cell>
          <cell r="H2614">
            <v>0</v>
          </cell>
          <cell r="I2614">
            <v>0</v>
          </cell>
          <cell r="J2614">
            <v>0</v>
          </cell>
        </row>
        <row r="2615">
          <cell r="D2615">
            <v>0</v>
          </cell>
          <cell r="G2615">
            <v>0</v>
          </cell>
          <cell r="H2615">
            <v>0</v>
          </cell>
          <cell r="I2615">
            <v>0</v>
          </cell>
          <cell r="J2615">
            <v>0</v>
          </cell>
        </row>
        <row r="2616">
          <cell r="D2616">
            <v>0</v>
          </cell>
          <cell r="G2616">
            <v>0</v>
          </cell>
          <cell r="H2616">
            <v>0</v>
          </cell>
          <cell r="I2616">
            <v>0</v>
          </cell>
          <cell r="J2616">
            <v>0</v>
          </cell>
        </row>
        <row r="2617">
          <cell r="F2617" t="str">
            <v>CUSTO HORÁRIO DO EQUIPAMENTO - (A)</v>
          </cell>
          <cell r="J2617">
            <v>17.59</v>
          </cell>
        </row>
        <row r="2618">
          <cell r="C2618" t="str">
            <v>ÍTEM</v>
          </cell>
          <cell r="D2618" t="str">
            <v>M Ã O    D E   O B R A</v>
          </cell>
          <cell r="E2618" t="str">
            <v>QUANT.</v>
          </cell>
          <cell r="F2618" t="str">
            <v>SALÁRIO HORA</v>
          </cell>
          <cell r="J2618" t="str">
            <v>CUSTO HORÁRIO</v>
          </cell>
        </row>
        <row r="2619">
          <cell r="D2619">
            <v>0</v>
          </cell>
          <cell r="E2619">
            <v>0.21</v>
          </cell>
          <cell r="F2619">
            <v>0</v>
          </cell>
          <cell r="G2619">
            <v>0</v>
          </cell>
          <cell r="H2619">
            <v>0</v>
          </cell>
          <cell r="I2619">
            <v>0</v>
          </cell>
          <cell r="J2619">
            <v>0</v>
          </cell>
        </row>
        <row r="2620">
          <cell r="D2620">
            <v>0</v>
          </cell>
          <cell r="F2620">
            <v>0</v>
          </cell>
          <cell r="G2620">
            <v>0</v>
          </cell>
          <cell r="H2620">
            <v>0</v>
          </cell>
          <cell r="I2620">
            <v>0</v>
          </cell>
          <cell r="J2620">
            <v>0</v>
          </cell>
        </row>
        <row r="2621">
          <cell r="D2621">
            <v>0</v>
          </cell>
          <cell r="F2621">
            <v>0</v>
          </cell>
          <cell r="G2621">
            <v>0</v>
          </cell>
          <cell r="H2621">
            <v>0</v>
          </cell>
          <cell r="I2621">
            <v>0</v>
          </cell>
          <cell r="J2621">
            <v>0</v>
          </cell>
        </row>
        <row r="2622">
          <cell r="D2622">
            <v>0</v>
          </cell>
          <cell r="F2622">
            <v>0</v>
          </cell>
          <cell r="G2622">
            <v>0</v>
          </cell>
          <cell r="H2622">
            <v>0</v>
          </cell>
          <cell r="I2622">
            <v>0</v>
          </cell>
          <cell r="J2622">
            <v>0</v>
          </cell>
        </row>
        <row r="2623">
          <cell r="D2623">
            <v>0</v>
          </cell>
          <cell r="F2623">
            <v>0</v>
          </cell>
          <cell r="G2623">
            <v>0</v>
          </cell>
          <cell r="H2623">
            <v>0</v>
          </cell>
          <cell r="I2623">
            <v>0</v>
          </cell>
          <cell r="J2623">
            <v>0</v>
          </cell>
        </row>
        <row r="2624">
          <cell r="F2624" t="str">
            <v>CUSTO HORÁRIO DE MÃO DE OBRA - (B)</v>
          </cell>
          <cell r="J2624">
            <v>0</v>
          </cell>
        </row>
        <row r="2625">
          <cell r="F2625" t="str">
            <v>FERRAMENTAS</v>
          </cell>
          <cell r="H2625">
            <v>0.2051</v>
          </cell>
          <cell r="J2625">
            <v>0</v>
          </cell>
        </row>
        <row r="2626">
          <cell r="F2626" t="str">
            <v>CUSTO HORÁRIO TOTAL - (A + B)</v>
          </cell>
          <cell r="J2626">
            <v>17.59</v>
          </cell>
        </row>
        <row r="2627">
          <cell r="F2627" t="str">
            <v>CUSTO UNITÁRIO DE EXECUÇÃO - (D)</v>
          </cell>
          <cell r="J2627">
            <v>11.72</v>
          </cell>
        </row>
        <row r="2628">
          <cell r="C2628" t="str">
            <v>ÍTEM</v>
          </cell>
          <cell r="D2628" t="str">
            <v>M A T E R I A L</v>
          </cell>
          <cell r="E2628" t="str">
            <v>UNID</v>
          </cell>
          <cell r="F2628" t="str">
            <v>CONSUMO</v>
          </cell>
          <cell r="H2628" t="str">
            <v xml:space="preserve"> PREÇO UNITÁRIO</v>
          </cell>
          <cell r="J2628" t="str">
            <v>CUSTO UNITÁRIO</v>
          </cell>
        </row>
        <row r="2629">
          <cell r="D2629">
            <v>0</v>
          </cell>
          <cell r="E2629">
            <v>0</v>
          </cell>
          <cell r="F2629">
            <v>0.34499999999999997</v>
          </cell>
          <cell r="H2629">
            <v>0</v>
          </cell>
          <cell r="I2629">
            <v>0</v>
          </cell>
          <cell r="J2629">
            <v>0</v>
          </cell>
        </row>
        <row r="2630">
          <cell r="D2630">
            <v>0</v>
          </cell>
          <cell r="E2630">
            <v>0</v>
          </cell>
          <cell r="H2630">
            <v>0</v>
          </cell>
          <cell r="I2630">
            <v>0</v>
          </cell>
          <cell r="J2630">
            <v>0</v>
          </cell>
        </row>
        <row r="2631">
          <cell r="D2631">
            <v>0</v>
          </cell>
          <cell r="E2631">
            <v>0</v>
          </cell>
          <cell r="H2631">
            <v>0</v>
          </cell>
          <cell r="I2631">
            <v>0</v>
          </cell>
          <cell r="J2631">
            <v>0</v>
          </cell>
        </row>
        <row r="2632">
          <cell r="D2632">
            <v>0</v>
          </cell>
          <cell r="E2632">
            <v>0</v>
          </cell>
          <cell r="H2632">
            <v>0</v>
          </cell>
          <cell r="I2632">
            <v>0</v>
          </cell>
          <cell r="J2632">
            <v>0</v>
          </cell>
        </row>
        <row r="2633">
          <cell r="D2633">
            <v>0</v>
          </cell>
          <cell r="E2633">
            <v>0</v>
          </cell>
          <cell r="H2633">
            <v>0</v>
          </cell>
          <cell r="I2633">
            <v>0</v>
          </cell>
          <cell r="J2633">
            <v>0</v>
          </cell>
        </row>
        <row r="2634">
          <cell r="F2634" t="str">
            <v>CUSTO TOTAL DE MATERIAL - (E)</v>
          </cell>
          <cell r="J2634">
            <v>0</v>
          </cell>
        </row>
        <row r="2635">
          <cell r="C2635" t="str">
            <v>CODIGO</v>
          </cell>
          <cell r="D2635" t="str">
            <v>ATIVIDADES AUXILIARES</v>
          </cell>
          <cell r="E2635" t="str">
            <v>UND</v>
          </cell>
          <cell r="F2635" t="str">
            <v>QUANTIDADE</v>
          </cell>
          <cell r="H2635" t="str">
            <v>CUSTO UNITÁRIO</v>
          </cell>
          <cell r="J2635" t="str">
            <v>CUSTO UNITÁRIO</v>
          </cell>
        </row>
        <row r="2636">
          <cell r="D2636">
            <v>0</v>
          </cell>
          <cell r="E2636">
            <v>0</v>
          </cell>
          <cell r="H2636">
            <v>0</v>
          </cell>
          <cell r="J2636">
            <v>0</v>
          </cell>
        </row>
        <row r="2637">
          <cell r="D2637">
            <v>0</v>
          </cell>
          <cell r="E2637">
            <v>0</v>
          </cell>
          <cell r="H2637">
            <v>0</v>
          </cell>
          <cell r="J2637">
            <v>0</v>
          </cell>
        </row>
        <row r="2638">
          <cell r="D2638">
            <v>0</v>
          </cell>
          <cell r="E2638">
            <v>0</v>
          </cell>
          <cell r="H2638">
            <v>0</v>
          </cell>
          <cell r="J2638">
            <v>0</v>
          </cell>
        </row>
        <row r="2639">
          <cell r="D2639">
            <v>0</v>
          </cell>
          <cell r="E2639">
            <v>0</v>
          </cell>
          <cell r="H2639">
            <v>0</v>
          </cell>
          <cell r="J2639">
            <v>0</v>
          </cell>
        </row>
        <row r="2640">
          <cell r="D2640">
            <v>0</v>
          </cell>
          <cell r="H2640">
            <v>0</v>
          </cell>
          <cell r="J2640">
            <v>0</v>
          </cell>
        </row>
        <row r="2641">
          <cell r="C2641" t="str">
            <v>OBSERVAÇÕES:</v>
          </cell>
          <cell r="F2641" t="str">
            <v>CUSTO ATIVIDADES AUXILIARES - (F)</v>
          </cell>
          <cell r="J2641">
            <v>0</v>
          </cell>
        </row>
        <row r="2642">
          <cell r="F2642" t="str">
            <v>CUSTO UNITÁRIO DIRETO TOTAL</v>
          </cell>
          <cell r="J2642">
            <v>11.72</v>
          </cell>
        </row>
        <row r="2643">
          <cell r="F2643" t="str">
            <v xml:space="preserve">BONIFICAÇÃO </v>
          </cell>
          <cell r="H2643">
            <v>0</v>
          </cell>
          <cell r="J2643">
            <v>0</v>
          </cell>
        </row>
        <row r="2644">
          <cell r="F2644" t="str">
            <v>PREÇO UNITÁRIO  TOTAL</v>
          </cell>
          <cell r="J2644">
            <v>11.72</v>
          </cell>
        </row>
        <row r="2648">
          <cell r="A2648" t="str">
            <v>1 A 01 894 02</v>
          </cell>
          <cell r="C2648" t="str">
            <v>SERVIÇO:</v>
          </cell>
          <cell r="D2648" t="str">
            <v>Lastro de brita (Brita Comercial)</v>
          </cell>
          <cell r="F2648" t="str">
            <v>PRODUÇÃO DA EQUIPE - (C):</v>
          </cell>
          <cell r="J2648">
            <v>3</v>
          </cell>
          <cell r="K2648" t="str">
            <v>m³</v>
          </cell>
          <cell r="M2648">
            <v>94.61</v>
          </cell>
        </row>
        <row r="2649">
          <cell r="F2649" t="str">
            <v>UNITÁRIO</v>
          </cell>
          <cell r="H2649" t="str">
            <v>C. OPERACIONAL</v>
          </cell>
        </row>
        <row r="2650">
          <cell r="C2650" t="str">
            <v>ÍTEM</v>
          </cell>
          <cell r="D2650" t="str">
            <v>E Q U I P A M E N T O</v>
          </cell>
          <cell r="E2650" t="str">
            <v>QUANT.</v>
          </cell>
          <cell r="F2650" t="str">
            <v>PROD</v>
          </cell>
          <cell r="G2650" t="str">
            <v>IMPROD</v>
          </cell>
          <cell r="H2650" t="str">
            <v>PROD</v>
          </cell>
          <cell r="I2650" t="str">
            <v>IMPROD</v>
          </cell>
          <cell r="J2650" t="str">
            <v>CUSTO HORÁRIO</v>
          </cell>
        </row>
        <row r="2651">
          <cell r="C2651" t="str">
            <v>E906</v>
          </cell>
          <cell r="D2651" t="str">
            <v xml:space="preserve"> Compactador Manual : Wacker : ES600 -  soquete vibratório </v>
          </cell>
          <cell r="E2651">
            <v>1</v>
          </cell>
          <cell r="F2651">
            <v>0.24</v>
          </cell>
          <cell r="G2651">
            <v>0.76</v>
          </cell>
          <cell r="H2651">
            <v>17.59</v>
          </cell>
          <cell r="I2651">
            <v>15.36</v>
          </cell>
          <cell r="J2651">
            <v>15.89</v>
          </cell>
        </row>
        <row r="2652">
          <cell r="D2652">
            <v>0</v>
          </cell>
          <cell r="G2652">
            <v>0</v>
          </cell>
          <cell r="H2652">
            <v>0</v>
          </cell>
          <cell r="I2652">
            <v>0</v>
          </cell>
          <cell r="J2652">
            <v>0</v>
          </cell>
        </row>
        <row r="2653">
          <cell r="D2653">
            <v>0</v>
          </cell>
          <cell r="G2653">
            <v>0</v>
          </cell>
          <cell r="H2653">
            <v>0</v>
          </cell>
          <cell r="I2653">
            <v>0</v>
          </cell>
          <cell r="J2653">
            <v>0</v>
          </cell>
        </row>
        <row r="2654">
          <cell r="D2654">
            <v>0</v>
          </cell>
          <cell r="G2654">
            <v>0</v>
          </cell>
          <cell r="H2654">
            <v>0</v>
          </cell>
          <cell r="I2654">
            <v>0</v>
          </cell>
          <cell r="J2654">
            <v>0</v>
          </cell>
        </row>
        <row r="2655">
          <cell r="D2655">
            <v>0</v>
          </cell>
          <cell r="G2655">
            <v>0</v>
          </cell>
          <cell r="H2655">
            <v>0</v>
          </cell>
          <cell r="I2655">
            <v>0</v>
          </cell>
          <cell r="J2655">
            <v>0</v>
          </cell>
        </row>
        <row r="2656">
          <cell r="F2656" t="str">
            <v>CUSTO HORÁRIO DO EQUIPAMENTO - (A)</v>
          </cell>
          <cell r="J2656">
            <v>15.89</v>
          </cell>
        </row>
        <row r="2657">
          <cell r="C2657" t="str">
            <v>ÍTEM</v>
          </cell>
          <cell r="D2657">
            <v>0</v>
          </cell>
          <cell r="E2657" t="str">
            <v>QUANT.</v>
          </cell>
          <cell r="F2657" t="str">
            <v>SALÁRIO HORA</v>
          </cell>
          <cell r="J2657" t="str">
            <v>CUSTO HORÁRIO</v>
          </cell>
        </row>
        <row r="2658">
          <cell r="C2658" t="str">
            <v>T501</v>
          </cell>
          <cell r="D2658" t="str">
            <v>Encarregado de turma</v>
          </cell>
          <cell r="E2658">
            <v>0.1</v>
          </cell>
          <cell r="F2658">
            <v>21.11</v>
          </cell>
          <cell r="G2658" t="e">
            <v>#N/A</v>
          </cell>
          <cell r="H2658" t="e">
            <v>#N/A</v>
          </cell>
          <cell r="I2658" t="e">
            <v>#N/A</v>
          </cell>
          <cell r="J2658">
            <v>2.11</v>
          </cell>
        </row>
        <row r="2659">
          <cell r="C2659" t="str">
            <v>T701</v>
          </cell>
          <cell r="D2659" t="str">
            <v>Servente</v>
          </cell>
          <cell r="E2659">
            <v>0.5</v>
          </cell>
          <cell r="F2659">
            <v>6.99</v>
          </cell>
          <cell r="G2659" t="e">
            <v>#N/A</v>
          </cell>
          <cell r="H2659" t="e">
            <v>#N/A</v>
          </cell>
          <cell r="I2659" t="e">
            <v>#N/A</v>
          </cell>
          <cell r="J2659">
            <v>3.49</v>
          </cell>
        </row>
        <row r="2660">
          <cell r="D2660">
            <v>0</v>
          </cell>
          <cell r="F2660">
            <v>0</v>
          </cell>
          <cell r="G2660">
            <v>0</v>
          </cell>
          <cell r="H2660">
            <v>0</v>
          </cell>
          <cell r="I2660">
            <v>0</v>
          </cell>
          <cell r="J2660">
            <v>0</v>
          </cell>
        </row>
        <row r="2661">
          <cell r="D2661">
            <v>0</v>
          </cell>
          <cell r="F2661">
            <v>0</v>
          </cell>
          <cell r="G2661">
            <v>0</v>
          </cell>
          <cell r="H2661">
            <v>0</v>
          </cell>
          <cell r="I2661">
            <v>0</v>
          </cell>
          <cell r="J2661">
            <v>0</v>
          </cell>
        </row>
        <row r="2662">
          <cell r="D2662">
            <v>0</v>
          </cell>
          <cell r="F2662">
            <v>0</v>
          </cell>
          <cell r="G2662">
            <v>0</v>
          </cell>
          <cell r="H2662">
            <v>0</v>
          </cell>
          <cell r="I2662">
            <v>0</v>
          </cell>
          <cell r="J2662">
            <v>0</v>
          </cell>
        </row>
        <row r="2663">
          <cell r="F2663" t="str">
            <v>CUSTO HORÁRIO DE MÃO DE OBRA - (B)</v>
          </cell>
          <cell r="J2663">
            <v>5.6</v>
          </cell>
        </row>
        <row r="2664">
          <cell r="F2664" t="str">
            <v>FERRAMENTAS</v>
          </cell>
          <cell r="H2664">
            <v>0.05</v>
          </cell>
          <cell r="J2664">
            <v>0.28000000000000003</v>
          </cell>
        </row>
        <row r="2665">
          <cell r="F2665" t="str">
            <v>CUSTO HORÁRIO TOTAL - (A + B)</v>
          </cell>
          <cell r="J2665">
            <v>21.77</v>
          </cell>
        </row>
        <row r="2666">
          <cell r="F2666" t="str">
            <v>CUSTO UNITÁRIO DE EXECUÇÃO - (D)</v>
          </cell>
          <cell r="J2666">
            <v>7.25</v>
          </cell>
        </row>
        <row r="2667">
          <cell r="C2667" t="str">
            <v>ÍTEM</v>
          </cell>
          <cell r="D2667" t="str">
            <v>M A T E R I A L</v>
          </cell>
          <cell r="E2667" t="str">
            <v>UNID</v>
          </cell>
          <cell r="F2667" t="str">
            <v>CONSUMO</v>
          </cell>
          <cell r="H2667" t="str">
            <v xml:space="preserve"> PREÇO UNITÁRIO</v>
          </cell>
          <cell r="J2667" t="str">
            <v>CUSTO UNITÁRIO</v>
          </cell>
        </row>
        <row r="2668">
          <cell r="C2668">
            <v>10323</v>
          </cell>
          <cell r="D2668" t="str">
            <v>Brita Comercial DMT até 50 km</v>
          </cell>
          <cell r="E2668" t="str">
            <v>m³</v>
          </cell>
          <cell r="F2668">
            <v>1.2</v>
          </cell>
          <cell r="H2668">
            <v>72.8</v>
          </cell>
          <cell r="I2668">
            <v>0</v>
          </cell>
          <cell r="J2668">
            <v>87.36</v>
          </cell>
        </row>
        <row r="2669">
          <cell r="D2669">
            <v>0</v>
          </cell>
          <cell r="E2669">
            <v>0</v>
          </cell>
          <cell r="H2669">
            <v>0</v>
          </cell>
          <cell r="I2669">
            <v>0</v>
          </cell>
          <cell r="J2669">
            <v>0</v>
          </cell>
        </row>
        <row r="2670">
          <cell r="D2670">
            <v>0</v>
          </cell>
          <cell r="E2670">
            <v>0</v>
          </cell>
          <cell r="H2670">
            <v>0</v>
          </cell>
          <cell r="I2670">
            <v>0</v>
          </cell>
          <cell r="J2670">
            <v>0</v>
          </cell>
        </row>
        <row r="2671">
          <cell r="D2671">
            <v>0</v>
          </cell>
          <cell r="E2671">
            <v>0</v>
          </cell>
          <cell r="H2671">
            <v>0</v>
          </cell>
          <cell r="I2671">
            <v>0</v>
          </cell>
          <cell r="J2671">
            <v>0</v>
          </cell>
        </row>
        <row r="2672">
          <cell r="D2672">
            <v>0</v>
          </cell>
          <cell r="E2672">
            <v>0</v>
          </cell>
          <cell r="H2672">
            <v>0</v>
          </cell>
          <cell r="I2672">
            <v>0</v>
          </cell>
          <cell r="J2672">
            <v>0</v>
          </cell>
        </row>
        <row r="2673">
          <cell r="F2673" t="str">
            <v>CUSTO TOTAL DE MATERIAL - (E)</v>
          </cell>
          <cell r="J2673">
            <v>87.36</v>
          </cell>
        </row>
        <row r="2674">
          <cell r="C2674" t="str">
            <v>CODIGO</v>
          </cell>
          <cell r="D2674" t="str">
            <v>ATIVIDADES AUXILIARES</v>
          </cell>
          <cell r="E2674" t="str">
            <v>UND</v>
          </cell>
          <cell r="F2674" t="str">
            <v>QUANTIDADE</v>
          </cell>
          <cell r="H2674" t="str">
            <v>CUSTO UNITÁRIO</v>
          </cell>
          <cell r="J2674" t="str">
            <v>CUSTO UNITÁRIO</v>
          </cell>
        </row>
        <row r="2675">
          <cell r="D2675">
            <v>0</v>
          </cell>
          <cell r="E2675">
            <v>0</v>
          </cell>
          <cell r="H2675">
            <v>0</v>
          </cell>
          <cell r="J2675">
            <v>0</v>
          </cell>
        </row>
        <row r="2676">
          <cell r="D2676">
            <v>0</v>
          </cell>
          <cell r="E2676">
            <v>0</v>
          </cell>
          <cell r="H2676">
            <v>0</v>
          </cell>
          <cell r="J2676">
            <v>0</v>
          </cell>
        </row>
        <row r="2677">
          <cell r="D2677">
            <v>0</v>
          </cell>
          <cell r="E2677">
            <v>0</v>
          </cell>
          <cell r="H2677">
            <v>0</v>
          </cell>
          <cell r="J2677">
            <v>0</v>
          </cell>
        </row>
        <row r="2678">
          <cell r="D2678">
            <v>0</v>
          </cell>
          <cell r="E2678">
            <v>0</v>
          </cell>
          <cell r="H2678">
            <v>0</v>
          </cell>
          <cell r="J2678">
            <v>0</v>
          </cell>
        </row>
        <row r="2679">
          <cell r="D2679">
            <v>0</v>
          </cell>
          <cell r="H2679">
            <v>0</v>
          </cell>
          <cell r="J2679">
            <v>0</v>
          </cell>
        </row>
        <row r="2680">
          <cell r="C2680" t="str">
            <v>OBSERVAÇÕES:</v>
          </cell>
          <cell r="F2680" t="str">
            <v>CUSTO ATIVIDADES AUXILIARES - (F)</v>
          </cell>
          <cell r="J2680">
            <v>0</v>
          </cell>
        </row>
        <row r="2681">
          <cell r="F2681" t="str">
            <v>CUSTO UNITÁRIO DIRETO TOTAL</v>
          </cell>
          <cell r="J2681">
            <v>94.61</v>
          </cell>
        </row>
        <row r="2682">
          <cell r="F2682" t="str">
            <v xml:space="preserve">BONIFICAÇÃO </v>
          </cell>
          <cell r="H2682">
            <v>0</v>
          </cell>
          <cell r="J2682">
            <v>0</v>
          </cell>
        </row>
        <row r="2683">
          <cell r="F2683" t="str">
            <v>PREÇO UNITÁRIO  TOTAL</v>
          </cell>
          <cell r="J2683">
            <v>94.61</v>
          </cell>
        </row>
        <row r="2687">
          <cell r="A2687" t="str">
            <v>1 B 00 903 01</v>
          </cell>
          <cell r="C2687" t="str">
            <v>SERVIÇO:</v>
          </cell>
          <cell r="D2687" t="str">
            <v>Dentes para bueiros duplos Ø=1,00 m</v>
          </cell>
          <cell r="F2687" t="str">
            <v>PRODUÇÃO DA EQUIPE - (C):</v>
          </cell>
          <cell r="J2687">
            <v>1</v>
          </cell>
          <cell r="K2687" t="str">
            <v>UD</v>
          </cell>
          <cell r="M2687">
            <v>118.21</v>
          </cell>
        </row>
        <row r="2688">
          <cell r="F2688" t="str">
            <v>UNITÁRIO</v>
          </cell>
          <cell r="H2688" t="str">
            <v>C. OPERACIONAL</v>
          </cell>
        </row>
        <row r="2689">
          <cell r="C2689" t="str">
            <v>ÍTEM</v>
          </cell>
          <cell r="D2689" t="str">
            <v>E Q U I P A M E N T O</v>
          </cell>
          <cell r="E2689" t="str">
            <v>QUANT.</v>
          </cell>
          <cell r="F2689" t="str">
            <v>PROD</v>
          </cell>
          <cell r="G2689" t="str">
            <v>IMPROD</v>
          </cell>
          <cell r="H2689" t="str">
            <v>PROD</v>
          </cell>
          <cell r="I2689" t="str">
            <v>IMPROD</v>
          </cell>
          <cell r="J2689" t="str">
            <v>CUSTO HORÁRIO</v>
          </cell>
        </row>
        <row r="2690">
          <cell r="D2690">
            <v>0</v>
          </cell>
          <cell r="G2690">
            <v>0</v>
          </cell>
          <cell r="H2690">
            <v>0</v>
          </cell>
          <cell r="I2690">
            <v>0</v>
          </cell>
          <cell r="J2690">
            <v>0</v>
          </cell>
        </row>
        <row r="2691">
          <cell r="D2691">
            <v>0</v>
          </cell>
          <cell r="G2691">
            <v>0</v>
          </cell>
          <cell r="H2691">
            <v>0</v>
          </cell>
          <cell r="I2691">
            <v>0</v>
          </cell>
          <cell r="J2691">
            <v>0</v>
          </cell>
        </row>
        <row r="2692">
          <cell r="D2692">
            <v>0</v>
          </cell>
          <cell r="G2692">
            <v>0</v>
          </cell>
          <cell r="H2692">
            <v>0</v>
          </cell>
          <cell r="I2692">
            <v>0</v>
          </cell>
          <cell r="J2692">
            <v>0</v>
          </cell>
        </row>
        <row r="2693">
          <cell r="D2693">
            <v>0</v>
          </cell>
          <cell r="G2693">
            <v>0</v>
          </cell>
          <cell r="H2693">
            <v>0</v>
          </cell>
          <cell r="I2693">
            <v>0</v>
          </cell>
          <cell r="J2693">
            <v>0</v>
          </cell>
        </row>
        <row r="2694">
          <cell r="D2694">
            <v>0</v>
          </cell>
          <cell r="G2694">
            <v>0</v>
          </cell>
          <cell r="H2694">
            <v>0</v>
          </cell>
          <cell r="I2694">
            <v>0</v>
          </cell>
          <cell r="J2694">
            <v>0</v>
          </cell>
        </row>
        <row r="2695">
          <cell r="F2695" t="str">
            <v>CUSTO HORÁRIO DO EQUIPAMENTO - (A)</v>
          </cell>
          <cell r="J2695">
            <v>0</v>
          </cell>
        </row>
        <row r="2696">
          <cell r="C2696" t="str">
            <v>ÍTEM</v>
          </cell>
          <cell r="D2696" t="str">
            <v>M Ã O    D E   O B R A</v>
          </cell>
          <cell r="E2696" t="str">
            <v>QUANT.</v>
          </cell>
          <cell r="F2696" t="str">
            <v>SALÁRIO HORA</v>
          </cell>
          <cell r="J2696" t="str">
            <v>CUSTO HORÁRIO</v>
          </cell>
        </row>
        <row r="2697">
          <cell r="C2697" t="str">
            <v>T604</v>
          </cell>
          <cell r="D2697" t="str">
            <v>Pedreiro</v>
          </cell>
          <cell r="E2697">
            <v>0.4</v>
          </cell>
          <cell r="F2697">
            <v>9.44</v>
          </cell>
          <cell r="G2697" t="e">
            <v>#N/A</v>
          </cell>
          <cell r="H2697" t="e">
            <v>#N/A</v>
          </cell>
          <cell r="I2697" t="e">
            <v>#N/A</v>
          </cell>
          <cell r="J2697">
            <v>3.77</v>
          </cell>
        </row>
        <row r="2698">
          <cell r="C2698" t="str">
            <v>T701</v>
          </cell>
          <cell r="D2698" t="str">
            <v>Servente</v>
          </cell>
          <cell r="E2698">
            <v>0.8</v>
          </cell>
          <cell r="F2698">
            <v>6.99</v>
          </cell>
          <cell r="G2698" t="e">
            <v>#N/A</v>
          </cell>
          <cell r="H2698" t="e">
            <v>#N/A</v>
          </cell>
          <cell r="I2698" t="e">
            <v>#N/A</v>
          </cell>
          <cell r="J2698">
            <v>5.59</v>
          </cell>
        </row>
        <row r="2699">
          <cell r="D2699">
            <v>0</v>
          </cell>
          <cell r="F2699">
            <v>0</v>
          </cell>
          <cell r="G2699">
            <v>0</v>
          </cell>
          <cell r="H2699">
            <v>0</v>
          </cell>
          <cell r="I2699">
            <v>0</v>
          </cell>
          <cell r="J2699">
            <v>0</v>
          </cell>
        </row>
        <row r="2700">
          <cell r="D2700">
            <v>0</v>
          </cell>
          <cell r="F2700">
            <v>0</v>
          </cell>
          <cell r="G2700">
            <v>0</v>
          </cell>
          <cell r="H2700">
            <v>0</v>
          </cell>
          <cell r="I2700">
            <v>0</v>
          </cell>
          <cell r="J2700">
            <v>0</v>
          </cell>
        </row>
        <row r="2701">
          <cell r="D2701">
            <v>0</v>
          </cell>
          <cell r="F2701">
            <v>0</v>
          </cell>
          <cell r="G2701">
            <v>0</v>
          </cell>
          <cell r="H2701">
            <v>0</v>
          </cell>
          <cell r="I2701">
            <v>0</v>
          </cell>
          <cell r="J2701">
            <v>0</v>
          </cell>
        </row>
        <row r="2702">
          <cell r="F2702" t="str">
            <v>CUSTO HORÁRIO DE MÃO DE OBRA - (B)</v>
          </cell>
          <cell r="J2702">
            <v>9.36</v>
          </cell>
        </row>
        <row r="2703">
          <cell r="F2703" t="str">
            <v>FERRAMENTAS</v>
          </cell>
          <cell r="H2703">
            <v>0.05</v>
          </cell>
          <cell r="J2703">
            <v>0.46</v>
          </cell>
        </row>
        <row r="2704">
          <cell r="F2704" t="str">
            <v>CUSTO HORÁRIO TOTAL - (A + B)</v>
          </cell>
          <cell r="J2704">
            <v>9.82</v>
          </cell>
        </row>
        <row r="2705">
          <cell r="F2705" t="str">
            <v>CUSTO UNITÁRIO DE EXECUÇÃO - (D)</v>
          </cell>
          <cell r="J2705">
            <v>9.82</v>
          </cell>
        </row>
        <row r="2706">
          <cell r="C2706" t="str">
            <v>ÍTEM</v>
          </cell>
          <cell r="D2706" t="str">
            <v>M A T E R I A L</v>
          </cell>
          <cell r="E2706" t="str">
            <v>UNID</v>
          </cell>
          <cell r="F2706" t="str">
            <v>CONSUMO</v>
          </cell>
          <cell r="H2706" t="str">
            <v xml:space="preserve"> PREÇO UNITÁRIO</v>
          </cell>
          <cell r="J2706" t="str">
            <v>CUSTO UNITÁRIO</v>
          </cell>
        </row>
        <row r="2707">
          <cell r="D2707">
            <v>0</v>
          </cell>
          <cell r="E2707">
            <v>0</v>
          </cell>
          <cell r="H2707">
            <v>0</v>
          </cell>
          <cell r="I2707">
            <v>0</v>
          </cell>
          <cell r="J2707">
            <v>0</v>
          </cell>
        </row>
        <row r="2708">
          <cell r="D2708">
            <v>0</v>
          </cell>
          <cell r="E2708">
            <v>0</v>
          </cell>
          <cell r="H2708">
            <v>0</v>
          </cell>
          <cell r="I2708">
            <v>0</v>
          </cell>
          <cell r="J2708">
            <v>0</v>
          </cell>
        </row>
        <row r="2709">
          <cell r="D2709">
            <v>0</v>
          </cell>
          <cell r="E2709">
            <v>0</v>
          </cell>
          <cell r="H2709">
            <v>0</v>
          </cell>
          <cell r="I2709">
            <v>0</v>
          </cell>
          <cell r="J2709">
            <v>0</v>
          </cell>
        </row>
        <row r="2710">
          <cell r="D2710">
            <v>0</v>
          </cell>
          <cell r="E2710">
            <v>0</v>
          </cell>
          <cell r="H2710">
            <v>0</v>
          </cell>
          <cell r="I2710">
            <v>0</v>
          </cell>
          <cell r="J2710">
            <v>0</v>
          </cell>
        </row>
        <row r="2711">
          <cell r="D2711">
            <v>0</v>
          </cell>
          <cell r="E2711">
            <v>0</v>
          </cell>
          <cell r="H2711">
            <v>0</v>
          </cell>
          <cell r="I2711">
            <v>0</v>
          </cell>
          <cell r="J2711">
            <v>0</v>
          </cell>
        </row>
        <row r="2712">
          <cell r="F2712" t="str">
            <v>CUSTO TOTAL DE MATERIAL - (E)</v>
          </cell>
          <cell r="J2712">
            <v>0</v>
          </cell>
        </row>
        <row r="2713">
          <cell r="C2713" t="str">
            <v>CODIGO</v>
          </cell>
          <cell r="D2713" t="str">
            <v>ATIVIDADES AUXILIARES</v>
          </cell>
          <cell r="E2713" t="str">
            <v>UND</v>
          </cell>
          <cell r="F2713" t="str">
            <v>QUANTIDADE</v>
          </cell>
          <cell r="H2713" t="str">
            <v>CUSTO UNITÁRIO</v>
          </cell>
          <cell r="J2713" t="str">
            <v>CUSTO UNITÁRIO</v>
          </cell>
        </row>
        <row r="2714">
          <cell r="C2714" t="str">
            <v>1 A 01 512 10</v>
          </cell>
          <cell r="D2714" t="str">
            <v>Concreto ciclópico fck=12 MPa (Brita produzida e areia extraída)</v>
          </cell>
          <cell r="E2714" t="str">
            <v>m³</v>
          </cell>
          <cell r="F2714">
            <v>0.46100000000000002</v>
          </cell>
          <cell r="H2714">
            <v>197.63</v>
          </cell>
          <cell r="J2714">
            <v>91.1</v>
          </cell>
        </row>
        <row r="2715">
          <cell r="C2715" t="str">
            <v>1 A 01 580 02</v>
          </cell>
          <cell r="D2715" t="str">
            <v>Fornecimento, preparo e colocação formas aço CA 50</v>
          </cell>
          <cell r="E2715" t="str">
            <v>kg</v>
          </cell>
          <cell r="F2715">
            <v>3.024</v>
          </cell>
          <cell r="H2715">
            <v>5.72</v>
          </cell>
          <cell r="J2715">
            <v>17.29</v>
          </cell>
        </row>
        <row r="2716">
          <cell r="D2716">
            <v>0</v>
          </cell>
          <cell r="E2716">
            <v>0</v>
          </cell>
          <cell r="H2716">
            <v>0</v>
          </cell>
          <cell r="J2716">
            <v>0</v>
          </cell>
        </row>
        <row r="2717">
          <cell r="D2717">
            <v>0</v>
          </cell>
          <cell r="E2717">
            <v>0</v>
          </cell>
          <cell r="H2717">
            <v>0</v>
          </cell>
          <cell r="J2717">
            <v>0</v>
          </cell>
        </row>
        <row r="2718">
          <cell r="D2718">
            <v>0</v>
          </cell>
          <cell r="H2718">
            <v>0</v>
          </cell>
          <cell r="J2718">
            <v>0</v>
          </cell>
        </row>
        <row r="2719">
          <cell r="C2719" t="str">
            <v>OBSERVAÇÕES:</v>
          </cell>
          <cell r="F2719" t="str">
            <v>CUSTO ATIVIDADES AUXILIARES - (F)</v>
          </cell>
          <cell r="J2719">
            <v>108.39</v>
          </cell>
        </row>
        <row r="2720">
          <cell r="F2720" t="str">
            <v>CUSTO UNITÁRIO DIRETO TOTAL</v>
          </cell>
          <cell r="J2720">
            <v>118.21</v>
          </cell>
        </row>
        <row r="2721">
          <cell r="F2721" t="str">
            <v xml:space="preserve">BONIFICAÇÃO </v>
          </cell>
          <cell r="H2721">
            <v>0</v>
          </cell>
          <cell r="J2721">
            <v>0</v>
          </cell>
        </row>
        <row r="2722">
          <cell r="F2722" t="str">
            <v>PREÇO UNITÁRIO  TOTAL</v>
          </cell>
          <cell r="J2722">
            <v>118.21</v>
          </cell>
        </row>
        <row r="2726">
          <cell r="A2726" t="str">
            <v>1 B 00 907 01</v>
          </cell>
          <cell r="C2726" t="str">
            <v>SERVIÇO:</v>
          </cell>
          <cell r="D2726" t="str">
            <v>Dentes para bueiros simples Ø=0,80 m</v>
          </cell>
          <cell r="F2726" t="str">
            <v>PRODUÇÃO DA EQUIPE - (C):</v>
          </cell>
          <cell r="J2726">
            <v>1</v>
          </cell>
          <cell r="K2726" t="str">
            <v>und</v>
          </cell>
          <cell r="M2726">
            <v>49.82</v>
          </cell>
        </row>
        <row r="2727">
          <cell r="F2727" t="str">
            <v>UNITÁRIO</v>
          </cell>
          <cell r="H2727" t="str">
            <v>C. OPERACIONAL</v>
          </cell>
        </row>
        <row r="2728">
          <cell r="C2728" t="str">
            <v>ÍTEM</v>
          </cell>
          <cell r="D2728" t="str">
            <v>E Q U I P A M E N T O</v>
          </cell>
          <cell r="E2728" t="str">
            <v>QUANT.</v>
          </cell>
          <cell r="F2728" t="str">
            <v>PROD</v>
          </cell>
          <cell r="G2728" t="str">
            <v>IMPROD</v>
          </cell>
          <cell r="H2728" t="str">
            <v>PROD</v>
          </cell>
          <cell r="I2728" t="str">
            <v>IMPROD</v>
          </cell>
          <cell r="J2728" t="str">
            <v>CUSTO HORÁRIO</v>
          </cell>
        </row>
        <row r="2729">
          <cell r="D2729">
            <v>0</v>
          </cell>
          <cell r="G2729">
            <v>0</v>
          </cell>
          <cell r="H2729">
            <v>0</v>
          </cell>
          <cell r="I2729">
            <v>0</v>
          </cell>
          <cell r="J2729">
            <v>0</v>
          </cell>
        </row>
        <row r="2730">
          <cell r="D2730">
            <v>0</v>
          </cell>
          <cell r="G2730">
            <v>0</v>
          </cell>
          <cell r="H2730">
            <v>0</v>
          </cell>
          <cell r="I2730">
            <v>0</v>
          </cell>
          <cell r="J2730">
            <v>0</v>
          </cell>
        </row>
        <row r="2731">
          <cell r="D2731">
            <v>0</v>
          </cell>
          <cell r="G2731">
            <v>0</v>
          </cell>
          <cell r="H2731">
            <v>0</v>
          </cell>
          <cell r="I2731">
            <v>0</v>
          </cell>
          <cell r="J2731">
            <v>0</v>
          </cell>
        </row>
        <row r="2732">
          <cell r="D2732">
            <v>0</v>
          </cell>
          <cell r="G2732">
            <v>0</v>
          </cell>
          <cell r="H2732">
            <v>0</v>
          </cell>
          <cell r="I2732">
            <v>0</v>
          </cell>
          <cell r="J2732">
            <v>0</v>
          </cell>
        </row>
        <row r="2733">
          <cell r="D2733">
            <v>0</v>
          </cell>
          <cell r="G2733">
            <v>0</v>
          </cell>
          <cell r="H2733">
            <v>0</v>
          </cell>
          <cell r="I2733">
            <v>0</v>
          </cell>
          <cell r="J2733">
            <v>0</v>
          </cell>
        </row>
        <row r="2734">
          <cell r="D2734">
            <v>0</v>
          </cell>
          <cell r="G2734">
            <v>0</v>
          </cell>
          <cell r="H2734">
            <v>0</v>
          </cell>
          <cell r="I2734">
            <v>0</v>
          </cell>
          <cell r="J2734">
            <v>0</v>
          </cell>
        </row>
        <row r="2735">
          <cell r="D2735">
            <v>0</v>
          </cell>
          <cell r="G2735">
            <v>0</v>
          </cell>
          <cell r="H2735">
            <v>0</v>
          </cell>
          <cell r="I2735">
            <v>0</v>
          </cell>
          <cell r="J2735">
            <v>0</v>
          </cell>
        </row>
        <row r="2736">
          <cell r="F2736" t="str">
            <v>CUSTO HORÁRIO DO EQUIPAMENTO - (A)</v>
          </cell>
          <cell r="J2736">
            <v>0</v>
          </cell>
        </row>
        <row r="2737">
          <cell r="C2737" t="str">
            <v>ÍTEM</v>
          </cell>
          <cell r="D2737" t="str">
            <v>M Ã O    D E   O B R A</v>
          </cell>
          <cell r="E2737" t="str">
            <v>QUANT.</v>
          </cell>
          <cell r="F2737" t="str">
            <v>SALÁRIO HORA</v>
          </cell>
          <cell r="J2737" t="str">
            <v>CUSTO HORÁRIO</v>
          </cell>
        </row>
        <row r="2738">
          <cell r="C2738" t="str">
            <v>T604</v>
          </cell>
          <cell r="D2738" t="str">
            <v>Pedreiro</v>
          </cell>
          <cell r="E2738">
            <v>0.16</v>
          </cell>
          <cell r="F2738">
            <v>9.44</v>
          </cell>
          <cell r="G2738" t="e">
            <v>#N/A</v>
          </cell>
          <cell r="H2738" t="e">
            <v>#N/A</v>
          </cell>
          <cell r="I2738" t="e">
            <v>#N/A</v>
          </cell>
          <cell r="J2738">
            <v>1.51</v>
          </cell>
        </row>
        <row r="2739">
          <cell r="C2739" t="str">
            <v>T701</v>
          </cell>
          <cell r="D2739" t="str">
            <v>Servente</v>
          </cell>
          <cell r="E2739">
            <v>0.3</v>
          </cell>
          <cell r="F2739">
            <v>6.99</v>
          </cell>
          <cell r="G2739" t="e">
            <v>#N/A</v>
          </cell>
          <cell r="H2739" t="e">
            <v>#N/A</v>
          </cell>
          <cell r="I2739" t="e">
            <v>#N/A</v>
          </cell>
          <cell r="J2739">
            <v>2.09</v>
          </cell>
        </row>
        <row r="2740">
          <cell r="D2740">
            <v>0</v>
          </cell>
          <cell r="F2740">
            <v>0</v>
          </cell>
          <cell r="G2740">
            <v>0</v>
          </cell>
          <cell r="H2740">
            <v>0</v>
          </cell>
          <cell r="I2740">
            <v>0</v>
          </cell>
          <cell r="J2740">
            <v>0</v>
          </cell>
        </row>
        <row r="2741">
          <cell r="D2741">
            <v>0</v>
          </cell>
          <cell r="F2741">
            <v>0</v>
          </cell>
          <cell r="G2741">
            <v>0</v>
          </cell>
          <cell r="H2741">
            <v>0</v>
          </cell>
          <cell r="I2741">
            <v>0</v>
          </cell>
          <cell r="J2741">
            <v>0</v>
          </cell>
        </row>
        <row r="2742">
          <cell r="D2742">
            <v>0</v>
          </cell>
          <cell r="F2742">
            <v>0</v>
          </cell>
          <cell r="G2742">
            <v>0</v>
          </cell>
          <cell r="H2742">
            <v>0</v>
          </cell>
          <cell r="I2742">
            <v>0</v>
          </cell>
          <cell r="J2742">
            <v>0</v>
          </cell>
        </row>
        <row r="2743">
          <cell r="F2743" t="str">
            <v>CUSTO HORÁRIO DE MÃO DE OBRA - (B)</v>
          </cell>
          <cell r="J2743">
            <v>3.6</v>
          </cell>
        </row>
        <row r="2744">
          <cell r="F2744" t="str">
            <v>FERRAMENTAS</v>
          </cell>
          <cell r="H2744">
            <v>0.2051</v>
          </cell>
          <cell r="J2744">
            <v>0.73</v>
          </cell>
        </row>
        <row r="2745">
          <cell r="F2745" t="str">
            <v>CUSTO HORÁRIO TOTAL - (A + B)</v>
          </cell>
          <cell r="J2745">
            <v>4.33</v>
          </cell>
        </row>
        <row r="2746">
          <cell r="F2746" t="str">
            <v>CUSTO UNITÁRIO DE EXECUÇÃO - (D)</v>
          </cell>
          <cell r="J2746">
            <v>4.33</v>
          </cell>
        </row>
        <row r="2747">
          <cell r="C2747" t="str">
            <v>ÍTEM</v>
          </cell>
          <cell r="D2747" t="str">
            <v>M A T E R I A L</v>
          </cell>
          <cell r="E2747" t="str">
            <v>UNID</v>
          </cell>
          <cell r="F2747" t="str">
            <v>CONSUMO</v>
          </cell>
          <cell r="H2747" t="str">
            <v xml:space="preserve"> PREÇO UNITÁRIO</v>
          </cell>
          <cell r="J2747" t="str">
            <v>CUSTO UNITÁRIO</v>
          </cell>
        </row>
        <row r="2748">
          <cell r="D2748">
            <v>0</v>
          </cell>
          <cell r="E2748">
            <v>0</v>
          </cell>
          <cell r="H2748">
            <v>0</v>
          </cell>
          <cell r="I2748">
            <v>0</v>
          </cell>
        </row>
        <row r="2749">
          <cell r="D2749">
            <v>0</v>
          </cell>
          <cell r="E2749">
            <v>0</v>
          </cell>
          <cell r="J2749">
            <v>0</v>
          </cell>
        </row>
        <row r="2750">
          <cell r="D2750">
            <v>0</v>
          </cell>
          <cell r="E2750">
            <v>0</v>
          </cell>
          <cell r="J2750">
            <v>0</v>
          </cell>
        </row>
        <row r="2751">
          <cell r="D2751">
            <v>0</v>
          </cell>
          <cell r="E2751">
            <v>0</v>
          </cell>
          <cell r="J2751">
            <v>0</v>
          </cell>
        </row>
        <row r="2752">
          <cell r="D2752">
            <v>0</v>
          </cell>
          <cell r="E2752">
            <v>0</v>
          </cell>
          <cell r="J2752">
            <v>0</v>
          </cell>
        </row>
        <row r="2753">
          <cell r="F2753" t="str">
            <v>CUSTO TOTAL DE MATERIAL - (E)</v>
          </cell>
          <cell r="J2753">
            <v>0</v>
          </cell>
        </row>
        <row r="2754">
          <cell r="C2754" t="str">
            <v>CODIGO</v>
          </cell>
          <cell r="D2754" t="str">
            <v>ATIVIDADES AUXILIARES</v>
          </cell>
          <cell r="E2754" t="str">
            <v>UND</v>
          </cell>
          <cell r="F2754" t="str">
            <v>QUANTIDADE</v>
          </cell>
          <cell r="H2754" t="str">
            <v>CUSTO UNITÁRIO</v>
          </cell>
          <cell r="J2754" t="str">
            <v>CUSTO UNITÁRIO</v>
          </cell>
        </row>
        <row r="2755">
          <cell r="C2755" t="str">
            <v>1 A 01 512 10</v>
          </cell>
          <cell r="D2755" t="str">
            <v>Concreto ciclópico fck=12 MPa (Brita produzida e areia extraída)</v>
          </cell>
          <cell r="E2755" t="str">
            <v>m³</v>
          </cell>
          <cell r="F2755">
            <v>0.19</v>
          </cell>
          <cell r="H2755">
            <v>197.63</v>
          </cell>
          <cell r="J2755">
            <v>37.54</v>
          </cell>
        </row>
        <row r="2756">
          <cell r="C2756" t="str">
            <v>1 A 01 580 02</v>
          </cell>
          <cell r="D2756" t="str">
            <v>Fornecimento, preparo e colocação formas aço CA 50</v>
          </cell>
          <cell r="E2756" t="str">
            <v>kg</v>
          </cell>
          <cell r="F2756">
            <v>1.39</v>
          </cell>
          <cell r="H2756">
            <v>5.72</v>
          </cell>
          <cell r="J2756">
            <v>7.95</v>
          </cell>
        </row>
        <row r="2757">
          <cell r="D2757">
            <v>0</v>
          </cell>
          <cell r="E2757">
            <v>0</v>
          </cell>
          <cell r="H2757">
            <v>0</v>
          </cell>
          <cell r="J2757">
            <v>0</v>
          </cell>
        </row>
        <row r="2758">
          <cell r="D2758">
            <v>0</v>
          </cell>
          <cell r="E2758">
            <v>0</v>
          </cell>
          <cell r="H2758">
            <v>0</v>
          </cell>
          <cell r="J2758">
            <v>0</v>
          </cell>
        </row>
        <row r="2759">
          <cell r="D2759">
            <v>0</v>
          </cell>
          <cell r="H2759">
            <v>0</v>
          </cell>
          <cell r="J2759">
            <v>0</v>
          </cell>
        </row>
        <row r="2760">
          <cell r="C2760" t="str">
            <v>OBSERVAÇÕES:</v>
          </cell>
          <cell r="F2760" t="str">
            <v>CUSTO ATIVIDADES AUXILIARES - (F)</v>
          </cell>
          <cell r="J2760">
            <v>45.49</v>
          </cell>
        </row>
        <row r="2761">
          <cell r="F2761" t="str">
            <v>CUSTO UNITÁRIO DIRETO TOTAL</v>
          </cell>
          <cell r="J2761">
            <v>49.82</v>
          </cell>
        </row>
        <row r="2762">
          <cell r="F2762" t="str">
            <v xml:space="preserve">BONIFICAÇÃO </v>
          </cell>
          <cell r="H2762">
            <v>0</v>
          </cell>
          <cell r="J2762">
            <v>0</v>
          </cell>
        </row>
        <row r="2763">
          <cell r="F2763" t="str">
            <v>PREÇO UNITÁRIO  TOTAL</v>
          </cell>
          <cell r="J2763">
            <v>49.82</v>
          </cell>
        </row>
        <row r="2767">
          <cell r="A2767" t="str">
            <v>1 B 00 908 51</v>
          </cell>
          <cell r="C2767" t="str">
            <v>SERVIÇO:</v>
          </cell>
          <cell r="D2767" t="str">
            <v>Dentes para bueiros simples Ø=1,00 m AC/BC</v>
          </cell>
          <cell r="F2767" t="str">
            <v>PRODUÇÃO DA EQUIPE - (C):</v>
          </cell>
          <cell r="J2767">
            <v>1</v>
          </cell>
          <cell r="K2767" t="str">
            <v>UD</v>
          </cell>
          <cell r="M2767" t="e">
            <v>#N/A</v>
          </cell>
        </row>
        <row r="2768">
          <cell r="F2768" t="str">
            <v>UNITÁRIO</v>
          </cell>
          <cell r="H2768" t="str">
            <v>C. OPERACIONAL</v>
          </cell>
        </row>
        <row r="2769">
          <cell r="C2769" t="str">
            <v>ÍTEM</v>
          </cell>
          <cell r="D2769" t="str">
            <v>E Q U I P A M E N T O</v>
          </cell>
          <cell r="E2769" t="str">
            <v>QUANT.</v>
          </cell>
          <cell r="F2769" t="str">
            <v>PROD</v>
          </cell>
          <cell r="G2769" t="str">
            <v>IMPROD</v>
          </cell>
          <cell r="H2769" t="str">
            <v>PROD</v>
          </cell>
          <cell r="I2769" t="str">
            <v>IMPROD</v>
          </cell>
          <cell r="J2769" t="str">
            <v>CUSTO HORÁRIO</v>
          </cell>
        </row>
        <row r="2770">
          <cell r="D2770">
            <v>0</v>
          </cell>
          <cell r="G2770">
            <v>0</v>
          </cell>
          <cell r="H2770">
            <v>0</v>
          </cell>
          <cell r="I2770">
            <v>0</v>
          </cell>
          <cell r="J2770">
            <v>0</v>
          </cell>
        </row>
        <row r="2771">
          <cell r="D2771">
            <v>0</v>
          </cell>
          <cell r="G2771">
            <v>0</v>
          </cell>
          <cell r="H2771">
            <v>0</v>
          </cell>
          <cell r="I2771">
            <v>0</v>
          </cell>
          <cell r="J2771">
            <v>0</v>
          </cell>
        </row>
        <row r="2772">
          <cell r="D2772">
            <v>0</v>
          </cell>
          <cell r="G2772">
            <v>0</v>
          </cell>
          <cell r="H2772">
            <v>0</v>
          </cell>
          <cell r="I2772">
            <v>0</v>
          </cell>
          <cell r="J2772">
            <v>0</v>
          </cell>
        </row>
        <row r="2773">
          <cell r="D2773">
            <v>0</v>
          </cell>
          <cell r="G2773">
            <v>0</v>
          </cell>
          <cell r="H2773">
            <v>0</v>
          </cell>
          <cell r="I2773">
            <v>0</v>
          </cell>
          <cell r="J2773">
            <v>0</v>
          </cell>
        </row>
        <row r="2774">
          <cell r="D2774">
            <v>0</v>
          </cell>
          <cell r="G2774">
            <v>0</v>
          </cell>
          <cell r="H2774">
            <v>0</v>
          </cell>
          <cell r="I2774">
            <v>0</v>
          </cell>
          <cell r="J2774">
            <v>0</v>
          </cell>
        </row>
        <row r="2775">
          <cell r="F2775" t="str">
            <v>CUSTO HORÁRIO DO EQUIPAMENTO - (A)</v>
          </cell>
          <cell r="J2775">
            <v>0</v>
          </cell>
        </row>
        <row r="2776">
          <cell r="C2776" t="str">
            <v>ÍTEM</v>
          </cell>
          <cell r="D2776" t="str">
            <v>M Ã O    D E   O B R A</v>
          </cell>
          <cell r="E2776" t="str">
            <v>QUANT.</v>
          </cell>
          <cell r="F2776" t="str">
            <v>SALÁRIO HORA</v>
          </cell>
          <cell r="J2776" t="str">
            <v>CUSTO HORÁRIO</v>
          </cell>
        </row>
        <row r="2777">
          <cell r="C2777" t="str">
            <v>T604</v>
          </cell>
          <cell r="D2777" t="str">
            <v>Pedreiro</v>
          </cell>
          <cell r="E2777">
            <v>0.2</v>
          </cell>
          <cell r="F2777">
            <v>9.44</v>
          </cell>
          <cell r="G2777" t="e">
            <v>#N/A</v>
          </cell>
          <cell r="H2777" t="e">
            <v>#N/A</v>
          </cell>
          <cell r="I2777" t="e">
            <v>#N/A</v>
          </cell>
          <cell r="J2777">
            <v>1.88</v>
          </cell>
        </row>
        <row r="2778">
          <cell r="C2778" t="str">
            <v>T701</v>
          </cell>
          <cell r="D2778" t="str">
            <v>Servente</v>
          </cell>
          <cell r="E2778">
            <v>0.4</v>
          </cell>
          <cell r="F2778">
            <v>6.99</v>
          </cell>
          <cell r="G2778" t="e">
            <v>#N/A</v>
          </cell>
          <cell r="H2778" t="e">
            <v>#N/A</v>
          </cell>
          <cell r="I2778" t="e">
            <v>#N/A</v>
          </cell>
          <cell r="J2778">
            <v>2.79</v>
          </cell>
        </row>
        <row r="2779">
          <cell r="D2779">
            <v>0</v>
          </cell>
          <cell r="F2779">
            <v>0</v>
          </cell>
          <cell r="G2779">
            <v>0</v>
          </cell>
          <cell r="H2779">
            <v>0</v>
          </cell>
          <cell r="I2779">
            <v>0</v>
          </cell>
          <cell r="J2779">
            <v>0</v>
          </cell>
        </row>
        <row r="2780">
          <cell r="D2780">
            <v>0</v>
          </cell>
          <cell r="F2780">
            <v>0</v>
          </cell>
          <cell r="G2780">
            <v>0</v>
          </cell>
          <cell r="H2780">
            <v>0</v>
          </cell>
          <cell r="I2780">
            <v>0</v>
          </cell>
          <cell r="J2780">
            <v>0</v>
          </cell>
        </row>
        <row r="2781">
          <cell r="D2781">
            <v>0</v>
          </cell>
          <cell r="F2781">
            <v>0</v>
          </cell>
          <cell r="G2781">
            <v>0</v>
          </cell>
          <cell r="H2781">
            <v>0</v>
          </cell>
          <cell r="I2781">
            <v>0</v>
          </cell>
          <cell r="J2781">
            <v>0</v>
          </cell>
        </row>
        <row r="2782">
          <cell r="F2782" t="str">
            <v>CUSTO HORÁRIO DE MÃO DE OBRA - (B)</v>
          </cell>
          <cell r="J2782">
            <v>4.67</v>
          </cell>
        </row>
        <row r="2783">
          <cell r="F2783" t="str">
            <v>FERRAMENTAS</v>
          </cell>
          <cell r="H2783">
            <v>0.05</v>
          </cell>
          <cell r="J2783">
            <v>0.23</v>
          </cell>
        </row>
        <row r="2784">
          <cell r="F2784" t="str">
            <v>CUSTO HORÁRIO TOTAL - (A + B)</v>
          </cell>
          <cell r="J2784">
            <v>4.9000000000000004</v>
          </cell>
        </row>
        <row r="2785">
          <cell r="F2785" t="str">
            <v>CUSTO UNITÁRIO DE EXECUÇÃO - (D)</v>
          </cell>
          <cell r="J2785">
            <v>4.9000000000000004</v>
          </cell>
        </row>
        <row r="2786">
          <cell r="C2786" t="str">
            <v>ÍTEM</v>
          </cell>
          <cell r="D2786" t="str">
            <v>M A T E R I A L</v>
          </cell>
          <cell r="E2786" t="str">
            <v>UNID</v>
          </cell>
          <cell r="F2786" t="str">
            <v>CONSUMO</v>
          </cell>
          <cell r="H2786" t="str">
            <v xml:space="preserve"> PREÇO UNITÁRIO</v>
          </cell>
          <cell r="J2786" t="str">
            <v>CUSTO UNITÁRIO</v>
          </cell>
        </row>
        <row r="2787">
          <cell r="D2787">
            <v>0</v>
          </cell>
          <cell r="E2787">
            <v>0</v>
          </cell>
          <cell r="H2787">
            <v>0</v>
          </cell>
          <cell r="I2787">
            <v>0</v>
          </cell>
          <cell r="J2787">
            <v>0</v>
          </cell>
        </row>
        <row r="2788">
          <cell r="D2788">
            <v>0</v>
          </cell>
          <cell r="E2788">
            <v>0</v>
          </cell>
          <cell r="H2788">
            <v>0</v>
          </cell>
          <cell r="I2788">
            <v>0</v>
          </cell>
          <cell r="J2788">
            <v>0</v>
          </cell>
        </row>
        <row r="2789">
          <cell r="D2789">
            <v>0</v>
          </cell>
          <cell r="E2789">
            <v>0</v>
          </cell>
          <cell r="H2789">
            <v>0</v>
          </cell>
          <cell r="I2789">
            <v>0</v>
          </cell>
          <cell r="J2789">
            <v>0</v>
          </cell>
        </row>
        <row r="2790">
          <cell r="D2790">
            <v>0</v>
          </cell>
          <cell r="E2790">
            <v>0</v>
          </cell>
          <cell r="H2790">
            <v>0</v>
          </cell>
          <cell r="I2790">
            <v>0</v>
          </cell>
          <cell r="J2790">
            <v>0</v>
          </cell>
        </row>
        <row r="2791">
          <cell r="D2791">
            <v>0</v>
          </cell>
          <cell r="E2791">
            <v>0</v>
          </cell>
          <cell r="H2791">
            <v>0</v>
          </cell>
          <cell r="I2791">
            <v>0</v>
          </cell>
          <cell r="J2791">
            <v>0</v>
          </cell>
        </row>
        <row r="2792">
          <cell r="F2792" t="str">
            <v>CUSTO TOTAL DE MATERIAL - (E)</v>
          </cell>
          <cell r="J2792">
            <v>0</v>
          </cell>
        </row>
        <row r="2793">
          <cell r="C2793" t="str">
            <v>CODIGO</v>
          </cell>
          <cell r="D2793" t="str">
            <v>ATIVIDADES AUXILIARES</v>
          </cell>
          <cell r="E2793" t="str">
            <v>UND</v>
          </cell>
          <cell r="F2793" t="str">
            <v>QUANTIDADE</v>
          </cell>
          <cell r="H2793" t="str">
            <v>CUSTO UNITÁRIO</v>
          </cell>
          <cell r="J2793" t="str">
            <v>CUSTO UNITÁRIO</v>
          </cell>
        </row>
        <row r="2794">
          <cell r="C2794" t="str">
            <v>1 A 01 580 02</v>
          </cell>
          <cell r="D2794" t="str">
            <v>Fornecimento, preparo e colocação formas aço CA 50</v>
          </cell>
          <cell r="E2794" t="str">
            <v>kg</v>
          </cell>
          <cell r="F2794">
            <v>1.512</v>
          </cell>
          <cell r="H2794">
            <v>5.72</v>
          </cell>
          <cell r="J2794">
            <v>8.64</v>
          </cell>
        </row>
        <row r="2795">
          <cell r="C2795" t="str">
            <v>1 A 01 512 60</v>
          </cell>
          <cell r="D2795" t="str">
            <v>Concreto ciclópico fck=12 MPa AC/BC/PC</v>
          </cell>
          <cell r="E2795" t="str">
            <v>m³</v>
          </cell>
          <cell r="F2795">
            <v>0.23</v>
          </cell>
          <cell r="H2795" t="e">
            <v>#N/A</v>
          </cell>
          <cell r="J2795" t="e">
            <v>#N/A</v>
          </cell>
        </row>
        <row r="2796">
          <cell r="D2796">
            <v>0</v>
          </cell>
          <cell r="E2796">
            <v>0</v>
          </cell>
          <cell r="H2796">
            <v>0</v>
          </cell>
          <cell r="J2796">
            <v>0</v>
          </cell>
        </row>
        <row r="2797">
          <cell r="D2797">
            <v>0</v>
          </cell>
          <cell r="E2797">
            <v>0</v>
          </cell>
          <cell r="H2797">
            <v>0</v>
          </cell>
          <cell r="J2797">
            <v>0</v>
          </cell>
        </row>
        <row r="2798">
          <cell r="D2798">
            <v>0</v>
          </cell>
          <cell r="H2798">
            <v>0</v>
          </cell>
          <cell r="J2798">
            <v>0</v>
          </cell>
        </row>
        <row r="2799">
          <cell r="C2799" t="str">
            <v>OBSERVAÇÕES:</v>
          </cell>
          <cell r="F2799" t="str">
            <v>CUSTO ATIVIDADES AUXILIARES - (F)</v>
          </cell>
          <cell r="J2799" t="e">
            <v>#N/A</v>
          </cell>
        </row>
        <row r="2800">
          <cell r="F2800" t="str">
            <v>CUSTO UNITÁRIO DIRETO TOTAL</v>
          </cell>
          <cell r="J2800" t="e">
            <v>#N/A</v>
          </cell>
        </row>
        <row r="2801">
          <cell r="F2801" t="str">
            <v xml:space="preserve">BONIFICAÇÃO </v>
          </cell>
          <cell r="H2801">
            <v>0</v>
          </cell>
          <cell r="J2801" t="e">
            <v>#N/A</v>
          </cell>
        </row>
        <row r="2802">
          <cell r="F2802" t="str">
            <v>PREÇO UNITÁRIO  TOTAL</v>
          </cell>
          <cell r="J2802" t="e">
            <v>#N/A</v>
          </cell>
        </row>
        <row r="2806">
          <cell r="A2806" t="str">
            <v>1 B 00 999 06</v>
          </cell>
          <cell r="C2806" t="str">
            <v>SERVIÇO:</v>
          </cell>
          <cell r="D2806" t="str">
            <v>Solo local, selo de argila apiloado</v>
          </cell>
          <cell r="F2806" t="str">
            <v>PRODUÇÃO DA EQUIPE - (C):</v>
          </cell>
          <cell r="J2806">
            <v>1.5</v>
          </cell>
          <cell r="K2806" t="str">
            <v>m³</v>
          </cell>
          <cell r="M2806">
            <v>22.31</v>
          </cell>
        </row>
        <row r="2807">
          <cell r="F2807" t="str">
            <v>UNITÁRIO</v>
          </cell>
          <cell r="H2807" t="str">
            <v>C. OPERACIONAL</v>
          </cell>
        </row>
        <row r="2808">
          <cell r="C2808" t="str">
            <v>ÍTEM</v>
          </cell>
          <cell r="D2808" t="str">
            <v>E Q U I P A M E N T O</v>
          </cell>
          <cell r="E2808" t="str">
            <v>QUANT.</v>
          </cell>
          <cell r="F2808" t="str">
            <v>PROD</v>
          </cell>
          <cell r="G2808" t="str">
            <v>IMPROD</v>
          </cell>
          <cell r="H2808" t="str">
            <v>PROD</v>
          </cell>
          <cell r="I2808" t="str">
            <v>IMPROD</v>
          </cell>
          <cell r="J2808" t="str">
            <v>CUSTO HORÁRIO</v>
          </cell>
        </row>
        <row r="2809">
          <cell r="D2809">
            <v>0</v>
          </cell>
          <cell r="G2809">
            <v>0</v>
          </cell>
          <cell r="H2809">
            <v>0</v>
          </cell>
          <cell r="I2809">
            <v>0</v>
          </cell>
          <cell r="J2809">
            <v>0</v>
          </cell>
        </row>
        <row r="2810">
          <cell r="D2810">
            <v>0</v>
          </cell>
          <cell r="G2810">
            <v>0</v>
          </cell>
          <cell r="H2810">
            <v>0</v>
          </cell>
          <cell r="I2810">
            <v>0</v>
          </cell>
          <cell r="J2810">
            <v>0</v>
          </cell>
        </row>
        <row r="2811">
          <cell r="D2811">
            <v>0</v>
          </cell>
          <cell r="G2811">
            <v>0</v>
          </cell>
          <cell r="H2811">
            <v>0</v>
          </cell>
          <cell r="I2811">
            <v>0</v>
          </cell>
          <cell r="J2811">
            <v>0</v>
          </cell>
        </row>
        <row r="2812">
          <cell r="D2812">
            <v>0</v>
          </cell>
          <cell r="G2812">
            <v>0</v>
          </cell>
          <cell r="H2812">
            <v>0</v>
          </cell>
          <cell r="I2812">
            <v>0</v>
          </cell>
          <cell r="J2812">
            <v>0</v>
          </cell>
        </row>
        <row r="2813">
          <cell r="D2813">
            <v>0</v>
          </cell>
          <cell r="G2813">
            <v>0</v>
          </cell>
          <cell r="H2813">
            <v>0</v>
          </cell>
          <cell r="I2813">
            <v>0</v>
          </cell>
          <cell r="J2813">
            <v>0</v>
          </cell>
        </row>
        <row r="2814">
          <cell r="D2814">
            <v>0</v>
          </cell>
          <cell r="G2814">
            <v>0</v>
          </cell>
          <cell r="H2814">
            <v>0</v>
          </cell>
          <cell r="I2814">
            <v>0</v>
          </cell>
          <cell r="J2814">
            <v>0</v>
          </cell>
        </row>
        <row r="2815">
          <cell r="D2815">
            <v>0</v>
          </cell>
          <cell r="G2815">
            <v>0</v>
          </cell>
          <cell r="H2815">
            <v>0</v>
          </cell>
          <cell r="I2815">
            <v>0</v>
          </cell>
          <cell r="J2815">
            <v>0</v>
          </cell>
        </row>
        <row r="2816">
          <cell r="F2816" t="str">
            <v>CUSTO HORÁRIO DO EQUIPAMENTO - (A)</v>
          </cell>
          <cell r="J2816">
            <v>0</v>
          </cell>
        </row>
        <row r="2817">
          <cell r="C2817" t="str">
            <v>ÍTEM</v>
          </cell>
          <cell r="D2817" t="str">
            <v>M Ã O    D E   O B R A</v>
          </cell>
          <cell r="E2817" t="str">
            <v>QUANT.</v>
          </cell>
          <cell r="F2817" t="str">
            <v>SALÁRIO HORA</v>
          </cell>
          <cell r="J2817" t="str">
            <v>CUSTO HORÁRIO</v>
          </cell>
        </row>
        <row r="2818">
          <cell r="C2818" t="str">
            <v>T501</v>
          </cell>
          <cell r="D2818" t="str">
            <v>Encarregado de turma</v>
          </cell>
          <cell r="E2818">
            <v>0.05</v>
          </cell>
          <cell r="F2818">
            <v>21.11</v>
          </cell>
          <cell r="G2818" t="e">
            <v>#N/A</v>
          </cell>
          <cell r="H2818" t="e">
            <v>#N/A</v>
          </cell>
          <cell r="I2818" t="e">
            <v>#N/A</v>
          </cell>
          <cell r="J2818">
            <v>1.05</v>
          </cell>
        </row>
        <row r="2819">
          <cell r="C2819" t="str">
            <v>T701</v>
          </cell>
          <cell r="D2819" t="str">
            <v>Servente</v>
          </cell>
          <cell r="E2819">
            <v>2.5</v>
          </cell>
          <cell r="F2819">
            <v>6.99</v>
          </cell>
          <cell r="G2819" t="e">
            <v>#N/A</v>
          </cell>
          <cell r="H2819" t="e">
            <v>#N/A</v>
          </cell>
          <cell r="I2819" t="e">
            <v>#N/A</v>
          </cell>
          <cell r="J2819">
            <v>17.47</v>
          </cell>
        </row>
        <row r="2820">
          <cell r="D2820">
            <v>0</v>
          </cell>
          <cell r="F2820">
            <v>0</v>
          </cell>
          <cell r="G2820">
            <v>0</v>
          </cell>
          <cell r="H2820">
            <v>0</v>
          </cell>
          <cell r="I2820">
            <v>0</v>
          </cell>
          <cell r="J2820">
            <v>0</v>
          </cell>
        </row>
        <row r="2821">
          <cell r="D2821">
            <v>0</v>
          </cell>
          <cell r="F2821">
            <v>0</v>
          </cell>
          <cell r="G2821">
            <v>0</v>
          </cell>
          <cell r="H2821">
            <v>0</v>
          </cell>
          <cell r="I2821">
            <v>0</v>
          </cell>
          <cell r="J2821">
            <v>0</v>
          </cell>
        </row>
        <row r="2822">
          <cell r="D2822">
            <v>0</v>
          </cell>
          <cell r="F2822">
            <v>0</v>
          </cell>
          <cell r="G2822">
            <v>0</v>
          </cell>
          <cell r="H2822">
            <v>0</v>
          </cell>
          <cell r="I2822">
            <v>0</v>
          </cell>
          <cell r="J2822">
            <v>0</v>
          </cell>
        </row>
        <row r="2823">
          <cell r="F2823" t="str">
            <v>CUSTO HORÁRIO DE MÃO DE OBRA - (B)</v>
          </cell>
          <cell r="J2823">
            <v>18.52</v>
          </cell>
        </row>
        <row r="2824">
          <cell r="F2824" t="str">
            <v>FERRAMENTAS</v>
          </cell>
          <cell r="H2824">
            <v>0.2051</v>
          </cell>
          <cell r="J2824">
            <v>3.79</v>
          </cell>
        </row>
        <row r="2825">
          <cell r="F2825" t="str">
            <v>CUSTO HORÁRIO TOTAL - (A + B)</v>
          </cell>
          <cell r="J2825">
            <v>22.31</v>
          </cell>
        </row>
        <row r="2826">
          <cell r="F2826" t="str">
            <v>CUSTO UNITÁRIO DE EXECUÇÃO - (D)</v>
          </cell>
          <cell r="J2826">
            <v>14.87</v>
          </cell>
        </row>
        <row r="2827">
          <cell r="C2827" t="str">
            <v>ÍTEM</v>
          </cell>
          <cell r="D2827" t="str">
            <v>M A T E R I A L</v>
          </cell>
          <cell r="E2827" t="str">
            <v>UNID</v>
          </cell>
          <cell r="F2827" t="str">
            <v>CONSUMO</v>
          </cell>
          <cell r="H2827" t="str">
            <v xml:space="preserve"> PREÇO UNITÁRIO</v>
          </cell>
          <cell r="J2827" t="str">
            <v>CUSTO UNITÁRIO</v>
          </cell>
        </row>
        <row r="2828">
          <cell r="D2828">
            <v>0</v>
          </cell>
          <cell r="E2828">
            <v>0</v>
          </cell>
          <cell r="J2828">
            <v>0</v>
          </cell>
        </row>
        <row r="2829">
          <cell r="D2829">
            <v>0</v>
          </cell>
          <cell r="J2829">
            <v>0</v>
          </cell>
        </row>
        <row r="2830">
          <cell r="D2830">
            <v>0</v>
          </cell>
          <cell r="E2830">
            <v>0</v>
          </cell>
          <cell r="J2830">
            <v>0</v>
          </cell>
        </row>
        <row r="2831">
          <cell r="D2831">
            <v>0</v>
          </cell>
          <cell r="E2831">
            <v>0</v>
          </cell>
          <cell r="J2831">
            <v>0</v>
          </cell>
        </row>
        <row r="2832">
          <cell r="D2832">
            <v>0</v>
          </cell>
          <cell r="E2832">
            <v>0</v>
          </cell>
          <cell r="J2832">
            <v>0</v>
          </cell>
        </row>
        <row r="2833">
          <cell r="F2833" t="str">
            <v>CUSTO TOTAL DE MATERIAL - (E)</v>
          </cell>
          <cell r="J2833">
            <v>0</v>
          </cell>
        </row>
        <row r="2834">
          <cell r="C2834" t="str">
            <v>CODIGO</v>
          </cell>
          <cell r="D2834" t="str">
            <v>ATIVIDADES AUXILIARES</v>
          </cell>
          <cell r="E2834" t="str">
            <v>UND</v>
          </cell>
          <cell r="F2834" t="str">
            <v>QUANTIDADE</v>
          </cell>
          <cell r="H2834" t="str">
            <v>CUSTO UNITÁRIO</v>
          </cell>
          <cell r="J2834" t="str">
            <v>CUSTO UNITÁRIO</v>
          </cell>
        </row>
        <row r="2835">
          <cell r="D2835">
            <v>0</v>
          </cell>
          <cell r="E2835">
            <v>0</v>
          </cell>
          <cell r="H2835">
            <v>0</v>
          </cell>
          <cell r="J2835">
            <v>0</v>
          </cell>
        </row>
        <row r="2836">
          <cell r="D2836">
            <v>0</v>
          </cell>
          <cell r="E2836">
            <v>0</v>
          </cell>
          <cell r="H2836">
            <v>0</v>
          </cell>
          <cell r="J2836">
            <v>0</v>
          </cell>
        </row>
        <row r="2837">
          <cell r="D2837">
            <v>0</v>
          </cell>
          <cell r="E2837">
            <v>0</v>
          </cell>
          <cell r="H2837">
            <v>0</v>
          </cell>
          <cell r="J2837">
            <v>0</v>
          </cell>
        </row>
        <row r="2838">
          <cell r="D2838">
            <v>0</v>
          </cell>
          <cell r="E2838">
            <v>0</v>
          </cell>
          <cell r="H2838">
            <v>0</v>
          </cell>
          <cell r="J2838">
            <v>0</v>
          </cell>
        </row>
        <row r="2839">
          <cell r="D2839">
            <v>0</v>
          </cell>
          <cell r="H2839">
            <v>0</v>
          </cell>
          <cell r="J2839">
            <v>0</v>
          </cell>
        </row>
        <row r="2840">
          <cell r="C2840" t="str">
            <v>OBSERVAÇÕES:</v>
          </cell>
          <cell r="F2840" t="str">
            <v>CUSTO ATIVIDADES AUXILIARES - (F)</v>
          </cell>
          <cell r="J2840">
            <v>0</v>
          </cell>
        </row>
        <row r="2841">
          <cell r="F2841" t="str">
            <v>CUSTO UNITÁRIO DIRETO TOTAL</v>
          </cell>
          <cell r="J2841">
            <v>22.31</v>
          </cell>
        </row>
        <row r="2842">
          <cell r="F2842" t="str">
            <v xml:space="preserve">BONIFICAÇÃO </v>
          </cell>
          <cell r="H2842">
            <v>0</v>
          </cell>
          <cell r="J2842">
            <v>0</v>
          </cell>
        </row>
        <row r="2843">
          <cell r="F2843" t="str">
            <v>PREÇO UNITÁRIO  TOTAL</v>
          </cell>
          <cell r="J2843">
            <v>22.31</v>
          </cell>
        </row>
        <row r="2847">
          <cell r="A2847" t="str">
            <v>2 S 05 301 50</v>
          </cell>
          <cell r="C2847" t="str">
            <v>SERVIÇO:</v>
          </cell>
          <cell r="D2847" t="str">
            <v>Alvenaria de pedra argamassada 1:3 AC/PC</v>
          </cell>
          <cell r="F2847" t="str">
            <v>PRODUÇÃO DA EQUIPE - (C):</v>
          </cell>
          <cell r="J2847">
            <v>1</v>
          </cell>
          <cell r="K2847" t="str">
            <v>m³</v>
          </cell>
          <cell r="M2847">
            <v>212.12</v>
          </cell>
        </row>
        <row r="2848">
          <cell r="F2848" t="str">
            <v>UNITÁRIO</v>
          </cell>
          <cell r="H2848" t="str">
            <v>C. OPERACIONAL</v>
          </cell>
        </row>
        <row r="2849">
          <cell r="C2849" t="str">
            <v>ÍTEM</v>
          </cell>
          <cell r="D2849" t="str">
            <v>E Q U I P A M E N T O</v>
          </cell>
          <cell r="E2849" t="str">
            <v>QUANT.</v>
          </cell>
          <cell r="F2849" t="str">
            <v>PROD</v>
          </cell>
          <cell r="G2849" t="str">
            <v>IMPROD</v>
          </cell>
          <cell r="H2849" t="str">
            <v>PROD</v>
          </cell>
          <cell r="I2849" t="str">
            <v>IMPROD</v>
          </cell>
          <cell r="J2849" t="str">
            <v>CUSTO HORÁRIO</v>
          </cell>
        </row>
        <row r="2850">
          <cell r="C2850" t="str">
            <v>E404</v>
          </cell>
          <cell r="D2850" t="str">
            <v>(*) Caminhão Basculante : Mercedes Benz : 2423K -  10 m3 - 15 t</v>
          </cell>
          <cell r="E2850">
            <v>0.01</v>
          </cell>
          <cell r="F2850">
            <v>1</v>
          </cell>
          <cell r="G2850">
            <v>0</v>
          </cell>
          <cell r="H2850">
            <v>121.69</v>
          </cell>
          <cell r="I2850">
            <v>20.47</v>
          </cell>
          <cell r="J2850">
            <v>1.21</v>
          </cell>
        </row>
        <row r="2851">
          <cell r="D2851">
            <v>0</v>
          </cell>
          <cell r="G2851">
            <v>0</v>
          </cell>
          <cell r="H2851">
            <v>0</v>
          </cell>
          <cell r="I2851">
            <v>0</v>
          </cell>
          <cell r="J2851">
            <v>0</v>
          </cell>
        </row>
        <row r="2852">
          <cell r="D2852">
            <v>0</v>
          </cell>
          <cell r="G2852">
            <v>0</v>
          </cell>
          <cell r="H2852">
            <v>0</v>
          </cell>
          <cell r="I2852">
            <v>0</v>
          </cell>
          <cell r="J2852">
            <v>0</v>
          </cell>
        </row>
        <row r="2853">
          <cell r="D2853">
            <v>0</v>
          </cell>
          <cell r="G2853">
            <v>0</v>
          </cell>
          <cell r="H2853">
            <v>0</v>
          </cell>
          <cell r="I2853">
            <v>0</v>
          </cell>
          <cell r="J2853">
            <v>0</v>
          </cell>
        </row>
        <row r="2854">
          <cell r="D2854">
            <v>0</v>
          </cell>
          <cell r="G2854">
            <v>0</v>
          </cell>
          <cell r="H2854">
            <v>0</v>
          </cell>
          <cell r="I2854">
            <v>0</v>
          </cell>
          <cell r="J2854">
            <v>0</v>
          </cell>
        </row>
        <row r="2855">
          <cell r="F2855" t="str">
            <v>CUSTO HORÁRIO DO EQUIPAMENTO - (A)</v>
          </cell>
          <cell r="J2855">
            <v>1.21</v>
          </cell>
        </row>
        <row r="2856">
          <cell r="C2856" t="str">
            <v>ÍTEM</v>
          </cell>
          <cell r="D2856" t="str">
            <v>M Ã O    D E   O B R A</v>
          </cell>
          <cell r="E2856" t="str">
            <v>QUANT.</v>
          </cell>
          <cell r="F2856" t="str">
            <v>SALÁRIO HORA</v>
          </cell>
          <cell r="J2856" t="str">
            <v>CUSTO HORÁRIO</v>
          </cell>
        </row>
        <row r="2857">
          <cell r="C2857" t="str">
            <v>T604</v>
          </cell>
          <cell r="D2857" t="str">
            <v>Pedreiro</v>
          </cell>
          <cell r="E2857">
            <v>1</v>
          </cell>
          <cell r="F2857">
            <v>9.44</v>
          </cell>
          <cell r="G2857" t="e">
            <v>#N/A</v>
          </cell>
          <cell r="H2857" t="e">
            <v>#N/A</v>
          </cell>
          <cell r="I2857" t="e">
            <v>#N/A</v>
          </cell>
          <cell r="J2857">
            <v>9.44</v>
          </cell>
        </row>
        <row r="2858">
          <cell r="C2858" t="str">
            <v>T701</v>
          </cell>
          <cell r="D2858" t="str">
            <v>Servente</v>
          </cell>
          <cell r="E2858">
            <v>4</v>
          </cell>
          <cell r="F2858">
            <v>6.99</v>
          </cell>
          <cell r="G2858" t="e">
            <v>#N/A</v>
          </cell>
          <cell r="H2858" t="e">
            <v>#N/A</v>
          </cell>
          <cell r="I2858" t="e">
            <v>#N/A</v>
          </cell>
          <cell r="J2858">
            <v>27.96</v>
          </cell>
        </row>
        <row r="2859">
          <cell r="D2859">
            <v>0</v>
          </cell>
          <cell r="F2859">
            <v>0</v>
          </cell>
          <cell r="G2859">
            <v>0</v>
          </cell>
          <cell r="H2859">
            <v>0</v>
          </cell>
          <cell r="I2859">
            <v>0</v>
          </cell>
          <cell r="J2859">
            <v>0</v>
          </cell>
        </row>
        <row r="2860">
          <cell r="D2860">
            <v>0</v>
          </cell>
          <cell r="F2860">
            <v>0</v>
          </cell>
          <cell r="G2860">
            <v>0</v>
          </cell>
          <cell r="H2860">
            <v>0</v>
          </cell>
          <cell r="I2860">
            <v>0</v>
          </cell>
          <cell r="J2860">
            <v>0</v>
          </cell>
        </row>
        <row r="2861">
          <cell r="D2861">
            <v>0</v>
          </cell>
          <cell r="F2861">
            <v>0</v>
          </cell>
          <cell r="G2861">
            <v>0</v>
          </cell>
          <cell r="H2861">
            <v>0</v>
          </cell>
          <cell r="I2861">
            <v>0</v>
          </cell>
          <cell r="J2861">
            <v>0</v>
          </cell>
        </row>
        <row r="2862">
          <cell r="F2862" t="str">
            <v>CUSTO HORÁRIO DE MÃO DE OBRA - (B)</v>
          </cell>
          <cell r="J2862">
            <v>37.4</v>
          </cell>
        </row>
        <row r="2863">
          <cell r="F2863" t="str">
            <v>FERRAMENTAS</v>
          </cell>
          <cell r="H2863">
            <v>0.05</v>
          </cell>
          <cell r="J2863">
            <v>1.87</v>
          </cell>
        </row>
        <row r="2864">
          <cell r="F2864" t="str">
            <v>CUSTO HORÁRIO TOTAL - (A + B)</v>
          </cell>
          <cell r="J2864">
            <v>40.479999999999997</v>
          </cell>
        </row>
        <row r="2865">
          <cell r="F2865" t="str">
            <v>CUSTO UNITÁRIO DE EXECUÇÃO - (D)</v>
          </cell>
          <cell r="J2865">
            <v>40.479999999999997</v>
          </cell>
        </row>
        <row r="2866">
          <cell r="C2866" t="str">
            <v>ÍTEM</v>
          </cell>
          <cell r="D2866" t="str">
            <v>M A T E R I A L</v>
          </cell>
          <cell r="E2866" t="str">
            <v>UNID</v>
          </cell>
          <cell r="F2866" t="str">
            <v>CONSUMO</v>
          </cell>
          <cell r="H2866" t="str">
            <v xml:space="preserve"> PREÇO UNITÁRIO</v>
          </cell>
          <cell r="J2866" t="str">
            <v>CUSTO UNITÁRIO</v>
          </cell>
        </row>
        <row r="2867">
          <cell r="C2867" t="str">
            <v>M711</v>
          </cell>
          <cell r="D2867" t="str">
            <v>Pedra rachão comercial DMTaté 50 km</v>
          </cell>
          <cell r="E2867" t="str">
            <v>m³</v>
          </cell>
          <cell r="F2867">
            <v>0.8</v>
          </cell>
          <cell r="H2867">
            <v>65</v>
          </cell>
          <cell r="I2867">
            <v>0</v>
          </cell>
          <cell r="J2867">
            <v>52</v>
          </cell>
        </row>
        <row r="2868">
          <cell r="D2868">
            <v>0</v>
          </cell>
          <cell r="E2868">
            <v>0</v>
          </cell>
          <cell r="H2868">
            <v>0</v>
          </cell>
          <cell r="I2868">
            <v>0</v>
          </cell>
          <cell r="J2868">
            <v>0</v>
          </cell>
        </row>
        <row r="2869">
          <cell r="D2869">
            <v>0</v>
          </cell>
          <cell r="E2869">
            <v>0</v>
          </cell>
          <cell r="H2869">
            <v>0</v>
          </cell>
          <cell r="I2869">
            <v>0</v>
          </cell>
          <cell r="J2869">
            <v>0</v>
          </cell>
        </row>
        <row r="2870">
          <cell r="D2870">
            <v>0</v>
          </cell>
          <cell r="E2870">
            <v>0</v>
          </cell>
          <cell r="H2870">
            <v>0</v>
          </cell>
          <cell r="I2870">
            <v>0</v>
          </cell>
          <cell r="J2870">
            <v>0</v>
          </cell>
        </row>
        <row r="2871">
          <cell r="D2871">
            <v>0</v>
          </cell>
          <cell r="E2871">
            <v>0</v>
          </cell>
          <cell r="H2871">
            <v>0</v>
          </cell>
          <cell r="I2871">
            <v>0</v>
          </cell>
          <cell r="J2871">
            <v>0</v>
          </cell>
        </row>
        <row r="2872">
          <cell r="F2872" t="str">
            <v>CUSTO TOTAL DE MATERIAL - (E)</v>
          </cell>
          <cell r="J2872">
            <v>52</v>
          </cell>
        </row>
        <row r="2873">
          <cell r="C2873" t="str">
            <v>CODIGO</v>
          </cell>
          <cell r="D2873" t="str">
            <v>ATIVIDADES AUXILIARES</v>
          </cell>
          <cell r="E2873" t="str">
            <v>UND</v>
          </cell>
          <cell r="F2873" t="str">
            <v>QUANTIDADE</v>
          </cell>
          <cell r="H2873" t="str">
            <v>CUSTO UNITÁRIO</v>
          </cell>
          <cell r="J2873" t="str">
            <v>CUSTO UNITÁRIO</v>
          </cell>
        </row>
        <row r="2874">
          <cell r="C2874" t="str">
            <v>1 A 01 603 51</v>
          </cell>
          <cell r="D2874" t="str">
            <v>Argamassa cimento-areia 1:3 A</v>
          </cell>
          <cell r="E2874" t="str">
            <v>m³</v>
          </cell>
          <cell r="F2874">
            <v>0.32</v>
          </cell>
          <cell r="H2874">
            <v>373.89</v>
          </cell>
          <cell r="J2874">
            <v>119.64</v>
          </cell>
        </row>
        <row r="2875">
          <cell r="D2875">
            <v>0</v>
          </cell>
          <cell r="E2875">
            <v>0</v>
          </cell>
          <cell r="H2875">
            <v>0</v>
          </cell>
          <cell r="J2875">
            <v>0</v>
          </cell>
        </row>
        <row r="2876">
          <cell r="D2876">
            <v>0</v>
          </cell>
          <cell r="E2876">
            <v>0</v>
          </cell>
          <cell r="H2876">
            <v>0</v>
          </cell>
          <cell r="J2876">
            <v>0</v>
          </cell>
        </row>
        <row r="2877">
          <cell r="D2877">
            <v>0</v>
          </cell>
          <cell r="E2877">
            <v>0</v>
          </cell>
          <cell r="H2877">
            <v>0</v>
          </cell>
          <cell r="J2877">
            <v>0</v>
          </cell>
        </row>
        <row r="2878">
          <cell r="D2878">
            <v>0</v>
          </cell>
          <cell r="H2878">
            <v>0</v>
          </cell>
          <cell r="J2878">
            <v>0</v>
          </cell>
        </row>
        <row r="2879">
          <cell r="C2879" t="str">
            <v>OBSERVAÇÕES:</v>
          </cell>
          <cell r="F2879" t="str">
            <v>CUSTO ATIVIDADES AUXILIARES - (F)</v>
          </cell>
          <cell r="J2879">
            <v>119.64</v>
          </cell>
        </row>
        <row r="2880">
          <cell r="F2880" t="str">
            <v>CUSTO UNITÁRIO DIRETO TOTAL</v>
          </cell>
          <cell r="J2880">
            <v>212.12</v>
          </cell>
        </row>
        <row r="2881">
          <cell r="F2881" t="str">
            <v xml:space="preserve">BONIFICAÇÃO </v>
          </cell>
          <cell r="H2881">
            <v>0</v>
          </cell>
          <cell r="J2881">
            <v>0</v>
          </cell>
        </row>
        <row r="2882">
          <cell r="F2882" t="str">
            <v>PREÇO UNITÁRIO  TOTAL</v>
          </cell>
          <cell r="J2882">
            <v>212.12</v>
          </cell>
        </row>
        <row r="2886">
          <cell r="A2886">
            <v>49101</v>
          </cell>
          <cell r="C2886" t="str">
            <v>SERVIÇO:</v>
          </cell>
          <cell r="D2886" t="str">
            <v>Usinagem com 70% de solo e de 30% de brita.</v>
          </cell>
          <cell r="F2886" t="str">
            <v>PRODUÇÃO DA EQUIPE - (C):</v>
          </cell>
          <cell r="J2886">
            <v>121</v>
          </cell>
          <cell r="K2886" t="str">
            <v>M3</v>
          </cell>
          <cell r="M2886">
            <v>35.549999999999997</v>
          </cell>
        </row>
        <row r="2887">
          <cell r="F2887" t="str">
            <v>UNITÁRIO</v>
          </cell>
          <cell r="H2887" t="str">
            <v>C. OPERACIONAL</v>
          </cell>
        </row>
        <row r="2888">
          <cell r="C2888" t="str">
            <v>ÍTEM</v>
          </cell>
          <cell r="D2888" t="str">
            <v>E Q U I P A M E N T O</v>
          </cell>
          <cell r="E2888" t="str">
            <v>QUANT.</v>
          </cell>
          <cell r="F2888" t="str">
            <v>PROD</v>
          </cell>
          <cell r="G2888" t="str">
            <v>IMPROD</v>
          </cell>
          <cell r="H2888" t="str">
            <v>PROD</v>
          </cell>
          <cell r="I2888" t="str">
            <v>IMPROD</v>
          </cell>
          <cell r="J2888" t="str">
            <v>CUSTO HORÁRIO</v>
          </cell>
        </row>
        <row r="2889">
          <cell r="C2889" t="str">
            <v>E010</v>
          </cell>
          <cell r="D2889" t="str">
            <v>Carregadeira de Pneus : Caterpillar : 950H -  3,3 m3</v>
          </cell>
          <cell r="E2889">
            <v>1</v>
          </cell>
          <cell r="F2889">
            <v>1</v>
          </cell>
          <cell r="G2889">
            <v>0</v>
          </cell>
          <cell r="H2889">
            <v>180.79</v>
          </cell>
          <cell r="I2889">
            <v>22.39</v>
          </cell>
          <cell r="J2889">
            <v>180.79</v>
          </cell>
        </row>
        <row r="2890">
          <cell r="C2890" t="str">
            <v>E106</v>
          </cell>
          <cell r="D2890" t="str">
            <v>Usina Misturadora : Cifali : - de solos 350 / 600 t/h</v>
          </cell>
          <cell r="E2890">
            <v>1</v>
          </cell>
          <cell r="F2890">
            <v>1</v>
          </cell>
          <cell r="G2890">
            <v>0</v>
          </cell>
          <cell r="H2890">
            <v>93.96</v>
          </cell>
          <cell r="I2890">
            <v>23.67</v>
          </cell>
          <cell r="J2890">
            <v>93.96</v>
          </cell>
        </row>
        <row r="2891">
          <cell r="C2891" t="str">
            <v>E503</v>
          </cell>
          <cell r="D2891" t="str">
            <v>Grupo Gerador : Heimer : GEHM-180 - 164 / 180 KVA</v>
          </cell>
          <cell r="E2891">
            <v>1</v>
          </cell>
          <cell r="F2891">
            <v>1</v>
          </cell>
          <cell r="G2891">
            <v>0</v>
          </cell>
          <cell r="H2891">
            <v>87.13</v>
          </cell>
          <cell r="I2891">
            <v>17.27</v>
          </cell>
          <cell r="J2891">
            <v>87.13</v>
          </cell>
        </row>
        <row r="2892">
          <cell r="D2892">
            <v>0</v>
          </cell>
          <cell r="G2892">
            <v>0</v>
          </cell>
          <cell r="H2892">
            <v>0</v>
          </cell>
          <cell r="I2892">
            <v>0</v>
          </cell>
          <cell r="J2892">
            <v>0</v>
          </cell>
        </row>
        <row r="2893">
          <cell r="D2893">
            <v>0</v>
          </cell>
          <cell r="G2893">
            <v>0</v>
          </cell>
          <cell r="H2893">
            <v>0</v>
          </cell>
          <cell r="I2893">
            <v>0</v>
          </cell>
          <cell r="J2893">
            <v>0</v>
          </cell>
        </row>
        <row r="2894">
          <cell r="D2894">
            <v>0</v>
          </cell>
          <cell r="G2894">
            <v>0</v>
          </cell>
          <cell r="H2894">
            <v>0</v>
          </cell>
          <cell r="I2894">
            <v>0</v>
          </cell>
          <cell r="J2894">
            <v>0</v>
          </cell>
        </row>
        <row r="2895">
          <cell r="D2895">
            <v>0</v>
          </cell>
          <cell r="G2895">
            <v>0</v>
          </cell>
          <cell r="H2895">
            <v>0</v>
          </cell>
          <cell r="I2895">
            <v>0</v>
          </cell>
          <cell r="J2895">
            <v>0</v>
          </cell>
        </row>
        <row r="2896">
          <cell r="F2896" t="str">
            <v>CUSTO HORÁRIO DO EQUIPAMENTO - (A)</v>
          </cell>
          <cell r="J2896">
            <v>361.88</v>
          </cell>
        </row>
        <row r="2897">
          <cell r="C2897" t="str">
            <v>ÍTEM</v>
          </cell>
          <cell r="D2897" t="str">
            <v>M Ã O    D E   O B R A</v>
          </cell>
          <cell r="E2897" t="str">
            <v>QUANT.</v>
          </cell>
          <cell r="F2897" t="str">
            <v>SALÁRIO HORA</v>
          </cell>
          <cell r="J2897" t="str">
            <v>CUSTO HORÁRIO</v>
          </cell>
        </row>
        <row r="2898">
          <cell r="C2898" t="str">
            <v>T501</v>
          </cell>
          <cell r="D2898" t="str">
            <v>Encarregado de turma</v>
          </cell>
          <cell r="E2898">
            <v>1</v>
          </cell>
          <cell r="F2898">
            <v>21.11</v>
          </cell>
          <cell r="G2898" t="e">
            <v>#N/A</v>
          </cell>
          <cell r="H2898" t="e">
            <v>#N/A</v>
          </cell>
          <cell r="I2898" t="e">
            <v>#N/A</v>
          </cell>
          <cell r="J2898">
            <v>21.11</v>
          </cell>
        </row>
        <row r="2899">
          <cell r="C2899" t="str">
            <v>T701</v>
          </cell>
          <cell r="D2899" t="str">
            <v>Servente</v>
          </cell>
          <cell r="E2899">
            <v>5</v>
          </cell>
          <cell r="F2899">
            <v>6.99</v>
          </cell>
          <cell r="G2899" t="e">
            <v>#N/A</v>
          </cell>
          <cell r="H2899" t="e">
            <v>#N/A</v>
          </cell>
          <cell r="I2899" t="e">
            <v>#N/A</v>
          </cell>
          <cell r="J2899">
            <v>34.950000000000003</v>
          </cell>
        </row>
        <row r="2900">
          <cell r="D2900">
            <v>0</v>
          </cell>
          <cell r="F2900">
            <v>0</v>
          </cell>
          <cell r="G2900">
            <v>0</v>
          </cell>
          <cell r="H2900">
            <v>0</v>
          </cell>
          <cell r="I2900">
            <v>0</v>
          </cell>
          <cell r="J2900">
            <v>0</v>
          </cell>
        </row>
        <row r="2901">
          <cell r="D2901">
            <v>0</v>
          </cell>
          <cell r="F2901">
            <v>0</v>
          </cell>
          <cell r="G2901">
            <v>0</v>
          </cell>
          <cell r="H2901">
            <v>0</v>
          </cell>
          <cell r="I2901">
            <v>0</v>
          </cell>
          <cell r="J2901">
            <v>0</v>
          </cell>
        </row>
        <row r="2902">
          <cell r="D2902">
            <v>0</v>
          </cell>
          <cell r="F2902">
            <v>0</v>
          </cell>
          <cell r="G2902">
            <v>0</v>
          </cell>
          <cell r="H2902">
            <v>0</v>
          </cell>
          <cell r="I2902">
            <v>0</v>
          </cell>
          <cell r="J2902">
            <v>0</v>
          </cell>
        </row>
        <row r="2903">
          <cell r="F2903" t="str">
            <v>CUSTO HORÁRIO DE MÃO DE OBRA - (B)</v>
          </cell>
          <cell r="J2903">
            <v>56.06</v>
          </cell>
        </row>
        <row r="2904">
          <cell r="F2904" t="str">
            <v>FERRAMENTAS</v>
          </cell>
          <cell r="H2904">
            <v>0.15509999999999999</v>
          </cell>
          <cell r="J2904">
            <v>8.69</v>
          </cell>
        </row>
        <row r="2905">
          <cell r="F2905" t="str">
            <v>CUSTO HORÁRIO TOTAL - (A + B)</v>
          </cell>
          <cell r="J2905">
            <v>426.63</v>
          </cell>
        </row>
        <row r="2906">
          <cell r="F2906" t="str">
            <v>CUSTO UNITÁRIO DE EXECUÇÃO - (D)</v>
          </cell>
          <cell r="J2906">
            <v>3.52</v>
          </cell>
        </row>
        <row r="2907">
          <cell r="C2907" t="str">
            <v>ÍTEM</v>
          </cell>
          <cell r="D2907" t="str">
            <v>M A T E R I A L</v>
          </cell>
          <cell r="E2907" t="str">
            <v>UNID</v>
          </cell>
          <cell r="F2907" t="str">
            <v>CONSUMO</v>
          </cell>
          <cell r="H2907" t="str">
            <v xml:space="preserve"> PREÇO UNITÁRIO</v>
          </cell>
          <cell r="J2907" t="str">
            <v>CUSTO UNITÁRIO</v>
          </cell>
        </row>
        <row r="2908">
          <cell r="C2908">
            <v>10323</v>
          </cell>
          <cell r="D2908" t="str">
            <v>Brita Comercial DMT até 50 km</v>
          </cell>
          <cell r="E2908" t="str">
            <v>m³</v>
          </cell>
          <cell r="F2908">
            <v>0.44</v>
          </cell>
          <cell r="H2908">
            <v>72.8</v>
          </cell>
          <cell r="J2908">
            <v>32.03</v>
          </cell>
        </row>
        <row r="2909">
          <cell r="D2909">
            <v>0</v>
          </cell>
          <cell r="J2909">
            <v>0</v>
          </cell>
        </row>
        <row r="2910">
          <cell r="D2910">
            <v>0</v>
          </cell>
          <cell r="E2910">
            <v>0</v>
          </cell>
          <cell r="J2910">
            <v>0</v>
          </cell>
        </row>
        <row r="2911">
          <cell r="D2911">
            <v>0</v>
          </cell>
          <cell r="E2911">
            <v>0</v>
          </cell>
          <cell r="J2911">
            <v>0</v>
          </cell>
        </row>
        <row r="2912">
          <cell r="D2912">
            <v>0</v>
          </cell>
          <cell r="E2912">
            <v>0</v>
          </cell>
          <cell r="J2912">
            <v>0</v>
          </cell>
        </row>
        <row r="2913">
          <cell r="F2913" t="str">
            <v>CUSTO TOTAL DE MATERIAL - (E)</v>
          </cell>
          <cell r="J2913">
            <v>32.03</v>
          </cell>
        </row>
        <row r="2914">
          <cell r="C2914" t="str">
            <v>CODIGO</v>
          </cell>
          <cell r="D2914" t="str">
            <v>ATIVIDADES AUXILIARES</v>
          </cell>
          <cell r="E2914" t="str">
            <v>UND</v>
          </cell>
          <cell r="F2914" t="str">
            <v>QUANTIDADE</v>
          </cell>
          <cell r="H2914" t="str">
            <v>CUSTO UNITÁRIO</v>
          </cell>
          <cell r="J2914" t="str">
            <v>CUSTO UNITÁRIO</v>
          </cell>
        </row>
        <row r="2915">
          <cell r="D2915">
            <v>0</v>
          </cell>
          <cell r="E2915">
            <v>0</v>
          </cell>
          <cell r="H2915">
            <v>0</v>
          </cell>
          <cell r="J2915">
            <v>0</v>
          </cell>
        </row>
        <row r="2916">
          <cell r="D2916">
            <v>0</v>
          </cell>
          <cell r="E2916">
            <v>0</v>
          </cell>
          <cell r="H2916">
            <v>0</v>
          </cell>
          <cell r="J2916">
            <v>0</v>
          </cell>
        </row>
        <row r="2917">
          <cell r="D2917">
            <v>0</v>
          </cell>
          <cell r="E2917">
            <v>0</v>
          </cell>
          <cell r="H2917">
            <v>0</v>
          </cell>
          <cell r="J2917">
            <v>0</v>
          </cell>
        </row>
        <row r="2918">
          <cell r="D2918">
            <v>0</v>
          </cell>
          <cell r="E2918">
            <v>0</v>
          </cell>
          <cell r="H2918">
            <v>0</v>
          </cell>
          <cell r="J2918">
            <v>0</v>
          </cell>
        </row>
        <row r="2919">
          <cell r="D2919">
            <v>0</v>
          </cell>
          <cell r="H2919">
            <v>0</v>
          </cell>
          <cell r="J2919">
            <v>0</v>
          </cell>
        </row>
        <row r="2920">
          <cell r="C2920" t="str">
            <v>OBSERVAÇÕES:</v>
          </cell>
          <cell r="F2920" t="str">
            <v>CUSTO ATIVIDADES AUXILIARES - (F)</v>
          </cell>
          <cell r="J2920">
            <v>0</v>
          </cell>
        </row>
        <row r="2921">
          <cell r="F2921" t="str">
            <v>CUSTO UNITÁRIO DIRETO TOTAL</v>
          </cell>
          <cell r="J2921">
            <v>35.549999999999997</v>
          </cell>
        </row>
        <row r="2922">
          <cell r="F2922" t="str">
            <v xml:space="preserve">BONIFICAÇÃO </v>
          </cell>
          <cell r="H2922">
            <v>0</v>
          </cell>
          <cell r="J2922">
            <v>0</v>
          </cell>
        </row>
        <row r="2923">
          <cell r="F2923" t="str">
            <v>PREÇO UNITÁRIO  TOTAL</v>
          </cell>
          <cell r="J2923">
            <v>35.549999999999997</v>
          </cell>
        </row>
        <row r="2926">
          <cell r="A2926">
            <v>45010</v>
          </cell>
          <cell r="C2926" t="str">
            <v>SERVIÇO:</v>
          </cell>
          <cell r="D2926" t="str">
            <v>Mistura Betuminosa CBUQ Massa Fina AC/BC</v>
          </cell>
          <cell r="F2926" t="str">
            <v>PRODUÇÃO DA EQUIPE - (C):</v>
          </cell>
          <cell r="J2926">
            <v>50</v>
          </cell>
          <cell r="K2926" t="str">
            <v>t</v>
          </cell>
          <cell r="M2926">
            <v>78.52</v>
          </cell>
        </row>
        <row r="2927">
          <cell r="F2927" t="str">
            <v>UNITÁRIO</v>
          </cell>
          <cell r="H2927" t="str">
            <v>C. OPERACIONAL</v>
          </cell>
        </row>
        <row r="2928">
          <cell r="C2928" t="str">
            <v>ÍTEM</v>
          </cell>
          <cell r="D2928" t="str">
            <v>E Q U I P A M E N T O</v>
          </cell>
          <cell r="E2928" t="str">
            <v>QUANT.</v>
          </cell>
          <cell r="F2928" t="str">
            <v>PROD</v>
          </cell>
          <cell r="G2928" t="str">
            <v>IMPROD</v>
          </cell>
          <cell r="H2928" t="str">
            <v>PROD</v>
          </cell>
          <cell r="I2928" t="str">
            <v>IMPROD</v>
          </cell>
          <cell r="J2928" t="str">
            <v>CUSTO HORÁRIO</v>
          </cell>
        </row>
        <row r="2929">
          <cell r="C2929" t="str">
            <v>E010</v>
          </cell>
          <cell r="D2929" t="str">
            <v>Carregadeira de Pneus : Caterpillar : 950H -  3,3 m3</v>
          </cell>
          <cell r="E2929">
            <v>1</v>
          </cell>
          <cell r="F2929">
            <v>0.26</v>
          </cell>
          <cell r="G2929">
            <v>0.74</v>
          </cell>
          <cell r="H2929">
            <v>180.79</v>
          </cell>
          <cell r="I2929">
            <v>22.39</v>
          </cell>
          <cell r="J2929">
            <v>63.57</v>
          </cell>
        </row>
        <row r="2930">
          <cell r="C2930" t="str">
            <v>E110</v>
          </cell>
          <cell r="D2930" t="str">
            <v>Tanque de Estocagem de Asfalto : Cifali :  -  20.000 l</v>
          </cell>
          <cell r="E2930">
            <v>2</v>
          </cell>
          <cell r="F2930">
            <v>1</v>
          </cell>
          <cell r="G2930">
            <v>0</v>
          </cell>
          <cell r="H2930">
            <v>5.1100000000000003</v>
          </cell>
          <cell r="I2930">
            <v>0</v>
          </cell>
          <cell r="J2930">
            <v>10.220000000000001</v>
          </cell>
        </row>
        <row r="2931">
          <cell r="C2931" t="str">
            <v>E112</v>
          </cell>
          <cell r="D2931" t="str">
            <v xml:space="preserve">Aquecedor de Fluido Térmico : Tenge : TH III - </v>
          </cell>
          <cell r="E2931">
            <v>1</v>
          </cell>
          <cell r="F2931">
            <v>1</v>
          </cell>
          <cell r="G2931">
            <v>0</v>
          </cell>
          <cell r="H2931">
            <v>26.31</v>
          </cell>
          <cell r="I2931">
            <v>0</v>
          </cell>
          <cell r="J2931">
            <v>26.31</v>
          </cell>
        </row>
        <row r="2932">
          <cell r="C2932" t="str">
            <v>E147</v>
          </cell>
          <cell r="D2932" t="str">
            <v>Usina de Asfalto a Quente : Cifali : DMC-2 - 90/120 t/h com filtro de manga</v>
          </cell>
          <cell r="E2932">
            <v>1</v>
          </cell>
          <cell r="F2932">
            <v>1</v>
          </cell>
          <cell r="G2932">
            <v>0</v>
          </cell>
          <cell r="H2932">
            <v>309.3</v>
          </cell>
          <cell r="I2932">
            <v>23.67</v>
          </cell>
          <cell r="J2932">
            <v>309.3</v>
          </cell>
        </row>
        <row r="2933">
          <cell r="C2933" t="str">
            <v>E501</v>
          </cell>
          <cell r="D2933" t="str">
            <v>Grupo Gerador : Heimer : GEHM-40 - 36/40 KVA</v>
          </cell>
          <cell r="E2933">
            <v>1</v>
          </cell>
          <cell r="F2933">
            <v>1</v>
          </cell>
          <cell r="G2933">
            <v>0</v>
          </cell>
          <cell r="H2933">
            <v>34.1</v>
          </cell>
          <cell r="I2933">
            <v>17.27</v>
          </cell>
          <cell r="J2933">
            <v>34.1</v>
          </cell>
        </row>
        <row r="2934">
          <cell r="C2934" t="str">
            <v>E503</v>
          </cell>
          <cell r="D2934" t="str">
            <v>Grupo Gerador : Heimer : GEHM-180 - 164 / 180 KVA</v>
          </cell>
          <cell r="E2934">
            <v>1</v>
          </cell>
          <cell r="F2934">
            <v>1</v>
          </cell>
          <cell r="G2934">
            <v>0</v>
          </cell>
          <cell r="H2934">
            <v>87.13</v>
          </cell>
          <cell r="I2934">
            <v>17.27</v>
          </cell>
          <cell r="J2934">
            <v>87.13</v>
          </cell>
        </row>
        <row r="2935">
          <cell r="D2935">
            <v>0</v>
          </cell>
          <cell r="G2935">
            <v>0</v>
          </cell>
          <cell r="H2935">
            <v>0</v>
          </cell>
          <cell r="I2935">
            <v>0</v>
          </cell>
          <cell r="J2935">
            <v>0</v>
          </cell>
        </row>
        <row r="2936">
          <cell r="F2936" t="str">
            <v>CUSTO HORÁRIO DO EQUIPAMENTO - (A)</v>
          </cell>
          <cell r="J2936">
            <v>530.63</v>
          </cell>
        </row>
        <row r="2937">
          <cell r="C2937" t="str">
            <v>ÍTEM</v>
          </cell>
          <cell r="D2937" t="str">
            <v>M Ã O    D E   O B R A</v>
          </cell>
          <cell r="E2937" t="str">
            <v>QUANT.</v>
          </cell>
          <cell r="F2937" t="str">
            <v>SALÁRIO HORA</v>
          </cell>
          <cell r="J2937" t="str">
            <v>CUSTO HORÁRIO</v>
          </cell>
        </row>
        <row r="2938">
          <cell r="C2938" t="str">
            <v>T501</v>
          </cell>
          <cell r="D2938" t="str">
            <v>Encarregado de turma</v>
          </cell>
          <cell r="E2938">
            <v>1</v>
          </cell>
          <cell r="F2938">
            <v>21.11</v>
          </cell>
          <cell r="G2938" t="e">
            <v>#N/A</v>
          </cell>
          <cell r="H2938" t="e">
            <v>#N/A</v>
          </cell>
          <cell r="I2938" t="e">
            <v>#N/A</v>
          </cell>
          <cell r="J2938">
            <v>21.11</v>
          </cell>
        </row>
        <row r="2939">
          <cell r="C2939" t="str">
            <v>T701</v>
          </cell>
          <cell r="D2939" t="str">
            <v>Servente</v>
          </cell>
          <cell r="E2939">
            <v>8</v>
          </cell>
          <cell r="F2939">
            <v>6.99</v>
          </cell>
          <cell r="G2939" t="e">
            <v>#N/A</v>
          </cell>
          <cell r="H2939" t="e">
            <v>#N/A</v>
          </cell>
          <cell r="I2939" t="e">
            <v>#N/A</v>
          </cell>
          <cell r="J2939">
            <v>55.92</v>
          </cell>
        </row>
        <row r="2940">
          <cell r="D2940">
            <v>0</v>
          </cell>
          <cell r="F2940">
            <v>0</v>
          </cell>
          <cell r="G2940">
            <v>0</v>
          </cell>
          <cell r="H2940">
            <v>0</v>
          </cell>
          <cell r="I2940">
            <v>0</v>
          </cell>
          <cell r="J2940">
            <v>0</v>
          </cell>
        </row>
        <row r="2941">
          <cell r="D2941">
            <v>0</v>
          </cell>
          <cell r="F2941">
            <v>0</v>
          </cell>
          <cell r="G2941">
            <v>0</v>
          </cell>
          <cell r="H2941">
            <v>0</v>
          </cell>
          <cell r="I2941">
            <v>0</v>
          </cell>
          <cell r="J2941">
            <v>0</v>
          </cell>
        </row>
        <row r="2942">
          <cell r="D2942">
            <v>0</v>
          </cell>
          <cell r="F2942">
            <v>0</v>
          </cell>
          <cell r="G2942">
            <v>0</v>
          </cell>
          <cell r="H2942">
            <v>0</v>
          </cell>
          <cell r="I2942">
            <v>0</v>
          </cell>
          <cell r="J2942">
            <v>0</v>
          </cell>
        </row>
        <row r="2943">
          <cell r="F2943" t="str">
            <v>CUSTO HORÁRIO DE MÃO DE OBRA - (B)</v>
          </cell>
          <cell r="J2943">
            <v>77.03</v>
          </cell>
        </row>
        <row r="2944">
          <cell r="F2944" t="str">
            <v>FERRAMENTAS</v>
          </cell>
          <cell r="H2944">
            <v>0.15509999999999999</v>
          </cell>
          <cell r="J2944">
            <v>11.94</v>
          </cell>
        </row>
        <row r="2945">
          <cell r="F2945" t="str">
            <v>CUSTO HORÁRIO TOTAL - (A + B)</v>
          </cell>
          <cell r="J2945">
            <v>619.6</v>
          </cell>
        </row>
        <row r="2946">
          <cell r="F2946" t="str">
            <v>CUSTO UNITÁRIO DE EXECUÇÃO - (D)</v>
          </cell>
          <cell r="J2946">
            <v>12.39</v>
          </cell>
        </row>
        <row r="2947">
          <cell r="C2947" t="str">
            <v>ÍTEM</v>
          </cell>
          <cell r="D2947" t="str">
            <v>M A T E R I A L</v>
          </cell>
          <cell r="E2947" t="str">
            <v>UNID</v>
          </cell>
          <cell r="F2947" t="str">
            <v>CONSUMO</v>
          </cell>
          <cell r="H2947" t="str">
            <v xml:space="preserve"> PREÇO UNITÁRIO</v>
          </cell>
          <cell r="J2947" t="str">
            <v>CUSTO UNITÁRIO</v>
          </cell>
        </row>
        <row r="2948">
          <cell r="C2948">
            <v>10322</v>
          </cell>
          <cell r="D2948" t="str">
            <v xml:space="preserve">Areia comercial  DMT ate 50 km </v>
          </cell>
          <cell r="E2948" t="str">
            <v>m³</v>
          </cell>
          <cell r="F2948">
            <v>0.23</v>
          </cell>
          <cell r="H2948">
            <v>52.5</v>
          </cell>
          <cell r="J2948">
            <v>12.07</v>
          </cell>
        </row>
        <row r="2949">
          <cell r="C2949" t="str">
            <v>M003</v>
          </cell>
          <cell r="D2949" t="str">
            <v>Óleo combustível 1A</v>
          </cell>
          <cell r="E2949" t="str">
            <v>L</v>
          </cell>
          <cell r="F2949">
            <v>8</v>
          </cell>
          <cell r="H2949">
            <v>1.64</v>
          </cell>
          <cell r="J2949">
            <v>13.12</v>
          </cell>
        </row>
        <row r="2950">
          <cell r="C2950" t="str">
            <v>M101</v>
          </cell>
          <cell r="D2950" t="str">
            <v>Cimento asfáltico CAP 50/70</v>
          </cell>
          <cell r="E2950" t="str">
            <v>t</v>
          </cell>
          <cell r="F2950">
            <v>0.06</v>
          </cell>
          <cell r="J2950">
            <v>0</v>
          </cell>
        </row>
        <row r="2951">
          <cell r="C2951" t="str">
            <v>M202</v>
          </cell>
          <cell r="D2951" t="str">
            <v>Cimento portland CP II-32</v>
          </cell>
          <cell r="E2951" t="str">
            <v>kg</v>
          </cell>
          <cell r="F2951">
            <v>30</v>
          </cell>
          <cell r="H2951">
            <v>0.45</v>
          </cell>
          <cell r="J2951">
            <v>13.5</v>
          </cell>
        </row>
        <row r="2952">
          <cell r="C2952">
            <v>10323</v>
          </cell>
          <cell r="D2952" t="str">
            <v>Brita Comercial DMT até 50 km</v>
          </cell>
          <cell r="E2952" t="str">
            <v>m³</v>
          </cell>
          <cell r="F2952">
            <v>0.377</v>
          </cell>
          <cell r="H2952">
            <v>72.8</v>
          </cell>
          <cell r="J2952">
            <v>27.44</v>
          </cell>
        </row>
        <row r="2953">
          <cell r="F2953" t="str">
            <v>CUSTO TOTAL DE MATERIAL - (E)</v>
          </cell>
          <cell r="J2953">
            <v>66.13</v>
          </cell>
        </row>
        <row r="2954">
          <cell r="C2954" t="str">
            <v>CODIGO</v>
          </cell>
          <cell r="D2954" t="str">
            <v>ATIVIDADES AUXILIARES</v>
          </cell>
          <cell r="E2954" t="str">
            <v>UND</v>
          </cell>
          <cell r="F2954" t="str">
            <v>QUANTIDADE</v>
          </cell>
          <cell r="H2954" t="str">
            <v>CUSTO UNITÁRIO</v>
          </cell>
          <cell r="J2954" t="str">
            <v>CUSTO UNITÁRIO</v>
          </cell>
        </row>
        <row r="2955">
          <cell r="D2955">
            <v>0</v>
          </cell>
          <cell r="E2955">
            <v>0</v>
          </cell>
          <cell r="H2955">
            <v>0</v>
          </cell>
          <cell r="J2955">
            <v>0</v>
          </cell>
        </row>
        <row r="2956">
          <cell r="D2956">
            <v>0</v>
          </cell>
          <cell r="E2956">
            <v>0</v>
          </cell>
          <cell r="H2956">
            <v>0</v>
          </cell>
          <cell r="J2956">
            <v>0</v>
          </cell>
        </row>
        <row r="2957">
          <cell r="D2957">
            <v>0</v>
          </cell>
          <cell r="E2957">
            <v>0</v>
          </cell>
          <cell r="H2957">
            <v>0</v>
          </cell>
          <cell r="J2957">
            <v>0</v>
          </cell>
        </row>
        <row r="2958">
          <cell r="D2958">
            <v>0</v>
          </cell>
          <cell r="E2958">
            <v>0</v>
          </cell>
          <cell r="H2958">
            <v>0</v>
          </cell>
          <cell r="J2958">
            <v>0</v>
          </cell>
        </row>
        <row r="2959">
          <cell r="D2959">
            <v>0</v>
          </cell>
          <cell r="H2959">
            <v>0</v>
          </cell>
          <cell r="J2959">
            <v>0</v>
          </cell>
        </row>
        <row r="2960">
          <cell r="C2960" t="str">
            <v>OBSERVAÇÕES:</v>
          </cell>
          <cell r="F2960" t="str">
            <v>CUSTO ATIVIDADES AUXILIARES - (F)</v>
          </cell>
          <cell r="J2960">
            <v>0</v>
          </cell>
        </row>
        <row r="2961">
          <cell r="F2961" t="str">
            <v>CUSTO UNITÁRIO DIRETO TOTAL</v>
          </cell>
          <cell r="J2961">
            <v>78.52</v>
          </cell>
        </row>
        <row r="2962">
          <cell r="F2962" t="str">
            <v xml:space="preserve">BONIFICAÇÃO </v>
          </cell>
          <cell r="H2962">
            <v>0</v>
          </cell>
          <cell r="J2962">
            <v>0</v>
          </cell>
        </row>
        <row r="2963">
          <cell r="F2963" t="str">
            <v>PREÇO UNITÁRIO  TOTAL</v>
          </cell>
          <cell r="J2963">
            <v>78.52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Cabeçalho"/>
      <sheetName val="RESUMO-Medição"/>
      <sheetName val="Reajustamento"/>
      <sheetName val="Crono Físico-Financeiro"/>
      <sheetName val="cronfisico"/>
      <sheetName val="cronfisico (2)"/>
      <sheetName val="Material Asfalto "/>
      <sheetName val="Saldo de Dias"/>
      <sheetName val="Forro de cascalho"/>
      <sheetName val="Desmatamento "/>
      <sheetName val="DMT"/>
      <sheetName val="Corte"/>
      <sheetName val="Aterro"/>
      <sheetName val="Compactação 100% PN"/>
      <sheetName val="Compactação 95% PN"/>
      <sheetName val="Regula"/>
      <sheetName val="Sub-base"/>
      <sheetName val="Base"/>
      <sheetName val="Imprimação"/>
      <sheetName val="TSD-FOG"/>
      <sheetName val="AGREGADOS"/>
      <sheetName val="Compactação 100_ PN"/>
      <sheetName val="Compactação 95_ PN"/>
      <sheetName val="RESUMO-DVOP"/>
      <sheetName val="RELATÓ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Funding costs"/>
      <sheetName val="Wholesale"/>
      <sheetName val="Retail funding"/>
      <sheetName val="Sheet4"/>
      <sheetName val="Imai03"/>
      <sheetName val="q8"/>
      <sheetName val="CR LOTE 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BDI (1)"/>
      <sheetName val="PO"/>
      <sheetName val="PLQ"/>
      <sheetName val="CFF"/>
      <sheetName val="SINAPI"/>
      <sheetName val="Composições"/>
      <sheetName val="Fornecedores"/>
      <sheetName val="Cotações"/>
      <sheetName val="Índices"/>
    </sheetNames>
    <sheetDataSet>
      <sheetData sheetId="0" refreshError="1"/>
      <sheetData sheetId="1" refreshError="1"/>
      <sheetData sheetId="2" refreshError="1">
        <row r="11">
          <cell r="J11" t="str">
            <v>LOTE</v>
          </cell>
          <cell r="K11">
            <v>0</v>
          </cell>
          <cell r="N11">
            <v>0</v>
          </cell>
          <cell r="T11">
            <v>0</v>
          </cell>
          <cell r="V11">
            <v>0</v>
          </cell>
        </row>
        <row r="12">
          <cell r="V12">
            <v>1</v>
          </cell>
        </row>
        <row r="13">
          <cell r="V13">
            <v>0</v>
          </cell>
        </row>
        <row r="14">
          <cell r="V14">
            <v>0</v>
          </cell>
        </row>
        <row r="15">
          <cell r="V15">
            <v>0</v>
          </cell>
        </row>
        <row r="16">
          <cell r="V16">
            <v>0</v>
          </cell>
        </row>
        <row r="17">
          <cell r="V17">
            <v>0</v>
          </cell>
        </row>
        <row r="18">
          <cell r="V18">
            <v>0</v>
          </cell>
        </row>
        <row r="19">
          <cell r="V19">
            <v>0</v>
          </cell>
        </row>
        <row r="20">
          <cell r="V20">
            <v>0</v>
          </cell>
        </row>
        <row r="21">
          <cell r="V21">
            <v>0</v>
          </cell>
        </row>
        <row r="22">
          <cell r="V22">
            <v>0</v>
          </cell>
        </row>
        <row r="23">
          <cell r="V23">
            <v>0</v>
          </cell>
        </row>
        <row r="24">
          <cell r="V24">
            <v>0</v>
          </cell>
        </row>
        <row r="25">
          <cell r="V25">
            <v>0</v>
          </cell>
        </row>
        <row r="26">
          <cell r="V26">
            <v>0</v>
          </cell>
        </row>
        <row r="27">
          <cell r="V27">
            <v>0</v>
          </cell>
        </row>
        <row r="28">
          <cell r="V28">
            <v>0</v>
          </cell>
        </row>
        <row r="29">
          <cell r="V29">
            <v>0</v>
          </cell>
        </row>
        <row r="30">
          <cell r="V30">
            <v>0</v>
          </cell>
        </row>
        <row r="31">
          <cell r="V31">
            <v>0</v>
          </cell>
        </row>
        <row r="32">
          <cell r="V32">
            <v>0</v>
          </cell>
        </row>
        <row r="33">
          <cell r="V33">
            <v>0</v>
          </cell>
        </row>
        <row r="34">
          <cell r="V34">
            <v>0</v>
          </cell>
        </row>
        <row r="35">
          <cell r="V35">
            <v>0</v>
          </cell>
        </row>
        <row r="36">
          <cell r="V36">
            <v>0</v>
          </cell>
        </row>
      </sheetData>
      <sheetData sheetId="3" refreshError="1"/>
      <sheetData sheetId="4" refreshError="1">
        <row r="10">
          <cell r="D10" t="str">
            <v>Altura</v>
          </cell>
        </row>
        <row r="21">
          <cell r="F21">
            <v>0</v>
          </cell>
        </row>
      </sheetData>
      <sheetData sheetId="5" refreshError="1"/>
      <sheetData sheetId="6" refreshError="1">
        <row r="9">
          <cell r="G9" t="str">
            <v>Tipo</v>
          </cell>
          <cell r="H9" t="str">
            <v>Fonte</v>
          </cell>
          <cell r="I9" t="str">
            <v>Código</v>
          </cell>
          <cell r="J9" t="str">
            <v>Descrição</v>
          </cell>
          <cell r="K9" t="str">
            <v>Un.</v>
          </cell>
          <cell r="N9" t="str">
            <v>Valor Total s/BDI (R$)</v>
          </cell>
        </row>
        <row r="12">
          <cell r="G12" t="str">
            <v>Composição</v>
          </cell>
        </row>
      </sheetData>
      <sheetData sheetId="7" refreshError="1">
        <row r="9">
          <cell r="B9" t="str">
            <v>Nome da Empresa</v>
          </cell>
          <cell r="C9" t="str">
            <v>CNPJ</v>
          </cell>
          <cell r="D9" t="str">
            <v>Telefone</v>
          </cell>
          <cell r="E9" t="str">
            <v>Contato</v>
          </cell>
          <cell r="F9" t="str">
            <v>Observação</v>
          </cell>
        </row>
        <row r="10">
          <cell r="J10">
            <v>0</v>
          </cell>
        </row>
        <row r="11">
          <cell r="J11">
            <v>0</v>
          </cell>
        </row>
        <row r="12">
          <cell r="J12">
            <v>0</v>
          </cell>
        </row>
      </sheetData>
      <sheetData sheetId="8" refreshError="1">
        <row r="9">
          <cell r="G9" t="str">
            <v>Tipo</v>
          </cell>
          <cell r="I9" t="str">
            <v>Código / Fornecedor</v>
          </cell>
          <cell r="J9" t="str">
            <v>Descrição do Item / Nome do Fornecedor</v>
          </cell>
          <cell r="K9" t="str">
            <v>Un.</v>
          </cell>
          <cell r="L9" t="str">
            <v>Data Cotação</v>
          </cell>
          <cell r="M9" t="str">
            <v>Valor Cotação (R$)</v>
          </cell>
          <cell r="N9" t="str">
            <v>Índice Reajuste</v>
          </cell>
          <cell r="Q9" t="str">
            <v>Observação</v>
          </cell>
        </row>
        <row r="13">
          <cell r="G13" t="str">
            <v>Item</v>
          </cell>
        </row>
      </sheetData>
      <sheetData sheetId="9" refreshError="1">
        <row r="9">
          <cell r="A9" t="str">
            <v>Índice</v>
          </cell>
          <cell r="B9" t="str">
            <v>Data da Cotação</v>
          </cell>
          <cell r="C9" t="str">
            <v>Valor do Índice na Data da Cotação</v>
          </cell>
          <cell r="D9" t="str">
            <v>Valor do Índice em jan/00</v>
          </cell>
          <cell r="F9" t="str">
            <v>Observação</v>
          </cell>
        </row>
        <row r="10">
          <cell r="J10">
            <v>0</v>
          </cell>
        </row>
        <row r="11">
          <cell r="J11">
            <v>0</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SIÇOES-ORDEM ALFABETICA"/>
      <sheetName val="COMPOSIÇOES-ORDEM NÚMERICA"/>
      <sheetName val="RESUMO GERAL DO PROJETO"/>
      <sheetName val="RESUMO"/>
      <sheetName val="1-1"/>
      <sheetName val="2-1"/>
      <sheetName val="3-1"/>
      <sheetName val="3-2"/>
      <sheetName val="3-3"/>
      <sheetName val="3-4"/>
      <sheetName val="4-1"/>
      <sheetName val="4-2"/>
      <sheetName val="4-3"/>
      <sheetName val="4-4"/>
      <sheetName val="4-5"/>
      <sheetName val="4-6"/>
      <sheetName val="4-7"/>
      <sheetName val="4-8"/>
      <sheetName val="4-9"/>
      <sheetName val="4-10"/>
      <sheetName val="5-1"/>
      <sheetName val="q8"/>
      <sheetName val="Assumptions"/>
      <sheetName val="Imai03"/>
      <sheetName val="Sheet6"/>
      <sheetName val="composições"/>
      <sheetName val="mão de obra,leis e bdi"/>
    </sheetNames>
    <sheetDataSet>
      <sheetData sheetId="0" refreshError="1"/>
      <sheetData sheetId="1">
        <row r="8">
          <cell r="A8">
            <v>20000001</v>
          </cell>
          <cell r="B8" t="str">
            <v>LIMPEZA MECANIZADA DO TERRENO INCLUSIVE RASPAGEM, JUNTAMENTO E QUEIMA DO MATERIAL</v>
          </cell>
          <cell r="C8" t="str">
            <v>M2</v>
          </cell>
          <cell r="D8">
            <v>0.12</v>
          </cell>
        </row>
        <row r="9">
          <cell r="A9">
            <v>20000002</v>
          </cell>
          <cell r="B9" t="str">
            <v>RELOCAÇÃO DA ADUTORA COM LEVANTAMENTO PLANIALTIMETRICO DO EIXO, NIVELAMENTO E CONTRANIVELAMENTO GEOMETRICO DO FUNDO DA VALA  DA ESTRADA DE SERVIÇOS E DRENAGENS, FAIXA DA ADUTORA 30M, SEÇÃO TRANSVERSAL DE 20 EM 20M, PERFIL DO EIXO COM ESCALA VERTICAL DE 1:</v>
          </cell>
          <cell r="C9" t="str">
            <v>KM</v>
          </cell>
          <cell r="D9">
            <v>400.68</v>
          </cell>
        </row>
        <row r="10">
          <cell r="A10">
            <v>20000003</v>
          </cell>
          <cell r="B10" t="str">
            <v>PLACA DE IDENTIFICAÇÃO DA OBRA FORNECIMENTO E COLOCAÇÃO</v>
          </cell>
          <cell r="C10" t="str">
            <v>M2</v>
          </cell>
          <cell r="D10">
            <v>45.4</v>
          </cell>
        </row>
        <row r="11">
          <cell r="A11">
            <v>20000004</v>
          </cell>
          <cell r="B11" t="str">
            <v>PLACA DE SINALIZAÇÃO E ADVERTÊNCIA, CONFECÇÃO, TRANSPORTE E INSTALAÇÃO, EM MADEIRA COMPENSADA 8 A 10MM DE ESPESSURA E DIMENSÕES (1X1,50) M2 INCLUINDO REMOÇÃO PARA OUTRO LOCAL DA OBRA</v>
          </cell>
          <cell r="C11" t="str">
            <v>UN</v>
          </cell>
          <cell r="D11">
            <v>93.54</v>
          </cell>
        </row>
        <row r="12">
          <cell r="A12">
            <v>20000005</v>
          </cell>
          <cell r="B12" t="str">
            <v>CERCA DE SINALIZAÇÃO NOTURNA EM TABUAS INCLUINDO CONFECÇÃO, TRANSPORTE, INSTALAÇÃO COM SUPORTE METALICO, BALDE E BASE DE CONCRETO</v>
          </cell>
          <cell r="C12" t="str">
            <v>M</v>
          </cell>
          <cell r="D12">
            <v>9.11</v>
          </cell>
        </row>
        <row r="13">
          <cell r="A13">
            <v>20000006</v>
          </cell>
          <cell r="B13" t="str">
            <v>LOCAÇÃO TOPOGRÁFICA DO EIXO DA ESTRADA</v>
          </cell>
          <cell r="C13" t="str">
            <v>KM</v>
          </cell>
          <cell r="D13">
            <v>126.16</v>
          </cell>
        </row>
        <row r="14">
          <cell r="A14">
            <v>20000007</v>
          </cell>
          <cell r="B14" t="str">
            <v xml:space="preserve">ESCAVAÇÃO E TRANSPORTE C/ LÂMINA DT &lt; 30M - 1A CATEGORIA </v>
          </cell>
          <cell r="C14" t="str">
            <v>M3</v>
          </cell>
          <cell r="D14">
            <v>2.17</v>
          </cell>
        </row>
        <row r="15">
          <cell r="A15">
            <v>20000008</v>
          </cell>
          <cell r="B15" t="str">
            <v xml:space="preserve">CORTE EM MATERIAL DE 1ª CATEGORIA </v>
          </cell>
          <cell r="C15" t="str">
            <v>M3</v>
          </cell>
          <cell r="D15">
            <v>1.24</v>
          </cell>
        </row>
        <row r="16">
          <cell r="A16">
            <v>20000009</v>
          </cell>
          <cell r="B16" t="str">
            <v>ATERRO COMPACTADO COM FORNECIMENTO MATERIAL DE EMPRÉSTIMO</v>
          </cell>
          <cell r="C16" t="str">
            <v>M3</v>
          </cell>
          <cell r="D16">
            <v>6.23</v>
          </cell>
        </row>
        <row r="17">
          <cell r="A17">
            <v>20000010</v>
          </cell>
          <cell r="B17" t="str">
            <v xml:space="preserve">CARGA E DESCARGA DE SOLO </v>
          </cell>
          <cell r="C17" t="str">
            <v>M3</v>
          </cell>
          <cell r="D17">
            <v>2.12</v>
          </cell>
        </row>
        <row r="18">
          <cell r="A18">
            <v>20000011</v>
          </cell>
          <cell r="B18" t="str">
            <v>TRANSPORTE DE SOLO PARA BOTA-FORA</v>
          </cell>
          <cell r="C18" t="str">
            <v>M3.KM</v>
          </cell>
          <cell r="D18">
            <v>1.06</v>
          </cell>
        </row>
        <row r="19">
          <cell r="A19">
            <v>20000012</v>
          </cell>
          <cell r="B19" t="str">
            <v>ESPALHAMENTO DE SOLO EM BOTA FORA</v>
          </cell>
          <cell r="C19" t="str">
            <v>M3</v>
          </cell>
          <cell r="D19">
            <v>0.39</v>
          </cell>
        </row>
        <row r="20">
          <cell r="A20">
            <v>20000013</v>
          </cell>
          <cell r="B20" t="str">
            <v>DESMONTE DE ROCHA</v>
          </cell>
          <cell r="C20" t="str">
            <v>M3</v>
          </cell>
          <cell r="D20">
            <v>37.28</v>
          </cell>
        </row>
        <row r="21">
          <cell r="A21">
            <v>20000014</v>
          </cell>
          <cell r="B21" t="str">
            <v>CARGA E DESCARGA DE ROCHA</v>
          </cell>
          <cell r="C21" t="str">
            <v>M3</v>
          </cell>
          <cell r="D21">
            <v>2.61</v>
          </cell>
        </row>
        <row r="22">
          <cell r="A22">
            <v>20000015</v>
          </cell>
          <cell r="B22" t="str">
            <v>TRANSPORTE DE ROCHA</v>
          </cell>
          <cell r="C22" t="str">
            <v>M3.KM</v>
          </cell>
          <cell r="D22">
            <v>1.25</v>
          </cell>
        </row>
        <row r="23">
          <cell r="A23">
            <v>20000016</v>
          </cell>
          <cell r="B23" t="str">
            <v>ESPALHAMENTO DE ROCHA EM BOTA-FORA</v>
          </cell>
          <cell r="C23" t="str">
            <v>M3</v>
          </cell>
          <cell r="D23">
            <v>0.9</v>
          </cell>
        </row>
        <row r="24">
          <cell r="A24">
            <v>20000017</v>
          </cell>
          <cell r="B24" t="str">
            <v>ESCAVACAO EM JAZIDA DE CASCALHO PARA REVESTIMENTO PRIMARIO</v>
          </cell>
          <cell r="C24" t="str">
            <v>M3</v>
          </cell>
          <cell r="D24">
            <v>2.35</v>
          </cell>
        </row>
        <row r="25">
          <cell r="A25">
            <v>20000018</v>
          </cell>
          <cell r="B25" t="str">
            <v>CARGA E DESCARGA DE SOLO-CASCALHO</v>
          </cell>
          <cell r="C25" t="str">
            <v>M3</v>
          </cell>
          <cell r="D25">
            <v>2.37</v>
          </cell>
        </row>
        <row r="26">
          <cell r="A26">
            <v>20000019</v>
          </cell>
          <cell r="B26" t="str">
            <v>TRANSPORTE DE CASCALHO</v>
          </cell>
          <cell r="C26" t="str">
            <v>M3.KM</v>
          </cell>
          <cell r="D26">
            <v>1.06</v>
          </cell>
        </row>
        <row r="27">
          <cell r="A27">
            <v>20000020</v>
          </cell>
          <cell r="B27" t="str">
            <v>VALETA TRAPEZOIDAL ESCAVADA S/ REVESTIMENTO-CRISTA DE CORTE</v>
          </cell>
          <cell r="C27" t="str">
            <v>M3</v>
          </cell>
          <cell r="D27">
            <v>13.8</v>
          </cell>
        </row>
        <row r="28">
          <cell r="A28">
            <v>20000021</v>
          </cell>
          <cell r="B28" t="str">
            <v>SARJETA TRIANGULAR ESCAVADA S/ REVESTIMENTO-PÉ DE CORTE</v>
          </cell>
          <cell r="C28" t="str">
            <v>M3</v>
          </cell>
          <cell r="D28">
            <v>13.8</v>
          </cell>
        </row>
        <row r="29">
          <cell r="A29">
            <v>20000022</v>
          </cell>
          <cell r="B29" t="str">
            <v>REVESTIMENTO DE SARJETA, VALETA OU DESCIDA D'ÁGUA EM CONCRETO SIMPLES</v>
          </cell>
          <cell r="C29" t="str">
            <v>M3</v>
          </cell>
          <cell r="D29">
            <v>172.02</v>
          </cell>
        </row>
        <row r="30">
          <cell r="A30">
            <v>20000023</v>
          </cell>
          <cell r="B30" t="str">
            <v>REVESTIMENTO VEGETAL COM GRAMA EM LEIVAS</v>
          </cell>
          <cell r="C30" t="str">
            <v>M2</v>
          </cell>
          <cell r="D30">
            <v>9.8000000000000007</v>
          </cell>
        </row>
        <row r="31">
          <cell r="A31">
            <v>20000024</v>
          </cell>
          <cell r="B31" t="str">
            <v>REGULARIZAÇÃO DE SUB-LEITO</v>
          </cell>
          <cell r="C31" t="str">
            <v>M²</v>
          </cell>
          <cell r="D31">
            <v>0.2</v>
          </cell>
        </row>
        <row r="32">
          <cell r="A32">
            <v>20000025</v>
          </cell>
          <cell r="B32" t="str">
            <v>EXECUÇÃO DE REVESTIMENTO PRIMÁRIO-ESPALHAMENTO, COM FORMAÇÃO DO GREIDE E COMPACTAÇÃO</v>
          </cell>
          <cell r="C32" t="str">
            <v>M3</v>
          </cell>
          <cell r="D32">
            <v>11.67</v>
          </cell>
        </row>
        <row r="33">
          <cell r="A33">
            <v>20000026</v>
          </cell>
          <cell r="B33" t="str">
            <v xml:space="preserve">BUEIRO TUBULAR SIMPLES EM CONCRETO ARMADO CA-2, INCLUSIVE BERÇO EM CONCRETO CICLÓPICO  D - 0,60M </v>
          </cell>
          <cell r="C33" t="str">
            <v>M</v>
          </cell>
          <cell r="D33">
            <v>121.82</v>
          </cell>
        </row>
        <row r="34">
          <cell r="A34">
            <v>20000027</v>
          </cell>
          <cell r="B34" t="str">
            <v>BUEIRO TUBULAR SIMPLES EM CONCRETO ARMADO CA-2, INCLUSIVE BERÇO EM CONCRETO CICLÓPICO  D - 0,80M</v>
          </cell>
          <cell r="C34" t="str">
            <v>M</v>
          </cell>
          <cell r="D34">
            <v>198.38</v>
          </cell>
        </row>
        <row r="35">
          <cell r="A35">
            <v>20000028</v>
          </cell>
          <cell r="B35" t="str">
            <v>BUEIRO TUBULAR SIMPLES EM CONCRETO ARMADO CA-2, INCLUSIVE BERÇO EM CONCRETO CICLÓPICO  D - 1,00M</v>
          </cell>
          <cell r="C35" t="str">
            <v>M</v>
          </cell>
          <cell r="D35">
            <v>256.74</v>
          </cell>
        </row>
        <row r="36">
          <cell r="A36">
            <v>20000029</v>
          </cell>
          <cell r="B36" t="str">
            <v>BUEIRO TUBULAR SIMPLES EM CONCRETO ARMADO CA-2, INCLUSIVE BERÇO EM CONCRETO CICLÓPICO  D - 1,20M</v>
          </cell>
          <cell r="C36" t="str">
            <v>M</v>
          </cell>
          <cell r="D36">
            <v>386.73</v>
          </cell>
        </row>
        <row r="37">
          <cell r="A37">
            <v>20000030</v>
          </cell>
          <cell r="B37" t="str">
            <v>BUEIRO TUBULAR DUPLO EM CONCRETO ARMADO CA-2, INCLUSIVE BERÇO EM CONCRETO CICLÓPICO  D - 1,00M</v>
          </cell>
          <cell r="C37" t="str">
            <v>M</v>
          </cell>
          <cell r="D37">
            <v>487.11</v>
          </cell>
        </row>
        <row r="38">
          <cell r="A38">
            <v>20000031</v>
          </cell>
          <cell r="B38" t="str">
            <v>BUEIRO TUBULAR DUPLO EM CONCRETO ARMADO CA-2, INCLUSIVE BERÇO EM CONCRETO CICLÓPICO  D - 1,20M</v>
          </cell>
          <cell r="C38" t="str">
            <v>M</v>
          </cell>
          <cell r="D38">
            <v>747.55</v>
          </cell>
        </row>
        <row r="39">
          <cell r="A39">
            <v>20000032</v>
          </cell>
          <cell r="B39" t="str">
            <v>BOCA DE BUEIRO SIMPLES EM CONCRETO CICLÓPICO, TESTADA, ALAS, CALÇADA E REGULARIZAÇÃO DO TERRENO D -0,60M</v>
          </cell>
          <cell r="C39" t="str">
            <v>UN</v>
          </cell>
          <cell r="D39">
            <v>334.31</v>
          </cell>
        </row>
        <row r="40">
          <cell r="A40">
            <v>20000033</v>
          </cell>
          <cell r="B40" t="str">
            <v>BOCA DE BUEIRO SIMPLES EM CONCRETO CICLÓPICO, TESTADA, ALAS, CALÇADA E REGULARIZAÇÃO DO TERRENO D - 0,80M</v>
          </cell>
          <cell r="C40" t="str">
            <v>UN</v>
          </cell>
          <cell r="D40">
            <v>602.70000000000005</v>
          </cell>
        </row>
        <row r="41">
          <cell r="A41">
            <v>20000034</v>
          </cell>
          <cell r="B41" t="str">
            <v>BOCA DE BUEIRO SIMPLES EM CONCRETO CICLÓPICO, TESTADA, ALAS, CALÇADA E REGULARIZAÇÃO DO TERRENO D - 1,00M</v>
          </cell>
          <cell r="C41" t="str">
            <v>UN</v>
          </cell>
          <cell r="D41">
            <v>947.62</v>
          </cell>
        </row>
        <row r="42">
          <cell r="A42">
            <v>20000035</v>
          </cell>
          <cell r="B42" t="str">
            <v>BOCA DE BUEIRO SIMPLES EM CONCRETO CICLÓPICO, TESTADA, ALAS, CALÇADA E REGULARIZAÇÃO DO TERRENO D - 1,20M</v>
          </cell>
          <cell r="C42" t="str">
            <v>UN</v>
          </cell>
          <cell r="D42">
            <v>1242.3599999999999</v>
          </cell>
        </row>
        <row r="43">
          <cell r="A43">
            <v>20000036</v>
          </cell>
          <cell r="B43" t="str">
            <v>BOCA DE BUEIRO DUPLA EM CONCRETO CICLÓPICO, TESTADA, ALAS, CALÇADA E REGULARIZAÇÃO DO TERRENO D - 1,00M</v>
          </cell>
          <cell r="C43" t="str">
            <v>UN</v>
          </cell>
          <cell r="D43">
            <v>1200.3</v>
          </cell>
        </row>
        <row r="44">
          <cell r="A44">
            <v>20000037</v>
          </cell>
          <cell r="B44" t="str">
            <v>BOCA DE BUEIRO DUPLA EM CONCRETO CICLÓPICO, TESTADA, ALAS, CALÇADA E REGULARIZAÇÃO DO TERRENO D - 1,20M</v>
          </cell>
          <cell r="C44" t="str">
            <v>UN</v>
          </cell>
          <cell r="D44">
            <v>1742.25</v>
          </cell>
        </row>
        <row r="45">
          <cell r="A45">
            <v>20000038</v>
          </cell>
          <cell r="B45" t="str">
            <v xml:space="preserve">CONCRETO ARMADO PARA BLOCO DE APOIO E DE ANCORAGEM, INCLUSIVE FORMA, AÇO E ESCORAMENTO </v>
          </cell>
          <cell r="C45" t="str">
            <v>M3</v>
          </cell>
          <cell r="D45">
            <v>537.26</v>
          </cell>
        </row>
        <row r="46">
          <cell r="A46">
            <v>20000039</v>
          </cell>
          <cell r="B46" t="str">
            <v xml:space="preserve">CAIXA PARA VENTOSA OU DESCARGA NAS DIMENSÕES DE PROJETO INCLUSIVE REVESTIMENTOS ENTERNOS E EXTERNOS, FUNDO EM CONCRETO FCK= 15 MPA E TAMPA EM CONCRETO ARMADO </v>
          </cell>
          <cell r="C46" t="str">
            <v>UN</v>
          </cell>
          <cell r="D46">
            <v>534.61</v>
          </cell>
        </row>
        <row r="47">
          <cell r="A47">
            <v>20000040</v>
          </cell>
          <cell r="B47" t="str">
            <v xml:space="preserve">EXECUÇÃO DE TRAVESSIA SOB ESTRADA DE FERRO TIPO TUNNEL LINER EM BUEIRO ARMCO OU SIMILAR DN 2,00M </v>
          </cell>
          <cell r="C47" t="str">
            <v>M</v>
          </cell>
          <cell r="D47">
            <v>2857.5</v>
          </cell>
        </row>
        <row r="48">
          <cell r="A48">
            <v>20000041</v>
          </cell>
          <cell r="B48" t="str">
            <v>ESCAVAÇÃO MECANIZADA DE VALAS EM SOLO DE QUALQUER NATUREZA, EXCETO ROCHA EM PROFUNDIDADE DE 0 A 6,00M</v>
          </cell>
          <cell r="C48" t="str">
            <v>M3</v>
          </cell>
          <cell r="D48">
            <v>4.7</v>
          </cell>
        </row>
        <row r="49">
          <cell r="A49">
            <v>20000042</v>
          </cell>
          <cell r="B49" t="str">
            <v>ESCAVAÇÃO MANUAL DE VALAS EM SOLO DE QUALQUER NATUREZA, EXCETO ROCHA EM PROFUNDIDADE DE 0 A 6,00M</v>
          </cell>
          <cell r="C49" t="str">
            <v>M3</v>
          </cell>
          <cell r="D49">
            <v>13.34</v>
          </cell>
        </row>
        <row r="50">
          <cell r="A50">
            <v>20000043</v>
          </cell>
          <cell r="B50" t="str">
            <v>LASTRO DE AREIA: FORNECIMENTO, ESPALHAMENTO E ADENSAMENTO</v>
          </cell>
          <cell r="C50" t="str">
            <v>M3</v>
          </cell>
          <cell r="D50">
            <v>16.79</v>
          </cell>
        </row>
        <row r="51">
          <cell r="A51">
            <v>20000044</v>
          </cell>
          <cell r="B51" t="str">
            <v>ESCAVAÇÃO DE SOLO EM JAZIDA COM TRATOR</v>
          </cell>
          <cell r="C51" t="str">
            <v>M3</v>
          </cell>
          <cell r="D51">
            <v>2.17</v>
          </cell>
        </row>
        <row r="52">
          <cell r="A52">
            <v>20000045</v>
          </cell>
          <cell r="B52" t="str">
            <v>ESCAVAÇÃO E CARGA EM LODO</v>
          </cell>
          <cell r="C52" t="str">
            <v>M3</v>
          </cell>
          <cell r="D52">
            <v>4.62</v>
          </cell>
        </row>
        <row r="53">
          <cell r="A53">
            <v>20000046</v>
          </cell>
          <cell r="B53" t="str">
            <v xml:space="preserve">ATERRO COM AREIA: FORNECIMENTO, ESPALHAMENTO E ADENSAMENTO </v>
          </cell>
          <cell r="C53" t="str">
            <v>M3</v>
          </cell>
          <cell r="D53">
            <v>16.79</v>
          </cell>
        </row>
        <row r="54">
          <cell r="A54">
            <v>20000047</v>
          </cell>
          <cell r="B54" t="str">
            <v>ESCAVAÇÃO MECANICA EM VALA DE ROCHA COM UTILIZAÇÃO DE EXPLOSIVOS, PERFURATRIZ PNEUMATICA, CARGA E TRANSPORTE ATÉ 30M</v>
          </cell>
          <cell r="C54" t="str">
            <v>M3</v>
          </cell>
          <cell r="D54">
            <v>37.28</v>
          </cell>
        </row>
        <row r="55">
          <cell r="A55">
            <v>20000048</v>
          </cell>
          <cell r="B55" t="str">
            <v>ESCAVAÇÃO DE VALA EM ROCHA A FRIO, INCLUINDO REGULARIZAÇÃO, CARGA E TRANSPORTE ATÉ 30M</v>
          </cell>
          <cell r="C55" t="str">
            <v>M3</v>
          </cell>
          <cell r="D55">
            <v>49.81</v>
          </cell>
        </row>
        <row r="56">
          <cell r="A56">
            <v>20000049</v>
          </cell>
          <cell r="B56" t="str">
            <v>ESCORAMENTO COM ESTACA PRANCHA DE AÇO 1/4"</v>
          </cell>
          <cell r="C56" t="str">
            <v>M2</v>
          </cell>
          <cell r="D56">
            <v>42.73</v>
          </cell>
        </row>
        <row r="57">
          <cell r="A57">
            <v>20000050</v>
          </cell>
          <cell r="B57" t="str">
            <v>ESCORAMENTO CONTINUO DE MADEIRA</v>
          </cell>
          <cell r="C57" t="str">
            <v>M2</v>
          </cell>
          <cell r="D57">
            <v>13.61</v>
          </cell>
        </row>
        <row r="58">
          <cell r="A58">
            <v>20000051</v>
          </cell>
          <cell r="B58" t="str">
            <v>ESCORAMENTO DESCONTINUO DE MADEIRA</v>
          </cell>
          <cell r="C58" t="str">
            <v>M2</v>
          </cell>
          <cell r="D58">
            <v>10.34</v>
          </cell>
        </row>
        <row r="59">
          <cell r="A59">
            <v>20000052</v>
          </cell>
          <cell r="B59" t="str">
            <v>COMPACTAÇÃO MECANICA DE REATERRO DE VALA COM LANÇAMENTO, ESPALHAMENTO MANUAL EM CAMADAS DE 0,15M COM CONTROLE DE GRAU DE COMPACTAÇÃO &gt; 95% DE PROCTOR NORMAL</v>
          </cell>
          <cell r="C59" t="str">
            <v>M3</v>
          </cell>
          <cell r="D59">
            <v>5.94</v>
          </cell>
        </row>
        <row r="60">
          <cell r="A60">
            <v>20000053</v>
          </cell>
          <cell r="B60" t="str">
            <v>CARGA E DESCARGA-SOLO</v>
          </cell>
          <cell r="C60" t="str">
            <v>M³</v>
          </cell>
          <cell r="D60">
            <v>2.12</v>
          </cell>
        </row>
        <row r="61">
          <cell r="A61">
            <v>20000054</v>
          </cell>
          <cell r="B61" t="str">
            <v>CARGA E DESCARGA - ROCHA</v>
          </cell>
          <cell r="C61" t="str">
            <v>M4</v>
          </cell>
          <cell r="D61">
            <v>2.61</v>
          </cell>
        </row>
        <row r="62">
          <cell r="A62">
            <v>20000055</v>
          </cell>
          <cell r="B62" t="str">
            <v>TRANSPORTE DE MATERIAL ESCAVADO-SOLO</v>
          </cell>
          <cell r="C62" t="str">
            <v>M³.KM</v>
          </cell>
          <cell r="D62">
            <v>1.06</v>
          </cell>
        </row>
        <row r="63">
          <cell r="A63">
            <v>20000056</v>
          </cell>
          <cell r="B63" t="str">
            <v>TRANSPORTE DE MATERIAL ESCAVADO - ROCHA</v>
          </cell>
          <cell r="C63" t="str">
            <v>M3.KM</v>
          </cell>
          <cell r="D63">
            <v>1.25</v>
          </cell>
        </row>
        <row r="64">
          <cell r="A64">
            <v>20000057</v>
          </cell>
          <cell r="B64" t="str">
            <v xml:space="preserve">TRANSPORTE E DESCARGA DE MATERIAL ESCAVADO - LODO </v>
          </cell>
          <cell r="C64" t="str">
            <v>M3.KM</v>
          </cell>
          <cell r="D64">
            <v>1.27</v>
          </cell>
        </row>
        <row r="65">
          <cell r="A65">
            <v>20000058</v>
          </cell>
          <cell r="B65" t="str">
            <v>ESPALHAMENTO DE SOLO EM BOTA-FORA</v>
          </cell>
          <cell r="C65" t="str">
            <v>M3</v>
          </cell>
          <cell r="D65">
            <v>0.39</v>
          </cell>
        </row>
        <row r="66">
          <cell r="A66">
            <v>20000059</v>
          </cell>
          <cell r="B66" t="str">
            <v>ESPALHAMENTO DE ROCHA EM BOTA FORA</v>
          </cell>
          <cell r="C66" t="str">
            <v>M3</v>
          </cell>
          <cell r="D66">
            <v>0.9</v>
          </cell>
        </row>
        <row r="67">
          <cell r="A67">
            <v>20000060</v>
          </cell>
          <cell r="B67" t="str">
            <v xml:space="preserve">ASSENTAMENTO DE TUBULAÇÃO EXECUTADA EM TRECHO ENTERRADO CHAPAS SOLDADAS DE AÇO CARBONO DN 900 COM PROTEÇÃO CONTRA CORROSÃO, ATRAVÉS DE PINTURA INTERNA COM ESMALTE DE ALCATRÃO E EXTERNAMENTE COM PINTURA DE ESMALTE DE ALCATRÃO USANDO-SE LÃ DE VIDRO OU JUTA </v>
          </cell>
          <cell r="C67" t="str">
            <v>M</v>
          </cell>
          <cell r="D67">
            <v>68.3</v>
          </cell>
        </row>
        <row r="68">
          <cell r="A68">
            <v>20000061</v>
          </cell>
          <cell r="B68" t="str">
            <v>ASSENTAMENTO DE TUBULAÇÃO EXECUTADA EM TRECHO AEREO CHAPAS SOLDADAS DE AÇO CARBONO DN 900, CARGA, DESCARGA, ENFILEIRAMENTO E TRANSPORTE DO LOCAL DE ESTOCAGEM ATÉ O PONTO DE APLICAÇÃO</v>
          </cell>
          <cell r="C68" t="str">
            <v>M</v>
          </cell>
          <cell r="D68">
            <v>88.75</v>
          </cell>
        </row>
        <row r="69">
          <cell r="A69">
            <v>20000062</v>
          </cell>
          <cell r="B69" t="str">
            <v xml:space="preserve">PROTEÇÃO INTERNA CONTRA CORROSÃO, ATRAVÉS DE PINTURA INTERNA COM ESMALTE DE ALCATRÃO USANDO-SE LÃ DE VIDRO OU JUTA COMO ELEMENTO DE ARMADURA PARA O REVESTIMENTO BETUMINOSO </v>
          </cell>
          <cell r="C69" t="str">
            <v>M²</v>
          </cell>
          <cell r="D69">
            <v>20</v>
          </cell>
        </row>
        <row r="70">
          <cell r="A70">
            <v>20000063</v>
          </cell>
          <cell r="B70" t="str">
            <v xml:space="preserve">PROTEÇÃO EXTERNA CONTRA CORROSÃO, ATRAVÉS DE PINTURA INTERNA COM ESMALTE DE ALCATRÃO USANDO-SE LÃ DE VIDRO OU JUTA COMO ELEMENTO DE ARMADURA PARA O REVESTIMENTO BETUMINOSO </v>
          </cell>
          <cell r="C70" t="str">
            <v>M²</v>
          </cell>
          <cell r="D70">
            <v>30</v>
          </cell>
        </row>
        <row r="71">
          <cell r="A71">
            <v>20000064</v>
          </cell>
          <cell r="B71" t="str">
            <v xml:space="preserve">FORNECIMENTO E MONTAGENS DE JUNTA DRESSER DN 900MM </v>
          </cell>
          <cell r="C71" t="str">
            <v xml:space="preserve">CJ </v>
          </cell>
          <cell r="D71">
            <v>3499.67</v>
          </cell>
        </row>
        <row r="72">
          <cell r="A72">
            <v>20000065</v>
          </cell>
          <cell r="B72" t="str">
            <v xml:space="preserve">EXECUÇÃO DE SERVIÇOS DE PROTEÇÃO CATODICA </v>
          </cell>
          <cell r="C72" t="str">
            <v>KM</v>
          </cell>
          <cell r="D72">
            <v>2180</v>
          </cell>
        </row>
        <row r="73">
          <cell r="A73">
            <v>20000066</v>
          </cell>
          <cell r="B73" t="str">
            <v>CORTE EM MATERIAL DE 1ª CATEGORIA X 2,51</v>
          </cell>
          <cell r="C73" t="str">
            <v>M3</v>
          </cell>
          <cell r="D73">
            <v>1.24</v>
          </cell>
        </row>
        <row r="74">
          <cell r="A74">
            <v>20000067</v>
          </cell>
          <cell r="B74" t="str">
            <v>ESCAVAÇÃO E TRANSPORTE C/ LÂMINA DT &lt; 30M - 1A CATEGORIA X 1,72</v>
          </cell>
          <cell r="C74" t="str">
            <v>M3</v>
          </cell>
          <cell r="D74">
            <v>2.17</v>
          </cell>
        </row>
        <row r="75">
          <cell r="A75">
            <v>20000068</v>
          </cell>
          <cell r="B75" t="str">
            <v xml:space="preserve">REVESTIMENTO C/ CASCALHO </v>
          </cell>
          <cell r="C75" t="str">
            <v>M³</v>
          </cell>
          <cell r="D75">
            <v>11.67</v>
          </cell>
        </row>
        <row r="76">
          <cell r="A76">
            <v>20000069</v>
          </cell>
          <cell r="B76" t="str">
            <v>DESMONTE EM TERRA COMPACTADA (1ª CATEGORIA) UTILIZANDO EQUIPAMENTO ADEQUADO, INCLUINDO TRANSPORTE MECANICO ATÉ 30 M</v>
          </cell>
          <cell r="C76" t="str">
            <v>M³</v>
          </cell>
          <cell r="D76">
            <v>2.17</v>
          </cell>
        </row>
        <row r="77">
          <cell r="A77">
            <v>20000070</v>
          </cell>
          <cell r="B77" t="str">
            <v>DESMONTE EM ROCHA BRANDA OU ROCHA EM DECOMPOSIÇÃO (3ª CATEGORIA) UTILIZANDO EXPLOSIVOS E PERFURATRIZ PNEUMÁTICA, INCLUINDO TRANSPORTE ATÉ 30 M</v>
          </cell>
          <cell r="C77" t="str">
            <v>M³</v>
          </cell>
          <cell r="D77">
            <v>37.28</v>
          </cell>
        </row>
        <row r="78">
          <cell r="A78">
            <v>20000071</v>
          </cell>
          <cell r="B78" t="str">
            <v>ESGOTAMENTO COM CONJUNTO MOTO BOMBA</v>
          </cell>
          <cell r="C78" t="str">
            <v>H</v>
          </cell>
          <cell r="D78">
            <v>2.13</v>
          </cell>
        </row>
        <row r="79">
          <cell r="A79">
            <v>20000072</v>
          </cell>
          <cell r="B79" t="str">
            <v xml:space="preserve">ESCORAMENTO CONTINUO </v>
          </cell>
          <cell r="C79" t="str">
            <v>M²</v>
          </cell>
          <cell r="D79">
            <v>13.61</v>
          </cell>
        </row>
        <row r="80">
          <cell r="A80">
            <v>20000073</v>
          </cell>
          <cell r="B80" t="str">
            <v>ATERRO/REATERRO DE ÁREA COMPACTADO COM PLACAS COMPACTADORA COM CONTROLE DO GRAU DE COMPACTAÇÃO</v>
          </cell>
          <cell r="C80" t="str">
            <v>M3</v>
          </cell>
          <cell r="D80">
            <v>5.94</v>
          </cell>
        </row>
        <row r="81">
          <cell r="A81">
            <v>20000074</v>
          </cell>
          <cell r="B81" t="str">
            <v>LASTRO DE CONCRETO NÃO ESTRUTURAL CONSUMO MÍNIMO DE 150 KG/M3, PREPARO E LANÇAMENTO</v>
          </cell>
          <cell r="C81" t="str">
            <v>M3</v>
          </cell>
          <cell r="D81">
            <v>144.52000000000001</v>
          </cell>
        </row>
        <row r="82">
          <cell r="A82">
            <v>20000075</v>
          </cell>
          <cell r="B82" t="str">
            <v>FORMA PLANA EM TÁBUA COMUM PARA FUNDAÇÃO</v>
          </cell>
          <cell r="C82" t="str">
            <v>M²</v>
          </cell>
          <cell r="D82">
            <v>19.89</v>
          </cell>
        </row>
        <row r="83">
          <cell r="A83">
            <v>20000076</v>
          </cell>
          <cell r="B83" t="str">
            <v>CONCRETO ESTRUTURAL, FCK = 250 KG/CM², PREPARO E LANÇAMENTO</v>
          </cell>
          <cell r="C83" t="str">
            <v>M³</v>
          </cell>
          <cell r="D83">
            <v>209.37</v>
          </cell>
        </row>
        <row r="84">
          <cell r="A84">
            <v>20000077</v>
          </cell>
          <cell r="B84" t="str">
            <v>FORMA PLANA EM CHAPA COMPENSADA PLASTIFICADA, ESTRUTURAL, E = 12 MM</v>
          </cell>
          <cell r="C84" t="str">
            <v>M²</v>
          </cell>
          <cell r="D84">
            <v>27.84</v>
          </cell>
        </row>
        <row r="85">
          <cell r="A85">
            <v>20000078</v>
          </cell>
          <cell r="B85" t="str">
            <v>CIMBRAMENTO</v>
          </cell>
          <cell r="C85" t="str">
            <v>M³</v>
          </cell>
          <cell r="D85">
            <v>11.35</v>
          </cell>
        </row>
        <row r="86">
          <cell r="A86">
            <v>20000079</v>
          </cell>
          <cell r="B86" t="str">
            <v>AÇO CA-50 (A OU B)</v>
          </cell>
          <cell r="C86" t="str">
            <v>KG</v>
          </cell>
          <cell r="D86">
            <v>2.29</v>
          </cell>
        </row>
        <row r="87">
          <cell r="A87">
            <v>20000080</v>
          </cell>
          <cell r="B87" t="str">
            <v>APOIOS MÓVEIS EM CHAPA DE AÇO E BORRACHA DE NEOPRENE</v>
          </cell>
          <cell r="C87" t="str">
            <v>M³</v>
          </cell>
          <cell r="D87">
            <v>138</v>
          </cell>
        </row>
        <row r="88">
          <cell r="A88">
            <v>20000081</v>
          </cell>
          <cell r="B88" t="str">
            <v xml:space="preserve">GUARDACORPO EM TUBOS DE 11/2" PINTADO COM BASE ANTICORROSIVA E PINTURA A ÓLEO EM DUAS DEMÃOS </v>
          </cell>
          <cell r="C88" t="str">
            <v>M</v>
          </cell>
          <cell r="D88">
            <v>39.22</v>
          </cell>
        </row>
        <row r="89">
          <cell r="A89">
            <v>20000082</v>
          </cell>
          <cell r="B89" t="str">
            <v xml:space="preserve">FORNECIMENTO E CRAVAÇÃO DE CAMISA METÁLICA E DEMAIS SERVIÇOS NECESSÁRIOS </v>
          </cell>
          <cell r="C89" t="str">
            <v>M</v>
          </cell>
          <cell r="D89">
            <v>650.94000000000005</v>
          </cell>
        </row>
        <row r="90">
          <cell r="A90">
            <v>20000083</v>
          </cell>
          <cell r="B90" t="str">
            <v xml:space="preserve">EXECUÇÃO DE ALVENARIA DE PEDRA PARA BUEIRO COM FORNECIMENTO DE MÃO DE OBRA, MATERIAIS E TRANSPORTE CONFORME PROJETO </v>
          </cell>
          <cell r="C90" t="str">
            <v>M3</v>
          </cell>
          <cell r="D90">
            <v>111.77</v>
          </cell>
        </row>
        <row r="91">
          <cell r="A91">
            <v>20000084</v>
          </cell>
          <cell r="B91" t="str">
            <v xml:space="preserve">LASTRO DE CONCRETO NÃO ESTRUTURAL PARA BLOCOS DE APOIO E DE ANCORAGEM </v>
          </cell>
          <cell r="C91" t="str">
            <v>M3</v>
          </cell>
          <cell r="D91">
            <v>144.52000000000001</v>
          </cell>
        </row>
        <row r="92">
          <cell r="A92">
            <v>20000085</v>
          </cell>
          <cell r="B92" t="str">
            <v xml:space="preserve">FORMA PLANA EM TABUA COMUM PARA BLOCOS DE APOIO E DE ANCORAGEM </v>
          </cell>
          <cell r="C92" t="str">
            <v>M2</v>
          </cell>
          <cell r="D92">
            <v>19.89</v>
          </cell>
        </row>
        <row r="93">
          <cell r="A93">
            <v>20000086</v>
          </cell>
          <cell r="B93" t="str">
            <v>EXECUÇÃO DE TRAVESSIA SOB ESTRADA DE RODAGEM TIPO TUNNEL LINER EM BUEIRO ARMICO OU SIMILAR DN 2,00M</v>
          </cell>
          <cell r="C93" t="str">
            <v>M</v>
          </cell>
          <cell r="D93">
            <v>2048.1999999999998</v>
          </cell>
        </row>
        <row r="94">
          <cell r="A94">
            <v>20000087</v>
          </cell>
          <cell r="B94" t="str">
            <v>ASSENTAMENTO DE TUBULAÇÃO EXECUTADA EM TRECHO ENTERRADO CHAPAS SOLDADAS DE AÇO CARBONO DN 800 COM PROTEÇÃO CONTRA CORROSÃO, ATRAVÉS DE PINTURA INTERNA COM ESMALTE DE ALCATRÃO E EXTERNAMENTE COM PINTURA DE ESMALTE DE ALCATRÃO USANDO-SE LÃ DE VIDRO OU JUNTA</v>
          </cell>
          <cell r="C94" t="str">
            <v>M</v>
          </cell>
          <cell r="D94">
            <v>58.44</v>
          </cell>
        </row>
        <row r="95">
          <cell r="A95">
            <v>20000088</v>
          </cell>
          <cell r="B95" t="str">
            <v>ASSENTAMENTO DE TUBULAÇÃO EXECUTADA EM TRECHO AEREO CHAPAS SOLDADAS DE AÇO CARBONO DN 800, CARGA, DESCARGA, ENFILEIRAMENTO E TRANSPORTE DO LOCAL DE ESTOCAGEM ATÉ O PONTO DE APLICAÇÃO</v>
          </cell>
          <cell r="C95" t="str">
            <v>M</v>
          </cell>
          <cell r="D95">
            <v>75.959999999999994</v>
          </cell>
        </row>
        <row r="96">
          <cell r="A96">
            <v>20000089</v>
          </cell>
          <cell r="B96" t="str">
            <v xml:space="preserve">FORNECIMENTO E MONTAGENS DE JUNTA DRESSER DN 800MM </v>
          </cell>
          <cell r="C96" t="str">
            <v xml:space="preserve">CJ </v>
          </cell>
          <cell r="D96">
            <v>3138.68</v>
          </cell>
        </row>
        <row r="97">
          <cell r="A97">
            <v>20000090</v>
          </cell>
          <cell r="B97" t="str">
            <v>ESCAVAÇÃO MANUAL DE ÁREA EM SOLO DE QUALQUER NATUREZA, EXCETO ROCHA</v>
          </cell>
          <cell r="C97" t="str">
            <v>M3</v>
          </cell>
          <cell r="D97">
            <v>13.34</v>
          </cell>
        </row>
        <row r="98">
          <cell r="A98">
            <v>20000091</v>
          </cell>
          <cell r="B98" t="str">
            <v xml:space="preserve">ESCAVAÇÃO MECANIZADA </v>
          </cell>
          <cell r="C98" t="str">
            <v>M³</v>
          </cell>
          <cell r="D98">
            <v>4.7</v>
          </cell>
        </row>
      </sheetData>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
      <sheetName val="TERRACAM (2)"/>
      <sheetName val="Ofício"/>
      <sheetName val="DESMAT"/>
      <sheetName val="REMOÇÃO"/>
      <sheetName val="OAC"/>
      <sheetName val="DREN2"/>
      <sheetName val="Aterro"/>
      <sheetName val="Compactação 95%"/>
      <sheetName val="Compactação 100%"/>
      <sheetName val="TERRACAM"/>
      <sheetName val="Sub-base"/>
      <sheetName val="OAC Alt."/>
      <sheetName val="OAC Real"/>
      <sheetName val="DRENO DPS - 07"/>
      <sheetName val="TRANSPORTE BRITA DRENO"/>
      <sheetName val="MEDIÇÃO"/>
      <sheetName val="CONTROLE CRONOGRAMA"/>
      <sheetName val="REL_MED"/>
      <sheetName val="BOL_DESEMPENHO"/>
      <sheetName val="OAC "/>
      <sheetName val="Compactação 100% PN"/>
      <sheetName val="Compactação 95% P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 Total"/>
      <sheetName val="Cron. Fís-Fin"/>
      <sheetName val="Sv Gráficos"/>
      <sheetName val="Viagens e Diárias"/>
      <sheetName val="Informatica"/>
      <sheetName val="Tab. Consultoria-Jan-14"/>
      <sheetName val="Informatica (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B10"/>
      <sheetName val="TLCC4"/>
      <sheetName val="TCCC4"/>
      <sheetName val="TCCB10"/>
      <sheetName val="TLMB"/>
      <sheetName val="CRONOGAMA 1º"/>
      <sheetName val="CRONOGAMA 2º"/>
      <sheetName val="COMPAUTO"/>
      <sheetName val="COMPSERVENC"/>
      <sheetName val="COMPMOTSER"/>
      <sheetName val="COMPOSIÇÕES2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s Unitarios"/>
      <sheetName val="Atividades Auxiliares"/>
      <sheetName val="Quadro DMT"/>
      <sheetName val="Curva ABC Terrap"/>
      <sheetName val="Terraplenagem"/>
      <sheetName val="Terraplenagem_DO"/>
      <sheetName val="Quantitativo_Pavimentação"/>
      <sheetName val="Curva ABC Pav"/>
      <sheetName val="Pavimentação"/>
      <sheetName val="Pavimentação_DO"/>
      <sheetName val="Curva ABC Dren"/>
      <sheetName val="Drenagem"/>
      <sheetName val="Drenagem_DO"/>
      <sheetName val="Sinalização"/>
      <sheetName val="Sinalização_DO"/>
      <sheetName val="Meio Ambiente"/>
      <sheetName val="Meio Ambiente_DO"/>
      <sheetName val="Obras Complementares"/>
      <sheetName val="Obras Complementares_DO"/>
      <sheetName val="Quadro Quantidades Preços"/>
      <sheetName val="Resumo"/>
      <sheetName val="Crono Fis"/>
      <sheetName val="Crono Fin"/>
      <sheetName val="Crono Eqpto"/>
      <sheetName val="Curva ABC Serviços"/>
      <sheetName val="Plan1"/>
      <sheetName val="Mobil SICRO II"/>
      <sheetName val="Mobilização"/>
      <sheetName val="Mobilização_DO"/>
      <sheetName val="Canteiro"/>
      <sheetName val="Manutenção"/>
      <sheetName val="Novas_Produções"/>
      <sheetName val="Aterro"/>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CURVA_implantaçãO"/>
      <sheetName val="Quadro Dem implantação (2)"/>
      <sheetName val="CURVA_RESTAU"/>
      <sheetName val="1a cat esc 5001-10000"/>
      <sheetName val="CURVA"/>
      <sheetName val="Quadro Dem RESTAU"/>
      <sheetName val="Quadro Dem implantação"/>
      <sheetName val="Quadro Dem"/>
      <sheetName val="Plan1"/>
      <sheetName val="Transp Mat Betuminoso - MT"/>
      <sheetName val="Preços"/>
      <sheetName val="DMT"/>
      <sheetName val="Quadro Resumo_IMPLANTAÇÃO"/>
      <sheetName val="Quadro Resumo_RESTAURA"/>
      <sheetName val="Quadro Resumo"/>
      <sheetName val="Cronograma1rest"/>
      <sheetName val="Cronograma2rest"/>
      <sheetName val="Cronograma1"/>
      <sheetName val="Cronograma2"/>
      <sheetName val="Enc Sociais"/>
      <sheetName val="Banco Dados Materiais"/>
      <sheetName val="Pesquisa Mercado"/>
      <sheetName val="Custo Mão-de-Obra"/>
      <sheetName val="Custo horário de Equip"/>
      <sheetName val="CURVA ABC NOVO"/>
      <sheetName val="Quadro PE-mANUTENÇAO"/>
      <sheetName val="Quadro PE-Qd 24"/>
      <sheetName val="Mob_Desmob"/>
      <sheetName val="Manutençao_Canteiro"/>
      <sheetName val="Acessórios Edific."/>
      <sheetName val="Transporte PAV"/>
      <sheetName val="Transp. Drenagem_PAV"/>
      <sheetName val="Transp. OAC_PAV"/>
      <sheetName val="Canteiro"/>
      <sheetName val="Inst_usina_ASFALTO"/>
      <sheetName val="Inst_central_britagem"/>
      <sheetName val="mobilização"/>
      <sheetName val="Desmat 0,15"/>
      <sheetName val="Desmat 0,15 a 0,30"/>
      <sheetName val="Desmat &gt;0,30"/>
      <sheetName val="DMT 50m"/>
      <sheetName val="DMT 50a200CARREG"/>
      <sheetName val="DMT 50a200M"/>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5000 a 10000E"/>
      <sheetName val="DMT 10000 a 15000E"/>
      <sheetName val="DMT 5001 a 10000E"/>
      <sheetName val="DMT &gt; 20000E"/>
      <sheetName val="Transp. Mat. exced DMT &gt;5km"/>
      <sheetName val="2S 09 001 05"/>
      <sheetName val="Aterro100%-int"/>
      <sheetName val="Aterro95%"/>
      <sheetName val="Aterro100%"/>
      <sheetName val="Aterro de rocha"/>
      <sheetName val="Recomp cam base s_material"/>
      <sheetName val="Base_BritaGraduada"/>
      <sheetName val="Sub-base"/>
      <sheetName val="Imprimação"/>
      <sheetName val="Pintura de Ligação"/>
      <sheetName val="TSD c emulsão"/>
      <sheetName val="CBUQ_Capa CONST"/>
      <sheetName val="Remoção mec Rev Bet. (2)"/>
      <sheetName val="Remoção mec Cam. Granul. (REST)"/>
      <sheetName val="Reforço subleito"/>
      <sheetName val="Regula"/>
      <sheetName val="Base"/>
      <sheetName val="Remoção mec Rev Bet."/>
      <sheetName val="Base brita graduada-res"/>
      <sheetName val="Sub-base-RES"/>
      <sheetName val="Imprimação (2)"/>
      <sheetName val="Pintura de Ligação (2)"/>
      <sheetName val="TSD c emulsão (2)"/>
      <sheetName val="CBUQ_Capa (2)"/>
      <sheetName val="Remoção mec Cam. Granul."/>
      <sheetName val="Regula_restau"/>
      <sheetName val="Sub-base _CONCRETO_ROLADO"/>
      <sheetName val="cONCR_CIM_PORT"/>
      <sheetName val="Demolição conc_armado (2)"/>
      <sheetName val="Recomp cam base"/>
      <sheetName val="Remendo"/>
      <sheetName val="Base (2)"/>
      <sheetName val="Concreto Cimento portland"/>
      <sheetName val="Base Solo cimento"/>
      <sheetName val="Base solo brita"/>
      <sheetName val="Reciclagem"/>
      <sheetName val="Base Solo Melh. Cim."/>
      <sheetName val="TSS c emulsão"/>
      <sheetName val="FOG"/>
      <sheetName val="CBUQ_Binder (2)"/>
      <sheetName val="CBUQ_Binder"/>
      <sheetName val="Transp. casc."/>
      <sheetName val="Transp. Comercial"/>
      <sheetName val="Esc mec reat e comp"/>
      <sheetName val="Esc vala mat 3ª cat"/>
      <sheetName val="Fresagem continua"/>
      <sheetName val="Escav. Manual 1ª cat"/>
      <sheetName val="VPC 04"/>
      <sheetName val="VPA 04"/>
      <sheetName val="Dreno DPS 07"/>
      <sheetName val="Dreno DPS 08"/>
      <sheetName val="BSD 01"/>
      <sheetName val="BSD 02"/>
      <sheetName val="Dreno DSS 03"/>
      <sheetName val="BSD 03"/>
      <sheetName val="STC 01"/>
      <sheetName val="STC 04"/>
      <sheetName val="STC 08"/>
      <sheetName val="SCC 01"/>
      <sheetName val="SCC 04"/>
      <sheetName val="MFC 01"/>
      <sheetName val="MFC 03"/>
      <sheetName val="MFC 05"/>
      <sheetName val="CCS 01"/>
      <sheetName val="CCS 04"/>
      <sheetName val="CCS 10"/>
      <sheetName val="CCS 12"/>
      <sheetName val="CCS 16"/>
      <sheetName val="CCS 21"/>
      <sheetName val="CCS 02"/>
      <sheetName val="CCS 03"/>
      <sheetName val="CCS 011"/>
      <sheetName val="CCS 019"/>
      <sheetName val="DAR 02"/>
      <sheetName val="DAR 03"/>
      <sheetName val="DAD 02"/>
      <sheetName val="EDA 01"/>
      <sheetName val="EDA 02"/>
      <sheetName val="DES 03"/>
      <sheetName val="DES 01"/>
      <sheetName val="DEB 01"/>
      <sheetName val="DEB 02"/>
      <sheetName val="DEB 03"/>
      <sheetName val="DEB 04"/>
      <sheetName val="DEB 05"/>
      <sheetName val="BLS 01"/>
      <sheetName val="BLD 02"/>
      <sheetName val="CLP 11"/>
      <sheetName val="BLD 01 "/>
      <sheetName val="CLP 19"/>
      <sheetName val="PVI 04"/>
      <sheetName val="PVI 05"/>
      <sheetName val="PVI 10"/>
      <sheetName val="CLP 01"/>
      <sheetName val="CLP 07"/>
      <sheetName val="CLP 09"/>
      <sheetName val="CLP 10"/>
      <sheetName val="CLP 13"/>
      <sheetName val="CLP 14"/>
      <sheetName val="CLP 15"/>
      <sheetName val="CLP 16"/>
      <sheetName val="PVI 03"/>
      <sheetName val="PVI_04"/>
      <sheetName val="PVI 06"/>
      <sheetName val="PVI 07"/>
      <sheetName val="PVI 08"/>
      <sheetName val="PVI 09"/>
      <sheetName val="PVI 10."/>
      <sheetName val="PVI 13"/>
      <sheetName val="PVI 14"/>
      <sheetName val="PVI 15"/>
      <sheetName val="PVI 16"/>
      <sheetName val="PVI 17"/>
      <sheetName val="PVI 18"/>
      <sheetName val="CPV 02"/>
      <sheetName val="CPV 03"/>
      <sheetName val="CPV 04"/>
      <sheetName val="CPV 05"/>
      <sheetName val="CPV 06"/>
      <sheetName val="CPV 07"/>
      <sheetName val="Tubul 40"/>
      <sheetName val="Tubul 60"/>
      <sheetName val="Tubul 80"/>
      <sheetName val="Tubul 100"/>
      <sheetName val="TCC 01"/>
      <sheetName val="Demolição simples"/>
      <sheetName val="Demolição conc_armado"/>
      <sheetName val="Escav. mec. 1ª cat"/>
      <sheetName val="Reaterro e compac"/>
      <sheetName val="BSTC 0,60m"/>
      <sheetName val="BSTC 0,80m"/>
      <sheetName val="BSTC 1,00m"/>
      <sheetName val="BDTC 1,50m"/>
      <sheetName val="BTTC 1,20m"/>
      <sheetName val="BDTC 0,80m"/>
      <sheetName val="BDTC 0,80m (2)"/>
      <sheetName val="BDTC 1,00m"/>
      <sheetName val="BTTC 1,00m_AC"/>
      <sheetName val="Boca BSTC 0,60m"/>
      <sheetName val="Boca BSTC 0,80m"/>
      <sheetName val="Boca BSTC 1,00m"/>
      <sheetName val="Boca BDTC 0,80m"/>
      <sheetName val="Boca BTTC 0,80m"/>
      <sheetName val="Boca BDTC 1,00m"/>
      <sheetName val="corp BTTC 0,80m"/>
      <sheetName val="Boca BSTC 1,00m (15º)"/>
      <sheetName val="Boca BDTC 1,50m"/>
      <sheetName val="Tubul 120"/>
      <sheetName val="Arranc e Rem_Meio-fio"/>
      <sheetName val="Remoção disp_concr"/>
      <sheetName val="BSTC 1,20m"/>
      <sheetName val="BDTC 1,20m"/>
      <sheetName val="Boca BTTC 1,00m"/>
      <sheetName val="CORPO BSCC 1,50 x 1,50 (1-2,5)"/>
      <sheetName val="CORPO BSCC 3 x 3 - 1-2,5"/>
      <sheetName val="CORPO BSCC 2,60 x 1,65"/>
      <sheetName val="CORPO BSCC 4,80 x 3,00"/>
      <sheetName val="CORPO BDCC 4,00 x 1,50"/>
      <sheetName val="CORPO BDCC 2,40 x 3,00"/>
      <sheetName val="CORPO BDCC 2,40 x 3,00_1A2,5"/>
      <sheetName val="CORPO BTCC 1,60 x 2,70"/>
      <sheetName val="CORPO BTCC 1,5x1,5 -1-2,5"/>
      <sheetName val="CORPO BTCC 3x3 1 - 2,5"/>
      <sheetName val="CORPO BTCC 1,5x1,5 - 2,5 a 5"/>
      <sheetName val="BOCA BSCC 1,50 x 1,50"/>
      <sheetName val="BOCA BSCC 3,00 x 3,00"/>
      <sheetName val="BOCA BSCC 4,80 x 3,00 "/>
      <sheetName val="BOCA BSCC 1,65 x 2,60"/>
      <sheetName val="BOCA BDCC 2,40 x 3,00"/>
      <sheetName val="BOCA BDCC 4,00 x 1,50"/>
      <sheetName val="BOCA BTCC 1,60 x 2,70"/>
      <sheetName val="Boca BDTC 1,20m"/>
      <sheetName val="BTTC 1,00m"/>
      <sheetName val="Boca BTTC 1,00m_normal"/>
      <sheetName val="CORPO BDCC 1,50 x 1,50"/>
      <sheetName val="CORPO BTCC 1,50 x 2,00"/>
      <sheetName val="CORPO BTCC 2,00 x 2,00"/>
      <sheetName val="Boca BTTC 1,20m"/>
      <sheetName val="CORPO BSCC 2,50 x 2,50_(5m) "/>
      <sheetName val="CORPO BSCC 2,00 x 2,00"/>
      <sheetName val="BOCA BTCC 1,50 x 2,00"/>
      <sheetName val="Boca BSTC 1,50m"/>
      <sheetName val="Boca BSTC 1,20m"/>
      <sheetName val="CORPO BSCC 2,50 x 2,50"/>
      <sheetName val="TUNNEL LINER 1,80"/>
      <sheetName val="TUNNEL LINER 2,40"/>
      <sheetName val="SCC 05"/>
      <sheetName val="SCC 06"/>
      <sheetName val="STC 02"/>
      <sheetName val="STC 06"/>
      <sheetName val="VPC 02"/>
      <sheetName val="Pass sobre canal"/>
      <sheetName val="Lombada"/>
      <sheetName val="PVI 02"/>
      <sheetName val="CORPO BSCC 3,00 x 3,00"/>
      <sheetName val="BOCA BtCC 3x3 esc 15"/>
      <sheetName val="BOCA BtCC 1,50 x 1,5normal"/>
      <sheetName val="Rem. bueiro exist."/>
      <sheetName val="CORPO BSCC 1,65 x 2,65"/>
      <sheetName val="CORPO BSCC 3,00 x 3,00 (10M)"/>
      <sheetName val="CORPO BDCC 2,50 x 2,50"/>
      <sheetName val="CORPO BDCC 2,00 x 2,00"/>
      <sheetName val="CORPO BDCC 2,50 x 2,50 (7,50M)"/>
      <sheetName val="CORPO BTCC 3,00 x 3,00_(5m)"/>
      <sheetName val="BOCA BDCC 2,50 x 2,50"/>
      <sheetName val="BOCA BTCC 3,00 x 3,00"/>
      <sheetName val="Cerca_concreto"/>
      <sheetName val="CTC 01"/>
      <sheetName val="BSTC 1,50m"/>
      <sheetName val="Cerca_concreto_restau"/>
      <sheetName val="Remoção_cerca"/>
      <sheetName val="Defensa_simples"/>
      <sheetName val="Defensa_Dupla"/>
      <sheetName val="Ancor simples"/>
      <sheetName val="Ancor dupla"/>
      <sheetName val="Sonorizador"/>
      <sheetName val="Calçadas"/>
      <sheetName val="Ench Cant Cent"/>
      <sheetName val="Poste"/>
      <sheetName val="MURRO ARIMO"/>
      <sheetName val="CORPO ARMCO"/>
      <sheetName val="BOCA ARMCO"/>
      <sheetName val="Barreira Dupla"/>
      <sheetName val="Pintura faixa 3 anos"/>
      <sheetName val="Pintura faixa 2 anos"/>
      <sheetName val="Pintura setas zebrados 3ANOS"/>
      <sheetName val="Pintura setas zebrados"/>
      <sheetName val="Tacha reflet.bidirecional"/>
      <sheetName val="portico"/>
      <sheetName val="Placa sinaliz."/>
      <sheetName val="Tacha reflet."/>
      <sheetName val="Tachão Refletivo"/>
      <sheetName val="Enleivamento"/>
      <sheetName val="Remoção_placas"/>
      <sheetName val="Hidrossemeadura"/>
      <sheetName val="Grama em Muda"/>
      <sheetName val="Plantio de arv"/>
      <sheetName val="VPC 01"/>
      <sheetName val="Reconf_Mecan"/>
      <sheetName val="CAP-30_45"/>
      <sheetName val="CAP-65_90"/>
      <sheetName val="CM-30"/>
      <sheetName val="RR-1C"/>
      <sheetName val="RR-2C"/>
      <sheetName val="RM-1C"/>
      <sheetName val="Transp_Frio CM-30"/>
      <sheetName val="Transp_Frio RR-2C."/>
      <sheetName val="Transp_Frio RR-1C"/>
      <sheetName val="Transp_Frio RR-2C"/>
      <sheetName val="Transp_Frio RM-1C"/>
      <sheetName val="Transp_Quente"/>
      <sheetName val="Cerca"/>
      <sheetName val="Transp. local N_Pav"/>
      <sheetName val="Transp. local pav"/>
      <sheetName val="Transp. local_np_rec"/>
      <sheetName val="Transp. local pav (2)"/>
      <sheetName val="Transp. local pav (3)"/>
      <sheetName val="Transp. local carroc. guind.pav"/>
      <sheetName val="Transp. local carroc. guind_NPA"/>
      <sheetName val="Transp. Com_Carr_N_Pav"/>
      <sheetName val="Transp. Com_Carr_Pav"/>
      <sheetName val="Transp. Com N.Pav."/>
      <sheetName val="Transp. Com. Pav"/>
      <sheetName val="Transp. Local-Carroc_N.Pav."/>
      <sheetName val="Transp. Local-Carroc_N.Pav. (2"/>
      <sheetName val="Transp. Local-Carroc_Pav"/>
      <sheetName val="Transp. Local-Carroc_Pav 14"/>
      <sheetName val="Transp. Local mat. betum"/>
      <sheetName val="Areia Comercial"/>
      <sheetName val="Brita Comercial"/>
      <sheetName val="Pedra-de-mão"/>
      <sheetName val="Pedra-de-mão-comercial"/>
      <sheetName val="Usinagem Brita Grad."/>
      <sheetName val="Usinagem Solo Cimento"/>
      <sheetName val="Usinagem Solo Brita"/>
      <sheetName val="Usinagem Solo melh. cim"/>
      <sheetName val="Usinagem CBUQ"/>
      <sheetName val="Usinagem_concreto_rolado"/>
      <sheetName val="Usinagem_conc_cim"/>
      <sheetName val="Usinagem BINDER"/>
      <sheetName val="Alv tijolos"/>
      <sheetName val="Alv Pedra Argam"/>
      <sheetName val="Limp cam veg em jazida"/>
      <sheetName val="Limp cam veg em jazida(consv)"/>
      <sheetName val="Expurgo de jazida"/>
      <sheetName val="Expurgo de jazida (consv)"/>
      <sheetName val="Esc. de jazida(consv)"/>
      <sheetName val="Dente BSTC 120"/>
      <sheetName val="Dente BDTC 120"/>
      <sheetName val="Dente BDTC 150"/>
      <sheetName val="Esc. de jazida(const-rest)"/>
      <sheetName val="Dente BSTC 60"/>
      <sheetName val="Dente BSTC 80"/>
      <sheetName val="Dente BDTC 80"/>
      <sheetName val="Dente BSTC 100"/>
      <sheetName val="Dente BDTC 100"/>
      <sheetName val="Dente BTTC 100"/>
      <sheetName val="Dente BTTC 150"/>
      <sheetName val="Aço CA25"/>
      <sheetName val="Dente BSTC 150"/>
      <sheetName val="Aço CA25 (2)"/>
      <sheetName val="Aço CA50"/>
      <sheetName val="Aço CA50 (2)"/>
      <sheetName val="Aço CA60"/>
      <sheetName val="Aço CA60 (2)"/>
      <sheetName val="Fôrma comum mad"/>
      <sheetName val="Fôrma comp res"/>
      <sheetName val="Brita Produzida"/>
      <sheetName val="Rocha para britagem"/>
      <sheetName val="Peças Desgaste Britador"/>
      <sheetName val="Solo Local Arg"/>
      <sheetName val="Peças Desgaste Britador (2)"/>
      <sheetName val="Lastro Brita"/>
      <sheetName val="Concreto magro"/>
      <sheetName val="Concreto_magro"/>
      <sheetName val="Concreto 10MPa"/>
      <sheetName val="Concreto 11MPa"/>
      <sheetName val="Concreto 12MPa"/>
      <sheetName val="Concreto 12MPa-"/>
      <sheetName val="Concreto 15MPa"/>
      <sheetName val="Concreto 18MPa"/>
      <sheetName val="Concreto 25MPa"/>
      <sheetName val="Concreto Cimento Portl"/>
      <sheetName val="Concreto 30MPa"/>
      <sheetName val="Concreto 25MPa (2)"/>
      <sheetName val="Escor bueiros cel"/>
      <sheetName val="Concreto Ciclópico 12MPa"/>
      <sheetName val="Concreto Ciclópico 15MPa"/>
      <sheetName val="Concreto 18MPa_(MOURAO)"/>
      <sheetName val="Concreto 18MPa_(Tubos)"/>
      <sheetName val="Argamassa 13"/>
      <sheetName val="Argamassa 14"/>
      <sheetName val="Confecção Tubo D=20cm"/>
      <sheetName val="Confecção Tubo D=40cm"/>
      <sheetName val="Confecção Tubo D=0,60m"/>
      <sheetName val="Confecção Tubo D=0,80m"/>
      <sheetName val="Confecção Tubo D=1,00m"/>
      <sheetName val="Confecção Tubo D=1,50m"/>
      <sheetName val="Confecção Placa Sinal."/>
      <sheetName val="Confecção Suporte trav."/>
      <sheetName val="Grama p replantio"/>
      <sheetName val="Guia mad. 7cm"/>
      <sheetName val="Guia mad. 10cm"/>
      <sheetName val="1A_02_702_00"/>
      <sheetName val="Escav Mecan_vala 1a cat"/>
      <sheetName val="Escav Manual 1a cat"/>
      <sheetName val="Escav Man de Vala"/>
      <sheetName val="Escav Mec"/>
      <sheetName val="Solo local"/>
      <sheetName val="Compac Man"/>
      <sheetName val="Transp_RR-2C"/>
      <sheetName val="Fossa Séptica"/>
      <sheetName val="FABRIC_MOURAO_15cm"/>
      <sheetName val="FABRIC_MOURAO"/>
      <sheetName val="Ligação provisória"/>
      <sheetName val="lIGAÇAO_AGUA"/>
      <sheetName val="macro"/>
      <sheetName val="MOBILXDESMOB"/>
      <sheetName val="Transp. Eqpts"/>
      <sheetName val="PE CAVALO"/>
      <sheetName val="Plan2"/>
      <sheetName val="Pintura faixa 1_ano"/>
      <sheetName val="Pintura setas zebrados_1ANO"/>
      <sheetName val="Tacha reflet.monodirecional"/>
      <sheetName val="Tachao reflet.monodirecional"/>
      <sheetName val="Plan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pamentos"/>
      <sheetName val="Materiais"/>
      <sheetName val="Mão de Obra"/>
      <sheetName val="Instalação e manutenção de cant"/>
      <sheetName val="Mobilização e desmob. de equip."/>
      <sheetName val="Mob. e desmob. de equip."/>
      <sheetName val="desmat. destoc 0,15m"/>
      <sheetName val="Esc. carga transp DMT 1000 a 12"/>
      <sheetName val="Compactação aterro 100%"/>
      <sheetName val="Dependências da área técnica"/>
      <sheetName val="Preparação área de estocagem"/>
      <sheetName val="OR960887"/>
      <sheetName val="comp1"/>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 val="Orçamento"/>
      <sheetName val="QuQuant"/>
      <sheetName val="DADOS"/>
      <sheetName val="Orçamentária"/>
      <sheetName val="SIIG 2010-Jun"/>
      <sheetName val="Estimativa"/>
      <sheetName val="DG"/>
      <sheetName val="Materiais Betuminosos"/>
      <sheetName val="Qd05 Preço"/>
      <sheetName val="Qd06"/>
      <sheetName val="LOTE 6"/>
      <sheetName val="OR960887.XLS"/>
      <sheetName val="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anterior"/>
      <sheetName val="Físico_med"/>
      <sheetName val="Ofício"/>
      <sheetName val="RELATÓRIO"/>
      <sheetName val="RESUMO-DVOP_JBS"/>
      <sheetName val="RESUMO-DVOP_JBS (2)"/>
      <sheetName val="RESUMO-DVOP MOD SEET"/>
      <sheetName val="Crono Físico-Financeiro"/>
      <sheetName val="Mat Asf "/>
      <sheetName val="RESUMO-DVOP_AGRIMAT"/>
      <sheetName val="REAJU (2)"/>
      <sheetName val="Mat Asf"/>
      <sheetName val="Meio fio"/>
      <sheetName val="Desmatamento "/>
      <sheetName val="Limpeza da faixa de domínio"/>
      <sheetName val="Remoção"/>
      <sheetName val="OAC"/>
      <sheetName val="Regula"/>
      <sheetName val="Sub-base"/>
      <sheetName val="Base"/>
      <sheetName val="Imprimação"/>
      <sheetName val="TSD-FOG"/>
      <sheetName val="AGREGADOS"/>
      <sheetName val="Dreno"/>
      <sheetName val="Cerca"/>
      <sheetName val="Valeta"/>
      <sheetName val="Enleivamento"/>
      <sheetName val="Valeta (3)"/>
      <sheetName val="DMT modelo"/>
      <sheetName val="DMT modelo (2)"/>
      <sheetName val="Aterro"/>
      <sheetName val="Aterro 100%"/>
      <sheetName val="Aterro 95%"/>
      <sheetName val="Defensa"/>
      <sheetName val="Placas"/>
      <sheetName val="Grama"/>
      <sheetName val="Pintura"/>
      <sheetName val="REAJU"/>
      <sheetName val="Quadro DMT"/>
      <sheetName val="Custos Unitar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UMOS"/>
      <sheetName val="INSEQUIP"/>
      <sheetName val="INSMATERIAIS"/>
      <sheetName val="INSMÃO"/>
      <sheetName val="equipamento"/>
      <sheetName val="mao de obra"/>
    </sheetNames>
    <sheetDataSet>
      <sheetData sheetId="0">
        <row r="11">
          <cell r="D11" t="str">
            <v>E00102</v>
          </cell>
          <cell r="E11" t="str">
            <v>TRATOR DE ESTEIRA D6D</v>
          </cell>
          <cell r="F11" t="str">
            <v>H</v>
          </cell>
          <cell r="G11">
            <v>118.5</v>
          </cell>
          <cell r="H11">
            <v>52.3</v>
          </cell>
        </row>
        <row r="12">
          <cell r="D12" t="str">
            <v>E00103</v>
          </cell>
          <cell r="E12" t="str">
            <v>TRATOR DE ESTEIRA D8K</v>
          </cell>
          <cell r="F12" t="str">
            <v>H</v>
          </cell>
          <cell r="G12">
            <v>213.46</v>
          </cell>
          <cell r="H12">
            <v>91.89</v>
          </cell>
        </row>
        <row r="13">
          <cell r="D13" t="str">
            <v>E00108</v>
          </cell>
          <cell r="E13" t="str">
            <v>TRATOR DE PNEUS AGRICOLA CBT 2105</v>
          </cell>
          <cell r="F13" t="str">
            <v>H</v>
          </cell>
          <cell r="G13">
            <v>37.299999999999997</v>
          </cell>
          <cell r="H13">
            <v>13.7</v>
          </cell>
        </row>
        <row r="14">
          <cell r="D14" t="str">
            <v>E00133</v>
          </cell>
          <cell r="E14" t="str">
            <v>MOTONIVELADORA 135H</v>
          </cell>
          <cell r="F14" t="str">
            <v>H</v>
          </cell>
          <cell r="G14">
            <v>90.6</v>
          </cell>
          <cell r="H14">
            <v>46</v>
          </cell>
        </row>
        <row r="15">
          <cell r="D15" t="str">
            <v>E00151</v>
          </cell>
          <cell r="E15" t="str">
            <v>CARREGADEIRA FRONTAL 930R</v>
          </cell>
          <cell r="F15" t="str">
            <v>H</v>
          </cell>
          <cell r="G15">
            <v>61.17</v>
          </cell>
          <cell r="H15">
            <v>29.959999999999997</v>
          </cell>
        </row>
        <row r="16">
          <cell r="D16" t="str">
            <v>E00152</v>
          </cell>
          <cell r="E16" t="str">
            <v>CARREGADEIRA FRONTAL 966R</v>
          </cell>
          <cell r="F16" t="str">
            <v>H</v>
          </cell>
          <cell r="G16">
            <v>110.67</v>
          </cell>
          <cell r="H16">
            <v>35.150000000000006</v>
          </cell>
        </row>
        <row r="17">
          <cell r="D17" t="str">
            <v>E00153</v>
          </cell>
          <cell r="E17" t="str">
            <v>CARREGADEIRA 924 CAT</v>
          </cell>
          <cell r="F17" t="str">
            <v>H</v>
          </cell>
          <cell r="G17">
            <v>61.17</v>
          </cell>
          <cell r="H17">
            <v>29.959999999999997</v>
          </cell>
        </row>
        <row r="18">
          <cell r="D18" t="str">
            <v>E00168</v>
          </cell>
          <cell r="E18" t="str">
            <v>RETRO-ESCAVADEIRA E.C 580L</v>
          </cell>
          <cell r="F18" t="str">
            <v>H</v>
          </cell>
          <cell r="G18">
            <v>63</v>
          </cell>
          <cell r="H18">
            <v>33</v>
          </cell>
        </row>
        <row r="19">
          <cell r="D19" t="str">
            <v>E00170</v>
          </cell>
          <cell r="E19" t="str">
            <v>ESCAVADEIRA HIDRAULICA PC200</v>
          </cell>
          <cell r="F19" t="str">
            <v>H</v>
          </cell>
          <cell r="G19">
            <v>180</v>
          </cell>
          <cell r="H19">
            <v>80</v>
          </cell>
        </row>
        <row r="20">
          <cell r="D20" t="str">
            <v>E00171</v>
          </cell>
          <cell r="E20" t="str">
            <v>ESCAVADEIRA HIDRAULICA LIEBHERR</v>
          </cell>
          <cell r="F20" t="str">
            <v>H</v>
          </cell>
          <cell r="G20">
            <v>250</v>
          </cell>
          <cell r="H20">
            <v>125</v>
          </cell>
        </row>
        <row r="21">
          <cell r="D21" t="str">
            <v>E00172</v>
          </cell>
          <cell r="E21" t="str">
            <v>MARTELO ROPEDOR HB2200</v>
          </cell>
          <cell r="F21" t="str">
            <v>H</v>
          </cell>
          <cell r="G21">
            <v>65</v>
          </cell>
          <cell r="H21">
            <v>32.200000000000003</v>
          </cell>
        </row>
        <row r="22">
          <cell r="D22" t="str">
            <v>E99901</v>
          </cell>
          <cell r="E22" t="str">
            <v>ESCAVADEIRA HIDRAULICA LIEBHERR</v>
          </cell>
          <cell r="F22" t="str">
            <v>H</v>
          </cell>
          <cell r="G22">
            <v>174</v>
          </cell>
          <cell r="H22">
            <v>85.17</v>
          </cell>
        </row>
        <row r="23">
          <cell r="D23" t="str">
            <v>E00183</v>
          </cell>
          <cell r="E23" t="str">
            <v>ROLO COMP. AUTOP. CA25 D</v>
          </cell>
          <cell r="F23" t="str">
            <v>H</v>
          </cell>
          <cell r="G23">
            <v>62.6</v>
          </cell>
          <cell r="H23">
            <v>29.2</v>
          </cell>
        </row>
        <row r="24">
          <cell r="D24" t="str">
            <v>E00184</v>
          </cell>
          <cell r="E24" t="str">
            <v>ROLO COMP. AUTOP. PE-DE-CARNEIRO CA-25</v>
          </cell>
          <cell r="F24" t="str">
            <v>H</v>
          </cell>
          <cell r="G24">
            <v>67.7</v>
          </cell>
          <cell r="H24">
            <v>31.62</v>
          </cell>
        </row>
        <row r="25">
          <cell r="D25" t="str">
            <v>E00190</v>
          </cell>
          <cell r="E25" t="str">
            <v>ROLO COMP. AUTO. LISO CA35</v>
          </cell>
          <cell r="F25" t="str">
            <v>H</v>
          </cell>
          <cell r="G25">
            <v>93.9</v>
          </cell>
          <cell r="H25">
            <v>33.79</v>
          </cell>
        </row>
        <row r="26">
          <cell r="D26" t="str">
            <v>E00194</v>
          </cell>
          <cell r="E26" t="str">
            <v>ROLO DE PNEUS AP-30</v>
          </cell>
          <cell r="F26" t="str">
            <v>H</v>
          </cell>
          <cell r="G26">
            <v>62.6</v>
          </cell>
          <cell r="H26">
            <v>29.2</v>
          </cell>
        </row>
        <row r="27">
          <cell r="D27" t="str">
            <v>E00195</v>
          </cell>
          <cell r="E27" t="str">
            <v>ROLO COMPACTADOR DE PNEUS - AP-30</v>
          </cell>
          <cell r="F27" t="str">
            <v>H</v>
          </cell>
          <cell r="G27">
            <v>62.6</v>
          </cell>
          <cell r="H27">
            <v>29.2</v>
          </cell>
        </row>
        <row r="28">
          <cell r="D28" t="str">
            <v>E00196</v>
          </cell>
          <cell r="E28" t="str">
            <v>COMPACT. (PLACA) CM-20</v>
          </cell>
          <cell r="F28" t="str">
            <v>H</v>
          </cell>
          <cell r="G28">
            <v>10.7</v>
          </cell>
          <cell r="H28">
            <v>7.1</v>
          </cell>
        </row>
        <row r="29">
          <cell r="D29" t="str">
            <v>E00203</v>
          </cell>
          <cell r="E29" t="str">
            <v>COMPR. AR PORT. 350PCM</v>
          </cell>
          <cell r="F29" t="str">
            <v>H</v>
          </cell>
          <cell r="G29">
            <v>31.2</v>
          </cell>
          <cell r="H29">
            <v>13.6</v>
          </cell>
        </row>
        <row r="30">
          <cell r="D30" t="str">
            <v>E00205</v>
          </cell>
          <cell r="E30" t="str">
            <v>COMPR. AR PORT. 750PCM</v>
          </cell>
          <cell r="F30" t="str">
            <v>H</v>
          </cell>
          <cell r="G30">
            <v>75</v>
          </cell>
          <cell r="H30">
            <v>24.24</v>
          </cell>
        </row>
        <row r="31">
          <cell r="D31" t="str">
            <v>E00251</v>
          </cell>
          <cell r="E31" t="str">
            <v>DUMPER</v>
          </cell>
          <cell r="F31" t="str">
            <v>H</v>
          </cell>
          <cell r="G31">
            <v>14.98</v>
          </cell>
          <cell r="H31">
            <v>10.78</v>
          </cell>
        </row>
        <row r="32">
          <cell r="D32" t="str">
            <v>E99205</v>
          </cell>
          <cell r="E32" t="str">
            <v>COMPR. AR PORT. 750PCM rev</v>
          </cell>
          <cell r="F32" t="str">
            <v>H</v>
          </cell>
          <cell r="G32">
            <v>69.3</v>
          </cell>
          <cell r="H32">
            <v>0</v>
          </cell>
        </row>
        <row r="33">
          <cell r="D33" t="str">
            <v>E00214</v>
          </cell>
          <cell r="E33" t="str">
            <v>CARRETA PERF. ROC601 653PCM</v>
          </cell>
          <cell r="F33" t="str">
            <v>H</v>
          </cell>
          <cell r="G33">
            <v>38.51</v>
          </cell>
          <cell r="H33">
            <v>20.64</v>
          </cell>
        </row>
        <row r="34">
          <cell r="D34" t="str">
            <v>E99914</v>
          </cell>
          <cell r="E34" t="str">
            <v>CARRETA PERF. ROC601 653PCM rev</v>
          </cell>
          <cell r="F34" t="str">
            <v>H</v>
          </cell>
          <cell r="G34">
            <v>79.599999999999994</v>
          </cell>
          <cell r="H34">
            <v>0</v>
          </cell>
        </row>
        <row r="35">
          <cell r="D35" t="str">
            <v>E00215</v>
          </cell>
          <cell r="E35" t="str">
            <v>PERFURATRIZ MANUAL RH-658 116PCM</v>
          </cell>
          <cell r="F35" t="str">
            <v>H</v>
          </cell>
          <cell r="G35">
            <v>2.4</v>
          </cell>
          <cell r="H35">
            <v>1.8</v>
          </cell>
        </row>
        <row r="36">
          <cell r="D36" t="str">
            <v>E99215</v>
          </cell>
          <cell r="E36" t="str">
            <v>PERFURATRIZ MANUAL RH-658 116PCM rev</v>
          </cell>
          <cell r="F36" t="str">
            <v>H</v>
          </cell>
          <cell r="G36">
            <v>2.4</v>
          </cell>
          <cell r="H36">
            <v>0</v>
          </cell>
        </row>
        <row r="37">
          <cell r="D37" t="str">
            <v>E00225</v>
          </cell>
          <cell r="E37" t="str">
            <v>MARTELO PERF/ROMP. 11222 CBH 4DSC</v>
          </cell>
          <cell r="F37" t="str">
            <v>H</v>
          </cell>
          <cell r="G37">
            <v>3.3</v>
          </cell>
          <cell r="H37">
            <v>2.2000000000000002</v>
          </cell>
        </row>
        <row r="38">
          <cell r="D38" t="str">
            <v>E99225</v>
          </cell>
          <cell r="E38" t="str">
            <v>MARTELO PERF/ROMP. 11222 CBH 4DSC rev</v>
          </cell>
          <cell r="F38" t="str">
            <v>H</v>
          </cell>
          <cell r="G38">
            <v>3.3</v>
          </cell>
          <cell r="H38">
            <v>2.2000000000000002</v>
          </cell>
        </row>
        <row r="39">
          <cell r="D39" t="str">
            <v>E99226</v>
          </cell>
          <cell r="E39" t="str">
            <v>MARTELO HIDRÁULICO HB2200</v>
          </cell>
          <cell r="F39" t="str">
            <v>H</v>
          </cell>
          <cell r="G39">
            <v>23.52</v>
          </cell>
        </row>
        <row r="40">
          <cell r="D40" t="str">
            <v>E00234</v>
          </cell>
          <cell r="E40" t="str">
            <v>CENTRAL (CONCRETO) DOSAD. 60M3/H</v>
          </cell>
          <cell r="F40" t="str">
            <v>H</v>
          </cell>
          <cell r="G40">
            <v>76.099999999999994</v>
          </cell>
          <cell r="H40">
            <v>52.95</v>
          </cell>
        </row>
        <row r="41">
          <cell r="D41" t="str">
            <v>E00243</v>
          </cell>
          <cell r="E41" t="str">
            <v>GUINDASTE PH 45 TON</v>
          </cell>
          <cell r="F41" t="str">
            <v>H</v>
          </cell>
          <cell r="G41">
            <v>40.25</v>
          </cell>
          <cell r="H41">
            <v>28.18</v>
          </cell>
        </row>
        <row r="42">
          <cell r="D42" t="str">
            <v>E00245</v>
          </cell>
          <cell r="E42" t="str">
            <v>GUINDASTE AMERICN (75T)</v>
          </cell>
          <cell r="F42" t="str">
            <v>H</v>
          </cell>
          <cell r="G42">
            <v>280</v>
          </cell>
          <cell r="H42">
            <v>160</v>
          </cell>
        </row>
        <row r="43">
          <cell r="D43" t="str">
            <v>E00250</v>
          </cell>
          <cell r="E43" t="str">
            <v>EMPILADEIRA YALE</v>
          </cell>
          <cell r="F43" t="str">
            <v>H</v>
          </cell>
          <cell r="G43">
            <v>14.98</v>
          </cell>
          <cell r="H43">
            <v>10.78</v>
          </cell>
        </row>
        <row r="44">
          <cell r="D44" t="str">
            <v>E00263</v>
          </cell>
          <cell r="E44" t="str">
            <v>CENTRAL DE BRITAGEM 40-60M3/H</v>
          </cell>
          <cell r="F44" t="str">
            <v>H</v>
          </cell>
          <cell r="G44">
            <v>335.4</v>
          </cell>
          <cell r="H44">
            <v>177.91</v>
          </cell>
        </row>
        <row r="45">
          <cell r="D45" t="str">
            <v>E00299</v>
          </cell>
          <cell r="E45" t="str">
            <v>CAMINHAO PIPA MB 1214 9000LITROS</v>
          </cell>
          <cell r="F45" t="str">
            <v>H</v>
          </cell>
          <cell r="G45">
            <v>28</v>
          </cell>
          <cell r="H45">
            <v>13.4</v>
          </cell>
        </row>
        <row r="46">
          <cell r="D46" t="str">
            <v>E00287</v>
          </cell>
          <cell r="E46" t="str">
            <v>C.CAR.LEVE MBL608D</v>
          </cell>
          <cell r="F46" t="str">
            <v>H</v>
          </cell>
          <cell r="G46">
            <v>26.25</v>
          </cell>
          <cell r="H46">
            <v>7.57</v>
          </cell>
        </row>
        <row r="47">
          <cell r="D47" t="str">
            <v>E00308</v>
          </cell>
          <cell r="E47" t="str">
            <v>ACABADORA DE CONCRETO SL-450</v>
          </cell>
          <cell r="F47" t="str">
            <v>H</v>
          </cell>
          <cell r="G47">
            <v>95</v>
          </cell>
          <cell r="H47">
            <v>66.5</v>
          </cell>
        </row>
        <row r="48">
          <cell r="D48" t="str">
            <v>E00311</v>
          </cell>
          <cell r="E48" t="str">
            <v>BETONEIRA DE 320 LTS (D) C/ ALIMENT.</v>
          </cell>
          <cell r="F48" t="str">
            <v>H</v>
          </cell>
          <cell r="G48">
            <v>4.25</v>
          </cell>
          <cell r="H48">
            <v>2.8</v>
          </cell>
        </row>
        <row r="49">
          <cell r="D49" t="str">
            <v>E00312</v>
          </cell>
          <cell r="E49" t="str">
            <v>BETONEIRA DE 580 LTS (D) C/ ALIMENT.</v>
          </cell>
          <cell r="F49" t="str">
            <v>H</v>
          </cell>
          <cell r="G49">
            <v>6.75</v>
          </cell>
          <cell r="H49">
            <v>4</v>
          </cell>
        </row>
        <row r="50">
          <cell r="D50" t="str">
            <v>E00313</v>
          </cell>
          <cell r="E50" t="str">
            <v>VIBRADOR DE IMERSAO ELETRICO</v>
          </cell>
          <cell r="F50" t="str">
            <v>H</v>
          </cell>
          <cell r="G50">
            <v>1.8</v>
          </cell>
          <cell r="H50">
            <v>1.4</v>
          </cell>
        </row>
        <row r="51">
          <cell r="D51" t="str">
            <v>E00343</v>
          </cell>
          <cell r="E51" t="str">
            <v>BOMBA D`AGUA SUBM. ELET. FLYGHT B-2066</v>
          </cell>
          <cell r="F51" t="str">
            <v>H</v>
          </cell>
          <cell r="G51">
            <v>3</v>
          </cell>
          <cell r="H51">
            <v>2.8</v>
          </cell>
        </row>
        <row r="52">
          <cell r="D52" t="str">
            <v>E00362</v>
          </cell>
          <cell r="E52" t="str">
            <v>GRUPO GERADOR 135 KVA (108 KW)</v>
          </cell>
          <cell r="F52" t="str">
            <v>H</v>
          </cell>
          <cell r="G52">
            <v>21.93</v>
          </cell>
          <cell r="H52">
            <v>5.4</v>
          </cell>
        </row>
        <row r="53">
          <cell r="D53" t="str">
            <v>E00364</v>
          </cell>
          <cell r="E53" t="str">
            <v>GRUPO GERADOR 225 KVA (180 KW)</v>
          </cell>
          <cell r="F53" t="str">
            <v>H</v>
          </cell>
          <cell r="G53">
            <v>43.8</v>
          </cell>
          <cell r="H53">
            <v>10.18</v>
          </cell>
        </row>
        <row r="54">
          <cell r="D54" t="str">
            <v>E00377</v>
          </cell>
          <cell r="E54" t="str">
            <v>CONJUNTO SOLDA OXI-ACETILENO</v>
          </cell>
          <cell r="F54" t="str">
            <v>H</v>
          </cell>
          <cell r="G54">
            <v>1.22</v>
          </cell>
          <cell r="H54">
            <v>0.72</v>
          </cell>
        </row>
        <row r="55">
          <cell r="D55" t="str">
            <v>E00391</v>
          </cell>
          <cell r="E55" t="str">
            <v>SERRA CIRCULAR (MESA) RT-30 12"</v>
          </cell>
          <cell r="F55" t="str">
            <v>H</v>
          </cell>
          <cell r="G55">
            <v>1.5</v>
          </cell>
          <cell r="H55">
            <v>0.9</v>
          </cell>
        </row>
        <row r="56">
          <cell r="D56" t="str">
            <v>E00411</v>
          </cell>
          <cell r="E56" t="str">
            <v>GRADE DE DISCO 24" X 20 DISCO</v>
          </cell>
          <cell r="F56" t="str">
            <v>H</v>
          </cell>
          <cell r="G56">
            <v>2.1</v>
          </cell>
          <cell r="H56">
            <v>1.1000000000000001</v>
          </cell>
        </row>
        <row r="57">
          <cell r="D57" t="str">
            <v>E00432</v>
          </cell>
          <cell r="E57" t="str">
            <v>NIVEL N2</v>
          </cell>
          <cell r="F57" t="str">
            <v>H</v>
          </cell>
          <cell r="G57">
            <v>0.63</v>
          </cell>
          <cell r="H57">
            <v>0.41</v>
          </cell>
        </row>
        <row r="58">
          <cell r="D58" t="str">
            <v>E00435</v>
          </cell>
          <cell r="E58" t="str">
            <v>BALIZA</v>
          </cell>
          <cell r="F58" t="str">
            <v>H</v>
          </cell>
          <cell r="G58">
            <v>0.03</v>
          </cell>
          <cell r="H58">
            <v>0.03</v>
          </cell>
        </row>
        <row r="59">
          <cell r="D59" t="str">
            <v>E00436</v>
          </cell>
          <cell r="E59" t="str">
            <v>UMBRELA</v>
          </cell>
          <cell r="F59" t="str">
            <v>H</v>
          </cell>
          <cell r="G59">
            <v>0.04</v>
          </cell>
          <cell r="H59">
            <v>0.04</v>
          </cell>
        </row>
        <row r="60">
          <cell r="D60" t="str">
            <v>E00437</v>
          </cell>
          <cell r="E60" t="str">
            <v>TRENA</v>
          </cell>
          <cell r="F60" t="str">
            <v>H</v>
          </cell>
          <cell r="G60">
            <v>0.05</v>
          </cell>
          <cell r="H60">
            <v>0.05</v>
          </cell>
        </row>
        <row r="61">
          <cell r="D61" t="str">
            <v>E00441</v>
          </cell>
          <cell r="E61" t="str">
            <v>VEICULO UTILITARIO VW-GOL</v>
          </cell>
          <cell r="F61" t="str">
            <v>H</v>
          </cell>
          <cell r="G61">
            <v>10</v>
          </cell>
          <cell r="H61">
            <v>6</v>
          </cell>
        </row>
        <row r="62">
          <cell r="D62" t="str">
            <v>E00443</v>
          </cell>
          <cell r="E62" t="str">
            <v>CAMIONETE UTILITARIO PICK-UP D-20</v>
          </cell>
          <cell r="F62" t="str">
            <v>H</v>
          </cell>
          <cell r="G62">
            <v>20.5</v>
          </cell>
          <cell r="H62">
            <v>14.5</v>
          </cell>
        </row>
        <row r="63">
          <cell r="D63" t="str">
            <v>E99443</v>
          </cell>
          <cell r="E63" t="str">
            <v>CAMIONETE UTILITARIO PICK-UP D-20 rev</v>
          </cell>
          <cell r="F63" t="str">
            <v>H</v>
          </cell>
          <cell r="G63">
            <v>16.708333333333336</v>
          </cell>
          <cell r="H63">
            <v>0</v>
          </cell>
        </row>
        <row r="64">
          <cell r="D64" t="str">
            <v>E00503</v>
          </cell>
          <cell r="E64" t="str">
            <v>BOMBA/MISTURADOR (BINJE)</v>
          </cell>
          <cell r="F64" t="str">
            <v>H</v>
          </cell>
          <cell r="G64">
            <v>0.93</v>
          </cell>
          <cell r="H64">
            <v>0.93</v>
          </cell>
        </row>
        <row r="65">
          <cell r="D65" t="str">
            <v>E00504</v>
          </cell>
          <cell r="E65" t="str">
            <v>BOMBA BPF (MAC)</v>
          </cell>
          <cell r="F65" t="str">
            <v>H</v>
          </cell>
          <cell r="G65">
            <v>1.06</v>
          </cell>
          <cell r="H65">
            <v>1.06</v>
          </cell>
        </row>
        <row r="66">
          <cell r="D66" t="str">
            <v>E00612</v>
          </cell>
          <cell r="E66" t="str">
            <v>PROJETORA DE CONCRETO CP3 (3M3/H)</v>
          </cell>
          <cell r="F66" t="str">
            <v>H</v>
          </cell>
          <cell r="G66">
            <v>27.5</v>
          </cell>
          <cell r="H66">
            <v>13.2</v>
          </cell>
        </row>
        <row r="67">
          <cell r="D67" t="str">
            <v>E00772</v>
          </cell>
          <cell r="E67" t="str">
            <v>CAMINHAO BASCULANTE MB LK-2318 CAP. 12</v>
          </cell>
          <cell r="F67" t="str">
            <v>H</v>
          </cell>
          <cell r="G67">
            <v>45</v>
          </cell>
          <cell r="H67">
            <v>18.8</v>
          </cell>
        </row>
        <row r="68">
          <cell r="D68" t="str">
            <v>E00776</v>
          </cell>
          <cell r="E68" t="str">
            <v>CAMINHAO MUNCK MB LK-1514 - 11T</v>
          </cell>
          <cell r="F68" t="str">
            <v>H</v>
          </cell>
          <cell r="G68">
            <v>34.799999999999997</v>
          </cell>
          <cell r="H68">
            <v>17.399999999999999</v>
          </cell>
        </row>
        <row r="69">
          <cell r="D69" t="str">
            <v>E00778</v>
          </cell>
          <cell r="E69" t="str">
            <v>CAMINHAO BETONEIRA MB LK-2325</v>
          </cell>
          <cell r="F69" t="str">
            <v>H</v>
          </cell>
          <cell r="G69">
            <v>46.15</v>
          </cell>
          <cell r="H69">
            <v>23.03</v>
          </cell>
        </row>
        <row r="70">
          <cell r="D70" t="str">
            <v>E00781</v>
          </cell>
          <cell r="E70" t="str">
            <v>CAMINHAO CARROCERIA LEVE MB L-710</v>
          </cell>
          <cell r="F70" t="str">
            <v>H</v>
          </cell>
          <cell r="G70">
            <v>32.1</v>
          </cell>
          <cell r="H70">
            <v>13.42</v>
          </cell>
        </row>
        <row r="71">
          <cell r="D71" t="str">
            <v>E00783</v>
          </cell>
          <cell r="E71" t="str">
            <v>CAMINHAO BASCULANTE MB 2423 14m3</v>
          </cell>
          <cell r="F71" t="str">
            <v>H</v>
          </cell>
          <cell r="G71">
            <v>45.5</v>
          </cell>
          <cell r="H71">
            <v>21.6</v>
          </cell>
        </row>
        <row r="72">
          <cell r="D72" t="str">
            <v>E99783</v>
          </cell>
          <cell r="E72" t="str">
            <v>CAMINHAO BASCULANTE MB 2423 14m3 rev</v>
          </cell>
          <cell r="F72" t="str">
            <v>H</v>
          </cell>
          <cell r="G72">
            <v>49.2</v>
          </cell>
          <cell r="H72">
            <v>23.37</v>
          </cell>
        </row>
        <row r="73">
          <cell r="D73" t="str">
            <v>E00805</v>
          </cell>
          <cell r="E73" t="str">
            <v>CAMINHAO CARROC.2318/TRUCK</v>
          </cell>
          <cell r="F73" t="str">
            <v>H</v>
          </cell>
          <cell r="G73">
            <v>48.1</v>
          </cell>
          <cell r="H73">
            <v>20.13</v>
          </cell>
        </row>
        <row r="74">
          <cell r="D74" t="str">
            <v>E00952</v>
          </cell>
          <cell r="E74" t="str">
            <v>CARRO DE MAO</v>
          </cell>
          <cell r="F74" t="str">
            <v>H</v>
          </cell>
          <cell r="G74">
            <v>0.05</v>
          </cell>
          <cell r="H74">
            <v>0.04</v>
          </cell>
        </row>
        <row r="75">
          <cell r="D75" t="str">
            <v>E00953</v>
          </cell>
          <cell r="E75" t="str">
            <v>ESTACAO TOTAL</v>
          </cell>
          <cell r="F75" t="str">
            <v>H</v>
          </cell>
          <cell r="G75">
            <v>10</v>
          </cell>
          <cell r="H75">
            <v>4</v>
          </cell>
        </row>
        <row r="76">
          <cell r="D76" t="str">
            <v>E10119</v>
          </cell>
          <cell r="E76" t="str">
            <v>CAMINHAO MUNCK MB-LK 1113/42</v>
          </cell>
          <cell r="F76" t="str">
            <v>H</v>
          </cell>
          <cell r="G76">
            <v>23.9</v>
          </cell>
          <cell r="H76">
            <v>13.6</v>
          </cell>
        </row>
        <row r="77">
          <cell r="D77" t="str">
            <v>E10120</v>
          </cell>
          <cell r="E77" t="str">
            <v>CAMINHÃO CARROCERIA LEVA MB-L608D</v>
          </cell>
          <cell r="F77" t="str">
            <v>H</v>
          </cell>
          <cell r="G77">
            <v>23.9</v>
          </cell>
          <cell r="H77">
            <v>13.6</v>
          </cell>
        </row>
        <row r="78">
          <cell r="D78" t="str">
            <v>E10136</v>
          </cell>
          <cell r="E78" t="str">
            <v>BETONEIRA DE 580 LTS (D) C/ ALIMENT.</v>
          </cell>
          <cell r="F78" t="str">
            <v>H</v>
          </cell>
          <cell r="G78">
            <v>4.2</v>
          </cell>
          <cell r="H78">
            <v>2.7</v>
          </cell>
        </row>
        <row r="79">
          <cell r="D79" t="str">
            <v>E10137</v>
          </cell>
          <cell r="E79" t="str">
            <v>VIBRADOR DE IMERSAO ELETRICO (AAS 48)</v>
          </cell>
          <cell r="F79" t="str">
            <v>H</v>
          </cell>
          <cell r="G79">
            <v>2.14</v>
          </cell>
          <cell r="H79">
            <v>1.9</v>
          </cell>
        </row>
        <row r="80">
          <cell r="D80" t="str">
            <v>E93007</v>
          </cell>
          <cell r="E80" t="str">
            <v>CENTRAL DE CONCRETO 60M3</v>
          </cell>
          <cell r="F80" t="str">
            <v>H</v>
          </cell>
          <cell r="G80">
            <v>51.269999999999996</v>
          </cell>
          <cell r="H80">
            <v>28.120000000000005</v>
          </cell>
        </row>
        <row r="81">
          <cell r="D81" t="str">
            <v>E93008</v>
          </cell>
          <cell r="E81" t="str">
            <v>POLICORTE</v>
          </cell>
          <cell r="F81" t="str">
            <v>H</v>
          </cell>
          <cell r="G81">
            <v>4.0599999999999996</v>
          </cell>
          <cell r="H81">
            <v>2.15</v>
          </cell>
        </row>
        <row r="82">
          <cell r="D82" t="str">
            <v>E99002</v>
          </cell>
          <cell r="E82" t="str">
            <v>GRUPO GERADOR 60 KVA - ALUGADO</v>
          </cell>
          <cell r="F82" t="str">
            <v>H</v>
          </cell>
          <cell r="G82">
            <v>32.230499673842139</v>
          </cell>
        </row>
        <row r="83">
          <cell r="D83" t="str">
            <v>E99001</v>
          </cell>
          <cell r="E83" t="str">
            <v>TRANSFORMADOR 112,5KVA</v>
          </cell>
          <cell r="F83" t="str">
            <v>H</v>
          </cell>
          <cell r="G83">
            <v>1.1299999999999999</v>
          </cell>
        </row>
        <row r="84">
          <cell r="D84" t="str">
            <v>E95006</v>
          </cell>
          <cell r="E84" t="str">
            <v>CAMINHAO BOMBA COM LANCA</v>
          </cell>
          <cell r="F84" t="str">
            <v>H</v>
          </cell>
          <cell r="G84">
            <v>37.51</v>
          </cell>
          <cell r="H84">
            <v>17.37</v>
          </cell>
        </row>
        <row r="85">
          <cell r="D85" t="str">
            <v>F01051</v>
          </cell>
          <cell r="E85" t="str">
            <v>SECRETARIA</v>
          </cell>
          <cell r="F85" t="str">
            <v>H</v>
          </cell>
          <cell r="G85">
            <v>9.11</v>
          </cell>
        </row>
        <row r="86">
          <cell r="D86" t="str">
            <v>F01075</v>
          </cell>
          <cell r="E86" t="str">
            <v>COSTURADOR</v>
          </cell>
          <cell r="F86" t="str">
            <v>H</v>
          </cell>
          <cell r="G86">
            <v>7</v>
          </cell>
        </row>
        <row r="87">
          <cell r="D87" t="str">
            <v>F01076</v>
          </cell>
          <cell r="E87" t="str">
            <v>VIGILANTE</v>
          </cell>
          <cell r="F87" t="str">
            <v>H</v>
          </cell>
          <cell r="G87">
            <v>4.9930909090909088</v>
          </cell>
        </row>
        <row r="88">
          <cell r="D88" t="str">
            <v>F02001</v>
          </cell>
          <cell r="E88" t="str">
            <v>ENCARREGADO GERAL</v>
          </cell>
          <cell r="F88" t="str">
            <v>H</v>
          </cell>
          <cell r="G88">
            <v>26.053772727272722</v>
          </cell>
        </row>
        <row r="89">
          <cell r="D89" t="str">
            <v>F02002</v>
          </cell>
          <cell r="E89" t="str">
            <v>ENCARREGADO DE SETOR</v>
          </cell>
          <cell r="F89" t="str">
            <v>H</v>
          </cell>
          <cell r="G89">
            <v>11.416363636363636</v>
          </cell>
        </row>
        <row r="90">
          <cell r="D90" t="str">
            <v>F02003</v>
          </cell>
          <cell r="E90" t="str">
            <v>ENCARREGADO DE TURMA</v>
          </cell>
          <cell r="F90" t="str">
            <v>H</v>
          </cell>
          <cell r="G90">
            <v>9.18</v>
          </cell>
        </row>
        <row r="91">
          <cell r="D91" t="str">
            <v>F02004</v>
          </cell>
          <cell r="E91" t="str">
            <v>ENCARREGADO BLASTER</v>
          </cell>
          <cell r="F91" t="str">
            <v>H</v>
          </cell>
          <cell r="G91">
            <v>9.18</v>
          </cell>
        </row>
        <row r="92">
          <cell r="D92" t="str">
            <v>F02015</v>
          </cell>
          <cell r="E92" t="str">
            <v>ENCARREGADO DE PERFURACAO</v>
          </cell>
          <cell r="F92" t="str">
            <v>H</v>
          </cell>
          <cell r="G92">
            <v>15.771261570247932</v>
          </cell>
        </row>
        <row r="93">
          <cell r="D93" t="str">
            <v>F03001</v>
          </cell>
          <cell r="E93" t="str">
            <v>ENCANADOR</v>
          </cell>
          <cell r="F93" t="str">
            <v>H</v>
          </cell>
          <cell r="G93">
            <v>7.0839999999999996</v>
          </cell>
        </row>
        <row r="94">
          <cell r="D94" t="str">
            <v>F03002</v>
          </cell>
          <cell r="E94" t="str">
            <v>ELETRICISTA</v>
          </cell>
          <cell r="F94" t="str">
            <v>H</v>
          </cell>
          <cell r="G94">
            <v>7.0839999999999996</v>
          </cell>
        </row>
        <row r="95">
          <cell r="D95" t="str">
            <v>F03125</v>
          </cell>
          <cell r="E95" t="str">
            <v>APLICADOR</v>
          </cell>
          <cell r="F95" t="str">
            <v>H</v>
          </cell>
          <cell r="G95">
            <v>7.1</v>
          </cell>
        </row>
        <row r="96">
          <cell r="D96" t="str">
            <v>F03003</v>
          </cell>
          <cell r="E96" t="str">
            <v>CARPINTEIRO</v>
          </cell>
          <cell r="F96" t="str">
            <v>H</v>
          </cell>
          <cell r="G96">
            <v>7</v>
          </cell>
        </row>
        <row r="97">
          <cell r="D97" t="str">
            <v>F03004</v>
          </cell>
          <cell r="E97" t="str">
            <v>ARMADOR</v>
          </cell>
          <cell r="F97" t="str">
            <v>H</v>
          </cell>
          <cell r="G97">
            <v>7</v>
          </cell>
        </row>
        <row r="98">
          <cell r="D98" t="str">
            <v>F03005</v>
          </cell>
          <cell r="E98" t="str">
            <v>PEDREIRO</v>
          </cell>
          <cell r="F98" t="str">
            <v>H</v>
          </cell>
          <cell r="G98">
            <v>7</v>
          </cell>
        </row>
        <row r="99">
          <cell r="D99" t="str">
            <v>F03006</v>
          </cell>
          <cell r="E99" t="str">
            <v>TELHADISTA</v>
          </cell>
          <cell r="F99" t="str">
            <v>H</v>
          </cell>
          <cell r="G99">
            <v>7.0839999999999996</v>
          </cell>
        </row>
        <row r="100">
          <cell r="D100" t="str">
            <v>F03007</v>
          </cell>
          <cell r="E100" t="str">
            <v>PINTOR</v>
          </cell>
          <cell r="F100" t="str">
            <v>H</v>
          </cell>
          <cell r="G100">
            <v>7.0839999999999996</v>
          </cell>
        </row>
        <row r="101">
          <cell r="D101" t="str">
            <v>F03010</v>
          </cell>
          <cell r="E101" t="str">
            <v>SERVENTE</v>
          </cell>
          <cell r="F101" t="str">
            <v>H</v>
          </cell>
          <cell r="G101">
            <v>3.42</v>
          </cell>
        </row>
        <row r="102">
          <cell r="D102" t="str">
            <v>F03011</v>
          </cell>
          <cell r="E102" t="str">
            <v>JARDINEIRO</v>
          </cell>
          <cell r="F102" t="str">
            <v>H</v>
          </cell>
          <cell r="G102">
            <v>7.0839999999999996</v>
          </cell>
        </row>
        <row r="103">
          <cell r="D103" t="str">
            <v>F03012</v>
          </cell>
          <cell r="E103" t="str">
            <v>GABIONEIRO</v>
          </cell>
          <cell r="F103" t="str">
            <v>H</v>
          </cell>
          <cell r="G103">
            <v>7.0839999999999996</v>
          </cell>
        </row>
        <row r="104">
          <cell r="D104" t="str">
            <v>F03013</v>
          </cell>
          <cell r="E104" t="str">
            <v>BLASTER</v>
          </cell>
          <cell r="F104" t="str">
            <v>H</v>
          </cell>
          <cell r="G104">
            <v>7</v>
          </cell>
        </row>
        <row r="105">
          <cell r="D105" t="str">
            <v>F03018</v>
          </cell>
          <cell r="E105" t="str">
            <v>MARCENEIRO</v>
          </cell>
          <cell r="F105" t="str">
            <v>H</v>
          </cell>
          <cell r="G105">
            <v>7.0839999999999996</v>
          </cell>
        </row>
        <row r="106">
          <cell r="D106" t="str">
            <v>F03021</v>
          </cell>
          <cell r="E106" t="str">
            <v>SOLDADOR</v>
          </cell>
          <cell r="F106" t="str">
            <v>H</v>
          </cell>
          <cell r="G106">
            <v>7</v>
          </cell>
        </row>
        <row r="107">
          <cell r="D107" t="str">
            <v>F03023</v>
          </cell>
          <cell r="E107" t="str">
            <v>TOPOGRAFO</v>
          </cell>
          <cell r="F107" t="str">
            <v>H</v>
          </cell>
          <cell r="G107">
            <v>15.828181818181816</v>
          </cell>
        </row>
        <row r="108">
          <cell r="D108" t="str">
            <v>F03024</v>
          </cell>
          <cell r="E108" t="str">
            <v>NIVELADOR</v>
          </cell>
          <cell r="F108" t="str">
            <v>H</v>
          </cell>
          <cell r="G108">
            <v>7.0839999999999996</v>
          </cell>
        </row>
        <row r="109">
          <cell r="D109" t="str">
            <v>F03026</v>
          </cell>
          <cell r="E109" t="str">
            <v>BONIFICACAO</v>
          </cell>
          <cell r="F109" t="str">
            <v>H</v>
          </cell>
          <cell r="G109">
            <v>7.0839999999999996</v>
          </cell>
        </row>
        <row r="110">
          <cell r="D110" t="str">
            <v>F03044</v>
          </cell>
          <cell r="E110" t="str">
            <v>REVESTIDOR</v>
          </cell>
          <cell r="F110" t="str">
            <v>H</v>
          </cell>
          <cell r="G110">
            <v>7.0839999999999996</v>
          </cell>
        </row>
        <row r="111">
          <cell r="D111" t="str">
            <v>F03045</v>
          </cell>
          <cell r="E111" t="str">
            <v>MARTELETISTA</v>
          </cell>
          <cell r="F111" t="str">
            <v>H</v>
          </cell>
          <cell r="G111">
            <v>7</v>
          </cell>
        </row>
        <row r="112">
          <cell r="D112" t="str">
            <v>F03046</v>
          </cell>
          <cell r="E112" t="str">
            <v>MEDIDOR</v>
          </cell>
          <cell r="F112" t="str">
            <v>H</v>
          </cell>
          <cell r="G112">
            <v>7.0839999999999996</v>
          </cell>
        </row>
        <row r="113">
          <cell r="D113" t="str">
            <v>F03055</v>
          </cell>
          <cell r="E113" t="str">
            <v>MOTORISTA</v>
          </cell>
          <cell r="F113" t="str">
            <v>H</v>
          </cell>
          <cell r="G113">
            <v>7.0839999999999996</v>
          </cell>
        </row>
        <row r="114">
          <cell r="D114" t="str">
            <v>F03073</v>
          </cell>
          <cell r="E114" t="str">
            <v>MONTADOR (ESCOR. MET)</v>
          </cell>
          <cell r="F114" t="str">
            <v>H</v>
          </cell>
          <cell r="G114">
            <v>7.0839999999999996</v>
          </cell>
        </row>
        <row r="115">
          <cell r="D115" t="str">
            <v>F03082</v>
          </cell>
          <cell r="E115" t="str">
            <v>OPERADOR DE GUINCHO</v>
          </cell>
          <cell r="F115" t="str">
            <v>H</v>
          </cell>
          <cell r="G115">
            <v>7.0839999999999996</v>
          </cell>
        </row>
        <row r="116">
          <cell r="D116" t="str">
            <v>F03087</v>
          </cell>
          <cell r="E116" t="str">
            <v>OPERADOR DE PERFURATRIZ</v>
          </cell>
          <cell r="F116" t="str">
            <v>H</v>
          </cell>
          <cell r="G116">
            <v>10.104593801652893</v>
          </cell>
        </row>
        <row r="117">
          <cell r="D117" t="str">
            <v>F03092</v>
          </cell>
          <cell r="E117" t="str">
            <v>OPERADOR DE MAQ. PESADA</v>
          </cell>
          <cell r="F117" t="str">
            <v>H</v>
          </cell>
          <cell r="G117">
            <v>9.1895454545454545</v>
          </cell>
        </row>
        <row r="118">
          <cell r="D118" t="str">
            <v>F03096</v>
          </cell>
          <cell r="E118" t="str">
            <v>OPERADOR (SENIOR)</v>
          </cell>
          <cell r="F118" t="str">
            <v>H</v>
          </cell>
          <cell r="G118">
            <v>10.220000000000001</v>
          </cell>
        </row>
        <row r="119">
          <cell r="D119" t="str">
            <v>F99901</v>
          </cell>
          <cell r="E119" t="str">
            <v>COMPRESSORISTA</v>
          </cell>
          <cell r="F119" t="str">
            <v>H</v>
          </cell>
          <cell r="G119">
            <v>8.9365663636363646</v>
          </cell>
        </row>
        <row r="120">
          <cell r="D120" t="str">
            <v>F99902</v>
          </cell>
          <cell r="E120" t="str">
            <v>TEC. MINERAÇÃO</v>
          </cell>
          <cell r="F120" t="str">
            <v>H</v>
          </cell>
          <cell r="G120">
            <v>26.053772727272722</v>
          </cell>
        </row>
        <row r="121">
          <cell r="D121" t="str">
            <v>F99903</v>
          </cell>
          <cell r="E121" t="str">
            <v>AFIADOR DE FERRAMENTA</v>
          </cell>
          <cell r="F121" t="str">
            <v>H</v>
          </cell>
          <cell r="G121">
            <v>6.6467699999999992</v>
          </cell>
        </row>
        <row r="122">
          <cell r="D122" t="str">
            <v>F99904</v>
          </cell>
          <cell r="E122" t="str">
            <v>MECÂNICO PNEUMÁTICO</v>
          </cell>
          <cell r="F122" t="str">
            <v>H</v>
          </cell>
          <cell r="G122">
            <v>10.104593801652893</v>
          </cell>
        </row>
        <row r="123">
          <cell r="D123" t="str">
            <v>F99905</v>
          </cell>
          <cell r="E123" t="str">
            <v>APONTADOR</v>
          </cell>
          <cell r="F123" t="str">
            <v>H</v>
          </cell>
          <cell r="G123">
            <v>6.6467699999999992</v>
          </cell>
        </row>
        <row r="124">
          <cell r="D124" t="str">
            <v>F99906</v>
          </cell>
          <cell r="E124" t="str">
            <v>FEITOR DE PERFURAÇÃO</v>
          </cell>
          <cell r="F124" t="str">
            <v>H</v>
          </cell>
          <cell r="G124">
            <v>10.104593801652893</v>
          </cell>
        </row>
        <row r="125">
          <cell r="D125" t="str">
            <v>F99907</v>
          </cell>
          <cell r="E125" t="str">
            <v>AJUDANTE DE PERFURAÇÃO</v>
          </cell>
          <cell r="F125" t="str">
            <v>H</v>
          </cell>
          <cell r="G125">
            <v>5.0884363636363643</v>
          </cell>
        </row>
        <row r="126">
          <cell r="D126" t="str">
            <v>F93001</v>
          </cell>
          <cell r="E126" t="str">
            <v>TELEFONISTA</v>
          </cell>
          <cell r="F126" t="str">
            <v>H</v>
          </cell>
          <cell r="G126">
            <v>9.11</v>
          </cell>
        </row>
        <row r="127">
          <cell r="D127" t="str">
            <v>F99012</v>
          </cell>
          <cell r="E127" t="str">
            <v>OP CENTRAL</v>
          </cell>
          <cell r="F127" t="str">
            <v>H</v>
          </cell>
          <cell r="G127">
            <v>7.3077272727272717</v>
          </cell>
        </row>
        <row r="128">
          <cell r="D128" t="str">
            <v>F99011</v>
          </cell>
          <cell r="E128" t="str">
            <v>OP ROLO</v>
          </cell>
          <cell r="F128" t="str">
            <v>H</v>
          </cell>
          <cell r="G128">
            <v>5.8022727272727277</v>
          </cell>
        </row>
        <row r="129">
          <cell r="D129" t="str">
            <v>F99010</v>
          </cell>
          <cell r="E129" t="str">
            <v>OP TRATOR AG.</v>
          </cell>
          <cell r="F129" t="str">
            <v>H</v>
          </cell>
          <cell r="G129">
            <v>5.8022727272727277</v>
          </cell>
        </row>
        <row r="130">
          <cell r="D130" t="str">
            <v>F99009</v>
          </cell>
          <cell r="E130" t="str">
            <v>OP ESCAVADEIRA</v>
          </cell>
          <cell r="F130" t="str">
            <v>H</v>
          </cell>
          <cell r="G130">
            <v>12.451363636363636</v>
          </cell>
        </row>
        <row r="131">
          <cell r="D131" t="str">
            <v>F99008</v>
          </cell>
          <cell r="E131" t="str">
            <v>OP PA MECANICA</v>
          </cell>
          <cell r="F131" t="str">
            <v>H</v>
          </cell>
          <cell r="G131">
            <v>8.3531818181818167</v>
          </cell>
        </row>
        <row r="132">
          <cell r="D132" t="str">
            <v>F99007</v>
          </cell>
          <cell r="E132" t="str">
            <v>OP MOTONIVEL</v>
          </cell>
          <cell r="F132" t="str">
            <v>H</v>
          </cell>
          <cell r="G132">
            <v>10.370909090909089</v>
          </cell>
        </row>
        <row r="133">
          <cell r="D133" t="str">
            <v>F99006</v>
          </cell>
          <cell r="E133" t="str">
            <v>OP TRATOR ESTEIRA</v>
          </cell>
          <cell r="F133" t="str">
            <v>H</v>
          </cell>
          <cell r="G133">
            <v>8.8863636363636367</v>
          </cell>
        </row>
        <row r="134">
          <cell r="D134" t="str">
            <v>F99005</v>
          </cell>
          <cell r="E134" t="str">
            <v>EPI</v>
          </cell>
          <cell r="F134" t="str">
            <v>H</v>
          </cell>
          <cell r="G134">
            <v>0.18657407407407409</v>
          </cell>
        </row>
        <row r="135">
          <cell r="D135" t="str">
            <v>F99004</v>
          </cell>
          <cell r="E135" t="str">
            <v>HORA EXTRA</v>
          </cell>
          <cell r="F135" t="str">
            <v>VB</v>
          </cell>
          <cell r="G135">
            <v>1</v>
          </cell>
        </row>
        <row r="136">
          <cell r="D136" t="str">
            <v>F99003</v>
          </cell>
          <cell r="E136" t="str">
            <v>TRANSPORTE</v>
          </cell>
          <cell r="F136" t="str">
            <v>H</v>
          </cell>
          <cell r="G136">
            <v>1.120436507936508</v>
          </cell>
        </row>
        <row r="137">
          <cell r="D137" t="str">
            <v>F99002</v>
          </cell>
          <cell r="E137" t="str">
            <v>ALIMENTAÇÃO</v>
          </cell>
          <cell r="F137" t="str">
            <v>H</v>
          </cell>
          <cell r="G137">
            <v>0.88888888888888884</v>
          </cell>
        </row>
        <row r="138">
          <cell r="D138" t="str">
            <v>F99001</v>
          </cell>
          <cell r="E138" t="str">
            <v>COPEIRA</v>
          </cell>
          <cell r="F138" t="str">
            <v>H</v>
          </cell>
          <cell r="G138">
            <v>4.4222727272727269</v>
          </cell>
        </row>
        <row r="139">
          <cell r="D139" t="str">
            <v>M01001</v>
          </cell>
          <cell r="E139" t="str">
            <v>SIKA GROUT 250RJ</v>
          </cell>
          <cell r="F139" t="str">
            <v>KG</v>
          </cell>
          <cell r="G139">
            <v>1</v>
          </cell>
        </row>
        <row r="140">
          <cell r="D140" t="str">
            <v>M02003</v>
          </cell>
          <cell r="E140" t="str">
            <v>SIKADUR 32</v>
          </cell>
          <cell r="F140" t="str">
            <v>KG</v>
          </cell>
          <cell r="G140">
            <v>29.33</v>
          </cell>
        </row>
        <row r="141">
          <cell r="D141" t="str">
            <v>M04001</v>
          </cell>
          <cell r="E141" t="str">
            <v>AREIA GROSSA</v>
          </cell>
          <cell r="F141" t="str">
            <v>M3</v>
          </cell>
          <cell r="G141">
            <v>23</v>
          </cell>
        </row>
        <row r="142">
          <cell r="D142" t="str">
            <v>M04002</v>
          </cell>
          <cell r="E142" t="str">
            <v>AREIA DE FINGIR</v>
          </cell>
          <cell r="F142" t="str">
            <v>M3</v>
          </cell>
          <cell r="G142">
            <v>23</v>
          </cell>
        </row>
        <row r="143">
          <cell r="D143" t="str">
            <v>M04003</v>
          </cell>
          <cell r="E143" t="str">
            <v>SAIBRO</v>
          </cell>
          <cell r="F143" t="str">
            <v>M3</v>
          </cell>
          <cell r="G143">
            <v>14</v>
          </cell>
        </row>
        <row r="144">
          <cell r="D144" t="str">
            <v>M05001</v>
          </cell>
          <cell r="E144" t="str">
            <v>PEDRA RACHAO (FACE)</v>
          </cell>
          <cell r="F144" t="str">
            <v>M3</v>
          </cell>
          <cell r="G144">
            <v>21.439999999999998</v>
          </cell>
        </row>
        <row r="145">
          <cell r="D145" t="str">
            <v>M05005</v>
          </cell>
          <cell r="E145" t="str">
            <v>BRITA 38</v>
          </cell>
          <cell r="F145" t="str">
            <v>M3</v>
          </cell>
          <cell r="G145">
            <v>20.020000000000003</v>
          </cell>
        </row>
        <row r="146">
          <cell r="D146" t="str">
            <v>M05006</v>
          </cell>
          <cell r="E146" t="str">
            <v>BRITA 25</v>
          </cell>
          <cell r="F146" t="str">
            <v>M3</v>
          </cell>
          <cell r="G146">
            <v>20.020000000000003</v>
          </cell>
        </row>
        <row r="147">
          <cell r="D147" t="str">
            <v>M05015</v>
          </cell>
          <cell r="E147" t="str">
            <v>PEDRA RACHAO (REBOLO)</v>
          </cell>
          <cell r="F147" t="str">
            <v>M3</v>
          </cell>
          <cell r="G147">
            <v>21.439999999999998</v>
          </cell>
        </row>
        <row r="148">
          <cell r="D148" t="str">
            <v>M07001</v>
          </cell>
          <cell r="E148" t="str">
            <v>CIMENTO PORTLAND</v>
          </cell>
          <cell r="F148" t="str">
            <v>KG</v>
          </cell>
          <cell r="G148">
            <v>0.33</v>
          </cell>
        </row>
        <row r="149">
          <cell r="D149" t="str">
            <v>O25018</v>
          </cell>
          <cell r="E149" t="str">
            <v>ARGAMASSA DE REGULARIZAÇÃO TIPO SIKAGOUT OU SIMILAR</v>
          </cell>
          <cell r="F149" t="str">
            <v>M3</v>
          </cell>
          <cell r="G149">
            <v>3799</v>
          </cell>
        </row>
        <row r="150">
          <cell r="D150" t="str">
            <v>M38038</v>
          </cell>
          <cell r="E150" t="str">
            <v>PERFIL EM PEAD</v>
          </cell>
          <cell r="F150" t="str">
            <v>M</v>
          </cell>
          <cell r="G150">
            <v>25</v>
          </cell>
        </row>
        <row r="151">
          <cell r="D151" t="str">
            <v>M03004</v>
          </cell>
          <cell r="E151" t="str">
            <v>NEOPRENE FRETADO</v>
          </cell>
          <cell r="F151" t="str">
            <v>DM3</v>
          </cell>
          <cell r="G151">
            <v>18.89</v>
          </cell>
        </row>
        <row r="152">
          <cell r="D152" t="str">
            <v>M08001</v>
          </cell>
          <cell r="E152" t="str">
            <v>ACO CA-50 0=6,3mm (1/4")</v>
          </cell>
          <cell r="F152" t="str">
            <v>KG</v>
          </cell>
          <cell r="G152">
            <v>2.63</v>
          </cell>
          <cell r="H152">
            <v>3.0657217500000002</v>
          </cell>
        </row>
        <row r="153">
          <cell r="D153" t="str">
            <v>M08003</v>
          </cell>
          <cell r="E153" t="str">
            <v>ACO CA-50 0=10mm (3/8")</v>
          </cell>
          <cell r="F153" t="str">
            <v>KG</v>
          </cell>
          <cell r="G153">
            <v>2.63</v>
          </cell>
          <cell r="H153">
            <v>2.5357500000000002</v>
          </cell>
        </row>
        <row r="154">
          <cell r="D154" t="str">
            <v>M08004</v>
          </cell>
          <cell r="E154" t="str">
            <v>ACO CA 50  0=12,5mm (1/2")</v>
          </cell>
          <cell r="F154" t="str">
            <v>KG</v>
          </cell>
          <cell r="G154">
            <v>2.63</v>
          </cell>
          <cell r="H154">
            <v>2.4089624999999999</v>
          </cell>
        </row>
        <row r="155">
          <cell r="D155" t="str">
            <v>M08005</v>
          </cell>
          <cell r="E155" t="str">
            <v>ACO CA-50 0=16mm (5/8")</v>
          </cell>
          <cell r="F155" t="str">
            <v>KG</v>
          </cell>
          <cell r="G155">
            <v>2.87</v>
          </cell>
        </row>
        <row r="156">
          <cell r="D156" t="str">
            <v>M08008</v>
          </cell>
          <cell r="E156" t="str">
            <v>ACO CA-50 0=25mm (1")</v>
          </cell>
          <cell r="F156" t="str">
            <v>KG</v>
          </cell>
          <cell r="G156">
            <v>2.87</v>
          </cell>
        </row>
        <row r="157">
          <cell r="D157" t="str">
            <v>M08011</v>
          </cell>
          <cell r="E157" t="str">
            <v>ACO CA60 0=3.4MM</v>
          </cell>
          <cell r="F157" t="str">
            <v>KG</v>
          </cell>
          <cell r="G157">
            <v>3.0936150000000002</v>
          </cell>
          <cell r="H157">
            <v>3.0936150000000002</v>
          </cell>
        </row>
        <row r="158">
          <cell r="D158" t="str">
            <v>M08022</v>
          </cell>
          <cell r="E158" t="str">
            <v>ARAME FARPADO ELEF. 2.2 MM</v>
          </cell>
          <cell r="F158" t="str">
            <v>M</v>
          </cell>
          <cell r="G158">
            <v>0.26947856250000002</v>
          </cell>
        </row>
        <row r="159">
          <cell r="D159" t="str">
            <v>M08026</v>
          </cell>
          <cell r="E159" t="str">
            <v>ARAME RECOZIDO 18</v>
          </cell>
          <cell r="F159" t="str">
            <v>KG</v>
          </cell>
          <cell r="G159">
            <v>4.5999999999999996</v>
          </cell>
        </row>
        <row r="160">
          <cell r="D160" t="str">
            <v>M08027</v>
          </cell>
          <cell r="E160" t="str">
            <v>PREGO 2"1/2X10</v>
          </cell>
          <cell r="F160" t="str">
            <v>KG</v>
          </cell>
          <cell r="G160">
            <v>2.72</v>
          </cell>
        </row>
        <row r="161">
          <cell r="D161" t="str">
            <v>M08028</v>
          </cell>
          <cell r="E161" t="str">
            <v>PREGO 1 1/4X14</v>
          </cell>
          <cell r="F161" t="str">
            <v>KG</v>
          </cell>
          <cell r="G161">
            <v>3.38</v>
          </cell>
        </row>
        <row r="162">
          <cell r="D162" t="str">
            <v>M08251</v>
          </cell>
          <cell r="E162" t="str">
            <v>JOGO DE DISCOS (1/50M3)</v>
          </cell>
          <cell r="F162" t="str">
            <v>JG</v>
          </cell>
          <cell r="G162">
            <v>900</v>
          </cell>
        </row>
        <row r="163">
          <cell r="D163" t="str">
            <v>M08252</v>
          </cell>
          <cell r="E163" t="str">
            <v>MANGOTES/ACCESSORIOS 40M (1JG/200M3)</v>
          </cell>
          <cell r="F163" t="str">
            <v>JG</v>
          </cell>
          <cell r="G163">
            <v>3800</v>
          </cell>
        </row>
        <row r="164">
          <cell r="D164" t="str">
            <v>M10005</v>
          </cell>
          <cell r="E164" t="str">
            <v>PLASTIMENT VZ - LIQUIDO</v>
          </cell>
          <cell r="F164" t="str">
            <v>KG</v>
          </cell>
          <cell r="G164">
            <v>2.1800000000000002</v>
          </cell>
        </row>
        <row r="165">
          <cell r="D165" t="str">
            <v>M10006</v>
          </cell>
          <cell r="E165" t="str">
            <v>SIKA RETARDADOR</v>
          </cell>
          <cell r="F165" t="str">
            <v>KG</v>
          </cell>
          <cell r="G165">
            <v>2.68</v>
          </cell>
        </row>
        <row r="166">
          <cell r="D166" t="str">
            <v>M10007</v>
          </cell>
          <cell r="E166" t="str">
            <v>PLASTIMENT BV-40</v>
          </cell>
          <cell r="F166" t="str">
            <v>KG</v>
          </cell>
          <cell r="G166">
            <v>2.2000000000000002</v>
          </cell>
        </row>
        <row r="167">
          <cell r="D167" t="str">
            <v>M10009</v>
          </cell>
          <cell r="E167" t="str">
            <v>SIKA AER</v>
          </cell>
          <cell r="F167" t="str">
            <v>KG</v>
          </cell>
          <cell r="G167">
            <v>1.6</v>
          </cell>
        </row>
        <row r="168">
          <cell r="D168" t="str">
            <v>M12001</v>
          </cell>
          <cell r="E168" t="str">
            <v>TIJOLO DE 8 FUROS 20X20X9</v>
          </cell>
          <cell r="F168" t="str">
            <v>MIL</v>
          </cell>
          <cell r="G168">
            <v>200</v>
          </cell>
        </row>
        <row r="169">
          <cell r="D169" t="str">
            <v>M12002</v>
          </cell>
          <cell r="E169" t="str">
            <v>BLOCO DE CIMENTO 40X19X9</v>
          </cell>
          <cell r="F169" t="str">
            <v>MIL</v>
          </cell>
          <cell r="G169">
            <v>550</v>
          </cell>
        </row>
        <row r="170">
          <cell r="D170" t="str">
            <v>M22001</v>
          </cell>
          <cell r="E170" t="str">
            <v>PONTO DE LUZ</v>
          </cell>
          <cell r="F170" t="str">
            <v>UN</v>
          </cell>
          <cell r="G170">
            <v>40.25</v>
          </cell>
        </row>
        <row r="171">
          <cell r="D171" t="str">
            <v>M22113</v>
          </cell>
          <cell r="E171" t="str">
            <v>ELETR. GALV. 0=2"</v>
          </cell>
          <cell r="F171" t="str">
            <v>M</v>
          </cell>
          <cell r="G171">
            <v>13.2</v>
          </cell>
        </row>
        <row r="172">
          <cell r="D172" t="str">
            <v>M22165</v>
          </cell>
          <cell r="E172" t="str">
            <v>CABO 0=35MM2</v>
          </cell>
          <cell r="F172" t="str">
            <v>M</v>
          </cell>
          <cell r="G172">
            <v>7.22</v>
          </cell>
        </row>
        <row r="173">
          <cell r="D173" t="str">
            <v>M22311</v>
          </cell>
          <cell r="E173" t="str">
            <v>PARA RAIOS 15KV</v>
          </cell>
          <cell r="F173" t="str">
            <v>UN</v>
          </cell>
          <cell r="G173">
            <v>161.5</v>
          </cell>
        </row>
        <row r="174">
          <cell r="D174" t="str">
            <v>M24007</v>
          </cell>
          <cell r="E174" t="str">
            <v>GRADE (PORTA) (CAIXA)</v>
          </cell>
          <cell r="F174" t="str">
            <v>M</v>
          </cell>
          <cell r="G174">
            <v>5.12</v>
          </cell>
        </row>
        <row r="175">
          <cell r="D175" t="str">
            <v>M24025</v>
          </cell>
          <cell r="E175" t="str">
            <v>PORTA SEMI-OCA</v>
          </cell>
          <cell r="F175" t="str">
            <v>M2</v>
          </cell>
          <cell r="G175">
            <v>17.079999999999998</v>
          </cell>
        </row>
        <row r="176">
          <cell r="D176" t="str">
            <v>M25009</v>
          </cell>
          <cell r="E176" t="str">
            <v>BROCA 7/8 X HF</v>
          </cell>
          <cell r="F176" t="str">
            <v>UND</v>
          </cell>
          <cell r="G176">
            <v>269.5</v>
          </cell>
        </row>
        <row r="177">
          <cell r="D177" t="str">
            <v>M25020</v>
          </cell>
          <cell r="E177" t="str">
            <v>HASTE</v>
          </cell>
          <cell r="F177" t="str">
            <v>UN</v>
          </cell>
          <cell r="G177">
            <v>580</v>
          </cell>
        </row>
        <row r="178">
          <cell r="D178" t="str">
            <v>M25021</v>
          </cell>
          <cell r="E178" t="str">
            <v>PUNHO (T45)</v>
          </cell>
          <cell r="F178" t="str">
            <v>UN</v>
          </cell>
          <cell r="G178">
            <v>330</v>
          </cell>
        </row>
        <row r="179">
          <cell r="D179" t="str">
            <v>M25027</v>
          </cell>
          <cell r="E179" t="str">
            <v>LUVAS</v>
          </cell>
          <cell r="F179" t="str">
            <v>UN</v>
          </cell>
          <cell r="G179">
            <v>120</v>
          </cell>
        </row>
        <row r="180">
          <cell r="D180" t="str">
            <v>M25028</v>
          </cell>
          <cell r="E180" t="str">
            <v>BIT 3" (COROA)</v>
          </cell>
          <cell r="F180" t="str">
            <v>UN</v>
          </cell>
          <cell r="G180">
            <v>523.6</v>
          </cell>
        </row>
        <row r="181">
          <cell r="D181" t="str">
            <v>M99928</v>
          </cell>
          <cell r="E181" t="str">
            <v>BIT 2"1/2 (COROA)</v>
          </cell>
          <cell r="F181" t="str">
            <v>UN</v>
          </cell>
          <cell r="G181">
            <v>320</v>
          </cell>
        </row>
        <row r="182">
          <cell r="D182" t="str">
            <v>M25032</v>
          </cell>
          <cell r="E182" t="str">
            <v>JOGO DE BROCAS S12</v>
          </cell>
          <cell r="F182" t="str">
            <v>JG</v>
          </cell>
          <cell r="G182">
            <v>1903</v>
          </cell>
        </row>
        <row r="183">
          <cell r="D183" t="str">
            <v>M25041</v>
          </cell>
          <cell r="E183" t="str">
            <v>EXPLOSIVO LAMA</v>
          </cell>
          <cell r="F183" t="str">
            <v>KG</v>
          </cell>
          <cell r="G183">
            <v>2.69</v>
          </cell>
        </row>
        <row r="184">
          <cell r="D184" t="str">
            <v>M25042</v>
          </cell>
          <cell r="E184" t="str">
            <v>NITRATO (GRANULADO)</v>
          </cell>
          <cell r="F184" t="str">
            <v>KG</v>
          </cell>
          <cell r="G184">
            <v>3.234</v>
          </cell>
        </row>
        <row r="185">
          <cell r="D185" t="str">
            <v>M25044</v>
          </cell>
          <cell r="E185" t="str">
            <v>ESPOLETA SIMPLES</v>
          </cell>
          <cell r="F185" t="str">
            <v>UN</v>
          </cell>
          <cell r="G185">
            <v>2.04</v>
          </cell>
        </row>
        <row r="186">
          <cell r="D186" t="str">
            <v>M25045</v>
          </cell>
          <cell r="E186" t="str">
            <v>CORDEL DETONANTE N.10</v>
          </cell>
          <cell r="F186" t="str">
            <v>M</v>
          </cell>
          <cell r="G186">
            <v>0.55000000000000004</v>
          </cell>
        </row>
        <row r="187">
          <cell r="D187" t="str">
            <v>M25047</v>
          </cell>
          <cell r="E187" t="str">
            <v>ESTOPIM COBRA</v>
          </cell>
          <cell r="F187" t="str">
            <v>M</v>
          </cell>
          <cell r="G187">
            <v>2.04</v>
          </cell>
        </row>
        <row r="188">
          <cell r="D188" t="str">
            <v>M25048</v>
          </cell>
          <cell r="E188" t="str">
            <v>RETARDO</v>
          </cell>
          <cell r="F188" t="str">
            <v>UN</v>
          </cell>
          <cell r="G188">
            <v>5.98</v>
          </cell>
        </row>
        <row r="189">
          <cell r="D189" t="str">
            <v>M25054</v>
          </cell>
          <cell r="E189" t="str">
            <v>ESPOLETIN (BRINEL)</v>
          </cell>
          <cell r="F189" t="str">
            <v>UND</v>
          </cell>
          <cell r="G189">
            <v>0.89</v>
          </cell>
        </row>
        <row r="190">
          <cell r="D190" t="str">
            <v>M25058</v>
          </cell>
          <cell r="E190" t="str">
            <v>DINAMITE (IBEGEL 2")</v>
          </cell>
          <cell r="F190" t="str">
            <v>KG</v>
          </cell>
          <cell r="G190">
            <v>3.25</v>
          </cell>
        </row>
        <row r="191">
          <cell r="D191" t="str">
            <v>M25066</v>
          </cell>
          <cell r="E191" t="str">
            <v>ABAFAMENTO</v>
          </cell>
          <cell r="F191" t="str">
            <v>UND</v>
          </cell>
          <cell r="G191">
            <v>1200</v>
          </cell>
        </row>
        <row r="192">
          <cell r="D192" t="str">
            <v>M25073</v>
          </cell>
          <cell r="E192" t="str">
            <v>BROCA ELICOIDAL 0=10MM</v>
          </cell>
          <cell r="F192" t="str">
            <v>UN</v>
          </cell>
          <cell r="G192">
            <v>10</v>
          </cell>
        </row>
        <row r="193">
          <cell r="D193" t="str">
            <v>M25076</v>
          </cell>
          <cell r="E193" t="str">
            <v>BROCA ELICOIDAL 0=20MM</v>
          </cell>
          <cell r="F193" t="str">
            <v>UN</v>
          </cell>
          <cell r="G193">
            <v>55</v>
          </cell>
        </row>
        <row r="194">
          <cell r="D194" t="str">
            <v>M25077</v>
          </cell>
          <cell r="E194" t="str">
            <v>BROCA ELICOIDAL 0=25MM</v>
          </cell>
          <cell r="F194" t="str">
            <v>UN</v>
          </cell>
          <cell r="G194">
            <v>95</v>
          </cell>
        </row>
        <row r="195">
          <cell r="D195" t="str">
            <v>M26003</v>
          </cell>
          <cell r="E195" t="str">
            <v>TELHA ONDULADA F.C. 6MM</v>
          </cell>
          <cell r="F195" t="str">
            <v>M2</v>
          </cell>
          <cell r="G195">
            <v>14.15</v>
          </cell>
        </row>
        <row r="196">
          <cell r="D196" t="str">
            <v>M27025</v>
          </cell>
          <cell r="E196" t="str">
            <v>DOBRADICA 95 CR/P 3 1/2X3</v>
          </cell>
          <cell r="F196" t="str">
            <v>UN</v>
          </cell>
          <cell r="G196">
            <v>4.42</v>
          </cell>
        </row>
        <row r="197">
          <cell r="D197" t="str">
            <v>M27037</v>
          </cell>
          <cell r="E197" t="str">
            <v>CHUMBADOR</v>
          </cell>
          <cell r="F197" t="str">
            <v>KG</v>
          </cell>
          <cell r="G197">
            <v>1.83</v>
          </cell>
        </row>
        <row r="198">
          <cell r="D198" t="str">
            <v>M27038</v>
          </cell>
          <cell r="E198" t="str">
            <v>PORCAS</v>
          </cell>
          <cell r="F198" t="str">
            <v>KG</v>
          </cell>
          <cell r="G198">
            <v>3.45</v>
          </cell>
        </row>
        <row r="199">
          <cell r="D199" t="str">
            <v>M27051</v>
          </cell>
          <cell r="E199" t="str">
            <v>FECH. FC2103 (EXT)</v>
          </cell>
          <cell r="F199" t="str">
            <v>UN</v>
          </cell>
          <cell r="G199">
            <v>7.7</v>
          </cell>
        </row>
        <row r="200">
          <cell r="D200" t="str">
            <v>M28111</v>
          </cell>
          <cell r="E200" t="str">
            <v>HIDROMETRO (MAG) 0=1/2 UNIJ. 3M3/H</v>
          </cell>
          <cell r="F200" t="str">
            <v>UN</v>
          </cell>
          <cell r="G200">
            <v>54.42</v>
          </cell>
        </row>
        <row r="201">
          <cell r="D201" t="str">
            <v>M29621</v>
          </cell>
          <cell r="E201" t="str">
            <v>TUBO PVC RIG VINILFORT 0=100MM</v>
          </cell>
          <cell r="F201" t="str">
            <v>M</v>
          </cell>
          <cell r="G201">
            <v>8.19</v>
          </cell>
        </row>
        <row r="202">
          <cell r="D202" t="str">
            <v>M29693</v>
          </cell>
          <cell r="E202" t="str">
            <v>SELIM 90 ELAST. 300X100</v>
          </cell>
          <cell r="F202" t="str">
            <v>UN</v>
          </cell>
          <cell r="G202">
            <v>7.92</v>
          </cell>
        </row>
        <row r="203">
          <cell r="D203" t="str">
            <v>M33023</v>
          </cell>
          <cell r="E203" t="str">
            <v>ISOPOR E=2CM</v>
          </cell>
          <cell r="F203" t="str">
            <v>M2</v>
          </cell>
          <cell r="G203">
            <v>3.57</v>
          </cell>
        </row>
        <row r="204">
          <cell r="D204" t="str">
            <v>M34022</v>
          </cell>
          <cell r="E204" t="str">
            <v>JUNTA FUNGETAND O22</v>
          </cell>
          <cell r="F204" t="str">
            <v>M</v>
          </cell>
          <cell r="G204">
            <v>27.5</v>
          </cell>
        </row>
        <row r="205">
          <cell r="D205" t="str">
            <v>M35013</v>
          </cell>
          <cell r="E205" t="str">
            <v>ASFALTO OXIDADO</v>
          </cell>
          <cell r="F205" t="str">
            <v>KG</v>
          </cell>
          <cell r="G205">
            <v>1.9</v>
          </cell>
        </row>
        <row r="206">
          <cell r="D206" t="str">
            <v>M35028</v>
          </cell>
          <cell r="E206" t="str">
            <v>CIMENTO ASFALTICO</v>
          </cell>
          <cell r="F206" t="str">
            <v>KG</v>
          </cell>
          <cell r="G206">
            <v>0.16</v>
          </cell>
        </row>
        <row r="207">
          <cell r="D207" t="str">
            <v>M37010</v>
          </cell>
          <cell r="E207" t="str">
            <v>PONTO HIDRO-SANIT. (BAIXO)</v>
          </cell>
          <cell r="F207" t="str">
            <v>PT</v>
          </cell>
          <cell r="G207">
            <v>40.25</v>
          </cell>
        </row>
        <row r="208">
          <cell r="D208" t="str">
            <v>M38013</v>
          </cell>
          <cell r="E208" t="str">
            <v>BIDIM RT-16 (OP-30)</v>
          </cell>
          <cell r="F208" t="str">
            <v>M2</v>
          </cell>
          <cell r="G208">
            <v>4.21</v>
          </cell>
        </row>
        <row r="209">
          <cell r="D209" t="str">
            <v>M38035</v>
          </cell>
          <cell r="E209" t="str">
            <v>MANTA (PEAD) E=2MM</v>
          </cell>
          <cell r="F209" t="str">
            <v>M2</v>
          </cell>
          <cell r="G209">
            <v>11.7</v>
          </cell>
        </row>
        <row r="210">
          <cell r="D210" t="str">
            <v>M38037</v>
          </cell>
          <cell r="E210" t="str">
            <v>GEOCOMPOSTO DRENANTE COM MANTA RT&gt;=9 NAS DUAS FACES</v>
          </cell>
          <cell r="F210" t="str">
            <v>M2</v>
          </cell>
          <cell r="G210">
            <v>12.35</v>
          </cell>
        </row>
        <row r="211">
          <cell r="D211" t="str">
            <v>M38039</v>
          </cell>
          <cell r="E211" t="str">
            <v>METALON 2"X1"X3/16"</v>
          </cell>
          <cell r="F211" t="str">
            <v>M</v>
          </cell>
          <cell r="G211">
            <v>3.9</v>
          </cell>
        </row>
        <row r="212">
          <cell r="D212" t="str">
            <v>M38040</v>
          </cell>
          <cell r="E212" t="str">
            <v>BARROTE 2"X1/12"</v>
          </cell>
          <cell r="F212" t="str">
            <v>M</v>
          </cell>
          <cell r="G212">
            <v>1.9</v>
          </cell>
        </row>
        <row r="213">
          <cell r="D213" t="str">
            <v>M38056</v>
          </cell>
          <cell r="E213" t="str">
            <v>SACO DE ANIAGEM</v>
          </cell>
          <cell r="F213" t="str">
            <v>UN</v>
          </cell>
          <cell r="G213">
            <v>0.8</v>
          </cell>
        </row>
        <row r="214">
          <cell r="D214" t="str">
            <v>M39003</v>
          </cell>
          <cell r="E214" t="str">
            <v>MADERIT RESIN. 12MM 220X110</v>
          </cell>
          <cell r="F214" t="str">
            <v>M2</v>
          </cell>
          <cell r="G214">
            <v>13.64</v>
          </cell>
        </row>
        <row r="215">
          <cell r="D215" t="str">
            <v>M39005</v>
          </cell>
          <cell r="E215" t="str">
            <v>MADERIT RESINADO 17MM 220X110</v>
          </cell>
          <cell r="F215" t="str">
            <v>M2</v>
          </cell>
          <cell r="G215">
            <v>20.7</v>
          </cell>
        </row>
        <row r="216">
          <cell r="D216" t="str">
            <v>M39009</v>
          </cell>
          <cell r="E216" t="str">
            <v>MADERIT PLAST. 12MM 220X110</v>
          </cell>
          <cell r="F216" t="str">
            <v>M2</v>
          </cell>
          <cell r="G216">
            <v>18.739999999999998</v>
          </cell>
        </row>
        <row r="217">
          <cell r="D217" t="str">
            <v>M39012</v>
          </cell>
          <cell r="E217" t="str">
            <v>MADERIT PLAST. 20MM 220X110</v>
          </cell>
          <cell r="F217" t="str">
            <v>M2</v>
          </cell>
          <cell r="G217">
            <v>31.69</v>
          </cell>
        </row>
        <row r="218">
          <cell r="D218" t="str">
            <v>M40002</v>
          </cell>
          <cell r="E218" t="str">
            <v>MANILHA DE BARRO 100 MM</v>
          </cell>
          <cell r="F218" t="str">
            <v>M</v>
          </cell>
          <cell r="G218">
            <v>3.46</v>
          </cell>
        </row>
        <row r="219">
          <cell r="D219" t="str">
            <v>M41002</v>
          </cell>
          <cell r="E219" t="str">
            <v>MOURAO PV 2.60 M</v>
          </cell>
          <cell r="F219" t="str">
            <v>UN</v>
          </cell>
          <cell r="G219">
            <v>14.48</v>
          </cell>
          <cell r="H219">
            <v>14.48</v>
          </cell>
        </row>
        <row r="220">
          <cell r="D220" t="str">
            <v>M99005</v>
          </cell>
          <cell r="E220" t="str">
            <v>ESTACA DE CONCRETO RETA TIPO T-2,10</v>
          </cell>
          <cell r="F220" t="str">
            <v>UN</v>
          </cell>
          <cell r="G220">
            <v>14.000000000000002</v>
          </cell>
        </row>
        <row r="221">
          <cell r="D221" t="str">
            <v>M41026</v>
          </cell>
          <cell r="E221" t="str">
            <v>ESTACA T PV L=2.8M</v>
          </cell>
          <cell r="F221" t="str">
            <v>UN</v>
          </cell>
          <cell r="G221">
            <v>6.56</v>
          </cell>
        </row>
        <row r="222">
          <cell r="D222" t="str">
            <v>M45001</v>
          </cell>
          <cell r="E222" t="str">
            <v>TABUA 1"X12"</v>
          </cell>
          <cell r="F222" t="str">
            <v>M</v>
          </cell>
          <cell r="G222">
            <v>4.47</v>
          </cell>
        </row>
        <row r="223">
          <cell r="D223" t="str">
            <v>M45003</v>
          </cell>
          <cell r="E223" t="str">
            <v>TABUA 1"X6"</v>
          </cell>
          <cell r="F223" t="str">
            <v>M</v>
          </cell>
          <cell r="G223">
            <v>2.23</v>
          </cell>
        </row>
        <row r="224">
          <cell r="D224" t="str">
            <v>M45004</v>
          </cell>
          <cell r="E224" t="str">
            <v>TABUA 1"X4"</v>
          </cell>
          <cell r="F224" t="str">
            <v>M</v>
          </cell>
          <cell r="G224">
            <v>1.49</v>
          </cell>
        </row>
        <row r="225">
          <cell r="D225" t="str">
            <v>M45011</v>
          </cell>
          <cell r="E225" t="str">
            <v>PONTALETE 3"X3"</v>
          </cell>
          <cell r="F225" t="str">
            <v>M</v>
          </cell>
          <cell r="G225">
            <v>4.3499999999999996</v>
          </cell>
        </row>
        <row r="226">
          <cell r="D226" t="str">
            <v>M45018</v>
          </cell>
          <cell r="E226" t="str">
            <v>ESTRONCA DE LITRO</v>
          </cell>
          <cell r="F226" t="str">
            <v>M</v>
          </cell>
          <cell r="G226">
            <v>1.33</v>
          </cell>
        </row>
        <row r="227">
          <cell r="D227" t="str">
            <v>M45023</v>
          </cell>
          <cell r="E227" t="str">
            <v>GUIA DE MADEIRA (2,50 X 7,00)CM</v>
          </cell>
          <cell r="F227" t="str">
            <v>M</v>
          </cell>
          <cell r="G227">
            <v>1.01</v>
          </cell>
        </row>
        <row r="228">
          <cell r="D228" t="str">
            <v>M45028</v>
          </cell>
          <cell r="E228" t="str">
            <v>PONTALETE 3"X3" - LOURO ROSA</v>
          </cell>
          <cell r="F228" t="str">
            <v>M</v>
          </cell>
          <cell r="G228">
            <v>3.35</v>
          </cell>
        </row>
        <row r="229">
          <cell r="D229" t="str">
            <v>M45061</v>
          </cell>
          <cell r="E229" t="str">
            <v>PONTALETE 3"X3"</v>
          </cell>
          <cell r="F229" t="str">
            <v>M</v>
          </cell>
          <cell r="G229">
            <v>5.44</v>
          </cell>
        </row>
        <row r="230">
          <cell r="D230" t="str">
            <v>M45062</v>
          </cell>
          <cell r="E230" t="str">
            <v>PONTALETE 3"X2"</v>
          </cell>
          <cell r="F230" t="str">
            <v>M</v>
          </cell>
          <cell r="G230">
            <v>3.63</v>
          </cell>
        </row>
        <row r="231">
          <cell r="D231" t="str">
            <v>M45063</v>
          </cell>
          <cell r="E231" t="str">
            <v>PONTALETE 2"X2"</v>
          </cell>
          <cell r="F231" t="str">
            <v>M</v>
          </cell>
          <cell r="G231">
            <v>2.42</v>
          </cell>
        </row>
        <row r="232">
          <cell r="D232" t="str">
            <v>M46011</v>
          </cell>
          <cell r="E232" t="str">
            <v>TRI-CURING</v>
          </cell>
          <cell r="F232" t="str">
            <v>KG</v>
          </cell>
          <cell r="G232">
            <v>5.9</v>
          </cell>
        </row>
        <row r="233">
          <cell r="D233" t="str">
            <v>M50001</v>
          </cell>
          <cell r="E233" t="str">
            <v>TUBO PVC 0=50MM</v>
          </cell>
          <cell r="F233" t="str">
            <v>M</v>
          </cell>
          <cell r="G233">
            <v>1.62</v>
          </cell>
        </row>
        <row r="234">
          <cell r="D234" t="str">
            <v>M50011</v>
          </cell>
          <cell r="E234" t="str">
            <v>TUBO PEAD 20MM</v>
          </cell>
          <cell r="F234" t="str">
            <v>M</v>
          </cell>
          <cell r="G234">
            <v>0.46</v>
          </cell>
        </row>
        <row r="235">
          <cell r="D235" t="str">
            <v>M50090</v>
          </cell>
          <cell r="E235" t="str">
            <v>ADAPTADOR PVC CR 0=25 X 3/4</v>
          </cell>
          <cell r="F235" t="str">
            <v>UN</v>
          </cell>
          <cell r="G235">
            <v>0.39</v>
          </cell>
        </row>
        <row r="236">
          <cell r="D236" t="str">
            <v>M50091</v>
          </cell>
          <cell r="E236" t="str">
            <v>TORNEIRA DE PASS. PVC 0=3/4</v>
          </cell>
          <cell r="F236" t="str">
            <v>UN</v>
          </cell>
          <cell r="G236">
            <v>4.5</v>
          </cell>
        </row>
        <row r="237">
          <cell r="D237" t="str">
            <v>M50092</v>
          </cell>
          <cell r="E237" t="str">
            <v>TE PVC SOLD. 0=25MM</v>
          </cell>
          <cell r="F237" t="str">
            <v>UN</v>
          </cell>
          <cell r="G237">
            <v>0.59</v>
          </cell>
        </row>
        <row r="238">
          <cell r="D238" t="str">
            <v>M50093</v>
          </cell>
          <cell r="E238" t="str">
            <v>JOELHO DE PVC LR 0=25 X 1/2</v>
          </cell>
          <cell r="F238" t="str">
            <v>UN</v>
          </cell>
          <cell r="G238">
            <v>0.67</v>
          </cell>
        </row>
        <row r="239">
          <cell r="D239" t="str">
            <v>M50094</v>
          </cell>
          <cell r="E239" t="str">
            <v>TORNEIRA DE BICO PVC 0= 1/2</v>
          </cell>
          <cell r="F239" t="str">
            <v>UN</v>
          </cell>
          <cell r="G239">
            <v>4</v>
          </cell>
        </row>
        <row r="240">
          <cell r="D240" t="str">
            <v>M50095</v>
          </cell>
          <cell r="E240" t="str">
            <v>CAP PVC SOLD. 0=25MM</v>
          </cell>
          <cell r="F240" t="str">
            <v>UN</v>
          </cell>
          <cell r="G240">
            <v>0.86</v>
          </cell>
        </row>
        <row r="241">
          <cell r="D241" t="str">
            <v>M50097</v>
          </cell>
          <cell r="E241" t="str">
            <v>ABRACADEIRA FOFO/PVC 0=3 X 3/4</v>
          </cell>
          <cell r="F241" t="str">
            <v>UN</v>
          </cell>
          <cell r="G241">
            <v>3.35</v>
          </cell>
        </row>
        <row r="242">
          <cell r="D242" t="str">
            <v>M50098</v>
          </cell>
          <cell r="E242" t="str">
            <v>JOELHO PVC SOLD. 0=25MM</v>
          </cell>
          <cell r="F242" t="str">
            <v>UN</v>
          </cell>
          <cell r="G242">
            <v>0.46</v>
          </cell>
        </row>
        <row r="243">
          <cell r="D243" t="str">
            <v>M50124</v>
          </cell>
          <cell r="E243" t="str">
            <v>TUBO GALV. 0=1 1/4</v>
          </cell>
          <cell r="F243" t="str">
            <v>M</v>
          </cell>
          <cell r="G243">
            <v>12.64</v>
          </cell>
        </row>
        <row r="244">
          <cell r="D244" t="str">
            <v>M55001</v>
          </cell>
          <cell r="E244" t="str">
            <v>POSTES 150/10</v>
          </cell>
          <cell r="F244" t="str">
            <v>UN</v>
          </cell>
          <cell r="G244">
            <v>240</v>
          </cell>
        </row>
        <row r="245">
          <cell r="D245" t="str">
            <v>M55022</v>
          </cell>
          <cell r="E245" t="str">
            <v>CRUZETA 1.9M</v>
          </cell>
          <cell r="F245" t="str">
            <v>UN</v>
          </cell>
          <cell r="G245">
            <v>26</v>
          </cell>
        </row>
        <row r="246">
          <cell r="D246" t="str">
            <v>M55023</v>
          </cell>
          <cell r="E246" t="str">
            <v>CRUZETA 2.4M</v>
          </cell>
          <cell r="F246" t="str">
            <v>UN</v>
          </cell>
          <cell r="G246">
            <v>22</v>
          </cell>
        </row>
        <row r="247">
          <cell r="D247" t="str">
            <v>M59030</v>
          </cell>
          <cell r="E247" t="str">
            <v>TIRANTES</v>
          </cell>
          <cell r="F247" t="str">
            <v>KG</v>
          </cell>
          <cell r="G247">
            <v>3.45</v>
          </cell>
        </row>
        <row r="248">
          <cell r="D248" t="str">
            <v>M62023</v>
          </cell>
          <cell r="E248" t="str">
            <v>TUBO (CONCR) PA1 0=1.5M (CA1)</v>
          </cell>
          <cell r="F248" t="str">
            <v>M</v>
          </cell>
          <cell r="G248">
            <v>604.48500000000013</v>
          </cell>
        </row>
        <row r="249">
          <cell r="D249" t="str">
            <v>M62029</v>
          </cell>
          <cell r="E249" t="str">
            <v>TUBO (CONCR) PA2 0=0.8M (CA2)</v>
          </cell>
          <cell r="F249" t="str">
            <v>M</v>
          </cell>
          <cell r="G249">
            <v>183</v>
          </cell>
        </row>
        <row r="250">
          <cell r="D250" t="str">
            <v>M62031</v>
          </cell>
          <cell r="E250" t="str">
            <v>TUBO (CONCR) PA2 0=1.0M (CA2)</v>
          </cell>
          <cell r="F250" t="str">
            <v>M</v>
          </cell>
          <cell r="G250">
            <v>315</v>
          </cell>
        </row>
        <row r="251">
          <cell r="D251" t="str">
            <v>M62033</v>
          </cell>
          <cell r="E251" t="str">
            <v>TUBO (CONCR) PA2 0=1.2M (CA2)</v>
          </cell>
          <cell r="F251" t="str">
            <v>M</v>
          </cell>
          <cell r="G251">
            <v>437</v>
          </cell>
        </row>
        <row r="252">
          <cell r="D252" t="str">
            <v>M62039</v>
          </cell>
          <cell r="E252" t="str">
            <v>TUBO DE CONCRETO 0=0,80M - PA3</v>
          </cell>
          <cell r="F252" t="str">
            <v>M</v>
          </cell>
          <cell r="G252">
            <v>209.34</v>
          </cell>
        </row>
        <row r="253">
          <cell r="D253" t="str">
            <v>M62041</v>
          </cell>
          <cell r="E253" t="str">
            <v>TUBO DE CONCRETO 0=1,00M - PA3</v>
          </cell>
          <cell r="F253" t="str">
            <v>M</v>
          </cell>
          <cell r="G253">
            <v>285.83</v>
          </cell>
        </row>
        <row r="254">
          <cell r="D254" t="str">
            <v>M62043</v>
          </cell>
          <cell r="E254" t="str">
            <v>TUBO DE CONCRETO 0=1,20M - PA3</v>
          </cell>
          <cell r="F254" t="str">
            <v>M</v>
          </cell>
          <cell r="G254">
            <v>409.71</v>
          </cell>
        </row>
        <row r="255">
          <cell r="D255" t="str">
            <v>M62044</v>
          </cell>
          <cell r="E255" t="str">
            <v>TUBO DE CONCRETO 0=1,50M - PA3</v>
          </cell>
          <cell r="F255" t="str">
            <v>M</v>
          </cell>
          <cell r="G255">
            <v>567.41999999999996</v>
          </cell>
        </row>
        <row r="256">
          <cell r="D256" t="str">
            <v>M62045</v>
          </cell>
          <cell r="E256" t="str">
            <v>TUBO DE CONCRETO 0=1,20M - PA4</v>
          </cell>
          <cell r="F256" t="str">
            <v>M</v>
          </cell>
          <cell r="G256">
            <v>409.71</v>
          </cell>
        </row>
        <row r="257">
          <cell r="D257" t="str">
            <v>M62046</v>
          </cell>
          <cell r="E257" t="str">
            <v>TUBO DE CONCRETO 0=1,00M - PA4</v>
          </cell>
          <cell r="F257" t="str">
            <v>M</v>
          </cell>
          <cell r="G257">
            <v>285.83</v>
          </cell>
        </row>
        <row r="258">
          <cell r="D258" t="str">
            <v>M62091</v>
          </cell>
          <cell r="E258" t="str">
            <v>TUBO (CONCR) POROSO 0=0.20M</v>
          </cell>
          <cell r="F258" t="str">
            <v>M</v>
          </cell>
          <cell r="G258">
            <v>4.62</v>
          </cell>
        </row>
        <row r="259">
          <cell r="D259" t="str">
            <v>M99091</v>
          </cell>
          <cell r="E259" t="str">
            <v>TUBO (PEAD) POROSO 0=0.20M</v>
          </cell>
          <cell r="F259" t="str">
            <v>M</v>
          </cell>
          <cell r="G259">
            <v>30</v>
          </cell>
        </row>
        <row r="260">
          <cell r="D260" t="str">
            <v>M64003</v>
          </cell>
          <cell r="E260" t="str">
            <v>TINTA PVA INT. CORALAR</v>
          </cell>
          <cell r="F260" t="str">
            <v>L</v>
          </cell>
          <cell r="G260">
            <v>4.38</v>
          </cell>
        </row>
        <row r="261">
          <cell r="D261" t="str">
            <v>M64013</v>
          </cell>
          <cell r="E261" t="str">
            <v>ESMALTE BRILHANTE</v>
          </cell>
          <cell r="F261" t="str">
            <v>L</v>
          </cell>
          <cell r="G261">
            <v>10.25</v>
          </cell>
        </row>
        <row r="262">
          <cell r="D262" t="str">
            <v>M64014</v>
          </cell>
          <cell r="E262" t="str">
            <v>SOLVENTE (CORALRAZ)</v>
          </cell>
          <cell r="F262" t="str">
            <v>L</v>
          </cell>
          <cell r="G262">
            <v>5.3</v>
          </cell>
        </row>
        <row r="263">
          <cell r="D263" t="str">
            <v>M64015</v>
          </cell>
          <cell r="E263" t="str">
            <v>ZARCAO</v>
          </cell>
          <cell r="F263" t="str">
            <v>L</v>
          </cell>
          <cell r="G263">
            <v>8.6199999999999992</v>
          </cell>
        </row>
        <row r="264">
          <cell r="D264" t="str">
            <v>M64029</v>
          </cell>
          <cell r="E264" t="str">
            <v>LIXA DE MADEIRA</v>
          </cell>
          <cell r="F264" t="str">
            <v>UN</v>
          </cell>
          <cell r="G264">
            <v>0.27</v>
          </cell>
        </row>
        <row r="265">
          <cell r="D265" t="str">
            <v>M64030</v>
          </cell>
          <cell r="E265" t="str">
            <v>LIXA DE FERRO</v>
          </cell>
          <cell r="F265" t="str">
            <v>UN</v>
          </cell>
          <cell r="G265">
            <v>0.96</v>
          </cell>
        </row>
        <row r="266">
          <cell r="D266" t="str">
            <v>M65001</v>
          </cell>
          <cell r="E266" t="str">
            <v>SEPAROL</v>
          </cell>
          <cell r="F266" t="str">
            <v>L</v>
          </cell>
          <cell r="G266">
            <v>3.08</v>
          </cell>
        </row>
        <row r="267">
          <cell r="D267" t="str">
            <v>M75003</v>
          </cell>
          <cell r="E267" t="str">
            <v>AGUA</v>
          </cell>
          <cell r="F267" t="str">
            <v>M3</v>
          </cell>
          <cell r="G267">
            <v>0.49</v>
          </cell>
        </row>
        <row r="268">
          <cell r="D268" t="str">
            <v>M75004</v>
          </cell>
          <cell r="E268" t="str">
            <v>ENERGIA ELETRICA</v>
          </cell>
          <cell r="F268" t="str">
            <v>KWH</v>
          </cell>
          <cell r="G268">
            <v>0.25</v>
          </cell>
        </row>
        <row r="269">
          <cell r="D269" t="str">
            <v>M75013</v>
          </cell>
          <cell r="E269" t="str">
            <v>PLACA DE OBRA</v>
          </cell>
          <cell r="F269" t="str">
            <v>M2</v>
          </cell>
          <cell r="G269">
            <v>65</v>
          </cell>
        </row>
        <row r="270">
          <cell r="D270" t="str">
            <v>M75014</v>
          </cell>
          <cell r="E270" t="str">
            <v>MATERIAIS DE EXPEDIENTE</v>
          </cell>
          <cell r="F270" t="str">
            <v>MES</v>
          </cell>
          <cell r="G270">
            <v>1500</v>
          </cell>
        </row>
        <row r="271">
          <cell r="D271" t="str">
            <v>M75025</v>
          </cell>
          <cell r="E271" t="str">
            <v>MALOTE 5V/SEM</v>
          </cell>
          <cell r="F271" t="str">
            <v>KM</v>
          </cell>
          <cell r="G271">
            <v>0.27</v>
          </cell>
        </row>
        <row r="272">
          <cell r="D272" t="str">
            <v>M76011</v>
          </cell>
          <cell r="E272" t="str">
            <v>FIO DE COBRE 4AWG</v>
          </cell>
          <cell r="F272" t="str">
            <v>M</v>
          </cell>
          <cell r="G272">
            <v>0.46</v>
          </cell>
        </row>
        <row r="273">
          <cell r="D273" t="str">
            <v>M76031</v>
          </cell>
          <cell r="E273" t="str">
            <v>ISOLADOR DE ROLDANA</v>
          </cell>
          <cell r="F273" t="str">
            <v>UN</v>
          </cell>
          <cell r="G273">
            <v>0.23</v>
          </cell>
        </row>
        <row r="274">
          <cell r="D274" t="str">
            <v>M76032</v>
          </cell>
          <cell r="E274" t="str">
            <v>ISOLADOR DE PINO</v>
          </cell>
          <cell r="F274" t="str">
            <v>UN</v>
          </cell>
          <cell r="G274">
            <v>7.4</v>
          </cell>
        </row>
        <row r="275">
          <cell r="D275" t="str">
            <v>M76043</v>
          </cell>
          <cell r="E275" t="str">
            <v>TRANSF.  75KVA 13.8/380/220V 3F</v>
          </cell>
          <cell r="F275" t="str">
            <v>UN</v>
          </cell>
          <cell r="G275">
            <v>3216.89</v>
          </cell>
        </row>
        <row r="276">
          <cell r="D276" t="str">
            <v>M76057</v>
          </cell>
          <cell r="E276" t="str">
            <v>ARMACAO SECUNDARIA 2ESTR.</v>
          </cell>
          <cell r="F276" t="str">
            <v>UN</v>
          </cell>
          <cell r="G276">
            <v>16.5</v>
          </cell>
        </row>
        <row r="277">
          <cell r="D277" t="str">
            <v>M76082</v>
          </cell>
          <cell r="E277" t="str">
            <v>CAIXA DE MEDICAO TIPO F</v>
          </cell>
          <cell r="F277" t="str">
            <v>UN</v>
          </cell>
          <cell r="G277">
            <v>117.7</v>
          </cell>
        </row>
        <row r="278">
          <cell r="D278" t="str">
            <v>M76091</v>
          </cell>
          <cell r="E278" t="str">
            <v>CHAVE FUZIVEL 100A 15KV</v>
          </cell>
          <cell r="F278" t="str">
            <v>UN</v>
          </cell>
          <cell r="G278">
            <v>95</v>
          </cell>
        </row>
        <row r="279">
          <cell r="D279" t="str">
            <v>M76101</v>
          </cell>
          <cell r="E279" t="str">
            <v>CABO AL/ACO 4AWG</v>
          </cell>
          <cell r="F279" t="str">
            <v>M</v>
          </cell>
          <cell r="G279">
            <v>0.37</v>
          </cell>
        </row>
        <row r="280">
          <cell r="D280" t="str">
            <v>M80001</v>
          </cell>
          <cell r="E280" t="str">
            <v>ESCORAMENTO TUBULAR</v>
          </cell>
          <cell r="F280" t="str">
            <v>KGMES</v>
          </cell>
          <cell r="G280">
            <v>0.13</v>
          </cell>
        </row>
        <row r="281">
          <cell r="D281" t="str">
            <v>M80002</v>
          </cell>
          <cell r="E281" t="str">
            <v>VIGA PRINCIPAL</v>
          </cell>
          <cell r="F281" t="str">
            <v>M MES</v>
          </cell>
          <cell r="G281">
            <v>3.63</v>
          </cell>
        </row>
        <row r="282">
          <cell r="D282" t="str">
            <v>M80003</v>
          </cell>
          <cell r="E282" t="str">
            <v>VIGA SECUNDARIA</v>
          </cell>
          <cell r="F282" t="str">
            <v>M MES</v>
          </cell>
          <cell r="G282">
            <v>1.56</v>
          </cell>
        </row>
        <row r="283">
          <cell r="D283" t="str">
            <v>M90047</v>
          </cell>
          <cell r="E283" t="str">
            <v>TUBO DE PVC RANHURADO 0 5 CM</v>
          </cell>
          <cell r="F283" t="str">
            <v>M</v>
          </cell>
          <cell r="G283">
            <v>1</v>
          </cell>
        </row>
        <row r="284">
          <cell r="D284" t="str">
            <v>M90072</v>
          </cell>
          <cell r="E284" t="str">
            <v>CAIXA DE ESGOT0 (80X80)</v>
          </cell>
          <cell r="F284" t="str">
            <v>UN</v>
          </cell>
          <cell r="G284">
            <v>132</v>
          </cell>
        </row>
        <row r="285">
          <cell r="D285" t="str">
            <v>M93001</v>
          </cell>
          <cell r="E285" t="str">
            <v>MOBILIZACAO</v>
          </cell>
          <cell r="F285" t="str">
            <v>VB</v>
          </cell>
          <cell r="G285">
            <v>98080</v>
          </cell>
          <cell r="H285">
            <v>120500</v>
          </cell>
        </row>
        <row r="286">
          <cell r="D286" t="str">
            <v>M93003</v>
          </cell>
          <cell r="E286" t="str">
            <v>AMPLIACAO E PREPARACAO DE AREA PARA INSTALACAO DE APOI</v>
          </cell>
          <cell r="F286" t="str">
            <v>M2</v>
          </cell>
          <cell r="G286">
            <v>95</v>
          </cell>
        </row>
        <row r="287">
          <cell r="D287" t="str">
            <v>M93004</v>
          </cell>
          <cell r="E287" t="str">
            <v>DESMOBILIZACAO</v>
          </cell>
          <cell r="F287" t="str">
            <v>VB</v>
          </cell>
          <cell r="G287">
            <v>98080</v>
          </cell>
        </row>
        <row r="288">
          <cell r="D288" t="str">
            <v>M93005</v>
          </cell>
          <cell r="E288" t="str">
            <v>FORNECIMENTO E INSTALACAO DE MALHA METALICA 0,10X0,10</v>
          </cell>
          <cell r="F288" t="str">
            <v>KG</v>
          </cell>
          <cell r="G288">
            <v>8</v>
          </cell>
        </row>
        <row r="289">
          <cell r="D289" t="str">
            <v>M93006</v>
          </cell>
          <cell r="E289" t="str">
            <v>CONTROLE TECNOLOGICO E COMISSIONAMENTO DOS EQUIPAMENTO</v>
          </cell>
          <cell r="F289" t="str">
            <v>VB</v>
          </cell>
          <cell r="G289">
            <v>0</v>
          </cell>
        </row>
        <row r="290">
          <cell r="D290" t="str">
            <v>M93007</v>
          </cell>
          <cell r="E290" t="str">
            <v>ESCAVACAO, CARGA E DESCARGA DE MATERIAL DE 3A CATEGORI</v>
          </cell>
          <cell r="F290" t="str">
            <v>M3</v>
          </cell>
          <cell r="G290">
            <v>150</v>
          </cell>
        </row>
        <row r="291">
          <cell r="D291" t="str">
            <v>M93008</v>
          </cell>
          <cell r="E291" t="str">
            <v>FORNECIMENTO, PERFURACAO, INSTALACAO, INJECAO E PROTEN</v>
          </cell>
          <cell r="F291" t="str">
            <v>M</v>
          </cell>
          <cell r="G291">
            <v>0</v>
          </cell>
        </row>
        <row r="292">
          <cell r="D292" t="str">
            <v>M93012</v>
          </cell>
          <cell r="E292" t="str">
            <v>TUBO FLEXIVEL EM PEAD (KANADREN SW-DN160MM)</v>
          </cell>
          <cell r="F292" t="str">
            <v>M</v>
          </cell>
          <cell r="G292">
            <v>9.1999999999999993</v>
          </cell>
        </row>
        <row r="293">
          <cell r="D293" t="str">
            <v>M93017</v>
          </cell>
          <cell r="E293" t="str">
            <v>COMPORTA DE SEGMENTO AUTOMATICO</v>
          </cell>
          <cell r="F293" t="str">
            <v>UND</v>
          </cell>
          <cell r="G293">
            <v>0</v>
          </cell>
        </row>
        <row r="294">
          <cell r="D294" t="str">
            <v>M93018</v>
          </cell>
          <cell r="E294" t="str">
            <v>MATERIAL DE LIMPEZA</v>
          </cell>
          <cell r="F294" t="str">
            <v>MES</v>
          </cell>
          <cell r="G294">
            <v>500</v>
          </cell>
        </row>
        <row r="295">
          <cell r="D295" t="str">
            <v>M93019</v>
          </cell>
          <cell r="E295" t="str">
            <v>EQUIPAMENTOS DE INFORMATICA</v>
          </cell>
          <cell r="F295" t="str">
            <v>MES</v>
          </cell>
          <cell r="G295">
            <v>2400</v>
          </cell>
        </row>
        <row r="296">
          <cell r="D296" t="str">
            <v>M93020</v>
          </cell>
          <cell r="E296" t="str">
            <v>MOVEIS (UTENSILIOS)</v>
          </cell>
          <cell r="F296" t="str">
            <v>MES</v>
          </cell>
          <cell r="G296">
            <v>3500</v>
          </cell>
        </row>
        <row r="297">
          <cell r="D297" t="str">
            <v>M93021</v>
          </cell>
          <cell r="E297" t="str">
            <v>CAFE/AGUA/REFRIGERANTE/FRUTAS ETC.</v>
          </cell>
          <cell r="F297" t="str">
            <v>MES</v>
          </cell>
          <cell r="G297">
            <v>500</v>
          </cell>
        </row>
        <row r="298">
          <cell r="D298" t="str">
            <v>M93022</v>
          </cell>
          <cell r="E298" t="str">
            <v>MEDICAMENTOS/PRIMEIROS SOCORROS</v>
          </cell>
          <cell r="F298" t="str">
            <v>MES</v>
          </cell>
          <cell r="G298">
            <v>500</v>
          </cell>
        </row>
        <row r="299">
          <cell r="D299" t="str">
            <v>M93023</v>
          </cell>
          <cell r="E299" t="str">
            <v>LIXO/MEIO AMBIENTE</v>
          </cell>
          <cell r="F299" t="str">
            <v>MES</v>
          </cell>
          <cell r="G299">
            <v>3000</v>
          </cell>
        </row>
        <row r="300">
          <cell r="D300" t="str">
            <v>M93024</v>
          </cell>
          <cell r="E300" t="str">
            <v>TELEFONE/INTERNET</v>
          </cell>
          <cell r="F300" t="str">
            <v>MES</v>
          </cell>
          <cell r="G300">
            <v>8000</v>
          </cell>
        </row>
        <row r="301">
          <cell r="D301" t="str">
            <v>M93025</v>
          </cell>
          <cell r="E301" t="str">
            <v>COPIAS/XEROX</v>
          </cell>
          <cell r="F301" t="str">
            <v>MES</v>
          </cell>
          <cell r="G301">
            <v>1600</v>
          </cell>
        </row>
        <row r="302">
          <cell r="D302" t="str">
            <v>M93026</v>
          </cell>
          <cell r="E302" t="str">
            <v>PESSOAL DE COPA, LIMPESA, SERVICOS GERAIS</v>
          </cell>
          <cell r="F302" t="str">
            <v>MES</v>
          </cell>
          <cell r="G302">
            <v>4000</v>
          </cell>
        </row>
        <row r="303">
          <cell r="D303" t="str">
            <v>M93027</v>
          </cell>
          <cell r="E303" t="str">
            <v>ONIBUS</v>
          </cell>
          <cell r="F303" t="str">
            <v>MES</v>
          </cell>
          <cell r="G303">
            <v>7500</v>
          </cell>
        </row>
        <row r="304">
          <cell r="D304" t="str">
            <v>M93028</v>
          </cell>
          <cell r="E304" t="str">
            <v>MASTERMIX 283R</v>
          </cell>
          <cell r="F304" t="str">
            <v>KG</v>
          </cell>
          <cell r="G304">
            <v>2.2000000000000002</v>
          </cell>
        </row>
        <row r="305">
          <cell r="D305" t="str">
            <v>M93029</v>
          </cell>
          <cell r="E305" t="str">
            <v>MASTERMIX 390N</v>
          </cell>
          <cell r="F305" t="str">
            <v>KG</v>
          </cell>
          <cell r="G305">
            <v>2</v>
          </cell>
        </row>
        <row r="306">
          <cell r="D306" t="str">
            <v>M93030</v>
          </cell>
          <cell r="E306" t="str">
            <v>SILICA</v>
          </cell>
          <cell r="F306" t="str">
            <v>KG</v>
          </cell>
          <cell r="G306">
            <v>1.4</v>
          </cell>
        </row>
        <row r="307">
          <cell r="D307" t="str">
            <v>M95002</v>
          </cell>
          <cell r="E307" t="str">
            <v>MAO DE OBRA DE APLICACAO DA MANTA PEAD(FIRMA ESPECIALI</v>
          </cell>
          <cell r="F307" t="str">
            <v>M2</v>
          </cell>
          <cell r="G307">
            <v>1</v>
          </cell>
        </row>
        <row r="308">
          <cell r="D308" t="str">
            <v>M97001</v>
          </cell>
          <cell r="E308" t="str">
            <v>ENTRADA DE SERVICO AEREA EM ALTA TENSAO P/ 75KVA</v>
          </cell>
          <cell r="F308" t="str">
            <v>UN</v>
          </cell>
          <cell r="G308">
            <v>3000</v>
          </cell>
        </row>
        <row r="309">
          <cell r="D309" t="str">
            <v>M97002</v>
          </cell>
          <cell r="E309" t="str">
            <v>COMPORTA DE SETOR 4,20m x 4,0m, COM 4,0m DE RAIO, COM</v>
          </cell>
          <cell r="F309" t="str">
            <v>UN</v>
          </cell>
          <cell r="G309">
            <v>106911</v>
          </cell>
        </row>
        <row r="310">
          <cell r="D310" t="str">
            <v>M97003</v>
          </cell>
          <cell r="E310" t="str">
            <v>JOGO DE STOP-LOGS DE ACO CARBONO INCLUINDO GUIAS METAL</v>
          </cell>
          <cell r="F310" t="str">
            <v>UN</v>
          </cell>
          <cell r="G310">
            <v>233205</v>
          </cell>
        </row>
        <row r="311">
          <cell r="D311" t="str">
            <v>M97004</v>
          </cell>
          <cell r="E311" t="str">
            <v>GUIAS PARA COMPORTA DE SETOR 4,20m x 4,0m, COM 4,0m DE</v>
          </cell>
          <cell r="F311" t="str">
            <v>UN</v>
          </cell>
          <cell r="G311">
            <v>13230</v>
          </cell>
        </row>
        <row r="312">
          <cell r="D312" t="str">
            <v>M97005</v>
          </cell>
          <cell r="E312" t="str">
            <v>SUPERVISAO E MONTAGEM DAS COMPORTAS, GUIAS E STOP-LOGS</v>
          </cell>
          <cell r="F312" t="str">
            <v>VBA</v>
          </cell>
          <cell r="G312">
            <v>179934.3</v>
          </cell>
        </row>
        <row r="313">
          <cell r="D313" t="str">
            <v>M99002</v>
          </cell>
          <cell r="E313" t="str">
            <v>PONTEIRA DE MARTELO</v>
          </cell>
          <cell r="F313" t="str">
            <v>UN</v>
          </cell>
          <cell r="G313">
            <v>5000</v>
          </cell>
        </row>
        <row r="314">
          <cell r="D314" t="str">
            <v>M99004</v>
          </cell>
          <cell r="E314" t="str">
            <v>POSTES INST. NO CANTEIRO</v>
          </cell>
          <cell r="F314" t="str">
            <v>VB</v>
          </cell>
          <cell r="G314">
            <v>2288</v>
          </cell>
        </row>
        <row r="315">
          <cell r="D315" t="str">
            <v>M99003</v>
          </cell>
          <cell r="E315" t="str">
            <v>MATERIAL ELÉTRICO P/ CANTEIRO BAIXA TENSÃO</v>
          </cell>
          <cell r="F315" t="str">
            <v>VB</v>
          </cell>
          <cell r="G315">
            <v>7112.2</v>
          </cell>
        </row>
        <row r="316">
          <cell r="D316" t="str">
            <v>M99001</v>
          </cell>
          <cell r="E316" t="str">
            <v>PONTEIRO CONICO 650MM</v>
          </cell>
          <cell r="F316" t="str">
            <v>UN.</v>
          </cell>
          <cell r="G316">
            <v>4633.33</v>
          </cell>
        </row>
        <row r="317">
          <cell r="D317" t="str">
            <v>M99008</v>
          </cell>
          <cell r="E317" t="str">
            <v>CHAPA 16MM</v>
          </cell>
          <cell r="F317" t="str">
            <v>M2</v>
          </cell>
          <cell r="G317">
            <v>218.61</v>
          </cell>
        </row>
        <row r="318">
          <cell r="D318" t="str">
            <v>M99007</v>
          </cell>
          <cell r="E318" t="str">
            <v>ELETRODO OK 48</v>
          </cell>
          <cell r="F318" t="str">
            <v>KG</v>
          </cell>
          <cell r="G318">
            <v>11.97</v>
          </cell>
        </row>
        <row r="319">
          <cell r="D319" t="str">
            <v>M99009</v>
          </cell>
          <cell r="E319" t="str">
            <v>PERFIL I 10"</v>
          </cell>
          <cell r="F319" t="str">
            <v>KG</v>
          </cell>
          <cell r="G319">
            <v>3.64</v>
          </cell>
        </row>
        <row r="320">
          <cell r="D320" t="str">
            <v>M99006</v>
          </cell>
          <cell r="E320" t="str">
            <v>CHUMBADOR 16MM</v>
          </cell>
          <cell r="F320" t="str">
            <v>UN.</v>
          </cell>
          <cell r="G320">
            <v>17.32</v>
          </cell>
        </row>
        <row r="321">
          <cell r="D321" t="str">
            <v>S06013</v>
          </cell>
          <cell r="E321" t="str">
            <v>GABIAO CAIXA 8X10 GALV. h=1,00</v>
          </cell>
          <cell r="F321" t="str">
            <v>M3</v>
          </cell>
          <cell r="G321">
            <v>82.95</v>
          </cell>
        </row>
      </sheetData>
      <sheetData sheetId="1"/>
      <sheetData sheetId="2"/>
      <sheetData sheetId="3"/>
      <sheetData sheetId="4"/>
      <sheetData sheetId="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 val="03-1.1"/>
      <sheetName val="03-6.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TCU 2369"/>
      <sheetName val="BDI"/>
      <sheetName val="Insumos"/>
      <sheetName val="ORÇAMENTO DE AGUADA TIPO"/>
      <sheetName val="Quadro Comparativo"/>
      <sheetName val="CPU"/>
      <sheetName val="resumo geral"/>
      <sheetName val="Araripe I"/>
      <sheetName val="São Francisco I"/>
      <sheetName val="Resumo São Francisco e Araripe"/>
      <sheetName val="Central II"/>
      <sheetName val="Itaparica II"/>
      <sheetName val="Resumo Central e Itaparica"/>
      <sheetName val="Moxotó III"/>
      <sheetName val="Pajeú III"/>
      <sheetName val="Resumo Pajeú e Moxotó"/>
      <sheetName val="VEICULO POPULAR"/>
      <sheetName val="VEICULO FISCALIZAÇÃO"/>
      <sheetName val="Bacia Hidráulica"/>
      <sheetName val="Dimensionamento"/>
      <sheetName val="Corpo"/>
      <sheetName val="Locações"/>
      <sheetName val="Sangradouro"/>
      <sheetName val="PO - 1- lote 1"/>
      <sheetName val="PO - 1- lote 2"/>
      <sheetName val="PO -1- lote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
      <sheetName val="desmat. destoc 0,15m"/>
      <sheetName val="desmat. destoc 0,15 a 0,30m"/>
      <sheetName val="ECT DMT 50m"/>
      <sheetName val="ECT DMT 50-200m"/>
      <sheetName val="ECT DMT 200-400m "/>
      <sheetName val="ECT DMT 400-600m  "/>
      <sheetName val="ECT DMT 600-800m"/>
      <sheetName val="ECT DMT 800-1000m "/>
      <sheetName val="ECT DMT 1000-1200m "/>
      <sheetName val="ECT DMT 1200-1400m"/>
      <sheetName val="ECT DMT 1400-1600m "/>
      <sheetName val="ECT DMT 1600-1800m"/>
      <sheetName val="ECT DMT 1800-2000m"/>
      <sheetName val="ECT DMT 2000-3000m "/>
      <sheetName val="ECT DMT 3000-5000m"/>
      <sheetName val="Compactação Aterro 95%"/>
      <sheetName val="Compactação Aterro 100% "/>
      <sheetName val="Compactação  botafora"/>
      <sheetName val="Alvenaria pedra argam"/>
      <sheetName val="Alvenaria tijolo"/>
      <sheetName val="AUXILIAR Dentes BDTC 1,00m "/>
      <sheetName val="AUXILIAR Dentes BDTC 1,20m "/>
      <sheetName val="AUXILIAR Dentes BSTC 0,60m"/>
      <sheetName val="AUXILIAR Dentes BSTC 0,80m "/>
      <sheetName val="AUXILIAR Dentes BSTC 1,00m "/>
      <sheetName val="AUXILIAR Dentes BSTC 1,20m  "/>
      <sheetName val="Usinagem CBUQ"/>
      <sheetName val="Forma comum"/>
      <sheetName val="Forma compensada resinada"/>
      <sheetName val="AUXILIAR Concreto magro"/>
      <sheetName val="AUXILIAR Concreto 10 MPa"/>
      <sheetName val="AUXILIAR Concreto 12 MPa"/>
      <sheetName val="AUXILIAR Concreto 15 MPa"/>
      <sheetName val="Concr. estr. 18 MPa Convencio"/>
      <sheetName val="AUXILIAR Concreto 22 MPa"/>
      <sheetName val="AUXILIAR Concreto 18 MPa"/>
      <sheetName val="AUXILIAR Ciclópico 12 MPa"/>
      <sheetName val="AUXILIAR Argamassa 1-3"/>
      <sheetName val="AUXILIAR Argamassa 1-4"/>
      <sheetName val="Fabricação balizador"/>
      <sheetName val="Concreto 18 MPa (mourão)"/>
      <sheetName val="Mourão esticador cerca"/>
      <sheetName val="Mourão suporte cerca"/>
      <sheetName val="AUXILIAR tubo perfurado"/>
      <sheetName val="AUXILIAR tubo poroso"/>
      <sheetName val="AUXILIAR tubo d=30cm"/>
      <sheetName val="AUXILIAR tubo d=60cm "/>
      <sheetName val="AUXILIAR tubo d=80cm"/>
      <sheetName val="AUXILIAR tubo d=1,0m "/>
      <sheetName val="AUXILIAR tubo d=1,20m"/>
      <sheetName val="Confecção Placa sinalização"/>
      <sheetName val="Confecção suporte placa sinal"/>
      <sheetName val="AUXILIAR lastro brita"/>
      <sheetName val="Compactação  manual"/>
      <sheetName val="Reaterro e compactação"/>
      <sheetName val="Escavação mecanica e reaterro"/>
      <sheetName val="Valeta VPC 01"/>
      <sheetName val="Valeta VPA 01"/>
      <sheetName val="Dreno DPS 01"/>
      <sheetName val="Dreno DPS 02"/>
      <sheetName val="Dreno DPS 07"/>
      <sheetName val="Dreno DPS 08"/>
      <sheetName val="Boca saída dreno BSD 01"/>
      <sheetName val="Boca saída dreno BSD 02"/>
      <sheetName val="Sarjeta STC 02"/>
      <sheetName val="Solum"/>
      <sheetName val="Plan2"/>
      <sheetName val="Plan3"/>
      <sheetName val="cobertura quadra"/>
      <sheetName val="CRON REF"/>
      <sheetName val="RESUMO-4ª MED"/>
      <sheetName val="Teor"/>
      <sheetName val="C.U"/>
      <sheetName val="Capa Memória de Calc"/>
      <sheetName val="Capa Resumo"/>
      <sheetName val="Capa Documentação"/>
      <sheetName val="Capa Anexo I"/>
      <sheetName val="Capa Anexo II"/>
      <sheetName val="Capa Anexo III"/>
      <sheetName val="Capa Premissas"/>
      <sheetName val="Capa Caract. Seg."/>
      <sheetName val="Capa Anexo IV"/>
      <sheetName val="Capa Apres"/>
      <sheetName val="Capa Mapa"/>
      <sheetName val="P A T O 98 D"/>
      <sheetName val="450"/>
      <sheetName val="PROJETO"/>
      <sheetName val="Capa Caract_ Seg_"/>
      <sheetName val="Orçamentária"/>
      <sheetName val="Instalação e manutenção de cant"/>
      <sheetName val="DADOS"/>
      <sheetName val="RELATÓRIO"/>
      <sheetName val="Resumo 1"/>
      <sheetName val="12.Serviços(Cad)"/>
      <sheetName val="Mat"/>
      <sheetName val="IDENTIFIC. EMPRESA - Q1"/>
      <sheetName val="DG"/>
      <sheetName val="P A T O 99 B"/>
      <sheetName val="SINALIZAÇÃO VERTICAL"/>
      <sheetName val="Cálculo"/>
      <sheetName val="TrafContExpan-NoPrint"/>
      <sheetName val="TodasTraf-2000-NoPrint"/>
      <sheetName val="RESUMO_8ª MED"/>
      <sheetName val="Grafico Geral Orçamento"/>
      <sheetName val="comp1"/>
      <sheetName val="PACAJUS"/>
      <sheetName val="Carimbo de No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GERAL"/>
      <sheetName val="PLANILHA CONTRATUAL - REPLAN"/>
      <sheetName val="Planilha1"/>
      <sheetName val="Mao_de_Obra - EBI 3 - T3"/>
      <sheetName val="Instrumentos"/>
      <sheetName val="Materiais_Consumo"/>
      <sheetName val="Equipamentos"/>
      <sheetName val="Mobilizacao_Desmobilizacao"/>
      <sheetName val="CPU_MOBI - DESMOBI"/>
      <sheetName val="Ferramentas"/>
      <sheetName val="Moveis_Equipamentos"/>
      <sheetName val="Frentes_Moveis"/>
      <sheetName val="Veiculos"/>
      <sheetName val="Radios_Comunicadores"/>
      <sheetName val="Despesas Fiscais"/>
      <sheetName val="Custos Administração"/>
      <sheetName val="Planilha2"/>
      <sheetName val="EquiA"/>
    </sheetNames>
    <sheetDataSet>
      <sheetData sheetId="0"/>
      <sheetData sheetId="1"/>
      <sheetData sheetId="2"/>
      <sheetData sheetId="3"/>
      <sheetData sheetId="4"/>
      <sheetData sheetId="5">
        <row r="194">
          <cell r="F194">
            <v>568199.40999999992</v>
          </cell>
        </row>
      </sheetData>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DADOS OBRA"/>
      <sheetName val="Equipamento Com Desoneração"/>
      <sheetName val="Equipamento Sem Desoneração"/>
      <sheetName val="Mão de Obra Com Desoneração"/>
      <sheetName val="Mão de Obra Sem Desoneração"/>
      <sheetName val="Material"/>
      <sheetName val="Material Betuminoso"/>
      <sheetName val="Materiais Diversos"/>
      <sheetName val="FIC"/>
      <sheetName val="FIT"/>
      <sheetName val="ATIVIDADES AUXILIARES"/>
      <sheetName val="TEMPO FIXO"/>
      <sheetName val="MOMENTO DE TRANSPORTE"/>
      <sheetName val="CUC-SICRO"/>
      <sheetName val="Rel. Sintético Comp. de Custo"/>
      <sheetName val="Projeto NOVO"/>
    </sheetNames>
    <sheetDataSet>
      <sheetData sheetId="0">
        <row r="5">
          <cell r="B5" t="str">
            <v>DNIT</v>
          </cell>
        </row>
      </sheetData>
      <sheetData sheetId="1">
        <row r="12">
          <cell r="B12">
            <v>0.25</v>
          </cell>
        </row>
      </sheetData>
      <sheetData sheetId="2"/>
      <sheetData sheetId="3"/>
      <sheetData sheetId="4"/>
      <sheetData sheetId="5"/>
      <sheetData sheetId="6"/>
      <sheetData sheetId="7"/>
      <sheetData sheetId="8"/>
      <sheetData sheetId="9"/>
      <sheetData sheetId="10"/>
      <sheetData sheetId="11">
        <row r="1">
          <cell r="A1" t="str">
            <v>CGCIT</v>
          </cell>
        </row>
      </sheetData>
      <sheetData sheetId="12"/>
      <sheetData sheetId="13"/>
      <sheetData sheetId="14">
        <row r="167582">
          <cell r="I167582">
            <v>66.148399999999995</v>
          </cell>
        </row>
      </sheetData>
      <sheetData sheetId="15">
        <row r="1">
          <cell r="A1" t="str">
            <v>CGCIT</v>
          </cell>
        </row>
      </sheetData>
      <sheetData sheetId="16"/>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
      <sheetName val="TERRACAM (2)"/>
      <sheetName val="Sub-base"/>
      <sheetName val="Regula"/>
      <sheetName val="OAC "/>
      <sheetName val="Ofício"/>
      <sheetName val="DESMAT"/>
      <sheetName val="Compactação 95%"/>
      <sheetName val="REMOÇÃO"/>
      <sheetName val="Plan1"/>
      <sheetName val="Compactação 100% "/>
      <sheetName val="DMT"/>
      <sheetName val="OAC"/>
      <sheetName val="DREN2"/>
      <sheetName val="DRENO DPS - 07 "/>
      <sheetName val="tr brita dreno"/>
      <sheetName val="MEDIÇÃO "/>
      <sheetName val="reaj"/>
      <sheetName val="CRNOFIS"/>
      <sheetName val="CONTROLE CRONOGRAMA"/>
      <sheetName val="REL_MED"/>
      <sheetName val="BOL_DESEMPENHO"/>
      <sheetName val="Corte"/>
      <sheetName val="Desmatamento "/>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Indice de Reajuste"/>
      <sheetName val="Carimbo"/>
      <sheetName val="Sado de contrato a PI"/>
      <sheetName val="Cronograma atual"/>
      <sheetName val="Mat Asf "/>
      <sheetName val="Físico_med"/>
      <sheetName val="Ofício"/>
      <sheetName val="RESUMO-DVOP"/>
      <sheetName val="RELATÓRIO"/>
      <sheetName val="REAJU (2)"/>
      <sheetName val="REAJU (3)"/>
      <sheetName val="REAJU (4)"/>
      <sheetName val="Crono Físico-Financeiro"/>
      <sheetName val="Mat Asf"/>
      <sheetName val="Meio fio"/>
      <sheetName val="Desmatamento "/>
      <sheetName val="Limpeza da faixa de domínio"/>
      <sheetName val="Colchão drenante"/>
      <sheetName val="Remoção"/>
      <sheetName val="Compac alas"/>
      <sheetName val="OAC (2)"/>
      <sheetName val="OAC"/>
      <sheetName val="Patrolamento"/>
      <sheetName val="Regula"/>
      <sheetName val="Forro de cascalho"/>
      <sheetName val="Reforço do sub-leito"/>
      <sheetName val="Sub-base"/>
      <sheetName val="Base"/>
      <sheetName val="Imprimação"/>
      <sheetName val="TSD-FOG"/>
      <sheetName val="AGREGADOS (2)"/>
      <sheetName val="AGREGADOS"/>
      <sheetName val="Dreno"/>
      <sheetName val="Cerca"/>
      <sheetName val="Valeta"/>
      <sheetName val="Valeta (2)"/>
      <sheetName val="Valeta (3)"/>
      <sheetName val="DDL de Cerrado"/>
      <sheetName val="DMT"/>
      <sheetName val="Escalonamento"/>
      <sheetName val="Aterro (2)"/>
      <sheetName val="Aterro 100% (2)"/>
      <sheetName val="Aterro 95% (2)"/>
      <sheetName val="DMT modelo (2)"/>
      <sheetName val="Aterro"/>
      <sheetName val="Aterro 100%"/>
      <sheetName val="Aterro 95%"/>
      <sheetName val="Defensa"/>
      <sheetName val="Placas"/>
      <sheetName val="Grama"/>
      <sheetName val="Pintura"/>
      <sheetName val="REAJU"/>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MATERIAIS TOTAIS"/>
      <sheetName val="RESUMO"/>
      <sheetName val="1-1"/>
      <sheetName val="2-1"/>
      <sheetName val="2-2"/>
      <sheetName val="2-3"/>
      <sheetName val="2-4"/>
      <sheetName val="3-1"/>
      <sheetName val="3-2"/>
      <sheetName val="3-3"/>
      <sheetName val="3-4"/>
      <sheetName val="3-5"/>
      <sheetName val="3-6"/>
      <sheetName val="3-7"/>
      <sheetName val="3-8"/>
      <sheetName val="3-9"/>
      <sheetName val="3-10"/>
      <sheetName val="Serviços"/>
      <sheetName val="Orçamento"/>
      <sheetName val="Plan2"/>
      <sheetName val="HIDRAULICA"/>
      <sheetName val="RN CONSTRUÇÕES"/>
      <sheetName val="EMAVE"/>
      <sheetName val="PRADO"/>
      <sheetName val="INSUMOS Lab.cienc."/>
      <sheetName val="INSUMOS ARQUIBANCADA"/>
      <sheetName val="insumos Urb do páteo "/>
      <sheetName val="INSUMO PARA RAIO"/>
      <sheetName val="INSUMO MURO"/>
      <sheetName val="Orçamento (3)"/>
      <sheetName val="Inst. Elet."/>
      <sheetName val="Rev. "/>
      <sheetName val="Muro de fech."/>
      <sheetName val="Urb do páteo"/>
      <sheetName val="Arquib. e mureta"/>
      <sheetName val="Lab.cienc."/>
      <sheetName val="Orçamento (2)"/>
      <sheetName val="Plan1"/>
      <sheetName val="Plan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 val="Indice de Reajuste"/>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960887"/>
      <sheetName val="Qd05 Preço"/>
      <sheetName val="Qd06"/>
      <sheetName val="LOTE 6"/>
      <sheetName val="Plan1"/>
      <sheetName val="Plan2"/>
      <sheetName val="Plan3"/>
      <sheetName val="OR960887.XLS"/>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 val="Orçamento"/>
      <sheetName val="QuQuant"/>
      <sheetName val="DADOS"/>
      <sheetName val="Orçamentária"/>
      <sheetName val="Materiais Betuminosos"/>
      <sheetName val="8ª MP_BR_459"/>
      <sheetName val="PLANILHA ATUALIZADA"/>
      <sheetName val="TLMB"/>
      <sheetName val="SERVIÇOS"/>
      <sheetName val="DG"/>
      <sheetName val="comp1"/>
      <sheetName val="SIIG 2010-Jun"/>
      <sheetName val="Estimativa"/>
      <sheetName val="Acumulado"/>
      <sheetName val="BR-267_TR01"/>
      <sheetName val="BR-267_TR02"/>
      <sheetName val="BR-267_TR03"/>
      <sheetName val="BR-376"/>
      <sheetName val="BR-463"/>
      <sheetName val="BR-487"/>
      <sheetName val="[OR960887.XLS][OR960887.XLS][OR"/>
      <sheetName val="PLANILHA APRESENTAÇÃO"/>
      <sheetName val="C"/>
      <sheetName val="SERV SICRO SD"/>
      <sheetName val="EQ SICRO"/>
      <sheetName val="MO SICRO"/>
      <sheetName val="MAT SICRO"/>
      <sheetName val="QD DMT"/>
      <sheetName val="COT MAT"/>
      <sheetName val="COT EQUIP"/>
      <sheetName val="SERVICOS"/>
      <sheetName val="SERVICOS AUX"/>
      <sheetName val="MOBILIZACAO"/>
      <sheetName val=" EQUIPE MÍNIMA"/>
      <sheetName val="EQUIP MINIMO"/>
      <sheetName val="Momento de Transporte"/>
      <sheetName val="BINOMIO CBUQ"/>
      <sheetName val="BINOMIO CAP"/>
      <sheetName val="BINOMIO EAI"/>
      <sheetName val="BINOMIO RR-1C"/>
      <sheetName val="BINOMIO RM-1C"/>
      <sheetName val="BINOMIO RR-2C"/>
      <sheetName val="TERRAPLENAGEM"/>
      <sheetName val="5501710"/>
      <sheetName val="5502109"/>
      <sheetName val="5502110"/>
      <sheetName val="5502111"/>
      <sheetName val="5501878"/>
      <sheetName val="5502899"/>
      <sheetName val="5915320"/>
      <sheetName val="5915321"/>
      <sheetName val="5503041"/>
      <sheetName val="4011209"/>
      <sheetName val="4413984"/>
      <sheetName val="5501701"/>
      <sheetName val="5501700"/>
      <sheetName val="5501702"/>
      <sheetName val="1506055"/>
      <sheetName val="1516300"/>
      <sheetName val="9100000"/>
      <sheetName val="2003866"/>
      <sheetName val="2003369"/>
      <sheetName val="2003377"/>
      <sheetName val="2003319"/>
      <sheetName val="2003325"/>
      <sheetName val="2003349"/>
      <sheetName val="2003313"/>
      <sheetName val="2003315"/>
      <sheetName val="2003307"/>
      <sheetName val="2003309"/>
      <sheetName val="2003385 "/>
      <sheetName val="2003387"/>
      <sheetName val="2003391"/>
      <sheetName val="2003393 "/>
      <sheetName val="2003407"/>
      <sheetName val="2003411 "/>
      <sheetName val="2003415 "/>
      <sheetName val="2003419"/>
      <sheetName val="2003403 "/>
      <sheetName val="2003447"/>
      <sheetName val="2003449"/>
      <sheetName val="2003569"/>
      <sheetName val="2003611 "/>
      <sheetName val="2003613 "/>
      <sheetName val="2003641"/>
      <sheetName val="2003477"/>
      <sheetName val="2003678"/>
      <sheetName val="2003479 "/>
      <sheetName val="2003487 "/>
      <sheetName val="2003489"/>
      <sheetName val="2003495"/>
      <sheetName val="2003505 "/>
      <sheetName val="2003513"/>
      <sheetName val="2003658"/>
      <sheetName val="2003624"/>
      <sheetName val="0804021"/>
      <sheetName val="0804029 "/>
      <sheetName val="0804031 "/>
      <sheetName val="0804037"/>
      <sheetName val="0804081 "/>
      <sheetName val="0804101 "/>
      <sheetName val="0804121 "/>
      <sheetName val="4805757 "/>
      <sheetName val="4915671"/>
      <sheetName val="2106292 "/>
      <sheetName val="2106297"/>
      <sheetName val="9000001"/>
      <sheetName val="9000002"/>
      <sheetName val="9000003"/>
      <sheetName val="9000004"/>
      <sheetName val="9000005"/>
      <sheetName val="2003497"/>
      <sheetName val="PAVIMENTAÇÃO"/>
      <sheetName val="4011479"/>
      <sheetName val="4915667"/>
      <sheetName val="4915669"/>
      <sheetName val="1600438"/>
      <sheetName val="9300000"/>
      <sheetName val="9300001"/>
      <sheetName val="9300002"/>
      <sheetName val="9300003"/>
      <sheetName val="4011464"/>
      <sheetName val="4011360"/>
      <sheetName val="4011492"/>
      <sheetName val="4011352"/>
      <sheetName val="4011353"/>
      <sheetName val="9300004"/>
      <sheetName val="4011276"/>
      <sheetName val="4011282"/>
      <sheetName val="4011278"/>
      <sheetName val="4011537"/>
      <sheetName val="9300005"/>
      <sheetName val="M1943"/>
      <sheetName val="M1946"/>
      <sheetName val="M1947"/>
      <sheetName val="M2097"/>
      <sheetName val="M2092"/>
      <sheetName val="5914620"/>
      <sheetName val="5914622"/>
      <sheetName val="SINALIZACAO"/>
      <sheetName val="5213408"/>
      <sheetName val="5213410"/>
      <sheetName val="5214009"/>
      <sheetName val="9600000"/>
      <sheetName val="5213401 "/>
      <sheetName val="5213359"/>
      <sheetName val="5213393 "/>
      <sheetName val="5213361 "/>
      <sheetName val="5213446"/>
      <sheetName val="5213444"/>
      <sheetName val="5213442"/>
      <sheetName val="5213440"/>
      <sheetName val="5213450"/>
      <sheetName val="5213466"/>
      <sheetName val="5213477"/>
      <sheetName val="9100002"/>
      <sheetName val="5213476"/>
      <sheetName val="5213571"/>
      <sheetName val="5213577"/>
      <sheetName val="5213574"/>
      <sheetName val="5213485"/>
      <sheetName val="5213629"/>
      <sheetName val="5213631"/>
      <sheetName val="5213646"/>
      <sheetName val="5213857"/>
      <sheetName val="5213855"/>
      <sheetName val="5213861"/>
      <sheetName val="5213853"/>
      <sheetName val="5213851"/>
      <sheetName val="5213865"/>
      <sheetName val="5213868"/>
      <sheetName val="5213869"/>
      <sheetName val="5216111"/>
      <sheetName val="3713604"/>
      <sheetName val="3713605"/>
      <sheetName val="3713623"/>
      <sheetName val="3713828"/>
      <sheetName val="3713621"/>
      <sheetName val="9600001"/>
      <sheetName val="9600002"/>
      <sheetName val="9600003"/>
      <sheetName val="9600004"/>
      <sheetName val="1600966"/>
      <sheetName val="3713610"/>
      <sheetName val="5213368"/>
      <sheetName val="5213364"/>
      <sheetName val="SIN OBRAS"/>
      <sheetName val="5212560"/>
      <sheetName val="5212557"/>
      <sheetName val="5212556"/>
      <sheetName val="5213386"/>
      <sheetName val="5213838"/>
      <sheetName val="5213835"/>
      <sheetName val="5213840"/>
      <sheetName val="5213848"/>
      <sheetName val="5213833"/>
      <sheetName val="5213850"/>
      <sheetName val="5213845"/>
      <sheetName val="INTERFERÊNCIAS"/>
      <sheetName val="1600896"/>
      <sheetName val="1600436"/>
      <sheetName val="1600989"/>
      <sheetName val="1600442"/>
      <sheetName val="1600401"/>
      <sheetName val="1600402"/>
      <sheetName val="605621"/>
      <sheetName val="9700000"/>
      <sheetName val="5915440"/>
      <sheetName val="5914675"/>
      <sheetName val="5914621"/>
      <sheetName val="4011351"/>
      <sheetName val="5914314"/>
      <sheetName val="5914329"/>
      <sheetName val="5914344"/>
      <sheetName val="PAISAGISMO"/>
      <sheetName val="9800000"/>
      <sheetName val="4413948"/>
      <sheetName val="4413952"/>
      <sheetName val="ILUMINACAO"/>
      <sheetName val="9900000"/>
      <sheetName val="9900001"/>
      <sheetName val="9900002"/>
      <sheetName val="9900003"/>
      <sheetName val="9900004"/>
      <sheetName val="9900005"/>
      <sheetName val="9900006"/>
      <sheetName val="9900007"/>
      <sheetName val="9900008"/>
      <sheetName val="9900009"/>
      <sheetName val="9900010"/>
      <sheetName val="9900011"/>
      <sheetName val="9900012"/>
      <sheetName val="9900013"/>
      <sheetName val="9900014"/>
      <sheetName val="9900015"/>
      <sheetName val="9900016"/>
      <sheetName val="9900017"/>
      <sheetName val="9900018"/>
      <sheetName val="9900019"/>
      <sheetName val="9900020"/>
      <sheetName val="9900021"/>
      <sheetName val="9900022"/>
      <sheetName val="9900023"/>
      <sheetName val="9900024"/>
      <sheetName val="9900025"/>
      <sheetName val="9900026"/>
      <sheetName val="9900027"/>
      <sheetName val="9900028"/>
      <sheetName val="9900029"/>
      <sheetName val="9900030"/>
      <sheetName val="9900031"/>
      <sheetName val="9900032"/>
      <sheetName val="9900033"/>
      <sheetName val="9900034"/>
      <sheetName val="9900035"/>
      <sheetName val="9900036"/>
      <sheetName val="9900037"/>
      <sheetName val="9900038"/>
      <sheetName val="9900039"/>
      <sheetName val="9900040"/>
      <sheetName val="9900041"/>
      <sheetName val="9900042"/>
      <sheetName val="9900043"/>
      <sheetName val="9900044"/>
      <sheetName val="9900045"/>
      <sheetName val="9900046"/>
      <sheetName val="9900047"/>
      <sheetName val="9900048"/>
      <sheetName val="9900049"/>
      <sheetName val="9900050"/>
      <sheetName val="9900051"/>
      <sheetName val="9900052"/>
      <sheetName val="9900053"/>
      <sheetName val="9900054"/>
      <sheetName val="9900055"/>
      <sheetName val="9900056"/>
      <sheetName val="9900057"/>
      <sheetName val="9900058"/>
      <sheetName val="9900059"/>
      <sheetName val="9900060"/>
      <sheetName val="9900061"/>
      <sheetName val="9900062"/>
      <sheetName val="9900063"/>
      <sheetName val="9900064"/>
      <sheetName val="9900065"/>
      <sheetName val="9900066"/>
      <sheetName val="9900067"/>
      <sheetName val="9900068"/>
      <sheetName val="9900069"/>
      <sheetName val="9900070"/>
      <sheetName val="9900071"/>
      <sheetName val="9900072"/>
      <sheetName val="9900073"/>
      <sheetName val="9900074"/>
      <sheetName val="9900075"/>
      <sheetName val="9900076"/>
      <sheetName val="9900077"/>
      <sheetName val="9900078"/>
      <sheetName val="9900079"/>
      <sheetName val="9900080"/>
      <sheetName val="9900081"/>
      <sheetName val="9900082"/>
      <sheetName val="9900083"/>
      <sheetName val="9900084"/>
      <sheetName val="ARQUITETURA"/>
      <sheetName val="9010000"/>
      <sheetName val="9010001"/>
      <sheetName val="9010002"/>
      <sheetName val="9010003"/>
      <sheetName val="9010004"/>
      <sheetName val="9010005"/>
      <sheetName val="9010006"/>
      <sheetName val="9010007"/>
      <sheetName val="9010008"/>
      <sheetName val="9010009"/>
      <sheetName val="90100010"/>
      <sheetName val="90100011"/>
      <sheetName val="9010012"/>
      <sheetName val="9010013"/>
      <sheetName val="9010014"/>
      <sheetName val="9010015"/>
      <sheetName val="9010016"/>
      <sheetName val="9010017"/>
      <sheetName val="9010018"/>
      <sheetName val="9010019"/>
      <sheetName val="9010020"/>
      <sheetName val="9010021"/>
      <sheetName val="9010022"/>
      <sheetName val="9010023"/>
      <sheetName val="9010024"/>
      <sheetName val="9010025"/>
      <sheetName val="9010026"/>
      <sheetName val="9010027"/>
      <sheetName val="9010028"/>
      <sheetName val="9010029"/>
      <sheetName val="EST DE CONC. E METAL"/>
      <sheetName val="1107896"/>
      <sheetName val="1100657"/>
      <sheetName val="3108005"/>
      <sheetName val="407819"/>
      <sheetName val="407820"/>
      <sheetName val="2306010"/>
      <sheetName val="9010200"/>
      <sheetName val="9010201"/>
      <sheetName val="9010202"/>
      <sheetName val="9010203"/>
      <sheetName val="9010204"/>
      <sheetName val="9010205"/>
      <sheetName val="9010206"/>
      <sheetName val="9010207"/>
      <sheetName val="9010208"/>
      <sheetName val="9010209"/>
      <sheetName val="9010210"/>
      <sheetName val="9010211"/>
      <sheetName val="9010212"/>
      <sheetName val="9010213"/>
      <sheetName val="9010214"/>
      <sheetName val="9010215"/>
      <sheetName val="9010216"/>
      <sheetName val="ELETRICA"/>
      <sheetName val="9010300"/>
      <sheetName val="9010301"/>
      <sheetName val="9010302"/>
      <sheetName val="9010303"/>
      <sheetName val="9010304"/>
      <sheetName val="9010305"/>
      <sheetName val="9010306"/>
      <sheetName val="9010307"/>
      <sheetName val="9010308"/>
      <sheetName val="9010309"/>
      <sheetName val="9010310"/>
      <sheetName val="9010311"/>
      <sheetName val="9010312"/>
      <sheetName val="9010313"/>
      <sheetName val="9010314"/>
      <sheetName val="9010315"/>
      <sheetName val="9010316"/>
      <sheetName val="9010317"/>
      <sheetName val="9010318"/>
      <sheetName val="9010319"/>
      <sheetName val="9010320"/>
      <sheetName val="9010321"/>
      <sheetName val="9010322"/>
      <sheetName val="9010323"/>
      <sheetName val="9010324"/>
      <sheetName val="9010325"/>
      <sheetName val="9010326"/>
      <sheetName val="9010327"/>
      <sheetName val="9010328"/>
      <sheetName val="9010329"/>
      <sheetName val="9010330"/>
      <sheetName val="9010331"/>
      <sheetName val="9010332"/>
      <sheetName val="9010333"/>
      <sheetName val="9010334"/>
      <sheetName val="9010335"/>
      <sheetName val="9010336"/>
      <sheetName val="9010337"/>
      <sheetName val="9010338"/>
      <sheetName val="9010339"/>
      <sheetName val="9010340"/>
      <sheetName val="9010341"/>
      <sheetName val="9010342"/>
      <sheetName val="9010343"/>
      <sheetName val="9010344"/>
      <sheetName val="9010345"/>
      <sheetName val="9010346"/>
      <sheetName val="9010347"/>
      <sheetName val="9010348"/>
      <sheetName val="9010349"/>
      <sheetName val="9010350"/>
      <sheetName val="9010351"/>
      <sheetName val="9010352"/>
      <sheetName val="9010353"/>
      <sheetName val="9010354"/>
      <sheetName val="9010355"/>
      <sheetName val="9010356"/>
      <sheetName val="9010357"/>
      <sheetName val="9010358"/>
      <sheetName val="9010359"/>
      <sheetName val="9010360"/>
      <sheetName val="9010361"/>
      <sheetName val="9010362"/>
      <sheetName val="9010363"/>
      <sheetName val="9010364"/>
      <sheetName val="9010365"/>
      <sheetName val="9010366"/>
      <sheetName val="9010367"/>
      <sheetName val="9010368"/>
      <sheetName val="INST. HIDRÁULICAS"/>
      <sheetName val="1108111"/>
      <sheetName val="9010401"/>
      <sheetName val="9010402"/>
      <sheetName val="9010403"/>
      <sheetName val="9010404"/>
      <sheetName val="9010405"/>
      <sheetName val="9010406"/>
      <sheetName val="9010407"/>
      <sheetName val="9010408"/>
      <sheetName val="9010409"/>
      <sheetName val="9010410"/>
      <sheetName val="9010411"/>
      <sheetName val="9010412"/>
      <sheetName val="9010413"/>
      <sheetName val="9010414"/>
      <sheetName val="9010415"/>
      <sheetName val="9010416"/>
      <sheetName val="9010417"/>
      <sheetName val="9010418"/>
      <sheetName val="9010419"/>
      <sheetName val="9010420"/>
      <sheetName val="9010421"/>
      <sheetName val="9010422"/>
      <sheetName val="9010423"/>
      <sheetName val="9010424"/>
      <sheetName val="9010425"/>
      <sheetName val="9010426"/>
      <sheetName val="9010427"/>
      <sheetName val="9010428"/>
      <sheetName val="9010429"/>
      <sheetName val="9010430"/>
      <sheetName val="9010431"/>
      <sheetName val="9010432"/>
      <sheetName val="9010433"/>
      <sheetName val="9010434"/>
      <sheetName val="9010435"/>
      <sheetName val="9010436"/>
      <sheetName val="9010437"/>
      <sheetName val="9010438"/>
      <sheetName val="9010439"/>
      <sheetName val="9010440"/>
      <sheetName val="9010441"/>
      <sheetName val="9010442"/>
      <sheetName val="9010443"/>
      <sheetName val="9010444"/>
      <sheetName val="9010446"/>
      <sheetName val="9010447"/>
      <sheetName val="9010448"/>
      <sheetName val="9010449"/>
      <sheetName val="9010450"/>
      <sheetName val="9010451"/>
      <sheetName val="9010452"/>
      <sheetName val="9010453"/>
      <sheetName val="9010454"/>
      <sheetName val="9010455"/>
      <sheetName val="9010456"/>
      <sheetName val="9010457"/>
      <sheetName val="9010458"/>
      <sheetName val="9010459"/>
      <sheetName val="9010460"/>
      <sheetName val="9010461"/>
      <sheetName val="9010462"/>
      <sheetName val="9010463"/>
      <sheetName val="9010464"/>
      <sheetName val="9010465"/>
      <sheetName val="9010466"/>
      <sheetName val="9010467"/>
      <sheetName val="9010468"/>
      <sheetName val="9010469"/>
      <sheetName val="9010470"/>
      <sheetName val="9010471"/>
      <sheetName val="9010472"/>
      <sheetName val="9010473"/>
      <sheetName val="9010474"/>
      <sheetName val="9010475"/>
      <sheetName val="9010476"/>
      <sheetName val="9010477"/>
      <sheetName val="9010478"/>
      <sheetName val="9010479"/>
      <sheetName val="9010480"/>
      <sheetName val="9010481"/>
      <sheetName val="9010482"/>
      <sheetName val="9010483"/>
      <sheetName val="9010484"/>
      <sheetName val="9010485"/>
      <sheetName val="INCÊNDIO"/>
      <sheetName val="9010501"/>
      <sheetName val="9010502"/>
      <sheetName val="9010503"/>
      <sheetName val="9010504"/>
      <sheetName val="9010505"/>
      <sheetName val="9010506"/>
      <sheetName val="9010507"/>
      <sheetName val="9010508"/>
      <sheetName val="9010509"/>
      <sheetName val="9010510"/>
      <sheetName val="9010511"/>
      <sheetName val="AMBIENTAL"/>
      <sheetName val="4413905"/>
      <sheetName val="4413023"/>
      <sheetName val="9011000"/>
      <sheetName val="Sol. Tecnologicas"/>
      <sheetName val="9012100"/>
      <sheetName val="9012101"/>
      <sheetName val="9012102"/>
      <sheetName val="9012103"/>
      <sheetName val="9012104"/>
      <sheetName val="9012105"/>
      <sheetName val="9012106"/>
      <sheetName val="9012107"/>
      <sheetName val="9012108"/>
      <sheetName val="9012109"/>
      <sheetName val="9012110"/>
      <sheetName val="9012111"/>
      <sheetName val="9012112"/>
      <sheetName val="9012113"/>
      <sheetName val="9012114"/>
      <sheetName val="9012115"/>
      <sheetName val="9012116"/>
      <sheetName val="9012117"/>
      <sheetName val="9012118"/>
      <sheetName val="9012119"/>
      <sheetName val="9012120"/>
      <sheetName val="9012121"/>
      <sheetName val="9012122"/>
      <sheetName val="9012123"/>
      <sheetName val="9012124"/>
      <sheetName val="CANT E MOB"/>
      <sheetName val="0903804"/>
      <sheetName val="4011519"/>
      <sheetName val="4016096"/>
      <sheetName val="9002001"/>
      <sheetName val="9002002"/>
      <sheetName val="9002003"/>
      <sheetName val="9002004"/>
      <sheetName val="9002005"/>
      <sheetName val="9002006"/>
      <sheetName val="9002007"/>
      <sheetName val="9002008"/>
      <sheetName val="9002009"/>
      <sheetName val="9002010"/>
      <sheetName val="9002011"/>
      <sheetName val="9002012"/>
      <sheetName val="9002013"/>
      <sheetName val="0919101"/>
      <sheetName val="9002014"/>
      <sheetName val="9002015"/>
      <sheetName val="9002016"/>
      <sheetName val="9002017"/>
      <sheetName val="9002018"/>
      <sheetName val="AUXILIARES"/>
      <sheetName val="1109669"/>
      <sheetName val="2003842"/>
      <sheetName val="1107892"/>
      <sheetName val="4805751"/>
      <sheetName val="3103302"/>
      <sheetName val="3106121"/>
      <sheetName val="4805755"/>
      <sheetName val="3108022"/>
      <sheetName val="4413996"/>
      <sheetName val="4413995"/>
      <sheetName val="4816106"/>
      <sheetName val="4805757"/>
      <sheetName val="4816119"/>
      <sheetName val="4805750"/>
      <sheetName val="1109671"/>
      <sheetName val="1106165"/>
      <sheetName val="1106057"/>
      <sheetName val="2009619"/>
      <sheetName val="1109697"/>
      <sheetName val="5213414"/>
      <sheetName val="5212552"/>
      <sheetName val="5213421"/>
      <sheetName val="5213417"/>
      <sheetName val="5213423"/>
      <sheetName val="5213431"/>
      <sheetName val="5213436"/>
      <sheetName val="407740"/>
      <sheetName val="3107967"/>
      <sheetName val="3713824"/>
      <sheetName val="4816129"/>
      <sheetName val="4816131"/>
      <sheetName val="5216116"/>
      <sheetName val="2105605"/>
      <sheetName val="1119528"/>
      <sheetName val="1116127"/>
      <sheetName val="6416040"/>
      <sheetName val="6416042"/>
      <sheetName val="6416094"/>
      <sheetName val="1107871"/>
      <sheetName val="408067"/>
      <sheetName val="4816012"/>
      <sheetName val="4816010"/>
      <sheetName val="5213416"/>
      <sheetName val="5219546"/>
      <sheetName val="1419543"/>
      <sheetName val="2408057"/>
      <sheetName val="5219544"/>
      <sheetName val="2408070"/>
      <sheetName val="3807865"/>
      <sheetName val="4011211"/>
      <sheetName val="3713608"/>
      <sheetName val="5502986"/>
      <sheetName val="0903845"/>
      <sheetName val="0903846"/>
      <sheetName val="0919011"/>
      <sheetName val="5502985"/>
      <sheetName val="4805754"/>
      <sheetName val="3107997"/>
      <sheetName val="0903848"/>
      <sheetName val="1408173"/>
      <sheetName val="2408058"/>
      <sheetName val="1416139"/>
      <sheetName val="1400973"/>
      <sheetName val="1400974"/>
      <sheetName val="1416140 "/>
      <sheetName val="6416090"/>
      <sheetName val="RPA Julho"/>
      <sheetName val="Valor Mediçao"/>
      <sheetName val="Med 1ª"/>
      <sheetName val="Med 2ª"/>
      <sheetName val="Med 3ª"/>
      <sheetName val="Desc. de materiais"/>
      <sheetName val="PQ"/>
      <sheetName val="PGR"/>
      <sheetName val="TABELA DE COMPOSIÇÕES - SINAPI "/>
      <sheetName val="PlanQuant"/>
      <sheetName val="LUCRO SOBRE VENDA"/>
      <sheetName val="PlanSicroII cBDI"/>
      <sheetName val="CronFin"/>
      <sheetName val="PlanSicroII"/>
      <sheetName val="pcpu"/>
      <sheetName val="mãodeobra"/>
      <sheetName val="materiais"/>
      <sheetName val="cheq"/>
      <sheetName val="preqmec"/>
      <sheetName val="Dados Iniciais"/>
      <sheetName val="Mat"/>
      <sheetName val="alteração"/>
      <sheetName val="CONS_CORR"/>
      <sheetName val="Mobra"/>
      <sheetName val="RELATA VÉIO"/>
      <sheetName val="Carimbo de Nota"/>
      <sheetName val="FLUXO - EXECUÇÃO PRÓPRIA"/>
      <sheetName val="08-IND. FÍSICOS"/>
      <sheetName val="Insumos - Materiais"/>
      <sheetName val="CUSTO LARANJEIRAS"/>
      <sheetName val="DSS_04"/>
      <sheetName val="Meio-fio"/>
      <sheetName val="PintLigacao"/>
      <sheetName val="PMQ"/>
      <sheetName val="STC_01"/>
      <sheetName val="RESUMO_AUT1"/>
      <sheetName val="8ª MP_BR-459"/>
      <sheetName val="PLANILHA"/>
      <sheetName val="P A T O"/>
      <sheetName val="SICRO"/>
      <sheetName val="Especif"/>
      <sheetName val="Equipamentos"/>
      <sheetName val="Micro Revest MAN"/>
      <sheetName val="Micro Revest REC 1ªMP"/>
      <sheetName val="REM.MEC MAT.BET.MAN"/>
      <sheetName val="TRANSPORTE REC"/>
    </sheetNames>
    <definedNames>
      <definedName name="PassaExtenso"/>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refreshError="1"/>
      <sheetData sheetId="701"/>
      <sheetData sheetId="702">
        <row r="35">
          <cell r="A35" t="str">
            <v>ASTU</v>
          </cell>
        </row>
      </sheetData>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d.11-Orçamento"/>
      <sheetName val="Qd.11-Auxiliar"/>
      <sheetName val="Qd.12-Cron. Fís-Fin"/>
      <sheetName val="Qd.13-Sv Gráficos"/>
      <sheetName val="Passagens e Estadias"/>
      <sheetName val="Informatica"/>
      <sheetName val="Tab. Consultoria-Mar-11"/>
      <sheetName val="Qd.11-Vazio"/>
      <sheetName val="Qd.12-VAZIO"/>
      <sheetName val="Qd.13-Vazi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 val="QuQuant"/>
      <sheetName val="Tabela Abril 2000"/>
      <sheetName val="TABELA"/>
      <sheetName val="PSCEGERAL"/>
      <sheetName val="Dados"/>
      <sheetName val="Planilha"/>
      <sheetName val="PQ"/>
      <sheetName val="Orçamentária"/>
      <sheetName val="PROJETO"/>
      <sheetName val="qorcamentodnerL1"/>
      <sheetName val="Page 1"/>
      <sheetName val="INVENTÁRIO"/>
      <sheetName val="8ª MP_BR_459"/>
      <sheetName val="CRECHES"/>
      <sheetName val="MOBILIZ-CANTEIRO"/>
      <sheetName val="Medição"/>
      <sheetName val="Mão de Obra"/>
      <sheetName val="DRANPX14"/>
      <sheetName val="Resumo"/>
      <sheetName val="DG"/>
      <sheetName val="PT"/>
      <sheetName val="RESUMO_AUT1"/>
      <sheetName val="Quadro Geral"/>
      <sheetName val="REAJU"/>
      <sheetName val="Plan1"/>
      <sheetName val="alphaville"/>
      <sheetName val="COMPOS1"/>
      <sheetName val="Tabelas"/>
      <sheetName val="Taxas"/>
      <sheetName val="Anexos_PGQ"/>
      <sheetName val="tabela DER julho97"/>
      <sheetName val="Assumptions"/>
      <sheetName val="Recmecater"/>
      <sheetName val="RECREV"/>
      <sheetName val="Mat Asf"/>
      <sheetName val="Página 16"/>
      <sheetName val="Desmat 0,15"/>
      <sheetName val="RELATÓRIO"/>
      <sheetName val="p a t o 99 b"/>
      <sheetName val="eq"/>
      <sheetName val="mo"/>
      <sheetName val="planilha contratual"/>
      <sheetName val="planilha de quant. e custos a"/>
      <sheetName val="PATO"/>
      <sheetName val="PACAJUS"/>
      <sheetName val="P A T O"/>
      <sheetName val="Pavim-preços"/>
      <sheetName val="CHE"/>
      <sheetName val="Listas"/>
      <sheetName val="B M Pl04"/>
      <sheetName val="Taludes"/>
      <sheetName val="Trecho"/>
      <sheetName val="transporte dupl pr151"/>
      <sheetName val="ORÇAMEN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Consultoria-Jul-10"/>
      <sheetName val="Tab. Consultoria-Ago-10"/>
      <sheetName val="Tab. Consultoria-Set-10"/>
      <sheetName val="Tab. Consultoria Jan-11"/>
      <sheetName val="Tab. Consultoria-Mar-11"/>
      <sheetName val="Tab. Consultoria-Abr-11"/>
      <sheetName val="Tab. Consultoria-Set-11"/>
      <sheetName val="Tab. Consultoria-Out-11"/>
      <sheetName val="Tab. Consultoria-Dez-11"/>
      <sheetName val="Tab. Consultoria-Jan-12"/>
      <sheetName val="Tab. Consultoria-Fev-12"/>
      <sheetName val="Tab. Consultoria-Mar-12"/>
      <sheetName val="Tab. Consultoria-Mai-12"/>
      <sheetName val="Tab. Consultoria-Jun-12"/>
      <sheetName val="Tab. Consultoria-Jul-12"/>
      <sheetName val="Tab. Consultoria-Ago-12"/>
      <sheetName val="Tab. Consultoria-Set-12"/>
      <sheetName val="Tab. Consultoria-Out-12"/>
      <sheetName val="Tab. Consultoria-Dez-12"/>
      <sheetName val="Tab. Consultoria-Jan-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eçalho"/>
      <sheetName val="CUSTO HORÁRIO"/>
      <sheetName val="Material"/>
      <sheetName val="Cotação Material"/>
      <sheetName val="Consumo material"/>
      <sheetName val="Mão de obra"/>
      <sheetName val="Composição Modelo"/>
      <sheetName val="Mat Asf"/>
    </sheetNames>
    <sheetDataSet>
      <sheetData sheetId="0"/>
      <sheetData sheetId="1" refreshError="1"/>
      <sheetData sheetId="2" refreshError="1"/>
      <sheetData sheetId="3"/>
      <sheetData sheetId="4"/>
      <sheetData sheetId="5" refreshError="1"/>
      <sheetData sheetId="6"/>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Tabela Abril 2000"/>
      <sheetName val="CUSTO HORÁRIO"/>
      <sheetName val="Mão de obra"/>
      <sheetName val="Material"/>
      <sheetName val="MEMÓRIA"/>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RESUMO GERAL"/>
      <sheetName val="TERRAPLENAGEM"/>
      <sheetName val="Transporte"/>
      <sheetName val="DRENAGEM I"/>
      <sheetName val="DRENAGEM"/>
      <sheetName val="DRENAGEM II"/>
      <sheetName val="DRENAGEM (2)"/>
      <sheetName val="DRENAGEM (3)"/>
      <sheetName val="PAVIMENTAÇÃO"/>
      <sheetName val="PAVIMENTAÇÃO (2)"/>
      <sheetName val="PAVIMENTAÇÃO (3)"/>
      <sheetName val="SINALIZAÇÃO"/>
      <sheetName val="MEIO AMBIENTE"/>
      <sheetName val="Plan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ÓRIA"/>
      <sheetName val="COMPOSIÇÕES"/>
      <sheetName val="COTAÇÃO"/>
      <sheetName val="DADOS"/>
      <sheetName val="CRONOGRAMA CAIXA"/>
      <sheetName val="CRONOGRAMA 01 "/>
      <sheetName val="QCI"/>
      <sheetName val="CURVA ABC"/>
      <sheetName val="BDI"/>
      <sheetName val="BDI MATERIAIS"/>
      <sheetName val="INCC"/>
    </sheetNames>
    <sheetDataSet>
      <sheetData sheetId="0">
        <row r="1">
          <cell r="E1" t="str">
            <v>Obra:</v>
          </cell>
        </row>
      </sheetData>
      <sheetData sheetId="1"/>
      <sheetData sheetId="2"/>
      <sheetData sheetId="3"/>
      <sheetData sheetId="4"/>
      <sheetData sheetId="5"/>
      <sheetData sheetId="6"/>
      <sheetData sheetId="7"/>
      <sheetData sheetId="8"/>
      <sheetData sheetId="9">
        <row r="2">
          <cell r="U2" t="str">
            <v>SIM</v>
          </cell>
        </row>
        <row r="3">
          <cell r="U3" t="str">
            <v>NÃO</v>
          </cell>
        </row>
      </sheetData>
      <sheetData sheetId="10"/>
      <sheetData sheetId="11">
        <row r="9">
          <cell r="E9">
            <v>6.8199309071008435E-2</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ABESP"/>
      <sheetName val="MAT ( ITAJOBI )"/>
      <sheetName val="RESUMO ( ITAJOBI )"/>
      <sheetName val="PLANILHA ( ITAJOBI )"/>
      <sheetName val="MEM ( DRENAGEM LAGOAS )"/>
      <sheetName val="REVISÃO 1"/>
      <sheetName val="RESUMO MEM"/>
      <sheetName val="MEM ( EEE )"/>
      <sheetName val="MEM ( CT )"/>
      <sheetName val="MEM ( GUARITA )"/>
      <sheetName val="MEM ( DESAR )"/>
      <sheetName val="MEM ( LAGOAS )"/>
      <sheetName val="MEM ( ENT &amp; SAIDA EFL )"/>
      <sheetName val="MEM ( EMB 01)"/>
      <sheetName val="MEM ( EMT 01 )"/>
      <sheetName val="MEM ( LR 01, ENT &amp; SAÍDA EFL )"/>
      <sheetName val="MEM ( ESGOTO )"/>
      <sheetName val="MEM ( TC DN 300 )"/>
      <sheetName val="MEM ( GERAL )"/>
      <sheetName val="Imai03"/>
      <sheetName val="COMPOSIÇOES-ORDEM NÚMERICA"/>
      <sheetName val="Assumptions"/>
    </sheetNames>
    <sheetDataSet>
      <sheetData sheetId="0">
        <row r="2">
          <cell r="B2" t="str">
            <v>N° DO    PREÇO</v>
          </cell>
          <cell r="C2" t="str">
            <v>ESPECIFICAÇÃO DO SERVIÇO</v>
          </cell>
          <cell r="D2" t="str">
            <v>UNID.</v>
          </cell>
          <cell r="E2" t="str">
            <v>SABESP 06</v>
          </cell>
        </row>
        <row r="3">
          <cell r="B3" t="str">
            <v>010000</v>
          </cell>
          <cell r="C3" t="str">
            <v>CANTEIRO DE OBRAS</v>
          </cell>
        </row>
        <row r="5">
          <cell r="B5" t="str">
            <v>020000</v>
          </cell>
          <cell r="C5" t="str">
            <v>SERVICOS TECNICOS</v>
          </cell>
        </row>
        <row r="6">
          <cell r="B6" t="str">
            <v>020101</v>
          </cell>
          <cell r="C6" t="str">
            <v>DETALHAMENTO DE PROJETO</v>
          </cell>
          <cell r="D6" t="str">
            <v>M</v>
          </cell>
          <cell r="E6">
            <v>4.58</v>
          </cell>
        </row>
        <row r="8">
          <cell r="B8" t="str">
            <v>020200</v>
          </cell>
          <cell r="C8" t="str">
            <v>LOCACAO E CADASTRO</v>
          </cell>
        </row>
        <row r="9">
          <cell r="B9" t="str">
            <v>020201</v>
          </cell>
          <cell r="C9" t="str">
            <v>LOCACAO DE REDES DE ESGOTO</v>
          </cell>
          <cell r="D9" t="str">
            <v>M</v>
          </cell>
          <cell r="E9">
            <v>0.34</v>
          </cell>
        </row>
        <row r="10">
          <cell r="B10" t="str">
            <v>020202</v>
          </cell>
          <cell r="C10" t="str">
            <v>LOCACAO DE ADUTORAS, COLETORES  TRONCO E INTERCEPTORES</v>
          </cell>
          <cell r="D10" t="str">
            <v>M</v>
          </cell>
          <cell r="E10">
            <v>0.51</v>
          </cell>
        </row>
        <row r="11">
          <cell r="B11" t="str">
            <v>020204</v>
          </cell>
          <cell r="C11" t="str">
            <v>LOCACAO E ACOMPANHAMENTO TOPOGRAFICO DE OBRAS ESPECIAIS</v>
          </cell>
          <cell r="D11" t="str">
            <v>DIA</v>
          </cell>
          <cell r="E11">
            <v>357.37</v>
          </cell>
        </row>
        <row r="12">
          <cell r="B12" t="str">
            <v>020205</v>
          </cell>
          <cell r="C12" t="str">
            <v>CADASTRO DE REDES</v>
          </cell>
          <cell r="D12" t="str">
            <v>M</v>
          </cell>
          <cell r="E12">
            <v>0.87</v>
          </cell>
        </row>
        <row r="13">
          <cell r="B13" t="str">
            <v>020206</v>
          </cell>
          <cell r="C13" t="str">
            <v>CADASTRO DE ADUTORAS, COLETORES TRONCOS E INTERCEPTORES</v>
          </cell>
          <cell r="D13" t="str">
            <v>M</v>
          </cell>
          <cell r="E13">
            <v>1.86</v>
          </cell>
        </row>
        <row r="14">
          <cell r="B14" t="str">
            <v>020207</v>
          </cell>
          <cell r="C14" t="str">
            <v>CADASTRO DE LIGACOES</v>
          </cell>
          <cell r="D14" t="str">
            <v>UN</v>
          </cell>
          <cell r="E14">
            <v>6.57</v>
          </cell>
        </row>
        <row r="16">
          <cell r="B16" t="str">
            <v>030000</v>
          </cell>
          <cell r="C16" t="str">
            <v>SERVICOS PRELIMINARES</v>
          </cell>
        </row>
        <row r="17">
          <cell r="B17" t="str">
            <v>030100</v>
          </cell>
          <cell r="C17" t="str">
            <v>TRANSITO E SEGURANCA</v>
          </cell>
        </row>
        <row r="18">
          <cell r="B18" t="str">
            <v>030101</v>
          </cell>
          <cell r="C18" t="str">
            <v>SINALIZACAO DE TRANSITO</v>
          </cell>
          <cell r="D18" t="str">
            <v>M</v>
          </cell>
          <cell r="E18">
            <v>1.75</v>
          </cell>
        </row>
        <row r="19">
          <cell r="B19" t="str">
            <v>030102</v>
          </cell>
          <cell r="C19" t="str">
            <v>TAPUME CONTINUO EM CHAPAS DE MADEIRA OU DE ACO -  SEM ILUMINACAO DE SEGURANCA</v>
          </cell>
          <cell r="D19" t="str">
            <v>M</v>
          </cell>
          <cell r="E19">
            <v>3.01</v>
          </cell>
        </row>
        <row r="20">
          <cell r="B20" t="str">
            <v>030103</v>
          </cell>
          <cell r="C20" t="str">
            <v>TAPUME CONTINUO EM CHAPAS DE MADEIRA OU DE ACO -  COM ILUMINACAO DE SEGURANCA</v>
          </cell>
          <cell r="D20" t="str">
            <v>M</v>
          </cell>
          <cell r="E20">
            <v>4.78</v>
          </cell>
        </row>
        <row r="21">
          <cell r="B21" t="str">
            <v>030104</v>
          </cell>
          <cell r="C21" t="str">
            <v>TAPUME DE CHAPA DE MADEIRA COMPENSADA</v>
          </cell>
          <cell r="D21" t="str">
            <v>M2</v>
          </cell>
          <cell r="E21">
            <v>37.1</v>
          </cell>
        </row>
        <row r="23">
          <cell r="B23" t="str">
            <v>030200</v>
          </cell>
          <cell r="C23" t="str">
            <v>PASSADICOS E TRAVESSIAS</v>
          </cell>
        </row>
        <row r="24">
          <cell r="B24" t="str">
            <v>030201</v>
          </cell>
          <cell r="C24" t="str">
            <v>PASSADICOS DE MADEIRA PARA PEDESTRES</v>
          </cell>
          <cell r="D24" t="str">
            <v>M2</v>
          </cell>
          <cell r="E24">
            <v>43.94</v>
          </cell>
        </row>
        <row r="25">
          <cell r="B25" t="str">
            <v>030202</v>
          </cell>
          <cell r="C25" t="str">
            <v>TRAVESSIA DE MADEIRA PARA VEICULOS</v>
          </cell>
          <cell r="D25" t="str">
            <v>M2</v>
          </cell>
          <cell r="E25">
            <v>37.380000000000003</v>
          </cell>
        </row>
        <row r="26">
          <cell r="B26" t="str">
            <v>030203</v>
          </cell>
          <cell r="C26" t="str">
            <v>TRAVESSIA DE CHAPA METALICA PARA VEICULOS - E=1"</v>
          </cell>
          <cell r="D26" t="str">
            <v>M2</v>
          </cell>
          <cell r="E26">
            <v>117.33</v>
          </cell>
        </row>
        <row r="27">
          <cell r="B27" t="str">
            <v>030204</v>
          </cell>
          <cell r="C27" t="str">
            <v>TRAVESSIA DE CHAPA METALICA PARA VEICULOS - E=5/8"</v>
          </cell>
          <cell r="D27" t="str">
            <v>M2</v>
          </cell>
          <cell r="E27">
            <v>80.81</v>
          </cell>
        </row>
        <row r="29">
          <cell r="B29" t="str">
            <v>030300</v>
          </cell>
          <cell r="C29" t="str">
            <v>SUSTENTACAO DE ESTRUTURAS</v>
          </cell>
        </row>
        <row r="30">
          <cell r="B30" t="str">
            <v>030301</v>
          </cell>
          <cell r="C30" t="str">
            <v>ESCORAMENTO DE POSTES</v>
          </cell>
          <cell r="D30" t="str">
            <v>UN</v>
          </cell>
          <cell r="E30">
            <v>61.37</v>
          </cell>
        </row>
        <row r="31">
          <cell r="B31" t="str">
            <v>030302</v>
          </cell>
          <cell r="C31" t="str">
            <v>SUSTENTACAO DE TUBULACOES EXISTENTES - PRANCHAS DE PEROBA</v>
          </cell>
          <cell r="D31" t="str">
            <v>M3</v>
          </cell>
          <cell r="E31">
            <v>1050.8</v>
          </cell>
        </row>
        <row r="32">
          <cell r="B32" t="str">
            <v>030303</v>
          </cell>
          <cell r="C32" t="str">
            <v>SUSTENTACAO DE TUBULACOES EXISTENTES - PERFIS METALICOS</v>
          </cell>
          <cell r="D32" t="str">
            <v>T</v>
          </cell>
          <cell r="E32">
            <v>530.30999999999995</v>
          </cell>
        </row>
        <row r="34">
          <cell r="B34" t="str">
            <v>030400</v>
          </cell>
          <cell r="C34" t="str">
            <v>ATERRO DE FOSSA</v>
          </cell>
        </row>
        <row r="35">
          <cell r="B35" t="str">
            <v>030401</v>
          </cell>
          <cell r="C35" t="str">
            <v>ATERRO DE FOSSA</v>
          </cell>
          <cell r="D35" t="str">
            <v>M3</v>
          </cell>
          <cell r="E35">
            <v>9.17</v>
          </cell>
        </row>
        <row r="36">
          <cell r="B36" t="str">
            <v>030402</v>
          </cell>
          <cell r="C36" t="str">
            <v>ATERRO DE FOSSA COM EXECUCAO DE VIGA DE CONCRETO PARA BERCO DE TUBULACAO</v>
          </cell>
          <cell r="D36" t="str">
            <v>M3</v>
          </cell>
          <cell r="E36">
            <v>64.19</v>
          </cell>
        </row>
        <row r="38">
          <cell r="B38" t="str">
            <v>030500</v>
          </cell>
          <cell r="C38" t="str">
            <v>DESMATAMENTO E LIMPEZA</v>
          </cell>
        </row>
        <row r="39">
          <cell r="B39" t="str">
            <v>030501</v>
          </cell>
          <cell r="C39" t="str">
            <v>CORTE DE ARVORE COM DESTOCAMENTO</v>
          </cell>
          <cell r="D39" t="str">
            <v>UN</v>
          </cell>
          <cell r="E39">
            <v>8.57</v>
          </cell>
        </row>
        <row r="40">
          <cell r="B40" t="str">
            <v>030502</v>
          </cell>
          <cell r="C40" t="str">
            <v>ROCADA E CAPINA</v>
          </cell>
          <cell r="D40" t="str">
            <v>M2</v>
          </cell>
          <cell r="E40">
            <v>1.36</v>
          </cell>
        </row>
        <row r="42">
          <cell r="B42" t="str">
            <v>040000</v>
          </cell>
          <cell r="C42" t="str">
            <v>MOVIMENTO DE TERRA</v>
          </cell>
        </row>
        <row r="43">
          <cell r="B43" t="str">
            <v>040100</v>
          </cell>
          <cell r="C43" t="str">
            <v>ESCAVACAO EM GERAL</v>
          </cell>
        </row>
        <row r="44">
          <cell r="B44" t="str">
            <v>040101</v>
          </cell>
          <cell r="C44" t="str">
            <v>REMOCAO DE TERRA VEGETAL</v>
          </cell>
          <cell r="D44" t="str">
            <v>M2</v>
          </cell>
          <cell r="E44">
            <v>0.83</v>
          </cell>
        </row>
        <row r="45">
          <cell r="B45" t="str">
            <v>040102</v>
          </cell>
          <cell r="C45" t="str">
            <v>ESCAVACAO DE AREAS, MECANIZADA, QUALQUER TERRENO, EXCETO ROCHA</v>
          </cell>
          <cell r="D45" t="str">
            <v>M3</v>
          </cell>
          <cell r="E45">
            <v>4.21</v>
          </cell>
        </row>
        <row r="46">
          <cell r="B46" t="str">
            <v>040103</v>
          </cell>
          <cell r="C46" t="str">
            <v>ESCAVACAO SUBMERSA (DRAGAGEM)</v>
          </cell>
          <cell r="D46" t="str">
            <v>M3</v>
          </cell>
          <cell r="E46">
            <v>29.26</v>
          </cell>
        </row>
        <row r="47">
          <cell r="B47" t="str">
            <v>040104</v>
          </cell>
          <cell r="C47" t="str">
            <v>ESCAVACAO DE JAZIDAS DE SOLO</v>
          </cell>
          <cell r="D47" t="str">
            <v>M3</v>
          </cell>
          <cell r="E47">
            <v>5.71</v>
          </cell>
        </row>
        <row r="48">
          <cell r="B48" t="str">
            <v>040105</v>
          </cell>
          <cell r="C48" t="str">
            <v>ESCAVACAO EM ROCHA DURA COM EXPLOSIVO</v>
          </cell>
          <cell r="D48" t="str">
            <v>M3</v>
          </cell>
          <cell r="E48">
            <v>56.67</v>
          </cell>
        </row>
        <row r="49">
          <cell r="B49" t="str">
            <v>040106</v>
          </cell>
          <cell r="C49" t="str">
            <v>ESCAVACAO EM ROCHA BRANDA OU MOLEDO A FRIO</v>
          </cell>
          <cell r="D49" t="str">
            <v>M3</v>
          </cell>
          <cell r="E49">
            <v>103.55</v>
          </cell>
        </row>
        <row r="51">
          <cell r="B51" t="str">
            <v>040200</v>
          </cell>
          <cell r="C51" t="str">
            <v>ESCAVACAO MANUAL, QUALQUER TERRENO EXCETO ROCHA, DE AREAS, VALAS, POCOS E CAVAS</v>
          </cell>
        </row>
        <row r="52">
          <cell r="B52" t="str">
            <v>040201</v>
          </cell>
          <cell r="C52" t="str">
            <v>ATE 2,00 M DE PROFUNDIDADE</v>
          </cell>
          <cell r="D52" t="str">
            <v>M3</v>
          </cell>
          <cell r="E52">
            <v>25.61</v>
          </cell>
        </row>
        <row r="53">
          <cell r="B53" t="str">
            <v>040202</v>
          </cell>
          <cell r="C53" t="str">
            <v>ALEM DE 2,00 M ATE 4,00 M DE PROFUNDIDADE</v>
          </cell>
          <cell r="D53" t="str">
            <v>M3</v>
          </cell>
          <cell r="E53">
            <v>29.81</v>
          </cell>
        </row>
        <row r="54">
          <cell r="B54" t="str">
            <v>040203</v>
          </cell>
          <cell r="C54" t="str">
            <v>ALEM DE 4,00 M ATE 6,00 M DE PROFUNDIDADE</v>
          </cell>
          <cell r="D54" t="str">
            <v>M3</v>
          </cell>
          <cell r="E54">
            <v>33.979999999999997</v>
          </cell>
        </row>
        <row r="56">
          <cell r="B56" t="str">
            <v>040300</v>
          </cell>
          <cell r="C56" t="str">
            <v>ESCAVACAO MANUAL, QQ TERRENO EXCETO ROCHA PARA EXECUCAO DE ESTACAO ELEVATORIA EM ADUELAS SUCESSIVAS</v>
          </cell>
        </row>
        <row r="57">
          <cell r="B57" t="str">
            <v>040301</v>
          </cell>
          <cell r="C57" t="str">
            <v>ATE 2,00 M DE PROFUNDIDADE</v>
          </cell>
          <cell r="D57" t="str">
            <v>M3</v>
          </cell>
          <cell r="E57">
            <v>44.56</v>
          </cell>
        </row>
        <row r="58">
          <cell r="B58" t="str">
            <v>040302</v>
          </cell>
          <cell r="C58" t="str">
            <v>ALEM DE 2,00 M ATE 4,00 M DE PROFUNDIDADE</v>
          </cell>
          <cell r="D58" t="str">
            <v>M3</v>
          </cell>
          <cell r="E58">
            <v>52.92</v>
          </cell>
        </row>
        <row r="59">
          <cell r="B59" t="str">
            <v>040303</v>
          </cell>
          <cell r="C59" t="str">
            <v>ALEM DE 4,00 M ATE 6,00 M DE PROFUNDIDADE</v>
          </cell>
          <cell r="D59" t="str">
            <v>M3</v>
          </cell>
          <cell r="E59">
            <v>65.430000000000007</v>
          </cell>
        </row>
        <row r="60">
          <cell r="B60" t="str">
            <v>040304</v>
          </cell>
          <cell r="C60" t="str">
            <v>ALEM DE 6,00 M ATE 8,00 M DE PROFUNDIDADE</v>
          </cell>
          <cell r="D60" t="str">
            <v>M3</v>
          </cell>
          <cell r="E60">
            <v>86.34</v>
          </cell>
        </row>
        <row r="62">
          <cell r="B62" t="str">
            <v>040400</v>
          </cell>
          <cell r="C62" t="str">
            <v>ESCAVACAO DE VALAS - REDES DE DISTRIBUICAO</v>
          </cell>
        </row>
        <row r="63">
          <cell r="B63" t="str">
            <v>040401</v>
          </cell>
          <cell r="C63" t="str">
            <v>ADICIONAL DE PRECO PARA ESCAVACAO EM ROCHA, PROFUNDIDADE ATE  1,50 M</v>
          </cell>
          <cell r="D63" t="str">
            <v>M3</v>
          </cell>
          <cell r="E63">
            <v>53.78</v>
          </cell>
        </row>
        <row r="64">
          <cell r="B64" t="str">
            <v>040402</v>
          </cell>
          <cell r="C64" t="str">
            <v>ADICIONAL DE PRECO PARA ESCAVACAO MANUAL, PROFUNDIDADE ATE 1,50 M</v>
          </cell>
          <cell r="D64" t="str">
            <v>M3</v>
          </cell>
          <cell r="E64">
            <v>16.05</v>
          </cell>
        </row>
        <row r="65">
          <cell r="B65" t="str">
            <v>040403</v>
          </cell>
          <cell r="C65" t="str">
            <v>ESCAVACAO QUALQUER TERRENO EXCETO ROCHA,  PROFUNDIDADE DE 1,50 M ATE 3,00 M</v>
          </cell>
          <cell r="D65" t="str">
            <v>M3</v>
          </cell>
          <cell r="E65">
            <v>6.07</v>
          </cell>
        </row>
        <row r="67">
          <cell r="B67" t="str">
            <v>040500</v>
          </cell>
          <cell r="C67" t="str">
            <v>ESCAVACAO DE VALAS, QUALQUER TERRENO, EXCETO ROCHA - REDES COLETORAS</v>
          </cell>
        </row>
        <row r="68">
          <cell r="B68" t="str">
            <v>040501</v>
          </cell>
          <cell r="C68" t="str">
            <v>ATE 2,00 M DE PROFUNDIDADE (A)</v>
          </cell>
          <cell r="D68" t="str">
            <v>M3</v>
          </cell>
          <cell r="E68">
            <v>4.72</v>
          </cell>
        </row>
        <row r="69">
          <cell r="B69" t="str">
            <v>040502</v>
          </cell>
          <cell r="C69" t="str">
            <v>ATE 3,00 M DE PROFUNDIDADE (A)</v>
          </cell>
          <cell r="D69" t="str">
            <v>M3</v>
          </cell>
          <cell r="E69">
            <v>5.22</v>
          </cell>
        </row>
        <row r="70">
          <cell r="B70" t="str">
            <v>040503</v>
          </cell>
          <cell r="C70" t="str">
            <v>ATE 4,00 M DE PROFUNDIDADE (A)</v>
          </cell>
          <cell r="D70" t="str">
            <v>M3</v>
          </cell>
          <cell r="E70">
            <v>6.01</v>
          </cell>
        </row>
        <row r="71">
          <cell r="B71" t="str">
            <v>040504</v>
          </cell>
          <cell r="C71" t="str">
            <v>ATE 6,00 M DE PROFUNDIDADE (A)</v>
          </cell>
          <cell r="D71" t="str">
            <v>M3</v>
          </cell>
          <cell r="E71">
            <v>8.93</v>
          </cell>
        </row>
        <row r="72">
          <cell r="B72" t="str">
            <v>040505</v>
          </cell>
          <cell r="C72" t="str">
            <v>ATE 8,00 M DE PROFUNDIDADE (A)</v>
          </cell>
          <cell r="D72" t="str">
            <v>M3</v>
          </cell>
          <cell r="E72">
            <v>14.55</v>
          </cell>
        </row>
        <row r="73">
          <cell r="B73" t="str">
            <v>040531</v>
          </cell>
          <cell r="C73" t="str">
            <v>ATE 2,00 M DE PROFUNDIDADE (B)</v>
          </cell>
          <cell r="D73" t="str">
            <v>M3</v>
          </cell>
          <cell r="E73">
            <v>3.8</v>
          </cell>
        </row>
        <row r="74">
          <cell r="B74" t="str">
            <v>040532</v>
          </cell>
          <cell r="C74" t="str">
            <v>ATE 3,00 M DE PROFUNDIDADE (B)</v>
          </cell>
          <cell r="D74" t="str">
            <v>M3</v>
          </cell>
          <cell r="E74">
            <v>4.21</v>
          </cell>
        </row>
        <row r="75">
          <cell r="B75" t="str">
            <v>040533</v>
          </cell>
          <cell r="C75" t="str">
            <v>ATE 4,00 M DE PROFUNDIDADE (B)</v>
          </cell>
          <cell r="D75" t="str">
            <v>M3</v>
          </cell>
          <cell r="E75">
            <v>4.82</v>
          </cell>
        </row>
        <row r="76">
          <cell r="B76" t="str">
            <v>040534</v>
          </cell>
          <cell r="C76" t="str">
            <v>ATE 6,00 M DE PROFUNDIDADE (B)</v>
          </cell>
          <cell r="D76" t="str">
            <v>M3</v>
          </cell>
          <cell r="E76">
            <v>7.16</v>
          </cell>
        </row>
        <row r="77">
          <cell r="B77" t="str">
            <v>040535</v>
          </cell>
          <cell r="C77" t="str">
            <v>ATE 8,00 M DE PROFUNDIDADE (B)</v>
          </cell>
          <cell r="D77" t="str">
            <v>M3</v>
          </cell>
          <cell r="E77">
            <v>11.65</v>
          </cell>
        </row>
        <row r="78">
          <cell r="B78" t="str">
            <v>040551</v>
          </cell>
          <cell r="C78" t="str">
            <v>ATE 2,00 M DE PROFUNDIDADE (C)</v>
          </cell>
          <cell r="D78" t="str">
            <v>M3</v>
          </cell>
          <cell r="E78">
            <v>2.36</v>
          </cell>
        </row>
        <row r="79">
          <cell r="B79" t="str">
            <v>040552</v>
          </cell>
          <cell r="C79" t="str">
            <v>ATE 3,00 M DE PROFUNDIDADE (C)</v>
          </cell>
          <cell r="D79" t="str">
            <v>M3</v>
          </cell>
          <cell r="E79">
            <v>2.6</v>
          </cell>
        </row>
        <row r="80">
          <cell r="B80" t="str">
            <v>040553</v>
          </cell>
          <cell r="C80" t="str">
            <v>ATE 4,00 M DE PROFUNDIDADE (C)</v>
          </cell>
          <cell r="D80" t="str">
            <v>M3</v>
          </cell>
          <cell r="E80">
            <v>3</v>
          </cell>
        </row>
        <row r="81">
          <cell r="B81" t="str">
            <v>040554</v>
          </cell>
          <cell r="C81" t="str">
            <v>ATE 6,00 M DE PROFUNDIDADE (C)</v>
          </cell>
          <cell r="D81" t="str">
            <v>M3</v>
          </cell>
          <cell r="E81">
            <v>4.45</v>
          </cell>
        </row>
        <row r="82">
          <cell r="B82" t="str">
            <v>040555</v>
          </cell>
          <cell r="C82" t="str">
            <v>ATE 8,00 M DE PROFUNDIDADE (C)</v>
          </cell>
          <cell r="D82" t="str">
            <v>M3</v>
          </cell>
          <cell r="E82">
            <v>7.28</v>
          </cell>
        </row>
        <row r="84">
          <cell r="B84" t="str">
            <v>040600</v>
          </cell>
          <cell r="C84" t="str">
            <v>ESCAV.DE VALAS,QQ TERRENO EXCETO ROCHA-ADUTORAS,COLETORES TRONCO,INTERCEPTORES,EMISSARIOS E GALERIAS</v>
          </cell>
        </row>
        <row r="85">
          <cell r="B85" t="str">
            <v>040601</v>
          </cell>
          <cell r="C85" t="str">
            <v>ATE 2,00M DE PROFUNDIDADE (A)</v>
          </cell>
          <cell r="D85" t="str">
            <v>M3</v>
          </cell>
          <cell r="E85">
            <v>3.76</v>
          </cell>
        </row>
        <row r="86">
          <cell r="B86" t="str">
            <v>040602</v>
          </cell>
          <cell r="C86" t="str">
            <v>ALEM DE 2,00 M ATE 4,00 M DE PROFUNDIDADE (A)</v>
          </cell>
          <cell r="D86" t="str">
            <v>M3</v>
          </cell>
          <cell r="E86">
            <v>5.47</v>
          </cell>
        </row>
        <row r="87">
          <cell r="B87" t="str">
            <v>040603</v>
          </cell>
          <cell r="C87" t="str">
            <v>ALEM DE 4,00 M ATE 6,00 M DE PROFUNDIDADE (A)</v>
          </cell>
          <cell r="D87" t="str">
            <v>M3</v>
          </cell>
          <cell r="E87">
            <v>12.24</v>
          </cell>
        </row>
        <row r="88">
          <cell r="B88" t="str">
            <v>040604</v>
          </cell>
          <cell r="C88" t="str">
            <v>ALEM DE 6,00 M ATE 8,00 M DE PROFUNDIDADE (A)</v>
          </cell>
          <cell r="D88" t="str">
            <v>M3</v>
          </cell>
          <cell r="E88">
            <v>21.38</v>
          </cell>
        </row>
        <row r="89">
          <cell r="B89" t="str">
            <v>040631</v>
          </cell>
          <cell r="C89" t="str">
            <v>ATE 2,00 M DE PROFUNDIDADE (B)</v>
          </cell>
          <cell r="D89" t="str">
            <v>M3</v>
          </cell>
          <cell r="E89">
            <v>3.04</v>
          </cell>
        </row>
        <row r="90">
          <cell r="B90" t="str">
            <v>040632</v>
          </cell>
          <cell r="C90" t="str">
            <v>ALEM DE 2,00 M ATE 4,00 M DE PROFUNDIDADE (B)</v>
          </cell>
          <cell r="D90" t="str">
            <v>M3</v>
          </cell>
          <cell r="E90">
            <v>4.4000000000000004</v>
          </cell>
        </row>
        <row r="91">
          <cell r="B91" t="str">
            <v>040633</v>
          </cell>
          <cell r="C91" t="str">
            <v>ALEM 4,00 M ATE 6,00 M DE PROFUNDIDADE (B)</v>
          </cell>
          <cell r="D91" t="str">
            <v>M3</v>
          </cell>
          <cell r="E91">
            <v>9.82</v>
          </cell>
        </row>
        <row r="92">
          <cell r="B92" t="str">
            <v>040634</v>
          </cell>
          <cell r="C92" t="str">
            <v>ALEM DE 6,00 M ATE 8,00 M DE PROFUNDIDADE (B)</v>
          </cell>
          <cell r="D92" t="str">
            <v>M3</v>
          </cell>
          <cell r="E92">
            <v>17.14</v>
          </cell>
        </row>
        <row r="93">
          <cell r="B93" t="str">
            <v>040651</v>
          </cell>
          <cell r="C93" t="str">
            <v>ATE 2,00 M DE PROFUNDIDADE (C)</v>
          </cell>
          <cell r="D93" t="str">
            <v>M3</v>
          </cell>
          <cell r="E93">
            <v>1.88</v>
          </cell>
        </row>
        <row r="94">
          <cell r="B94" t="str">
            <v>040652</v>
          </cell>
          <cell r="C94" t="str">
            <v>ALEM DE 2,00 M ATE 4,00 M DE PROFUNDIDADE (C)</v>
          </cell>
          <cell r="D94" t="str">
            <v>M3</v>
          </cell>
          <cell r="E94">
            <v>2.75</v>
          </cell>
        </row>
        <row r="95">
          <cell r="B95" t="str">
            <v>040653</v>
          </cell>
          <cell r="C95" t="str">
            <v>ALEM DE 4,00 M ATE 6,00 M DE PROFUNDIDADE (C)</v>
          </cell>
          <cell r="D95" t="str">
            <v>M3</v>
          </cell>
          <cell r="E95">
            <v>6.13</v>
          </cell>
        </row>
        <row r="96">
          <cell r="B96" t="str">
            <v>040654</v>
          </cell>
          <cell r="C96" t="str">
            <v>ALEM DE 6,00 M ATE 8,00 M DE PROFUNDIDADE (C)</v>
          </cell>
          <cell r="D96" t="str">
            <v>M3</v>
          </cell>
          <cell r="E96">
            <v>10.69</v>
          </cell>
        </row>
        <row r="98">
          <cell r="B98" t="str">
            <v>040700</v>
          </cell>
          <cell r="C98" t="str">
            <v>ESCAVACAO MECANICA,QUALQUER TERRENO EXCETO ROCHA  DE POCOS E CAVAS</v>
          </cell>
        </row>
        <row r="99">
          <cell r="B99" t="str">
            <v>040701</v>
          </cell>
          <cell r="C99" t="str">
            <v>ATE 2,00M DE PROFUNDIDADE</v>
          </cell>
          <cell r="D99" t="str">
            <v>M3</v>
          </cell>
          <cell r="E99">
            <v>4.45</v>
          </cell>
        </row>
        <row r="100">
          <cell r="B100" t="str">
            <v>040702</v>
          </cell>
          <cell r="C100" t="str">
            <v>ALEM DE 2,00 M ATE 4,00 M DE PROFUNDIDADE</v>
          </cell>
          <cell r="D100" t="str">
            <v>M3</v>
          </cell>
          <cell r="E100">
            <v>6.47</v>
          </cell>
        </row>
        <row r="101">
          <cell r="B101" t="str">
            <v>040703</v>
          </cell>
          <cell r="C101" t="str">
            <v>ALEM DE 4,00 M ATE 6,00 M DE PROFUNDIDADE</v>
          </cell>
          <cell r="D101" t="str">
            <v>M3</v>
          </cell>
          <cell r="E101">
            <v>14.63</v>
          </cell>
        </row>
        <row r="102">
          <cell r="B102" t="str">
            <v>040704</v>
          </cell>
          <cell r="C102" t="str">
            <v>ALEM DE 6,00 M ATE 8,00 M DE PROFUNDIDADE</v>
          </cell>
          <cell r="D102" t="str">
            <v>M3</v>
          </cell>
          <cell r="E102">
            <v>25.58</v>
          </cell>
        </row>
        <row r="104">
          <cell r="B104" t="str">
            <v>040800</v>
          </cell>
          <cell r="C104" t="str">
            <v>ATERROS E RECOBRIMENTOS ESPECIAIS DE VALAS,CAVAS E POCOS</v>
          </cell>
        </row>
        <row r="105">
          <cell r="B105" t="str">
            <v>040801</v>
          </cell>
          <cell r="C105" t="str">
            <v>ADICIONAL DE PRECO PARA COMPACTACAO COM GC MAIOR OU IGUAL 95% PN, PROFUNDIDADE DA VALA ATE 1,50M (A)</v>
          </cell>
          <cell r="D105" t="str">
            <v>M3</v>
          </cell>
          <cell r="E105">
            <v>4.25</v>
          </cell>
        </row>
        <row r="106">
          <cell r="B106" t="str">
            <v>040802</v>
          </cell>
          <cell r="C106" t="str">
            <v>ATERRO COMPACTADO SEM CONTROLE DE GC (A)</v>
          </cell>
          <cell r="D106" t="str">
            <v>M3</v>
          </cell>
          <cell r="E106">
            <v>7.18</v>
          </cell>
        </row>
        <row r="107">
          <cell r="B107" t="str">
            <v>040803</v>
          </cell>
          <cell r="C107" t="str">
            <v>ATERRO COMPACTADO COM GC MAIOR OU IGUAL 95 % PN (A)</v>
          </cell>
          <cell r="D107" t="str">
            <v>M3</v>
          </cell>
          <cell r="E107">
            <v>11.43</v>
          </cell>
        </row>
        <row r="108">
          <cell r="B108" t="str">
            <v>040804</v>
          </cell>
          <cell r="C108" t="str">
            <v>ATERRO COM AREIA (A)</v>
          </cell>
          <cell r="D108" t="str">
            <v>M3</v>
          </cell>
          <cell r="E108">
            <v>72.77</v>
          </cell>
        </row>
        <row r="109">
          <cell r="B109" t="str">
            <v>040805</v>
          </cell>
          <cell r="C109" t="str">
            <v>ENVOLTORIA COM AREIA (A)</v>
          </cell>
          <cell r="D109" t="str">
            <v>M3</v>
          </cell>
          <cell r="E109">
            <v>76.39</v>
          </cell>
        </row>
        <row r="110">
          <cell r="B110" t="str">
            <v>040806</v>
          </cell>
          <cell r="C110" t="str">
            <v>ENVOLTORIA DE CIMENTO E AREIA (A)</v>
          </cell>
          <cell r="D110" t="str">
            <v>M3</v>
          </cell>
          <cell r="E110">
            <v>166.54</v>
          </cell>
        </row>
        <row r="111">
          <cell r="B111" t="str">
            <v>040831</v>
          </cell>
          <cell r="C111" t="str">
            <v>ADICIONAL DE PRECO PARA COMPACTACAO COM GC MAIOR OU IGUAL 95% PN, PROFUNDIDADE DA VALA ATE 1,50M (B)</v>
          </cell>
          <cell r="D111" t="str">
            <v>M3</v>
          </cell>
          <cell r="E111">
            <v>3.41</v>
          </cell>
        </row>
        <row r="112">
          <cell r="B112" t="str">
            <v>040832</v>
          </cell>
          <cell r="C112" t="str">
            <v>ATERRO COMPACTADO SEM CONTROLE DE GC (B)</v>
          </cell>
          <cell r="D112" t="str">
            <v>M3</v>
          </cell>
          <cell r="E112">
            <v>5.73</v>
          </cell>
        </row>
        <row r="113">
          <cell r="B113" t="str">
            <v>040833</v>
          </cell>
          <cell r="C113" t="str">
            <v>ATERRO COMPACTADO COM GC MAIOR OU IGUAL 95% PN (B)</v>
          </cell>
          <cell r="D113" t="str">
            <v>M3</v>
          </cell>
          <cell r="E113">
            <v>9.1300000000000008</v>
          </cell>
        </row>
        <row r="114">
          <cell r="B114" t="str">
            <v>040834</v>
          </cell>
          <cell r="C114" t="str">
            <v>ATERRO COM AREIA (B)</v>
          </cell>
          <cell r="D114" t="str">
            <v>M3</v>
          </cell>
          <cell r="E114">
            <v>74.459999999999994</v>
          </cell>
        </row>
        <row r="115">
          <cell r="B115" t="str">
            <v>040835</v>
          </cell>
          <cell r="C115" t="str">
            <v>ENVOLTORIA COM AREIA (B)</v>
          </cell>
          <cell r="D115" t="str">
            <v>M3</v>
          </cell>
          <cell r="E115">
            <v>73.56</v>
          </cell>
        </row>
        <row r="116">
          <cell r="B116" t="str">
            <v>040836</v>
          </cell>
          <cell r="C116" t="str">
            <v>ENVOLTORIA DE CIMENTO COM AREIA (B)</v>
          </cell>
          <cell r="D116" t="str">
            <v>M3</v>
          </cell>
          <cell r="E116">
            <v>152.57</v>
          </cell>
        </row>
        <row r="117">
          <cell r="B117" t="str">
            <v>040851</v>
          </cell>
          <cell r="C117" t="str">
            <v>ADICIONAL DE PRECO PARA COMPACTACAO COM GC MAIOR OU IGUAL 95% PN, PROFUNDIDADE DA VALA ATE 1,50M (C)</v>
          </cell>
          <cell r="D117" t="str">
            <v>M3</v>
          </cell>
          <cell r="E117">
            <v>2.12</v>
          </cell>
        </row>
        <row r="118">
          <cell r="B118" t="str">
            <v>040852</v>
          </cell>
          <cell r="C118" t="str">
            <v>ATERRO COMPACTADO SEM CONTROLE DE GC (C)</v>
          </cell>
          <cell r="D118" t="str">
            <v>M3</v>
          </cell>
          <cell r="E118">
            <v>3.56</v>
          </cell>
        </row>
        <row r="119">
          <cell r="B119" t="str">
            <v>040853</v>
          </cell>
          <cell r="C119" t="str">
            <v>ATERRO COMPACTADO COM GC MAIOR OU IGUAL A 95% PN (C)</v>
          </cell>
          <cell r="D119" t="str">
            <v>M3</v>
          </cell>
          <cell r="E119">
            <v>5.69</v>
          </cell>
        </row>
        <row r="120">
          <cell r="B120" t="str">
            <v>040854</v>
          </cell>
          <cell r="C120" t="str">
            <v>ATERRO COM AREIA (C)</v>
          </cell>
          <cell r="D120" t="str">
            <v>M3</v>
          </cell>
          <cell r="E120">
            <v>67.55</v>
          </cell>
        </row>
        <row r="121">
          <cell r="B121" t="str">
            <v>040855</v>
          </cell>
          <cell r="C121" t="str">
            <v>ENVOLTORIA COM AREIA (C)</v>
          </cell>
          <cell r="D121" t="str">
            <v>M3</v>
          </cell>
          <cell r="E121">
            <v>69.34</v>
          </cell>
        </row>
        <row r="122">
          <cell r="B122" t="str">
            <v>040856</v>
          </cell>
          <cell r="C122" t="str">
            <v>ENVOLTORIA DE CIMENTO E AREIA (C)</v>
          </cell>
          <cell r="D122" t="str">
            <v>M3</v>
          </cell>
          <cell r="E122">
            <v>131.63</v>
          </cell>
        </row>
        <row r="124">
          <cell r="B124" t="str">
            <v>040900</v>
          </cell>
          <cell r="C124" t="str">
            <v>MACICOS COMPACTADOS E COMPACTACAO DE AREAS</v>
          </cell>
        </row>
        <row r="125">
          <cell r="B125" t="str">
            <v>040901</v>
          </cell>
          <cell r="C125" t="str">
            <v>COMPACTACAO MECANIZADA DE AREAS COM GC MAIOR OU IGUAL 95 % PN</v>
          </cell>
          <cell r="D125" t="str">
            <v>M3</v>
          </cell>
          <cell r="E125">
            <v>3.85</v>
          </cell>
        </row>
        <row r="126">
          <cell r="B126" t="str">
            <v>040902</v>
          </cell>
          <cell r="C126" t="str">
            <v>COMPACTACAO MECANIZADA DE AREAS SEM CONTROLE DE GC</v>
          </cell>
          <cell r="D126" t="str">
            <v>M3</v>
          </cell>
          <cell r="E126">
            <v>1.87</v>
          </cell>
        </row>
        <row r="127">
          <cell r="B127" t="str">
            <v>040903</v>
          </cell>
          <cell r="C127" t="str">
            <v>MACICO DE TERRA (BARRAGENS)</v>
          </cell>
          <cell r="D127" t="str">
            <v>M3</v>
          </cell>
          <cell r="E127">
            <v>4.72</v>
          </cell>
        </row>
        <row r="128">
          <cell r="B128" t="str">
            <v>040904</v>
          </cell>
          <cell r="C128" t="str">
            <v>FILTRO DE AREIA</v>
          </cell>
          <cell r="D128" t="str">
            <v>M3</v>
          </cell>
          <cell r="E128">
            <v>98.08</v>
          </cell>
        </row>
        <row r="129">
          <cell r="B129" t="str">
            <v>040905</v>
          </cell>
          <cell r="C129" t="str">
            <v>FILTRO DE TRANSICAO</v>
          </cell>
          <cell r="D129" t="str">
            <v>M3</v>
          </cell>
          <cell r="E129">
            <v>94.88</v>
          </cell>
        </row>
        <row r="130">
          <cell r="B130" t="str">
            <v>040906</v>
          </cell>
          <cell r="C130" t="str">
            <v>MACICO DE ENROCAMENTO</v>
          </cell>
          <cell r="D130" t="str">
            <v>M3</v>
          </cell>
          <cell r="E130">
            <v>108.02</v>
          </cell>
        </row>
        <row r="131">
          <cell r="B131" t="str">
            <v>040907</v>
          </cell>
          <cell r="C131" t="str">
            <v>ENSECADEIRA COM SACOS DE AREIA (COM FORNECIMENTO DE AREIA)</v>
          </cell>
          <cell r="D131" t="str">
            <v>M3</v>
          </cell>
          <cell r="E131">
            <v>364.77</v>
          </cell>
        </row>
        <row r="132">
          <cell r="B132" t="str">
            <v>040908</v>
          </cell>
          <cell r="C132" t="str">
            <v>ENSECADEIRA COM SACOS (SEM FORNECIMENTO DE AREIA)</v>
          </cell>
          <cell r="D132" t="str">
            <v>M3</v>
          </cell>
          <cell r="E132">
            <v>307.42</v>
          </cell>
        </row>
        <row r="134">
          <cell r="B134" t="str">
            <v>041000</v>
          </cell>
          <cell r="C134" t="str">
            <v>CARGA, TRANSPORTE E DESCARGA</v>
          </cell>
        </row>
        <row r="135">
          <cell r="B135" t="str">
            <v>041001</v>
          </cell>
          <cell r="C135" t="str">
            <v>CARGA E DESCARGA DE SOLO (A)</v>
          </cell>
          <cell r="D135" t="str">
            <v>M3</v>
          </cell>
          <cell r="E135">
            <v>2.79</v>
          </cell>
        </row>
        <row r="136">
          <cell r="B136" t="str">
            <v>041002</v>
          </cell>
          <cell r="C136" t="str">
            <v>TRANSPORTE DE MATERIAL ESCAVADO - SOLO (A)</v>
          </cell>
          <cell r="D136" t="str">
            <v>M3XKM</v>
          </cell>
          <cell r="E136">
            <v>1.1299999999999999</v>
          </cell>
        </row>
        <row r="137">
          <cell r="B137" t="str">
            <v>041003</v>
          </cell>
          <cell r="C137" t="str">
            <v>CARGA E DESCARGA DE ROCHA (A)</v>
          </cell>
          <cell r="D137" t="str">
            <v>M3</v>
          </cell>
          <cell r="E137">
            <v>3.35</v>
          </cell>
        </row>
        <row r="138">
          <cell r="B138" t="str">
            <v>041004</v>
          </cell>
          <cell r="C138" t="str">
            <v>TRANSPORTE DE MATERIAL ESCAVADO - ROCHA (A)</v>
          </cell>
          <cell r="D138" t="str">
            <v>M3XKM</v>
          </cell>
          <cell r="E138">
            <v>1.7</v>
          </cell>
        </row>
        <row r="139">
          <cell r="B139" t="str">
            <v>041031</v>
          </cell>
          <cell r="C139" t="str">
            <v>CARGA E DESCARGA DE SOLO (B)</v>
          </cell>
          <cell r="D139" t="str">
            <v>M3</v>
          </cell>
          <cell r="E139">
            <v>2.2200000000000002</v>
          </cell>
        </row>
        <row r="140">
          <cell r="B140" t="str">
            <v>041032</v>
          </cell>
          <cell r="C140" t="str">
            <v>TRANSPORTE DE MATERIAL ESCAVADO - SOLO (B)</v>
          </cell>
          <cell r="D140" t="str">
            <v>M3XKM</v>
          </cell>
          <cell r="E140">
            <v>0.9</v>
          </cell>
        </row>
        <row r="141">
          <cell r="B141" t="str">
            <v>041033</v>
          </cell>
          <cell r="C141" t="str">
            <v>CARGA E DESCARGA DE ROCHA (B)</v>
          </cell>
          <cell r="D141" t="str">
            <v>M3</v>
          </cell>
          <cell r="E141">
            <v>2.66</v>
          </cell>
        </row>
        <row r="142">
          <cell r="B142" t="str">
            <v>041034</v>
          </cell>
          <cell r="C142" t="str">
            <v>TRANSPORTE DE MATERIAL ESCAVADO - ROCHA (B)</v>
          </cell>
          <cell r="D142" t="str">
            <v>M3XKM</v>
          </cell>
          <cell r="E142">
            <v>1.35</v>
          </cell>
        </row>
        <row r="143">
          <cell r="B143" t="str">
            <v>041051</v>
          </cell>
          <cell r="C143" t="str">
            <v>CARGA E DESCARGA DE SOLO (C)</v>
          </cell>
          <cell r="D143" t="str">
            <v>M3</v>
          </cell>
          <cell r="E143">
            <v>1.36</v>
          </cell>
        </row>
        <row r="144">
          <cell r="B144" t="str">
            <v>041052</v>
          </cell>
          <cell r="C144" t="str">
            <v>TRANSPORTE DE MATERIAL ESCAVADO - SOLO (C)</v>
          </cell>
          <cell r="D144" t="str">
            <v>M3XKM</v>
          </cell>
          <cell r="E144">
            <v>0.55000000000000004</v>
          </cell>
        </row>
        <row r="145">
          <cell r="B145" t="str">
            <v>041053</v>
          </cell>
          <cell r="C145" t="str">
            <v>CARGA E DESCARGA DE ROCHA (C)</v>
          </cell>
          <cell r="D145" t="str">
            <v>M3</v>
          </cell>
          <cell r="E145">
            <v>1.66</v>
          </cell>
        </row>
        <row r="146">
          <cell r="B146" t="str">
            <v>041054</v>
          </cell>
          <cell r="C146" t="str">
            <v>TRANSPORTE DE MATERIAL ESCAVADO - ROCHA (C)</v>
          </cell>
          <cell r="D146" t="str">
            <v>M3XKM</v>
          </cell>
          <cell r="E146">
            <v>0.85</v>
          </cell>
        </row>
        <row r="148">
          <cell r="B148" t="str">
            <v>050000</v>
          </cell>
          <cell r="C148" t="str">
            <v>ESCORAMENTOS</v>
          </cell>
        </row>
        <row r="149">
          <cell r="B149" t="str">
            <v>050100</v>
          </cell>
          <cell r="C149" t="str">
            <v>ESTRUTURAS DE ESCORAMENTO - MADEIRA</v>
          </cell>
        </row>
        <row r="150">
          <cell r="B150" t="str">
            <v>050101</v>
          </cell>
          <cell r="C150" t="str">
            <v>PONTALETEAMENTO (A)</v>
          </cell>
          <cell r="D150" t="str">
            <v>M2</v>
          </cell>
          <cell r="E150">
            <v>5.01</v>
          </cell>
        </row>
        <row r="151">
          <cell r="B151" t="str">
            <v>050102</v>
          </cell>
          <cell r="C151" t="str">
            <v>ESCORAMENTO DESCONTINUO (A)</v>
          </cell>
          <cell r="D151" t="str">
            <v>M2</v>
          </cell>
          <cell r="E151">
            <v>13.36</v>
          </cell>
        </row>
        <row r="152">
          <cell r="B152" t="str">
            <v>050103</v>
          </cell>
          <cell r="C152" t="str">
            <v>ESCORAMENTO CONTINUO (A)</v>
          </cell>
          <cell r="D152" t="str">
            <v>M2</v>
          </cell>
          <cell r="E152">
            <v>20.72</v>
          </cell>
        </row>
        <row r="153">
          <cell r="B153" t="str">
            <v>050104</v>
          </cell>
          <cell r="C153" t="str">
            <v>ESCORAMENTO ESPECIAL (A)</v>
          </cell>
          <cell r="D153" t="str">
            <v>M2</v>
          </cell>
          <cell r="E153">
            <v>40.130000000000003</v>
          </cell>
        </row>
        <row r="154">
          <cell r="B154" t="str">
            <v>050131</v>
          </cell>
          <cell r="C154" t="str">
            <v>PONTALETEAMENTO (B)</v>
          </cell>
          <cell r="D154" t="str">
            <v>M2</v>
          </cell>
          <cell r="E154">
            <v>4.54</v>
          </cell>
        </row>
        <row r="155">
          <cell r="B155" t="str">
            <v>050132</v>
          </cell>
          <cell r="C155" t="str">
            <v>ESCORAMENTO DESCONTINUO (B)</v>
          </cell>
          <cell r="D155" t="str">
            <v>M2</v>
          </cell>
          <cell r="E155">
            <v>12.1</v>
          </cell>
        </row>
        <row r="156">
          <cell r="B156" t="str">
            <v>050133</v>
          </cell>
          <cell r="C156" t="str">
            <v>ESCORAMENTO CONTINUO (B)</v>
          </cell>
          <cell r="D156" t="str">
            <v>M2</v>
          </cell>
          <cell r="E156">
            <v>18.829999999999998</v>
          </cell>
        </row>
        <row r="157">
          <cell r="B157" t="str">
            <v>050134</v>
          </cell>
          <cell r="C157" t="str">
            <v>ESCORAMENTO ESPECIAL (B)</v>
          </cell>
          <cell r="D157" t="str">
            <v>M2</v>
          </cell>
          <cell r="E157">
            <v>36.479999999999997</v>
          </cell>
        </row>
        <row r="158">
          <cell r="B158" t="str">
            <v>050151</v>
          </cell>
          <cell r="C158" t="str">
            <v>PONTALETEAMENTO (C)</v>
          </cell>
          <cell r="D158" t="str">
            <v>M2</v>
          </cell>
          <cell r="E158">
            <v>3.8</v>
          </cell>
        </row>
        <row r="159">
          <cell r="B159" t="str">
            <v>050152</v>
          </cell>
          <cell r="C159" t="str">
            <v>ESCORAMENTO DESCONTINUO (C)</v>
          </cell>
          <cell r="D159" t="str">
            <v>M2</v>
          </cell>
          <cell r="E159">
            <v>10.210000000000001</v>
          </cell>
        </row>
        <row r="160">
          <cell r="B160" t="str">
            <v>050153</v>
          </cell>
          <cell r="C160" t="str">
            <v>ESCORAMENTO CONTINUO (C)</v>
          </cell>
          <cell r="D160" t="str">
            <v>M2</v>
          </cell>
          <cell r="E160">
            <v>15.98</v>
          </cell>
        </row>
        <row r="161">
          <cell r="B161" t="str">
            <v>050154</v>
          </cell>
          <cell r="C161" t="str">
            <v>ESCORAMENTO ESPECIAL (C)</v>
          </cell>
          <cell r="D161" t="str">
            <v>M2</v>
          </cell>
          <cell r="E161">
            <v>31.04</v>
          </cell>
        </row>
        <row r="163">
          <cell r="B163" t="str">
            <v>050200</v>
          </cell>
          <cell r="C163" t="str">
            <v>ESTRUTURAS DE ESCORAMENTO METALICO - MADEIRA PARA VALAS</v>
          </cell>
        </row>
        <row r="164">
          <cell r="B164" t="str">
            <v>050201</v>
          </cell>
          <cell r="C164" t="str">
            <v>ESCORAMENTO COM 1 QUADRO  - LONGARINAS E ESTRONCAS METALICAS (A)</v>
          </cell>
          <cell r="D164" t="str">
            <v>M2</v>
          </cell>
          <cell r="E164">
            <v>87.8</v>
          </cell>
        </row>
        <row r="165">
          <cell r="B165" t="str">
            <v>050202</v>
          </cell>
          <cell r="C165" t="str">
            <v>ESCORAMENTO COM 2 QUADROS - LONGARINAS E ESTRONCAS METALICAS (A)</v>
          </cell>
          <cell r="D165" t="str">
            <v>M2</v>
          </cell>
          <cell r="E165">
            <v>92.4</v>
          </cell>
        </row>
        <row r="166">
          <cell r="B166" t="str">
            <v>050203</v>
          </cell>
          <cell r="C166" t="str">
            <v>ESCORAMENTO COM 3 QUADROS - LONGARINAS E ENTRONCAS METALICAS (A)</v>
          </cell>
          <cell r="D166" t="str">
            <v>M2</v>
          </cell>
          <cell r="E166">
            <v>99.25</v>
          </cell>
        </row>
        <row r="167">
          <cell r="B167" t="str">
            <v>050204</v>
          </cell>
          <cell r="C167" t="str">
            <v>ESCORAMENTO COM 1 QUADRO - ESTRONCAS DE MADEIRA SEM LONGARINAS (A)</v>
          </cell>
          <cell r="D167" t="str">
            <v>M2</v>
          </cell>
          <cell r="E167">
            <v>71.42</v>
          </cell>
        </row>
        <row r="168">
          <cell r="B168" t="str">
            <v>050205</v>
          </cell>
          <cell r="C168" t="str">
            <v>ESCORAMENTO COM 2 QUADROS - ESTRONCAS DE MADEIRA SEM LONGARINAS (A)</v>
          </cell>
          <cell r="D168" t="str">
            <v>M2</v>
          </cell>
          <cell r="E168">
            <v>75.94</v>
          </cell>
        </row>
        <row r="169">
          <cell r="B169" t="str">
            <v>050206</v>
          </cell>
          <cell r="C169" t="str">
            <v>ESCORAMENTO COM 3 QUADROS - ESTRONCAS DE MADEIRA SEM LONGARINAS (A)</v>
          </cell>
          <cell r="D169" t="str">
            <v>M2</v>
          </cell>
          <cell r="E169">
            <v>81.52</v>
          </cell>
        </row>
        <row r="170">
          <cell r="B170" t="str">
            <v>050231</v>
          </cell>
          <cell r="C170" t="str">
            <v>ESCORAMENTO COM 1 QUADRO - LONGARINAS E ESTRONCAS METALICAS (B)</v>
          </cell>
          <cell r="D170" t="str">
            <v>M2</v>
          </cell>
          <cell r="E170">
            <v>76.28</v>
          </cell>
        </row>
        <row r="171">
          <cell r="B171" t="str">
            <v>050232</v>
          </cell>
          <cell r="C171" t="str">
            <v>ESCORAMENTO COM 2 QUADROS - LONGARINAS E ESTRONCAS METALICAS (B)</v>
          </cell>
          <cell r="D171" t="str">
            <v>M2</v>
          </cell>
          <cell r="E171">
            <v>80.11</v>
          </cell>
        </row>
        <row r="172">
          <cell r="B172" t="str">
            <v>050233</v>
          </cell>
          <cell r="C172" t="str">
            <v>ESCORAMENTO COM 3 QUADROS - LONGARINAS E ESTRONCAS METALICAS (B)</v>
          </cell>
          <cell r="D172" t="str">
            <v>M2</v>
          </cell>
          <cell r="E172">
            <v>86.17</v>
          </cell>
        </row>
        <row r="173">
          <cell r="B173" t="str">
            <v>050234</v>
          </cell>
          <cell r="C173" t="str">
            <v>ESCORAMENTO COM 1 QUADRO - ESTRONCAS DE MADEIRA SEM LONGARINAS (B)</v>
          </cell>
          <cell r="D173" t="str">
            <v>M2</v>
          </cell>
          <cell r="E173">
            <v>61.61</v>
          </cell>
        </row>
        <row r="174">
          <cell r="B174" t="str">
            <v>050235</v>
          </cell>
          <cell r="C174" t="str">
            <v>ESCORAMENTO COM 2 QUADROS - ESTRONCAS DE MADEIRA SEM LONGARINAS (B)</v>
          </cell>
          <cell r="D174" t="str">
            <v>M2</v>
          </cell>
          <cell r="E174">
            <v>65.430000000000007</v>
          </cell>
        </row>
        <row r="175">
          <cell r="B175" t="str">
            <v>050236</v>
          </cell>
          <cell r="C175" t="str">
            <v>ESCORAMENTO COM 3 QUADROS - ESTRONCAS DE MADEIRA SEM LONGARINAS (B)</v>
          </cell>
          <cell r="D175" t="str">
            <v>M2</v>
          </cell>
          <cell r="E175">
            <v>70.14</v>
          </cell>
        </row>
        <row r="176">
          <cell r="B176" t="str">
            <v>050251</v>
          </cell>
          <cell r="C176" t="str">
            <v>ESCORAMENTO COM 1 QUADRO - LONGARINAS E ESTRONCAS METALICAS (C)</v>
          </cell>
          <cell r="D176" t="str">
            <v>M2</v>
          </cell>
          <cell r="E176">
            <v>58.9</v>
          </cell>
        </row>
        <row r="177">
          <cell r="B177" t="str">
            <v>050252</v>
          </cell>
          <cell r="C177" t="str">
            <v>ESCORAMENTO COM 2 QUADROS - LONGARINAS E ESTRONCAS METALICAS (C)</v>
          </cell>
          <cell r="D177" t="str">
            <v>M2</v>
          </cell>
          <cell r="E177">
            <v>61.77</v>
          </cell>
        </row>
        <row r="178">
          <cell r="B178" t="str">
            <v>050253</v>
          </cell>
          <cell r="C178" t="str">
            <v>ESCORAMENTO COM 3 QUADROS - LONGARINAS E ESTRONCAS METALICAS (C)</v>
          </cell>
          <cell r="D178" t="str">
            <v>M2</v>
          </cell>
          <cell r="E178">
            <v>66.47</v>
          </cell>
        </row>
        <row r="179">
          <cell r="B179" t="str">
            <v>050254</v>
          </cell>
          <cell r="C179" t="str">
            <v>ESCORAMENTO COM 1 QUADRO - ESTRONCAS DE MADEIRA SEM LONGARINAS (C)</v>
          </cell>
          <cell r="D179" t="str">
            <v>M2</v>
          </cell>
          <cell r="E179">
            <v>46.97</v>
          </cell>
        </row>
        <row r="180">
          <cell r="B180" t="str">
            <v>050255</v>
          </cell>
          <cell r="C180" t="str">
            <v>ESCORAMENTO COM 2 QUADROS - ESTRONCAS DE MADEIRA SEM LONGARINAS (C)</v>
          </cell>
          <cell r="D180" t="str">
            <v>M2</v>
          </cell>
          <cell r="E180">
            <v>49.66</v>
          </cell>
        </row>
        <row r="181">
          <cell r="B181" t="str">
            <v>050256</v>
          </cell>
          <cell r="C181" t="str">
            <v>ESCORAMENTO COM 3 QUADROS - ESTRONCAS DE MADEIRA SEM LONGARINAS (C)</v>
          </cell>
          <cell r="D181" t="str">
            <v>M2</v>
          </cell>
          <cell r="E181">
            <v>52.58</v>
          </cell>
        </row>
        <row r="183">
          <cell r="B183" t="str">
            <v>050300</v>
          </cell>
          <cell r="C183" t="str">
            <v>ESTRUTURAS DE ESCORAMENTO METALICO - MADEIRA PARA POCOS E CAVAS</v>
          </cell>
        </row>
        <row r="184">
          <cell r="B184" t="str">
            <v>050301</v>
          </cell>
          <cell r="C184" t="str">
            <v>ESCORAMENTO COM 1 QUADRO  - LONGARINAS E ESTRONCAS METALICAS</v>
          </cell>
          <cell r="D184" t="str">
            <v>M2</v>
          </cell>
          <cell r="E184">
            <v>109.36</v>
          </cell>
        </row>
        <row r="185">
          <cell r="B185" t="str">
            <v>050302</v>
          </cell>
          <cell r="C185" t="str">
            <v>ESCORAMENTO COM 2 QUADROS - LONGARINAS E ENTRONCAS METALICAS</v>
          </cell>
          <cell r="D185" t="str">
            <v>M2</v>
          </cell>
          <cell r="E185">
            <v>114.67</v>
          </cell>
        </row>
        <row r="186">
          <cell r="B186" t="str">
            <v>050303</v>
          </cell>
          <cell r="C186" t="str">
            <v>ESCORAMENTO COM 3 QUADROS - LONGARINAS E ESTRONCAS METALICAS</v>
          </cell>
          <cell r="D186" t="str">
            <v>M2</v>
          </cell>
          <cell r="E186">
            <v>122.57</v>
          </cell>
        </row>
        <row r="188">
          <cell r="B188" t="str">
            <v>050400</v>
          </cell>
          <cell r="C188" t="str">
            <v>SERVICOS E  ELEMENTOS ADICIONAIS AS ESTRUTURAS DE ESCORAMENTO EM MADEIRA E METALICO - MADEIRA</v>
          </cell>
        </row>
        <row r="189">
          <cell r="B189" t="str">
            <v>050401</v>
          </cell>
          <cell r="C189" t="str">
            <v>MATERIAL PERDIDO - MADEIRA</v>
          </cell>
          <cell r="D189" t="str">
            <v>M3</v>
          </cell>
          <cell r="E189">
            <v>360.2</v>
          </cell>
        </row>
        <row r="190">
          <cell r="B190" t="str">
            <v>050402</v>
          </cell>
          <cell r="C190" t="str">
            <v>MATERIAL PERDIDO - METALICO</v>
          </cell>
          <cell r="D190" t="str">
            <v>KG</v>
          </cell>
          <cell r="E190">
            <v>1.05</v>
          </cell>
        </row>
        <row r="191">
          <cell r="B191" t="str">
            <v>050403</v>
          </cell>
          <cell r="C191" t="str">
            <v>MATERIAL PERDIDO - ESTRONCA DE EUCALIPTO</v>
          </cell>
          <cell r="D191" t="str">
            <v>M</v>
          </cell>
          <cell r="E191">
            <v>3.36</v>
          </cell>
        </row>
        <row r="193">
          <cell r="B193" t="str">
            <v>050500</v>
          </cell>
          <cell r="C193" t="str">
            <v>ESTRUTURAS DE CIMBRAMENTO</v>
          </cell>
        </row>
        <row r="194">
          <cell r="B194" t="str">
            <v>050501</v>
          </cell>
          <cell r="C194" t="str">
            <v>CIMBRAMENTO DE MADEIRA</v>
          </cell>
          <cell r="D194" t="str">
            <v>M3</v>
          </cell>
          <cell r="E194">
            <v>25.36</v>
          </cell>
        </row>
        <row r="195">
          <cell r="B195" t="str">
            <v>050502</v>
          </cell>
          <cell r="C195" t="str">
            <v>CIMBRAMENTO TUBULAR</v>
          </cell>
          <cell r="D195" t="str">
            <v>M3XME</v>
          </cell>
          <cell r="E195">
            <v>9.68</v>
          </cell>
        </row>
        <row r="197">
          <cell r="B197" t="str">
            <v>060000</v>
          </cell>
          <cell r="C197" t="str">
            <v>ESGOTAMENTOS</v>
          </cell>
        </row>
        <row r="198">
          <cell r="B198" t="str">
            <v>060100</v>
          </cell>
          <cell r="C198" t="str">
            <v>AGUAS SUPERFICIAIS</v>
          </cell>
        </row>
        <row r="199">
          <cell r="B199" t="str">
            <v>060101</v>
          </cell>
          <cell r="C199" t="str">
            <v>ESGOTAMENTO COM BOMBAS DE SUPERFICIE OU SUBMERSAS</v>
          </cell>
          <cell r="D199" t="str">
            <v>HPXH</v>
          </cell>
          <cell r="E199">
            <v>1.25</v>
          </cell>
        </row>
        <row r="201">
          <cell r="B201" t="str">
            <v>060200</v>
          </cell>
          <cell r="C201" t="str">
            <v>REBAIXAMENTO DE LENCOL FREATICO</v>
          </cell>
        </row>
        <row r="203">
          <cell r="B203" t="str">
            <v>060300</v>
          </cell>
          <cell r="C203" t="str">
            <v>MEIA CANA DE CONCRETO</v>
          </cell>
        </row>
        <row r="204">
          <cell r="B204" t="str">
            <v>060301</v>
          </cell>
          <cell r="C204" t="str">
            <v>MEIA CANA DE CONCRETO, DIAMETRO 200 MM</v>
          </cell>
          <cell r="D204" t="str">
            <v>M</v>
          </cell>
          <cell r="E204">
            <v>19.239999999999998</v>
          </cell>
        </row>
        <row r="205">
          <cell r="B205" t="str">
            <v>060302</v>
          </cell>
          <cell r="C205" t="str">
            <v>MEIA CANA DE CONCRETO, DIAMETRO 300 MM</v>
          </cell>
          <cell r="D205" t="str">
            <v>M</v>
          </cell>
          <cell r="E205">
            <v>22.84</v>
          </cell>
        </row>
        <row r="206">
          <cell r="B206" t="str">
            <v>060303</v>
          </cell>
          <cell r="C206" t="str">
            <v>MEIA CANA DE CONCRETO, DIAMETRO 400 MM</v>
          </cell>
          <cell r="D206" t="str">
            <v>M</v>
          </cell>
          <cell r="E206">
            <v>31.38</v>
          </cell>
        </row>
        <row r="207">
          <cell r="B207" t="str">
            <v>060304</v>
          </cell>
          <cell r="C207" t="str">
            <v>MEIA CANA DE CONCRETO, DIAMETRO 500 MM</v>
          </cell>
          <cell r="D207" t="str">
            <v>M</v>
          </cell>
          <cell r="E207">
            <v>43.11</v>
          </cell>
        </row>
        <row r="208">
          <cell r="B208" t="str">
            <v>060305</v>
          </cell>
          <cell r="C208" t="str">
            <v>MEIA CANA DE CONCRETO, DIAMETRO 600 MM</v>
          </cell>
          <cell r="D208" t="str">
            <v>M</v>
          </cell>
          <cell r="E208">
            <v>54.35</v>
          </cell>
        </row>
        <row r="210">
          <cell r="B210" t="str">
            <v>060400</v>
          </cell>
          <cell r="C210" t="str">
            <v>DRENAGEM SUBTERRANEA</v>
          </cell>
        </row>
        <row r="211">
          <cell r="B211" t="str">
            <v>060401</v>
          </cell>
          <cell r="C211" t="str">
            <v>DRENAGEM COM TUBOS DE PVC</v>
          </cell>
          <cell r="D211" t="str">
            <v>M</v>
          </cell>
          <cell r="E211">
            <v>23.6</v>
          </cell>
        </row>
        <row r="212">
          <cell r="B212" t="str">
            <v>060402</v>
          </cell>
          <cell r="C212" t="str">
            <v>DRENAGEM COM TUBOS CERAMICOS</v>
          </cell>
          <cell r="D212" t="str">
            <v>M</v>
          </cell>
          <cell r="E212">
            <v>37.97</v>
          </cell>
        </row>
        <row r="213">
          <cell r="B213" t="str">
            <v>060403</v>
          </cell>
          <cell r="C213" t="str">
            <v>DRENAGEM COM TUBOS DE CONCRETO</v>
          </cell>
          <cell r="D213" t="str">
            <v>M</v>
          </cell>
          <cell r="E213">
            <v>41.72</v>
          </cell>
        </row>
        <row r="214">
          <cell r="B214" t="str">
            <v>060404</v>
          </cell>
          <cell r="C214" t="str">
            <v>DRENAGEM COM MANTA NAO TECIDA DE POLIESTER</v>
          </cell>
          <cell r="D214" t="str">
            <v>M2</v>
          </cell>
          <cell r="E214">
            <v>4.3</v>
          </cell>
        </row>
        <row r="215">
          <cell r="B215" t="str">
            <v>060405</v>
          </cell>
          <cell r="C215" t="str">
            <v>DRENO VERTICAL DE PEDRISCO</v>
          </cell>
          <cell r="D215" t="str">
            <v>M</v>
          </cell>
          <cell r="E215">
            <v>13.3</v>
          </cell>
        </row>
        <row r="217">
          <cell r="B217" t="str">
            <v>060500</v>
          </cell>
          <cell r="C217" t="str">
            <v>DRENAGEM COM CALHA</v>
          </cell>
        </row>
        <row r="218">
          <cell r="B218" t="str">
            <v>060501</v>
          </cell>
          <cell r="C218" t="str">
            <v>DRENAGEM COM CANALETE 49 OU 45</v>
          </cell>
          <cell r="D218" t="str">
            <v>M</v>
          </cell>
          <cell r="E218">
            <v>21.55</v>
          </cell>
        </row>
        <row r="220">
          <cell r="B220" t="str">
            <v>070000</v>
          </cell>
          <cell r="C220" t="str">
            <v>OBRAS DE CONTENCAO</v>
          </cell>
        </row>
        <row r="221">
          <cell r="B221" t="str">
            <v>070100</v>
          </cell>
          <cell r="C221" t="str">
            <v>PROTECOES</v>
          </cell>
        </row>
        <row r="222">
          <cell r="B222" t="str">
            <v>070101</v>
          </cell>
          <cell r="C222" t="str">
            <v>PROTECAO COM PEDRA DE MAO SEM MANTA</v>
          </cell>
          <cell r="D222" t="str">
            <v>M3</v>
          </cell>
          <cell r="E222">
            <v>195.07</v>
          </cell>
        </row>
        <row r="223">
          <cell r="B223" t="str">
            <v>070102</v>
          </cell>
          <cell r="C223" t="str">
            <v>PROTECAO COM PEDRA DE MAO E MANTA</v>
          </cell>
          <cell r="D223" t="str">
            <v>M3</v>
          </cell>
          <cell r="E223">
            <v>201.12</v>
          </cell>
        </row>
        <row r="224">
          <cell r="B224" t="str">
            <v>070103</v>
          </cell>
          <cell r="C224" t="str">
            <v>PROTECAO COM GABIOES</v>
          </cell>
          <cell r="D224" t="str">
            <v>M3</v>
          </cell>
          <cell r="E224">
            <v>336.59</v>
          </cell>
        </row>
        <row r="225">
          <cell r="B225" t="str">
            <v>070104</v>
          </cell>
          <cell r="C225" t="str">
            <v>PROTECAO COM MANTA NAO TECIDA DE POLIESTER</v>
          </cell>
          <cell r="D225" t="str">
            <v>KG</v>
          </cell>
          <cell r="E225">
            <v>18.62</v>
          </cell>
        </row>
        <row r="226">
          <cell r="B226" t="str">
            <v>070105</v>
          </cell>
          <cell r="C226" t="str">
            <v>PROTECAO COM PINTURA BETUMINOSA</v>
          </cell>
          <cell r="D226" t="str">
            <v>M2</v>
          </cell>
          <cell r="E226">
            <v>17.22</v>
          </cell>
        </row>
        <row r="228">
          <cell r="B228" t="str">
            <v>080000</v>
          </cell>
          <cell r="C228" t="str">
            <v>FUNDACOES E ESTRUTURAS</v>
          </cell>
        </row>
        <row r="229">
          <cell r="B229" t="str">
            <v>080100</v>
          </cell>
          <cell r="C229" t="str">
            <v>ESTACAS</v>
          </cell>
        </row>
        <row r="230">
          <cell r="B230" t="str">
            <v>080101</v>
          </cell>
          <cell r="C230" t="str">
            <v>ESTACA DE EUCALIPTO (COM CASCA), DIAMETRO 20 CM</v>
          </cell>
          <cell r="D230" t="str">
            <v>M</v>
          </cell>
          <cell r="E230">
            <v>29</v>
          </cell>
        </row>
        <row r="231">
          <cell r="B231" t="str">
            <v>080102</v>
          </cell>
          <cell r="C231" t="str">
            <v>ESTACA DE EUCALIPTO (COM CASCA), DIAMETRO 25 CM</v>
          </cell>
          <cell r="D231" t="str">
            <v>M</v>
          </cell>
          <cell r="E231">
            <v>37.89</v>
          </cell>
        </row>
        <row r="232">
          <cell r="B232" t="str">
            <v>080103</v>
          </cell>
          <cell r="C232" t="str">
            <v>ESTACA DE EUCALIPTO (COM CASCA), DIAMETRO 30 CM</v>
          </cell>
          <cell r="D232" t="str">
            <v>M</v>
          </cell>
          <cell r="E232">
            <v>52.12</v>
          </cell>
        </row>
        <row r="233">
          <cell r="B233" t="str">
            <v>080104</v>
          </cell>
          <cell r="C233" t="str">
            <v>ESTACA DE CONCRETO, CAPACIDADE 20 T</v>
          </cell>
          <cell r="D233" t="str">
            <v>M</v>
          </cell>
          <cell r="E233">
            <v>48.82</v>
          </cell>
        </row>
        <row r="234">
          <cell r="B234" t="str">
            <v>080105</v>
          </cell>
          <cell r="C234" t="str">
            <v>ESTACA DE CONCRETO, CAPACIDADE 30 T</v>
          </cell>
          <cell r="D234" t="str">
            <v>M</v>
          </cell>
          <cell r="E234">
            <v>57.77</v>
          </cell>
        </row>
        <row r="235">
          <cell r="B235" t="str">
            <v>080106</v>
          </cell>
          <cell r="C235" t="str">
            <v>ESTACA DE CONCRETO, CAPACIDADE 40 T</v>
          </cell>
          <cell r="D235" t="str">
            <v>M</v>
          </cell>
          <cell r="E235">
            <v>69.02</v>
          </cell>
        </row>
        <row r="236">
          <cell r="B236" t="str">
            <v>080107</v>
          </cell>
          <cell r="C236" t="str">
            <v>ESTACA DE CONCRETO, CAPACIDADE 60 T</v>
          </cell>
          <cell r="D236" t="str">
            <v>M</v>
          </cell>
          <cell r="E236">
            <v>86.76</v>
          </cell>
        </row>
        <row r="237">
          <cell r="B237" t="str">
            <v>080108</v>
          </cell>
          <cell r="C237" t="str">
            <v>ESTACA DE CONCRETO, CAPACIDADE 80 T</v>
          </cell>
          <cell r="D237" t="str">
            <v>M</v>
          </cell>
          <cell r="E237">
            <v>128.69</v>
          </cell>
        </row>
        <row r="239">
          <cell r="B239" t="str">
            <v>080200</v>
          </cell>
          <cell r="C239" t="str">
            <v>BROCAS DE CONCRETO</v>
          </cell>
        </row>
        <row r="240">
          <cell r="B240" t="str">
            <v>080201</v>
          </cell>
          <cell r="C240" t="str">
            <v>BROCA DE CONCRETO, DIAMETRO 15 CM</v>
          </cell>
          <cell r="D240" t="str">
            <v>M</v>
          </cell>
          <cell r="E240">
            <v>24.28</v>
          </cell>
        </row>
        <row r="241">
          <cell r="B241" t="str">
            <v>080202</v>
          </cell>
          <cell r="C241" t="str">
            <v>BROCA DE CONCRETO, DIAMETRO 20 CM</v>
          </cell>
          <cell r="D241" t="str">
            <v>M</v>
          </cell>
          <cell r="E241">
            <v>30.85</v>
          </cell>
        </row>
        <row r="242">
          <cell r="B242" t="str">
            <v>080203</v>
          </cell>
          <cell r="C242" t="str">
            <v>BROCA DE CONCRETO, DIAMETRO 25 CM</v>
          </cell>
          <cell r="D242" t="str">
            <v>M</v>
          </cell>
          <cell r="E242">
            <v>42.18</v>
          </cell>
        </row>
        <row r="244">
          <cell r="B244" t="str">
            <v>080300</v>
          </cell>
          <cell r="C244" t="str">
            <v>TUBULOES</v>
          </cell>
        </row>
        <row r="245">
          <cell r="B245" t="str">
            <v>080301</v>
          </cell>
          <cell r="C245" t="str">
            <v>ESCAVACAO PARA TUBULAO - FUSTE</v>
          </cell>
          <cell r="D245" t="str">
            <v>M3</v>
          </cell>
          <cell r="E245">
            <v>197.31</v>
          </cell>
        </row>
        <row r="246">
          <cell r="B246" t="str">
            <v>080302</v>
          </cell>
          <cell r="C246" t="str">
            <v>ESCAVACAO PARA TUBULAO - BASE</v>
          </cell>
          <cell r="D246" t="str">
            <v>M3</v>
          </cell>
          <cell r="E246">
            <v>265.93</v>
          </cell>
        </row>
        <row r="248">
          <cell r="B248" t="str">
            <v>080400</v>
          </cell>
          <cell r="C248" t="str">
            <v>LASTROS</v>
          </cell>
        </row>
        <row r="249">
          <cell r="B249" t="str">
            <v>080401</v>
          </cell>
          <cell r="C249" t="str">
            <v>LASTRO DE AREIA (A)</v>
          </cell>
          <cell r="D249" t="str">
            <v>M3</v>
          </cell>
          <cell r="E249">
            <v>106.25</v>
          </cell>
        </row>
        <row r="250">
          <cell r="B250" t="str">
            <v>080402</v>
          </cell>
          <cell r="C250" t="str">
            <v>LASTRO DE PEDRA BRITADA (A)</v>
          </cell>
          <cell r="D250" t="str">
            <v>M3</v>
          </cell>
          <cell r="E250">
            <v>106.18</v>
          </cell>
        </row>
        <row r="251">
          <cell r="B251" t="str">
            <v>080403</v>
          </cell>
          <cell r="C251" t="str">
            <v>LASTRO DE PEDRA DE MAO (A)</v>
          </cell>
          <cell r="D251" t="str">
            <v>M3</v>
          </cell>
          <cell r="E251">
            <v>103.27</v>
          </cell>
        </row>
        <row r="252">
          <cell r="B252" t="str">
            <v>080404</v>
          </cell>
          <cell r="C252" t="str">
            <v>TAPETE DE ARGAMASSA (A)</v>
          </cell>
          <cell r="D252" t="str">
            <v>M3</v>
          </cell>
          <cell r="E252">
            <v>307.32</v>
          </cell>
        </row>
        <row r="253">
          <cell r="B253" t="str">
            <v>080431</v>
          </cell>
          <cell r="C253" t="str">
            <v>LASTRO DE AREIA (B)</v>
          </cell>
          <cell r="D253" t="str">
            <v>M3</v>
          </cell>
          <cell r="E253">
            <v>97.43</v>
          </cell>
        </row>
        <row r="254">
          <cell r="B254" t="str">
            <v>080432</v>
          </cell>
          <cell r="C254" t="str">
            <v>LASTRO DE PEDRA BRITADA (B)</v>
          </cell>
          <cell r="D254" t="str">
            <v>M3</v>
          </cell>
          <cell r="E254">
            <v>95.68</v>
          </cell>
        </row>
        <row r="255">
          <cell r="B255" t="str">
            <v>080433</v>
          </cell>
          <cell r="C255" t="str">
            <v>LASTRO DE PEDRA DE MAO (B)</v>
          </cell>
          <cell r="D255" t="str">
            <v>M3</v>
          </cell>
          <cell r="E255">
            <v>93.23</v>
          </cell>
        </row>
        <row r="256">
          <cell r="B256" t="str">
            <v>080434</v>
          </cell>
          <cell r="C256" t="str">
            <v>TAPETE DE ARGAMASSA (B)</v>
          </cell>
          <cell r="D256" t="str">
            <v>M3</v>
          </cell>
          <cell r="E256">
            <v>265.48</v>
          </cell>
        </row>
        <row r="257">
          <cell r="B257" t="str">
            <v>080451</v>
          </cell>
          <cell r="C257" t="str">
            <v>LASTRO DE AREIA (C)</v>
          </cell>
          <cell r="D257" t="str">
            <v>M3</v>
          </cell>
          <cell r="E257">
            <v>84.18</v>
          </cell>
        </row>
        <row r="258">
          <cell r="B258" t="str">
            <v>080452</v>
          </cell>
          <cell r="C258" t="str">
            <v>LASTRO DE PEDRA BRITADA (C)</v>
          </cell>
          <cell r="D258" t="str">
            <v>M3</v>
          </cell>
          <cell r="E258">
            <v>79.95</v>
          </cell>
        </row>
        <row r="259">
          <cell r="B259" t="str">
            <v>080453</v>
          </cell>
          <cell r="C259" t="str">
            <v>LASTRO DE PEDRA DE MAO (C)</v>
          </cell>
          <cell r="D259" t="str">
            <v>M3</v>
          </cell>
          <cell r="E259">
            <v>78.2</v>
          </cell>
        </row>
        <row r="260">
          <cell r="B260" t="str">
            <v>080454</v>
          </cell>
          <cell r="C260" t="str">
            <v>TAPETE DE ARGAMASSA (C)</v>
          </cell>
          <cell r="D260" t="str">
            <v>M3</v>
          </cell>
          <cell r="E260">
            <v>202.71</v>
          </cell>
        </row>
        <row r="262">
          <cell r="B262" t="str">
            <v>080500</v>
          </cell>
          <cell r="C262" t="str">
            <v>LASTRO PARA ASSENTAMENTO DE TUBOS E PECAS</v>
          </cell>
        </row>
        <row r="263">
          <cell r="B263" t="str">
            <v>080501</v>
          </cell>
          <cell r="C263" t="str">
            <v>PARA TUBOS E PECAS, DIAMETRO 100 MM (A)</v>
          </cell>
          <cell r="D263" t="str">
            <v>M</v>
          </cell>
          <cell r="E263">
            <v>16.100000000000001</v>
          </cell>
        </row>
        <row r="264">
          <cell r="B264" t="str">
            <v>080502</v>
          </cell>
          <cell r="C264" t="str">
            <v>PARA TUBOS E PECAS, DIAMETRO 150 MM (A)</v>
          </cell>
          <cell r="D264" t="str">
            <v>M</v>
          </cell>
          <cell r="E264">
            <v>16.89</v>
          </cell>
        </row>
        <row r="265">
          <cell r="B265" t="str">
            <v>080503</v>
          </cell>
          <cell r="C265" t="str">
            <v>PARA TUBOS E PECAS, DIAMETRO 175 MM (A)</v>
          </cell>
          <cell r="D265" t="str">
            <v>M</v>
          </cell>
          <cell r="E265">
            <v>17.3</v>
          </cell>
        </row>
        <row r="266">
          <cell r="B266" t="str">
            <v>080504</v>
          </cell>
          <cell r="C266" t="str">
            <v>PARA TUBOS E PECAS, DIAMETRO 200 MM (A)</v>
          </cell>
          <cell r="D266" t="str">
            <v>M</v>
          </cell>
          <cell r="E266">
            <v>17.68</v>
          </cell>
        </row>
        <row r="267">
          <cell r="B267" t="str">
            <v>080505</v>
          </cell>
          <cell r="C267" t="str">
            <v>PARA TUBOS E PECAS, DIAMETRO 250 MM (A)</v>
          </cell>
          <cell r="D267" t="str">
            <v>M</v>
          </cell>
          <cell r="E267">
            <v>18.48</v>
          </cell>
        </row>
        <row r="268">
          <cell r="B268" t="str">
            <v>080506</v>
          </cell>
          <cell r="C268" t="str">
            <v>PARA TUBOS E PECAS, DIAMETRO 300 MM (A)</v>
          </cell>
          <cell r="D268" t="str">
            <v>M</v>
          </cell>
          <cell r="E268">
            <v>19.28</v>
          </cell>
        </row>
        <row r="269">
          <cell r="B269" t="str">
            <v>080507</v>
          </cell>
          <cell r="C269" t="str">
            <v>PARA TUBOS E PECAS, DIAMETRO 350 MM (A)</v>
          </cell>
          <cell r="D269" t="str">
            <v>M</v>
          </cell>
          <cell r="E269">
            <v>20.079999999999998</v>
          </cell>
        </row>
        <row r="270">
          <cell r="B270" t="str">
            <v>080508</v>
          </cell>
          <cell r="C270" t="str">
            <v>PARA TUBOS E PECAS, DIAMETRO 375 MM (A)</v>
          </cell>
          <cell r="D270" t="str">
            <v>M</v>
          </cell>
          <cell r="E270">
            <v>20.56</v>
          </cell>
        </row>
        <row r="271">
          <cell r="B271" t="str">
            <v>080509</v>
          </cell>
          <cell r="C271" t="str">
            <v>PARA TUBOS E PECAS, DIAMETRO 400 MM (A)</v>
          </cell>
          <cell r="D271" t="str">
            <v>M</v>
          </cell>
          <cell r="E271">
            <v>20.88</v>
          </cell>
        </row>
        <row r="272">
          <cell r="B272" t="str">
            <v>080510</v>
          </cell>
          <cell r="C272" t="str">
            <v>PARA TUBOS E PECAS, DIAMETRO 450 MM (A)</v>
          </cell>
          <cell r="D272" t="str">
            <v>M</v>
          </cell>
          <cell r="E272">
            <v>21.67</v>
          </cell>
        </row>
        <row r="273">
          <cell r="B273" t="str">
            <v>080531</v>
          </cell>
          <cell r="C273" t="str">
            <v>PARA TUBOS E PECAS, DIAM. 100 MM (B)</v>
          </cell>
          <cell r="D273" t="str">
            <v>M</v>
          </cell>
          <cell r="E273">
            <v>14.04</v>
          </cell>
        </row>
        <row r="274">
          <cell r="B274" t="str">
            <v>080532</v>
          </cell>
          <cell r="C274" t="str">
            <v>PARA TUBOS E PECAS, DIAM. 150 MM (B)</v>
          </cell>
          <cell r="D274" t="str">
            <v>M</v>
          </cell>
          <cell r="E274">
            <v>14.76</v>
          </cell>
        </row>
        <row r="275">
          <cell r="B275" t="str">
            <v>080533</v>
          </cell>
          <cell r="C275" t="str">
            <v>PARA TUBOS E PECAS, DIAM. 175 MM (B)</v>
          </cell>
          <cell r="D275" t="str">
            <v>M</v>
          </cell>
          <cell r="E275">
            <v>15.12</v>
          </cell>
        </row>
        <row r="276">
          <cell r="B276" t="str">
            <v>080534</v>
          </cell>
          <cell r="C276" t="str">
            <v>PARA TUBOS E PECAS, DIAM. 200 MM (B)</v>
          </cell>
          <cell r="D276" t="str">
            <v>M</v>
          </cell>
          <cell r="E276">
            <v>15.48</v>
          </cell>
        </row>
        <row r="277">
          <cell r="B277" t="str">
            <v>080535</v>
          </cell>
          <cell r="C277" t="str">
            <v>PARA TUBOS E PECAS, DIAM. 250 MM (B)</v>
          </cell>
          <cell r="D277" t="str">
            <v>M</v>
          </cell>
          <cell r="E277">
            <v>16.190000000000001</v>
          </cell>
        </row>
        <row r="278">
          <cell r="B278" t="str">
            <v>080536</v>
          </cell>
          <cell r="C278" t="str">
            <v>PARA TUBOS E PECAS, DIAM. 300 MM (B)</v>
          </cell>
          <cell r="D278" t="str">
            <v>M</v>
          </cell>
          <cell r="E278">
            <v>16.899999999999999</v>
          </cell>
        </row>
        <row r="279">
          <cell r="B279" t="str">
            <v>080537</v>
          </cell>
          <cell r="C279" t="str">
            <v>PARA TUBOS E PECAS, DIAM. 350 MM (B)</v>
          </cell>
          <cell r="D279" t="str">
            <v>M</v>
          </cell>
          <cell r="E279">
            <v>17.62</v>
          </cell>
        </row>
        <row r="280">
          <cell r="B280" t="str">
            <v>080538</v>
          </cell>
          <cell r="C280" t="str">
            <v>PARA TUBOS E PECAS, DIAM. 375 MM (B)</v>
          </cell>
          <cell r="D280" t="str">
            <v>M</v>
          </cell>
          <cell r="E280">
            <v>18.059999999999999</v>
          </cell>
        </row>
        <row r="281">
          <cell r="B281" t="str">
            <v>080539</v>
          </cell>
          <cell r="C281" t="str">
            <v>PARA TUBOS E PECAS, DIAM. 400 MM (B)</v>
          </cell>
          <cell r="D281" t="str">
            <v>M</v>
          </cell>
          <cell r="E281">
            <v>18.34</v>
          </cell>
        </row>
        <row r="282">
          <cell r="B282" t="str">
            <v>080540</v>
          </cell>
          <cell r="C282" t="str">
            <v>PARA TUBOS E PECAS, DIAM. 450 MM (B)</v>
          </cell>
          <cell r="D282" t="str">
            <v>M</v>
          </cell>
          <cell r="E282">
            <v>19.05</v>
          </cell>
        </row>
        <row r="283">
          <cell r="B283" t="str">
            <v>080551</v>
          </cell>
          <cell r="C283" t="str">
            <v>PARA TUBOS E PECAS, DIAM. 100 MM (C)</v>
          </cell>
          <cell r="D283" t="str">
            <v>M</v>
          </cell>
          <cell r="E283">
            <v>10.95</v>
          </cell>
        </row>
        <row r="284">
          <cell r="B284" t="str">
            <v>080552</v>
          </cell>
          <cell r="C284" t="str">
            <v>PARA TUBOS E PECAS, DIAM. 150 MM (C)</v>
          </cell>
          <cell r="D284" t="str">
            <v>M</v>
          </cell>
          <cell r="E284">
            <v>11.55</v>
          </cell>
        </row>
        <row r="285">
          <cell r="B285" t="str">
            <v>080553</v>
          </cell>
          <cell r="C285" t="str">
            <v>PARA TUBOS E PECAS, DIAM. 175 MM (C)</v>
          </cell>
          <cell r="D285" t="str">
            <v>M</v>
          </cell>
          <cell r="E285">
            <v>11.86</v>
          </cell>
        </row>
        <row r="286">
          <cell r="B286" t="str">
            <v>080554</v>
          </cell>
          <cell r="C286" t="str">
            <v>PARA TUBOS E PECAS, DIAM. 200 MM (C)</v>
          </cell>
          <cell r="D286" t="str">
            <v>M</v>
          </cell>
          <cell r="E286">
            <v>12.15</v>
          </cell>
        </row>
        <row r="287">
          <cell r="B287" t="str">
            <v>080555</v>
          </cell>
          <cell r="C287" t="str">
            <v>PARA TUBOS E PECAS, DIAM. 250 MM (C)</v>
          </cell>
          <cell r="D287" t="str">
            <v>M</v>
          </cell>
          <cell r="E287">
            <v>12.75</v>
          </cell>
        </row>
        <row r="288">
          <cell r="B288" t="str">
            <v>080556</v>
          </cell>
          <cell r="C288" t="str">
            <v>PARA TUBOS E PECAS, DIAM. 300 MM (C)</v>
          </cell>
          <cell r="D288" t="str">
            <v>M</v>
          </cell>
          <cell r="E288">
            <v>13.35</v>
          </cell>
        </row>
        <row r="289">
          <cell r="B289" t="str">
            <v>080557</v>
          </cell>
          <cell r="C289" t="str">
            <v>PARA TUBOS E PECAS, DIAM. 350 MM (C)</v>
          </cell>
          <cell r="D289" t="str">
            <v>M</v>
          </cell>
          <cell r="E289">
            <v>13.95</v>
          </cell>
        </row>
        <row r="290">
          <cell r="B290" t="str">
            <v>080558</v>
          </cell>
          <cell r="C290" t="str">
            <v>PARA TUBOS E PECAS, DIAM. 375 MM (C)</v>
          </cell>
          <cell r="D290" t="str">
            <v>M</v>
          </cell>
          <cell r="E290">
            <v>14.31</v>
          </cell>
        </row>
        <row r="291">
          <cell r="B291" t="str">
            <v>080559</v>
          </cell>
          <cell r="C291" t="str">
            <v>PARA TUBOS E PECAS, DIAM. 400 MM (C)</v>
          </cell>
          <cell r="D291" t="str">
            <v>M</v>
          </cell>
          <cell r="E291">
            <v>14.55</v>
          </cell>
        </row>
        <row r="292">
          <cell r="B292" t="str">
            <v>080560</v>
          </cell>
          <cell r="C292" t="str">
            <v>PARA TUBOS E PECAS, DIAM. 450 MM (C)</v>
          </cell>
          <cell r="D292" t="str">
            <v>M</v>
          </cell>
          <cell r="E292">
            <v>15.14</v>
          </cell>
        </row>
        <row r="294">
          <cell r="B294" t="str">
            <v>080600</v>
          </cell>
          <cell r="C294" t="str">
            <v>LASTRO, LAJE E BERCO PARA ASSENTAMENTO DE TUBOS E PECAS</v>
          </cell>
        </row>
        <row r="295">
          <cell r="B295" t="str">
            <v>080601</v>
          </cell>
          <cell r="C295" t="str">
            <v>PARA TUBOS E PECAS, DIAMETRO 100 MM (A)</v>
          </cell>
          <cell r="D295" t="str">
            <v>M</v>
          </cell>
          <cell r="E295">
            <v>43.65</v>
          </cell>
        </row>
        <row r="296">
          <cell r="B296" t="str">
            <v>080602</v>
          </cell>
          <cell r="C296" t="str">
            <v>PARA TUBOS E PECAS, DIAMETRO 150 MM (A)</v>
          </cell>
          <cell r="D296" t="str">
            <v>M</v>
          </cell>
          <cell r="E296">
            <v>44.86</v>
          </cell>
        </row>
        <row r="297">
          <cell r="B297" t="str">
            <v>080603</v>
          </cell>
          <cell r="C297" t="str">
            <v>PARA TUBOS E PECAS, DIAMETRO 175 MM (A)</v>
          </cell>
          <cell r="D297" t="str">
            <v>M</v>
          </cell>
          <cell r="E297">
            <v>49.68</v>
          </cell>
        </row>
        <row r="298">
          <cell r="B298" t="str">
            <v>080604</v>
          </cell>
          <cell r="C298" t="str">
            <v>PARA TUBOS E PECAS, DIAMETRO 200 MM (A)</v>
          </cell>
          <cell r="D298" t="str">
            <v>M</v>
          </cell>
          <cell r="E298">
            <v>52.8</v>
          </cell>
        </row>
        <row r="299">
          <cell r="B299" t="str">
            <v>080605</v>
          </cell>
          <cell r="C299" t="str">
            <v>PARA TUBOS E PECAS, DIAMETRO 250 MM (A)</v>
          </cell>
          <cell r="D299" t="str">
            <v>M</v>
          </cell>
          <cell r="E299">
            <v>56.48</v>
          </cell>
        </row>
        <row r="300">
          <cell r="B300" t="str">
            <v>080606</v>
          </cell>
          <cell r="C300" t="str">
            <v>PARA TUBOS E PECAS, DIAMETRO 300 MM (A)</v>
          </cell>
          <cell r="D300" t="str">
            <v>M</v>
          </cell>
          <cell r="E300">
            <v>64.099999999999994</v>
          </cell>
        </row>
        <row r="301">
          <cell r="B301" t="str">
            <v>080607</v>
          </cell>
          <cell r="C301" t="str">
            <v>PARA TUBOS E PECAS, DIAMETRO 350 MM (A)</v>
          </cell>
          <cell r="D301" t="str">
            <v>M</v>
          </cell>
          <cell r="E301">
            <v>67.790000000000006</v>
          </cell>
        </row>
        <row r="302">
          <cell r="B302" t="str">
            <v>080608</v>
          </cell>
          <cell r="C302" t="str">
            <v>PARA TUBOS E PECAS, DIAMETRO 375 MM (A)</v>
          </cell>
          <cell r="D302" t="str">
            <v>M</v>
          </cell>
          <cell r="E302">
            <v>73.400000000000006</v>
          </cell>
        </row>
        <row r="303">
          <cell r="B303" t="str">
            <v>080609</v>
          </cell>
          <cell r="C303" t="str">
            <v>PARA TUBOS E PECAS, DIAMETRO 400 MM (A)</v>
          </cell>
          <cell r="D303" t="str">
            <v>M</v>
          </cell>
          <cell r="E303">
            <v>75.3</v>
          </cell>
        </row>
        <row r="304">
          <cell r="B304" t="str">
            <v>080610</v>
          </cell>
          <cell r="C304" t="str">
            <v>PARA TUBOS E PECAS, DIAMETRO 450 MM (A)</v>
          </cell>
          <cell r="D304" t="str">
            <v>M</v>
          </cell>
          <cell r="E304">
            <v>83.32</v>
          </cell>
        </row>
        <row r="305">
          <cell r="B305" t="str">
            <v>080631</v>
          </cell>
          <cell r="C305" t="str">
            <v>PARA TUBOS E PECAS, DIAM. 100 MM (B)</v>
          </cell>
          <cell r="D305" t="str">
            <v>M</v>
          </cell>
          <cell r="E305">
            <v>39.67</v>
          </cell>
        </row>
        <row r="306">
          <cell r="B306" t="str">
            <v>080632</v>
          </cell>
          <cell r="C306" t="str">
            <v>PARA TUBOS E PECAS, DIAM. 150 MM (B)</v>
          </cell>
          <cell r="D306" t="str">
            <v>M</v>
          </cell>
          <cell r="E306">
            <v>40.79</v>
          </cell>
        </row>
        <row r="307">
          <cell r="B307" t="str">
            <v>080633</v>
          </cell>
          <cell r="C307" t="str">
            <v>PARA TUBOS E PECAS, DIAM. 175 MM (B)</v>
          </cell>
          <cell r="D307" t="str">
            <v>M</v>
          </cell>
          <cell r="E307">
            <v>45.16</v>
          </cell>
        </row>
        <row r="308">
          <cell r="B308" t="str">
            <v>080634</v>
          </cell>
          <cell r="C308" t="str">
            <v>PARA TUBOS E PECAS, DIAM. 200 MM (B)</v>
          </cell>
          <cell r="D308" t="str">
            <v>M</v>
          </cell>
          <cell r="E308">
            <v>48.09</v>
          </cell>
        </row>
        <row r="309">
          <cell r="B309" t="str">
            <v>080635</v>
          </cell>
          <cell r="C309" t="str">
            <v>PARA TUBOS E PECAS, DIAM. 250 MM (B)</v>
          </cell>
          <cell r="D309" t="str">
            <v>M</v>
          </cell>
          <cell r="E309">
            <v>51.55</v>
          </cell>
        </row>
        <row r="310">
          <cell r="B310" t="str">
            <v>080636</v>
          </cell>
          <cell r="C310" t="str">
            <v>PARA TUBOS E PECAS, DIAM. 300 MM (B)</v>
          </cell>
          <cell r="D310" t="str">
            <v>M</v>
          </cell>
          <cell r="E310">
            <v>58.66</v>
          </cell>
        </row>
        <row r="311">
          <cell r="B311" t="str">
            <v>080637</v>
          </cell>
          <cell r="C311" t="str">
            <v>PARA TUBOS E PECAS, DIAM. 350 MM (B)</v>
          </cell>
          <cell r="D311" t="str">
            <v>M</v>
          </cell>
          <cell r="E311">
            <v>62.09</v>
          </cell>
        </row>
        <row r="312">
          <cell r="B312" t="str">
            <v>080638</v>
          </cell>
          <cell r="C312" t="str">
            <v>PARA TUBOS E PECAS, DIAM. 375 MM (B)</v>
          </cell>
          <cell r="D312" t="str">
            <v>M</v>
          </cell>
          <cell r="E312">
            <v>67.36</v>
          </cell>
        </row>
        <row r="313">
          <cell r="B313" t="str">
            <v>080639</v>
          </cell>
          <cell r="C313" t="str">
            <v>PARA TUBOS E PECAS, DIAM. 400 MM (B)</v>
          </cell>
          <cell r="D313" t="str">
            <v>M</v>
          </cell>
          <cell r="E313">
            <v>69.14</v>
          </cell>
        </row>
        <row r="314">
          <cell r="B314" t="str">
            <v>080640</v>
          </cell>
          <cell r="C314" t="str">
            <v>PARA TUBOS E PECAS, DIAM. 450 MM (B)</v>
          </cell>
          <cell r="D314" t="str">
            <v>M</v>
          </cell>
          <cell r="E314">
            <v>76.63</v>
          </cell>
        </row>
        <row r="315">
          <cell r="B315" t="str">
            <v>080651</v>
          </cell>
          <cell r="C315" t="str">
            <v>PARA TUBOS E PECAS, DIAM. 100 MM (C)</v>
          </cell>
          <cell r="D315" t="str">
            <v>M</v>
          </cell>
          <cell r="E315">
            <v>33.79</v>
          </cell>
        </row>
        <row r="316">
          <cell r="B316" t="str">
            <v>080652</v>
          </cell>
          <cell r="C316" t="str">
            <v>PARA TUBOS E PECAS, DIAM. 150 MM (C)</v>
          </cell>
          <cell r="D316" t="str">
            <v>M</v>
          </cell>
          <cell r="E316">
            <v>33.630000000000003</v>
          </cell>
        </row>
        <row r="317">
          <cell r="B317" t="str">
            <v>080653</v>
          </cell>
          <cell r="C317" t="str">
            <v>PARA TUBOS E PECAS, DIAM. 175 MM (C)</v>
          </cell>
          <cell r="D317" t="str">
            <v>M</v>
          </cell>
          <cell r="E317">
            <v>38.5</v>
          </cell>
        </row>
        <row r="318">
          <cell r="B318" t="str">
            <v>080654</v>
          </cell>
          <cell r="C318" t="str">
            <v>PARA TUBOS E PECAS, DIAM. 200 MM (C)</v>
          </cell>
          <cell r="D318" t="str">
            <v>M</v>
          </cell>
          <cell r="E318">
            <v>41.13</v>
          </cell>
        </row>
        <row r="319">
          <cell r="B319" t="str">
            <v>080655</v>
          </cell>
          <cell r="C319" t="str">
            <v>PARA TUBOS E PECAS, DIAM. 250 MM (C)</v>
          </cell>
          <cell r="D319" t="str">
            <v>M</v>
          </cell>
          <cell r="E319">
            <v>44.23</v>
          </cell>
        </row>
        <row r="320">
          <cell r="B320" t="str">
            <v>080656</v>
          </cell>
          <cell r="C320" t="str">
            <v>PARA TUBOS E PECAS, DIAM. 300 MM (C)</v>
          </cell>
          <cell r="D320" t="str">
            <v>M</v>
          </cell>
          <cell r="E320">
            <v>50.65</v>
          </cell>
        </row>
        <row r="321">
          <cell r="B321" t="str">
            <v>080657</v>
          </cell>
          <cell r="C321" t="str">
            <v>PARA TUBOS E PECAS, DIAM. 350 MM (C)</v>
          </cell>
          <cell r="D321" t="str">
            <v>M</v>
          </cell>
          <cell r="E321">
            <v>53.74</v>
          </cell>
        </row>
        <row r="322">
          <cell r="B322" t="str">
            <v>080658</v>
          </cell>
          <cell r="C322" t="str">
            <v>PARA TUBOS E PECAS, DIAM. 375 MM (C)</v>
          </cell>
          <cell r="D322" t="str">
            <v>M</v>
          </cell>
          <cell r="E322">
            <v>58.48</v>
          </cell>
        </row>
        <row r="323">
          <cell r="B323" t="str">
            <v>080659</v>
          </cell>
          <cell r="C323" t="str">
            <v>PARA TUBOS E PECAS, DIAM. 400 MM (C)</v>
          </cell>
          <cell r="D323" t="str">
            <v>M</v>
          </cell>
          <cell r="E323">
            <v>60.08</v>
          </cell>
        </row>
        <row r="324">
          <cell r="B324" t="str">
            <v>080660</v>
          </cell>
          <cell r="C324" t="str">
            <v>PARA TUBOS E PECAS, DIAM. 450 MM (C)</v>
          </cell>
          <cell r="D324" t="str">
            <v>M</v>
          </cell>
          <cell r="E324">
            <v>66.849999999999994</v>
          </cell>
        </row>
        <row r="326">
          <cell r="B326" t="str">
            <v>080700</v>
          </cell>
          <cell r="C326" t="str">
            <v>ANCORAGEM PARA REDES</v>
          </cell>
        </row>
        <row r="327">
          <cell r="B327" t="str">
            <v>080701</v>
          </cell>
          <cell r="C327" t="str">
            <v>PONTALETE DE PEROBA</v>
          </cell>
          <cell r="D327" t="str">
            <v>UN</v>
          </cell>
          <cell r="E327">
            <v>28.47</v>
          </cell>
        </row>
        <row r="329">
          <cell r="B329" t="str">
            <v>080800</v>
          </cell>
          <cell r="C329" t="str">
            <v>ANCORAGEM EM CONCRETO PARA PECAS</v>
          </cell>
        </row>
        <row r="330">
          <cell r="B330" t="str">
            <v>080801</v>
          </cell>
          <cell r="C330" t="str">
            <v>CAP E PLUG, DIAMETRO 150 MM</v>
          </cell>
          <cell r="D330" t="str">
            <v>UN</v>
          </cell>
          <cell r="E330">
            <v>26.09</v>
          </cell>
        </row>
        <row r="331">
          <cell r="B331" t="str">
            <v>080802</v>
          </cell>
          <cell r="C331" t="str">
            <v>CAP E PLUG, DIAMETRO 200 MM</v>
          </cell>
          <cell r="D331" t="str">
            <v>UN</v>
          </cell>
          <cell r="E331">
            <v>36.619999999999997</v>
          </cell>
        </row>
        <row r="332">
          <cell r="B332" t="str">
            <v>080803</v>
          </cell>
          <cell r="C332" t="str">
            <v>CAP E PLUG, DIAMETRO 250 MM</v>
          </cell>
          <cell r="D332" t="str">
            <v>UN</v>
          </cell>
          <cell r="E332">
            <v>48.02</v>
          </cell>
        </row>
        <row r="333">
          <cell r="B333" t="str">
            <v>080804</v>
          </cell>
          <cell r="C333" t="str">
            <v>CAP E PLUG, DIAMETRO 300 MM</v>
          </cell>
          <cell r="D333" t="str">
            <v>UN</v>
          </cell>
          <cell r="E333">
            <v>60.54</v>
          </cell>
        </row>
        <row r="334">
          <cell r="B334" t="str">
            <v>080805</v>
          </cell>
          <cell r="C334" t="str">
            <v>CAP E PLUG, DIAMETRO 350 MM</v>
          </cell>
          <cell r="D334" t="str">
            <v>UN</v>
          </cell>
          <cell r="E334">
            <v>73.88</v>
          </cell>
        </row>
        <row r="335">
          <cell r="B335" t="str">
            <v>080806</v>
          </cell>
          <cell r="C335" t="str">
            <v>CAP E PLUG, DIAMETRO 400 MM</v>
          </cell>
          <cell r="D335" t="str">
            <v>UN</v>
          </cell>
          <cell r="E335">
            <v>88.35</v>
          </cell>
        </row>
        <row r="336">
          <cell r="B336" t="str">
            <v>080807</v>
          </cell>
          <cell r="C336" t="str">
            <v>CURVA 11 GRAUS 15 MIN., DIAMETRO 150 MM</v>
          </cell>
          <cell r="D336" t="str">
            <v>UN</v>
          </cell>
          <cell r="E336">
            <v>36.53</v>
          </cell>
        </row>
        <row r="337">
          <cell r="B337" t="str">
            <v>080808</v>
          </cell>
          <cell r="C337" t="str">
            <v>CURVA 11 GRAUS 15 MIN., DIAMETRO 200 MM</v>
          </cell>
          <cell r="D337" t="str">
            <v>UN</v>
          </cell>
          <cell r="E337">
            <v>45.75</v>
          </cell>
        </row>
        <row r="338">
          <cell r="B338" t="str">
            <v>080809</v>
          </cell>
          <cell r="C338" t="str">
            <v>CURVA 11 GRAUS 15 MIN., DIAMETRO 250 MM</v>
          </cell>
          <cell r="D338" t="str">
            <v>UN</v>
          </cell>
          <cell r="E338">
            <v>53.78</v>
          </cell>
        </row>
        <row r="339">
          <cell r="B339" t="str">
            <v>080810</v>
          </cell>
          <cell r="C339" t="str">
            <v>CURVA 11 GRAUS 15 MIN., DIAMETRO 300 MM</v>
          </cell>
          <cell r="D339" t="str">
            <v>UN</v>
          </cell>
          <cell r="E339">
            <v>63.87</v>
          </cell>
        </row>
        <row r="340">
          <cell r="B340" t="str">
            <v>080811</v>
          </cell>
          <cell r="C340" t="str">
            <v>CURVA 11 GRAUS 15 MIN., DIAMETRO 350 MM</v>
          </cell>
          <cell r="D340" t="str">
            <v>UN</v>
          </cell>
          <cell r="E340">
            <v>79.2</v>
          </cell>
        </row>
        <row r="341">
          <cell r="B341" t="str">
            <v>080812</v>
          </cell>
          <cell r="C341" t="str">
            <v>CURVA 11 GRAUS 15 MIN., DIAMETRO 400 MM</v>
          </cell>
          <cell r="D341" t="str">
            <v>UN</v>
          </cell>
          <cell r="E341">
            <v>99.39</v>
          </cell>
        </row>
        <row r="342">
          <cell r="B342" t="str">
            <v>080813</v>
          </cell>
          <cell r="C342" t="str">
            <v>CURVA 22 GRAUS 30 MIN., DIAMETRO 150 MM</v>
          </cell>
          <cell r="D342" t="str">
            <v>UN</v>
          </cell>
          <cell r="E342">
            <v>40.229999999999997</v>
          </cell>
        </row>
        <row r="343">
          <cell r="B343" t="str">
            <v>080814</v>
          </cell>
          <cell r="C343" t="str">
            <v>CURVA 22 GRAUS 30 MIN., DIAMETRO 200 MM</v>
          </cell>
          <cell r="D343" t="str">
            <v>UN</v>
          </cell>
          <cell r="E343">
            <v>49.52</v>
          </cell>
        </row>
        <row r="344">
          <cell r="B344" t="str">
            <v>080815</v>
          </cell>
          <cell r="C344" t="str">
            <v>CURVA 22 GRAUS 30 MIN., DIAMETRO 250 MM</v>
          </cell>
          <cell r="D344" t="str">
            <v>UN</v>
          </cell>
          <cell r="E344">
            <v>57.54</v>
          </cell>
        </row>
        <row r="345">
          <cell r="B345" t="str">
            <v>080816</v>
          </cell>
          <cell r="C345" t="str">
            <v>CURVA 22 GRAUS 30 MIN., DIAMETRO 300 MM</v>
          </cell>
          <cell r="D345" t="str">
            <v>UN</v>
          </cell>
          <cell r="E345">
            <v>68.33</v>
          </cell>
        </row>
        <row r="346">
          <cell r="B346" t="str">
            <v>080817</v>
          </cell>
          <cell r="C346" t="str">
            <v>CURVA 22 GRAUS 30 MIN., DIAMETRO 350 MM</v>
          </cell>
          <cell r="D346" t="str">
            <v>UN</v>
          </cell>
          <cell r="E346">
            <v>83.79</v>
          </cell>
        </row>
        <row r="347">
          <cell r="B347" t="str">
            <v>080818</v>
          </cell>
          <cell r="C347" t="str">
            <v>CURVA 22 GRAUS 30 MIN., DIAMETRO 400 MM</v>
          </cell>
          <cell r="D347" t="str">
            <v>UN</v>
          </cell>
          <cell r="E347">
            <v>104.52</v>
          </cell>
        </row>
        <row r="348">
          <cell r="B348" t="str">
            <v>080819</v>
          </cell>
          <cell r="C348" t="str">
            <v>CURVA 45 GRAUS DIAMETRO 150 MM</v>
          </cell>
          <cell r="D348" t="str">
            <v>UN</v>
          </cell>
          <cell r="E348">
            <v>38.340000000000003</v>
          </cell>
        </row>
        <row r="349">
          <cell r="B349" t="str">
            <v>080820</v>
          </cell>
          <cell r="C349" t="str">
            <v>CURVA 45 GRAUS DIAMETRO 200 MM</v>
          </cell>
          <cell r="D349" t="str">
            <v>UN</v>
          </cell>
          <cell r="E349">
            <v>48.35</v>
          </cell>
        </row>
        <row r="350">
          <cell r="B350" t="str">
            <v>080821</v>
          </cell>
          <cell r="C350" t="str">
            <v>CURVA 45 GRAUS DIAMETRO 250 MM</v>
          </cell>
          <cell r="D350" t="str">
            <v>UN</v>
          </cell>
          <cell r="E350">
            <v>58.08</v>
          </cell>
        </row>
        <row r="351">
          <cell r="B351" t="str">
            <v>080822</v>
          </cell>
          <cell r="C351" t="str">
            <v>CURVA 45 GRAUS DIAMETRO 300 MM</v>
          </cell>
          <cell r="D351" t="str">
            <v>UN</v>
          </cell>
          <cell r="E351">
            <v>69.099999999999994</v>
          </cell>
        </row>
        <row r="352">
          <cell r="B352" t="str">
            <v>080823</v>
          </cell>
          <cell r="C352" t="str">
            <v>CURVA 45 GRAUS DIAMETRO 350 MM</v>
          </cell>
          <cell r="D352" t="str">
            <v>UN</v>
          </cell>
          <cell r="E352">
            <v>88.79</v>
          </cell>
        </row>
        <row r="353">
          <cell r="B353" t="str">
            <v>080824</v>
          </cell>
          <cell r="C353" t="str">
            <v>CURVA 45 GRAUS DIAMETRO 400 MM</v>
          </cell>
          <cell r="D353" t="str">
            <v>UN</v>
          </cell>
          <cell r="E353">
            <v>113.01</v>
          </cell>
        </row>
        <row r="354">
          <cell r="B354" t="str">
            <v>080825</v>
          </cell>
          <cell r="C354" t="str">
            <v>CURVA 90 GRAUS E TE, DIAMETRO 150 MM</v>
          </cell>
          <cell r="D354" t="str">
            <v>UN</v>
          </cell>
          <cell r="E354">
            <v>64.42</v>
          </cell>
        </row>
        <row r="355">
          <cell r="B355" t="str">
            <v>080826</v>
          </cell>
          <cell r="C355" t="str">
            <v>CURVA 90 GRAUS E TE, DIAMETRO 200 MM</v>
          </cell>
          <cell r="D355" t="str">
            <v>UN</v>
          </cell>
          <cell r="E355">
            <v>69.45</v>
          </cell>
        </row>
        <row r="356">
          <cell r="B356" t="str">
            <v>080827</v>
          </cell>
          <cell r="C356" t="str">
            <v>CURVA 90 GRAUS E TE, DIAMETRO 250 MM</v>
          </cell>
          <cell r="D356" t="str">
            <v>UN</v>
          </cell>
          <cell r="E356">
            <v>95.83</v>
          </cell>
        </row>
        <row r="357">
          <cell r="B357" t="str">
            <v>080828</v>
          </cell>
          <cell r="C357" t="str">
            <v>CURVA 90 GRAUS E TE, DIAMETRO 300 MM</v>
          </cell>
          <cell r="D357" t="str">
            <v>UN</v>
          </cell>
          <cell r="E357">
            <v>121.29</v>
          </cell>
        </row>
        <row r="358">
          <cell r="B358" t="str">
            <v>080829</v>
          </cell>
          <cell r="C358" t="str">
            <v>CURVA 90 GRAUS E TE, DIAMETRO 350 MM</v>
          </cell>
          <cell r="D358" t="str">
            <v>UN</v>
          </cell>
          <cell r="E358">
            <v>155.07</v>
          </cell>
        </row>
        <row r="359">
          <cell r="B359" t="str">
            <v>080830</v>
          </cell>
          <cell r="C359" t="str">
            <v>CURVA 90 GRAUS E TE, DIAMETRO 400 MM</v>
          </cell>
          <cell r="D359" t="str">
            <v>UN</v>
          </cell>
          <cell r="E359">
            <v>191.83</v>
          </cell>
        </row>
        <row r="361">
          <cell r="B361" t="str">
            <v>080900</v>
          </cell>
          <cell r="C361" t="str">
            <v>FORMAS PARA CONCRETO</v>
          </cell>
        </row>
        <row r="362">
          <cell r="B362" t="str">
            <v>080901</v>
          </cell>
          <cell r="C362" t="str">
            <v>FORMA DE MADEIRA - COMUM</v>
          </cell>
          <cell r="D362" t="str">
            <v>M2</v>
          </cell>
          <cell r="E362">
            <v>32.46</v>
          </cell>
        </row>
        <row r="363">
          <cell r="B363" t="str">
            <v>080902</v>
          </cell>
          <cell r="C363" t="str">
            <v>FORMA PLANA DE MADEIRA - ESTRUTURA</v>
          </cell>
          <cell r="D363" t="str">
            <v>M2</v>
          </cell>
          <cell r="E363">
            <v>43.19</v>
          </cell>
        </row>
        <row r="364">
          <cell r="B364" t="str">
            <v>080903</v>
          </cell>
          <cell r="C364" t="str">
            <v>FORMA PLANA DE MADEIRA - APARENTE</v>
          </cell>
          <cell r="D364" t="str">
            <v>M2</v>
          </cell>
          <cell r="E364">
            <v>52.57</v>
          </cell>
        </row>
        <row r="365">
          <cell r="B365" t="str">
            <v>080904</v>
          </cell>
          <cell r="C365" t="str">
            <v>FORMA CURVA DE MADEIRA - ESTRUTURA</v>
          </cell>
          <cell r="D365" t="str">
            <v>M2</v>
          </cell>
          <cell r="E365">
            <v>84.36</v>
          </cell>
        </row>
        <row r="366">
          <cell r="B366" t="str">
            <v>080905</v>
          </cell>
          <cell r="C366" t="str">
            <v>FORMA CURVA DE MADEIRA - APARENTE</v>
          </cell>
          <cell r="D366" t="str">
            <v>M2</v>
          </cell>
          <cell r="E366">
            <v>91.86</v>
          </cell>
        </row>
        <row r="367">
          <cell r="B367" t="str">
            <v>080906</v>
          </cell>
          <cell r="C367" t="str">
            <v>FORMA METALICA - APARENTE</v>
          </cell>
          <cell r="D367" t="str">
            <v>M2</v>
          </cell>
          <cell r="E367">
            <v>92.66</v>
          </cell>
        </row>
        <row r="369">
          <cell r="B369" t="str">
            <v>081000</v>
          </cell>
          <cell r="C369" t="str">
            <v>ACOS PARA CONCRETO</v>
          </cell>
        </row>
        <row r="370">
          <cell r="B370" t="str">
            <v>081001</v>
          </cell>
          <cell r="C370" t="str">
            <v>ARMACAO EM ACO CA-25</v>
          </cell>
          <cell r="D370" t="str">
            <v>KG</v>
          </cell>
          <cell r="E370">
            <v>5.99</v>
          </cell>
        </row>
        <row r="371">
          <cell r="B371" t="str">
            <v>081002</v>
          </cell>
          <cell r="C371" t="str">
            <v>ARMACAO EM ACO CA-50</v>
          </cell>
          <cell r="D371" t="str">
            <v>KG</v>
          </cell>
          <cell r="E371">
            <v>5.99</v>
          </cell>
        </row>
        <row r="372">
          <cell r="B372" t="str">
            <v>081003</v>
          </cell>
          <cell r="C372" t="str">
            <v>ARMACAO EM ACO CA-60</v>
          </cell>
          <cell r="D372" t="str">
            <v>KG</v>
          </cell>
          <cell r="E372">
            <v>7.04</v>
          </cell>
        </row>
        <row r="373">
          <cell r="B373" t="str">
            <v>081004</v>
          </cell>
          <cell r="C373" t="str">
            <v>ARMACAO EM TELA DE ACO</v>
          </cell>
          <cell r="D373" t="str">
            <v>KG</v>
          </cell>
          <cell r="E373">
            <v>6.09</v>
          </cell>
        </row>
        <row r="375">
          <cell r="B375" t="str">
            <v>081100</v>
          </cell>
          <cell r="C375" t="str">
            <v>CONCRETO NAO ESTRUTURAL</v>
          </cell>
        </row>
        <row r="376">
          <cell r="B376" t="str">
            <v>081101</v>
          </cell>
          <cell r="C376" t="str">
            <v>CONCRETO NAO ESTRUTURAL - CICLOPICO</v>
          </cell>
          <cell r="D376" t="str">
            <v>M3</v>
          </cell>
          <cell r="E376">
            <v>310.02999999999997</v>
          </cell>
        </row>
        <row r="377">
          <cell r="B377" t="str">
            <v>081102</v>
          </cell>
          <cell r="C377" t="str">
            <v>CONCRETO NAO ESTRUTURAL - MINIMO DE 150 KG DE CIMENTO/M3</v>
          </cell>
          <cell r="D377" t="str">
            <v>M3</v>
          </cell>
          <cell r="E377">
            <v>206.88</v>
          </cell>
        </row>
        <row r="378">
          <cell r="B378" t="str">
            <v>081103</v>
          </cell>
          <cell r="C378" t="str">
            <v>CONCRETO NAO ESTRUTURAL - MINIMO DE 210 KG DE CIMENTO/M3</v>
          </cell>
          <cell r="D378" t="str">
            <v>M3</v>
          </cell>
          <cell r="E378">
            <v>226.64</v>
          </cell>
        </row>
        <row r="379">
          <cell r="B379" t="str">
            <v>081104</v>
          </cell>
          <cell r="C379" t="str">
            <v>CONCRETO NAO ESTRUTURAL - MINIMO DE 300 KG DE CIMENTO/M3</v>
          </cell>
          <cell r="D379" t="str">
            <v>M3</v>
          </cell>
          <cell r="E379">
            <v>254.04</v>
          </cell>
        </row>
        <row r="381">
          <cell r="B381" t="str">
            <v>081200</v>
          </cell>
          <cell r="C381" t="str">
            <v>CONCRETO ESTRUTURAL PARA ESTRUTURAS NAO SUJEITAS A CONTATO COM AGUA OU ESGOTO</v>
          </cell>
        </row>
        <row r="382">
          <cell r="B382" t="str">
            <v>081201</v>
          </cell>
          <cell r="C382" t="str">
            <v>FCK = 15,0 MPA</v>
          </cell>
          <cell r="D382" t="str">
            <v>M3</v>
          </cell>
          <cell r="E382">
            <v>262.94</v>
          </cell>
        </row>
        <row r="383">
          <cell r="B383" t="str">
            <v>081202</v>
          </cell>
          <cell r="C383" t="str">
            <v>FCK = 20,0 MPA</v>
          </cell>
          <cell r="D383" t="str">
            <v>M3</v>
          </cell>
          <cell r="E383">
            <v>273.89999999999998</v>
          </cell>
        </row>
        <row r="384">
          <cell r="B384" t="str">
            <v>081203</v>
          </cell>
          <cell r="C384" t="str">
            <v>FCK = 25,0 MPA</v>
          </cell>
          <cell r="D384" t="str">
            <v>M3</v>
          </cell>
          <cell r="E384">
            <v>287.63</v>
          </cell>
        </row>
        <row r="385">
          <cell r="B385" t="str">
            <v>081204</v>
          </cell>
          <cell r="C385" t="str">
            <v>FCM = 30,0 MPA</v>
          </cell>
          <cell r="D385" t="str">
            <v>M3</v>
          </cell>
          <cell r="E385">
            <v>297.18</v>
          </cell>
        </row>
        <row r="387">
          <cell r="B387" t="str">
            <v>081300</v>
          </cell>
          <cell r="C387" t="str">
            <v>CONCRETO ESTRUTURAL PARA ESTRUTURAS EM CONTATO COM AGUA BRUTA,AGUA TRATADA,SOLOS E GASES AGRESSIVOS</v>
          </cell>
        </row>
        <row r="388">
          <cell r="B388" t="str">
            <v>081301</v>
          </cell>
          <cell r="C388" t="str">
            <v>FCK = 20,0 MPA, A/C MAX. 0,55 L/KG - MINIMO DE 320 KG DE CIMENTO/M3</v>
          </cell>
          <cell r="D388" t="str">
            <v>M3</v>
          </cell>
          <cell r="E388">
            <v>273.89999999999998</v>
          </cell>
        </row>
        <row r="389">
          <cell r="B389" t="str">
            <v>081302</v>
          </cell>
          <cell r="C389" t="str">
            <v>FCK = 25,0 MPA, A/C MAX. 0,55 L/KG - MINIMO DE 320 KG DE CIMENTO/M3</v>
          </cell>
          <cell r="D389" t="str">
            <v>M3</v>
          </cell>
          <cell r="E389">
            <v>287.63</v>
          </cell>
        </row>
        <row r="390">
          <cell r="B390" t="str">
            <v>081303</v>
          </cell>
          <cell r="C390" t="str">
            <v>FCK = 30,0 MPA, A/C MAX. 0,50 L/KG - MINIMO DE 350 KG DE CIMENTO/M3</v>
          </cell>
          <cell r="D390" t="str">
            <v>M3</v>
          </cell>
          <cell r="E390">
            <v>297.18</v>
          </cell>
        </row>
        <row r="392">
          <cell r="B392" t="str">
            <v>081400</v>
          </cell>
          <cell r="C392" t="str">
            <v>CONCRETO ESTRUTURAL P/ESTRUT.EM CONTATO C/ESGOTO,GASES AGRES.,AMBIENTE MARITIMO E ESTRUT.P/TRAT.AGUA</v>
          </cell>
        </row>
        <row r="393">
          <cell r="B393" t="str">
            <v>081401</v>
          </cell>
          <cell r="C393" t="str">
            <v>FCK = 20,0 MPA, A/C MAX. 0,50 L/KG - MINIMO DE 350 KG DE CIMENTO/M3</v>
          </cell>
          <cell r="D393" t="str">
            <v>M3</v>
          </cell>
          <cell r="E393">
            <v>293.17</v>
          </cell>
        </row>
        <row r="394">
          <cell r="B394" t="str">
            <v>081402</v>
          </cell>
          <cell r="C394" t="str">
            <v>FCK = 25,0 MPA, A/C MAX. 0,50 L/KG - MINIMO DE 350 KG DE CIMENTO/M3</v>
          </cell>
          <cell r="D394" t="str">
            <v>M3</v>
          </cell>
          <cell r="E394">
            <v>301.51</v>
          </cell>
        </row>
        <row r="395">
          <cell r="B395" t="str">
            <v>081403</v>
          </cell>
          <cell r="C395" t="str">
            <v>FCK = 30,0 MPA</v>
          </cell>
          <cell r="D395" t="str">
            <v>M3</v>
          </cell>
          <cell r="E395">
            <v>316.36</v>
          </cell>
        </row>
        <row r="397">
          <cell r="B397" t="str">
            <v>081500</v>
          </cell>
          <cell r="C397" t="str">
            <v>CONCRETO ESTRUTURAL AUTO-ADENSAVEL</v>
          </cell>
        </row>
        <row r="398">
          <cell r="B398" t="str">
            <v>081501</v>
          </cell>
          <cell r="C398" t="str">
            <v>FCK = 15,0 MPA - AUTO ADENSAVEL</v>
          </cell>
          <cell r="D398" t="str">
            <v>M3</v>
          </cell>
          <cell r="E398">
            <v>288.52999999999997</v>
          </cell>
        </row>
        <row r="399">
          <cell r="B399" t="str">
            <v>081502</v>
          </cell>
          <cell r="C399" t="str">
            <v>FCK = 20,0 MPA - AUTO ADENSAVEL</v>
          </cell>
          <cell r="D399" t="str">
            <v>M3</v>
          </cell>
          <cell r="E399">
            <v>301.33</v>
          </cell>
        </row>
        <row r="401">
          <cell r="B401" t="str">
            <v>081600</v>
          </cell>
          <cell r="C401" t="str">
            <v>JUNTAS</v>
          </cell>
        </row>
        <row r="402">
          <cell r="B402" t="str">
            <v>081601</v>
          </cell>
          <cell r="C402" t="str">
            <v>JUNTA TIPO-O-12</v>
          </cell>
          <cell r="D402" t="str">
            <v>M</v>
          </cell>
          <cell r="E402">
            <v>82.06</v>
          </cell>
        </row>
        <row r="403">
          <cell r="B403" t="str">
            <v>081602</v>
          </cell>
          <cell r="C403" t="str">
            <v>JUNTA TIPO-O-22</v>
          </cell>
          <cell r="D403" t="str">
            <v>M</v>
          </cell>
          <cell r="E403">
            <v>120.16</v>
          </cell>
        </row>
        <row r="404">
          <cell r="B404" t="str">
            <v>081603</v>
          </cell>
          <cell r="C404" t="str">
            <v>JUNTA TIPO-O-35/6</v>
          </cell>
          <cell r="D404" t="str">
            <v>M</v>
          </cell>
          <cell r="E404">
            <v>154.87</v>
          </cell>
        </row>
        <row r="405">
          <cell r="B405" t="str">
            <v>081606</v>
          </cell>
          <cell r="C405" t="str">
            <v>JUNTA TIPO-M-35</v>
          </cell>
          <cell r="D405" t="str">
            <v>M</v>
          </cell>
          <cell r="E405">
            <v>166.6</v>
          </cell>
        </row>
        <row r="407">
          <cell r="B407" t="str">
            <v>081700</v>
          </cell>
          <cell r="C407" t="str">
            <v>SERVICOS COMPLEMENTARES PARA AS OBRAS DE CONCRETO</v>
          </cell>
        </row>
        <row r="408">
          <cell r="B408" t="str">
            <v>081701</v>
          </cell>
          <cell r="C408" t="str">
            <v>PLACA DE ISOPOR</v>
          </cell>
          <cell r="D408" t="str">
            <v>M2</v>
          </cell>
          <cell r="E408">
            <v>16.41</v>
          </cell>
        </row>
        <row r="409">
          <cell r="B409" t="str">
            <v>081702</v>
          </cell>
          <cell r="C409" t="str">
            <v>VEDACAO DE JUNTAS COM MASTIQUE ELASTICO</v>
          </cell>
          <cell r="D409" t="str">
            <v>M</v>
          </cell>
          <cell r="E409">
            <v>67.28</v>
          </cell>
        </row>
        <row r="410">
          <cell r="B410" t="str">
            <v>081703</v>
          </cell>
          <cell r="C410" t="str">
            <v>BOMBEAMENTO DE CONCRETO</v>
          </cell>
          <cell r="D410" t="str">
            <v>M3</v>
          </cell>
          <cell r="E410">
            <v>20.54</v>
          </cell>
        </row>
        <row r="411">
          <cell r="B411" t="str">
            <v>081704</v>
          </cell>
          <cell r="C411" t="str">
            <v>NUCLEO PERDIDO</v>
          </cell>
          <cell r="D411" t="str">
            <v>UN</v>
          </cell>
          <cell r="E411">
            <v>12.67</v>
          </cell>
        </row>
        <row r="413">
          <cell r="B413" t="str">
            <v>081800</v>
          </cell>
          <cell r="C413" t="str">
            <v>CONCRETO / ARGAMASSA PROJETADA</v>
          </cell>
        </row>
        <row r="414">
          <cell r="B414" t="str">
            <v>081801</v>
          </cell>
          <cell r="C414" t="str">
            <v>CONCRETO PROJETADO EM PAREDES</v>
          </cell>
          <cell r="D414" t="str">
            <v>M3</v>
          </cell>
          <cell r="E414">
            <v>850.18</v>
          </cell>
        </row>
        <row r="415">
          <cell r="B415" t="str">
            <v>081802</v>
          </cell>
          <cell r="C415" t="str">
            <v>CONCRETO PROJETADO EM TETOS</v>
          </cell>
          <cell r="D415" t="str">
            <v>M3</v>
          </cell>
          <cell r="E415">
            <v>937.62</v>
          </cell>
        </row>
        <row r="416">
          <cell r="B416" t="str">
            <v>081803</v>
          </cell>
          <cell r="C416" t="str">
            <v>ARGAMASSA PROJETADA EM PAREDES</v>
          </cell>
          <cell r="D416" t="str">
            <v>M3</v>
          </cell>
          <cell r="E416">
            <v>850.04</v>
          </cell>
        </row>
        <row r="417">
          <cell r="B417" t="str">
            <v>081804</v>
          </cell>
          <cell r="C417" t="str">
            <v>ARGAMASSA PROJETADA EM TETOS</v>
          </cell>
          <cell r="D417" t="str">
            <v>M3</v>
          </cell>
          <cell r="E417">
            <v>937.46</v>
          </cell>
        </row>
        <row r="419">
          <cell r="B419" t="str">
            <v>081900</v>
          </cell>
          <cell r="C419" t="str">
            <v>ADITIVOS</v>
          </cell>
        </row>
        <row r="421">
          <cell r="B421" t="str">
            <v>082000</v>
          </cell>
          <cell r="C421" t="str">
            <v>LAJE PRE-FABRICADA</v>
          </cell>
        </row>
        <row r="422">
          <cell r="B422" t="str">
            <v>082001</v>
          </cell>
          <cell r="C422" t="str">
            <v>LAJE PRE-FABRICADA H-8 PARA FORRO COM CAPA DE 3 CM</v>
          </cell>
          <cell r="D422" t="str">
            <v>M2</v>
          </cell>
          <cell r="E422">
            <v>71.36</v>
          </cell>
        </row>
        <row r="423">
          <cell r="B423" t="str">
            <v>082002</v>
          </cell>
          <cell r="C423" t="str">
            <v>LAJE PRE-FABRICADA H-8 PARA PISO COM CAPA DE 4 CM</v>
          </cell>
          <cell r="D423" t="str">
            <v>M2</v>
          </cell>
          <cell r="E423">
            <v>74.540000000000006</v>
          </cell>
        </row>
        <row r="424">
          <cell r="B424" t="str">
            <v>082003</v>
          </cell>
          <cell r="C424" t="str">
            <v>LAJE PRE-FABRICADA H-12 PARA PISO COM CAPA DE 4 CM</v>
          </cell>
          <cell r="D424" t="str">
            <v>M2</v>
          </cell>
          <cell r="E424">
            <v>84.6</v>
          </cell>
        </row>
        <row r="426">
          <cell r="B426" t="str">
            <v>082100</v>
          </cell>
          <cell r="C426" t="str">
            <v>POÇO DE VISITA– DIÂMETRO 1,00 M PARA REDES COLETORAS</v>
          </cell>
        </row>
        <row r="427">
          <cell r="B427" t="str">
            <v>082111</v>
          </cell>
          <cell r="C427" t="str">
            <v>PV EM TUBO DE CONCRETO C/PBJE - PROFUNDIDADE ATE 2,00 M</v>
          </cell>
          <cell r="D427" t="str">
            <v>UN</v>
          </cell>
        </row>
        <row r="428">
          <cell r="B428" t="str">
            <v>082112</v>
          </cell>
          <cell r="C428" t="str">
            <v>PV EM TUBO DE CONCRETO C/PBJE - PROFUNDIDADE ATE 3,00 M</v>
          </cell>
          <cell r="D428" t="str">
            <v>UN</v>
          </cell>
        </row>
        <row r="429">
          <cell r="B429" t="str">
            <v>082113</v>
          </cell>
          <cell r="C429" t="str">
            <v>PV EM TUBO DE CONCRETO C/PBJE - PROFUNDIDADE ATE 4,00 M</v>
          </cell>
          <cell r="D429" t="str">
            <v>UN</v>
          </cell>
        </row>
        <row r="430">
          <cell r="B430" t="str">
            <v>082114</v>
          </cell>
          <cell r="C430" t="str">
            <v>PV EM TUBO DE CONCRETO C/PBJE - PROFUNDIDADE ATE 5,00 M</v>
          </cell>
          <cell r="D430" t="str">
            <v>UN</v>
          </cell>
        </row>
        <row r="431">
          <cell r="B431" t="str">
            <v>082115</v>
          </cell>
          <cell r="C431" t="str">
            <v>PV EM TUBO DE CONCRETO C/PBJE - PROFUNDIDADE ATE 6,00 M</v>
          </cell>
          <cell r="D431" t="str">
            <v>UN</v>
          </cell>
        </row>
        <row r="432">
          <cell r="B432" t="str">
            <v>082116</v>
          </cell>
          <cell r="C432" t="str">
            <v>PV EM TUBO DE CONCRETO C/PBJE - PROFUNDIDADE ATE 7,00 M</v>
          </cell>
          <cell r="D432" t="str">
            <v>UN</v>
          </cell>
        </row>
        <row r="434">
          <cell r="B434" t="str">
            <v>082200</v>
          </cell>
          <cell r="C434" t="str">
            <v>POÇO DE VISITA– DIÂMETRO 1,20 M PARA REDES COLETORAS</v>
          </cell>
        </row>
        <row r="435">
          <cell r="B435" t="str">
            <v>082211</v>
          </cell>
          <cell r="C435" t="str">
            <v>PV EM TUBO DE CONCRETO C/PBJE - PROFUNDIDADE ATE 2,00 M</v>
          </cell>
          <cell r="D435" t="str">
            <v>UN</v>
          </cell>
        </row>
        <row r="436">
          <cell r="B436" t="str">
            <v>082212</v>
          </cell>
          <cell r="C436" t="str">
            <v>PV EM TUBO DE CONCRETO C/PBJE - PROFUNDIDADE ATE 3,00 M</v>
          </cell>
          <cell r="D436" t="str">
            <v>UN</v>
          </cell>
        </row>
        <row r="437">
          <cell r="B437" t="str">
            <v>082213</v>
          </cell>
          <cell r="C437" t="str">
            <v>PV EM TUBO DE CONCRETO C/PBJE - PROFUNDIDADE ATE 4,00 M</v>
          </cell>
          <cell r="D437" t="str">
            <v>UN</v>
          </cell>
        </row>
        <row r="438">
          <cell r="B438" t="str">
            <v>082214</v>
          </cell>
          <cell r="C438" t="str">
            <v>PV EM TUBO DE CONCRETO C/PBJE - PROFUNDIDADE ATE 5,00 M</v>
          </cell>
          <cell r="D438" t="str">
            <v>UN</v>
          </cell>
        </row>
        <row r="439">
          <cell r="B439" t="str">
            <v>082215</v>
          </cell>
          <cell r="C439" t="str">
            <v>PV EM TUBO DE CONCRETO C/PBJE - PROFUNDIDADE ATE 6,00 M</v>
          </cell>
          <cell r="D439" t="str">
            <v>UN</v>
          </cell>
        </row>
        <row r="440">
          <cell r="B440" t="str">
            <v>082216</v>
          </cell>
          <cell r="C440" t="str">
            <v>PV EM TUBO DE CONCRETO C/PBJE - PROFUNDIDADE ATE 7,00 M</v>
          </cell>
          <cell r="D440" t="str">
            <v>UN</v>
          </cell>
        </row>
        <row r="442">
          <cell r="B442" t="str">
            <v>082300</v>
          </cell>
          <cell r="C442" t="str">
            <v>POÇO DE VISITA– DIÂMETRO 1,00 M PARA COLETOR TRONCO, EMISSÁRIO E INTERCEPTORES</v>
          </cell>
        </row>
        <row r="443">
          <cell r="B443" t="str">
            <v>082311</v>
          </cell>
          <cell r="C443" t="str">
            <v>PV EM TUBO DE CONCRETO C/PBJE - PROFUNDIDADE ATE 2,00 M</v>
          </cell>
          <cell r="D443" t="str">
            <v>UN</v>
          </cell>
        </row>
        <row r="444">
          <cell r="B444" t="str">
            <v>082312</v>
          </cell>
          <cell r="C444" t="str">
            <v>PV EM TUBO DE CONCRETO C/PBJE - PROFUNDIDADE ATE 3,00 M</v>
          </cell>
          <cell r="D444" t="str">
            <v>UN</v>
          </cell>
        </row>
        <row r="445">
          <cell r="B445" t="str">
            <v>082313</v>
          </cell>
          <cell r="C445" t="str">
            <v>PV EM TUBO DE CONCRETO C/PBJE - PROFUNDIDADE ATE 4,00 M</v>
          </cell>
          <cell r="D445" t="str">
            <v>UN</v>
          </cell>
        </row>
        <row r="446">
          <cell r="B446" t="str">
            <v>082314</v>
          </cell>
          <cell r="C446" t="str">
            <v>PV EM TUBO DE CONCRETO C/PBJE - PROFUNDIDADE ATE 5,00 M</v>
          </cell>
          <cell r="D446" t="str">
            <v>UN</v>
          </cell>
        </row>
        <row r="447">
          <cell r="B447" t="str">
            <v>082315</v>
          </cell>
          <cell r="C447" t="str">
            <v>PV EM TUBO DE CONCRETO C/PBJE - PROFUNDIDADE ATE 6,00 M</v>
          </cell>
          <cell r="D447" t="str">
            <v>UN</v>
          </cell>
        </row>
        <row r="448">
          <cell r="B448" t="str">
            <v>082316</v>
          </cell>
          <cell r="C448" t="str">
            <v>PV EM TUBO DE CONCRETO C/PBJE - PROFUNDIDADE ATE 7,00 M</v>
          </cell>
          <cell r="D448" t="str">
            <v>UN</v>
          </cell>
        </row>
        <row r="450">
          <cell r="B450" t="str">
            <v>082400</v>
          </cell>
          <cell r="C450" t="str">
            <v>POÇO DE VISITA– DIÂMETRO 1,20 M PARA COLETOR TRONCO, EMISSÁRIO E INTERCEPTORES</v>
          </cell>
        </row>
        <row r="451">
          <cell r="B451" t="str">
            <v>082411</v>
          </cell>
          <cell r="C451" t="str">
            <v>PV EM TUBO DE CONCRETO C/PBJE - PROFUNDIDADE ATE 2,00 M</v>
          </cell>
          <cell r="D451" t="str">
            <v>UN</v>
          </cell>
        </row>
        <row r="452">
          <cell r="B452" t="str">
            <v>082412</v>
          </cell>
          <cell r="C452" t="str">
            <v>PV EM TUBO DE CONCRETO C/PBJE - PROFUNDIDADE ATE 3,00 M</v>
          </cell>
          <cell r="D452" t="str">
            <v>UN</v>
          </cell>
        </row>
        <row r="453">
          <cell r="B453" t="str">
            <v>082413</v>
          </cell>
          <cell r="C453" t="str">
            <v>PV EM TUBO DE CONCRETO C/PBJE - PROFUNDIDADE ATE 4,00 M</v>
          </cell>
          <cell r="D453" t="str">
            <v>UN</v>
          </cell>
        </row>
        <row r="454">
          <cell r="B454" t="str">
            <v>082414</v>
          </cell>
          <cell r="C454" t="str">
            <v>PV EM TUBO DE CONCRETO C/PBJE - PROFUNDIDADE ATE 5,00 M</v>
          </cell>
          <cell r="D454" t="str">
            <v>UN</v>
          </cell>
        </row>
        <row r="455">
          <cell r="B455" t="str">
            <v>082415</v>
          </cell>
          <cell r="C455" t="str">
            <v>PV EM TUBO DE CONCRETO C/PBJE - PROFUNDIDADE ATE 6,00 M</v>
          </cell>
          <cell r="D455" t="str">
            <v>UN</v>
          </cell>
        </row>
        <row r="456">
          <cell r="B456" t="str">
            <v>082416</v>
          </cell>
          <cell r="C456" t="str">
            <v>PV EM TUBO DE CONCRETO C/PBJE - PROFUNDIDADE ATE 7,00 M</v>
          </cell>
          <cell r="D456" t="str">
            <v>UN</v>
          </cell>
        </row>
        <row r="458">
          <cell r="B458" t="str">
            <v>082500</v>
          </cell>
          <cell r="C458" t="str">
            <v>POCO DE INSPECAO - DIAMETRO 0,60 M</v>
          </cell>
        </row>
        <row r="459">
          <cell r="B459" t="str">
            <v>082501</v>
          </cell>
          <cell r="C459" t="str">
            <v>PROFUNDIDADE ATÉ 1,60 M - ALVENARIA</v>
          </cell>
          <cell r="D459" t="str">
            <v>UN</v>
          </cell>
          <cell r="E459">
            <v>1123.4100000000001</v>
          </cell>
        </row>
        <row r="460">
          <cell r="B460" t="str">
            <v>082512</v>
          </cell>
          <cell r="C460" t="str">
            <v>PROFUNDIDADE ATÉ 1,60 M - TUBO DE CONCRETO PBJE</v>
          </cell>
          <cell r="D460" t="str">
            <v>UN</v>
          </cell>
        </row>
        <row r="462">
          <cell r="B462" t="str">
            <v>082600</v>
          </cell>
          <cell r="C462" t="str">
            <v>ADUELA DE CONCRETO ARMADO, PRE-MOLDADA PONTA E BOLSA</v>
          </cell>
        </row>
        <row r="463">
          <cell r="B463" t="str">
            <v>082601</v>
          </cell>
          <cell r="C463" t="str">
            <v>DIAMETRO 0,80 M, H = 1,00 M</v>
          </cell>
          <cell r="D463" t="str">
            <v>UN</v>
          </cell>
          <cell r="E463">
            <v>163.56</v>
          </cell>
        </row>
        <row r="464">
          <cell r="B464" t="str">
            <v>082602</v>
          </cell>
          <cell r="C464" t="str">
            <v>DIAMETRO 1,00 M, H = 0,50 M</v>
          </cell>
          <cell r="D464" t="str">
            <v>UN</v>
          </cell>
          <cell r="E464">
            <v>140.94</v>
          </cell>
        </row>
        <row r="465">
          <cell r="B465" t="str">
            <v>082603</v>
          </cell>
          <cell r="C465" t="str">
            <v>DIAMETRO 1,20 M, H = 0,50 M</v>
          </cell>
          <cell r="D465" t="str">
            <v>UN</v>
          </cell>
          <cell r="E465">
            <v>186.47</v>
          </cell>
        </row>
        <row r="466">
          <cell r="B466" t="str">
            <v>082604</v>
          </cell>
          <cell r="C466" t="str">
            <v>DIAMETRO 1,30 M, H = 0,50 M</v>
          </cell>
          <cell r="D466" t="str">
            <v>UN</v>
          </cell>
          <cell r="E466">
            <v>192.23</v>
          </cell>
        </row>
        <row r="467">
          <cell r="B467" t="str">
            <v>082605</v>
          </cell>
          <cell r="C467" t="str">
            <v>DIAMETRO 1,50 M, H = 0,50 M</v>
          </cell>
          <cell r="D467" t="str">
            <v>UN</v>
          </cell>
          <cell r="E467">
            <v>218.49</v>
          </cell>
        </row>
        <row r="468">
          <cell r="B468" t="str">
            <v>082606</v>
          </cell>
          <cell r="C468" t="str">
            <v>DIAMETRO 1,80 M, H = 0,50 M</v>
          </cell>
          <cell r="D468" t="str">
            <v>UN</v>
          </cell>
          <cell r="E468">
            <v>350.88</v>
          </cell>
        </row>
        <row r="469">
          <cell r="B469" t="str">
            <v>082607</v>
          </cell>
          <cell r="C469" t="str">
            <v>DIAMETRO 2,12 M, H = 0,50 M</v>
          </cell>
          <cell r="D469" t="str">
            <v>UN</v>
          </cell>
          <cell r="E469">
            <v>461.54</v>
          </cell>
        </row>
        <row r="470">
          <cell r="B470" t="str">
            <v>082608</v>
          </cell>
          <cell r="C470" t="str">
            <v>DIAMETRO 2,50 M, H = 0,50 M</v>
          </cell>
          <cell r="D470" t="str">
            <v>UN</v>
          </cell>
          <cell r="E470">
            <v>578.35</v>
          </cell>
        </row>
        <row r="471">
          <cell r="B471" t="str">
            <v>082609</v>
          </cell>
          <cell r="C471" t="str">
            <v>DIAMETRO 3,00 M, H = 0,50 M</v>
          </cell>
          <cell r="D471" t="str">
            <v>UN</v>
          </cell>
          <cell r="E471">
            <v>677.87</v>
          </cell>
        </row>
        <row r="473">
          <cell r="B473" t="str">
            <v>082700</v>
          </cell>
          <cell r="C473" t="str">
            <v>ADUELA SUCESSIVAS DE CONCRETO ARMADO, MOLDADA IN LOCO</v>
          </cell>
        </row>
        <row r="474">
          <cell r="B474" t="str">
            <v>082701</v>
          </cell>
          <cell r="C474" t="str">
            <v>DIAMETRO 1,50 M</v>
          </cell>
          <cell r="D474" t="str">
            <v>M</v>
          </cell>
          <cell r="E474">
            <v>1918.97</v>
          </cell>
        </row>
        <row r="475">
          <cell r="B475" t="str">
            <v>082702</v>
          </cell>
          <cell r="C475" t="str">
            <v>DIAMETRO 2,00 M</v>
          </cell>
          <cell r="D475" t="str">
            <v>M</v>
          </cell>
          <cell r="E475">
            <v>2483.42</v>
          </cell>
        </row>
        <row r="476">
          <cell r="B476" t="str">
            <v>082703</v>
          </cell>
          <cell r="C476" t="str">
            <v>DIAMETRO 2,50 M</v>
          </cell>
          <cell r="D476" t="str">
            <v>M</v>
          </cell>
          <cell r="E476">
            <v>3047.96</v>
          </cell>
        </row>
        <row r="477">
          <cell r="B477" t="str">
            <v>082704</v>
          </cell>
          <cell r="C477" t="str">
            <v>DIAMETRO 3,00 M</v>
          </cell>
          <cell r="D477" t="str">
            <v>M</v>
          </cell>
          <cell r="E477">
            <v>3612.24</v>
          </cell>
        </row>
        <row r="478">
          <cell r="B478" t="str">
            <v>082705</v>
          </cell>
          <cell r="C478" t="str">
            <v>DIAMETRO 3,80 M</v>
          </cell>
          <cell r="D478" t="str">
            <v>M</v>
          </cell>
          <cell r="E478">
            <v>4515.3599999999997</v>
          </cell>
        </row>
        <row r="480">
          <cell r="B480" t="str">
            <v>082800</v>
          </cell>
          <cell r="C480" t="str">
            <v>DISPOSITIVOS ESPECIAIS E ESTRUTURAS ACESSORIAS</v>
          </cell>
        </row>
        <row r="481">
          <cell r="B481" t="str">
            <v>082801</v>
          </cell>
          <cell r="C481" t="str">
            <v>INSTALACAO DE HIDRANTES DE COLUNA</v>
          </cell>
          <cell r="D481" t="str">
            <v>UN</v>
          </cell>
          <cell r="E481">
            <v>274.36</v>
          </cell>
        </row>
        <row r="482">
          <cell r="B482" t="str">
            <v>082802</v>
          </cell>
          <cell r="C482" t="str">
            <v>INSTALACAO DE HIDRANTES SUBTERRANEO</v>
          </cell>
          <cell r="D482" t="str">
            <v>UN</v>
          </cell>
          <cell r="E482">
            <v>348.83</v>
          </cell>
        </row>
        <row r="483">
          <cell r="B483" t="str">
            <v>082803</v>
          </cell>
          <cell r="C483" t="str">
            <v>ASSENTAMENTO DE TUBOS DE QUEDA</v>
          </cell>
          <cell r="D483" t="str">
            <v>M</v>
          </cell>
          <cell r="E483">
            <v>142.33000000000001</v>
          </cell>
        </row>
        <row r="484">
          <cell r="B484" t="str">
            <v>082804</v>
          </cell>
          <cell r="C484" t="str">
            <v>ASSENTAMENTO DE TAMPAO DE FERRO FUNDIDO 600 MM</v>
          </cell>
          <cell r="D484" t="str">
            <v>UN</v>
          </cell>
          <cell r="E484">
            <v>42.77</v>
          </cell>
        </row>
        <row r="485">
          <cell r="B485" t="str">
            <v>082805</v>
          </cell>
          <cell r="C485" t="str">
            <v>ASSENTAMENTO DE TAMPAO DE FERRO FUNDIDO 900 MM</v>
          </cell>
          <cell r="D485" t="str">
            <v>UN</v>
          </cell>
          <cell r="E485">
            <v>64.13</v>
          </cell>
        </row>
        <row r="486">
          <cell r="B486" t="str">
            <v>082806</v>
          </cell>
          <cell r="C486" t="str">
            <v>TERMINAL DE LIMPEZA</v>
          </cell>
          <cell r="D486" t="str">
            <v>UN</v>
          </cell>
          <cell r="E486">
            <v>294</v>
          </cell>
        </row>
        <row r="487">
          <cell r="B487" t="str">
            <v>082807</v>
          </cell>
          <cell r="C487" t="str">
            <v>DISPOSITIVO DE PROTECAO PARA  REGISTRO EM TUBO DE CONCRETO</v>
          </cell>
          <cell r="D487" t="str">
            <v>UN</v>
          </cell>
          <cell r="E487">
            <v>85.39</v>
          </cell>
        </row>
        <row r="488">
          <cell r="B488" t="str">
            <v>082808</v>
          </cell>
          <cell r="C488" t="str">
            <v>DISPOSITIVO DE PROTECAO PARA REGISTRO EM TUBO CERAMICO</v>
          </cell>
          <cell r="D488" t="str">
            <v>UN</v>
          </cell>
          <cell r="E488">
            <v>54.15</v>
          </cell>
        </row>
        <row r="489">
          <cell r="B489" t="str">
            <v>082809</v>
          </cell>
          <cell r="C489" t="str">
            <v>CAIXA PASSAGEM PARA MUDANCA DIAMETRO E/OU DIRECAO - ATE 200 MM</v>
          </cell>
          <cell r="D489" t="str">
            <v>UN</v>
          </cell>
          <cell r="E489">
            <v>205.63</v>
          </cell>
        </row>
        <row r="490">
          <cell r="B490" t="str">
            <v>082810</v>
          </cell>
          <cell r="C490" t="str">
            <v>CAIXA PASSAGEM PARA MUDANCA DIAMETRO E/OU DIRECAO - 250 MM A 450 MM</v>
          </cell>
          <cell r="D490" t="str">
            <v>UN</v>
          </cell>
          <cell r="E490">
            <v>348.35</v>
          </cell>
        </row>
        <row r="491">
          <cell r="B491" t="str">
            <v>082811</v>
          </cell>
          <cell r="C491" t="str">
            <v>BOCA DE LOBO</v>
          </cell>
          <cell r="D491" t="str">
            <v>UN</v>
          </cell>
          <cell r="E491">
            <v>652.09</v>
          </cell>
        </row>
        <row r="492">
          <cell r="B492" t="str">
            <v>082812</v>
          </cell>
          <cell r="C492" t="str">
            <v>EXECUCAO DE TAMPA DE BOCA DE LOBO</v>
          </cell>
          <cell r="D492" t="str">
            <v>UN</v>
          </cell>
          <cell r="E492">
            <v>78.11</v>
          </cell>
        </row>
        <row r="493">
          <cell r="B493" t="str">
            <v>082813</v>
          </cell>
          <cell r="C493" t="str">
            <v>TAMPA DE INSPECAO EM CONCRETO ARMADO</v>
          </cell>
          <cell r="D493" t="str">
            <v>M3</v>
          </cell>
          <cell r="E493">
            <v>1132.3699999999999</v>
          </cell>
        </row>
        <row r="494">
          <cell r="B494" t="str">
            <v>082814</v>
          </cell>
          <cell r="C494" t="str">
            <v>SAIDA JUNTO AO CORREGO DIAM. ATE 250 MM</v>
          </cell>
          <cell r="D494" t="str">
            <v>UN</v>
          </cell>
          <cell r="E494">
            <v>173.84</v>
          </cell>
        </row>
        <row r="495">
          <cell r="B495" t="str">
            <v>082815</v>
          </cell>
          <cell r="C495" t="str">
            <v>SAIDA JUNTO AO CORREGO DIAM. DE 300 MM A 350 MM</v>
          </cell>
          <cell r="D495" t="str">
            <v>UN</v>
          </cell>
          <cell r="E495">
            <v>200.86</v>
          </cell>
        </row>
        <row r="496">
          <cell r="B496" t="str">
            <v>082816</v>
          </cell>
          <cell r="C496" t="str">
            <v>SAIDA JUNTO AO CORREGO DIAM. DE 400 MM A 600 MM</v>
          </cell>
          <cell r="D496" t="str">
            <v>UN</v>
          </cell>
          <cell r="E496">
            <v>285.73</v>
          </cell>
        </row>
        <row r="498">
          <cell r="B498" t="str">
            <v>082900</v>
          </cell>
          <cell r="C498" t="str">
            <v>CAIXA DE ALVENARIA DE 1 TIJOLO</v>
          </cell>
        </row>
        <row r="499">
          <cell r="B499" t="str">
            <v>082901</v>
          </cell>
          <cell r="C499" t="str">
            <v>(0,80 X 0,80) M</v>
          </cell>
          <cell r="D499" t="str">
            <v>M</v>
          </cell>
          <cell r="E499">
            <v>554.16999999999996</v>
          </cell>
        </row>
        <row r="500">
          <cell r="B500" t="str">
            <v>082902</v>
          </cell>
          <cell r="C500" t="str">
            <v>(0,80 X 1,00) M</v>
          </cell>
          <cell r="D500" t="str">
            <v>M</v>
          </cell>
          <cell r="E500">
            <v>618.74</v>
          </cell>
        </row>
        <row r="501">
          <cell r="B501" t="str">
            <v>082903</v>
          </cell>
          <cell r="C501" t="str">
            <v>(1,00 X 1,00) M</v>
          </cell>
          <cell r="D501" t="str">
            <v>M</v>
          </cell>
          <cell r="E501">
            <v>687.27</v>
          </cell>
        </row>
        <row r="502">
          <cell r="B502" t="str">
            <v>082904</v>
          </cell>
          <cell r="C502" t="str">
            <v>(1,00 X 1,10) M</v>
          </cell>
          <cell r="D502" t="str">
            <v>M</v>
          </cell>
          <cell r="E502">
            <v>721.67</v>
          </cell>
        </row>
        <row r="503">
          <cell r="B503" t="str">
            <v>082905</v>
          </cell>
          <cell r="C503" t="str">
            <v>(1,00 X 1,20) M</v>
          </cell>
          <cell r="D503" t="str">
            <v>M</v>
          </cell>
          <cell r="E503">
            <v>741.76</v>
          </cell>
        </row>
        <row r="504">
          <cell r="B504" t="str">
            <v>082906</v>
          </cell>
          <cell r="C504" t="str">
            <v>(1,00 X 1,35) M</v>
          </cell>
          <cell r="D504" t="str">
            <v>M</v>
          </cell>
          <cell r="E504">
            <v>807.42</v>
          </cell>
        </row>
        <row r="505">
          <cell r="B505" t="str">
            <v>082907</v>
          </cell>
          <cell r="C505" t="str">
            <v>(1,00 X 1,50) M</v>
          </cell>
          <cell r="D505" t="str">
            <v>M</v>
          </cell>
          <cell r="E505">
            <v>904.42</v>
          </cell>
        </row>
        <row r="506">
          <cell r="B506" t="str">
            <v>082908</v>
          </cell>
          <cell r="C506" t="str">
            <v>(1,10 X 1,10) M</v>
          </cell>
          <cell r="D506" t="str">
            <v>M</v>
          </cell>
          <cell r="E506">
            <v>756.98</v>
          </cell>
        </row>
        <row r="507">
          <cell r="B507" t="str">
            <v>082909</v>
          </cell>
          <cell r="C507" t="str">
            <v>(1,20 X 1,20) M</v>
          </cell>
          <cell r="D507" t="str">
            <v>M</v>
          </cell>
          <cell r="E507">
            <v>828.65</v>
          </cell>
        </row>
        <row r="508">
          <cell r="B508" t="str">
            <v>082910</v>
          </cell>
          <cell r="C508" t="str">
            <v>(1,20 X 1,50) M</v>
          </cell>
          <cell r="D508" t="str">
            <v>M</v>
          </cell>
          <cell r="E508">
            <v>937.66</v>
          </cell>
        </row>
        <row r="509">
          <cell r="B509" t="str">
            <v>082911</v>
          </cell>
          <cell r="C509" t="str">
            <v>(1,50 X 1,50) M</v>
          </cell>
          <cell r="D509" t="str">
            <v>M</v>
          </cell>
          <cell r="E509">
            <v>1055.82</v>
          </cell>
        </row>
        <row r="510">
          <cell r="B510" t="str">
            <v>082912</v>
          </cell>
          <cell r="C510" t="str">
            <v>(1,50 X 2,00) M</v>
          </cell>
          <cell r="D510" t="str">
            <v>M</v>
          </cell>
          <cell r="E510">
            <v>1252.7</v>
          </cell>
        </row>
        <row r="511">
          <cell r="B511" t="str">
            <v>082913</v>
          </cell>
          <cell r="C511" t="str">
            <v>(2,00 X 2,00) M</v>
          </cell>
          <cell r="D511" t="str">
            <v>M</v>
          </cell>
          <cell r="E511">
            <v>1474.94</v>
          </cell>
        </row>
        <row r="512">
          <cell r="B512" t="str">
            <v>082914</v>
          </cell>
          <cell r="C512" t="str">
            <v>(2,00 X 2,50) M</v>
          </cell>
          <cell r="D512" t="str">
            <v>M</v>
          </cell>
          <cell r="E512">
            <v>1697.18</v>
          </cell>
        </row>
        <row r="514">
          <cell r="B514" t="str">
            <v>083000</v>
          </cell>
          <cell r="C514" t="str">
            <v>CAIXA DE ALVENARIA DE 1/2 TIJOLO</v>
          </cell>
        </row>
        <row r="515">
          <cell r="B515" t="str">
            <v>083001</v>
          </cell>
          <cell r="C515" t="str">
            <v>(0,60 X 0,60) M</v>
          </cell>
          <cell r="D515" t="str">
            <v>M</v>
          </cell>
          <cell r="E515">
            <v>283.02</v>
          </cell>
        </row>
        <row r="516">
          <cell r="B516" t="str">
            <v>083002</v>
          </cell>
          <cell r="C516" t="str">
            <v>(0,80 X 0,80) M</v>
          </cell>
          <cell r="D516" t="str">
            <v>M</v>
          </cell>
          <cell r="E516">
            <v>382.09</v>
          </cell>
        </row>
        <row r="517">
          <cell r="B517" t="str">
            <v>083003</v>
          </cell>
          <cell r="C517" t="str">
            <v>(0,90 X 0,90) M</v>
          </cell>
          <cell r="D517" t="str">
            <v>M</v>
          </cell>
          <cell r="E517">
            <v>431.25</v>
          </cell>
        </row>
        <row r="518">
          <cell r="B518" t="str">
            <v>083004</v>
          </cell>
          <cell r="C518" t="str">
            <v>(1,00 X 0,80) M</v>
          </cell>
          <cell r="D518" t="str">
            <v>M</v>
          </cell>
          <cell r="E518">
            <v>430.24</v>
          </cell>
        </row>
        <row r="519">
          <cell r="B519" t="str">
            <v>083005</v>
          </cell>
          <cell r="C519" t="str">
            <v>(1,00 X 1,00) M</v>
          </cell>
          <cell r="D519" t="str">
            <v>M</v>
          </cell>
          <cell r="E519">
            <v>482.89</v>
          </cell>
        </row>
        <row r="520">
          <cell r="B520" t="str">
            <v>083006</v>
          </cell>
          <cell r="C520" t="str">
            <v>(1,00 X 1,20) M</v>
          </cell>
          <cell r="D520" t="str">
            <v>M</v>
          </cell>
          <cell r="E520">
            <v>539.34</v>
          </cell>
        </row>
        <row r="522">
          <cell r="B522" t="str">
            <v>083100</v>
          </cell>
          <cell r="C522" t="str">
            <v>DISPOSITIVOS PARA LAGOA</v>
          </cell>
        </row>
        <row r="523">
          <cell r="B523" t="str">
            <v>083101</v>
          </cell>
          <cell r="C523" t="str">
            <v>PLACA DE CONCRETO</v>
          </cell>
          <cell r="D523" t="str">
            <v>M2</v>
          </cell>
          <cell r="E523">
            <v>0</v>
          </cell>
        </row>
        <row r="524">
          <cell r="B524" t="str">
            <v>083102</v>
          </cell>
          <cell r="C524" t="str">
            <v>ABRIGO PADRAO</v>
          </cell>
          <cell r="D524" t="str">
            <v>UN</v>
          </cell>
          <cell r="E524">
            <v>9324.24</v>
          </cell>
        </row>
        <row r="525">
          <cell r="B525" t="str">
            <v>083103</v>
          </cell>
          <cell r="C525" t="str">
            <v>CAIXA "1" (1,50 X 1,30) M</v>
          </cell>
          <cell r="D525" t="str">
            <v>M</v>
          </cell>
          <cell r="E525">
            <v>3751.62</v>
          </cell>
        </row>
        <row r="526">
          <cell r="B526" t="str">
            <v>083104</v>
          </cell>
          <cell r="C526" t="str">
            <v>CAIXA "2" (2,40 X 0,80) M</v>
          </cell>
          <cell r="D526" t="str">
            <v>M</v>
          </cell>
          <cell r="E526">
            <v>1222.97</v>
          </cell>
        </row>
        <row r="527">
          <cell r="B527" t="str">
            <v>083105</v>
          </cell>
          <cell r="C527" t="str">
            <v>CAIXA "3" (1,60 X 0,80) M</v>
          </cell>
          <cell r="D527" t="str">
            <v>M</v>
          </cell>
          <cell r="E527">
            <v>1543.46</v>
          </cell>
        </row>
        <row r="528">
          <cell r="B528" t="str">
            <v>083106</v>
          </cell>
          <cell r="C528" t="str">
            <v>CAIXA "4" (0,60 X 0,60) M</v>
          </cell>
          <cell r="D528" t="str">
            <v>M</v>
          </cell>
          <cell r="E528">
            <v>390.22</v>
          </cell>
        </row>
        <row r="529">
          <cell r="B529" t="str">
            <v>083107</v>
          </cell>
          <cell r="C529" t="str">
            <v>CAIXA "6" (1,50 X 1,00) M</v>
          </cell>
          <cell r="D529" t="str">
            <v>M</v>
          </cell>
          <cell r="E529">
            <v>1790.1</v>
          </cell>
        </row>
        <row r="530">
          <cell r="B530" t="str">
            <v>083108</v>
          </cell>
          <cell r="C530" t="str">
            <v>CAIXA "7" (0,80 X 0,80) M</v>
          </cell>
          <cell r="D530" t="str">
            <v>M</v>
          </cell>
          <cell r="E530">
            <v>1201.6600000000001</v>
          </cell>
        </row>
        <row r="531">
          <cell r="B531" t="str">
            <v>083109</v>
          </cell>
          <cell r="C531" t="str">
            <v>CAIXA DE INSPECAO (0,60 X 0,60) M</v>
          </cell>
          <cell r="D531" t="str">
            <v>M</v>
          </cell>
          <cell r="E531">
            <v>517.46</v>
          </cell>
        </row>
        <row r="532">
          <cell r="B532" t="str">
            <v>083110</v>
          </cell>
          <cell r="C532" t="str">
            <v>CAIXA DE INSPECAO (0,80 X 0,80) M</v>
          </cell>
          <cell r="D532" t="str">
            <v>M</v>
          </cell>
          <cell r="E532">
            <v>733.29</v>
          </cell>
        </row>
        <row r="533">
          <cell r="B533" t="str">
            <v>083111</v>
          </cell>
          <cell r="C533" t="str">
            <v>DISPOSITIVO DE SAIDA "A"</v>
          </cell>
          <cell r="D533" t="str">
            <v>UN</v>
          </cell>
          <cell r="E533">
            <v>1169.05</v>
          </cell>
        </row>
        <row r="534">
          <cell r="B534" t="str">
            <v>083112</v>
          </cell>
          <cell r="C534" t="str">
            <v>DISPOSITIVO DE SAIDA "E"</v>
          </cell>
          <cell r="D534" t="str">
            <v>UN</v>
          </cell>
          <cell r="E534">
            <v>12666.6</v>
          </cell>
        </row>
        <row r="536">
          <cell r="B536" t="str">
            <v>090000</v>
          </cell>
          <cell r="C536" t="str">
            <v>ASSENTAMENTO</v>
          </cell>
        </row>
        <row r="537">
          <cell r="B537" t="str">
            <v>090100</v>
          </cell>
          <cell r="C537" t="str">
            <v>ASSENTAMENTO DE TUBOS E PECAS DE PVC RIGIDO E PVC RIGIDO DEFOFO PARA REDES DE DISTRIBUICAO DE AGUA</v>
          </cell>
        </row>
        <row r="538">
          <cell r="B538" t="str">
            <v>090101</v>
          </cell>
          <cell r="C538" t="str">
            <v>TUBOS E PECAS, DIAMETRO 50 MM - PVC RIGIDO (A)</v>
          </cell>
          <cell r="D538" t="str">
            <v>M</v>
          </cell>
          <cell r="E538">
            <v>7.02</v>
          </cell>
        </row>
        <row r="539">
          <cell r="B539" t="str">
            <v>090102</v>
          </cell>
          <cell r="C539" t="str">
            <v>TUBOS E PECAS, DIAMETRO 75 MM - PVC RIGIDO (A)</v>
          </cell>
          <cell r="D539" t="str">
            <v>M</v>
          </cell>
          <cell r="E539">
            <v>7.27</v>
          </cell>
        </row>
        <row r="540">
          <cell r="B540" t="str">
            <v>090103</v>
          </cell>
          <cell r="C540" t="str">
            <v>TUBOS E PECAS, DIAMETRO 100 MM - PVC RIGIDO E PVC RIGIDO DEFOFO (A)</v>
          </cell>
          <cell r="D540" t="str">
            <v>M</v>
          </cell>
          <cell r="E540">
            <v>7.63</v>
          </cell>
        </row>
        <row r="541">
          <cell r="B541" t="str">
            <v>090104</v>
          </cell>
          <cell r="C541" t="str">
            <v>TUBOS E PECAS, DIAMETRO 150 MM - PVC RIGIDO E PVC  RIGIDO DEFOFO (A)</v>
          </cell>
          <cell r="D541" t="str">
            <v>M</v>
          </cell>
          <cell r="E541">
            <v>8.39</v>
          </cell>
        </row>
        <row r="542">
          <cell r="B542" t="str">
            <v>090105</v>
          </cell>
          <cell r="C542" t="str">
            <v>TUBOS E PECAS, DIAMETRO 200 MM - PVC RIGIDO E PVC RIGIDO DEFOFO (A)</v>
          </cell>
          <cell r="D542" t="str">
            <v>M</v>
          </cell>
          <cell r="E542">
            <v>9.6999999999999993</v>
          </cell>
        </row>
        <row r="543">
          <cell r="B543" t="str">
            <v>090106</v>
          </cell>
          <cell r="C543" t="str">
            <v>TUBOS E PECAS, DIAMETRO 250 MM - PVC RIGIDO DEFOFO (A)</v>
          </cell>
          <cell r="D543" t="str">
            <v>M</v>
          </cell>
          <cell r="E543">
            <v>11.39</v>
          </cell>
        </row>
        <row r="544">
          <cell r="B544" t="str">
            <v>090107</v>
          </cell>
          <cell r="C544" t="str">
            <v>TUBOS E PECAS, DIAMETRO 300 MM - PVC RIGIDO DEFOFO (A)</v>
          </cell>
          <cell r="D544" t="str">
            <v>M</v>
          </cell>
          <cell r="E544">
            <v>12.76</v>
          </cell>
        </row>
        <row r="545">
          <cell r="B545" t="str">
            <v>090131</v>
          </cell>
          <cell r="C545" t="str">
            <v>TUBOS E PECAS, DIAM. 50 MM - PVC RIGIDO (B)</v>
          </cell>
          <cell r="D545" t="str">
            <v>M</v>
          </cell>
          <cell r="E545">
            <v>5.57</v>
          </cell>
        </row>
        <row r="546">
          <cell r="B546" t="str">
            <v>090132</v>
          </cell>
          <cell r="C546" t="str">
            <v>TUBOS E PECAS, DIAM. 75 MM - PVC RIGIDO (B)</v>
          </cell>
          <cell r="D546" t="str">
            <v>M</v>
          </cell>
          <cell r="E546">
            <v>5.81</v>
          </cell>
        </row>
        <row r="547">
          <cell r="B547" t="str">
            <v>090133</v>
          </cell>
          <cell r="C547" t="str">
            <v>TUBOS E PECAS, DIAM. 100 MM - PVC RIGIDO E PVC RIGIDO DEFOFO (B)</v>
          </cell>
          <cell r="D547" t="str">
            <v>M</v>
          </cell>
          <cell r="E547">
            <v>6.03</v>
          </cell>
        </row>
        <row r="548">
          <cell r="B548" t="str">
            <v>090134</v>
          </cell>
          <cell r="C548" t="str">
            <v>TUBOS E PECAS, DIAM. 150 MM - PVC RIGIDO E PVC RIGIDO DEFOFO (B)</v>
          </cell>
          <cell r="D548" t="str">
            <v>M</v>
          </cell>
          <cell r="E548">
            <v>6.3</v>
          </cell>
        </row>
        <row r="549">
          <cell r="B549" t="str">
            <v>090135</v>
          </cell>
          <cell r="C549" t="str">
            <v>TUBOS E PECAS, DIAM. 200 MM - PVC RIGIDO E PVC RIGIDO DEFOFO (B)</v>
          </cell>
          <cell r="D549" t="str">
            <v>M</v>
          </cell>
          <cell r="E549">
            <v>7.7</v>
          </cell>
        </row>
        <row r="550">
          <cell r="B550" t="str">
            <v>090136</v>
          </cell>
          <cell r="C550" t="str">
            <v>TUBOS E PECAS, DIAM. 250 MM - PVC RIGIDO DEFOFO (B)</v>
          </cell>
          <cell r="D550" t="str">
            <v>M</v>
          </cell>
          <cell r="E550">
            <v>9.08</v>
          </cell>
        </row>
        <row r="551">
          <cell r="B551" t="str">
            <v>090137</v>
          </cell>
          <cell r="C551" t="str">
            <v>TUBOS E PECAS, DIAM. 300 MM - PVC RIGIDO DEFOFO (B)</v>
          </cell>
          <cell r="D551" t="str">
            <v>M</v>
          </cell>
          <cell r="E551">
            <v>10.18</v>
          </cell>
        </row>
        <row r="552">
          <cell r="B552" t="str">
            <v>090151</v>
          </cell>
          <cell r="C552" t="str">
            <v>TUBOS E PECAS, DIAM. 50 MM - PVC RIGIDO (C)</v>
          </cell>
          <cell r="D552" t="str">
            <v>M</v>
          </cell>
          <cell r="E552">
            <v>3.45</v>
          </cell>
        </row>
        <row r="553">
          <cell r="B553" t="str">
            <v>090152</v>
          </cell>
          <cell r="C553" t="str">
            <v>TUBOS E PECAS, DIAM. 75 MM - PVC RIGIDO (C)</v>
          </cell>
          <cell r="D553" t="str">
            <v>M</v>
          </cell>
          <cell r="E553">
            <v>3.56</v>
          </cell>
        </row>
        <row r="554">
          <cell r="B554" t="str">
            <v>090153</v>
          </cell>
          <cell r="C554" t="str">
            <v>TUBOS E PECAS, DIAM. 100 MM - PVC RIGIDO DEFOFO (C)</v>
          </cell>
          <cell r="D554" t="str">
            <v>M</v>
          </cell>
          <cell r="E554">
            <v>3.75</v>
          </cell>
        </row>
        <row r="555">
          <cell r="B555" t="str">
            <v>090154</v>
          </cell>
          <cell r="C555" t="str">
            <v>TUBOS E PECAS, DIAM. 150 MM - PVC RIGIDO E PVC RIGIDO DEFOFO (C)</v>
          </cell>
          <cell r="D555" t="str">
            <v>M</v>
          </cell>
          <cell r="E555">
            <v>4.13</v>
          </cell>
        </row>
        <row r="556">
          <cell r="B556" t="str">
            <v>090155</v>
          </cell>
          <cell r="C556" t="str">
            <v>TUBOS E PECAS, DIAM. 200 MM - PVC RIGIDO E PVC RIGIDO DEFOFO (C)</v>
          </cell>
          <cell r="D556" t="str">
            <v>M</v>
          </cell>
          <cell r="E556">
            <v>4.8</v>
          </cell>
        </row>
        <row r="557">
          <cell r="B557" t="str">
            <v>090156</v>
          </cell>
          <cell r="C557" t="str">
            <v>TUBOS E PECAS, DIAM. 250 MM - PVC RIGIDO DEFOFO (C)</v>
          </cell>
          <cell r="D557" t="str">
            <v>M</v>
          </cell>
          <cell r="E557">
            <v>5.59</v>
          </cell>
        </row>
        <row r="558">
          <cell r="B558" t="str">
            <v>090157</v>
          </cell>
          <cell r="C558" t="str">
            <v>TUBOS E PECAS, DIAM. 300 MM - PVC RIGIDO DEFOFO (C)</v>
          </cell>
          <cell r="D558" t="str">
            <v>M</v>
          </cell>
          <cell r="E558">
            <v>6.27</v>
          </cell>
        </row>
        <row r="560">
          <cell r="B560" t="str">
            <v>090200</v>
          </cell>
          <cell r="C560" t="str">
            <v>ASSENTAMENTO DE TUBOS E PECAS DE FERRO FUNDIDO PARA REDES DE DISTRIBUICAO DE AGUA</v>
          </cell>
        </row>
        <row r="561">
          <cell r="B561" t="str">
            <v>090201</v>
          </cell>
          <cell r="C561" t="str">
            <v>TUBOS E PECAS, DIAMETRO 50 MM (A)</v>
          </cell>
          <cell r="D561" t="str">
            <v>M</v>
          </cell>
          <cell r="E561">
            <v>8.73</v>
          </cell>
        </row>
        <row r="562">
          <cell r="B562" t="str">
            <v>090202</v>
          </cell>
          <cell r="C562" t="str">
            <v>TUBOS E PECAS, DIAMETRO 75 MM (A)</v>
          </cell>
          <cell r="D562" t="str">
            <v>M</v>
          </cell>
          <cell r="E562">
            <v>9.68</v>
          </cell>
        </row>
        <row r="563">
          <cell r="B563" t="str">
            <v>090203</v>
          </cell>
          <cell r="C563" t="str">
            <v>TUBOS E PECAS, DIAMETRO 100 MM (A)</v>
          </cell>
          <cell r="D563" t="str">
            <v>M</v>
          </cell>
          <cell r="E563">
            <v>10.93</v>
          </cell>
        </row>
        <row r="564">
          <cell r="B564" t="str">
            <v>090204</v>
          </cell>
          <cell r="C564" t="str">
            <v>TUBOS E PECAS, DIAMETRO 150 MM (A)</v>
          </cell>
          <cell r="D564" t="str">
            <v>M</v>
          </cell>
          <cell r="E564">
            <v>13.31</v>
          </cell>
        </row>
        <row r="565">
          <cell r="B565" t="str">
            <v>090205</v>
          </cell>
          <cell r="C565" t="str">
            <v>TUBOS E PECAS, DIAMETRO 200 MM (A)</v>
          </cell>
          <cell r="D565" t="str">
            <v>M</v>
          </cell>
          <cell r="E565">
            <v>14.8</v>
          </cell>
        </row>
        <row r="566">
          <cell r="B566" t="str">
            <v>090206</v>
          </cell>
          <cell r="C566" t="str">
            <v>TUBOS E PECAS, DIAMETRO 250 MM (A)</v>
          </cell>
          <cell r="D566" t="str">
            <v>M</v>
          </cell>
          <cell r="E566">
            <v>16.59</v>
          </cell>
        </row>
        <row r="567">
          <cell r="B567" t="str">
            <v>090207</v>
          </cell>
          <cell r="C567" t="str">
            <v>TUBOS E PECAS, DIAMETRO 300 MM (A)</v>
          </cell>
          <cell r="D567" t="str">
            <v>M</v>
          </cell>
          <cell r="E567">
            <v>19.649999999999999</v>
          </cell>
        </row>
        <row r="568">
          <cell r="B568" t="str">
            <v>090208</v>
          </cell>
          <cell r="C568" t="str">
            <v>TUBOS E PECAS, DIAMETRO 400 MM (A)</v>
          </cell>
          <cell r="D568" t="str">
            <v>M</v>
          </cell>
          <cell r="E568">
            <v>23.8</v>
          </cell>
        </row>
        <row r="569">
          <cell r="B569" t="str">
            <v>090209</v>
          </cell>
          <cell r="C569" t="str">
            <v>TUBOS E PECAS, DIAMETRO 500 MM (A)</v>
          </cell>
          <cell r="D569" t="str">
            <v>M</v>
          </cell>
          <cell r="E569">
            <v>28.36</v>
          </cell>
        </row>
        <row r="570">
          <cell r="B570" t="str">
            <v>090210</v>
          </cell>
          <cell r="C570" t="str">
            <v>TUBOS E PECAS, DIAMETRO 600 MM (A)</v>
          </cell>
          <cell r="D570" t="str">
            <v>M</v>
          </cell>
          <cell r="E570">
            <v>33.6</v>
          </cell>
        </row>
        <row r="571">
          <cell r="B571" t="str">
            <v>090231</v>
          </cell>
          <cell r="C571" t="str">
            <v>TUBOS E PECAS, DIAM. 50 MM (B)</v>
          </cell>
          <cell r="D571" t="str">
            <v>M</v>
          </cell>
          <cell r="E571">
            <v>6.95</v>
          </cell>
        </row>
        <row r="572">
          <cell r="B572" t="str">
            <v>090232</v>
          </cell>
          <cell r="C572" t="str">
            <v>TUBOS E PECAS, DIAM. 75 MM (B)</v>
          </cell>
          <cell r="D572" t="str">
            <v>M</v>
          </cell>
          <cell r="E572">
            <v>7.72</v>
          </cell>
        </row>
        <row r="573">
          <cell r="B573" t="str">
            <v>090233</v>
          </cell>
          <cell r="C573" t="str">
            <v>TUBOS E PECAS, DIAM. 100 MM (B)</v>
          </cell>
          <cell r="D573" t="str">
            <v>M</v>
          </cell>
          <cell r="E573">
            <v>8.7100000000000009</v>
          </cell>
        </row>
        <row r="574">
          <cell r="B574" t="str">
            <v>090234</v>
          </cell>
          <cell r="C574" t="str">
            <v>TUBOS E PECAS, DIAM. 150 MM (B)</v>
          </cell>
          <cell r="D574" t="str">
            <v>M</v>
          </cell>
          <cell r="E574">
            <v>10.64</v>
          </cell>
        </row>
        <row r="575">
          <cell r="B575" t="str">
            <v>090235</v>
          </cell>
          <cell r="C575" t="str">
            <v>TUBOS E PECAS, DIAM. 200 MM (B)</v>
          </cell>
          <cell r="D575" t="str">
            <v>M</v>
          </cell>
          <cell r="E575">
            <v>11.82</v>
          </cell>
        </row>
        <row r="576">
          <cell r="B576" t="str">
            <v>090236</v>
          </cell>
          <cell r="C576" t="str">
            <v>TUBOS E PECAS, DIAM. 250 MM (B)</v>
          </cell>
          <cell r="D576" t="str">
            <v>M</v>
          </cell>
          <cell r="E576">
            <v>13.22</v>
          </cell>
        </row>
        <row r="577">
          <cell r="B577" t="str">
            <v>090237</v>
          </cell>
          <cell r="C577" t="str">
            <v>TUBOS E PECAS, DIAM. 300 MM (B)</v>
          </cell>
          <cell r="D577" t="str">
            <v>M</v>
          </cell>
          <cell r="E577">
            <v>15.68</v>
          </cell>
        </row>
        <row r="578">
          <cell r="B578" t="str">
            <v>090238</v>
          </cell>
          <cell r="C578" t="str">
            <v>TUBOS E PECAS, DIAM. 400 MM (B)</v>
          </cell>
          <cell r="D578" t="str">
            <v>M</v>
          </cell>
          <cell r="E578">
            <v>19.010000000000002</v>
          </cell>
        </row>
        <row r="579">
          <cell r="B579" t="str">
            <v>090239</v>
          </cell>
          <cell r="C579" t="str">
            <v>TUBOS E PECAS, DIAMETRO, 500 MM (B)</v>
          </cell>
          <cell r="D579" t="str">
            <v>M</v>
          </cell>
          <cell r="E579">
            <v>22.63</v>
          </cell>
        </row>
        <row r="580">
          <cell r="B580" t="str">
            <v>090240</v>
          </cell>
          <cell r="C580" t="str">
            <v>TUBOS E PECAS, DIAM. 600 MM (B)</v>
          </cell>
          <cell r="D580" t="str">
            <v>M</v>
          </cell>
          <cell r="E580">
            <v>24.17</v>
          </cell>
        </row>
        <row r="581">
          <cell r="B581" t="str">
            <v>090251</v>
          </cell>
          <cell r="C581" t="str">
            <v>TUBOS E PECAS, DIAM. 50 MM (C)</v>
          </cell>
          <cell r="D581" t="str">
            <v>M</v>
          </cell>
          <cell r="E581">
            <v>4.3</v>
          </cell>
        </row>
        <row r="582">
          <cell r="B582" t="str">
            <v>090252</v>
          </cell>
          <cell r="C582" t="str">
            <v>TUBOS E PECAS, DIAM. 75 MM (C)</v>
          </cell>
          <cell r="D582" t="str">
            <v>M</v>
          </cell>
          <cell r="E582">
            <v>4.7699999999999996</v>
          </cell>
        </row>
        <row r="583">
          <cell r="B583" t="str">
            <v>090253</v>
          </cell>
          <cell r="C583" t="str">
            <v>TUBOS E PECAS, DIAM. 100 MM (C)</v>
          </cell>
          <cell r="D583" t="str">
            <v>M</v>
          </cell>
          <cell r="E583">
            <v>5.39</v>
          </cell>
        </row>
        <row r="584">
          <cell r="B584" t="str">
            <v>090254</v>
          </cell>
          <cell r="C584" t="str">
            <v>TUBOS E PECAS, DIAM. 150 MM (C)</v>
          </cell>
          <cell r="D584" t="str">
            <v>M</v>
          </cell>
          <cell r="E584">
            <v>6.58</v>
          </cell>
        </row>
        <row r="585">
          <cell r="B585" t="str">
            <v>090255</v>
          </cell>
          <cell r="C585" t="str">
            <v>TUBOS E PECAS, DIAM. 200 MM (C)</v>
          </cell>
          <cell r="D585" t="str">
            <v>M</v>
          </cell>
          <cell r="E585">
            <v>7.31</v>
          </cell>
        </row>
        <row r="586">
          <cell r="B586" t="str">
            <v>090256</v>
          </cell>
          <cell r="C586" t="str">
            <v>TUBOS E PECAS, DIAM. 250 MM (C)</v>
          </cell>
          <cell r="D586" t="str">
            <v>M</v>
          </cell>
          <cell r="E586">
            <v>8.2100000000000009</v>
          </cell>
        </row>
        <row r="587">
          <cell r="B587" t="str">
            <v>090257</v>
          </cell>
          <cell r="C587" t="str">
            <v>TUBOS E PECAS, DIAM. 300 MM (C)</v>
          </cell>
          <cell r="D587" t="str">
            <v>M</v>
          </cell>
          <cell r="E587">
            <v>9.74</v>
          </cell>
        </row>
        <row r="588">
          <cell r="B588" t="str">
            <v>090258</v>
          </cell>
          <cell r="C588" t="str">
            <v>TUBOS E PECAS, DIAM. 400 MM (C)</v>
          </cell>
          <cell r="D588" t="str">
            <v>M</v>
          </cell>
          <cell r="E588">
            <v>11.79</v>
          </cell>
        </row>
        <row r="589">
          <cell r="B589" t="str">
            <v>090259</v>
          </cell>
          <cell r="C589" t="str">
            <v>TUBOS E PECAS, DIAM. 500 MM (C)</v>
          </cell>
          <cell r="D589" t="str">
            <v>M</v>
          </cell>
          <cell r="E589">
            <v>14.09</v>
          </cell>
        </row>
        <row r="590">
          <cell r="B590" t="str">
            <v>090260</v>
          </cell>
          <cell r="C590" t="str">
            <v>TUBOS E PECAS, DIAM. 600 MM (C)</v>
          </cell>
          <cell r="D590" t="str">
            <v>M</v>
          </cell>
          <cell r="E590">
            <v>16.7</v>
          </cell>
        </row>
        <row r="592">
          <cell r="B592" t="str">
            <v>090400</v>
          </cell>
          <cell r="C592" t="str">
            <v>ASSENTAMENTO SIMPLES DE TUBOS E PECAS DE CERAMICA</v>
          </cell>
        </row>
        <row r="593">
          <cell r="B593" t="str">
            <v>090401</v>
          </cell>
          <cell r="C593" t="str">
            <v>TUBOS E PECAS, DIAMETRO 100 MM (A)</v>
          </cell>
          <cell r="D593" t="str">
            <v>M</v>
          </cell>
          <cell r="E593">
            <v>7.44</v>
          </cell>
        </row>
        <row r="594">
          <cell r="B594" t="str">
            <v>090402</v>
          </cell>
          <cell r="C594" t="str">
            <v>TUBOS E PECAS, DIAMETRO 150 MM (A)</v>
          </cell>
          <cell r="D594" t="str">
            <v>M</v>
          </cell>
          <cell r="E594">
            <v>9.4</v>
          </cell>
        </row>
        <row r="595">
          <cell r="B595" t="str">
            <v>090403</v>
          </cell>
          <cell r="C595" t="str">
            <v>TUBOS E PECAS, DIAMETRO 200 MM (A)</v>
          </cell>
          <cell r="D595" t="str">
            <v>M</v>
          </cell>
          <cell r="E595">
            <v>11.31</v>
          </cell>
        </row>
        <row r="596">
          <cell r="B596" t="str">
            <v>090404</v>
          </cell>
          <cell r="C596" t="str">
            <v>TUBOS E PECAS, DIAMETRO 250 MM (A)</v>
          </cell>
          <cell r="D596" t="str">
            <v>M</v>
          </cell>
          <cell r="E596">
            <v>13.68</v>
          </cell>
        </row>
        <row r="597">
          <cell r="B597" t="str">
            <v>090405</v>
          </cell>
          <cell r="C597" t="str">
            <v>TUBOS E PECAS, DIAMETRO 300 MM (A)</v>
          </cell>
          <cell r="D597" t="str">
            <v>M</v>
          </cell>
          <cell r="E597">
            <v>15.72</v>
          </cell>
        </row>
        <row r="598">
          <cell r="B598" t="str">
            <v>090406</v>
          </cell>
          <cell r="C598" t="str">
            <v>TUBOS E PECAS, DIAMETRO 375 MM (A)</v>
          </cell>
          <cell r="D598" t="str">
            <v>M</v>
          </cell>
          <cell r="E598">
            <v>18.100000000000001</v>
          </cell>
        </row>
        <row r="599">
          <cell r="B599" t="str">
            <v>090407</v>
          </cell>
          <cell r="C599" t="str">
            <v>TUBOS E PECAS, DIAMETRO 450 MM (A)</v>
          </cell>
          <cell r="D599" t="str">
            <v>M</v>
          </cell>
          <cell r="E599">
            <v>20.74</v>
          </cell>
        </row>
        <row r="600">
          <cell r="B600" t="str">
            <v>090431</v>
          </cell>
          <cell r="C600" t="str">
            <v>TUBOS E PECAS, DIAM. 100 MM (B)</v>
          </cell>
          <cell r="D600" t="str">
            <v>M</v>
          </cell>
          <cell r="E600">
            <v>6.58</v>
          </cell>
        </row>
        <row r="601">
          <cell r="B601" t="str">
            <v>090432</v>
          </cell>
          <cell r="C601" t="str">
            <v>TUBOS E PECAS, DIAM. 150 MM (B)</v>
          </cell>
          <cell r="D601" t="str">
            <v>M</v>
          </cell>
          <cell r="E601">
            <v>8.2799999999999994</v>
          </cell>
        </row>
        <row r="602">
          <cell r="B602" t="str">
            <v>090433</v>
          </cell>
          <cell r="C602" t="str">
            <v>TUBOS E PECAS, DIAM. 200 MM (B)</v>
          </cell>
          <cell r="D602" t="str">
            <v>M</v>
          </cell>
          <cell r="E602">
            <v>9.93</v>
          </cell>
        </row>
        <row r="603">
          <cell r="B603" t="str">
            <v>090434</v>
          </cell>
          <cell r="C603" t="str">
            <v>TUBOS E PECAS, DIAM. 250 MM (B)</v>
          </cell>
          <cell r="D603" t="str">
            <v>M</v>
          </cell>
          <cell r="E603">
            <v>12.08</v>
          </cell>
        </row>
        <row r="604">
          <cell r="B604" t="str">
            <v>090435</v>
          </cell>
          <cell r="C604" t="str">
            <v>TUBOS E PECAS, DIAM. 300 MM (B)</v>
          </cell>
          <cell r="D604" t="str">
            <v>M</v>
          </cell>
          <cell r="E604">
            <v>14.03</v>
          </cell>
        </row>
        <row r="605">
          <cell r="B605" t="str">
            <v>090436</v>
          </cell>
          <cell r="C605" t="str">
            <v>TUBOS E PECAS, DIAM. 375 MM (B)</v>
          </cell>
          <cell r="D605" t="str">
            <v>M</v>
          </cell>
          <cell r="E605">
            <v>16.3</v>
          </cell>
        </row>
        <row r="606">
          <cell r="B606" t="str">
            <v>090437</v>
          </cell>
          <cell r="C606" t="str">
            <v>TUBOS E PECAS, DIAM. 450 MM (B)</v>
          </cell>
          <cell r="D606" t="str">
            <v>M</v>
          </cell>
          <cell r="E606">
            <v>18.760000000000002</v>
          </cell>
        </row>
        <row r="607">
          <cell r="B607" t="str">
            <v>090451</v>
          </cell>
          <cell r="C607" t="str">
            <v>TUBOS E PECAS, DIAM. 100 MM (C)</v>
          </cell>
          <cell r="D607" t="str">
            <v>M</v>
          </cell>
          <cell r="E607">
            <v>5.34</v>
          </cell>
        </row>
        <row r="608">
          <cell r="B608" t="str">
            <v>090452</v>
          </cell>
          <cell r="C608" t="str">
            <v>TUBOS E PECAS, DIAM. 150 MM (C)</v>
          </cell>
          <cell r="D608" t="str">
            <v>M</v>
          </cell>
          <cell r="E608">
            <v>6.59</v>
          </cell>
        </row>
        <row r="609">
          <cell r="B609" t="str">
            <v>090453</v>
          </cell>
          <cell r="C609" t="str">
            <v>TUBOS E PECAS, DIAM. 200 MM (C)</v>
          </cell>
          <cell r="D609" t="str">
            <v>M</v>
          </cell>
          <cell r="E609">
            <v>7.8</v>
          </cell>
        </row>
        <row r="610">
          <cell r="B610" t="str">
            <v>090454</v>
          </cell>
          <cell r="C610" t="str">
            <v>TUBOS E PECAS, DIAM. 250 MM (C)</v>
          </cell>
          <cell r="D610" t="str">
            <v>M</v>
          </cell>
          <cell r="E610">
            <v>9.76</v>
          </cell>
        </row>
        <row r="611">
          <cell r="B611" t="str">
            <v>090455</v>
          </cell>
          <cell r="C611" t="str">
            <v>TUBOS E PECAS, DIAM. 300 MM (C)</v>
          </cell>
          <cell r="D611" t="str">
            <v>M</v>
          </cell>
          <cell r="E611">
            <v>11.53</v>
          </cell>
        </row>
        <row r="612">
          <cell r="B612" t="str">
            <v>090456</v>
          </cell>
          <cell r="C612" t="str">
            <v>TUBOS E PECAS, DIAM. 375 MM (C)</v>
          </cell>
          <cell r="D612" t="str">
            <v>M</v>
          </cell>
          <cell r="E612">
            <v>13.61</v>
          </cell>
        </row>
        <row r="613">
          <cell r="B613" t="str">
            <v>090457</v>
          </cell>
          <cell r="C613" t="str">
            <v>TUBOS E PECAS, DIAM. 450 MM (C)</v>
          </cell>
          <cell r="D613" t="str">
            <v>M</v>
          </cell>
          <cell r="E613">
            <v>15.84</v>
          </cell>
        </row>
        <row r="615">
          <cell r="B615" t="str">
            <v>090600</v>
          </cell>
          <cell r="C615" t="str">
            <v>ASSENTAMENTO SIMPLES DE TUBOS E PECAS DE PVC RIGIDO E PVC RIGIDO DEFOFO</v>
          </cell>
        </row>
        <row r="616">
          <cell r="B616" t="str">
            <v>090601</v>
          </cell>
          <cell r="C616" t="str">
            <v>TUBOS E PECAS, DIAMETRO 50 MM (A)</v>
          </cell>
          <cell r="D616" t="str">
            <v>M</v>
          </cell>
          <cell r="E616">
            <v>0.61</v>
          </cell>
        </row>
        <row r="617">
          <cell r="B617" t="str">
            <v>090602</v>
          </cell>
          <cell r="C617" t="str">
            <v>TUBOS E PECAS, DIAMETRO 75 MM (A)</v>
          </cell>
          <cell r="D617" t="str">
            <v>M</v>
          </cell>
          <cell r="E617">
            <v>0.75</v>
          </cell>
        </row>
        <row r="618">
          <cell r="B618" t="str">
            <v>090603</v>
          </cell>
          <cell r="C618" t="str">
            <v>TUBOS E PECAS, DIAMETRO 100 MM (A)</v>
          </cell>
          <cell r="D618" t="str">
            <v>M</v>
          </cell>
          <cell r="E618">
            <v>0.97</v>
          </cell>
        </row>
        <row r="619">
          <cell r="B619" t="str">
            <v>090604</v>
          </cell>
          <cell r="C619" t="str">
            <v>TUBOS E PECAS, DIAMETRO 150 MM (A)</v>
          </cell>
          <cell r="D619" t="str">
            <v>M</v>
          </cell>
          <cell r="E619">
            <v>1.52</v>
          </cell>
        </row>
        <row r="620">
          <cell r="B620" t="str">
            <v>090605</v>
          </cell>
          <cell r="C620" t="str">
            <v>TUBOS E PECAS, DIAMETRO 200 MM (A)</v>
          </cell>
          <cell r="D620" t="str">
            <v>M</v>
          </cell>
          <cell r="E620">
            <v>1.94</v>
          </cell>
        </row>
        <row r="621">
          <cell r="B621" t="str">
            <v>090606</v>
          </cell>
          <cell r="C621" t="str">
            <v>TUBOS E PECAS, DIAMETRO 300 MM (A)</v>
          </cell>
          <cell r="D621" t="str">
            <v>M</v>
          </cell>
          <cell r="E621">
            <v>3.12</v>
          </cell>
        </row>
        <row r="622">
          <cell r="B622" t="str">
            <v>090607</v>
          </cell>
          <cell r="C622" t="str">
            <v>TUBOS E PECAS, DIAMETRO 400 MM (A)</v>
          </cell>
          <cell r="D622" t="str">
            <v>M</v>
          </cell>
          <cell r="E622">
            <v>3.89</v>
          </cell>
        </row>
        <row r="623">
          <cell r="B623" t="str">
            <v>090631</v>
          </cell>
          <cell r="C623" t="str">
            <v>TUBOS E PECAS, DIAM. 50 MM (B)</v>
          </cell>
          <cell r="D623" t="str">
            <v>M</v>
          </cell>
          <cell r="E623">
            <v>0.46</v>
          </cell>
        </row>
        <row r="624">
          <cell r="B624" t="str">
            <v>090632</v>
          </cell>
          <cell r="C624" t="str">
            <v>TUBOS E PECAS, DIAM. 75 MM (B)</v>
          </cell>
          <cell r="D624" t="str">
            <v>M</v>
          </cell>
          <cell r="E624">
            <v>0.61</v>
          </cell>
        </row>
        <row r="625">
          <cell r="B625" t="str">
            <v>090633</v>
          </cell>
          <cell r="C625" t="str">
            <v>TUBOS E PECAS, DIAM. 100 MM (B)</v>
          </cell>
          <cell r="D625" t="str">
            <v>M</v>
          </cell>
          <cell r="E625">
            <v>0.75</v>
          </cell>
        </row>
        <row r="626">
          <cell r="B626" t="str">
            <v>090634</v>
          </cell>
          <cell r="C626" t="str">
            <v>TUBOS E PECAS, DIAM. 150 MM (B)</v>
          </cell>
          <cell r="D626" t="str">
            <v>M</v>
          </cell>
          <cell r="E626">
            <v>1.23</v>
          </cell>
        </row>
        <row r="627">
          <cell r="B627" t="str">
            <v>090635</v>
          </cell>
          <cell r="C627" t="str">
            <v>TUBOS E PECAS, DIAM. 200 MM (B)</v>
          </cell>
          <cell r="D627" t="str">
            <v>M</v>
          </cell>
          <cell r="E627">
            <v>1.52</v>
          </cell>
        </row>
        <row r="628">
          <cell r="B628" t="str">
            <v>090636</v>
          </cell>
          <cell r="C628" t="str">
            <v>TUBOS E PECAS, DIAM. 300 MM (B)</v>
          </cell>
          <cell r="D628" t="str">
            <v>M</v>
          </cell>
          <cell r="E628">
            <v>2.5</v>
          </cell>
        </row>
        <row r="629">
          <cell r="B629" t="str">
            <v>090637</v>
          </cell>
          <cell r="C629" t="str">
            <v>TUBOS E PECAS, DIAM. 400 MM (B)</v>
          </cell>
          <cell r="D629" t="str">
            <v>M</v>
          </cell>
          <cell r="E629">
            <v>3.12</v>
          </cell>
        </row>
        <row r="630">
          <cell r="B630" t="str">
            <v>090651</v>
          </cell>
          <cell r="C630" t="str">
            <v>TUBOS E PECAS, DIAM. 50 MM (C)</v>
          </cell>
          <cell r="D630" t="str">
            <v>M</v>
          </cell>
          <cell r="E630">
            <v>0.28999999999999998</v>
          </cell>
        </row>
        <row r="631">
          <cell r="B631" t="str">
            <v>090652</v>
          </cell>
          <cell r="C631" t="str">
            <v>TUBOS E PECAS, DIAM. 75 MM (C)</v>
          </cell>
          <cell r="D631" t="str">
            <v>M</v>
          </cell>
          <cell r="E631">
            <v>0.34</v>
          </cell>
        </row>
        <row r="632">
          <cell r="B632" t="str">
            <v>090653</v>
          </cell>
          <cell r="C632" t="str">
            <v>TUBOS E PECAS, DIAM. 100 MM (C)</v>
          </cell>
          <cell r="D632" t="str">
            <v>M</v>
          </cell>
          <cell r="E632">
            <v>0.46</v>
          </cell>
        </row>
        <row r="633">
          <cell r="B633" t="str">
            <v>090654</v>
          </cell>
          <cell r="C633" t="str">
            <v>TUBOS E PECAS, DIAM. 150 MM (C)</v>
          </cell>
          <cell r="D633" t="str">
            <v>M</v>
          </cell>
          <cell r="E633">
            <v>0.75</v>
          </cell>
        </row>
        <row r="634">
          <cell r="B634" t="str">
            <v>090655</v>
          </cell>
          <cell r="C634" t="str">
            <v>TUBOS E PECAS, DIAM. 200 MM (C)</v>
          </cell>
          <cell r="D634" t="str">
            <v>M</v>
          </cell>
          <cell r="E634">
            <v>0.97</v>
          </cell>
        </row>
        <row r="635">
          <cell r="B635" t="str">
            <v>090656</v>
          </cell>
          <cell r="C635" t="str">
            <v>TUBOS E PECAS, DIAM. 300 MM (C)</v>
          </cell>
          <cell r="D635" t="str">
            <v>M</v>
          </cell>
          <cell r="E635">
            <v>1.52</v>
          </cell>
        </row>
        <row r="636">
          <cell r="B636" t="str">
            <v>090657</v>
          </cell>
          <cell r="C636" t="str">
            <v>TUBOS E PECAS, DIAM. 400 MM (C)</v>
          </cell>
          <cell r="D636" t="str">
            <v>M</v>
          </cell>
          <cell r="E636">
            <v>1.94</v>
          </cell>
        </row>
        <row r="638">
          <cell r="B638" t="str">
            <v>090700</v>
          </cell>
          <cell r="C638" t="str">
            <v>ASSENTAMENTO SIMPLES DE TUBOS E PECAS DE FERRO FUNDIDO</v>
          </cell>
        </row>
        <row r="639">
          <cell r="B639" t="str">
            <v>090701</v>
          </cell>
          <cell r="C639" t="str">
            <v>TUBOS E PECAS, DIAMETRO 50 MM (A)</v>
          </cell>
          <cell r="D639" t="str">
            <v>M</v>
          </cell>
          <cell r="E639">
            <v>2.3199999999999998</v>
          </cell>
        </row>
        <row r="640">
          <cell r="B640" t="str">
            <v>090702</v>
          </cell>
          <cell r="C640" t="str">
            <v>TUBOS E PECAS, DIAMETRO 75 MM (A)</v>
          </cell>
          <cell r="D640" t="str">
            <v>M</v>
          </cell>
          <cell r="E640">
            <v>3.15</v>
          </cell>
        </row>
        <row r="641">
          <cell r="B641" t="str">
            <v>090703</v>
          </cell>
          <cell r="C641" t="str">
            <v>TUBOS E PECAS, DIAMETRO 100 MM (A)</v>
          </cell>
          <cell r="D641" t="str">
            <v>M</v>
          </cell>
          <cell r="E641">
            <v>4.26</v>
          </cell>
        </row>
        <row r="642">
          <cell r="B642" t="str">
            <v>090704</v>
          </cell>
          <cell r="C642" t="str">
            <v>TUBOS E PECAS, DIAMETRO 150 MM (A)</v>
          </cell>
          <cell r="D642" t="str">
            <v>M</v>
          </cell>
          <cell r="E642">
            <v>6.45</v>
          </cell>
        </row>
        <row r="643">
          <cell r="B643" t="str">
            <v>090705</v>
          </cell>
          <cell r="C643" t="str">
            <v>TUBOS E PECAS, DIAMETRO 200 MM (A)</v>
          </cell>
          <cell r="D643" t="str">
            <v>M</v>
          </cell>
          <cell r="E643">
            <v>7.03</v>
          </cell>
        </row>
        <row r="644">
          <cell r="B644" t="str">
            <v>090706</v>
          </cell>
          <cell r="C644" t="str">
            <v>TUBOS E PECAS, DIAMETRO 250 MM (A)</v>
          </cell>
          <cell r="D644" t="str">
            <v>M</v>
          </cell>
          <cell r="E644">
            <v>7.91</v>
          </cell>
        </row>
        <row r="645">
          <cell r="B645" t="str">
            <v>090707</v>
          </cell>
          <cell r="C645" t="str">
            <v>TUBOS E PECAS, DIAMETRO 300 MM (A)</v>
          </cell>
          <cell r="D645" t="str">
            <v>M</v>
          </cell>
          <cell r="E645">
            <v>10.01</v>
          </cell>
        </row>
        <row r="646">
          <cell r="B646" t="str">
            <v>090708</v>
          </cell>
          <cell r="C646" t="str">
            <v>TUBOS E PECAS, DIAMETRO 400 MM (A)</v>
          </cell>
          <cell r="D646" t="str">
            <v>M</v>
          </cell>
          <cell r="E646">
            <v>12.18</v>
          </cell>
        </row>
        <row r="647">
          <cell r="B647" t="str">
            <v>090709</v>
          </cell>
          <cell r="C647" t="str">
            <v>TUBOS E PECAS, DIAMETRO 500 MM (A)</v>
          </cell>
          <cell r="D647" t="str">
            <v>M</v>
          </cell>
          <cell r="E647">
            <v>14.64</v>
          </cell>
        </row>
        <row r="648">
          <cell r="B648" t="str">
            <v>090710</v>
          </cell>
          <cell r="C648" t="str">
            <v>TUBOS E PECAS, DIAMETRO 600 MM (A)</v>
          </cell>
          <cell r="D648" t="str">
            <v>M</v>
          </cell>
          <cell r="E648">
            <v>17.64</v>
          </cell>
        </row>
        <row r="649">
          <cell r="B649" t="str">
            <v>090711</v>
          </cell>
          <cell r="C649" t="str">
            <v>TUBOS E PECAS, DIAMETRO 700 MM (A)</v>
          </cell>
          <cell r="D649" t="str">
            <v>M</v>
          </cell>
          <cell r="E649">
            <v>22.5</v>
          </cell>
        </row>
        <row r="650">
          <cell r="B650" t="str">
            <v>090712</v>
          </cell>
          <cell r="C650" t="str">
            <v>TUBOS E PECAS, DIAMETRO 800 MM (A)</v>
          </cell>
          <cell r="D650" t="str">
            <v>M</v>
          </cell>
          <cell r="E650">
            <v>28.16</v>
          </cell>
        </row>
        <row r="651">
          <cell r="B651" t="str">
            <v>090731</v>
          </cell>
          <cell r="C651" t="str">
            <v>TUBOS E PECAS, DIAM. 50 MM (B)</v>
          </cell>
          <cell r="D651" t="str">
            <v>M</v>
          </cell>
          <cell r="E651">
            <v>1.84</v>
          </cell>
        </row>
        <row r="652">
          <cell r="B652" t="str">
            <v>090732</v>
          </cell>
          <cell r="C652" t="str">
            <v>TUBOS E PECAS, DIAM. 75 MM (B)</v>
          </cell>
          <cell r="D652" t="str">
            <v>M</v>
          </cell>
          <cell r="E652">
            <v>2.52</v>
          </cell>
        </row>
        <row r="653">
          <cell r="B653" t="str">
            <v>090733</v>
          </cell>
          <cell r="C653" t="str">
            <v>TUBOS E PECAS, DIAM. 100 MM (B)</v>
          </cell>
          <cell r="D653" t="str">
            <v>M</v>
          </cell>
          <cell r="E653">
            <v>3.41</v>
          </cell>
        </row>
        <row r="654">
          <cell r="B654" t="str">
            <v>090734</v>
          </cell>
          <cell r="C654" t="str">
            <v>TUBOS E PECAS, DIAM. 150 MM (B)</v>
          </cell>
          <cell r="D654" t="str">
            <v>M</v>
          </cell>
          <cell r="E654">
            <v>5.16</v>
          </cell>
        </row>
        <row r="655">
          <cell r="B655" t="str">
            <v>090735</v>
          </cell>
          <cell r="C655" t="str">
            <v>TUBOS E PECAS, DIAM. 200 MM (B)</v>
          </cell>
          <cell r="D655" t="str">
            <v>M</v>
          </cell>
          <cell r="E655">
            <v>5.63</v>
          </cell>
        </row>
        <row r="656">
          <cell r="B656" t="str">
            <v>090736</v>
          </cell>
          <cell r="C656" t="str">
            <v>TUBOS E PECAS, DIAM. 250 MM (B)</v>
          </cell>
          <cell r="D656" t="str">
            <v>M</v>
          </cell>
          <cell r="E656">
            <v>6.29</v>
          </cell>
        </row>
        <row r="657">
          <cell r="B657" t="str">
            <v>090737</v>
          </cell>
          <cell r="C657" t="str">
            <v>TUBOS E PECAS, DIAM. 300 MM (B)</v>
          </cell>
          <cell r="D657" t="str">
            <v>M</v>
          </cell>
          <cell r="E657">
            <v>7.99</v>
          </cell>
        </row>
        <row r="658">
          <cell r="B658" t="str">
            <v>090738</v>
          </cell>
          <cell r="C658" t="str">
            <v>TUBOS E PECAS, DIAM. 400 MM (B)</v>
          </cell>
          <cell r="D658" t="str">
            <v>M</v>
          </cell>
          <cell r="E658">
            <v>9.73</v>
          </cell>
        </row>
        <row r="659">
          <cell r="B659" t="str">
            <v>090739</v>
          </cell>
          <cell r="C659" t="str">
            <v>TUBOS E PECAS, DIAM. 500 MM (B)</v>
          </cell>
          <cell r="D659" t="str">
            <v>M</v>
          </cell>
          <cell r="E659">
            <v>11.69</v>
          </cell>
        </row>
        <row r="660">
          <cell r="B660" t="str">
            <v>090740</v>
          </cell>
          <cell r="C660" t="str">
            <v>TUBOS E PECAS, DIAM. 600 MM (B)</v>
          </cell>
          <cell r="D660" t="str">
            <v>M</v>
          </cell>
          <cell r="E660">
            <v>14.11</v>
          </cell>
        </row>
        <row r="661">
          <cell r="B661" t="str">
            <v>090741</v>
          </cell>
          <cell r="C661" t="str">
            <v>TUBOS E PECAS, DIAM. 700 MM (B)</v>
          </cell>
          <cell r="D661" t="str">
            <v>M</v>
          </cell>
          <cell r="E661">
            <v>17.96</v>
          </cell>
        </row>
        <row r="662">
          <cell r="B662" t="str">
            <v>090742</v>
          </cell>
          <cell r="C662" t="str">
            <v>TUBOS E PECAS, DIAM. 800 MM (B)</v>
          </cell>
          <cell r="D662" t="str">
            <v>M</v>
          </cell>
          <cell r="E662">
            <v>22.53</v>
          </cell>
        </row>
        <row r="663">
          <cell r="B663" t="str">
            <v>090751</v>
          </cell>
          <cell r="C663" t="str">
            <v>TUBOS E PECAS, DIAM. 50 MM (C)</v>
          </cell>
          <cell r="D663" t="str">
            <v>M</v>
          </cell>
          <cell r="E663">
            <v>1.1399999999999999</v>
          </cell>
        </row>
        <row r="664">
          <cell r="B664" t="str">
            <v>090752</v>
          </cell>
          <cell r="C664" t="str">
            <v>TUBOS E PECAS, DIAM. 75 MM (C)</v>
          </cell>
          <cell r="D664" t="str">
            <v>M</v>
          </cell>
          <cell r="E664">
            <v>1.55</v>
          </cell>
        </row>
        <row r="665">
          <cell r="B665" t="str">
            <v>090753</v>
          </cell>
          <cell r="C665" t="str">
            <v>TUBOS E PECAS, DIAM. 100 MM (C)</v>
          </cell>
          <cell r="D665" t="str">
            <v>M</v>
          </cell>
          <cell r="E665">
            <v>2.11</v>
          </cell>
        </row>
        <row r="666">
          <cell r="B666" t="str">
            <v>090754</v>
          </cell>
          <cell r="C666" t="str">
            <v>TUBOS E PECAS, DIAM. 150 MM (C)</v>
          </cell>
          <cell r="D666" t="str">
            <v>M</v>
          </cell>
          <cell r="E666">
            <v>3.19</v>
          </cell>
        </row>
        <row r="667">
          <cell r="B667" t="str">
            <v>090755</v>
          </cell>
          <cell r="C667" t="str">
            <v>TUBOS E PECAS, DIAM. 200 MM (C)</v>
          </cell>
          <cell r="D667" t="str">
            <v>M</v>
          </cell>
          <cell r="E667">
            <v>3.48</v>
          </cell>
        </row>
        <row r="668">
          <cell r="B668" t="str">
            <v>090756</v>
          </cell>
          <cell r="C668" t="str">
            <v>TUBOS E PECAS, DIAM. 250 MM (C)</v>
          </cell>
          <cell r="D668" t="str">
            <v>M</v>
          </cell>
          <cell r="E668">
            <v>3.93</v>
          </cell>
        </row>
        <row r="669">
          <cell r="B669" t="str">
            <v>090757</v>
          </cell>
          <cell r="C669" t="str">
            <v>TUBOS E PECAS, DIAM. 300 MM (C)</v>
          </cell>
          <cell r="D669" t="str">
            <v>M</v>
          </cell>
          <cell r="E669">
            <v>4.9800000000000004</v>
          </cell>
        </row>
        <row r="670">
          <cell r="B670" t="str">
            <v>090758</v>
          </cell>
          <cell r="C670" t="str">
            <v>TUBOS E PECAS, DIAM. 400 MM (C)</v>
          </cell>
          <cell r="D670" t="str">
            <v>M</v>
          </cell>
          <cell r="E670">
            <v>6.06</v>
          </cell>
        </row>
        <row r="671">
          <cell r="B671" t="str">
            <v>090759</v>
          </cell>
          <cell r="C671" t="str">
            <v>TUBOS E PECAS, DIAM. 500 MM (C)</v>
          </cell>
          <cell r="D671" t="str">
            <v>M</v>
          </cell>
          <cell r="E671">
            <v>7.3</v>
          </cell>
        </row>
        <row r="672">
          <cell r="B672" t="str">
            <v>090760</v>
          </cell>
          <cell r="C672" t="str">
            <v>TUBOS E PECAS, DIAM. 600 MM (C)</v>
          </cell>
          <cell r="D672" t="str">
            <v>M</v>
          </cell>
          <cell r="E672">
            <v>8.7899999999999991</v>
          </cell>
        </row>
        <row r="673">
          <cell r="B673" t="str">
            <v>090761</v>
          </cell>
          <cell r="C673" t="str">
            <v>TUBOS E PECAS, DIAM. 700 MM (C)</v>
          </cell>
          <cell r="D673" t="str">
            <v>M</v>
          </cell>
          <cell r="E673">
            <v>11.22</v>
          </cell>
        </row>
        <row r="674">
          <cell r="B674" t="str">
            <v>090762</v>
          </cell>
          <cell r="C674" t="str">
            <v>TUBOS E PECAS, DIAM. 800 MM (C)</v>
          </cell>
          <cell r="D674" t="str">
            <v>M</v>
          </cell>
          <cell r="E674">
            <v>14.08</v>
          </cell>
        </row>
        <row r="676">
          <cell r="B676" t="str">
            <v>090800</v>
          </cell>
          <cell r="C676" t="str">
            <v>MONTAGEM DE PECAS ESPECIAIS</v>
          </cell>
        </row>
        <row r="677">
          <cell r="B677" t="str">
            <v>090801</v>
          </cell>
          <cell r="C677" t="str">
            <v>PECAS ESPECIAIS</v>
          </cell>
          <cell r="D677" t="str">
            <v>KG</v>
          </cell>
          <cell r="E677">
            <v>1.51</v>
          </cell>
        </row>
        <row r="679">
          <cell r="B679" t="str">
            <v>090900</v>
          </cell>
          <cell r="C679" t="str">
            <v>ASSENTAMENTO SIMPLES DE TUBOS DE CONCRETO PARA AGUAS PLUVIAIS</v>
          </cell>
        </row>
        <row r="680">
          <cell r="B680" t="str">
            <v>090901</v>
          </cell>
          <cell r="C680" t="str">
            <v>TUBOS, DIAMETRO 300 MM (A)</v>
          </cell>
          <cell r="D680" t="str">
            <v>M</v>
          </cell>
          <cell r="E680">
            <v>3.93</v>
          </cell>
        </row>
        <row r="681">
          <cell r="B681" t="str">
            <v>090902</v>
          </cell>
          <cell r="C681" t="str">
            <v>TUBOS, DIAMETRO 400 MM (A)</v>
          </cell>
          <cell r="D681" t="str">
            <v>M</v>
          </cell>
          <cell r="E681">
            <v>4.8899999999999997</v>
          </cell>
        </row>
        <row r="682">
          <cell r="B682" t="str">
            <v>090903</v>
          </cell>
          <cell r="C682" t="str">
            <v>TUBOS, DIAMETRO 500 MM (A)</v>
          </cell>
          <cell r="D682" t="str">
            <v>M</v>
          </cell>
          <cell r="E682">
            <v>8.11</v>
          </cell>
        </row>
        <row r="683">
          <cell r="B683" t="str">
            <v>090904</v>
          </cell>
          <cell r="C683" t="str">
            <v>TUBOS, DIAMETRO 600 MM (A)</v>
          </cell>
          <cell r="D683" t="str">
            <v>M</v>
          </cell>
          <cell r="E683">
            <v>9.64</v>
          </cell>
        </row>
        <row r="684">
          <cell r="B684" t="str">
            <v>090905</v>
          </cell>
          <cell r="C684" t="str">
            <v>TUBOS, DIAMETRO 700 MM (A)</v>
          </cell>
          <cell r="D684" t="str">
            <v>M</v>
          </cell>
          <cell r="E684">
            <v>13.37</v>
          </cell>
        </row>
        <row r="685">
          <cell r="B685" t="str">
            <v>090906</v>
          </cell>
          <cell r="C685" t="str">
            <v>TUBOS, DIAMETRO 800 MM (A)</v>
          </cell>
          <cell r="D685" t="str">
            <v>M</v>
          </cell>
          <cell r="E685">
            <v>16.18</v>
          </cell>
        </row>
        <row r="686">
          <cell r="B686" t="str">
            <v>090907</v>
          </cell>
          <cell r="C686" t="str">
            <v>TUBOS, DIAMETRO 900 MM (A)</v>
          </cell>
          <cell r="D686" t="str">
            <v>M</v>
          </cell>
          <cell r="E686">
            <v>21.7</v>
          </cell>
        </row>
        <row r="687">
          <cell r="B687" t="str">
            <v>090908</v>
          </cell>
          <cell r="C687" t="str">
            <v>TUBOS, DIAMETRO 1000 MM (A)</v>
          </cell>
          <cell r="D687" t="str">
            <v>M</v>
          </cell>
          <cell r="E687">
            <v>25.98</v>
          </cell>
        </row>
        <row r="688">
          <cell r="B688" t="str">
            <v>090909</v>
          </cell>
          <cell r="C688" t="str">
            <v>TUBOS, DIAMETRO 1100 MM (A)</v>
          </cell>
          <cell r="D688" t="str">
            <v>M</v>
          </cell>
          <cell r="E688">
            <v>28.35</v>
          </cell>
        </row>
        <row r="689">
          <cell r="B689" t="str">
            <v>090910</v>
          </cell>
          <cell r="C689" t="str">
            <v>TUBOS, DIAMETRO 1200 MM (A)</v>
          </cell>
          <cell r="D689" t="str">
            <v>M</v>
          </cell>
          <cell r="E689">
            <v>38.880000000000003</v>
          </cell>
        </row>
        <row r="690">
          <cell r="B690" t="str">
            <v>090911</v>
          </cell>
          <cell r="C690" t="str">
            <v>TUBOS, DIAMETRO 1500 MM (A)</v>
          </cell>
          <cell r="D690" t="str">
            <v>M</v>
          </cell>
          <cell r="E690">
            <v>59.66</v>
          </cell>
        </row>
        <row r="691">
          <cell r="B691" t="str">
            <v>090912</v>
          </cell>
          <cell r="C691" t="str">
            <v>TUBOS, DIAMETRO 2000 MM (A)</v>
          </cell>
          <cell r="D691" t="str">
            <v>M</v>
          </cell>
          <cell r="E691">
            <v>102.83</v>
          </cell>
        </row>
        <row r="692">
          <cell r="B692" t="str">
            <v>090931</v>
          </cell>
          <cell r="C692" t="str">
            <v>TUBOS, DIAM. 300 MM (B)</v>
          </cell>
          <cell r="D692" t="str">
            <v>M</v>
          </cell>
          <cell r="E692">
            <v>3.2</v>
          </cell>
        </row>
        <row r="693">
          <cell r="B693" t="str">
            <v>090932</v>
          </cell>
          <cell r="C693" t="str">
            <v>TUBOS, DIAM. 400 MM (B)</v>
          </cell>
          <cell r="D693" t="str">
            <v>M</v>
          </cell>
          <cell r="E693">
            <v>4.0599999999999996</v>
          </cell>
        </row>
        <row r="694">
          <cell r="B694" t="str">
            <v>090933</v>
          </cell>
          <cell r="C694" t="str">
            <v>TUBOS, DIAM. 500 MM (B)</v>
          </cell>
          <cell r="D694" t="str">
            <v>M</v>
          </cell>
          <cell r="E694">
            <v>6.68</v>
          </cell>
        </row>
        <row r="695">
          <cell r="B695" t="str">
            <v>090934</v>
          </cell>
          <cell r="C695" t="str">
            <v>TUBOS, DIAM. 600 MM (B)</v>
          </cell>
          <cell r="D695" t="str">
            <v>M</v>
          </cell>
          <cell r="E695">
            <v>7.88</v>
          </cell>
        </row>
        <row r="696">
          <cell r="B696" t="str">
            <v>090935</v>
          </cell>
          <cell r="C696" t="str">
            <v>TUBOS, DIAM. 700 MM (B)</v>
          </cell>
          <cell r="D696" t="str">
            <v>M</v>
          </cell>
          <cell r="E696">
            <v>11.21</v>
          </cell>
        </row>
        <row r="697">
          <cell r="B697" t="str">
            <v>090936</v>
          </cell>
          <cell r="C697" t="str">
            <v>TUBOS, DIAM. 800 MM (B)</v>
          </cell>
          <cell r="D697" t="str">
            <v>M</v>
          </cell>
          <cell r="E697">
            <v>13.48</v>
          </cell>
        </row>
        <row r="698">
          <cell r="B698" t="str">
            <v>090937</v>
          </cell>
          <cell r="C698" t="str">
            <v>TUBOS, DIAM. 900 MM (B)</v>
          </cell>
          <cell r="D698" t="str">
            <v>M</v>
          </cell>
          <cell r="E698">
            <v>18.14</v>
          </cell>
        </row>
        <row r="699">
          <cell r="B699" t="str">
            <v>090938</v>
          </cell>
          <cell r="C699" t="str">
            <v>TUBOS, DIAM. 1000 MM (B)</v>
          </cell>
          <cell r="D699" t="str">
            <v>M</v>
          </cell>
          <cell r="E699">
            <v>21.67</v>
          </cell>
        </row>
        <row r="700">
          <cell r="B700" t="str">
            <v>090939</v>
          </cell>
          <cell r="C700" t="str">
            <v>TUBOS, DIAM. 1100 MM (B)</v>
          </cell>
          <cell r="D700" t="str">
            <v>M</v>
          </cell>
          <cell r="E700">
            <v>23.64</v>
          </cell>
        </row>
        <row r="701">
          <cell r="B701" t="str">
            <v>090940</v>
          </cell>
          <cell r="C701" t="str">
            <v>TUBOS, DIAM. 1200 MM (B)</v>
          </cell>
          <cell r="D701" t="str">
            <v>M</v>
          </cell>
          <cell r="E701">
            <v>32.39</v>
          </cell>
        </row>
        <row r="702">
          <cell r="B702" t="str">
            <v>090941</v>
          </cell>
          <cell r="C702" t="str">
            <v>TUBOS, DIAM. 1500 MM (B)</v>
          </cell>
          <cell r="D702" t="str">
            <v>M</v>
          </cell>
          <cell r="E702">
            <v>49.55</v>
          </cell>
        </row>
        <row r="703">
          <cell r="B703" t="str">
            <v>090942</v>
          </cell>
          <cell r="C703" t="str">
            <v>TUBOS, DIAM. 2000 MM (B)</v>
          </cell>
          <cell r="D703" t="str">
            <v>M</v>
          </cell>
          <cell r="E703">
            <v>86.39</v>
          </cell>
        </row>
        <row r="704">
          <cell r="B704" t="str">
            <v>090951</v>
          </cell>
          <cell r="C704" t="str">
            <v>TUBOS, DIAM. 300 MM (C)</v>
          </cell>
          <cell r="D704" t="str">
            <v>M</v>
          </cell>
          <cell r="E704">
            <v>2.14</v>
          </cell>
        </row>
        <row r="705">
          <cell r="B705" t="str">
            <v>090952</v>
          </cell>
          <cell r="C705" t="str">
            <v>TUBOS, DIAM. 400 MM (C)</v>
          </cell>
          <cell r="D705" t="str">
            <v>M</v>
          </cell>
          <cell r="E705">
            <v>2.79</v>
          </cell>
        </row>
        <row r="706">
          <cell r="B706" t="str">
            <v>090953</v>
          </cell>
          <cell r="C706" t="str">
            <v>TUBOS, DIAM. 500 MM (C)</v>
          </cell>
          <cell r="D706" t="str">
            <v>M</v>
          </cell>
          <cell r="E706">
            <v>4.54</v>
          </cell>
        </row>
        <row r="707">
          <cell r="B707" t="str">
            <v>090954</v>
          </cell>
          <cell r="C707" t="str">
            <v>TUBOS, DIAM. 600 MM (C)</v>
          </cell>
          <cell r="D707" t="str">
            <v>M</v>
          </cell>
          <cell r="E707">
            <v>5.37</v>
          </cell>
        </row>
        <row r="708">
          <cell r="B708" t="str">
            <v>090955</v>
          </cell>
          <cell r="C708" t="str">
            <v>TUBOS, DIAM. 700 MM (C)</v>
          </cell>
          <cell r="D708" t="str">
            <v>M</v>
          </cell>
          <cell r="E708">
            <v>7.92</v>
          </cell>
        </row>
        <row r="709">
          <cell r="B709" t="str">
            <v>090956</v>
          </cell>
          <cell r="C709" t="str">
            <v>TUBOS, DIAM. 800 MM (C)</v>
          </cell>
          <cell r="D709" t="str">
            <v>M</v>
          </cell>
          <cell r="E709">
            <v>9.4600000000000009</v>
          </cell>
        </row>
        <row r="710">
          <cell r="B710" t="str">
            <v>090957</v>
          </cell>
          <cell r="C710" t="str">
            <v>TUBOS, DIAM. 900 MM (C)</v>
          </cell>
          <cell r="D710" t="str">
            <v>M</v>
          </cell>
          <cell r="E710">
            <v>12.79</v>
          </cell>
        </row>
        <row r="711">
          <cell r="B711" t="str">
            <v>090958</v>
          </cell>
          <cell r="C711" t="str">
            <v>TUBOS, DIAM.1000 MM (C)</v>
          </cell>
          <cell r="D711" t="str">
            <v>M</v>
          </cell>
          <cell r="E711">
            <v>15.22</v>
          </cell>
        </row>
        <row r="712">
          <cell r="B712" t="str">
            <v>090959</v>
          </cell>
          <cell r="C712" t="str">
            <v>TUBOS, DIAM. 1100 MM (C)</v>
          </cell>
          <cell r="D712" t="str">
            <v>M</v>
          </cell>
          <cell r="E712">
            <v>16.54</v>
          </cell>
        </row>
        <row r="713">
          <cell r="B713" t="str">
            <v>090960</v>
          </cell>
          <cell r="C713" t="str">
            <v>TUBOS, DIAM. 1200 MM (C)</v>
          </cell>
          <cell r="D713" t="str">
            <v>M</v>
          </cell>
          <cell r="E713">
            <v>22.75</v>
          </cell>
        </row>
        <row r="714">
          <cell r="B714" t="str">
            <v>090961</v>
          </cell>
          <cell r="C714" t="str">
            <v>TUBOS, DIAM. 1500 MM (C)</v>
          </cell>
          <cell r="D714" t="str">
            <v>M</v>
          </cell>
          <cell r="E714">
            <v>34.39</v>
          </cell>
        </row>
        <row r="715">
          <cell r="B715" t="str">
            <v>090962</v>
          </cell>
          <cell r="C715" t="str">
            <v>TUBOS, DIAM. 2000 MM (C)</v>
          </cell>
          <cell r="D715" t="str">
            <v>M</v>
          </cell>
          <cell r="E715">
            <v>61.67</v>
          </cell>
        </row>
        <row r="717">
          <cell r="B717" t="str">
            <v>091000</v>
          </cell>
          <cell r="C717" t="str">
            <v>ASSENTAMENTO SIMPLES DE TUBOS DE CONCRETO PARA ESGOTOS SANITARIOS</v>
          </cell>
        </row>
        <row r="718">
          <cell r="B718" t="str">
            <v>091001</v>
          </cell>
          <cell r="C718" t="str">
            <v>TUBOS, DIAMETRO   400 MM (A)</v>
          </cell>
          <cell r="D718" t="str">
            <v>M</v>
          </cell>
          <cell r="E718">
            <v>7.63</v>
          </cell>
        </row>
        <row r="719">
          <cell r="B719" t="str">
            <v>091002</v>
          </cell>
          <cell r="C719" t="str">
            <v>TUBOS, DIAMETRO   500 MM (A)</v>
          </cell>
          <cell r="D719" t="str">
            <v>M</v>
          </cell>
          <cell r="E719">
            <v>11.22</v>
          </cell>
        </row>
        <row r="720">
          <cell r="B720" t="str">
            <v>091003</v>
          </cell>
          <cell r="C720" t="str">
            <v>TUBOS, DIAMETRO   600 MM (A)</v>
          </cell>
          <cell r="D720" t="str">
            <v>M</v>
          </cell>
          <cell r="E720">
            <v>13.39</v>
          </cell>
        </row>
        <row r="721">
          <cell r="B721" t="str">
            <v>091004</v>
          </cell>
          <cell r="C721" t="str">
            <v>TUBOS, DIAMETRO   700 MM (A)</v>
          </cell>
          <cell r="D721" t="str">
            <v>M</v>
          </cell>
          <cell r="E721">
            <v>15.78</v>
          </cell>
        </row>
        <row r="722">
          <cell r="B722" t="str">
            <v>091005</v>
          </cell>
          <cell r="C722" t="str">
            <v>TUBOS, DIAMETRO   800 MM (A)</v>
          </cell>
          <cell r="D722" t="str">
            <v>M</v>
          </cell>
          <cell r="E722">
            <v>19.64</v>
          </cell>
        </row>
        <row r="723">
          <cell r="B723" t="str">
            <v>091006</v>
          </cell>
          <cell r="C723" t="str">
            <v>TUBOS, DIAMETRO   900 MM (A)</v>
          </cell>
          <cell r="D723" t="str">
            <v>M</v>
          </cell>
          <cell r="E723">
            <v>24.93</v>
          </cell>
        </row>
        <row r="724">
          <cell r="B724" t="str">
            <v>091007</v>
          </cell>
          <cell r="C724" t="str">
            <v>TUBOS, DIAMETRO 1.000 MM (A)</v>
          </cell>
          <cell r="D724" t="str">
            <v>M</v>
          </cell>
          <cell r="E724">
            <v>30.93</v>
          </cell>
        </row>
        <row r="725">
          <cell r="B725" t="str">
            <v>091008</v>
          </cell>
          <cell r="C725" t="str">
            <v>TUBOS, DIAMETRO 1.100 MM (A)</v>
          </cell>
          <cell r="D725" t="str">
            <v>M</v>
          </cell>
          <cell r="E725">
            <v>41.25</v>
          </cell>
        </row>
        <row r="726">
          <cell r="B726" t="str">
            <v>091009</v>
          </cell>
          <cell r="C726" t="str">
            <v>TUBOS, DIAMETRO 1.200 MM (A)</v>
          </cell>
          <cell r="D726" t="str">
            <v>M</v>
          </cell>
          <cell r="E726">
            <v>58.94</v>
          </cell>
        </row>
        <row r="727">
          <cell r="B727" t="str">
            <v>091010</v>
          </cell>
          <cell r="C727" t="str">
            <v>TUBOS, DIAMETRO 1.500 MM (A)</v>
          </cell>
          <cell r="D727" t="str">
            <v>M</v>
          </cell>
          <cell r="E727">
            <v>89.96</v>
          </cell>
        </row>
        <row r="728">
          <cell r="B728" t="str">
            <v>091011</v>
          </cell>
          <cell r="C728" t="str">
            <v>TUBOS, DIAMETRO 2.000 MM (A)</v>
          </cell>
          <cell r="D728" t="str">
            <v>M</v>
          </cell>
          <cell r="E728">
            <v>132.62</v>
          </cell>
        </row>
        <row r="729">
          <cell r="B729" t="str">
            <v>091031</v>
          </cell>
          <cell r="C729" t="str">
            <v>TUBOS, DIAM. 400 MM (B)</v>
          </cell>
          <cell r="D729" t="str">
            <v>M</v>
          </cell>
          <cell r="E729">
            <v>6.1</v>
          </cell>
        </row>
        <row r="730">
          <cell r="B730" t="str">
            <v>091032</v>
          </cell>
          <cell r="C730" t="str">
            <v>TUBOS, DIAM. 500 MM (B)</v>
          </cell>
          <cell r="D730" t="str">
            <v>M</v>
          </cell>
          <cell r="E730">
            <v>8.9600000000000009</v>
          </cell>
        </row>
        <row r="731">
          <cell r="B731" t="str">
            <v>091033</v>
          </cell>
          <cell r="C731" t="str">
            <v>TUBOS, DIAM. 600 MM (B)</v>
          </cell>
          <cell r="D731" t="str">
            <v>M</v>
          </cell>
          <cell r="E731">
            <v>10.69</v>
          </cell>
        </row>
        <row r="732">
          <cell r="B732" t="str">
            <v>091034</v>
          </cell>
          <cell r="C732" t="str">
            <v>TUBOS, DIAM. 700 MM (B)</v>
          </cell>
          <cell r="D732" t="str">
            <v>M</v>
          </cell>
          <cell r="E732">
            <v>12.63</v>
          </cell>
        </row>
        <row r="733">
          <cell r="B733" t="str">
            <v>091035</v>
          </cell>
          <cell r="C733" t="str">
            <v>TUBOS, DIAM. 800 MM (B)</v>
          </cell>
          <cell r="D733" t="str">
            <v>M</v>
          </cell>
          <cell r="E733">
            <v>15.68</v>
          </cell>
        </row>
        <row r="734">
          <cell r="B734" t="str">
            <v>091036</v>
          </cell>
          <cell r="C734" t="str">
            <v>TUBOS, DIAM. 900 MM (B)</v>
          </cell>
          <cell r="D734" t="str">
            <v>M</v>
          </cell>
          <cell r="E734">
            <v>19.93</v>
          </cell>
        </row>
        <row r="735">
          <cell r="B735" t="str">
            <v>091037</v>
          </cell>
          <cell r="C735" t="str">
            <v>TUBOS, DIAM. 1000 MM (B)</v>
          </cell>
          <cell r="D735" t="str">
            <v>M</v>
          </cell>
          <cell r="E735">
            <v>24.73</v>
          </cell>
        </row>
        <row r="736">
          <cell r="B736" t="str">
            <v>091038</v>
          </cell>
          <cell r="C736" t="str">
            <v>TUBOS, DIAM. 1100 MM (B)</v>
          </cell>
          <cell r="D736" t="str">
            <v>M</v>
          </cell>
          <cell r="E736">
            <v>32.979999999999997</v>
          </cell>
        </row>
        <row r="737">
          <cell r="B737" t="str">
            <v>091039</v>
          </cell>
          <cell r="C737" t="str">
            <v>TUBOS, DIAM. 1200 MM (B)</v>
          </cell>
          <cell r="D737" t="str">
            <v>M</v>
          </cell>
          <cell r="E737">
            <v>47.13</v>
          </cell>
        </row>
        <row r="738">
          <cell r="B738" t="str">
            <v>091040</v>
          </cell>
          <cell r="C738" t="str">
            <v>TUBOS, DIAM. 1500 MM (B)</v>
          </cell>
          <cell r="D738" t="str">
            <v>M</v>
          </cell>
          <cell r="E738">
            <v>71.95</v>
          </cell>
        </row>
        <row r="739">
          <cell r="B739" t="str">
            <v>091041</v>
          </cell>
          <cell r="C739" t="str">
            <v>TUBOS, DIAM. 2000 MM (B)</v>
          </cell>
          <cell r="D739" t="str">
            <v>M</v>
          </cell>
          <cell r="E739">
            <v>106.06</v>
          </cell>
        </row>
        <row r="740">
          <cell r="B740" t="str">
            <v>091051</v>
          </cell>
          <cell r="C740" t="str">
            <v>TUBOS, DIAM. 400 MM (C)</v>
          </cell>
          <cell r="D740" t="str">
            <v>M</v>
          </cell>
          <cell r="E740">
            <v>3.8</v>
          </cell>
        </row>
        <row r="741">
          <cell r="B741" t="str">
            <v>091052</v>
          </cell>
          <cell r="C741" t="str">
            <v>TUBOS, DIAM. 500 MM (C)</v>
          </cell>
          <cell r="D741" t="str">
            <v>M</v>
          </cell>
          <cell r="E741">
            <v>5.59</v>
          </cell>
        </row>
        <row r="742">
          <cell r="B742" t="str">
            <v>091053</v>
          </cell>
          <cell r="C742" t="str">
            <v>TUBOS, DIAM. 600 MM (C)</v>
          </cell>
          <cell r="D742" t="str">
            <v>M</v>
          </cell>
          <cell r="E742">
            <v>6.68</v>
          </cell>
        </row>
        <row r="743">
          <cell r="B743" t="str">
            <v>091054</v>
          </cell>
          <cell r="C743" t="str">
            <v>TUBOS, DIAM. 700 MM (C)</v>
          </cell>
          <cell r="D743" t="str">
            <v>M</v>
          </cell>
          <cell r="E743">
            <v>7.88</v>
          </cell>
        </row>
        <row r="744">
          <cell r="B744" t="str">
            <v>091055</v>
          </cell>
          <cell r="C744" t="str">
            <v>TUBOS, DIAM. 800 MM (C)</v>
          </cell>
          <cell r="D744" t="str">
            <v>M</v>
          </cell>
          <cell r="E744">
            <v>9.81</v>
          </cell>
        </row>
        <row r="745">
          <cell r="B745" t="str">
            <v>091056</v>
          </cell>
          <cell r="C745" t="str">
            <v>TUBOS, DIAM. 900 MM (C)</v>
          </cell>
          <cell r="D745" t="str">
            <v>M</v>
          </cell>
          <cell r="E745">
            <v>12.44</v>
          </cell>
        </row>
        <row r="746">
          <cell r="B746" t="str">
            <v>091057</v>
          </cell>
          <cell r="C746" t="str">
            <v>TUBOS, DIAM. 1000 MM (C)</v>
          </cell>
          <cell r="D746" t="str">
            <v>M</v>
          </cell>
          <cell r="E746">
            <v>15.45</v>
          </cell>
        </row>
        <row r="747">
          <cell r="B747" t="str">
            <v>091058</v>
          </cell>
          <cell r="C747" t="str">
            <v>TUBOS, DIAM. 1100 MM (C)</v>
          </cell>
          <cell r="D747" t="str">
            <v>M</v>
          </cell>
          <cell r="E747">
            <v>20.61</v>
          </cell>
        </row>
        <row r="748">
          <cell r="B748" t="str">
            <v>091059</v>
          </cell>
          <cell r="C748" t="str">
            <v>TUBOS, DIAM. 1200 MM (C)</v>
          </cell>
          <cell r="D748" t="str">
            <v>M</v>
          </cell>
          <cell r="E748">
            <v>29.45</v>
          </cell>
        </row>
        <row r="749">
          <cell r="B749" t="str">
            <v>091060</v>
          </cell>
          <cell r="C749" t="str">
            <v>TUBOS, DIAM. 1500 MM (C)</v>
          </cell>
          <cell r="D749" t="str">
            <v>M</v>
          </cell>
          <cell r="E749">
            <v>44.98</v>
          </cell>
        </row>
        <row r="750">
          <cell r="B750" t="str">
            <v>091061</v>
          </cell>
          <cell r="C750" t="str">
            <v>TUBOS, DIAM. 2000 MM (C)</v>
          </cell>
          <cell r="D750" t="str">
            <v>M</v>
          </cell>
          <cell r="E750">
            <v>66.3</v>
          </cell>
        </row>
        <row r="752">
          <cell r="B752" t="str">
            <v>091100</v>
          </cell>
          <cell r="C752" t="str">
            <v>ASSENTAMENTO DE TUBOS E PECAS DE ACO ( INCLUINDO SOLDAGEM DAS JUNTAS )</v>
          </cell>
        </row>
        <row r="753">
          <cell r="B753" t="str">
            <v>091101</v>
          </cell>
          <cell r="C753" t="str">
            <v>TUBOS E PECAS,DIAMETRO 28 POL (A)</v>
          </cell>
          <cell r="D753" t="str">
            <v>M</v>
          </cell>
          <cell r="E753">
            <v>120.07</v>
          </cell>
        </row>
        <row r="754">
          <cell r="B754" t="str">
            <v>091102</v>
          </cell>
          <cell r="C754" t="str">
            <v>TUBOS E PECAS,DIAMETRO 30 POL (A)</v>
          </cell>
          <cell r="D754" t="str">
            <v>M</v>
          </cell>
          <cell r="E754">
            <v>124.28</v>
          </cell>
        </row>
        <row r="755">
          <cell r="B755" t="str">
            <v>091103</v>
          </cell>
          <cell r="C755" t="str">
            <v>TUBOS E PECAS,DIAMETRO 32 POL (A)</v>
          </cell>
          <cell r="D755" t="str">
            <v>M</v>
          </cell>
          <cell r="E755">
            <v>128.55000000000001</v>
          </cell>
        </row>
        <row r="756">
          <cell r="B756" t="str">
            <v>091104</v>
          </cell>
          <cell r="C756" t="str">
            <v>TUBOS E PECAS DIAMETRO 36 POL (A)</v>
          </cell>
          <cell r="D756" t="str">
            <v>M</v>
          </cell>
          <cell r="E756">
            <v>137.37</v>
          </cell>
        </row>
        <row r="757">
          <cell r="B757" t="str">
            <v>091105</v>
          </cell>
          <cell r="C757" t="str">
            <v>TUBOS E PECAS,DIAMETRO 40 POL (A)</v>
          </cell>
          <cell r="D757" t="str">
            <v>M</v>
          </cell>
          <cell r="E757">
            <v>146.55000000000001</v>
          </cell>
        </row>
        <row r="758">
          <cell r="B758" t="str">
            <v>091106</v>
          </cell>
          <cell r="C758" t="str">
            <v>TUBOS E PECAS,DIAMETRO 42 POL (A)</v>
          </cell>
          <cell r="D758" t="str">
            <v>M</v>
          </cell>
          <cell r="E758">
            <v>160.31</v>
          </cell>
        </row>
        <row r="759">
          <cell r="B759" t="str">
            <v>091107</v>
          </cell>
          <cell r="C759" t="str">
            <v>TUBOS E PECAS,DIAMETRO 48 POL (A)</v>
          </cell>
          <cell r="D759" t="str">
            <v>M</v>
          </cell>
          <cell r="E759">
            <v>177.56</v>
          </cell>
        </row>
        <row r="760">
          <cell r="B760" t="str">
            <v>091108</v>
          </cell>
          <cell r="C760" t="str">
            <v>TUBOS E PECAS,DIAMETRO 60 POL (A)</v>
          </cell>
          <cell r="D760" t="str">
            <v>M</v>
          </cell>
          <cell r="E760">
            <v>235.15</v>
          </cell>
        </row>
        <row r="761">
          <cell r="B761" t="str">
            <v>091109</v>
          </cell>
          <cell r="C761" t="str">
            <v>TUBOS E PECAS,DIAMETRO 72 POL (A)</v>
          </cell>
          <cell r="D761" t="str">
            <v>M</v>
          </cell>
          <cell r="E761">
            <v>287.63</v>
          </cell>
        </row>
        <row r="762">
          <cell r="B762" t="str">
            <v>091110</v>
          </cell>
          <cell r="C762" t="str">
            <v>TUBOS E PACAS,DIAMETRO 84 POL (A)</v>
          </cell>
          <cell r="D762" t="str">
            <v>M</v>
          </cell>
          <cell r="E762">
            <v>383.14</v>
          </cell>
        </row>
        <row r="763">
          <cell r="B763" t="str">
            <v>091111</v>
          </cell>
          <cell r="C763" t="str">
            <v>TUBOS E PECAS,DIAMETRO 100 POL (A)</v>
          </cell>
          <cell r="D763" t="str">
            <v>M</v>
          </cell>
          <cell r="E763">
            <v>584.79999999999995</v>
          </cell>
        </row>
        <row r="764">
          <cell r="B764" t="str">
            <v>091131</v>
          </cell>
          <cell r="C764" t="str">
            <v>TUBOS E PECAS, DIAM. 28 POL (B)</v>
          </cell>
          <cell r="D764" t="str">
            <v>M</v>
          </cell>
          <cell r="E764">
            <v>97.36</v>
          </cell>
        </row>
        <row r="765">
          <cell r="B765" t="str">
            <v>091132</v>
          </cell>
          <cell r="C765" t="str">
            <v>TUBOS E PECAS, DIAM. 30 POL (B)</v>
          </cell>
          <cell r="D765" t="str">
            <v>M</v>
          </cell>
          <cell r="E765">
            <v>100.86</v>
          </cell>
        </row>
        <row r="766">
          <cell r="B766" t="str">
            <v>091133</v>
          </cell>
          <cell r="C766" t="str">
            <v>TUBOS E PECAS, DIAM. 32 POL (B)</v>
          </cell>
          <cell r="D766" t="str">
            <v>M</v>
          </cell>
          <cell r="E766">
            <v>104.36</v>
          </cell>
        </row>
        <row r="767">
          <cell r="B767" t="str">
            <v>091134</v>
          </cell>
          <cell r="C767" t="str">
            <v>TUBOS E PECAS, DIAM. 36 POL (B)</v>
          </cell>
          <cell r="D767" t="str">
            <v>M</v>
          </cell>
          <cell r="E767">
            <v>111.6</v>
          </cell>
        </row>
        <row r="768">
          <cell r="B768" t="str">
            <v>091135</v>
          </cell>
          <cell r="C768" t="str">
            <v>TUBOS E PECAS, DIAM. 40 POL (B)</v>
          </cell>
          <cell r="D768" t="str">
            <v>M</v>
          </cell>
          <cell r="E768">
            <v>119.15</v>
          </cell>
        </row>
        <row r="769">
          <cell r="B769" t="str">
            <v>091136</v>
          </cell>
          <cell r="C769" t="str">
            <v>TUBOS E PECAS, DIAM. 42 POL (B)</v>
          </cell>
          <cell r="D769" t="str">
            <v>M</v>
          </cell>
          <cell r="E769">
            <v>131.22999999999999</v>
          </cell>
        </row>
        <row r="770">
          <cell r="B770" t="str">
            <v>091137</v>
          </cell>
          <cell r="C770" t="str">
            <v>TUBOS E PECAS, DIAM. 48 POL (B)</v>
          </cell>
          <cell r="D770" t="str">
            <v>M</v>
          </cell>
          <cell r="E770">
            <v>145.47999999999999</v>
          </cell>
        </row>
        <row r="771">
          <cell r="B771" t="str">
            <v>091138</v>
          </cell>
          <cell r="C771" t="str">
            <v>TUBOS E PECAS, DIAM. 60 POL (B)</v>
          </cell>
          <cell r="D771" t="str">
            <v>M</v>
          </cell>
          <cell r="E771">
            <v>192.38</v>
          </cell>
        </row>
        <row r="772">
          <cell r="B772" t="str">
            <v>091139</v>
          </cell>
          <cell r="C772" t="str">
            <v>TUBOS E PECAS, DIAM. 72 POL (B)</v>
          </cell>
          <cell r="D772" t="str">
            <v>M</v>
          </cell>
          <cell r="E772">
            <v>235.25</v>
          </cell>
        </row>
        <row r="773">
          <cell r="B773" t="str">
            <v>091140</v>
          </cell>
          <cell r="C773" t="str">
            <v>TUBOS E PECAS, DIAM. 84 POL (B)</v>
          </cell>
          <cell r="D773" t="str">
            <v>M</v>
          </cell>
          <cell r="E773">
            <v>313.61</v>
          </cell>
        </row>
        <row r="774">
          <cell r="B774" t="str">
            <v>091141</v>
          </cell>
          <cell r="C774" t="str">
            <v>TUBOS E PECAS, DIAM. 100 POL (B)</v>
          </cell>
          <cell r="D774" t="str">
            <v>M</v>
          </cell>
          <cell r="E774">
            <v>477.49</v>
          </cell>
        </row>
        <row r="775">
          <cell r="B775" t="str">
            <v>091151</v>
          </cell>
          <cell r="C775" t="str">
            <v>TUBOS E PECAS, DIAM. 28 POL (C)</v>
          </cell>
          <cell r="D775" t="str">
            <v>M</v>
          </cell>
          <cell r="E775">
            <v>63.41</v>
          </cell>
        </row>
        <row r="776">
          <cell r="B776" t="str">
            <v>091152</v>
          </cell>
          <cell r="C776" t="str">
            <v>TUBOS E PECAS, DIAM. 30 POL (C)</v>
          </cell>
          <cell r="D776" t="str">
            <v>M</v>
          </cell>
          <cell r="E776">
            <v>65.760000000000005</v>
          </cell>
        </row>
        <row r="777">
          <cell r="B777" t="str">
            <v>091153</v>
          </cell>
          <cell r="C777" t="str">
            <v>TUBOS E PECAS, DIAM. 32 POL (C)</v>
          </cell>
          <cell r="D777" t="str">
            <v>M</v>
          </cell>
          <cell r="E777">
            <v>68.13</v>
          </cell>
        </row>
        <row r="778">
          <cell r="B778" t="str">
            <v>091154</v>
          </cell>
          <cell r="C778" t="str">
            <v>TUBOS E PECAS, DIAM. 36 POL (C)</v>
          </cell>
          <cell r="D778" t="str">
            <v>M</v>
          </cell>
          <cell r="E778">
            <v>73.040000000000006</v>
          </cell>
        </row>
        <row r="779">
          <cell r="B779" t="str">
            <v>091155</v>
          </cell>
          <cell r="C779" t="str">
            <v>TUBOS E PECAS, DIAM. 40 POL (C)</v>
          </cell>
          <cell r="D779" t="str">
            <v>M</v>
          </cell>
          <cell r="E779">
            <v>78.11</v>
          </cell>
        </row>
        <row r="780">
          <cell r="B780" t="str">
            <v>091156</v>
          </cell>
          <cell r="C780" t="str">
            <v>TUBOS E PECAS, DIAM. 42 POL (C)</v>
          </cell>
          <cell r="D780" t="str">
            <v>M</v>
          </cell>
          <cell r="E780">
            <v>87.34</v>
          </cell>
        </row>
        <row r="781">
          <cell r="B781" t="str">
            <v>091157</v>
          </cell>
          <cell r="C781" t="str">
            <v>TUBOS E PECAS, DIAM. 48 POL (C)</v>
          </cell>
          <cell r="D781" t="str">
            <v>M</v>
          </cell>
          <cell r="E781">
            <v>97.02</v>
          </cell>
        </row>
        <row r="782">
          <cell r="B782" t="str">
            <v>091158</v>
          </cell>
          <cell r="C782" t="str">
            <v>TUBOS E PECAS, DIAM. 60 POL (C)</v>
          </cell>
          <cell r="D782" t="str">
            <v>M</v>
          </cell>
          <cell r="E782">
            <v>127.86</v>
          </cell>
        </row>
        <row r="783">
          <cell r="B783" t="str">
            <v>091159</v>
          </cell>
          <cell r="C783" t="str">
            <v>TUBOS E PECAS, DIAM. 72 POL (C)</v>
          </cell>
          <cell r="D783" t="str">
            <v>M</v>
          </cell>
          <cell r="E783">
            <v>156.18</v>
          </cell>
        </row>
        <row r="784">
          <cell r="B784" t="str">
            <v>091160</v>
          </cell>
          <cell r="C784" t="str">
            <v>TUBOS E PECAS, DIAM. 84 POL (C)</v>
          </cell>
          <cell r="D784" t="str">
            <v>M</v>
          </cell>
          <cell r="E784">
            <v>208.22</v>
          </cell>
        </row>
        <row r="785">
          <cell r="B785" t="str">
            <v>091161</v>
          </cell>
          <cell r="C785" t="str">
            <v>TUBOS E PECAS, DIAM. 100 POL (C)</v>
          </cell>
          <cell r="D785" t="str">
            <v>M</v>
          </cell>
          <cell r="E785">
            <v>316.73</v>
          </cell>
        </row>
        <row r="787">
          <cell r="B787" t="str">
            <v>091300</v>
          </cell>
          <cell r="C787" t="str">
            <v>ANEIS DE MASTIQUE BETUMINOSO - TUBULACOES DE ACO</v>
          </cell>
        </row>
        <row r="788">
          <cell r="B788" t="str">
            <v>091301</v>
          </cell>
          <cell r="C788" t="str">
            <v>ANEL DE MASTIQUE BETUMINOSO,DIAMETRO 28 POL</v>
          </cell>
          <cell r="D788" t="str">
            <v>UN</v>
          </cell>
          <cell r="E788">
            <v>38.450000000000003</v>
          </cell>
        </row>
        <row r="789">
          <cell r="B789" t="str">
            <v>091302</v>
          </cell>
          <cell r="C789" t="str">
            <v>ANEL DE MASTIQUE BETUMINOSO,DIAMETRO 30 POL</v>
          </cell>
          <cell r="D789" t="str">
            <v>UN</v>
          </cell>
          <cell r="E789">
            <v>41.26</v>
          </cell>
        </row>
        <row r="790">
          <cell r="B790" t="str">
            <v>091303</v>
          </cell>
          <cell r="C790" t="str">
            <v>ANEL DE MASTIQUE BETUMINOSO,DIAMETRO 32 POL</v>
          </cell>
          <cell r="D790" t="str">
            <v>UN</v>
          </cell>
          <cell r="E790">
            <v>44.07</v>
          </cell>
        </row>
        <row r="791">
          <cell r="B791" t="str">
            <v>091304</v>
          </cell>
          <cell r="C791" t="str">
            <v>ANEL DE MASTIQUE BETUMINOSO,DIAMETRO 36 POL</v>
          </cell>
          <cell r="D791" t="str">
            <v>UN</v>
          </cell>
          <cell r="E791">
            <v>49.39</v>
          </cell>
        </row>
        <row r="792">
          <cell r="B792" t="str">
            <v>091305</v>
          </cell>
          <cell r="C792" t="str">
            <v>ANEL DE MASTIQUE BETUMINOSO,DIAMETRO 40 POL</v>
          </cell>
          <cell r="D792" t="str">
            <v>UN</v>
          </cell>
          <cell r="E792">
            <v>54.76</v>
          </cell>
        </row>
        <row r="793">
          <cell r="B793" t="str">
            <v>091306</v>
          </cell>
          <cell r="C793" t="str">
            <v>ANEL DE MASTIQUE BETUMINOSO,DIAMETRO 42 POL</v>
          </cell>
          <cell r="D793" t="str">
            <v>UN</v>
          </cell>
          <cell r="E793">
            <v>57.58</v>
          </cell>
        </row>
        <row r="794">
          <cell r="B794" t="str">
            <v>091307</v>
          </cell>
          <cell r="C794" t="str">
            <v>ANEL DE MASTIQUE BETUMINOSO,DIAMETRO 48 POL</v>
          </cell>
          <cell r="D794" t="str">
            <v>UN</v>
          </cell>
          <cell r="E794">
            <v>65.75</v>
          </cell>
        </row>
        <row r="795">
          <cell r="B795" t="str">
            <v>091308</v>
          </cell>
          <cell r="C795" t="str">
            <v>ANEL DE MASTIQUE BETUMINOSO,DIAMETRO 60 POL</v>
          </cell>
          <cell r="D795" t="str">
            <v>UN</v>
          </cell>
          <cell r="E795">
            <v>82.14</v>
          </cell>
        </row>
        <row r="796">
          <cell r="B796" t="str">
            <v>091309</v>
          </cell>
          <cell r="C796" t="str">
            <v>ANEL DE MASTIQUE BETUMINOSO,DIAMETRO 72 POL</v>
          </cell>
          <cell r="D796" t="str">
            <v>UN</v>
          </cell>
          <cell r="E796">
            <v>98.65</v>
          </cell>
        </row>
        <row r="797">
          <cell r="B797" t="str">
            <v>091310</v>
          </cell>
          <cell r="C797" t="str">
            <v>ANEL DE MASTIQUE BETUMINOSO,DIAMETRO 84 POL</v>
          </cell>
          <cell r="D797" t="str">
            <v>UN</v>
          </cell>
          <cell r="E797">
            <v>115.21</v>
          </cell>
        </row>
        <row r="798">
          <cell r="B798" t="str">
            <v>091311</v>
          </cell>
          <cell r="C798" t="str">
            <v>ANEL DE MASTIQUE BETUMINOSO,DIAMETRO 100 POL</v>
          </cell>
          <cell r="D798" t="str">
            <v>UN</v>
          </cell>
          <cell r="E798">
            <v>137.16999999999999</v>
          </cell>
        </row>
        <row r="800">
          <cell r="B800" t="str">
            <v>091400</v>
          </cell>
          <cell r="C800" t="str">
            <v>FABRICACAO DE CURVAS, A PARTIR DE TUBOS DE ACO, 3 A 22,5 GR</v>
          </cell>
        </row>
        <row r="801">
          <cell r="B801" t="str">
            <v>091401</v>
          </cell>
          <cell r="C801" t="str">
            <v>CURVA DE ACO DIAMETRO 28 POL</v>
          </cell>
          <cell r="D801" t="str">
            <v>UN</v>
          </cell>
          <cell r="E801">
            <v>1082.4000000000001</v>
          </cell>
        </row>
        <row r="802">
          <cell r="B802" t="str">
            <v>091402</v>
          </cell>
          <cell r="C802" t="str">
            <v>CURVA DE ACO DIAMETRO 30 POL</v>
          </cell>
          <cell r="D802" t="str">
            <v>UN</v>
          </cell>
          <cell r="E802">
            <v>1171.6600000000001</v>
          </cell>
        </row>
        <row r="803">
          <cell r="B803" t="str">
            <v>091403</v>
          </cell>
          <cell r="C803" t="str">
            <v>CURVA DE ACO DIAMETRO 32 POL</v>
          </cell>
          <cell r="D803" t="str">
            <v>UN</v>
          </cell>
          <cell r="E803">
            <v>1244.99</v>
          </cell>
        </row>
        <row r="804">
          <cell r="B804" t="str">
            <v>091404</v>
          </cell>
          <cell r="C804" t="str">
            <v>CURVA DE ACO DIAMETRO 36 POL</v>
          </cell>
          <cell r="D804" t="str">
            <v>UN</v>
          </cell>
          <cell r="E804">
            <v>1407.47</v>
          </cell>
        </row>
        <row r="805">
          <cell r="B805" t="str">
            <v>091405</v>
          </cell>
          <cell r="C805" t="str">
            <v>CURVA DE ACO DIAMETRO 40 POL</v>
          </cell>
          <cell r="D805" t="str">
            <v>UN</v>
          </cell>
          <cell r="E805">
            <v>1634.57</v>
          </cell>
        </row>
        <row r="806">
          <cell r="B806" t="str">
            <v>091406</v>
          </cell>
          <cell r="C806" t="str">
            <v>CURVA DE ACO DIAMETRO 42 POL.</v>
          </cell>
          <cell r="D806" t="str">
            <v>UN</v>
          </cell>
          <cell r="E806">
            <v>1984.14</v>
          </cell>
        </row>
        <row r="807">
          <cell r="B807" t="str">
            <v>091407</v>
          </cell>
          <cell r="C807" t="str">
            <v>CURVA DE ACO DIAMETRO 48 POL.</v>
          </cell>
          <cell r="D807" t="str">
            <v>UN</v>
          </cell>
          <cell r="E807">
            <v>2779.3</v>
          </cell>
        </row>
        <row r="808">
          <cell r="B808" t="str">
            <v>091408</v>
          </cell>
          <cell r="C808" t="str">
            <v>CURVA DE ACO DIAMETRO 60 POL.</v>
          </cell>
          <cell r="D808" t="str">
            <v>UN</v>
          </cell>
          <cell r="E808">
            <v>3611.41</v>
          </cell>
        </row>
        <row r="809">
          <cell r="B809" t="str">
            <v>091409</v>
          </cell>
          <cell r="C809" t="str">
            <v>CURVA DE ACO DIAMETRO 72 POL.</v>
          </cell>
          <cell r="D809" t="str">
            <v>UN</v>
          </cell>
          <cell r="E809">
            <v>4502.1099999999997</v>
          </cell>
        </row>
        <row r="810">
          <cell r="B810" t="str">
            <v>091410</v>
          </cell>
          <cell r="C810" t="str">
            <v>CURVA DE ACO DIAMETRO 84 POL.</v>
          </cell>
          <cell r="D810" t="str">
            <v>UN</v>
          </cell>
          <cell r="E810">
            <v>5997.63</v>
          </cell>
        </row>
        <row r="811">
          <cell r="B811" t="str">
            <v>091411</v>
          </cell>
          <cell r="C811" t="str">
            <v>CURVA DE ACO DIAMETRO 100 POL.</v>
          </cell>
          <cell r="D811" t="str">
            <v>UN</v>
          </cell>
          <cell r="E811">
            <v>8102.33</v>
          </cell>
        </row>
        <row r="813">
          <cell r="B813" t="str">
            <v>091500</v>
          </cell>
          <cell r="C813" t="str">
            <v>FABRICACAO  DE  CURVAS, A PARTIR  DE TUBO DE ACO, 22,51 A 45 GRAUS</v>
          </cell>
        </row>
        <row r="814">
          <cell r="B814" t="str">
            <v>091501</v>
          </cell>
          <cell r="C814" t="str">
            <v>CURVA DE ACO DIAMETRO 28 POL</v>
          </cell>
          <cell r="D814" t="str">
            <v>UN</v>
          </cell>
          <cell r="E814">
            <v>1642.44</v>
          </cell>
        </row>
        <row r="815">
          <cell r="B815" t="str">
            <v>091502</v>
          </cell>
          <cell r="C815" t="str">
            <v>CURVA DE ACO DIAMETRO 30 POL</v>
          </cell>
          <cell r="D815" t="str">
            <v>UN</v>
          </cell>
          <cell r="E815">
            <v>1788.94</v>
          </cell>
        </row>
        <row r="816">
          <cell r="B816" t="str">
            <v>091503</v>
          </cell>
          <cell r="C816" t="str">
            <v>CURVA DE ACO DIAMETRO 32 POL</v>
          </cell>
          <cell r="D816" t="str">
            <v>UN</v>
          </cell>
          <cell r="E816">
            <v>1873.9</v>
          </cell>
        </row>
        <row r="817">
          <cell r="B817" t="str">
            <v>091504</v>
          </cell>
          <cell r="C817" t="str">
            <v>CURVA DE ACO DIAMETRO 36 POL</v>
          </cell>
          <cell r="D817" t="str">
            <v>UN</v>
          </cell>
          <cell r="E817">
            <v>2205.5100000000002</v>
          </cell>
        </row>
        <row r="818">
          <cell r="B818" t="str">
            <v>091505</v>
          </cell>
          <cell r="C818" t="str">
            <v>CURVA DE ACO DIAMETRO 40 POL</v>
          </cell>
          <cell r="D818" t="str">
            <v>UN</v>
          </cell>
          <cell r="E818">
            <v>2475.5500000000002</v>
          </cell>
        </row>
        <row r="819">
          <cell r="B819" t="str">
            <v>091506</v>
          </cell>
          <cell r="C819" t="str">
            <v>CURVA DE ACO DIAMETRO 42 POL.</v>
          </cell>
          <cell r="D819" t="str">
            <v>UN</v>
          </cell>
          <cell r="E819">
            <v>3144.82</v>
          </cell>
        </row>
        <row r="820">
          <cell r="B820" t="str">
            <v>091507</v>
          </cell>
          <cell r="C820" t="str">
            <v>CURVA DE ACO DIAMETRO 48 POL.</v>
          </cell>
          <cell r="D820" t="str">
            <v>UN</v>
          </cell>
          <cell r="E820">
            <v>3964.42</v>
          </cell>
        </row>
        <row r="821">
          <cell r="B821" t="str">
            <v>091508</v>
          </cell>
          <cell r="C821" t="str">
            <v>CURVA DE ACO DIAMETRO 60 POL.</v>
          </cell>
          <cell r="D821" t="str">
            <v>UN</v>
          </cell>
          <cell r="E821">
            <v>5385.06</v>
          </cell>
        </row>
        <row r="822">
          <cell r="B822" t="str">
            <v>091509</v>
          </cell>
          <cell r="C822" t="str">
            <v>CURVA DE ACO DIAMETRO 72 POL.</v>
          </cell>
          <cell r="D822" t="str">
            <v>UN</v>
          </cell>
          <cell r="E822">
            <v>6619.22</v>
          </cell>
        </row>
        <row r="823">
          <cell r="B823" t="str">
            <v>091510</v>
          </cell>
          <cell r="C823" t="str">
            <v>CURVA DE ACO DIAMETRO 84 POL.</v>
          </cell>
          <cell r="D823" t="str">
            <v>UN</v>
          </cell>
          <cell r="E823">
            <v>8220.65</v>
          </cell>
        </row>
        <row r="824">
          <cell r="B824" t="str">
            <v>091511</v>
          </cell>
          <cell r="C824" t="str">
            <v>CURVA DE ACO DIAMETRO 100 POL.</v>
          </cell>
          <cell r="D824" t="str">
            <v>UN</v>
          </cell>
          <cell r="E824">
            <v>11186.24</v>
          </cell>
        </row>
        <row r="826">
          <cell r="B826" t="str">
            <v>091600</v>
          </cell>
          <cell r="C826" t="str">
            <v>FABRICACAO  DE  CURVAS, A PARTIR DE TUBOS DE ACO, 45,01 A 67,5 GR</v>
          </cell>
        </row>
        <row r="827">
          <cell r="B827" t="str">
            <v>091601</v>
          </cell>
          <cell r="C827" t="str">
            <v>CURVA DE ACO DIAMETRO 28 POL</v>
          </cell>
          <cell r="D827" t="str">
            <v>UN</v>
          </cell>
          <cell r="E827">
            <v>2385.36</v>
          </cell>
        </row>
        <row r="828">
          <cell r="B828" t="str">
            <v>091602</v>
          </cell>
          <cell r="C828" t="str">
            <v>CURVA DE ACO DIAMETRO 30 POL</v>
          </cell>
          <cell r="D828" t="str">
            <v>UN</v>
          </cell>
          <cell r="E828">
            <v>2611.77</v>
          </cell>
        </row>
        <row r="829">
          <cell r="B829" t="str">
            <v>091603</v>
          </cell>
          <cell r="C829" t="str">
            <v>CURVA DE ACO DIAMETRO 32 POL</v>
          </cell>
          <cell r="D829" t="str">
            <v>UN</v>
          </cell>
          <cell r="E829">
            <v>2810.88</v>
          </cell>
        </row>
        <row r="830">
          <cell r="B830" t="str">
            <v>091604</v>
          </cell>
          <cell r="C830" t="str">
            <v>CURVA DE ACO DIAMETRO 36 POL</v>
          </cell>
          <cell r="D830" t="str">
            <v>UN</v>
          </cell>
          <cell r="E830">
            <v>3209.34</v>
          </cell>
        </row>
        <row r="831">
          <cell r="B831" t="str">
            <v>091605</v>
          </cell>
          <cell r="C831" t="str">
            <v>CURVA DE ACO DIAMETRO 40 POL</v>
          </cell>
          <cell r="D831" t="str">
            <v>UN</v>
          </cell>
          <cell r="E831">
            <v>3632.58</v>
          </cell>
        </row>
        <row r="832">
          <cell r="B832" t="str">
            <v>091606</v>
          </cell>
          <cell r="C832" t="str">
            <v>CURVA DE ACO DIAMETRO 42 POL.</v>
          </cell>
          <cell r="D832" t="str">
            <v>UN</v>
          </cell>
          <cell r="E832">
            <v>4657.91</v>
          </cell>
        </row>
        <row r="833">
          <cell r="B833" t="str">
            <v>091607</v>
          </cell>
          <cell r="C833" t="str">
            <v>CURVA DE ACO DIAMETRO 48 POL.</v>
          </cell>
          <cell r="D833" t="str">
            <v>UN</v>
          </cell>
          <cell r="E833">
            <v>5781.39</v>
          </cell>
        </row>
        <row r="834">
          <cell r="B834" t="str">
            <v>091608</v>
          </cell>
          <cell r="C834" t="str">
            <v>CURVA DE ACO DIAMETRO 60 POL.</v>
          </cell>
          <cell r="D834" t="str">
            <v>UN</v>
          </cell>
          <cell r="E834">
            <v>7982.54</v>
          </cell>
        </row>
        <row r="835">
          <cell r="B835" t="str">
            <v>091609</v>
          </cell>
          <cell r="C835" t="str">
            <v>CURVA DE ACO DIAMETRO 72 POL.</v>
          </cell>
          <cell r="D835" t="str">
            <v>UN</v>
          </cell>
          <cell r="E835">
            <v>9851.66</v>
          </cell>
        </row>
        <row r="836">
          <cell r="B836" t="str">
            <v>091610</v>
          </cell>
          <cell r="C836" t="str">
            <v>CURVA DE ACO DIAMETRO 84 POL.</v>
          </cell>
          <cell r="D836" t="str">
            <v>UN</v>
          </cell>
          <cell r="E836">
            <v>12246.82</v>
          </cell>
        </row>
        <row r="837">
          <cell r="B837" t="str">
            <v>091611</v>
          </cell>
          <cell r="C837" t="str">
            <v>CURVA DE ACO DIAMETRO 100 POL.</v>
          </cell>
          <cell r="D837" t="str">
            <v>UN</v>
          </cell>
          <cell r="E837">
            <v>16619</v>
          </cell>
        </row>
        <row r="839">
          <cell r="B839" t="str">
            <v>091700</v>
          </cell>
          <cell r="C839" t="str">
            <v>F0BRICACAO  DE  CURVAS, A PARTIR DE TUBOS DE ACO, 67,51 A 90 GR</v>
          </cell>
        </row>
        <row r="840">
          <cell r="B840" t="str">
            <v>091701</v>
          </cell>
          <cell r="C840" t="str">
            <v>CURVA DE ACO DIAMETRO 28 POL</v>
          </cell>
          <cell r="D840" t="str">
            <v>UN</v>
          </cell>
          <cell r="E840">
            <v>3141.83</v>
          </cell>
        </row>
        <row r="841">
          <cell r="B841" t="str">
            <v>091702</v>
          </cell>
          <cell r="C841" t="str">
            <v>CURVA DE ACO DIAMETRO 30 POL</v>
          </cell>
          <cell r="D841" t="str">
            <v>UN</v>
          </cell>
          <cell r="E841">
            <v>3409.57</v>
          </cell>
        </row>
        <row r="842">
          <cell r="B842" t="str">
            <v>091703</v>
          </cell>
          <cell r="C842" t="str">
            <v>CURVA DE ACO DIAMETRO 32 POL</v>
          </cell>
          <cell r="D842" t="str">
            <v>UN</v>
          </cell>
          <cell r="E842">
            <v>3675.06</v>
          </cell>
        </row>
        <row r="843">
          <cell r="B843" t="str">
            <v>091704</v>
          </cell>
          <cell r="C843" t="str">
            <v>CURVA DE ACO DIAMETRO 36 POL</v>
          </cell>
          <cell r="D843" t="str">
            <v>UN</v>
          </cell>
          <cell r="E843">
            <v>4215.42</v>
          </cell>
        </row>
        <row r="844">
          <cell r="B844" t="str">
            <v>091705</v>
          </cell>
          <cell r="C844" t="str">
            <v>CURVA DE ACO DIAMETRO 40 POL</v>
          </cell>
          <cell r="D844" t="str">
            <v>UN</v>
          </cell>
          <cell r="E844">
            <v>4750.9399999999996</v>
          </cell>
        </row>
        <row r="845">
          <cell r="B845" t="str">
            <v>091706</v>
          </cell>
          <cell r="C845" t="str">
            <v>CURVA DE ACO DIAMETRO 42 POL.</v>
          </cell>
          <cell r="D845" t="str">
            <v>UN</v>
          </cell>
          <cell r="E845">
            <v>6105.16</v>
          </cell>
        </row>
        <row r="846">
          <cell r="B846" t="str">
            <v>091707</v>
          </cell>
          <cell r="C846" t="str">
            <v>CURVA DE ACO DIAMETRO 48 POL.</v>
          </cell>
          <cell r="D846" t="str">
            <v>UN</v>
          </cell>
          <cell r="E846">
            <v>7541.81</v>
          </cell>
        </row>
        <row r="847">
          <cell r="B847" t="str">
            <v>091708</v>
          </cell>
          <cell r="C847" t="str">
            <v>CURVA DE ACO DIAMETRO 60 POL.</v>
          </cell>
          <cell r="D847" t="str">
            <v>UN</v>
          </cell>
          <cell r="E847">
            <v>10477.200000000001</v>
          </cell>
        </row>
        <row r="848">
          <cell r="B848" t="str">
            <v>091709</v>
          </cell>
          <cell r="C848" t="str">
            <v>CURVA DE ACO DIAMETRO 72 POL.</v>
          </cell>
          <cell r="D848" t="str">
            <v>UN</v>
          </cell>
          <cell r="E848">
            <v>12642.47</v>
          </cell>
        </row>
        <row r="849">
          <cell r="B849" t="str">
            <v>091710</v>
          </cell>
          <cell r="C849" t="str">
            <v>CURVA DE ACO DIAMETRO 84 POL.</v>
          </cell>
          <cell r="D849" t="str">
            <v>UN</v>
          </cell>
          <cell r="E849">
            <v>15779.34</v>
          </cell>
        </row>
        <row r="850">
          <cell r="B850" t="str">
            <v>091711</v>
          </cell>
          <cell r="C850" t="str">
            <v>CURVA DE ACO DIAMETRO 100 POL.</v>
          </cell>
          <cell r="D850" t="str">
            <v>UN</v>
          </cell>
          <cell r="E850">
            <v>21451.19</v>
          </cell>
        </row>
        <row r="852">
          <cell r="B852" t="str">
            <v>091800</v>
          </cell>
          <cell r="C852" t="str">
            <v>CORTE E BISELAMENTO EM TUBOS DE ACO E = 5/16 POLEGADA</v>
          </cell>
        </row>
        <row r="853">
          <cell r="B853" t="str">
            <v>091801</v>
          </cell>
          <cell r="C853" t="str">
            <v>DIAMETRO 4  POLEGADA</v>
          </cell>
          <cell r="D853" t="str">
            <v>UN</v>
          </cell>
          <cell r="E853">
            <v>13.53</v>
          </cell>
        </row>
        <row r="854">
          <cell r="B854" t="str">
            <v>091802</v>
          </cell>
          <cell r="C854" t="str">
            <v>DIAMETRO 6  POLEGADA</v>
          </cell>
          <cell r="D854" t="str">
            <v>UN</v>
          </cell>
          <cell r="E854">
            <v>20.32</v>
          </cell>
        </row>
        <row r="855">
          <cell r="B855" t="str">
            <v>091803</v>
          </cell>
          <cell r="C855" t="str">
            <v>DIAMETRO 8  POLEGADA</v>
          </cell>
          <cell r="D855" t="str">
            <v>UN</v>
          </cell>
          <cell r="E855">
            <v>27.09</v>
          </cell>
        </row>
        <row r="856">
          <cell r="B856" t="str">
            <v>091804</v>
          </cell>
          <cell r="C856" t="str">
            <v>DIAMETRO 10 POLEGADA</v>
          </cell>
          <cell r="D856" t="str">
            <v>UN</v>
          </cell>
          <cell r="E856">
            <v>33.869999999999997</v>
          </cell>
        </row>
        <row r="857">
          <cell r="B857" t="str">
            <v>091805</v>
          </cell>
          <cell r="C857" t="str">
            <v>DIAMETRO 12 POLEGADA</v>
          </cell>
          <cell r="D857" t="str">
            <v>UN</v>
          </cell>
          <cell r="E857">
            <v>40.64</v>
          </cell>
        </row>
        <row r="858">
          <cell r="B858" t="str">
            <v>091806</v>
          </cell>
          <cell r="C858" t="str">
            <v>DIAMETRO 16 POLEGADA</v>
          </cell>
          <cell r="D858" t="str">
            <v>UN</v>
          </cell>
          <cell r="E858">
            <v>54.19</v>
          </cell>
        </row>
        <row r="859">
          <cell r="B859" t="str">
            <v>091807</v>
          </cell>
          <cell r="C859" t="str">
            <v>DIAMETRO 20 POLEGADA</v>
          </cell>
          <cell r="D859" t="str">
            <v>UN</v>
          </cell>
          <cell r="E859">
            <v>67.75</v>
          </cell>
        </row>
        <row r="860">
          <cell r="B860" t="str">
            <v>091808</v>
          </cell>
          <cell r="C860" t="str">
            <v>DIAMETRO 24 POLEGADA</v>
          </cell>
          <cell r="D860" t="str">
            <v>UN</v>
          </cell>
          <cell r="E860">
            <v>81.3</v>
          </cell>
        </row>
        <row r="861">
          <cell r="B861" t="str">
            <v>091809</v>
          </cell>
          <cell r="C861" t="str">
            <v>DIAMETRO 28 POLEGADA</v>
          </cell>
          <cell r="D861" t="str">
            <v>UN</v>
          </cell>
          <cell r="E861">
            <v>94.85</v>
          </cell>
        </row>
        <row r="862">
          <cell r="B862" t="str">
            <v>091810</v>
          </cell>
          <cell r="C862" t="str">
            <v>DIAMETRO 30 POLEGADA</v>
          </cell>
          <cell r="D862" t="str">
            <v>UN</v>
          </cell>
          <cell r="E862">
            <v>101.63</v>
          </cell>
        </row>
        <row r="863">
          <cell r="B863" t="str">
            <v>091811</v>
          </cell>
          <cell r="C863" t="str">
            <v>DIAMETRO 32 POLEGADA</v>
          </cell>
          <cell r="D863" t="str">
            <v>UN</v>
          </cell>
          <cell r="E863">
            <v>108.4</v>
          </cell>
        </row>
        <row r="864">
          <cell r="B864" t="str">
            <v>091812</v>
          </cell>
          <cell r="C864" t="str">
            <v>DIAMETRO 36 POLEGADA</v>
          </cell>
          <cell r="D864" t="str">
            <v>UN</v>
          </cell>
          <cell r="E864">
            <v>121.96</v>
          </cell>
        </row>
        <row r="865">
          <cell r="B865" t="str">
            <v>091813</v>
          </cell>
          <cell r="C865" t="str">
            <v>DIAMETRO 40 POLEGADA</v>
          </cell>
          <cell r="D865" t="str">
            <v>UN</v>
          </cell>
          <cell r="E865">
            <v>135.51</v>
          </cell>
        </row>
        <row r="867">
          <cell r="B867" t="str">
            <v>091900</v>
          </cell>
          <cell r="C867" t="str">
            <v>CORTE E BISELAMENTO EM TUBOS DE ACO E = 7/16 POLEGADA</v>
          </cell>
        </row>
        <row r="868">
          <cell r="B868" t="str">
            <v>091914</v>
          </cell>
          <cell r="C868" t="str">
            <v>DIAMETRO - 42 POL.</v>
          </cell>
          <cell r="D868" t="str">
            <v>UN</v>
          </cell>
          <cell r="E868">
            <v>201.45</v>
          </cell>
        </row>
        <row r="869">
          <cell r="B869" t="str">
            <v>091915</v>
          </cell>
          <cell r="C869" t="str">
            <v>DIAMETRO - 48 POL.</v>
          </cell>
          <cell r="D869" t="str">
            <v>UN</v>
          </cell>
          <cell r="E869">
            <v>230.23</v>
          </cell>
        </row>
        <row r="871">
          <cell r="B871" t="str">
            <v>092100</v>
          </cell>
          <cell r="C871" t="str">
            <v>SOLDA EM TUBOS DE ACO E = 5/16 POLEGADA</v>
          </cell>
        </row>
        <row r="872">
          <cell r="B872" t="str">
            <v>092101</v>
          </cell>
          <cell r="C872" t="str">
            <v>DIAMETRO 4  POLEGADA</v>
          </cell>
          <cell r="D872" t="str">
            <v>UN</v>
          </cell>
          <cell r="E872">
            <v>27.95</v>
          </cell>
        </row>
        <row r="873">
          <cell r="B873" t="str">
            <v>092102</v>
          </cell>
          <cell r="C873" t="str">
            <v>DIAMETRO 6  POLEGADA</v>
          </cell>
          <cell r="D873" t="str">
            <v>UN</v>
          </cell>
          <cell r="E873">
            <v>41.94</v>
          </cell>
        </row>
        <row r="874">
          <cell r="B874" t="str">
            <v>092103</v>
          </cell>
          <cell r="C874" t="str">
            <v>DIAMETRO 8  POLEGADA</v>
          </cell>
          <cell r="D874" t="str">
            <v>UN</v>
          </cell>
          <cell r="E874">
            <v>55.92</v>
          </cell>
        </row>
        <row r="875">
          <cell r="B875" t="str">
            <v>092104</v>
          </cell>
          <cell r="C875" t="str">
            <v>DIAMETRO 10 POLEGADA</v>
          </cell>
          <cell r="D875" t="str">
            <v>UN</v>
          </cell>
          <cell r="E875">
            <v>69.91</v>
          </cell>
        </row>
        <row r="876">
          <cell r="B876" t="str">
            <v>092105</v>
          </cell>
          <cell r="C876" t="str">
            <v>DIAMETRO 12 POLEGADA</v>
          </cell>
          <cell r="D876" t="str">
            <v>UN</v>
          </cell>
          <cell r="E876">
            <v>83.9</v>
          </cell>
        </row>
        <row r="877">
          <cell r="B877" t="str">
            <v>092106</v>
          </cell>
          <cell r="C877" t="str">
            <v>DIAMETRO 16 POLEGADA</v>
          </cell>
          <cell r="D877" t="str">
            <v>UN</v>
          </cell>
          <cell r="E877">
            <v>111.87</v>
          </cell>
        </row>
        <row r="878">
          <cell r="B878" t="str">
            <v>092107</v>
          </cell>
          <cell r="C878" t="str">
            <v>DIAMETRO 20 POLEGADA</v>
          </cell>
          <cell r="D878" t="str">
            <v>UN</v>
          </cell>
          <cell r="E878">
            <v>139.83000000000001</v>
          </cell>
        </row>
        <row r="879">
          <cell r="B879" t="str">
            <v>092108</v>
          </cell>
          <cell r="C879" t="str">
            <v>DIAMETRO 24 POLEGADA</v>
          </cell>
          <cell r="D879" t="str">
            <v>UN</v>
          </cell>
          <cell r="E879">
            <v>167.8</v>
          </cell>
        </row>
        <row r="880">
          <cell r="B880" t="str">
            <v>092109</v>
          </cell>
          <cell r="C880" t="str">
            <v>DIAMETRO 28 POLEGADA</v>
          </cell>
          <cell r="D880" t="str">
            <v>UN</v>
          </cell>
          <cell r="E880">
            <v>195.78</v>
          </cell>
        </row>
        <row r="881">
          <cell r="B881" t="str">
            <v>092110</v>
          </cell>
          <cell r="C881" t="str">
            <v>DIAMETRO 30 POLEGADA</v>
          </cell>
          <cell r="D881" t="str">
            <v>UN</v>
          </cell>
          <cell r="E881">
            <v>209.76</v>
          </cell>
        </row>
        <row r="882">
          <cell r="B882" t="str">
            <v>092111</v>
          </cell>
          <cell r="C882" t="str">
            <v>DIAMETRO 32 POLEGADA</v>
          </cell>
          <cell r="D882" t="str">
            <v>UN</v>
          </cell>
          <cell r="E882">
            <v>223.75</v>
          </cell>
        </row>
        <row r="883">
          <cell r="B883" t="str">
            <v>092112</v>
          </cell>
          <cell r="C883" t="str">
            <v>DIAMETRO 36 POLEGADA</v>
          </cell>
          <cell r="D883" t="str">
            <v>UN</v>
          </cell>
          <cell r="E883">
            <v>251.71</v>
          </cell>
        </row>
        <row r="884">
          <cell r="B884" t="str">
            <v>092113</v>
          </cell>
          <cell r="C884" t="str">
            <v>DIAMETRO 40 POLEGADA</v>
          </cell>
          <cell r="D884" t="str">
            <v>UN</v>
          </cell>
          <cell r="E884">
            <v>279.68</v>
          </cell>
        </row>
        <row r="886">
          <cell r="B886" t="str">
            <v>092200</v>
          </cell>
          <cell r="C886" t="str">
            <v>SOLDA EM TUBOS DE ACO E = 7/16 POLEGADA</v>
          </cell>
        </row>
        <row r="887">
          <cell r="B887" t="str">
            <v>092214</v>
          </cell>
          <cell r="C887" t="str">
            <v>DIAMETRO - 42 POL.</v>
          </cell>
          <cell r="D887" t="str">
            <v>UN</v>
          </cell>
          <cell r="E887">
            <v>415.97</v>
          </cell>
        </row>
        <row r="888">
          <cell r="B888" t="str">
            <v>092215</v>
          </cell>
          <cell r="C888" t="str">
            <v>DIAMETRO - 48 POL.</v>
          </cell>
          <cell r="D888" t="str">
            <v>UN</v>
          </cell>
          <cell r="E888">
            <v>475.39</v>
          </cell>
        </row>
        <row r="890">
          <cell r="B890" t="str">
            <v>092400</v>
          </cell>
          <cell r="C890" t="str">
            <v>REVESTIMENTO DE PROTECAO EXTERNA DE JUNTAS SOLDADAS - ACO</v>
          </cell>
        </row>
        <row r="891">
          <cell r="B891" t="str">
            <v>092401</v>
          </cell>
          <cell r="C891" t="str">
            <v>DIAMETRO 4  POLEGADA</v>
          </cell>
          <cell r="D891" t="str">
            <v>UN</v>
          </cell>
          <cell r="E891">
            <v>7.24</v>
          </cell>
        </row>
        <row r="892">
          <cell r="B892" t="str">
            <v>092402</v>
          </cell>
          <cell r="C892" t="str">
            <v>DIAMETRO 6  POLEGADA</v>
          </cell>
          <cell r="D892" t="str">
            <v>UN</v>
          </cell>
          <cell r="E892">
            <v>10.86</v>
          </cell>
        </row>
        <row r="893">
          <cell r="B893" t="str">
            <v>092403</v>
          </cell>
          <cell r="C893" t="str">
            <v>DIAMETRO 8  POLEGADA</v>
          </cell>
          <cell r="D893" t="str">
            <v>UN</v>
          </cell>
          <cell r="E893">
            <v>14.51</v>
          </cell>
        </row>
        <row r="894">
          <cell r="B894" t="str">
            <v>092404</v>
          </cell>
          <cell r="C894" t="str">
            <v>DIAMETRO 10 POLEGADA</v>
          </cell>
          <cell r="D894" t="str">
            <v>UN</v>
          </cell>
          <cell r="E894">
            <v>18.14</v>
          </cell>
        </row>
        <row r="895">
          <cell r="B895" t="str">
            <v>092405</v>
          </cell>
          <cell r="C895" t="str">
            <v>DIAMETRO 12 POLEGADA</v>
          </cell>
          <cell r="D895" t="str">
            <v>UN</v>
          </cell>
          <cell r="E895">
            <v>21.75</v>
          </cell>
        </row>
        <row r="896">
          <cell r="B896" t="str">
            <v>092406</v>
          </cell>
          <cell r="C896" t="str">
            <v>DIAMETRO 16 POLEGADA</v>
          </cell>
          <cell r="D896" t="str">
            <v>UN</v>
          </cell>
          <cell r="E896">
            <v>29.02</v>
          </cell>
        </row>
        <row r="897">
          <cell r="B897" t="str">
            <v>092407</v>
          </cell>
          <cell r="C897" t="str">
            <v>DIAMETRO 20 POLEGADA</v>
          </cell>
          <cell r="D897" t="str">
            <v>UN</v>
          </cell>
          <cell r="E897">
            <v>36.28</v>
          </cell>
        </row>
        <row r="898">
          <cell r="B898" t="str">
            <v>092408</v>
          </cell>
          <cell r="C898" t="str">
            <v>DIAMETRO 24 POLEGADA</v>
          </cell>
          <cell r="D898" t="str">
            <v>UN</v>
          </cell>
          <cell r="E898">
            <v>43.53</v>
          </cell>
        </row>
        <row r="899">
          <cell r="B899" t="str">
            <v>092409</v>
          </cell>
          <cell r="C899" t="str">
            <v>DIAMETRO 28 POLEGADA</v>
          </cell>
          <cell r="D899" t="str">
            <v>UN</v>
          </cell>
          <cell r="E899">
            <v>50.79</v>
          </cell>
        </row>
        <row r="900">
          <cell r="B900" t="str">
            <v>092410</v>
          </cell>
          <cell r="C900" t="str">
            <v>DIAMETRO 30 POLEGADA</v>
          </cell>
          <cell r="D900" t="str">
            <v>UN</v>
          </cell>
          <cell r="E900">
            <v>108.84</v>
          </cell>
        </row>
        <row r="901">
          <cell r="B901" t="str">
            <v>092411</v>
          </cell>
          <cell r="C901" t="str">
            <v>DIAMETRO 32 POLEGADA</v>
          </cell>
          <cell r="D901" t="str">
            <v>UN</v>
          </cell>
          <cell r="E901">
            <v>116.09</v>
          </cell>
        </row>
        <row r="902">
          <cell r="B902" t="str">
            <v>092412</v>
          </cell>
          <cell r="C902" t="str">
            <v>DIAMETRO 36 POLEGADA</v>
          </cell>
          <cell r="D902" t="str">
            <v>UN</v>
          </cell>
          <cell r="E902">
            <v>163.28</v>
          </cell>
        </row>
        <row r="903">
          <cell r="B903" t="str">
            <v>092413</v>
          </cell>
          <cell r="C903" t="str">
            <v>DIAMETRO 40 POLEGADA</v>
          </cell>
          <cell r="D903" t="str">
            <v>UN</v>
          </cell>
          <cell r="E903">
            <v>181.41</v>
          </cell>
        </row>
        <row r="905">
          <cell r="B905" t="str">
            <v>092500</v>
          </cell>
          <cell r="C905" t="str">
            <v>PINTURA DE TUBOS E PECAS DE ACO EM EPOXI</v>
          </cell>
        </row>
        <row r="906">
          <cell r="B906" t="str">
            <v>092501</v>
          </cell>
          <cell r="C906" t="str">
            <v>PINTURA DE TUBOS E PECAS DE ACO EM EPOXI</v>
          </cell>
          <cell r="D906" t="str">
            <v>M2</v>
          </cell>
          <cell r="E906">
            <v>58.86</v>
          </cell>
        </row>
        <row r="908">
          <cell r="B908" t="str">
            <v>092600</v>
          </cell>
          <cell r="C908" t="str">
            <v>PINTURA DE CONEXOES E PECAS EM GERAL COM COALTAR  EPOXI - ACO</v>
          </cell>
        </row>
        <row r="909">
          <cell r="B909" t="str">
            <v>092601</v>
          </cell>
          <cell r="C909" t="str">
            <v>PINTURA DE CONEXOES E PECAS EM GERAL COM COALTAR  EPOXI</v>
          </cell>
          <cell r="D909" t="str">
            <v>M2</v>
          </cell>
          <cell r="E909">
            <v>56.85</v>
          </cell>
        </row>
        <row r="911">
          <cell r="B911" t="str">
            <v>092700</v>
          </cell>
          <cell r="C911" t="str">
            <v>PINTURA DE TUBOS DE ACO COM COALTAR EPOXI - ACO</v>
          </cell>
        </row>
        <row r="912">
          <cell r="B912" t="str">
            <v>092701</v>
          </cell>
          <cell r="C912" t="str">
            <v>DIAMETRO 4  POLEGADA</v>
          </cell>
          <cell r="D912" t="str">
            <v>M</v>
          </cell>
          <cell r="E912">
            <v>22.34</v>
          </cell>
        </row>
        <row r="913">
          <cell r="B913" t="str">
            <v>092702</v>
          </cell>
          <cell r="C913" t="str">
            <v>DIAMETRO 6  POLEGADA</v>
          </cell>
          <cell r="D913" t="str">
            <v>M</v>
          </cell>
          <cell r="E913">
            <v>33.54</v>
          </cell>
        </row>
        <row r="914">
          <cell r="B914" t="str">
            <v>092703</v>
          </cell>
          <cell r="C914" t="str">
            <v>DIAMETRO 8  POLEGADA</v>
          </cell>
          <cell r="D914" t="str">
            <v>M</v>
          </cell>
          <cell r="E914">
            <v>44.72</v>
          </cell>
        </row>
        <row r="915">
          <cell r="B915" t="str">
            <v>092704</v>
          </cell>
          <cell r="C915" t="str">
            <v>DIAMETRO 10 POLEGADA</v>
          </cell>
          <cell r="D915" t="str">
            <v>M</v>
          </cell>
          <cell r="E915">
            <v>55.93</v>
          </cell>
        </row>
        <row r="916">
          <cell r="B916" t="str">
            <v>092705</v>
          </cell>
          <cell r="C916" t="str">
            <v>DIAMETRO 12 POLEGADA</v>
          </cell>
          <cell r="D916" t="str">
            <v>M</v>
          </cell>
          <cell r="E916">
            <v>67.11</v>
          </cell>
        </row>
        <row r="917">
          <cell r="B917" t="str">
            <v>092706</v>
          </cell>
          <cell r="C917" t="str">
            <v>DIAMETRO 16 POLEGADA</v>
          </cell>
          <cell r="D917" t="str">
            <v>M</v>
          </cell>
          <cell r="E917">
            <v>89.4</v>
          </cell>
        </row>
        <row r="918">
          <cell r="B918" t="str">
            <v>092707</v>
          </cell>
          <cell r="C918" t="str">
            <v>DIAMETRO 20 POLEGADA</v>
          </cell>
          <cell r="D918" t="str">
            <v>M</v>
          </cell>
          <cell r="E918">
            <v>111.97</v>
          </cell>
        </row>
        <row r="919">
          <cell r="B919" t="str">
            <v>092708</v>
          </cell>
          <cell r="C919" t="str">
            <v>DIAMETRO 24 POLEGADA</v>
          </cell>
          <cell r="D919" t="str">
            <v>M</v>
          </cell>
          <cell r="E919">
            <v>134.34</v>
          </cell>
        </row>
        <row r="920">
          <cell r="B920" t="str">
            <v>092709</v>
          </cell>
          <cell r="C920" t="str">
            <v>DIAMETRO 28 POLEGADA</v>
          </cell>
          <cell r="D920" t="str">
            <v>M</v>
          </cell>
          <cell r="E920">
            <v>156.76</v>
          </cell>
        </row>
        <row r="921">
          <cell r="B921" t="str">
            <v>092710</v>
          </cell>
          <cell r="C921" t="str">
            <v>DIAMETRO 30 POLEGADA</v>
          </cell>
          <cell r="D921" t="str">
            <v>M</v>
          </cell>
          <cell r="E921">
            <v>168</v>
          </cell>
        </row>
        <row r="922">
          <cell r="B922" t="str">
            <v>092711</v>
          </cell>
          <cell r="C922" t="str">
            <v>DIAMETRO 32 POLEGADA</v>
          </cell>
          <cell r="D922" t="str">
            <v>M</v>
          </cell>
          <cell r="E922">
            <v>179.19</v>
          </cell>
        </row>
        <row r="923">
          <cell r="B923" t="str">
            <v>092712</v>
          </cell>
          <cell r="C923" t="str">
            <v>DIAMETRO 36 POLEGADA</v>
          </cell>
          <cell r="D923" t="str">
            <v>M</v>
          </cell>
          <cell r="E923">
            <v>201.58</v>
          </cell>
        </row>
        <row r="924">
          <cell r="B924" t="str">
            <v>092713</v>
          </cell>
          <cell r="C924" t="str">
            <v>DIAMETRO 40 POLEGADA</v>
          </cell>
          <cell r="D924" t="str">
            <v>M</v>
          </cell>
          <cell r="E924">
            <v>223.99</v>
          </cell>
        </row>
        <row r="926">
          <cell r="B926" t="str">
            <v>092800</v>
          </cell>
          <cell r="C926" t="str">
            <v>FABRICACAO E MONTAGEM DE PECAS DE ACO NO CAMPO</v>
          </cell>
        </row>
        <row r="927">
          <cell r="B927" t="str">
            <v>092801</v>
          </cell>
          <cell r="C927" t="str">
            <v>FABRICACAO DE PECAS</v>
          </cell>
          <cell r="D927" t="str">
            <v>KG</v>
          </cell>
          <cell r="E927">
            <v>8.0299999999999994</v>
          </cell>
        </row>
        <row r="928">
          <cell r="B928" t="str">
            <v>092802</v>
          </cell>
          <cell r="C928" t="str">
            <v>MONTAGEM DE PECAS E MISCELANEAS</v>
          </cell>
          <cell r="D928" t="str">
            <v>KG</v>
          </cell>
          <cell r="E928">
            <v>3.87</v>
          </cell>
        </row>
        <row r="930">
          <cell r="B930" t="str">
            <v>092900</v>
          </cell>
          <cell r="C930" t="str">
            <v>CARGA, TRANSPORTE ATE 10 KM E DESCARGA DE TUBOS E PECAS DE PVC RIGIDO E PVC RIGIDO DEFOFO</v>
          </cell>
        </row>
        <row r="931">
          <cell r="B931" t="str">
            <v>092901</v>
          </cell>
          <cell r="C931" t="str">
            <v>TUBOS E PECAS, DIAMETRO  50 MM</v>
          </cell>
          <cell r="D931" t="str">
            <v>KM</v>
          </cell>
          <cell r="E931">
            <v>101.93</v>
          </cell>
        </row>
        <row r="932">
          <cell r="B932" t="str">
            <v>092902</v>
          </cell>
          <cell r="C932" t="str">
            <v>TUBOS E PECAS, DIAMETRO  75 MM</v>
          </cell>
          <cell r="D932" t="str">
            <v>KM</v>
          </cell>
          <cell r="E932">
            <v>284.22000000000003</v>
          </cell>
        </row>
        <row r="933">
          <cell r="B933" t="str">
            <v>092903</v>
          </cell>
          <cell r="C933" t="str">
            <v>TUBOS E PECAS, DIAMETRO 100MM</v>
          </cell>
          <cell r="D933" t="str">
            <v>KM</v>
          </cell>
          <cell r="E933">
            <v>313.02</v>
          </cell>
        </row>
        <row r="934">
          <cell r="B934" t="str">
            <v>092904</v>
          </cell>
          <cell r="C934" t="str">
            <v>TUBOS E PECAS, DIAMETRO 150MM</v>
          </cell>
          <cell r="D934" t="str">
            <v>KM</v>
          </cell>
          <cell r="E934">
            <v>473.73</v>
          </cell>
        </row>
        <row r="935">
          <cell r="B935" t="str">
            <v>092905</v>
          </cell>
          <cell r="C935" t="str">
            <v>TUBOS E PECAS, DIAMETRO 200 MM</v>
          </cell>
          <cell r="D935" t="str">
            <v>KM</v>
          </cell>
          <cell r="E935">
            <v>626.07000000000005</v>
          </cell>
        </row>
        <row r="936">
          <cell r="B936" t="str">
            <v>092906</v>
          </cell>
          <cell r="C936" t="str">
            <v>TUBOS E PECAS, DIAMETRO 250MM</v>
          </cell>
          <cell r="D936" t="str">
            <v>KM</v>
          </cell>
          <cell r="E936">
            <v>786.77</v>
          </cell>
        </row>
        <row r="937">
          <cell r="B937" t="str">
            <v>092907</v>
          </cell>
          <cell r="C937" t="str">
            <v>TUBOS E PECAS, DIAMETRO 300 MM</v>
          </cell>
          <cell r="D937" t="str">
            <v>KM</v>
          </cell>
          <cell r="E937">
            <v>947.46</v>
          </cell>
        </row>
        <row r="938">
          <cell r="B938" t="str">
            <v>092908</v>
          </cell>
          <cell r="C938" t="str">
            <v>TUBOS E PECAS, DIAMETRO 350 MM</v>
          </cell>
          <cell r="D938" t="str">
            <v>KM</v>
          </cell>
          <cell r="E938">
            <v>1099.8</v>
          </cell>
        </row>
        <row r="939">
          <cell r="B939" t="str">
            <v>092909</v>
          </cell>
          <cell r="C939" t="str">
            <v>TUBOS E PECAS, DIAMETRO 400 MM</v>
          </cell>
          <cell r="D939" t="str">
            <v>KM</v>
          </cell>
          <cell r="E939">
            <v>1252.1500000000001</v>
          </cell>
        </row>
        <row r="941">
          <cell r="B941" t="str">
            <v>093000</v>
          </cell>
          <cell r="C941" t="str">
            <v>TRANSPORTE EXCEDENTE A 10 KM DE TUBOS E PECAS DE PVC RIGIDO E PVC RIGIDO DE FOFO</v>
          </cell>
        </row>
        <row r="942">
          <cell r="B942" t="str">
            <v>093001</v>
          </cell>
          <cell r="C942" t="str">
            <v>TUBOS E PECAS, DIAMETRO  50 MM</v>
          </cell>
          <cell r="D942" t="str">
            <v>KMXKM</v>
          </cell>
          <cell r="E942">
            <v>2.95</v>
          </cell>
        </row>
        <row r="943">
          <cell r="B943" t="str">
            <v>093002</v>
          </cell>
          <cell r="C943" t="str">
            <v>TUBOS E PECAS, DIAMETRO  75 MM</v>
          </cell>
          <cell r="D943" t="str">
            <v>KMXKM</v>
          </cell>
          <cell r="E943">
            <v>3.19</v>
          </cell>
        </row>
        <row r="944">
          <cell r="B944" t="str">
            <v>093003</v>
          </cell>
          <cell r="C944" t="str">
            <v>TUBOS E PECAS, DIAMETRO 100 MM</v>
          </cell>
          <cell r="D944" t="str">
            <v>KMXKM</v>
          </cell>
          <cell r="E944">
            <v>3.56</v>
          </cell>
        </row>
        <row r="945">
          <cell r="B945" t="str">
            <v>093004</v>
          </cell>
          <cell r="C945" t="str">
            <v>TUBOS E PECAS, DIAMETRO 150 MM</v>
          </cell>
          <cell r="D945" t="str">
            <v>KMXKM</v>
          </cell>
          <cell r="E945">
            <v>4.22</v>
          </cell>
        </row>
        <row r="946">
          <cell r="B946" t="str">
            <v>093005</v>
          </cell>
          <cell r="C946" t="str">
            <v>TUBOS E PECAS, DIAMETRO 200 MM</v>
          </cell>
          <cell r="D946" t="str">
            <v>KMXKM</v>
          </cell>
          <cell r="E946">
            <v>4.88</v>
          </cell>
        </row>
        <row r="947">
          <cell r="B947" t="str">
            <v>093006</v>
          </cell>
          <cell r="C947" t="str">
            <v>TUBOS E PECAS, DIAMETRO 250 MM</v>
          </cell>
          <cell r="D947" t="str">
            <v>KMXKM</v>
          </cell>
          <cell r="E947">
            <v>5.99</v>
          </cell>
        </row>
        <row r="948">
          <cell r="B948" t="str">
            <v>093007</v>
          </cell>
          <cell r="C948" t="str">
            <v>TUBOS E PECAS, DIAMETRO 300 MM</v>
          </cell>
          <cell r="D948" t="str">
            <v>KMXKM</v>
          </cell>
          <cell r="E948">
            <v>7.48</v>
          </cell>
        </row>
        <row r="949">
          <cell r="B949" t="str">
            <v>093008</v>
          </cell>
          <cell r="C949" t="str">
            <v>TUBOS E PECAS, DIAMETRO 350 MM</v>
          </cell>
          <cell r="D949" t="str">
            <v>KMXKM</v>
          </cell>
          <cell r="E949">
            <v>8.9700000000000006</v>
          </cell>
        </row>
        <row r="950">
          <cell r="B950" t="str">
            <v>093009</v>
          </cell>
          <cell r="C950" t="str">
            <v>TUBOS E PECAS, DIAMETRO 400 MM</v>
          </cell>
          <cell r="D950" t="str">
            <v>KMXKM</v>
          </cell>
          <cell r="E950">
            <v>11.22</v>
          </cell>
        </row>
        <row r="952">
          <cell r="B952" t="str">
            <v>093100</v>
          </cell>
          <cell r="C952" t="str">
            <v>CARGA, TRANSPORTE E  DESCARGA DE TUBOS E PECAS DE FERRO FUNDIDO</v>
          </cell>
        </row>
        <row r="953">
          <cell r="B953" t="str">
            <v>093101</v>
          </cell>
          <cell r="C953" t="str">
            <v>CARGA E DESCARGA</v>
          </cell>
          <cell r="D953" t="str">
            <v>T</v>
          </cell>
          <cell r="E953">
            <v>39.31</v>
          </cell>
        </row>
        <row r="954">
          <cell r="B954" t="str">
            <v>093102</v>
          </cell>
          <cell r="C954" t="str">
            <v>TRANSPORTE</v>
          </cell>
          <cell r="D954" t="str">
            <v>TXKM</v>
          </cell>
          <cell r="E954">
            <v>2</v>
          </cell>
        </row>
        <row r="956">
          <cell r="B956" t="str">
            <v>093200</v>
          </cell>
          <cell r="C956" t="str">
            <v>CARGA, TRANSPORTE ATE 10 KM E DESCARGA DE TUBOS E PECAS DE FIBRO CIMENTO</v>
          </cell>
        </row>
        <row r="957">
          <cell r="B957" t="str">
            <v>093201</v>
          </cell>
          <cell r="C957" t="str">
            <v>TUBOS E PECAS, DIAMETRO 50 MM</v>
          </cell>
          <cell r="D957" t="str">
            <v>KM</v>
          </cell>
          <cell r="E957">
            <v>519.52</v>
          </cell>
        </row>
        <row r="958">
          <cell r="B958" t="str">
            <v>093202</v>
          </cell>
          <cell r="C958" t="str">
            <v>TUBOS E PECAS, DIAMETRO 75MM</v>
          </cell>
          <cell r="D958" t="str">
            <v>KM</v>
          </cell>
          <cell r="E958">
            <v>543.63</v>
          </cell>
        </row>
        <row r="959">
          <cell r="B959" t="str">
            <v>093203</v>
          </cell>
          <cell r="C959" t="str">
            <v>TUBOS E PECAS, DIAMETRO 100 MM</v>
          </cell>
          <cell r="D959" t="str">
            <v>KM</v>
          </cell>
          <cell r="E959">
            <v>633.70000000000005</v>
          </cell>
        </row>
        <row r="960">
          <cell r="B960" t="str">
            <v>093204</v>
          </cell>
          <cell r="C960" t="str">
            <v>TUBOS E PECAS, DIAMETRO 150 MM</v>
          </cell>
          <cell r="D960" t="str">
            <v>KM</v>
          </cell>
          <cell r="E960">
            <v>890.3</v>
          </cell>
        </row>
        <row r="961">
          <cell r="B961" t="str">
            <v>093205</v>
          </cell>
          <cell r="C961" t="str">
            <v>TUBOS E PECAS, DIAMETRO 175 MM</v>
          </cell>
          <cell r="D961" t="str">
            <v>KM</v>
          </cell>
          <cell r="E961">
            <v>1084.29</v>
          </cell>
        </row>
        <row r="962">
          <cell r="B962" t="str">
            <v>093206</v>
          </cell>
          <cell r="C962" t="str">
            <v>TUBOS E PECAS, DIAMETRO 200 MM</v>
          </cell>
          <cell r="D962" t="str">
            <v>KM</v>
          </cell>
          <cell r="E962">
            <v>1271.06</v>
          </cell>
        </row>
        <row r="963">
          <cell r="B963" t="str">
            <v>093207</v>
          </cell>
          <cell r="C963" t="str">
            <v>TUBOS E PECAS, DIAMETRO 250 MM</v>
          </cell>
          <cell r="D963" t="str">
            <v>KM</v>
          </cell>
          <cell r="E963">
            <v>2226.2199999999998</v>
          </cell>
        </row>
        <row r="964">
          <cell r="B964" t="str">
            <v>093208</v>
          </cell>
          <cell r="C964" t="str">
            <v>TUBOS E PECAS, DIAMETRO 300 MM</v>
          </cell>
          <cell r="D964" t="str">
            <v>KM</v>
          </cell>
          <cell r="E964">
            <v>2735.74</v>
          </cell>
        </row>
        <row r="965">
          <cell r="B965" t="str">
            <v>093209</v>
          </cell>
          <cell r="C965" t="str">
            <v>TUBOS E PECAS, DIAMETRO 350 MM</v>
          </cell>
          <cell r="D965" t="str">
            <v>KM</v>
          </cell>
          <cell r="E965">
            <v>4034.51</v>
          </cell>
        </row>
        <row r="966">
          <cell r="B966" t="str">
            <v>093210</v>
          </cell>
          <cell r="C966" t="str">
            <v>TUBOS E PECAS, DIAMETRO 400 MM</v>
          </cell>
          <cell r="D966" t="str">
            <v>KM</v>
          </cell>
          <cell r="E966">
            <v>5357.37</v>
          </cell>
        </row>
        <row r="967">
          <cell r="B967" t="str">
            <v>093211</v>
          </cell>
          <cell r="C967" t="str">
            <v>TUBOS E PECAS, DIAMETRO 450 MM</v>
          </cell>
          <cell r="D967" t="str">
            <v>KM</v>
          </cell>
          <cell r="E967">
            <v>6555.43</v>
          </cell>
        </row>
        <row r="969">
          <cell r="B969" t="str">
            <v>093300</v>
          </cell>
          <cell r="C969" t="str">
            <v>TRANSPORTE EXCEDENTE A 10 KM DE TUBOS E PECAS DE FIBRO CIMENTO</v>
          </cell>
        </row>
        <row r="970">
          <cell r="B970" t="str">
            <v>093301</v>
          </cell>
          <cell r="C970" t="str">
            <v>TUBOS E PECAS, DIAMETRO  50 MM</v>
          </cell>
          <cell r="D970" t="str">
            <v>KMXKM</v>
          </cell>
          <cell r="E970">
            <v>4.4800000000000004</v>
          </cell>
        </row>
        <row r="971">
          <cell r="B971" t="str">
            <v>093302</v>
          </cell>
          <cell r="C971" t="str">
            <v>TUBOS E PECAS, DIAMETRO  75 MM</v>
          </cell>
          <cell r="D971" t="str">
            <v>KMXKM</v>
          </cell>
          <cell r="E971">
            <v>4.7</v>
          </cell>
        </row>
        <row r="972">
          <cell r="B972" t="str">
            <v>093303</v>
          </cell>
          <cell r="C972" t="str">
            <v>TUBOS E PECAS, DIAMETRO 100 MM</v>
          </cell>
          <cell r="D972" t="str">
            <v>KMXKM</v>
          </cell>
          <cell r="E972">
            <v>5</v>
          </cell>
        </row>
        <row r="973">
          <cell r="B973" t="str">
            <v>093304</v>
          </cell>
          <cell r="C973" t="str">
            <v>TUBOS E PECAS, DIAMETRO 150 MM</v>
          </cell>
          <cell r="D973" t="str">
            <v>KMXKM</v>
          </cell>
          <cell r="E973">
            <v>5.63</v>
          </cell>
        </row>
        <row r="974">
          <cell r="B974" t="str">
            <v>093305</v>
          </cell>
          <cell r="C974" t="str">
            <v>TUBOS E PECAS, DIAMETRO 175 MM</v>
          </cell>
          <cell r="D974" t="str">
            <v>KMXKM</v>
          </cell>
          <cell r="E974">
            <v>5.99</v>
          </cell>
        </row>
        <row r="975">
          <cell r="B975" t="str">
            <v>093306</v>
          </cell>
          <cell r="C975" t="str">
            <v>TUBOS E PECAS, DIAMETRO 200 MM</v>
          </cell>
          <cell r="D975" t="str">
            <v>KMXKM</v>
          </cell>
          <cell r="E975">
            <v>7.48</v>
          </cell>
        </row>
        <row r="976">
          <cell r="B976" t="str">
            <v>093307</v>
          </cell>
          <cell r="C976" t="str">
            <v>TUBOS E PECAS, DIAMETRO 250 MM</v>
          </cell>
          <cell r="D976" t="str">
            <v>KMXKM</v>
          </cell>
          <cell r="E976">
            <v>8.9700000000000006</v>
          </cell>
        </row>
        <row r="977">
          <cell r="B977" t="str">
            <v>093308</v>
          </cell>
          <cell r="C977" t="str">
            <v>TUBOS E PECAS, DIAMETRO 300 MM</v>
          </cell>
          <cell r="D977" t="str">
            <v>KMXKM</v>
          </cell>
          <cell r="E977">
            <v>11.22</v>
          </cell>
        </row>
        <row r="978">
          <cell r="B978" t="str">
            <v>093309</v>
          </cell>
          <cell r="C978" t="str">
            <v>TUBOS E PECAS, DIAMETRO 350 MM</v>
          </cell>
          <cell r="D978" t="str">
            <v>KMXKM</v>
          </cell>
          <cell r="E978">
            <v>15</v>
          </cell>
        </row>
        <row r="979">
          <cell r="B979" t="str">
            <v>093310</v>
          </cell>
          <cell r="C979" t="str">
            <v>TUBOS E PECAS, DIAMETRO 400 MM</v>
          </cell>
          <cell r="D979" t="str">
            <v>KMXKM</v>
          </cell>
          <cell r="E979">
            <v>17.98</v>
          </cell>
        </row>
        <row r="980">
          <cell r="B980" t="str">
            <v>093311</v>
          </cell>
          <cell r="C980" t="str">
            <v>TUBOS E PECAS, DIAMETRO 450 MM</v>
          </cell>
          <cell r="D980" t="str">
            <v>KMXKM</v>
          </cell>
          <cell r="E980">
            <v>22.49</v>
          </cell>
        </row>
        <row r="982">
          <cell r="B982" t="str">
            <v>093400</v>
          </cell>
          <cell r="C982" t="str">
            <v>CARGA, TRANSPORTE ATE 10 KM E DESCARGA DE TUBOS E PECAS DE CERAMICA</v>
          </cell>
        </row>
        <row r="983">
          <cell r="B983" t="str">
            <v>093401</v>
          </cell>
          <cell r="C983" t="str">
            <v>TUBOS E PECAS, DIAMETRO 100 MM</v>
          </cell>
          <cell r="D983" t="str">
            <v>KM</v>
          </cell>
          <cell r="E983">
            <v>699.64</v>
          </cell>
        </row>
        <row r="984">
          <cell r="B984" t="str">
            <v>093402</v>
          </cell>
          <cell r="C984" t="str">
            <v>TUBOS E PECAS, DIAMETRO 150 MM</v>
          </cell>
          <cell r="D984" t="str">
            <v>KM</v>
          </cell>
          <cell r="E984">
            <v>989.24</v>
          </cell>
        </row>
        <row r="985">
          <cell r="B985" t="str">
            <v>093403</v>
          </cell>
          <cell r="C985" t="str">
            <v>TUBOS E PECAS, DIAMETRO 200 MM</v>
          </cell>
          <cell r="D985" t="str">
            <v>KM</v>
          </cell>
          <cell r="E985">
            <v>1411.86</v>
          </cell>
        </row>
        <row r="986">
          <cell r="B986" t="str">
            <v>093404</v>
          </cell>
          <cell r="C986" t="str">
            <v>TUBOS E PECAS, DIAMETRO 250 MM</v>
          </cell>
          <cell r="D986" t="str">
            <v>KM</v>
          </cell>
          <cell r="E986">
            <v>2473.1</v>
          </cell>
        </row>
        <row r="987">
          <cell r="B987" t="str">
            <v>093405</v>
          </cell>
          <cell r="C987" t="str">
            <v>TUBOS E PECAS, DIAMETRO 300 MM</v>
          </cell>
          <cell r="D987" t="str">
            <v>KM</v>
          </cell>
          <cell r="E987">
            <v>3039.74</v>
          </cell>
        </row>
        <row r="988">
          <cell r="B988" t="str">
            <v>093406</v>
          </cell>
          <cell r="C988" t="str">
            <v>TUBOS E PECAS, DIAMETRO 375 MM</v>
          </cell>
          <cell r="D988" t="str">
            <v>KM</v>
          </cell>
          <cell r="E988">
            <v>4982.24</v>
          </cell>
        </row>
        <row r="989">
          <cell r="B989" t="str">
            <v>093407</v>
          </cell>
          <cell r="C989" t="str">
            <v>TUBOS E PECAS, DIAMETRO 450 MM</v>
          </cell>
          <cell r="D989" t="str">
            <v>KM</v>
          </cell>
          <cell r="E989">
            <v>7282.58</v>
          </cell>
        </row>
        <row r="991">
          <cell r="B991" t="str">
            <v>093500</v>
          </cell>
          <cell r="C991" t="str">
            <v>TRANSPORTE EXCEDENTE A 10 KM DE TUBOS E PECAS DE CERAMICA</v>
          </cell>
        </row>
        <row r="992">
          <cell r="B992" t="str">
            <v>093501</v>
          </cell>
          <cell r="C992" t="str">
            <v>TUBOS E PECAS, DIAMETRO 100 MM</v>
          </cell>
          <cell r="D992" t="str">
            <v>KMXKM</v>
          </cell>
          <cell r="E992">
            <v>7.98</v>
          </cell>
        </row>
        <row r="993">
          <cell r="B993" t="str">
            <v>093502</v>
          </cell>
          <cell r="C993" t="str">
            <v>TUBOS E PECAS, DIAMETRO 150 MM</v>
          </cell>
          <cell r="D993" t="str">
            <v>KMXKM</v>
          </cell>
          <cell r="E993">
            <v>9.94</v>
          </cell>
        </row>
        <row r="994">
          <cell r="B994" t="str">
            <v>093503</v>
          </cell>
          <cell r="C994" t="str">
            <v>TUBOS E PECAS, DIAMETRO 200 MM</v>
          </cell>
          <cell r="D994" t="str">
            <v>KMXKM</v>
          </cell>
          <cell r="E994">
            <v>11.97</v>
          </cell>
        </row>
        <row r="995">
          <cell r="B995" t="str">
            <v>093504</v>
          </cell>
          <cell r="C995" t="str">
            <v>TUBOS E PECAS, DIAMETRO 250 MM</v>
          </cell>
          <cell r="D995" t="str">
            <v>KMXKM</v>
          </cell>
          <cell r="E995">
            <v>15</v>
          </cell>
        </row>
        <row r="996">
          <cell r="B996" t="str">
            <v>093505</v>
          </cell>
          <cell r="C996" t="str">
            <v>TUBOS E PECAS, DIAMETRO 300 MM</v>
          </cell>
          <cell r="D996" t="str">
            <v>KMXKM</v>
          </cell>
          <cell r="E996">
            <v>19.95</v>
          </cell>
        </row>
        <row r="997">
          <cell r="B997" t="str">
            <v>093506</v>
          </cell>
          <cell r="C997" t="str">
            <v>TUBOS E PECAS, DIAMETRO 375 MM</v>
          </cell>
          <cell r="D997" t="str">
            <v>KMXKM</v>
          </cell>
          <cell r="E997">
            <v>23.94</v>
          </cell>
        </row>
        <row r="998">
          <cell r="B998" t="str">
            <v>093507</v>
          </cell>
          <cell r="C998" t="str">
            <v>TUBOS E PECAS, DIAMETRO 450 MM</v>
          </cell>
          <cell r="D998" t="str">
            <v>KMXKM</v>
          </cell>
          <cell r="E998">
            <v>29.95</v>
          </cell>
        </row>
        <row r="1000">
          <cell r="B1000" t="str">
            <v>093600</v>
          </cell>
          <cell r="C1000" t="str">
            <v>CARGA, TRANSPORTE E  DESCARGA DE TUBOS DE CONCRETO</v>
          </cell>
        </row>
        <row r="1001">
          <cell r="B1001" t="str">
            <v>093601</v>
          </cell>
          <cell r="C1001" t="str">
            <v>CARGA E DESCARGA</v>
          </cell>
          <cell r="D1001" t="str">
            <v>T</v>
          </cell>
          <cell r="E1001">
            <v>43.7</v>
          </cell>
        </row>
        <row r="1002">
          <cell r="B1002" t="str">
            <v>093602</v>
          </cell>
          <cell r="C1002" t="str">
            <v>TRANSPORTE</v>
          </cell>
          <cell r="D1002" t="str">
            <v>TXKM</v>
          </cell>
          <cell r="E1002">
            <v>2</v>
          </cell>
        </row>
        <row r="1004">
          <cell r="B1004" t="str">
            <v>093700</v>
          </cell>
          <cell r="C1004" t="str">
            <v>CARGA, TRANSPORTE E DESCARGA DE TUBOS E PECAS DE ACO</v>
          </cell>
        </row>
        <row r="1005">
          <cell r="B1005" t="str">
            <v>093701</v>
          </cell>
          <cell r="C1005" t="str">
            <v>CARGA E DESCARGA</v>
          </cell>
          <cell r="D1005" t="str">
            <v>T</v>
          </cell>
          <cell r="E1005">
            <v>52.32</v>
          </cell>
        </row>
        <row r="1006">
          <cell r="B1006" t="str">
            <v>093702</v>
          </cell>
          <cell r="C1006" t="str">
            <v>TRANSPORTE</v>
          </cell>
          <cell r="D1006" t="str">
            <v>TXKM</v>
          </cell>
          <cell r="E1006">
            <v>2</v>
          </cell>
        </row>
        <row r="1008">
          <cell r="B1008" t="str">
            <v>093800</v>
          </cell>
          <cell r="C1008" t="str">
            <v>ASSENTAMENTO SIMPLES DE TUBOS E PECAS DE CERAMICA PBJE</v>
          </cell>
        </row>
        <row r="1009">
          <cell r="B1009" t="str">
            <v>093801</v>
          </cell>
          <cell r="C1009" t="str">
            <v>DIAMETRO 100MM (A)</v>
          </cell>
          <cell r="D1009" t="str">
            <v>M</v>
          </cell>
          <cell r="E1009">
            <v>1.31</v>
          </cell>
        </row>
        <row r="1010">
          <cell r="B1010" t="str">
            <v>093802</v>
          </cell>
          <cell r="C1010" t="str">
            <v>DIAMETRO 150MM (A)</v>
          </cell>
          <cell r="D1010" t="str">
            <v>M</v>
          </cell>
          <cell r="E1010">
            <v>1.94</v>
          </cell>
        </row>
        <row r="1011">
          <cell r="B1011" t="str">
            <v>093803</v>
          </cell>
          <cell r="C1011" t="str">
            <v>DIAMETRO 200MM (A)</v>
          </cell>
          <cell r="D1011" t="str">
            <v>M</v>
          </cell>
          <cell r="E1011">
            <v>2.5</v>
          </cell>
        </row>
        <row r="1012">
          <cell r="B1012" t="str">
            <v>093804</v>
          </cell>
          <cell r="C1012" t="str">
            <v>DIAMETRO 250MM (A)</v>
          </cell>
          <cell r="D1012" t="str">
            <v>M</v>
          </cell>
          <cell r="E1012">
            <v>3.12</v>
          </cell>
        </row>
        <row r="1013">
          <cell r="B1013" t="str">
            <v>093805</v>
          </cell>
          <cell r="C1013" t="str">
            <v>DIAMETRO 300MM (A)</v>
          </cell>
          <cell r="D1013" t="str">
            <v>M</v>
          </cell>
          <cell r="E1013">
            <v>3.89</v>
          </cell>
        </row>
        <row r="1014">
          <cell r="B1014" t="str">
            <v>093831</v>
          </cell>
          <cell r="C1014" t="str">
            <v>DIAMETRO 100MM (B)</v>
          </cell>
          <cell r="D1014" t="str">
            <v>M</v>
          </cell>
          <cell r="E1014">
            <v>1.1100000000000001</v>
          </cell>
        </row>
        <row r="1015">
          <cell r="B1015" t="str">
            <v>093832</v>
          </cell>
          <cell r="C1015" t="str">
            <v>DIAMETRO 150MM (B)</v>
          </cell>
          <cell r="D1015" t="str">
            <v>M</v>
          </cell>
          <cell r="E1015">
            <v>1.52</v>
          </cell>
        </row>
        <row r="1016">
          <cell r="B1016" t="str">
            <v>093833</v>
          </cell>
          <cell r="C1016" t="str">
            <v>DIAMETRO 200MM (B)</v>
          </cell>
          <cell r="D1016" t="str">
            <v>M</v>
          </cell>
          <cell r="E1016">
            <v>2.15</v>
          </cell>
        </row>
        <row r="1017">
          <cell r="B1017" t="str">
            <v>093834</v>
          </cell>
          <cell r="C1017" t="str">
            <v>DIAMETRO 250MM (B)</v>
          </cell>
          <cell r="D1017" t="str">
            <v>M</v>
          </cell>
          <cell r="E1017">
            <v>2.5</v>
          </cell>
        </row>
        <row r="1018">
          <cell r="B1018" t="str">
            <v>093835</v>
          </cell>
          <cell r="C1018" t="str">
            <v>DIAMETRO 300MM (B)</v>
          </cell>
          <cell r="D1018" t="str">
            <v>M</v>
          </cell>
          <cell r="E1018">
            <v>3.12</v>
          </cell>
        </row>
        <row r="1019">
          <cell r="B1019" t="str">
            <v>093851</v>
          </cell>
          <cell r="C1019" t="str">
            <v>DIAMETRO 100MM (C)</v>
          </cell>
          <cell r="D1019" t="str">
            <v>M</v>
          </cell>
          <cell r="E1019">
            <v>0.97</v>
          </cell>
        </row>
        <row r="1020">
          <cell r="B1020" t="str">
            <v>093852</v>
          </cell>
          <cell r="C1020" t="str">
            <v>DIAMETRO 150MM (C)</v>
          </cell>
          <cell r="D1020" t="str">
            <v>M</v>
          </cell>
          <cell r="E1020">
            <v>1.1100000000000001</v>
          </cell>
        </row>
        <row r="1021">
          <cell r="B1021" t="str">
            <v>093853</v>
          </cell>
          <cell r="C1021" t="str">
            <v>DIAMETRO 200MM (C)</v>
          </cell>
          <cell r="D1021" t="str">
            <v>M</v>
          </cell>
          <cell r="E1021">
            <v>1.52</v>
          </cell>
        </row>
        <row r="1022">
          <cell r="B1022" t="str">
            <v>093854</v>
          </cell>
          <cell r="C1022" t="str">
            <v>DIAMETRO 250MM (C)</v>
          </cell>
          <cell r="D1022" t="str">
            <v>M</v>
          </cell>
          <cell r="E1022">
            <v>1.94</v>
          </cell>
        </row>
        <row r="1023">
          <cell r="B1023" t="str">
            <v>093855</v>
          </cell>
          <cell r="C1023" t="str">
            <v>DIAMETRO 300MM (C)</v>
          </cell>
          <cell r="D1023" t="str">
            <v>M</v>
          </cell>
          <cell r="E1023">
            <v>2.2999999999999998</v>
          </cell>
        </row>
        <row r="1025">
          <cell r="B1025" t="str">
            <v>100000</v>
          </cell>
          <cell r="C1025" t="str">
            <v>PAVIMENTACAO</v>
          </cell>
        </row>
        <row r="1027">
          <cell r="B1027" t="str">
            <v>100100</v>
          </cell>
          <cell r="C1027" t="str">
            <v>LEVANTAMENTO DE PAVIMENTACAO</v>
          </cell>
        </row>
        <row r="1028">
          <cell r="B1028" t="str">
            <v>100101</v>
          </cell>
          <cell r="C1028" t="str">
            <v>LEVANTAMENTO DE PAVIMENTACAO ASFALTICA (A)</v>
          </cell>
          <cell r="D1028" t="str">
            <v>M2</v>
          </cell>
          <cell r="E1028">
            <v>12.06</v>
          </cell>
        </row>
        <row r="1029">
          <cell r="B1029" t="str">
            <v>100102</v>
          </cell>
          <cell r="C1029" t="str">
            <v>LEVANTAMENTO DE PAVIMENTACAO PARALELEPIPEDO OU BLOCO (A)</v>
          </cell>
          <cell r="D1029" t="str">
            <v>M2</v>
          </cell>
          <cell r="E1029">
            <v>9.2799999999999994</v>
          </cell>
        </row>
        <row r="1030">
          <cell r="B1030" t="str">
            <v>100103</v>
          </cell>
          <cell r="C1030" t="str">
            <v>LEVANTAMENTO DE PASSEIOS CIMENTADOS (A)</v>
          </cell>
          <cell r="D1030" t="str">
            <v>M2</v>
          </cell>
          <cell r="E1030">
            <v>7.54</v>
          </cell>
        </row>
        <row r="1031">
          <cell r="B1031" t="str">
            <v>100104</v>
          </cell>
          <cell r="C1031" t="str">
            <v>LEVANTAMENTO DE PASSEIOS EM LADRILHOS (A)</v>
          </cell>
          <cell r="D1031" t="str">
            <v>M2</v>
          </cell>
          <cell r="E1031">
            <v>8.44</v>
          </cell>
        </row>
        <row r="1032">
          <cell r="B1032" t="str">
            <v>100105</v>
          </cell>
          <cell r="C1032" t="str">
            <v>LEVANTAMENTO DE PASSEIOS EM MOSAICO (A)</v>
          </cell>
          <cell r="D1032" t="str">
            <v>M2</v>
          </cell>
          <cell r="E1032">
            <v>9.2799999999999994</v>
          </cell>
        </row>
        <row r="1033">
          <cell r="B1033" t="str">
            <v>100106</v>
          </cell>
          <cell r="C1033" t="str">
            <v>LEVANTAMENTO DE SARJETAS (A)</v>
          </cell>
          <cell r="D1033" t="str">
            <v>M3</v>
          </cell>
          <cell r="E1033">
            <v>49.27</v>
          </cell>
        </row>
        <row r="1034">
          <cell r="B1034" t="str">
            <v>100107</v>
          </cell>
          <cell r="C1034" t="str">
            <v>LEVANTAMENTO DE GUIAS (A)</v>
          </cell>
          <cell r="D1034" t="str">
            <v>M</v>
          </cell>
          <cell r="E1034">
            <v>9.2799999999999994</v>
          </cell>
        </row>
        <row r="1035">
          <cell r="B1035" t="str">
            <v>100131</v>
          </cell>
          <cell r="C1035" t="str">
            <v>LEVANTAMENTO DE PAVIMENTACAO ASFALTICA (B)</v>
          </cell>
          <cell r="D1035" t="str">
            <v>M2</v>
          </cell>
          <cell r="E1035">
            <v>9.6199999999999992</v>
          </cell>
        </row>
        <row r="1036">
          <cell r="B1036" t="str">
            <v>100132</v>
          </cell>
          <cell r="C1036" t="str">
            <v>LEVANTAMENTO DE PAVIMENTACAO PARALELEPIPEDO OU BLOCO (B)</v>
          </cell>
          <cell r="D1036" t="str">
            <v>M2</v>
          </cell>
          <cell r="E1036">
            <v>7.42</v>
          </cell>
        </row>
        <row r="1037">
          <cell r="B1037" t="str">
            <v>100133</v>
          </cell>
          <cell r="C1037" t="str">
            <v>LEVANTAMENTO DE PASSEIOS CIMENTADOS (B)</v>
          </cell>
          <cell r="D1037" t="str">
            <v>M2</v>
          </cell>
          <cell r="E1037">
            <v>6.02</v>
          </cell>
        </row>
        <row r="1038">
          <cell r="B1038" t="str">
            <v>100134</v>
          </cell>
          <cell r="C1038" t="str">
            <v>LEVANTAMENTO DE PASSEIOS EM LADRILHOS (B)</v>
          </cell>
          <cell r="D1038" t="str">
            <v>M2</v>
          </cell>
          <cell r="E1038">
            <v>6.74</v>
          </cell>
        </row>
        <row r="1039">
          <cell r="B1039" t="str">
            <v>100135</v>
          </cell>
          <cell r="C1039" t="str">
            <v>LEVANTAMENTO DE PASSEIOS EM MOSAICO (B)</v>
          </cell>
          <cell r="D1039" t="str">
            <v>M2</v>
          </cell>
          <cell r="E1039">
            <v>7.42</v>
          </cell>
        </row>
        <row r="1040">
          <cell r="B1040" t="str">
            <v>100136</v>
          </cell>
          <cell r="C1040" t="str">
            <v>LEVANTAMENTO DE SARJETAS (B)</v>
          </cell>
          <cell r="D1040" t="str">
            <v>M3</v>
          </cell>
          <cell r="E1040">
            <v>39.43</v>
          </cell>
        </row>
        <row r="1041">
          <cell r="B1041" t="str">
            <v>100137</v>
          </cell>
          <cell r="C1041" t="str">
            <v>LEVANTAMENTO DE GUIAS (B)</v>
          </cell>
          <cell r="D1041" t="str">
            <v>M</v>
          </cell>
          <cell r="E1041">
            <v>7.42</v>
          </cell>
        </row>
        <row r="1042">
          <cell r="B1042" t="str">
            <v>100151</v>
          </cell>
          <cell r="C1042" t="str">
            <v>LEVANTAMENTO DE PAVIMENTACAO ASFALTICA (C)</v>
          </cell>
          <cell r="D1042" t="str">
            <v>M2</v>
          </cell>
          <cell r="E1042">
            <v>6.01</v>
          </cell>
        </row>
        <row r="1043">
          <cell r="B1043" t="str">
            <v>100152</v>
          </cell>
          <cell r="C1043" t="str">
            <v>LEVANTAMENTO DE PAVIMENTACAO PARALELEPIPEDO OU BLOCO (C)</v>
          </cell>
          <cell r="D1043" t="str">
            <v>M2</v>
          </cell>
          <cell r="E1043">
            <v>4.6100000000000003</v>
          </cell>
        </row>
        <row r="1044">
          <cell r="B1044" t="str">
            <v>100153</v>
          </cell>
          <cell r="C1044" t="str">
            <v>LEVANTAMENTO DE PASSEIOS CIMENTADOS (C)</v>
          </cell>
          <cell r="D1044" t="str">
            <v>M2</v>
          </cell>
          <cell r="E1044">
            <v>3.75</v>
          </cell>
        </row>
        <row r="1045">
          <cell r="B1045" t="str">
            <v>100154</v>
          </cell>
          <cell r="C1045" t="str">
            <v>LEVANTAMENTO DE PASSEIOS EM LADRILHOS (C)</v>
          </cell>
          <cell r="D1045" t="str">
            <v>M2</v>
          </cell>
          <cell r="E1045">
            <v>4.2</v>
          </cell>
        </row>
        <row r="1046">
          <cell r="B1046" t="str">
            <v>100155</v>
          </cell>
          <cell r="C1046" t="str">
            <v>LEVANTAMENTO DE PASSEIOS EM MOSAICO (C)</v>
          </cell>
          <cell r="D1046" t="str">
            <v>M2</v>
          </cell>
          <cell r="E1046">
            <v>4.6100000000000003</v>
          </cell>
        </row>
        <row r="1047">
          <cell r="B1047" t="str">
            <v>100156</v>
          </cell>
          <cell r="C1047" t="str">
            <v>LEVANTAMENTO DE SARJETAS (C)</v>
          </cell>
          <cell r="D1047" t="str">
            <v>M3</v>
          </cell>
          <cell r="E1047">
            <v>24.6</v>
          </cell>
        </row>
        <row r="1048">
          <cell r="B1048" t="str">
            <v>100157</v>
          </cell>
          <cell r="C1048" t="str">
            <v>LEVANTAMENTO DE GUIAS (C)</v>
          </cell>
          <cell r="D1048" t="str">
            <v>M</v>
          </cell>
          <cell r="E1048">
            <v>4.6100000000000003</v>
          </cell>
        </row>
        <row r="1050">
          <cell r="B1050" t="str">
            <v>100200</v>
          </cell>
          <cell r="C1050" t="str">
            <v>REGULARIZACAO E REVESTIMENTO</v>
          </cell>
        </row>
        <row r="1051">
          <cell r="B1051" t="str">
            <v>100201</v>
          </cell>
          <cell r="C1051" t="str">
            <v>REGULARIZACAO MECANIZADA DE SUPERFICIES (A)</v>
          </cell>
          <cell r="D1051" t="str">
            <v>M2</v>
          </cell>
          <cell r="E1051">
            <v>0.41</v>
          </cell>
        </row>
        <row r="1052">
          <cell r="B1052" t="str">
            <v>100202</v>
          </cell>
          <cell r="C1052" t="str">
            <v>REVESTIMENTO COM CASCALHO OU PEDREGULHO (A)</v>
          </cell>
          <cell r="D1052" t="str">
            <v>M3</v>
          </cell>
          <cell r="E1052">
            <v>51.65</v>
          </cell>
        </row>
        <row r="1053">
          <cell r="B1053" t="str">
            <v>100203</v>
          </cell>
          <cell r="C1053" t="str">
            <v>REVESTIMENTO COM BRITA (A)</v>
          </cell>
          <cell r="D1053" t="str">
            <v>M3</v>
          </cell>
          <cell r="E1053">
            <v>60.43</v>
          </cell>
        </row>
        <row r="1054">
          <cell r="B1054" t="str">
            <v>100204</v>
          </cell>
          <cell r="C1054" t="str">
            <v>REVESTIMENTO COM MACADAME HIDRAULICO (A)</v>
          </cell>
          <cell r="D1054" t="str">
            <v>M3</v>
          </cell>
          <cell r="E1054">
            <v>78.290000000000006</v>
          </cell>
        </row>
        <row r="1055">
          <cell r="B1055" t="str">
            <v>100231</v>
          </cell>
          <cell r="C1055" t="str">
            <v>REGULARIZACAO MECANIZADA DE SUPERFICIES (B)</v>
          </cell>
          <cell r="D1055" t="str">
            <v>M2</v>
          </cell>
          <cell r="E1055">
            <v>0.33</v>
          </cell>
        </row>
        <row r="1056">
          <cell r="B1056" t="str">
            <v>100232</v>
          </cell>
          <cell r="C1056" t="str">
            <v>REVESTIMENTO COM CASCALHO OU PEDREGULHO (B)</v>
          </cell>
          <cell r="D1056" t="str">
            <v>M3</v>
          </cell>
          <cell r="E1056">
            <v>50.73</v>
          </cell>
        </row>
        <row r="1057">
          <cell r="B1057" t="str">
            <v>100233</v>
          </cell>
          <cell r="C1057" t="str">
            <v>REVESTIMENTO COM BRITA (B)</v>
          </cell>
          <cell r="D1057" t="str">
            <v>M3</v>
          </cell>
          <cell r="E1057">
            <v>59.51</v>
          </cell>
        </row>
        <row r="1058">
          <cell r="B1058" t="str">
            <v>100234</v>
          </cell>
          <cell r="C1058" t="str">
            <v>REVESTIMENTO COM MACADAME HIDRAULICO (B)</v>
          </cell>
          <cell r="D1058" t="str">
            <v>M3</v>
          </cell>
          <cell r="E1058">
            <v>77.37</v>
          </cell>
        </row>
        <row r="1059">
          <cell r="B1059" t="str">
            <v>100251</v>
          </cell>
          <cell r="C1059" t="str">
            <v>REGULARIZACAO MECANIZADA DE SUPERFICIES (C)</v>
          </cell>
          <cell r="D1059" t="str">
            <v>M2</v>
          </cell>
          <cell r="E1059">
            <v>0.19</v>
          </cell>
        </row>
        <row r="1060">
          <cell r="B1060" t="str">
            <v>100252</v>
          </cell>
          <cell r="C1060" t="str">
            <v>REVESTIMENTO COM CASCALHO OU PEDREGULHO (C)</v>
          </cell>
          <cell r="D1060" t="str">
            <v>M3</v>
          </cell>
          <cell r="E1060">
            <v>49.36</v>
          </cell>
        </row>
        <row r="1061">
          <cell r="B1061" t="str">
            <v>100253</v>
          </cell>
          <cell r="C1061" t="str">
            <v>REVESTIMENTO COM BRITA (C)</v>
          </cell>
          <cell r="D1061" t="str">
            <v>M3</v>
          </cell>
          <cell r="E1061">
            <v>58.14</v>
          </cell>
        </row>
        <row r="1062">
          <cell r="B1062" t="str">
            <v>100254</v>
          </cell>
          <cell r="C1062" t="str">
            <v>REVESTIMENTO COM MACADAME HIDRAULICO (C)</v>
          </cell>
          <cell r="D1062" t="str">
            <v>M3</v>
          </cell>
          <cell r="E1062">
            <v>76</v>
          </cell>
        </row>
        <row r="1064">
          <cell r="B1064" t="str">
            <v>100300</v>
          </cell>
          <cell r="C1064" t="str">
            <v>EXECUCAO DE PAVIMENTACAO</v>
          </cell>
        </row>
        <row r="1065">
          <cell r="B1065" t="str">
            <v>100301</v>
          </cell>
          <cell r="C1065" t="str">
            <v>ASSENTAMENTO DE PARALELEPIPEDO (A)</v>
          </cell>
          <cell r="D1065" t="str">
            <v>M2</v>
          </cell>
          <cell r="E1065">
            <v>33.06</v>
          </cell>
        </row>
        <row r="1066">
          <cell r="B1066" t="str">
            <v>100302</v>
          </cell>
          <cell r="C1066" t="str">
            <v>FORNECIMENTO DE PARALELEPIPEDO</v>
          </cell>
          <cell r="D1066" t="str">
            <v>M2</v>
          </cell>
          <cell r="E1066">
            <v>28.26</v>
          </cell>
        </row>
        <row r="1067">
          <cell r="B1067" t="str">
            <v>100303</v>
          </cell>
          <cell r="C1067" t="str">
            <v>ASSENTAMENTO DE BLOCOS DE CONCRETO (A)</v>
          </cell>
          <cell r="D1067" t="str">
            <v>M2</v>
          </cell>
          <cell r="E1067">
            <v>27.1</v>
          </cell>
        </row>
        <row r="1068">
          <cell r="B1068" t="str">
            <v>100304</v>
          </cell>
          <cell r="C1068" t="str">
            <v>FORNECIMENTO DE BLOCOS DE CONCRETO</v>
          </cell>
          <cell r="D1068" t="str">
            <v>M2</v>
          </cell>
          <cell r="E1068">
            <v>42.61</v>
          </cell>
        </row>
        <row r="1069">
          <cell r="B1069" t="str">
            <v>100305</v>
          </cell>
          <cell r="C1069" t="str">
            <v>EXECUCAO DE PASSEIOS CIMENTADOS (A)</v>
          </cell>
          <cell r="D1069" t="str">
            <v>M2</v>
          </cell>
          <cell r="E1069">
            <v>39.299999999999997</v>
          </cell>
        </row>
        <row r="1070">
          <cell r="B1070" t="str">
            <v>100306</v>
          </cell>
          <cell r="C1070" t="str">
            <v>EXECUCAO DE PASSEIOS EM LADRILHOS HIDRAULICOS (A)</v>
          </cell>
          <cell r="D1070" t="str">
            <v>M2</v>
          </cell>
          <cell r="E1070">
            <v>25.97</v>
          </cell>
        </row>
        <row r="1071">
          <cell r="B1071" t="str">
            <v>100307</v>
          </cell>
          <cell r="C1071" t="str">
            <v>FORNECIMENTO DE LADRILHOS HIDRAULICOS</v>
          </cell>
          <cell r="D1071" t="str">
            <v>M2</v>
          </cell>
          <cell r="E1071">
            <v>26.81</v>
          </cell>
        </row>
        <row r="1072">
          <cell r="B1072" t="str">
            <v>100308</v>
          </cell>
          <cell r="C1072" t="str">
            <v>EXECUCAO DE PASSEIOS EM MOSAICOS (A)</v>
          </cell>
          <cell r="D1072" t="str">
            <v>M2</v>
          </cell>
          <cell r="E1072">
            <v>15.99</v>
          </cell>
        </row>
        <row r="1073">
          <cell r="B1073" t="str">
            <v>100309</v>
          </cell>
          <cell r="C1073" t="str">
            <v>FORNECIMENTO DE MOSAICOS</v>
          </cell>
          <cell r="D1073" t="str">
            <v>M2</v>
          </cell>
          <cell r="E1073">
            <v>34.909999999999997</v>
          </cell>
        </row>
        <row r="1074">
          <cell r="B1074" t="str">
            <v>100310</v>
          </cell>
          <cell r="C1074" t="str">
            <v>ASSENTAMENTO DE GUIAS (A)</v>
          </cell>
          <cell r="D1074" t="str">
            <v>M</v>
          </cell>
          <cell r="E1074">
            <v>5.2</v>
          </cell>
        </row>
        <row r="1075">
          <cell r="B1075" t="str">
            <v>100311</v>
          </cell>
          <cell r="C1075" t="str">
            <v>FORNECIMENTO DE GUIAS</v>
          </cell>
          <cell r="D1075" t="str">
            <v>M</v>
          </cell>
          <cell r="E1075">
            <v>13.96</v>
          </cell>
        </row>
        <row r="1076">
          <cell r="B1076" t="str">
            <v>100312</v>
          </cell>
          <cell r="C1076" t="str">
            <v>CONSTRUCAO DE SARJETAS (A)</v>
          </cell>
          <cell r="D1076" t="str">
            <v>M3</v>
          </cell>
          <cell r="E1076">
            <v>292.45</v>
          </cell>
        </row>
        <row r="1077">
          <cell r="B1077" t="str">
            <v>100331</v>
          </cell>
          <cell r="C1077" t="str">
            <v>ASSENTAMENTO DE PARALELEPIPEDO (B)</v>
          </cell>
          <cell r="D1077" t="str">
            <v>M2</v>
          </cell>
          <cell r="E1077">
            <v>29.32</v>
          </cell>
        </row>
        <row r="1078">
          <cell r="B1078" t="str">
            <v>100333</v>
          </cell>
          <cell r="C1078" t="str">
            <v>ASSENTAMENTO DE BLOCOS DE CONCRETO (B)</v>
          </cell>
          <cell r="D1078" t="str">
            <v>M2</v>
          </cell>
          <cell r="E1078">
            <v>23.39</v>
          </cell>
        </row>
        <row r="1079">
          <cell r="B1079" t="str">
            <v>100335</v>
          </cell>
          <cell r="C1079" t="str">
            <v>ASSENTAMENTO DE PASSEIOS CIMENTADOS (B)</v>
          </cell>
          <cell r="D1079" t="str">
            <v>M2</v>
          </cell>
          <cell r="E1079">
            <v>35.17</v>
          </cell>
        </row>
        <row r="1080">
          <cell r="B1080" t="str">
            <v>100336</v>
          </cell>
          <cell r="C1080" t="str">
            <v>EXECUCAO DE PASSEIOS EM LADRILHOS HIDRAULICOS (B)</v>
          </cell>
          <cell r="D1080" t="str">
            <v>M2</v>
          </cell>
          <cell r="E1080">
            <v>23.48</v>
          </cell>
        </row>
        <row r="1081">
          <cell r="B1081" t="str">
            <v>100338</v>
          </cell>
          <cell r="C1081" t="str">
            <v>EXECUCAO DE PASSEIOS EM MOSAICO (B)</v>
          </cell>
          <cell r="D1081" t="str">
            <v>M2</v>
          </cell>
          <cell r="E1081">
            <v>14.32</v>
          </cell>
        </row>
        <row r="1082">
          <cell r="B1082" t="str">
            <v>100340</v>
          </cell>
          <cell r="C1082" t="str">
            <v>ASSENTAMENTO DE GUIAS (B)</v>
          </cell>
          <cell r="D1082" t="str">
            <v>M</v>
          </cell>
          <cell r="E1082">
            <v>4.92</v>
          </cell>
        </row>
        <row r="1083">
          <cell r="B1083" t="str">
            <v>100342</v>
          </cell>
          <cell r="C1083" t="str">
            <v>CONSTRUCAO DE SARJETAS (B)</v>
          </cell>
          <cell r="D1083" t="str">
            <v>M3</v>
          </cell>
          <cell r="E1083">
            <v>276.81</v>
          </cell>
        </row>
        <row r="1084">
          <cell r="B1084" t="str">
            <v>100351</v>
          </cell>
          <cell r="C1084" t="str">
            <v>ASSENTAMENTO DE PARALELEPIPEDO (C)</v>
          </cell>
          <cell r="D1084" t="str">
            <v>M2</v>
          </cell>
          <cell r="E1084">
            <v>23.76</v>
          </cell>
        </row>
        <row r="1085">
          <cell r="B1085" t="str">
            <v>100353</v>
          </cell>
          <cell r="C1085" t="str">
            <v>ASSENTAMENTO DE BLOCOS DE CONCRETO (C)</v>
          </cell>
          <cell r="D1085" t="str">
            <v>M2</v>
          </cell>
          <cell r="E1085">
            <v>17.86</v>
          </cell>
        </row>
        <row r="1086">
          <cell r="B1086" t="str">
            <v>100355</v>
          </cell>
          <cell r="C1086" t="str">
            <v>EXECUCAO DE PASSEIOS CIMENTADOS (C)</v>
          </cell>
          <cell r="D1086" t="str">
            <v>M2</v>
          </cell>
          <cell r="E1086">
            <v>28.99</v>
          </cell>
        </row>
        <row r="1087">
          <cell r="B1087" t="str">
            <v>100356</v>
          </cell>
          <cell r="C1087" t="str">
            <v>EXECUCAO DE PASSEIOS EM LADRILHOS HIDRAULICOS (C)</v>
          </cell>
          <cell r="D1087" t="str">
            <v>M2</v>
          </cell>
          <cell r="E1087">
            <v>19.809999999999999</v>
          </cell>
        </row>
        <row r="1088">
          <cell r="B1088" t="str">
            <v>100358</v>
          </cell>
          <cell r="C1088" t="str">
            <v>EXECUCAO DE PASSEIOS EM MOSAICO (C)</v>
          </cell>
          <cell r="D1088" t="str">
            <v>M2</v>
          </cell>
          <cell r="E1088">
            <v>11.75</v>
          </cell>
        </row>
        <row r="1089">
          <cell r="B1089" t="str">
            <v>100360</v>
          </cell>
          <cell r="C1089" t="str">
            <v>ASSENTAMENTO DE GUIAS (C)</v>
          </cell>
          <cell r="D1089" t="str">
            <v>M</v>
          </cell>
          <cell r="E1089">
            <v>4.4800000000000004</v>
          </cell>
        </row>
        <row r="1090">
          <cell r="B1090" t="str">
            <v>100362</v>
          </cell>
          <cell r="C1090" t="str">
            <v>CONSTRUCAO DE SARJETAS (C)</v>
          </cell>
          <cell r="D1090" t="str">
            <v>M3</v>
          </cell>
          <cell r="E1090">
            <v>253.27</v>
          </cell>
        </row>
        <row r="1092">
          <cell r="B1092" t="str">
            <v>100400</v>
          </cell>
          <cell r="C1092" t="str">
            <v>PAVIMENTACAO ASFALTICA ESPECIAL</v>
          </cell>
        </row>
        <row r="1093">
          <cell r="B1093" t="str">
            <v>100401</v>
          </cell>
          <cell r="C1093" t="str">
            <v>PREPARO DE CAIXA (A)</v>
          </cell>
          <cell r="D1093" t="str">
            <v>M2</v>
          </cell>
          <cell r="E1093">
            <v>7.16</v>
          </cell>
        </row>
        <row r="1094">
          <cell r="B1094" t="str">
            <v>100402</v>
          </cell>
          <cell r="C1094" t="str">
            <v>SUB BASE EM BRITA GRADUADA OU MACADAME HIDRAULICO (A)</v>
          </cell>
          <cell r="D1094" t="str">
            <v>M3</v>
          </cell>
          <cell r="E1094">
            <v>103.62</v>
          </cell>
        </row>
        <row r="1095">
          <cell r="B1095" t="str">
            <v>100403</v>
          </cell>
          <cell r="C1095" t="str">
            <v>BASE DE MACADAME BETUMINOSO (A)</v>
          </cell>
          <cell r="D1095" t="str">
            <v>M3</v>
          </cell>
          <cell r="E1095">
            <v>253</v>
          </cell>
        </row>
        <row r="1096">
          <cell r="B1096" t="str">
            <v>100404</v>
          </cell>
          <cell r="C1096" t="str">
            <v>IMPRIMACAO LIGANTE (A)</v>
          </cell>
          <cell r="D1096" t="str">
            <v>M2</v>
          </cell>
          <cell r="E1096">
            <v>3.65</v>
          </cell>
        </row>
        <row r="1097">
          <cell r="B1097" t="str">
            <v>100405</v>
          </cell>
          <cell r="C1097" t="str">
            <v>BINDER (A)</v>
          </cell>
          <cell r="D1097" t="str">
            <v>M3</v>
          </cell>
          <cell r="E1097">
            <v>345.45</v>
          </cell>
        </row>
        <row r="1098">
          <cell r="B1098" t="str">
            <v>100406</v>
          </cell>
          <cell r="C1098" t="str">
            <v>CAPA DE CONCRETO ASFALTICO (A)</v>
          </cell>
          <cell r="D1098" t="str">
            <v>M3</v>
          </cell>
          <cell r="E1098">
            <v>467.14</v>
          </cell>
        </row>
        <row r="1099">
          <cell r="B1099" t="str">
            <v>100407</v>
          </cell>
          <cell r="C1099" t="str">
            <v>CONCRETO PARA FECHAMENTO DE VALAS (A)</v>
          </cell>
          <cell r="D1099" t="str">
            <v>M3</v>
          </cell>
          <cell r="E1099">
            <v>205.35</v>
          </cell>
        </row>
        <row r="1100">
          <cell r="B1100" t="str">
            <v>100431</v>
          </cell>
          <cell r="C1100" t="str">
            <v>PREPARO DE CAIXA (B)</v>
          </cell>
          <cell r="D1100" t="str">
            <v>M2</v>
          </cell>
          <cell r="E1100">
            <v>5.71</v>
          </cell>
        </row>
        <row r="1101">
          <cell r="B1101" t="str">
            <v>100432</v>
          </cell>
          <cell r="C1101" t="str">
            <v>SUB BASE EM BRITA GRADUADA OU MACADAME HIDRAULICO (B)</v>
          </cell>
          <cell r="D1101" t="str">
            <v>M3</v>
          </cell>
          <cell r="E1101">
            <v>98.83</v>
          </cell>
        </row>
        <row r="1102">
          <cell r="B1102" t="str">
            <v>100433</v>
          </cell>
          <cell r="C1102" t="str">
            <v>BASE DE MACADAME BETUMINOSO (B)</v>
          </cell>
          <cell r="D1102" t="str">
            <v>M3</v>
          </cell>
          <cell r="E1102">
            <v>243.8</v>
          </cell>
        </row>
        <row r="1103">
          <cell r="B1103" t="str">
            <v>100434</v>
          </cell>
          <cell r="C1103" t="str">
            <v>IMPRAMACAO LIGANTE (B)</v>
          </cell>
          <cell r="D1103" t="str">
            <v>M2</v>
          </cell>
          <cell r="E1103">
            <v>3.51</v>
          </cell>
        </row>
        <row r="1104">
          <cell r="B1104" t="str">
            <v>100435</v>
          </cell>
          <cell r="C1104" t="str">
            <v>BINDER (B)</v>
          </cell>
          <cell r="D1104" t="str">
            <v>M3</v>
          </cell>
          <cell r="E1104">
            <v>321.3</v>
          </cell>
        </row>
        <row r="1105">
          <cell r="B1105" t="str">
            <v>100436</v>
          </cell>
          <cell r="C1105" t="str">
            <v>CAPA DE CONCRETO ASFALTICO (B)</v>
          </cell>
          <cell r="D1105" t="str">
            <v>M3</v>
          </cell>
          <cell r="E1105">
            <v>440.96</v>
          </cell>
        </row>
        <row r="1106">
          <cell r="B1106" t="str">
            <v>100437</v>
          </cell>
          <cell r="C1106" t="str">
            <v>CONCRETO PARA FECHAMENTO DE VALAS (B)</v>
          </cell>
          <cell r="D1106" t="str">
            <v>M3</v>
          </cell>
          <cell r="E1106">
            <v>201.48</v>
          </cell>
        </row>
        <row r="1107">
          <cell r="B1107" t="str">
            <v>100451</v>
          </cell>
          <cell r="C1107" t="str">
            <v>PREPARO DE CAIXA (C)</v>
          </cell>
          <cell r="D1107" t="str">
            <v>M2</v>
          </cell>
          <cell r="E1107">
            <v>3.57</v>
          </cell>
        </row>
        <row r="1108">
          <cell r="B1108" t="str">
            <v>100452</v>
          </cell>
          <cell r="C1108" t="str">
            <v>SUB BASE EM BRITA GRADUADA OU MACADAME HIDRAULICO (C)</v>
          </cell>
          <cell r="D1108" t="str">
            <v>M3</v>
          </cell>
          <cell r="E1108">
            <v>91.69</v>
          </cell>
        </row>
        <row r="1109">
          <cell r="B1109" t="str">
            <v>100453</v>
          </cell>
          <cell r="C1109" t="str">
            <v>BASE DE MACADAME BETUMINOSO (C)</v>
          </cell>
          <cell r="D1109" t="str">
            <v>M3</v>
          </cell>
          <cell r="E1109">
            <v>229.95</v>
          </cell>
        </row>
        <row r="1110">
          <cell r="B1110" t="str">
            <v>100454</v>
          </cell>
          <cell r="C1110" t="str">
            <v>IMPRIMACAO LIGANTE (C)</v>
          </cell>
          <cell r="D1110" t="str">
            <v>M2</v>
          </cell>
          <cell r="E1110">
            <v>3.31</v>
          </cell>
        </row>
        <row r="1111">
          <cell r="B1111" t="str">
            <v>100455</v>
          </cell>
          <cell r="C1111" t="str">
            <v>BINDER (C)</v>
          </cell>
          <cell r="D1111" t="str">
            <v>M3</v>
          </cell>
          <cell r="E1111">
            <v>284.97000000000003</v>
          </cell>
        </row>
        <row r="1112">
          <cell r="B1112" t="str">
            <v>100456</v>
          </cell>
          <cell r="C1112" t="str">
            <v>CAPA DE CONCRETO ASFALTICO (C)</v>
          </cell>
          <cell r="D1112" t="str">
            <v>M3</v>
          </cell>
          <cell r="E1112">
            <v>401.6</v>
          </cell>
        </row>
        <row r="1113">
          <cell r="B1113" t="str">
            <v>100457</v>
          </cell>
          <cell r="C1113" t="str">
            <v>CONCRETO PARA FECHAMENTO DE VALAS (C)</v>
          </cell>
          <cell r="D1113" t="str">
            <v>M3</v>
          </cell>
          <cell r="E1113">
            <v>195.76</v>
          </cell>
        </row>
        <row r="1115">
          <cell r="B1115" t="str">
            <v>110000</v>
          </cell>
          <cell r="C1115" t="str">
            <v>LIGACOES PREDIAIS</v>
          </cell>
        </row>
        <row r="1116">
          <cell r="B1116" t="str">
            <v>110100</v>
          </cell>
          <cell r="C1116" t="str">
            <v>LIGACOES DOMICILIARES DE AGUA</v>
          </cell>
        </row>
        <row r="1117">
          <cell r="B1117" t="str">
            <v>110101</v>
          </cell>
          <cell r="C1117" t="str">
            <v>LIGACAO DE AGUA A REDE PUBLICA</v>
          </cell>
          <cell r="D1117" t="str">
            <v>UN</v>
          </cell>
          <cell r="E1117">
            <v>45.87</v>
          </cell>
        </row>
        <row r="1118">
          <cell r="B1118" t="str">
            <v>110102</v>
          </cell>
          <cell r="C1118" t="str">
            <v>ASSENTAMENTO DE TUBULACAO (PAD E FERRO GALVANIZADO)</v>
          </cell>
          <cell r="D1118" t="str">
            <v>M</v>
          </cell>
          <cell r="E1118">
            <v>8.09</v>
          </cell>
        </row>
        <row r="1120">
          <cell r="B1120" t="str">
            <v>110200</v>
          </cell>
          <cell r="C1120" t="str">
            <v>LIGACOES DOMICILIARES DE ESGOTOS - DIAMETRO 100 MM</v>
          </cell>
        </row>
        <row r="1121">
          <cell r="B1121" t="str">
            <v>110201</v>
          </cell>
          <cell r="C1121" t="str">
            <v>NO PASSEIO, COMPLETA - DIAMETRO 100 MM</v>
          </cell>
          <cell r="D1121" t="str">
            <v>UN</v>
          </cell>
          <cell r="E1121">
            <v>60.28</v>
          </cell>
        </row>
        <row r="1122">
          <cell r="B1122" t="str">
            <v>110202</v>
          </cell>
          <cell r="C1122" t="str">
            <v>NO TERCO, COMPLETA - DIAMETRO 100 MM</v>
          </cell>
          <cell r="D1122" t="str">
            <v>UN</v>
          </cell>
          <cell r="E1122">
            <v>146.72999999999999</v>
          </cell>
        </row>
        <row r="1123">
          <cell r="B1123" t="str">
            <v>110203</v>
          </cell>
          <cell r="C1123" t="str">
            <v>NO EIXO, COMPLETA - DIAMETRO 100 MM</v>
          </cell>
          <cell r="D1123" t="str">
            <v>UN</v>
          </cell>
          <cell r="E1123">
            <v>189.96</v>
          </cell>
        </row>
        <row r="1124">
          <cell r="B1124" t="str">
            <v>110204</v>
          </cell>
          <cell r="C1124" t="str">
            <v>NO TERCO OPOSTO, COMPLETA - DIAMETRO 100 MM</v>
          </cell>
          <cell r="D1124" t="str">
            <v>UN</v>
          </cell>
          <cell r="E1124">
            <v>233.2</v>
          </cell>
        </row>
        <row r="1125">
          <cell r="B1125" t="str">
            <v>110205</v>
          </cell>
          <cell r="C1125" t="str">
            <v>NO PASSEIO, SEM CONEXAO - DIAMETRO 100 MM</v>
          </cell>
          <cell r="D1125" t="str">
            <v>UN</v>
          </cell>
          <cell r="E1125">
            <v>43.21</v>
          </cell>
        </row>
        <row r="1126">
          <cell r="B1126" t="str">
            <v>110206</v>
          </cell>
          <cell r="C1126" t="str">
            <v>NO TERCO, SEM CONEXAO - DIAMETRO 100 MM</v>
          </cell>
          <cell r="D1126" t="str">
            <v>UN</v>
          </cell>
          <cell r="E1126">
            <v>129.66</v>
          </cell>
        </row>
        <row r="1127">
          <cell r="B1127" t="str">
            <v>110207</v>
          </cell>
          <cell r="C1127" t="str">
            <v>NO EIXO, SEM CONEXAO - DIAMETRO 100 MM</v>
          </cell>
          <cell r="D1127" t="str">
            <v>UN</v>
          </cell>
          <cell r="E1127">
            <v>172.88</v>
          </cell>
        </row>
        <row r="1128">
          <cell r="B1128" t="str">
            <v>110208</v>
          </cell>
          <cell r="C1128" t="str">
            <v>NO TERCO OPOSTO, SEM CONEXAO - DIAMETRO 100 MM</v>
          </cell>
          <cell r="D1128" t="str">
            <v>UN</v>
          </cell>
          <cell r="E1128">
            <v>216.12</v>
          </cell>
        </row>
        <row r="1129">
          <cell r="B1129" t="str">
            <v>110209</v>
          </cell>
          <cell r="C1129" t="str">
            <v>CONEXAO POSTERIOR - DIAMETRO 100 MM</v>
          </cell>
          <cell r="D1129" t="str">
            <v>UN</v>
          </cell>
          <cell r="E1129">
            <v>69.739999999999995</v>
          </cell>
        </row>
        <row r="1130">
          <cell r="B1130" t="str">
            <v>110210</v>
          </cell>
          <cell r="C1130" t="str">
            <v>NO PASSEIO OPOSTO, COMPLETA - DIAMETRO 100 MM</v>
          </cell>
          <cell r="D1130" t="str">
            <v>UN</v>
          </cell>
          <cell r="E1130">
            <v>319.64999999999998</v>
          </cell>
        </row>
        <row r="1131">
          <cell r="B1131" t="str">
            <v>110211</v>
          </cell>
          <cell r="C1131" t="str">
            <v>NO PASSEIO OPOSTO, SEM CONEXAO - DIAMETRO 100 MM</v>
          </cell>
          <cell r="D1131" t="str">
            <v>UN</v>
          </cell>
          <cell r="E1131">
            <v>302.57</v>
          </cell>
        </row>
        <row r="1133">
          <cell r="B1133" t="str">
            <v>110300</v>
          </cell>
          <cell r="C1133" t="str">
            <v>LIGACOES DOMICILIARES DE ESGOTOS - DIAMETRO 150 MM</v>
          </cell>
        </row>
        <row r="1134">
          <cell r="B1134" t="str">
            <v>110301</v>
          </cell>
          <cell r="C1134" t="str">
            <v>NO PASSEIO, COMPLETA - DIAMETRO 150 MM</v>
          </cell>
          <cell r="D1134" t="str">
            <v>UN</v>
          </cell>
          <cell r="E1134">
            <v>65.83</v>
          </cell>
        </row>
        <row r="1135">
          <cell r="B1135" t="str">
            <v>110302</v>
          </cell>
          <cell r="C1135" t="str">
            <v>NO TERCO, COMPLETA - DIAMETRO 150 MM</v>
          </cell>
          <cell r="D1135" t="str">
            <v>UN</v>
          </cell>
          <cell r="E1135">
            <v>159.01</v>
          </cell>
        </row>
        <row r="1136">
          <cell r="B1136" t="str">
            <v>110303</v>
          </cell>
          <cell r="C1136" t="str">
            <v>NO EIXO, COMPLETA - DIAMETRO 150 MM</v>
          </cell>
          <cell r="D1136" t="str">
            <v>UN</v>
          </cell>
          <cell r="E1136">
            <v>205.63</v>
          </cell>
        </row>
        <row r="1137">
          <cell r="B1137" t="str">
            <v>110304</v>
          </cell>
          <cell r="C1137" t="str">
            <v>NO TERCO OPOSTO, COMPLETA - DIAMETRO 150 MM</v>
          </cell>
          <cell r="D1137" t="str">
            <v>UN</v>
          </cell>
          <cell r="E1137">
            <v>252.22</v>
          </cell>
        </row>
        <row r="1138">
          <cell r="B1138" t="str">
            <v>110305</v>
          </cell>
          <cell r="C1138" t="str">
            <v>NO PASSEIO, SEM CONEXAO - DIAMETRO 150 MM</v>
          </cell>
          <cell r="D1138" t="str">
            <v>UN</v>
          </cell>
          <cell r="E1138">
            <v>46.58</v>
          </cell>
        </row>
        <row r="1139">
          <cell r="B1139" t="str">
            <v>110306</v>
          </cell>
          <cell r="C1139" t="str">
            <v>NO TERCO, SEM CONEXAO - DIAMETRO 150 MM</v>
          </cell>
          <cell r="D1139" t="str">
            <v>UN</v>
          </cell>
          <cell r="E1139">
            <v>139.76</v>
          </cell>
        </row>
        <row r="1140">
          <cell r="B1140" t="str">
            <v>110307</v>
          </cell>
          <cell r="C1140" t="str">
            <v>NO EIXO, SEM CONEXAO - DIAMETRO 150 MM</v>
          </cell>
          <cell r="D1140" t="str">
            <v>UN</v>
          </cell>
          <cell r="E1140">
            <v>186.38</v>
          </cell>
        </row>
        <row r="1141">
          <cell r="B1141" t="str">
            <v>110308</v>
          </cell>
          <cell r="C1141" t="str">
            <v>NO TERCO OPOSTO, SEM CONEXAO - DIAMETRO 150 MM</v>
          </cell>
          <cell r="D1141" t="str">
            <v>UN</v>
          </cell>
          <cell r="E1141">
            <v>232.97</v>
          </cell>
        </row>
        <row r="1142">
          <cell r="B1142" t="str">
            <v>110309</v>
          </cell>
          <cell r="C1142" t="str">
            <v>CONEXAO POSTERIOR - DIAMETRO 150 MM</v>
          </cell>
          <cell r="D1142" t="str">
            <v>UN</v>
          </cell>
          <cell r="E1142">
            <v>70.8</v>
          </cell>
        </row>
        <row r="1144">
          <cell r="B1144" t="str">
            <v>110400</v>
          </cell>
          <cell r="C1144" t="str">
            <v>CARGA, TRANSPORTE ATE 10 KM E DESCARGA DE TUBOS E PECAS DE PEAD E/OU FERRO GALVANIZADO</v>
          </cell>
        </row>
        <row r="1145">
          <cell r="B1145" t="str">
            <v>110401</v>
          </cell>
          <cell r="C1145" t="str">
            <v>TUBOS E PECAS PARA LIGACOES</v>
          </cell>
          <cell r="D1145" t="str">
            <v>KM</v>
          </cell>
          <cell r="E1145">
            <v>55.68</v>
          </cell>
        </row>
        <row r="1147">
          <cell r="B1147" t="str">
            <v>110500</v>
          </cell>
          <cell r="C1147" t="str">
            <v>TRANSPORTE EXCEDENTE A 10 KM DE TUBOS E PECAS DE PEAD E/OU FERRO GALVANIZADO</v>
          </cell>
        </row>
        <row r="1148">
          <cell r="B1148" t="str">
            <v>110501</v>
          </cell>
          <cell r="C1148" t="str">
            <v>TUBOS E PECAS PARA LIGACOES</v>
          </cell>
          <cell r="D1148" t="str">
            <v>KMXKM</v>
          </cell>
          <cell r="E1148">
            <v>1.58</v>
          </cell>
        </row>
        <row r="1150">
          <cell r="B1150" t="str">
            <v>120000</v>
          </cell>
          <cell r="C1150" t="str">
            <v>FECHAMENTO</v>
          </cell>
        </row>
        <row r="1151">
          <cell r="B1151" t="str">
            <v>120100</v>
          </cell>
          <cell r="C1151" t="str">
            <v>ALVENARIA</v>
          </cell>
        </row>
        <row r="1152">
          <cell r="B1152" t="str">
            <v>120101</v>
          </cell>
          <cell r="C1152" t="str">
            <v>ALVENARIA DE TIJOLOS COMUNS SEM ANDAIME</v>
          </cell>
          <cell r="D1152" t="str">
            <v>M3</v>
          </cell>
          <cell r="E1152">
            <v>307.20999999999998</v>
          </cell>
        </row>
        <row r="1153">
          <cell r="B1153" t="str">
            <v>120102</v>
          </cell>
          <cell r="C1153" t="str">
            <v>ALVENARIA DE BLOCOS DE CONCRETO SEM ANDAIME</v>
          </cell>
          <cell r="D1153" t="str">
            <v>M3</v>
          </cell>
          <cell r="E1153">
            <v>244.72</v>
          </cell>
        </row>
        <row r="1154">
          <cell r="B1154" t="str">
            <v>120103</v>
          </cell>
          <cell r="C1154" t="str">
            <v>ALVENARIA DE TIJOLOS BAIANOS SEM ANDAIME</v>
          </cell>
          <cell r="D1154" t="str">
            <v>M3</v>
          </cell>
          <cell r="E1154">
            <v>215.11</v>
          </cell>
        </row>
        <row r="1155">
          <cell r="B1155" t="str">
            <v>120104</v>
          </cell>
          <cell r="C1155" t="str">
            <v>ALVENARIA DE ELEVACAO, EM CUTELO TIJOLO COMUM</v>
          </cell>
          <cell r="D1155" t="str">
            <v>M2</v>
          </cell>
          <cell r="E1155">
            <v>25.09</v>
          </cell>
        </row>
        <row r="1156">
          <cell r="B1156" t="str">
            <v>120105</v>
          </cell>
          <cell r="C1156" t="str">
            <v>ALVENARIA DE ELEVACAO, 1/2 TIJOLO COMUM</v>
          </cell>
          <cell r="D1156" t="str">
            <v>M2</v>
          </cell>
          <cell r="E1156">
            <v>43.73</v>
          </cell>
        </row>
        <row r="1157">
          <cell r="B1157" t="str">
            <v>120106</v>
          </cell>
          <cell r="C1157" t="str">
            <v>ALVENARIA DE ELEVACAO, 1 TIJOLO COMUM</v>
          </cell>
          <cell r="D1157" t="str">
            <v>M2</v>
          </cell>
          <cell r="E1157">
            <v>77.77</v>
          </cell>
        </row>
        <row r="1158">
          <cell r="B1158" t="str">
            <v>120107</v>
          </cell>
          <cell r="C1158" t="str">
            <v>ALVENARIA DE ELEVACAO, 1 1/2 TIJOLO COMUM</v>
          </cell>
          <cell r="D1158" t="str">
            <v>M2</v>
          </cell>
          <cell r="E1158">
            <v>121.58</v>
          </cell>
        </row>
        <row r="1159">
          <cell r="B1159" t="str">
            <v>120108</v>
          </cell>
          <cell r="C1159" t="str">
            <v>ALVENARIA DE ELEVACAO, 1/2 TIJOLO A VISTA</v>
          </cell>
          <cell r="D1159" t="str">
            <v>M2</v>
          </cell>
          <cell r="E1159">
            <v>83.86</v>
          </cell>
        </row>
        <row r="1160">
          <cell r="B1160" t="str">
            <v>120109</v>
          </cell>
          <cell r="C1160" t="str">
            <v>ALVENARIA DE ELEVACAO, 1 TIJOLO A VISTA</v>
          </cell>
          <cell r="D1160" t="str">
            <v>M2</v>
          </cell>
          <cell r="E1160">
            <v>154.59</v>
          </cell>
        </row>
        <row r="1161">
          <cell r="B1161" t="str">
            <v>120110</v>
          </cell>
          <cell r="C1161" t="str">
            <v>ALVENARIA DE ELEVACAO, TIJOLO CERAMICO 8 FUROS, ESPELHO</v>
          </cell>
          <cell r="D1161" t="str">
            <v>M2</v>
          </cell>
          <cell r="E1161">
            <v>30.17</v>
          </cell>
        </row>
        <row r="1162">
          <cell r="B1162" t="str">
            <v>120111</v>
          </cell>
          <cell r="C1162" t="str">
            <v>ALVENARIA DE ELEVACAO, TIJOLO CERAMICO 8 FUROS,CHATO</v>
          </cell>
          <cell r="D1162" t="str">
            <v>M2</v>
          </cell>
          <cell r="E1162">
            <v>57.11</v>
          </cell>
        </row>
        <row r="1163">
          <cell r="B1163" t="str">
            <v>120112</v>
          </cell>
          <cell r="C1163" t="str">
            <v>alvenaria de elevacao, blocos de concreto 9 x 19 x 39 cm</v>
          </cell>
          <cell r="D1163" t="str">
            <v>M2</v>
          </cell>
          <cell r="E1163">
            <v>30.7</v>
          </cell>
        </row>
        <row r="1164">
          <cell r="B1164" t="str">
            <v>120113</v>
          </cell>
          <cell r="C1164" t="str">
            <v>alvenaria de elevacao, blocos de concreto 14 x 19 x 39 cm</v>
          </cell>
          <cell r="D1164" t="str">
            <v>M2</v>
          </cell>
          <cell r="E1164">
            <v>40.130000000000003</v>
          </cell>
        </row>
        <row r="1165">
          <cell r="B1165" t="str">
            <v>120114</v>
          </cell>
          <cell r="C1165" t="str">
            <v>alvenaria de elevacao, blocos de concreto 19 x 19 x 39 cm</v>
          </cell>
          <cell r="D1165" t="str">
            <v>M2</v>
          </cell>
          <cell r="E1165">
            <v>50.8</v>
          </cell>
        </row>
        <row r="1166">
          <cell r="B1166" t="str">
            <v>120115</v>
          </cell>
          <cell r="C1166" t="str">
            <v>alvenaria de blocos estruturais 19 x 19 x 39 cm, com ferragens e grout</v>
          </cell>
          <cell r="D1166" t="str">
            <v>M2</v>
          </cell>
          <cell r="E1166">
            <v>82.52</v>
          </cell>
        </row>
        <row r="1167">
          <cell r="B1167" t="str">
            <v>120116</v>
          </cell>
          <cell r="C1167" t="str">
            <v>ALVENARIA COM ELEMENTO VAZADO - CERAMICO</v>
          </cell>
          <cell r="D1167" t="str">
            <v>M2</v>
          </cell>
          <cell r="E1167">
            <v>73.41</v>
          </cell>
        </row>
        <row r="1168">
          <cell r="B1168" t="str">
            <v>120117</v>
          </cell>
          <cell r="C1168" t="str">
            <v>ALVENARIA COM ELEMENTO VAZADO - CONCRETO</v>
          </cell>
          <cell r="D1168" t="str">
            <v>M2</v>
          </cell>
          <cell r="E1168">
            <v>86.9</v>
          </cell>
        </row>
        <row r="1170">
          <cell r="B1170" t="str">
            <v>120200</v>
          </cell>
          <cell r="C1170" t="str">
            <v>COBERTURA, MADEIRAMENTO, CONDUTOR, CALHAS E RUFOS</v>
          </cell>
        </row>
        <row r="1171">
          <cell r="B1171" t="str">
            <v>120201</v>
          </cell>
          <cell r="C1171" t="str">
            <v>COBERTURA COM TELHA FRANCESA</v>
          </cell>
          <cell r="D1171" t="str">
            <v>M2</v>
          </cell>
          <cell r="E1171">
            <v>99.73</v>
          </cell>
        </row>
        <row r="1172">
          <cell r="B1172" t="str">
            <v>120202</v>
          </cell>
          <cell r="C1172" t="str">
            <v>COBERTURA COM TELHA DE FIBROCIMENTO ONDULADA - 6 MM</v>
          </cell>
          <cell r="D1172" t="str">
            <v>M2</v>
          </cell>
          <cell r="E1172">
            <v>79.34</v>
          </cell>
        </row>
        <row r="1173">
          <cell r="B1173" t="str">
            <v>120203</v>
          </cell>
          <cell r="C1173" t="str">
            <v>COBERTURA COM TELHA DE FIBROCIMENTO ONDULADA - 8 MM</v>
          </cell>
          <cell r="D1173" t="str">
            <v>M2</v>
          </cell>
          <cell r="E1173">
            <v>84.09</v>
          </cell>
        </row>
        <row r="1174">
          <cell r="B1174" t="str">
            <v>120204</v>
          </cell>
          <cell r="C1174" t="str">
            <v>COBERTURA COM TELHA DE FIBROCIMENTO ESTRUTURAL L=49CM</v>
          </cell>
          <cell r="D1174" t="str">
            <v>M2</v>
          </cell>
          <cell r="E1174">
            <v>66.06</v>
          </cell>
        </row>
        <row r="1175">
          <cell r="B1175" t="str">
            <v>120205</v>
          </cell>
          <cell r="C1175" t="str">
            <v>COBERTURA COM TELHA DE FIBROCIMENTO ESTRUTURAL L=90CM</v>
          </cell>
          <cell r="D1175" t="str">
            <v>M2</v>
          </cell>
          <cell r="E1175">
            <v>53.7</v>
          </cell>
        </row>
        <row r="1176">
          <cell r="B1176" t="str">
            <v>120206</v>
          </cell>
          <cell r="C1176" t="str">
            <v>CONDUTOR EM CHAPA GALVANIZADA N 24 DESENV 0,25M</v>
          </cell>
          <cell r="D1176" t="str">
            <v>M</v>
          </cell>
          <cell r="E1176">
            <v>32.130000000000003</v>
          </cell>
        </row>
        <row r="1177">
          <cell r="B1177" t="str">
            <v>120207</v>
          </cell>
          <cell r="C1177" t="str">
            <v>CONDUTOR EM CHAPA GALVANIZADA N 24 DESENV 0,33 M</v>
          </cell>
          <cell r="D1177" t="str">
            <v>M</v>
          </cell>
          <cell r="E1177">
            <v>42.56</v>
          </cell>
        </row>
        <row r="1178">
          <cell r="B1178" t="str">
            <v>120208</v>
          </cell>
          <cell r="C1178" t="str">
            <v>CALHA OU AGUA FURTADA EM CHAPA GALV. N 24 CORTE - 0,33M</v>
          </cell>
          <cell r="D1178" t="str">
            <v>M</v>
          </cell>
          <cell r="E1178">
            <v>37.75</v>
          </cell>
        </row>
        <row r="1179">
          <cell r="B1179" t="str">
            <v>120209</v>
          </cell>
          <cell r="C1179" t="str">
            <v>CALHA OU AGUA FURTADA EM CHAPA GALV. N 24 CORTE - 0,50M</v>
          </cell>
          <cell r="D1179" t="str">
            <v>M</v>
          </cell>
          <cell r="E1179">
            <v>52.22</v>
          </cell>
        </row>
        <row r="1180">
          <cell r="B1180" t="str">
            <v>120210</v>
          </cell>
          <cell r="C1180" t="str">
            <v>RUFO EM CHAPA GALVANIZADA N 24 CORTE 0,10 M</v>
          </cell>
          <cell r="D1180" t="str">
            <v>M</v>
          </cell>
          <cell r="E1180">
            <v>16.850000000000001</v>
          </cell>
        </row>
        <row r="1181">
          <cell r="B1181" t="str">
            <v>120211</v>
          </cell>
          <cell r="C1181" t="str">
            <v>RUFO EM CHAPA GALVANIZADA N 24 CORTE 0,16 M</v>
          </cell>
          <cell r="D1181" t="str">
            <v>M</v>
          </cell>
          <cell r="E1181">
            <v>20.239999999999998</v>
          </cell>
        </row>
        <row r="1182">
          <cell r="B1182" t="str">
            <v>120212</v>
          </cell>
          <cell r="C1182" t="str">
            <v>RUFO EM CHAPA GALVANIZADA N 24 CORTE 0,25 M</v>
          </cell>
          <cell r="D1182" t="str">
            <v>M</v>
          </cell>
          <cell r="E1182">
            <v>22.86</v>
          </cell>
        </row>
        <row r="1183">
          <cell r="B1183" t="str">
            <v>120213</v>
          </cell>
          <cell r="C1183" t="str">
            <v>RUFO EM CHAPA GALVANIZADA N 24 CORTE 0,33 M</v>
          </cell>
          <cell r="D1183" t="str">
            <v>M</v>
          </cell>
          <cell r="E1183">
            <v>29.19</v>
          </cell>
        </row>
        <row r="1184">
          <cell r="B1184" t="str">
            <v>120214</v>
          </cell>
          <cell r="C1184" t="str">
            <v>RUFO EM CHAPA GALVANIZADA N 24 CORTE 0,50 M</v>
          </cell>
          <cell r="D1184" t="str">
            <v>M</v>
          </cell>
          <cell r="E1184">
            <v>48.35</v>
          </cell>
        </row>
        <row r="1186">
          <cell r="B1186" t="str">
            <v>120300</v>
          </cell>
          <cell r="C1186" t="str">
            <v>ESQUADRIAS DE MADEIRA</v>
          </cell>
        </row>
        <row r="1187">
          <cell r="B1187" t="str">
            <v>120301</v>
          </cell>
          <cell r="C1187" t="str">
            <v>PORTA EXTERNA DE CEDRO, 1 FOLHA</v>
          </cell>
          <cell r="D1187" t="str">
            <v>M2</v>
          </cell>
          <cell r="E1187">
            <v>237.93</v>
          </cell>
        </row>
        <row r="1188">
          <cell r="B1188" t="str">
            <v>120302</v>
          </cell>
          <cell r="C1188" t="str">
            <v>PORTA EXTERNA DE CEDRO, 2 FOLHAS</v>
          </cell>
          <cell r="D1188" t="str">
            <v>M2</v>
          </cell>
          <cell r="E1188">
            <v>240.1</v>
          </cell>
        </row>
        <row r="1189">
          <cell r="B1189" t="str">
            <v>120303</v>
          </cell>
          <cell r="C1189" t="str">
            <v>PORTA INTERNA DE CEDRO, 1 FOLHA</v>
          </cell>
          <cell r="D1189" t="str">
            <v>M2</v>
          </cell>
          <cell r="E1189">
            <v>348.87</v>
          </cell>
        </row>
        <row r="1190">
          <cell r="B1190" t="str">
            <v>120304</v>
          </cell>
          <cell r="C1190" t="str">
            <v>PORTA INTERNA DE CEDRO, 2 FOLHAS</v>
          </cell>
          <cell r="D1190" t="str">
            <v>M2</v>
          </cell>
          <cell r="E1190">
            <v>230.05</v>
          </cell>
        </row>
        <row r="1191">
          <cell r="B1191" t="str">
            <v>120305</v>
          </cell>
          <cell r="C1191" t="str">
            <v>ALCAPAO 0,60X0,60 M</v>
          </cell>
          <cell r="D1191" t="str">
            <v>UN</v>
          </cell>
          <cell r="E1191">
            <v>137.21</v>
          </cell>
        </row>
        <row r="1192">
          <cell r="B1192" t="str">
            <v>120306</v>
          </cell>
          <cell r="C1192" t="str">
            <v>JANELA TIPO GUILHOTINA COM VENEZIANAS DE PEROBA</v>
          </cell>
          <cell r="D1192" t="str">
            <v>M2</v>
          </cell>
          <cell r="E1192">
            <v>370.13</v>
          </cell>
        </row>
        <row r="1194">
          <cell r="B1194" t="str">
            <v>120400</v>
          </cell>
          <cell r="C1194" t="str">
            <v>ESQUADRIAS METALICAS</v>
          </cell>
        </row>
        <row r="1195">
          <cell r="B1195" t="str">
            <v>120401</v>
          </cell>
          <cell r="C1195" t="str">
            <v>PORTA METALICA COM VIDRO</v>
          </cell>
          <cell r="D1195" t="str">
            <v>M2</v>
          </cell>
          <cell r="E1195">
            <v>492.37</v>
          </cell>
        </row>
        <row r="1196">
          <cell r="B1196" t="str">
            <v>120402</v>
          </cell>
          <cell r="C1196" t="str">
            <v>PORTA METALICA COM TELA</v>
          </cell>
          <cell r="D1196" t="str">
            <v>M2</v>
          </cell>
          <cell r="E1196">
            <v>407.81</v>
          </cell>
        </row>
        <row r="1197">
          <cell r="B1197" t="str">
            <v>120403</v>
          </cell>
          <cell r="C1197" t="str">
            <v>PORTA METALICA EXTERNA - 2 FOLHAS, 2,00 X 2,60 M</v>
          </cell>
          <cell r="D1197" t="str">
            <v>UN</v>
          </cell>
          <cell r="E1197">
            <v>1805.2</v>
          </cell>
        </row>
        <row r="1198">
          <cell r="B1198" t="str">
            <v>120404</v>
          </cell>
          <cell r="C1198" t="str">
            <v>JANELA BASCULANTE DE FERRO</v>
          </cell>
          <cell r="D1198" t="str">
            <v>M2</v>
          </cell>
          <cell r="E1198">
            <v>401.77</v>
          </cell>
        </row>
        <row r="1199">
          <cell r="B1199" t="str">
            <v>120405</v>
          </cell>
          <cell r="C1199" t="str">
            <v>JANELA DE CORRER OU MAXIM-AIR DE FERRO</v>
          </cell>
          <cell r="D1199" t="str">
            <v>M2</v>
          </cell>
          <cell r="E1199">
            <v>378.41</v>
          </cell>
        </row>
        <row r="1200">
          <cell r="B1200" t="str">
            <v>120406</v>
          </cell>
          <cell r="C1200" t="str">
            <v>JANELA BASCULANTE DE ALUMINIO</v>
          </cell>
          <cell r="D1200" t="str">
            <v>M2</v>
          </cell>
          <cell r="E1200">
            <v>656.98</v>
          </cell>
        </row>
        <row r="1201">
          <cell r="B1201" t="str">
            <v>120407</v>
          </cell>
          <cell r="C1201" t="str">
            <v>JANELA DE CORRER OU MAXIM-AIR DE ALUMINIO</v>
          </cell>
          <cell r="D1201" t="str">
            <v>M2</v>
          </cell>
          <cell r="E1201">
            <v>602.09</v>
          </cell>
        </row>
        <row r="1202">
          <cell r="B1202" t="str">
            <v>120408</v>
          </cell>
          <cell r="C1202" t="str">
            <v>PORTAS DE ENTRADA EM ALUMINIO COM 1 FOLHA DE ABRIR</v>
          </cell>
          <cell r="D1202" t="str">
            <v>M2</v>
          </cell>
          <cell r="E1202">
            <v>622.91</v>
          </cell>
        </row>
        <row r="1203">
          <cell r="B1203" t="str">
            <v>120409</v>
          </cell>
          <cell r="C1203" t="str">
            <v>PORTAS DE ENTRADA EM ALUMINIO COM 2 FOLHA DE ABRIR</v>
          </cell>
          <cell r="D1203" t="str">
            <v>M2</v>
          </cell>
          <cell r="E1203">
            <v>622.91</v>
          </cell>
        </row>
        <row r="1204">
          <cell r="B1204" t="str">
            <v>120410</v>
          </cell>
          <cell r="C1204" t="str">
            <v>PORTAS DE ENTRADA EM ALUMINIO DE CORRER</v>
          </cell>
          <cell r="D1204" t="str">
            <v>M2</v>
          </cell>
          <cell r="E1204">
            <v>653.5</v>
          </cell>
        </row>
        <row r="1206">
          <cell r="B1206" t="str">
            <v>120500</v>
          </cell>
          <cell r="C1206" t="str">
            <v>FERRAGENS</v>
          </cell>
        </row>
        <row r="1207">
          <cell r="B1207" t="str">
            <v>120501</v>
          </cell>
          <cell r="C1207" t="str">
            <v>FECHADURA PARA PORTA EXTERNA</v>
          </cell>
          <cell r="D1207" t="str">
            <v>UN</v>
          </cell>
          <cell r="E1207">
            <v>116.98</v>
          </cell>
        </row>
        <row r="1208">
          <cell r="B1208" t="str">
            <v>120502</v>
          </cell>
          <cell r="C1208" t="str">
            <v>FECHADURA PARA PORTA INTERNA</v>
          </cell>
          <cell r="D1208" t="str">
            <v>UN</v>
          </cell>
          <cell r="E1208">
            <v>89.09</v>
          </cell>
        </row>
        <row r="1209">
          <cell r="B1209" t="str">
            <v>120503</v>
          </cell>
          <cell r="C1209" t="str">
            <v>FECHADURA PARA PORTA WC</v>
          </cell>
          <cell r="D1209" t="str">
            <v>UN</v>
          </cell>
          <cell r="E1209">
            <v>88.17</v>
          </cell>
        </row>
        <row r="1210">
          <cell r="B1210" t="str">
            <v>120504</v>
          </cell>
          <cell r="C1210" t="str">
            <v>FERRAGEM PARA JANELA DE MADEIRA TIPO GUILHOTINA COM VENEZIANAS</v>
          </cell>
          <cell r="D1210" t="str">
            <v>CJ</v>
          </cell>
          <cell r="E1210">
            <v>401.02</v>
          </cell>
        </row>
        <row r="1212">
          <cell r="B1212" t="str">
            <v>120600</v>
          </cell>
          <cell r="C1212" t="str">
            <v>VIDROS</v>
          </cell>
        </row>
        <row r="1213">
          <cell r="B1213" t="str">
            <v>120601</v>
          </cell>
          <cell r="C1213" t="str">
            <v>VIDRO PLANO DUPLO TRANSPARENTE 3 MM</v>
          </cell>
          <cell r="D1213" t="str">
            <v>M2</v>
          </cell>
          <cell r="E1213">
            <v>60.3</v>
          </cell>
        </row>
        <row r="1214">
          <cell r="B1214" t="str">
            <v>120602</v>
          </cell>
          <cell r="C1214" t="str">
            <v>VIDRO PLANO DUPLO TRANSLUCIDO 3 MM</v>
          </cell>
          <cell r="D1214" t="str">
            <v>M2</v>
          </cell>
          <cell r="E1214">
            <v>56.52</v>
          </cell>
        </row>
        <row r="1215">
          <cell r="B1215" t="str">
            <v>120603</v>
          </cell>
          <cell r="C1215" t="str">
            <v>VIDRO PLANO TRIPLO TRANSPARENTE DE 4 MM</v>
          </cell>
          <cell r="D1215" t="str">
            <v>M2</v>
          </cell>
          <cell r="E1215">
            <v>73.22</v>
          </cell>
        </row>
        <row r="1216">
          <cell r="B1216" t="str">
            <v>120604</v>
          </cell>
          <cell r="C1216" t="str">
            <v>VIDRO PLANO TRIPLO TRANSPARENTE DE 5 MM</v>
          </cell>
          <cell r="D1216" t="str">
            <v>M2</v>
          </cell>
          <cell r="E1216">
            <v>80.89</v>
          </cell>
        </row>
        <row r="1217">
          <cell r="B1217" t="str">
            <v>120605</v>
          </cell>
          <cell r="C1217" t="str">
            <v>VIDRO PLANO TEMPERADO INCOLOR DE 6 MM</v>
          </cell>
          <cell r="D1217" t="str">
            <v>M2</v>
          </cell>
          <cell r="E1217">
            <v>185.05</v>
          </cell>
        </row>
        <row r="1218">
          <cell r="B1218" t="str">
            <v>120606</v>
          </cell>
          <cell r="C1218" t="str">
            <v>VIDRO PLANO TEMPERADO INCOLOR DE 8 MM</v>
          </cell>
          <cell r="D1218" t="str">
            <v>M2</v>
          </cell>
          <cell r="E1218">
            <v>212.45</v>
          </cell>
        </row>
        <row r="1219">
          <cell r="B1219" t="str">
            <v>120607</v>
          </cell>
          <cell r="C1219" t="str">
            <v>VIDRO PLANO TEMPERADO INCOLOR DE 10MM</v>
          </cell>
          <cell r="D1219" t="str">
            <v>M2</v>
          </cell>
          <cell r="E1219">
            <v>249.7</v>
          </cell>
        </row>
        <row r="1221">
          <cell r="B1221" t="str">
            <v>120700</v>
          </cell>
          <cell r="C1221" t="str">
            <v>ESCADA - TIPO MARINHEIRO</v>
          </cell>
        </row>
        <row r="1222">
          <cell r="B1222" t="str">
            <v>120701</v>
          </cell>
          <cell r="C1222" t="str">
            <v>GALVANIZADO</v>
          </cell>
          <cell r="D1222" t="str">
            <v>M</v>
          </cell>
          <cell r="E1222">
            <v>72.12</v>
          </cell>
        </row>
        <row r="1224">
          <cell r="B1224" t="str">
            <v>120800</v>
          </cell>
          <cell r="C1224" t="str">
            <v>GUARDA-CORPO</v>
          </cell>
        </row>
        <row r="1225">
          <cell r="B1225" t="str">
            <v>120801</v>
          </cell>
          <cell r="C1225" t="str">
            <v>DIAMETRO 25 MM - (1 POL.)</v>
          </cell>
          <cell r="D1225" t="str">
            <v>M</v>
          </cell>
          <cell r="E1225">
            <v>102.21</v>
          </cell>
        </row>
        <row r="1226">
          <cell r="B1226" t="str">
            <v>120802</v>
          </cell>
          <cell r="C1226" t="str">
            <v>DIAMETRO 40 MM - (1 1/2 POL.)</v>
          </cell>
          <cell r="D1226" t="str">
            <v>M</v>
          </cell>
          <cell r="E1226">
            <v>156.96</v>
          </cell>
        </row>
        <row r="1227">
          <cell r="B1227" t="str">
            <v>120803</v>
          </cell>
          <cell r="C1227" t="str">
            <v>BARRA 2 X 5/16 POLEGADA</v>
          </cell>
          <cell r="D1227" t="str">
            <v>M</v>
          </cell>
          <cell r="E1227">
            <v>68.010000000000005</v>
          </cell>
        </row>
        <row r="1229">
          <cell r="B1229" t="str">
            <v>120900</v>
          </cell>
          <cell r="C1229" t="str">
            <v>GRADES METALICAS</v>
          </cell>
        </row>
        <row r="1230">
          <cell r="B1230" t="str">
            <v>120901</v>
          </cell>
          <cell r="C1230" t="str">
            <v>BARRAS 3/4 X 1/8 POLEGADA - ESPACAMENTO 1,5 CM</v>
          </cell>
          <cell r="D1230" t="str">
            <v>M2</v>
          </cell>
          <cell r="E1230">
            <v>213.14</v>
          </cell>
        </row>
        <row r="1231">
          <cell r="B1231" t="str">
            <v>120902</v>
          </cell>
          <cell r="C1231" t="str">
            <v>BARRAS 1 X 3/16 POLEGADA - ESPACAMENTO 2,0 CM</v>
          </cell>
          <cell r="D1231" t="str">
            <v>M2</v>
          </cell>
          <cell r="E1231">
            <v>293.69</v>
          </cell>
        </row>
        <row r="1232">
          <cell r="B1232" t="str">
            <v>120903</v>
          </cell>
          <cell r="C1232" t="str">
            <v>BARRAS 1 1/2 X 1/4 POLEGADA - ESPACAMENTO 2,5 CM</v>
          </cell>
          <cell r="D1232" t="str">
            <v>M2</v>
          </cell>
          <cell r="E1232">
            <v>447.99</v>
          </cell>
        </row>
        <row r="1233">
          <cell r="B1233" t="str">
            <v>120904</v>
          </cell>
          <cell r="C1233" t="str">
            <v>BARRAS 2 X 3/8 POLEGADA - ESPACAMENTO 2,5 CM</v>
          </cell>
          <cell r="D1233" t="str">
            <v>M2</v>
          </cell>
          <cell r="E1233">
            <v>857.45</v>
          </cell>
        </row>
        <row r="1234">
          <cell r="B1234" t="str">
            <v>120905</v>
          </cell>
          <cell r="C1234" t="str">
            <v>BARRAS DE 3/8 X 1 1/2 POLEGADA - ESPACAMENTO 1,976 CM</v>
          </cell>
          <cell r="D1234" t="str">
            <v>M2</v>
          </cell>
          <cell r="E1234">
            <v>826.62</v>
          </cell>
        </row>
        <row r="1235">
          <cell r="B1235" t="str">
            <v>120906</v>
          </cell>
          <cell r="C1235" t="str">
            <v>BARRAS DE 3/8 X 1 1/2 POLEGADA - ESPACAMENTO 3,35  CM</v>
          </cell>
          <cell r="D1235" t="str">
            <v>M2</v>
          </cell>
          <cell r="E1235">
            <v>672.58</v>
          </cell>
        </row>
        <row r="1237">
          <cell r="B1237" t="str">
            <v>121000</v>
          </cell>
          <cell r="C1237" t="str">
            <v>TAMPA DE INSPECAO METALICA</v>
          </cell>
        </row>
        <row r="1238">
          <cell r="B1238" t="str">
            <v>121001</v>
          </cell>
          <cell r="C1238" t="str">
            <v>0,70 X 0,70 M</v>
          </cell>
          <cell r="D1238" t="str">
            <v>UN</v>
          </cell>
          <cell r="E1238">
            <v>313.76</v>
          </cell>
        </row>
        <row r="1239">
          <cell r="B1239" t="str">
            <v>121002</v>
          </cell>
          <cell r="C1239" t="str">
            <v>0,95 X 0,90 M</v>
          </cell>
          <cell r="D1239" t="str">
            <v>UN</v>
          </cell>
          <cell r="E1239">
            <v>453.45</v>
          </cell>
        </row>
        <row r="1240">
          <cell r="B1240" t="str">
            <v>121003</v>
          </cell>
          <cell r="C1240" t="str">
            <v>0,80 X 1,40 M</v>
          </cell>
          <cell r="D1240" t="str">
            <v>UN</v>
          </cell>
          <cell r="E1240">
            <v>556.27</v>
          </cell>
        </row>
        <row r="1242">
          <cell r="B1242" t="str">
            <v>121100</v>
          </cell>
          <cell r="C1242" t="str">
            <v>GRELHAS</v>
          </cell>
        </row>
        <row r="1243">
          <cell r="B1243" t="str">
            <v>121101</v>
          </cell>
          <cell r="C1243" t="str">
            <v>GRELHA DE FERRO PERFILADO PECA DE 1,00X0,40 M</v>
          </cell>
          <cell r="D1243" t="str">
            <v>UN</v>
          </cell>
          <cell r="E1243">
            <v>318.26</v>
          </cell>
        </row>
        <row r="1244">
          <cell r="B1244" t="str">
            <v>121102</v>
          </cell>
          <cell r="C1244" t="str">
            <v>GRELHA DE FERRO PERFILADO PECA DE 1,00X0,50 M</v>
          </cell>
          <cell r="D1244" t="str">
            <v>UN</v>
          </cell>
          <cell r="E1244">
            <v>358.63</v>
          </cell>
        </row>
        <row r="1246">
          <cell r="B1246" t="str">
            <v>121200</v>
          </cell>
          <cell r="C1246" t="str">
            <v>COMPLEMENTOS ARQUITETONICOS E DIVISORIAS</v>
          </cell>
        </row>
        <row r="1247">
          <cell r="B1247" t="str">
            <v>121201</v>
          </cell>
          <cell r="C1247" t="str">
            <v>BALCAO DE ATENDIMENTO PUBLICO</v>
          </cell>
          <cell r="D1247" t="str">
            <v>M2</v>
          </cell>
          <cell r="E1247">
            <v>287.54000000000002</v>
          </cell>
        </row>
        <row r="1248">
          <cell r="B1248" t="str">
            <v>121202</v>
          </cell>
          <cell r="C1248" t="str">
            <v>BALCAO DE FORMICA</v>
          </cell>
          <cell r="D1248" t="str">
            <v>M2</v>
          </cell>
          <cell r="E1248">
            <v>532</v>
          </cell>
        </row>
        <row r="1249">
          <cell r="B1249" t="str">
            <v>121203</v>
          </cell>
          <cell r="C1249" t="str">
            <v>ARMARIO DE FORMICA SOB PIA</v>
          </cell>
          <cell r="D1249" t="str">
            <v>M2</v>
          </cell>
          <cell r="E1249">
            <v>412.3</v>
          </cell>
        </row>
        <row r="1250">
          <cell r="B1250" t="str">
            <v>121204</v>
          </cell>
          <cell r="C1250" t="str">
            <v>PRATELEIRA</v>
          </cell>
          <cell r="D1250" t="str">
            <v>M2</v>
          </cell>
          <cell r="E1250">
            <v>98.8</v>
          </cell>
        </row>
        <row r="1251">
          <cell r="B1251" t="str">
            <v>121205</v>
          </cell>
          <cell r="C1251" t="str">
            <v>ESTRADO DE MADEIRA</v>
          </cell>
          <cell r="D1251" t="str">
            <v>M2</v>
          </cell>
          <cell r="E1251">
            <v>46.23</v>
          </cell>
        </row>
        <row r="1252">
          <cell r="B1252" t="str">
            <v>121206</v>
          </cell>
          <cell r="C1252" t="str">
            <v>DIVISORIA DE GRANILITE H: 2,15 M - E: 5 CM</v>
          </cell>
          <cell r="D1252" t="str">
            <v>M</v>
          </cell>
          <cell r="E1252">
            <v>253.05</v>
          </cell>
        </row>
        <row r="1254">
          <cell r="B1254" t="str">
            <v>130000</v>
          </cell>
          <cell r="C1254" t="str">
            <v>REVESTIMENTO E TRATAMENTO DE SUPERFICIE</v>
          </cell>
        </row>
        <row r="1255">
          <cell r="B1255" t="str">
            <v>130100</v>
          </cell>
          <cell r="C1255" t="str">
            <v>PISOS, TETOS E PAREDES</v>
          </cell>
        </row>
        <row r="1256">
          <cell r="B1256" t="str">
            <v>130101</v>
          </cell>
          <cell r="C1256" t="str">
            <v>ENCHIMENTO COM ARGAMASSA DE CIMENTO E AREIA 1:3</v>
          </cell>
          <cell r="D1256" t="str">
            <v>M3</v>
          </cell>
          <cell r="E1256">
            <v>250.02</v>
          </cell>
        </row>
        <row r="1257">
          <cell r="B1257" t="str">
            <v>130102</v>
          </cell>
          <cell r="C1257" t="str">
            <v>CHAPISCO</v>
          </cell>
          <cell r="D1257" t="str">
            <v>M2</v>
          </cell>
          <cell r="E1257">
            <v>5.05</v>
          </cell>
        </row>
        <row r="1258">
          <cell r="B1258" t="str">
            <v>130103</v>
          </cell>
          <cell r="C1258" t="str">
            <v>EMBOCO</v>
          </cell>
          <cell r="D1258" t="str">
            <v>M2</v>
          </cell>
          <cell r="E1258">
            <v>17.91</v>
          </cell>
        </row>
        <row r="1259">
          <cell r="B1259" t="str">
            <v>130104</v>
          </cell>
          <cell r="C1259" t="str">
            <v>REBOCO</v>
          </cell>
          <cell r="D1259" t="str">
            <v>M2</v>
          </cell>
          <cell r="E1259">
            <v>10.83</v>
          </cell>
        </row>
        <row r="1260">
          <cell r="B1260" t="str">
            <v>130105</v>
          </cell>
          <cell r="C1260" t="str">
            <v>REVESTIMENTO DE PAREDE COM AZULEJO 15X15CM - ASSENTAMENTO COLADO OU ARGAMASSA</v>
          </cell>
          <cell r="D1260" t="str">
            <v>M2</v>
          </cell>
          <cell r="E1260">
            <v>23.96</v>
          </cell>
        </row>
        <row r="1261">
          <cell r="B1261" t="str">
            <v>130106</v>
          </cell>
          <cell r="C1261" t="str">
            <v>REVESTIMENTO DE PAREDE COM LITOCERAMICA</v>
          </cell>
          <cell r="D1261" t="str">
            <v>M2</v>
          </cell>
          <cell r="E1261">
            <v>84.26</v>
          </cell>
        </row>
        <row r="1262">
          <cell r="B1262" t="str">
            <v>130107</v>
          </cell>
          <cell r="C1262" t="str">
            <v>REVESTIMENTO COM TELA E IMPERMEABILIZACAO RIGIDA COM ARGAMASSA</v>
          </cell>
          <cell r="D1262" t="str">
            <v>M2</v>
          </cell>
          <cell r="E1262">
            <v>56.25</v>
          </cell>
        </row>
        <row r="1263">
          <cell r="B1263" t="str">
            <v>130108</v>
          </cell>
          <cell r="C1263" t="str">
            <v>CONTRAPISO DE CONCRETO NAO ESTRUTURAL</v>
          </cell>
          <cell r="D1263" t="str">
            <v>M3</v>
          </cell>
          <cell r="E1263">
            <v>290.68</v>
          </cell>
        </row>
        <row r="1264">
          <cell r="B1264" t="str">
            <v>130109</v>
          </cell>
          <cell r="C1264" t="str">
            <v>PISO EXTERNO DE CONCRETO NAO ESTRUTURAL</v>
          </cell>
          <cell r="D1264" t="str">
            <v>M3</v>
          </cell>
          <cell r="E1264">
            <v>298.19</v>
          </cell>
        </row>
        <row r="1265">
          <cell r="B1265" t="str">
            <v>130110</v>
          </cell>
          <cell r="C1265" t="str">
            <v>PISO CIMENTADO LISO</v>
          </cell>
          <cell r="D1265" t="str">
            <v>M2</v>
          </cell>
          <cell r="E1265">
            <v>22.62</v>
          </cell>
        </row>
        <row r="1266">
          <cell r="B1266" t="str">
            <v>130111</v>
          </cell>
          <cell r="C1266" t="str">
            <v>PISO DE CERAMICA</v>
          </cell>
          <cell r="D1266" t="str">
            <v>M2</v>
          </cell>
          <cell r="E1266">
            <v>58.14</v>
          </cell>
        </row>
        <row r="1267">
          <cell r="B1267" t="str">
            <v>130112</v>
          </cell>
          <cell r="C1267" t="str">
            <v>PISO DE CERAMICA VITRIFICADA</v>
          </cell>
          <cell r="D1267" t="str">
            <v>M2</v>
          </cell>
          <cell r="E1267">
            <v>48.85</v>
          </cell>
        </row>
        <row r="1268">
          <cell r="B1268" t="str">
            <v>130113</v>
          </cell>
          <cell r="C1268" t="str">
            <v>PISO DE CHAPA VINILICA</v>
          </cell>
          <cell r="D1268" t="str">
            <v>M2</v>
          </cell>
          <cell r="E1268">
            <v>79.72</v>
          </cell>
        </row>
        <row r="1269">
          <cell r="B1269" t="str">
            <v>130114</v>
          </cell>
          <cell r="C1269" t="str">
            <v>PISO EM PLACA DE BORRACHA</v>
          </cell>
          <cell r="D1269" t="str">
            <v>M2</v>
          </cell>
          <cell r="E1269">
            <v>87.52</v>
          </cell>
        </row>
        <row r="1271">
          <cell r="B1271" t="str">
            <v>130200</v>
          </cell>
          <cell r="C1271" t="str">
            <v>IMPERMEABILIZACAO</v>
          </cell>
        </row>
        <row r="1272">
          <cell r="B1272" t="str">
            <v>130201</v>
          </cell>
          <cell r="C1272" t="str">
            <v>PROTECAO TERMICA EM CONCRETO CELULAR</v>
          </cell>
          <cell r="D1272" t="str">
            <v>M3</v>
          </cell>
          <cell r="E1272">
            <v>365.71</v>
          </cell>
        </row>
        <row r="1273">
          <cell r="B1273" t="str">
            <v>130202</v>
          </cell>
          <cell r="C1273" t="str">
            <v>PROTECAO TERMICA EM CONCRETO COM AGREGADO LEVE</v>
          </cell>
          <cell r="D1273" t="str">
            <v>M3</v>
          </cell>
          <cell r="E1273">
            <v>426.45</v>
          </cell>
        </row>
        <row r="1274">
          <cell r="B1274" t="str">
            <v>130203</v>
          </cell>
          <cell r="C1274" t="str">
            <v>IMPERMEABILIZACAO RIGIDA COM ARGAMASSA</v>
          </cell>
          <cell r="D1274" t="str">
            <v>M2</v>
          </cell>
          <cell r="E1274">
            <v>41.03</v>
          </cell>
        </row>
        <row r="1275">
          <cell r="B1275" t="str">
            <v>130204</v>
          </cell>
          <cell r="C1275" t="str">
            <v>IMPERMEABILIZACAO BETUMINOSA</v>
          </cell>
          <cell r="D1275" t="str">
            <v>M2</v>
          </cell>
          <cell r="E1275">
            <v>6.61</v>
          </cell>
        </row>
        <row r="1276">
          <cell r="B1276" t="str">
            <v>130205</v>
          </cell>
          <cell r="C1276" t="str">
            <v>IMPERMEABILIZACAO COM MANTA BUTILICA</v>
          </cell>
          <cell r="D1276" t="str">
            <v>M2</v>
          </cell>
          <cell r="E1276">
            <v>140.04</v>
          </cell>
        </row>
        <row r="1277">
          <cell r="B1277" t="str">
            <v>130207</v>
          </cell>
          <cell r="C1277" t="str">
            <v>IMPERMEABILIZACAO COM MANTA GEOTEXTIL IMPREGNADA  COM ASFALTO</v>
          </cell>
          <cell r="D1277" t="str">
            <v>M2</v>
          </cell>
          <cell r="E1277">
            <v>81.099999999999994</v>
          </cell>
        </row>
        <row r="1278">
          <cell r="B1278" t="str">
            <v>130208</v>
          </cell>
          <cell r="C1278" t="str">
            <v>IMPERMEABILIZACAO COM CIMENTO CRISTALIZANTE</v>
          </cell>
          <cell r="D1278" t="str">
            <v>M2</v>
          </cell>
          <cell r="E1278">
            <v>22.39</v>
          </cell>
        </row>
        <row r="1279">
          <cell r="B1279" t="str">
            <v>130209</v>
          </cell>
          <cell r="C1279" t="str">
            <v>IMPERMEABILIZACAO COM CIMENTO CRISTALIZANTE - BASE ACRILICA</v>
          </cell>
          <cell r="D1279" t="str">
            <v>M2</v>
          </cell>
          <cell r="E1279">
            <v>43.61</v>
          </cell>
        </row>
        <row r="1280">
          <cell r="B1280" t="str">
            <v>130210</v>
          </cell>
          <cell r="C1280" t="str">
            <v>PROTECAO MECANICA COM ARGAMASSA DE CIMENTO E AREIA</v>
          </cell>
          <cell r="D1280" t="str">
            <v>M3</v>
          </cell>
          <cell r="E1280">
            <v>323.33999999999997</v>
          </cell>
        </row>
        <row r="1281">
          <cell r="B1281" t="str">
            <v>130211</v>
          </cell>
          <cell r="C1281" t="str">
            <v>REGULARIZACAO DE BASE COM ARGAMASSA DE CIMENTO E AREIA</v>
          </cell>
          <cell r="D1281" t="str">
            <v>M3</v>
          </cell>
          <cell r="E1281">
            <v>265.32</v>
          </cell>
        </row>
        <row r="1282">
          <cell r="B1282" t="str">
            <v>130212</v>
          </cell>
          <cell r="C1282" t="str">
            <v>JUNTA DE DILATACAO ASFALTICA</v>
          </cell>
          <cell r="D1282" t="str">
            <v>M</v>
          </cell>
          <cell r="E1282">
            <v>3.52</v>
          </cell>
        </row>
        <row r="1284">
          <cell r="B1284" t="str">
            <v>130300</v>
          </cell>
          <cell r="C1284" t="str">
            <v>PINTURAS</v>
          </cell>
        </row>
        <row r="1285">
          <cell r="B1285" t="str">
            <v>130301</v>
          </cell>
          <cell r="C1285" t="str">
            <v>PINTURA A CAL</v>
          </cell>
          <cell r="D1285" t="str">
            <v>M2</v>
          </cell>
          <cell r="E1285">
            <v>4.25</v>
          </cell>
        </row>
        <row r="1286">
          <cell r="B1286" t="str">
            <v>130302</v>
          </cell>
          <cell r="C1286" t="str">
            <v>PINTURA LATEX, SEM MASSA CORRIDA</v>
          </cell>
          <cell r="D1286" t="str">
            <v>M2</v>
          </cell>
          <cell r="E1286">
            <v>12.04</v>
          </cell>
        </row>
        <row r="1287">
          <cell r="B1287" t="str">
            <v>130303</v>
          </cell>
          <cell r="C1287" t="str">
            <v>PINTURA LATEX, COM MASSA CORRIDA</v>
          </cell>
          <cell r="D1287" t="str">
            <v>M2</v>
          </cell>
          <cell r="E1287">
            <v>15.76</v>
          </cell>
        </row>
        <row r="1288">
          <cell r="B1288" t="str">
            <v>130304</v>
          </cell>
          <cell r="C1288" t="str">
            <v>PINTURA A OLEO EM PAREDE, SEM MASSA CORRIDA</v>
          </cell>
          <cell r="D1288" t="str">
            <v>M2</v>
          </cell>
          <cell r="E1288">
            <v>10.5</v>
          </cell>
        </row>
        <row r="1289">
          <cell r="B1289" t="str">
            <v>130305</v>
          </cell>
          <cell r="C1289" t="str">
            <v>PINTURA A OLEO EM PAREDE, COM MASSA CORRIDA</v>
          </cell>
          <cell r="D1289" t="str">
            <v>M2</v>
          </cell>
          <cell r="E1289">
            <v>21.7</v>
          </cell>
        </row>
        <row r="1290">
          <cell r="B1290" t="str">
            <v>130306</v>
          </cell>
          <cell r="C1290" t="str">
            <v>PINTURA A OLEO EM MADEIRA, SEM MASSA CORRIDA</v>
          </cell>
          <cell r="D1290" t="str">
            <v>M2</v>
          </cell>
          <cell r="E1290">
            <v>13.12</v>
          </cell>
        </row>
        <row r="1291">
          <cell r="B1291" t="str">
            <v>130307</v>
          </cell>
          <cell r="C1291" t="str">
            <v>PINTURA A OLEO EM MADEIRA, COM MASSA CORRIDA</v>
          </cell>
          <cell r="D1291" t="str">
            <v>M2</v>
          </cell>
          <cell r="E1291">
            <v>23.67</v>
          </cell>
        </row>
        <row r="1292">
          <cell r="B1292" t="str">
            <v>130308</v>
          </cell>
          <cell r="C1292" t="str">
            <v>PINTURA A ESMALTE EM MADEIRA, SEM MASSA CORRIDA</v>
          </cell>
          <cell r="D1292" t="str">
            <v>M2</v>
          </cell>
          <cell r="E1292">
            <v>13.18</v>
          </cell>
        </row>
        <row r="1293">
          <cell r="B1293" t="str">
            <v>130309</v>
          </cell>
          <cell r="C1293" t="str">
            <v>PINTURA A ESMALTE EM MADEIRA, COM MASSA CORRIDA</v>
          </cell>
          <cell r="D1293" t="str">
            <v>M2</v>
          </cell>
          <cell r="E1293">
            <v>23.72</v>
          </cell>
        </row>
        <row r="1294">
          <cell r="B1294" t="str">
            <v>130310</v>
          </cell>
          <cell r="C1294" t="str">
            <v>PINTURA A VERNIZ EM MADEIRA</v>
          </cell>
          <cell r="D1294" t="str">
            <v>M2</v>
          </cell>
          <cell r="E1294">
            <v>10.73</v>
          </cell>
        </row>
        <row r="1295">
          <cell r="B1295" t="str">
            <v>130311</v>
          </cell>
          <cell r="C1295" t="str">
            <v>PINTURA GRAFITE EM METAL</v>
          </cell>
          <cell r="D1295" t="str">
            <v>M2</v>
          </cell>
          <cell r="E1295">
            <v>20.8</v>
          </cell>
        </row>
        <row r="1296">
          <cell r="B1296" t="str">
            <v>130312</v>
          </cell>
          <cell r="C1296" t="str">
            <v>PINTURA A OLEO EM METAL</v>
          </cell>
          <cell r="D1296" t="str">
            <v>M2</v>
          </cell>
          <cell r="E1296">
            <v>20.32</v>
          </cell>
        </row>
        <row r="1297">
          <cell r="B1297" t="str">
            <v>130313</v>
          </cell>
          <cell r="C1297" t="str">
            <v>PINTURA A ESMALTE EM METAL</v>
          </cell>
          <cell r="D1297" t="str">
            <v>M2</v>
          </cell>
          <cell r="E1297">
            <v>20.37</v>
          </cell>
        </row>
        <row r="1298">
          <cell r="B1298" t="str">
            <v>130314</v>
          </cell>
          <cell r="C1298" t="str">
            <v>PINTURA COM SILICONE</v>
          </cell>
          <cell r="D1298" t="str">
            <v>M2</v>
          </cell>
          <cell r="E1298">
            <v>12.86</v>
          </cell>
        </row>
        <row r="1299">
          <cell r="B1299" t="str">
            <v>130315</v>
          </cell>
          <cell r="C1299" t="str">
            <v>PINTURA COM EPOXI SEM MASSA EPOXI</v>
          </cell>
          <cell r="D1299" t="str">
            <v>M2</v>
          </cell>
          <cell r="E1299">
            <v>51.01</v>
          </cell>
        </row>
        <row r="1300">
          <cell r="B1300" t="str">
            <v>130316</v>
          </cell>
          <cell r="C1300" t="str">
            <v>PINTURA COM EPOXI COM MASSA EPOXI</v>
          </cell>
          <cell r="D1300" t="str">
            <v>M2</v>
          </cell>
          <cell r="E1300">
            <v>72.23</v>
          </cell>
        </row>
        <row r="1301">
          <cell r="B1301" t="str">
            <v>130317</v>
          </cell>
          <cell r="C1301" t="str">
            <v>PINTURA LATEX ACRILICA, SEM MASSA</v>
          </cell>
          <cell r="D1301" t="str">
            <v>M2</v>
          </cell>
          <cell r="E1301">
            <v>17.64</v>
          </cell>
        </row>
        <row r="1302">
          <cell r="B1302" t="str">
            <v>130318</v>
          </cell>
          <cell r="C1302" t="str">
            <v>PINTURA LATEX ACRILICA, COM MASSA</v>
          </cell>
          <cell r="D1302" t="str">
            <v>M2</v>
          </cell>
          <cell r="E1302">
            <v>35.32</v>
          </cell>
        </row>
        <row r="1303">
          <cell r="B1303" t="str">
            <v>130319</v>
          </cell>
          <cell r="C1303" t="str">
            <v>PINTURA DO LOGOTIPO</v>
          </cell>
          <cell r="D1303" t="str">
            <v>UN</v>
          </cell>
          <cell r="E1303">
            <v>230.62</v>
          </cell>
        </row>
        <row r="1304">
          <cell r="B1304" t="str">
            <v>130320</v>
          </cell>
          <cell r="C1304" t="str">
            <v>PINTURA A BASE DE CIMENTO</v>
          </cell>
          <cell r="D1304" t="str">
            <v>M2</v>
          </cell>
          <cell r="E1304">
            <v>5.32</v>
          </cell>
        </row>
        <row r="1305">
          <cell r="B1305" t="str">
            <v>130321</v>
          </cell>
          <cell r="C1305" t="str">
            <v>PINTURA DE PISO COM TINTA NOVA COR OU SIMILAR</v>
          </cell>
          <cell r="D1305" t="str">
            <v>M2</v>
          </cell>
          <cell r="E1305">
            <v>7.2</v>
          </cell>
        </row>
        <row r="1307">
          <cell r="B1307" t="str">
            <v>130400</v>
          </cell>
          <cell r="C1307" t="str">
            <v>ANDAIMES E BALANCINS PARA FACHADA</v>
          </cell>
        </row>
        <row r="1308">
          <cell r="B1308" t="str">
            <v>130401</v>
          </cell>
          <cell r="C1308" t="str">
            <v>ANDAIMES</v>
          </cell>
          <cell r="D1308" t="str">
            <v>M2XME</v>
          </cell>
          <cell r="E1308">
            <v>7.07</v>
          </cell>
        </row>
        <row r="1309">
          <cell r="B1309" t="str">
            <v>130402</v>
          </cell>
          <cell r="C1309" t="str">
            <v>BALANCIM</v>
          </cell>
          <cell r="D1309" t="str">
            <v>UNXME</v>
          </cell>
          <cell r="E1309">
            <v>115.21</v>
          </cell>
        </row>
        <row r="1311">
          <cell r="B1311" t="str">
            <v>140000</v>
          </cell>
          <cell r="C1311" t="str">
            <v>INSTALACOES PREDIAIS</v>
          </cell>
        </row>
        <row r="1312">
          <cell r="B1312" t="str">
            <v>140100</v>
          </cell>
          <cell r="C1312" t="str">
            <v>TUBULACOES E CONEXOES DE AGUA EM PVC RIGIDO</v>
          </cell>
        </row>
        <row r="1313">
          <cell r="B1313" t="str">
            <v>140101</v>
          </cell>
          <cell r="C1313" t="str">
            <v>DIAMETRO 20 MM -DIAM. REF. 1/2 POLEGADA</v>
          </cell>
          <cell r="D1313" t="str">
            <v>M</v>
          </cell>
          <cell r="E1313">
            <v>9.7799999999999994</v>
          </cell>
        </row>
        <row r="1314">
          <cell r="B1314" t="str">
            <v>140102</v>
          </cell>
          <cell r="C1314" t="str">
            <v>DIAMETRO 25 MM - DIAM. REF. 3/4 POLEGADA</v>
          </cell>
          <cell r="D1314" t="str">
            <v>M</v>
          </cell>
          <cell r="E1314">
            <v>11.53</v>
          </cell>
        </row>
        <row r="1315">
          <cell r="B1315" t="str">
            <v>140103</v>
          </cell>
          <cell r="C1315" t="str">
            <v>DIAMETRO 32 MM - DIAM. REF. 1 POLEGADA</v>
          </cell>
          <cell r="D1315" t="str">
            <v>M</v>
          </cell>
          <cell r="E1315">
            <v>13.91</v>
          </cell>
        </row>
        <row r="1316">
          <cell r="B1316" t="str">
            <v>140104</v>
          </cell>
          <cell r="C1316" t="str">
            <v>DIAMETRO 40 MM - DIAM. REF. 1 1/4 POLEGADA</v>
          </cell>
          <cell r="D1316" t="str">
            <v>M</v>
          </cell>
          <cell r="E1316">
            <v>18.93</v>
          </cell>
        </row>
        <row r="1317">
          <cell r="B1317" t="str">
            <v>140105</v>
          </cell>
          <cell r="C1317" t="str">
            <v>DIAMETRO 50 MM - DIAM. REF. 1 1/2 POLEGADA</v>
          </cell>
          <cell r="D1317" t="str">
            <v>M</v>
          </cell>
          <cell r="E1317">
            <v>22.11</v>
          </cell>
        </row>
        <row r="1318">
          <cell r="B1318" t="str">
            <v>140106</v>
          </cell>
          <cell r="C1318" t="str">
            <v>DIAMETRO 60 MM - DIAM. REF. 2 POLEGADA</v>
          </cell>
          <cell r="D1318" t="str">
            <v>M</v>
          </cell>
          <cell r="E1318">
            <v>25.07</v>
          </cell>
        </row>
        <row r="1319">
          <cell r="B1319" t="str">
            <v>140107</v>
          </cell>
          <cell r="C1319" t="str">
            <v>DIAMETRO 75 MM - DIAM. REF. 2 1/2 POLEGADA</v>
          </cell>
          <cell r="D1319" t="str">
            <v>M</v>
          </cell>
          <cell r="E1319">
            <v>32.049999999999997</v>
          </cell>
        </row>
        <row r="1320">
          <cell r="B1320" t="str">
            <v>140108</v>
          </cell>
          <cell r="C1320" t="str">
            <v>DIAMETRO 85 MM - DIAM. REF. 3 POLEGADA</v>
          </cell>
          <cell r="D1320" t="str">
            <v>M</v>
          </cell>
          <cell r="E1320">
            <v>36.29</v>
          </cell>
        </row>
        <row r="1321">
          <cell r="B1321" t="str">
            <v>140109</v>
          </cell>
          <cell r="C1321" t="str">
            <v>DIAMETRO 110MM - DIAM. REF. 4 POLEGADA</v>
          </cell>
          <cell r="D1321" t="str">
            <v>M</v>
          </cell>
          <cell r="E1321">
            <v>51.9</v>
          </cell>
        </row>
        <row r="1323">
          <cell r="B1323" t="str">
            <v>140200</v>
          </cell>
          <cell r="C1323" t="str">
            <v>TUBULACOES E CONEXOES DE AGUA EM FERRO GALVANIZADO</v>
          </cell>
        </row>
        <row r="1324">
          <cell r="B1324" t="str">
            <v>140201</v>
          </cell>
          <cell r="C1324" t="str">
            <v>DIAMETRO 1/2 POLEGADA</v>
          </cell>
          <cell r="D1324" t="str">
            <v>M</v>
          </cell>
          <cell r="E1324">
            <v>21.86</v>
          </cell>
        </row>
        <row r="1325">
          <cell r="B1325" t="str">
            <v>140202</v>
          </cell>
          <cell r="C1325" t="str">
            <v>DIAMETRO 3/4 POLEGADA</v>
          </cell>
          <cell r="D1325" t="str">
            <v>M</v>
          </cell>
          <cell r="E1325">
            <v>24.31</v>
          </cell>
        </row>
        <row r="1326">
          <cell r="B1326" t="str">
            <v>140203</v>
          </cell>
          <cell r="C1326" t="str">
            <v>DIAMETRO 1 POLEGADA</v>
          </cell>
          <cell r="D1326" t="str">
            <v>M</v>
          </cell>
          <cell r="E1326">
            <v>29.61</v>
          </cell>
        </row>
        <row r="1327">
          <cell r="B1327" t="str">
            <v>140204</v>
          </cell>
          <cell r="C1327" t="str">
            <v>DIAMETRO 1 1/4 POLEGADA</v>
          </cell>
          <cell r="D1327" t="str">
            <v>M</v>
          </cell>
          <cell r="E1327">
            <v>37.29</v>
          </cell>
        </row>
        <row r="1328">
          <cell r="B1328" t="str">
            <v>140205</v>
          </cell>
          <cell r="C1328" t="str">
            <v>DIAMETRO 1 1/2 POLEGADA</v>
          </cell>
          <cell r="D1328" t="str">
            <v>M</v>
          </cell>
          <cell r="E1328">
            <v>41.52</v>
          </cell>
        </row>
        <row r="1329">
          <cell r="B1329" t="str">
            <v>140206</v>
          </cell>
          <cell r="C1329" t="str">
            <v>DIAMETRO 2 POLEGADA</v>
          </cell>
          <cell r="D1329" t="str">
            <v>M</v>
          </cell>
          <cell r="E1329">
            <v>50.47</v>
          </cell>
        </row>
        <row r="1331">
          <cell r="B1331" t="str">
            <v>140300</v>
          </cell>
          <cell r="C1331" t="str">
            <v>TUBULACOES E CONEXOES DE ESGOTO EM PVC RIGIDO</v>
          </cell>
        </row>
        <row r="1332">
          <cell r="B1332" t="str">
            <v>140301</v>
          </cell>
          <cell r="C1332" t="str">
            <v>DIAMETRO 40 MM - DIAM. REF. 1 1/4 POLEGADA</v>
          </cell>
          <cell r="D1332" t="str">
            <v>M</v>
          </cell>
          <cell r="E1332">
            <v>21.06</v>
          </cell>
        </row>
        <row r="1333">
          <cell r="B1333" t="str">
            <v>140302</v>
          </cell>
          <cell r="C1333" t="str">
            <v>DIAMETRO 50 MM - DIAM. REF. 2 POLEGADA</v>
          </cell>
          <cell r="D1333" t="str">
            <v>M</v>
          </cell>
          <cell r="E1333">
            <v>24.73</v>
          </cell>
        </row>
        <row r="1334">
          <cell r="B1334" t="str">
            <v>140303</v>
          </cell>
          <cell r="C1334" t="str">
            <v>DIAMETRO 75 MM - DIAM. REF. 3 POLEGADA</v>
          </cell>
          <cell r="D1334" t="str">
            <v>M</v>
          </cell>
          <cell r="E1334">
            <v>37.119999999999997</v>
          </cell>
        </row>
        <row r="1335">
          <cell r="B1335" t="str">
            <v>140304</v>
          </cell>
          <cell r="C1335" t="str">
            <v>DIAMETRO 100MM - DIAM. REF. 4 POLEGADA</v>
          </cell>
          <cell r="D1335" t="str">
            <v>M</v>
          </cell>
          <cell r="E1335">
            <v>41.12</v>
          </cell>
        </row>
        <row r="1337">
          <cell r="B1337" t="str">
            <v>140400</v>
          </cell>
          <cell r="C1337" t="str">
            <v>PECAS E APARELHOS HIDRAULICO SANITARIOS</v>
          </cell>
        </row>
        <row r="1338">
          <cell r="B1338" t="str">
            <v>140401</v>
          </cell>
          <cell r="C1338" t="str">
            <v>CAIXA SIFONADA DIAMETRO 150 MM</v>
          </cell>
          <cell r="D1338" t="str">
            <v>UN</v>
          </cell>
          <cell r="E1338">
            <v>21.41</v>
          </cell>
        </row>
        <row r="1339">
          <cell r="B1339" t="str">
            <v>140402</v>
          </cell>
          <cell r="C1339" t="str">
            <v>RALO SIFONADO ALT. REGUL. DIAMETRO 100 MM</v>
          </cell>
          <cell r="D1339" t="str">
            <v>UN</v>
          </cell>
          <cell r="E1339">
            <v>16.21</v>
          </cell>
        </row>
        <row r="1340">
          <cell r="B1340" t="str">
            <v>140403</v>
          </cell>
          <cell r="C1340" t="str">
            <v>RALO SECO QUADRADO 100 X 100 MM</v>
          </cell>
          <cell r="D1340" t="str">
            <v>UN</v>
          </cell>
          <cell r="E1340">
            <v>15.42</v>
          </cell>
        </row>
        <row r="1341">
          <cell r="B1341" t="str">
            <v>140404</v>
          </cell>
          <cell r="C1341" t="str">
            <v>GRELHA DE PVC CROMADO, COM PORTA GRELHA, REDONDA DIAMETRO 150 MM</v>
          </cell>
          <cell r="D1341" t="str">
            <v>UN</v>
          </cell>
          <cell r="E1341">
            <v>21.41</v>
          </cell>
        </row>
        <row r="1342">
          <cell r="B1342" t="str">
            <v>140405</v>
          </cell>
          <cell r="C1342" t="str">
            <v>VALVULA DE DESCARGA DIAMETRO 40 MM (1 1/2 POL.)</v>
          </cell>
          <cell r="D1342" t="str">
            <v>UN</v>
          </cell>
          <cell r="E1342">
            <v>157.24</v>
          </cell>
        </row>
        <row r="1343">
          <cell r="B1343" t="str">
            <v>140406</v>
          </cell>
          <cell r="C1343" t="str">
            <v>CAIXA DE DESCARGA</v>
          </cell>
          <cell r="D1343" t="str">
            <v>UN</v>
          </cell>
          <cell r="E1343">
            <v>66.14</v>
          </cell>
        </row>
        <row r="1344">
          <cell r="B1344" t="str">
            <v>140407</v>
          </cell>
          <cell r="C1344" t="str">
            <v>VALVULA DE BOIA</v>
          </cell>
          <cell r="D1344" t="str">
            <v>UN</v>
          </cell>
          <cell r="E1344">
            <v>37.93</v>
          </cell>
        </row>
        <row r="1345">
          <cell r="B1345" t="str">
            <v>140408</v>
          </cell>
          <cell r="C1345" t="str">
            <v>REGISTRO DE PRESSAO COM CANOPLA DIAMETRO INTERNO 20 MM</v>
          </cell>
          <cell r="D1345" t="str">
            <v>UN</v>
          </cell>
          <cell r="E1345">
            <v>49.24</v>
          </cell>
        </row>
        <row r="1346">
          <cell r="B1346" t="str">
            <v>140409</v>
          </cell>
          <cell r="C1346" t="str">
            <v>REGISTRO DE GAVETA CROMADO COM CANOPLA LISA, DIAMETRO INTERNO 20 MM</v>
          </cell>
          <cell r="D1346" t="str">
            <v>UN</v>
          </cell>
          <cell r="E1346">
            <v>40.33</v>
          </cell>
        </row>
        <row r="1347">
          <cell r="B1347" t="str">
            <v>140410</v>
          </cell>
          <cell r="C1347" t="str">
            <v>REGISTRO DE GAVETA CROMADO COM CANOPLA LISA, DIAMETRO INTERNO 25 MM</v>
          </cell>
          <cell r="D1347" t="str">
            <v>UN</v>
          </cell>
          <cell r="E1347">
            <v>43.06</v>
          </cell>
        </row>
        <row r="1348">
          <cell r="B1348" t="str">
            <v>140411</v>
          </cell>
          <cell r="C1348" t="str">
            <v>REGISTRO DE GAVETA CROMADO COM CANOPLA LISA, DIAMETRO INTERNO 32 MM</v>
          </cell>
          <cell r="D1348" t="str">
            <v>UN</v>
          </cell>
          <cell r="E1348">
            <v>51.88</v>
          </cell>
        </row>
        <row r="1349">
          <cell r="B1349" t="str">
            <v>140412</v>
          </cell>
          <cell r="C1349" t="str">
            <v>REGISTRO DE GAVETA CROMADO COM CANOPLA LISA, DIAMETRO INTERNO 40 MM</v>
          </cell>
          <cell r="D1349" t="str">
            <v>UN</v>
          </cell>
          <cell r="E1349">
            <v>69.290000000000006</v>
          </cell>
        </row>
        <row r="1350">
          <cell r="B1350" t="str">
            <v>140414</v>
          </cell>
          <cell r="C1350" t="str">
            <v>REGISTRO DE GAVETA BRUTO, DIAMETRO INTERNO 20 MM</v>
          </cell>
          <cell r="D1350" t="str">
            <v>UN</v>
          </cell>
          <cell r="E1350">
            <v>23.18</v>
          </cell>
        </row>
        <row r="1351">
          <cell r="B1351" t="str">
            <v>140415</v>
          </cell>
          <cell r="C1351" t="str">
            <v>REGISTRO DE GAVETA BRUTO, DIAMETRO INTERNO 25 MM</v>
          </cell>
          <cell r="D1351" t="str">
            <v>UN</v>
          </cell>
          <cell r="E1351">
            <v>27.63</v>
          </cell>
        </row>
        <row r="1352">
          <cell r="B1352" t="str">
            <v>140416</v>
          </cell>
          <cell r="C1352" t="str">
            <v>REGISTRO DE GAVETA BRUTO, DIAMETRO INTERNO 32 MM</v>
          </cell>
          <cell r="D1352" t="str">
            <v>UN</v>
          </cell>
          <cell r="E1352">
            <v>38.31</v>
          </cell>
        </row>
        <row r="1353">
          <cell r="B1353" t="str">
            <v>140417</v>
          </cell>
          <cell r="C1353" t="str">
            <v>REGISTRO DE GAVETA BRUTO, DIAMETRO INTERNO 40 MM</v>
          </cell>
          <cell r="D1353" t="str">
            <v>UN</v>
          </cell>
          <cell r="E1353">
            <v>48.01</v>
          </cell>
        </row>
        <row r="1354">
          <cell r="B1354" t="str">
            <v>140418</v>
          </cell>
          <cell r="C1354" t="str">
            <v>REGISTRO DE GAVETA BRUTO, DIAMETRO INTERNO 50 MM</v>
          </cell>
          <cell r="D1354" t="str">
            <v>UN</v>
          </cell>
          <cell r="E1354">
            <v>72.16</v>
          </cell>
        </row>
        <row r="1355">
          <cell r="B1355" t="str">
            <v>140419</v>
          </cell>
          <cell r="C1355" t="str">
            <v>CAIXA D'AGUA DE 250 LITROS</v>
          </cell>
          <cell r="D1355" t="str">
            <v>UN</v>
          </cell>
          <cell r="E1355">
            <v>135.63</v>
          </cell>
        </row>
        <row r="1356">
          <cell r="B1356" t="str">
            <v>140420</v>
          </cell>
          <cell r="C1356" t="str">
            <v>CAIXA D'AGUA DE 500 LITROS</v>
          </cell>
          <cell r="D1356" t="str">
            <v>UN</v>
          </cell>
          <cell r="E1356">
            <v>180.85</v>
          </cell>
        </row>
        <row r="1357">
          <cell r="B1357" t="str">
            <v>140421</v>
          </cell>
          <cell r="C1357" t="str">
            <v>CAIXA D'AGUA DE 1.000 LITROS</v>
          </cell>
          <cell r="D1357" t="str">
            <v>UN</v>
          </cell>
          <cell r="E1357">
            <v>324.04000000000002</v>
          </cell>
        </row>
        <row r="1358">
          <cell r="B1358" t="str">
            <v>140422</v>
          </cell>
          <cell r="C1358" t="str">
            <v>BACIA SANITARIA</v>
          </cell>
          <cell r="D1358" t="str">
            <v>UN</v>
          </cell>
          <cell r="E1358">
            <v>161.84</v>
          </cell>
        </row>
        <row r="1359">
          <cell r="B1359" t="str">
            <v>140423</v>
          </cell>
          <cell r="C1359" t="str">
            <v>LAVATORIO</v>
          </cell>
          <cell r="D1359" t="str">
            <v>UN</v>
          </cell>
          <cell r="E1359">
            <v>143.41999999999999</v>
          </cell>
        </row>
        <row r="1360">
          <cell r="B1360" t="str">
            <v>140424</v>
          </cell>
          <cell r="C1360" t="str">
            <v>ARMARIO PARA BANHEIRO</v>
          </cell>
          <cell r="D1360" t="str">
            <v>UN</v>
          </cell>
          <cell r="E1360">
            <v>84.58</v>
          </cell>
        </row>
        <row r="1361">
          <cell r="B1361" t="str">
            <v>140425</v>
          </cell>
          <cell r="C1361" t="str">
            <v>PAPELEIRA</v>
          </cell>
          <cell r="D1361" t="str">
            <v>UN</v>
          </cell>
          <cell r="E1361">
            <v>27.63</v>
          </cell>
        </row>
        <row r="1362">
          <cell r="B1362" t="str">
            <v>140426</v>
          </cell>
          <cell r="C1362" t="str">
            <v>SABONETEIRA</v>
          </cell>
          <cell r="D1362" t="str">
            <v>UN</v>
          </cell>
          <cell r="E1362">
            <v>27.63</v>
          </cell>
        </row>
        <row r="1363">
          <cell r="B1363" t="str">
            <v>140427</v>
          </cell>
          <cell r="C1363" t="str">
            <v>PORTA TOALHA</v>
          </cell>
          <cell r="D1363" t="str">
            <v>UN</v>
          </cell>
          <cell r="E1363">
            <v>25.74</v>
          </cell>
        </row>
        <row r="1364">
          <cell r="B1364" t="str">
            <v>140428</v>
          </cell>
          <cell r="C1364" t="str">
            <v>CHUVEIRO</v>
          </cell>
          <cell r="D1364" t="str">
            <v>UN</v>
          </cell>
          <cell r="E1364">
            <v>55.71</v>
          </cell>
        </row>
        <row r="1365">
          <cell r="B1365" t="str">
            <v>140429</v>
          </cell>
          <cell r="C1365" t="str">
            <v>TORNEIRA CROMADA, LONGA PARA PIA</v>
          </cell>
          <cell r="D1365" t="str">
            <v>UN</v>
          </cell>
          <cell r="E1365">
            <v>36.9</v>
          </cell>
        </row>
        <row r="1366">
          <cell r="B1366" t="str">
            <v>140430</v>
          </cell>
          <cell r="C1366" t="str">
            <v>TORNEIRA CROMADA PARA JARDIM</v>
          </cell>
          <cell r="D1366" t="str">
            <v>UN</v>
          </cell>
          <cell r="E1366">
            <v>26.18</v>
          </cell>
        </row>
        <row r="1367">
          <cell r="B1367" t="str">
            <v>140431</v>
          </cell>
          <cell r="C1367" t="str">
            <v>TORNEIRA SIMPLES PARA JARDIM</v>
          </cell>
          <cell r="D1367" t="str">
            <v>UN</v>
          </cell>
          <cell r="E1367">
            <v>25.65</v>
          </cell>
        </row>
        <row r="1368">
          <cell r="B1368" t="str">
            <v>140432</v>
          </cell>
          <cell r="C1368" t="str">
            <v>PIA DE ACO INOX (4,00 X 0,60)M COM CUBA DE (0,56 X 0,33 X 0,16)M</v>
          </cell>
          <cell r="D1368" t="str">
            <v>UN</v>
          </cell>
          <cell r="E1368">
            <v>2750.97</v>
          </cell>
        </row>
        <row r="1369">
          <cell r="B1369" t="str">
            <v>140433</v>
          </cell>
          <cell r="C1369" t="str">
            <v>PIA DE ACO INOX (3,60 X 0,60)M COM CUBA DE (0,56 X 0,33 X 0,16)M</v>
          </cell>
          <cell r="D1369" t="str">
            <v>UN</v>
          </cell>
          <cell r="E1369">
            <v>2602.33</v>
          </cell>
        </row>
        <row r="1370">
          <cell r="B1370" t="str">
            <v>140434</v>
          </cell>
          <cell r="C1370" t="str">
            <v>PIA DE ACO INOX (3,00 X 0,60)M COM CUBA DE (0,56 X 0,33 X 0,16)M</v>
          </cell>
          <cell r="D1370" t="str">
            <v>UN</v>
          </cell>
          <cell r="E1370">
            <v>2233.6799999999998</v>
          </cell>
        </row>
        <row r="1371">
          <cell r="B1371" t="str">
            <v>140435</v>
          </cell>
          <cell r="C1371" t="str">
            <v>PIA DE ACO INOX (4,00 X 0,60)M COM CUBA DE (0,50 X 0,40 X 0,40)M</v>
          </cell>
          <cell r="D1371" t="str">
            <v>UN</v>
          </cell>
          <cell r="E1371">
            <v>3102.89</v>
          </cell>
        </row>
        <row r="1372">
          <cell r="B1372" t="str">
            <v>140436</v>
          </cell>
          <cell r="C1372" t="str">
            <v>PIA DE ACO INOX (3,60 X 0,60)M COM CUBA DE (0,50 X 0,40 X 0,40)M</v>
          </cell>
          <cell r="D1372" t="str">
            <v>UN</v>
          </cell>
          <cell r="E1372">
            <v>2846.78</v>
          </cell>
        </row>
        <row r="1373">
          <cell r="B1373" t="str">
            <v>140437</v>
          </cell>
          <cell r="C1373" t="str">
            <v>PIA DE ACO INOX (3,00 X 0,60)M COM CUBA DE (0,50 X 0,40 X 0,40)M</v>
          </cell>
          <cell r="D1373" t="str">
            <v>UN</v>
          </cell>
          <cell r="E1373">
            <v>2337.14</v>
          </cell>
        </row>
        <row r="1374">
          <cell r="B1374" t="str">
            <v>140438</v>
          </cell>
          <cell r="C1374" t="str">
            <v>PIA DE ACO INOX (4,00 X 0,60)M COM CUBA DE (1,12 X 0,50 X 0,40)M</v>
          </cell>
          <cell r="D1374" t="str">
            <v>UN</v>
          </cell>
          <cell r="E1374">
            <v>3209.55</v>
          </cell>
        </row>
        <row r="1375">
          <cell r="B1375" t="str">
            <v>140439</v>
          </cell>
          <cell r="C1375" t="str">
            <v>PIA DE ACO INOX (3,60 X 0,60)M COM CUBA DE (1,12 X 0,50 X 0,40)M</v>
          </cell>
          <cell r="D1375" t="str">
            <v>UN</v>
          </cell>
          <cell r="E1375">
            <v>3385.28</v>
          </cell>
        </row>
        <row r="1376">
          <cell r="B1376" t="str">
            <v>140440</v>
          </cell>
          <cell r="C1376" t="str">
            <v>PIA DE ACO INOX (3,00 X 0,60)M COM CUBA DE (1,12 X 0,50 X 0,40)M</v>
          </cell>
          <cell r="D1376" t="str">
            <v>UN</v>
          </cell>
          <cell r="E1376">
            <v>3037.2</v>
          </cell>
        </row>
        <row r="1377">
          <cell r="B1377" t="str">
            <v>140441</v>
          </cell>
          <cell r="C1377" t="str">
            <v>PIA DE MARMORE (1,60 X 0,60)M - COM CUBA</v>
          </cell>
          <cell r="D1377" t="str">
            <v>UN</v>
          </cell>
          <cell r="E1377">
            <v>517.67999999999995</v>
          </cell>
        </row>
        <row r="1378">
          <cell r="B1378" t="str">
            <v>140442</v>
          </cell>
          <cell r="C1378" t="str">
            <v>PIA DE MARMORE (2,10 X 0,60)M - COM CUBA</v>
          </cell>
          <cell r="D1378" t="str">
            <v>UN</v>
          </cell>
          <cell r="E1378">
            <v>608.15</v>
          </cell>
        </row>
        <row r="1380">
          <cell r="B1380" t="str">
            <v>140500</v>
          </cell>
          <cell r="C1380" t="str">
            <v>FOSSAS E POCOS</v>
          </cell>
        </row>
        <row r="1381">
          <cell r="B1381" t="str">
            <v>140501</v>
          </cell>
          <cell r="C1381" t="str">
            <v>FOSSA SEPTICA</v>
          </cell>
          <cell r="D1381" t="str">
            <v>UN</v>
          </cell>
          <cell r="E1381">
            <v>268.85000000000002</v>
          </cell>
        </row>
        <row r="1382">
          <cell r="B1382" t="str">
            <v>140502</v>
          </cell>
          <cell r="C1382" t="str">
            <v>POCO ABSORVENTE</v>
          </cell>
          <cell r="D1382" t="str">
            <v>UN</v>
          </cell>
          <cell r="E1382">
            <v>814.83</v>
          </cell>
        </row>
        <row r="1384">
          <cell r="B1384" t="str">
            <v>140600</v>
          </cell>
          <cell r="C1384" t="str">
            <v>FIOS ELETRICOS</v>
          </cell>
        </row>
        <row r="1385">
          <cell r="B1385" t="str">
            <v>140601</v>
          </cell>
          <cell r="C1385" t="str">
            <v>FIO 0,75 MM2 - N. 18</v>
          </cell>
          <cell r="D1385" t="str">
            <v>M</v>
          </cell>
          <cell r="E1385">
            <v>1.95</v>
          </cell>
        </row>
        <row r="1386">
          <cell r="B1386" t="str">
            <v>140602</v>
          </cell>
          <cell r="C1386" t="str">
            <v>FIO 1,00 MM2 - N. 16</v>
          </cell>
          <cell r="D1386" t="str">
            <v>M</v>
          </cell>
          <cell r="E1386">
            <v>2.2400000000000002</v>
          </cell>
        </row>
        <row r="1387">
          <cell r="B1387" t="str">
            <v>140603</v>
          </cell>
          <cell r="C1387" t="str">
            <v>FIO 1,50 MM2 - N. 14</v>
          </cell>
          <cell r="D1387" t="str">
            <v>M</v>
          </cell>
          <cell r="E1387">
            <v>2.75</v>
          </cell>
        </row>
        <row r="1388">
          <cell r="B1388" t="str">
            <v>140604</v>
          </cell>
          <cell r="C1388" t="str">
            <v>FIO 2,50 MM2 - N. 12</v>
          </cell>
          <cell r="D1388" t="str">
            <v>M</v>
          </cell>
          <cell r="E1388">
            <v>3.36</v>
          </cell>
        </row>
        <row r="1389">
          <cell r="B1389" t="str">
            <v>140605</v>
          </cell>
          <cell r="C1389" t="str">
            <v>FIO 4,00 MM2 - N. 10</v>
          </cell>
          <cell r="D1389" t="str">
            <v>M</v>
          </cell>
          <cell r="E1389">
            <v>4.2</v>
          </cell>
        </row>
        <row r="1390">
          <cell r="B1390" t="str">
            <v>140606</v>
          </cell>
          <cell r="C1390" t="str">
            <v>FIO 6,00 MM2 - N. 8</v>
          </cell>
          <cell r="D1390" t="str">
            <v>M</v>
          </cell>
          <cell r="E1390">
            <v>5.24</v>
          </cell>
        </row>
        <row r="1391">
          <cell r="B1391" t="str">
            <v>140607</v>
          </cell>
          <cell r="C1391" t="str">
            <v>FIO 10,00MM2 - N. 6</v>
          </cell>
          <cell r="D1391" t="str">
            <v>M</v>
          </cell>
          <cell r="E1391">
            <v>7.55</v>
          </cell>
        </row>
        <row r="1392">
          <cell r="B1392" t="str">
            <v>140608</v>
          </cell>
          <cell r="C1392" t="str">
            <v>FIO 16,00MM2 - N. 4</v>
          </cell>
          <cell r="D1392" t="str">
            <v>M</v>
          </cell>
          <cell r="E1392">
            <v>7.9</v>
          </cell>
        </row>
        <row r="1394">
          <cell r="B1394" t="str">
            <v>140700</v>
          </cell>
          <cell r="C1394" t="str">
            <v>CABOS ELETRICOS</v>
          </cell>
        </row>
        <row r="1395">
          <cell r="B1395" t="str">
            <v>140701</v>
          </cell>
          <cell r="C1395" t="str">
            <v>CABO 1,5 MM2 - N. 14</v>
          </cell>
          <cell r="D1395" t="str">
            <v>M</v>
          </cell>
          <cell r="E1395">
            <v>2.76</v>
          </cell>
        </row>
        <row r="1396">
          <cell r="B1396" t="str">
            <v>140702</v>
          </cell>
          <cell r="C1396" t="str">
            <v>CABO 2,5 MM2 - N. 12</v>
          </cell>
          <cell r="D1396" t="str">
            <v>M</v>
          </cell>
          <cell r="E1396">
            <v>3.41</v>
          </cell>
        </row>
        <row r="1397">
          <cell r="B1397" t="str">
            <v>140703</v>
          </cell>
          <cell r="C1397" t="str">
            <v>CABO 4,0 MM2 - N. 10</v>
          </cell>
          <cell r="D1397" t="str">
            <v>M</v>
          </cell>
          <cell r="E1397">
            <v>4.3</v>
          </cell>
        </row>
        <row r="1398">
          <cell r="B1398" t="str">
            <v>140704</v>
          </cell>
          <cell r="C1398" t="str">
            <v>CABO 6,0 MM2 - N. 8</v>
          </cell>
          <cell r="D1398" t="str">
            <v>M</v>
          </cell>
          <cell r="E1398">
            <v>5.35</v>
          </cell>
        </row>
        <row r="1399">
          <cell r="B1399" t="str">
            <v>140705</v>
          </cell>
          <cell r="C1399" t="str">
            <v>CABO 10,0 MM2 - N. 6</v>
          </cell>
          <cell r="D1399" t="str">
            <v>M</v>
          </cell>
          <cell r="E1399">
            <v>7.76</v>
          </cell>
        </row>
        <row r="1400">
          <cell r="B1400" t="str">
            <v>140706</v>
          </cell>
          <cell r="C1400" t="str">
            <v>CABO 16,0 MM2 - N. 4</v>
          </cell>
          <cell r="D1400" t="str">
            <v>M</v>
          </cell>
          <cell r="E1400">
            <v>10.56</v>
          </cell>
        </row>
        <row r="1401">
          <cell r="B1401" t="str">
            <v>140707</v>
          </cell>
          <cell r="C1401" t="str">
            <v>CABO 25,0 MM2 - N. 2</v>
          </cell>
          <cell r="D1401" t="str">
            <v>M</v>
          </cell>
          <cell r="E1401">
            <v>15</v>
          </cell>
        </row>
        <row r="1402">
          <cell r="B1402" t="str">
            <v>140708</v>
          </cell>
          <cell r="C1402" t="str">
            <v>CABO 35,0 MM2 - N. 1/0</v>
          </cell>
          <cell r="D1402" t="str">
            <v>M</v>
          </cell>
          <cell r="E1402">
            <v>20.170000000000002</v>
          </cell>
        </row>
        <row r="1403">
          <cell r="B1403" t="str">
            <v>140709</v>
          </cell>
          <cell r="C1403" t="str">
            <v>CABO 50,0 MM2 - N. 2/0</v>
          </cell>
          <cell r="D1403" t="str">
            <v>M</v>
          </cell>
          <cell r="E1403">
            <v>28.56</v>
          </cell>
        </row>
        <row r="1404">
          <cell r="B1404" t="str">
            <v>140710</v>
          </cell>
          <cell r="C1404" t="str">
            <v>CABO 70,0 MM2 - N. 3/0</v>
          </cell>
          <cell r="D1404" t="str">
            <v>M</v>
          </cell>
          <cell r="E1404">
            <v>38.409999999999997</v>
          </cell>
        </row>
        <row r="1405">
          <cell r="B1405" t="str">
            <v>140711</v>
          </cell>
          <cell r="C1405" t="str">
            <v>CABO 95,0 MM2 - N. 4/0</v>
          </cell>
          <cell r="D1405" t="str">
            <v>M</v>
          </cell>
          <cell r="E1405">
            <v>50.14</v>
          </cell>
        </row>
        <row r="1406">
          <cell r="B1406" t="str">
            <v>140712</v>
          </cell>
          <cell r="C1406" t="str">
            <v>CABO 120,0 MM2 - N. 250</v>
          </cell>
          <cell r="D1406" t="str">
            <v>M</v>
          </cell>
          <cell r="E1406">
            <v>64.180000000000007</v>
          </cell>
        </row>
        <row r="1408">
          <cell r="B1408" t="str">
            <v>140800</v>
          </cell>
          <cell r="C1408" t="str">
            <v>CABO DE COBRE NU</v>
          </cell>
        </row>
        <row r="1409">
          <cell r="B1409" t="str">
            <v>140801</v>
          </cell>
          <cell r="C1409" t="str">
            <v>CABO DE COBRE NU 2,5 MM2</v>
          </cell>
          <cell r="D1409" t="str">
            <v>M</v>
          </cell>
          <cell r="E1409">
            <v>3.28</v>
          </cell>
        </row>
        <row r="1410">
          <cell r="B1410" t="str">
            <v>140802</v>
          </cell>
          <cell r="C1410" t="str">
            <v>CABO DE COBRE NU 10,0 MM2</v>
          </cell>
          <cell r="D1410" t="str">
            <v>M</v>
          </cell>
          <cell r="E1410">
            <v>7.47</v>
          </cell>
        </row>
        <row r="1411">
          <cell r="B1411" t="str">
            <v>140803</v>
          </cell>
          <cell r="C1411" t="str">
            <v>CABO DE COBRE NU 35,0 MM2</v>
          </cell>
          <cell r="D1411" t="str">
            <v>M</v>
          </cell>
          <cell r="E1411">
            <v>21.2</v>
          </cell>
        </row>
        <row r="1412">
          <cell r="B1412" t="str">
            <v>140804</v>
          </cell>
          <cell r="C1412" t="str">
            <v>CABO DE COBRE NU 70,0 MM2</v>
          </cell>
          <cell r="D1412" t="str">
            <v>M</v>
          </cell>
          <cell r="E1412">
            <v>39.520000000000003</v>
          </cell>
        </row>
        <row r="1413">
          <cell r="B1413" t="str">
            <v>140805</v>
          </cell>
          <cell r="C1413" t="str">
            <v>CABO DE COBRE NU 120,0 MM2</v>
          </cell>
          <cell r="D1413" t="str">
            <v>M</v>
          </cell>
          <cell r="E1413">
            <v>64.83</v>
          </cell>
        </row>
        <row r="1415">
          <cell r="B1415" t="str">
            <v>140900</v>
          </cell>
          <cell r="C1415" t="str">
            <v>ELETRODUTOS DE PVC</v>
          </cell>
        </row>
        <row r="1416">
          <cell r="B1416" t="str">
            <v>140901</v>
          </cell>
          <cell r="C1416" t="str">
            <v>DIAMETRO   1/2 POLEGADA</v>
          </cell>
          <cell r="D1416" t="str">
            <v>M</v>
          </cell>
          <cell r="E1416">
            <v>7.64</v>
          </cell>
        </row>
        <row r="1417">
          <cell r="B1417" t="str">
            <v>140902</v>
          </cell>
          <cell r="C1417" t="str">
            <v>DIAMETRO   3/4 POLEGADA</v>
          </cell>
          <cell r="D1417" t="str">
            <v>M</v>
          </cell>
          <cell r="E1417">
            <v>8.39</v>
          </cell>
        </row>
        <row r="1418">
          <cell r="B1418" t="str">
            <v>140903</v>
          </cell>
          <cell r="C1418" t="str">
            <v>DIAMETRO 1     POLEGADA</v>
          </cell>
          <cell r="D1418" t="str">
            <v>M</v>
          </cell>
          <cell r="E1418">
            <v>12.59</v>
          </cell>
        </row>
        <row r="1419">
          <cell r="B1419" t="str">
            <v>140904</v>
          </cell>
          <cell r="C1419" t="str">
            <v>DIAMETRO 1 1/4 POLEGADA</v>
          </cell>
          <cell r="D1419" t="str">
            <v>M</v>
          </cell>
          <cell r="E1419">
            <v>14.93</v>
          </cell>
        </row>
        <row r="1420">
          <cell r="B1420" t="str">
            <v>140905</v>
          </cell>
          <cell r="C1420" t="str">
            <v>DIAMETRO 1 1/2 POLEGADA</v>
          </cell>
          <cell r="D1420" t="str">
            <v>M</v>
          </cell>
          <cell r="E1420">
            <v>18.309999999999999</v>
          </cell>
        </row>
        <row r="1421">
          <cell r="B1421" t="str">
            <v>140906</v>
          </cell>
          <cell r="C1421" t="str">
            <v>DIAMETRO 2     POLEGADA</v>
          </cell>
          <cell r="D1421" t="str">
            <v>M</v>
          </cell>
          <cell r="E1421">
            <v>22.25</v>
          </cell>
        </row>
        <row r="1422">
          <cell r="B1422" t="str">
            <v>140907</v>
          </cell>
          <cell r="C1422" t="str">
            <v>DIAMETRO 2 1/2 POLEGADA</v>
          </cell>
          <cell r="D1422" t="str">
            <v>M</v>
          </cell>
          <cell r="E1422">
            <v>35.57</v>
          </cell>
        </row>
        <row r="1423">
          <cell r="B1423" t="str">
            <v>140908</v>
          </cell>
          <cell r="C1423" t="str">
            <v>DIAMETRO 3    POLEGADA</v>
          </cell>
          <cell r="D1423" t="str">
            <v>M</v>
          </cell>
          <cell r="E1423">
            <v>41.85</v>
          </cell>
        </row>
        <row r="1424">
          <cell r="B1424" t="str">
            <v>140909</v>
          </cell>
          <cell r="C1424" t="str">
            <v>DIAMETRO 4    POLEGADA</v>
          </cell>
          <cell r="D1424" t="str">
            <v>M</v>
          </cell>
          <cell r="E1424">
            <v>59.42</v>
          </cell>
        </row>
        <row r="1426">
          <cell r="B1426" t="str">
            <v>141000</v>
          </cell>
          <cell r="C1426" t="str">
            <v>ELETRODUTOS DE FERRO ESMALTADO</v>
          </cell>
        </row>
        <row r="1427">
          <cell r="B1427" t="str">
            <v>141001</v>
          </cell>
          <cell r="C1427" t="str">
            <v>DIAMETRO   1/2 POLEGADA</v>
          </cell>
          <cell r="D1427" t="str">
            <v>M</v>
          </cell>
          <cell r="E1427">
            <v>10.86</v>
          </cell>
        </row>
        <row r="1428">
          <cell r="B1428" t="str">
            <v>141002</v>
          </cell>
          <cell r="C1428" t="str">
            <v>DIAMETRO   3/4 POLEGADA</v>
          </cell>
          <cell r="D1428" t="str">
            <v>M</v>
          </cell>
          <cell r="E1428">
            <v>13.6</v>
          </cell>
        </row>
        <row r="1429">
          <cell r="B1429" t="str">
            <v>141003</v>
          </cell>
          <cell r="C1429" t="str">
            <v>DIAMETRO 1     POLEGADA</v>
          </cell>
          <cell r="D1429" t="str">
            <v>M</v>
          </cell>
          <cell r="E1429">
            <v>17.84</v>
          </cell>
        </row>
        <row r="1430">
          <cell r="B1430" t="str">
            <v>141004</v>
          </cell>
          <cell r="C1430" t="str">
            <v>DIAMETRO 1 1/4 POLEGADA</v>
          </cell>
          <cell r="D1430" t="str">
            <v>M</v>
          </cell>
          <cell r="E1430">
            <v>28.23</v>
          </cell>
        </row>
        <row r="1431">
          <cell r="B1431" t="str">
            <v>141005</v>
          </cell>
          <cell r="C1431" t="str">
            <v>DIAMETRO 1 1/2 POLEGADA</v>
          </cell>
          <cell r="D1431" t="str">
            <v>M</v>
          </cell>
          <cell r="E1431">
            <v>32.46</v>
          </cell>
        </row>
        <row r="1432">
          <cell r="B1432" t="str">
            <v>141006</v>
          </cell>
          <cell r="C1432" t="str">
            <v>DIAMETRO 2     POLEGADA</v>
          </cell>
          <cell r="D1432" t="str">
            <v>M</v>
          </cell>
          <cell r="E1432">
            <v>38.76</v>
          </cell>
        </row>
        <row r="1433">
          <cell r="B1433" t="str">
            <v>141007</v>
          </cell>
          <cell r="C1433" t="str">
            <v>DIAMETRO 2 1/2 POLEGADA</v>
          </cell>
          <cell r="D1433" t="str">
            <v>M</v>
          </cell>
          <cell r="E1433">
            <v>61.68</v>
          </cell>
        </row>
        <row r="1434">
          <cell r="B1434" t="str">
            <v>141008</v>
          </cell>
          <cell r="C1434" t="str">
            <v>DIAMETRO 3    POLEGADA</v>
          </cell>
          <cell r="D1434" t="str">
            <v>M</v>
          </cell>
          <cell r="E1434">
            <v>72.040000000000006</v>
          </cell>
        </row>
        <row r="1435">
          <cell r="B1435" t="str">
            <v>141009</v>
          </cell>
          <cell r="C1435" t="str">
            <v>DIAMETRO 3 1/2 POLEGADAS</v>
          </cell>
          <cell r="D1435" t="str">
            <v>M</v>
          </cell>
          <cell r="E1435">
            <v>83.39</v>
          </cell>
        </row>
        <row r="1436">
          <cell r="B1436" t="str">
            <v>141010</v>
          </cell>
          <cell r="C1436" t="str">
            <v>DIAMETRO 4    POLEGADA</v>
          </cell>
          <cell r="D1436" t="str">
            <v>M</v>
          </cell>
          <cell r="E1436">
            <v>94.78</v>
          </cell>
        </row>
        <row r="1438">
          <cell r="B1438" t="str">
            <v>141100</v>
          </cell>
          <cell r="C1438" t="str">
            <v>ELETRODUTO DE FERRO GALVANIZADO</v>
          </cell>
        </row>
        <row r="1439">
          <cell r="B1439" t="str">
            <v>141101</v>
          </cell>
          <cell r="C1439" t="str">
            <v>DIAMETRO   3/4 POLEGADA</v>
          </cell>
          <cell r="D1439" t="str">
            <v>M</v>
          </cell>
          <cell r="E1439">
            <v>17.38</v>
          </cell>
        </row>
        <row r="1440">
          <cell r="B1440" t="str">
            <v>141102</v>
          </cell>
          <cell r="C1440" t="str">
            <v>DIAMETRO 1     POLEGADA</v>
          </cell>
          <cell r="D1440" t="str">
            <v>M</v>
          </cell>
          <cell r="E1440">
            <v>21.49</v>
          </cell>
        </row>
        <row r="1441">
          <cell r="B1441" t="str">
            <v>141103</v>
          </cell>
          <cell r="C1441" t="str">
            <v>DIAMETRO 1 1/4 POLEGADA</v>
          </cell>
          <cell r="D1441" t="str">
            <v>M</v>
          </cell>
          <cell r="E1441">
            <v>29.56</v>
          </cell>
        </row>
        <row r="1442">
          <cell r="B1442" t="str">
            <v>141104</v>
          </cell>
          <cell r="C1442" t="str">
            <v>DIAMETRO 1 1/2 POLEGADA</v>
          </cell>
          <cell r="D1442" t="str">
            <v>M</v>
          </cell>
          <cell r="E1442">
            <v>33.659999999999997</v>
          </cell>
        </row>
        <row r="1443">
          <cell r="B1443" t="str">
            <v>141105</v>
          </cell>
          <cell r="C1443" t="str">
            <v>DIAMETRO 2     POLEGADA</v>
          </cell>
          <cell r="D1443" t="str">
            <v>M</v>
          </cell>
          <cell r="E1443">
            <v>39.72</v>
          </cell>
        </row>
        <row r="1444">
          <cell r="B1444" t="str">
            <v>141106</v>
          </cell>
          <cell r="C1444" t="str">
            <v>DIAMETRO 2 1/2 POLEGADA</v>
          </cell>
          <cell r="D1444" t="str">
            <v>M</v>
          </cell>
          <cell r="E1444">
            <v>63.21</v>
          </cell>
        </row>
        <row r="1445">
          <cell r="B1445" t="str">
            <v>141107</v>
          </cell>
          <cell r="C1445" t="str">
            <v>DIAMETRO 3    POLEGADA</v>
          </cell>
          <cell r="D1445" t="str">
            <v>M</v>
          </cell>
          <cell r="E1445">
            <v>73.239999999999995</v>
          </cell>
        </row>
        <row r="1446">
          <cell r="B1446" t="str">
            <v>141108</v>
          </cell>
          <cell r="C1446" t="str">
            <v>DIAMETRO 3 1/2 POLEGADA</v>
          </cell>
          <cell r="D1446" t="str">
            <v>M .</v>
          </cell>
          <cell r="E1446">
            <v>180.54</v>
          </cell>
        </row>
        <row r="1447">
          <cell r="B1447" t="str">
            <v>141109</v>
          </cell>
          <cell r="C1447" t="str">
            <v>DIAMETRO 4    POLEGADA</v>
          </cell>
          <cell r="D1447" t="str">
            <v>M</v>
          </cell>
          <cell r="E1447">
            <v>96.3</v>
          </cell>
        </row>
        <row r="1449">
          <cell r="B1449" t="str">
            <v>141200</v>
          </cell>
          <cell r="C1449" t="str">
            <v>ELETRODUTO DE POLIETILENO FLEXIVEL</v>
          </cell>
        </row>
        <row r="1450">
          <cell r="B1450" t="str">
            <v>141201</v>
          </cell>
          <cell r="C1450" t="str">
            <v>DIAMETRO   1/2 POLEGADA</v>
          </cell>
          <cell r="D1450" t="str">
            <v>M</v>
          </cell>
          <cell r="E1450">
            <v>4.2</v>
          </cell>
        </row>
        <row r="1451">
          <cell r="B1451" t="str">
            <v>141202</v>
          </cell>
          <cell r="C1451" t="str">
            <v>DIAMETRO   3/4 POLEGADA</v>
          </cell>
          <cell r="D1451" t="str">
            <v>M</v>
          </cell>
          <cell r="E1451">
            <v>4.6900000000000004</v>
          </cell>
        </row>
        <row r="1452">
          <cell r="B1452" t="str">
            <v>141203</v>
          </cell>
          <cell r="C1452" t="str">
            <v>DIAMETRO 1     POLEGADA</v>
          </cell>
          <cell r="D1452" t="str">
            <v>M</v>
          </cell>
          <cell r="E1452">
            <v>5.75</v>
          </cell>
        </row>
        <row r="1453">
          <cell r="B1453" t="str">
            <v>141204</v>
          </cell>
          <cell r="C1453" t="str">
            <v>DIAMETRO 1 1/2 POLEGADA</v>
          </cell>
          <cell r="D1453" t="str">
            <v>M</v>
          </cell>
          <cell r="E1453">
            <v>9.94</v>
          </cell>
        </row>
        <row r="1454">
          <cell r="B1454" t="str">
            <v>141205</v>
          </cell>
          <cell r="C1454" t="str">
            <v>DIAMETRO 2     POLEGADA</v>
          </cell>
          <cell r="D1454" t="str">
            <v>M</v>
          </cell>
          <cell r="E1454">
            <v>0</v>
          </cell>
        </row>
        <row r="1456">
          <cell r="B1456" t="str">
            <v>141300</v>
          </cell>
          <cell r="C1456" t="str">
            <v>PECAS E APARELHOS ELETRICOS</v>
          </cell>
        </row>
        <row r="1457">
          <cell r="B1457" t="str">
            <v>141301</v>
          </cell>
          <cell r="C1457" t="str">
            <v>CAIXA DE FERRO 4 X 4 POLEGADA, OCTOG.</v>
          </cell>
          <cell r="D1457" t="str">
            <v>UN</v>
          </cell>
          <cell r="E1457">
            <v>5.05</v>
          </cell>
        </row>
        <row r="1458">
          <cell r="B1458" t="str">
            <v>141302</v>
          </cell>
          <cell r="C1458" t="str">
            <v>CAIXA DE FERRO 3 X 3 POLEGADA, SEXTAV.</v>
          </cell>
          <cell r="D1458" t="str">
            <v>UN</v>
          </cell>
          <cell r="E1458">
            <v>3.55</v>
          </cell>
        </row>
        <row r="1459">
          <cell r="B1459" t="str">
            <v>141303</v>
          </cell>
          <cell r="C1459" t="str">
            <v>CAIXA DE FERRO 4 X 4 POLEGADA</v>
          </cell>
          <cell r="D1459" t="str">
            <v>UN</v>
          </cell>
          <cell r="E1459">
            <v>5.83</v>
          </cell>
        </row>
        <row r="1460">
          <cell r="B1460" t="str">
            <v>141304</v>
          </cell>
          <cell r="C1460" t="str">
            <v>CAIXA DE FERRO 4 X 2 POLEGADA</v>
          </cell>
          <cell r="D1460" t="str">
            <v>UN</v>
          </cell>
          <cell r="E1460">
            <v>4.09</v>
          </cell>
        </row>
        <row r="1461">
          <cell r="B1461" t="str">
            <v>141305</v>
          </cell>
          <cell r="C1461" t="str">
            <v>PLACA 4 X 2 POLEGADA PARA PONTO DE CHUVEIRO OU EXAUSTOR</v>
          </cell>
          <cell r="D1461" t="str">
            <v>UN</v>
          </cell>
          <cell r="E1461">
            <v>2.63</v>
          </cell>
        </row>
        <row r="1462">
          <cell r="B1462" t="str">
            <v>141306</v>
          </cell>
          <cell r="C1462" t="str">
            <v>CONJUNTO DE PLACA 4 X 2 POLEGADA COM 1 INTERRUPTOR SIMPLES</v>
          </cell>
          <cell r="D1462" t="str">
            <v>UN</v>
          </cell>
          <cell r="E1462">
            <v>8.8000000000000007</v>
          </cell>
        </row>
        <row r="1463">
          <cell r="B1463" t="str">
            <v>141307</v>
          </cell>
          <cell r="C1463" t="str">
            <v>CONJUNTO DE PLACA 4 X 2 POLEGADA COM 1 TOMADA REDONDA</v>
          </cell>
          <cell r="D1463" t="str">
            <v>UN</v>
          </cell>
          <cell r="E1463">
            <v>9.01</v>
          </cell>
        </row>
        <row r="1464">
          <cell r="B1464" t="str">
            <v>141308</v>
          </cell>
          <cell r="C1464" t="str">
            <v>CONJUNTO DE PLACA 4 X 2 POLEGADA COM 2 INTERRUPTORES SIMPLES</v>
          </cell>
          <cell r="D1464" t="str">
            <v>UN</v>
          </cell>
          <cell r="E1464">
            <v>14.07</v>
          </cell>
        </row>
        <row r="1465">
          <cell r="B1465" t="str">
            <v>141309</v>
          </cell>
          <cell r="C1465" t="str">
            <v>CONJUNTO DE PLACA 4 X 2 POLEGADA COM 1 INTERRUPTOR SIMPLES E 1 TOMADA</v>
          </cell>
          <cell r="D1465" t="str">
            <v>UN</v>
          </cell>
          <cell r="E1465">
            <v>14.28</v>
          </cell>
        </row>
        <row r="1466">
          <cell r="B1466" t="str">
            <v>141310</v>
          </cell>
          <cell r="C1466" t="str">
            <v>CONJUNTO DE PLACA 4 X 2 POLEGADA COM 1 INTERRUPTOR BIPOLAR SIMPLES (TECLA DUPLA)</v>
          </cell>
          <cell r="D1466" t="str">
            <v>UN</v>
          </cell>
          <cell r="E1466">
            <v>20.53</v>
          </cell>
        </row>
        <row r="1467">
          <cell r="B1467" t="str">
            <v>141311</v>
          </cell>
          <cell r="C1467" t="str">
            <v>CONJUNTO DE PLACA 4 X 2 POLEGADA COM 3 INTERRUPTORES SIMPLES</v>
          </cell>
          <cell r="D1467" t="str">
            <v>UN</v>
          </cell>
          <cell r="E1467">
            <v>19.05</v>
          </cell>
        </row>
        <row r="1468">
          <cell r="B1468" t="str">
            <v>141312</v>
          </cell>
          <cell r="C1468" t="str">
            <v>CONJUNTO DE PLACA 4 X 4 POLEGADA COM 2 TOMADAS REDONDAS</v>
          </cell>
          <cell r="D1468" t="str">
            <v>UN</v>
          </cell>
          <cell r="E1468">
            <v>17.36</v>
          </cell>
        </row>
        <row r="1469">
          <cell r="B1469" t="str">
            <v>141313</v>
          </cell>
          <cell r="C1469" t="str">
            <v>PLACA 4 X 4 POLEGADA FECHADA</v>
          </cell>
          <cell r="D1469" t="str">
            <v>UN</v>
          </cell>
          <cell r="E1469">
            <v>4.72</v>
          </cell>
        </row>
        <row r="1470">
          <cell r="B1470" t="str">
            <v>141314</v>
          </cell>
          <cell r="C1470" t="str">
            <v>CONJUNTO DE PLACA 4 X 4 POLEGADA COM 1 INTERRUPTOR BIPOLAR SIMPLES (TECLA DUPLA) E 1 TOMADA REDONDA</v>
          </cell>
          <cell r="D1470" t="str">
            <v>UN</v>
          </cell>
          <cell r="E1470">
            <v>28.92</v>
          </cell>
        </row>
        <row r="1471">
          <cell r="B1471" t="str">
            <v>141315</v>
          </cell>
          <cell r="C1471" t="str">
            <v>CONJUNTO DE PLACA 4 X 4 POLEGADA COM 2 INTERRUPTORES BIPOLARES SIMPLES (TECLA DUPLA)</v>
          </cell>
          <cell r="D1471" t="str">
            <v>UN</v>
          </cell>
          <cell r="E1471">
            <v>39.159999999999997</v>
          </cell>
        </row>
        <row r="1472">
          <cell r="B1472" t="str">
            <v>141316</v>
          </cell>
          <cell r="C1472" t="str">
            <v>CONJUNTO DE PLACA 4 X 4 POLEGADA COM 1 INTERRUPTOR TRIPOLAR E 1 TOMADA REDONDA</v>
          </cell>
          <cell r="D1472" t="str">
            <v>UN</v>
          </cell>
          <cell r="E1472">
            <v>34.42</v>
          </cell>
        </row>
        <row r="1473">
          <cell r="B1473" t="str">
            <v>141317</v>
          </cell>
          <cell r="C1473" t="str">
            <v>LUMINARIA TIPO ARANDELA 45 GRAUS, COM DIFUSOR E CAIXA DE LIGACAO</v>
          </cell>
          <cell r="D1473" t="str">
            <v>UN</v>
          </cell>
          <cell r="E1473">
            <v>151.58000000000001</v>
          </cell>
        </row>
        <row r="1474">
          <cell r="B1474" t="str">
            <v>141318</v>
          </cell>
          <cell r="C1474" t="str">
            <v>LUMINARIA TIPO ARANDELA 45 GRAUS E CAIXA DE LIGACAO</v>
          </cell>
          <cell r="D1474" t="str">
            <v>UN</v>
          </cell>
          <cell r="E1474">
            <v>134.88</v>
          </cell>
        </row>
        <row r="1475">
          <cell r="B1475" t="str">
            <v>141319</v>
          </cell>
          <cell r="C1475" t="str">
            <v>LUMINARIA TIPO TP 217 DA TROPICO OU SIMILAR</v>
          </cell>
          <cell r="D1475" t="str">
            <v>UN</v>
          </cell>
          <cell r="E1475">
            <v>228.72</v>
          </cell>
        </row>
        <row r="1476">
          <cell r="B1476" t="str">
            <v>141320</v>
          </cell>
          <cell r="C1476" t="str">
            <v>LUMINARIA TIPO PLAFONIER</v>
          </cell>
          <cell r="D1476" t="str">
            <v>UN</v>
          </cell>
          <cell r="E1476">
            <v>18.59</v>
          </cell>
        </row>
        <row r="1477">
          <cell r="B1477" t="str">
            <v>141321</v>
          </cell>
          <cell r="C1477" t="str">
            <v>ARANDELA TIPO DROPS</v>
          </cell>
          <cell r="D1477" t="str">
            <v>UN</v>
          </cell>
          <cell r="E1477">
            <v>22.14</v>
          </cell>
        </row>
        <row r="1478">
          <cell r="B1478" t="str">
            <v>141322</v>
          </cell>
          <cell r="C1478" t="str">
            <v>LUMINARIA FLUORESCENTE PARA 1 LAMPADA 220 V/40 W</v>
          </cell>
          <cell r="D1478" t="str">
            <v>UN</v>
          </cell>
          <cell r="E1478">
            <v>73.98</v>
          </cell>
        </row>
        <row r="1479">
          <cell r="B1479" t="str">
            <v>141323</v>
          </cell>
          <cell r="C1479" t="str">
            <v>LUMINARIA FLUORESCENTE PARA 2 LAMPADAS 220V/40W</v>
          </cell>
          <cell r="D1479" t="str">
            <v>UN</v>
          </cell>
          <cell r="E1479">
            <v>104.09</v>
          </cell>
        </row>
        <row r="1480">
          <cell r="B1480" t="str">
            <v>141324</v>
          </cell>
          <cell r="C1480" t="str">
            <v>LUMINARIA FLUORESCENTE PARA 4 LAMPADAS 220V/40W</v>
          </cell>
          <cell r="D1480" t="str">
            <v>UN</v>
          </cell>
          <cell r="E1480">
            <v>167.14</v>
          </cell>
        </row>
        <row r="1481">
          <cell r="B1481" t="str">
            <v>141325</v>
          </cell>
          <cell r="C1481" t="str">
            <v>LUMINARIA FLUORESCENTE PARA 2 LAMPADAS 220V/20W</v>
          </cell>
          <cell r="D1481" t="str">
            <v>UN</v>
          </cell>
          <cell r="E1481">
            <v>81.59</v>
          </cell>
        </row>
        <row r="1482">
          <cell r="B1482" t="str">
            <v>141326</v>
          </cell>
          <cell r="C1482" t="str">
            <v>LUMINARIA FLUORESCENTE PARA 4 LAMPADAS 220V/20W</v>
          </cell>
          <cell r="D1482" t="str">
            <v>UN</v>
          </cell>
          <cell r="E1482">
            <v>133.77000000000001</v>
          </cell>
        </row>
        <row r="1483">
          <cell r="B1483" t="str">
            <v>141327</v>
          </cell>
          <cell r="C1483" t="str">
            <v>REATOR PARA LAMPADA FLUORESCENTE PARTIDA RAPIDA, ALTO FATOR DE POTENCIA - SIMPLES 220 V/1 X 20 W</v>
          </cell>
          <cell r="D1483" t="str">
            <v>UN</v>
          </cell>
          <cell r="E1483">
            <v>38.03</v>
          </cell>
        </row>
        <row r="1484">
          <cell r="B1484" t="str">
            <v>141328</v>
          </cell>
          <cell r="C1484" t="str">
            <v>REATOR PARA LAMPADA FLUORESCENTE PARTIDA RAPIDA, ALTO FATOR DE POTENCIA - SIMPLES 220 V/1 X 40 W</v>
          </cell>
          <cell r="D1484" t="str">
            <v>UN</v>
          </cell>
          <cell r="E1484">
            <v>39.82</v>
          </cell>
        </row>
        <row r="1485">
          <cell r="B1485" t="str">
            <v>141329</v>
          </cell>
          <cell r="C1485" t="str">
            <v>REATOR PARA LAMPADA FLUORESCENTE PARTIDA RAPIDA, ALTO FATOR DE POTENCIA - DUPLO 220 V/2 X 20 W</v>
          </cell>
          <cell r="D1485" t="str">
            <v>UN</v>
          </cell>
          <cell r="E1485">
            <v>55.1</v>
          </cell>
        </row>
        <row r="1486">
          <cell r="B1486" t="str">
            <v>141331</v>
          </cell>
          <cell r="C1486" t="str">
            <v>DISJUNTOR AUTOMATICO TIPO QUICK DE 10A A 30A</v>
          </cell>
          <cell r="D1486" t="str">
            <v>UN</v>
          </cell>
          <cell r="E1486">
            <v>17.34</v>
          </cell>
        </row>
        <row r="1487">
          <cell r="B1487" t="str">
            <v>141332</v>
          </cell>
          <cell r="C1487" t="str">
            <v>LAMPADA LUZ MISTA 250 W/220 V</v>
          </cell>
          <cell r="D1487" t="str">
            <v>UN</v>
          </cell>
          <cell r="E1487">
            <v>20.54</v>
          </cell>
        </row>
        <row r="1488">
          <cell r="B1488" t="str">
            <v>141333</v>
          </cell>
          <cell r="C1488" t="str">
            <v>LAMPADA LUZ MISTA 160 W/220 V</v>
          </cell>
          <cell r="D1488" t="str">
            <v>UN</v>
          </cell>
          <cell r="E1488">
            <v>16.649999999999999</v>
          </cell>
        </row>
        <row r="1489">
          <cell r="B1489" t="str">
            <v>141334</v>
          </cell>
          <cell r="C1489" t="str">
            <v>LAMPADA INCANDESCENTE 100 W/120 V</v>
          </cell>
          <cell r="D1489" t="str">
            <v>UN</v>
          </cell>
          <cell r="E1489">
            <v>3.4</v>
          </cell>
        </row>
        <row r="1490">
          <cell r="B1490" t="str">
            <v>141335</v>
          </cell>
          <cell r="C1490" t="str">
            <v>LAMPADA INCANDESCENTE 100 W/220 V</v>
          </cell>
          <cell r="D1490" t="str">
            <v>UN</v>
          </cell>
          <cell r="E1490">
            <v>3.4</v>
          </cell>
        </row>
        <row r="1491">
          <cell r="B1491" t="str">
            <v>141336</v>
          </cell>
          <cell r="C1491" t="str">
            <v>LAMPADA INCANDESCENTE  60 W/ 120 V</v>
          </cell>
          <cell r="D1491" t="str">
            <v>UN</v>
          </cell>
          <cell r="E1491">
            <v>3.09</v>
          </cell>
        </row>
        <row r="1492">
          <cell r="B1492" t="str">
            <v>141337</v>
          </cell>
          <cell r="C1492" t="str">
            <v>LAMPADA INCANDESCENTE  60 W/220 V</v>
          </cell>
          <cell r="D1492" t="str">
            <v>UN</v>
          </cell>
          <cell r="E1492">
            <v>3.09</v>
          </cell>
        </row>
        <row r="1493">
          <cell r="B1493" t="str">
            <v>141338</v>
          </cell>
          <cell r="C1493" t="str">
            <v>LAMPADA INCANDESCENTE 40 W/120 V</v>
          </cell>
          <cell r="D1493" t="str">
            <v>UN</v>
          </cell>
          <cell r="E1493">
            <v>3.04</v>
          </cell>
        </row>
        <row r="1494">
          <cell r="B1494" t="str">
            <v>141339</v>
          </cell>
          <cell r="C1494" t="str">
            <v>LAMPADA INCANDESCENTE 40 W/220 V</v>
          </cell>
          <cell r="D1494" t="str">
            <v>UN</v>
          </cell>
          <cell r="E1494">
            <v>3.04</v>
          </cell>
        </row>
        <row r="1495">
          <cell r="B1495" t="str">
            <v>141340</v>
          </cell>
          <cell r="C1495" t="str">
            <v>QUADRO DE LUZ QUICK-LAGS 4 DISJUNTORES</v>
          </cell>
          <cell r="D1495" t="str">
            <v>UN</v>
          </cell>
          <cell r="E1495">
            <v>1063.53</v>
          </cell>
        </row>
        <row r="1496">
          <cell r="B1496" t="str">
            <v>141341</v>
          </cell>
          <cell r="C1496" t="str">
            <v>QUADRO DE LUZ QUICK-LAGS 6 DISJUNTORES</v>
          </cell>
          <cell r="D1496" t="str">
            <v>UN</v>
          </cell>
          <cell r="E1496">
            <v>276.10000000000002</v>
          </cell>
        </row>
        <row r="1497">
          <cell r="B1497" t="str">
            <v>141342</v>
          </cell>
          <cell r="C1497" t="str">
            <v>EXAUSTOR DOMICILIAR</v>
          </cell>
          <cell r="D1497" t="str">
            <v>UN</v>
          </cell>
          <cell r="E1497">
            <v>242.72</v>
          </cell>
        </row>
        <row r="1498">
          <cell r="B1498" t="str">
            <v>141344</v>
          </cell>
          <cell r="C1498" t="str">
            <v>CONECTOR TIPO SPLIT BOLT PARA CABO 10,0 MM2</v>
          </cell>
          <cell r="D1498" t="str">
            <v>UN</v>
          </cell>
          <cell r="E1498">
            <v>3.93</v>
          </cell>
        </row>
        <row r="1499">
          <cell r="B1499" t="str">
            <v>141345</v>
          </cell>
          <cell r="C1499" t="str">
            <v>CONECTOR TIPO SPLIT BOLT PARA CABO 35,0 MM2</v>
          </cell>
          <cell r="D1499" t="str">
            <v>UN</v>
          </cell>
          <cell r="E1499">
            <v>7.74</v>
          </cell>
        </row>
        <row r="1500">
          <cell r="B1500" t="str">
            <v>141346</v>
          </cell>
          <cell r="C1500" t="str">
            <v>CONECTOR TIPO SPLIT BOLT PARA CABO 70,0 MM2</v>
          </cell>
          <cell r="D1500" t="str">
            <v>UN</v>
          </cell>
          <cell r="E1500">
            <v>13.37</v>
          </cell>
        </row>
        <row r="1501">
          <cell r="B1501" t="str">
            <v>141347</v>
          </cell>
          <cell r="C1501" t="str">
            <v>CONECTOR TIPO SPLIT BOLT PARA CABO 120 MM2</v>
          </cell>
          <cell r="D1501" t="str">
            <v>UN</v>
          </cell>
          <cell r="E1501">
            <v>23.97</v>
          </cell>
        </row>
        <row r="1502">
          <cell r="B1502" t="str">
            <v>141348</v>
          </cell>
          <cell r="C1502" t="str">
            <v>HASTE DE ATERRAMENTO COPPERWELD 3 M X DIAMETRO 5/8 POLEGADA</v>
          </cell>
          <cell r="D1502" t="str">
            <v>UN</v>
          </cell>
          <cell r="E1502">
            <v>79.38</v>
          </cell>
        </row>
        <row r="1503">
          <cell r="B1503" t="str">
            <v>141349</v>
          </cell>
          <cell r="C1503" t="str">
            <v>POSTE DE ENGASTAR MODELO LP 500/30 DA TROPICO OU SIMILAR</v>
          </cell>
          <cell r="D1503" t="str">
            <v>UN</v>
          </cell>
          <cell r="E1503">
            <v>650.34</v>
          </cell>
        </row>
        <row r="1504">
          <cell r="B1504" t="str">
            <v>141350</v>
          </cell>
          <cell r="C1504" t="str">
            <v>POSTE DE FERRO, DIAMETRO 102 MM, h : 7 M</v>
          </cell>
          <cell r="D1504" t="str">
            <v>UN</v>
          </cell>
          <cell r="E1504">
            <v>988.73</v>
          </cell>
        </row>
        <row r="1505">
          <cell r="B1505" t="str">
            <v>141351</v>
          </cell>
          <cell r="C1505" t="str">
            <v>CONDULETE   1/2 POLEGADA</v>
          </cell>
          <cell r="D1505" t="str">
            <v>UN</v>
          </cell>
          <cell r="E1505">
            <v>7.32</v>
          </cell>
        </row>
        <row r="1506">
          <cell r="B1506" t="str">
            <v>141352</v>
          </cell>
          <cell r="C1506" t="str">
            <v>CONDULETE   3/4 POLEGADA</v>
          </cell>
          <cell r="D1506" t="str">
            <v>UN</v>
          </cell>
          <cell r="E1506">
            <v>7.66</v>
          </cell>
        </row>
        <row r="1507">
          <cell r="B1507" t="str">
            <v>141353</v>
          </cell>
          <cell r="C1507" t="str">
            <v>CONDULETE 1     POLEGADA</v>
          </cell>
          <cell r="D1507" t="str">
            <v>UN</v>
          </cell>
          <cell r="E1507">
            <v>10.81</v>
          </cell>
        </row>
        <row r="1508">
          <cell r="B1508" t="str">
            <v>141354</v>
          </cell>
          <cell r="C1508" t="str">
            <v>CONDULETE 1 1/4 POLEGADA</v>
          </cell>
          <cell r="D1508" t="str">
            <v>UN</v>
          </cell>
          <cell r="E1508">
            <v>17.27</v>
          </cell>
        </row>
        <row r="1509">
          <cell r="B1509" t="str">
            <v>141355</v>
          </cell>
          <cell r="C1509" t="str">
            <v>CONDULETE 1 1/2 POLEGADA</v>
          </cell>
          <cell r="D1509" t="str">
            <v>UN</v>
          </cell>
          <cell r="E1509">
            <v>21.77</v>
          </cell>
        </row>
        <row r="1510">
          <cell r="B1510" t="str">
            <v>141356</v>
          </cell>
          <cell r="C1510" t="str">
            <v>CONDULETE 2     POLEGADA</v>
          </cell>
          <cell r="D1510" t="str">
            <v>UN</v>
          </cell>
          <cell r="E1510">
            <v>33.11</v>
          </cell>
        </row>
        <row r="1511">
          <cell r="B1511" t="str">
            <v>141357</v>
          </cell>
          <cell r="C1511" t="str">
            <v>CONDULETE 2 1/2 POLEGADA</v>
          </cell>
          <cell r="D1511" t="str">
            <v>UN</v>
          </cell>
          <cell r="E1511">
            <v>54.33</v>
          </cell>
        </row>
        <row r="1512">
          <cell r="B1512" t="str">
            <v>141358</v>
          </cell>
          <cell r="C1512" t="str">
            <v>CONDULETE 3     POLEGADA</v>
          </cell>
          <cell r="D1512" t="str">
            <v>UN</v>
          </cell>
          <cell r="E1512">
            <v>73.92</v>
          </cell>
        </row>
        <row r="1513">
          <cell r="B1513" t="str">
            <v>141359</v>
          </cell>
          <cell r="C1513" t="str">
            <v>CONDULETE 3 1/2 POLEGADA</v>
          </cell>
          <cell r="D1513" t="str">
            <v>UN</v>
          </cell>
          <cell r="E1513">
            <v>87.51</v>
          </cell>
        </row>
        <row r="1514">
          <cell r="B1514" t="str">
            <v>141360</v>
          </cell>
          <cell r="C1514" t="str">
            <v>CONDULETE 4     POLEGADA</v>
          </cell>
          <cell r="D1514" t="str">
            <v>UN</v>
          </cell>
          <cell r="E1514">
            <v>127.37</v>
          </cell>
        </row>
        <row r="1516">
          <cell r="B1516" t="str">
            <v>141400</v>
          </cell>
          <cell r="C1516" t="str">
            <v>ENTRADA GERAL</v>
          </cell>
        </row>
        <row r="1517">
          <cell r="B1517" t="str">
            <v>141401</v>
          </cell>
          <cell r="C1517" t="str">
            <v>CARGA ATE 10 KW</v>
          </cell>
          <cell r="D1517" t="str">
            <v>UN</v>
          </cell>
          <cell r="E1517">
            <v>984.91</v>
          </cell>
        </row>
        <row r="1518">
          <cell r="B1518" t="str">
            <v>141402</v>
          </cell>
          <cell r="C1518" t="str">
            <v>CARGA DE 10,5 KW A 20 KW</v>
          </cell>
          <cell r="D1518" t="str">
            <v>UN</v>
          </cell>
          <cell r="E1518">
            <v>1133.5</v>
          </cell>
        </row>
        <row r="1519">
          <cell r="B1519" t="str">
            <v>141403</v>
          </cell>
          <cell r="C1519" t="str">
            <v>CARGA DE 20,5 KW A 40 KW</v>
          </cell>
          <cell r="D1519" t="str">
            <v>UN</v>
          </cell>
          <cell r="E1519">
            <v>1509.51</v>
          </cell>
        </row>
        <row r="1520">
          <cell r="B1520" t="str">
            <v>141404</v>
          </cell>
          <cell r="C1520" t="str">
            <v>CARGA DE 40,5 KW A 60 KW</v>
          </cell>
          <cell r="D1520" t="str">
            <v>UN</v>
          </cell>
          <cell r="E1520">
            <v>1820.99</v>
          </cell>
        </row>
        <row r="1521">
          <cell r="B1521" t="str">
            <v>141405</v>
          </cell>
          <cell r="C1521" t="str">
            <v>CARGA DE 60,5 KW A 80 KW</v>
          </cell>
          <cell r="D1521" t="str">
            <v>UN</v>
          </cell>
          <cell r="E1521">
            <v>2107.67</v>
          </cell>
        </row>
        <row r="1522">
          <cell r="B1522" t="str">
            <v>141406</v>
          </cell>
          <cell r="C1522" t="str">
            <v>CARGA ACIMA DE 80 KW</v>
          </cell>
          <cell r="D1522" t="str">
            <v>UN</v>
          </cell>
          <cell r="E1522">
            <v>2167.92</v>
          </cell>
        </row>
        <row r="1524">
          <cell r="B1524" t="str">
            <v>141500</v>
          </cell>
          <cell r="C1524" t="str">
            <v>CAIXA DE MEDIDORES</v>
          </cell>
        </row>
        <row r="1525">
          <cell r="B1525" t="str">
            <v>141501</v>
          </cell>
          <cell r="C1525" t="str">
            <v>ATE 50 A</v>
          </cell>
          <cell r="D1525" t="str">
            <v>UN</v>
          </cell>
          <cell r="E1525">
            <v>1017.33</v>
          </cell>
        </row>
        <row r="1526">
          <cell r="B1526" t="str">
            <v>141502</v>
          </cell>
          <cell r="C1526" t="str">
            <v>ACIMA DE 50 A</v>
          </cell>
          <cell r="D1526" t="str">
            <v>UN</v>
          </cell>
          <cell r="E1526">
            <v>1759.12</v>
          </cell>
        </row>
        <row r="1528">
          <cell r="B1528" t="str">
            <v>141600</v>
          </cell>
          <cell r="C1528" t="str">
            <v>CAIXA DE QUADRO ELETRICO DE COMANDO</v>
          </cell>
        </row>
        <row r="1529">
          <cell r="B1529" t="str">
            <v>141601</v>
          </cell>
          <cell r="C1529" t="str">
            <v>TIPO 1</v>
          </cell>
          <cell r="D1529" t="str">
            <v>UN</v>
          </cell>
          <cell r="E1529">
            <v>1531.2</v>
          </cell>
        </row>
        <row r="1530">
          <cell r="B1530" t="str">
            <v>141602</v>
          </cell>
          <cell r="C1530" t="str">
            <v>TIPO 2</v>
          </cell>
          <cell r="D1530" t="str">
            <v>UN</v>
          </cell>
          <cell r="E1530">
            <v>1911.87</v>
          </cell>
        </row>
        <row r="1531">
          <cell r="B1531" t="str">
            <v>141603</v>
          </cell>
          <cell r="C1531" t="str">
            <v>TIPO 3</v>
          </cell>
          <cell r="D1531" t="str">
            <v>UN</v>
          </cell>
          <cell r="E1531">
            <v>2468.87</v>
          </cell>
        </row>
        <row r="1532">
          <cell r="B1532" t="str">
            <v>141604</v>
          </cell>
          <cell r="C1532" t="str">
            <v>TIPO 4</v>
          </cell>
          <cell r="D1532" t="str">
            <v>UN</v>
          </cell>
          <cell r="E1532">
            <v>1331.32</v>
          </cell>
        </row>
        <row r="1533">
          <cell r="B1533" t="str">
            <v>141605</v>
          </cell>
          <cell r="C1533" t="str">
            <v>TIPO 5</v>
          </cell>
          <cell r="D1533" t="str">
            <v>UN</v>
          </cell>
          <cell r="E1533">
            <v>1671.53</v>
          </cell>
        </row>
        <row r="1534">
          <cell r="B1534" t="str">
            <v>141606</v>
          </cell>
          <cell r="C1534" t="str">
            <v>TIPO 6</v>
          </cell>
          <cell r="D1534" t="str">
            <v>UN</v>
          </cell>
          <cell r="E1534">
            <v>2239.52</v>
          </cell>
        </row>
        <row r="1535">
          <cell r="B1535" t="str">
            <v>141607</v>
          </cell>
          <cell r="C1535" t="str">
            <v>TIPO 7</v>
          </cell>
          <cell r="D1535" t="str">
            <v>UN</v>
          </cell>
          <cell r="E1535">
            <v>2816.44</v>
          </cell>
        </row>
        <row r="1536">
          <cell r="B1536" t="str">
            <v>141608</v>
          </cell>
          <cell r="C1536" t="str">
            <v>TIPO 8</v>
          </cell>
          <cell r="D1536" t="str">
            <v>UN</v>
          </cell>
          <cell r="E1536">
            <v>2136.04</v>
          </cell>
        </row>
        <row r="1537">
          <cell r="B1537" t="str">
            <v>141609</v>
          </cell>
          <cell r="C1537" t="str">
            <v>TIPO 9</v>
          </cell>
          <cell r="D1537" t="str">
            <v>UN</v>
          </cell>
          <cell r="E1537">
            <v>2542.1799999999998</v>
          </cell>
        </row>
        <row r="1538">
          <cell r="B1538" t="str">
            <v>141610</v>
          </cell>
          <cell r="C1538" t="str">
            <v>TIPO 10</v>
          </cell>
          <cell r="D1538" t="str">
            <v>UN</v>
          </cell>
          <cell r="E1538">
            <v>2861.25</v>
          </cell>
        </row>
        <row r="1540">
          <cell r="B1540" t="str">
            <v>150000</v>
          </cell>
          <cell r="C1540" t="str">
            <v>INSTALACOES</v>
          </cell>
        </row>
        <row r="1541">
          <cell r="B1541" t="str">
            <v>150100</v>
          </cell>
          <cell r="C1541" t="str">
            <v>INSTALACOES</v>
          </cell>
        </row>
        <row r="1543">
          <cell r="B1543" t="str">
            <v>160000</v>
          </cell>
          <cell r="C1543" t="str">
            <v>INSTALACOES DE PRODUCAO</v>
          </cell>
        </row>
        <row r="1544">
          <cell r="B1544" t="str">
            <v>160100</v>
          </cell>
          <cell r="C1544" t="str">
            <v>INSTALACAO ELETRO-MECANICA DE CONJUNTO MOTO-BOMBA</v>
          </cell>
        </row>
        <row r="1545">
          <cell r="B1545" t="str">
            <v>160101</v>
          </cell>
          <cell r="C1545" t="str">
            <v>DE 01 A 15 CV</v>
          </cell>
          <cell r="D1545" t="str">
            <v>UN</v>
          </cell>
          <cell r="E1545">
            <v>650.15</v>
          </cell>
        </row>
        <row r="1546">
          <cell r="B1546" t="str">
            <v>160102</v>
          </cell>
          <cell r="C1546" t="str">
            <v>DE 15,5 A 50 CV</v>
          </cell>
          <cell r="D1546" t="str">
            <v>UN</v>
          </cell>
          <cell r="E1546">
            <v>875.43</v>
          </cell>
        </row>
        <row r="1547">
          <cell r="B1547" t="str">
            <v>160103</v>
          </cell>
          <cell r="C1547" t="str">
            <v>DE 50,5 A 100 CV</v>
          </cell>
          <cell r="D1547" t="str">
            <v>UN</v>
          </cell>
          <cell r="E1547">
            <v>1100.72</v>
          </cell>
        </row>
        <row r="1548">
          <cell r="B1548" t="str">
            <v>160104</v>
          </cell>
          <cell r="C1548" t="str">
            <v>DE 100,5 A 200 CV</v>
          </cell>
          <cell r="D1548" t="str">
            <v>UN</v>
          </cell>
          <cell r="E1548">
            <v>1442.03</v>
          </cell>
        </row>
        <row r="1549">
          <cell r="B1549" t="str">
            <v>160105</v>
          </cell>
          <cell r="C1549" t="str">
            <v>DE 200,5 A 500 CV</v>
          </cell>
          <cell r="D1549" t="str">
            <v>UN</v>
          </cell>
          <cell r="E1549">
            <v>2201.4499999999998</v>
          </cell>
        </row>
        <row r="1551">
          <cell r="B1551" t="str">
            <v>160200</v>
          </cell>
          <cell r="C1551" t="str">
            <v>INSTALACAO DE PERFIL I</v>
          </cell>
        </row>
        <row r="1552">
          <cell r="B1552" t="str">
            <v>160201</v>
          </cell>
          <cell r="C1552" t="str">
            <v>4  POLEGADA</v>
          </cell>
          <cell r="D1552" t="str">
            <v>M</v>
          </cell>
          <cell r="E1552">
            <v>83.53</v>
          </cell>
        </row>
        <row r="1553">
          <cell r="B1553" t="str">
            <v>160202</v>
          </cell>
          <cell r="C1553" t="str">
            <v>6  POLEGADA</v>
          </cell>
          <cell r="D1553" t="str">
            <v>M</v>
          </cell>
          <cell r="E1553">
            <v>126.25</v>
          </cell>
        </row>
        <row r="1554">
          <cell r="B1554" t="str">
            <v>160203</v>
          </cell>
          <cell r="C1554" t="str">
            <v>8  POLEGADA</v>
          </cell>
          <cell r="D1554" t="str">
            <v>M</v>
          </cell>
          <cell r="E1554">
            <v>176.13</v>
          </cell>
        </row>
        <row r="1555">
          <cell r="B1555" t="str">
            <v>160204</v>
          </cell>
          <cell r="C1555" t="str">
            <v>10 POLEGADA</v>
          </cell>
          <cell r="D1555" t="str">
            <v>M</v>
          </cell>
          <cell r="E1555">
            <v>248.92</v>
          </cell>
        </row>
        <row r="1556">
          <cell r="B1556" t="str">
            <v>160205</v>
          </cell>
          <cell r="C1556" t="str">
            <v>12 POLEGADA</v>
          </cell>
          <cell r="D1556" t="str">
            <v>M</v>
          </cell>
          <cell r="E1556">
            <v>342.43</v>
          </cell>
        </row>
        <row r="1558">
          <cell r="B1558" t="str">
            <v>160300</v>
          </cell>
          <cell r="C1558" t="str">
            <v>MODULO DOS DECANTADORES DA ETA</v>
          </cell>
        </row>
        <row r="1559">
          <cell r="B1559" t="str">
            <v>160301</v>
          </cell>
          <cell r="C1559" t="str">
            <v>12 L/S</v>
          </cell>
          <cell r="D1559" t="str">
            <v>UN</v>
          </cell>
          <cell r="E1559">
            <v>246.9</v>
          </cell>
        </row>
        <row r="1560">
          <cell r="B1560" t="str">
            <v>160302</v>
          </cell>
          <cell r="C1560" t="str">
            <v>16 L/S</v>
          </cell>
          <cell r="D1560" t="str">
            <v>UN</v>
          </cell>
          <cell r="E1560">
            <v>287.83</v>
          </cell>
        </row>
        <row r="1561">
          <cell r="B1561" t="str">
            <v>160303</v>
          </cell>
          <cell r="C1561" t="str">
            <v>20 L/S</v>
          </cell>
          <cell r="D1561" t="str">
            <v>UN</v>
          </cell>
          <cell r="E1561">
            <v>302.68</v>
          </cell>
        </row>
        <row r="1562">
          <cell r="B1562" t="str">
            <v>160304</v>
          </cell>
          <cell r="C1562" t="str">
            <v>25 L/S</v>
          </cell>
          <cell r="D1562" t="str">
            <v>UN</v>
          </cell>
          <cell r="E1562">
            <v>372.1</v>
          </cell>
        </row>
        <row r="1564">
          <cell r="B1564" t="str">
            <v>160400</v>
          </cell>
          <cell r="C1564" t="str">
            <v>CALHA DE AGUA DE LAVAGEM DA ETA</v>
          </cell>
        </row>
        <row r="1565">
          <cell r="B1565" t="str">
            <v>160401</v>
          </cell>
          <cell r="C1565" t="str">
            <v>12 L/S</v>
          </cell>
          <cell r="D1565" t="str">
            <v>UN</v>
          </cell>
          <cell r="E1565">
            <v>123.14</v>
          </cell>
        </row>
        <row r="1566">
          <cell r="B1566" t="str">
            <v>160402</v>
          </cell>
          <cell r="C1566" t="str">
            <v>16 L/S</v>
          </cell>
          <cell r="D1566" t="str">
            <v>UN</v>
          </cell>
          <cell r="E1566">
            <v>137.5</v>
          </cell>
        </row>
        <row r="1567">
          <cell r="B1567" t="str">
            <v>160403</v>
          </cell>
          <cell r="C1567" t="str">
            <v>20 L/S</v>
          </cell>
          <cell r="D1567" t="str">
            <v>UN</v>
          </cell>
          <cell r="E1567">
            <v>161.9</v>
          </cell>
        </row>
        <row r="1568">
          <cell r="B1568" t="str">
            <v>160404</v>
          </cell>
          <cell r="C1568" t="str">
            <v>25 L/S</v>
          </cell>
          <cell r="D1568" t="str">
            <v>UN</v>
          </cell>
          <cell r="E1568">
            <v>191.74</v>
          </cell>
        </row>
        <row r="1570">
          <cell r="B1570" t="str">
            <v>160500</v>
          </cell>
          <cell r="C1570" t="str">
            <v>STOP LOG</v>
          </cell>
        </row>
        <row r="1571">
          <cell r="B1571" t="str">
            <v>160501</v>
          </cell>
          <cell r="C1571" t="str">
            <v>MADEIRA</v>
          </cell>
          <cell r="D1571" t="str">
            <v>M2</v>
          </cell>
          <cell r="E1571">
            <v>158.82</v>
          </cell>
        </row>
        <row r="1572">
          <cell r="B1572" t="str">
            <v>160502</v>
          </cell>
          <cell r="C1572" t="str">
            <v>FIBER GLASS</v>
          </cell>
          <cell r="D1572" t="str">
            <v>M2</v>
          </cell>
          <cell r="E1572">
            <v>183.55</v>
          </cell>
        </row>
        <row r="1573">
          <cell r="B1573" t="str">
            <v>160503</v>
          </cell>
          <cell r="C1573" t="str">
            <v>ACO OU ALUMINIO</v>
          </cell>
          <cell r="D1573" t="str">
            <v>M2</v>
          </cell>
          <cell r="E1573">
            <v>1538.15</v>
          </cell>
        </row>
        <row r="1575">
          <cell r="B1575" t="str">
            <v>160600</v>
          </cell>
          <cell r="C1575" t="str">
            <v>MONTAGEM DE COMPORTA CIRCULAR DE FERRO FUNDIDO TIPO SENTIDO DUPLO</v>
          </cell>
        </row>
        <row r="1576">
          <cell r="B1576" t="str">
            <v>160601</v>
          </cell>
          <cell r="C1576" t="str">
            <v>DIAMETRO 200 MM</v>
          </cell>
          <cell r="D1576" t="str">
            <v>UN</v>
          </cell>
          <cell r="E1576">
            <v>659.75</v>
          </cell>
        </row>
        <row r="1577">
          <cell r="B1577" t="str">
            <v>160602</v>
          </cell>
          <cell r="C1577" t="str">
            <v>DIAMETRO 300 MM</v>
          </cell>
          <cell r="D1577" t="str">
            <v>UN</v>
          </cell>
          <cell r="E1577">
            <v>993.24</v>
          </cell>
        </row>
        <row r="1578">
          <cell r="B1578" t="str">
            <v>160603</v>
          </cell>
          <cell r="C1578" t="str">
            <v>DIAMETRO 400 MM</v>
          </cell>
          <cell r="D1578" t="str">
            <v>UN</v>
          </cell>
          <cell r="E1578">
            <v>1200.08</v>
          </cell>
        </row>
        <row r="1579">
          <cell r="B1579" t="str">
            <v>160604</v>
          </cell>
          <cell r="C1579" t="str">
            <v>DIAMETRO 500 MM</v>
          </cell>
          <cell r="D1579" t="str">
            <v>UN</v>
          </cell>
          <cell r="E1579">
            <v>1493.35</v>
          </cell>
        </row>
        <row r="1580">
          <cell r="B1580" t="str">
            <v>160605</v>
          </cell>
          <cell r="C1580" t="str">
            <v>DIAMETRO 600 MM</v>
          </cell>
          <cell r="D1580" t="str">
            <v>UN</v>
          </cell>
          <cell r="E1580">
            <v>1781.5</v>
          </cell>
        </row>
        <row r="1581">
          <cell r="B1581" t="str">
            <v>160606</v>
          </cell>
          <cell r="C1581" t="str">
            <v>DIAMETRO 700 MM</v>
          </cell>
          <cell r="D1581" t="str">
            <v>UN</v>
          </cell>
          <cell r="E1581">
            <v>1981.88</v>
          </cell>
        </row>
        <row r="1582">
          <cell r="B1582" t="str">
            <v>160607</v>
          </cell>
          <cell r="C1582" t="str">
            <v>DIAMETRO 800 MM</v>
          </cell>
          <cell r="D1582" t="str">
            <v>UN</v>
          </cell>
          <cell r="E1582">
            <v>2227.39</v>
          </cell>
        </row>
        <row r="1583">
          <cell r="B1583" t="str">
            <v>160608</v>
          </cell>
          <cell r="C1583" t="str">
            <v>DIAMETRO 900 MM</v>
          </cell>
          <cell r="D1583" t="str">
            <v>UN</v>
          </cell>
          <cell r="E1583">
            <v>2371.13</v>
          </cell>
        </row>
        <row r="1584">
          <cell r="B1584" t="str">
            <v>160609</v>
          </cell>
          <cell r="C1584" t="str">
            <v>DIAMETRO 1000 MM</v>
          </cell>
          <cell r="D1584" t="str">
            <v>UN</v>
          </cell>
          <cell r="E1584">
            <v>2743.96</v>
          </cell>
        </row>
        <row r="1585">
          <cell r="B1585" t="str">
            <v>160610</v>
          </cell>
          <cell r="C1585" t="str">
            <v>DIAMETRO 1200 MM</v>
          </cell>
          <cell r="D1585" t="str">
            <v>UN</v>
          </cell>
          <cell r="E1585">
            <v>3147.27</v>
          </cell>
        </row>
        <row r="1586">
          <cell r="B1586" t="str">
            <v>160611</v>
          </cell>
          <cell r="C1586" t="str">
            <v>DIAMETRO 1400 MM</v>
          </cell>
          <cell r="D1586" t="str">
            <v>UN</v>
          </cell>
          <cell r="E1586">
            <v>3431.73</v>
          </cell>
        </row>
        <row r="1587">
          <cell r="B1587" t="str">
            <v>160612</v>
          </cell>
          <cell r="C1587" t="str">
            <v>DIAMETRO 1500 MM</v>
          </cell>
          <cell r="D1587" t="str">
            <v>UN</v>
          </cell>
          <cell r="E1587">
            <v>3885.83</v>
          </cell>
        </row>
        <row r="1588">
          <cell r="B1588" t="str">
            <v>160613</v>
          </cell>
          <cell r="C1588" t="str">
            <v>DIAMETRO 1800 MM</v>
          </cell>
          <cell r="D1588" t="str">
            <v>UN</v>
          </cell>
          <cell r="E1588">
            <v>4673.2299999999996</v>
          </cell>
        </row>
        <row r="1590">
          <cell r="B1590" t="str">
            <v>160700</v>
          </cell>
          <cell r="C1590" t="str">
            <v>MONTAGEM DE COMPORTA CIRCULAR DE FERRO FUNDIDO TIPO SENTIDO UNICO</v>
          </cell>
        </row>
        <row r="1591">
          <cell r="B1591" t="str">
            <v>160701</v>
          </cell>
          <cell r="C1591" t="str">
            <v>DIAMETRO 200 MM</v>
          </cell>
          <cell r="D1591" t="str">
            <v>UN</v>
          </cell>
          <cell r="E1591">
            <v>485.67</v>
          </cell>
        </row>
        <row r="1592">
          <cell r="B1592" t="str">
            <v>160702</v>
          </cell>
          <cell r="C1592" t="str">
            <v>DIAMETRO 300 MM</v>
          </cell>
          <cell r="D1592" t="str">
            <v>UN</v>
          </cell>
          <cell r="E1592">
            <v>873.55</v>
          </cell>
        </row>
        <row r="1593">
          <cell r="B1593" t="str">
            <v>160703</v>
          </cell>
          <cell r="C1593" t="str">
            <v>DIAMETRO 400 MM</v>
          </cell>
          <cell r="D1593" t="str">
            <v>UN</v>
          </cell>
          <cell r="E1593">
            <v>1174.29</v>
          </cell>
        </row>
        <row r="1594">
          <cell r="B1594" t="str">
            <v>160704</v>
          </cell>
          <cell r="C1594" t="str">
            <v>DIAMETRO 500 MM</v>
          </cell>
          <cell r="D1594" t="str">
            <v>UN</v>
          </cell>
          <cell r="E1594">
            <v>1618.13</v>
          </cell>
        </row>
        <row r="1595">
          <cell r="B1595" t="str">
            <v>160705</v>
          </cell>
          <cell r="C1595" t="str">
            <v>DIAMETRO 600 MM</v>
          </cell>
          <cell r="D1595" t="str">
            <v>UN</v>
          </cell>
          <cell r="E1595">
            <v>1741.19</v>
          </cell>
        </row>
        <row r="1596">
          <cell r="B1596" t="str">
            <v>160706</v>
          </cell>
          <cell r="C1596" t="str">
            <v>DIAMETRO 700 MM</v>
          </cell>
          <cell r="D1596" t="str">
            <v>UN</v>
          </cell>
          <cell r="E1596">
            <v>1964.15</v>
          </cell>
        </row>
        <row r="1597">
          <cell r="B1597" t="str">
            <v>160707</v>
          </cell>
          <cell r="C1597" t="str">
            <v>DIAMETRO 800 MM</v>
          </cell>
          <cell r="D1597" t="str">
            <v>UN</v>
          </cell>
          <cell r="E1597">
            <v>2154.04</v>
          </cell>
        </row>
        <row r="1598">
          <cell r="B1598" t="str">
            <v>160708</v>
          </cell>
          <cell r="C1598" t="str">
            <v>DIAMETRO 900 MM</v>
          </cell>
          <cell r="D1598" t="str">
            <v>UN</v>
          </cell>
          <cell r="E1598">
            <v>2448.31</v>
          </cell>
        </row>
        <row r="1599">
          <cell r="B1599" t="str">
            <v>160709</v>
          </cell>
          <cell r="C1599" t="str">
            <v>DIAMETRO 1000 MM</v>
          </cell>
          <cell r="D1599" t="str">
            <v>UN</v>
          </cell>
          <cell r="E1599">
            <v>2714.72</v>
          </cell>
        </row>
        <row r="1600">
          <cell r="B1600" t="str">
            <v>160710</v>
          </cell>
          <cell r="C1600" t="str">
            <v>DIAMETRO 1200 MM</v>
          </cell>
          <cell r="D1600" t="str">
            <v>UN</v>
          </cell>
          <cell r="E1600">
            <v>4004.12</v>
          </cell>
        </row>
        <row r="1602">
          <cell r="B1602" t="str">
            <v>160800</v>
          </cell>
          <cell r="C1602" t="str">
            <v>MONTAGEM DE ADUFAS SIMPLES DE PAREDE DE FERRO FUNDIDO</v>
          </cell>
        </row>
        <row r="1603">
          <cell r="B1603" t="str">
            <v>160801</v>
          </cell>
          <cell r="C1603" t="str">
            <v>DIAMETRO 100 MM</v>
          </cell>
          <cell r="D1603" t="str">
            <v>UN</v>
          </cell>
          <cell r="E1603">
            <v>247.04</v>
          </cell>
        </row>
        <row r="1604">
          <cell r="B1604" t="str">
            <v>160802</v>
          </cell>
          <cell r="C1604" t="str">
            <v>DIAMETRO 150 MM</v>
          </cell>
          <cell r="D1604" t="str">
            <v>UN</v>
          </cell>
          <cell r="E1604">
            <v>328.72</v>
          </cell>
        </row>
        <row r="1605">
          <cell r="B1605" t="str">
            <v>160803</v>
          </cell>
          <cell r="C1605" t="str">
            <v>DIAMETRO 200 MM</v>
          </cell>
          <cell r="D1605" t="str">
            <v>UN</v>
          </cell>
          <cell r="E1605">
            <v>422.04</v>
          </cell>
        </row>
        <row r="1606">
          <cell r="B1606" t="str">
            <v>160804</v>
          </cell>
          <cell r="C1606" t="str">
            <v>DIAMETRO 250 MM</v>
          </cell>
          <cell r="D1606" t="str">
            <v>UN</v>
          </cell>
          <cell r="E1606">
            <v>570.38</v>
          </cell>
        </row>
        <row r="1607">
          <cell r="B1607" t="str">
            <v>160805</v>
          </cell>
          <cell r="C1607" t="str">
            <v>DIAMETRO 300 MM</v>
          </cell>
          <cell r="D1607" t="str">
            <v>UN</v>
          </cell>
          <cell r="E1607">
            <v>660.9</v>
          </cell>
        </row>
        <row r="1608">
          <cell r="B1608" t="str">
            <v>160806</v>
          </cell>
          <cell r="C1608" t="str">
            <v>DIAMETRO 400 MM</v>
          </cell>
          <cell r="D1608" t="str">
            <v>UN</v>
          </cell>
          <cell r="E1608">
            <v>882.26</v>
          </cell>
        </row>
        <row r="1609">
          <cell r="B1609" t="str">
            <v>160807</v>
          </cell>
          <cell r="C1609" t="str">
            <v>DIAMETRO 500 MM</v>
          </cell>
          <cell r="D1609" t="str">
            <v>UN</v>
          </cell>
          <cell r="E1609">
            <v>1049.82</v>
          </cell>
        </row>
        <row r="1610">
          <cell r="B1610" t="str">
            <v>160808</v>
          </cell>
          <cell r="C1610" t="str">
            <v>DIAMETRO 600 MM</v>
          </cell>
          <cell r="D1610" t="str">
            <v>UN</v>
          </cell>
          <cell r="E1610">
            <v>1336.33</v>
          </cell>
        </row>
        <row r="1612">
          <cell r="B1612" t="str">
            <v>160900</v>
          </cell>
          <cell r="C1612" t="str">
            <v>MONTAGEM DE ADUFAS SIMPLES DE FUNDO DE FERRO FUNDIDO</v>
          </cell>
        </row>
        <row r="1613">
          <cell r="B1613" t="str">
            <v>160901</v>
          </cell>
          <cell r="C1613" t="str">
            <v>DIAMETRO 100 MM</v>
          </cell>
          <cell r="D1613" t="str">
            <v>UN</v>
          </cell>
          <cell r="E1613">
            <v>223.83</v>
          </cell>
        </row>
        <row r="1614">
          <cell r="B1614" t="str">
            <v>160902</v>
          </cell>
          <cell r="C1614" t="str">
            <v>DIAMETRO 150 MM</v>
          </cell>
          <cell r="D1614" t="str">
            <v>UN</v>
          </cell>
          <cell r="E1614">
            <v>331.64</v>
          </cell>
        </row>
        <row r="1615">
          <cell r="B1615" t="str">
            <v>160903</v>
          </cell>
          <cell r="C1615" t="str">
            <v>DIAMETRO 200 MM</v>
          </cell>
          <cell r="D1615" t="str">
            <v>UN</v>
          </cell>
          <cell r="E1615">
            <v>362.9</v>
          </cell>
        </row>
        <row r="1616">
          <cell r="B1616" t="str">
            <v>160904</v>
          </cell>
          <cell r="C1616" t="str">
            <v>DIAMETRO 250 MM</v>
          </cell>
          <cell r="D1616" t="str">
            <v>UN</v>
          </cell>
          <cell r="E1616">
            <v>401.76</v>
          </cell>
        </row>
        <row r="1617">
          <cell r="B1617" t="str">
            <v>160905</v>
          </cell>
          <cell r="C1617" t="str">
            <v>DIAMETRO 300 MM</v>
          </cell>
          <cell r="D1617" t="str">
            <v>UN</v>
          </cell>
          <cell r="E1617">
            <v>489.74</v>
          </cell>
        </row>
        <row r="1618">
          <cell r="B1618" t="str">
            <v>160906</v>
          </cell>
          <cell r="C1618" t="str">
            <v>DIAMETRO 400 MM</v>
          </cell>
          <cell r="D1618" t="str">
            <v>UN</v>
          </cell>
          <cell r="E1618">
            <v>633.29999999999995</v>
          </cell>
        </row>
        <row r="1620">
          <cell r="B1620" t="str">
            <v>161000</v>
          </cell>
          <cell r="C1620" t="str">
            <v>MONTAGEM EM GERAL</v>
          </cell>
        </row>
        <row r="1621">
          <cell r="B1621" t="str">
            <v>161001</v>
          </cell>
          <cell r="C1621" t="str">
            <v>CHICANAS DO FLOCULADOR</v>
          </cell>
          <cell r="D1621" t="str">
            <v>M2</v>
          </cell>
          <cell r="E1621">
            <v>119.81</v>
          </cell>
        </row>
        <row r="1622">
          <cell r="B1622" t="str">
            <v>161002</v>
          </cell>
          <cell r="C1622" t="str">
            <v>CORTINA DE MADEIRA</v>
          </cell>
          <cell r="D1622" t="str">
            <v>M2</v>
          </cell>
          <cell r="E1622">
            <v>137.96</v>
          </cell>
        </row>
        <row r="1623">
          <cell r="B1623" t="str">
            <v>161003</v>
          </cell>
          <cell r="C1623" t="str">
            <v>DISPOSITIVO BASCULANTE</v>
          </cell>
          <cell r="D1623" t="str">
            <v>UN</v>
          </cell>
          <cell r="E1623">
            <v>80.39</v>
          </cell>
        </row>
        <row r="1624">
          <cell r="B1624" t="str">
            <v>161004</v>
          </cell>
          <cell r="C1624" t="str">
            <v>VERTEDOR RETANGULAR DE MADEIRA</v>
          </cell>
          <cell r="D1624" t="str">
            <v>M2</v>
          </cell>
          <cell r="E1624">
            <v>321.08</v>
          </cell>
        </row>
        <row r="1625">
          <cell r="B1625" t="str">
            <v>161005</v>
          </cell>
          <cell r="C1625" t="str">
            <v>VERTEDOR TRIANGULAR DE ALUMINIO</v>
          </cell>
          <cell r="D1625" t="str">
            <v>M2</v>
          </cell>
          <cell r="E1625">
            <v>851.33</v>
          </cell>
        </row>
        <row r="1626">
          <cell r="B1626" t="str">
            <v>161006</v>
          </cell>
          <cell r="C1626" t="str">
            <v>ALAVANCA DE MANOBRA VALVULA BORBOLETA</v>
          </cell>
          <cell r="D1626" t="str">
            <v>UN</v>
          </cell>
          <cell r="E1626">
            <v>719.94</v>
          </cell>
        </row>
        <row r="1627">
          <cell r="B1627" t="str">
            <v>161007</v>
          </cell>
          <cell r="C1627" t="str">
            <v>SARILHO</v>
          </cell>
          <cell r="D1627" t="str">
            <v>UN</v>
          </cell>
          <cell r="E1627">
            <v>939.39</v>
          </cell>
        </row>
        <row r="1628">
          <cell r="B1628" t="str">
            <v>161008</v>
          </cell>
          <cell r="C1628" t="str">
            <v>PLACA DE ORIFICIO</v>
          </cell>
          <cell r="D1628" t="str">
            <v>UN</v>
          </cell>
          <cell r="E1628">
            <v>83.63</v>
          </cell>
        </row>
        <row r="1629">
          <cell r="B1629" t="str">
            <v>161009</v>
          </cell>
          <cell r="C1629" t="str">
            <v>MEDIDOR DE VAZAO</v>
          </cell>
          <cell r="D1629" t="str">
            <v>UN</v>
          </cell>
          <cell r="E1629">
            <v>68.77</v>
          </cell>
        </row>
        <row r="1630">
          <cell r="B1630" t="str">
            <v>161010</v>
          </cell>
          <cell r="C1630" t="str">
            <v>DISPOSITIVO DE COLETA DE AGUA DECANTADA</v>
          </cell>
          <cell r="D1630" t="str">
            <v>M</v>
          </cell>
          <cell r="E1630">
            <v>55.83</v>
          </cell>
        </row>
        <row r="1631">
          <cell r="B1631" t="str">
            <v>161011</v>
          </cell>
          <cell r="C1631" t="str">
            <v>INSTALACAO DE AGITADOR</v>
          </cell>
          <cell r="D1631" t="str">
            <v>UN</v>
          </cell>
          <cell r="E1631">
            <v>40.53</v>
          </cell>
        </row>
        <row r="1632">
          <cell r="B1632" t="str">
            <v>161012</v>
          </cell>
          <cell r="C1632" t="str">
            <v>INSTALACAO DE BOMBA DOSADORA</v>
          </cell>
          <cell r="D1632" t="str">
            <v>UN</v>
          </cell>
          <cell r="E1632">
            <v>78.819999999999993</v>
          </cell>
        </row>
        <row r="1633">
          <cell r="B1633" t="str">
            <v>161013</v>
          </cell>
          <cell r="C1633" t="str">
            <v>COCHO DE MADEIRA</v>
          </cell>
          <cell r="D1633" t="str">
            <v>UN</v>
          </cell>
          <cell r="E1633">
            <v>86.72</v>
          </cell>
        </row>
        <row r="1634">
          <cell r="B1634" t="str">
            <v>161014</v>
          </cell>
          <cell r="C1634" t="str">
            <v>INSTALACAO DE CORRENTE DE FERRO</v>
          </cell>
          <cell r="D1634" t="str">
            <v>KG</v>
          </cell>
          <cell r="E1634">
            <v>12.26</v>
          </cell>
        </row>
        <row r="1635">
          <cell r="B1635" t="str">
            <v>161015</v>
          </cell>
          <cell r="C1635" t="str">
            <v>INSTALACAO DE CESTO METALICO</v>
          </cell>
          <cell r="D1635" t="str">
            <v>UN</v>
          </cell>
          <cell r="E1635">
            <v>509.8</v>
          </cell>
        </row>
        <row r="1636">
          <cell r="B1636" t="str">
            <v>161016</v>
          </cell>
          <cell r="C1636" t="str">
            <v>INSTALACAO DE ANTEPARO</v>
          </cell>
          <cell r="D1636" t="str">
            <v>UN</v>
          </cell>
          <cell r="E1636">
            <v>83.12</v>
          </cell>
        </row>
        <row r="1637">
          <cell r="B1637" t="str">
            <v>161017</v>
          </cell>
          <cell r="C1637" t="str">
            <v>INSTALACAO DE HASTE DE PROLONGAMENTO COM VOLANTE</v>
          </cell>
          <cell r="D1637" t="str">
            <v>M</v>
          </cell>
          <cell r="E1637">
            <v>44.8</v>
          </cell>
        </row>
        <row r="1638">
          <cell r="B1638" t="str">
            <v>161018</v>
          </cell>
          <cell r="C1638" t="str">
            <v>INSTALACAO DE RESPIRO</v>
          </cell>
          <cell r="D1638" t="str">
            <v>UN</v>
          </cell>
          <cell r="E1638">
            <v>133.34</v>
          </cell>
        </row>
        <row r="1639">
          <cell r="B1639" t="str">
            <v>161019</v>
          </cell>
          <cell r="C1639" t="str">
            <v>COLOCACAO DE CALHA PARSHALL W: 6 POLEGADA</v>
          </cell>
          <cell r="D1639" t="str">
            <v>UN</v>
          </cell>
          <cell r="E1639">
            <v>1058.7</v>
          </cell>
        </row>
        <row r="1640">
          <cell r="B1640" t="str">
            <v>161020</v>
          </cell>
          <cell r="C1640" t="str">
            <v>COLOCACAO DE CALHA PARSHALL W : 3 POLEGADA</v>
          </cell>
          <cell r="D1640" t="str">
            <v>UN</v>
          </cell>
          <cell r="E1640">
            <v>637.91999999999996</v>
          </cell>
        </row>
        <row r="1641">
          <cell r="B1641" t="str">
            <v>161021</v>
          </cell>
          <cell r="C1641" t="str">
            <v>INSTALACAO DE TALHA E TROLEY MANUAL DE 1 TONELADA</v>
          </cell>
          <cell r="D1641" t="str">
            <v>UN</v>
          </cell>
          <cell r="E1641">
            <v>1062.8499999999999</v>
          </cell>
        </row>
        <row r="1643">
          <cell r="B1643" t="str">
            <v>161100</v>
          </cell>
          <cell r="C1643" t="str">
            <v>LEITO FILTRANTE</v>
          </cell>
        </row>
        <row r="1644">
          <cell r="B1644" t="str">
            <v>161101</v>
          </cell>
          <cell r="C1644" t="str">
            <v>COLOCACAO E APILOAMENTO DE TERRA NO FILTRO</v>
          </cell>
          <cell r="D1644" t="str">
            <v>M3</v>
          </cell>
          <cell r="E1644">
            <v>38.11</v>
          </cell>
        </row>
        <row r="1645">
          <cell r="B1645" t="str">
            <v>161102</v>
          </cell>
          <cell r="C1645" t="str">
            <v>FORNECIMENTO E ENCHIMENTO DO FILTRO COM BRITA N. 4</v>
          </cell>
          <cell r="D1645" t="str">
            <v>M3</v>
          </cell>
          <cell r="E1645">
            <v>94.21</v>
          </cell>
        </row>
        <row r="1646">
          <cell r="B1646" t="str">
            <v>161103</v>
          </cell>
          <cell r="C1646" t="str">
            <v>COLOCACAO DE AREIA NOS FILTROS</v>
          </cell>
          <cell r="D1646" t="str">
            <v>M3</v>
          </cell>
          <cell r="E1646">
            <v>38.11</v>
          </cell>
        </row>
        <row r="1647">
          <cell r="B1647" t="str">
            <v>161104</v>
          </cell>
          <cell r="C1647" t="str">
            <v>COLOCACAO DE PEDREGULHO NOS FILTROS</v>
          </cell>
          <cell r="D1647" t="str">
            <v>M3</v>
          </cell>
          <cell r="E1647">
            <v>41.7</v>
          </cell>
        </row>
        <row r="1648">
          <cell r="B1648" t="str">
            <v>161105</v>
          </cell>
          <cell r="C1648" t="str">
            <v>COLOCACAO DE ANTRACITO NOS FILTROS</v>
          </cell>
          <cell r="D1648" t="str">
            <v>M3</v>
          </cell>
          <cell r="E1648">
            <v>38.11</v>
          </cell>
        </row>
        <row r="1649">
          <cell r="B1649" t="str">
            <v>161106</v>
          </cell>
          <cell r="C1649" t="str">
            <v>ASSENTAMENTO DE BLOCOS LEOPOLD</v>
          </cell>
          <cell r="D1649" t="str">
            <v>M2</v>
          </cell>
          <cell r="E1649">
            <v>38.92</v>
          </cell>
        </row>
        <row r="1650">
          <cell r="B1650" t="str">
            <v>161107</v>
          </cell>
          <cell r="C1650" t="str">
            <v>COLOCACAO DE LONA PLASTICA</v>
          </cell>
          <cell r="D1650" t="str">
            <v>M2</v>
          </cell>
          <cell r="E1650">
            <v>9.0399999999999991</v>
          </cell>
        </row>
        <row r="1652">
          <cell r="B1652" t="str">
            <v>161200</v>
          </cell>
          <cell r="C1652" t="str">
            <v>MONTAGEM DE TUBOS DE FERRO FUNDIDO (P/P)</v>
          </cell>
        </row>
        <row r="1653">
          <cell r="B1653" t="str">
            <v>161201</v>
          </cell>
          <cell r="C1653" t="str">
            <v>DIAMETRO 100 MM</v>
          </cell>
          <cell r="D1653" t="str">
            <v>M</v>
          </cell>
          <cell r="E1653">
            <v>5.78</v>
          </cell>
        </row>
        <row r="1654">
          <cell r="B1654" t="str">
            <v>161202</v>
          </cell>
          <cell r="C1654" t="str">
            <v>DIAMETRO 150 MM</v>
          </cell>
          <cell r="D1654" t="str">
            <v>M</v>
          </cell>
          <cell r="E1654">
            <v>8</v>
          </cell>
        </row>
        <row r="1655">
          <cell r="B1655" t="str">
            <v>161203</v>
          </cell>
          <cell r="C1655" t="str">
            <v>DIAMETRO 200 MM</v>
          </cell>
          <cell r="D1655" t="str">
            <v>M</v>
          </cell>
          <cell r="E1655">
            <v>17.43</v>
          </cell>
        </row>
        <row r="1656">
          <cell r="B1656" t="str">
            <v>161204</v>
          </cell>
          <cell r="C1656" t="str">
            <v>DIAMETRO 250 MM</v>
          </cell>
          <cell r="D1656" t="str">
            <v>M</v>
          </cell>
          <cell r="E1656">
            <v>21.17</v>
          </cell>
        </row>
        <row r="1657">
          <cell r="B1657" t="str">
            <v>161205</v>
          </cell>
          <cell r="C1657" t="str">
            <v>DIAMETRO 300 MM</v>
          </cell>
          <cell r="D1657" t="str">
            <v>M</v>
          </cell>
          <cell r="E1657">
            <v>24.88</v>
          </cell>
        </row>
        <row r="1658">
          <cell r="B1658" t="str">
            <v>161206</v>
          </cell>
          <cell r="C1658" t="str">
            <v>DIAMETRO 400 MM</v>
          </cell>
          <cell r="D1658" t="str">
            <v>M</v>
          </cell>
          <cell r="E1658">
            <v>32.74</v>
          </cell>
        </row>
        <row r="1659">
          <cell r="B1659" t="str">
            <v>161207</v>
          </cell>
          <cell r="C1659" t="str">
            <v>DIAMETRO 500 MM</v>
          </cell>
          <cell r="D1659" t="str">
            <v>M</v>
          </cell>
          <cell r="E1659">
            <v>42.34</v>
          </cell>
        </row>
        <row r="1660">
          <cell r="B1660" t="str">
            <v>161208</v>
          </cell>
          <cell r="C1660" t="str">
            <v>DIAMETRO 600 MM</v>
          </cell>
          <cell r="D1660" t="str">
            <v>M</v>
          </cell>
          <cell r="E1660">
            <v>25.28</v>
          </cell>
        </row>
        <row r="1661">
          <cell r="B1661" t="str">
            <v>161209</v>
          </cell>
          <cell r="C1661" t="str">
            <v>DIAMETRO 700 MM</v>
          </cell>
          <cell r="D1661" t="str">
            <v>M</v>
          </cell>
          <cell r="E1661">
            <v>32.26</v>
          </cell>
        </row>
        <row r="1662">
          <cell r="B1662" t="str">
            <v>161210</v>
          </cell>
          <cell r="C1662" t="str">
            <v>DIAMETRO 800 MM</v>
          </cell>
          <cell r="D1662" t="str">
            <v>M</v>
          </cell>
          <cell r="E1662">
            <v>40.31</v>
          </cell>
        </row>
        <row r="1663">
          <cell r="B1663" t="str">
            <v>161211</v>
          </cell>
          <cell r="C1663" t="str">
            <v>DIAMETRO 900 MM</v>
          </cell>
          <cell r="D1663" t="str">
            <v>M</v>
          </cell>
          <cell r="E1663">
            <v>47.32</v>
          </cell>
        </row>
        <row r="1664">
          <cell r="B1664" t="str">
            <v>161212</v>
          </cell>
          <cell r="C1664" t="str">
            <v>DIAMETRO 1000 MM</v>
          </cell>
          <cell r="D1664" t="str">
            <v>M</v>
          </cell>
          <cell r="E1664">
            <v>57.73</v>
          </cell>
        </row>
        <row r="1666">
          <cell r="B1666" t="str">
            <v>161300</v>
          </cell>
          <cell r="C1666" t="str">
            <v>MONTAGEM DE CONEXOES DE JUNTA TIPO JM (B/F)</v>
          </cell>
        </row>
        <row r="1667">
          <cell r="B1667" t="str">
            <v>161301</v>
          </cell>
          <cell r="C1667" t="str">
            <v>DIAMETRO 100 MM</v>
          </cell>
          <cell r="D1667" t="str">
            <v>UN</v>
          </cell>
          <cell r="E1667">
            <v>6.3</v>
          </cell>
        </row>
        <row r="1668">
          <cell r="B1668" t="str">
            <v>161302</v>
          </cell>
          <cell r="C1668" t="str">
            <v>DIAMETRO 150 MM</v>
          </cell>
          <cell r="D1668" t="str">
            <v>UN</v>
          </cell>
          <cell r="E1668">
            <v>8.91</v>
          </cell>
        </row>
        <row r="1669">
          <cell r="B1669" t="str">
            <v>161303</v>
          </cell>
          <cell r="C1669" t="str">
            <v>DIAMETRO 200 MM</v>
          </cell>
          <cell r="D1669" t="str">
            <v>UN</v>
          </cell>
          <cell r="E1669">
            <v>10.56</v>
          </cell>
        </row>
        <row r="1670">
          <cell r="B1670" t="str">
            <v>161304</v>
          </cell>
          <cell r="C1670" t="str">
            <v>DIAMETRO 250 MM</v>
          </cell>
          <cell r="D1670" t="str">
            <v>UN</v>
          </cell>
          <cell r="E1670">
            <v>13.77</v>
          </cell>
        </row>
        <row r="1671">
          <cell r="B1671" t="str">
            <v>161305</v>
          </cell>
          <cell r="C1671" t="str">
            <v>DIAMETRO 300 MM</v>
          </cell>
          <cell r="D1671" t="str">
            <v>UN</v>
          </cell>
          <cell r="E1671">
            <v>17.829999999999998</v>
          </cell>
        </row>
        <row r="1672">
          <cell r="B1672" t="str">
            <v>161306</v>
          </cell>
          <cell r="C1672" t="str">
            <v>DIAMETRO 400 MM</v>
          </cell>
          <cell r="D1672" t="str">
            <v>UN</v>
          </cell>
          <cell r="E1672">
            <v>24.27</v>
          </cell>
        </row>
        <row r="1673">
          <cell r="B1673" t="str">
            <v>161307</v>
          </cell>
          <cell r="C1673" t="str">
            <v>DIAMETRO 500 MM</v>
          </cell>
          <cell r="D1673" t="str">
            <v>UN</v>
          </cell>
          <cell r="E1673">
            <v>31.65</v>
          </cell>
        </row>
        <row r="1674">
          <cell r="B1674" t="str">
            <v>161308</v>
          </cell>
          <cell r="C1674" t="str">
            <v>DIAMETRO 600 MM</v>
          </cell>
          <cell r="D1674" t="str">
            <v>UN</v>
          </cell>
          <cell r="E1674">
            <v>40.97</v>
          </cell>
        </row>
        <row r="1675">
          <cell r="B1675" t="str">
            <v>161309</v>
          </cell>
          <cell r="C1675" t="str">
            <v>DIAMETRO 700 MM</v>
          </cell>
          <cell r="D1675" t="str">
            <v>UN</v>
          </cell>
          <cell r="E1675">
            <v>54.7</v>
          </cell>
        </row>
        <row r="1676">
          <cell r="B1676" t="str">
            <v>161310</v>
          </cell>
          <cell r="C1676" t="str">
            <v>DIAMETRO 800 MM</v>
          </cell>
          <cell r="D1676" t="str">
            <v>UN</v>
          </cell>
          <cell r="E1676">
            <v>76.8</v>
          </cell>
        </row>
        <row r="1677">
          <cell r="B1677" t="str">
            <v>161311</v>
          </cell>
          <cell r="C1677" t="str">
            <v>DIAMETRO 900 MM</v>
          </cell>
          <cell r="D1677" t="str">
            <v>UN</v>
          </cell>
          <cell r="E1677">
            <v>92.27</v>
          </cell>
        </row>
        <row r="1678">
          <cell r="B1678" t="str">
            <v>161312</v>
          </cell>
          <cell r="C1678" t="str">
            <v>DIAMETRO 1000 MM</v>
          </cell>
          <cell r="D1678" t="str">
            <v>UN</v>
          </cell>
          <cell r="E1678">
            <v>111.2</v>
          </cell>
        </row>
        <row r="1680">
          <cell r="B1680" t="str">
            <v>161400</v>
          </cell>
          <cell r="C1680" t="str">
            <v>MONTAGEM DE CONEXOES DE JUNTA TIPO JE (PB)</v>
          </cell>
        </row>
        <row r="1681">
          <cell r="B1681" t="str">
            <v>161401</v>
          </cell>
          <cell r="C1681" t="str">
            <v>DIAMETRO 100 MM</v>
          </cell>
          <cell r="D1681" t="str">
            <v>UN</v>
          </cell>
          <cell r="E1681">
            <v>5</v>
          </cell>
        </row>
        <row r="1682">
          <cell r="B1682" t="str">
            <v>161402</v>
          </cell>
          <cell r="C1682" t="str">
            <v>DIAMETRO 150 MM</v>
          </cell>
          <cell r="D1682" t="str">
            <v>UN</v>
          </cell>
          <cell r="E1682">
            <v>6.26</v>
          </cell>
        </row>
        <row r="1683">
          <cell r="B1683" t="str">
            <v>161403</v>
          </cell>
          <cell r="C1683" t="str">
            <v>DIAMETRO 200 MM</v>
          </cell>
          <cell r="D1683" t="str">
            <v>UN</v>
          </cell>
          <cell r="E1683">
            <v>8.19</v>
          </cell>
        </row>
        <row r="1684">
          <cell r="B1684" t="str">
            <v>161404</v>
          </cell>
          <cell r="C1684" t="str">
            <v>DIAMETRO 250 MM</v>
          </cell>
          <cell r="D1684" t="str">
            <v>UN</v>
          </cell>
          <cell r="E1684">
            <v>10</v>
          </cell>
        </row>
        <row r="1685">
          <cell r="B1685" t="str">
            <v>161405</v>
          </cell>
          <cell r="C1685" t="str">
            <v>DIAMETRO 300 MM</v>
          </cell>
          <cell r="D1685" t="str">
            <v>UN</v>
          </cell>
          <cell r="E1685">
            <v>11.98</v>
          </cell>
        </row>
        <row r="1686">
          <cell r="B1686" t="str">
            <v>161406</v>
          </cell>
          <cell r="C1686" t="str">
            <v>DIAMETRO 400 MM</v>
          </cell>
          <cell r="D1686" t="str">
            <v>UN</v>
          </cell>
          <cell r="E1686">
            <v>15.61</v>
          </cell>
        </row>
        <row r="1687">
          <cell r="B1687" t="str">
            <v>161407</v>
          </cell>
          <cell r="C1687" t="str">
            <v>DIAMETRO 500 MM</v>
          </cell>
          <cell r="D1687" t="str">
            <v>UN</v>
          </cell>
          <cell r="E1687">
            <v>19.09</v>
          </cell>
        </row>
        <row r="1688">
          <cell r="B1688" t="str">
            <v>161408</v>
          </cell>
          <cell r="C1688" t="str">
            <v>DIAMETRO 600 MM</v>
          </cell>
          <cell r="D1688" t="str">
            <v>UN</v>
          </cell>
          <cell r="E1688">
            <v>23.14</v>
          </cell>
        </row>
        <row r="1689">
          <cell r="B1689" t="str">
            <v>161409</v>
          </cell>
          <cell r="C1689" t="str">
            <v>DIAMETRO 700 MM</v>
          </cell>
          <cell r="D1689" t="str">
            <v>UN</v>
          </cell>
          <cell r="E1689">
            <v>28.62</v>
          </cell>
        </row>
        <row r="1690">
          <cell r="B1690" t="str">
            <v>161410</v>
          </cell>
          <cell r="C1690" t="str">
            <v>DIAMETRO 800 MM</v>
          </cell>
          <cell r="D1690" t="str">
            <v>UN</v>
          </cell>
          <cell r="E1690">
            <v>34.590000000000003</v>
          </cell>
        </row>
        <row r="1691">
          <cell r="B1691" t="str">
            <v>161411</v>
          </cell>
          <cell r="C1691" t="str">
            <v>DIAMETRO 900 MM</v>
          </cell>
          <cell r="D1691" t="str">
            <v>UN</v>
          </cell>
          <cell r="E1691">
            <v>41.62</v>
          </cell>
        </row>
        <row r="1692">
          <cell r="B1692" t="str">
            <v>161412</v>
          </cell>
          <cell r="C1692" t="str">
            <v>DIAMETRO 1000 MM</v>
          </cell>
          <cell r="D1692" t="str">
            <v>UN</v>
          </cell>
          <cell r="E1692">
            <v>50.52</v>
          </cell>
        </row>
        <row r="1694">
          <cell r="B1694" t="str">
            <v>161500</v>
          </cell>
          <cell r="C1694" t="str">
            <v>MONTAGEM DE CONEXOES DE JUNTA FLAGEADA</v>
          </cell>
        </row>
        <row r="1695">
          <cell r="B1695" t="str">
            <v>161501</v>
          </cell>
          <cell r="C1695" t="str">
            <v>DIAMETRO 100 MM</v>
          </cell>
          <cell r="D1695" t="str">
            <v>UN</v>
          </cell>
          <cell r="E1695">
            <v>5.99</v>
          </cell>
        </row>
        <row r="1696">
          <cell r="B1696" t="str">
            <v>161502</v>
          </cell>
          <cell r="C1696" t="str">
            <v>DIAMETRO 150 MM</v>
          </cell>
          <cell r="D1696" t="str">
            <v>UN</v>
          </cell>
          <cell r="E1696">
            <v>8.65</v>
          </cell>
        </row>
        <row r="1697">
          <cell r="B1697" t="str">
            <v>161503</v>
          </cell>
          <cell r="C1697" t="str">
            <v>DIAMETRO 200 MM</v>
          </cell>
          <cell r="D1697" t="str">
            <v>UN</v>
          </cell>
          <cell r="E1697">
            <v>10.220000000000001</v>
          </cell>
        </row>
        <row r="1698">
          <cell r="B1698" t="str">
            <v>161504</v>
          </cell>
          <cell r="C1698" t="str">
            <v>DIAMETRO 250 MM</v>
          </cell>
          <cell r="D1698" t="str">
            <v>UN</v>
          </cell>
          <cell r="E1698">
            <v>13.43</v>
          </cell>
        </row>
        <row r="1699">
          <cell r="B1699" t="str">
            <v>161505</v>
          </cell>
          <cell r="C1699" t="str">
            <v>DIAMETRO 300 MM</v>
          </cell>
          <cell r="D1699" t="str">
            <v>UN</v>
          </cell>
          <cell r="E1699">
            <v>17.54</v>
          </cell>
        </row>
        <row r="1700">
          <cell r="B1700" t="str">
            <v>161506</v>
          </cell>
          <cell r="C1700" t="str">
            <v>DIAMETRO 400 MM</v>
          </cell>
          <cell r="D1700" t="str">
            <v>UN</v>
          </cell>
          <cell r="E1700">
            <v>23.92</v>
          </cell>
        </row>
        <row r="1701">
          <cell r="B1701" t="str">
            <v>161507</v>
          </cell>
          <cell r="C1701" t="str">
            <v>DIAMETRO 500 MM</v>
          </cell>
          <cell r="D1701" t="str">
            <v>UN</v>
          </cell>
          <cell r="E1701">
            <v>31.32</v>
          </cell>
        </row>
        <row r="1702">
          <cell r="B1702" t="str">
            <v>161508</v>
          </cell>
          <cell r="C1702" t="str">
            <v>DIAMETRO 600 MM</v>
          </cell>
          <cell r="D1702" t="str">
            <v>UN</v>
          </cell>
          <cell r="E1702">
            <v>41.12</v>
          </cell>
        </row>
        <row r="1703">
          <cell r="B1703" t="str">
            <v>161509</v>
          </cell>
          <cell r="C1703" t="str">
            <v>DIAMETRO 700 MM</v>
          </cell>
          <cell r="D1703" t="str">
            <v>UN</v>
          </cell>
          <cell r="E1703">
            <v>53.93</v>
          </cell>
        </row>
        <row r="1704">
          <cell r="B1704" t="str">
            <v>161510</v>
          </cell>
          <cell r="C1704" t="str">
            <v>DIAMETRO 800 MM</v>
          </cell>
          <cell r="D1704" t="str">
            <v>UN</v>
          </cell>
          <cell r="E1704">
            <v>76.31</v>
          </cell>
        </row>
        <row r="1705">
          <cell r="B1705" t="str">
            <v>161511</v>
          </cell>
          <cell r="C1705" t="str">
            <v>DIAMETRO 900 MM</v>
          </cell>
          <cell r="D1705" t="str">
            <v>UN</v>
          </cell>
          <cell r="E1705">
            <v>92.47</v>
          </cell>
        </row>
        <row r="1706">
          <cell r="B1706" t="str">
            <v>161512</v>
          </cell>
          <cell r="C1706" t="str">
            <v>DIAMETRO 1000 MM</v>
          </cell>
          <cell r="D1706" t="str">
            <v>UN</v>
          </cell>
          <cell r="E1706">
            <v>111.3</v>
          </cell>
        </row>
        <row r="1708">
          <cell r="B1708" t="str">
            <v>161600</v>
          </cell>
          <cell r="C1708" t="str">
            <v>MONTAGEM DE CURVAS DE FERRO FUNDIDO 90 GR TIPO JM</v>
          </cell>
        </row>
        <row r="1709">
          <cell r="B1709" t="str">
            <v>161601</v>
          </cell>
          <cell r="C1709" t="str">
            <v>DIAMETRO 300 MM</v>
          </cell>
          <cell r="D1709" t="str">
            <v>UN</v>
          </cell>
          <cell r="E1709">
            <v>40.76</v>
          </cell>
        </row>
        <row r="1711">
          <cell r="B1711" t="str">
            <v>161700</v>
          </cell>
          <cell r="C1711" t="str">
            <v>MONTAGEM DE CURVAS DE FERRO FUNDIDO 45 GR TIPO JM</v>
          </cell>
        </row>
        <row r="1712">
          <cell r="B1712" t="str">
            <v>161701</v>
          </cell>
          <cell r="C1712" t="str">
            <v>DIAMETRO 300 MM</v>
          </cell>
          <cell r="D1712" t="str">
            <v>UN</v>
          </cell>
          <cell r="E1712">
            <v>38.92</v>
          </cell>
        </row>
        <row r="1713">
          <cell r="B1713" t="str">
            <v>161702</v>
          </cell>
          <cell r="C1713" t="str">
            <v>DIAMETRO 400 MM</v>
          </cell>
          <cell r="D1713" t="str">
            <v>UN</v>
          </cell>
          <cell r="E1713">
            <v>58.4</v>
          </cell>
        </row>
        <row r="1714">
          <cell r="B1714" t="str">
            <v>161703</v>
          </cell>
          <cell r="C1714" t="str">
            <v>DIAMETRO 500 MM</v>
          </cell>
          <cell r="D1714" t="str">
            <v>UN</v>
          </cell>
          <cell r="E1714">
            <v>74.77</v>
          </cell>
        </row>
        <row r="1715">
          <cell r="B1715" t="str">
            <v>161704</v>
          </cell>
          <cell r="C1715" t="str">
            <v>DIAMETRO 600 MM</v>
          </cell>
          <cell r="D1715" t="str">
            <v>UN</v>
          </cell>
          <cell r="E1715">
            <v>99.8</v>
          </cell>
        </row>
        <row r="1716">
          <cell r="B1716" t="str">
            <v>161705</v>
          </cell>
          <cell r="C1716" t="str">
            <v>DIAMETRO 700 MM</v>
          </cell>
          <cell r="D1716" t="str">
            <v>UN</v>
          </cell>
          <cell r="E1716">
            <v>133.49</v>
          </cell>
        </row>
        <row r="1717">
          <cell r="B1717" t="str">
            <v>161706</v>
          </cell>
          <cell r="C1717" t="str">
            <v>DIAMETRO 800 MM</v>
          </cell>
          <cell r="D1717" t="str">
            <v>UN</v>
          </cell>
          <cell r="E1717">
            <v>185.88</v>
          </cell>
        </row>
        <row r="1718">
          <cell r="B1718" t="str">
            <v>161707</v>
          </cell>
          <cell r="C1718" t="str">
            <v>DIAMETRO 900 MM</v>
          </cell>
          <cell r="D1718" t="str">
            <v>UN</v>
          </cell>
          <cell r="E1718">
            <v>228.09</v>
          </cell>
        </row>
        <row r="1719">
          <cell r="B1719" t="str">
            <v>161708</v>
          </cell>
          <cell r="C1719" t="str">
            <v>DIAMETRO 1000 MM</v>
          </cell>
          <cell r="D1719" t="str">
            <v>UN</v>
          </cell>
          <cell r="E1719">
            <v>330.25</v>
          </cell>
        </row>
        <row r="1720">
          <cell r="B1720" t="str">
            <v>161709</v>
          </cell>
          <cell r="C1720" t="str">
            <v>DIAMETRO 1200 MM</v>
          </cell>
          <cell r="D1720" t="str">
            <v>UN</v>
          </cell>
          <cell r="E1720">
            <v>324.73</v>
          </cell>
        </row>
        <row r="1722">
          <cell r="B1722" t="str">
            <v>161800</v>
          </cell>
          <cell r="C1722" t="str">
            <v>MONTAGEM DE CURVAS DE FERRO FUNDIDO 22 GR 30 MIN. TIPO JM</v>
          </cell>
        </row>
        <row r="1723">
          <cell r="B1723" t="str">
            <v>161801</v>
          </cell>
          <cell r="C1723" t="str">
            <v>DIAMETRO 300 MM</v>
          </cell>
          <cell r="D1723" t="str">
            <v>UN</v>
          </cell>
          <cell r="E1723">
            <v>38.11</v>
          </cell>
        </row>
        <row r="1724">
          <cell r="B1724" t="str">
            <v>161802</v>
          </cell>
          <cell r="C1724" t="str">
            <v>DIAMETRO 400 MM</v>
          </cell>
          <cell r="D1724" t="str">
            <v>UN</v>
          </cell>
          <cell r="E1724">
            <v>53.85</v>
          </cell>
        </row>
        <row r="1725">
          <cell r="B1725" t="str">
            <v>161803</v>
          </cell>
          <cell r="C1725" t="str">
            <v>DIAMETRO 500 MM</v>
          </cell>
          <cell r="D1725" t="str">
            <v>UN</v>
          </cell>
          <cell r="E1725">
            <v>72</v>
          </cell>
        </row>
        <row r="1726">
          <cell r="B1726" t="str">
            <v>161804</v>
          </cell>
          <cell r="C1726" t="str">
            <v>DIAMETRO 600 MM</v>
          </cell>
          <cell r="D1726" t="str">
            <v>UN</v>
          </cell>
          <cell r="E1726">
            <v>96.1</v>
          </cell>
        </row>
        <row r="1727">
          <cell r="B1727" t="str">
            <v>161805</v>
          </cell>
          <cell r="C1727" t="str">
            <v>DIAMETRO 700 MM</v>
          </cell>
          <cell r="D1727" t="str">
            <v>UN</v>
          </cell>
          <cell r="E1727">
            <v>128.82</v>
          </cell>
        </row>
        <row r="1728">
          <cell r="B1728" t="str">
            <v>161806</v>
          </cell>
          <cell r="C1728" t="str">
            <v>DIAMETRO 800 MM</v>
          </cell>
          <cell r="D1728" t="str">
            <v>UN</v>
          </cell>
          <cell r="E1728">
            <v>180.21</v>
          </cell>
        </row>
        <row r="1729">
          <cell r="B1729" t="str">
            <v>161807</v>
          </cell>
          <cell r="C1729" t="str">
            <v>DIAMETRO 900 MM</v>
          </cell>
          <cell r="D1729" t="str">
            <v>UN</v>
          </cell>
          <cell r="E1729">
            <v>221.67</v>
          </cell>
        </row>
        <row r="1730">
          <cell r="B1730" t="str">
            <v>161808</v>
          </cell>
          <cell r="C1730" t="str">
            <v>DIAMETRO 1000 MM</v>
          </cell>
          <cell r="D1730" t="str">
            <v>UN</v>
          </cell>
          <cell r="E1730">
            <v>265.57</v>
          </cell>
        </row>
        <row r="1731">
          <cell r="B1731" t="str">
            <v>161809</v>
          </cell>
          <cell r="C1731" t="str">
            <v>DIAMETRO 1200 MM</v>
          </cell>
          <cell r="D1731" t="str">
            <v>UN</v>
          </cell>
          <cell r="E1731">
            <v>313.39999999999998</v>
          </cell>
        </row>
        <row r="1733">
          <cell r="B1733" t="str">
            <v>161900</v>
          </cell>
          <cell r="C1733" t="str">
            <v>MONTAGEM DE CURVAS DE FERRO FUNDIDO 11 GR 15 MIN. TIPO JM</v>
          </cell>
        </row>
        <row r="1734">
          <cell r="B1734" t="str">
            <v>161901</v>
          </cell>
          <cell r="C1734" t="str">
            <v>DIAMETRO 300 MM</v>
          </cell>
          <cell r="D1734" t="str">
            <v>UN</v>
          </cell>
          <cell r="E1734">
            <v>38.090000000000003</v>
          </cell>
        </row>
        <row r="1735">
          <cell r="B1735" t="str">
            <v>161902</v>
          </cell>
          <cell r="C1735" t="str">
            <v>DIAMETRO 400 MM</v>
          </cell>
          <cell r="D1735" t="str">
            <v>UN</v>
          </cell>
          <cell r="E1735">
            <v>53.78</v>
          </cell>
        </row>
        <row r="1736">
          <cell r="B1736" t="str">
            <v>161903</v>
          </cell>
          <cell r="C1736" t="str">
            <v>DIAMETRO 500 MM</v>
          </cell>
          <cell r="D1736" t="str">
            <v>UN</v>
          </cell>
          <cell r="E1736">
            <v>71.12</v>
          </cell>
        </row>
        <row r="1737">
          <cell r="B1737" t="str">
            <v>161904</v>
          </cell>
          <cell r="C1737" t="str">
            <v>DIAMETRO 600 MM</v>
          </cell>
          <cell r="D1737" t="str">
            <v>UN</v>
          </cell>
          <cell r="E1737">
            <v>92.51</v>
          </cell>
        </row>
        <row r="1738">
          <cell r="B1738" t="str">
            <v>161905</v>
          </cell>
          <cell r="C1738" t="str">
            <v>DIAMETRO 700 MM</v>
          </cell>
          <cell r="D1738" t="str">
            <v>UN</v>
          </cell>
          <cell r="E1738">
            <v>125.91</v>
          </cell>
        </row>
        <row r="1739">
          <cell r="B1739" t="str">
            <v>161906</v>
          </cell>
          <cell r="C1739" t="str">
            <v>DIAMETRO 800 MM</v>
          </cell>
          <cell r="D1739" t="str">
            <v>UN</v>
          </cell>
          <cell r="E1739">
            <v>178.71</v>
          </cell>
        </row>
        <row r="1740">
          <cell r="B1740" t="str">
            <v>161907</v>
          </cell>
          <cell r="C1740" t="str">
            <v>DIAMETRO 900 MM</v>
          </cell>
          <cell r="D1740" t="str">
            <v>UN</v>
          </cell>
          <cell r="E1740">
            <v>220.91</v>
          </cell>
        </row>
        <row r="1741">
          <cell r="B1741" t="str">
            <v>161908</v>
          </cell>
          <cell r="C1741" t="str">
            <v>DIAMETRO 1000 MM</v>
          </cell>
          <cell r="D1741" t="str">
            <v>UN</v>
          </cell>
          <cell r="E1741">
            <v>262.38</v>
          </cell>
        </row>
        <row r="1742">
          <cell r="B1742" t="str">
            <v>161909</v>
          </cell>
          <cell r="C1742" t="str">
            <v>DIAMETRO 1200 MM</v>
          </cell>
          <cell r="D1742" t="str">
            <v>UN</v>
          </cell>
          <cell r="E1742">
            <v>299.08999999999997</v>
          </cell>
        </row>
        <row r="1744">
          <cell r="B1744" t="str">
            <v>162000</v>
          </cell>
          <cell r="C1744" t="str">
            <v>MONTAGEM DE TES DE FERRO FUNDIDO TIPO JM/F</v>
          </cell>
        </row>
        <row r="1745">
          <cell r="B1745" t="str">
            <v>162001</v>
          </cell>
          <cell r="C1745" t="str">
            <v>DIAMETRO 300-100 MM</v>
          </cell>
          <cell r="D1745" t="str">
            <v>UN</v>
          </cell>
          <cell r="E1745">
            <v>45.87</v>
          </cell>
        </row>
        <row r="1746">
          <cell r="B1746" t="str">
            <v>162002</v>
          </cell>
          <cell r="C1746" t="str">
            <v>DIAMETRO 300-200 MM</v>
          </cell>
          <cell r="D1746" t="str">
            <v>UN</v>
          </cell>
          <cell r="E1746">
            <v>51</v>
          </cell>
        </row>
        <row r="1747">
          <cell r="B1747" t="str">
            <v>162003</v>
          </cell>
          <cell r="C1747" t="str">
            <v>DIAMETRO 300-300 MM</v>
          </cell>
          <cell r="D1747" t="str">
            <v>UN</v>
          </cell>
          <cell r="E1747">
            <v>59.42</v>
          </cell>
        </row>
        <row r="1748">
          <cell r="B1748" t="str">
            <v>162004</v>
          </cell>
          <cell r="C1748" t="str">
            <v>DIAMETRO 350-100 MM</v>
          </cell>
          <cell r="D1748" t="str">
            <v>UN</v>
          </cell>
          <cell r="E1748">
            <v>48.18</v>
          </cell>
        </row>
        <row r="1749">
          <cell r="B1749" t="str">
            <v>162005</v>
          </cell>
          <cell r="C1749" t="str">
            <v>DIAMETRO 350-200 MM</v>
          </cell>
          <cell r="D1749" t="str">
            <v>UN</v>
          </cell>
          <cell r="E1749">
            <v>53.39</v>
          </cell>
        </row>
        <row r="1750">
          <cell r="B1750" t="str">
            <v>162006</v>
          </cell>
          <cell r="C1750" t="str">
            <v>DIAMETRO 350-350 MM</v>
          </cell>
          <cell r="D1750" t="str">
            <v>UN</v>
          </cell>
          <cell r="E1750">
            <v>62.62</v>
          </cell>
        </row>
        <row r="1751">
          <cell r="B1751" t="str">
            <v>162007</v>
          </cell>
          <cell r="C1751" t="str">
            <v>DIAMETRO 400-100 MM</v>
          </cell>
          <cell r="D1751" t="str">
            <v>UN</v>
          </cell>
          <cell r="E1751">
            <v>61.29</v>
          </cell>
        </row>
        <row r="1752">
          <cell r="B1752" t="str">
            <v>162008</v>
          </cell>
          <cell r="C1752" t="str">
            <v>DIAMETRO 400-200 MM</v>
          </cell>
          <cell r="D1752" t="str">
            <v>UN</v>
          </cell>
          <cell r="E1752">
            <v>66.77</v>
          </cell>
        </row>
        <row r="1753">
          <cell r="B1753" t="str">
            <v>162009</v>
          </cell>
          <cell r="C1753" t="str">
            <v>DIAMETRO 400-300 MM</v>
          </cell>
          <cell r="D1753" t="str">
            <v>UN</v>
          </cell>
          <cell r="E1753">
            <v>75.25</v>
          </cell>
        </row>
        <row r="1754">
          <cell r="B1754" t="str">
            <v>162010</v>
          </cell>
          <cell r="C1754" t="str">
            <v>DIAMETRO 400-400 MM</v>
          </cell>
          <cell r="D1754" t="str">
            <v>UN</v>
          </cell>
          <cell r="E1754">
            <v>83.05</v>
          </cell>
        </row>
        <row r="1755">
          <cell r="B1755" t="str">
            <v>162011</v>
          </cell>
          <cell r="C1755" t="str">
            <v>DIAMETRO 500-100 MM</v>
          </cell>
          <cell r="D1755" t="str">
            <v>UN</v>
          </cell>
          <cell r="E1755">
            <v>79.040000000000006</v>
          </cell>
        </row>
        <row r="1756">
          <cell r="B1756" t="str">
            <v>162012</v>
          </cell>
          <cell r="C1756" t="str">
            <v>DIAMETRO 500-200 MM</v>
          </cell>
          <cell r="D1756" t="str">
            <v>UN</v>
          </cell>
          <cell r="E1756">
            <v>84.88</v>
          </cell>
        </row>
        <row r="1757">
          <cell r="B1757" t="str">
            <v>162013</v>
          </cell>
          <cell r="C1757" t="str">
            <v>DIAMETRO 500-300 MM</v>
          </cell>
          <cell r="D1757" t="str">
            <v>UN</v>
          </cell>
          <cell r="E1757">
            <v>93.76</v>
          </cell>
        </row>
        <row r="1758">
          <cell r="B1758" t="str">
            <v>162014</v>
          </cell>
          <cell r="C1758" t="str">
            <v>DIAMETRO 500-400 MM</v>
          </cell>
          <cell r="D1758" t="str">
            <v>UN</v>
          </cell>
          <cell r="E1758">
            <v>102.22</v>
          </cell>
        </row>
        <row r="1759">
          <cell r="B1759" t="str">
            <v>162015</v>
          </cell>
          <cell r="C1759" t="str">
            <v>DIAMETRO 500-500 MM</v>
          </cell>
          <cell r="D1759" t="str">
            <v>UN</v>
          </cell>
          <cell r="E1759">
            <v>111.3</v>
          </cell>
        </row>
        <row r="1760">
          <cell r="B1760" t="str">
            <v>162016</v>
          </cell>
          <cell r="C1760" t="str">
            <v>DIAMETRO 600-100 MM</v>
          </cell>
          <cell r="D1760" t="str">
            <v>UN</v>
          </cell>
          <cell r="E1760">
            <v>101.55</v>
          </cell>
        </row>
        <row r="1761">
          <cell r="B1761" t="str">
            <v>162017</v>
          </cell>
          <cell r="C1761" t="str">
            <v>DIAMETRO 600-200 MM</v>
          </cell>
          <cell r="D1761" t="str">
            <v>UN</v>
          </cell>
          <cell r="E1761">
            <v>108.11</v>
          </cell>
        </row>
        <row r="1762">
          <cell r="B1762" t="str">
            <v>162018</v>
          </cell>
          <cell r="C1762" t="str">
            <v>DIAMETRO 600 - 300MM</v>
          </cell>
          <cell r="D1762" t="str">
            <v>UN</v>
          </cell>
          <cell r="E1762">
            <v>117.83</v>
          </cell>
        </row>
        <row r="1763">
          <cell r="B1763" t="str">
            <v>162019</v>
          </cell>
          <cell r="C1763" t="str">
            <v>DIAMETRO 600-400 MM</v>
          </cell>
          <cell r="D1763" t="str">
            <v>UN</v>
          </cell>
          <cell r="E1763">
            <v>126.92</v>
          </cell>
        </row>
        <row r="1764">
          <cell r="B1764" t="str">
            <v>162020</v>
          </cell>
          <cell r="C1764" t="str">
            <v>DIAMETRO 600-600 MM</v>
          </cell>
          <cell r="D1764" t="str">
            <v>UN</v>
          </cell>
          <cell r="E1764">
            <v>150.03</v>
          </cell>
        </row>
        <row r="1765">
          <cell r="B1765" t="str">
            <v>162021</v>
          </cell>
          <cell r="C1765" t="str">
            <v>DIAMETRO 700-200 MM</v>
          </cell>
          <cell r="D1765" t="str">
            <v>UN</v>
          </cell>
          <cell r="E1765">
            <v>139.62</v>
          </cell>
        </row>
        <row r="1766">
          <cell r="B1766" t="str">
            <v>162022</v>
          </cell>
          <cell r="C1766" t="str">
            <v>DIAMETRO 700-400 MM</v>
          </cell>
          <cell r="D1766" t="str">
            <v>UN</v>
          </cell>
          <cell r="E1766">
            <v>158.4</v>
          </cell>
        </row>
        <row r="1767">
          <cell r="B1767" t="str">
            <v>162023</v>
          </cell>
          <cell r="C1767" t="str">
            <v>DIAMETRO 700-600 MM</v>
          </cell>
          <cell r="D1767" t="str">
            <v>UN</v>
          </cell>
          <cell r="E1767">
            <v>183.2</v>
          </cell>
        </row>
        <row r="1768">
          <cell r="B1768" t="str">
            <v>162024</v>
          </cell>
          <cell r="C1768" t="str">
            <v>DIAMETRO 700-700 MM</v>
          </cell>
          <cell r="D1768" t="str">
            <v>UN</v>
          </cell>
          <cell r="E1768">
            <v>197.27</v>
          </cell>
        </row>
        <row r="1769">
          <cell r="B1769" t="str">
            <v>162025</v>
          </cell>
          <cell r="C1769" t="str">
            <v>DIAMETRO 800-200 MM</v>
          </cell>
          <cell r="D1769" t="str">
            <v>UN</v>
          </cell>
          <cell r="E1769">
            <v>192.11</v>
          </cell>
        </row>
        <row r="1770">
          <cell r="B1770" t="str">
            <v>162026</v>
          </cell>
          <cell r="C1770" t="str">
            <v>DIAMETRO 800-400 MM</v>
          </cell>
          <cell r="D1770" t="str">
            <v>UN</v>
          </cell>
          <cell r="E1770">
            <v>214.36</v>
          </cell>
        </row>
        <row r="1771">
          <cell r="B1771" t="str">
            <v>162027</v>
          </cell>
          <cell r="C1771" t="str">
            <v>DIAMETRO 800-600 MM</v>
          </cell>
          <cell r="D1771" t="str">
            <v>UN</v>
          </cell>
          <cell r="E1771">
            <v>249.21</v>
          </cell>
        </row>
        <row r="1772">
          <cell r="B1772" t="str">
            <v>162028</v>
          </cell>
          <cell r="C1772" t="str">
            <v>DIAMETRO 800-800 MM</v>
          </cell>
          <cell r="D1772" t="str">
            <v>UN</v>
          </cell>
          <cell r="E1772">
            <v>282.35000000000002</v>
          </cell>
        </row>
        <row r="1773">
          <cell r="B1773" t="str">
            <v>162029</v>
          </cell>
          <cell r="C1773" t="str">
            <v>DIAMETRO 900-200 MM</v>
          </cell>
          <cell r="D1773" t="str">
            <v>UN</v>
          </cell>
          <cell r="E1773">
            <v>230.51</v>
          </cell>
        </row>
        <row r="1774">
          <cell r="B1774" t="str">
            <v>162030</v>
          </cell>
          <cell r="C1774" t="str">
            <v>DIAMETRO 900-400 MM</v>
          </cell>
          <cell r="D1774" t="str">
            <v>UN</v>
          </cell>
          <cell r="E1774">
            <v>257.22000000000003</v>
          </cell>
        </row>
        <row r="1775">
          <cell r="B1775" t="str">
            <v>162031</v>
          </cell>
          <cell r="C1775" t="str">
            <v>DIAMETRO 900-600 MM</v>
          </cell>
          <cell r="D1775" t="str">
            <v>UN</v>
          </cell>
          <cell r="E1775">
            <v>296.43</v>
          </cell>
        </row>
        <row r="1776">
          <cell r="B1776" t="str">
            <v>162032</v>
          </cell>
          <cell r="C1776" t="str">
            <v>DIAMETRO 900-800 MM</v>
          </cell>
          <cell r="D1776" t="str">
            <v>UN</v>
          </cell>
          <cell r="E1776">
            <v>335.27</v>
          </cell>
        </row>
        <row r="1777">
          <cell r="B1777" t="str">
            <v>162033</v>
          </cell>
          <cell r="C1777" t="str">
            <v>DIAMETRO 900-900 MM</v>
          </cell>
          <cell r="D1777" t="str">
            <v>UN</v>
          </cell>
          <cell r="E1777">
            <v>355.81</v>
          </cell>
        </row>
        <row r="1778">
          <cell r="B1778" t="str">
            <v>162034</v>
          </cell>
          <cell r="C1778" t="str">
            <v>DIAMETRO 1000-200 MM</v>
          </cell>
          <cell r="D1778" t="str">
            <v>UN</v>
          </cell>
          <cell r="E1778">
            <v>284.39999999999998</v>
          </cell>
        </row>
        <row r="1779">
          <cell r="B1779" t="str">
            <v>162035</v>
          </cell>
          <cell r="C1779" t="str">
            <v>DIAMETRO 1000-400 MM</v>
          </cell>
          <cell r="D1779" t="str">
            <v>UN</v>
          </cell>
          <cell r="E1779">
            <v>310.54000000000002</v>
          </cell>
        </row>
        <row r="1780">
          <cell r="B1780" t="str">
            <v>162036</v>
          </cell>
          <cell r="C1780" t="str">
            <v>DIAMETRO 1000-600 MM</v>
          </cell>
          <cell r="D1780" t="str">
            <v>UN</v>
          </cell>
          <cell r="E1780">
            <v>350.45</v>
          </cell>
        </row>
        <row r="1781">
          <cell r="B1781" t="str">
            <v>162037</v>
          </cell>
          <cell r="C1781" t="str">
            <v>DIAMETRO 1000-800 MM</v>
          </cell>
          <cell r="D1781" t="str">
            <v>UN</v>
          </cell>
          <cell r="E1781">
            <v>393.45</v>
          </cell>
        </row>
        <row r="1782">
          <cell r="B1782" t="str">
            <v>162038</v>
          </cell>
          <cell r="C1782" t="str">
            <v>DIAMETRO 1000-1000 MM</v>
          </cell>
          <cell r="D1782" t="str">
            <v>UN</v>
          </cell>
          <cell r="E1782">
            <v>434.76</v>
          </cell>
        </row>
        <row r="1783">
          <cell r="B1783" t="str">
            <v>162039</v>
          </cell>
          <cell r="C1783" t="str">
            <v>DIAMETRO 1200-200 MM</v>
          </cell>
          <cell r="D1783" t="str">
            <v>UN</v>
          </cell>
          <cell r="E1783">
            <v>328.04</v>
          </cell>
        </row>
        <row r="1784">
          <cell r="B1784" t="str">
            <v>162040</v>
          </cell>
          <cell r="C1784" t="str">
            <v>DIAMETRO 1200-400 MM</v>
          </cell>
          <cell r="D1784" t="str">
            <v>UN</v>
          </cell>
          <cell r="E1784">
            <v>358.28</v>
          </cell>
        </row>
        <row r="1785">
          <cell r="B1785" t="str">
            <v>162041</v>
          </cell>
          <cell r="C1785" t="str">
            <v>DIAMETRO 1200-600 MM</v>
          </cell>
          <cell r="D1785" t="str">
            <v>UN</v>
          </cell>
          <cell r="E1785">
            <v>403.32</v>
          </cell>
        </row>
        <row r="1786">
          <cell r="B1786" t="str">
            <v>162042</v>
          </cell>
          <cell r="C1786" t="str">
            <v>DIAMETRO 1200-800 MM</v>
          </cell>
          <cell r="D1786" t="str">
            <v>UN</v>
          </cell>
          <cell r="E1786">
            <v>456.96</v>
          </cell>
        </row>
        <row r="1787">
          <cell r="B1787" t="str">
            <v>162043</v>
          </cell>
          <cell r="C1787" t="str">
            <v>DIAMETRO 1200-1000 MM</v>
          </cell>
          <cell r="D1787" t="str">
            <v>UN</v>
          </cell>
          <cell r="E1787">
            <v>505.37</v>
          </cell>
        </row>
        <row r="1788">
          <cell r="B1788" t="str">
            <v>162044</v>
          </cell>
          <cell r="C1788" t="str">
            <v>DIAMETRO 1200-1200 MM</v>
          </cell>
          <cell r="D1788" t="str">
            <v>UN</v>
          </cell>
          <cell r="E1788">
            <v>522.38</v>
          </cell>
        </row>
        <row r="1790">
          <cell r="B1790" t="str">
            <v>162100</v>
          </cell>
          <cell r="C1790" t="str">
            <v>MONTAGEM DE REDUCOES DE FERRO FUNDIDO TIPO JM</v>
          </cell>
        </row>
        <row r="1791">
          <cell r="B1791" t="str">
            <v>162101</v>
          </cell>
          <cell r="C1791" t="str">
            <v>DIAMETRO 300-150 MM</v>
          </cell>
          <cell r="D1791" t="str">
            <v>UN</v>
          </cell>
          <cell r="E1791">
            <v>37.99</v>
          </cell>
        </row>
        <row r="1792">
          <cell r="B1792" t="str">
            <v>162102</v>
          </cell>
          <cell r="C1792" t="str">
            <v>DIAMETRO 300-200 MM</v>
          </cell>
          <cell r="D1792" t="str">
            <v>UN</v>
          </cell>
          <cell r="E1792">
            <v>38.26</v>
          </cell>
        </row>
        <row r="1793">
          <cell r="B1793" t="str">
            <v>162103</v>
          </cell>
          <cell r="C1793" t="str">
            <v>DIAMETRO 300-250 MM</v>
          </cell>
          <cell r="D1793" t="str">
            <v>UN</v>
          </cell>
          <cell r="E1793">
            <v>38.57</v>
          </cell>
        </row>
        <row r="1794">
          <cell r="B1794" t="str">
            <v>162104</v>
          </cell>
          <cell r="C1794" t="str">
            <v>DIAMETRO 350-200 MM</v>
          </cell>
          <cell r="D1794" t="str">
            <v>UN</v>
          </cell>
          <cell r="E1794">
            <v>51.31</v>
          </cell>
        </row>
        <row r="1795">
          <cell r="B1795" t="str">
            <v>162105</v>
          </cell>
          <cell r="C1795" t="str">
            <v>DIAMETRO 350-250 MM</v>
          </cell>
          <cell r="D1795" t="str">
            <v>UN</v>
          </cell>
          <cell r="E1795">
            <v>51.51</v>
          </cell>
        </row>
        <row r="1796">
          <cell r="B1796" t="str">
            <v>162106</v>
          </cell>
          <cell r="C1796" t="str">
            <v>DIAMETRO 350-300 MM</v>
          </cell>
          <cell r="D1796" t="str">
            <v>UN</v>
          </cell>
          <cell r="E1796">
            <v>51.65</v>
          </cell>
        </row>
        <row r="1797">
          <cell r="B1797" t="str">
            <v>162107</v>
          </cell>
          <cell r="C1797" t="str">
            <v>DIAMETRO 400-250 MM</v>
          </cell>
          <cell r="D1797" t="str">
            <v>UN</v>
          </cell>
          <cell r="E1797">
            <v>53.04</v>
          </cell>
        </row>
        <row r="1798">
          <cell r="B1798" t="str">
            <v>162108</v>
          </cell>
          <cell r="C1798" t="str">
            <v>DIAMETRO 400-300 MM</v>
          </cell>
          <cell r="D1798" t="str">
            <v>UN</v>
          </cell>
          <cell r="E1798">
            <v>53.12</v>
          </cell>
        </row>
        <row r="1799">
          <cell r="B1799" t="str">
            <v>162109</v>
          </cell>
          <cell r="C1799" t="str">
            <v>DIAMETRO 400-350 MM</v>
          </cell>
          <cell r="D1799" t="str">
            <v>UN</v>
          </cell>
          <cell r="E1799">
            <v>53.59</v>
          </cell>
        </row>
        <row r="1800">
          <cell r="B1800" t="str">
            <v>162110</v>
          </cell>
          <cell r="C1800" t="str">
            <v>DIAMETRO 500-350 MM</v>
          </cell>
          <cell r="D1800" t="str">
            <v>UN</v>
          </cell>
          <cell r="E1800">
            <v>70.63</v>
          </cell>
        </row>
        <row r="1801">
          <cell r="B1801" t="str">
            <v>162111</v>
          </cell>
          <cell r="C1801" t="str">
            <v>DIAMETRO 500-400 MM</v>
          </cell>
          <cell r="D1801" t="str">
            <v>UN</v>
          </cell>
          <cell r="E1801">
            <v>79.73</v>
          </cell>
        </row>
        <row r="1802">
          <cell r="B1802" t="str">
            <v>162112</v>
          </cell>
          <cell r="C1802" t="str">
            <v>DIAMETRO 600-400 MM</v>
          </cell>
          <cell r="D1802" t="str">
            <v>UN</v>
          </cell>
          <cell r="E1802">
            <v>92.26</v>
          </cell>
        </row>
        <row r="1803">
          <cell r="B1803" t="str">
            <v>162113</v>
          </cell>
          <cell r="C1803" t="str">
            <v>DIAMETRO 600-500 MM</v>
          </cell>
          <cell r="D1803" t="str">
            <v>UN</v>
          </cell>
          <cell r="E1803">
            <v>92.47</v>
          </cell>
        </row>
        <row r="1804">
          <cell r="B1804" t="str">
            <v>162114</v>
          </cell>
          <cell r="C1804" t="str">
            <v>DIAMETRO 700-500 MM</v>
          </cell>
          <cell r="D1804" t="str">
            <v>UN</v>
          </cell>
          <cell r="E1804">
            <v>124.52</v>
          </cell>
        </row>
        <row r="1805">
          <cell r="B1805" t="str">
            <v>162115</v>
          </cell>
          <cell r="C1805" t="str">
            <v>DIAMETRO 700-600 MM</v>
          </cell>
          <cell r="D1805" t="str">
            <v>UN</v>
          </cell>
          <cell r="E1805">
            <v>149.41999999999999</v>
          </cell>
        </row>
        <row r="1806">
          <cell r="B1806" t="str">
            <v>162116</v>
          </cell>
          <cell r="C1806" t="str">
            <v>DIAMETRO 800-600 MM</v>
          </cell>
          <cell r="D1806" t="str">
            <v>UN</v>
          </cell>
          <cell r="E1806">
            <v>176.31</v>
          </cell>
        </row>
        <row r="1807">
          <cell r="B1807" t="str">
            <v>162117</v>
          </cell>
          <cell r="C1807" t="str">
            <v>DIAMETRO 800-700 MM</v>
          </cell>
          <cell r="D1807" t="str">
            <v>UN</v>
          </cell>
          <cell r="E1807">
            <v>182.19</v>
          </cell>
        </row>
        <row r="1808">
          <cell r="B1808" t="str">
            <v>162118</v>
          </cell>
          <cell r="C1808" t="str">
            <v>DIAMETRO 900-700 MM</v>
          </cell>
          <cell r="D1808" t="str">
            <v>UN</v>
          </cell>
          <cell r="E1808">
            <v>212.89</v>
          </cell>
        </row>
        <row r="1809">
          <cell r="B1809" t="str">
            <v>162119</v>
          </cell>
          <cell r="C1809" t="str">
            <v>DIAMETRO 900-800 MM</v>
          </cell>
          <cell r="D1809" t="str">
            <v>UN</v>
          </cell>
          <cell r="E1809">
            <v>218.37</v>
          </cell>
        </row>
        <row r="1810">
          <cell r="B1810" t="str">
            <v>162120</v>
          </cell>
          <cell r="C1810" t="str">
            <v>DIAMETRO 1000-800 MM</v>
          </cell>
          <cell r="D1810" t="str">
            <v>UN</v>
          </cell>
          <cell r="E1810">
            <v>259.77999999999997</v>
          </cell>
        </row>
        <row r="1811">
          <cell r="B1811" t="str">
            <v>162121</v>
          </cell>
          <cell r="C1811" t="str">
            <v>DIAMETRO 1000-900 MM</v>
          </cell>
          <cell r="D1811" t="str">
            <v>UN</v>
          </cell>
          <cell r="E1811">
            <v>262.67</v>
          </cell>
        </row>
        <row r="1812">
          <cell r="B1812" t="str">
            <v>162122</v>
          </cell>
          <cell r="C1812" t="str">
            <v>DIAMETRO 1200-1000 MM</v>
          </cell>
          <cell r="D1812" t="str">
            <v>UN</v>
          </cell>
          <cell r="E1812">
            <v>302.77999999999997</v>
          </cell>
        </row>
        <row r="1814">
          <cell r="B1814" t="str">
            <v>162200</v>
          </cell>
          <cell r="C1814" t="str">
            <v>MONTAGEM DE LUVAS DE CORRER DE FERRO FUNDIDO TIPO JM</v>
          </cell>
        </row>
        <row r="1815">
          <cell r="B1815" t="str">
            <v>162201</v>
          </cell>
          <cell r="C1815" t="str">
            <v>DIAMETRO 100 MM</v>
          </cell>
          <cell r="D1815" t="str">
            <v>UN</v>
          </cell>
          <cell r="E1815">
            <v>13.88</v>
          </cell>
        </row>
        <row r="1816">
          <cell r="B1816" t="str">
            <v>162202</v>
          </cell>
          <cell r="C1816" t="str">
            <v>DIAMETRO 150 MM</v>
          </cell>
          <cell r="D1816" t="str">
            <v>UN</v>
          </cell>
          <cell r="E1816">
            <v>19.13</v>
          </cell>
        </row>
        <row r="1817">
          <cell r="B1817" t="str">
            <v>162203</v>
          </cell>
          <cell r="C1817" t="str">
            <v>DIAMETRO 200 MM</v>
          </cell>
          <cell r="D1817" t="str">
            <v>UN</v>
          </cell>
          <cell r="E1817">
            <v>23.1</v>
          </cell>
        </row>
        <row r="1818">
          <cell r="B1818" t="str">
            <v>162204</v>
          </cell>
          <cell r="C1818" t="str">
            <v>DIAMETRO 250 MM</v>
          </cell>
          <cell r="D1818" t="str">
            <v>UN</v>
          </cell>
          <cell r="E1818">
            <v>30.21</v>
          </cell>
        </row>
        <row r="1819">
          <cell r="B1819" t="str">
            <v>162205</v>
          </cell>
          <cell r="C1819" t="str">
            <v>DIAMETRO 300 MM</v>
          </cell>
          <cell r="D1819" t="str">
            <v>UN</v>
          </cell>
          <cell r="E1819">
            <v>39.200000000000003</v>
          </cell>
        </row>
        <row r="1820">
          <cell r="B1820" t="str">
            <v>162206</v>
          </cell>
          <cell r="C1820" t="str">
            <v>DIAMETRO 400 MM</v>
          </cell>
          <cell r="D1820" t="str">
            <v>UN</v>
          </cell>
          <cell r="E1820">
            <v>54.27</v>
          </cell>
        </row>
        <row r="1821">
          <cell r="B1821" t="str">
            <v>162207</v>
          </cell>
          <cell r="C1821" t="str">
            <v>DIAMETRO 500 MM</v>
          </cell>
          <cell r="D1821" t="str">
            <v>UN</v>
          </cell>
          <cell r="E1821">
            <v>67.8</v>
          </cell>
        </row>
        <row r="1822">
          <cell r="B1822" t="str">
            <v>162208</v>
          </cell>
          <cell r="C1822" t="str">
            <v>DIAMETRO 600 MM</v>
          </cell>
          <cell r="D1822" t="str">
            <v>UN</v>
          </cell>
          <cell r="E1822">
            <v>94.21</v>
          </cell>
        </row>
        <row r="1823">
          <cell r="B1823" t="str">
            <v>162209</v>
          </cell>
          <cell r="C1823" t="str">
            <v>DIAMETRO 700 MM</v>
          </cell>
          <cell r="D1823" t="str">
            <v>UN</v>
          </cell>
          <cell r="E1823">
            <v>125.65</v>
          </cell>
        </row>
        <row r="1824">
          <cell r="B1824" t="str">
            <v>162210</v>
          </cell>
          <cell r="C1824" t="str">
            <v>DIAMETRO 800 MM</v>
          </cell>
          <cell r="D1824" t="str">
            <v>UN</v>
          </cell>
          <cell r="E1824">
            <v>177.18</v>
          </cell>
        </row>
        <row r="1825">
          <cell r="B1825" t="str">
            <v>162211</v>
          </cell>
          <cell r="C1825" t="str">
            <v>DIAMETRO 900 MM</v>
          </cell>
          <cell r="D1825" t="str">
            <v>UN</v>
          </cell>
          <cell r="E1825">
            <v>214.01</v>
          </cell>
        </row>
        <row r="1826">
          <cell r="B1826" t="str">
            <v>162212</v>
          </cell>
          <cell r="C1826" t="str">
            <v>DIAMETRO 1000 MM</v>
          </cell>
          <cell r="D1826" t="str">
            <v>UN</v>
          </cell>
          <cell r="E1826">
            <v>260.48</v>
          </cell>
        </row>
        <row r="1827">
          <cell r="B1827" t="str">
            <v>162213</v>
          </cell>
          <cell r="C1827" t="str">
            <v>DIAMETRO 1200 MM</v>
          </cell>
          <cell r="D1827" t="str">
            <v>UN</v>
          </cell>
          <cell r="E1827">
            <v>295.63</v>
          </cell>
        </row>
        <row r="1829">
          <cell r="B1829" t="str">
            <v>162300</v>
          </cell>
          <cell r="C1829" t="str">
            <v>MONTAGEM DE EXTREMIDADES DE FERRO FUNDIDO TIPO JM/F</v>
          </cell>
        </row>
        <row r="1830">
          <cell r="B1830" t="str">
            <v>162301</v>
          </cell>
          <cell r="C1830" t="str">
            <v>DIAMETRO 300 MM</v>
          </cell>
          <cell r="D1830" t="str">
            <v>UN</v>
          </cell>
          <cell r="E1830">
            <v>53.42</v>
          </cell>
        </row>
        <row r="1831">
          <cell r="B1831" t="str">
            <v>162302</v>
          </cell>
          <cell r="C1831" t="str">
            <v>DIAMETRO 400 MM</v>
          </cell>
          <cell r="D1831" t="str">
            <v>UN</v>
          </cell>
          <cell r="E1831">
            <v>73.400000000000006</v>
          </cell>
        </row>
        <row r="1832">
          <cell r="B1832" t="str">
            <v>162303</v>
          </cell>
          <cell r="C1832" t="str">
            <v>DIAMETRO 500 MM</v>
          </cell>
          <cell r="D1832" t="str">
            <v>UN</v>
          </cell>
          <cell r="E1832">
            <v>97.34</v>
          </cell>
        </row>
        <row r="1833">
          <cell r="B1833" t="str">
            <v>162304</v>
          </cell>
          <cell r="C1833" t="str">
            <v>DIAMETRO 600 MM</v>
          </cell>
          <cell r="D1833" t="str">
            <v>UN</v>
          </cell>
          <cell r="E1833">
            <v>126.8</v>
          </cell>
        </row>
        <row r="1834">
          <cell r="B1834" t="str">
            <v>162305</v>
          </cell>
          <cell r="C1834" t="str">
            <v>DIAMETRO 700 MM</v>
          </cell>
          <cell r="D1834" t="str">
            <v>UN</v>
          </cell>
          <cell r="E1834">
            <v>166.9</v>
          </cell>
        </row>
        <row r="1835">
          <cell r="B1835" t="str">
            <v>162306</v>
          </cell>
          <cell r="C1835" t="str">
            <v>DIAMETRO 800 MM</v>
          </cell>
          <cell r="D1835" t="str">
            <v>UN</v>
          </cell>
          <cell r="E1835">
            <v>246.1</v>
          </cell>
        </row>
        <row r="1836">
          <cell r="B1836" t="str">
            <v>162307</v>
          </cell>
          <cell r="C1836" t="str">
            <v>DIAMETRO 900 MM</v>
          </cell>
          <cell r="D1836" t="str">
            <v>UN</v>
          </cell>
          <cell r="E1836">
            <v>287.04000000000002</v>
          </cell>
        </row>
        <row r="1837">
          <cell r="B1837" t="str">
            <v>162308</v>
          </cell>
          <cell r="C1837" t="str">
            <v>DIAMETRO 1000 MM</v>
          </cell>
          <cell r="D1837" t="str">
            <v>UN</v>
          </cell>
          <cell r="E1837">
            <v>348.11</v>
          </cell>
        </row>
        <row r="1838">
          <cell r="B1838" t="str">
            <v>162309</v>
          </cell>
          <cell r="C1838" t="str">
            <v>DIAMETRO 1200 MM</v>
          </cell>
          <cell r="D1838" t="str">
            <v>UN</v>
          </cell>
          <cell r="E1838">
            <v>380.2</v>
          </cell>
        </row>
        <row r="1840">
          <cell r="B1840" t="str">
            <v>162400</v>
          </cell>
          <cell r="C1840" t="str">
            <v>MONTAGEM CURVAS DE FERRO FUNDIDO 90 GR TIPO JE</v>
          </cell>
        </row>
        <row r="1841">
          <cell r="B1841" t="str">
            <v>162401</v>
          </cell>
          <cell r="C1841" t="str">
            <v>DIAMETRO 100 MM</v>
          </cell>
          <cell r="D1841" t="str">
            <v>UN</v>
          </cell>
          <cell r="E1841">
            <v>10.3</v>
          </cell>
        </row>
        <row r="1842">
          <cell r="B1842" t="str">
            <v>162402</v>
          </cell>
          <cell r="C1842" t="str">
            <v>DIAMETRO 150 MM</v>
          </cell>
          <cell r="D1842" t="str">
            <v>UN</v>
          </cell>
          <cell r="E1842">
            <v>13.04</v>
          </cell>
        </row>
        <row r="1843">
          <cell r="B1843" t="str">
            <v>162403</v>
          </cell>
          <cell r="C1843" t="str">
            <v>DIAMETRO 200 MM</v>
          </cell>
          <cell r="D1843" t="str">
            <v>UN</v>
          </cell>
          <cell r="E1843">
            <v>17.43</v>
          </cell>
        </row>
        <row r="1844">
          <cell r="B1844" t="str">
            <v>162404</v>
          </cell>
          <cell r="C1844" t="str">
            <v>DIAMETRO 250 MM</v>
          </cell>
          <cell r="D1844" t="str">
            <v>UN</v>
          </cell>
          <cell r="E1844">
            <v>21.55</v>
          </cell>
        </row>
        <row r="1845">
          <cell r="B1845" t="str">
            <v>162405</v>
          </cell>
          <cell r="C1845" t="str">
            <v>DIAMETRO 300 MM</v>
          </cell>
          <cell r="D1845" t="str">
            <v>UN</v>
          </cell>
          <cell r="E1845">
            <v>26.71</v>
          </cell>
        </row>
        <row r="1846">
          <cell r="B1846" t="str">
            <v>162406</v>
          </cell>
          <cell r="C1846" t="str">
            <v>DIAMETRO 400 MM</v>
          </cell>
          <cell r="D1846" t="str">
            <v>UN</v>
          </cell>
          <cell r="E1846">
            <v>36.76</v>
          </cell>
        </row>
        <row r="1847">
          <cell r="B1847" t="str">
            <v>162407</v>
          </cell>
          <cell r="C1847" t="str">
            <v>DIAMETRO 500 MM</v>
          </cell>
          <cell r="D1847" t="str">
            <v>UN</v>
          </cell>
          <cell r="E1847">
            <v>47.57</v>
          </cell>
        </row>
        <row r="1848">
          <cell r="B1848" t="str">
            <v>162408</v>
          </cell>
          <cell r="C1848" t="str">
            <v>DIAMETRO 600 MM</v>
          </cell>
          <cell r="D1848" t="str">
            <v>UN</v>
          </cell>
          <cell r="E1848">
            <v>60.88</v>
          </cell>
        </row>
        <row r="1850">
          <cell r="B1850" t="str">
            <v>162500</v>
          </cell>
          <cell r="C1850" t="str">
            <v>MONTAGEM DE CURVAS DE FERRO FUNDIDO 45 GR TIPO JE</v>
          </cell>
        </row>
        <row r="1851">
          <cell r="B1851" t="str">
            <v>162501</v>
          </cell>
          <cell r="C1851" t="str">
            <v>DIAMETRO 100 MM</v>
          </cell>
          <cell r="D1851" t="str">
            <v>UN</v>
          </cell>
          <cell r="E1851">
            <v>10.25</v>
          </cell>
        </row>
        <row r="1852">
          <cell r="B1852" t="str">
            <v>162502</v>
          </cell>
          <cell r="C1852" t="str">
            <v>DIAMETRO 150 MM</v>
          </cell>
          <cell r="D1852" t="str">
            <v>UN</v>
          </cell>
          <cell r="E1852">
            <v>12.82</v>
          </cell>
        </row>
        <row r="1853">
          <cell r="B1853" t="str">
            <v>162503</v>
          </cell>
          <cell r="C1853" t="str">
            <v>DIAMETRO 200 MM</v>
          </cell>
          <cell r="D1853" t="str">
            <v>UN</v>
          </cell>
          <cell r="E1853">
            <v>17.02</v>
          </cell>
        </row>
        <row r="1854">
          <cell r="B1854" t="str">
            <v>162504</v>
          </cell>
          <cell r="C1854" t="str">
            <v>DIAMETRO 250 MM</v>
          </cell>
          <cell r="D1854" t="str">
            <v>UN</v>
          </cell>
          <cell r="E1854">
            <v>20.86</v>
          </cell>
        </row>
        <row r="1855">
          <cell r="B1855" t="str">
            <v>162505</v>
          </cell>
          <cell r="C1855" t="str">
            <v>DIAMETRO 300 MM</v>
          </cell>
          <cell r="D1855" t="str">
            <v>UN</v>
          </cell>
          <cell r="E1855">
            <v>25.5</v>
          </cell>
        </row>
        <row r="1856">
          <cell r="B1856" t="str">
            <v>162506</v>
          </cell>
          <cell r="C1856" t="str">
            <v>DIAMETRO 400 MM</v>
          </cell>
          <cell r="D1856" t="str">
            <v>UN</v>
          </cell>
          <cell r="E1856">
            <v>34.520000000000003</v>
          </cell>
        </row>
        <row r="1857">
          <cell r="B1857" t="str">
            <v>162507</v>
          </cell>
          <cell r="C1857" t="str">
            <v>DIAMETRO 500 MM</v>
          </cell>
          <cell r="D1857" t="str">
            <v>UN</v>
          </cell>
          <cell r="E1857">
            <v>43.92</v>
          </cell>
        </row>
        <row r="1858">
          <cell r="B1858" t="str">
            <v>162508</v>
          </cell>
          <cell r="C1858" t="str">
            <v>DIAMETRO 600 MM</v>
          </cell>
          <cell r="D1858" t="str">
            <v>UN</v>
          </cell>
          <cell r="E1858">
            <v>55.1</v>
          </cell>
        </row>
        <row r="1860">
          <cell r="B1860" t="str">
            <v>162600</v>
          </cell>
          <cell r="C1860" t="str">
            <v>MONTAGEM DE CURVA DE FERRO FUNDIDO 22 GR 30 MIN. TIPO JE</v>
          </cell>
        </row>
        <row r="1861">
          <cell r="B1861" t="str">
            <v>162601</v>
          </cell>
          <cell r="C1861" t="str">
            <v>DIAMETRO 100 MM</v>
          </cell>
          <cell r="D1861" t="str">
            <v>UN</v>
          </cell>
          <cell r="E1861">
            <v>10.17</v>
          </cell>
        </row>
        <row r="1862">
          <cell r="B1862" t="str">
            <v>162602</v>
          </cell>
          <cell r="C1862" t="str">
            <v>DIAMETRO 150 MM</v>
          </cell>
          <cell r="D1862" t="str">
            <v>UN</v>
          </cell>
          <cell r="E1862">
            <v>12.75</v>
          </cell>
        </row>
        <row r="1863">
          <cell r="B1863" t="str">
            <v>162603</v>
          </cell>
          <cell r="C1863" t="str">
            <v>DIAMETRO 200 MM</v>
          </cell>
          <cell r="D1863" t="str">
            <v>UN</v>
          </cell>
          <cell r="E1863">
            <v>16.739999999999998</v>
          </cell>
        </row>
        <row r="1864">
          <cell r="B1864" t="str">
            <v>162604</v>
          </cell>
          <cell r="C1864" t="str">
            <v>DIAMETRO 250 MM</v>
          </cell>
          <cell r="D1864" t="str">
            <v>UN</v>
          </cell>
          <cell r="E1864">
            <v>20.440000000000001</v>
          </cell>
        </row>
        <row r="1865">
          <cell r="B1865" t="str">
            <v>162605</v>
          </cell>
          <cell r="C1865" t="str">
            <v>DIAMETRO 300 MM</v>
          </cell>
          <cell r="D1865" t="str">
            <v>UN</v>
          </cell>
          <cell r="E1865">
            <v>24.88</v>
          </cell>
        </row>
        <row r="1866">
          <cell r="B1866" t="str">
            <v>162606</v>
          </cell>
          <cell r="C1866" t="str">
            <v>DIAMETRO 400 MM</v>
          </cell>
          <cell r="D1866" t="str">
            <v>UN</v>
          </cell>
          <cell r="E1866">
            <v>33.380000000000003</v>
          </cell>
        </row>
        <row r="1867">
          <cell r="B1867" t="str">
            <v>162607</v>
          </cell>
          <cell r="C1867" t="str">
            <v>DIAMETRO 500 MM</v>
          </cell>
          <cell r="D1867" t="str">
            <v>UN</v>
          </cell>
          <cell r="E1867">
            <v>41.6</v>
          </cell>
        </row>
        <row r="1868">
          <cell r="B1868" t="str">
            <v>162608</v>
          </cell>
          <cell r="C1868" t="str">
            <v>DIAMETRO 600 MM</v>
          </cell>
          <cell r="D1868" t="str">
            <v>UN</v>
          </cell>
          <cell r="E1868">
            <v>51.69</v>
          </cell>
        </row>
        <row r="1870">
          <cell r="B1870" t="str">
            <v>162700</v>
          </cell>
          <cell r="C1870" t="str">
            <v>MONTAGEM DE CURVAS DE FERRO FUNDIDO 11 GR 15 MIN. TIPO JE</v>
          </cell>
        </row>
        <row r="1871">
          <cell r="B1871" t="str">
            <v>162701</v>
          </cell>
          <cell r="C1871" t="str">
            <v>DIAMETRO 300 MM</v>
          </cell>
          <cell r="D1871" t="str">
            <v>UN</v>
          </cell>
          <cell r="E1871">
            <v>24.57</v>
          </cell>
        </row>
        <row r="1872">
          <cell r="B1872" t="str">
            <v>162702</v>
          </cell>
          <cell r="C1872" t="str">
            <v>DIAMETRO 400 MM</v>
          </cell>
          <cell r="D1872" t="str">
            <v>UN</v>
          </cell>
          <cell r="E1872">
            <v>32.729999999999997</v>
          </cell>
        </row>
        <row r="1873">
          <cell r="B1873" t="str">
            <v>162703</v>
          </cell>
          <cell r="C1873" t="str">
            <v>DIAMETRO 500 MM</v>
          </cell>
          <cell r="D1873" t="str">
            <v>UN</v>
          </cell>
          <cell r="E1873">
            <v>40.590000000000003</v>
          </cell>
        </row>
        <row r="1874">
          <cell r="B1874" t="str">
            <v>162704</v>
          </cell>
          <cell r="C1874" t="str">
            <v>DIAMETRO 600 MM</v>
          </cell>
          <cell r="D1874" t="str">
            <v>UN</v>
          </cell>
          <cell r="E1874">
            <v>50.2</v>
          </cell>
        </row>
        <row r="1876">
          <cell r="B1876" t="str">
            <v>162800</v>
          </cell>
          <cell r="C1876" t="str">
            <v>MONTAGEM DE CRUZETAS DE FERRO FUNDIDO TIPO JE</v>
          </cell>
        </row>
        <row r="1877">
          <cell r="B1877" t="str">
            <v>162801</v>
          </cell>
          <cell r="C1877" t="str">
            <v>DIAMETRO 100-50 MM</v>
          </cell>
          <cell r="D1877" t="str">
            <v>UN</v>
          </cell>
          <cell r="E1877">
            <v>20.45</v>
          </cell>
        </row>
        <row r="1878">
          <cell r="B1878" t="str">
            <v>162802</v>
          </cell>
          <cell r="C1878" t="str">
            <v>DIAMETRO 100-75 MM</v>
          </cell>
          <cell r="D1878" t="str">
            <v>UN</v>
          </cell>
          <cell r="E1878">
            <v>20.61</v>
          </cell>
        </row>
        <row r="1879">
          <cell r="B1879" t="str">
            <v>162803</v>
          </cell>
          <cell r="C1879" t="str">
            <v>DIAMETRO 100-100 MM</v>
          </cell>
          <cell r="D1879" t="str">
            <v>UN</v>
          </cell>
          <cell r="E1879">
            <v>20.74</v>
          </cell>
        </row>
        <row r="1880">
          <cell r="B1880" t="str">
            <v>162804</v>
          </cell>
          <cell r="C1880" t="str">
            <v>DIAMETRO 150-50 MM</v>
          </cell>
          <cell r="D1880" t="str">
            <v>UN</v>
          </cell>
          <cell r="E1880">
            <v>15.61</v>
          </cell>
        </row>
        <row r="1881">
          <cell r="B1881" t="str">
            <v>162805</v>
          </cell>
          <cell r="C1881" t="str">
            <v>DIAMETRO 150-75 MM</v>
          </cell>
          <cell r="D1881" t="str">
            <v>UN</v>
          </cell>
          <cell r="E1881">
            <v>24.75</v>
          </cell>
        </row>
        <row r="1882">
          <cell r="B1882" t="str">
            <v>162806</v>
          </cell>
          <cell r="C1882" t="str">
            <v>DIAMETRO 150-100 MM</v>
          </cell>
          <cell r="D1882" t="str">
            <v>UN</v>
          </cell>
          <cell r="E1882">
            <v>25.07</v>
          </cell>
        </row>
        <row r="1883">
          <cell r="B1883" t="str">
            <v>162807</v>
          </cell>
          <cell r="C1883" t="str">
            <v>DIAMETRO 150-150 MM</v>
          </cell>
          <cell r="D1883" t="str">
            <v>UN</v>
          </cell>
          <cell r="E1883">
            <v>25.66</v>
          </cell>
        </row>
        <row r="1884">
          <cell r="B1884" t="str">
            <v>162808</v>
          </cell>
          <cell r="C1884" t="str">
            <v>DIAMETRO 200-50 MM</v>
          </cell>
          <cell r="D1884" t="str">
            <v>UN</v>
          </cell>
          <cell r="E1884">
            <v>18.32</v>
          </cell>
        </row>
        <row r="1885">
          <cell r="B1885" t="str">
            <v>162809</v>
          </cell>
          <cell r="C1885" t="str">
            <v>DIAMETRO 200-75 MM</v>
          </cell>
          <cell r="D1885" t="str">
            <v>UN</v>
          </cell>
          <cell r="E1885">
            <v>20.41</v>
          </cell>
        </row>
        <row r="1886">
          <cell r="B1886" t="str">
            <v>162810</v>
          </cell>
          <cell r="C1886" t="str">
            <v>DIAMETRO 200-100 MM</v>
          </cell>
          <cell r="D1886" t="str">
            <v>UN</v>
          </cell>
          <cell r="E1886">
            <v>32.31</v>
          </cell>
        </row>
        <row r="1887">
          <cell r="B1887" t="str">
            <v>162811</v>
          </cell>
          <cell r="C1887" t="str">
            <v>DIAMETRO 200-200 MM</v>
          </cell>
          <cell r="D1887" t="str">
            <v>UN</v>
          </cell>
          <cell r="E1887">
            <v>33.840000000000003</v>
          </cell>
        </row>
        <row r="1888">
          <cell r="B1888" t="str">
            <v>162812</v>
          </cell>
          <cell r="C1888" t="str">
            <v>DIAMETRO 250-50 MM</v>
          </cell>
          <cell r="D1888" t="str">
            <v>UN</v>
          </cell>
          <cell r="E1888">
            <v>28.78</v>
          </cell>
        </row>
        <row r="1889">
          <cell r="B1889" t="str">
            <v>162813</v>
          </cell>
          <cell r="C1889" t="str">
            <v>DIAMETRO 250-75 MM</v>
          </cell>
          <cell r="D1889" t="str">
            <v>UN</v>
          </cell>
          <cell r="E1889">
            <v>38.86</v>
          </cell>
        </row>
        <row r="1890">
          <cell r="B1890" t="str">
            <v>162814</v>
          </cell>
          <cell r="C1890" t="str">
            <v>DIAMETRO 250-100 MM</v>
          </cell>
          <cell r="D1890" t="str">
            <v>UN</v>
          </cell>
          <cell r="E1890">
            <v>39.15</v>
          </cell>
        </row>
        <row r="1891">
          <cell r="B1891" t="str">
            <v>162815</v>
          </cell>
          <cell r="C1891" t="str">
            <v>DIAMETRO 250-250 MM</v>
          </cell>
          <cell r="D1891" t="str">
            <v>UN</v>
          </cell>
          <cell r="E1891">
            <v>41.2</v>
          </cell>
        </row>
        <row r="1892">
          <cell r="B1892" t="str">
            <v>162816</v>
          </cell>
          <cell r="C1892" t="str">
            <v>DIAMETRO 300-75 MM</v>
          </cell>
          <cell r="D1892" t="str">
            <v>UN</v>
          </cell>
          <cell r="E1892">
            <v>46.7</v>
          </cell>
        </row>
        <row r="1893">
          <cell r="B1893" t="str">
            <v>162817</v>
          </cell>
          <cell r="C1893" t="str">
            <v>DIAMETRO 300-100 MM</v>
          </cell>
          <cell r="D1893" t="str">
            <v>UN</v>
          </cell>
          <cell r="E1893">
            <v>47.14</v>
          </cell>
        </row>
        <row r="1894">
          <cell r="B1894" t="str">
            <v>162818</v>
          </cell>
          <cell r="C1894" t="str">
            <v>DIAMETRO 300-200 MM</v>
          </cell>
          <cell r="D1894" t="str">
            <v>UN</v>
          </cell>
          <cell r="E1894">
            <v>48.79</v>
          </cell>
        </row>
        <row r="1895">
          <cell r="B1895" t="str">
            <v>162819</v>
          </cell>
          <cell r="C1895" t="str">
            <v>DIAMETRO 300-300 MM</v>
          </cell>
          <cell r="D1895" t="str">
            <v>UN</v>
          </cell>
          <cell r="E1895">
            <v>50.43</v>
          </cell>
        </row>
        <row r="1896">
          <cell r="B1896" t="str">
            <v>162820</v>
          </cell>
          <cell r="C1896" t="str">
            <v>DIAMETRO 400-75 MM</v>
          </cell>
          <cell r="D1896" t="str">
            <v>UN</v>
          </cell>
          <cell r="E1896">
            <v>61.35</v>
          </cell>
        </row>
        <row r="1897">
          <cell r="B1897" t="str">
            <v>162821</v>
          </cell>
          <cell r="C1897" t="str">
            <v>DIAMETRO 400-100 MM</v>
          </cell>
          <cell r="D1897" t="str">
            <v>UN</v>
          </cell>
          <cell r="E1897">
            <v>61.79</v>
          </cell>
        </row>
        <row r="1898">
          <cell r="B1898" t="str">
            <v>162822</v>
          </cell>
          <cell r="C1898" t="str">
            <v>DIAMETRO 400-200 MM</v>
          </cell>
          <cell r="D1898" t="str">
            <v>UN</v>
          </cell>
          <cell r="E1898">
            <v>63.66</v>
          </cell>
        </row>
        <row r="1899">
          <cell r="B1899" t="str">
            <v>162823</v>
          </cell>
          <cell r="C1899" t="str">
            <v>DIAMETRO 400-300 MM</v>
          </cell>
          <cell r="D1899" t="str">
            <v>UN</v>
          </cell>
          <cell r="E1899">
            <v>65.400000000000006</v>
          </cell>
        </row>
        <row r="1900">
          <cell r="B1900" t="str">
            <v>162824</v>
          </cell>
          <cell r="C1900" t="str">
            <v>DIAMETRO 400-400 MM</v>
          </cell>
          <cell r="D1900" t="str">
            <v>UN</v>
          </cell>
          <cell r="E1900">
            <v>67.41</v>
          </cell>
        </row>
        <row r="1901">
          <cell r="B1901" t="str">
            <v>162825</v>
          </cell>
          <cell r="C1901" t="str">
            <v>DIAMETRO 500-75 MM</v>
          </cell>
          <cell r="D1901" t="str">
            <v>UN</v>
          </cell>
          <cell r="E1901">
            <v>73.209999999999994</v>
          </cell>
        </row>
        <row r="1902">
          <cell r="B1902" t="str">
            <v>162826</v>
          </cell>
          <cell r="C1902" t="str">
            <v>DIAMETRO 500-100 MM</v>
          </cell>
          <cell r="D1902" t="str">
            <v>UN</v>
          </cell>
          <cell r="E1902">
            <v>75.41</v>
          </cell>
        </row>
        <row r="1903">
          <cell r="B1903" t="str">
            <v>162827</v>
          </cell>
          <cell r="C1903" t="str">
            <v>DIAMETRO 500-200 MM</v>
          </cell>
          <cell r="D1903" t="str">
            <v>UN</v>
          </cell>
          <cell r="E1903">
            <v>77.510000000000005</v>
          </cell>
        </row>
        <row r="1904">
          <cell r="B1904" t="str">
            <v>162828</v>
          </cell>
          <cell r="C1904" t="str">
            <v>DIAMETRO 500-300 MM</v>
          </cell>
          <cell r="D1904" t="str">
            <v>UN</v>
          </cell>
          <cell r="E1904">
            <v>79.73</v>
          </cell>
        </row>
        <row r="1905">
          <cell r="B1905" t="str">
            <v>162829</v>
          </cell>
          <cell r="C1905" t="str">
            <v>DIAMETRO 500-500 MM</v>
          </cell>
          <cell r="D1905" t="str">
            <v>UN</v>
          </cell>
          <cell r="E1905">
            <v>84.58</v>
          </cell>
        </row>
        <row r="1906">
          <cell r="B1906" t="str">
            <v>162830</v>
          </cell>
          <cell r="C1906" t="str">
            <v>DIAMETRO 600-75 MM</v>
          </cell>
          <cell r="D1906" t="str">
            <v>UN</v>
          </cell>
          <cell r="E1906">
            <v>90.7</v>
          </cell>
        </row>
        <row r="1907">
          <cell r="B1907" t="str">
            <v>162831</v>
          </cell>
          <cell r="C1907" t="str">
            <v>DIAMETRO 600-100 MM</v>
          </cell>
          <cell r="D1907" t="str">
            <v>UN</v>
          </cell>
          <cell r="E1907">
            <v>91.69</v>
          </cell>
        </row>
        <row r="1908">
          <cell r="B1908" t="str">
            <v>162832</v>
          </cell>
          <cell r="C1908" t="str">
            <v>DIAMETRO 600-200 MM</v>
          </cell>
          <cell r="D1908" t="str">
            <v>UN</v>
          </cell>
          <cell r="E1908">
            <v>94.33</v>
          </cell>
        </row>
        <row r="1909">
          <cell r="B1909" t="str">
            <v>162833</v>
          </cell>
          <cell r="C1909" t="str">
            <v>DIAMETRO 600-300 MM</v>
          </cell>
          <cell r="D1909" t="str">
            <v>UN</v>
          </cell>
          <cell r="E1909">
            <v>96.86</v>
          </cell>
        </row>
        <row r="1910">
          <cell r="B1910" t="str">
            <v>162834</v>
          </cell>
          <cell r="C1910" t="str">
            <v>DIAMETRO 600-400 MM</v>
          </cell>
          <cell r="D1910" t="str">
            <v>UN</v>
          </cell>
          <cell r="E1910">
            <v>99.4</v>
          </cell>
        </row>
        <row r="1911">
          <cell r="B1911" t="str">
            <v>162835</v>
          </cell>
          <cell r="C1911" t="str">
            <v>DIAMETRO 600-600 MM</v>
          </cell>
          <cell r="D1911" t="str">
            <v>UN</v>
          </cell>
          <cell r="E1911">
            <v>106.42</v>
          </cell>
        </row>
        <row r="1913">
          <cell r="B1913" t="str">
            <v>162900</v>
          </cell>
          <cell r="C1913" t="str">
            <v>MONTAGEM DE TES DE FERRO FUNDIDO TIPO JE</v>
          </cell>
        </row>
        <row r="1914">
          <cell r="B1914" t="str">
            <v>162901</v>
          </cell>
          <cell r="C1914" t="str">
            <v>DIAMETRO 100-50 MM</v>
          </cell>
          <cell r="D1914" t="str">
            <v>UN</v>
          </cell>
          <cell r="E1914">
            <v>12.92</v>
          </cell>
        </row>
        <row r="1915">
          <cell r="B1915" t="str">
            <v>162902</v>
          </cell>
          <cell r="C1915" t="str">
            <v>DIAMETRO 100-75 MM</v>
          </cell>
          <cell r="D1915" t="str">
            <v>UN</v>
          </cell>
          <cell r="E1915">
            <v>12.99</v>
          </cell>
        </row>
        <row r="1916">
          <cell r="B1916" t="str">
            <v>162903</v>
          </cell>
          <cell r="C1916" t="str">
            <v>DIAMETRO 100-100 MM</v>
          </cell>
          <cell r="D1916" t="str">
            <v>UN</v>
          </cell>
          <cell r="E1916">
            <v>15.48</v>
          </cell>
        </row>
        <row r="1917">
          <cell r="B1917" t="str">
            <v>162904</v>
          </cell>
          <cell r="C1917" t="str">
            <v>DIAMETRO 150-50 MM</v>
          </cell>
          <cell r="D1917" t="str">
            <v>UN</v>
          </cell>
          <cell r="E1917">
            <v>15.44</v>
          </cell>
        </row>
        <row r="1918">
          <cell r="B1918" t="str">
            <v>162905</v>
          </cell>
          <cell r="C1918" t="str">
            <v>DIAMETRO 150-75 MM</v>
          </cell>
          <cell r="D1918" t="str">
            <v>UN</v>
          </cell>
          <cell r="E1918">
            <v>15.49</v>
          </cell>
        </row>
        <row r="1919">
          <cell r="B1919" t="str">
            <v>162906</v>
          </cell>
          <cell r="C1919" t="str">
            <v>DIAMETRO 150-100 MM</v>
          </cell>
          <cell r="D1919" t="str">
            <v>UN</v>
          </cell>
          <cell r="E1919">
            <v>18.100000000000001</v>
          </cell>
        </row>
        <row r="1920">
          <cell r="B1920" t="str">
            <v>162907</v>
          </cell>
          <cell r="C1920" t="str">
            <v>DIAMETRO 150-150 MM</v>
          </cell>
          <cell r="D1920" t="str">
            <v>UN</v>
          </cell>
          <cell r="E1920">
            <v>19.41</v>
          </cell>
        </row>
        <row r="1921">
          <cell r="B1921" t="str">
            <v>162908</v>
          </cell>
          <cell r="C1921" t="str">
            <v>DIAMETRO 200-50 MM</v>
          </cell>
          <cell r="D1921" t="str">
            <v>UN</v>
          </cell>
          <cell r="E1921">
            <v>19.37</v>
          </cell>
        </row>
        <row r="1922">
          <cell r="B1922" t="str">
            <v>162909</v>
          </cell>
          <cell r="C1922" t="str">
            <v>DIAMETRO 200-75 MM</v>
          </cell>
          <cell r="D1922" t="str">
            <v>UN</v>
          </cell>
          <cell r="E1922">
            <v>19.57</v>
          </cell>
        </row>
        <row r="1923">
          <cell r="B1923" t="str">
            <v>162910</v>
          </cell>
          <cell r="C1923" t="str">
            <v>DIAMETRO 200-100 MM</v>
          </cell>
          <cell r="D1923" t="str">
            <v>UN</v>
          </cell>
          <cell r="E1923">
            <v>22.13</v>
          </cell>
        </row>
        <row r="1924">
          <cell r="B1924" t="str">
            <v>162911</v>
          </cell>
          <cell r="C1924" t="str">
            <v>DIAMETRO 200-200 MM</v>
          </cell>
          <cell r="D1924" t="str">
            <v>UN</v>
          </cell>
          <cell r="E1924">
            <v>25.69</v>
          </cell>
        </row>
        <row r="1925">
          <cell r="B1925" t="str">
            <v>162912</v>
          </cell>
          <cell r="C1925" t="str">
            <v>DIAMETRO 250-50 MM</v>
          </cell>
          <cell r="D1925" t="str">
            <v>UN</v>
          </cell>
          <cell r="E1925">
            <v>22.92</v>
          </cell>
        </row>
        <row r="1926">
          <cell r="B1926" t="str">
            <v>162913</v>
          </cell>
          <cell r="C1926" t="str">
            <v>DIAMETRO 250-75 MM</v>
          </cell>
          <cell r="D1926" t="str">
            <v>UN</v>
          </cell>
          <cell r="E1926">
            <v>23.14</v>
          </cell>
        </row>
        <row r="1927">
          <cell r="B1927" t="str">
            <v>162914</v>
          </cell>
          <cell r="C1927" t="str">
            <v>DIAMETRO 250-100 MM</v>
          </cell>
          <cell r="D1927" t="str">
            <v>UN</v>
          </cell>
          <cell r="E1927">
            <v>25.81</v>
          </cell>
        </row>
        <row r="1928">
          <cell r="B1928" t="str">
            <v>162915</v>
          </cell>
          <cell r="C1928" t="str">
            <v>DIAMETRO 250-250 MM</v>
          </cell>
          <cell r="D1928" t="str">
            <v>UN</v>
          </cell>
          <cell r="E1928">
            <v>31.33</v>
          </cell>
        </row>
        <row r="1929">
          <cell r="B1929" t="str">
            <v>162916</v>
          </cell>
          <cell r="C1929" t="str">
            <v>DIAMETRO 300-75 MM</v>
          </cell>
          <cell r="D1929" t="str">
            <v>UN</v>
          </cell>
          <cell r="E1929">
            <v>27.47</v>
          </cell>
        </row>
        <row r="1930">
          <cell r="B1930" t="str">
            <v>162917</v>
          </cell>
          <cell r="C1930" t="str">
            <v>DIAMETRO 300-100 MM</v>
          </cell>
          <cell r="D1930" t="str">
            <v>UN</v>
          </cell>
          <cell r="E1930">
            <v>30.25</v>
          </cell>
        </row>
        <row r="1931">
          <cell r="B1931" t="str">
            <v>162918</v>
          </cell>
          <cell r="C1931" t="str">
            <v>DIAMETRO 300-150 MM</v>
          </cell>
          <cell r="D1931" t="str">
            <v>UN</v>
          </cell>
          <cell r="E1931">
            <v>31.65</v>
          </cell>
        </row>
        <row r="1932">
          <cell r="B1932" t="str">
            <v>162919</v>
          </cell>
          <cell r="C1932" t="str">
            <v>DIAMETRO 300-200 MM</v>
          </cell>
          <cell r="D1932" t="str">
            <v>UN</v>
          </cell>
          <cell r="E1932">
            <v>33.869999999999997</v>
          </cell>
        </row>
        <row r="1933">
          <cell r="B1933" t="str">
            <v>162920</v>
          </cell>
          <cell r="C1933" t="str">
            <v>DIAMETRO 300-250 MM</v>
          </cell>
          <cell r="D1933" t="str">
            <v>UN</v>
          </cell>
          <cell r="E1933">
            <v>35.92</v>
          </cell>
        </row>
        <row r="1934">
          <cell r="B1934" t="str">
            <v>162921</v>
          </cell>
          <cell r="C1934" t="str">
            <v>DIAMETRO 300-300 MM</v>
          </cell>
          <cell r="D1934" t="str">
            <v>UN</v>
          </cell>
          <cell r="E1934">
            <v>38.54</v>
          </cell>
        </row>
        <row r="1935">
          <cell r="B1935" t="str">
            <v>162922</v>
          </cell>
          <cell r="C1935" t="str">
            <v>DIAMETRO 400-75 MM</v>
          </cell>
          <cell r="D1935" t="str">
            <v>UN</v>
          </cell>
          <cell r="E1935">
            <v>35.81</v>
          </cell>
        </row>
        <row r="1936">
          <cell r="B1936" t="str">
            <v>162923</v>
          </cell>
          <cell r="C1936" t="str">
            <v>DIAMETRO 400-100 MM</v>
          </cell>
          <cell r="D1936" t="str">
            <v>UN</v>
          </cell>
          <cell r="E1936">
            <v>38.57</v>
          </cell>
        </row>
        <row r="1937">
          <cell r="B1937" t="str">
            <v>162924</v>
          </cell>
          <cell r="C1937" t="str">
            <v>DIAMETRO 400-200 MM</v>
          </cell>
          <cell r="D1937" t="str">
            <v>UN</v>
          </cell>
          <cell r="E1937">
            <v>42.58</v>
          </cell>
        </row>
        <row r="1938">
          <cell r="B1938" t="str">
            <v>162925</v>
          </cell>
          <cell r="C1938" t="str">
            <v>DIAMETRO 400-300 MM</v>
          </cell>
          <cell r="D1938" t="str">
            <v>UN</v>
          </cell>
          <cell r="E1938">
            <v>47.29</v>
          </cell>
        </row>
        <row r="1939">
          <cell r="B1939" t="str">
            <v>162926</v>
          </cell>
          <cell r="C1939" t="str">
            <v>DIAMETRO 400-400 MM</v>
          </cell>
          <cell r="D1939" t="str">
            <v>UN</v>
          </cell>
          <cell r="E1939">
            <v>51.96</v>
          </cell>
        </row>
        <row r="1940">
          <cell r="B1940" t="str">
            <v>162927</v>
          </cell>
          <cell r="C1940" t="str">
            <v>DIAMETRO 500-100 MM</v>
          </cell>
          <cell r="D1940" t="str">
            <v>UN</v>
          </cell>
          <cell r="E1940">
            <v>46.43</v>
          </cell>
        </row>
        <row r="1941">
          <cell r="B1941" t="str">
            <v>162928</v>
          </cell>
          <cell r="C1941" t="str">
            <v>DIAMETRO 500-200 MM</v>
          </cell>
          <cell r="D1941" t="str">
            <v>UN</v>
          </cell>
          <cell r="E1941">
            <v>50.95</v>
          </cell>
        </row>
        <row r="1942">
          <cell r="B1942" t="str">
            <v>162929</v>
          </cell>
          <cell r="C1942" t="str">
            <v>DIAMETRO 500-300 MM</v>
          </cell>
          <cell r="D1942" t="str">
            <v>UN</v>
          </cell>
          <cell r="E1942">
            <v>55.99</v>
          </cell>
        </row>
        <row r="1943">
          <cell r="B1943" t="str">
            <v>162930</v>
          </cell>
          <cell r="C1943" t="str">
            <v>DIAMETRO 500-500 MM</v>
          </cell>
          <cell r="D1943" t="str">
            <v>UN</v>
          </cell>
          <cell r="E1943">
            <v>65.67</v>
          </cell>
        </row>
        <row r="1944">
          <cell r="B1944" t="str">
            <v>162931</v>
          </cell>
          <cell r="C1944" t="str">
            <v>DIAMETRO 600-100 MM</v>
          </cell>
          <cell r="D1944" t="str">
            <v>UN</v>
          </cell>
          <cell r="E1944">
            <v>56.12</v>
          </cell>
        </row>
        <row r="1945">
          <cell r="B1945" t="str">
            <v>162932</v>
          </cell>
          <cell r="C1945" t="str">
            <v>DIAMETRO 600-200 MM</v>
          </cell>
          <cell r="D1945" t="str">
            <v>UN</v>
          </cell>
          <cell r="E1945">
            <v>61.04</v>
          </cell>
        </row>
        <row r="1946">
          <cell r="B1946" t="str">
            <v>162933</v>
          </cell>
          <cell r="C1946" t="str">
            <v>DIAMETRO 600-300 MM</v>
          </cell>
          <cell r="D1946" t="str">
            <v>UN</v>
          </cell>
          <cell r="E1946">
            <v>71.42</v>
          </cell>
        </row>
        <row r="1947">
          <cell r="B1947" t="str">
            <v>162934</v>
          </cell>
          <cell r="C1947" t="str">
            <v>DIAMETRO 600-400 MM</v>
          </cell>
          <cell r="D1947" t="str">
            <v>UN</v>
          </cell>
          <cell r="E1947">
            <v>81.48</v>
          </cell>
        </row>
        <row r="1948">
          <cell r="B1948" t="str">
            <v>162935</v>
          </cell>
          <cell r="C1948" t="str">
            <v>DIAMETRO 600- 600 MM</v>
          </cell>
          <cell r="D1948" t="str">
            <v>UN</v>
          </cell>
          <cell r="E1948">
            <v>103.72</v>
          </cell>
        </row>
        <row r="1950">
          <cell r="B1950" t="str">
            <v>163000</v>
          </cell>
          <cell r="C1950" t="str">
            <v>MONTAGEM DE TES DE FERRO FUNDIDO TIPO JE/F</v>
          </cell>
        </row>
        <row r="1951">
          <cell r="B1951" t="str">
            <v>163001</v>
          </cell>
          <cell r="C1951" t="str">
            <v>DIAMETRO 100-50 MM</v>
          </cell>
          <cell r="D1951" t="str">
            <v>UN</v>
          </cell>
          <cell r="E1951">
            <v>13.43</v>
          </cell>
        </row>
        <row r="1952">
          <cell r="B1952" t="str">
            <v>163002</v>
          </cell>
          <cell r="C1952" t="str">
            <v>DIAMETRO 150-50 MM</v>
          </cell>
          <cell r="D1952" t="str">
            <v>UN</v>
          </cell>
          <cell r="E1952">
            <v>15.46</v>
          </cell>
        </row>
        <row r="1953">
          <cell r="B1953" t="str">
            <v>163003</v>
          </cell>
          <cell r="C1953" t="str">
            <v>DIAMETRO 150-75 MM</v>
          </cell>
          <cell r="D1953" t="str">
            <v>UN</v>
          </cell>
          <cell r="E1953">
            <v>15.6</v>
          </cell>
        </row>
        <row r="1954">
          <cell r="B1954" t="str">
            <v>163004</v>
          </cell>
          <cell r="C1954" t="str">
            <v>DIAMETRO 200-50 MM</v>
          </cell>
          <cell r="D1954" t="str">
            <v>UN</v>
          </cell>
          <cell r="E1954">
            <v>19.53</v>
          </cell>
        </row>
        <row r="1955">
          <cell r="B1955" t="str">
            <v>163005</v>
          </cell>
          <cell r="C1955" t="str">
            <v>DIAMETRO 200-75 MM</v>
          </cell>
          <cell r="D1955" t="str">
            <v>UN</v>
          </cell>
          <cell r="E1955">
            <v>19.77</v>
          </cell>
        </row>
        <row r="1956">
          <cell r="B1956" t="str">
            <v>163006</v>
          </cell>
          <cell r="C1956" t="str">
            <v>DIAMETRO 200-100 MM</v>
          </cell>
          <cell r="D1956" t="str">
            <v>UN</v>
          </cell>
          <cell r="E1956">
            <v>23.22</v>
          </cell>
        </row>
        <row r="1957">
          <cell r="B1957" t="str">
            <v>163007</v>
          </cell>
          <cell r="C1957" t="str">
            <v>DIAMETRO 250-50 MM</v>
          </cell>
          <cell r="D1957" t="str">
            <v>UN</v>
          </cell>
          <cell r="E1957">
            <v>23.03</v>
          </cell>
        </row>
        <row r="1958">
          <cell r="B1958" t="str">
            <v>163008</v>
          </cell>
          <cell r="C1958" t="str">
            <v>DIAMETRO 250-75 MM</v>
          </cell>
          <cell r="D1958" t="str">
            <v>UN</v>
          </cell>
          <cell r="E1958">
            <v>23.24</v>
          </cell>
        </row>
        <row r="1959">
          <cell r="B1959" t="str">
            <v>163009</v>
          </cell>
          <cell r="C1959" t="str">
            <v>DIAMETRO 250-100 MM</v>
          </cell>
          <cell r="D1959" t="str">
            <v>UN</v>
          </cell>
          <cell r="E1959">
            <v>26.89</v>
          </cell>
        </row>
        <row r="1960">
          <cell r="B1960" t="str">
            <v>163010</v>
          </cell>
          <cell r="C1960" t="str">
            <v>DIAMETRO 300-100 MM</v>
          </cell>
          <cell r="D1960" t="str">
            <v>UN</v>
          </cell>
          <cell r="E1960">
            <v>31.36</v>
          </cell>
        </row>
        <row r="1961">
          <cell r="B1961" t="str">
            <v>163011</v>
          </cell>
          <cell r="C1961" t="str">
            <v>DIAMETRO 300-200 MM</v>
          </cell>
          <cell r="D1961" t="str">
            <v>UN</v>
          </cell>
          <cell r="E1961">
            <v>36.380000000000003</v>
          </cell>
        </row>
        <row r="1962">
          <cell r="B1962" t="str">
            <v>163012</v>
          </cell>
          <cell r="C1962" t="str">
            <v>DIAMETRO 300-300 MM</v>
          </cell>
          <cell r="D1962" t="str">
            <v>UN</v>
          </cell>
          <cell r="E1962">
            <v>44.63</v>
          </cell>
        </row>
        <row r="1963">
          <cell r="B1963" t="str">
            <v>163013</v>
          </cell>
          <cell r="C1963" t="str">
            <v>DIAMETRO 400-100 MM</v>
          </cell>
          <cell r="D1963" t="str">
            <v>UN</v>
          </cell>
          <cell r="E1963">
            <v>39.840000000000003</v>
          </cell>
        </row>
        <row r="1964">
          <cell r="B1964" t="str">
            <v>163014</v>
          </cell>
          <cell r="C1964" t="str">
            <v>DIAMETRO 400-200 MM</v>
          </cell>
          <cell r="D1964" t="str">
            <v>UN</v>
          </cell>
          <cell r="E1964">
            <v>45.12</v>
          </cell>
        </row>
        <row r="1965">
          <cell r="B1965" t="str">
            <v>163015</v>
          </cell>
          <cell r="C1965" t="str">
            <v>DIAMETRO 400-300 MM</v>
          </cell>
          <cell r="D1965" t="str">
            <v>UN</v>
          </cell>
          <cell r="E1965">
            <v>53.49</v>
          </cell>
        </row>
        <row r="1966">
          <cell r="B1966" t="str">
            <v>163016</v>
          </cell>
          <cell r="C1966" t="str">
            <v>DIAMETRO 400-400 MM</v>
          </cell>
          <cell r="D1966" t="str">
            <v>UN</v>
          </cell>
          <cell r="E1966">
            <v>61.1</v>
          </cell>
        </row>
        <row r="1967">
          <cell r="B1967" t="str">
            <v>163017</v>
          </cell>
          <cell r="C1967" t="str">
            <v>DIAMETRO 500-100 MM</v>
          </cell>
          <cell r="D1967" t="str">
            <v>UN</v>
          </cell>
          <cell r="E1967">
            <v>47.9</v>
          </cell>
        </row>
        <row r="1968">
          <cell r="B1968" t="str">
            <v>163018</v>
          </cell>
          <cell r="C1968" t="str">
            <v>DIAMETRO 500-200 MM</v>
          </cell>
          <cell r="D1968" t="str">
            <v>UN</v>
          </cell>
          <cell r="E1968">
            <v>53.58</v>
          </cell>
        </row>
        <row r="1969">
          <cell r="B1969" t="str">
            <v>163019</v>
          </cell>
          <cell r="C1969" t="str">
            <v>DIAMETRO 500-300 MM</v>
          </cell>
          <cell r="D1969" t="str">
            <v>UN</v>
          </cell>
          <cell r="E1969">
            <v>62.24</v>
          </cell>
        </row>
        <row r="1970">
          <cell r="B1970" t="str">
            <v>163020</v>
          </cell>
          <cell r="C1970" t="str">
            <v>DIAMETRO 500-500 MM</v>
          </cell>
          <cell r="D1970" t="str">
            <v>UN</v>
          </cell>
          <cell r="E1970">
            <v>79.38</v>
          </cell>
        </row>
        <row r="1971">
          <cell r="B1971" t="str">
            <v>163021</v>
          </cell>
          <cell r="C1971" t="str">
            <v>DIAMETRO 600-100 MM</v>
          </cell>
          <cell r="D1971" t="str">
            <v>UN</v>
          </cell>
          <cell r="E1971">
            <v>57.12</v>
          </cell>
        </row>
        <row r="1972">
          <cell r="B1972" t="str">
            <v>163022</v>
          </cell>
          <cell r="C1972" t="str">
            <v>DIAMETRO 600-200 MM</v>
          </cell>
          <cell r="D1972" t="str">
            <v>UN</v>
          </cell>
          <cell r="E1972">
            <v>63.58</v>
          </cell>
        </row>
        <row r="1973">
          <cell r="B1973" t="str">
            <v>163023</v>
          </cell>
          <cell r="C1973" t="str">
            <v>DIAMETRO 600-400 MM</v>
          </cell>
          <cell r="D1973" t="str">
            <v>UN</v>
          </cell>
          <cell r="E1973">
            <v>81.3</v>
          </cell>
        </row>
        <row r="1974">
          <cell r="B1974" t="str">
            <v>163024</v>
          </cell>
          <cell r="C1974" t="str">
            <v>DIAMETRO 600-600 MM</v>
          </cell>
          <cell r="D1974" t="str">
            <v>UN</v>
          </cell>
          <cell r="E1974">
            <v>102.74</v>
          </cell>
        </row>
        <row r="1976">
          <cell r="B1976" t="str">
            <v>163100</v>
          </cell>
          <cell r="C1976" t="str">
            <v>MONTAGEM DE REDUCOES DE FERRO FUNDIDO TIPO JE (P/B)</v>
          </cell>
        </row>
        <row r="1977">
          <cell r="B1977" t="str">
            <v>163101</v>
          </cell>
          <cell r="C1977" t="str">
            <v>DIAMETRO 100-50 MM</v>
          </cell>
          <cell r="D1977" t="str">
            <v>UN</v>
          </cell>
          <cell r="E1977">
            <v>7.44</v>
          </cell>
        </row>
        <row r="1978">
          <cell r="B1978" t="str">
            <v>163102</v>
          </cell>
          <cell r="C1978" t="str">
            <v>DIAMETRO 100-75 MM</v>
          </cell>
          <cell r="D1978" t="str">
            <v>UN</v>
          </cell>
          <cell r="E1978">
            <v>7.46</v>
          </cell>
        </row>
        <row r="1979">
          <cell r="B1979" t="str">
            <v>163103</v>
          </cell>
          <cell r="C1979" t="str">
            <v>DIAMETRO 150-75 MM</v>
          </cell>
          <cell r="D1979" t="str">
            <v>UN</v>
          </cell>
          <cell r="E1979">
            <v>8.8000000000000007</v>
          </cell>
        </row>
        <row r="1980">
          <cell r="B1980" t="str">
            <v>163104</v>
          </cell>
          <cell r="C1980" t="str">
            <v>DIAMETRO 150-100 MM</v>
          </cell>
          <cell r="D1980" t="str">
            <v>UN</v>
          </cell>
          <cell r="E1980">
            <v>11.27</v>
          </cell>
        </row>
        <row r="1981">
          <cell r="B1981" t="str">
            <v>163105</v>
          </cell>
          <cell r="C1981" t="str">
            <v>DIAMETRO 200-100 MM</v>
          </cell>
          <cell r="D1981" t="str">
            <v>UN</v>
          </cell>
          <cell r="E1981">
            <v>13.4</v>
          </cell>
        </row>
        <row r="1982">
          <cell r="B1982" t="str">
            <v>163106</v>
          </cell>
          <cell r="C1982" t="str">
            <v>DIAMETRO 200-150 MM</v>
          </cell>
          <cell r="D1982" t="str">
            <v>UN</v>
          </cell>
          <cell r="E1982">
            <v>14.45</v>
          </cell>
        </row>
        <row r="1983">
          <cell r="B1983" t="str">
            <v>163107</v>
          </cell>
          <cell r="C1983" t="str">
            <v>DIAMETRO 250-150 MM</v>
          </cell>
          <cell r="D1983" t="str">
            <v>UN</v>
          </cell>
          <cell r="E1983">
            <v>18.73</v>
          </cell>
        </row>
        <row r="1984">
          <cell r="B1984" t="str">
            <v>163108</v>
          </cell>
          <cell r="C1984" t="str">
            <v>DIAMETRO 250-200 MM</v>
          </cell>
          <cell r="D1984" t="str">
            <v>UN</v>
          </cell>
          <cell r="E1984">
            <v>20.010000000000002</v>
          </cell>
        </row>
        <row r="1985">
          <cell r="B1985" t="str">
            <v>163109</v>
          </cell>
          <cell r="C1985" t="str">
            <v>DIAMETRO 300-150 MM</v>
          </cell>
          <cell r="D1985" t="str">
            <v>UN</v>
          </cell>
          <cell r="E1985">
            <v>21.18</v>
          </cell>
        </row>
        <row r="1986">
          <cell r="B1986" t="str">
            <v>163110</v>
          </cell>
          <cell r="C1986" t="str">
            <v>DIAMETRO 300-200 MM</v>
          </cell>
          <cell r="D1986" t="str">
            <v>UN</v>
          </cell>
          <cell r="E1986">
            <v>22.57</v>
          </cell>
        </row>
        <row r="1987">
          <cell r="B1987" t="str">
            <v>163111</v>
          </cell>
          <cell r="C1987" t="str">
            <v>DIAMETRO 300-250 MM</v>
          </cell>
          <cell r="D1987" t="str">
            <v>UN</v>
          </cell>
          <cell r="E1987">
            <v>25.27</v>
          </cell>
        </row>
        <row r="1988">
          <cell r="B1988" t="str">
            <v>163112</v>
          </cell>
          <cell r="C1988" t="str">
            <v>DIAMETRO 350-200 MM</v>
          </cell>
          <cell r="D1988" t="str">
            <v>UN</v>
          </cell>
          <cell r="E1988">
            <v>26.42</v>
          </cell>
        </row>
        <row r="1989">
          <cell r="B1989" t="str">
            <v>163113</v>
          </cell>
          <cell r="C1989" t="str">
            <v>DIAMETRO 350-250 MM</v>
          </cell>
          <cell r="D1989" t="str">
            <v>UN</v>
          </cell>
          <cell r="E1989">
            <v>29.15</v>
          </cell>
        </row>
        <row r="1990">
          <cell r="B1990" t="str">
            <v>163114</v>
          </cell>
          <cell r="C1990" t="str">
            <v>DIAMETRO 350-300 MM</v>
          </cell>
          <cell r="D1990" t="str">
            <v>UN</v>
          </cell>
          <cell r="E1990">
            <v>32.700000000000003</v>
          </cell>
        </row>
        <row r="1991">
          <cell r="B1991" t="str">
            <v>163115</v>
          </cell>
          <cell r="C1991" t="str">
            <v>DIAMETRO 400-250 MM</v>
          </cell>
          <cell r="D1991" t="str">
            <v>UN</v>
          </cell>
          <cell r="E1991">
            <v>30.01</v>
          </cell>
        </row>
        <row r="1992">
          <cell r="B1992" t="str">
            <v>163116</v>
          </cell>
          <cell r="C1992" t="str">
            <v>DIAMETRO 400- 300 MM</v>
          </cell>
          <cell r="D1992" t="str">
            <v>UN</v>
          </cell>
          <cell r="E1992">
            <v>33.58</v>
          </cell>
        </row>
        <row r="1993">
          <cell r="B1993" t="str">
            <v>163117</v>
          </cell>
          <cell r="C1993" t="str">
            <v>DIAMETRO 400- 350 MM</v>
          </cell>
          <cell r="D1993" t="str">
            <v>UN</v>
          </cell>
          <cell r="E1993">
            <v>36.130000000000003</v>
          </cell>
        </row>
        <row r="1994">
          <cell r="B1994" t="str">
            <v>163118</v>
          </cell>
          <cell r="C1994" t="str">
            <v>DIAMETRO 500- 350 MM</v>
          </cell>
          <cell r="D1994" t="str">
            <v>UN</v>
          </cell>
          <cell r="E1994">
            <v>40.81</v>
          </cell>
        </row>
        <row r="1995">
          <cell r="B1995" t="str">
            <v>163119</v>
          </cell>
          <cell r="C1995" t="str">
            <v>DIAMETRO 500- 400 MM</v>
          </cell>
          <cell r="D1995" t="str">
            <v>UN</v>
          </cell>
          <cell r="E1995">
            <v>43.27</v>
          </cell>
        </row>
        <row r="1996">
          <cell r="B1996" t="str">
            <v>163120</v>
          </cell>
          <cell r="C1996" t="str">
            <v>DIAMETRO 600- 400 MM</v>
          </cell>
          <cell r="D1996" t="str">
            <v>UN</v>
          </cell>
          <cell r="E1996">
            <v>50.08</v>
          </cell>
        </row>
        <row r="1997">
          <cell r="B1997" t="str">
            <v>163121</v>
          </cell>
          <cell r="C1997" t="str">
            <v>DIAMETRO 600- 500 MM</v>
          </cell>
          <cell r="D1997" t="str">
            <v>UN</v>
          </cell>
          <cell r="E1997">
            <v>55.64</v>
          </cell>
        </row>
        <row r="1999">
          <cell r="B1999" t="str">
            <v>163200</v>
          </cell>
          <cell r="C1999" t="str">
            <v>MONTAGEM DE LUVAS FOFO TIPO JE</v>
          </cell>
        </row>
        <row r="2000">
          <cell r="B2000" t="str">
            <v>163201</v>
          </cell>
          <cell r="C2000" t="str">
            <v>DIAMETRO 100 MM</v>
          </cell>
          <cell r="D2000" t="str">
            <v>UN</v>
          </cell>
          <cell r="E2000">
            <v>10.25</v>
          </cell>
        </row>
        <row r="2001">
          <cell r="B2001" t="str">
            <v>163202</v>
          </cell>
          <cell r="C2001" t="str">
            <v>DIAMETRO 150 MM</v>
          </cell>
          <cell r="D2001" t="str">
            <v>UN</v>
          </cell>
          <cell r="E2001">
            <v>12.75</v>
          </cell>
        </row>
        <row r="2002">
          <cell r="B2002" t="str">
            <v>163203</v>
          </cell>
          <cell r="C2002" t="str">
            <v>DIAMETRO 200 MM</v>
          </cell>
          <cell r="D2002" t="str">
            <v>UN</v>
          </cell>
          <cell r="E2002">
            <v>16.809999999999999</v>
          </cell>
        </row>
        <row r="2003">
          <cell r="B2003" t="str">
            <v>163204</v>
          </cell>
          <cell r="C2003" t="str">
            <v>DIAMETRO 250 MM</v>
          </cell>
          <cell r="D2003" t="str">
            <v>UN</v>
          </cell>
          <cell r="E2003">
            <v>20.5</v>
          </cell>
        </row>
        <row r="2004">
          <cell r="B2004" t="str">
            <v>163205</v>
          </cell>
          <cell r="C2004" t="str">
            <v>DIAMETRO 300 MM</v>
          </cell>
          <cell r="D2004" t="str">
            <v>UN</v>
          </cell>
          <cell r="E2004">
            <v>24.77</v>
          </cell>
        </row>
        <row r="2005">
          <cell r="B2005" t="str">
            <v>163206</v>
          </cell>
          <cell r="C2005" t="str">
            <v>DIAMETRO 400 MM</v>
          </cell>
          <cell r="D2005" t="str">
            <v>UN</v>
          </cell>
          <cell r="E2005">
            <v>32.93</v>
          </cell>
        </row>
        <row r="2006">
          <cell r="B2006" t="str">
            <v>163207</v>
          </cell>
          <cell r="C2006" t="str">
            <v>DIAMETRO 500 MM</v>
          </cell>
          <cell r="D2006" t="str">
            <v>UN</v>
          </cell>
          <cell r="E2006">
            <v>40.729999999999997</v>
          </cell>
        </row>
        <row r="2007">
          <cell r="B2007" t="str">
            <v>163208</v>
          </cell>
          <cell r="C2007" t="str">
            <v>DIAMETRO 600 MM</v>
          </cell>
          <cell r="D2007" t="str">
            <v>UN</v>
          </cell>
          <cell r="E2007">
            <v>50.2</v>
          </cell>
        </row>
        <row r="2009">
          <cell r="B2009" t="str">
            <v>163300</v>
          </cell>
          <cell r="C2009" t="str">
            <v>MONTAGEM DE CAP DE FERRO FUNDIDO TIPO JE</v>
          </cell>
        </row>
        <row r="2010">
          <cell r="B2010" t="str">
            <v>163301</v>
          </cell>
          <cell r="C2010" t="str">
            <v>DIAMETRO 100 MM</v>
          </cell>
          <cell r="D2010" t="str">
            <v>UN</v>
          </cell>
          <cell r="E2010">
            <v>5.05</v>
          </cell>
        </row>
        <row r="2011">
          <cell r="B2011" t="str">
            <v>163302</v>
          </cell>
          <cell r="C2011" t="str">
            <v>DIAMETRO 150 MM</v>
          </cell>
          <cell r="D2011" t="str">
            <v>UN</v>
          </cell>
          <cell r="E2011">
            <v>6.41</v>
          </cell>
        </row>
        <row r="2012">
          <cell r="B2012" t="str">
            <v>163303</v>
          </cell>
          <cell r="C2012" t="str">
            <v>DIAMETRO 200 MM</v>
          </cell>
          <cell r="D2012" t="str">
            <v>UN</v>
          </cell>
          <cell r="E2012">
            <v>8.4499999999999993</v>
          </cell>
        </row>
        <row r="2013">
          <cell r="B2013" t="str">
            <v>163304</v>
          </cell>
          <cell r="C2013" t="str">
            <v>DIAMETRO 250 MM</v>
          </cell>
          <cell r="D2013" t="str">
            <v>UN</v>
          </cell>
          <cell r="E2013">
            <v>10.37</v>
          </cell>
        </row>
        <row r="2014">
          <cell r="B2014" t="str">
            <v>163305</v>
          </cell>
          <cell r="C2014" t="str">
            <v>DIAMETRO 300 MM</v>
          </cell>
          <cell r="D2014" t="str">
            <v>UN</v>
          </cell>
          <cell r="E2014">
            <v>13.12</v>
          </cell>
        </row>
        <row r="2015">
          <cell r="B2015" t="str">
            <v>163306</v>
          </cell>
          <cell r="C2015" t="str">
            <v>DIAMETRO 400 MM</v>
          </cell>
          <cell r="D2015" t="str">
            <v>UN</v>
          </cell>
          <cell r="E2015">
            <v>17.75</v>
          </cell>
        </row>
        <row r="2016">
          <cell r="B2016" t="str">
            <v>163307</v>
          </cell>
          <cell r="C2016" t="str">
            <v>DIAMETRO 500 MM</v>
          </cell>
          <cell r="D2016" t="str">
            <v>UN</v>
          </cell>
          <cell r="E2016">
            <v>22.63</v>
          </cell>
        </row>
        <row r="2017">
          <cell r="B2017" t="str">
            <v>163308</v>
          </cell>
          <cell r="C2017" t="str">
            <v>DIAMETRO 600 MM</v>
          </cell>
          <cell r="D2017" t="str">
            <v>UN</v>
          </cell>
          <cell r="E2017">
            <v>28.76</v>
          </cell>
        </row>
        <row r="2019">
          <cell r="B2019" t="str">
            <v>163400</v>
          </cell>
          <cell r="C2019" t="str">
            <v>MONTAGEM DE EXTREMIDADES DE FERRO FUNDIDO JE/F</v>
          </cell>
        </row>
        <row r="2020">
          <cell r="B2020" t="str">
            <v>163401</v>
          </cell>
          <cell r="C2020" t="str">
            <v>DIAMETRO 100 MM</v>
          </cell>
          <cell r="D2020" t="str">
            <v>UN</v>
          </cell>
          <cell r="E2020">
            <v>11.18</v>
          </cell>
        </row>
        <row r="2021">
          <cell r="B2021" t="str">
            <v>163402</v>
          </cell>
          <cell r="C2021" t="str">
            <v>DIAMETRO 150 MM</v>
          </cell>
          <cell r="D2021" t="str">
            <v>UN</v>
          </cell>
          <cell r="E2021">
            <v>14.97</v>
          </cell>
        </row>
        <row r="2022">
          <cell r="B2022" t="str">
            <v>163403</v>
          </cell>
          <cell r="C2022" t="str">
            <v>DIAMETRO 200 MM</v>
          </cell>
          <cell r="D2022" t="str">
            <v>UN</v>
          </cell>
          <cell r="E2022">
            <v>18.63</v>
          </cell>
        </row>
        <row r="2023">
          <cell r="B2023" t="str">
            <v>163404</v>
          </cell>
          <cell r="C2023" t="str">
            <v>DIAMETRO 250 MM</v>
          </cell>
          <cell r="D2023" t="str">
            <v>UN</v>
          </cell>
          <cell r="E2023">
            <v>23.64</v>
          </cell>
        </row>
        <row r="2024">
          <cell r="B2024" t="str">
            <v>163405</v>
          </cell>
          <cell r="C2024" t="str">
            <v>DIAMETRO 300 MM</v>
          </cell>
          <cell r="D2024" t="str">
            <v>UN</v>
          </cell>
          <cell r="E2024">
            <v>29.91</v>
          </cell>
        </row>
        <row r="2025">
          <cell r="B2025" t="str">
            <v>163406</v>
          </cell>
          <cell r="C2025" t="str">
            <v>DIAMETRO 400 MM</v>
          </cell>
          <cell r="D2025" t="str">
            <v>UN</v>
          </cell>
          <cell r="E2025">
            <v>40.29</v>
          </cell>
        </row>
        <row r="2026">
          <cell r="B2026" t="str">
            <v>163407</v>
          </cell>
          <cell r="C2026" t="str">
            <v>DIAMETRO 500 MM</v>
          </cell>
          <cell r="D2026" t="str">
            <v>UN</v>
          </cell>
          <cell r="E2026">
            <v>51.63</v>
          </cell>
        </row>
        <row r="2027">
          <cell r="B2027" t="str">
            <v>163408</v>
          </cell>
          <cell r="C2027" t="str">
            <v>DIAMETRO 600 MM</v>
          </cell>
          <cell r="D2027" t="str">
            <v>UN</v>
          </cell>
          <cell r="E2027">
            <v>65.86</v>
          </cell>
        </row>
        <row r="2029">
          <cell r="B2029" t="str">
            <v>163500</v>
          </cell>
          <cell r="C2029" t="str">
            <v>MONTAGEM DE EXTREMIDADES DE FERRO FUNDIDO TIPO FP</v>
          </cell>
        </row>
        <row r="2030">
          <cell r="B2030" t="str">
            <v>163501</v>
          </cell>
          <cell r="C2030" t="str">
            <v>DIAMETRO 100 MM</v>
          </cell>
          <cell r="D2030" t="str">
            <v>UN</v>
          </cell>
          <cell r="E2030">
            <v>12.07</v>
          </cell>
        </row>
        <row r="2031">
          <cell r="B2031" t="str">
            <v>163502</v>
          </cell>
          <cell r="C2031" t="str">
            <v>DIAMETRO 150 MM</v>
          </cell>
          <cell r="D2031" t="str">
            <v>UN</v>
          </cell>
          <cell r="E2031">
            <v>17.3</v>
          </cell>
        </row>
        <row r="2032">
          <cell r="B2032" t="str">
            <v>163503</v>
          </cell>
          <cell r="C2032" t="str">
            <v>DIAMETRO 200 MM</v>
          </cell>
          <cell r="D2032" t="str">
            <v>UN</v>
          </cell>
          <cell r="E2032">
            <v>20.7</v>
          </cell>
        </row>
        <row r="2033">
          <cell r="B2033" t="str">
            <v>163504</v>
          </cell>
          <cell r="C2033" t="str">
            <v>DIAMETRO 250 MM</v>
          </cell>
          <cell r="D2033" t="str">
            <v>UN</v>
          </cell>
          <cell r="E2033">
            <v>27.09</v>
          </cell>
        </row>
        <row r="2034">
          <cell r="B2034" t="str">
            <v>163505</v>
          </cell>
          <cell r="C2034" t="str">
            <v>DIAMETRO 300 MM</v>
          </cell>
          <cell r="D2034" t="str">
            <v>UN</v>
          </cell>
          <cell r="E2034">
            <v>35.56</v>
          </cell>
        </row>
        <row r="2035">
          <cell r="B2035" t="str">
            <v>163506</v>
          </cell>
          <cell r="C2035" t="str">
            <v>DIAMETRO 400 MM</v>
          </cell>
          <cell r="D2035" t="str">
            <v>UN</v>
          </cell>
          <cell r="E2035">
            <v>48.63</v>
          </cell>
        </row>
        <row r="2036">
          <cell r="B2036" t="str">
            <v>163507</v>
          </cell>
          <cell r="C2036" t="str">
            <v>DIAMETRO 500 MM</v>
          </cell>
          <cell r="D2036" t="str">
            <v>UN</v>
          </cell>
          <cell r="E2036">
            <v>64.31</v>
          </cell>
        </row>
        <row r="2037">
          <cell r="B2037" t="str">
            <v>163508</v>
          </cell>
          <cell r="C2037" t="str">
            <v>DIAMETRO 600 MM</v>
          </cell>
          <cell r="D2037" t="str">
            <v>UN</v>
          </cell>
          <cell r="E2037">
            <v>84.49</v>
          </cell>
        </row>
        <row r="2039">
          <cell r="B2039" t="str">
            <v>163600</v>
          </cell>
          <cell r="C2039" t="str">
            <v>MONTAGEM DE FLANGES AVULSOS EM TUBOS DE FERRO FUNDIDO</v>
          </cell>
        </row>
        <row r="2040">
          <cell r="B2040" t="str">
            <v>163601</v>
          </cell>
          <cell r="C2040" t="str">
            <v>DIAMETRO 100 MM</v>
          </cell>
          <cell r="D2040" t="str">
            <v>UN</v>
          </cell>
          <cell r="E2040">
            <v>49.48</v>
          </cell>
        </row>
        <row r="2041">
          <cell r="B2041" t="str">
            <v>163602</v>
          </cell>
          <cell r="C2041" t="str">
            <v>DIAMETRO 150 MM</v>
          </cell>
          <cell r="D2041" t="str">
            <v>UN</v>
          </cell>
          <cell r="E2041">
            <v>58.83</v>
          </cell>
        </row>
        <row r="2042">
          <cell r="B2042" t="str">
            <v>163603</v>
          </cell>
          <cell r="C2042" t="str">
            <v>DIAMETRO 200 MM</v>
          </cell>
          <cell r="D2042" t="str">
            <v>UN</v>
          </cell>
          <cell r="E2042">
            <v>72.8</v>
          </cell>
        </row>
        <row r="2043">
          <cell r="B2043" t="str">
            <v>163604</v>
          </cell>
          <cell r="C2043" t="str">
            <v>DIAMETRO 250 MM</v>
          </cell>
          <cell r="D2043" t="str">
            <v>UN</v>
          </cell>
          <cell r="E2043">
            <v>90.02</v>
          </cell>
        </row>
        <row r="2044">
          <cell r="B2044" t="str">
            <v>163605</v>
          </cell>
          <cell r="C2044" t="str">
            <v>DIAMETRO 300 MM</v>
          </cell>
          <cell r="D2044" t="str">
            <v>UN</v>
          </cell>
          <cell r="E2044">
            <v>111.33</v>
          </cell>
        </row>
        <row r="2045">
          <cell r="B2045" t="str">
            <v>163606</v>
          </cell>
          <cell r="C2045" t="str">
            <v>DIAMETRO 400 MM</v>
          </cell>
          <cell r="D2045" t="str">
            <v>UN</v>
          </cell>
          <cell r="E2045">
            <v>167.64</v>
          </cell>
        </row>
        <row r="2046">
          <cell r="B2046" t="str">
            <v>163607</v>
          </cell>
          <cell r="C2046" t="str">
            <v>DIAMETRO 500 MM</v>
          </cell>
          <cell r="D2046" t="str">
            <v>UN</v>
          </cell>
          <cell r="E2046">
            <v>241.31</v>
          </cell>
        </row>
        <row r="2047">
          <cell r="B2047" t="str">
            <v>163608</v>
          </cell>
          <cell r="C2047" t="str">
            <v>DIAMETRO 600 MM</v>
          </cell>
          <cell r="D2047" t="str">
            <v>UN</v>
          </cell>
          <cell r="E2047">
            <v>350.5</v>
          </cell>
        </row>
        <row r="2048">
          <cell r="B2048" t="str">
            <v>163609</v>
          </cell>
          <cell r="C2048" t="str">
            <v>DIAMETRO 700 MM</v>
          </cell>
          <cell r="D2048" t="str">
            <v>UN</v>
          </cell>
          <cell r="E2048">
            <v>452.41</v>
          </cell>
        </row>
        <row r="2049">
          <cell r="B2049" t="str">
            <v>163610</v>
          </cell>
          <cell r="C2049" t="str">
            <v>DIAMETRO 800 MM</v>
          </cell>
          <cell r="D2049" t="str">
            <v>UN</v>
          </cell>
          <cell r="E2049">
            <v>565.54</v>
          </cell>
        </row>
        <row r="2051">
          <cell r="B2051" t="str">
            <v>163700</v>
          </cell>
          <cell r="C2051" t="str">
            <v>MONTAGEM DE CARRETEIS PARA UNIAO COM FLANGES</v>
          </cell>
        </row>
        <row r="2052">
          <cell r="B2052" t="str">
            <v>163701</v>
          </cell>
          <cell r="C2052" t="str">
            <v>DIAMETRO 100 MM</v>
          </cell>
          <cell r="D2052" t="str">
            <v>UN</v>
          </cell>
          <cell r="E2052">
            <v>13.26</v>
          </cell>
        </row>
        <row r="2053">
          <cell r="B2053" t="str">
            <v>163702</v>
          </cell>
          <cell r="C2053" t="str">
            <v>DIAMETRO 150 MM</v>
          </cell>
          <cell r="D2053" t="str">
            <v>UN</v>
          </cell>
          <cell r="E2053">
            <v>18.96</v>
          </cell>
        </row>
        <row r="2054">
          <cell r="B2054" t="str">
            <v>163703</v>
          </cell>
          <cell r="C2054" t="str">
            <v>DIAMETRO 200 MM</v>
          </cell>
          <cell r="D2054" t="str">
            <v>UN</v>
          </cell>
          <cell r="E2054">
            <v>22.84</v>
          </cell>
        </row>
        <row r="2055">
          <cell r="B2055" t="str">
            <v>163704</v>
          </cell>
          <cell r="C2055" t="str">
            <v>DIAMETRO 250 MM</v>
          </cell>
          <cell r="D2055" t="str">
            <v>UN</v>
          </cell>
          <cell r="E2055">
            <v>30</v>
          </cell>
        </row>
        <row r="2056">
          <cell r="B2056" t="str">
            <v>163705</v>
          </cell>
          <cell r="C2056" t="str">
            <v>DIAMETRO 300 MM</v>
          </cell>
          <cell r="D2056" t="str">
            <v>UN</v>
          </cell>
          <cell r="E2056">
            <v>38.51</v>
          </cell>
        </row>
        <row r="2057">
          <cell r="B2057" t="str">
            <v>163706</v>
          </cell>
          <cell r="C2057" t="str">
            <v>DIAMETRO 400 MM</v>
          </cell>
          <cell r="D2057" t="str">
            <v>UN</v>
          </cell>
          <cell r="E2057">
            <v>52.96</v>
          </cell>
        </row>
        <row r="2058">
          <cell r="B2058" t="str">
            <v>163707</v>
          </cell>
          <cell r="C2058" t="str">
            <v>DIAMETRO 500 MM</v>
          </cell>
          <cell r="D2058" t="str">
            <v>UN</v>
          </cell>
          <cell r="E2058">
            <v>69.14</v>
          </cell>
        </row>
        <row r="2059">
          <cell r="B2059" t="str">
            <v>163708</v>
          </cell>
          <cell r="C2059" t="str">
            <v>DIAMETRO 600 MM</v>
          </cell>
          <cell r="D2059" t="str">
            <v>UN</v>
          </cell>
          <cell r="E2059">
            <v>89.82</v>
          </cell>
        </row>
        <row r="2060">
          <cell r="B2060" t="str">
            <v>163709</v>
          </cell>
          <cell r="C2060" t="str">
            <v>DIAMETRO 700 MM</v>
          </cell>
          <cell r="D2060" t="str">
            <v>UN</v>
          </cell>
          <cell r="E2060">
            <v>118.09</v>
          </cell>
        </row>
        <row r="2061">
          <cell r="B2061" t="str">
            <v>163710</v>
          </cell>
          <cell r="C2061" t="str">
            <v>DIAMETRO 800 MM</v>
          </cell>
          <cell r="D2061" t="str">
            <v>UN</v>
          </cell>
          <cell r="E2061">
            <v>164.84</v>
          </cell>
        </row>
        <row r="2062">
          <cell r="B2062" t="str">
            <v>163711</v>
          </cell>
          <cell r="C2062" t="str">
            <v>DIAMETRO 900 MM</v>
          </cell>
          <cell r="D2062" t="str">
            <v>UN</v>
          </cell>
          <cell r="E2062">
            <v>196.76</v>
          </cell>
        </row>
        <row r="2063">
          <cell r="B2063" t="str">
            <v>163712</v>
          </cell>
          <cell r="C2063" t="str">
            <v>DIAMETRO 1000 MM</v>
          </cell>
          <cell r="D2063" t="str">
            <v>UN</v>
          </cell>
          <cell r="E2063">
            <v>236.75</v>
          </cell>
        </row>
        <row r="2065">
          <cell r="B2065" t="str">
            <v>163800</v>
          </cell>
          <cell r="C2065" t="str">
            <v>MONTAGEM DE CURVAS DE FERRO FUNDIDO 90 GR TIPO FF</v>
          </cell>
        </row>
        <row r="2066">
          <cell r="B2066" t="str">
            <v>163801</v>
          </cell>
          <cell r="C2066" t="str">
            <v>DIAMETRO 100 MM</v>
          </cell>
          <cell r="D2066" t="str">
            <v>UN</v>
          </cell>
          <cell r="E2066">
            <v>12.24</v>
          </cell>
        </row>
        <row r="2067">
          <cell r="B2067" t="str">
            <v>163802</v>
          </cell>
          <cell r="C2067" t="str">
            <v>DIAMETRO 150 MM</v>
          </cell>
          <cell r="D2067" t="str">
            <v>UN</v>
          </cell>
          <cell r="E2067">
            <v>17.600000000000001</v>
          </cell>
        </row>
        <row r="2068">
          <cell r="B2068" t="str">
            <v>163803</v>
          </cell>
          <cell r="C2068" t="str">
            <v>DIAMETRO 200 MM</v>
          </cell>
          <cell r="D2068" t="str">
            <v>UN</v>
          </cell>
          <cell r="E2068">
            <v>21.25</v>
          </cell>
        </row>
        <row r="2069">
          <cell r="B2069" t="str">
            <v>163804</v>
          </cell>
          <cell r="C2069" t="str">
            <v>DIAMETRO 250 MM</v>
          </cell>
          <cell r="D2069" t="str">
            <v>UN</v>
          </cell>
          <cell r="E2069">
            <v>28.3</v>
          </cell>
        </row>
        <row r="2070">
          <cell r="B2070" t="str">
            <v>163805</v>
          </cell>
          <cell r="C2070" t="str">
            <v>DIAMETRO 300 MM</v>
          </cell>
          <cell r="D2070" t="str">
            <v>UN</v>
          </cell>
          <cell r="E2070">
            <v>37.51</v>
          </cell>
        </row>
        <row r="2071">
          <cell r="B2071" t="str">
            <v>163806</v>
          </cell>
          <cell r="C2071" t="str">
            <v>DIAMETRO 400 MM</v>
          </cell>
          <cell r="D2071" t="str">
            <v>UN</v>
          </cell>
          <cell r="E2071">
            <v>52.28</v>
          </cell>
        </row>
        <row r="2072">
          <cell r="B2072" t="str">
            <v>163807</v>
          </cell>
          <cell r="C2072" t="str">
            <v>DIAMETRO 500 MM</v>
          </cell>
          <cell r="D2072" t="str">
            <v>UN</v>
          </cell>
          <cell r="E2072">
            <v>70.599999999999994</v>
          </cell>
        </row>
        <row r="2073">
          <cell r="B2073" t="str">
            <v>163808</v>
          </cell>
          <cell r="C2073" t="str">
            <v>DIAMETRO 600 MM</v>
          </cell>
          <cell r="D2073" t="str">
            <v>UN</v>
          </cell>
          <cell r="E2073">
            <v>132.1</v>
          </cell>
        </row>
        <row r="2074">
          <cell r="B2074" t="str">
            <v>163809</v>
          </cell>
          <cell r="C2074" t="str">
            <v>DIAMETRO 700 MM</v>
          </cell>
          <cell r="D2074" t="str">
            <v>UN</v>
          </cell>
          <cell r="E2074">
            <v>126.74</v>
          </cell>
        </row>
        <row r="2075">
          <cell r="B2075" t="str">
            <v>163810</v>
          </cell>
          <cell r="C2075" t="str">
            <v>DIAMETRO 800 MM</v>
          </cell>
          <cell r="D2075" t="str">
            <v>UN</v>
          </cell>
          <cell r="E2075">
            <v>179.97</v>
          </cell>
        </row>
        <row r="2076">
          <cell r="B2076" t="str">
            <v>163811</v>
          </cell>
          <cell r="C2076" t="str">
            <v>DIAMETRO 900 MM</v>
          </cell>
          <cell r="D2076" t="str">
            <v>UN</v>
          </cell>
          <cell r="E2076">
            <v>221.48</v>
          </cell>
        </row>
        <row r="2077">
          <cell r="B2077" t="str">
            <v>163812</v>
          </cell>
          <cell r="C2077" t="str">
            <v>DIAMETRO 1000 MM</v>
          </cell>
          <cell r="D2077" t="str">
            <v>UN</v>
          </cell>
          <cell r="E2077">
            <v>271.52999999999997</v>
          </cell>
        </row>
        <row r="2079">
          <cell r="B2079" t="str">
            <v>163900</v>
          </cell>
          <cell r="C2079" t="str">
            <v>MONTAGEM DE CURVAS DE PE FOFO 90GR TIPO FF</v>
          </cell>
        </row>
        <row r="2080">
          <cell r="B2080" t="str">
            <v>163901</v>
          </cell>
          <cell r="C2080" t="str">
            <v>DIAMETRO 100 MM</v>
          </cell>
          <cell r="D2080" t="str">
            <v>UN</v>
          </cell>
          <cell r="E2080">
            <v>13.91</v>
          </cell>
        </row>
        <row r="2081">
          <cell r="B2081" t="str">
            <v>163902</v>
          </cell>
          <cell r="C2081" t="str">
            <v>DIAMETRO 150 MM</v>
          </cell>
          <cell r="D2081" t="str">
            <v>UN</v>
          </cell>
          <cell r="E2081">
            <v>20.440000000000001</v>
          </cell>
        </row>
        <row r="2082">
          <cell r="B2082" t="str">
            <v>163903</v>
          </cell>
          <cell r="C2082" t="str">
            <v>DIAMETRO 200 MM</v>
          </cell>
          <cell r="D2082" t="str">
            <v>UN</v>
          </cell>
          <cell r="E2082">
            <v>25.44</v>
          </cell>
        </row>
        <row r="2083">
          <cell r="B2083" t="str">
            <v>163904</v>
          </cell>
          <cell r="C2083" t="str">
            <v>DIAMETRO 250 MM</v>
          </cell>
          <cell r="D2083" t="str">
            <v>UN</v>
          </cell>
          <cell r="E2083">
            <v>33.82</v>
          </cell>
        </row>
        <row r="2084">
          <cell r="B2084" t="str">
            <v>163905</v>
          </cell>
          <cell r="C2084" t="str">
            <v>DIAMETRO 300 MM</v>
          </cell>
          <cell r="D2084" t="str">
            <v>UN</v>
          </cell>
          <cell r="E2084">
            <v>44.92</v>
          </cell>
        </row>
        <row r="2085">
          <cell r="B2085" t="str">
            <v>163906</v>
          </cell>
          <cell r="C2085" t="str">
            <v>DIAMETRO 400 MM</v>
          </cell>
          <cell r="D2085" t="str">
            <v>UN</v>
          </cell>
          <cell r="E2085">
            <v>66.28</v>
          </cell>
        </row>
        <row r="2086">
          <cell r="B2086" t="str">
            <v>163907</v>
          </cell>
          <cell r="C2086" t="str">
            <v>DIAMETRO 500 MM</v>
          </cell>
          <cell r="D2086" t="str">
            <v>UN</v>
          </cell>
          <cell r="E2086">
            <v>91.23</v>
          </cell>
        </row>
        <row r="2087">
          <cell r="B2087" t="str">
            <v>163908</v>
          </cell>
          <cell r="C2087" t="str">
            <v>DIAMETRO 600 MM</v>
          </cell>
          <cell r="D2087" t="str">
            <v>UN</v>
          </cell>
          <cell r="E2087">
            <v>125.69</v>
          </cell>
        </row>
        <row r="2089">
          <cell r="B2089" t="str">
            <v>164000</v>
          </cell>
          <cell r="C2089" t="str">
            <v>MONTAGEM DE CURVAS DE FERRO FUNDIDO 45 GR TIPO FF</v>
          </cell>
        </row>
        <row r="2090">
          <cell r="B2090" t="str">
            <v>164001</v>
          </cell>
          <cell r="C2090" t="str">
            <v>DIAMETRO 100 MM</v>
          </cell>
          <cell r="D2090" t="str">
            <v>UN</v>
          </cell>
          <cell r="E2090">
            <v>12.22</v>
          </cell>
        </row>
        <row r="2091">
          <cell r="B2091" t="str">
            <v>164002</v>
          </cell>
          <cell r="C2091" t="str">
            <v>DIAMETRO 150 MM</v>
          </cell>
          <cell r="D2091" t="str">
            <v>UN</v>
          </cell>
          <cell r="E2091">
            <v>17.5</v>
          </cell>
        </row>
        <row r="2092">
          <cell r="B2092" t="str">
            <v>164003</v>
          </cell>
          <cell r="C2092" t="str">
            <v>DIAMETRO 200 MM</v>
          </cell>
          <cell r="D2092" t="str">
            <v>UN</v>
          </cell>
          <cell r="E2092">
            <v>21.12</v>
          </cell>
        </row>
        <row r="2093">
          <cell r="B2093" t="str">
            <v>164004</v>
          </cell>
          <cell r="C2093" t="str">
            <v>DIAMETRO 250 MM</v>
          </cell>
          <cell r="D2093" t="str">
            <v>UN</v>
          </cell>
          <cell r="E2093">
            <v>28.71</v>
          </cell>
        </row>
        <row r="2094">
          <cell r="B2094" t="str">
            <v>164005</v>
          </cell>
          <cell r="C2094" t="str">
            <v>DIAMETRO 300 MM</v>
          </cell>
          <cell r="D2094" t="str">
            <v>UN</v>
          </cell>
          <cell r="E2094">
            <v>38.07</v>
          </cell>
        </row>
        <row r="2095">
          <cell r="B2095" t="str">
            <v>164006</v>
          </cell>
          <cell r="C2095" t="str">
            <v>DIAMETRO 400 MM</v>
          </cell>
          <cell r="D2095" t="str">
            <v>UN</v>
          </cell>
          <cell r="E2095">
            <v>50.93</v>
          </cell>
        </row>
        <row r="2096">
          <cell r="B2096" t="str">
            <v>164007</v>
          </cell>
          <cell r="C2096" t="str">
            <v>DIAMETRO 500 MM</v>
          </cell>
          <cell r="D2096" t="str">
            <v>UN</v>
          </cell>
          <cell r="E2096">
            <v>67.97</v>
          </cell>
        </row>
        <row r="2097">
          <cell r="B2097" t="str">
            <v>164008</v>
          </cell>
          <cell r="C2097" t="str">
            <v>DIAMETRO 600 MM</v>
          </cell>
          <cell r="D2097" t="str">
            <v>UN</v>
          </cell>
          <cell r="E2097">
            <v>90.26</v>
          </cell>
        </row>
        <row r="2098">
          <cell r="B2098" t="str">
            <v>164009</v>
          </cell>
          <cell r="C2098" t="str">
            <v>DIAMETRO 700 MM</v>
          </cell>
          <cell r="D2098" t="str">
            <v>UN</v>
          </cell>
          <cell r="E2098">
            <v>120.37</v>
          </cell>
        </row>
        <row r="2099">
          <cell r="B2099" t="str">
            <v>164010</v>
          </cell>
          <cell r="C2099" t="str">
            <v>DIAMETRO 800 MM</v>
          </cell>
          <cell r="D2099" t="str">
            <v>UN</v>
          </cell>
          <cell r="E2099">
            <v>170.51</v>
          </cell>
        </row>
        <row r="2100">
          <cell r="B2100" t="str">
            <v>164011</v>
          </cell>
          <cell r="C2100" t="str">
            <v>DIAMETRO 900 MM</v>
          </cell>
          <cell r="D2100" t="str">
            <v>UN</v>
          </cell>
          <cell r="E2100">
            <v>208.29</v>
          </cell>
        </row>
        <row r="2101">
          <cell r="B2101" t="str">
            <v>164012</v>
          </cell>
          <cell r="C2101" t="str">
            <v>DIAMETRO 1000 MM</v>
          </cell>
          <cell r="D2101" t="str">
            <v>UN</v>
          </cell>
          <cell r="E2101">
            <v>254.24</v>
          </cell>
        </row>
        <row r="2103">
          <cell r="B2103" t="str">
            <v>164100</v>
          </cell>
          <cell r="C2103" t="str">
            <v>MONTAGEM DE TES DE FERRO FUNDIDO TIPO FFF</v>
          </cell>
        </row>
        <row r="2104">
          <cell r="B2104" t="str">
            <v>164101</v>
          </cell>
          <cell r="C2104" t="str">
            <v>DIAMETRO 100-50 MM</v>
          </cell>
          <cell r="D2104" t="str">
            <v>UN</v>
          </cell>
          <cell r="E2104">
            <v>15.14</v>
          </cell>
        </row>
        <row r="2105">
          <cell r="B2105" t="str">
            <v>164102</v>
          </cell>
          <cell r="C2105" t="str">
            <v>DIAMETRO 100-75 MM</v>
          </cell>
          <cell r="D2105" t="str">
            <v>UN</v>
          </cell>
          <cell r="E2105">
            <v>15.65</v>
          </cell>
        </row>
        <row r="2106">
          <cell r="B2106" t="str">
            <v>164103</v>
          </cell>
          <cell r="C2106" t="str">
            <v>DIAMETRO 100-100 MM</v>
          </cell>
          <cell r="D2106" t="str">
            <v>UN</v>
          </cell>
          <cell r="E2106">
            <v>18.600000000000001</v>
          </cell>
        </row>
        <row r="2107">
          <cell r="B2107" t="str">
            <v>164104</v>
          </cell>
          <cell r="C2107" t="str">
            <v>DIAMETRO 150-50 MM</v>
          </cell>
          <cell r="D2107" t="str">
            <v>UN</v>
          </cell>
          <cell r="E2107">
            <v>20.399999999999999</v>
          </cell>
        </row>
        <row r="2108">
          <cell r="B2108" t="str">
            <v>164105</v>
          </cell>
          <cell r="C2108" t="str">
            <v>DIAMETRO 150-75 MM</v>
          </cell>
          <cell r="D2108" t="str">
            <v>UN</v>
          </cell>
          <cell r="E2108">
            <v>21.18</v>
          </cell>
        </row>
        <row r="2109">
          <cell r="B2109" t="str">
            <v>164106</v>
          </cell>
          <cell r="C2109" t="str">
            <v>DIAMETRO 150-100 MM</v>
          </cell>
          <cell r="D2109" t="str">
            <v>UN</v>
          </cell>
          <cell r="E2109">
            <v>24.08</v>
          </cell>
        </row>
        <row r="2110">
          <cell r="B2110" t="str">
            <v>164107</v>
          </cell>
          <cell r="C2110" t="str">
            <v>DIAMETRO 150-150 MM</v>
          </cell>
          <cell r="D2110" t="str">
            <v>UN</v>
          </cell>
          <cell r="E2110">
            <v>26.75</v>
          </cell>
        </row>
        <row r="2111">
          <cell r="B2111" t="str">
            <v>164108</v>
          </cell>
          <cell r="C2111" t="str">
            <v>DIAMETRO 200-75 MM</v>
          </cell>
          <cell r="D2111" t="str">
            <v>UN</v>
          </cell>
          <cell r="E2111">
            <v>25.01</v>
          </cell>
        </row>
        <row r="2112">
          <cell r="B2112" t="str">
            <v>164109</v>
          </cell>
          <cell r="C2112" t="str">
            <v>DIAMETRO 200-100 MM</v>
          </cell>
          <cell r="D2112" t="str">
            <v>UN</v>
          </cell>
          <cell r="E2112">
            <v>27.9</v>
          </cell>
        </row>
        <row r="2113">
          <cell r="B2113" t="str">
            <v>164110</v>
          </cell>
          <cell r="C2113" t="str">
            <v>DIAMETRO 200-150 MM</v>
          </cell>
          <cell r="D2113" t="str">
            <v>UN</v>
          </cell>
          <cell r="E2113">
            <v>30.56</v>
          </cell>
        </row>
        <row r="2114">
          <cell r="B2114" t="str">
            <v>164111</v>
          </cell>
          <cell r="C2114" t="str">
            <v>DIAMETRO 200-200 MM</v>
          </cell>
          <cell r="D2114" t="str">
            <v>UN</v>
          </cell>
          <cell r="E2114">
            <v>32.229999999999997</v>
          </cell>
        </row>
        <row r="2115">
          <cell r="B2115" t="str">
            <v>164112</v>
          </cell>
          <cell r="C2115" t="str">
            <v>DIAMETRO 250-100 MM</v>
          </cell>
          <cell r="D2115" t="str">
            <v>UN</v>
          </cell>
          <cell r="E2115">
            <v>35.61</v>
          </cell>
        </row>
        <row r="2116">
          <cell r="B2116" t="str">
            <v>164113</v>
          </cell>
          <cell r="C2116" t="str">
            <v>DIAMETRO 250-200 MM</v>
          </cell>
          <cell r="D2116" t="str">
            <v>UN</v>
          </cell>
          <cell r="E2116">
            <v>39.9</v>
          </cell>
        </row>
        <row r="2117">
          <cell r="B2117" t="str">
            <v>164114</v>
          </cell>
          <cell r="C2117" t="str">
            <v>DIAMETRO 250-250 MM</v>
          </cell>
          <cell r="D2117" t="str">
            <v>UN</v>
          </cell>
          <cell r="E2117">
            <v>43.3</v>
          </cell>
        </row>
        <row r="2118">
          <cell r="B2118" t="str">
            <v>164115</v>
          </cell>
          <cell r="C2118" t="str">
            <v>DIAMETRO 300-100 MM</v>
          </cell>
          <cell r="D2118" t="str">
            <v>UN</v>
          </cell>
          <cell r="E2118">
            <v>45.18</v>
          </cell>
        </row>
        <row r="2119">
          <cell r="B2119" t="str">
            <v>164116</v>
          </cell>
          <cell r="C2119" t="str">
            <v>DIAMETRO 300-200 MM</v>
          </cell>
          <cell r="D2119" t="str">
            <v>UN</v>
          </cell>
          <cell r="E2119">
            <v>49.59</v>
          </cell>
        </row>
        <row r="2120">
          <cell r="B2120" t="str">
            <v>164117</v>
          </cell>
          <cell r="C2120" t="str">
            <v>DIAMETRO 300-300 MM</v>
          </cell>
          <cell r="D2120" t="str">
            <v>UN</v>
          </cell>
          <cell r="E2120">
            <v>57.72</v>
          </cell>
        </row>
        <row r="2121">
          <cell r="B2121" t="str">
            <v>164118</v>
          </cell>
          <cell r="C2121" t="str">
            <v>DIAMETRO 350-100 MM</v>
          </cell>
          <cell r="D2121" t="str">
            <v>UN</v>
          </cell>
          <cell r="E2121">
            <v>52.48</v>
          </cell>
        </row>
        <row r="2122">
          <cell r="B2122" t="str">
            <v>164119</v>
          </cell>
          <cell r="C2122" t="str">
            <v>DIAMETRO 350-200 MM</v>
          </cell>
          <cell r="D2122" t="str">
            <v>UN</v>
          </cell>
          <cell r="E2122">
            <v>56.69</v>
          </cell>
        </row>
        <row r="2123">
          <cell r="B2123" t="str">
            <v>164120</v>
          </cell>
          <cell r="C2123" t="str">
            <v>DIAMETRO 350-350 MM</v>
          </cell>
          <cell r="D2123" t="str">
            <v>UN</v>
          </cell>
          <cell r="E2123">
            <v>67.98</v>
          </cell>
        </row>
        <row r="2124">
          <cell r="B2124" t="str">
            <v>164121</v>
          </cell>
          <cell r="C2124" t="str">
            <v>DIAMETRO 400-100 MM</v>
          </cell>
          <cell r="D2124" t="str">
            <v>UN</v>
          </cell>
          <cell r="E2124">
            <v>60.12</v>
          </cell>
        </row>
        <row r="2125">
          <cell r="B2125" t="str">
            <v>164122</v>
          </cell>
          <cell r="C2125" t="str">
            <v>DIAMETRO 400-200 MM</v>
          </cell>
          <cell r="D2125" t="str">
            <v>UN</v>
          </cell>
          <cell r="E2125">
            <v>64.33</v>
          </cell>
        </row>
        <row r="2126">
          <cell r="B2126" t="str">
            <v>164123</v>
          </cell>
          <cell r="C2126" t="str">
            <v>DIAMETRO 400-300 MM</v>
          </cell>
          <cell r="D2126" t="str">
            <v>UN</v>
          </cell>
          <cell r="E2126">
            <v>72.28</v>
          </cell>
        </row>
        <row r="2127">
          <cell r="B2127" t="str">
            <v>164124</v>
          </cell>
          <cell r="C2127" t="str">
            <v>DIAMETRO 400-400 MM</v>
          </cell>
          <cell r="D2127" t="str">
            <v>UN</v>
          </cell>
          <cell r="E2127">
            <v>79.010000000000005</v>
          </cell>
        </row>
        <row r="2128">
          <cell r="B2128" t="str">
            <v>164125</v>
          </cell>
          <cell r="C2128" t="str">
            <v>DIAMETRO 500-100 MM</v>
          </cell>
          <cell r="D2128" t="str">
            <v>UN</v>
          </cell>
          <cell r="E2128">
            <v>78.64</v>
          </cell>
        </row>
        <row r="2129">
          <cell r="B2129" t="str">
            <v>164126</v>
          </cell>
          <cell r="C2129" t="str">
            <v>DIAMETRO 500-200 MM</v>
          </cell>
          <cell r="D2129" t="str">
            <v>UN</v>
          </cell>
          <cell r="E2129">
            <v>82.83</v>
          </cell>
        </row>
        <row r="2130">
          <cell r="B2130" t="str">
            <v>164127</v>
          </cell>
          <cell r="C2130" t="str">
            <v>DIAMETRO 500-300 MM</v>
          </cell>
          <cell r="D2130" t="str">
            <v>UN</v>
          </cell>
          <cell r="E2130">
            <v>90.36</v>
          </cell>
        </row>
        <row r="2131">
          <cell r="B2131" t="str">
            <v>164128</v>
          </cell>
          <cell r="C2131" t="str">
            <v>DIAMETRO 500-400 MM</v>
          </cell>
          <cell r="D2131" t="str">
            <v>UN</v>
          </cell>
          <cell r="E2131">
            <v>97.18</v>
          </cell>
        </row>
        <row r="2132">
          <cell r="B2132" t="str">
            <v>164129</v>
          </cell>
          <cell r="C2132" t="str">
            <v>DIAMETRO 500-500 MM</v>
          </cell>
          <cell r="D2132" t="str">
            <v>UN</v>
          </cell>
          <cell r="E2132">
            <v>104.6</v>
          </cell>
        </row>
        <row r="2133">
          <cell r="B2133" t="str">
            <v>164130</v>
          </cell>
          <cell r="C2133" t="str">
            <v>DIAMETRO 600-200 MM</v>
          </cell>
          <cell r="D2133" t="str">
            <v>UN</v>
          </cell>
          <cell r="E2133">
            <v>106.57</v>
          </cell>
        </row>
        <row r="2134">
          <cell r="B2134" t="str">
            <v>164131</v>
          </cell>
          <cell r="C2134" t="str">
            <v>DIAMETRO 600-300 MM</v>
          </cell>
          <cell r="D2134" t="str">
            <v>UN</v>
          </cell>
          <cell r="E2134">
            <v>114.06</v>
          </cell>
        </row>
        <row r="2135">
          <cell r="B2135" t="str">
            <v>164132</v>
          </cell>
          <cell r="C2135" t="str">
            <v>DIAMETRO 600-400 MM</v>
          </cell>
          <cell r="D2135" t="str">
            <v>UN</v>
          </cell>
          <cell r="E2135">
            <v>120.83</v>
          </cell>
        </row>
        <row r="2136">
          <cell r="B2136" t="str">
            <v>164133</v>
          </cell>
          <cell r="C2136" t="str">
            <v>DIAMETRO 600-600 MM</v>
          </cell>
          <cell r="D2136" t="str">
            <v>UN</v>
          </cell>
          <cell r="E2136">
            <v>138.9</v>
          </cell>
        </row>
        <row r="2137">
          <cell r="B2137" t="str">
            <v>164134</v>
          </cell>
          <cell r="C2137" t="str">
            <v>DIAMETRO 700-200 MM</v>
          </cell>
          <cell r="D2137" t="str">
            <v>UN</v>
          </cell>
          <cell r="E2137">
            <v>127.91</v>
          </cell>
        </row>
        <row r="2138">
          <cell r="B2138" t="str">
            <v>164135</v>
          </cell>
          <cell r="C2138" t="str">
            <v>DIAMETRO 700-400 MM</v>
          </cell>
          <cell r="D2138" t="str">
            <v>UN</v>
          </cell>
          <cell r="E2138">
            <v>146.02000000000001</v>
          </cell>
        </row>
        <row r="2139">
          <cell r="B2139" t="str">
            <v>164136</v>
          </cell>
          <cell r="C2139" t="str">
            <v>DIAMETRO 700-700 MM</v>
          </cell>
          <cell r="D2139" t="str">
            <v>UN</v>
          </cell>
          <cell r="E2139">
            <v>183.24</v>
          </cell>
        </row>
        <row r="2140">
          <cell r="B2140" t="str">
            <v>164137</v>
          </cell>
          <cell r="C2140" t="str">
            <v>DIAMETRO 800-200 MM</v>
          </cell>
          <cell r="D2140" t="str">
            <v>UN</v>
          </cell>
          <cell r="E2140">
            <v>175.99</v>
          </cell>
        </row>
        <row r="2141">
          <cell r="B2141" t="str">
            <v>164138</v>
          </cell>
          <cell r="C2141" t="str">
            <v>DIAMETRO 800-400 MM</v>
          </cell>
          <cell r="D2141" t="str">
            <v>UN</v>
          </cell>
          <cell r="E2141">
            <v>195.32</v>
          </cell>
        </row>
        <row r="2142">
          <cell r="B2142" t="str">
            <v>164139</v>
          </cell>
          <cell r="C2142" t="str">
            <v>DIAMETRO 800-600 MM</v>
          </cell>
          <cell r="D2142" t="str">
            <v>UN</v>
          </cell>
          <cell r="E2142">
            <v>224.06</v>
          </cell>
        </row>
        <row r="2143">
          <cell r="B2143" t="str">
            <v>164140</v>
          </cell>
          <cell r="C2143" t="str">
            <v>DIAMETRO 800-800 MM</v>
          </cell>
          <cell r="D2143" t="str">
            <v>UN</v>
          </cell>
          <cell r="E2143">
            <v>260.24</v>
          </cell>
        </row>
        <row r="2144">
          <cell r="B2144" t="str">
            <v>164141</v>
          </cell>
          <cell r="C2144" t="str">
            <v>DIAMETRO 900-200 MM</v>
          </cell>
          <cell r="D2144" t="str">
            <v>UN</v>
          </cell>
          <cell r="E2144">
            <v>211.15</v>
          </cell>
        </row>
        <row r="2145">
          <cell r="B2145" t="str">
            <v>164142</v>
          </cell>
          <cell r="C2145" t="str">
            <v>DIAMETRO 900-400 MM</v>
          </cell>
          <cell r="D2145" t="str">
            <v>UN</v>
          </cell>
          <cell r="E2145">
            <v>231.68</v>
          </cell>
        </row>
        <row r="2146">
          <cell r="B2146" t="str">
            <v>164143</v>
          </cell>
          <cell r="C2146" t="str">
            <v>DIAMETRO 900-600 MM</v>
          </cell>
          <cell r="D2146" t="str">
            <v>UN</v>
          </cell>
          <cell r="E2146">
            <v>266.22000000000003</v>
          </cell>
        </row>
        <row r="2147">
          <cell r="B2147" t="str">
            <v>164144</v>
          </cell>
          <cell r="C2147" t="str">
            <v>DIAMETRO 900-900 MM</v>
          </cell>
          <cell r="D2147" t="str">
            <v>UN</v>
          </cell>
          <cell r="E2147">
            <v>318.57</v>
          </cell>
        </row>
        <row r="2148">
          <cell r="B2148" t="str">
            <v>164145</v>
          </cell>
          <cell r="C2148" t="str">
            <v>DIAMETRO 1000-200 MM</v>
          </cell>
          <cell r="D2148" t="str">
            <v>UN</v>
          </cell>
          <cell r="E2148">
            <v>254.1</v>
          </cell>
        </row>
        <row r="2149">
          <cell r="B2149" t="str">
            <v>164146</v>
          </cell>
          <cell r="C2149" t="str">
            <v>DIAMETRO 1000-400 MM</v>
          </cell>
          <cell r="D2149" t="str">
            <v>UN</v>
          </cell>
          <cell r="E2149">
            <v>275.88</v>
          </cell>
        </row>
        <row r="2150">
          <cell r="B2150" t="str">
            <v>164147</v>
          </cell>
          <cell r="C2150" t="str">
            <v>DIAMETRO 1000-600 MM</v>
          </cell>
          <cell r="D2150" t="str">
            <v>UN</v>
          </cell>
          <cell r="E2150">
            <v>308.89</v>
          </cell>
        </row>
        <row r="2151">
          <cell r="B2151" t="str">
            <v>164148</v>
          </cell>
          <cell r="C2151" t="str">
            <v>DIAMETRO 1000-1000 MM</v>
          </cell>
          <cell r="D2151" t="str">
            <v>UN</v>
          </cell>
          <cell r="E2151">
            <v>389.8</v>
          </cell>
        </row>
        <row r="2152">
          <cell r="B2152" t="str">
            <v>164149</v>
          </cell>
          <cell r="C2152" t="str">
            <v>DIAMETRO 1200-200 MM</v>
          </cell>
          <cell r="D2152" t="str">
            <v>UN</v>
          </cell>
          <cell r="E2152">
            <v>315.36</v>
          </cell>
        </row>
        <row r="2153">
          <cell r="B2153" t="str">
            <v>164150</v>
          </cell>
          <cell r="C2153" t="str">
            <v>DIAMETRO 1200-400 MM</v>
          </cell>
          <cell r="D2153" t="str">
            <v>UN</v>
          </cell>
          <cell r="E2153">
            <v>340.08</v>
          </cell>
        </row>
        <row r="2154">
          <cell r="B2154" t="str">
            <v>164151</v>
          </cell>
          <cell r="C2154" t="str">
            <v>DIAMETRO 1200-600 MM</v>
          </cell>
          <cell r="D2154" t="str">
            <v>UN</v>
          </cell>
          <cell r="E2154">
            <v>366.34</v>
          </cell>
        </row>
        <row r="2155">
          <cell r="B2155" t="str">
            <v>164152</v>
          </cell>
          <cell r="C2155" t="str">
            <v>DIAMETRO 1200-800 MM</v>
          </cell>
          <cell r="D2155" t="str">
            <v>UN</v>
          </cell>
          <cell r="E2155">
            <v>419.45</v>
          </cell>
        </row>
        <row r="2156">
          <cell r="B2156" t="str">
            <v>164153</v>
          </cell>
          <cell r="C2156" t="str">
            <v>DIAMETRO 1200-1000 MM</v>
          </cell>
          <cell r="D2156" t="str">
            <v>UN</v>
          </cell>
          <cell r="E2156">
            <v>466.36</v>
          </cell>
        </row>
        <row r="2157">
          <cell r="B2157" t="str">
            <v>164154</v>
          </cell>
          <cell r="C2157" t="str">
            <v>DIAMETRO 1200-1200 MM</v>
          </cell>
          <cell r="D2157" t="str">
            <v>UN</v>
          </cell>
          <cell r="E2157">
            <v>510.13</v>
          </cell>
        </row>
        <row r="2159">
          <cell r="B2159" t="str">
            <v>164200</v>
          </cell>
          <cell r="C2159" t="str">
            <v>MONTAGEM DE REDUCOES CONCENTRICAS DE FERRO FUNDIDO TIPO FF</v>
          </cell>
        </row>
        <row r="2160">
          <cell r="B2160" t="str">
            <v>164201</v>
          </cell>
          <cell r="C2160" t="str">
            <v>DIAMETRO 100-75 MM</v>
          </cell>
          <cell r="D2160" t="str">
            <v>UN</v>
          </cell>
          <cell r="E2160">
            <v>9.31</v>
          </cell>
        </row>
        <row r="2161">
          <cell r="B2161" t="str">
            <v>164202</v>
          </cell>
          <cell r="C2161" t="str">
            <v>DIAMETRO 150- 100 MM</v>
          </cell>
          <cell r="D2161" t="str">
            <v>UN</v>
          </cell>
          <cell r="E2161">
            <v>15.06</v>
          </cell>
        </row>
        <row r="2162">
          <cell r="B2162" t="str">
            <v>164203</v>
          </cell>
          <cell r="C2162" t="str">
            <v>DIAMETRO 200-150 MM</v>
          </cell>
          <cell r="D2162" t="str">
            <v>UN</v>
          </cell>
          <cell r="E2162">
            <v>19.36</v>
          </cell>
        </row>
        <row r="2163">
          <cell r="B2163" t="str">
            <v>164204</v>
          </cell>
          <cell r="C2163" t="str">
            <v>DIAMETRO 250-200 MM</v>
          </cell>
          <cell r="D2163" t="str">
            <v>UN</v>
          </cell>
          <cell r="E2163">
            <v>24.31</v>
          </cell>
        </row>
        <row r="2164">
          <cell r="B2164" t="str">
            <v>164205</v>
          </cell>
          <cell r="C2164" t="str">
            <v>DIAMETRO 300-250 MM</v>
          </cell>
          <cell r="D2164" t="str">
            <v>UN</v>
          </cell>
          <cell r="E2164">
            <v>31.78</v>
          </cell>
        </row>
        <row r="2165">
          <cell r="B2165" t="str">
            <v>164206</v>
          </cell>
          <cell r="C2165" t="str">
            <v>DIAMETRO 400-300 MM</v>
          </cell>
          <cell r="D2165" t="str">
            <v>UN</v>
          </cell>
          <cell r="E2165">
            <v>44.1</v>
          </cell>
        </row>
        <row r="2166">
          <cell r="B2166" t="str">
            <v>164207</v>
          </cell>
          <cell r="C2166" t="str">
            <v>DIAMETRO 400-350 MM</v>
          </cell>
          <cell r="D2166" t="str">
            <v>UN</v>
          </cell>
          <cell r="E2166">
            <v>47.74</v>
          </cell>
        </row>
        <row r="2167">
          <cell r="B2167" t="str">
            <v>164208</v>
          </cell>
          <cell r="C2167" t="str">
            <v>DIAMETRO 500-400 MM</v>
          </cell>
          <cell r="D2167" t="str">
            <v>UN</v>
          </cell>
          <cell r="E2167">
            <v>59.15</v>
          </cell>
        </row>
        <row r="2168">
          <cell r="B2168" t="str">
            <v>164209</v>
          </cell>
          <cell r="C2168" t="str">
            <v>DIAMETRO 600-500 MM</v>
          </cell>
          <cell r="D2168" t="str">
            <v>UN</v>
          </cell>
          <cell r="E2168">
            <v>77.55</v>
          </cell>
        </row>
        <row r="2169">
          <cell r="B2169" t="str">
            <v>164210</v>
          </cell>
          <cell r="C2169" t="str">
            <v>DIAMETRO 700-600 MM</v>
          </cell>
          <cell r="D2169" t="str">
            <v>UN</v>
          </cell>
          <cell r="E2169">
            <v>101.33</v>
          </cell>
        </row>
        <row r="2170">
          <cell r="B2170" t="str">
            <v>164211</v>
          </cell>
          <cell r="C2170" t="str">
            <v>DIAMETRO 800-700 MM</v>
          </cell>
          <cell r="D2170" t="str">
            <v>UN</v>
          </cell>
          <cell r="E2170">
            <v>138.12</v>
          </cell>
        </row>
        <row r="2171">
          <cell r="B2171" t="str">
            <v>164212</v>
          </cell>
          <cell r="C2171" t="str">
            <v>DIAMETRO 900-800 MM</v>
          </cell>
          <cell r="D2171" t="str">
            <v>UN</v>
          </cell>
          <cell r="E2171">
            <v>178</v>
          </cell>
        </row>
        <row r="2172">
          <cell r="B2172" t="str">
            <v>164213</v>
          </cell>
          <cell r="C2172" t="str">
            <v>DIAMETRO 1000-900 MM</v>
          </cell>
          <cell r="D2172" t="str">
            <v>UN</v>
          </cell>
          <cell r="E2172">
            <v>214.67</v>
          </cell>
        </row>
        <row r="2173">
          <cell r="B2173" t="str">
            <v>164214</v>
          </cell>
          <cell r="C2173" t="str">
            <v>DIAMETRO 1200 - 1000 MM</v>
          </cell>
          <cell r="D2173" t="str">
            <v>UN</v>
          </cell>
          <cell r="E2173">
            <v>271.41000000000003</v>
          </cell>
        </row>
        <row r="2175">
          <cell r="B2175" t="str">
            <v>164300</v>
          </cell>
          <cell r="C2175" t="str">
            <v>MONTAGEM DE REDUCOES EXCENTRICAS DE FERRO FUNDIDO  TIPO FF</v>
          </cell>
        </row>
        <row r="2176">
          <cell r="B2176" t="str">
            <v>164301</v>
          </cell>
          <cell r="C2176" t="str">
            <v>DIAMETRO 100-50 MM</v>
          </cell>
          <cell r="D2176" t="str">
            <v>UN</v>
          </cell>
          <cell r="E2176">
            <v>9.31</v>
          </cell>
        </row>
        <row r="2177">
          <cell r="B2177" t="str">
            <v>164302</v>
          </cell>
          <cell r="C2177" t="str">
            <v>DIAMETRO 100-75 MM</v>
          </cell>
          <cell r="D2177" t="str">
            <v>UN</v>
          </cell>
          <cell r="E2177">
            <v>10.38</v>
          </cell>
        </row>
        <row r="2178">
          <cell r="B2178" t="str">
            <v>164303</v>
          </cell>
          <cell r="C2178" t="str">
            <v>DIAMETRO 150-75 MM</v>
          </cell>
          <cell r="D2178" t="str">
            <v>UN</v>
          </cell>
          <cell r="E2178">
            <v>12.18</v>
          </cell>
        </row>
        <row r="2179">
          <cell r="B2179" t="str">
            <v>164304</v>
          </cell>
          <cell r="C2179" t="str">
            <v>DIAMETRO 150-100 MM</v>
          </cell>
          <cell r="D2179" t="str">
            <v>UN</v>
          </cell>
          <cell r="E2179">
            <v>15.32</v>
          </cell>
        </row>
        <row r="2180">
          <cell r="B2180" t="str">
            <v>164305</v>
          </cell>
          <cell r="C2180" t="str">
            <v>DIAMETRO 200-100 MM</v>
          </cell>
          <cell r="D2180" t="str">
            <v>UN</v>
          </cell>
          <cell r="E2180">
            <v>17.34</v>
          </cell>
        </row>
        <row r="2181">
          <cell r="B2181" t="str">
            <v>164306</v>
          </cell>
          <cell r="C2181" t="str">
            <v>DIAMETRO 200-150 MM</v>
          </cell>
          <cell r="D2181" t="str">
            <v>UN</v>
          </cell>
          <cell r="E2181">
            <v>20.059999999999999</v>
          </cell>
        </row>
        <row r="2182">
          <cell r="B2182" t="str">
            <v>164307</v>
          </cell>
          <cell r="C2182" t="str">
            <v>DIAMETRO 250-150 MM</v>
          </cell>
          <cell r="D2182" t="str">
            <v>UN</v>
          </cell>
          <cell r="E2182">
            <v>23.43</v>
          </cell>
        </row>
        <row r="2183">
          <cell r="B2183" t="str">
            <v>164308</v>
          </cell>
          <cell r="C2183" t="str">
            <v>DIAMETRO 250-200 MM</v>
          </cell>
          <cell r="D2183" t="str">
            <v>UN</v>
          </cell>
          <cell r="E2183">
            <v>25.11</v>
          </cell>
        </row>
        <row r="2184">
          <cell r="B2184" t="str">
            <v>164309</v>
          </cell>
          <cell r="C2184" t="str">
            <v>DIAMETRO 300-150 MM</v>
          </cell>
          <cell r="D2184" t="str">
            <v>UN</v>
          </cell>
          <cell r="E2184">
            <v>23.08</v>
          </cell>
        </row>
        <row r="2185">
          <cell r="B2185" t="str">
            <v>164310</v>
          </cell>
          <cell r="C2185" t="str">
            <v>DIAMETRO 300-200 MM</v>
          </cell>
          <cell r="D2185" t="str">
            <v>UN</v>
          </cell>
          <cell r="E2185">
            <v>29.65</v>
          </cell>
        </row>
        <row r="2186">
          <cell r="B2186" t="str">
            <v>164311</v>
          </cell>
          <cell r="C2186" t="str">
            <v>DIAMETRO 300-250 MM</v>
          </cell>
          <cell r="D2186" t="str">
            <v>UN</v>
          </cell>
          <cell r="E2186">
            <v>32.979999999999997</v>
          </cell>
        </row>
        <row r="2187">
          <cell r="B2187" t="str">
            <v>164312</v>
          </cell>
          <cell r="C2187" t="str">
            <v>DIAMETRO 400-250 MM</v>
          </cell>
          <cell r="D2187" t="str">
            <v>UN</v>
          </cell>
          <cell r="E2187">
            <v>39.92</v>
          </cell>
        </row>
        <row r="2188">
          <cell r="B2188" t="str">
            <v>164313</v>
          </cell>
          <cell r="C2188" t="str">
            <v>DIAMETRO 400-300 MM</v>
          </cell>
          <cell r="D2188" t="str">
            <v>UN</v>
          </cell>
          <cell r="E2188">
            <v>44.32</v>
          </cell>
        </row>
        <row r="2190">
          <cell r="B2190" t="str">
            <v>164400</v>
          </cell>
          <cell r="C2190" t="str">
            <v>MONTAGEM DE PLACAS DE REDUCAO DE FERRO FUNDIDO TIPO F</v>
          </cell>
        </row>
        <row r="2191">
          <cell r="B2191" t="str">
            <v>164401</v>
          </cell>
          <cell r="C2191" t="str">
            <v>DIAMETRO 100-50 MM</v>
          </cell>
          <cell r="D2191" t="str">
            <v>UN</v>
          </cell>
          <cell r="E2191">
            <v>9.01</v>
          </cell>
        </row>
        <row r="2192">
          <cell r="B2192" t="str">
            <v>164402</v>
          </cell>
          <cell r="C2192" t="str">
            <v>DIAMETRO 200-75 MM</v>
          </cell>
          <cell r="D2192" t="str">
            <v>UN</v>
          </cell>
          <cell r="E2192">
            <v>13.47</v>
          </cell>
        </row>
        <row r="2193">
          <cell r="B2193" t="str">
            <v>164403</v>
          </cell>
          <cell r="C2193" t="str">
            <v>DIAMETRO 200-100 MM</v>
          </cell>
          <cell r="D2193" t="str">
            <v>UN</v>
          </cell>
          <cell r="E2193">
            <v>16.329999999999998</v>
          </cell>
        </row>
        <row r="2194">
          <cell r="B2194" t="str">
            <v>164404</v>
          </cell>
          <cell r="C2194" t="str">
            <v>DIAMETRO 250-200 MM</v>
          </cell>
          <cell r="D2194" t="str">
            <v>UN</v>
          </cell>
          <cell r="E2194">
            <v>24.43</v>
          </cell>
        </row>
        <row r="2195">
          <cell r="B2195" t="str">
            <v>164405</v>
          </cell>
          <cell r="C2195" t="str">
            <v>DIAMETRO 350-150 MM</v>
          </cell>
          <cell r="D2195" t="str">
            <v>UN</v>
          </cell>
          <cell r="E2195">
            <v>30.23</v>
          </cell>
        </row>
        <row r="2196">
          <cell r="B2196" t="str">
            <v>164406</v>
          </cell>
          <cell r="C2196" t="str">
            <v>DIAMETRO 350-250 MM</v>
          </cell>
          <cell r="D2196" t="str">
            <v>UN</v>
          </cell>
          <cell r="E2196">
            <v>34.15</v>
          </cell>
        </row>
        <row r="2197">
          <cell r="B2197" t="str">
            <v>164407</v>
          </cell>
          <cell r="C2197" t="str">
            <v>DIAMETRO 400-150 MM</v>
          </cell>
          <cell r="D2197" t="str">
            <v>UN</v>
          </cell>
          <cell r="E2197">
            <v>33.090000000000003</v>
          </cell>
        </row>
        <row r="2198">
          <cell r="B2198" t="str">
            <v>164408</v>
          </cell>
          <cell r="C2198" t="str">
            <v>DIAMETRO 400-200 MM</v>
          </cell>
          <cell r="D2198" t="str">
            <v>UN</v>
          </cell>
          <cell r="E2198">
            <v>34.64</v>
          </cell>
        </row>
        <row r="2199">
          <cell r="B2199" t="str">
            <v>164409</v>
          </cell>
          <cell r="C2199" t="str">
            <v>DIAMETRO 400-250 MM</v>
          </cell>
          <cell r="D2199" t="str">
            <v>UN</v>
          </cell>
          <cell r="E2199">
            <v>37.53</v>
          </cell>
        </row>
        <row r="2200">
          <cell r="B2200" t="str">
            <v>164410</v>
          </cell>
          <cell r="C2200" t="str">
            <v>DIAMETRO 400-300 MM</v>
          </cell>
          <cell r="D2200" t="str">
            <v>UN</v>
          </cell>
          <cell r="E2200">
            <v>41.34</v>
          </cell>
        </row>
        <row r="2201">
          <cell r="B2201" t="str">
            <v>164411</v>
          </cell>
          <cell r="C2201" t="str">
            <v>DIAMETRO 500-350 MM</v>
          </cell>
          <cell r="D2201" t="str">
            <v>UN</v>
          </cell>
          <cell r="E2201">
            <v>52.34</v>
          </cell>
        </row>
        <row r="2202">
          <cell r="B2202" t="str">
            <v>164412</v>
          </cell>
          <cell r="C2202" t="str">
            <v>DIAMETRO 500-400 MM</v>
          </cell>
          <cell r="D2202" t="str">
            <v>UN</v>
          </cell>
          <cell r="E2202">
            <v>54.98</v>
          </cell>
        </row>
        <row r="2203">
          <cell r="B2203" t="str">
            <v>164413</v>
          </cell>
          <cell r="C2203" t="str">
            <v>DIAMETRO 600-150 MM</v>
          </cell>
          <cell r="D2203" t="str">
            <v>UN</v>
          </cell>
          <cell r="E2203">
            <v>55.96</v>
          </cell>
        </row>
        <row r="2204">
          <cell r="B2204" t="str">
            <v>164414</v>
          </cell>
          <cell r="C2204" t="str">
            <v>DIAMETRO 700-500 MM</v>
          </cell>
          <cell r="D2204" t="str">
            <v>UN</v>
          </cell>
          <cell r="E2204">
            <v>91.27</v>
          </cell>
        </row>
        <row r="2205">
          <cell r="B2205" t="str">
            <v>164415</v>
          </cell>
          <cell r="C2205" t="str">
            <v>DIAMETRO 900-700 MM</v>
          </cell>
          <cell r="D2205" t="str">
            <v>UN</v>
          </cell>
          <cell r="E2205">
            <v>146.22999999999999</v>
          </cell>
        </row>
        <row r="2206">
          <cell r="B2206" t="str">
            <v>164416</v>
          </cell>
          <cell r="C2206" t="str">
            <v>DIAMETRO 1000-700 MM</v>
          </cell>
          <cell r="D2206" t="str">
            <v>UN</v>
          </cell>
          <cell r="E2206">
            <v>168.21</v>
          </cell>
        </row>
        <row r="2207">
          <cell r="B2207" t="str">
            <v>164417</v>
          </cell>
          <cell r="C2207" t="str">
            <v>DIAMETRO 1000-800 MM</v>
          </cell>
          <cell r="D2207" t="str">
            <v>UN</v>
          </cell>
          <cell r="E2207">
            <v>188</v>
          </cell>
        </row>
        <row r="2209">
          <cell r="B2209" t="str">
            <v>164500</v>
          </cell>
          <cell r="C2209" t="str">
            <v>MONTAGEM DE TOCOS DE DE FERRO FUNDIDO L=0,25 M TIPO FF</v>
          </cell>
        </row>
        <row r="2210">
          <cell r="B2210" t="str">
            <v>164501</v>
          </cell>
          <cell r="C2210" t="str">
            <v>DIAMETRO 100 MM</v>
          </cell>
          <cell r="D2210" t="str">
            <v>UN</v>
          </cell>
          <cell r="E2210">
            <v>12.48</v>
          </cell>
        </row>
        <row r="2211">
          <cell r="B2211" t="str">
            <v>164502</v>
          </cell>
          <cell r="C2211" t="str">
            <v>DIAMETRO 150 MM</v>
          </cell>
          <cell r="D2211" t="str">
            <v>UN</v>
          </cell>
          <cell r="E2211">
            <v>18.02</v>
          </cell>
        </row>
        <row r="2212">
          <cell r="B2212" t="str">
            <v>164503</v>
          </cell>
          <cell r="C2212" t="str">
            <v>DIAMETRO 200 MM</v>
          </cell>
          <cell r="D2212" t="str">
            <v>UN</v>
          </cell>
          <cell r="E2212">
            <v>21.53</v>
          </cell>
        </row>
        <row r="2213">
          <cell r="B2213" t="str">
            <v>164504</v>
          </cell>
          <cell r="C2213" t="str">
            <v>DIAMETRO 250 MM</v>
          </cell>
          <cell r="D2213" t="str">
            <v>UN</v>
          </cell>
          <cell r="E2213">
            <v>28.16</v>
          </cell>
        </row>
        <row r="2214">
          <cell r="B2214" t="str">
            <v>164505</v>
          </cell>
          <cell r="C2214" t="str">
            <v>DIAMETRO 300 MM</v>
          </cell>
          <cell r="D2214" t="str">
            <v>UN</v>
          </cell>
          <cell r="E2214">
            <v>36.799999999999997</v>
          </cell>
        </row>
        <row r="2215">
          <cell r="B2215" t="str">
            <v>164506</v>
          </cell>
          <cell r="C2215" t="str">
            <v>DIAMETRO 400 MM</v>
          </cell>
          <cell r="D2215" t="str">
            <v>UN</v>
          </cell>
          <cell r="E2215">
            <v>50.48</v>
          </cell>
        </row>
        <row r="2216">
          <cell r="B2216" t="str">
            <v>164507</v>
          </cell>
          <cell r="C2216" t="str">
            <v>DIAMETRO 500 MM</v>
          </cell>
          <cell r="D2216" t="str">
            <v>UN</v>
          </cell>
          <cell r="E2216">
            <v>66.349999999999994</v>
          </cell>
        </row>
        <row r="2217">
          <cell r="B2217" t="str">
            <v>164508</v>
          </cell>
          <cell r="C2217" t="str">
            <v>DIAMETRO 600 MM</v>
          </cell>
          <cell r="D2217" t="str">
            <v>UN</v>
          </cell>
          <cell r="E2217">
            <v>87.38</v>
          </cell>
        </row>
        <row r="2218">
          <cell r="B2218" t="str">
            <v>164509</v>
          </cell>
          <cell r="C2218" t="str">
            <v>DIAMETRO 700 MM</v>
          </cell>
          <cell r="D2218" t="str">
            <v>UN</v>
          </cell>
          <cell r="E2218">
            <v>114.65</v>
          </cell>
        </row>
        <row r="2219">
          <cell r="B2219" t="str">
            <v>164510</v>
          </cell>
          <cell r="C2219" t="str">
            <v>DIAMETRO 800 MM</v>
          </cell>
          <cell r="D2219" t="str">
            <v>UN</v>
          </cell>
          <cell r="E2219">
            <v>161.32</v>
          </cell>
        </row>
        <row r="2220">
          <cell r="B2220" t="str">
            <v>164511</v>
          </cell>
          <cell r="C2220" t="str">
            <v>DIAMETRO 900 MM</v>
          </cell>
          <cell r="D2220" t="str">
            <v>UN</v>
          </cell>
          <cell r="E2220">
            <v>195.62</v>
          </cell>
        </row>
        <row r="2221">
          <cell r="B2221" t="str">
            <v>164512</v>
          </cell>
          <cell r="C2221" t="str">
            <v>DIAMETRO 1000 MM</v>
          </cell>
          <cell r="D2221" t="str">
            <v>UN</v>
          </cell>
          <cell r="E2221">
            <v>235.43</v>
          </cell>
        </row>
        <row r="2223">
          <cell r="B2223" t="str">
            <v>164600</v>
          </cell>
          <cell r="C2223" t="str">
            <v>MONTAGEM DE TOCOS DE FERRO FUNDIDO L=0,50 M TIPO FF</v>
          </cell>
        </row>
        <row r="2224">
          <cell r="B2224" t="str">
            <v>164601</v>
          </cell>
          <cell r="C2224" t="str">
            <v>DIAMETRO 100 MM</v>
          </cell>
          <cell r="D2224" t="str">
            <v>UN</v>
          </cell>
          <cell r="E2224">
            <v>12.83</v>
          </cell>
        </row>
        <row r="2225">
          <cell r="B2225" t="str">
            <v>164602</v>
          </cell>
          <cell r="C2225" t="str">
            <v>DIAMETRO 150 MM</v>
          </cell>
          <cell r="D2225" t="str">
            <v>UN</v>
          </cell>
          <cell r="E2225">
            <v>18.55</v>
          </cell>
        </row>
        <row r="2226">
          <cell r="B2226" t="str">
            <v>164603</v>
          </cell>
          <cell r="C2226" t="str">
            <v>DIAMETRO 200 MM</v>
          </cell>
          <cell r="D2226" t="str">
            <v>UN</v>
          </cell>
          <cell r="E2226">
            <v>22.31</v>
          </cell>
        </row>
        <row r="2227">
          <cell r="B2227" t="str">
            <v>164604</v>
          </cell>
          <cell r="C2227" t="str">
            <v>DIAMETRO 250 MM</v>
          </cell>
          <cell r="D2227" t="str">
            <v>UN</v>
          </cell>
          <cell r="E2227">
            <v>29.31</v>
          </cell>
        </row>
        <row r="2228">
          <cell r="B2228" t="str">
            <v>164605</v>
          </cell>
          <cell r="C2228" t="str">
            <v>DIAMETRO 300 MM</v>
          </cell>
          <cell r="D2228" t="str">
            <v>UN</v>
          </cell>
          <cell r="E2228">
            <v>38.22</v>
          </cell>
        </row>
        <row r="2229">
          <cell r="B2229" t="str">
            <v>164606</v>
          </cell>
          <cell r="C2229" t="str">
            <v>DIAMETRO 400 MM</v>
          </cell>
          <cell r="D2229" t="str">
            <v>UN</v>
          </cell>
          <cell r="E2229">
            <v>52.58</v>
          </cell>
        </row>
        <row r="2230">
          <cell r="B2230" t="str">
            <v>164607</v>
          </cell>
          <cell r="C2230" t="str">
            <v>DIAMETRO 500 MM</v>
          </cell>
          <cell r="D2230" t="str">
            <v>UN</v>
          </cell>
          <cell r="E2230">
            <v>69.290000000000006</v>
          </cell>
        </row>
        <row r="2231">
          <cell r="B2231" t="str">
            <v>164608</v>
          </cell>
          <cell r="C2231" t="str">
            <v>DIAMETRO 600 MM</v>
          </cell>
          <cell r="D2231" t="str">
            <v>UN</v>
          </cell>
          <cell r="E2231">
            <v>91.22</v>
          </cell>
        </row>
        <row r="2232">
          <cell r="B2232" t="str">
            <v>164609</v>
          </cell>
          <cell r="C2232" t="str">
            <v>DIAMETRO 700 MM</v>
          </cell>
          <cell r="D2232" t="str">
            <v>UN</v>
          </cell>
          <cell r="E2232">
            <v>119.68</v>
          </cell>
        </row>
        <row r="2233">
          <cell r="B2233" t="str">
            <v>164610</v>
          </cell>
          <cell r="C2233" t="str">
            <v>DIAMETRO 800 MM</v>
          </cell>
          <cell r="D2233" t="str">
            <v>UN</v>
          </cell>
          <cell r="E2233">
            <v>167.5</v>
          </cell>
        </row>
        <row r="2234">
          <cell r="B2234" t="str">
            <v>164611</v>
          </cell>
          <cell r="C2234" t="str">
            <v>DIAMETRO 900 MM</v>
          </cell>
          <cell r="D2234" t="str">
            <v>UN</v>
          </cell>
          <cell r="E2234">
            <v>203.13</v>
          </cell>
        </row>
        <row r="2235">
          <cell r="B2235" t="str">
            <v>164612</v>
          </cell>
          <cell r="C2235" t="str">
            <v>DIAMETRO 1000 MM</v>
          </cell>
          <cell r="D2235" t="str">
            <v>UN</v>
          </cell>
          <cell r="E2235">
            <v>244.33</v>
          </cell>
        </row>
        <row r="2237">
          <cell r="B2237" t="str">
            <v>164700</v>
          </cell>
          <cell r="C2237" t="str">
            <v>MONTAGEM DE JUNCOES 45 GR DE FERRO FUNDIDO TIPO FFF</v>
          </cell>
        </row>
        <row r="2238">
          <cell r="B2238" t="str">
            <v>164701</v>
          </cell>
          <cell r="C2238" t="str">
            <v>DIAMETRO 100-75 MM</v>
          </cell>
          <cell r="D2238" t="str">
            <v>UN</v>
          </cell>
          <cell r="E2238">
            <v>15.84</v>
          </cell>
        </row>
        <row r="2239">
          <cell r="B2239" t="str">
            <v>164702</v>
          </cell>
          <cell r="C2239" t="str">
            <v>DIAMETRO 100-100 MM</v>
          </cell>
          <cell r="D2239" t="str">
            <v>UN</v>
          </cell>
          <cell r="E2239">
            <v>18.77</v>
          </cell>
        </row>
        <row r="2240">
          <cell r="B2240" t="str">
            <v>164703</v>
          </cell>
          <cell r="C2240" t="str">
            <v>DIAMETRO 150-100 MM</v>
          </cell>
          <cell r="D2240" t="str">
            <v>UN</v>
          </cell>
          <cell r="E2240">
            <v>24.41</v>
          </cell>
        </row>
        <row r="2241">
          <cell r="B2241" t="str">
            <v>164704</v>
          </cell>
          <cell r="C2241" t="str">
            <v>DIAMETRO 150-150 MM</v>
          </cell>
          <cell r="D2241" t="str">
            <v>UN</v>
          </cell>
          <cell r="E2241">
            <v>27.03</v>
          </cell>
        </row>
        <row r="2242">
          <cell r="B2242" t="str">
            <v>164705</v>
          </cell>
          <cell r="C2242" t="str">
            <v>DIAMETRO 200-100 MM</v>
          </cell>
          <cell r="D2242" t="str">
            <v>UN</v>
          </cell>
          <cell r="E2242">
            <v>21</v>
          </cell>
        </row>
        <row r="2243">
          <cell r="B2243" t="str">
            <v>164706</v>
          </cell>
          <cell r="C2243" t="str">
            <v>DIAMETRO 200-150 MM</v>
          </cell>
          <cell r="D2243" t="str">
            <v>UN</v>
          </cell>
          <cell r="E2243">
            <v>31.04</v>
          </cell>
        </row>
        <row r="2244">
          <cell r="B2244" t="str">
            <v>164707</v>
          </cell>
          <cell r="C2244" t="str">
            <v>DIAMETRO 200-200 MM</v>
          </cell>
          <cell r="D2244" t="str">
            <v>UN</v>
          </cell>
          <cell r="E2244">
            <v>32.81</v>
          </cell>
        </row>
        <row r="2245">
          <cell r="B2245" t="str">
            <v>164708</v>
          </cell>
          <cell r="C2245" t="str">
            <v>DIAMETRO 250-150 MM</v>
          </cell>
          <cell r="D2245" t="str">
            <v>UN</v>
          </cell>
          <cell r="E2245">
            <v>38.39</v>
          </cell>
        </row>
        <row r="2246">
          <cell r="B2246" t="str">
            <v>164709</v>
          </cell>
          <cell r="C2246" t="str">
            <v>DIAMETRO 250-200 MM</v>
          </cell>
          <cell r="D2246" t="str">
            <v>UN</v>
          </cell>
          <cell r="E2246">
            <v>40.11</v>
          </cell>
        </row>
        <row r="2247">
          <cell r="B2247" t="str">
            <v>164710</v>
          </cell>
          <cell r="C2247" t="str">
            <v>DIAMETRO 250-250 MM</v>
          </cell>
          <cell r="D2247" t="str">
            <v>UN</v>
          </cell>
          <cell r="E2247">
            <v>43.3</v>
          </cell>
        </row>
        <row r="2248">
          <cell r="B2248" t="str">
            <v>164711</v>
          </cell>
          <cell r="C2248" t="str">
            <v>DIAMETRO 300-200 MM</v>
          </cell>
          <cell r="D2248" t="str">
            <v>UN</v>
          </cell>
          <cell r="E2248">
            <v>49.8</v>
          </cell>
        </row>
        <row r="2249">
          <cell r="B2249" t="str">
            <v>164712</v>
          </cell>
          <cell r="C2249" t="str">
            <v>DIAMETRO 300-300 MM</v>
          </cell>
          <cell r="D2249" t="str">
            <v>UN</v>
          </cell>
          <cell r="E2249">
            <v>57.15</v>
          </cell>
        </row>
        <row r="2250">
          <cell r="B2250" t="str">
            <v>164713</v>
          </cell>
          <cell r="C2250" t="str">
            <v>DIAMETRO 400-300 MM</v>
          </cell>
          <cell r="D2250" t="str">
            <v>UN</v>
          </cell>
          <cell r="E2250">
            <v>72.95</v>
          </cell>
        </row>
        <row r="2251">
          <cell r="B2251" t="str">
            <v>164714</v>
          </cell>
          <cell r="C2251" t="str">
            <v>DIAMETRO 400-400 MM</v>
          </cell>
          <cell r="D2251" t="str">
            <v>UN</v>
          </cell>
          <cell r="E2251">
            <v>79.08</v>
          </cell>
        </row>
        <row r="2253">
          <cell r="B2253" t="str">
            <v>164800</v>
          </cell>
          <cell r="C2253" t="str">
            <v>MONTAGEM DE FLANGES CEGOS DE FERRO FUNDIDO</v>
          </cell>
        </row>
        <row r="2254">
          <cell r="B2254" t="str">
            <v>164801</v>
          </cell>
          <cell r="C2254" t="str">
            <v>DIAMETRO 100 MM</v>
          </cell>
          <cell r="D2254" t="str">
            <v>UN</v>
          </cell>
          <cell r="E2254">
            <v>6.02</v>
          </cell>
        </row>
        <row r="2255">
          <cell r="B2255" t="str">
            <v>164802</v>
          </cell>
          <cell r="C2255" t="str">
            <v>DIAMETRO 150 MM</v>
          </cell>
          <cell r="D2255" t="str">
            <v>UN</v>
          </cell>
          <cell r="E2255">
            <v>8.64</v>
          </cell>
        </row>
        <row r="2256">
          <cell r="B2256" t="str">
            <v>164803</v>
          </cell>
          <cell r="C2256" t="str">
            <v>DIAMETRO 200 MM</v>
          </cell>
          <cell r="D2256" t="str">
            <v>UN</v>
          </cell>
          <cell r="E2256">
            <v>10.34</v>
          </cell>
        </row>
        <row r="2257">
          <cell r="B2257" t="str">
            <v>164804</v>
          </cell>
          <cell r="C2257" t="str">
            <v>DIAMETRO 250 MM</v>
          </cell>
          <cell r="D2257" t="str">
            <v>UN</v>
          </cell>
          <cell r="E2257">
            <v>13.69</v>
          </cell>
        </row>
        <row r="2258">
          <cell r="B2258" t="str">
            <v>164805</v>
          </cell>
          <cell r="C2258" t="str">
            <v>DIAMETRO 300 MM</v>
          </cell>
          <cell r="D2258" t="str">
            <v>UN</v>
          </cell>
          <cell r="E2258">
            <v>18.100000000000001</v>
          </cell>
        </row>
        <row r="2259">
          <cell r="B2259" t="str">
            <v>164806</v>
          </cell>
          <cell r="C2259" t="str">
            <v>DIAMETRO 400 MM</v>
          </cell>
          <cell r="D2259" t="str">
            <v>UN</v>
          </cell>
          <cell r="E2259">
            <v>24.76</v>
          </cell>
        </row>
        <row r="2260">
          <cell r="B2260" t="str">
            <v>164807</v>
          </cell>
          <cell r="C2260" t="str">
            <v>DIAMETRO 500 MM</v>
          </cell>
          <cell r="D2260" t="str">
            <v>UN</v>
          </cell>
          <cell r="E2260">
            <v>32.99</v>
          </cell>
        </row>
        <row r="2261">
          <cell r="B2261" t="str">
            <v>164808</v>
          </cell>
          <cell r="C2261" t="str">
            <v>DIAMETRO 600 MM</v>
          </cell>
          <cell r="D2261" t="str">
            <v>UN</v>
          </cell>
          <cell r="E2261">
            <v>43.85</v>
          </cell>
        </row>
        <row r="2262">
          <cell r="B2262" t="str">
            <v>164809</v>
          </cell>
          <cell r="C2262" t="str">
            <v>DIAMETRO 700 MM</v>
          </cell>
          <cell r="D2262" t="str">
            <v>UN</v>
          </cell>
          <cell r="E2262">
            <v>58.29</v>
          </cell>
        </row>
        <row r="2263">
          <cell r="B2263" t="str">
            <v>164810</v>
          </cell>
          <cell r="C2263" t="str">
            <v>DIAMETRO 800 MM</v>
          </cell>
          <cell r="D2263" t="str">
            <v>UN</v>
          </cell>
          <cell r="E2263">
            <v>83.15</v>
          </cell>
        </row>
        <row r="2264">
          <cell r="B2264" t="str">
            <v>164811</v>
          </cell>
          <cell r="C2264" t="str">
            <v>DIAMETRO 900 MM</v>
          </cell>
          <cell r="D2264" t="str">
            <v>UN</v>
          </cell>
          <cell r="E2264">
            <v>101.61</v>
          </cell>
        </row>
        <row r="2265">
          <cell r="B2265" t="str">
            <v>164812</v>
          </cell>
          <cell r="C2265" t="str">
            <v>DIAMETRO 1000 MM</v>
          </cell>
          <cell r="D2265" t="str">
            <v>UN</v>
          </cell>
          <cell r="E2265">
            <v>124.2</v>
          </cell>
        </row>
        <row r="2267">
          <cell r="B2267" t="str">
            <v>164900</v>
          </cell>
          <cell r="C2267" t="str">
            <v>MONTAGEM DE REGISTROS DE FERRO FUNDIDO FLANGEADOS</v>
          </cell>
        </row>
        <row r="2268">
          <cell r="B2268" t="str">
            <v>164901</v>
          </cell>
          <cell r="C2268" t="str">
            <v>DIAMETRO 100 MM</v>
          </cell>
          <cell r="D2268" t="str">
            <v>UN</v>
          </cell>
          <cell r="E2268">
            <v>14.8</v>
          </cell>
        </row>
        <row r="2269">
          <cell r="B2269" t="str">
            <v>164902</v>
          </cell>
          <cell r="C2269" t="str">
            <v>DIAMETRO 150 MM</v>
          </cell>
          <cell r="D2269" t="str">
            <v>UN</v>
          </cell>
          <cell r="E2269">
            <v>21.58</v>
          </cell>
        </row>
        <row r="2270">
          <cell r="B2270" t="str">
            <v>164903</v>
          </cell>
          <cell r="C2270" t="str">
            <v>DIAMETRO 200 MM</v>
          </cell>
          <cell r="D2270" t="str">
            <v>UN</v>
          </cell>
          <cell r="E2270">
            <v>28.12</v>
          </cell>
        </row>
        <row r="2271">
          <cell r="B2271" t="str">
            <v>164904</v>
          </cell>
          <cell r="C2271" t="str">
            <v>DIAMETRO 250 MM</v>
          </cell>
          <cell r="D2271" t="str">
            <v>UN</v>
          </cell>
          <cell r="E2271">
            <v>40.04</v>
          </cell>
        </row>
        <row r="2272">
          <cell r="B2272" t="str">
            <v>164905</v>
          </cell>
          <cell r="C2272" t="str">
            <v>DIAMETRO 300 MM</v>
          </cell>
          <cell r="D2272" t="str">
            <v>UN</v>
          </cell>
          <cell r="E2272">
            <v>53.47</v>
          </cell>
        </row>
        <row r="2273">
          <cell r="B2273" t="str">
            <v>164906</v>
          </cell>
          <cell r="C2273" t="str">
            <v>DIAMETRO 350 MM</v>
          </cell>
          <cell r="D2273" t="str">
            <v>UN</v>
          </cell>
          <cell r="E2273">
            <v>68.540000000000006</v>
          </cell>
        </row>
        <row r="2274">
          <cell r="B2274" t="str">
            <v>164907</v>
          </cell>
          <cell r="C2274" t="str">
            <v>DIAMETRO 400 MM</v>
          </cell>
          <cell r="D2274" t="str">
            <v>UN</v>
          </cell>
          <cell r="E2274">
            <v>84.68</v>
          </cell>
        </row>
        <row r="2275">
          <cell r="B2275" t="str">
            <v>164908</v>
          </cell>
          <cell r="C2275" t="str">
            <v>DIAMETRO 450 MM</v>
          </cell>
          <cell r="D2275" t="str">
            <v>UN</v>
          </cell>
          <cell r="E2275">
            <v>108.52</v>
          </cell>
        </row>
        <row r="2276">
          <cell r="B2276" t="str">
            <v>164909</v>
          </cell>
          <cell r="C2276" t="str">
            <v>DIAMETRO 500 MM</v>
          </cell>
          <cell r="D2276" t="str">
            <v>UN</v>
          </cell>
          <cell r="E2276">
            <v>120.24</v>
          </cell>
        </row>
        <row r="2277">
          <cell r="B2277" t="str">
            <v>164910</v>
          </cell>
          <cell r="C2277" t="str">
            <v>DIAMETRO 600 MM</v>
          </cell>
          <cell r="D2277" t="str">
            <v>UN</v>
          </cell>
          <cell r="E2277">
            <v>168.27</v>
          </cell>
        </row>
        <row r="2278">
          <cell r="B2278" t="str">
            <v>164911</v>
          </cell>
          <cell r="C2278" t="str">
            <v>DIAMETRO 700 MM</v>
          </cell>
          <cell r="D2278" t="str">
            <v>UN</v>
          </cell>
          <cell r="E2278">
            <v>241.75</v>
          </cell>
        </row>
        <row r="2279">
          <cell r="B2279" t="str">
            <v>164912</v>
          </cell>
          <cell r="C2279" t="str">
            <v>DIAMETRO 800 MM</v>
          </cell>
          <cell r="D2279" t="str">
            <v>UN</v>
          </cell>
          <cell r="E2279">
            <v>313.49</v>
          </cell>
        </row>
        <row r="2280">
          <cell r="B2280" t="str">
            <v>164913</v>
          </cell>
          <cell r="C2280" t="str">
            <v>DIAMETRO 900 MM</v>
          </cell>
          <cell r="D2280" t="str">
            <v>UN</v>
          </cell>
          <cell r="E2280">
            <v>408.24</v>
          </cell>
        </row>
        <row r="2281">
          <cell r="B2281" t="str">
            <v>164914</v>
          </cell>
          <cell r="C2281" t="str">
            <v>DIAMETRO 1000 MM</v>
          </cell>
          <cell r="D2281" t="str">
            <v>UN</v>
          </cell>
          <cell r="E2281">
            <v>508.57</v>
          </cell>
        </row>
        <row r="2282">
          <cell r="B2282" t="str">
            <v>164915</v>
          </cell>
          <cell r="C2282" t="str">
            <v>DIAMETRO 1200 MM</v>
          </cell>
          <cell r="D2282" t="str">
            <v>UN</v>
          </cell>
          <cell r="E2282">
            <v>912.63</v>
          </cell>
        </row>
        <row r="2284">
          <cell r="B2284" t="str">
            <v>165000</v>
          </cell>
          <cell r="C2284" t="str">
            <v>MONTAGEM DE VALVULAS BORBOLETA DE FERRO FUNDIDO FLANGEADOS COMANDO MANUAL</v>
          </cell>
        </row>
        <row r="2285">
          <cell r="B2285" t="str">
            <v>165001</v>
          </cell>
          <cell r="C2285" t="str">
            <v>DIAMETRO 400 MM</v>
          </cell>
          <cell r="D2285" t="str">
            <v>UN</v>
          </cell>
          <cell r="E2285">
            <v>57.64</v>
          </cell>
        </row>
        <row r="2286">
          <cell r="B2286" t="str">
            <v>165002</v>
          </cell>
          <cell r="C2286" t="str">
            <v>DIAMETRO 500 MM</v>
          </cell>
          <cell r="D2286" t="str">
            <v>UN</v>
          </cell>
          <cell r="E2286">
            <v>50.43</v>
          </cell>
        </row>
        <row r="2287">
          <cell r="B2287" t="str">
            <v>165003</v>
          </cell>
          <cell r="C2287" t="str">
            <v>DIAMETRO 600 MM</v>
          </cell>
          <cell r="D2287" t="str">
            <v>UN</v>
          </cell>
          <cell r="E2287">
            <v>106.14</v>
          </cell>
        </row>
        <row r="2288">
          <cell r="B2288" t="str">
            <v>165004</v>
          </cell>
          <cell r="C2288" t="str">
            <v>DIAMETRO 700 MM</v>
          </cell>
          <cell r="D2288" t="str">
            <v>UN</v>
          </cell>
          <cell r="E2288">
            <v>136.52000000000001</v>
          </cell>
        </row>
        <row r="2289">
          <cell r="B2289" t="str">
            <v>165005</v>
          </cell>
          <cell r="C2289" t="str">
            <v>DIAMETRO 800 MM</v>
          </cell>
          <cell r="D2289" t="str">
            <v>UN</v>
          </cell>
          <cell r="E2289">
            <v>209.74</v>
          </cell>
        </row>
        <row r="2290">
          <cell r="B2290" t="str">
            <v>165006</v>
          </cell>
          <cell r="C2290" t="str">
            <v>DIAMETRO 900 MM</v>
          </cell>
          <cell r="D2290" t="str">
            <v>UN</v>
          </cell>
          <cell r="E2290">
            <v>250.57</v>
          </cell>
        </row>
        <row r="2291">
          <cell r="B2291" t="str">
            <v>165007</v>
          </cell>
          <cell r="C2291" t="str">
            <v>DIAMETRO 1000 MM</v>
          </cell>
          <cell r="D2291" t="str">
            <v>UN</v>
          </cell>
          <cell r="E2291">
            <v>296.57</v>
          </cell>
        </row>
        <row r="2292">
          <cell r="B2292" t="str">
            <v>165008</v>
          </cell>
          <cell r="C2292" t="str">
            <v>DIAMETRO 1200 MM</v>
          </cell>
          <cell r="D2292" t="str">
            <v>UN</v>
          </cell>
          <cell r="E2292">
            <v>398.88</v>
          </cell>
        </row>
        <row r="2294">
          <cell r="B2294" t="str">
            <v>165100</v>
          </cell>
          <cell r="C2294" t="str">
            <v>MONTAGEM DE REGISTROS DE FERRO FUNDIDO FLANGEADOS COMANDO ELETRICO/PNEUMATICO</v>
          </cell>
        </row>
        <row r="2295">
          <cell r="B2295" t="str">
            <v>165101</v>
          </cell>
          <cell r="C2295" t="str">
            <v>DIAMETRO 100 MM</v>
          </cell>
          <cell r="D2295" t="str">
            <v>UN</v>
          </cell>
          <cell r="E2295">
            <v>15.17</v>
          </cell>
        </row>
        <row r="2296">
          <cell r="B2296" t="str">
            <v>165102</v>
          </cell>
          <cell r="C2296" t="str">
            <v>DIAMETRO 150 MM</v>
          </cell>
          <cell r="D2296" t="str">
            <v>UN</v>
          </cell>
          <cell r="E2296">
            <v>21.7</v>
          </cell>
        </row>
        <row r="2297">
          <cell r="B2297" t="str">
            <v>165103</v>
          </cell>
          <cell r="C2297" t="str">
            <v>DIAMETRO 200 MM</v>
          </cell>
          <cell r="D2297" t="str">
            <v>UN</v>
          </cell>
          <cell r="E2297">
            <v>29.15</v>
          </cell>
        </row>
        <row r="2298">
          <cell r="B2298" t="str">
            <v>165104</v>
          </cell>
          <cell r="C2298" t="str">
            <v>DIAMETRO 250 MM</v>
          </cell>
          <cell r="D2298" t="str">
            <v>UN</v>
          </cell>
          <cell r="E2298">
            <v>40.83</v>
          </cell>
        </row>
        <row r="2299">
          <cell r="B2299" t="str">
            <v>165105</v>
          </cell>
          <cell r="C2299" t="str">
            <v>DIAMETRO 300 MM</v>
          </cell>
          <cell r="D2299" t="str">
            <v>UN</v>
          </cell>
          <cell r="E2299">
            <v>54.58</v>
          </cell>
        </row>
        <row r="2300">
          <cell r="B2300" t="str">
            <v>165106</v>
          </cell>
          <cell r="C2300" t="str">
            <v>DIAMETRO 350 MM</v>
          </cell>
          <cell r="D2300" t="str">
            <v>UN</v>
          </cell>
          <cell r="E2300">
            <v>69.58</v>
          </cell>
        </row>
        <row r="2301">
          <cell r="B2301" t="str">
            <v>165107</v>
          </cell>
          <cell r="C2301" t="str">
            <v>DIAMETRO 400 MM</v>
          </cell>
          <cell r="D2301" t="str">
            <v>UN</v>
          </cell>
          <cell r="E2301">
            <v>86.09</v>
          </cell>
        </row>
        <row r="2302">
          <cell r="B2302" t="str">
            <v>165108</v>
          </cell>
          <cell r="C2302" t="str">
            <v>DIAMETRO 450 MM</v>
          </cell>
          <cell r="D2302" t="str">
            <v>UN</v>
          </cell>
          <cell r="E2302">
            <v>111.66</v>
          </cell>
        </row>
        <row r="2303">
          <cell r="B2303" t="str">
            <v>165109</v>
          </cell>
          <cell r="C2303" t="str">
            <v>DIAMETRO 500 MM</v>
          </cell>
          <cell r="D2303" t="str">
            <v>UN</v>
          </cell>
          <cell r="E2303">
            <v>122.74</v>
          </cell>
        </row>
        <row r="2304">
          <cell r="B2304" t="str">
            <v>165110</v>
          </cell>
          <cell r="C2304" t="str">
            <v>DIAMETRO 600 MM</v>
          </cell>
          <cell r="D2304" t="str">
            <v>UN</v>
          </cell>
          <cell r="E2304">
            <v>170.66</v>
          </cell>
        </row>
        <row r="2305">
          <cell r="B2305" t="str">
            <v>165111</v>
          </cell>
          <cell r="C2305" t="str">
            <v>DIAMETRO 700 MM</v>
          </cell>
          <cell r="D2305" t="str">
            <v>UN</v>
          </cell>
          <cell r="E2305">
            <v>243.57</v>
          </cell>
        </row>
        <row r="2306">
          <cell r="B2306" t="str">
            <v>165112</v>
          </cell>
          <cell r="C2306" t="str">
            <v>DIAMETRO 800 MM</v>
          </cell>
          <cell r="D2306" t="str">
            <v>UN</v>
          </cell>
          <cell r="E2306">
            <v>315.63</v>
          </cell>
        </row>
        <row r="2307">
          <cell r="B2307" t="str">
            <v>165113</v>
          </cell>
          <cell r="C2307" t="str">
            <v>DIAMETRO 900 MM</v>
          </cell>
          <cell r="D2307" t="str">
            <v>UN</v>
          </cell>
          <cell r="E2307">
            <v>409.77</v>
          </cell>
        </row>
        <row r="2308">
          <cell r="B2308" t="str">
            <v>165114</v>
          </cell>
          <cell r="C2308" t="str">
            <v>DIAMETRO 1000 MM</v>
          </cell>
          <cell r="D2308" t="str">
            <v>UN</v>
          </cell>
          <cell r="E2308">
            <v>509.82</v>
          </cell>
        </row>
        <row r="2309">
          <cell r="B2309" t="str">
            <v>165115</v>
          </cell>
          <cell r="C2309" t="str">
            <v>DIAMETRO 1200 MM</v>
          </cell>
          <cell r="D2309" t="str">
            <v>UN</v>
          </cell>
          <cell r="E2309">
            <v>755.33</v>
          </cell>
        </row>
        <row r="2311">
          <cell r="B2311" t="str">
            <v>165200</v>
          </cell>
          <cell r="C2311" t="str">
            <v>MONTAGEM DE VALVULAS BORBOLETA DE FERRO FUNDIDO FLANGEADOS COMANDO ELETRICO/PNEUMATICO</v>
          </cell>
        </row>
        <row r="2312">
          <cell r="B2312" t="str">
            <v>165201</v>
          </cell>
          <cell r="C2312" t="str">
            <v>DIAMETRO 400 MM</v>
          </cell>
          <cell r="D2312" t="str">
            <v>UN</v>
          </cell>
          <cell r="E2312">
            <v>59.05</v>
          </cell>
        </row>
        <row r="2313">
          <cell r="B2313" t="str">
            <v>165202</v>
          </cell>
          <cell r="C2313" t="str">
            <v>DIAMETRO 500 MM</v>
          </cell>
          <cell r="D2313" t="str">
            <v>UN</v>
          </cell>
          <cell r="E2313">
            <v>81.48</v>
          </cell>
        </row>
        <row r="2314">
          <cell r="B2314" t="str">
            <v>165203</v>
          </cell>
          <cell r="C2314" t="str">
            <v>DIAMETRO 600 MM</v>
          </cell>
          <cell r="D2314" t="str">
            <v>UN</v>
          </cell>
          <cell r="E2314">
            <v>109.13</v>
          </cell>
        </row>
        <row r="2315">
          <cell r="B2315" t="str">
            <v>165204</v>
          </cell>
          <cell r="C2315" t="str">
            <v>DIAMETRO 700 MM</v>
          </cell>
          <cell r="D2315" t="str">
            <v>UN</v>
          </cell>
          <cell r="E2315">
            <v>140.12</v>
          </cell>
        </row>
        <row r="2316">
          <cell r="B2316" t="str">
            <v>165205</v>
          </cell>
          <cell r="C2316" t="str">
            <v>DIAMETRO 800 MM</v>
          </cell>
          <cell r="D2316" t="str">
            <v>UN</v>
          </cell>
          <cell r="E2316">
            <v>214.05</v>
          </cell>
        </row>
        <row r="2317">
          <cell r="B2317" t="str">
            <v>165206</v>
          </cell>
          <cell r="C2317" t="str">
            <v>DIAMETRO 900 MM</v>
          </cell>
          <cell r="D2317" t="str">
            <v>UN</v>
          </cell>
          <cell r="E2317">
            <v>351.86</v>
          </cell>
        </row>
        <row r="2318">
          <cell r="B2318" t="str">
            <v>165207</v>
          </cell>
          <cell r="C2318" t="str">
            <v>DIAMETRO 1000 MM</v>
          </cell>
          <cell r="D2318" t="str">
            <v>UN</v>
          </cell>
          <cell r="E2318">
            <v>428.63</v>
          </cell>
        </row>
        <row r="2319">
          <cell r="B2319" t="str">
            <v>165208</v>
          </cell>
          <cell r="C2319" t="str">
            <v>DIAMETRO 1200 MM</v>
          </cell>
          <cell r="D2319" t="str">
            <v>UN</v>
          </cell>
          <cell r="E2319">
            <v>677.71</v>
          </cell>
        </row>
        <row r="2321">
          <cell r="B2321" t="str">
            <v>165300</v>
          </cell>
          <cell r="C2321" t="str">
            <v>MONTAGEM DE VENTOSAS SIMPLES FLANGEADAS</v>
          </cell>
        </row>
        <row r="2322">
          <cell r="B2322" t="str">
            <v>165301</v>
          </cell>
          <cell r="C2322" t="str">
            <v>DIAMETRO 50 MM</v>
          </cell>
          <cell r="D2322" t="str">
            <v>UN</v>
          </cell>
          <cell r="E2322">
            <v>3.61</v>
          </cell>
        </row>
        <row r="2324">
          <cell r="B2324" t="str">
            <v>165400</v>
          </cell>
          <cell r="C2324" t="str">
            <v>MONTAGEM DE VENTOSAS TRIPLICES DE FERRO FUNDIDO TIPO F</v>
          </cell>
        </row>
        <row r="2325">
          <cell r="B2325" t="str">
            <v>165401</v>
          </cell>
          <cell r="C2325" t="str">
            <v>DIAMETRO 100 MM</v>
          </cell>
          <cell r="D2325" t="str">
            <v>UN</v>
          </cell>
          <cell r="E2325">
            <v>9.01</v>
          </cell>
        </row>
        <row r="2326">
          <cell r="B2326" t="str">
            <v>165402</v>
          </cell>
          <cell r="C2326" t="str">
            <v>DIAMETRO 150 MM</v>
          </cell>
          <cell r="D2326" t="str">
            <v>UN</v>
          </cell>
          <cell r="E2326">
            <v>14.31</v>
          </cell>
        </row>
        <row r="2327">
          <cell r="B2327" t="str">
            <v>165403</v>
          </cell>
          <cell r="C2327" t="str">
            <v>DIAMETRO 200 MM</v>
          </cell>
          <cell r="D2327" t="str">
            <v>UN</v>
          </cell>
          <cell r="E2327">
            <v>22.45</v>
          </cell>
        </row>
        <row r="2329">
          <cell r="B2329" t="str">
            <v>165500</v>
          </cell>
          <cell r="C2329" t="str">
            <v>MONTAGEM DE JUNTAS DE EXPANSAO DE FERRO FUNDIDO TIPO FF</v>
          </cell>
        </row>
        <row r="2330">
          <cell r="B2330" t="str">
            <v>165501</v>
          </cell>
          <cell r="C2330" t="str">
            <v>DIAMETRO 100 MM</v>
          </cell>
          <cell r="D2330" t="str">
            <v>UN</v>
          </cell>
          <cell r="E2330">
            <v>15.89</v>
          </cell>
        </row>
        <row r="2331">
          <cell r="B2331" t="str">
            <v>165502</v>
          </cell>
          <cell r="C2331" t="str">
            <v>DIAMETRO 150 MM</v>
          </cell>
          <cell r="D2331" t="str">
            <v>UN</v>
          </cell>
          <cell r="E2331">
            <v>23.56</v>
          </cell>
        </row>
        <row r="2332">
          <cell r="B2332" t="str">
            <v>165503</v>
          </cell>
          <cell r="C2332" t="str">
            <v>DIAMETRO 200 MM</v>
          </cell>
          <cell r="D2332" t="str">
            <v>UN</v>
          </cell>
          <cell r="E2332">
            <v>29.75</v>
          </cell>
        </row>
        <row r="2333">
          <cell r="B2333" t="str">
            <v>165504</v>
          </cell>
          <cell r="C2333" t="str">
            <v>DIAMETRO 250 MM</v>
          </cell>
          <cell r="D2333" t="str">
            <v>UN</v>
          </cell>
          <cell r="E2333">
            <v>38.090000000000003</v>
          </cell>
        </row>
        <row r="2334">
          <cell r="B2334" t="str">
            <v>165505</v>
          </cell>
          <cell r="C2334" t="str">
            <v>DIAMETRO 300 MM</v>
          </cell>
          <cell r="D2334" t="str">
            <v>UN</v>
          </cell>
          <cell r="E2334">
            <v>49.36</v>
          </cell>
        </row>
        <row r="2335">
          <cell r="B2335" t="str">
            <v>165506</v>
          </cell>
          <cell r="C2335" t="str">
            <v>DIAMETRO 400 MM</v>
          </cell>
          <cell r="D2335" t="str">
            <v>UN</v>
          </cell>
          <cell r="E2335">
            <v>73.28</v>
          </cell>
        </row>
        <row r="2336">
          <cell r="B2336" t="str">
            <v>165507</v>
          </cell>
          <cell r="C2336" t="str">
            <v>DIAMETRO 500 MM</v>
          </cell>
          <cell r="D2336" t="str">
            <v>UN</v>
          </cell>
          <cell r="E2336">
            <v>103.7</v>
          </cell>
        </row>
        <row r="2337">
          <cell r="B2337" t="str">
            <v>165508</v>
          </cell>
          <cell r="C2337" t="str">
            <v>DIAMETRO 600 MM</v>
          </cell>
          <cell r="D2337" t="str">
            <v>UN</v>
          </cell>
          <cell r="E2337">
            <v>131.94</v>
          </cell>
        </row>
        <row r="2339">
          <cell r="B2339" t="str">
            <v>165600</v>
          </cell>
          <cell r="C2339" t="str">
            <v>MONTAGEM DE VALVULAS DE ALIVIO DE FERRO FUNDIDO TIPO FF</v>
          </cell>
        </row>
        <row r="2340">
          <cell r="B2340" t="str">
            <v>165601</v>
          </cell>
          <cell r="C2340" t="str">
            <v>DIAMETRO 50-75 MM</v>
          </cell>
          <cell r="D2340" t="str">
            <v>UN</v>
          </cell>
          <cell r="E2340">
            <v>8.08</v>
          </cell>
        </row>
        <row r="2341">
          <cell r="B2341" t="str">
            <v>165602</v>
          </cell>
          <cell r="C2341" t="str">
            <v>DIAMETRO 60-100 MM</v>
          </cell>
          <cell r="D2341" t="str">
            <v>UN</v>
          </cell>
          <cell r="E2341">
            <v>14.56</v>
          </cell>
        </row>
        <row r="2342">
          <cell r="B2342" t="str">
            <v>165603</v>
          </cell>
          <cell r="C2342" t="str">
            <v>DIAMETRO 75-100 MM</v>
          </cell>
          <cell r="D2342" t="str">
            <v>UN</v>
          </cell>
          <cell r="E2342">
            <v>15.26</v>
          </cell>
        </row>
        <row r="2343">
          <cell r="B2343" t="str">
            <v>165604</v>
          </cell>
          <cell r="C2343" t="str">
            <v>DIAMETRO 100-150 MM</v>
          </cell>
          <cell r="D2343" t="str">
            <v>UN</v>
          </cell>
          <cell r="E2343">
            <v>22.15</v>
          </cell>
        </row>
        <row r="2344">
          <cell r="B2344" t="str">
            <v>165605</v>
          </cell>
          <cell r="C2344" t="str">
            <v>DIAMETRO 150-200 MM</v>
          </cell>
          <cell r="D2344" t="str">
            <v>UN</v>
          </cell>
          <cell r="E2344">
            <v>30.52</v>
          </cell>
        </row>
        <row r="2346">
          <cell r="B2346" t="str">
            <v>165700</v>
          </cell>
          <cell r="C2346" t="str">
            <v>MONTAGEM DE CRIVOS DE FERRO FUNDIDO TIPO F</v>
          </cell>
        </row>
        <row r="2347">
          <cell r="B2347" t="str">
            <v>165701</v>
          </cell>
          <cell r="C2347" t="str">
            <v>DIAMETRO 100 MM</v>
          </cell>
          <cell r="D2347" t="str">
            <v>UN</v>
          </cell>
          <cell r="E2347">
            <v>6.06</v>
          </cell>
        </row>
        <row r="2348">
          <cell r="B2348" t="str">
            <v>165702</v>
          </cell>
          <cell r="C2348" t="str">
            <v>DIAMETRO 150 MM</v>
          </cell>
          <cell r="D2348" t="str">
            <v>UN</v>
          </cell>
          <cell r="E2348">
            <v>8.76</v>
          </cell>
        </row>
        <row r="2349">
          <cell r="B2349" t="str">
            <v>165703</v>
          </cell>
          <cell r="C2349" t="str">
            <v>DIAMETRO 200 MM</v>
          </cell>
          <cell r="D2349" t="str">
            <v>UN</v>
          </cell>
          <cell r="E2349">
            <v>10.46</v>
          </cell>
        </row>
        <row r="2350">
          <cell r="B2350" t="str">
            <v>165704</v>
          </cell>
          <cell r="C2350" t="str">
            <v>DIAMETRO 250 MM</v>
          </cell>
          <cell r="D2350" t="str">
            <v>UN</v>
          </cell>
          <cell r="E2350">
            <v>13.79</v>
          </cell>
        </row>
        <row r="2351">
          <cell r="B2351" t="str">
            <v>165705</v>
          </cell>
          <cell r="C2351" t="str">
            <v>DIAMETRO 300 MM</v>
          </cell>
          <cell r="D2351" t="str">
            <v>UN</v>
          </cell>
          <cell r="E2351">
            <v>18.149999999999999</v>
          </cell>
        </row>
        <row r="2352">
          <cell r="B2352" t="str">
            <v>165706</v>
          </cell>
          <cell r="C2352" t="str">
            <v>DIAMETRO 400 MM</v>
          </cell>
          <cell r="D2352" t="str">
            <v>UN</v>
          </cell>
          <cell r="E2352">
            <v>24.83</v>
          </cell>
        </row>
        <row r="2353">
          <cell r="B2353" t="str">
            <v>165707</v>
          </cell>
          <cell r="C2353" t="str">
            <v>DIAMETRO 500 MM</v>
          </cell>
          <cell r="D2353" t="str">
            <v>UN</v>
          </cell>
          <cell r="E2353">
            <v>33.22</v>
          </cell>
        </row>
        <row r="2354">
          <cell r="B2354" t="str">
            <v>165708</v>
          </cell>
          <cell r="C2354" t="str">
            <v>DIAMETRO 600 MM</v>
          </cell>
          <cell r="D2354" t="str">
            <v>UN</v>
          </cell>
          <cell r="E2354">
            <v>43.27</v>
          </cell>
        </row>
        <row r="2356">
          <cell r="B2356" t="str">
            <v>165800</v>
          </cell>
          <cell r="C2356" t="str">
            <v>MONTAGEM DE VALVULAS DE PE C/CRIVO DE FERRO FUNDIDO TIPO F</v>
          </cell>
        </row>
        <row r="2357">
          <cell r="B2357" t="str">
            <v>165801</v>
          </cell>
          <cell r="C2357" t="str">
            <v>DIAMETRO 100 MM</v>
          </cell>
          <cell r="D2357" t="str">
            <v>UN</v>
          </cell>
          <cell r="E2357">
            <v>7.58</v>
          </cell>
        </row>
        <row r="2358">
          <cell r="B2358" t="str">
            <v>165802</v>
          </cell>
          <cell r="C2358" t="str">
            <v>DIAMETRO 150 MM</v>
          </cell>
          <cell r="D2358" t="str">
            <v>UN</v>
          </cell>
          <cell r="E2358">
            <v>11.67</v>
          </cell>
        </row>
        <row r="2359">
          <cell r="B2359" t="str">
            <v>165803</v>
          </cell>
          <cell r="C2359" t="str">
            <v>DIAMETRO 200 MM</v>
          </cell>
          <cell r="D2359" t="str">
            <v>UN</v>
          </cell>
          <cell r="E2359">
            <v>14.77</v>
          </cell>
        </row>
        <row r="2360">
          <cell r="B2360" t="str">
            <v>165804</v>
          </cell>
          <cell r="C2360" t="str">
            <v>DIAMETRO 250 MM</v>
          </cell>
          <cell r="D2360" t="str">
            <v>UN</v>
          </cell>
          <cell r="E2360">
            <v>19.97</v>
          </cell>
        </row>
        <row r="2361">
          <cell r="B2361" t="str">
            <v>165805</v>
          </cell>
          <cell r="C2361" t="str">
            <v>DIAMETRO 300 MM</v>
          </cell>
          <cell r="D2361" t="str">
            <v>UN</v>
          </cell>
          <cell r="E2361">
            <v>26.73</v>
          </cell>
        </row>
        <row r="2362">
          <cell r="B2362" t="str">
            <v>165806</v>
          </cell>
          <cell r="C2362" t="str">
            <v>DIAMETRO 400 MM</v>
          </cell>
          <cell r="D2362" t="str">
            <v>UN</v>
          </cell>
          <cell r="E2362">
            <v>50.88</v>
          </cell>
        </row>
        <row r="2363">
          <cell r="B2363" t="str">
            <v>165807</v>
          </cell>
          <cell r="C2363" t="str">
            <v>DIAMETRO 500 MM</v>
          </cell>
          <cell r="D2363" t="str">
            <v>UN</v>
          </cell>
          <cell r="E2363">
            <v>67.010000000000005</v>
          </cell>
        </row>
        <row r="2364">
          <cell r="B2364" t="str">
            <v>165808</v>
          </cell>
          <cell r="C2364" t="str">
            <v>DIAMETRO 600 MM</v>
          </cell>
          <cell r="D2364" t="str">
            <v>UN</v>
          </cell>
          <cell r="E2364">
            <v>91.75</v>
          </cell>
        </row>
        <row r="2366">
          <cell r="B2366" t="str">
            <v>165900</v>
          </cell>
          <cell r="C2366" t="str">
            <v>MONTAGEM DE VALVULAS DE RETENCAO DE FERRO FUNDIDO TIPO FF</v>
          </cell>
        </row>
        <row r="2367">
          <cell r="B2367" t="str">
            <v>165901</v>
          </cell>
          <cell r="C2367" t="str">
            <v>DIAMETRO 100 MM</v>
          </cell>
          <cell r="D2367" t="str">
            <v>UN</v>
          </cell>
          <cell r="E2367">
            <v>14.29</v>
          </cell>
        </row>
        <row r="2368">
          <cell r="B2368" t="str">
            <v>165902</v>
          </cell>
          <cell r="C2368" t="str">
            <v>DIAMETRO 150 MM</v>
          </cell>
          <cell r="D2368" t="str">
            <v>UN</v>
          </cell>
          <cell r="E2368">
            <v>21.51</v>
          </cell>
        </row>
        <row r="2369">
          <cell r="B2369" t="str">
            <v>165903</v>
          </cell>
          <cell r="C2369" t="str">
            <v>DIAMETRO 200 MM</v>
          </cell>
          <cell r="D2369" t="str">
            <v>UN</v>
          </cell>
          <cell r="E2369">
            <v>27.15</v>
          </cell>
        </row>
        <row r="2370">
          <cell r="B2370" t="str">
            <v>165904</v>
          </cell>
          <cell r="C2370" t="str">
            <v>DIAMETRO 250 MM</v>
          </cell>
          <cell r="D2370" t="str">
            <v>UN</v>
          </cell>
          <cell r="E2370">
            <v>37.090000000000003</v>
          </cell>
        </row>
        <row r="2371">
          <cell r="B2371" t="str">
            <v>165905</v>
          </cell>
          <cell r="C2371" t="str">
            <v>DIAMETRO 300 MM</v>
          </cell>
          <cell r="D2371" t="str">
            <v>UN</v>
          </cell>
          <cell r="E2371">
            <v>48.3</v>
          </cell>
        </row>
        <row r="2372">
          <cell r="B2372" t="str">
            <v>165906</v>
          </cell>
          <cell r="C2372" t="str">
            <v>DIAMETRO 400 MM</v>
          </cell>
          <cell r="D2372" t="str">
            <v>UN</v>
          </cell>
          <cell r="E2372">
            <v>72.83</v>
          </cell>
        </row>
        <row r="2373">
          <cell r="B2373" t="str">
            <v>165907</v>
          </cell>
          <cell r="C2373" t="str">
            <v>DIAMETRO 500 MM</v>
          </cell>
          <cell r="D2373" t="str">
            <v>UN</v>
          </cell>
          <cell r="E2373">
            <v>108.46</v>
          </cell>
        </row>
        <row r="2374">
          <cell r="B2374" t="str">
            <v>165908</v>
          </cell>
          <cell r="C2374" t="str">
            <v>DIAMETRO 600 MM</v>
          </cell>
          <cell r="D2374" t="str">
            <v>UN</v>
          </cell>
          <cell r="E2374">
            <v>149.43</v>
          </cell>
        </row>
        <row r="2376">
          <cell r="B2376" t="str">
            <v>166000</v>
          </cell>
          <cell r="C2376" t="str">
            <v>MONTAGEM DE JUNTAS GIBAULT DE FERRO FUNDIDO</v>
          </cell>
        </row>
        <row r="2377">
          <cell r="B2377" t="str">
            <v>166001</v>
          </cell>
          <cell r="C2377" t="str">
            <v>DIAMETRO 100 MM</v>
          </cell>
          <cell r="D2377" t="str">
            <v>UN</v>
          </cell>
          <cell r="E2377">
            <v>11.99</v>
          </cell>
        </row>
        <row r="2378">
          <cell r="B2378" t="str">
            <v>166002</v>
          </cell>
          <cell r="C2378" t="str">
            <v>DIAMETRO 150 MM</v>
          </cell>
          <cell r="D2378" t="str">
            <v>UN</v>
          </cell>
          <cell r="E2378">
            <v>17.059999999999999</v>
          </cell>
        </row>
        <row r="2379">
          <cell r="B2379" t="str">
            <v>166003</v>
          </cell>
          <cell r="C2379" t="str">
            <v>DIAMETRO 200 MM</v>
          </cell>
          <cell r="D2379" t="str">
            <v>UN</v>
          </cell>
          <cell r="E2379">
            <v>20.5</v>
          </cell>
        </row>
        <row r="2380">
          <cell r="B2380" t="str">
            <v>166004</v>
          </cell>
          <cell r="C2380" t="str">
            <v>DIAMETRO 250 MM</v>
          </cell>
          <cell r="D2380" t="str">
            <v>UN</v>
          </cell>
          <cell r="E2380">
            <v>27.15</v>
          </cell>
        </row>
        <row r="2381">
          <cell r="B2381" t="str">
            <v>166005</v>
          </cell>
          <cell r="C2381" t="str">
            <v>DIAMETRO 300 MM</v>
          </cell>
          <cell r="D2381" t="str">
            <v>UN</v>
          </cell>
          <cell r="E2381">
            <v>35.21</v>
          </cell>
        </row>
        <row r="2382">
          <cell r="B2382" t="str">
            <v>166006</v>
          </cell>
          <cell r="C2382" t="str">
            <v>DIAMETRO 400 MM</v>
          </cell>
          <cell r="D2382" t="str">
            <v>UN</v>
          </cell>
          <cell r="E2382">
            <v>48.09</v>
          </cell>
        </row>
        <row r="2383">
          <cell r="B2383" t="str">
            <v>166007</v>
          </cell>
          <cell r="C2383" t="str">
            <v>DIAMETRO 500 MM</v>
          </cell>
          <cell r="D2383" t="str">
            <v>UN</v>
          </cell>
          <cell r="E2383">
            <v>62.86</v>
          </cell>
        </row>
        <row r="2384">
          <cell r="B2384" t="str">
            <v>166008</v>
          </cell>
          <cell r="C2384" t="str">
            <v>DIAMETRO 600 MM</v>
          </cell>
          <cell r="D2384" t="str">
            <v>UN</v>
          </cell>
          <cell r="E2384">
            <v>82.52</v>
          </cell>
        </row>
        <row r="2386">
          <cell r="B2386" t="str">
            <v>166100</v>
          </cell>
          <cell r="C2386" t="str">
            <v>MONTAGEM DE LUVAS BIPARTIDAS P/BOLSAS</v>
          </cell>
        </row>
        <row r="2387">
          <cell r="B2387" t="str">
            <v>166101</v>
          </cell>
          <cell r="C2387" t="str">
            <v>DIAMETRO 200 MM</v>
          </cell>
          <cell r="D2387" t="str">
            <v>UN</v>
          </cell>
          <cell r="E2387">
            <v>101.54</v>
          </cell>
        </row>
        <row r="2388">
          <cell r="B2388" t="str">
            <v>166102</v>
          </cell>
          <cell r="C2388" t="str">
            <v>DIAMETRO 250 MM</v>
          </cell>
          <cell r="D2388" t="str">
            <v>UN</v>
          </cell>
          <cell r="E2388">
            <v>129.80000000000001</v>
          </cell>
        </row>
        <row r="2389">
          <cell r="B2389" t="str">
            <v>166103</v>
          </cell>
          <cell r="C2389" t="str">
            <v>DIAMETRO 300 MM</v>
          </cell>
          <cell r="D2389" t="str">
            <v>UN</v>
          </cell>
          <cell r="E2389">
            <v>162.11000000000001</v>
          </cell>
        </row>
        <row r="2390">
          <cell r="B2390" t="str">
            <v>166104</v>
          </cell>
          <cell r="C2390" t="str">
            <v>DIAMETRO 400 MM</v>
          </cell>
          <cell r="D2390" t="str">
            <v>UN</v>
          </cell>
          <cell r="E2390">
            <v>229.31</v>
          </cell>
        </row>
        <row r="2391">
          <cell r="B2391" t="str">
            <v>166105</v>
          </cell>
          <cell r="C2391" t="str">
            <v>DIAMETRO 500 MM</v>
          </cell>
          <cell r="D2391" t="str">
            <v>UN</v>
          </cell>
          <cell r="E2391">
            <v>312.69</v>
          </cell>
        </row>
        <row r="2392">
          <cell r="B2392" t="str">
            <v>166106</v>
          </cell>
          <cell r="C2392" t="str">
            <v>DIAMETRO 600 MM</v>
          </cell>
          <cell r="D2392" t="str">
            <v>UN</v>
          </cell>
          <cell r="E2392">
            <v>419.94</v>
          </cell>
        </row>
        <row r="2394">
          <cell r="B2394" t="str">
            <v>166200</v>
          </cell>
          <cell r="C2394" t="str">
            <v>MONTAGEM DE LUVAS BIPARTIDAS PARA CILINDROS</v>
          </cell>
        </row>
        <row r="2395">
          <cell r="B2395" t="str">
            <v>166201</v>
          </cell>
          <cell r="C2395" t="str">
            <v>DIAMETRO 100 MM</v>
          </cell>
          <cell r="D2395" t="str">
            <v>UN</v>
          </cell>
          <cell r="E2395">
            <v>37.46</v>
          </cell>
        </row>
        <row r="2396">
          <cell r="B2396" t="str">
            <v>166202</v>
          </cell>
          <cell r="C2396" t="str">
            <v>DIAMETRO 150 MM</v>
          </cell>
          <cell r="D2396" t="str">
            <v>UN</v>
          </cell>
          <cell r="E2396">
            <v>62.31</v>
          </cell>
        </row>
        <row r="2397">
          <cell r="B2397" t="str">
            <v>166203</v>
          </cell>
          <cell r="C2397" t="str">
            <v>DIAMETRO 200 MM</v>
          </cell>
          <cell r="D2397" t="str">
            <v>UN</v>
          </cell>
          <cell r="E2397">
            <v>87.59</v>
          </cell>
        </row>
        <row r="2398">
          <cell r="B2398" t="str">
            <v>166204</v>
          </cell>
          <cell r="C2398" t="str">
            <v>DIAMETRO 250 MM</v>
          </cell>
          <cell r="D2398" t="str">
            <v>UN</v>
          </cell>
          <cell r="E2398">
            <v>110.13</v>
          </cell>
        </row>
        <row r="2399">
          <cell r="B2399" t="str">
            <v>166205</v>
          </cell>
          <cell r="C2399" t="str">
            <v>DIAMETRO 300 MM</v>
          </cell>
          <cell r="D2399" t="str">
            <v>UN</v>
          </cell>
          <cell r="E2399">
            <v>139.94999999999999</v>
          </cell>
        </row>
        <row r="2400">
          <cell r="B2400" t="str">
            <v>166206</v>
          </cell>
          <cell r="C2400" t="str">
            <v>DIAMETRO 400 MM</v>
          </cell>
          <cell r="D2400" t="str">
            <v>UN</v>
          </cell>
          <cell r="E2400">
            <v>209.68</v>
          </cell>
        </row>
        <row r="2401">
          <cell r="B2401" t="str">
            <v>166207</v>
          </cell>
          <cell r="C2401" t="str">
            <v>DIAMETRO 500 MM</v>
          </cell>
          <cell r="D2401" t="str">
            <v>UN</v>
          </cell>
          <cell r="E2401">
            <v>299.54000000000002</v>
          </cell>
        </row>
        <row r="2402">
          <cell r="B2402" t="str">
            <v>166208</v>
          </cell>
          <cell r="C2402" t="str">
            <v>DIAMETRO 600 MM</v>
          </cell>
          <cell r="D2402" t="str">
            <v>UN</v>
          </cell>
          <cell r="E2402">
            <v>410.54</v>
          </cell>
        </row>
        <row r="2404">
          <cell r="B2404" t="str">
            <v>166300</v>
          </cell>
          <cell r="C2404" t="str">
            <v>MONTAGEM DE PEDESTAIS DE MANOBRA DE FERRO FUNDIDO</v>
          </cell>
        </row>
        <row r="2405">
          <cell r="B2405" t="str">
            <v>166301</v>
          </cell>
          <cell r="C2405" t="str">
            <v>MODELO 01</v>
          </cell>
          <cell r="D2405" t="str">
            <v>UN</v>
          </cell>
          <cell r="E2405">
            <v>388.24</v>
          </cell>
        </row>
        <row r="2406">
          <cell r="B2406" t="str">
            <v>166302</v>
          </cell>
          <cell r="C2406" t="str">
            <v>MODELO 02</v>
          </cell>
          <cell r="D2406" t="str">
            <v>UN</v>
          </cell>
          <cell r="E2406">
            <v>405.57</v>
          </cell>
        </row>
        <row r="2407">
          <cell r="B2407" t="str">
            <v>166303</v>
          </cell>
          <cell r="C2407" t="str">
            <v>MODELO 03</v>
          </cell>
          <cell r="D2407" t="str">
            <v>UN</v>
          </cell>
          <cell r="E2407">
            <v>427.12</v>
          </cell>
        </row>
        <row r="2408">
          <cell r="B2408" t="str">
            <v>166304</v>
          </cell>
          <cell r="C2408" t="str">
            <v>MODELO 04</v>
          </cell>
          <cell r="D2408" t="str">
            <v>UN</v>
          </cell>
          <cell r="E2408">
            <v>433.32</v>
          </cell>
        </row>
        <row r="2409">
          <cell r="B2409" t="str">
            <v>166305</v>
          </cell>
          <cell r="C2409" t="str">
            <v>MODELO 05</v>
          </cell>
          <cell r="D2409" t="str">
            <v>UN</v>
          </cell>
          <cell r="E2409">
            <v>457.2</v>
          </cell>
        </row>
        <row r="2410">
          <cell r="B2410" t="str">
            <v>166306</v>
          </cell>
          <cell r="C2410" t="str">
            <v>MODELO 06</v>
          </cell>
          <cell r="D2410" t="str">
            <v>UN</v>
          </cell>
          <cell r="E2410">
            <v>470.36</v>
          </cell>
        </row>
        <row r="2411">
          <cell r="B2411" t="str">
            <v>166307</v>
          </cell>
          <cell r="C2411" t="str">
            <v>MODELO 07</v>
          </cell>
          <cell r="D2411" t="str">
            <v>UN</v>
          </cell>
          <cell r="E2411">
            <v>488.76</v>
          </cell>
        </row>
        <row r="2412">
          <cell r="B2412" t="str">
            <v>166308</v>
          </cell>
          <cell r="C2412" t="str">
            <v>MODELO 21</v>
          </cell>
          <cell r="D2412" t="str">
            <v>UN</v>
          </cell>
          <cell r="E2412">
            <v>388.24</v>
          </cell>
        </row>
        <row r="2414">
          <cell r="B2414" t="str">
            <v>166400</v>
          </cell>
          <cell r="C2414" t="str">
            <v>MONTAGEM DE PEDESTAIS DE SUSPENSAO DE FERRO FUNDIDO</v>
          </cell>
        </row>
        <row r="2415">
          <cell r="B2415" t="str">
            <v>166401</v>
          </cell>
          <cell r="C2415" t="str">
            <v>MODELO 01</v>
          </cell>
          <cell r="D2415" t="str">
            <v>UN</v>
          </cell>
          <cell r="E2415">
            <v>391.17</v>
          </cell>
        </row>
        <row r="2416">
          <cell r="B2416" t="str">
            <v>166402</v>
          </cell>
          <cell r="C2416" t="str">
            <v>MODELO 02</v>
          </cell>
          <cell r="D2416" t="str">
            <v>UN</v>
          </cell>
          <cell r="E2416">
            <v>409.62</v>
          </cell>
        </row>
        <row r="2417">
          <cell r="B2417" t="str">
            <v>166403</v>
          </cell>
          <cell r="C2417" t="str">
            <v>MODELO 03</v>
          </cell>
          <cell r="D2417" t="str">
            <v>UN</v>
          </cell>
          <cell r="E2417">
            <v>410.41</v>
          </cell>
        </row>
        <row r="2418">
          <cell r="B2418" t="str">
            <v>166404</v>
          </cell>
          <cell r="C2418" t="str">
            <v>MODELO 04</v>
          </cell>
          <cell r="D2418" t="str">
            <v>UN</v>
          </cell>
          <cell r="E2418">
            <v>417.36</v>
          </cell>
        </row>
        <row r="2419">
          <cell r="B2419" t="str">
            <v>166405</v>
          </cell>
          <cell r="C2419" t="str">
            <v>MODELO 05</v>
          </cell>
          <cell r="D2419" t="str">
            <v>UN</v>
          </cell>
          <cell r="E2419">
            <v>418.28</v>
          </cell>
        </row>
        <row r="2420">
          <cell r="B2420" t="str">
            <v>166406</v>
          </cell>
          <cell r="C2420" t="str">
            <v>MODELO 06</v>
          </cell>
          <cell r="D2420" t="str">
            <v>UN</v>
          </cell>
          <cell r="E2420">
            <v>419.16</v>
          </cell>
        </row>
        <row r="2421">
          <cell r="B2421" t="str">
            <v>166407</v>
          </cell>
          <cell r="C2421" t="str">
            <v>MODELO 08</v>
          </cell>
          <cell r="D2421" t="str">
            <v>UN</v>
          </cell>
          <cell r="E2421">
            <v>420.93</v>
          </cell>
        </row>
        <row r="2422">
          <cell r="B2422" t="str">
            <v>166408</v>
          </cell>
          <cell r="C2422" t="str">
            <v>MODELO 10</v>
          </cell>
          <cell r="D2422" t="str">
            <v>UN</v>
          </cell>
          <cell r="E2422">
            <v>491.18</v>
          </cell>
        </row>
        <row r="2423">
          <cell r="B2423" t="str">
            <v>166409</v>
          </cell>
          <cell r="C2423" t="str">
            <v>MODELO 11</v>
          </cell>
          <cell r="D2423" t="str">
            <v>UN</v>
          </cell>
          <cell r="E2423">
            <v>493</v>
          </cell>
        </row>
        <row r="2424">
          <cell r="B2424" t="str">
            <v>166410</v>
          </cell>
          <cell r="C2424" t="str">
            <v>MODELO 12</v>
          </cell>
          <cell r="D2424" t="str">
            <v>UN</v>
          </cell>
          <cell r="E2424">
            <v>494.83</v>
          </cell>
        </row>
        <row r="2425">
          <cell r="B2425" t="str">
            <v>166411</v>
          </cell>
          <cell r="C2425" t="str">
            <v>MODELO 13</v>
          </cell>
          <cell r="D2425" t="str">
            <v>UN</v>
          </cell>
          <cell r="E2425">
            <v>496.62</v>
          </cell>
        </row>
        <row r="2426">
          <cell r="B2426" t="str">
            <v>166412</v>
          </cell>
          <cell r="C2426" t="str">
            <v>MODELO 14</v>
          </cell>
          <cell r="D2426" t="str">
            <v>UN</v>
          </cell>
          <cell r="E2426">
            <v>498.41</v>
          </cell>
        </row>
        <row r="2427">
          <cell r="B2427" t="str">
            <v>166413</v>
          </cell>
          <cell r="C2427" t="str">
            <v>MODELO 16</v>
          </cell>
          <cell r="D2427" t="str">
            <v>UN</v>
          </cell>
          <cell r="E2427">
            <v>502</v>
          </cell>
        </row>
        <row r="2428">
          <cell r="B2428" t="str">
            <v>166414</v>
          </cell>
          <cell r="C2428" t="str">
            <v>MODELO 18</v>
          </cell>
          <cell r="D2428" t="str">
            <v>UN</v>
          </cell>
          <cell r="E2428">
            <v>399.99</v>
          </cell>
        </row>
        <row r="2429">
          <cell r="B2429" t="str">
            <v>166415</v>
          </cell>
          <cell r="C2429" t="str">
            <v>MODELO 19</v>
          </cell>
          <cell r="D2429" t="str">
            <v>UN</v>
          </cell>
          <cell r="E2429">
            <v>455.68</v>
          </cell>
        </row>
        <row r="2430">
          <cell r="B2430" t="str">
            <v>166416</v>
          </cell>
          <cell r="C2430" t="str">
            <v>MODELO 20</v>
          </cell>
          <cell r="D2430" t="str">
            <v>UN</v>
          </cell>
          <cell r="E2430">
            <v>503.16</v>
          </cell>
        </row>
        <row r="2431">
          <cell r="B2431" t="str">
            <v>166417</v>
          </cell>
          <cell r="C2431" t="str">
            <v>MODELO 21</v>
          </cell>
          <cell r="D2431" t="str">
            <v>UN</v>
          </cell>
          <cell r="E2431">
            <v>461.65</v>
          </cell>
        </row>
        <row r="2432">
          <cell r="B2432" t="str">
            <v>166418</v>
          </cell>
          <cell r="C2432" t="str">
            <v>MODELO 22</v>
          </cell>
          <cell r="D2432" t="str">
            <v>UN</v>
          </cell>
          <cell r="E2432">
            <v>467.46</v>
          </cell>
        </row>
        <row r="2433">
          <cell r="B2433" t="str">
            <v>166419</v>
          </cell>
          <cell r="C2433" t="str">
            <v>MODELO 23</v>
          </cell>
          <cell r="D2433" t="str">
            <v>UN</v>
          </cell>
          <cell r="E2433">
            <v>473.24</v>
          </cell>
        </row>
        <row r="2434">
          <cell r="B2434" t="str">
            <v>166420</v>
          </cell>
          <cell r="C2434" t="str">
            <v>MODELO 25</v>
          </cell>
          <cell r="D2434" t="str">
            <v>UN</v>
          </cell>
          <cell r="E2434">
            <v>484.81</v>
          </cell>
        </row>
        <row r="2435">
          <cell r="B2435" t="str">
            <v>166421</v>
          </cell>
          <cell r="C2435" t="str">
            <v>MODELO 27</v>
          </cell>
          <cell r="D2435" t="str">
            <v>UN</v>
          </cell>
          <cell r="E2435">
            <v>586.29</v>
          </cell>
        </row>
        <row r="2436">
          <cell r="B2436" t="str">
            <v>166422</v>
          </cell>
          <cell r="C2436" t="str">
            <v>MODELO 28</v>
          </cell>
          <cell r="D2436" t="str">
            <v>UN</v>
          </cell>
          <cell r="E2436">
            <v>589.16</v>
          </cell>
        </row>
        <row r="2437">
          <cell r="B2437" t="str">
            <v>166423</v>
          </cell>
          <cell r="C2437" t="str">
            <v>MODELO 29</v>
          </cell>
          <cell r="D2437" t="str">
            <v>UN</v>
          </cell>
          <cell r="E2437">
            <v>592.07000000000005</v>
          </cell>
        </row>
        <row r="2438">
          <cell r="B2438" t="str">
            <v>166424</v>
          </cell>
          <cell r="C2438" t="str">
            <v>MODELO 30</v>
          </cell>
          <cell r="D2438" t="str">
            <v>UN</v>
          </cell>
          <cell r="E2438">
            <v>594.96</v>
          </cell>
        </row>
        <row r="2439">
          <cell r="B2439" t="str">
            <v>166425</v>
          </cell>
          <cell r="C2439" t="str">
            <v>MODELO 31</v>
          </cell>
          <cell r="D2439" t="str">
            <v>UN</v>
          </cell>
          <cell r="E2439">
            <v>600.74</v>
          </cell>
        </row>
        <row r="2440">
          <cell r="B2440" t="str">
            <v>166426</v>
          </cell>
          <cell r="C2440" t="str">
            <v>MODELO 33</v>
          </cell>
          <cell r="D2440" t="str">
            <v>UN</v>
          </cell>
          <cell r="E2440">
            <v>543.41999999999996</v>
          </cell>
        </row>
        <row r="2442">
          <cell r="B2442" t="str">
            <v>166500</v>
          </cell>
          <cell r="C2442" t="str">
            <v>MANUSEIO DE TUBOS DE ACO (MONTAGEM)</v>
          </cell>
        </row>
        <row r="2443">
          <cell r="B2443" t="str">
            <v>166501</v>
          </cell>
          <cell r="C2443" t="str">
            <v>DIAMETRO 2 POLEGADA</v>
          </cell>
          <cell r="D2443" t="str">
            <v>M</v>
          </cell>
          <cell r="E2443">
            <v>12.74</v>
          </cell>
        </row>
        <row r="2444">
          <cell r="B2444" t="str">
            <v>166502</v>
          </cell>
          <cell r="C2444" t="str">
            <v>DIAMETRO 3 POLEGADA</v>
          </cell>
          <cell r="D2444" t="str">
            <v>M</v>
          </cell>
          <cell r="E2444">
            <v>19</v>
          </cell>
        </row>
        <row r="2445">
          <cell r="B2445" t="str">
            <v>166503</v>
          </cell>
          <cell r="C2445" t="str">
            <v>DIAMETRO 4 POLEGADA</v>
          </cell>
          <cell r="D2445" t="str">
            <v>M</v>
          </cell>
          <cell r="E2445">
            <v>17.899999999999999</v>
          </cell>
        </row>
        <row r="2446">
          <cell r="B2446" t="str">
            <v>166504</v>
          </cell>
          <cell r="C2446" t="str">
            <v>DIAMETRO 6 POLEGADA</v>
          </cell>
          <cell r="D2446" t="str">
            <v>M</v>
          </cell>
          <cell r="E2446">
            <v>21.42</v>
          </cell>
        </row>
        <row r="2447">
          <cell r="B2447" t="str">
            <v>166505</v>
          </cell>
          <cell r="C2447" t="str">
            <v>DIAMETRO 8 POLEGADA</v>
          </cell>
          <cell r="D2447" t="str">
            <v>M</v>
          </cell>
          <cell r="E2447">
            <v>25.07</v>
          </cell>
        </row>
        <row r="2448">
          <cell r="B2448" t="str">
            <v>166506</v>
          </cell>
          <cell r="C2448" t="str">
            <v>DIAMETRO 10 POLEGADA</v>
          </cell>
          <cell r="D2448" t="str">
            <v>M</v>
          </cell>
          <cell r="E2448">
            <v>31.22</v>
          </cell>
        </row>
        <row r="2449">
          <cell r="B2449" t="str">
            <v>166507</v>
          </cell>
          <cell r="C2449" t="str">
            <v>DIAMETRO 12 POLEGADA</v>
          </cell>
          <cell r="D2449" t="str">
            <v>M</v>
          </cell>
          <cell r="E2449">
            <v>38.47</v>
          </cell>
        </row>
        <row r="2450">
          <cell r="B2450" t="str">
            <v>166508</v>
          </cell>
          <cell r="C2450" t="str">
            <v>DIAMETRO 16 POLEGADA</v>
          </cell>
          <cell r="D2450" t="str">
            <v>M</v>
          </cell>
          <cell r="E2450">
            <v>55.36</v>
          </cell>
        </row>
        <row r="2451">
          <cell r="B2451" t="str">
            <v>166509</v>
          </cell>
          <cell r="C2451" t="str">
            <v>DIAMETRO 20 POLEGADA</v>
          </cell>
          <cell r="D2451" t="str">
            <v>M</v>
          </cell>
          <cell r="E2451">
            <v>75.39</v>
          </cell>
        </row>
        <row r="2452">
          <cell r="B2452" t="str">
            <v>166510</v>
          </cell>
          <cell r="C2452" t="str">
            <v>DIAMETRO 24 POLEGADA</v>
          </cell>
          <cell r="D2452" t="str">
            <v>M</v>
          </cell>
          <cell r="E2452">
            <v>85.18</v>
          </cell>
        </row>
        <row r="2453">
          <cell r="B2453" t="str">
            <v>166511</v>
          </cell>
          <cell r="C2453" t="str">
            <v>DIAMETRO 28 POLEGADA</v>
          </cell>
          <cell r="D2453" t="str">
            <v>M</v>
          </cell>
          <cell r="E2453">
            <v>92.94</v>
          </cell>
        </row>
        <row r="2454">
          <cell r="B2454" t="str">
            <v>166512</v>
          </cell>
          <cell r="C2454" t="str">
            <v>DIAMETRO 32 POLEGADA</v>
          </cell>
          <cell r="D2454" t="str">
            <v>M</v>
          </cell>
          <cell r="E2454">
            <v>107.99</v>
          </cell>
        </row>
        <row r="2455">
          <cell r="B2455" t="str">
            <v>166513</v>
          </cell>
          <cell r="C2455" t="str">
            <v>DIAMETRO 36 POLEGADA</v>
          </cell>
          <cell r="D2455" t="str">
            <v>M</v>
          </cell>
          <cell r="E2455">
            <v>112.59</v>
          </cell>
        </row>
        <row r="2456">
          <cell r="B2456" t="str">
            <v>166514</v>
          </cell>
          <cell r="C2456" t="str">
            <v>DIAMETRO 40 POLEGADA</v>
          </cell>
          <cell r="D2456" t="str">
            <v>M</v>
          </cell>
          <cell r="E2456">
            <v>113.48</v>
          </cell>
        </row>
        <row r="2458">
          <cell r="B2458" t="str">
            <v>166600</v>
          </cell>
          <cell r="C2458" t="str">
            <v>MANUSEIO DE CONEXOES, PECAS ESPECIAIS E MISCELANEOS DE ACO ATE 2 TONELADA (MONTAGEM)</v>
          </cell>
        </row>
        <row r="2459">
          <cell r="B2459" t="str">
            <v>166601</v>
          </cell>
          <cell r="C2459" t="str">
            <v>DIAMETRO 2 POLEGADA</v>
          </cell>
          <cell r="D2459" t="str">
            <v>KG</v>
          </cell>
          <cell r="E2459">
            <v>0.74</v>
          </cell>
        </row>
        <row r="2460">
          <cell r="B2460" t="str">
            <v>166602</v>
          </cell>
          <cell r="C2460" t="str">
            <v>DIAMETRO 3 POLEGADA</v>
          </cell>
          <cell r="D2460" t="str">
            <v>KG</v>
          </cell>
          <cell r="E2460">
            <v>0.73</v>
          </cell>
        </row>
        <row r="2461">
          <cell r="B2461" t="str">
            <v>166603</v>
          </cell>
          <cell r="C2461" t="str">
            <v>DIAMETRO 4 POLEGADA</v>
          </cell>
          <cell r="D2461" t="str">
            <v>KG</v>
          </cell>
          <cell r="E2461">
            <v>0.73</v>
          </cell>
        </row>
        <row r="2462">
          <cell r="B2462" t="str">
            <v>166604</v>
          </cell>
          <cell r="C2462" t="str">
            <v>DIAMETRO 6 POLEGADA</v>
          </cell>
          <cell r="D2462" t="str">
            <v>KG</v>
          </cell>
          <cell r="E2462">
            <v>0.73</v>
          </cell>
        </row>
        <row r="2463">
          <cell r="B2463" t="str">
            <v>166605</v>
          </cell>
          <cell r="C2463" t="str">
            <v>DIAMETRO 8 POLEGADA</v>
          </cell>
          <cell r="D2463" t="str">
            <v>KG</v>
          </cell>
          <cell r="E2463">
            <v>0.61</v>
          </cell>
        </row>
        <row r="2464">
          <cell r="B2464" t="str">
            <v>166606</v>
          </cell>
          <cell r="C2464" t="str">
            <v>DIAMETRO 10 POLEGADA</v>
          </cell>
          <cell r="D2464" t="str">
            <v>KG</v>
          </cell>
          <cell r="E2464">
            <v>0.61</v>
          </cell>
        </row>
        <row r="2465">
          <cell r="B2465" t="str">
            <v>166607</v>
          </cell>
          <cell r="C2465" t="str">
            <v>DIAMETRO 12 POLEGADA</v>
          </cell>
          <cell r="D2465" t="str">
            <v>KG</v>
          </cell>
          <cell r="E2465">
            <v>0.43</v>
          </cell>
        </row>
        <row r="2466">
          <cell r="B2466" t="str">
            <v>166608</v>
          </cell>
          <cell r="C2466" t="str">
            <v>DIAMETRO 16 POLEGADA</v>
          </cell>
          <cell r="D2466" t="str">
            <v>KG</v>
          </cell>
          <cell r="E2466">
            <v>0.43</v>
          </cell>
        </row>
        <row r="2467">
          <cell r="B2467" t="str">
            <v>166609</v>
          </cell>
          <cell r="C2467" t="str">
            <v>DIAMETRO 20 POLEGADA</v>
          </cell>
          <cell r="D2467" t="str">
            <v>KG</v>
          </cell>
          <cell r="E2467">
            <v>0.43</v>
          </cell>
        </row>
        <row r="2468">
          <cell r="B2468" t="str">
            <v>166610</v>
          </cell>
          <cell r="C2468" t="str">
            <v>DIAMETRO 24 POLEGADA</v>
          </cell>
          <cell r="D2468" t="str">
            <v>KG</v>
          </cell>
          <cell r="E2468">
            <v>0.34</v>
          </cell>
        </row>
        <row r="2469">
          <cell r="B2469" t="str">
            <v>166611</v>
          </cell>
          <cell r="C2469" t="str">
            <v>DIAMETRO 28 POLEGADA</v>
          </cell>
          <cell r="D2469" t="str">
            <v>KG</v>
          </cell>
          <cell r="E2469">
            <v>0.34</v>
          </cell>
        </row>
        <row r="2470">
          <cell r="B2470" t="str">
            <v>166612</v>
          </cell>
          <cell r="C2470" t="str">
            <v>DIAMETRO 32 POLEGADA</v>
          </cell>
          <cell r="D2470" t="str">
            <v>KG</v>
          </cell>
          <cell r="E2470">
            <v>0.34</v>
          </cell>
        </row>
        <row r="2471">
          <cell r="B2471" t="str">
            <v>166613</v>
          </cell>
          <cell r="C2471" t="str">
            <v>DIAMETRO 36 POLEGADA</v>
          </cell>
          <cell r="D2471" t="str">
            <v>KG</v>
          </cell>
          <cell r="E2471">
            <v>0.34</v>
          </cell>
        </row>
        <row r="2472">
          <cell r="B2472" t="str">
            <v>166614</v>
          </cell>
          <cell r="C2472" t="str">
            <v>DIAMETRO 40 POLEGADA</v>
          </cell>
          <cell r="D2472" t="str">
            <v>KG</v>
          </cell>
          <cell r="E2472">
            <v>0.34</v>
          </cell>
        </row>
        <row r="2474">
          <cell r="B2474" t="str">
            <v>166700</v>
          </cell>
          <cell r="C2474" t="str">
            <v>MANUSEIO DE CONEXOES, PECAS ESPECIAIS E MISCELANEOS DE ACO DE 2 A 5 TONELADA (MONTAGEM)</v>
          </cell>
        </row>
        <row r="2475">
          <cell r="B2475" t="str">
            <v>166701</v>
          </cell>
          <cell r="C2475" t="str">
            <v>DIAMETRO 28 POLEGADA</v>
          </cell>
          <cell r="D2475" t="str">
            <v>KG</v>
          </cell>
          <cell r="E2475">
            <v>0.39</v>
          </cell>
        </row>
        <row r="2476">
          <cell r="B2476" t="str">
            <v>166702</v>
          </cell>
          <cell r="C2476" t="str">
            <v>DIAMETRO 32 POLEGADA</v>
          </cell>
          <cell r="D2476" t="str">
            <v>KG</v>
          </cell>
          <cell r="E2476">
            <v>0.39</v>
          </cell>
        </row>
        <row r="2477">
          <cell r="B2477" t="str">
            <v>166703</v>
          </cell>
          <cell r="C2477" t="str">
            <v>DIAMETRO 36 POLEGADA</v>
          </cell>
          <cell r="D2477" t="str">
            <v>KG</v>
          </cell>
          <cell r="E2477">
            <v>0.39</v>
          </cell>
        </row>
        <row r="2478">
          <cell r="B2478" t="str">
            <v>166704</v>
          </cell>
          <cell r="C2478" t="str">
            <v>DIAMETRO 40 POLEGADA</v>
          </cell>
          <cell r="D2478" t="str">
            <v>KG</v>
          </cell>
          <cell r="E2478">
            <v>0.39</v>
          </cell>
        </row>
        <row r="2480">
          <cell r="B2480" t="str">
            <v>166800</v>
          </cell>
          <cell r="C2480" t="str">
            <v>MANUSEIO DE CONEXOES, PECAS ESPECIAIS E MISCELANEOS DE ACO DE 5 A 9 TONELADA</v>
          </cell>
        </row>
        <row r="2481">
          <cell r="B2481" t="str">
            <v>166801</v>
          </cell>
          <cell r="C2481" t="str">
            <v>DIAMETRO 28 POLEGADA</v>
          </cell>
          <cell r="D2481" t="str">
            <v>KG</v>
          </cell>
          <cell r="E2481">
            <v>0.37</v>
          </cell>
        </row>
        <row r="2482">
          <cell r="B2482" t="str">
            <v>166802</v>
          </cell>
          <cell r="C2482" t="str">
            <v>DIAMETRO 32 POLEGADA</v>
          </cell>
          <cell r="D2482" t="str">
            <v>KG</v>
          </cell>
          <cell r="E2482">
            <v>0.37</v>
          </cell>
        </row>
        <row r="2483">
          <cell r="B2483" t="str">
            <v>166803</v>
          </cell>
          <cell r="C2483" t="str">
            <v>DIAMETRO 36 POLEGADA</v>
          </cell>
          <cell r="D2483" t="str">
            <v>KG</v>
          </cell>
          <cell r="E2483">
            <v>0.37</v>
          </cell>
        </row>
        <row r="2484">
          <cell r="B2484" t="str">
            <v>166804</v>
          </cell>
          <cell r="C2484" t="str">
            <v>DIAMETRO 40 POLEGADA</v>
          </cell>
          <cell r="D2484" t="str">
            <v>KG</v>
          </cell>
          <cell r="E2484">
            <v>0.37</v>
          </cell>
        </row>
        <row r="2486">
          <cell r="B2486" t="str">
            <v>166900</v>
          </cell>
          <cell r="C2486" t="str">
            <v>MONTAGEM DE FLANGES AVULSOS DE ACO (PRE.MONTAGEM)</v>
          </cell>
        </row>
        <row r="2487">
          <cell r="B2487" t="str">
            <v>166901</v>
          </cell>
          <cell r="C2487" t="str">
            <v>DIAMETRO 4 POLEGADA</v>
          </cell>
          <cell r="D2487" t="str">
            <v>UN</v>
          </cell>
          <cell r="E2487">
            <v>91.86</v>
          </cell>
        </row>
        <row r="2488">
          <cell r="B2488" t="str">
            <v>166902</v>
          </cell>
          <cell r="C2488" t="str">
            <v>DIAMETRO 6 POLEGADA</v>
          </cell>
          <cell r="D2488" t="str">
            <v>UN</v>
          </cell>
          <cell r="E2488">
            <v>148.4</v>
          </cell>
        </row>
        <row r="2489">
          <cell r="B2489" t="str">
            <v>166903</v>
          </cell>
          <cell r="C2489" t="str">
            <v>DIAMETRO 8 POLEGADA</v>
          </cell>
          <cell r="D2489" t="str">
            <v>UN</v>
          </cell>
          <cell r="E2489">
            <v>197.89</v>
          </cell>
        </row>
        <row r="2490">
          <cell r="B2490" t="str">
            <v>166904</v>
          </cell>
          <cell r="C2490" t="str">
            <v>DIAMETRO 10 POLEGADA</v>
          </cell>
          <cell r="D2490" t="str">
            <v>UN</v>
          </cell>
          <cell r="E2490">
            <v>247.39</v>
          </cell>
        </row>
        <row r="2491">
          <cell r="B2491" t="str">
            <v>166905</v>
          </cell>
          <cell r="C2491" t="str">
            <v>DIAMETRO 12 POLEGADA</v>
          </cell>
          <cell r="D2491" t="str">
            <v>UN</v>
          </cell>
          <cell r="E2491">
            <v>296.94</v>
          </cell>
        </row>
        <row r="2492">
          <cell r="B2492" t="str">
            <v>166906</v>
          </cell>
          <cell r="C2492" t="str">
            <v>DIAMETRO 16 POLEGADA</v>
          </cell>
          <cell r="D2492" t="str">
            <v>UN</v>
          </cell>
          <cell r="E2492">
            <v>395.91</v>
          </cell>
        </row>
        <row r="2493">
          <cell r="B2493" t="str">
            <v>166907</v>
          </cell>
          <cell r="C2493" t="str">
            <v>DIAMETRO 20 POLEGADA</v>
          </cell>
          <cell r="D2493" t="str">
            <v>UN</v>
          </cell>
          <cell r="E2493">
            <v>494.93</v>
          </cell>
        </row>
        <row r="2494">
          <cell r="B2494" t="str">
            <v>166908</v>
          </cell>
          <cell r="C2494" t="str">
            <v>DIAMETRO 24 POLEGADA</v>
          </cell>
          <cell r="D2494" t="str">
            <v>UN</v>
          </cell>
          <cell r="E2494">
            <v>593.91999999999996</v>
          </cell>
        </row>
        <row r="2495">
          <cell r="B2495" t="str">
            <v>166909</v>
          </cell>
          <cell r="C2495" t="str">
            <v>DIAMETRO 28 POLEGADA</v>
          </cell>
          <cell r="D2495" t="str">
            <v>UN</v>
          </cell>
          <cell r="E2495">
            <v>693.02</v>
          </cell>
        </row>
        <row r="2496">
          <cell r="B2496" t="str">
            <v>166910</v>
          </cell>
          <cell r="C2496" t="str">
            <v>DIAMETRO 30 POLEGADA</v>
          </cell>
          <cell r="D2496" t="str">
            <v>UN</v>
          </cell>
          <cell r="E2496">
            <v>742.48</v>
          </cell>
        </row>
        <row r="2497">
          <cell r="B2497" t="str">
            <v>166911</v>
          </cell>
          <cell r="C2497" t="str">
            <v>DIAMETRO 32 POLEGADA</v>
          </cell>
          <cell r="D2497" t="str">
            <v>UN</v>
          </cell>
          <cell r="E2497">
            <v>792.01</v>
          </cell>
        </row>
        <row r="2498">
          <cell r="B2498" t="str">
            <v>166912</v>
          </cell>
          <cell r="C2498" t="str">
            <v>DIAMETRO 36 POLEGADA</v>
          </cell>
          <cell r="D2498" t="str">
            <v>UN</v>
          </cell>
          <cell r="E2498">
            <v>891.06</v>
          </cell>
        </row>
        <row r="2499">
          <cell r="B2499" t="str">
            <v>166913</v>
          </cell>
          <cell r="C2499" t="str">
            <v>DIAMETRO 40 POLEGADA</v>
          </cell>
          <cell r="D2499" t="str">
            <v>UN</v>
          </cell>
          <cell r="E2499">
            <v>990.06</v>
          </cell>
        </row>
        <row r="2501">
          <cell r="B2501" t="str">
            <v>167000</v>
          </cell>
          <cell r="C2501" t="str">
            <v>CONEXAO DE FLANGES AWWA C207</v>
          </cell>
        </row>
        <row r="2502">
          <cell r="B2502" t="str">
            <v>167001</v>
          </cell>
          <cell r="C2502" t="str">
            <v>DIAMETRO 4 POLEGADA</v>
          </cell>
          <cell r="D2502" t="str">
            <v>UN</v>
          </cell>
          <cell r="E2502">
            <v>9.61</v>
          </cell>
        </row>
        <row r="2503">
          <cell r="B2503" t="str">
            <v>167002</v>
          </cell>
          <cell r="C2503" t="str">
            <v>DIAMETRO 6 POLEGADA</v>
          </cell>
          <cell r="D2503" t="str">
            <v>UN</v>
          </cell>
          <cell r="E2503">
            <v>10.1</v>
          </cell>
        </row>
        <row r="2504">
          <cell r="B2504" t="str">
            <v>167003</v>
          </cell>
          <cell r="C2504" t="str">
            <v>DIAMETRO 8 POLEGADA</v>
          </cell>
          <cell r="D2504" t="str">
            <v>UN</v>
          </cell>
          <cell r="E2504">
            <v>10.050000000000001</v>
          </cell>
        </row>
        <row r="2505">
          <cell r="B2505" t="str">
            <v>167004</v>
          </cell>
          <cell r="C2505" t="str">
            <v>DIAMETRO 10 POLEGADA</v>
          </cell>
          <cell r="D2505" t="str">
            <v>UN</v>
          </cell>
          <cell r="E2505">
            <v>17.84</v>
          </cell>
        </row>
        <row r="2506">
          <cell r="B2506" t="str">
            <v>167005</v>
          </cell>
          <cell r="C2506" t="str">
            <v>DIAMETRO 12 POLEGADA</v>
          </cell>
          <cell r="D2506" t="str">
            <v>UN</v>
          </cell>
          <cell r="E2506">
            <v>22.64</v>
          </cell>
        </row>
        <row r="2507">
          <cell r="B2507" t="str">
            <v>167006</v>
          </cell>
          <cell r="C2507" t="str">
            <v>DIAMETRO 16 POLEGADA</v>
          </cell>
          <cell r="D2507" t="str">
            <v>UN</v>
          </cell>
          <cell r="E2507">
            <v>29.16</v>
          </cell>
        </row>
        <row r="2508">
          <cell r="B2508" t="str">
            <v>167007</v>
          </cell>
          <cell r="C2508" t="str">
            <v>DIAMETRO 20 POLEGADA</v>
          </cell>
          <cell r="D2508" t="str">
            <v>UN</v>
          </cell>
          <cell r="E2508">
            <v>36.94</v>
          </cell>
        </row>
        <row r="2509">
          <cell r="B2509" t="str">
            <v>167008</v>
          </cell>
          <cell r="C2509" t="str">
            <v>DIAMETRO 24 POLEGADA</v>
          </cell>
          <cell r="D2509" t="str">
            <v>UN</v>
          </cell>
          <cell r="E2509">
            <v>43.99</v>
          </cell>
        </row>
        <row r="2510">
          <cell r="B2510" t="str">
            <v>167009</v>
          </cell>
          <cell r="C2510" t="str">
            <v>DIAMETRO 28 POLEGADA</v>
          </cell>
          <cell r="D2510" t="str">
            <v>UN</v>
          </cell>
          <cell r="E2510">
            <v>66.64</v>
          </cell>
        </row>
        <row r="2511">
          <cell r="B2511" t="str">
            <v>167010</v>
          </cell>
          <cell r="C2511" t="str">
            <v>DIAMETRO 30 POLEGADA</v>
          </cell>
          <cell r="D2511" t="str">
            <v>UN</v>
          </cell>
          <cell r="E2511">
            <v>66.64</v>
          </cell>
        </row>
        <row r="2512">
          <cell r="B2512" t="str">
            <v>167011</v>
          </cell>
          <cell r="C2512" t="str">
            <v>DIAMETRO 32 POLEGADA</v>
          </cell>
          <cell r="D2512" t="str">
            <v>UN</v>
          </cell>
          <cell r="E2512">
            <v>71.95</v>
          </cell>
        </row>
        <row r="2513">
          <cell r="B2513" t="str">
            <v>167012</v>
          </cell>
          <cell r="C2513" t="str">
            <v>DIAMETRO 36 POLEGADA</v>
          </cell>
          <cell r="D2513" t="str">
            <v>UN</v>
          </cell>
          <cell r="E2513">
            <v>82.57</v>
          </cell>
        </row>
        <row r="2514">
          <cell r="B2514" t="str">
            <v>167013</v>
          </cell>
          <cell r="C2514" t="str">
            <v>DIAMETRO 40 POLEGADA</v>
          </cell>
          <cell r="D2514" t="str">
            <v>UN</v>
          </cell>
          <cell r="E2514">
            <v>93.27</v>
          </cell>
        </row>
        <row r="2516">
          <cell r="B2516" t="str">
            <v>167100</v>
          </cell>
          <cell r="C2516" t="str">
            <v>ASSENTAMENTO DE TUBOS PVC RIGIDO (MONTAGEM) EB-892</v>
          </cell>
        </row>
        <row r="2517">
          <cell r="B2517" t="str">
            <v>167101</v>
          </cell>
          <cell r="C2517" t="str">
            <v>DIAMETRO 1/2 POLEGADA</v>
          </cell>
          <cell r="D2517" t="str">
            <v>M</v>
          </cell>
          <cell r="E2517">
            <v>3.48</v>
          </cell>
        </row>
        <row r="2518">
          <cell r="B2518" t="str">
            <v>167102</v>
          </cell>
          <cell r="C2518" t="str">
            <v>DIAMETRO 3/4 POLEGADA</v>
          </cell>
          <cell r="D2518" t="str">
            <v>M</v>
          </cell>
          <cell r="E2518">
            <v>3.49</v>
          </cell>
        </row>
        <row r="2519">
          <cell r="B2519" t="str">
            <v>167103</v>
          </cell>
          <cell r="C2519" t="str">
            <v>DIAMETRO 1 POLEGADA</v>
          </cell>
          <cell r="D2519" t="str">
            <v>M</v>
          </cell>
          <cell r="E2519">
            <v>3.49</v>
          </cell>
        </row>
        <row r="2520">
          <cell r="B2520" t="str">
            <v>167104</v>
          </cell>
          <cell r="C2520" t="str">
            <v>DIAMETRO 1 1/4 POLEGADA</v>
          </cell>
          <cell r="D2520" t="str">
            <v>M</v>
          </cell>
          <cell r="E2520">
            <v>3.93</v>
          </cell>
        </row>
        <row r="2521">
          <cell r="B2521" t="str">
            <v>167105</v>
          </cell>
          <cell r="C2521" t="str">
            <v>DIAMETRO 1 1/2 POLEGADA</v>
          </cell>
          <cell r="D2521" t="str">
            <v>M</v>
          </cell>
          <cell r="E2521">
            <v>3.93</v>
          </cell>
        </row>
        <row r="2522">
          <cell r="B2522" t="str">
            <v>167106</v>
          </cell>
          <cell r="C2522" t="str">
            <v>DIAMETRO 2 POLEGADA</v>
          </cell>
          <cell r="D2522" t="str">
            <v>M</v>
          </cell>
          <cell r="E2522">
            <v>4.38</v>
          </cell>
        </row>
        <row r="2523">
          <cell r="B2523" t="str">
            <v>167107</v>
          </cell>
          <cell r="C2523" t="str">
            <v>DIAMETRO 2 1/2 POLEGADA</v>
          </cell>
          <cell r="D2523" t="str">
            <v>M</v>
          </cell>
          <cell r="E2523">
            <v>4.4000000000000004</v>
          </cell>
        </row>
        <row r="2524">
          <cell r="B2524" t="str">
            <v>167108</v>
          </cell>
          <cell r="C2524" t="str">
            <v>DIAMETRO 3 POLEGADA</v>
          </cell>
          <cell r="D2524" t="str">
            <v>M</v>
          </cell>
          <cell r="E2524">
            <v>4.93</v>
          </cell>
        </row>
        <row r="2525">
          <cell r="B2525" t="str">
            <v>167109</v>
          </cell>
          <cell r="C2525" t="str">
            <v>DIAMETRO 4 POLEGADA</v>
          </cell>
          <cell r="D2525" t="str">
            <v>M</v>
          </cell>
          <cell r="E2525">
            <v>5.47</v>
          </cell>
        </row>
        <row r="2526">
          <cell r="B2526" t="str">
            <v>167110</v>
          </cell>
          <cell r="C2526" t="str">
            <v>DIAMETRO 5 POLEGADA</v>
          </cell>
          <cell r="D2526" t="str">
            <v>M</v>
          </cell>
          <cell r="E2526">
            <v>5.81</v>
          </cell>
        </row>
        <row r="2527">
          <cell r="B2527" t="str">
            <v>167111</v>
          </cell>
          <cell r="C2527" t="str">
            <v>DIAMETRO 6 POLEGADA</v>
          </cell>
          <cell r="D2527" t="str">
            <v>M</v>
          </cell>
          <cell r="E2527">
            <v>6.06</v>
          </cell>
        </row>
        <row r="2529">
          <cell r="B2529" t="str">
            <v>167200</v>
          </cell>
          <cell r="C2529" t="str">
            <v>CONEXOES PVC SOLDAVEIS (EB-892)</v>
          </cell>
        </row>
        <row r="2530">
          <cell r="B2530" t="str">
            <v>167201</v>
          </cell>
          <cell r="C2530" t="str">
            <v>DIAMETRO 1/2 POLEGADA</v>
          </cell>
          <cell r="D2530" t="str">
            <v>UN</v>
          </cell>
          <cell r="E2530">
            <v>1.19</v>
          </cell>
        </row>
        <row r="2531">
          <cell r="B2531" t="str">
            <v>167202</v>
          </cell>
          <cell r="C2531" t="str">
            <v>DIAMETRO 3/4 POLEGADA</v>
          </cell>
          <cell r="D2531" t="str">
            <v>UN</v>
          </cell>
          <cell r="E2531">
            <v>1.83</v>
          </cell>
        </row>
        <row r="2532">
          <cell r="B2532" t="str">
            <v>167203</v>
          </cell>
          <cell r="C2532" t="str">
            <v>DIAMETRO 1 POLEGADA</v>
          </cell>
          <cell r="D2532" t="str">
            <v>UN</v>
          </cell>
          <cell r="E2532">
            <v>2.46</v>
          </cell>
        </row>
        <row r="2533">
          <cell r="B2533" t="str">
            <v>167204</v>
          </cell>
          <cell r="C2533" t="str">
            <v>DIAMETRO 1 1/4 POLEGADA</v>
          </cell>
          <cell r="D2533" t="str">
            <v>UN</v>
          </cell>
          <cell r="E2533">
            <v>3.09</v>
          </cell>
        </row>
        <row r="2534">
          <cell r="B2534" t="str">
            <v>167205</v>
          </cell>
          <cell r="C2534" t="str">
            <v>DIAMETRO 1 1/2 POLEGADA</v>
          </cell>
          <cell r="D2534" t="str">
            <v>UN</v>
          </cell>
          <cell r="E2534">
            <v>3.72</v>
          </cell>
        </row>
        <row r="2535">
          <cell r="B2535" t="str">
            <v>167206</v>
          </cell>
          <cell r="C2535" t="str">
            <v>DIAMETRO 2 POLEGADA</v>
          </cell>
          <cell r="D2535" t="str">
            <v>UN</v>
          </cell>
          <cell r="E2535">
            <v>4.97</v>
          </cell>
        </row>
        <row r="2536">
          <cell r="B2536" t="str">
            <v>167207</v>
          </cell>
          <cell r="C2536" t="str">
            <v>DIAMETRO 2 1/2 POLEGADA</v>
          </cell>
          <cell r="D2536" t="str">
            <v>UN</v>
          </cell>
          <cell r="E2536">
            <v>6.23</v>
          </cell>
        </row>
        <row r="2537">
          <cell r="B2537" t="str">
            <v>167208</v>
          </cell>
          <cell r="C2537" t="str">
            <v>DIAMETRO 3 POLEGADA</v>
          </cell>
          <cell r="D2537" t="str">
            <v>UN</v>
          </cell>
          <cell r="E2537">
            <v>7.5</v>
          </cell>
        </row>
        <row r="2538">
          <cell r="B2538" t="str">
            <v>167209</v>
          </cell>
          <cell r="C2538" t="str">
            <v>DIAMETRO 4 POLEGADA</v>
          </cell>
          <cell r="D2538" t="str">
            <v>UN</v>
          </cell>
          <cell r="E2538">
            <v>9.98</v>
          </cell>
        </row>
        <row r="2539">
          <cell r="B2539" t="str">
            <v>167210</v>
          </cell>
          <cell r="C2539" t="str">
            <v>DIAMETRO 5 POLEGADA</v>
          </cell>
          <cell r="D2539" t="str">
            <v>UN</v>
          </cell>
          <cell r="E2539">
            <v>12.48</v>
          </cell>
        </row>
        <row r="2540">
          <cell r="B2540" t="str">
            <v>167211</v>
          </cell>
          <cell r="C2540" t="str">
            <v>DIAMETRO 6 POLEGADA</v>
          </cell>
          <cell r="D2540" t="str">
            <v>UN</v>
          </cell>
          <cell r="E2540">
            <v>15.01</v>
          </cell>
        </row>
        <row r="2542">
          <cell r="B2542" t="str">
            <v>167300</v>
          </cell>
          <cell r="C2542" t="str">
            <v>CONEXOES DE PVC ROSQUEAVEIS</v>
          </cell>
        </row>
        <row r="2543">
          <cell r="B2543" t="str">
            <v>167301</v>
          </cell>
          <cell r="C2543" t="str">
            <v>DIAMETRO 1/2 POLEGADA</v>
          </cell>
          <cell r="D2543" t="str">
            <v>UN</v>
          </cell>
          <cell r="E2543">
            <v>3.03</v>
          </cell>
        </row>
        <row r="2544">
          <cell r="B2544" t="str">
            <v>167302</v>
          </cell>
          <cell r="C2544" t="str">
            <v>DIAMETRO 3/4 POLEGADA</v>
          </cell>
          <cell r="D2544" t="str">
            <v>UN</v>
          </cell>
          <cell r="E2544">
            <v>4.5599999999999996</v>
          </cell>
        </row>
        <row r="2545">
          <cell r="B2545" t="str">
            <v>167303</v>
          </cell>
          <cell r="C2545" t="str">
            <v>DIAMETRO 1 POLEGADA</v>
          </cell>
          <cell r="D2545" t="str">
            <v>UN</v>
          </cell>
          <cell r="E2545">
            <v>6.1</v>
          </cell>
        </row>
        <row r="2546">
          <cell r="B2546" t="str">
            <v>167304</v>
          </cell>
          <cell r="C2546" t="str">
            <v>DIAMETRO 1 1/4 POLEGADA</v>
          </cell>
          <cell r="D2546" t="str">
            <v>UN</v>
          </cell>
          <cell r="E2546">
            <v>7.63</v>
          </cell>
        </row>
        <row r="2547">
          <cell r="B2547" t="str">
            <v>167305</v>
          </cell>
          <cell r="C2547" t="str">
            <v>DIAMETRO 1 1/2 POLEGADA</v>
          </cell>
          <cell r="D2547" t="str">
            <v>UN</v>
          </cell>
          <cell r="E2547">
            <v>9.16</v>
          </cell>
        </row>
        <row r="2548">
          <cell r="B2548" t="str">
            <v>167306</v>
          </cell>
          <cell r="C2548" t="str">
            <v>DIAMETRO 2 POLEGADA</v>
          </cell>
          <cell r="D2548" t="str">
            <v>UN</v>
          </cell>
          <cell r="E2548">
            <v>12.23</v>
          </cell>
        </row>
        <row r="2549">
          <cell r="B2549" t="str">
            <v>167307</v>
          </cell>
          <cell r="C2549" t="str">
            <v>DIAMETRO 2 1/2 POLEGADA</v>
          </cell>
          <cell r="D2549" t="str">
            <v>UN</v>
          </cell>
          <cell r="E2549">
            <v>15.29</v>
          </cell>
        </row>
        <row r="2550">
          <cell r="B2550" t="str">
            <v>167308</v>
          </cell>
          <cell r="C2550" t="str">
            <v>DIAMETRO 3 POLEGADA</v>
          </cell>
          <cell r="D2550" t="str">
            <v>UN</v>
          </cell>
          <cell r="E2550">
            <v>18.350000000000001</v>
          </cell>
        </row>
        <row r="2551">
          <cell r="B2551" t="str">
            <v>167309</v>
          </cell>
          <cell r="C2551" t="str">
            <v>DIAMETRO 4 POLEGADA</v>
          </cell>
          <cell r="D2551" t="str">
            <v>UN</v>
          </cell>
          <cell r="E2551">
            <v>24.51</v>
          </cell>
        </row>
        <row r="2552">
          <cell r="B2552" t="str">
            <v>167310</v>
          </cell>
          <cell r="C2552" t="str">
            <v>DIAMETRO 6 POLEGADA</v>
          </cell>
          <cell r="D2552" t="str">
            <v>UN</v>
          </cell>
          <cell r="E2552">
            <v>36.78</v>
          </cell>
        </row>
        <row r="2554">
          <cell r="B2554" t="str">
            <v>170000</v>
          </cell>
          <cell r="C2554" t="str">
            <v>URBANIZACAO</v>
          </cell>
        </row>
        <row r="2555">
          <cell r="B2555" t="str">
            <v>170100</v>
          </cell>
          <cell r="C2555" t="str">
            <v>PORTOES, CERCAS, MUROS E ALAMBRADOS</v>
          </cell>
        </row>
        <row r="2556">
          <cell r="B2556" t="str">
            <v>170101</v>
          </cell>
          <cell r="C2556" t="str">
            <v>PORTAO DE TELA</v>
          </cell>
          <cell r="D2556" t="str">
            <v>M2</v>
          </cell>
          <cell r="E2556">
            <v>262.95</v>
          </cell>
        </row>
        <row r="2557">
          <cell r="B2557" t="str">
            <v>170102</v>
          </cell>
          <cell r="C2557" t="str">
            <v>CERCA DE ARAME FARPADO - 5 FIOS</v>
          </cell>
          <cell r="D2557" t="str">
            <v>M</v>
          </cell>
          <cell r="E2557">
            <v>29.07</v>
          </cell>
        </row>
        <row r="2558">
          <cell r="B2558" t="str">
            <v>170103</v>
          </cell>
          <cell r="C2558" t="str">
            <v>CERCA DE ARAME FARPADO - 11 FIOS</v>
          </cell>
          <cell r="D2558" t="str">
            <v>M</v>
          </cell>
          <cell r="E2558">
            <v>30.92</v>
          </cell>
        </row>
        <row r="2559">
          <cell r="B2559" t="str">
            <v>170104</v>
          </cell>
          <cell r="C2559" t="str">
            <v>ALAMBRADO</v>
          </cell>
          <cell r="D2559" t="str">
            <v>M</v>
          </cell>
          <cell r="E2559">
            <v>81.14</v>
          </cell>
        </row>
        <row r="2561">
          <cell r="B2561" t="str">
            <v>170200</v>
          </cell>
          <cell r="C2561" t="str">
            <v>PAISAGISMO</v>
          </cell>
        </row>
        <row r="2562">
          <cell r="B2562" t="str">
            <v>170201</v>
          </cell>
          <cell r="C2562" t="str">
            <v>PLANTIO DE GRAMA EM PLACAS</v>
          </cell>
          <cell r="D2562" t="str">
            <v>M2</v>
          </cell>
          <cell r="E2562">
            <v>5.08</v>
          </cell>
        </row>
        <row r="2563">
          <cell r="B2563" t="str">
            <v>170202</v>
          </cell>
          <cell r="C2563" t="str">
            <v>PLANTIO DE ARBUSTOS H &lt;= 1,00 M</v>
          </cell>
          <cell r="D2563" t="str">
            <v>UN</v>
          </cell>
          <cell r="E2563">
            <v>17.21</v>
          </cell>
        </row>
        <row r="2564">
          <cell r="B2564" t="str">
            <v>170203</v>
          </cell>
          <cell r="C2564" t="str">
            <v>PLANTIO DE ARVORES H=&gt; 2,00 M</v>
          </cell>
          <cell r="D2564" t="str">
            <v>UN</v>
          </cell>
          <cell r="E2564">
            <v>44.43</v>
          </cell>
        </row>
        <row r="2566">
          <cell r="B2566" t="str">
            <v>170300</v>
          </cell>
          <cell r="C2566" t="str">
            <v>ESCADA EM TALUDE</v>
          </cell>
        </row>
        <row r="2567">
          <cell r="B2567" t="str">
            <v>170301</v>
          </cell>
          <cell r="C2567" t="str">
            <v>ESCADA EM TALUDE</v>
          </cell>
          <cell r="D2567" t="str">
            <v>M3</v>
          </cell>
          <cell r="E2567">
            <v>804.63</v>
          </cell>
        </row>
        <row r="2569">
          <cell r="B2569" t="str">
            <v>180000</v>
          </cell>
          <cell r="C2569" t="str">
            <v>SERVICOS DIVERSOS</v>
          </cell>
        </row>
        <row r="2570">
          <cell r="B2570" t="str">
            <v>180100</v>
          </cell>
          <cell r="C2570" t="str">
            <v>INTERLIGACOES COM REDES DE AGUA EXISTENTES</v>
          </cell>
        </row>
        <row r="2571">
          <cell r="B2571" t="str">
            <v>180101</v>
          </cell>
          <cell r="C2571" t="str">
            <v>DIAMETRO 50 MM - LUVA TRIPARTIDA</v>
          </cell>
          <cell r="D2571" t="str">
            <v>UN</v>
          </cell>
          <cell r="E2571">
            <v>73.680000000000007</v>
          </cell>
        </row>
        <row r="2572">
          <cell r="B2572" t="str">
            <v>180102</v>
          </cell>
          <cell r="C2572" t="str">
            <v>DIAMETRO 75 MM - LUVA TRIPARTIDA</v>
          </cell>
          <cell r="D2572" t="str">
            <v>UN</v>
          </cell>
          <cell r="E2572">
            <v>91.5</v>
          </cell>
        </row>
        <row r="2573">
          <cell r="B2573" t="str">
            <v>180103</v>
          </cell>
          <cell r="C2573" t="str">
            <v>DIAMETRO 100 MM - LUVA TRIPARTIDA</v>
          </cell>
          <cell r="D2573" t="str">
            <v>UN</v>
          </cell>
          <cell r="E2573">
            <v>94.89</v>
          </cell>
        </row>
        <row r="2574">
          <cell r="B2574" t="str">
            <v>180104</v>
          </cell>
          <cell r="C2574" t="str">
            <v>DIAMETRO 150 MM - LUVA TRIPARTIDA</v>
          </cell>
          <cell r="D2574" t="str">
            <v>UN</v>
          </cell>
          <cell r="E2574">
            <v>100.82</v>
          </cell>
        </row>
        <row r="2575">
          <cell r="B2575" t="str">
            <v>180105</v>
          </cell>
          <cell r="C2575" t="str">
            <v>DIAMETRO 200 MM - LUVA TRIPARTIDA</v>
          </cell>
          <cell r="D2575" t="str">
            <v>UN</v>
          </cell>
          <cell r="E2575">
            <v>104.25</v>
          </cell>
        </row>
        <row r="2576">
          <cell r="B2576" t="str">
            <v>180106</v>
          </cell>
          <cell r="C2576" t="str">
            <v>DIAMETRO 250 MM - LUVA TRIPARTIDA</v>
          </cell>
          <cell r="D2576" t="str">
            <v>UN</v>
          </cell>
          <cell r="E2576">
            <v>131.49</v>
          </cell>
        </row>
        <row r="2577">
          <cell r="B2577" t="str">
            <v>180107</v>
          </cell>
          <cell r="C2577" t="str">
            <v>DIAMETRO 300 MM - LUVA TRIPARTIDA</v>
          </cell>
          <cell r="D2577" t="str">
            <v>UN</v>
          </cell>
          <cell r="E2577">
            <v>162.88999999999999</v>
          </cell>
        </row>
        <row r="2578">
          <cell r="B2578" t="str">
            <v>180108</v>
          </cell>
          <cell r="C2578" t="str">
            <v>DIAMETRO 350 MM - LUVA TRIPARTIDA</v>
          </cell>
          <cell r="D2578" t="str">
            <v>UN</v>
          </cell>
          <cell r="E2578">
            <v>178.55</v>
          </cell>
        </row>
        <row r="2579">
          <cell r="B2579" t="str">
            <v>180109</v>
          </cell>
          <cell r="C2579" t="str">
            <v>DIAMETRO 400 MM - LUVA TRIPARTIDA</v>
          </cell>
          <cell r="D2579" t="str">
            <v>UN</v>
          </cell>
          <cell r="E2579">
            <v>186.86</v>
          </cell>
        </row>
        <row r="2580">
          <cell r="B2580" t="str">
            <v>180110</v>
          </cell>
          <cell r="C2580" t="str">
            <v>DIAMETRO 500 MM - LUVA TRIPARTIDA</v>
          </cell>
          <cell r="D2580" t="str">
            <v>UN</v>
          </cell>
          <cell r="E2580">
            <v>222.49</v>
          </cell>
        </row>
        <row r="2581">
          <cell r="B2581" t="str">
            <v>180111</v>
          </cell>
          <cell r="C2581" t="str">
            <v>DIAMETRO 50  MM - CONVENCIONAL - PVC</v>
          </cell>
          <cell r="D2581" t="str">
            <v>UN</v>
          </cell>
          <cell r="E2581">
            <v>111.91</v>
          </cell>
        </row>
        <row r="2582">
          <cell r="B2582" t="str">
            <v>180112</v>
          </cell>
          <cell r="C2582" t="str">
            <v>DIAMETRO 75 MM - CONVENCIONAL - PVC</v>
          </cell>
          <cell r="D2582" t="str">
            <v>UN</v>
          </cell>
          <cell r="E2582">
            <v>116.58</v>
          </cell>
        </row>
        <row r="2583">
          <cell r="B2583" t="str">
            <v>180113</v>
          </cell>
          <cell r="C2583" t="str">
            <v>DIAMETRO 100 MM - CONVENCIONAL - PVC</v>
          </cell>
          <cell r="D2583" t="str">
            <v>UN</v>
          </cell>
          <cell r="E2583">
            <v>120.61</v>
          </cell>
        </row>
        <row r="2584">
          <cell r="B2584" t="str">
            <v>180114</v>
          </cell>
          <cell r="C2584" t="str">
            <v>DIAMETRO 50 MM - CONVENCIONAL - FERRO FUNDIDO</v>
          </cell>
          <cell r="D2584" t="str">
            <v>UN</v>
          </cell>
          <cell r="E2584">
            <v>130.32</v>
          </cell>
        </row>
        <row r="2585">
          <cell r="B2585" t="str">
            <v>180115</v>
          </cell>
          <cell r="C2585" t="str">
            <v>DIAMETRO 75 MM - CONVENCIONAL - FERRO FUNDIDO</v>
          </cell>
          <cell r="D2585" t="str">
            <v>UN</v>
          </cell>
          <cell r="E2585">
            <v>134.99</v>
          </cell>
        </row>
        <row r="2586">
          <cell r="B2586" t="str">
            <v>180116</v>
          </cell>
          <cell r="C2586" t="str">
            <v>DIAMETRO 100MM - CONVENCIONAL - FERRO FUNDIDO</v>
          </cell>
          <cell r="D2586" t="str">
            <v>UN</v>
          </cell>
          <cell r="E2586">
            <v>139.02000000000001</v>
          </cell>
        </row>
        <row r="2587">
          <cell r="B2587" t="str">
            <v>180117</v>
          </cell>
          <cell r="C2587" t="str">
            <v>DIAMETRO 150MM - CONVENCIONAL - FERRO FUNDIDO</v>
          </cell>
          <cell r="D2587" t="str">
            <v>UN</v>
          </cell>
          <cell r="E2587">
            <v>164.06</v>
          </cell>
        </row>
        <row r="2588">
          <cell r="B2588" t="str">
            <v>180118</v>
          </cell>
          <cell r="C2588" t="str">
            <v>DIAMETRO 200MM - CONVENCIONAL - FERRO FUNDIDO</v>
          </cell>
          <cell r="D2588" t="str">
            <v>UN</v>
          </cell>
          <cell r="E2588">
            <v>175.36</v>
          </cell>
        </row>
        <row r="2589">
          <cell r="B2589" t="str">
            <v>180119</v>
          </cell>
          <cell r="C2589" t="str">
            <v>DIAMETRO 250MM - CONVENCIONAL - FERRO FUNDIDO</v>
          </cell>
          <cell r="D2589" t="str">
            <v>UN</v>
          </cell>
          <cell r="E2589">
            <v>211.81</v>
          </cell>
        </row>
        <row r="2590">
          <cell r="B2590" t="str">
            <v>180120</v>
          </cell>
          <cell r="C2590" t="str">
            <v>DIAMETRO 300MM - CONVENCIONAL - FERRO FUNDIDO</v>
          </cell>
          <cell r="D2590" t="str">
            <v>UN</v>
          </cell>
          <cell r="E2590">
            <v>226.52</v>
          </cell>
        </row>
        <row r="2591">
          <cell r="B2591" t="str">
            <v>180121</v>
          </cell>
          <cell r="C2591" t="str">
            <v>DIAMETRO 350MM - CONVENCIONAL - FERRO FUNDIDO</v>
          </cell>
          <cell r="D2591" t="str">
            <v>UN</v>
          </cell>
          <cell r="E2591">
            <v>288.49</v>
          </cell>
        </row>
        <row r="2592">
          <cell r="B2592" t="str">
            <v>180122</v>
          </cell>
          <cell r="C2592" t="str">
            <v>DIAMETRO 400MM - CONVENCIONAL - FERRO FUNDIDO</v>
          </cell>
          <cell r="D2592" t="str">
            <v>UN</v>
          </cell>
          <cell r="E2592">
            <v>308.67</v>
          </cell>
        </row>
        <row r="2593">
          <cell r="B2593" t="str">
            <v>180123</v>
          </cell>
          <cell r="C2593" t="str">
            <v>DIAMETRO 500MM - CONVENCIONAL - FERRO FUNDIDO</v>
          </cell>
          <cell r="D2593" t="str">
            <v>UN</v>
          </cell>
          <cell r="E2593">
            <v>408.34</v>
          </cell>
        </row>
        <row r="2594">
          <cell r="B2594" t="str">
            <v>180124</v>
          </cell>
          <cell r="C2594" t="str">
            <v>DIAMETRO 600MM - CONVENCIONAL - FERRO FUNDIDO</v>
          </cell>
          <cell r="D2594" t="str">
            <v>UN</v>
          </cell>
          <cell r="E2594">
            <v>596.13</v>
          </cell>
        </row>
        <row r="2595">
          <cell r="B2595" t="str">
            <v>180125</v>
          </cell>
          <cell r="C2595" t="str">
            <v>DIAMETRO 700MM - CONVENCIONAL - FERRO FUNDIDO</v>
          </cell>
          <cell r="D2595" t="str">
            <v>UN</v>
          </cell>
          <cell r="E2595">
            <v>765.89</v>
          </cell>
        </row>
        <row r="2596">
          <cell r="B2596" t="str">
            <v>180126</v>
          </cell>
          <cell r="C2596" t="str">
            <v>DIAMETRO 800MM - CONVENCIONAL - FERRO FUNDIDO</v>
          </cell>
          <cell r="D2596" t="str">
            <v>UN</v>
          </cell>
          <cell r="E2596">
            <v>952.46</v>
          </cell>
        </row>
        <row r="2597">
          <cell r="B2597" t="str">
            <v>180127</v>
          </cell>
          <cell r="C2597" t="str">
            <v>DIAMETRO  50 MM - CONVENCIONAL</v>
          </cell>
          <cell r="D2597" t="str">
            <v>UN</v>
          </cell>
          <cell r="E2597">
            <v>114.96</v>
          </cell>
        </row>
        <row r="2598">
          <cell r="B2598" t="str">
            <v>180128</v>
          </cell>
          <cell r="C2598" t="str">
            <v>DIAMETRO  75 MM - CONVENCIONAL</v>
          </cell>
          <cell r="D2598" t="str">
            <v>UN</v>
          </cell>
          <cell r="E2598">
            <v>119.63</v>
          </cell>
        </row>
        <row r="2599">
          <cell r="B2599" t="str">
            <v>180129</v>
          </cell>
          <cell r="C2599" t="str">
            <v>DIAMETRO 100 MM - CONVENCIONAL</v>
          </cell>
          <cell r="D2599" t="str">
            <v>UN</v>
          </cell>
          <cell r="E2599">
            <v>123.66</v>
          </cell>
        </row>
        <row r="2600">
          <cell r="B2600" t="str">
            <v>180130</v>
          </cell>
          <cell r="C2600" t="str">
            <v>DIAMETRO 150 MM - CONVENCIONAL</v>
          </cell>
          <cell r="D2600" t="str">
            <v>UN</v>
          </cell>
          <cell r="E2600">
            <v>144.62</v>
          </cell>
        </row>
        <row r="2601">
          <cell r="B2601" t="str">
            <v>180131</v>
          </cell>
          <cell r="C2601" t="str">
            <v>DIAMETRO 200 MM - CONVENCIONAL</v>
          </cell>
          <cell r="D2601" t="str">
            <v>UN</v>
          </cell>
          <cell r="E2601">
            <v>156.1</v>
          </cell>
        </row>
        <row r="2602">
          <cell r="B2602" t="str">
            <v>180132</v>
          </cell>
          <cell r="C2602" t="str">
            <v>DIAMETRO 250 MM - CONVENCIONAL</v>
          </cell>
          <cell r="D2602" t="str">
            <v>UN</v>
          </cell>
          <cell r="E2602">
            <v>188.22</v>
          </cell>
        </row>
        <row r="2603">
          <cell r="B2603" t="str">
            <v>180133</v>
          </cell>
          <cell r="C2603" t="str">
            <v>DIAMETRO 300 MM - CONVENCIONAL</v>
          </cell>
          <cell r="D2603" t="str">
            <v>UN</v>
          </cell>
          <cell r="E2603">
            <v>203.13</v>
          </cell>
        </row>
        <row r="2604">
          <cell r="B2604" t="str">
            <v>180134</v>
          </cell>
          <cell r="C2604" t="str">
            <v>DIAMETRO 350 MM - CONVENCIONAL</v>
          </cell>
          <cell r="D2604" t="str">
            <v>UN</v>
          </cell>
          <cell r="E2604">
            <v>257.89999999999998</v>
          </cell>
        </row>
        <row r="2605">
          <cell r="B2605" t="str">
            <v>180135</v>
          </cell>
          <cell r="C2605" t="str">
            <v>DIAMETRO 400 MM - CONVENCIONAL</v>
          </cell>
          <cell r="D2605" t="str">
            <v>UN</v>
          </cell>
          <cell r="E2605">
            <v>278.08</v>
          </cell>
        </row>
        <row r="2606">
          <cell r="B2606" t="str">
            <v>180136</v>
          </cell>
          <cell r="C2606" t="str">
            <v>DIAMETRO 450 MM - CONVENCIONAL</v>
          </cell>
          <cell r="D2606" t="str">
            <v>UN</v>
          </cell>
          <cell r="E2606">
            <v>369.39</v>
          </cell>
        </row>
        <row r="2608">
          <cell r="B2608" t="str">
            <v>180200</v>
          </cell>
          <cell r="C2608" t="str">
            <v>VIGA DE PEROBA APARELHADA</v>
          </cell>
        </row>
        <row r="2609">
          <cell r="B2609" t="str">
            <v>180201</v>
          </cell>
          <cell r="C2609" t="str">
            <v>(6 X 12)CM</v>
          </cell>
          <cell r="D2609" t="str">
            <v>M</v>
          </cell>
          <cell r="E2609">
            <v>17.84</v>
          </cell>
        </row>
        <row r="2610">
          <cell r="B2610" t="str">
            <v>180202</v>
          </cell>
          <cell r="C2610" t="str">
            <v>(6 X 16)CM</v>
          </cell>
          <cell r="D2610" t="str">
            <v>M</v>
          </cell>
          <cell r="E2610">
            <v>22.8</v>
          </cell>
        </row>
        <row r="2612">
          <cell r="B2612" t="str">
            <v>180300</v>
          </cell>
          <cell r="C2612" t="str">
            <v>ENCHIMENTO DA LAGOA</v>
          </cell>
        </row>
        <row r="2613">
          <cell r="B2613" t="str">
            <v>180301</v>
          </cell>
          <cell r="C2613" t="str">
            <v>ENCHIMENTO DA LAGOA</v>
          </cell>
          <cell r="D2613" t="str">
            <v>HPXH</v>
          </cell>
          <cell r="E2613">
            <v>0.46</v>
          </cell>
        </row>
        <row r="2615">
          <cell r="B2615" t="str">
            <v>200000</v>
          </cell>
          <cell r="C2615" t="str">
            <v>SERVICOS REFERENTES A POCOS TUBULARES PROFUNDOS</v>
          </cell>
        </row>
        <row r="2616">
          <cell r="B2616" t="str">
            <v>200100</v>
          </cell>
          <cell r="C2616" t="str">
            <v>CANTEIRO DE OBRAS</v>
          </cell>
        </row>
        <row r="2617">
          <cell r="B2617" t="str">
            <v>200101</v>
          </cell>
          <cell r="C2617" t="str">
            <v>INSTALACAO DO CANTEIRO - PERCUSSAO</v>
          </cell>
          <cell r="D2617" t="str">
            <v>GB</v>
          </cell>
          <cell r="E2617">
            <v>9506.4599999999991</v>
          </cell>
        </row>
        <row r="2618">
          <cell r="B2618" t="str">
            <v>200102</v>
          </cell>
          <cell r="C2618" t="str">
            <v>INSTALACAO DO CANTEIRO - ROTO-PERCUSSAO</v>
          </cell>
          <cell r="D2618" t="str">
            <v>GB</v>
          </cell>
          <cell r="E2618">
            <v>15861</v>
          </cell>
        </row>
        <row r="2619">
          <cell r="B2619" t="str">
            <v>200103</v>
          </cell>
          <cell r="C2619" t="str">
            <v>INSTALACAO DO CANTEIRO - ROTATIVA EQ. ATE 300 M</v>
          </cell>
          <cell r="D2619" t="str">
            <v>GB</v>
          </cell>
          <cell r="E2619">
            <v>9676.5</v>
          </cell>
        </row>
        <row r="2620">
          <cell r="B2620" t="str">
            <v>200104</v>
          </cell>
          <cell r="C2620" t="str">
            <v>INSTALACAO DO CANTEIRO - ROTATIVA EQ. DE 301 A   600 M</v>
          </cell>
          <cell r="D2620" t="str">
            <v>GB</v>
          </cell>
          <cell r="E2620">
            <v>34268.54</v>
          </cell>
        </row>
        <row r="2621">
          <cell r="B2621" t="str">
            <v>200105</v>
          </cell>
          <cell r="C2621" t="str">
            <v>INSTALACAO DO CANTEIRO - ROTATIVA EQ. DE 601 A 1.000 M</v>
          </cell>
          <cell r="D2621" t="str">
            <v>GB</v>
          </cell>
          <cell r="E2621">
            <v>87401.77</v>
          </cell>
        </row>
        <row r="2622">
          <cell r="B2622" t="str">
            <v>200106</v>
          </cell>
          <cell r="C2622" t="str">
            <v>INSTALACAO DO CANTEIRO - ROTATIVA EQ. ACIMA DE 1.001 M</v>
          </cell>
          <cell r="D2622" t="str">
            <v>GB</v>
          </cell>
          <cell r="E2622">
            <v>105714.9</v>
          </cell>
        </row>
        <row r="2624">
          <cell r="B2624" t="str">
            <v>200200</v>
          </cell>
          <cell r="C2624" t="str">
            <v>TRANSPORTE DE MATERIAIS E EQUIPAMENTOS</v>
          </cell>
        </row>
        <row r="2625">
          <cell r="B2625" t="str">
            <v>200201</v>
          </cell>
          <cell r="C2625" t="str">
            <v>REVESTIMENTO - TUBOS DE ACO LISO-DIST.DE TRANSPORTE ATE 100 KM</v>
          </cell>
          <cell r="D2625" t="str">
            <v>TXKM</v>
          </cell>
          <cell r="E2625">
            <v>0.49</v>
          </cell>
        </row>
        <row r="2626">
          <cell r="B2626" t="str">
            <v>200202</v>
          </cell>
          <cell r="C2626" t="str">
            <v>REVESTIMENTO - TUBOS DE ACO LISO-DIST.DE TRANSPORTE DE 101 KM ATE 300 KM</v>
          </cell>
          <cell r="D2626" t="str">
            <v>TXKM</v>
          </cell>
          <cell r="E2626">
            <v>0.33</v>
          </cell>
        </row>
        <row r="2627">
          <cell r="B2627" t="str">
            <v>200203</v>
          </cell>
          <cell r="C2627" t="str">
            <v>REVESTIMENTO - TUBOS DE ACO LISO-DIST.DE TRANSPORTE ALEM DE 301 KM</v>
          </cell>
          <cell r="D2627" t="str">
            <v>TXKM</v>
          </cell>
          <cell r="E2627">
            <v>0.3</v>
          </cell>
        </row>
        <row r="2628">
          <cell r="B2628" t="str">
            <v>200204</v>
          </cell>
          <cell r="C2628" t="str">
            <v>REVESTIMENTO - TUBOS EM PVC-DIST.DE TRANSPORTE ATE 100 KM</v>
          </cell>
          <cell r="D2628" t="str">
            <v>KMXKM</v>
          </cell>
          <cell r="E2628">
            <v>10.36</v>
          </cell>
        </row>
        <row r="2629">
          <cell r="B2629" t="str">
            <v>200205</v>
          </cell>
          <cell r="C2629" t="str">
            <v>REVESTIMENTO - TUBOS EM PVC-DIST.DE TRANSPORTE DE 101 KM ATE 300 KM</v>
          </cell>
          <cell r="D2629" t="str">
            <v>KMXKM</v>
          </cell>
          <cell r="E2629">
            <v>9.5299999999999994</v>
          </cell>
        </row>
        <row r="2630">
          <cell r="B2630" t="str">
            <v>200206</v>
          </cell>
          <cell r="C2630" t="str">
            <v>REVESTIMENTO - TUBOS EM PVC-DIST.DE TRANSPORTE ALEM DE 301 KM</v>
          </cell>
          <cell r="D2630" t="str">
            <v>KMXKM</v>
          </cell>
          <cell r="E2630">
            <v>9.5299999999999994</v>
          </cell>
        </row>
        <row r="2631">
          <cell r="B2631" t="str">
            <v>200207</v>
          </cell>
          <cell r="C2631" t="str">
            <v>FILTROS ESPIRALADOS, PERFIL V, DIST.DE TRANSPORTE ATE 100 KM</v>
          </cell>
          <cell r="D2631" t="str">
            <v>KMXKM</v>
          </cell>
          <cell r="E2631">
            <v>31.09</v>
          </cell>
        </row>
        <row r="2632">
          <cell r="B2632" t="str">
            <v>200208</v>
          </cell>
          <cell r="C2632" t="str">
            <v>FILTROS ESPIRALADOS, PERFIL V-DIST.DE TRANSPORTE DE 101 KM ATE 300 KM</v>
          </cell>
          <cell r="D2632" t="str">
            <v>KMXKM</v>
          </cell>
          <cell r="E2632">
            <v>19.91</v>
          </cell>
        </row>
        <row r="2633">
          <cell r="B2633" t="str">
            <v>200209</v>
          </cell>
          <cell r="C2633" t="str">
            <v>FILTROS ESPIRALADOS, PERFIL V-DIST.DE TRANSPORTE ALEM DE 301 KM</v>
          </cell>
          <cell r="D2633" t="str">
            <v>KMXKM</v>
          </cell>
          <cell r="E2633">
            <v>19.079999999999998</v>
          </cell>
        </row>
        <row r="2634">
          <cell r="B2634" t="str">
            <v>200210</v>
          </cell>
          <cell r="C2634" t="str">
            <v>FILTROS ESTAMPADOS - DIST.DE TRANSPORTE ATE 100 KM</v>
          </cell>
          <cell r="D2634" t="str">
            <v>KMXKM</v>
          </cell>
          <cell r="E2634">
            <v>10.36</v>
          </cell>
        </row>
        <row r="2635">
          <cell r="B2635" t="str">
            <v>200211</v>
          </cell>
          <cell r="C2635" t="str">
            <v>FILTROS ESTAMPADOS - DIST. DE TRANSPORTE DE 101 KM ATE 300 KM</v>
          </cell>
          <cell r="D2635" t="str">
            <v>KMXKM</v>
          </cell>
          <cell r="E2635">
            <v>9.5299999999999994</v>
          </cell>
        </row>
        <row r="2636">
          <cell r="B2636" t="str">
            <v>200212</v>
          </cell>
          <cell r="C2636" t="str">
            <v>FILTROS ESTAMPADOS - DIST. DE TRANSPORTE ALEM DE 301 KM</v>
          </cell>
          <cell r="D2636" t="str">
            <v>KMXKM</v>
          </cell>
          <cell r="E2636">
            <v>9.5299999999999994</v>
          </cell>
        </row>
        <row r="2637">
          <cell r="B2637" t="str">
            <v>200213</v>
          </cell>
          <cell r="C2637" t="str">
            <v>PRE FILTROS-DIST. DE TRANSPORTE ATE 100 KM (1,5 T/M3)</v>
          </cell>
          <cell r="D2637" t="str">
            <v>TXKM</v>
          </cell>
          <cell r="E2637">
            <v>0.49</v>
          </cell>
        </row>
        <row r="2638">
          <cell r="B2638" t="str">
            <v>200214</v>
          </cell>
          <cell r="C2638" t="str">
            <v>PRE FILTROS-DIST.DE TRANSPORTE DE 101 KM ATE 300 KM (1,5 T/M3)</v>
          </cell>
          <cell r="D2638" t="str">
            <v>TXKM</v>
          </cell>
          <cell r="E2638">
            <v>0.33</v>
          </cell>
        </row>
        <row r="2639">
          <cell r="B2639" t="str">
            <v>200215</v>
          </cell>
          <cell r="C2639" t="str">
            <v>PRE FILTROS - DIST. DE TRANSPORTE ALEM DE 301 KM (1,5 T/M3)</v>
          </cell>
          <cell r="D2639" t="str">
            <v>TXKM</v>
          </cell>
          <cell r="E2639">
            <v>0.3</v>
          </cell>
        </row>
        <row r="2640">
          <cell r="B2640" t="str">
            <v>200216</v>
          </cell>
          <cell r="C2640" t="str">
            <v>DESENVOLVIMENTO - DIST. DE TRANSPORTE ATE 100 KM</v>
          </cell>
          <cell r="D2640" t="str">
            <v>CJXKM</v>
          </cell>
          <cell r="E2640">
            <v>6.38</v>
          </cell>
        </row>
        <row r="2641">
          <cell r="B2641" t="str">
            <v>200217</v>
          </cell>
          <cell r="C2641" t="str">
            <v>DESENVOLVIMENTO-DIST. DE TRANSP. DE 101 KM ATE 300 KM</v>
          </cell>
          <cell r="D2641" t="str">
            <v>CJXKM</v>
          </cell>
          <cell r="E2641">
            <v>4.3</v>
          </cell>
        </row>
        <row r="2642">
          <cell r="B2642" t="str">
            <v>200218</v>
          </cell>
          <cell r="C2642" t="str">
            <v>DESENVOLVIMENTO - DIST. DE TRANSPORTE ALEM DE 301 KM</v>
          </cell>
          <cell r="D2642" t="str">
            <v>CJXKM</v>
          </cell>
          <cell r="E2642">
            <v>3.96</v>
          </cell>
        </row>
        <row r="2643">
          <cell r="B2643" t="str">
            <v>200219</v>
          </cell>
          <cell r="C2643" t="str">
            <v>ENSAIOS DE VAZAO COM BOMBA - DIST. DE TRANSPORTE ATE 100 KM</v>
          </cell>
          <cell r="D2643" t="str">
            <v>CJXKM</v>
          </cell>
          <cell r="E2643">
            <v>6.38</v>
          </cell>
        </row>
        <row r="2644">
          <cell r="B2644" t="str">
            <v>200220</v>
          </cell>
          <cell r="C2644" t="str">
            <v>ENSAIOS DE VAZAO COM BOMBA - DIST. DE TRANSPORTE DE 101 KM ATE 300 KM</v>
          </cell>
          <cell r="D2644" t="str">
            <v>CJXKM</v>
          </cell>
          <cell r="E2644">
            <v>4.3</v>
          </cell>
        </row>
        <row r="2645">
          <cell r="B2645" t="str">
            <v>200221</v>
          </cell>
          <cell r="C2645" t="str">
            <v>ENSAIOS DE VAZAO COM BOMBA - DIST. DE TRANSPORTE ALEM DE 301 KM</v>
          </cell>
          <cell r="D2645" t="str">
            <v>CJXKM</v>
          </cell>
          <cell r="E2645">
            <v>3.96</v>
          </cell>
        </row>
        <row r="2646">
          <cell r="B2646" t="str">
            <v>200222</v>
          </cell>
          <cell r="C2646" t="str">
            <v>FLUIDO - DIST. DE TRANSPORTE ATE 100 KM</v>
          </cell>
          <cell r="D2646" t="str">
            <v>TXKM</v>
          </cell>
          <cell r="E2646">
            <v>0.49</v>
          </cell>
        </row>
        <row r="2647">
          <cell r="B2647" t="str">
            <v>200223</v>
          </cell>
          <cell r="C2647" t="str">
            <v>FLUIDO - DIST. DE TRANSPORTE DE 101 KM ATE 300 KM</v>
          </cell>
          <cell r="D2647" t="str">
            <v>TXKM</v>
          </cell>
          <cell r="E2647">
            <v>0.33</v>
          </cell>
        </row>
        <row r="2648">
          <cell r="B2648" t="str">
            <v>200224</v>
          </cell>
          <cell r="C2648" t="str">
            <v>FLUIDO - DIST. DE TRANSPORTE ALEM DE 301 KM</v>
          </cell>
          <cell r="D2648" t="str">
            <v>TXKM</v>
          </cell>
          <cell r="E2648">
            <v>0.3</v>
          </cell>
        </row>
        <row r="2650">
          <cell r="B2650" t="str">
            <v>200300</v>
          </cell>
          <cell r="C2650" t="str">
            <v>PERFILAGEM ELETRICA</v>
          </cell>
        </row>
        <row r="2651">
          <cell r="B2651" t="str">
            <v>200301</v>
          </cell>
          <cell r="C2651" t="str">
            <v>TAXA DE TRANSPORTE</v>
          </cell>
          <cell r="D2651" t="str">
            <v>KM</v>
          </cell>
          <cell r="E2651">
            <v>4.05</v>
          </cell>
        </row>
        <row r="2652">
          <cell r="B2652" t="str">
            <v>200302</v>
          </cell>
          <cell r="C2652" t="str">
            <v>TAXA BASICA OU DE SERVICO</v>
          </cell>
          <cell r="D2652" t="str">
            <v>GB</v>
          </cell>
          <cell r="E2652">
            <v>3138.8</v>
          </cell>
        </row>
        <row r="2653">
          <cell r="B2653" t="str">
            <v>200303</v>
          </cell>
          <cell r="C2653" t="str">
            <v>TAXA DE PROFUNDIDADE - INDUCAO - ELETRICO IEL</v>
          </cell>
          <cell r="D2653" t="str">
            <v>M</v>
          </cell>
          <cell r="E2653">
            <v>5.32</v>
          </cell>
        </row>
        <row r="2654">
          <cell r="B2654" t="str">
            <v>200304</v>
          </cell>
          <cell r="C2654" t="str">
            <v>TAXA DE PROFUNDIDADE - SONICO COMPENSADO BHC</v>
          </cell>
          <cell r="D2654" t="str">
            <v>M</v>
          </cell>
          <cell r="E2654">
            <v>5.98</v>
          </cell>
        </row>
        <row r="2655">
          <cell r="B2655" t="str">
            <v>200305</v>
          </cell>
          <cell r="C2655" t="str">
            <v>TAXA DE PROFUNDIDADE - CONTROLE DE CIMENTACAO CBL/VDL</v>
          </cell>
          <cell r="D2655" t="str">
            <v>M</v>
          </cell>
          <cell r="E2655">
            <v>5.58</v>
          </cell>
        </row>
        <row r="2656">
          <cell r="B2656" t="str">
            <v>200306</v>
          </cell>
          <cell r="C2656" t="str">
            <v>TAXA DE PROFUNDIDADE - RAIOS GAMA GR</v>
          </cell>
          <cell r="D2656" t="str">
            <v>M</v>
          </cell>
          <cell r="E2656">
            <v>4.92</v>
          </cell>
        </row>
        <row r="2657">
          <cell r="B2657" t="str">
            <v>200307</v>
          </cell>
          <cell r="C2657" t="str">
            <v>TAXA DE PROFUNDIDADE - RAIOS GAMA EM COMBINACAO/GR</v>
          </cell>
          <cell r="D2657" t="str">
            <v>M</v>
          </cell>
          <cell r="E2657">
            <v>4.18</v>
          </cell>
        </row>
        <row r="2658">
          <cell r="B2658" t="str">
            <v>200308</v>
          </cell>
          <cell r="C2658" t="str">
            <v>TAXA DE PROFUNDIDADE - CALIBRADOR DE 4 BRACOS XYC</v>
          </cell>
          <cell r="D2658" t="str">
            <v>M</v>
          </cell>
          <cell r="E2658">
            <v>4.18</v>
          </cell>
        </row>
        <row r="2659">
          <cell r="B2659" t="str">
            <v>200309</v>
          </cell>
          <cell r="C2659" t="str">
            <v>TAXA DE PROFUNDIDADE - PERFIL DE TEMPERATURA TEMP</v>
          </cell>
          <cell r="D2659" t="str">
            <v>M</v>
          </cell>
          <cell r="E2659">
            <v>3.65</v>
          </cell>
        </row>
        <row r="2660">
          <cell r="B2660" t="str">
            <v>200310</v>
          </cell>
          <cell r="C2660" t="str">
            <v>TAXA DE PESQUISA - INDUCAO - ELETRICO IEL</v>
          </cell>
          <cell r="D2660" t="str">
            <v>M</v>
          </cell>
          <cell r="E2660">
            <v>4.6500000000000004</v>
          </cell>
        </row>
        <row r="2661">
          <cell r="B2661" t="str">
            <v>200311</v>
          </cell>
          <cell r="C2661" t="str">
            <v>TAXA DE PESQUISA - SONICO COMPENSADO BHC</v>
          </cell>
          <cell r="D2661" t="str">
            <v>M</v>
          </cell>
          <cell r="E2661">
            <v>5.32</v>
          </cell>
        </row>
        <row r="2662">
          <cell r="B2662" t="str">
            <v>200312</v>
          </cell>
          <cell r="C2662" t="str">
            <v>TAXA DE PESQUISA - CONTROLE DE CIMENTACAO CBL/VDL</v>
          </cell>
          <cell r="D2662" t="str">
            <v>M</v>
          </cell>
          <cell r="E2662">
            <v>5.98</v>
          </cell>
        </row>
        <row r="2663">
          <cell r="B2663" t="str">
            <v>200313</v>
          </cell>
          <cell r="C2663" t="str">
            <v>TAXA DE PESQUISA - RAIOS GAMA GR</v>
          </cell>
          <cell r="D2663" t="str">
            <v>M</v>
          </cell>
          <cell r="E2663">
            <v>4.78</v>
          </cell>
        </row>
        <row r="2664">
          <cell r="B2664" t="str">
            <v>200314</v>
          </cell>
          <cell r="C2664" t="str">
            <v>TAXA DE PESQUISA - RAIOS GAMA EM COMBINACAO/GR</v>
          </cell>
          <cell r="D2664" t="str">
            <v>M</v>
          </cell>
          <cell r="E2664">
            <v>4.18</v>
          </cell>
        </row>
        <row r="2665">
          <cell r="B2665" t="str">
            <v>200315</v>
          </cell>
          <cell r="C2665" t="str">
            <v>TAXA DE PESQUISA - CALIBRADOR DE 4 BRACOS XYC</v>
          </cell>
          <cell r="D2665" t="str">
            <v>M</v>
          </cell>
          <cell r="E2665">
            <v>4.18</v>
          </cell>
        </row>
        <row r="2666">
          <cell r="B2666" t="str">
            <v>200316</v>
          </cell>
          <cell r="C2666" t="str">
            <v>TAXA DE PESQUISA - PERFIL DE TEMPERATURA TEMP</v>
          </cell>
          <cell r="D2666" t="str">
            <v>M</v>
          </cell>
          <cell r="E2666">
            <v>3.65</v>
          </cell>
        </row>
        <row r="2667">
          <cell r="B2667" t="str">
            <v>200317</v>
          </cell>
          <cell r="C2667" t="str">
            <v>TAXA DE INTEGRACAO - TEMPO DE TRANSITO DO PERFIL SONICO</v>
          </cell>
          <cell r="D2667" t="str">
            <v>M</v>
          </cell>
          <cell r="E2667">
            <v>1.66</v>
          </cell>
        </row>
        <row r="2668">
          <cell r="B2668" t="str">
            <v>200318</v>
          </cell>
          <cell r="C2668" t="str">
            <v>TAXA DE INTEGRACAO - CALCULO DO VOLUME DO POCO</v>
          </cell>
          <cell r="D2668" t="str">
            <v>M</v>
          </cell>
          <cell r="E2668">
            <v>1.66</v>
          </cell>
        </row>
        <row r="2669">
          <cell r="B2669" t="str">
            <v>200319</v>
          </cell>
          <cell r="C2669" t="str">
            <v>TAXA PARA ESCALAS EXTRAS</v>
          </cell>
          <cell r="D2669" t="str">
            <v>M</v>
          </cell>
          <cell r="E2669">
            <v>9.0399999999999991</v>
          </cell>
        </row>
        <row r="2670">
          <cell r="B2670" t="str">
            <v>200320</v>
          </cell>
          <cell r="C2670" t="str">
            <v>TAXA PARA COPIAS ADICIONAIS</v>
          </cell>
          <cell r="D2670" t="str">
            <v>M</v>
          </cell>
          <cell r="E2670">
            <v>9.0399999999999991</v>
          </cell>
        </row>
        <row r="2671">
          <cell r="B2671" t="str">
            <v>200322</v>
          </cell>
          <cell r="C2671" t="str">
            <v>TAXA PARA FORNECIMENTO DE DISQUETES ADICIONAIS - 3 1/2" - 1,44 MB</v>
          </cell>
          <cell r="D2671" t="str">
            <v>UN</v>
          </cell>
          <cell r="E2671">
            <v>39.9</v>
          </cell>
        </row>
        <row r="2673">
          <cell r="B2673" t="str">
            <v>200400</v>
          </cell>
          <cell r="C2673" t="str">
            <v>PERFURACAO DE FURO-GUIA</v>
          </cell>
        </row>
        <row r="2674">
          <cell r="B2674" t="str">
            <v>200401</v>
          </cell>
          <cell r="C2674" t="str">
            <v>DIAMETRO 311 MM (12 1/4") - EQ. ATE 300 M</v>
          </cell>
          <cell r="D2674" t="str">
            <v>M</v>
          </cell>
          <cell r="E2674">
            <v>149.81</v>
          </cell>
        </row>
        <row r="2675">
          <cell r="B2675" t="str">
            <v>200402</v>
          </cell>
          <cell r="C2675" t="str">
            <v>DIAMETRO 311 MM (12 1/4") - EQ. DE 301 A 1000 M</v>
          </cell>
          <cell r="D2675" t="str">
            <v>M</v>
          </cell>
          <cell r="E2675">
            <v>230.36</v>
          </cell>
        </row>
        <row r="2676">
          <cell r="B2676" t="str">
            <v>200403</v>
          </cell>
          <cell r="C2676" t="str">
            <v>DIAMETRO 311 MM (12 1/4 POL.) - EQ. ACIMA DE 1001 M</v>
          </cell>
          <cell r="D2676" t="str">
            <v>M</v>
          </cell>
          <cell r="E2676">
            <v>299.54000000000002</v>
          </cell>
        </row>
        <row r="2677">
          <cell r="B2677" t="str">
            <v>200404</v>
          </cell>
          <cell r="C2677" t="str">
            <v>DIAMETRO 251 MM ( 9 7/8 POL.)</v>
          </cell>
          <cell r="D2677" t="str">
            <v>M</v>
          </cell>
          <cell r="E2677">
            <v>134.66</v>
          </cell>
        </row>
        <row r="2678">
          <cell r="B2678" t="str">
            <v>200405</v>
          </cell>
          <cell r="C2678" t="str">
            <v>DIAMETRO 216 MM ( 8 1/2 POL.)</v>
          </cell>
          <cell r="D2678" t="str">
            <v>M</v>
          </cell>
          <cell r="E2678">
            <v>119.52</v>
          </cell>
        </row>
        <row r="2680">
          <cell r="B2680" t="str">
            <v>200500</v>
          </cell>
          <cell r="C2680" t="str">
            <v>PERFURACAO PARA TUBO DE BOCA</v>
          </cell>
        </row>
        <row r="2681">
          <cell r="B2681" t="str">
            <v>200501</v>
          </cell>
          <cell r="C2681" t="str">
            <v>DIAMETRO 914 MM (36 POL.)/864 MM(34") - EQ. DE 301 A 1.000 M</v>
          </cell>
          <cell r="D2681" t="str">
            <v>M</v>
          </cell>
          <cell r="E2681">
            <v>361.93</v>
          </cell>
        </row>
        <row r="2682">
          <cell r="B2682" t="str">
            <v>200502</v>
          </cell>
          <cell r="C2682" t="str">
            <v>DIAMETRO 914 MM (36 POL.)/864 MM(34") - EQ. ACIMA DE 1.001 M</v>
          </cell>
          <cell r="D2682" t="str">
            <v>M</v>
          </cell>
          <cell r="E2682">
            <v>470.2</v>
          </cell>
        </row>
        <row r="2683">
          <cell r="B2683" t="str">
            <v>200503</v>
          </cell>
          <cell r="C2683" t="str">
            <v>DIAMETRO 813 MM (32 POL.)/762 MM(30") - EQ. DE 301 A 1.000 M</v>
          </cell>
          <cell r="D2683" t="str">
            <v>M</v>
          </cell>
          <cell r="E2683">
            <v>353.92</v>
          </cell>
        </row>
        <row r="2684">
          <cell r="B2684" t="str">
            <v>200504</v>
          </cell>
          <cell r="C2684" t="str">
            <v>DIAMETRO 813 MM (32 POL.)/762 MM(30") - EQ. ACIMA DE 1.001 M</v>
          </cell>
          <cell r="D2684" t="str">
            <v>M</v>
          </cell>
          <cell r="E2684">
            <v>451.64</v>
          </cell>
        </row>
        <row r="2685">
          <cell r="B2685" t="str">
            <v>200505</v>
          </cell>
          <cell r="C2685" t="str">
            <v>DIAMETRO 711 MM (28 POL.)/660 MM(26") - EQ. DE 301 A 1.000 M</v>
          </cell>
          <cell r="D2685" t="str">
            <v>M</v>
          </cell>
          <cell r="E2685">
            <v>342.24</v>
          </cell>
        </row>
        <row r="2686">
          <cell r="B2686" t="str">
            <v>200506</v>
          </cell>
          <cell r="C2686" t="str">
            <v>DIAMETRO 711 MM (28 POL.)/660 MM(26") - EQ. ACIMA DE 1001 M</v>
          </cell>
          <cell r="D2686" t="str">
            <v>M</v>
          </cell>
          <cell r="E2686">
            <v>441.5</v>
          </cell>
        </row>
        <row r="2687">
          <cell r="B2687" t="str">
            <v>200507</v>
          </cell>
          <cell r="C2687" t="str">
            <v>DIAMETRO 610 MM (24 POL.)/560 MM (22") - EQ. DE 301 A 1000 M</v>
          </cell>
          <cell r="D2687" t="str">
            <v>M</v>
          </cell>
          <cell r="E2687">
            <v>334.29</v>
          </cell>
        </row>
        <row r="2688">
          <cell r="B2688" t="str">
            <v>200508</v>
          </cell>
          <cell r="C2688" t="str">
            <v>DIAMETRO 610 MM (24 POL.)/560 MM(22") - EQ. ACIMA DE 1001 M</v>
          </cell>
          <cell r="D2688" t="str">
            <v>M</v>
          </cell>
          <cell r="E2688">
            <v>431.38</v>
          </cell>
        </row>
        <row r="2689">
          <cell r="B2689" t="str">
            <v>200509</v>
          </cell>
          <cell r="C2689" t="str">
            <v>DIAMETRO 508 MM (20 POL.)</v>
          </cell>
          <cell r="D2689" t="str">
            <v>M</v>
          </cell>
          <cell r="E2689">
            <v>207.69</v>
          </cell>
        </row>
        <row r="2690">
          <cell r="B2690" t="str">
            <v>200510</v>
          </cell>
          <cell r="C2690" t="str">
            <v>DIAMETRO 444 MM (17 1/2 POL.)</v>
          </cell>
          <cell r="D2690" t="str">
            <v>M</v>
          </cell>
          <cell r="E2690">
            <v>205.07</v>
          </cell>
        </row>
        <row r="2691">
          <cell r="B2691" t="str">
            <v>200511</v>
          </cell>
          <cell r="C2691" t="str">
            <v>DIAMETRO 406 MM (16 POL.)</v>
          </cell>
          <cell r="D2691" t="str">
            <v>M</v>
          </cell>
          <cell r="E2691">
            <v>199.97</v>
          </cell>
        </row>
        <row r="2692">
          <cell r="B2692" t="str">
            <v>200512</v>
          </cell>
          <cell r="C2692" t="str">
            <v>DIAMETRO 356 MM (14 POL.)</v>
          </cell>
          <cell r="D2692" t="str">
            <v>M</v>
          </cell>
          <cell r="E2692">
            <v>173.84</v>
          </cell>
        </row>
        <row r="2694">
          <cell r="B2694" t="str">
            <v>200600</v>
          </cell>
          <cell r="C2694" t="str">
            <v>PERFURACAO EM ROCHA FRIAVEL</v>
          </cell>
        </row>
        <row r="2695">
          <cell r="B2695" t="str">
            <v>200601</v>
          </cell>
          <cell r="C2695" t="str">
            <v>DIAMETRO 660 MM (26 POL.)/610 MM(24")/560 MM(22") - EQ. DE 301 A 1000 M</v>
          </cell>
          <cell r="D2695" t="str">
            <v>M</v>
          </cell>
          <cell r="E2695">
            <v>556.36</v>
          </cell>
        </row>
        <row r="2696">
          <cell r="B2696" t="str">
            <v>200602</v>
          </cell>
          <cell r="C2696" t="str">
            <v>DIAMETRO 660 MM (26 POL.)/610 MM (24")/560 MM(22") - EQ. ACIMA DE 1001 M</v>
          </cell>
          <cell r="D2696" t="str">
            <v>M</v>
          </cell>
          <cell r="E2696">
            <v>721.6</v>
          </cell>
        </row>
        <row r="2697">
          <cell r="B2697" t="str">
            <v>200603</v>
          </cell>
          <cell r="C2697" t="str">
            <v>DIAMETRO 508 MM (20 POL.)/444 MM (17 1/2") - EQ. ATE 300 M</v>
          </cell>
          <cell r="D2697" t="str">
            <v>M</v>
          </cell>
          <cell r="E2697">
            <v>217.64</v>
          </cell>
        </row>
        <row r="2698">
          <cell r="B2698" t="str">
            <v>200604</v>
          </cell>
          <cell r="C2698" t="str">
            <v>DIAMETRO 508 MM (20 POL.)/444 MM (17 1/2") - EQ. DE 301 A 1000 M</v>
          </cell>
          <cell r="D2698" t="str">
            <v>M</v>
          </cell>
          <cell r="E2698">
            <v>341.47</v>
          </cell>
        </row>
        <row r="2699">
          <cell r="B2699" t="str">
            <v>200605</v>
          </cell>
          <cell r="C2699" t="str">
            <v>DIAMETRO 508 MM (20 POL.)/444 MM (17 1/2") - EQ. ACIMA DE 1001 M</v>
          </cell>
          <cell r="D2699" t="str">
            <v>M</v>
          </cell>
          <cell r="E2699">
            <v>440.73</v>
          </cell>
        </row>
        <row r="2700">
          <cell r="B2700" t="str">
            <v>200606</v>
          </cell>
          <cell r="C2700" t="str">
            <v>DIAMETRO 375 MM (14 3/4 POL.) - EQ. ATE 300 M</v>
          </cell>
          <cell r="D2700" t="str">
            <v>M</v>
          </cell>
          <cell r="E2700">
            <v>181.23</v>
          </cell>
        </row>
        <row r="2701">
          <cell r="B2701" t="str">
            <v>200607</v>
          </cell>
          <cell r="C2701" t="str">
            <v>DIAMETRO 375 MM (14 3/4 POL.) - EQ. DE 301 A 1000 M</v>
          </cell>
          <cell r="D2701" t="str">
            <v>M</v>
          </cell>
          <cell r="E2701">
            <v>276.58</v>
          </cell>
        </row>
        <row r="2702">
          <cell r="B2702" t="str">
            <v>200608</v>
          </cell>
          <cell r="C2702" t="str">
            <v>DIAMETRO 375 MM (14 3/4 POL.) - EQ. ACIMA DE 1001 M</v>
          </cell>
          <cell r="D2702" t="str">
            <v>M</v>
          </cell>
          <cell r="E2702">
            <v>357.59</v>
          </cell>
        </row>
        <row r="2703">
          <cell r="B2703" t="str">
            <v>200609</v>
          </cell>
          <cell r="C2703" t="str">
            <v>DIAMETRO 311 MM (12 1/4 POL.) - EQ. ATE 300 M</v>
          </cell>
          <cell r="D2703" t="str">
            <v>M</v>
          </cell>
          <cell r="E2703">
            <v>152.21</v>
          </cell>
        </row>
        <row r="2704">
          <cell r="B2704" t="str">
            <v>200610</v>
          </cell>
          <cell r="C2704" t="str">
            <v>DIAMETRO 311 MM (12 1/4 POL.) - EQ. DE 301 A 1000 M</v>
          </cell>
          <cell r="D2704" t="str">
            <v>M</v>
          </cell>
          <cell r="E2704">
            <v>237.13</v>
          </cell>
        </row>
        <row r="2705">
          <cell r="B2705" t="str">
            <v>200611</v>
          </cell>
          <cell r="C2705" t="str">
            <v>DIAMETRO 311 MM (12 1/4 POL.) - EQ. ACIMA DE 1001 M</v>
          </cell>
          <cell r="D2705" t="str">
            <v>M</v>
          </cell>
          <cell r="E2705">
            <v>307.38</v>
          </cell>
        </row>
        <row r="2706">
          <cell r="B2706" t="str">
            <v>200612</v>
          </cell>
          <cell r="C2706" t="str">
            <v>DIAMETRO 251 MM (9 7/8 POL.) - EQ. ATE 300 M</v>
          </cell>
          <cell r="D2706" t="str">
            <v>M</v>
          </cell>
          <cell r="E2706">
            <v>137.09</v>
          </cell>
        </row>
        <row r="2707">
          <cell r="B2707" t="str">
            <v>200613</v>
          </cell>
          <cell r="C2707" t="str">
            <v>DIAMETRO 251 MM (9 7/8 POL.) - EQ. DE 301 A 1000 M</v>
          </cell>
          <cell r="D2707" t="str">
            <v>M</v>
          </cell>
          <cell r="E2707">
            <v>212.3</v>
          </cell>
        </row>
        <row r="2708">
          <cell r="B2708" t="str">
            <v>200614</v>
          </cell>
          <cell r="C2708" t="str">
            <v>DIAMETRO 251 MM ( 9 7/8 POL.) - EQ. ACIMA DE 1001 M</v>
          </cell>
          <cell r="D2708" t="str">
            <v>M</v>
          </cell>
          <cell r="E2708">
            <v>270.66000000000003</v>
          </cell>
        </row>
        <row r="2709">
          <cell r="B2709" t="str">
            <v>200615</v>
          </cell>
          <cell r="C2709" t="str">
            <v>DIAMETRO 216 MM ( 8 1/2 POL.)</v>
          </cell>
          <cell r="D2709" t="str">
            <v>M</v>
          </cell>
          <cell r="E2709">
            <v>121.89</v>
          </cell>
        </row>
        <row r="2710">
          <cell r="B2710" t="str">
            <v>200616</v>
          </cell>
          <cell r="C2710" t="str">
            <v>UNDERREAMER: DIAMETRO 508 MM (20 POL.) - EQ. DE 301 A 1.000 M</v>
          </cell>
          <cell r="D2710" t="str">
            <v>M</v>
          </cell>
          <cell r="E2710">
            <v>401.47</v>
          </cell>
        </row>
        <row r="2711">
          <cell r="B2711" t="str">
            <v>200617</v>
          </cell>
          <cell r="C2711" t="str">
            <v>UNDERREAMER: DIAMETRO 508 MM (20 POL.) - EQ. ACIMA DE 1.001 M</v>
          </cell>
          <cell r="D2711" t="str">
            <v>M</v>
          </cell>
          <cell r="E2711">
            <v>517.86</v>
          </cell>
        </row>
        <row r="2712">
          <cell r="B2712" t="str">
            <v>200618</v>
          </cell>
          <cell r="C2712" t="str">
            <v>UNDERREAMER: DIAMETRO 444 mm (17 1/2 POL.) - EQ. DE 301 A 1.000 M</v>
          </cell>
          <cell r="D2712" t="str">
            <v>M</v>
          </cell>
          <cell r="E2712">
            <v>341.47</v>
          </cell>
        </row>
        <row r="2713">
          <cell r="B2713" t="str">
            <v>200619</v>
          </cell>
          <cell r="C2713" t="str">
            <v>UNDERREAMER: DIAMETRO 444 MM (17 1/2 POL.) - EQ. ACIMA DE 1.001 M</v>
          </cell>
          <cell r="D2713" t="str">
            <v>M</v>
          </cell>
          <cell r="E2713">
            <v>440.73</v>
          </cell>
        </row>
        <row r="2714">
          <cell r="B2714" t="str">
            <v>200620</v>
          </cell>
          <cell r="C2714" t="str">
            <v>UNDERREAMER: DIAMETRO 375 MM (14 3/4 POL.) - EQ. DE 301 A 1000 M</v>
          </cell>
          <cell r="D2714" t="str">
            <v>M</v>
          </cell>
          <cell r="E2714">
            <v>276.97000000000003</v>
          </cell>
        </row>
        <row r="2715">
          <cell r="B2715" t="str">
            <v>200621</v>
          </cell>
          <cell r="C2715" t="str">
            <v>UNDERREAMER: DIAMETRO 375 MM (14 3/4 POL.) - EQ. ACIMA DE 1001 M</v>
          </cell>
          <cell r="D2715" t="str">
            <v>M</v>
          </cell>
          <cell r="E2715">
            <v>357.98</v>
          </cell>
        </row>
        <row r="2717">
          <cell r="B2717" t="str">
            <v>200700</v>
          </cell>
          <cell r="C2717" t="str">
            <v>PERFURACAO ROCHA CRISTALINA</v>
          </cell>
        </row>
        <row r="2718">
          <cell r="B2718" t="str">
            <v>200701</v>
          </cell>
          <cell r="C2718" t="str">
            <v>DIAMETRO 762 MM (30 POL.)/711 MM (28") - EQ. DE 301 A 1000 M</v>
          </cell>
          <cell r="D2718" t="str">
            <v>M</v>
          </cell>
          <cell r="E2718">
            <v>1141.55</v>
          </cell>
        </row>
        <row r="2719">
          <cell r="B2719" t="str">
            <v>200702</v>
          </cell>
          <cell r="C2719" t="str">
            <v>DIAMETRO 762 MM (30 POL.)/711 MM (28") - EQ. ACIMA DE 1001 M</v>
          </cell>
          <cell r="D2719" t="str">
            <v>M</v>
          </cell>
          <cell r="E2719">
            <v>1458.29</v>
          </cell>
        </row>
        <row r="2720">
          <cell r="B2720" t="str">
            <v>200703</v>
          </cell>
          <cell r="C2720" t="str">
            <v>DIAMETRO 660 MM (26 POL.)/610 MM (24") - EQ. DE 301 A 1000 M</v>
          </cell>
          <cell r="D2720" t="str">
            <v>M</v>
          </cell>
          <cell r="E2720">
            <v>1052.81</v>
          </cell>
        </row>
        <row r="2721">
          <cell r="B2721" t="str">
            <v>200704</v>
          </cell>
          <cell r="C2721" t="str">
            <v>DIAMETRO 660 MM (26 POL.)/610 MM (24") - EQ. ACIMA DE 1001 M</v>
          </cell>
          <cell r="D2721" t="str">
            <v>M</v>
          </cell>
          <cell r="E2721">
            <v>1344.82</v>
          </cell>
        </row>
        <row r="2722">
          <cell r="B2722" t="str">
            <v>200705</v>
          </cell>
          <cell r="C2722" t="str">
            <v>DIAMETRO 559 MM (22 POL.)/508 MM(20") - EQ. DE 301 A 1000 M</v>
          </cell>
          <cell r="D2722" t="str">
            <v>M</v>
          </cell>
          <cell r="E2722">
            <v>1002.6</v>
          </cell>
        </row>
        <row r="2723">
          <cell r="B2723" t="str">
            <v>200706</v>
          </cell>
          <cell r="C2723" t="str">
            <v>DIAMETRO 559 MM (22 POL.)/508 MM (20") - EQ. ACIMA DE 1001 M</v>
          </cell>
          <cell r="D2723" t="str">
            <v>M</v>
          </cell>
          <cell r="E2723">
            <v>1280.6500000000001</v>
          </cell>
        </row>
        <row r="2724">
          <cell r="B2724" t="str">
            <v>200707</v>
          </cell>
          <cell r="C2724" t="str">
            <v>DIAMETRO 444 MM (17 1/2 POL.) - EQ. ATE 300 M</v>
          </cell>
          <cell r="D2724" t="str">
            <v>M</v>
          </cell>
          <cell r="E2724">
            <v>564.87</v>
          </cell>
        </row>
        <row r="2725">
          <cell r="B2725" t="str">
            <v>200708</v>
          </cell>
          <cell r="C2725" t="str">
            <v>DIAMETRO 444 MM (17 1/2 POL.) - EQ. DE 301 A 1.000 M</v>
          </cell>
          <cell r="D2725" t="str">
            <v>M</v>
          </cell>
          <cell r="E2725">
            <v>894.33</v>
          </cell>
        </row>
        <row r="2726">
          <cell r="B2726" t="str">
            <v>200709</v>
          </cell>
          <cell r="C2726" t="str">
            <v>DIAMETRO 444 MM (17 1/2 POL.) - EQ. ACIMA DE 1.001 M</v>
          </cell>
          <cell r="D2726" t="str">
            <v>M</v>
          </cell>
          <cell r="E2726">
            <v>1142.3499999999999</v>
          </cell>
        </row>
        <row r="2727">
          <cell r="B2727" t="str">
            <v>200710</v>
          </cell>
          <cell r="C2727" t="str">
            <v>DIAMETRO 375 MM (14 3/4 POL.) - EQ. ATE 300 M</v>
          </cell>
          <cell r="D2727" t="str">
            <v>M</v>
          </cell>
          <cell r="E2727">
            <v>489.12</v>
          </cell>
        </row>
        <row r="2728">
          <cell r="B2728" t="str">
            <v>200711</v>
          </cell>
          <cell r="C2728" t="str">
            <v>DIAMETRO 375 MM (14 3/4 POL.) - EQ. DE 301 A 1.000 M</v>
          </cell>
          <cell r="D2728" t="str">
            <v>M</v>
          </cell>
          <cell r="E2728">
            <v>774.39</v>
          </cell>
        </row>
        <row r="2729">
          <cell r="B2729" t="str">
            <v>200712</v>
          </cell>
          <cell r="C2729" t="str">
            <v>DIAMETRO 375 MM (14 3/4 POL.) - EQ. ACIMA DE 1.001 M</v>
          </cell>
          <cell r="D2729" t="str">
            <v>M</v>
          </cell>
          <cell r="E2729">
            <v>989.12</v>
          </cell>
        </row>
        <row r="2730">
          <cell r="B2730" t="str">
            <v>200713</v>
          </cell>
          <cell r="C2730" t="str">
            <v>DIAMETRO 311 MM (12 1/4 POL.) - EQ. ATE 300 M</v>
          </cell>
          <cell r="D2730" t="str">
            <v>M</v>
          </cell>
          <cell r="E2730">
            <v>463.55</v>
          </cell>
        </row>
        <row r="2731">
          <cell r="B2731" t="str">
            <v>200714</v>
          </cell>
          <cell r="C2731" t="str">
            <v>DIAMETRO 311 MM (12 1/4 POL.) - EQ. DE 301 A 1.000 M</v>
          </cell>
          <cell r="D2731" t="str">
            <v>M</v>
          </cell>
          <cell r="E2731">
            <v>731.42</v>
          </cell>
        </row>
        <row r="2732">
          <cell r="B2732" t="str">
            <v>200715</v>
          </cell>
          <cell r="C2732" t="str">
            <v>DIAMETRO 311 MM (12 1/4 POL.) - EQ. ACIMA DE 1.001 M</v>
          </cell>
          <cell r="D2732" t="str">
            <v>M</v>
          </cell>
          <cell r="E2732">
            <v>934.35</v>
          </cell>
        </row>
        <row r="2733">
          <cell r="B2733" t="str">
            <v>200716</v>
          </cell>
          <cell r="C2733" t="str">
            <v>DIAMETRO 305 MM (12 POL.)</v>
          </cell>
          <cell r="D2733" t="str">
            <v>M</v>
          </cell>
          <cell r="E2733">
            <v>524.77</v>
          </cell>
        </row>
        <row r="2734">
          <cell r="B2734" t="str">
            <v>200717</v>
          </cell>
          <cell r="C2734" t="str">
            <v>DIAMETRO 254 MM (10 POL. OU 9 7/8")</v>
          </cell>
          <cell r="D2734" t="str">
            <v>M</v>
          </cell>
          <cell r="E2734">
            <v>428.11</v>
          </cell>
        </row>
        <row r="2735">
          <cell r="B2735" t="str">
            <v>200718</v>
          </cell>
          <cell r="C2735" t="str">
            <v>DIAMETRO 203 MM ( 8 POL.)</v>
          </cell>
          <cell r="D2735" t="str">
            <v>M</v>
          </cell>
          <cell r="E2735">
            <v>362.54</v>
          </cell>
        </row>
        <row r="2736">
          <cell r="B2736" t="str">
            <v>200719</v>
          </cell>
          <cell r="C2736" t="str">
            <v>DIAMETRO 152 MM ( 6 POL.)</v>
          </cell>
          <cell r="D2736" t="str">
            <v>M</v>
          </cell>
          <cell r="E2736">
            <v>242.57</v>
          </cell>
        </row>
        <row r="2738">
          <cell r="B2738" t="str">
            <v>200800</v>
          </cell>
          <cell r="C2738" t="str">
            <v>PERFURACAO ROCHA CRISTALINA COMPACTA</v>
          </cell>
        </row>
        <row r="2739">
          <cell r="B2739" t="str">
            <v>200801</v>
          </cell>
          <cell r="C2739" t="str">
            <v>DIAMETRO 305 MM (12 POL.)</v>
          </cell>
          <cell r="D2739" t="str">
            <v>M</v>
          </cell>
          <cell r="E2739">
            <v>701.81</v>
          </cell>
        </row>
        <row r="2740">
          <cell r="B2740" t="str">
            <v>200802</v>
          </cell>
          <cell r="C2740" t="str">
            <v>DIAMETRO 254 MM (10 POL.)</v>
          </cell>
          <cell r="D2740" t="str">
            <v>M</v>
          </cell>
          <cell r="E2740">
            <v>584.45000000000005</v>
          </cell>
        </row>
        <row r="2741">
          <cell r="B2741" t="str">
            <v>200803</v>
          </cell>
          <cell r="C2741" t="str">
            <v>DIAMETRO 203 MM ( 8 POL.)</v>
          </cell>
          <cell r="D2741" t="str">
            <v>M</v>
          </cell>
          <cell r="E2741">
            <v>498.2</v>
          </cell>
        </row>
        <row r="2742">
          <cell r="B2742" t="str">
            <v>200804</v>
          </cell>
          <cell r="C2742" t="str">
            <v>DIAMETRO 152 MM ( 6 POL.)</v>
          </cell>
          <cell r="D2742" t="str">
            <v>M</v>
          </cell>
          <cell r="E2742">
            <v>362.54</v>
          </cell>
        </row>
        <row r="2744">
          <cell r="B2744" t="str">
            <v>200900</v>
          </cell>
          <cell r="C2744" t="str">
            <v>REVESTIMENTO - TUBO DE ACO LISO</v>
          </cell>
        </row>
        <row r="2745">
          <cell r="B2745" t="str">
            <v>200901</v>
          </cell>
          <cell r="C2745" t="str">
            <v>SCH.10, 147,36 KG/M:DIAM.762 MM(30 POL.) - EQ. DE 301 A 1000 M</v>
          </cell>
          <cell r="D2745" t="str">
            <v>M</v>
          </cell>
          <cell r="E2745">
            <v>0</v>
          </cell>
        </row>
        <row r="2746">
          <cell r="B2746" t="str">
            <v>200902</v>
          </cell>
          <cell r="C2746" t="str">
            <v>SCH.10, 147,36 KG/M:DIAM.762 MM (30 POL.) - EQ. ACIMA DE 1001 M</v>
          </cell>
          <cell r="D2746" t="str">
            <v>M</v>
          </cell>
          <cell r="E2746">
            <v>0</v>
          </cell>
        </row>
        <row r="2747">
          <cell r="B2747" t="str">
            <v>200903</v>
          </cell>
          <cell r="C2747" t="str">
            <v>SCH.10, 137,42 KG/M:DIAM.711 MM (28 POL.) - EQ. DE 301 A 1000 M</v>
          </cell>
          <cell r="D2747" t="str">
            <v>M</v>
          </cell>
          <cell r="E2747">
            <v>0</v>
          </cell>
        </row>
        <row r="2748">
          <cell r="B2748" t="str">
            <v>200904</v>
          </cell>
          <cell r="C2748" t="str">
            <v>SCH.10, 137,42 KG/M:DIAM. 711 MM (28 POL.) - EQ. ACIMA DE 1001 M</v>
          </cell>
          <cell r="D2748" t="str">
            <v>M</v>
          </cell>
          <cell r="E2748">
            <v>0</v>
          </cell>
        </row>
        <row r="2749">
          <cell r="B2749" t="str">
            <v>200905</v>
          </cell>
          <cell r="C2749" t="str">
            <v>SCH.10, 127,50 KG/M:DIAM. 660 MM (26 POL.) - EQ. DE 301 A 1000 M</v>
          </cell>
          <cell r="D2749" t="str">
            <v>M</v>
          </cell>
          <cell r="E2749">
            <v>0</v>
          </cell>
        </row>
        <row r="2750">
          <cell r="B2750" t="str">
            <v>200906</v>
          </cell>
          <cell r="C2750" t="str">
            <v>SCH.10, 127,50 KG/M:DIAM. 660 MM (26 POL.) - EQ. ACIMA DE 1001 M</v>
          </cell>
          <cell r="D2750" t="str">
            <v>M</v>
          </cell>
          <cell r="E2750">
            <v>0</v>
          </cell>
        </row>
        <row r="2751">
          <cell r="B2751" t="str">
            <v>200907</v>
          </cell>
          <cell r="C2751" t="str">
            <v>SCH.10, 94,45 KG/M:DIAM. 609 MM (24 POL.) - EQ. DE 301 A 1000 M</v>
          </cell>
          <cell r="D2751" t="str">
            <v>M</v>
          </cell>
          <cell r="E2751">
            <v>0</v>
          </cell>
        </row>
        <row r="2752">
          <cell r="B2752" t="str">
            <v>200908</v>
          </cell>
          <cell r="C2752" t="str">
            <v>SCH.10, 94,45 KG/M:DIAM.609 MM (24 POL.) - EQ. ACIMA DE 1001 M</v>
          </cell>
          <cell r="D2752" t="str">
            <v>M</v>
          </cell>
          <cell r="E2752">
            <v>0</v>
          </cell>
        </row>
        <row r="2753">
          <cell r="B2753" t="str">
            <v>200909</v>
          </cell>
          <cell r="C2753" t="str">
            <v>SCH.10, 86,50 KG/M:DIAM.560 MM (22 POL.) - EQ. DE 301 A 1000 M</v>
          </cell>
          <cell r="D2753" t="str">
            <v>M</v>
          </cell>
          <cell r="E2753">
            <v>0</v>
          </cell>
        </row>
        <row r="2754">
          <cell r="B2754" t="str">
            <v>200910</v>
          </cell>
          <cell r="C2754" t="str">
            <v>SCH.10, 86,50 KG/M:DIAM. 560 MM (22 POL.) - EQ. ACIMA DE 1001 M</v>
          </cell>
          <cell r="D2754" t="str">
            <v>M</v>
          </cell>
          <cell r="E2754">
            <v>0</v>
          </cell>
        </row>
        <row r="2755">
          <cell r="B2755" t="str">
            <v>200911</v>
          </cell>
          <cell r="C2755" t="str">
            <v>SCH.10, 78,54 KG/M:DIAM.508 MM (20 POL.) - EQ. ATE 300 M</v>
          </cell>
          <cell r="D2755" t="str">
            <v>M</v>
          </cell>
          <cell r="E2755">
            <v>0</v>
          </cell>
        </row>
        <row r="2756">
          <cell r="B2756" t="str">
            <v>200912</v>
          </cell>
          <cell r="C2756" t="str">
            <v>SCH.10, 78,54 KG/M:DIAM. 508 MM (20 POL.) - EQ. DE 301 A 1000 M</v>
          </cell>
          <cell r="D2756" t="str">
            <v>M</v>
          </cell>
          <cell r="E2756">
            <v>0</v>
          </cell>
        </row>
        <row r="2757">
          <cell r="B2757" t="str">
            <v>200913</v>
          </cell>
          <cell r="C2757" t="str">
            <v>SCH.10, 78,54 KG/M:DIAM. 508 MM (20 POL.) - EQ. ACIMA DE 1001 M</v>
          </cell>
          <cell r="D2757" t="str">
            <v>M</v>
          </cell>
          <cell r="E2757">
            <v>0</v>
          </cell>
        </row>
        <row r="2758">
          <cell r="B2758" t="str">
            <v>200914</v>
          </cell>
          <cell r="C2758" t="str">
            <v>SCH.20, 117,07 KG/M:DIAM. 508 MM (20 POL.) - EQ. ATE 300 M</v>
          </cell>
          <cell r="D2758" t="str">
            <v>M</v>
          </cell>
          <cell r="E2758">
            <v>0</v>
          </cell>
        </row>
        <row r="2759">
          <cell r="B2759" t="str">
            <v>200915</v>
          </cell>
          <cell r="C2759" t="str">
            <v>SCH.20, 117,07 KG/M:DIAM. 508 MM (20 POL.) - EQ. DE 301 A 1000 M</v>
          </cell>
          <cell r="D2759" t="str">
            <v>M</v>
          </cell>
          <cell r="E2759">
            <v>0</v>
          </cell>
        </row>
        <row r="2760">
          <cell r="B2760" t="str">
            <v>200916</v>
          </cell>
          <cell r="C2760" t="str">
            <v>SCH.20, 117,07 KG/M:DIAM. 508 MM (20 POL.) - EQ. ACIMA DE 1001 M</v>
          </cell>
          <cell r="D2760" t="str">
            <v>M</v>
          </cell>
          <cell r="E2760">
            <v>0</v>
          </cell>
        </row>
        <row r="2761">
          <cell r="B2761" t="str">
            <v>200917</v>
          </cell>
          <cell r="C2761" t="str">
            <v>SCH.10, 70,59 KG/M:DIAM. 457 MM (18 POL.) - EQ. ATE 300 M</v>
          </cell>
          <cell r="D2761" t="str">
            <v>M</v>
          </cell>
          <cell r="E2761">
            <v>0</v>
          </cell>
        </row>
        <row r="2762">
          <cell r="B2762" t="str">
            <v>200918</v>
          </cell>
          <cell r="C2762" t="str">
            <v>SCH.10, 70,59 KG/M:DIAM. 457 MM (18 POL.) - EQ. DE 301 A 1000 M</v>
          </cell>
          <cell r="D2762" t="str">
            <v>M</v>
          </cell>
          <cell r="E2762">
            <v>0</v>
          </cell>
        </row>
        <row r="2763">
          <cell r="B2763" t="str">
            <v>200919</v>
          </cell>
          <cell r="C2763" t="str">
            <v>SCH.10, 70,59 KG/M:DIAM. 457 MM (18 POL.) - EQ. ACIMA DE 1001 M</v>
          </cell>
          <cell r="D2763" t="str">
            <v>M</v>
          </cell>
          <cell r="E2763">
            <v>0</v>
          </cell>
        </row>
        <row r="2764">
          <cell r="B2764" t="str">
            <v>200920</v>
          </cell>
          <cell r="C2764" t="str">
            <v>SCH.20, 87,79 KG/M:DIAM. 457 MM (18 POL.) - EQ. ATE 300 M</v>
          </cell>
          <cell r="D2764" t="str">
            <v>M</v>
          </cell>
          <cell r="E2764">
            <v>0</v>
          </cell>
        </row>
        <row r="2765">
          <cell r="B2765" t="str">
            <v>200921</v>
          </cell>
          <cell r="C2765" t="str">
            <v>SCH.20, 87,79 KG/M:DIAM. 457 MM (18 POL.) - EQ. DE 301 A 1000 M</v>
          </cell>
          <cell r="D2765" t="str">
            <v>M</v>
          </cell>
          <cell r="E2765">
            <v>0</v>
          </cell>
        </row>
        <row r="2766">
          <cell r="B2766" t="str">
            <v>200922</v>
          </cell>
          <cell r="C2766" t="str">
            <v>SCH.20, 87,79 KG/M:DIAM. 457 MM (18 POL.) - EQ. ACIMA DE 1001 M</v>
          </cell>
          <cell r="D2766" t="str">
            <v>M</v>
          </cell>
          <cell r="E2766">
            <v>0</v>
          </cell>
        </row>
        <row r="2767">
          <cell r="B2767" t="str">
            <v>200923</v>
          </cell>
          <cell r="C2767" t="str">
            <v>SCH.10, 62,63 KG/M:DIAM. 406 MM (16 POL.)</v>
          </cell>
          <cell r="D2767" t="str">
            <v>M</v>
          </cell>
          <cell r="E2767">
            <v>0</v>
          </cell>
        </row>
        <row r="2768">
          <cell r="B2768" t="str">
            <v>200924</v>
          </cell>
          <cell r="C2768" t="str">
            <v>SCH.20, 77,86 KG/M:DIAM. 406 MM (16 POL.)</v>
          </cell>
          <cell r="D2768" t="str">
            <v>M</v>
          </cell>
          <cell r="E2768">
            <v>0</v>
          </cell>
        </row>
        <row r="2769">
          <cell r="B2769" t="str">
            <v>200925</v>
          </cell>
          <cell r="C2769" t="str">
            <v>SCH.10, 54,68 KG/M:DIAM. 356 MM (14 POL.)</v>
          </cell>
          <cell r="D2769" t="str">
            <v>M</v>
          </cell>
          <cell r="E2769">
            <v>0</v>
          </cell>
        </row>
        <row r="2770">
          <cell r="B2770" t="str">
            <v>200926</v>
          </cell>
          <cell r="C2770" t="str">
            <v>SCH.20, 67,94 KG/M:DIAM. 356 MM (14 POL.)</v>
          </cell>
          <cell r="D2770" t="str">
            <v>M</v>
          </cell>
          <cell r="E2770">
            <v>0</v>
          </cell>
        </row>
        <row r="2771">
          <cell r="B2771" t="str">
            <v>200927</v>
          </cell>
          <cell r="C2771" t="str">
            <v>SCH.30, 81,28 KG/M:DIAM. 356 MM (14 POL.) - EQ. ATE 300 M</v>
          </cell>
          <cell r="D2771" t="str">
            <v>M</v>
          </cell>
          <cell r="E2771">
            <v>0</v>
          </cell>
        </row>
        <row r="2772">
          <cell r="B2772" t="str">
            <v>200928</v>
          </cell>
          <cell r="C2772" t="str">
            <v>SCH.30, 81,28 KG/M:DIAM. 356 MM (14 POL.) - EQ. DE 301 A 1000 M</v>
          </cell>
          <cell r="D2772" t="str">
            <v>M</v>
          </cell>
          <cell r="E2772">
            <v>0</v>
          </cell>
        </row>
        <row r="2773">
          <cell r="B2773" t="str">
            <v>200929</v>
          </cell>
          <cell r="C2773" t="str">
            <v>SCH.30, 81,28 KG/M:DIAM. 356 MM (14 POL.) - EQ. ACIMA DE 1001 M</v>
          </cell>
          <cell r="D2773" t="str">
            <v>M</v>
          </cell>
          <cell r="E2773">
            <v>0</v>
          </cell>
        </row>
        <row r="2774">
          <cell r="B2774" t="str">
            <v>200930</v>
          </cell>
          <cell r="C2774" t="str">
            <v>SCH.20, 49,72 KG/M:DIAM. 323 MM (12 3/4 POL.)</v>
          </cell>
          <cell r="D2774" t="str">
            <v>M</v>
          </cell>
          <cell r="E2774">
            <v>0</v>
          </cell>
        </row>
        <row r="2775">
          <cell r="B2775" t="str">
            <v>200931</v>
          </cell>
          <cell r="C2775" t="str">
            <v>SCH.30, 65,20 KG/M:DIAM. 323 MM (12 3/4 POL.)</v>
          </cell>
          <cell r="D2775" t="str">
            <v>M</v>
          </cell>
          <cell r="E2775">
            <v>0</v>
          </cell>
        </row>
        <row r="2776">
          <cell r="B2776" t="str">
            <v>200932</v>
          </cell>
          <cell r="C2776" t="str">
            <v>SCH.40, 79,74 KG/M:DIAM. 323 MM (12 3/4 POL.)</v>
          </cell>
          <cell r="D2776" t="str">
            <v>M</v>
          </cell>
          <cell r="E2776">
            <v>0</v>
          </cell>
        </row>
        <row r="2777">
          <cell r="B2777" t="str">
            <v>200933</v>
          </cell>
          <cell r="C2777" t="str">
            <v>37,57 KG/M: DIAM. 305 MM (12 POL.)</v>
          </cell>
          <cell r="D2777" t="str">
            <v>M</v>
          </cell>
          <cell r="E2777">
            <v>0</v>
          </cell>
        </row>
        <row r="2778">
          <cell r="B2778" t="str">
            <v>200934</v>
          </cell>
          <cell r="C2778" t="str">
            <v>31,59 KG/M:DIAM. 273 MM (10 3/4 POL.)</v>
          </cell>
          <cell r="D2778" t="str">
            <v>M</v>
          </cell>
          <cell r="E2778">
            <v>0</v>
          </cell>
        </row>
        <row r="2779">
          <cell r="B2779" t="str">
            <v>200935</v>
          </cell>
          <cell r="C2779" t="str">
            <v>SCH.20, 41,77 KG/M:DIAM. 273 MM (10 3/4 POL.)</v>
          </cell>
          <cell r="D2779" t="str">
            <v>M</v>
          </cell>
          <cell r="E2779">
            <v>0</v>
          </cell>
        </row>
        <row r="2780">
          <cell r="B2780" t="str">
            <v>200936</v>
          </cell>
          <cell r="C2780" t="str">
            <v>SCH.30, 51,00 KG/M:DIAM. 273 MM (10 3/4 POL.)</v>
          </cell>
          <cell r="D2780" t="str">
            <v>M</v>
          </cell>
          <cell r="E2780">
            <v>0</v>
          </cell>
        </row>
        <row r="2781">
          <cell r="B2781" t="str">
            <v>200937</v>
          </cell>
          <cell r="C2781" t="str">
            <v>SCH.40, 60,29 KG/M:DIAM. 273 MM (10 3/4 POL.)</v>
          </cell>
          <cell r="D2781" t="str">
            <v>M</v>
          </cell>
          <cell r="E2781">
            <v>0</v>
          </cell>
        </row>
        <row r="2782">
          <cell r="B2782" t="str">
            <v>200938</v>
          </cell>
          <cell r="C2782" t="str">
            <v>SCH.20, 33,31 KG/M, GALVANIZADO: DIAM. 203 MM (8 POL.)</v>
          </cell>
          <cell r="D2782" t="str">
            <v>M</v>
          </cell>
          <cell r="E2782">
            <v>0</v>
          </cell>
        </row>
        <row r="2783">
          <cell r="B2783" t="str">
            <v>200939</v>
          </cell>
          <cell r="C2783" t="str">
            <v>DIN 2440, 19,24 KG/M, GALVANIZADO : DIAM. 152 MM (6 POL.)</v>
          </cell>
          <cell r="D2783" t="str">
            <v>M</v>
          </cell>
          <cell r="E2783">
            <v>0</v>
          </cell>
        </row>
        <row r="2784">
          <cell r="B2784" t="str">
            <v>200940</v>
          </cell>
          <cell r="C2784" t="str">
            <v>DIN 2440, GALVANIZADO : DIAM. 38 MM (1 1/2 POL.)</v>
          </cell>
          <cell r="D2784" t="str">
            <v>M</v>
          </cell>
          <cell r="E2784">
            <v>0</v>
          </cell>
        </row>
        <row r="2785">
          <cell r="B2785" t="str">
            <v>200941</v>
          </cell>
          <cell r="C2785" t="str">
            <v>SCH.20, 49,72 KG/M, PRETO : DIAM. 305 MM (12 POL.)</v>
          </cell>
          <cell r="D2785" t="str">
            <v>M</v>
          </cell>
          <cell r="E2785">
            <v>0</v>
          </cell>
        </row>
        <row r="2786">
          <cell r="B2786" t="str">
            <v>200942</v>
          </cell>
          <cell r="C2786" t="str">
            <v>SCH.20, 41,77 KG/M, PRETO : DIAM. 254 MM (10 POL.)</v>
          </cell>
          <cell r="D2786" t="str">
            <v>M</v>
          </cell>
          <cell r="E2786">
            <v>0</v>
          </cell>
        </row>
        <row r="2787">
          <cell r="B2787" t="str">
            <v>200943</v>
          </cell>
          <cell r="C2787" t="str">
            <v>SCH.20, 33,31 KG/M, PRETO : DIAM. 203 MM (8 POL.)</v>
          </cell>
          <cell r="D2787" t="str">
            <v>M</v>
          </cell>
          <cell r="E2787">
            <v>0</v>
          </cell>
        </row>
        <row r="2788">
          <cell r="B2788" t="str">
            <v>200944</v>
          </cell>
          <cell r="C2788" t="str">
            <v>DIN 2440, 19,24 KG/M, PRETO : DIAM. 152 MM (6 POL.)</v>
          </cell>
          <cell r="D2788" t="str">
            <v>M</v>
          </cell>
          <cell r="E2788">
            <v>0</v>
          </cell>
        </row>
        <row r="2789">
          <cell r="B2789" t="str">
            <v>200945</v>
          </cell>
          <cell r="C2789" t="str">
            <v>DIN 2440, 1,69 KG/M, GALV.: DIAM. 19 MM (3/4 POL.)</v>
          </cell>
          <cell r="D2789" t="str">
            <v>M</v>
          </cell>
          <cell r="E2789">
            <v>0</v>
          </cell>
        </row>
        <row r="2791">
          <cell r="B2791" t="str">
            <v>201000</v>
          </cell>
          <cell r="C2791" t="str">
            <v>REVESTIMENTO - TUBOS DE ACO LISO API 5 A</v>
          </cell>
        </row>
        <row r="2792">
          <cell r="B2792" t="str">
            <v>201001</v>
          </cell>
          <cell r="C2792" t="str">
            <v>140,00 KG/M : DIAM. 508 MM (20") J OU K 55 - EQ. ATE 300 M</v>
          </cell>
          <cell r="D2792" t="str">
            <v>M</v>
          </cell>
          <cell r="E2792">
            <v>0</v>
          </cell>
        </row>
        <row r="2793">
          <cell r="B2793" t="str">
            <v>201002</v>
          </cell>
          <cell r="C2793" t="str">
            <v>140,00 KG/M: DIAM. 508 MM (20") J OU K 55 - EQ. DE 301 A 1000 M</v>
          </cell>
          <cell r="D2793" t="str">
            <v>M</v>
          </cell>
          <cell r="E2793">
            <v>0</v>
          </cell>
        </row>
        <row r="2794">
          <cell r="B2794" t="str">
            <v>201003</v>
          </cell>
          <cell r="C2794" t="str">
            <v>140,00 KG/M : DIAM. 508 MM (20") J OU K 55 - EQ. ACIMA DE 1001 M</v>
          </cell>
          <cell r="D2794" t="str">
            <v>M</v>
          </cell>
          <cell r="E2794">
            <v>0</v>
          </cell>
        </row>
        <row r="2795">
          <cell r="B2795" t="str">
            <v>201004</v>
          </cell>
          <cell r="C2795" t="str">
            <v>158,64 KG/M : DIAM. 508 MM (20") J OU K 55 - EQ. ATE 300 M</v>
          </cell>
          <cell r="D2795" t="str">
            <v>M</v>
          </cell>
          <cell r="E2795">
            <v>0</v>
          </cell>
        </row>
        <row r="2796">
          <cell r="B2796" t="str">
            <v>201005</v>
          </cell>
          <cell r="C2796" t="str">
            <v>158,64 KG/M : DIAM. 508 MM (20") J OU K 55 - EQ. DE 301 A 1000 M</v>
          </cell>
          <cell r="D2796" t="str">
            <v>M</v>
          </cell>
          <cell r="E2796">
            <v>0</v>
          </cell>
        </row>
        <row r="2797">
          <cell r="B2797" t="str">
            <v>201006</v>
          </cell>
          <cell r="C2797" t="str">
            <v>158,64 KG/M : DIAM. 508 MM (20") J OU K 55 - EQ. ACIMA DE 1001 M</v>
          </cell>
          <cell r="D2797" t="str">
            <v>M</v>
          </cell>
          <cell r="E2797">
            <v>0</v>
          </cell>
        </row>
        <row r="2798">
          <cell r="B2798" t="str">
            <v>201007</v>
          </cell>
          <cell r="C2798" t="str">
            <v>130,34 KG/M : DIAM. 473 MM (18 5/8") J OU K 55 - EQ. ATE 300 M</v>
          </cell>
          <cell r="D2798" t="str">
            <v>M</v>
          </cell>
          <cell r="E2798">
            <v>0</v>
          </cell>
        </row>
        <row r="2799">
          <cell r="B2799" t="str">
            <v>201008</v>
          </cell>
          <cell r="C2799" t="str">
            <v>130,34 KG/M : DIAM. 473 MM (18 5/8") J OU K 55 - EQ. DE 301 A 1000 M</v>
          </cell>
          <cell r="D2799" t="str">
            <v>M</v>
          </cell>
          <cell r="E2799">
            <v>0</v>
          </cell>
        </row>
        <row r="2800">
          <cell r="B2800" t="str">
            <v>201009</v>
          </cell>
          <cell r="C2800" t="str">
            <v>130,34 KG/M : DIAM. 473 MM (18 5/8") J OU K 55 - EQ. ACIMA DE 1001 M</v>
          </cell>
          <cell r="D2800" t="str">
            <v>M</v>
          </cell>
          <cell r="E2800">
            <v>0</v>
          </cell>
        </row>
        <row r="2801">
          <cell r="B2801" t="str">
            <v>201010</v>
          </cell>
          <cell r="C2801" t="str">
            <v>96,82 KG/M : DIAM. 406 MM (16") H 40 - EQ. ATE 300 M</v>
          </cell>
          <cell r="D2801" t="str">
            <v>M</v>
          </cell>
          <cell r="E2801">
            <v>0</v>
          </cell>
        </row>
        <row r="2802">
          <cell r="B2802" t="str">
            <v>201011</v>
          </cell>
          <cell r="C2802" t="str">
            <v>96,82 KG/M : DIAM. 406 MM (16") H 40 - EQ. DE 301 A 1000 M</v>
          </cell>
          <cell r="D2802" t="str">
            <v>M</v>
          </cell>
          <cell r="E2802">
            <v>0</v>
          </cell>
        </row>
        <row r="2803">
          <cell r="B2803" t="str">
            <v>201012</v>
          </cell>
          <cell r="C2803" t="str">
            <v>96,82 KG/M : DIAM. 406 MM (16") H 40 - EQ. ACIMA DE 1001 M</v>
          </cell>
          <cell r="D2803" t="str">
            <v>M</v>
          </cell>
          <cell r="E2803">
            <v>0</v>
          </cell>
        </row>
        <row r="2804">
          <cell r="B2804" t="str">
            <v>201013</v>
          </cell>
          <cell r="C2804" t="str">
            <v>111,71 KG/M : DIAM. 406 MM (16") J OU K 55 - EQ. ATE 300 M</v>
          </cell>
          <cell r="D2804" t="str">
            <v>M</v>
          </cell>
          <cell r="E2804">
            <v>0</v>
          </cell>
        </row>
        <row r="2805">
          <cell r="B2805" t="str">
            <v>201014</v>
          </cell>
          <cell r="C2805" t="str">
            <v>111,71 KG/M: DIAM. 406 MM (16") J OU K 55 - EQ. DE 301 A 1000 M</v>
          </cell>
          <cell r="D2805" t="str">
            <v>M</v>
          </cell>
          <cell r="E2805">
            <v>0</v>
          </cell>
        </row>
        <row r="2806">
          <cell r="B2806" t="str">
            <v>201015</v>
          </cell>
          <cell r="C2806" t="str">
            <v>111,71 KG/M : DIAM. 406 MM (16") J OU K 55 - EQ. ACIMA DE 1001 M</v>
          </cell>
          <cell r="D2806" t="str">
            <v>M</v>
          </cell>
          <cell r="E2806">
            <v>0</v>
          </cell>
        </row>
        <row r="2807">
          <cell r="B2807" t="str">
            <v>201016</v>
          </cell>
          <cell r="C2807" t="str">
            <v>125,12 KG/M : DIAM. 406 MM (16") J OU K 55 - EQ. ATE 300 M</v>
          </cell>
          <cell r="D2807" t="str">
            <v>M</v>
          </cell>
          <cell r="E2807">
            <v>0</v>
          </cell>
        </row>
        <row r="2808">
          <cell r="B2808" t="str">
            <v>201017</v>
          </cell>
          <cell r="C2808" t="str">
            <v>125,12 KG/M : DIAM. 406 MM (16") J OU K 55 - EQ. DE 301 A 1000 M</v>
          </cell>
          <cell r="D2808" t="str">
            <v>M</v>
          </cell>
          <cell r="E2808">
            <v>0</v>
          </cell>
        </row>
        <row r="2809">
          <cell r="B2809" t="str">
            <v>201018</v>
          </cell>
          <cell r="C2809" t="str">
            <v>125,12 KG/M : DIAM. 406 MM (16") J OU K 55 - EQ. ACIMA DE 1001 M</v>
          </cell>
          <cell r="D2809" t="str">
            <v>M</v>
          </cell>
          <cell r="E2809">
            <v>0</v>
          </cell>
        </row>
        <row r="2810">
          <cell r="B2810" t="str">
            <v>201019</v>
          </cell>
          <cell r="C2810" t="str">
            <v>81,18 KG/M : DIAM. 340 MM (13 3/8") J OU K 55 - EQ. ATE 300 M</v>
          </cell>
          <cell r="D2810" t="str">
            <v>M</v>
          </cell>
          <cell r="E2810">
            <v>0</v>
          </cell>
        </row>
        <row r="2811">
          <cell r="B2811" t="str">
            <v>201020</v>
          </cell>
          <cell r="C2811" t="str">
            <v>81,18 KG/M : DIAM. 340 MM (13 3/8") J OU K 55 - EQ. DE 301 A 1000 M</v>
          </cell>
          <cell r="D2811" t="str">
            <v>M</v>
          </cell>
          <cell r="E2811">
            <v>0</v>
          </cell>
        </row>
        <row r="2812">
          <cell r="B2812" t="str">
            <v>201021</v>
          </cell>
          <cell r="C2812" t="str">
            <v>81,18 KG/M : DIAM. 340 MM (13 3/8") J OU K 55 - EQ. ACIMA DE 1001 M</v>
          </cell>
          <cell r="D2812" t="str">
            <v>M</v>
          </cell>
          <cell r="E2812">
            <v>0</v>
          </cell>
        </row>
        <row r="2813">
          <cell r="B2813" t="str">
            <v>201022</v>
          </cell>
          <cell r="C2813" t="str">
            <v>90,86 KG/M : DIAM. 340 MM (13 3/8") J OU K 55 - EQ. ATE 300 M</v>
          </cell>
          <cell r="D2813" t="str">
            <v>M</v>
          </cell>
          <cell r="E2813">
            <v>0</v>
          </cell>
        </row>
        <row r="2814">
          <cell r="B2814" t="str">
            <v>201023</v>
          </cell>
          <cell r="C2814" t="str">
            <v>90,86 KG/M : DIAM. 340 MM (13 3/8") J OU K 55 - EQ. DE 301 A 1000 M</v>
          </cell>
          <cell r="D2814" t="str">
            <v>M</v>
          </cell>
          <cell r="E2814">
            <v>0</v>
          </cell>
        </row>
        <row r="2815">
          <cell r="B2815" t="str">
            <v>201024</v>
          </cell>
          <cell r="C2815" t="str">
            <v>90,86 KG/M : DIAM. 340 MM (13 3/8") J OU K 55 - EQ. ACIMA DE 1001 M</v>
          </cell>
          <cell r="D2815" t="str">
            <v>M</v>
          </cell>
          <cell r="E2815">
            <v>0</v>
          </cell>
        </row>
        <row r="2816">
          <cell r="B2816" t="str">
            <v>201025</v>
          </cell>
          <cell r="C2816" t="str">
            <v>101,29 KG/M : DIAM. 340 MM (13 3/8") J OU K 55 - EQ. ATE 300 M</v>
          </cell>
          <cell r="D2816" t="str">
            <v>M</v>
          </cell>
          <cell r="E2816">
            <v>0</v>
          </cell>
        </row>
        <row r="2817">
          <cell r="B2817" t="str">
            <v>201026</v>
          </cell>
          <cell r="C2817" t="str">
            <v>101,29 KG/M : DIAM. 340 MM (13 3/8") J OU K 55 - EQ. DE 301 A 1000 M</v>
          </cell>
          <cell r="D2817" t="str">
            <v>M</v>
          </cell>
          <cell r="E2817">
            <v>0</v>
          </cell>
        </row>
        <row r="2818">
          <cell r="B2818" t="str">
            <v>201027</v>
          </cell>
          <cell r="C2818" t="str">
            <v>101,29 KG/M : DIAM. 340 MM (13 3/8") J OU K 55 - EQ. ACIMA DE 1001 M</v>
          </cell>
          <cell r="D2818" t="str">
            <v>M</v>
          </cell>
          <cell r="E2818">
            <v>0</v>
          </cell>
        </row>
        <row r="2819">
          <cell r="B2819" t="str">
            <v>201028</v>
          </cell>
          <cell r="C2819" t="str">
            <v>60,32 KG/M : DIAM. 273 MM (10 3/4") J OU K 55 - EQ. ATE 300 M</v>
          </cell>
          <cell r="D2819" t="str">
            <v>M</v>
          </cell>
          <cell r="E2819">
            <v>0</v>
          </cell>
        </row>
        <row r="2820">
          <cell r="B2820" t="str">
            <v>201029</v>
          </cell>
          <cell r="C2820" t="str">
            <v>60,32 KG/M : DIAM. 273 MM (10 3/4") J OU K 55 - EQ. DE 301 A 1000 M</v>
          </cell>
          <cell r="D2820" t="str">
            <v>M</v>
          </cell>
          <cell r="E2820">
            <v>0</v>
          </cell>
        </row>
        <row r="2821">
          <cell r="B2821" t="str">
            <v>201030</v>
          </cell>
          <cell r="C2821" t="str">
            <v>60,32 KG/M : DIAM. 273 MM (10 3/4") J OU K 55 - EQ. ACIMA DE 1001 M</v>
          </cell>
          <cell r="D2821" t="str">
            <v>M</v>
          </cell>
          <cell r="E2821">
            <v>0</v>
          </cell>
        </row>
        <row r="2822">
          <cell r="B2822" t="str">
            <v>201031</v>
          </cell>
          <cell r="C2822" t="str">
            <v>67,66 KG/M : DIAM. 273 MM (10 3/4") J OU K 55 - EQ. ATE 300 M</v>
          </cell>
          <cell r="D2822" t="str">
            <v>M</v>
          </cell>
          <cell r="E2822">
            <v>0</v>
          </cell>
        </row>
        <row r="2823">
          <cell r="B2823" t="str">
            <v>201032</v>
          </cell>
          <cell r="C2823" t="str">
            <v>67,66 KG/M : DIAM. 273 MM (10 3/4") J OU K 55 - EQ. DE 301 A 1000 M</v>
          </cell>
          <cell r="D2823" t="str">
            <v>M</v>
          </cell>
          <cell r="E2823">
            <v>0</v>
          </cell>
        </row>
        <row r="2824">
          <cell r="B2824" t="str">
            <v>201033</v>
          </cell>
          <cell r="C2824" t="str">
            <v>67,66 KG/M : DIAM. 273 MM (10 3/4") J OU K 55 - EQ. ACIMA DE 1001 M</v>
          </cell>
          <cell r="D2824" t="str">
            <v>M</v>
          </cell>
          <cell r="E2824">
            <v>0</v>
          </cell>
        </row>
        <row r="2825">
          <cell r="B2825" t="str">
            <v>201034</v>
          </cell>
          <cell r="C2825" t="str">
            <v>75,96 KG/M : DIAM. 273 MM (10 3/4") J OU K 55 - EQ. ATE 300 M</v>
          </cell>
          <cell r="D2825" t="str">
            <v>M</v>
          </cell>
          <cell r="E2825">
            <v>0</v>
          </cell>
        </row>
        <row r="2826">
          <cell r="B2826" t="str">
            <v>201035</v>
          </cell>
          <cell r="C2826" t="str">
            <v>75,96 KG/M : DIAM. 273 MM (10 3/4") J OU K 55 - EQ. DE 301 A 1000 M</v>
          </cell>
          <cell r="D2826" t="str">
            <v>M</v>
          </cell>
          <cell r="E2826">
            <v>0</v>
          </cell>
        </row>
        <row r="2827">
          <cell r="B2827" t="str">
            <v>201036</v>
          </cell>
          <cell r="C2827" t="str">
            <v>75,96 KG/M : DIAM. 273 MM (10 3/4") J OU K 55 - EQ. ACIMA DE 1001 M</v>
          </cell>
          <cell r="D2827" t="str">
            <v>M</v>
          </cell>
          <cell r="E2827">
            <v>0</v>
          </cell>
        </row>
        <row r="2828">
          <cell r="B2828" t="str">
            <v>201037</v>
          </cell>
          <cell r="C2828" t="str">
            <v>48,11 KG/M : DIAM. 244 MM (9 5/8") H 40 - EQ. ATE 300 M</v>
          </cell>
          <cell r="D2828" t="str">
            <v>M</v>
          </cell>
          <cell r="E2828">
            <v>0</v>
          </cell>
        </row>
        <row r="2829">
          <cell r="B2829" t="str">
            <v>201038</v>
          </cell>
          <cell r="C2829" t="str">
            <v>48,11 KG/M : DIAM. 244 MM (9 5/8") H 40 - EQ. DE 301 A 1000 M</v>
          </cell>
          <cell r="D2829" t="str">
            <v>M</v>
          </cell>
          <cell r="E2829">
            <v>0</v>
          </cell>
        </row>
        <row r="2830">
          <cell r="B2830" t="str">
            <v>201039</v>
          </cell>
          <cell r="C2830" t="str">
            <v>48,11 KG/M : DIAM. 244 MM (9 5/8") H 40 - EQ. ACIMA DE 1001 M</v>
          </cell>
          <cell r="D2830" t="str">
            <v>M</v>
          </cell>
          <cell r="E2830">
            <v>0</v>
          </cell>
        </row>
        <row r="2831">
          <cell r="B2831" t="str">
            <v>201040</v>
          </cell>
          <cell r="C2831" t="str">
            <v>53,62 KG/M : DIAM. 244 MM (9 5/8") J OU K 55 - EQ. ATE 300 M</v>
          </cell>
          <cell r="D2831" t="str">
            <v>M</v>
          </cell>
          <cell r="E2831">
            <v>0</v>
          </cell>
        </row>
        <row r="2832">
          <cell r="B2832" t="str">
            <v>201041</v>
          </cell>
          <cell r="C2832" t="str">
            <v>53,62 KG/M : DIAM. 244 MM (9 5/8") J OU K 55 - EQ. DE 301 A 1000 M</v>
          </cell>
          <cell r="D2832" t="str">
            <v>M</v>
          </cell>
          <cell r="E2832">
            <v>0</v>
          </cell>
        </row>
        <row r="2833">
          <cell r="B2833" t="str">
            <v>201042</v>
          </cell>
          <cell r="C2833" t="str">
            <v>53,62 KG/M : DIAM. 244 MM (9 5/8") J OU K 55 - EQ. ACIMA DE 1001 M</v>
          </cell>
          <cell r="D2833" t="str">
            <v>M</v>
          </cell>
          <cell r="E2833">
            <v>0</v>
          </cell>
        </row>
        <row r="2834">
          <cell r="B2834" t="str">
            <v>201043</v>
          </cell>
          <cell r="C2834" t="str">
            <v>59,68 KG/M : DIAM. 244 MM (9 5/8") J OU K 55 - EQ. ATE 300 M</v>
          </cell>
          <cell r="D2834" t="str">
            <v>M</v>
          </cell>
          <cell r="E2834">
            <v>0</v>
          </cell>
        </row>
        <row r="2835">
          <cell r="B2835" t="str">
            <v>201044</v>
          </cell>
          <cell r="C2835" t="str">
            <v>59,68 KG/M : DIAM. 244 MM (9 5/8") J OU K 55 - EQ. DE 301 A 1000 M</v>
          </cell>
          <cell r="D2835" t="str">
            <v>M</v>
          </cell>
          <cell r="E2835">
            <v>0</v>
          </cell>
        </row>
        <row r="2836">
          <cell r="B2836" t="str">
            <v>201045</v>
          </cell>
          <cell r="C2836" t="str">
            <v>59,68 KG/M : DIAM. 244 MM (9 5/8") J OU K 55 - EQ. ACIMA DE 1001 M</v>
          </cell>
          <cell r="D2836" t="str">
            <v>M</v>
          </cell>
          <cell r="E2836">
            <v>0</v>
          </cell>
        </row>
        <row r="2837">
          <cell r="B2837" t="str">
            <v>201046</v>
          </cell>
          <cell r="C2837" t="str">
            <v>35,75 KG/M : DIAM. 219 MM (8 5/8") J OU K 55</v>
          </cell>
          <cell r="D2837" t="str">
            <v>M</v>
          </cell>
          <cell r="E2837">
            <v>0</v>
          </cell>
        </row>
        <row r="2838">
          <cell r="B2838" t="str">
            <v>201047</v>
          </cell>
          <cell r="C2838" t="str">
            <v>47,66 KG/M : DIAM. 219 MM (8 5/8") J OU K 55 - EQ. DE 301 A 1000 M</v>
          </cell>
          <cell r="D2838" t="str">
            <v>M</v>
          </cell>
          <cell r="E2838">
            <v>0</v>
          </cell>
        </row>
        <row r="2839">
          <cell r="B2839" t="str">
            <v>201048</v>
          </cell>
          <cell r="C2839" t="str">
            <v>47,66 KG/M : DIAM. 219 MM (8 5/8") J OU K 55 - EQ. ACIMA DE 1001 M</v>
          </cell>
          <cell r="D2839" t="str">
            <v>M</v>
          </cell>
          <cell r="E2839">
            <v>0</v>
          </cell>
        </row>
        <row r="2840">
          <cell r="B2840" t="str">
            <v>201049</v>
          </cell>
          <cell r="C2840" t="str">
            <v>53,62 KG/M : DIAM. 219 MM (8 5/8") J OU K 55 - EQ.DE 301 A 1000 M</v>
          </cell>
          <cell r="D2840" t="str">
            <v>M</v>
          </cell>
          <cell r="E2840">
            <v>0</v>
          </cell>
        </row>
        <row r="2841">
          <cell r="B2841" t="str">
            <v>201050</v>
          </cell>
          <cell r="C2841" t="str">
            <v>53,62 KG/M : DIAM. 219 MM (8 5/8") J OU K 55 - EQ. ACIMA DE 1001 M</v>
          </cell>
          <cell r="D2841" t="str">
            <v>M</v>
          </cell>
          <cell r="E2841">
            <v>0</v>
          </cell>
        </row>
        <row r="2842">
          <cell r="B2842" t="str">
            <v>201051</v>
          </cell>
          <cell r="C2842" t="str">
            <v>29,79 KG/M : DIAM. 168 MM (6 5/8") J OU K 55</v>
          </cell>
          <cell r="D2842" t="str">
            <v>M</v>
          </cell>
          <cell r="E2842">
            <v>0</v>
          </cell>
        </row>
        <row r="2843">
          <cell r="B2843" t="str">
            <v>201052</v>
          </cell>
          <cell r="C2843" t="str">
            <v>35,75 KG/M : DIAM. 168 MM (6 5/8") J OU K 55 - EQ. DE 301 A 1000 M</v>
          </cell>
          <cell r="D2843" t="str">
            <v>M</v>
          </cell>
          <cell r="E2843">
            <v>0</v>
          </cell>
        </row>
        <row r="2844">
          <cell r="B2844" t="str">
            <v>201053</v>
          </cell>
          <cell r="C2844" t="str">
            <v>35,75 KG/M : DIAM. 168 MM (6 5/8") J OU K 55 - EQ. ACIMA DE 1001 M</v>
          </cell>
          <cell r="D2844" t="str">
            <v>M</v>
          </cell>
          <cell r="E2844">
            <v>0</v>
          </cell>
        </row>
        <row r="2846">
          <cell r="B2846" t="str">
            <v>201100</v>
          </cell>
          <cell r="C2846" t="str">
            <v>REVESTIMENTO - TUBOS EM PVC RIGIDO, NERVURADO, DIN 4925</v>
          </cell>
        </row>
        <row r="2847">
          <cell r="B2847" t="str">
            <v>201101</v>
          </cell>
          <cell r="C2847" t="str">
            <v>DIAMETRO 250 MM (10 POL.) - STANDARD</v>
          </cell>
          <cell r="D2847" t="str">
            <v>M</v>
          </cell>
          <cell r="E2847">
            <v>338.64</v>
          </cell>
        </row>
        <row r="2848">
          <cell r="B2848" t="str">
            <v>201102</v>
          </cell>
          <cell r="C2848" t="str">
            <v>DIAMETRO 206 MM ( 8 POL.) - STANDARD</v>
          </cell>
          <cell r="D2848" t="str">
            <v>M</v>
          </cell>
          <cell r="E2848">
            <v>198.2</v>
          </cell>
        </row>
        <row r="2849">
          <cell r="B2849" t="str">
            <v>201103</v>
          </cell>
          <cell r="C2849" t="str">
            <v>DIAMETRO 154 MM ( 6 POL.) - STANDARD</v>
          </cell>
          <cell r="D2849" t="str">
            <v>M</v>
          </cell>
          <cell r="E2849">
            <v>121.17</v>
          </cell>
        </row>
        <row r="2850">
          <cell r="B2850" t="str">
            <v>201104</v>
          </cell>
          <cell r="C2850" t="str">
            <v>DIAMETRO 250 MM (10 POL.) - REFORCADO</v>
          </cell>
          <cell r="D2850" t="str">
            <v>M</v>
          </cell>
          <cell r="E2850">
            <v>360.13</v>
          </cell>
        </row>
        <row r="2851">
          <cell r="B2851" t="str">
            <v>201105</v>
          </cell>
          <cell r="C2851" t="str">
            <v>DIAMETRO 206 MM ( 8 POL.) - REFORCADO</v>
          </cell>
          <cell r="D2851" t="str">
            <v>M</v>
          </cell>
          <cell r="E2851">
            <v>250.53</v>
          </cell>
        </row>
        <row r="2852">
          <cell r="B2852" t="str">
            <v>201106</v>
          </cell>
          <cell r="C2852" t="str">
            <v>DIAMETRO 150 MM ( 6 POL.) - REFORCADO</v>
          </cell>
          <cell r="D2852" t="str">
            <v>M</v>
          </cell>
          <cell r="E2852">
            <v>145.96</v>
          </cell>
        </row>
        <row r="2854">
          <cell r="B2854" t="str">
            <v>201200</v>
          </cell>
          <cell r="C2854" t="str">
            <v>CIMENTACAO</v>
          </cell>
        </row>
        <row r="2855">
          <cell r="B2855" t="str">
            <v>201201</v>
          </cell>
          <cell r="C2855" t="str">
            <v>APLICACAO DE PASTA DE CIMENTO: POR GRAVIDADE</v>
          </cell>
          <cell r="D2855" t="str">
            <v>M3</v>
          </cell>
          <cell r="E2855">
            <v>504.2</v>
          </cell>
        </row>
        <row r="2857">
          <cell r="B2857" t="str">
            <v>201300</v>
          </cell>
          <cell r="C2857" t="str">
            <v>CIMENTACAO ESPECIAL</v>
          </cell>
        </row>
        <row r="2858">
          <cell r="B2858" t="str">
            <v>201301</v>
          </cell>
          <cell r="C2858" t="str">
            <v>APLICACAO DE PASTA COM UNIDADE DE CIMENTACAO AUTO-TRANSPORTAVEL - EQ. DE 301 A 1000 M</v>
          </cell>
          <cell r="D2858" t="str">
            <v>M3</v>
          </cell>
          <cell r="E2858">
            <v>624.58000000000004</v>
          </cell>
        </row>
        <row r="2859">
          <cell r="B2859" t="str">
            <v>201302</v>
          </cell>
          <cell r="C2859" t="str">
            <v>APLICACAO DE PASTA COM UNIDADE DE CIMENTACAO AUTO-TRANSPORTAVEL - EQ. ACIMA DE 1001 M</v>
          </cell>
          <cell r="D2859" t="str">
            <v>M3</v>
          </cell>
          <cell r="E2859">
            <v>731.93</v>
          </cell>
        </row>
        <row r="2861">
          <cell r="B2861" t="str">
            <v>201800</v>
          </cell>
          <cell r="C2861" t="str">
            <v>FILTROS ESPIRALADOS, PERFIL V, GALVANIZADOS</v>
          </cell>
        </row>
        <row r="2862">
          <cell r="B2862" t="str">
            <v>201801</v>
          </cell>
          <cell r="C2862" t="str">
            <v>DIAMETRO 356 MM (14 POL.)</v>
          </cell>
          <cell r="D2862" t="str">
            <v>M</v>
          </cell>
          <cell r="E2862">
            <v>657.36</v>
          </cell>
        </row>
        <row r="2863">
          <cell r="B2863" t="str">
            <v>201802</v>
          </cell>
          <cell r="C2863" t="str">
            <v>DIAMETRO 305 MM (12 POL.)</v>
          </cell>
          <cell r="D2863" t="str">
            <v>M</v>
          </cell>
          <cell r="E2863">
            <v>701.02</v>
          </cell>
        </row>
        <row r="2864">
          <cell r="B2864" t="str">
            <v>201803</v>
          </cell>
          <cell r="C2864" t="str">
            <v>DIAMETRO 254 MM (10 POL.)</v>
          </cell>
          <cell r="D2864" t="str">
            <v>M</v>
          </cell>
          <cell r="E2864">
            <v>570.83000000000004</v>
          </cell>
        </row>
        <row r="2865">
          <cell r="B2865" t="str">
            <v>201804</v>
          </cell>
          <cell r="C2865" t="str">
            <v>DIAMETRO 203 MM ( 8 POL.)</v>
          </cell>
          <cell r="D2865" t="str">
            <v>M</v>
          </cell>
          <cell r="E2865">
            <v>380.63</v>
          </cell>
        </row>
        <row r="2866">
          <cell r="B2866" t="str">
            <v>201805</v>
          </cell>
          <cell r="C2866" t="str">
            <v>DIAMETRO 152 MM ( 6 POL.)</v>
          </cell>
          <cell r="D2866" t="str">
            <v>M</v>
          </cell>
          <cell r="E2866">
            <v>286.2</v>
          </cell>
        </row>
        <row r="2868">
          <cell r="B2868" t="str">
            <v>201900</v>
          </cell>
          <cell r="C2868" t="str">
            <v>FILTROS ESPIRALADOS, PERFIL V, GALVANIZADOS - REFORCADOS</v>
          </cell>
        </row>
        <row r="2869">
          <cell r="B2869" t="str">
            <v>201901</v>
          </cell>
          <cell r="C2869" t="str">
            <v>DIAMETRO 356 MM (14 POL.)</v>
          </cell>
          <cell r="D2869" t="str">
            <v>M</v>
          </cell>
          <cell r="E2869">
            <v>731.24</v>
          </cell>
        </row>
        <row r="2870">
          <cell r="B2870" t="str">
            <v>201902</v>
          </cell>
          <cell r="C2870" t="str">
            <v>DIAMETRO 305 MM (12 POL.)</v>
          </cell>
          <cell r="D2870" t="str">
            <v>M</v>
          </cell>
          <cell r="E2870">
            <v>662.51</v>
          </cell>
        </row>
        <row r="2871">
          <cell r="B2871" t="str">
            <v>201903</v>
          </cell>
          <cell r="C2871" t="str">
            <v>DIAMETRO 254 MM (10 POL.)</v>
          </cell>
          <cell r="D2871" t="str">
            <v>M</v>
          </cell>
          <cell r="E2871">
            <v>498.96</v>
          </cell>
        </row>
        <row r="2872">
          <cell r="B2872" t="str">
            <v>201904</v>
          </cell>
          <cell r="C2872" t="str">
            <v>DIAMETRO 203 MM ( 8 POL.)</v>
          </cell>
          <cell r="D2872" t="str">
            <v>M</v>
          </cell>
          <cell r="E2872">
            <v>357.34</v>
          </cell>
        </row>
        <row r="2873">
          <cell r="B2873" t="str">
            <v>201905</v>
          </cell>
          <cell r="C2873" t="str">
            <v>DIAMETRO 152 MM ( 6 POL.)</v>
          </cell>
          <cell r="D2873" t="str">
            <v>M</v>
          </cell>
          <cell r="E2873">
            <v>333.21</v>
          </cell>
        </row>
        <row r="2875">
          <cell r="B2875" t="str">
            <v>202000</v>
          </cell>
          <cell r="C2875" t="str">
            <v>FILTROS ESPIRALADOS, PERFIL V, GALVANIZADOS - SUPER-REFORCADOS</v>
          </cell>
        </row>
        <row r="2876">
          <cell r="B2876" t="str">
            <v>202001</v>
          </cell>
          <cell r="C2876" t="str">
            <v>DIAMETRO 356 MM (14 POL.)</v>
          </cell>
          <cell r="D2876" t="str">
            <v>M</v>
          </cell>
          <cell r="E2876">
            <v>762.14</v>
          </cell>
        </row>
        <row r="2877">
          <cell r="B2877" t="str">
            <v>202002</v>
          </cell>
          <cell r="C2877" t="str">
            <v>DIAMETRO 305 MM (12 POL.)</v>
          </cell>
          <cell r="D2877" t="str">
            <v>M</v>
          </cell>
          <cell r="E2877">
            <v>727.89</v>
          </cell>
        </row>
        <row r="2878">
          <cell r="B2878" t="str">
            <v>202003</v>
          </cell>
          <cell r="C2878" t="str">
            <v>DIAMETRO 254 MM (10 POL.)</v>
          </cell>
          <cell r="D2878" t="str">
            <v>M</v>
          </cell>
          <cell r="E2878">
            <v>699.79</v>
          </cell>
        </row>
        <row r="2879">
          <cell r="B2879" t="str">
            <v>202004</v>
          </cell>
          <cell r="C2879" t="str">
            <v>DIAMETRO 203 MM ( 8 POL.)</v>
          </cell>
          <cell r="D2879" t="str">
            <v>M</v>
          </cell>
          <cell r="E2879">
            <v>462.56</v>
          </cell>
        </row>
        <row r="2880">
          <cell r="B2880" t="str">
            <v>202005</v>
          </cell>
          <cell r="C2880" t="str">
            <v>DIAMETRO 152 MM ( 6 POL.)</v>
          </cell>
          <cell r="D2880" t="str">
            <v>M</v>
          </cell>
          <cell r="E2880">
            <v>372.17</v>
          </cell>
        </row>
        <row r="2882">
          <cell r="B2882" t="str">
            <v>202100</v>
          </cell>
          <cell r="C2882" t="str">
            <v>FILTROS ESPIRALADOS, PERFIL V, GALVANIZADOS - HIPER-REFORCADOS</v>
          </cell>
        </row>
        <row r="2883">
          <cell r="B2883" t="str">
            <v>202101</v>
          </cell>
          <cell r="C2883" t="str">
            <v>DIAMETRO 356 MM (14 POL.)</v>
          </cell>
          <cell r="D2883" t="str">
            <v>M</v>
          </cell>
          <cell r="E2883">
            <v>943.48</v>
          </cell>
        </row>
        <row r="2884">
          <cell r="B2884" t="str">
            <v>202102</v>
          </cell>
          <cell r="C2884" t="str">
            <v>DIAMETRO 305 MM (12 POL.)</v>
          </cell>
          <cell r="D2884" t="str">
            <v>M</v>
          </cell>
          <cell r="E2884">
            <v>856.85</v>
          </cell>
        </row>
        <row r="2885">
          <cell r="B2885" t="str">
            <v>202103</v>
          </cell>
          <cell r="C2885" t="str">
            <v>DIAMETRO 254 MM (10 POL.)</v>
          </cell>
          <cell r="D2885" t="str">
            <v>M</v>
          </cell>
          <cell r="E2885">
            <v>730.68</v>
          </cell>
        </row>
        <row r="2886">
          <cell r="B2886" t="str">
            <v>202104</v>
          </cell>
          <cell r="C2886" t="str">
            <v>DIAMETRO 203 MM ( 8 POL.)</v>
          </cell>
          <cell r="D2886" t="str">
            <v>M</v>
          </cell>
          <cell r="E2886">
            <v>590.17999999999995</v>
          </cell>
        </row>
        <row r="2887">
          <cell r="B2887" t="str">
            <v>202105</v>
          </cell>
          <cell r="C2887" t="str">
            <v>DIAMETRO 152 MM ( 6 POL.)</v>
          </cell>
          <cell r="D2887" t="str">
            <v>M</v>
          </cell>
          <cell r="E2887">
            <v>425.89</v>
          </cell>
        </row>
        <row r="2889">
          <cell r="B2889" t="str">
            <v>202200</v>
          </cell>
          <cell r="C2889" t="str">
            <v>FILTROS ESPIRALADOS, PERFIL V, GALVANIZADOS - JAQUETADOS - SOBRE TUBOS API 5A</v>
          </cell>
        </row>
        <row r="2890">
          <cell r="B2890" t="str">
            <v>202201</v>
          </cell>
          <cell r="C2890" t="str">
            <v>720 FUROS/METROS: DIAMETRO 8 5/8 POL.</v>
          </cell>
          <cell r="D2890" t="str">
            <v>M</v>
          </cell>
          <cell r="E2890">
            <v>1129.6400000000001</v>
          </cell>
        </row>
        <row r="2891">
          <cell r="B2891" t="str">
            <v>202202</v>
          </cell>
          <cell r="C2891" t="str">
            <v>600 FUROS/METROS: DIAMETRO 6 5/8 POL.</v>
          </cell>
          <cell r="D2891" t="str">
            <v>M</v>
          </cell>
          <cell r="E2891">
            <v>826.06</v>
          </cell>
        </row>
        <row r="2892">
          <cell r="B2892" t="str">
            <v>202203</v>
          </cell>
          <cell r="C2892" t="str">
            <v>840 FUROS/METROS: DIAMETRO 10 3/4 POL.</v>
          </cell>
          <cell r="D2892" t="str">
            <v>M</v>
          </cell>
          <cell r="E2892">
            <v>1559.5</v>
          </cell>
        </row>
        <row r="2894">
          <cell r="B2894" t="str">
            <v>202300</v>
          </cell>
          <cell r="C2894" t="str">
            <v>FILTROS EM PVC RIGIDO, NERVURADO, DIN 4925</v>
          </cell>
        </row>
        <row r="2895">
          <cell r="B2895" t="str">
            <v>202301</v>
          </cell>
          <cell r="C2895" t="str">
            <v>DIAMETRO 250 MM (10 POL.) - STANDARD</v>
          </cell>
          <cell r="D2895" t="str">
            <v>M</v>
          </cell>
          <cell r="E2895">
            <v>431.39</v>
          </cell>
        </row>
        <row r="2896">
          <cell r="B2896" t="str">
            <v>202302</v>
          </cell>
          <cell r="C2896" t="str">
            <v>DIAMETRO 206 MM ( 8 POL.) - STANDARD</v>
          </cell>
          <cell r="D2896" t="str">
            <v>M</v>
          </cell>
          <cell r="E2896">
            <v>216.45</v>
          </cell>
        </row>
        <row r="2897">
          <cell r="B2897" t="str">
            <v>202303</v>
          </cell>
          <cell r="C2897" t="str">
            <v>DIAMETRO 154 MM ( 6 POL.) - STANDARD</v>
          </cell>
          <cell r="D2897" t="str">
            <v>M</v>
          </cell>
          <cell r="E2897">
            <v>133.57</v>
          </cell>
        </row>
        <row r="2898">
          <cell r="B2898" t="str">
            <v>202304</v>
          </cell>
          <cell r="C2898" t="str">
            <v>DIAMETRO 250 MM (10 POL.) - REFORCADO</v>
          </cell>
          <cell r="D2898" t="str">
            <v>M</v>
          </cell>
          <cell r="E2898">
            <v>334.3</v>
          </cell>
        </row>
        <row r="2899">
          <cell r="B2899" t="str">
            <v>202305</v>
          </cell>
          <cell r="C2899" t="str">
            <v>DIAMETRO 200 MM ( 8 POL.) - REFORCADO</v>
          </cell>
          <cell r="D2899" t="str">
            <v>M</v>
          </cell>
          <cell r="E2899">
            <v>251.03</v>
          </cell>
        </row>
        <row r="2900">
          <cell r="B2900" t="str">
            <v>202306</v>
          </cell>
          <cell r="C2900" t="str">
            <v>DIAMETRO 150 MM ( 6 POL.) - REFORCADO</v>
          </cell>
          <cell r="D2900" t="str">
            <v>M</v>
          </cell>
          <cell r="E2900">
            <v>157.51</v>
          </cell>
        </row>
        <row r="2902">
          <cell r="B2902" t="str">
            <v>202400</v>
          </cell>
          <cell r="C2902" t="str">
            <v>FILTROS ESTAMPADOS, TIPO NOLD, PRETOS</v>
          </cell>
        </row>
        <row r="2903">
          <cell r="B2903" t="str">
            <v>202401</v>
          </cell>
          <cell r="C2903" t="str">
            <v>DIAMETRO 203 MM (8 POL.)</v>
          </cell>
          <cell r="D2903" t="str">
            <v>M</v>
          </cell>
          <cell r="E2903">
            <v>197.37</v>
          </cell>
        </row>
        <row r="2904">
          <cell r="B2904" t="str">
            <v>202402</v>
          </cell>
          <cell r="C2904" t="str">
            <v>DIAMETRO 152 MM (6 POL.)</v>
          </cell>
          <cell r="D2904" t="str">
            <v>M</v>
          </cell>
          <cell r="E2904">
            <v>158.69999999999999</v>
          </cell>
        </row>
        <row r="2906">
          <cell r="B2906" t="str">
            <v>202500</v>
          </cell>
          <cell r="C2906" t="str">
            <v>PRE-FILTROS</v>
          </cell>
        </row>
        <row r="2907">
          <cell r="B2907" t="str">
            <v>202501</v>
          </cell>
          <cell r="C2907" t="str">
            <v>TIPO JACAREI - SUB-ARREDONDADO - (CIRCULACAO D'AGUA) - (1,5 T/M3)</v>
          </cell>
          <cell r="D2907" t="str">
            <v>M3</v>
          </cell>
          <cell r="E2907">
            <v>462.97</v>
          </cell>
        </row>
        <row r="2908">
          <cell r="B2908" t="str">
            <v>202502</v>
          </cell>
          <cell r="C2908" t="str">
            <v>TIPO PEROLA - ARREDONDADO - (CIRCULACAO D'AGUA NO CONTRA-FLUXO) - (1,5 T/M3)</v>
          </cell>
          <cell r="D2908" t="str">
            <v>M3</v>
          </cell>
          <cell r="E2908">
            <v>1079.82</v>
          </cell>
        </row>
        <row r="2909">
          <cell r="B2909" t="str">
            <v>202503</v>
          </cell>
          <cell r="C2909" t="str">
            <v>TIPO PEROLA - ARREDONDADO - (CIRCULACAO REVERSA) - EQ. DE 301 A 1000 M (1,5 T/M3)</v>
          </cell>
          <cell r="D2909" t="str">
            <v>M3</v>
          </cell>
          <cell r="E2909">
            <v>1257.47</v>
          </cell>
        </row>
        <row r="2910">
          <cell r="B2910" t="str">
            <v>202504</v>
          </cell>
          <cell r="C2910" t="str">
            <v>TIPO PEROLA - ARREDONDADO - (CIRCULACAO REVERSA) - EQ. ACIMA DE 1001 M(1,5 T/M3)</v>
          </cell>
          <cell r="D2910" t="str">
            <v>M3</v>
          </cell>
          <cell r="E2910">
            <v>1364.83</v>
          </cell>
        </row>
        <row r="2912">
          <cell r="B2912" t="str">
            <v>202600</v>
          </cell>
          <cell r="C2912" t="str">
            <v>DESENVOLVIMENTO</v>
          </cell>
        </row>
        <row r="2913">
          <cell r="B2913" t="str">
            <v>202601</v>
          </cell>
          <cell r="C2913" t="str">
            <v>COM COMPRESSOR 175 LB/POL.2</v>
          </cell>
          <cell r="D2913" t="str">
            <v>H</v>
          </cell>
          <cell r="E2913">
            <v>95.79</v>
          </cell>
        </row>
        <row r="2914">
          <cell r="B2914" t="str">
            <v>202602</v>
          </cell>
          <cell r="C2914" t="str">
            <v>COM COMPRESSOR 250 LB/POL.2</v>
          </cell>
          <cell r="D2914" t="str">
            <v>H</v>
          </cell>
          <cell r="E2914">
            <v>101.59</v>
          </cell>
        </row>
        <row r="2915">
          <cell r="B2915" t="str">
            <v>202603</v>
          </cell>
          <cell r="C2915" t="str">
            <v>COM PLUNGE OU PISTAO COM VALVULA</v>
          </cell>
          <cell r="D2915" t="str">
            <v>H</v>
          </cell>
          <cell r="E2915">
            <v>85.91</v>
          </cell>
        </row>
        <row r="2916">
          <cell r="B2916" t="str">
            <v>202604</v>
          </cell>
          <cell r="C2916" t="str">
            <v>COM BOMBA SUBMERSA ATE 20 HP</v>
          </cell>
          <cell r="D2916" t="str">
            <v>H</v>
          </cell>
          <cell r="E2916">
            <v>109.47</v>
          </cell>
        </row>
        <row r="2917">
          <cell r="B2917" t="str">
            <v>202605</v>
          </cell>
          <cell r="C2917" t="str">
            <v>COM BOMBA SUBMERSA DE  20,1 A  35 HP</v>
          </cell>
          <cell r="D2917" t="str">
            <v>H</v>
          </cell>
          <cell r="E2917">
            <v>145.75</v>
          </cell>
        </row>
        <row r="2918">
          <cell r="B2918" t="str">
            <v>202606</v>
          </cell>
          <cell r="C2918" t="str">
            <v>COM BOMBA SUBMERSA DE  35,1 A  60 HP</v>
          </cell>
          <cell r="D2918" t="str">
            <v>H</v>
          </cell>
          <cell r="E2918">
            <v>184.05</v>
          </cell>
        </row>
        <row r="2919">
          <cell r="B2919" t="str">
            <v>202607</v>
          </cell>
          <cell r="C2919" t="str">
            <v>COM BOMBA SUBMERSA DE  60,1 A  90 HP</v>
          </cell>
          <cell r="D2919" t="str">
            <v>H</v>
          </cell>
          <cell r="E2919">
            <v>214.15</v>
          </cell>
        </row>
        <row r="2920">
          <cell r="B2920" t="str">
            <v>202608</v>
          </cell>
          <cell r="C2920" t="str">
            <v>COM BOMBA SUBMERSA DE  90,1 A 120 HP</v>
          </cell>
          <cell r="D2920" t="str">
            <v>H</v>
          </cell>
          <cell r="E2920">
            <v>217.06</v>
          </cell>
        </row>
        <row r="2921">
          <cell r="B2921" t="str">
            <v>202609</v>
          </cell>
          <cell r="C2921" t="str">
            <v>COM BOMBA SUBMERSA DE 120,1 A 150 HP</v>
          </cell>
          <cell r="D2921" t="str">
            <v>H</v>
          </cell>
          <cell r="E2921">
            <v>222.96</v>
          </cell>
        </row>
        <row r="2922">
          <cell r="B2922" t="str">
            <v>202610</v>
          </cell>
          <cell r="C2922" t="str">
            <v>COM BOMBA SUBMERSA DE 150,1 A 180 HP</v>
          </cell>
          <cell r="D2922" t="str">
            <v>H</v>
          </cell>
          <cell r="E2922">
            <v>228.02</v>
          </cell>
        </row>
        <row r="2923">
          <cell r="B2923" t="str">
            <v>202611</v>
          </cell>
          <cell r="C2923" t="str">
            <v>COM BOMBA SUBMERSA DE 180,1 A 210 HP</v>
          </cell>
          <cell r="D2923" t="str">
            <v>H</v>
          </cell>
          <cell r="E2923">
            <v>234.3</v>
          </cell>
        </row>
        <row r="2924">
          <cell r="B2924" t="str">
            <v>202612</v>
          </cell>
          <cell r="C2924" t="str">
            <v>COM BOMBA SUBMERSA DE 210,1 A 250 HP</v>
          </cell>
          <cell r="D2924" t="str">
            <v>H</v>
          </cell>
          <cell r="E2924">
            <v>259.25</v>
          </cell>
        </row>
        <row r="2925">
          <cell r="B2925" t="str">
            <v>202613</v>
          </cell>
          <cell r="C2925" t="str">
            <v>COM BOMBA EIXO PROLONGADO ATE 500 HP - EQ. DE 301 A 1000 M</v>
          </cell>
          <cell r="D2925" t="str">
            <v>H</v>
          </cell>
          <cell r="E2925">
            <v>596.14</v>
          </cell>
        </row>
        <row r="2926">
          <cell r="B2926" t="str">
            <v>202614</v>
          </cell>
          <cell r="C2926" t="str">
            <v>COM BOMBA EIXO PROLONGADO ATE 500 HP - EQ. ACIMA DE 1001 M</v>
          </cell>
          <cell r="D2926" t="str">
            <v>H</v>
          </cell>
          <cell r="E2926">
            <v>679.35</v>
          </cell>
        </row>
        <row r="2928">
          <cell r="B2928" t="str">
            <v>202700</v>
          </cell>
          <cell r="C2928" t="str">
            <v>ENSAIOS DE VAZAO COM BOMBA</v>
          </cell>
        </row>
        <row r="2929">
          <cell r="B2929" t="str">
            <v>202701</v>
          </cell>
          <cell r="C2929" t="str">
            <v>SUBMERSA ATE 20 HP</v>
          </cell>
          <cell r="D2929" t="str">
            <v>H</v>
          </cell>
          <cell r="E2929">
            <v>109.47</v>
          </cell>
        </row>
        <row r="2930">
          <cell r="B2930" t="str">
            <v>202702</v>
          </cell>
          <cell r="C2930" t="str">
            <v>SUBMERSA DE  20,1 A  35 HP</v>
          </cell>
          <cell r="D2930" t="str">
            <v>H</v>
          </cell>
          <cell r="E2930">
            <v>145.75</v>
          </cell>
        </row>
        <row r="2931">
          <cell r="B2931" t="str">
            <v>202703</v>
          </cell>
          <cell r="C2931" t="str">
            <v>SUBMERSA DE  35,1 A  60 HP</v>
          </cell>
          <cell r="D2931" t="str">
            <v>H</v>
          </cell>
          <cell r="E2931">
            <v>184.05</v>
          </cell>
        </row>
        <row r="2932">
          <cell r="B2932" t="str">
            <v>202704</v>
          </cell>
          <cell r="C2932" t="str">
            <v>SUBMERSA DE  60,1 A  90 HP</v>
          </cell>
          <cell r="D2932" t="str">
            <v>H</v>
          </cell>
          <cell r="E2932">
            <v>214.15</v>
          </cell>
        </row>
        <row r="2933">
          <cell r="B2933" t="str">
            <v>202705</v>
          </cell>
          <cell r="C2933" t="str">
            <v>SUBMERSA DE  90,1 A 120 HP</v>
          </cell>
          <cell r="D2933" t="str">
            <v>H</v>
          </cell>
          <cell r="E2933">
            <v>217.06</v>
          </cell>
        </row>
        <row r="2934">
          <cell r="B2934" t="str">
            <v>202706</v>
          </cell>
          <cell r="C2934" t="str">
            <v>SUBMERSA DE 120,1 A 150 HP</v>
          </cell>
          <cell r="D2934" t="str">
            <v>H</v>
          </cell>
          <cell r="E2934">
            <v>222.96</v>
          </cell>
        </row>
        <row r="2935">
          <cell r="B2935" t="str">
            <v>202707</v>
          </cell>
          <cell r="C2935" t="str">
            <v>SUBMERSA DE 150,1 A 180 HP</v>
          </cell>
          <cell r="D2935" t="str">
            <v>H</v>
          </cell>
          <cell r="E2935">
            <v>228.02</v>
          </cell>
        </row>
        <row r="2936">
          <cell r="B2936" t="str">
            <v>202708</v>
          </cell>
          <cell r="C2936" t="str">
            <v>SUBMERSA DE 180,1 A 210 HP</v>
          </cell>
          <cell r="D2936" t="str">
            <v>H</v>
          </cell>
          <cell r="E2936">
            <v>234.3</v>
          </cell>
        </row>
        <row r="2937">
          <cell r="B2937" t="str">
            <v>202709</v>
          </cell>
          <cell r="C2937" t="str">
            <v>SUBMERSA DE 210,1 A 250 HP</v>
          </cell>
          <cell r="D2937" t="str">
            <v>H</v>
          </cell>
          <cell r="E2937">
            <v>259.25</v>
          </cell>
        </row>
        <row r="2938">
          <cell r="B2938" t="str">
            <v>202710</v>
          </cell>
          <cell r="C2938" t="str">
            <v>EIXO PROLONGADO ATE 500 HP - EQ. DE 301 A 1000 M</v>
          </cell>
          <cell r="D2938" t="str">
            <v>H</v>
          </cell>
          <cell r="E2938">
            <v>596.14</v>
          </cell>
        </row>
        <row r="2939">
          <cell r="B2939" t="str">
            <v>202711</v>
          </cell>
          <cell r="C2939" t="str">
            <v>EIXO PROLONGADO ATE 500 HP - EQ. ACIMA DE 1001 M</v>
          </cell>
          <cell r="D2939" t="str">
            <v>H</v>
          </cell>
          <cell r="E2939">
            <v>679.35</v>
          </cell>
        </row>
        <row r="2941">
          <cell r="B2941" t="str">
            <v>202800</v>
          </cell>
          <cell r="C2941" t="str">
            <v>PRODUTOS QUIMICOS</v>
          </cell>
        </row>
        <row r="2942">
          <cell r="B2942" t="str">
            <v>202801</v>
          </cell>
          <cell r="C2942" t="str">
            <v>DISPERSANTE (HEXAMETAFOSFATO DE SODIO, DISPERGEL OU SIMILAR)</v>
          </cell>
          <cell r="D2942" t="str">
            <v>KG</v>
          </cell>
          <cell r="E2942">
            <v>11.27</v>
          </cell>
        </row>
        <row r="2944">
          <cell r="B2944" t="str">
            <v>202900</v>
          </cell>
          <cell r="C2944" t="str">
            <v>FLUIDO</v>
          </cell>
        </row>
        <row r="2945">
          <cell r="B2945" t="str">
            <v>202901</v>
          </cell>
          <cell r="C2945" t="str">
            <v>PARA PERFURACAO (DMP 2000, S 1500 OU SIMILAR)</v>
          </cell>
          <cell r="D2945" t="str">
            <v>KG</v>
          </cell>
          <cell r="E2945">
            <v>29.26</v>
          </cell>
        </row>
        <row r="2947">
          <cell r="B2947" t="str">
            <v>203000</v>
          </cell>
          <cell r="C2947" t="str">
            <v>ENDOSCOPIA (PERFILAGEM OPTICA)</v>
          </cell>
        </row>
        <row r="2948">
          <cell r="B2948" t="str">
            <v>203001</v>
          </cell>
          <cell r="C2948" t="str">
            <v>PERFILAGEM OPTICA ATE 200 M DE PROFUNDIDADE</v>
          </cell>
          <cell r="D2948" t="str">
            <v>M</v>
          </cell>
          <cell r="E2948">
            <v>40.56</v>
          </cell>
        </row>
        <row r="2949">
          <cell r="B2949" t="str">
            <v>203002</v>
          </cell>
          <cell r="C2949" t="str">
            <v>PERFILAGEM OPTICA DE 201 A   400 M DE PROFUNDIDADE</v>
          </cell>
          <cell r="D2949" t="str">
            <v>M</v>
          </cell>
          <cell r="E2949">
            <v>27.59</v>
          </cell>
        </row>
        <row r="2950">
          <cell r="B2950" t="str">
            <v>203003</v>
          </cell>
          <cell r="C2950" t="str">
            <v>PERFILAGEM OPTICA DE 401 A   600 M DE PROFUNDIDADE</v>
          </cell>
          <cell r="D2950" t="str">
            <v>M</v>
          </cell>
          <cell r="E2950">
            <v>23.27</v>
          </cell>
        </row>
        <row r="2951">
          <cell r="B2951" t="str">
            <v>203004</v>
          </cell>
          <cell r="C2951" t="str">
            <v>PERFILAGEM OPTICA DE 601 A   800 M DE PROFUNDIDADE</v>
          </cell>
          <cell r="D2951" t="str">
            <v>M</v>
          </cell>
          <cell r="E2951">
            <v>21.12</v>
          </cell>
        </row>
        <row r="2952">
          <cell r="B2952" t="str">
            <v>203005</v>
          </cell>
          <cell r="C2952" t="str">
            <v>PERFILAGEM OPTICA DE 801 A 1.000 M DE PROFUNDIDADE</v>
          </cell>
          <cell r="D2952" t="str">
            <v>M</v>
          </cell>
          <cell r="E2952">
            <v>19.809999999999999</v>
          </cell>
        </row>
        <row r="2953">
          <cell r="B2953" t="str">
            <v>203006</v>
          </cell>
          <cell r="C2953" t="str">
            <v>PERFILAGEM OPTICA ACIMA DE 1.001 M DE PROFUNDIDADE</v>
          </cell>
          <cell r="D2953" t="str">
            <v>M</v>
          </cell>
          <cell r="E2953">
            <v>19.809999999999999</v>
          </cell>
        </row>
        <row r="2954">
          <cell r="B2954" t="str">
            <v>203007</v>
          </cell>
          <cell r="C2954" t="str">
            <v>TAXA DE TRANSPORTE</v>
          </cell>
          <cell r="D2954" t="str">
            <v>KM</v>
          </cell>
          <cell r="E2954">
            <v>3.04</v>
          </cell>
        </row>
        <row r="2956">
          <cell r="B2956" t="str">
            <v>204000</v>
          </cell>
          <cell r="C2956" t="str">
            <v>REVESTIMENTO - TUBO DE ACO LISO</v>
          </cell>
        </row>
        <row r="2957">
          <cell r="B2957" t="str">
            <v>204001</v>
          </cell>
          <cell r="C2957" t="str">
            <v>SCH.10, 147,36 KG/M:DIAM.762 MM(30 POL.) - EQ. DE 301 A 1000 M</v>
          </cell>
          <cell r="D2957" t="str">
            <v>M</v>
          </cell>
          <cell r="E2957">
            <v>1298.6199999999999</v>
          </cell>
        </row>
        <row r="2958">
          <cell r="B2958" t="str">
            <v>204002</v>
          </cell>
          <cell r="C2958" t="str">
            <v>SCH.10, 147,36 KG/M:DIAM.762 MM (30 POL.) - EQ. ACIMA DE 1001 M</v>
          </cell>
          <cell r="D2958" t="str">
            <v>M</v>
          </cell>
          <cell r="E2958">
            <v>1326.54</v>
          </cell>
        </row>
        <row r="2959">
          <cell r="B2959" t="str">
            <v>204003</v>
          </cell>
          <cell r="C2959" t="str">
            <v>SCH.10, 137,42 KG/M:DIAM.711 MM (28 POL.) - EQ. DE 301 A 1000 M</v>
          </cell>
          <cell r="D2959" t="str">
            <v>M</v>
          </cell>
          <cell r="E2959">
            <v>1217.04</v>
          </cell>
        </row>
        <row r="2960">
          <cell r="B2960" t="str">
            <v>204004</v>
          </cell>
          <cell r="C2960" t="str">
            <v>SCH.10, 137,42 KG/M:DIAM. 711 MM (28 POL.) - EQ. ACIMA DE 1001 M</v>
          </cell>
          <cell r="D2960" t="str">
            <v>M</v>
          </cell>
          <cell r="E2960">
            <v>1244.6500000000001</v>
          </cell>
        </row>
        <row r="2961">
          <cell r="B2961" t="str">
            <v>204005</v>
          </cell>
          <cell r="C2961" t="str">
            <v>SCH.10, 127,50 KG/M:DIAM. 660 MM (26 POL.) - EQ. DE 301 A 1000 M</v>
          </cell>
          <cell r="D2961" t="str">
            <v>M</v>
          </cell>
          <cell r="E2961">
            <v>1136.45</v>
          </cell>
        </row>
        <row r="2962">
          <cell r="B2962" t="str">
            <v>204006</v>
          </cell>
          <cell r="C2962" t="str">
            <v>SCH.10, 127,50 KG/M:DIAM. 660 MM (26 POL.) - EQ. ACIMA DE 1001 M</v>
          </cell>
          <cell r="D2962" t="str">
            <v>M</v>
          </cell>
          <cell r="E2962">
            <v>1163.6099999999999</v>
          </cell>
        </row>
        <row r="2963">
          <cell r="B2963" t="str">
            <v>204007</v>
          </cell>
          <cell r="C2963" t="str">
            <v>SCH.10, 94,45 KG/M:DIAM. 609 MM (24 POL.) - EQ. DE 301 A 1000 M</v>
          </cell>
          <cell r="D2963" t="str">
            <v>M</v>
          </cell>
          <cell r="E2963">
            <v>869.5</v>
          </cell>
        </row>
        <row r="2964">
          <cell r="B2964" t="str">
            <v>204008</v>
          </cell>
          <cell r="C2964" t="str">
            <v>SCH.10, 94,45 KG/M:DIAM.609 MM (24 POL.) - EQ. ACIMA DE 1001 M</v>
          </cell>
          <cell r="D2964" t="str">
            <v>M</v>
          </cell>
          <cell r="E2964">
            <v>896.31</v>
          </cell>
        </row>
        <row r="2965">
          <cell r="B2965" t="str">
            <v>204009</v>
          </cell>
          <cell r="C2965" t="str">
            <v>SCH.10, 86,50 KG/M:DIAM.560 MM (22 POL.) - EQ. DE 301 A 1000 M</v>
          </cell>
          <cell r="D2965" t="str">
            <v>M</v>
          </cell>
          <cell r="E2965">
            <v>803.5</v>
          </cell>
        </row>
        <row r="2966">
          <cell r="B2966" t="str">
            <v>204010</v>
          </cell>
          <cell r="C2966" t="str">
            <v>SCH.10, 86,50 KG/M:DIAM. 560 MM (22 POL.) - EQ. ACIMA DE 1001 M</v>
          </cell>
          <cell r="D2966" t="str">
            <v>M</v>
          </cell>
          <cell r="E2966">
            <v>829.9</v>
          </cell>
        </row>
        <row r="2967">
          <cell r="B2967" t="str">
            <v>204011</v>
          </cell>
          <cell r="C2967" t="str">
            <v>SCH.10, 78,54 KG/M:DIAM.508 MM (20 POL.) - EQ. ATE 300 M</v>
          </cell>
          <cell r="D2967" t="str">
            <v>M</v>
          </cell>
          <cell r="E2967">
            <v>665.41</v>
          </cell>
        </row>
        <row r="2968">
          <cell r="B2968" t="str">
            <v>204012</v>
          </cell>
          <cell r="C2968" t="str">
            <v>SCH.10, 78,54 KG/M:DIAM. 508 MM (20 POL.) - EQ. DE 301 A 1000 M</v>
          </cell>
          <cell r="D2968" t="str">
            <v>M</v>
          </cell>
          <cell r="E2968">
            <v>699.24</v>
          </cell>
        </row>
        <row r="2969">
          <cell r="B2969" t="str">
            <v>204013</v>
          </cell>
          <cell r="C2969" t="str">
            <v>SCH.10, 78,54 KG/M:DIAM. 508 MM (20 POL.) - EQ. ACIMA DE 1001 M</v>
          </cell>
          <cell r="D2969" t="str">
            <v>M</v>
          </cell>
          <cell r="E2969">
            <v>725.32</v>
          </cell>
        </row>
        <row r="2970">
          <cell r="B2970" t="str">
            <v>204014</v>
          </cell>
          <cell r="C2970" t="str">
            <v>SCH.20, 117,07 KG/M:DIAM. 508 MM (20 POL.) - EQ. ATE 300 M</v>
          </cell>
          <cell r="D2970" t="str">
            <v>M</v>
          </cell>
          <cell r="E2970">
            <v>1011.9</v>
          </cell>
        </row>
        <row r="2971">
          <cell r="B2971" t="str">
            <v>204015</v>
          </cell>
          <cell r="C2971" t="str">
            <v>SCH.20, 117,07 KG/M:DIAM. 508 MM (20 POL.) - EQ. DE 301 A 1000 M</v>
          </cell>
          <cell r="D2971" t="str">
            <v>M</v>
          </cell>
          <cell r="E2971">
            <v>1045.73</v>
          </cell>
        </row>
        <row r="2972">
          <cell r="B2972" t="str">
            <v>204016</v>
          </cell>
          <cell r="C2972" t="str">
            <v>SCH.20, 117,07 KG/M:DIAM. 508 MM (20 POL.) - EQ. ACIMA DE 1001 M</v>
          </cell>
          <cell r="D2972" t="str">
            <v>M</v>
          </cell>
          <cell r="E2972">
            <v>1071.82</v>
          </cell>
        </row>
        <row r="2973">
          <cell r="B2973" t="str">
            <v>204017</v>
          </cell>
          <cell r="C2973" t="str">
            <v>SCH.10, 70,59 KG/M:DIAM. 457 MM (18 POL.) - EQ. ATE 300 M</v>
          </cell>
          <cell r="D2973" t="str">
            <v>M</v>
          </cell>
          <cell r="E2973">
            <v>604.07000000000005</v>
          </cell>
        </row>
        <row r="2974">
          <cell r="B2974" t="str">
            <v>204018</v>
          </cell>
          <cell r="C2974" t="str">
            <v>SCH.10, 70,59 KG/M:DIAM. 457 MM (18 POL.) - EQ. DE 301 A 1000 M</v>
          </cell>
          <cell r="D2974" t="str">
            <v>M</v>
          </cell>
          <cell r="E2974">
            <v>637.45000000000005</v>
          </cell>
        </row>
        <row r="2975">
          <cell r="B2975" t="str">
            <v>204019</v>
          </cell>
          <cell r="C2975" t="str">
            <v>SCH.10, 70,59 KG/M:DIAM. 457 MM (18 POL.) - EQ. ACIMA DE 1001 M</v>
          </cell>
          <cell r="D2975" t="str">
            <v>M</v>
          </cell>
          <cell r="E2975">
            <v>663.21</v>
          </cell>
        </row>
        <row r="2976">
          <cell r="B2976" t="str">
            <v>204020</v>
          </cell>
          <cell r="C2976" t="str">
            <v>SCH.20, 87,79 KG/M:DIAM. 457 MM (18 POL.) - EQ. ATE 300 M</v>
          </cell>
          <cell r="D2976" t="str">
            <v>M</v>
          </cell>
          <cell r="E2976">
            <v>773.26</v>
          </cell>
        </row>
        <row r="2977">
          <cell r="B2977" t="str">
            <v>204021</v>
          </cell>
          <cell r="C2977" t="str">
            <v>SCH.20, 87,79 KG/M:DIAM. 457 MM (18 POL.) - EQ. DE 301 A 1000 M</v>
          </cell>
          <cell r="D2977" t="str">
            <v>M</v>
          </cell>
          <cell r="E2977">
            <v>806.64</v>
          </cell>
        </row>
        <row r="2978">
          <cell r="B2978" t="str">
            <v>204022</v>
          </cell>
          <cell r="C2978" t="str">
            <v>SCH.20, 87,79 KG/M:DIAM. 457 MM (18 POL.) - EQ. ACIMA DE 1001 M</v>
          </cell>
          <cell r="D2978" t="str">
            <v>M</v>
          </cell>
          <cell r="E2978">
            <v>832.4</v>
          </cell>
        </row>
        <row r="2979">
          <cell r="B2979" t="str">
            <v>204023</v>
          </cell>
          <cell r="C2979" t="str">
            <v>SCH.10, 62,63 KG/M:DIAM. 406 MM (16 POL.)</v>
          </cell>
          <cell r="D2979" t="str">
            <v>M</v>
          </cell>
          <cell r="E2979">
            <v>541.54</v>
          </cell>
        </row>
        <row r="2980">
          <cell r="B2980" t="str">
            <v>204024</v>
          </cell>
          <cell r="C2980" t="str">
            <v>SCH.20, 77,86 KG/M:DIAM. 406 MM (16 POL.)</v>
          </cell>
          <cell r="D2980" t="str">
            <v>M</v>
          </cell>
          <cell r="E2980">
            <v>691</v>
          </cell>
        </row>
        <row r="2981">
          <cell r="B2981" t="str">
            <v>204025</v>
          </cell>
          <cell r="C2981" t="str">
            <v>SCH.10, 54,68 KG/M:DIAM. 356 MM (14 POL.)</v>
          </cell>
          <cell r="D2981" t="str">
            <v>M</v>
          </cell>
          <cell r="E2981">
            <v>470.87</v>
          </cell>
        </row>
        <row r="2982">
          <cell r="B2982" t="str">
            <v>204026</v>
          </cell>
          <cell r="C2982" t="str">
            <v>SCH.20, 67,94 KG/M:DIAM. 356 MM (14 POL.)</v>
          </cell>
          <cell r="D2982" t="str">
            <v>M</v>
          </cell>
          <cell r="E2982">
            <v>600.92999999999995</v>
          </cell>
        </row>
        <row r="2983">
          <cell r="B2983" t="str">
            <v>204027</v>
          </cell>
          <cell r="C2983" t="str">
            <v>SCH.30, 81,28 KG/M:DIAM. 356 MM (14 POL.) - EQ. ATE 300 M</v>
          </cell>
          <cell r="D2983" t="str">
            <v>M</v>
          </cell>
          <cell r="E2983">
            <v>709.59</v>
          </cell>
        </row>
        <row r="2984">
          <cell r="B2984" t="str">
            <v>204028</v>
          </cell>
          <cell r="C2984" t="str">
            <v>SCH.30, 81,28 KG/M:DIAM. 356 MM (14 POL.) - EQ. DE 301 A 1000 M</v>
          </cell>
          <cell r="D2984" t="str">
            <v>M</v>
          </cell>
          <cell r="E2984">
            <v>736.84</v>
          </cell>
        </row>
        <row r="2985">
          <cell r="B2985" t="str">
            <v>204029</v>
          </cell>
          <cell r="C2985" t="str">
            <v>SCH.30, 81,28 KG/M:DIAM. 356 MM (14 POL.) - EQ. ACIMA DE 1001 M</v>
          </cell>
          <cell r="D2985" t="str">
            <v>M</v>
          </cell>
          <cell r="E2985">
            <v>757.88</v>
          </cell>
        </row>
        <row r="2986">
          <cell r="B2986" t="str">
            <v>204030</v>
          </cell>
          <cell r="C2986" t="str">
            <v>SCH.20, 49,72 KG/M:DIAM. 323 MM (12 3/4 POL.)</v>
          </cell>
          <cell r="D2986" t="str">
            <v>M</v>
          </cell>
          <cell r="E2986">
            <v>422.48</v>
          </cell>
        </row>
        <row r="2987">
          <cell r="B2987" t="str">
            <v>204031</v>
          </cell>
          <cell r="C2987" t="str">
            <v>SCH.30, 65,20 KG/M:DIAM. 323 MM (12 3/4 POL.)</v>
          </cell>
          <cell r="D2987" t="str">
            <v>M</v>
          </cell>
          <cell r="E2987">
            <v>561.26</v>
          </cell>
        </row>
        <row r="2988">
          <cell r="B2988" t="str">
            <v>204032</v>
          </cell>
          <cell r="C2988" t="str">
            <v>SCH.40, 79,74 KG/M:DIAM. 323 MM (12 3/4 POL.)</v>
          </cell>
          <cell r="D2988" t="str">
            <v>M</v>
          </cell>
          <cell r="E2988">
            <v>687.75</v>
          </cell>
        </row>
        <row r="2989">
          <cell r="B2989" t="str">
            <v>204033</v>
          </cell>
          <cell r="C2989" t="str">
            <v>37,57 KG/M: DIAM. 305 MM (12 POL.)</v>
          </cell>
          <cell r="D2989" t="str">
            <v>M</v>
          </cell>
          <cell r="E2989">
            <v>330.06</v>
          </cell>
        </row>
        <row r="2990">
          <cell r="B2990" t="str">
            <v>204034</v>
          </cell>
          <cell r="C2990" t="str">
            <v>31,59 KG/M:DIAM. 273 MM (10 3/4 POL.)</v>
          </cell>
          <cell r="D2990" t="str">
            <v>M</v>
          </cell>
          <cell r="E2990">
            <v>283.3</v>
          </cell>
        </row>
        <row r="2991">
          <cell r="B2991" t="str">
            <v>204035</v>
          </cell>
          <cell r="C2991" t="str">
            <v>SCH.20, 41,77 KG/M:DIAM. 273 MM (10 3/4 POL.)</v>
          </cell>
          <cell r="D2991" t="str">
            <v>M</v>
          </cell>
          <cell r="E2991">
            <v>363.43</v>
          </cell>
        </row>
        <row r="2992">
          <cell r="B2992" t="str">
            <v>204036</v>
          </cell>
          <cell r="C2992" t="str">
            <v>SCH.30, 51,00 KG/M:DIAM. 273 MM (10 3/4 POL.)</v>
          </cell>
          <cell r="D2992" t="str">
            <v>M</v>
          </cell>
          <cell r="E2992">
            <v>464.75</v>
          </cell>
        </row>
        <row r="2993">
          <cell r="B2993" t="str">
            <v>204037</v>
          </cell>
          <cell r="C2993" t="str">
            <v>SCH.40, 60,29 KG/M:DIAM. 273 MM (10 3/4 POL.)</v>
          </cell>
          <cell r="D2993" t="str">
            <v>M</v>
          </cell>
          <cell r="E2993">
            <v>541.76</v>
          </cell>
        </row>
        <row r="2994">
          <cell r="B2994" t="str">
            <v>204038</v>
          </cell>
          <cell r="C2994" t="str">
            <v>SCH.20, 33,31 KG/M, GALVANIZADO: DIAM. 203 MM (8 POL.)</v>
          </cell>
          <cell r="D2994" t="str">
            <v>M</v>
          </cell>
          <cell r="E2994">
            <v>350.92</v>
          </cell>
        </row>
        <row r="2995">
          <cell r="B2995" t="str">
            <v>204039</v>
          </cell>
          <cell r="C2995" t="str">
            <v>DIN 2440, 19,24 KG/M, GALVANIZADO : DIAM. 152 MM (6 POL.)</v>
          </cell>
          <cell r="D2995" t="str">
            <v>M</v>
          </cell>
          <cell r="E2995">
            <v>196.5</v>
          </cell>
        </row>
        <row r="2996">
          <cell r="B2996" t="str">
            <v>204040</v>
          </cell>
          <cell r="C2996" t="str">
            <v>DIN 2440, GALVANIZADO : DIAM. 38 MM (1 1/2 POL.)</v>
          </cell>
          <cell r="D2996" t="str">
            <v>M</v>
          </cell>
          <cell r="E2996">
            <v>29.72</v>
          </cell>
        </row>
        <row r="2997">
          <cell r="B2997" t="str">
            <v>204041</v>
          </cell>
          <cell r="C2997" t="str">
            <v>SCH.20, 49,72 KG/M, PRETO : DIAM. 305 MM (12 POL.)</v>
          </cell>
          <cell r="D2997" t="str">
            <v>M</v>
          </cell>
          <cell r="E2997">
            <v>421.51</v>
          </cell>
        </row>
        <row r="2998">
          <cell r="B2998" t="str">
            <v>204042</v>
          </cell>
          <cell r="C2998" t="str">
            <v>SCH.20, 41,77 KG/M, PRETO : DIAM. 254 MM (10 POL.)</v>
          </cell>
          <cell r="D2998" t="str">
            <v>M</v>
          </cell>
          <cell r="E2998">
            <v>362.46</v>
          </cell>
        </row>
        <row r="2999">
          <cell r="B2999" t="str">
            <v>204043</v>
          </cell>
          <cell r="C2999" t="str">
            <v>SCH.20, 33,31 KG/M, PRETO : DIAM. 203 MM (8 POL.)</v>
          </cell>
          <cell r="D2999" t="str">
            <v>M</v>
          </cell>
          <cell r="E2999">
            <v>299.88</v>
          </cell>
        </row>
        <row r="3000">
          <cell r="B3000" t="str">
            <v>204044</v>
          </cell>
          <cell r="C3000" t="str">
            <v>DIN 2440, 19,24 KG/M, PRETO : DIAM. 152 MM (6 POL.)</v>
          </cell>
          <cell r="D3000" t="str">
            <v>M</v>
          </cell>
          <cell r="E3000">
            <v>155.97999999999999</v>
          </cell>
        </row>
        <row r="3001">
          <cell r="B3001" t="str">
            <v>204045</v>
          </cell>
          <cell r="C3001" t="str">
            <v>DIN 2440, 1,69 KG/M, GALV.: DIAM. 19 MM (3/4 POL.)</v>
          </cell>
          <cell r="D3001" t="str">
            <v>M</v>
          </cell>
          <cell r="E3001">
            <v>19.149999999999999</v>
          </cell>
        </row>
        <row r="3003">
          <cell r="B3003" t="str">
            <v>204100</v>
          </cell>
          <cell r="C3003" t="str">
            <v>REVESTIMENTO - TUBOS DE ACO LISO API 5 A</v>
          </cell>
        </row>
        <row r="3004">
          <cell r="B3004" t="str">
            <v>204101</v>
          </cell>
          <cell r="C3004" t="str">
            <v>140,00 KG/M : DIAM. 508 MM (20") J OU K 55 - EQ. ATE 300 M</v>
          </cell>
          <cell r="D3004" t="str">
            <v>M</v>
          </cell>
          <cell r="E3004">
            <v>1710.64</v>
          </cell>
        </row>
        <row r="3005">
          <cell r="B3005" t="str">
            <v>204102</v>
          </cell>
          <cell r="C3005" t="str">
            <v>140,00 KG/M: DIAM. 508 MM (20") J OU K 55 - EQ. DE 301 A 1000 M</v>
          </cell>
          <cell r="D3005" t="str">
            <v>M</v>
          </cell>
          <cell r="E3005">
            <v>1744.48</v>
          </cell>
        </row>
        <row r="3006">
          <cell r="B3006" t="str">
            <v>204103</v>
          </cell>
          <cell r="C3006" t="str">
            <v>140,00 KG/M : DIAM. 508 MM (20") J OU K 55 - EQ. ACIMA DE 1001 M</v>
          </cell>
          <cell r="D3006" t="str">
            <v>M</v>
          </cell>
          <cell r="E3006">
            <v>1770.56</v>
          </cell>
        </row>
        <row r="3007">
          <cell r="B3007" t="str">
            <v>204104</v>
          </cell>
          <cell r="C3007" t="str">
            <v>158,64 KG/M : DIAM. 508 MM (20") J OU K 55 - EQ. ATE 300 M</v>
          </cell>
          <cell r="D3007" t="str">
            <v>M</v>
          </cell>
          <cell r="E3007">
            <v>1783.83</v>
          </cell>
        </row>
        <row r="3008">
          <cell r="B3008" t="str">
            <v>204105</v>
          </cell>
          <cell r="C3008" t="str">
            <v>158,64 KG/M : DIAM. 508 MM (20") J OU K 55 - EQ. DE 301 A 1000 M</v>
          </cell>
          <cell r="D3008" t="str">
            <v>M</v>
          </cell>
          <cell r="E3008">
            <v>1817.67</v>
          </cell>
        </row>
        <row r="3009">
          <cell r="B3009" t="str">
            <v>204106</v>
          </cell>
          <cell r="C3009" t="str">
            <v>158,64 KG/M : DIAM. 508 MM (20") J OU K 55 - EQ. ACIMA DE 1001 M</v>
          </cell>
          <cell r="D3009" t="str">
            <v>M</v>
          </cell>
          <cell r="E3009">
            <v>1843.75</v>
          </cell>
        </row>
        <row r="3010">
          <cell r="B3010" t="str">
            <v>204107</v>
          </cell>
          <cell r="C3010" t="str">
            <v>130,34 KG/M : DIAM. 473 MM (18 5/8") J OU K 55 - EQ. ATE 300 M</v>
          </cell>
          <cell r="D3010" t="str">
            <v>M</v>
          </cell>
          <cell r="E3010">
            <v>1477.03</v>
          </cell>
        </row>
        <row r="3011">
          <cell r="B3011" t="str">
            <v>204108</v>
          </cell>
          <cell r="C3011" t="str">
            <v>130,34 KG/M : DIAM. 473 MM (18 5/8") J OU K 55 - EQ. DE 301 A 1000 M</v>
          </cell>
          <cell r="D3011" t="str">
            <v>M</v>
          </cell>
          <cell r="E3011">
            <v>1510.85</v>
          </cell>
        </row>
        <row r="3012">
          <cell r="B3012" t="str">
            <v>204109</v>
          </cell>
          <cell r="C3012" t="str">
            <v>130,34 KG/M : DIAM. 473 MM (18 5/8") J OU K 55 - EQ. ACIMA DE 1001 M</v>
          </cell>
          <cell r="D3012" t="str">
            <v>M</v>
          </cell>
          <cell r="E3012">
            <v>1536.93</v>
          </cell>
        </row>
        <row r="3013">
          <cell r="B3013" t="str">
            <v>204110</v>
          </cell>
          <cell r="C3013" t="str">
            <v>96,82 KG/M : DIAM. 406 MM (16") H 40 - EQ. ATE 300 M</v>
          </cell>
          <cell r="D3013" t="str">
            <v>M</v>
          </cell>
          <cell r="E3013">
            <v>1050.44</v>
          </cell>
        </row>
        <row r="3014">
          <cell r="B3014" t="str">
            <v>204111</v>
          </cell>
          <cell r="C3014" t="str">
            <v>96,82 KG/M : DIAM. 406 MM (16") H 40 - EQ. DE 301 A 1000 M</v>
          </cell>
          <cell r="D3014" t="str">
            <v>M</v>
          </cell>
          <cell r="E3014">
            <v>1084.26</v>
          </cell>
        </row>
        <row r="3015">
          <cell r="B3015" t="str">
            <v>204112</v>
          </cell>
          <cell r="C3015" t="str">
            <v>96,82 KG/M : DIAM. 406 MM (16") H 40 - EQ. ACIMA DE 1001 M</v>
          </cell>
          <cell r="D3015" t="str">
            <v>M</v>
          </cell>
          <cell r="E3015">
            <v>1110.3499999999999</v>
          </cell>
        </row>
        <row r="3016">
          <cell r="B3016" t="str">
            <v>204113</v>
          </cell>
          <cell r="C3016" t="str">
            <v>111,71 KG/M : DIAM. 406 MM (16") J OU K 55 - EQ. ATE 300 M</v>
          </cell>
          <cell r="D3016" t="str">
            <v>M</v>
          </cell>
          <cell r="E3016">
            <v>1207.24</v>
          </cell>
        </row>
        <row r="3017">
          <cell r="B3017" t="str">
            <v>204114</v>
          </cell>
          <cell r="C3017" t="str">
            <v>111,71 KG/M: DIAM. 406 MM (16") J OU K 55 - EQ. DE 301 A 1000 M</v>
          </cell>
          <cell r="D3017" t="str">
            <v>M</v>
          </cell>
          <cell r="E3017">
            <v>1241.06</v>
          </cell>
        </row>
        <row r="3018">
          <cell r="B3018" t="str">
            <v>204115</v>
          </cell>
          <cell r="C3018" t="str">
            <v>111,71 KG/M : DIAM. 406 MM (16") J OU K 55 - EQ. ACIMA DE 1001 M</v>
          </cell>
          <cell r="D3018" t="str">
            <v>M</v>
          </cell>
          <cell r="E3018">
            <v>1267.1400000000001</v>
          </cell>
        </row>
        <row r="3019">
          <cell r="B3019" t="str">
            <v>204116</v>
          </cell>
          <cell r="C3019" t="str">
            <v>125,12 KG/M : DIAM. 406 MM (16") J OU K 55 - EQ. ATE 300 M</v>
          </cell>
          <cell r="D3019" t="str">
            <v>M</v>
          </cell>
          <cell r="E3019">
            <v>1341.01</v>
          </cell>
        </row>
        <row r="3020">
          <cell r="B3020" t="str">
            <v>204117</v>
          </cell>
          <cell r="C3020" t="str">
            <v>125,12 KG/M : DIAM. 406 MM (16") J OU K 55 - EQ. DE 301 A 1000 M</v>
          </cell>
          <cell r="D3020" t="str">
            <v>M</v>
          </cell>
          <cell r="E3020">
            <v>1374.83</v>
          </cell>
        </row>
        <row r="3021">
          <cell r="B3021" t="str">
            <v>204118</v>
          </cell>
          <cell r="C3021" t="str">
            <v>125,12 KG/M : DIAM. 406 MM (16") J OU K 55 - EQ. ACIMA DE 1001 M</v>
          </cell>
          <cell r="D3021" t="str">
            <v>M</v>
          </cell>
          <cell r="E3021">
            <v>1400.91</v>
          </cell>
        </row>
        <row r="3022">
          <cell r="B3022" t="str">
            <v>204119</v>
          </cell>
          <cell r="C3022" t="str">
            <v>81,18 KG/M : DIAM. 340 MM (13 3/8") J OU K 55 - EQ. ATE 300 M</v>
          </cell>
          <cell r="D3022" t="str">
            <v>M</v>
          </cell>
          <cell r="E3022">
            <v>820.37</v>
          </cell>
        </row>
        <row r="3023">
          <cell r="B3023" t="str">
            <v>204120</v>
          </cell>
          <cell r="C3023" t="str">
            <v>81,18 KG/M : DIAM. 340 MM (13 3/8") J OU K 55 - EQ. DE 301 A 1000 M</v>
          </cell>
          <cell r="D3023" t="str">
            <v>M</v>
          </cell>
          <cell r="E3023">
            <v>847.62</v>
          </cell>
        </row>
        <row r="3024">
          <cell r="B3024" t="str">
            <v>204121</v>
          </cell>
          <cell r="C3024" t="str">
            <v>81,18 KG/M : DIAM. 340 MM (13 3/8") J OU K 55 - EQ. ACIMA DE 1001 M</v>
          </cell>
          <cell r="D3024" t="str">
            <v>M</v>
          </cell>
          <cell r="E3024">
            <v>868.66</v>
          </cell>
        </row>
        <row r="3025">
          <cell r="B3025" t="str">
            <v>204122</v>
          </cell>
          <cell r="C3025" t="str">
            <v>90,86 KG/M : DIAM. 340 MM (13 3/8") J OU K 55 - EQ. ATE 300 M</v>
          </cell>
          <cell r="D3025" t="str">
            <v>M</v>
          </cell>
          <cell r="E3025">
            <v>909.62</v>
          </cell>
        </row>
        <row r="3026">
          <cell r="B3026" t="str">
            <v>204123</v>
          </cell>
          <cell r="C3026" t="str">
            <v>90,86 KG/M : DIAM. 340 MM (13 3/8") J OU K 55 - EQ. DE 301 A 1000 M</v>
          </cell>
          <cell r="D3026" t="str">
            <v>M</v>
          </cell>
          <cell r="E3026">
            <v>936.87</v>
          </cell>
        </row>
        <row r="3027">
          <cell r="B3027" t="str">
            <v>204124</v>
          </cell>
          <cell r="C3027" t="str">
            <v>90,86 KG/M : DIAM. 340 MM (13 3/8") J OU K 55 - EQ. ACIMA DE 1001 M</v>
          </cell>
          <cell r="D3027" t="str">
            <v>M</v>
          </cell>
          <cell r="E3027">
            <v>957.91</v>
          </cell>
        </row>
        <row r="3028">
          <cell r="B3028" t="str">
            <v>204125</v>
          </cell>
          <cell r="C3028" t="str">
            <v>101,29 KG/M : DIAM. 340 MM (13 3/8") J OU K 55 - EQ. ATE 300 M</v>
          </cell>
          <cell r="D3028" t="str">
            <v>M</v>
          </cell>
          <cell r="E3028">
            <v>1005.81</v>
          </cell>
        </row>
        <row r="3029">
          <cell r="B3029" t="str">
            <v>204126</v>
          </cell>
          <cell r="C3029" t="str">
            <v>101,29 KG/M : DIAM. 340 MM (13 3/8") J OU K 55 - EQ. DE 301 A 1000 M</v>
          </cell>
          <cell r="D3029" t="str">
            <v>M</v>
          </cell>
          <cell r="E3029">
            <v>1033.06</v>
          </cell>
        </row>
        <row r="3030">
          <cell r="B3030" t="str">
            <v>204127</v>
          </cell>
          <cell r="C3030" t="str">
            <v>101,29 KG/M : DIAM. 340 MM (13 3/8") J OU K 55 - EQ. ACIMA DE 1001 M</v>
          </cell>
          <cell r="D3030" t="str">
            <v>M</v>
          </cell>
          <cell r="E3030">
            <v>1054.0999999999999</v>
          </cell>
        </row>
        <row r="3031">
          <cell r="B3031" t="str">
            <v>204128</v>
          </cell>
          <cell r="C3031" t="str">
            <v>60,32 KG/M : DIAM. 273 MM (10 3/4") J OU K 55 - EQ. ATE 300 M</v>
          </cell>
          <cell r="D3031" t="str">
            <v>M</v>
          </cell>
          <cell r="E3031">
            <v>588.32000000000005</v>
          </cell>
        </row>
        <row r="3032">
          <cell r="B3032" t="str">
            <v>204129</v>
          </cell>
          <cell r="C3032" t="str">
            <v>60,32 KG/M : DIAM. 273 MM (10 3/4") J OU K 55 - EQ. DE 301 A 1000 M</v>
          </cell>
          <cell r="D3032" t="str">
            <v>M</v>
          </cell>
          <cell r="E3032">
            <v>611.85</v>
          </cell>
        </row>
        <row r="3033">
          <cell r="B3033" t="str">
            <v>204130</v>
          </cell>
          <cell r="C3033" t="str">
            <v>60,32 KG/M : DIAM. 273 MM (10 3/4") J OU K 55 - EQ. ACIMA DE 1001 M</v>
          </cell>
          <cell r="D3033" t="str">
            <v>M</v>
          </cell>
          <cell r="E3033">
            <v>629.96</v>
          </cell>
        </row>
        <row r="3034">
          <cell r="B3034" t="str">
            <v>204131</v>
          </cell>
          <cell r="C3034" t="str">
            <v>67,66 KG/M : DIAM. 273 MM (10 3/4") J OU K 55 - EQ. ATE 300 M</v>
          </cell>
          <cell r="D3034" t="str">
            <v>M</v>
          </cell>
          <cell r="E3034">
            <v>652.52</v>
          </cell>
        </row>
        <row r="3035">
          <cell r="B3035" t="str">
            <v>204132</v>
          </cell>
          <cell r="C3035" t="str">
            <v>67,66 KG/M : DIAM. 273 MM (10 3/4") J OU K 55 - EQ. DE 301 A 1000 M</v>
          </cell>
          <cell r="D3035" t="str">
            <v>M</v>
          </cell>
          <cell r="E3035">
            <v>676.05</v>
          </cell>
        </row>
        <row r="3036">
          <cell r="B3036" t="str">
            <v>204133</v>
          </cell>
          <cell r="C3036" t="str">
            <v>67,66 KG/M : DIAM. 273 MM (10 3/4") J OU K 55 - EQ. ACIMA DE 1001 M</v>
          </cell>
          <cell r="D3036" t="str">
            <v>M</v>
          </cell>
          <cell r="E3036">
            <v>694.16</v>
          </cell>
        </row>
        <row r="3037">
          <cell r="B3037" t="str">
            <v>204134</v>
          </cell>
          <cell r="C3037" t="str">
            <v>75,96 KG/M : DIAM. 273 MM (10 3/4") J OU K 55 - EQ. ATE 300 M</v>
          </cell>
          <cell r="D3037" t="str">
            <v>M</v>
          </cell>
          <cell r="E3037">
            <v>725.1</v>
          </cell>
        </row>
        <row r="3038">
          <cell r="B3038" t="str">
            <v>204135</v>
          </cell>
          <cell r="C3038" t="str">
            <v>75,96 KG/M : DIAM. 273 MM (10 3/4") J OU K 55 - EQ. DE 301 A 1000 M</v>
          </cell>
          <cell r="D3038" t="str">
            <v>M</v>
          </cell>
          <cell r="E3038">
            <v>748.63</v>
          </cell>
        </row>
        <row r="3039">
          <cell r="B3039" t="str">
            <v>204136</v>
          </cell>
          <cell r="C3039" t="str">
            <v>75,96 KG/M : DIAM. 273 MM (10 3/4") J OU K 55 - EQ. ACIMA DE 1001 M</v>
          </cell>
          <cell r="D3039" t="str">
            <v>M</v>
          </cell>
          <cell r="E3039">
            <v>766.74</v>
          </cell>
        </row>
        <row r="3040">
          <cell r="B3040" t="str">
            <v>204137</v>
          </cell>
          <cell r="C3040" t="str">
            <v>48,11 KG/M : DIAM. 244 MM (9 5/8") H 40 - EQ. ATE 300 M</v>
          </cell>
          <cell r="D3040" t="str">
            <v>M</v>
          </cell>
          <cell r="E3040">
            <v>473.98</v>
          </cell>
        </row>
        <row r="3041">
          <cell r="B3041" t="str">
            <v>204138</v>
          </cell>
          <cell r="C3041" t="str">
            <v>48,11 KG/M : DIAM. 244 MM (9 5/8") H 40 - EQ. DE 301 A 1000 M</v>
          </cell>
          <cell r="D3041" t="str">
            <v>M</v>
          </cell>
          <cell r="E3041">
            <v>494.44</v>
          </cell>
        </row>
        <row r="3042">
          <cell r="B3042" t="str">
            <v>204139</v>
          </cell>
          <cell r="C3042" t="str">
            <v>48,11 KG/M : DIAM. 244 MM (9 5/8") H 40 - EQ. ACIMA DE 1001 M</v>
          </cell>
          <cell r="D3042" t="str">
            <v>M</v>
          </cell>
          <cell r="E3042">
            <v>510.2</v>
          </cell>
        </row>
        <row r="3043">
          <cell r="B3043" t="str">
            <v>204140</v>
          </cell>
          <cell r="C3043" t="str">
            <v>53,62 KG/M : DIAM. 244 MM (9 5/8") J OU K 55 - EQ. ATE 300 M</v>
          </cell>
          <cell r="D3043" t="str">
            <v>M</v>
          </cell>
          <cell r="E3043">
            <v>522.16999999999996</v>
          </cell>
        </row>
        <row r="3044">
          <cell r="B3044" t="str">
            <v>204141</v>
          </cell>
          <cell r="C3044" t="str">
            <v>53,62 KG/M : DIAM. 244 MM (9 5/8") J OU K 55 - EQ. DE 301 A 1000 M</v>
          </cell>
          <cell r="D3044" t="str">
            <v>M</v>
          </cell>
          <cell r="E3044">
            <v>542.62</v>
          </cell>
        </row>
        <row r="3045">
          <cell r="B3045" t="str">
            <v>204142</v>
          </cell>
          <cell r="C3045" t="str">
            <v>53,62 KG/M : DIAM. 244 MM (9 5/8") J OU K 55 - EQ. ACIMA DE 1001 M</v>
          </cell>
          <cell r="D3045" t="str">
            <v>M</v>
          </cell>
          <cell r="E3045">
            <v>558.38</v>
          </cell>
        </row>
        <row r="3046">
          <cell r="B3046" t="str">
            <v>204143</v>
          </cell>
          <cell r="C3046" t="str">
            <v>59,68 KG/M : DIAM. 244 MM (9 5/8") J OU K 55 - EQ. ATE 300 M</v>
          </cell>
          <cell r="D3046" t="str">
            <v>M</v>
          </cell>
          <cell r="E3046">
            <v>575.15</v>
          </cell>
        </row>
        <row r="3047">
          <cell r="B3047" t="str">
            <v>204144</v>
          </cell>
          <cell r="C3047" t="str">
            <v>59,68 KG/M : DIAM. 244 MM (9 5/8") J OU K 55 - EQ. DE 301 A 1000 M</v>
          </cell>
          <cell r="D3047" t="str">
            <v>M</v>
          </cell>
          <cell r="E3047">
            <v>595.61</v>
          </cell>
        </row>
        <row r="3048">
          <cell r="B3048" t="str">
            <v>204145</v>
          </cell>
          <cell r="C3048" t="str">
            <v>59,68 KG/M : DIAM. 244 MM (9 5/8") J OU K 55 - EQ. ACIMA DE 1001 M</v>
          </cell>
          <cell r="D3048" t="str">
            <v>M</v>
          </cell>
          <cell r="E3048">
            <v>611.37</v>
          </cell>
        </row>
        <row r="3049">
          <cell r="B3049" t="str">
            <v>204146</v>
          </cell>
          <cell r="C3049" t="str">
            <v>35,75 KG/M : DIAM. 219 MM (8 5/8") J OU K 55</v>
          </cell>
          <cell r="D3049" t="str">
            <v>M</v>
          </cell>
          <cell r="E3049">
            <v>364.61</v>
          </cell>
        </row>
        <row r="3050">
          <cell r="B3050" t="str">
            <v>204147</v>
          </cell>
          <cell r="C3050" t="str">
            <v>47,66 KG/M : DIAM. 219 MM (8 5/8") J OU K 55 - EQ. DE 301 A 1000 M</v>
          </cell>
          <cell r="D3050" t="str">
            <v>M</v>
          </cell>
          <cell r="E3050">
            <v>489.24</v>
          </cell>
        </row>
        <row r="3051">
          <cell r="B3051" t="str">
            <v>204148</v>
          </cell>
          <cell r="C3051" t="str">
            <v>47,66 KG/M : DIAM. 219 MM (8 5/8") J OU K 55 - EQ. ACIMA DE 1001 M</v>
          </cell>
          <cell r="D3051" t="str">
            <v>M</v>
          </cell>
          <cell r="E3051">
            <v>505</v>
          </cell>
        </row>
        <row r="3052">
          <cell r="B3052" t="str">
            <v>204149</v>
          </cell>
          <cell r="C3052" t="str">
            <v>53,62 KG/M : DIAM. 219 MM (8 5/8") J OU K 55 - EQ.DE 301 A 1000 M</v>
          </cell>
          <cell r="D3052" t="str">
            <v>M</v>
          </cell>
          <cell r="E3052">
            <v>541.36</v>
          </cell>
        </row>
        <row r="3053">
          <cell r="B3053" t="str">
            <v>204150</v>
          </cell>
          <cell r="C3053" t="str">
            <v>53,62 KG/M : DIAM. 219 MM (8 5/8") J OU K 55 - EQ. ACIMA DE 1001 M</v>
          </cell>
          <cell r="D3053" t="str">
            <v>M</v>
          </cell>
          <cell r="E3053">
            <v>557.12</v>
          </cell>
        </row>
        <row r="3054">
          <cell r="B3054" t="str">
            <v>204151</v>
          </cell>
          <cell r="C3054" t="str">
            <v>29,79 KG/M : DIAM. 168 MM (6 5/8") J OU K 55</v>
          </cell>
          <cell r="D3054" t="str">
            <v>M</v>
          </cell>
          <cell r="E3054">
            <v>307.33999999999997</v>
          </cell>
        </row>
        <row r="3055">
          <cell r="B3055" t="str">
            <v>204152</v>
          </cell>
          <cell r="C3055" t="str">
            <v>35,75 KG/M : DIAM. 168 MM (6 5/8") J OU K 55 - EQ. DE 301 A 1000 M</v>
          </cell>
          <cell r="D3055" t="str">
            <v>M</v>
          </cell>
          <cell r="E3055">
            <v>379.92</v>
          </cell>
        </row>
        <row r="3056">
          <cell r="B3056" t="str">
            <v>204153</v>
          </cell>
          <cell r="C3056" t="str">
            <v>35,75 KG/M : DIAM. 168 MM (6 5/8") J OU K 55 - EQ. ACIMA DE 1001 M</v>
          </cell>
          <cell r="D3056" t="str">
            <v>M</v>
          </cell>
          <cell r="E3056">
            <v>395.7</v>
          </cell>
        </row>
        <row r="3058">
          <cell r="B3058" t="str">
            <v>210000</v>
          </cell>
          <cell r="C3058" t="str">
            <v>SERVICOS ESPECIAIS</v>
          </cell>
        </row>
        <row r="3059">
          <cell r="B3059" t="str">
            <v>210100</v>
          </cell>
          <cell r="C3059" t="str">
            <v>PESQUISA E DETECCAO</v>
          </cell>
        </row>
        <row r="3060">
          <cell r="B3060" t="str">
            <v>210101</v>
          </cell>
          <cell r="C3060" t="str">
            <v>PESQUISA DE INTERFERENCIAS</v>
          </cell>
          <cell r="D3060" t="str">
            <v>M3</v>
          </cell>
          <cell r="E3060">
            <v>26.69</v>
          </cell>
        </row>
        <row r="3061">
          <cell r="B3061" t="str">
            <v>210102</v>
          </cell>
          <cell r="C3061" t="str">
            <v>PESQUISA DE VAZAMENTOS INVISIVEIS DE REDE DE AGUA E RAMAL</v>
          </cell>
          <cell r="D3061" t="str">
            <v>KM</v>
          </cell>
          <cell r="E3061">
            <v>426.73</v>
          </cell>
        </row>
        <row r="3062">
          <cell r="B3062" t="str">
            <v>210103</v>
          </cell>
          <cell r="C3062" t="str">
            <v>DETECCAO ELETROMAGNETICA DE REDE DE AGUA</v>
          </cell>
          <cell r="D3062" t="str">
            <v>M</v>
          </cell>
          <cell r="E3062">
            <v>1.52</v>
          </cell>
        </row>
        <row r="3063">
          <cell r="B3063" t="str">
            <v>210104</v>
          </cell>
          <cell r="C3063" t="str">
            <v>DETECCAO ELETROMAGNETICA DE PECAS DE AGUA</v>
          </cell>
          <cell r="D3063" t="str">
            <v>UN</v>
          </cell>
          <cell r="E3063">
            <v>57.52</v>
          </cell>
        </row>
        <row r="3064">
          <cell r="B3064" t="str">
            <v>210105</v>
          </cell>
          <cell r="C3064" t="str">
            <v>DETECCAO PELO METODO DE SONDAGEM COM VARAS METALICAS EM REDES DE AGUA</v>
          </cell>
          <cell r="D3064" t="str">
            <v>M</v>
          </cell>
          <cell r="E3064">
            <v>1.52</v>
          </cell>
        </row>
        <row r="3065">
          <cell r="B3065" t="str">
            <v>210106</v>
          </cell>
          <cell r="C3065" t="str">
            <v>SONDAGEM DE REDES E PECAS LOCALIZADAS (CAVAS) COM PAVIMENTACAO</v>
          </cell>
          <cell r="D3065" t="str">
            <v>UN</v>
          </cell>
          <cell r="E3065">
            <v>199.19</v>
          </cell>
        </row>
        <row r="3066">
          <cell r="B3066" t="str">
            <v>210107</v>
          </cell>
          <cell r="C3066" t="str">
            <v>SONDAGEM DE REDES E PECAS LOCALIZADAS (CAVAS) SEM PAVIMENTACAO</v>
          </cell>
          <cell r="D3066" t="str">
            <v>UN</v>
          </cell>
          <cell r="E3066">
            <v>168.11</v>
          </cell>
        </row>
        <row r="3067">
          <cell r="B3067" t="str">
            <v>210110</v>
          </cell>
          <cell r="C3067" t="str">
            <v>DESCOBRIMENTO E NIVELAMENTO DE PV,PI,TL</v>
          </cell>
          <cell r="D3067" t="str">
            <v>UN</v>
          </cell>
          <cell r="E3067">
            <v>173.84</v>
          </cell>
        </row>
        <row r="3069">
          <cell r="B3069" t="str">
            <v>210600</v>
          </cell>
          <cell r="C3069" t="str">
            <v>LEVANTAMENTO E RECOMPOSICAO DE SUPERFICIE</v>
          </cell>
        </row>
        <row r="3070">
          <cell r="B3070" t="str">
            <v>210601</v>
          </cell>
          <cell r="C3070" t="str">
            <v>REMOCAO DE ENTULHO RETIRADO DE VALA, QUALQUER DISTANCIA</v>
          </cell>
          <cell r="D3070" t="str">
            <v>M2</v>
          </cell>
          <cell r="E3070">
            <v>23.14</v>
          </cell>
        </row>
        <row r="3071">
          <cell r="B3071" t="str">
            <v>210602</v>
          </cell>
          <cell r="C3071" t="str">
            <v>MOBILIZACAO DE EQUIPE PARA LEVANTAMENTO E REPOSICAO DE PAVIMENTO</v>
          </cell>
          <cell r="D3071" t="str">
            <v>M2</v>
          </cell>
          <cell r="E3071">
            <v>9.0500000000000007</v>
          </cell>
        </row>
        <row r="3073">
          <cell r="B3073" t="str">
            <v>210700</v>
          </cell>
          <cell r="C3073" t="str">
            <v>SERVICOS DE CONSERVACAO DE AREAS</v>
          </cell>
        </row>
        <row r="3074">
          <cell r="B3074" t="str">
            <v>210701</v>
          </cell>
          <cell r="C3074" t="str">
            <v>CONSERV. DE AREAS VERDES(CAPINA C/REMOCAO VEGET. DIVERSA EXTERMINIO PRAGAS EM CAMINHOS E/OU FAIXA)</v>
          </cell>
          <cell r="D3074" t="str">
            <v>M2</v>
          </cell>
          <cell r="E3074">
            <v>0.19</v>
          </cell>
        </row>
        <row r="3075">
          <cell r="B3075" t="str">
            <v>210703</v>
          </cell>
          <cell r="C3075" t="str">
            <v>LIMPEZA DE CANALETAS DE DRENAGEM SUPERFICIAL</v>
          </cell>
          <cell r="D3075" t="str">
            <v>M</v>
          </cell>
          <cell r="E3075">
            <v>0.34</v>
          </cell>
        </row>
        <row r="3076">
          <cell r="B3076" t="str">
            <v>210704</v>
          </cell>
          <cell r="C3076" t="str">
            <v>IRRIGACAO DE AREA GRAMADA COM CAMINHAO IRRIGADEIRA</v>
          </cell>
          <cell r="D3076" t="str">
            <v>M2</v>
          </cell>
          <cell r="E3076">
            <v>0.06</v>
          </cell>
        </row>
        <row r="3077">
          <cell r="B3077" t="str">
            <v>210705</v>
          </cell>
          <cell r="C3077" t="str">
            <v>LIMPEZA DE CAIXA DE PASSAGEM OU BUEIRO</v>
          </cell>
          <cell r="D3077" t="str">
            <v>UN</v>
          </cell>
          <cell r="E3077">
            <v>11.73</v>
          </cell>
        </row>
        <row r="3078">
          <cell r="B3078" t="str">
            <v>210706</v>
          </cell>
          <cell r="C3078" t="str">
            <v>ALTEAMENTO DO FECHAMENTO DE DIVISA COM 3 FIOS DE  ARAME FARPADO</v>
          </cell>
          <cell r="D3078" t="str">
            <v>M</v>
          </cell>
          <cell r="E3078">
            <v>8.0399999999999991</v>
          </cell>
        </row>
        <row r="3079">
          <cell r="B3079" t="str">
            <v>210707</v>
          </cell>
          <cell r="C3079" t="str">
            <v>CONSERVACAO DE FAIXAS DE CIRCULACAO DE 1,00 M JUNTO  AS DIVISAS - ROCAGEM COM REMOCAO DA VEGETACAO</v>
          </cell>
          <cell r="D3079" t="str">
            <v>M</v>
          </cell>
          <cell r="E3079">
            <v>0.14000000000000001</v>
          </cell>
        </row>
        <row r="3080">
          <cell r="B3080" t="str">
            <v>210708</v>
          </cell>
          <cell r="C3080" t="str">
            <v>CONSERVACAO DE FAIXAS DE CIRCULACAO - PINTURA DOS MARCOS COM LATEX E NUMERACAO COM TINTA A OLEO</v>
          </cell>
          <cell r="D3080" t="str">
            <v>UN</v>
          </cell>
          <cell r="E3080">
            <v>8.33</v>
          </cell>
        </row>
        <row r="3081">
          <cell r="B3081" t="str">
            <v>210709</v>
          </cell>
          <cell r="C3081" t="str">
            <v>CONSERVACAO DE FAIXAS DE CIRCULACAO-PINTURA DOS MARCOS E NUMERACAO COM TINTA A OLEO</v>
          </cell>
          <cell r="D3081" t="str">
            <v>UN</v>
          </cell>
          <cell r="E3081">
            <v>12.28</v>
          </cell>
        </row>
        <row r="3082">
          <cell r="B3082" t="str">
            <v>210710</v>
          </cell>
          <cell r="C3082" t="str">
            <v>CONSERVACAO DE FAIXAS DE CIRCULACAO-REPOSICAO DE MARCOS</v>
          </cell>
          <cell r="D3082" t="str">
            <v>UN</v>
          </cell>
          <cell r="E3082">
            <v>14.12</v>
          </cell>
        </row>
        <row r="3083">
          <cell r="B3083" t="str">
            <v>210711</v>
          </cell>
          <cell r="C3083" t="str">
            <v>CONSERVACAO DE FAIXAS DE CIRCULACAO-REPOSICAO DE  FIOS ARREBENTADOS OU ARRANCADOS</v>
          </cell>
          <cell r="D3083" t="str">
            <v>M</v>
          </cell>
          <cell r="E3083">
            <v>0.79</v>
          </cell>
        </row>
        <row r="3084">
          <cell r="B3084" t="str">
            <v>210712</v>
          </cell>
          <cell r="C3084" t="str">
            <v>CONSERVACAO DE FAIXAS DE CIRCULACAO-REPOSICAO DE MOUROES DE CONCRETO</v>
          </cell>
          <cell r="D3084" t="str">
            <v>UN</v>
          </cell>
          <cell r="E3084">
            <v>67.55</v>
          </cell>
        </row>
        <row r="3085">
          <cell r="B3085" t="str">
            <v>210715</v>
          </cell>
          <cell r="C3085" t="str">
            <v>CONSERVACAO DE AREAS VERDES - CORTES E MANUTENCAO DO GRAMADO EM AREAS PLANAS</v>
          </cell>
          <cell r="D3085" t="str">
            <v>M2</v>
          </cell>
          <cell r="E3085">
            <v>0.25</v>
          </cell>
        </row>
        <row r="3086">
          <cell r="B3086" t="str">
            <v>210716</v>
          </cell>
          <cell r="C3086" t="str">
            <v>CONSERVACAO DE AREAS VERDES - CORTE E MANUTENCAO DO GRAMADO EM TALUDES</v>
          </cell>
          <cell r="D3086" t="str">
            <v>M2</v>
          </cell>
          <cell r="E3086">
            <v>0.3</v>
          </cell>
        </row>
        <row r="3087">
          <cell r="B3087" t="str">
            <v>210717</v>
          </cell>
          <cell r="C3087" t="str">
            <v>CONSERVACAO DE AREAS VERDES-ROCAGEM SEM REMOCAO VEGET.DIVERSAS EXTERM. PRAGAS EM FAIXAS DE ADUTORAS</v>
          </cell>
          <cell r="D3087" t="str">
            <v>M2</v>
          </cell>
          <cell r="E3087">
            <v>0.13</v>
          </cell>
        </row>
        <row r="3088">
          <cell r="B3088" t="str">
            <v>210718</v>
          </cell>
          <cell r="C3088" t="str">
            <v>CONSERVACAO DE AREAS VERDES-ROCAGEM COM REMOCAO VEGET.DIVER.EXTERM.PRAGAS FAIXAS ESTR.MARGEM/CANAIS</v>
          </cell>
          <cell r="D3088" t="str">
            <v>M</v>
          </cell>
          <cell r="E3088">
            <v>0.63</v>
          </cell>
        </row>
        <row r="3089">
          <cell r="B3089" t="str">
            <v>210719</v>
          </cell>
          <cell r="C3089" t="str">
            <v>CONSERVACAO DE AREAS VERDES-ROCAGEM E APLICACAO DE HERBICIDA NA VEGETACAO DE PATIOS EMPEDRADOS</v>
          </cell>
          <cell r="D3089" t="str">
            <v>M2</v>
          </cell>
          <cell r="E3089">
            <v>1.47</v>
          </cell>
        </row>
        <row r="3090">
          <cell r="B3090" t="str">
            <v>210720</v>
          </cell>
          <cell r="C3090" t="str">
            <v>CONSERVACAO DE AREAS VERDES-LIMPEZA DE TALUDES PROTEGIDOS COM ENROCAMENTO</v>
          </cell>
          <cell r="D3090" t="str">
            <v>M2</v>
          </cell>
          <cell r="E3090">
            <v>0.43</v>
          </cell>
        </row>
        <row r="3091">
          <cell r="B3091" t="str">
            <v>210721</v>
          </cell>
          <cell r="C3091" t="str">
            <v>CONSERVACAO DE AREAS VERDES-RECOBRIMENTO DE AREA  GRAMADA COM TERRA VEGETAL E ADUBACAO</v>
          </cell>
          <cell r="D3091" t="str">
            <v>M2</v>
          </cell>
          <cell r="E3091">
            <v>1.96</v>
          </cell>
        </row>
        <row r="3092">
          <cell r="B3092" t="str">
            <v>210723</v>
          </cell>
          <cell r="C3092" t="str">
            <v>COLOCACAO ARAME FARPADO EM MOUROES EXISTENTES - 11 FIOS</v>
          </cell>
          <cell r="D3092" t="str">
            <v>M</v>
          </cell>
          <cell r="E3092">
            <v>7.26</v>
          </cell>
        </row>
        <row r="3093">
          <cell r="B3093" t="str">
            <v>210724</v>
          </cell>
          <cell r="C3093" t="str">
            <v>COLOCACAO ARAME FARPADO EM MOUROES EXIXTENTES - 5 FIOS</v>
          </cell>
          <cell r="D3093" t="str">
            <v>M</v>
          </cell>
          <cell r="E3093">
            <v>3.44</v>
          </cell>
        </row>
        <row r="3094">
          <cell r="B3094" t="str">
            <v>210725</v>
          </cell>
          <cell r="C3094" t="str">
            <v>COLOCACAO TELA DE ALAMBRADO EM MOUROES EXISTENTES</v>
          </cell>
          <cell r="D3094" t="str">
            <v>M</v>
          </cell>
          <cell r="E3094">
            <v>31.46</v>
          </cell>
        </row>
        <row r="3096">
          <cell r="B3096" t="str">
            <v>210800</v>
          </cell>
          <cell r="C3096" t="str">
            <v>DEMOLICOES E REMOCOES</v>
          </cell>
        </row>
        <row r="3097">
          <cell r="B3097" t="str">
            <v>210801</v>
          </cell>
          <cell r="C3097" t="str">
            <v>DEMOLICAO DE ALVENARIA</v>
          </cell>
          <cell r="D3097" t="str">
            <v>M3</v>
          </cell>
          <cell r="E3097">
            <v>77.63</v>
          </cell>
        </row>
        <row r="3098">
          <cell r="B3098" t="str">
            <v>210802</v>
          </cell>
          <cell r="C3098" t="str">
            <v>DEMOLICAO DE CONCRETO ARMADO</v>
          </cell>
          <cell r="D3098" t="str">
            <v>M3</v>
          </cell>
          <cell r="E3098">
            <v>170.14</v>
          </cell>
        </row>
        <row r="3099">
          <cell r="B3099" t="str">
            <v>210803</v>
          </cell>
          <cell r="C3099" t="str">
            <v>DEMOLICAO DE CONCRETO SIMPLES</v>
          </cell>
          <cell r="D3099" t="str">
            <v>M3</v>
          </cell>
          <cell r="E3099">
            <v>89.44</v>
          </cell>
        </row>
        <row r="3100">
          <cell r="B3100" t="str">
            <v>210804</v>
          </cell>
          <cell r="C3100" t="str">
            <v>REMOCAO DE PISO</v>
          </cell>
          <cell r="D3100" t="str">
            <v>M2</v>
          </cell>
          <cell r="E3100">
            <v>16.03</v>
          </cell>
        </row>
        <row r="3101">
          <cell r="B3101" t="str">
            <v>210805</v>
          </cell>
          <cell r="C3101" t="str">
            <v>REMOCAO DE TELHAS DE BARRO</v>
          </cell>
          <cell r="D3101" t="str">
            <v>M2</v>
          </cell>
          <cell r="E3101">
            <v>5.54</v>
          </cell>
        </row>
        <row r="3102">
          <cell r="B3102" t="str">
            <v>210806</v>
          </cell>
          <cell r="C3102" t="str">
            <v>REMOCAO DE TELHAS ONDULADAS</v>
          </cell>
          <cell r="D3102" t="str">
            <v>M2</v>
          </cell>
          <cell r="E3102">
            <v>2.2999999999999998</v>
          </cell>
        </row>
        <row r="3103">
          <cell r="B3103" t="str">
            <v>210807</v>
          </cell>
          <cell r="C3103" t="str">
            <v>REMOCAO DE TELHAS DE FIBROCIMENTO L = 49 CM</v>
          </cell>
          <cell r="D3103" t="str">
            <v>M2</v>
          </cell>
          <cell r="E3103">
            <v>2.42</v>
          </cell>
        </row>
        <row r="3104">
          <cell r="B3104" t="str">
            <v>210808</v>
          </cell>
          <cell r="C3104" t="str">
            <v>REMOCAO DE TELHAS DE FIBROCIMENTO L = 90 CM</v>
          </cell>
          <cell r="D3104" t="str">
            <v>M2</v>
          </cell>
          <cell r="E3104">
            <v>2.52</v>
          </cell>
        </row>
        <row r="3105">
          <cell r="B3105" t="str">
            <v>210809</v>
          </cell>
          <cell r="C3105" t="str">
            <v>REMOCAO DE ESTRUTURA DE MADEIRA EM TESOURA PONTALETADA OU MISTA PARA TELHAS DE BARRO</v>
          </cell>
          <cell r="D3105" t="str">
            <v>M2</v>
          </cell>
          <cell r="E3105">
            <v>10.85</v>
          </cell>
        </row>
        <row r="3106">
          <cell r="B3106" t="str">
            <v>210810</v>
          </cell>
          <cell r="C3106" t="str">
            <v>REMOCAO DE ESTRUTURA DE MADEIRA EM TESOURA PONTALETADA OU MISTA PARA TELHAS DE FIBROCIMENTO</v>
          </cell>
          <cell r="D3106" t="str">
            <v>M2</v>
          </cell>
          <cell r="E3106">
            <v>7.22</v>
          </cell>
        </row>
        <row r="3107">
          <cell r="B3107" t="str">
            <v>210811</v>
          </cell>
          <cell r="C3107" t="str">
            <v>REMOCAO DE CAIBROS DE ESTRUTURA DE MADEIRA DA COBERTURA</v>
          </cell>
          <cell r="D3107" t="str">
            <v>M</v>
          </cell>
          <cell r="E3107">
            <v>1.02</v>
          </cell>
        </row>
        <row r="3108">
          <cell r="B3108" t="str">
            <v>210812</v>
          </cell>
          <cell r="C3108" t="str">
            <v>REMOCAO DE RIPAS DE ESTRUTURA DE MADEIRA DA COBERTURA</v>
          </cell>
          <cell r="D3108" t="str">
            <v>M</v>
          </cell>
          <cell r="E3108">
            <v>0.14000000000000001</v>
          </cell>
        </row>
        <row r="3109">
          <cell r="B3109" t="str">
            <v>210813</v>
          </cell>
          <cell r="C3109" t="str">
            <v>REMOCAO DE CALHAS E RUFOS</v>
          </cell>
          <cell r="D3109" t="str">
            <v>M</v>
          </cell>
          <cell r="E3109">
            <v>1.91</v>
          </cell>
        </row>
        <row r="3110">
          <cell r="B3110" t="str">
            <v>210814</v>
          </cell>
          <cell r="C3110" t="str">
            <v>REMOCAO DE FORROS DE MADEIRA PREGADAS</v>
          </cell>
          <cell r="D3110" t="str">
            <v>M2</v>
          </cell>
          <cell r="E3110">
            <v>5.04</v>
          </cell>
        </row>
        <row r="3111">
          <cell r="B3111" t="str">
            <v>210815</v>
          </cell>
          <cell r="C3111" t="str">
            <v>REMOCAO DE FORRO DE ESTUQUE</v>
          </cell>
          <cell r="D3111" t="str">
            <v>M2</v>
          </cell>
          <cell r="E3111">
            <v>4.33</v>
          </cell>
        </row>
        <row r="3112">
          <cell r="B3112" t="str">
            <v>210816</v>
          </cell>
          <cell r="C3112" t="str">
            <v>REMOCAO DE REVESTIMENTO COM ARGAMASSA</v>
          </cell>
          <cell r="D3112" t="str">
            <v>M2</v>
          </cell>
          <cell r="E3112">
            <v>1.64</v>
          </cell>
        </row>
        <row r="3113">
          <cell r="B3113" t="str">
            <v>210817</v>
          </cell>
          <cell r="C3113" t="str">
            <v>REMOCAO DE REVESTIMENTO DE AZULEJO, INCLUSIVE ARGAMASSA</v>
          </cell>
          <cell r="D3113" t="str">
            <v>M2</v>
          </cell>
          <cell r="E3113">
            <v>3.32</v>
          </cell>
        </row>
        <row r="3114">
          <cell r="B3114" t="str">
            <v>210818</v>
          </cell>
          <cell r="C3114" t="str">
            <v>REMOCAO DE CAIACAO OU TINTA MINERAL IMPERMEAVEL</v>
          </cell>
          <cell r="D3114" t="str">
            <v>M2</v>
          </cell>
          <cell r="E3114">
            <v>0.99</v>
          </cell>
        </row>
        <row r="3115">
          <cell r="B3115" t="str">
            <v>210819</v>
          </cell>
          <cell r="C3115" t="str">
            <v>REMOCAO DE PINTURA OLEO, ESMALTE, LATEX ACRILICO EM PAREDES</v>
          </cell>
          <cell r="D3115" t="str">
            <v>M2</v>
          </cell>
          <cell r="E3115">
            <v>2.2200000000000002</v>
          </cell>
        </row>
        <row r="3116">
          <cell r="B3116" t="str">
            <v>210820</v>
          </cell>
          <cell r="C3116" t="str">
            <v>REMOCAO DE PINTURA A OLEO, ESMALTE OU VERNIZ EM ESQUADRIAS DE MADEIRA</v>
          </cell>
          <cell r="D3116" t="str">
            <v>M2</v>
          </cell>
          <cell r="E3116">
            <v>3.23</v>
          </cell>
        </row>
        <row r="3117">
          <cell r="B3117" t="str">
            <v>210821</v>
          </cell>
          <cell r="C3117" t="str">
            <v>REMOCAO DE PINTURA A OLEO, ESMALTE, ALUMINIO, GRAFITE EM ESQUADRIAS DE FERRO</v>
          </cell>
          <cell r="D3117" t="str">
            <v>M2</v>
          </cell>
          <cell r="E3117">
            <v>3.49</v>
          </cell>
        </row>
        <row r="3118">
          <cell r="B3118" t="str">
            <v>210822</v>
          </cell>
          <cell r="C3118" t="str">
            <v>REMOCAO DE FOLHAS DE PORTAS OU JANELAS DE MADEIRA</v>
          </cell>
          <cell r="D3118" t="str">
            <v>UN</v>
          </cell>
          <cell r="E3118">
            <v>4.8899999999999997</v>
          </cell>
        </row>
        <row r="3119">
          <cell r="B3119" t="str">
            <v>210823</v>
          </cell>
          <cell r="C3119" t="str">
            <v>REMOCAO DE BATENTES DE MADEIRA</v>
          </cell>
          <cell r="D3119" t="str">
            <v>UN</v>
          </cell>
          <cell r="E3119">
            <v>21.75</v>
          </cell>
        </row>
        <row r="3120">
          <cell r="B3120" t="str">
            <v>210824</v>
          </cell>
          <cell r="C3120" t="str">
            <v>REMOCAO DE FECHADURAS DE EMBUTIR</v>
          </cell>
          <cell r="D3120" t="str">
            <v>UN</v>
          </cell>
          <cell r="E3120">
            <v>4.8899999999999997</v>
          </cell>
        </row>
        <row r="3121">
          <cell r="B3121" t="str">
            <v>210825</v>
          </cell>
          <cell r="C3121" t="str">
            <v>REMOCAO DE ESQUADRIAS METALICAS</v>
          </cell>
          <cell r="D3121" t="str">
            <v>M2</v>
          </cell>
          <cell r="E3121">
            <v>12.68</v>
          </cell>
        </row>
        <row r="3122">
          <cell r="B3122" t="str">
            <v>210826</v>
          </cell>
          <cell r="C3122" t="str">
            <v>REMOCAO DE VIDROS, INCLUSIVE RASPAGEM DE MASSA OU RETIRADA DE BAGUETES</v>
          </cell>
          <cell r="D3122" t="str">
            <v>M2</v>
          </cell>
          <cell r="E3122">
            <v>6.07</v>
          </cell>
        </row>
        <row r="3123">
          <cell r="B3123" t="str">
            <v>210827</v>
          </cell>
          <cell r="C3123" t="str">
            <v>REMOCAO DE TUBULACOES EM GERAL</v>
          </cell>
          <cell r="D3123" t="str">
            <v>M</v>
          </cell>
          <cell r="E3123">
            <v>3.32</v>
          </cell>
        </row>
        <row r="3124">
          <cell r="B3124" t="str">
            <v>210828</v>
          </cell>
          <cell r="C3124" t="str">
            <v>REMOCAO DE REGISTRO E VALVULAS DE DESCARGA</v>
          </cell>
          <cell r="D3124" t="str">
            <v>UN</v>
          </cell>
          <cell r="E3124">
            <v>44.46</v>
          </cell>
        </row>
        <row r="3125">
          <cell r="B3125" t="str">
            <v>210829</v>
          </cell>
          <cell r="C3125" t="str">
            <v>REMOCAO APARELHOS SANITARIOS, INCLUSIVE OS ACESSORIOS</v>
          </cell>
          <cell r="D3125" t="str">
            <v>UN</v>
          </cell>
          <cell r="E3125">
            <v>16.940000000000001</v>
          </cell>
        </row>
        <row r="3126">
          <cell r="B3126" t="str">
            <v>210830</v>
          </cell>
          <cell r="C3126" t="str">
            <v>REMOCAO DE CAIXAS ESTAMPADAS</v>
          </cell>
          <cell r="D3126" t="str">
            <v>UN</v>
          </cell>
          <cell r="E3126">
            <v>0.99</v>
          </cell>
        </row>
        <row r="3127">
          <cell r="B3127" t="str">
            <v>210831</v>
          </cell>
          <cell r="C3127" t="str">
            <v>REMOCAO DE INTERRUPTORES E TOMADAS</v>
          </cell>
          <cell r="D3127" t="str">
            <v>UN</v>
          </cell>
          <cell r="E3127">
            <v>8.16</v>
          </cell>
        </row>
        <row r="3128">
          <cell r="B3128" t="str">
            <v>210832</v>
          </cell>
          <cell r="C3128" t="str">
            <v>REMOCAO DE APARELHOS DE ILUMINACAO PARA LAMPADAS   INCANDESCENTES</v>
          </cell>
          <cell r="D3128" t="str">
            <v>UN</v>
          </cell>
          <cell r="E3128">
            <v>8.16</v>
          </cell>
        </row>
        <row r="3129">
          <cell r="B3129" t="str">
            <v>210833</v>
          </cell>
          <cell r="C3129" t="str">
            <v>REMOCAO DE APARELHOS DE ILUMINACAO PARA LAMPADAS FLUORESCENTE</v>
          </cell>
          <cell r="D3129" t="str">
            <v>UN</v>
          </cell>
          <cell r="E3129">
            <v>15.34</v>
          </cell>
        </row>
        <row r="3130">
          <cell r="B3130" t="str">
            <v>210834</v>
          </cell>
          <cell r="C3130" t="str">
            <v>REMOCAO DE FIOS ELETRICOS</v>
          </cell>
          <cell r="D3130" t="str">
            <v>M</v>
          </cell>
          <cell r="E3130">
            <v>0.99</v>
          </cell>
        </row>
        <row r="3131">
          <cell r="B3131" t="str">
            <v>210835</v>
          </cell>
          <cell r="C3131" t="str">
            <v>REMOCAO DE CERCA DE ARAME FARPADO 5 FIOS</v>
          </cell>
          <cell r="D3131" t="str">
            <v>M</v>
          </cell>
          <cell r="E3131">
            <v>6.49</v>
          </cell>
        </row>
        <row r="3132">
          <cell r="B3132" t="str">
            <v>210836</v>
          </cell>
          <cell r="C3132" t="str">
            <v>REMOCAO DE CERCA DE ARAME FARPADO 11 FIOS</v>
          </cell>
          <cell r="D3132" t="str">
            <v>M</v>
          </cell>
          <cell r="E3132">
            <v>10.65</v>
          </cell>
        </row>
        <row r="3133">
          <cell r="B3133" t="str">
            <v>210837</v>
          </cell>
          <cell r="C3133" t="str">
            <v>REMOCAO DE ARAME FARPADO DE CERCA DE ARAME FARPADO</v>
          </cell>
          <cell r="D3133" t="str">
            <v>M</v>
          </cell>
          <cell r="E3133">
            <v>4.16</v>
          </cell>
        </row>
        <row r="3134">
          <cell r="B3134" t="str">
            <v>210838</v>
          </cell>
          <cell r="C3134" t="str">
            <v>REMOCAO DE CERCA EM ALAMBRADO</v>
          </cell>
          <cell r="D3134" t="str">
            <v>M</v>
          </cell>
          <cell r="E3134">
            <v>18.670000000000002</v>
          </cell>
        </row>
        <row r="3135">
          <cell r="B3135" t="str">
            <v>210839</v>
          </cell>
          <cell r="C3135" t="str">
            <v>REMOCAO DE TELA DE ALAMBRADO DE CERCA EM ALAMBRADO</v>
          </cell>
          <cell r="D3135" t="str">
            <v>M</v>
          </cell>
          <cell r="E3135">
            <v>4.26</v>
          </cell>
        </row>
        <row r="3136">
          <cell r="B3136" t="str">
            <v>210840</v>
          </cell>
          <cell r="C3136" t="str">
            <v>REMOCAO DE PORTAO DE TELA</v>
          </cell>
          <cell r="D3136" t="str">
            <v>M2</v>
          </cell>
          <cell r="E3136">
            <v>2.89</v>
          </cell>
        </row>
        <row r="3138">
          <cell r="B3138" t="str">
            <v>210900</v>
          </cell>
          <cell r="C3138" t="str">
            <v>RECOLOCACAO, REFORMAS E LIMPEZA</v>
          </cell>
        </row>
        <row r="3139">
          <cell r="B3139" t="str">
            <v>210901</v>
          </cell>
          <cell r="C3139" t="str">
            <v>FORRO DE ESTUQUE DE TETOS E BEIRAIS</v>
          </cell>
          <cell r="D3139" t="str">
            <v>M2</v>
          </cell>
          <cell r="E3139">
            <v>80.510000000000005</v>
          </cell>
        </row>
        <row r="3140">
          <cell r="B3140" t="str">
            <v>210902</v>
          </cell>
          <cell r="C3140" t="str">
            <v>FORRO DE TABUAS APARELHADAS MACHO E FEMEA DE PINHO</v>
          </cell>
          <cell r="D3140" t="str">
            <v>M2</v>
          </cell>
          <cell r="E3140">
            <v>22.31</v>
          </cell>
        </row>
        <row r="3141">
          <cell r="B3141" t="str">
            <v>210903</v>
          </cell>
          <cell r="C3141" t="str">
            <v>FORRO DE TABUAS APARELHADAS MACHO E FEMEA DE PEROBA</v>
          </cell>
          <cell r="D3141" t="str">
            <v>M2</v>
          </cell>
          <cell r="E3141">
            <v>69.510000000000005</v>
          </cell>
        </row>
        <row r="3142">
          <cell r="B3142" t="str">
            <v>210904</v>
          </cell>
          <cell r="C3142" t="str">
            <v>REPREGAMENTO DE FORROS DE MADEIRA</v>
          </cell>
          <cell r="D3142" t="str">
            <v>M2</v>
          </cell>
          <cell r="E3142">
            <v>2.1800000000000002</v>
          </cell>
        </row>
        <row r="3143">
          <cell r="B3143" t="str">
            <v>210905</v>
          </cell>
          <cell r="C3143" t="str">
            <v>ESTRUTURA DE COBERTURA EM MADEIRA DE LEI EM TESOURA P/TELHAS CERAMICAS - VAOS ATE 7,00 M</v>
          </cell>
          <cell r="D3143" t="str">
            <v>M2</v>
          </cell>
          <cell r="E3143">
            <v>61.2</v>
          </cell>
        </row>
        <row r="3144">
          <cell r="B3144" t="str">
            <v>210906</v>
          </cell>
          <cell r="C3144" t="str">
            <v>ESTRUTURA DE COBERTURA EM MADEIRA DE LEI EM TESOURA P/TELHAS CERAMICAS - VAOS 7,01 A 10,0 M</v>
          </cell>
          <cell r="D3144" t="str">
            <v>M2</v>
          </cell>
          <cell r="E3144">
            <v>68.819999999999993</v>
          </cell>
        </row>
        <row r="3145">
          <cell r="B3145" t="str">
            <v>210907</v>
          </cell>
          <cell r="C3145" t="str">
            <v>ESTRUTURA DE COBERTURA EM MADEIRA DE LEI EM TESOURA PONTALETADAS (MISTA) P/TELHAS CERAMICAS</v>
          </cell>
          <cell r="D3145" t="str">
            <v>M2</v>
          </cell>
          <cell r="E3145">
            <v>53.65</v>
          </cell>
        </row>
        <row r="3146">
          <cell r="B3146" t="str">
            <v>210909</v>
          </cell>
          <cell r="C3146" t="str">
            <v>ESTRUTURA COBERTURA EM MADEIRA EM TESOURA PARA TELHAS ONDULADAS - VAOS ATE 7,00 M</v>
          </cell>
          <cell r="D3146" t="str">
            <v>M2</v>
          </cell>
          <cell r="E3146">
            <v>46.61</v>
          </cell>
        </row>
        <row r="3147">
          <cell r="B3147" t="str">
            <v>210912</v>
          </cell>
          <cell r="C3147" t="str">
            <v>RECOLOCACAO DE RIPAS</v>
          </cell>
          <cell r="D3147" t="str">
            <v>M</v>
          </cell>
          <cell r="E3147">
            <v>0.31</v>
          </cell>
        </row>
        <row r="3148">
          <cell r="B3148" t="str">
            <v>210913</v>
          </cell>
          <cell r="C3148" t="str">
            <v>RECOLOCACAO DE CAIBROS</v>
          </cell>
          <cell r="D3148" t="str">
            <v>M</v>
          </cell>
          <cell r="E3148">
            <v>2.5499999999999998</v>
          </cell>
        </row>
        <row r="3149">
          <cell r="B3149" t="str">
            <v>210914</v>
          </cell>
          <cell r="C3149" t="str">
            <v>RECOLOCACAO DE TELHAS TIPO FRANCESA</v>
          </cell>
          <cell r="D3149" t="str">
            <v>M2</v>
          </cell>
          <cell r="E3149">
            <v>11.57</v>
          </cell>
        </row>
        <row r="3150">
          <cell r="B3150" t="str">
            <v>210915</v>
          </cell>
          <cell r="C3150" t="str">
            <v>RECOLOCACAO DE TELHAS TIPO PAULISTA</v>
          </cell>
          <cell r="D3150" t="str">
            <v>M2</v>
          </cell>
          <cell r="E3150">
            <v>25.08</v>
          </cell>
        </row>
        <row r="3151">
          <cell r="B3151" t="str">
            <v>210916</v>
          </cell>
          <cell r="C3151" t="str">
            <v>RECOLOCACAO DE TELHAS ONDULADAS DE FIBROCIMENTO, ALUMINIO, PLASTICO</v>
          </cell>
          <cell r="D3151" t="str">
            <v>M2</v>
          </cell>
          <cell r="E3151">
            <v>7.22</v>
          </cell>
        </row>
        <row r="3152">
          <cell r="B3152" t="str">
            <v>210917</v>
          </cell>
          <cell r="C3152" t="str">
            <v>LIMPEZA DE PISOS CIMENTADO, CERAMICO, AZULEJOS,PEDRAS, PISO VINILICO, LADRILHO HIDRAULICO</v>
          </cell>
          <cell r="D3152" t="str">
            <v>M2</v>
          </cell>
          <cell r="E3152">
            <v>4.9800000000000004</v>
          </cell>
        </row>
        <row r="3153">
          <cell r="B3153" t="str">
            <v>210918</v>
          </cell>
          <cell r="C3153" t="str">
            <v>LIMPEZA DE VIDROS</v>
          </cell>
          <cell r="D3153" t="str">
            <v>M2</v>
          </cell>
          <cell r="E3153">
            <v>6.25</v>
          </cell>
        </row>
        <row r="3154">
          <cell r="B3154" t="str">
            <v>210919</v>
          </cell>
          <cell r="C3154" t="str">
            <v>LIMPEZA DE APARELHOS SANITARIOS, INCLUSIVE METAIS</v>
          </cell>
          <cell r="D3154" t="str">
            <v>UN</v>
          </cell>
          <cell r="E3154">
            <v>6.66</v>
          </cell>
        </row>
        <row r="3156">
          <cell r="B3156" t="str">
            <v>480000</v>
          </cell>
          <cell r="C3156" t="str">
            <v>RECUPERACAO DE ESTRUTURAS DE CONCRETO</v>
          </cell>
        </row>
        <row r="3157">
          <cell r="B3157" t="str">
            <v>480100</v>
          </cell>
          <cell r="C3157" t="str">
            <v>SERVICOS PRELIMINARES</v>
          </cell>
        </row>
        <row r="3158">
          <cell r="B3158" t="str">
            <v>480101</v>
          </cell>
          <cell r="C3158" t="str">
            <v>ANDAIMES TUBULARES</v>
          </cell>
          <cell r="D3158" t="str">
            <v>M3XME</v>
          </cell>
          <cell r="E3158">
            <v>9.0399999999999991</v>
          </cell>
        </row>
        <row r="3159">
          <cell r="B3159" t="str">
            <v>480102</v>
          </cell>
          <cell r="C3159" t="str">
            <v>PROTECAO COM TELA DE NAILON</v>
          </cell>
          <cell r="D3159" t="str">
            <v>M2</v>
          </cell>
          <cell r="E3159">
            <v>5.34</v>
          </cell>
        </row>
        <row r="3160">
          <cell r="B3160" t="str">
            <v>480103</v>
          </cell>
          <cell r="C3160" t="str">
            <v>CIMBRAMENTO DE MADEIRA</v>
          </cell>
          <cell r="D3160" t="str">
            <v>M3</v>
          </cell>
          <cell r="E3160">
            <v>25.29</v>
          </cell>
        </row>
        <row r="3161">
          <cell r="B3161" t="str">
            <v>480104</v>
          </cell>
          <cell r="C3161" t="str">
            <v>CIMBRAMENTO TUBULAR</v>
          </cell>
          <cell r="D3161" t="str">
            <v>M3XME</v>
          </cell>
          <cell r="E3161">
            <v>9.58</v>
          </cell>
        </row>
        <row r="3163">
          <cell r="B3163" t="str">
            <v>480200</v>
          </cell>
          <cell r="C3163" t="str">
            <v>PREPARO E LIMPEZA DO SUBSTRATO</v>
          </cell>
        </row>
        <row r="3164">
          <cell r="B3164" t="str">
            <v>480201</v>
          </cell>
          <cell r="C3164" t="str">
            <v>DEMARCACAO DAS AREAS DE REPAROS C/DISCO DE CORTE</v>
          </cell>
          <cell r="D3164" t="str">
            <v>M</v>
          </cell>
          <cell r="E3164">
            <v>2.5499999999999998</v>
          </cell>
        </row>
        <row r="3165">
          <cell r="B3165" t="str">
            <v>480202</v>
          </cell>
          <cell r="C3165" t="str">
            <v>HIDROJATEAMENTO DE ALTA PRESSAO C/AGUA QUENTE OU FRIA E SOLUCAO LIMPADORA (ATE 170 KGF/CM2)</v>
          </cell>
          <cell r="D3165" t="str">
            <v>M2</v>
          </cell>
          <cell r="E3165">
            <v>5.78</v>
          </cell>
        </row>
        <row r="3166">
          <cell r="B3166" t="str">
            <v>480203</v>
          </cell>
          <cell r="C3166" t="str">
            <v>HIDROJATEAMENTO DE ALTISSIMA PRESSAO C/AGUA QUENTE OU FRIA E SOLUCAO LIMPADORA (ACIMA DE 17 MPA)</v>
          </cell>
          <cell r="D3166" t="str">
            <v>M2</v>
          </cell>
          <cell r="E3166">
            <v>5.78</v>
          </cell>
        </row>
        <row r="3167">
          <cell r="B3167" t="str">
            <v>480204</v>
          </cell>
          <cell r="C3167" t="str">
            <v>UMEDECIMENTO DO SUBSTRATO</v>
          </cell>
          <cell r="D3167" t="str">
            <v>M2</v>
          </cell>
          <cell r="E3167">
            <v>2.58</v>
          </cell>
        </row>
        <row r="3168">
          <cell r="B3168" t="str">
            <v>480205</v>
          </cell>
          <cell r="C3168" t="str">
            <v>LIXAMENTO DO SUBSTRATO</v>
          </cell>
          <cell r="D3168" t="str">
            <v>M2</v>
          </cell>
          <cell r="E3168">
            <v>7.07</v>
          </cell>
        </row>
        <row r="3169">
          <cell r="B3169" t="str">
            <v>480206</v>
          </cell>
          <cell r="C3169" t="str">
            <v>ESCOVAMENTO MANUAL</v>
          </cell>
          <cell r="D3169" t="str">
            <v>M2</v>
          </cell>
          <cell r="E3169">
            <v>2.73</v>
          </cell>
        </row>
        <row r="3170">
          <cell r="B3170" t="str">
            <v>480207</v>
          </cell>
          <cell r="C3170" t="str">
            <v>APICOAMENTO MANUAL DE CONCRETO</v>
          </cell>
          <cell r="D3170" t="str">
            <v>M2</v>
          </cell>
          <cell r="E3170">
            <v>20.86</v>
          </cell>
        </row>
        <row r="3171">
          <cell r="B3171" t="str">
            <v>480208</v>
          </cell>
          <cell r="C3171" t="str">
            <v>ESCARIFICACAO DE CONCRETO ATE A PROFUNDIDADE DE 4 CM</v>
          </cell>
          <cell r="D3171" t="str">
            <v>M2</v>
          </cell>
          <cell r="E3171">
            <v>33.9</v>
          </cell>
        </row>
        <row r="3172">
          <cell r="B3172" t="str">
            <v>480211</v>
          </cell>
          <cell r="C3172" t="str">
            <v>DEMOLICAO DE CONCRETO ATE A PROFUNDIDADE DE 5 CM</v>
          </cell>
          <cell r="D3172" t="str">
            <v>M2</v>
          </cell>
          <cell r="E3172">
            <v>4.53</v>
          </cell>
        </row>
        <row r="3173">
          <cell r="B3173" t="str">
            <v>480212</v>
          </cell>
          <cell r="C3173" t="str">
            <v>DEMOLICAO DE CONCRETO ATE A PROFUNDIDADE DE 10 CM</v>
          </cell>
          <cell r="D3173" t="str">
            <v>M2</v>
          </cell>
          <cell r="E3173">
            <v>9.15</v>
          </cell>
        </row>
        <row r="3174">
          <cell r="B3174" t="str">
            <v>480213</v>
          </cell>
          <cell r="C3174" t="str">
            <v>JATEAMENTO COM AR COMPRIMIDO</v>
          </cell>
          <cell r="D3174" t="str">
            <v>M2</v>
          </cell>
          <cell r="E3174">
            <v>10.74</v>
          </cell>
        </row>
        <row r="3176">
          <cell r="B3176" t="str">
            <v>480300</v>
          </cell>
          <cell r="C3176" t="str">
            <v>TRATAMENTO DAS ARMADURAS</v>
          </cell>
        </row>
        <row r="3177">
          <cell r="B3177" t="str">
            <v>480301</v>
          </cell>
          <cell r="C3177" t="str">
            <v>LIXAMENTO DAS ARMADURAS</v>
          </cell>
          <cell r="D3177" t="str">
            <v>M</v>
          </cell>
          <cell r="E3177">
            <v>3.47</v>
          </cell>
        </row>
        <row r="3178">
          <cell r="B3178" t="str">
            <v>480302</v>
          </cell>
          <cell r="C3178" t="str">
            <v>EMENDAS POR TRANSPASSE</v>
          </cell>
          <cell r="D3178" t="str">
            <v>KG</v>
          </cell>
          <cell r="E3178">
            <v>3.13</v>
          </cell>
        </row>
        <row r="3179">
          <cell r="B3179" t="str">
            <v>480303</v>
          </cell>
          <cell r="C3179" t="str">
            <v>APLICACAO DE TINTA DE ALTO TEOR DE ZINCO</v>
          </cell>
          <cell r="D3179" t="str">
            <v>M</v>
          </cell>
          <cell r="E3179">
            <v>2.36</v>
          </cell>
        </row>
        <row r="3180">
          <cell r="B3180" t="str">
            <v>480304</v>
          </cell>
          <cell r="C3180" t="str">
            <v>APLICACAO DE REVESTIM.DE RESINA ACRILICA/CIMENTO,C/ALTA ALCALIN.E ADIT.INIBIDOR CORROSAO P/ARMADURAS</v>
          </cell>
          <cell r="D3180" t="str">
            <v>M2</v>
          </cell>
          <cell r="E3180">
            <v>7.23</v>
          </cell>
        </row>
        <row r="3181">
          <cell r="B3181" t="str">
            <v>480305</v>
          </cell>
          <cell r="C3181" t="str">
            <v>SUBSTITUICAO DE BARRAS DE ACO</v>
          </cell>
          <cell r="D3181" t="str">
            <v>KG</v>
          </cell>
          <cell r="E3181">
            <v>7.51</v>
          </cell>
        </row>
        <row r="3182">
          <cell r="B3182" t="str">
            <v>480306</v>
          </cell>
          <cell r="C3182" t="str">
            <v>COMPLEMENTACAO DE BARRAS DE ACO</v>
          </cell>
          <cell r="D3182" t="str">
            <v>KG</v>
          </cell>
          <cell r="E3182">
            <v>7.34</v>
          </cell>
        </row>
        <row r="3183">
          <cell r="B3183" t="str">
            <v>480307</v>
          </cell>
          <cell r="C3183" t="str">
            <v>JATEAMENTO COM MINERIO TIPO ESFERICO, GRANULOMETRIA 12/20, ALFA ALUMINA - 80%</v>
          </cell>
          <cell r="D3183" t="str">
            <v>M2</v>
          </cell>
          <cell r="E3183">
            <v>40.119999999999997</v>
          </cell>
        </row>
        <row r="3184">
          <cell r="B3184" t="str">
            <v>480308</v>
          </cell>
          <cell r="C3184" t="str">
            <v>JATEAMENTO COM ESCORIA DE COBRE</v>
          </cell>
          <cell r="D3184" t="str">
            <v>M2</v>
          </cell>
          <cell r="E3184">
            <v>49.34</v>
          </cell>
        </row>
        <row r="3185">
          <cell r="B3185" t="str">
            <v>480309</v>
          </cell>
          <cell r="C3185" t="str">
            <v>LIMPEZA DE SUPERFICIE ATRAVES DE JATO DE AREIA UMIDO</v>
          </cell>
          <cell r="D3185" t="str">
            <v>M2</v>
          </cell>
          <cell r="E3185">
            <v>28.58</v>
          </cell>
        </row>
        <row r="3187">
          <cell r="B3187" t="str">
            <v>480400</v>
          </cell>
          <cell r="C3187" t="str">
            <v>REPARO LOCALIZADO</v>
          </cell>
        </row>
        <row r="3188">
          <cell r="B3188" t="str">
            <v>480401</v>
          </cell>
          <cell r="C3188" t="str">
            <v>ARGAMASSA BASE CIMENTO MODIFICADA COM POLIMEROS ESPESSURA ATE 3 CM</v>
          </cell>
          <cell r="D3188" t="str">
            <v>M2</v>
          </cell>
          <cell r="E3188">
            <v>187.15</v>
          </cell>
        </row>
        <row r="3189">
          <cell r="B3189" t="str">
            <v>480402</v>
          </cell>
          <cell r="C3189" t="str">
            <v>ARGAMASSA BASE CIMENTO MODIFICADA COM POLIMEROS ESPESSURA ATE 5 CM</v>
          </cell>
          <cell r="D3189" t="str">
            <v>M2</v>
          </cell>
          <cell r="E3189">
            <v>311.95999999999998</v>
          </cell>
        </row>
        <row r="3190">
          <cell r="B3190" t="str">
            <v>480403</v>
          </cell>
          <cell r="C3190" t="str">
            <v>ARGAMASSA BASE CIMENTO MODIFICADA COM POLIMEROS</v>
          </cell>
          <cell r="D3190" t="str">
            <v>M3</v>
          </cell>
          <cell r="E3190">
            <v>6240.33</v>
          </cell>
        </row>
        <row r="3191">
          <cell r="B3191" t="str">
            <v>480404</v>
          </cell>
          <cell r="C3191" t="str">
            <v>ARGAMASSA BASE EPOXI ESPESSURA ATE 3 CM</v>
          </cell>
          <cell r="D3191" t="str">
            <v>M2</v>
          </cell>
          <cell r="E3191">
            <v>1299.83</v>
          </cell>
        </row>
        <row r="3192">
          <cell r="B3192" t="str">
            <v>480405</v>
          </cell>
          <cell r="C3192" t="str">
            <v>ESTANCAMENTO DE INFILTRACAO COM CIMENTO DE PEGA ULTRA RAPIDA</v>
          </cell>
          <cell r="D3192" t="str">
            <v>M2</v>
          </cell>
          <cell r="E3192">
            <v>242.23</v>
          </cell>
        </row>
        <row r="3193">
          <cell r="B3193" t="str">
            <v>480406</v>
          </cell>
          <cell r="C3193" t="str">
            <v>APLICACAO DE ARGAMASSA TIPO DRY PACK PARA REPAROS</v>
          </cell>
          <cell r="D3193" t="str">
            <v>M3</v>
          </cell>
          <cell r="E3193">
            <v>4542.26</v>
          </cell>
        </row>
        <row r="3194">
          <cell r="B3194" t="str">
            <v>480407</v>
          </cell>
          <cell r="C3194" t="str">
            <v>APLICACAO DE ARGAMASSA TIPO DRY PACK PARA TIRANTES</v>
          </cell>
          <cell r="D3194" t="str">
            <v>UN</v>
          </cell>
          <cell r="E3194">
            <v>9.2899999999999991</v>
          </cell>
        </row>
        <row r="3195">
          <cell r="B3195" t="str">
            <v>480408</v>
          </cell>
          <cell r="C3195" t="str">
            <v>GRAUTE MINERAL</v>
          </cell>
          <cell r="D3195" t="str">
            <v>M3</v>
          </cell>
          <cell r="E3195">
            <v>1234.4100000000001</v>
          </cell>
        </row>
        <row r="3196">
          <cell r="B3196" t="str">
            <v>480409</v>
          </cell>
          <cell r="C3196" t="str">
            <v>GRAUTE MINERAL E PEDRISCOS</v>
          </cell>
          <cell r="D3196" t="str">
            <v>M3</v>
          </cell>
          <cell r="E3196">
            <v>924.92</v>
          </cell>
        </row>
        <row r="3197">
          <cell r="B3197" t="str">
            <v>480410</v>
          </cell>
          <cell r="C3197" t="str">
            <v>FORMA PARA REPAROS PROFUNDOS</v>
          </cell>
          <cell r="D3197" t="str">
            <v>M2</v>
          </cell>
          <cell r="E3197">
            <v>90.37</v>
          </cell>
        </row>
        <row r="3198">
          <cell r="B3198" t="str">
            <v>480411</v>
          </cell>
          <cell r="C3198" t="str">
            <v>MICRO CONCRETO MODIFICADO COM POLIMEROS</v>
          </cell>
          <cell r="D3198" t="str">
            <v>M3</v>
          </cell>
          <cell r="E3198">
            <v>2857.26</v>
          </cell>
        </row>
        <row r="3199">
          <cell r="B3199" t="str">
            <v>480412</v>
          </cell>
          <cell r="C3199" t="str">
            <v>APLICACAO DE MEMBRANA DE CURA QUIMICA</v>
          </cell>
          <cell r="D3199" t="str">
            <v>M2</v>
          </cell>
          <cell r="E3199">
            <v>4.1399999999999997</v>
          </cell>
        </row>
        <row r="3200">
          <cell r="B3200" t="str">
            <v>480413</v>
          </cell>
          <cell r="C3200" t="str">
            <v>CONCRETO PROJETADO EM PAREDES</v>
          </cell>
          <cell r="D3200" t="str">
            <v>M3</v>
          </cell>
          <cell r="E3200">
            <v>850.18</v>
          </cell>
        </row>
        <row r="3201">
          <cell r="B3201" t="str">
            <v>480414</v>
          </cell>
          <cell r="C3201" t="str">
            <v>CONCRETO PROJETADO EM TETOS</v>
          </cell>
          <cell r="D3201" t="str">
            <v>M3</v>
          </cell>
          <cell r="E3201">
            <v>937.62</v>
          </cell>
        </row>
        <row r="3202">
          <cell r="B3202" t="str">
            <v>480415</v>
          </cell>
          <cell r="C3202" t="str">
            <v>ARGAMASSA PROJETADA EM PAREDES</v>
          </cell>
          <cell r="D3202" t="str">
            <v>M3</v>
          </cell>
          <cell r="E3202">
            <v>849.19</v>
          </cell>
        </row>
        <row r="3203">
          <cell r="B3203" t="str">
            <v>480416</v>
          </cell>
          <cell r="C3203" t="str">
            <v>ARGAMASSA PROJETADA EM TETOS</v>
          </cell>
          <cell r="D3203" t="str">
            <v>M3</v>
          </cell>
          <cell r="E3203">
            <v>937.23</v>
          </cell>
        </row>
        <row r="3204">
          <cell r="B3204" t="str">
            <v>480417</v>
          </cell>
          <cell r="C3204" t="str">
            <v>ARGAMASSA A BASE DE CIMENTO MODIFICADA COM POLIMEROS, ESPESSURA ATE 2 CM</v>
          </cell>
          <cell r="D3204" t="str">
            <v>M2</v>
          </cell>
          <cell r="E3204">
            <v>124.79</v>
          </cell>
        </row>
        <row r="3205">
          <cell r="B3205" t="str">
            <v>480418</v>
          </cell>
          <cell r="C3205" t="str">
            <v>MICRO CONRETO MODIFICADO COM POLIMEROS, COM TRACO REALIZADO IN LOCO</v>
          </cell>
          <cell r="D3205" t="str">
            <v>M3</v>
          </cell>
          <cell r="E3205">
            <v>806.21</v>
          </cell>
        </row>
        <row r="3207">
          <cell r="B3207" t="str">
            <v>480500</v>
          </cell>
          <cell r="C3207" t="str">
            <v>REPARO EM JUNTAS</v>
          </cell>
        </row>
        <row r="3208">
          <cell r="B3208" t="str">
            <v>480501</v>
          </cell>
          <cell r="C3208" t="str">
            <v>RETIRADA DA JUNTA DE PERFIL VULCANIZADO</v>
          </cell>
          <cell r="D3208" t="str">
            <v>M</v>
          </cell>
          <cell r="E3208">
            <v>13.1</v>
          </cell>
        </row>
        <row r="3209">
          <cell r="B3209" t="str">
            <v>480502</v>
          </cell>
          <cell r="C3209" t="str">
            <v>DESOBSTRUCAO DA JUNTA</v>
          </cell>
          <cell r="D3209" t="str">
            <v>M</v>
          </cell>
          <cell r="E3209">
            <v>8.69</v>
          </cell>
        </row>
        <row r="3210">
          <cell r="B3210" t="str">
            <v>480503</v>
          </cell>
          <cell r="C3210" t="str">
            <v>PERFIL VULCANIZADO A BASE DE POLICLOROPRENO L=10 MM</v>
          </cell>
          <cell r="D3210" t="str">
            <v>M</v>
          </cell>
          <cell r="E3210">
            <v>45.63</v>
          </cell>
        </row>
        <row r="3211">
          <cell r="B3211" t="str">
            <v>480504</v>
          </cell>
          <cell r="C3211" t="str">
            <v>PERFIL VULCANIZADO A BASE DE POLICLOROPRENO L=20 MM</v>
          </cell>
          <cell r="D3211" t="str">
            <v>M</v>
          </cell>
          <cell r="E3211">
            <v>65.84</v>
          </cell>
        </row>
        <row r="3212">
          <cell r="B3212" t="str">
            <v>480505</v>
          </cell>
          <cell r="C3212" t="str">
            <v>PERFIL VULCANIZADO A BASE DE POLICLOROPRENO L=25 MM</v>
          </cell>
          <cell r="D3212" t="str">
            <v>M</v>
          </cell>
          <cell r="E3212">
            <v>92.38</v>
          </cell>
        </row>
        <row r="3213">
          <cell r="B3213" t="str">
            <v>480506</v>
          </cell>
          <cell r="C3213" t="str">
            <v>PERFIL VULCANIZADO A BASE DE POLICLOROPRENO L=30 MM</v>
          </cell>
          <cell r="D3213" t="str">
            <v>M</v>
          </cell>
          <cell r="E3213">
            <v>110.05</v>
          </cell>
        </row>
        <row r="3214">
          <cell r="B3214" t="str">
            <v>480507</v>
          </cell>
          <cell r="C3214" t="str">
            <v>PERFIL VULCANIZADO A BASE DE POLICLOROPRENO L=35 MM</v>
          </cell>
          <cell r="D3214" t="str">
            <v>M</v>
          </cell>
          <cell r="E3214">
            <v>169.45</v>
          </cell>
        </row>
        <row r="3215">
          <cell r="B3215" t="str">
            <v>480508</v>
          </cell>
          <cell r="C3215" t="str">
            <v>PERFIL VULCANIZADO A BASE DE POLICLOROPRENO L=40 MM</v>
          </cell>
          <cell r="D3215" t="str">
            <v>M</v>
          </cell>
          <cell r="E3215">
            <v>227.57</v>
          </cell>
        </row>
        <row r="3216">
          <cell r="B3216" t="str">
            <v>480509</v>
          </cell>
          <cell r="C3216" t="str">
            <v>PERFIL VULCANIZADO A BASE DE POLICLOROPRENO L=50 MM</v>
          </cell>
          <cell r="D3216" t="str">
            <v>M</v>
          </cell>
          <cell r="E3216">
            <v>310.95999999999998</v>
          </cell>
        </row>
        <row r="3217">
          <cell r="B3217" t="str">
            <v>480510</v>
          </cell>
          <cell r="C3217" t="str">
            <v>RECOMPOSICAO DE BORDA DE CONCRETO COM ARGAMASSA EPOXIDICA</v>
          </cell>
          <cell r="D3217" t="str">
            <v>M</v>
          </cell>
          <cell r="E3217">
            <v>52.29</v>
          </cell>
        </row>
        <row r="3218">
          <cell r="B3218" t="str">
            <v>480511</v>
          </cell>
          <cell r="C3218" t="str">
            <v>RECOMPOSICAO DE BORDA DE CONCRETO COM ARGAMASSA POLIMERICA</v>
          </cell>
          <cell r="D3218" t="str">
            <v>M</v>
          </cell>
          <cell r="E3218">
            <v>19.37</v>
          </cell>
        </row>
        <row r="3219">
          <cell r="B3219" t="str">
            <v>480512</v>
          </cell>
          <cell r="C3219" t="str">
            <v>VEDACAO DE JUNTAS COM MASTIQUE ELASTICO DE POLIURETANO</v>
          </cell>
          <cell r="D3219" t="str">
            <v>M</v>
          </cell>
          <cell r="E3219">
            <v>27.25</v>
          </cell>
        </row>
        <row r="3220">
          <cell r="B3220" t="str">
            <v>480513</v>
          </cell>
          <cell r="C3220" t="str">
            <v>VEDACAO DE JUNTAS COM MASTIQUE ELASTICO DE SILICONE</v>
          </cell>
          <cell r="D3220" t="str">
            <v>M</v>
          </cell>
          <cell r="E3220">
            <v>18.260000000000002</v>
          </cell>
        </row>
        <row r="3221">
          <cell r="B3221" t="str">
            <v>480514</v>
          </cell>
          <cell r="C3221" t="str">
            <v>VEDACAO DE JUNTAS COM SELANTE ELASTICO TIXOTROPICO A BASE DE POLISSULFETO ORGANICO</v>
          </cell>
          <cell r="D3221" t="str">
            <v>M</v>
          </cell>
          <cell r="E3221">
            <v>20.05</v>
          </cell>
        </row>
        <row r="3223">
          <cell r="B3223" t="str">
            <v>480600</v>
          </cell>
          <cell r="C3223" t="str">
            <v>REPAROS E TRATAMENTO DE TRINCAS E FISSURAS</v>
          </cell>
        </row>
        <row r="3224">
          <cell r="B3224" t="str">
            <v>480601</v>
          </cell>
          <cell r="C3224" t="str">
            <v>TRATAMENTO FLEXIVEL COM MASTIQUE ELASTICO BASE POLIURETANO</v>
          </cell>
          <cell r="D3224" t="str">
            <v>M</v>
          </cell>
          <cell r="E3224">
            <v>41.54</v>
          </cell>
        </row>
        <row r="3225">
          <cell r="B3225" t="str">
            <v>480602</v>
          </cell>
          <cell r="C3225" t="str">
            <v>TRATAMENTO FLEXIVEL COM MASTIQUE ELASTICO BASE SILICONE</v>
          </cell>
          <cell r="D3225" t="str">
            <v>M</v>
          </cell>
          <cell r="E3225">
            <v>36.04</v>
          </cell>
        </row>
        <row r="3226">
          <cell r="B3226" t="str">
            <v>480603</v>
          </cell>
          <cell r="C3226" t="str">
            <v>TRATAMENTO FLEXIVEL COM SELANTE ELASTICO TIXOTROPICO A BASE DE POLISSULFETO ORGANICO</v>
          </cell>
          <cell r="D3226" t="str">
            <v>M</v>
          </cell>
          <cell r="E3226">
            <v>36.799999999999997</v>
          </cell>
        </row>
        <row r="3227">
          <cell r="B3227" t="str">
            <v>480604</v>
          </cell>
          <cell r="C3227" t="str">
            <v>TRATAMENTO FLEXIVEL COM INJECAO DE SELANTE A BASE DE POLIURETANO HIDROATIVADO</v>
          </cell>
          <cell r="D3227" t="str">
            <v>M</v>
          </cell>
          <cell r="E3227">
            <v>291.19</v>
          </cell>
        </row>
        <row r="3228">
          <cell r="B3228" t="str">
            <v>480605</v>
          </cell>
          <cell r="C3228" t="str">
            <v>TRATAMENTO FLEXIVEL COM PERFIL PRE MOLDADO DE NEOPRENE DE ATE 50 MM DE LARGURA</v>
          </cell>
          <cell r="D3228" t="str">
            <v>M</v>
          </cell>
          <cell r="E3228">
            <v>318.49</v>
          </cell>
        </row>
        <row r="3229">
          <cell r="B3229" t="str">
            <v>480606</v>
          </cell>
          <cell r="C3229" t="str">
            <v>TRATAMENTO FLEXIVEL COM PERFIL PRE MOLDADO DE NEOPRENE DE ATE 25 MM DE LARGURA</v>
          </cell>
          <cell r="D3229" t="str">
            <v>M</v>
          </cell>
          <cell r="E3229">
            <v>98.81</v>
          </cell>
        </row>
        <row r="3230">
          <cell r="B3230" t="str">
            <v>480607</v>
          </cell>
          <cell r="C3230" t="str">
            <v>TRATAMENTO FLEXIVEL COM PERFIL PRE MOLDADO DE NEOPRENE DE ATE 10 MM DE LARGURA</v>
          </cell>
          <cell r="D3230" t="str">
            <v>M</v>
          </cell>
          <cell r="E3230">
            <v>51.84</v>
          </cell>
        </row>
        <row r="3231">
          <cell r="B3231" t="str">
            <v>480608</v>
          </cell>
          <cell r="C3231" t="str">
            <v>TRATAMENTO FLEXIVEL COM INJECAO DE ESPUMA A BASE DE POLIURETANO HIDROATIVO</v>
          </cell>
          <cell r="D3231" t="str">
            <v>M</v>
          </cell>
          <cell r="E3231">
            <v>145.52000000000001</v>
          </cell>
        </row>
        <row r="3232">
          <cell r="B3232" t="str">
            <v>480609</v>
          </cell>
          <cell r="C3232" t="str">
            <v>TRATAMENTO FLEXIVEL COM INJECAO DE GEL A BASE DE POLIURETANO HIDROATIVADO</v>
          </cell>
          <cell r="D3232" t="str">
            <v>M</v>
          </cell>
          <cell r="E3232">
            <v>145.52000000000001</v>
          </cell>
        </row>
        <row r="3233">
          <cell r="B3233" t="str">
            <v>480610</v>
          </cell>
          <cell r="C3233" t="str">
            <v>TRATAMENTO RIGIDO POR TAMPONAMENTO COM INJECAO DE RESINA EPOXI</v>
          </cell>
          <cell r="D3233" t="str">
            <v>M</v>
          </cell>
          <cell r="E3233">
            <v>232.69</v>
          </cell>
        </row>
        <row r="3234">
          <cell r="B3234" t="str">
            <v>480611</v>
          </cell>
          <cell r="C3234" t="str">
            <v>TRATAMENTO RIGIDO POR TAMPONAMENTO COM INJECAO DE RESINA EPOXI</v>
          </cell>
          <cell r="D3234" t="str">
            <v>KG</v>
          </cell>
          <cell r="E3234">
            <v>111.66</v>
          </cell>
        </row>
        <row r="3235">
          <cell r="B3235" t="str">
            <v>480612</v>
          </cell>
          <cell r="C3235" t="str">
            <v>REPARO ESTRUTURAL DE VIGAS, LAJES E PILARES COM APLICACAO DE GRAUTE, VAOS DE 35,0 A 70,0 MM</v>
          </cell>
          <cell r="D3235" t="str">
            <v>M</v>
          </cell>
          <cell r="E3235">
            <v>19</v>
          </cell>
        </row>
        <row r="3236">
          <cell r="B3236" t="str">
            <v>480613</v>
          </cell>
          <cell r="C3236" t="str">
            <v>TRATAMENTO DE MICRO FISSURAS POR SILICATACAO OU FLUORSILICATACAO</v>
          </cell>
          <cell r="D3236" t="str">
            <v>M</v>
          </cell>
          <cell r="E3236">
            <v>6.68</v>
          </cell>
        </row>
        <row r="3238">
          <cell r="B3238" t="str">
            <v>480700</v>
          </cell>
          <cell r="C3238" t="str">
            <v>ANCORAGEM DE BARRAS DE ACO</v>
          </cell>
        </row>
        <row r="3239">
          <cell r="B3239" t="str">
            <v>480701</v>
          </cell>
          <cell r="C3239" t="str">
            <v>ANCORAGEM DE BARRAS DE ACO, DIAM.=6,3 MM, COM RESINA DE POLIESTER</v>
          </cell>
          <cell r="D3239" t="str">
            <v>UN</v>
          </cell>
          <cell r="E3239">
            <v>3.93</v>
          </cell>
        </row>
        <row r="3240">
          <cell r="B3240" t="str">
            <v>480702</v>
          </cell>
          <cell r="C3240" t="str">
            <v>ANCORAGEM DE BARRAS DE ACO, DIAM.=10,0 MM, COM RESINA DE POLIESTER</v>
          </cell>
          <cell r="D3240" t="str">
            <v>UN</v>
          </cell>
          <cell r="E3240">
            <v>4.41</v>
          </cell>
        </row>
        <row r="3241">
          <cell r="B3241" t="str">
            <v>480703</v>
          </cell>
          <cell r="C3241" t="str">
            <v>ANCORAGEM DE BARRAS DE ACO, DIAM.=12,5 MM, COM RESINA DE POLIESTER</v>
          </cell>
          <cell r="D3241" t="str">
            <v>UN</v>
          </cell>
          <cell r="E3241">
            <v>5.61</v>
          </cell>
        </row>
        <row r="3242">
          <cell r="B3242" t="str">
            <v>480704</v>
          </cell>
          <cell r="C3242" t="str">
            <v>ANCORAGEM DE BARRAS DE ACO, DIAM.=16,0 MM, COM RESINA DE POLIESTER</v>
          </cell>
          <cell r="D3242" t="str">
            <v>UN</v>
          </cell>
          <cell r="E3242">
            <v>6.63</v>
          </cell>
        </row>
        <row r="3243">
          <cell r="B3243" t="str">
            <v>480705</v>
          </cell>
          <cell r="C3243" t="str">
            <v>ANCORAGEM DE BARRAS DE ACO, DIAM.=20,0 MM, COM RESINA DE POLIESTER</v>
          </cell>
          <cell r="D3243" t="str">
            <v>UN</v>
          </cell>
          <cell r="E3243">
            <v>8.07</v>
          </cell>
        </row>
        <row r="3244">
          <cell r="B3244" t="str">
            <v>480706</v>
          </cell>
          <cell r="C3244" t="str">
            <v>ANCORAGEM DE BARRAS DE ACO, DIAM.=6,3 MM, COM RESINA EPOXI</v>
          </cell>
          <cell r="D3244" t="str">
            <v>UN</v>
          </cell>
          <cell r="E3244">
            <v>2.3199999999999998</v>
          </cell>
        </row>
        <row r="3245">
          <cell r="B3245" t="str">
            <v>480707</v>
          </cell>
          <cell r="C3245" t="str">
            <v>ANCORAGEM DE BARRAS DE ACO, DIAM.=10,0 MM, COM RESINA EPOXI</v>
          </cell>
          <cell r="D3245" t="str">
            <v>UN</v>
          </cell>
          <cell r="E3245">
            <v>2.76</v>
          </cell>
        </row>
        <row r="3246">
          <cell r="B3246" t="str">
            <v>480708</v>
          </cell>
          <cell r="C3246" t="str">
            <v>ANCORAGEM DE BARRAS DE ACO, DIAM.=12,5 MM, COM RESINA EPOXI</v>
          </cell>
          <cell r="D3246" t="str">
            <v>UN</v>
          </cell>
          <cell r="E3246">
            <v>3.07</v>
          </cell>
        </row>
        <row r="3247">
          <cell r="B3247" t="str">
            <v>480709</v>
          </cell>
          <cell r="C3247" t="str">
            <v>ANCORAGEM DE BARRAS DE ACO, DIAM.=16,0 MM, COM RESINA EPOXI</v>
          </cell>
          <cell r="D3247" t="str">
            <v>UN</v>
          </cell>
          <cell r="E3247">
            <v>3.67</v>
          </cell>
        </row>
        <row r="3248">
          <cell r="B3248" t="str">
            <v>480710</v>
          </cell>
          <cell r="C3248" t="str">
            <v>ANCORAGEM DE BARRAS DE ACO, DIAM.=20,0 MM, COM RESINA EPOXI</v>
          </cell>
          <cell r="D3248" t="str">
            <v>UN</v>
          </cell>
          <cell r="E3248">
            <v>4.3600000000000003</v>
          </cell>
        </row>
        <row r="3250">
          <cell r="B3250" t="str">
            <v>480800</v>
          </cell>
          <cell r="C3250" t="str">
            <v>CHUMBADORES</v>
          </cell>
        </row>
        <row r="3251">
          <cell r="B3251" t="str">
            <v>480801</v>
          </cell>
          <cell r="C3251" t="str">
            <v>FORNECIMENTO E COLOCACAO DE CHUMBADORES QUIMICOS DIAM.=3/4"</v>
          </cell>
          <cell r="D3251" t="str">
            <v>UN</v>
          </cell>
          <cell r="E3251">
            <v>35.96</v>
          </cell>
        </row>
        <row r="3252">
          <cell r="B3252" t="str">
            <v>480802</v>
          </cell>
          <cell r="C3252" t="str">
            <v>FORNECIMENTO E COLOCACAO DE CHUMBADORES QUIMICOS DIAM.=1/2"</v>
          </cell>
          <cell r="D3252" t="str">
            <v>UN</v>
          </cell>
          <cell r="E3252">
            <v>12.44</v>
          </cell>
        </row>
        <row r="3253">
          <cell r="B3253" t="str">
            <v>480803</v>
          </cell>
          <cell r="C3253" t="str">
            <v>FORNECIMENTO E COLOCACAO DE CHUMBADORES QUIMICOS DIAM.=3/8"</v>
          </cell>
          <cell r="D3253" t="str">
            <v>UN</v>
          </cell>
          <cell r="E3253">
            <v>8.09</v>
          </cell>
        </row>
        <row r="3254">
          <cell r="B3254" t="str">
            <v>480804</v>
          </cell>
          <cell r="C3254" t="str">
            <v>FORNECIMENTO E COLOCACAO DE CHUMBADORES EXPANSIVEIS DIAM.=3/4"</v>
          </cell>
          <cell r="D3254" t="str">
            <v>UN</v>
          </cell>
          <cell r="E3254">
            <v>9.69</v>
          </cell>
        </row>
        <row r="3255">
          <cell r="B3255" t="str">
            <v>480805</v>
          </cell>
          <cell r="C3255" t="str">
            <v>FORNECIMENTO E COLOCACAO DE CHUMBADORES EXPANSIVEIS DIAM.=1/2"</v>
          </cell>
          <cell r="D3255" t="str">
            <v>UN</v>
          </cell>
          <cell r="E3255">
            <v>4.88</v>
          </cell>
        </row>
        <row r="3256">
          <cell r="B3256" t="str">
            <v>480806</v>
          </cell>
          <cell r="C3256" t="str">
            <v>FORNECIMENTO E COLOCACAO DE CHUMBADORES EXPANSIVEIS DIAM.=3/8"</v>
          </cell>
          <cell r="D3256" t="str">
            <v>UN</v>
          </cell>
          <cell r="E3256">
            <v>3.07</v>
          </cell>
        </row>
        <row r="3258">
          <cell r="B3258" t="str">
            <v>480900</v>
          </cell>
          <cell r="C3258" t="str">
            <v>FUROS EM CONCRETO</v>
          </cell>
        </row>
        <row r="3259">
          <cell r="B3259" t="str">
            <v>480901</v>
          </cell>
          <cell r="C3259" t="str">
            <v>FUROS EM CONCRETO COM DIAM.=3/8" E PROFUNDIDADE 10 CM</v>
          </cell>
          <cell r="D3259" t="str">
            <v>UN</v>
          </cell>
          <cell r="E3259">
            <v>3.23</v>
          </cell>
        </row>
        <row r="3260">
          <cell r="B3260" t="str">
            <v>480902</v>
          </cell>
          <cell r="C3260" t="str">
            <v>FUROS EM CONCRETO COM DIAM.=3/8" E PROFUNDIDADE 20 CM</v>
          </cell>
          <cell r="D3260" t="str">
            <v>UN</v>
          </cell>
          <cell r="E3260">
            <v>7.99</v>
          </cell>
        </row>
        <row r="3261">
          <cell r="B3261" t="str">
            <v>480903</v>
          </cell>
          <cell r="C3261" t="str">
            <v>FUROS EM CONCRETO COM DIAM.=3/8" E PROFUNDIDADE 30 CM</v>
          </cell>
          <cell r="D3261" t="str">
            <v>UN</v>
          </cell>
          <cell r="E3261">
            <v>50.89</v>
          </cell>
        </row>
        <row r="3262">
          <cell r="B3262" t="str">
            <v>480904</v>
          </cell>
          <cell r="C3262" t="str">
            <v>FUROS EM CONCRETO COM DIAM.=1/2" E PROFUNDIDADE 10 CM</v>
          </cell>
          <cell r="D3262" t="str">
            <v>UN</v>
          </cell>
          <cell r="E3262">
            <v>3.99</v>
          </cell>
        </row>
        <row r="3263">
          <cell r="B3263" t="str">
            <v>480905</v>
          </cell>
          <cell r="C3263" t="str">
            <v>FUROS EM CONCRETO COM DIAM.=1/2" E PROFUNDIDADE 20 CM</v>
          </cell>
          <cell r="D3263" t="str">
            <v>UN</v>
          </cell>
          <cell r="E3263">
            <v>11.43</v>
          </cell>
        </row>
        <row r="3264">
          <cell r="B3264" t="str">
            <v>480906</v>
          </cell>
          <cell r="C3264" t="str">
            <v>FUROS EM CONCRETO COM DIAM.=1/2" E PROFUNDIDADE 30 CM</v>
          </cell>
          <cell r="D3264" t="str">
            <v>UN</v>
          </cell>
          <cell r="E3264">
            <v>65.709999999999994</v>
          </cell>
        </row>
        <row r="3265">
          <cell r="B3265" t="str">
            <v>480907</v>
          </cell>
          <cell r="C3265" t="str">
            <v>FUROS EM CONCRETO COM DIAM.=3/4" E PROFUNDIDADE 10 CM</v>
          </cell>
          <cell r="D3265" t="str">
            <v>UN</v>
          </cell>
          <cell r="E3265">
            <v>7.48</v>
          </cell>
        </row>
        <row r="3266">
          <cell r="B3266" t="str">
            <v>480908</v>
          </cell>
          <cell r="C3266" t="str">
            <v>FUROS EM CONCRETO COM DIAM.=3/4" E PROFUNDIDADE 20 CM</v>
          </cell>
          <cell r="D3266" t="str">
            <v>UN</v>
          </cell>
          <cell r="E3266">
            <v>19.59</v>
          </cell>
        </row>
        <row r="3267">
          <cell r="B3267" t="str">
            <v>480909</v>
          </cell>
          <cell r="C3267" t="str">
            <v>FUROS EM CONCRETO COM DIAM.=3/4" E PROFUNDIDADE 30 CM</v>
          </cell>
          <cell r="D3267" t="str">
            <v>UN</v>
          </cell>
          <cell r="E3267">
            <v>72.290000000000006</v>
          </cell>
        </row>
        <row r="3268">
          <cell r="B3268" t="str">
            <v>480910</v>
          </cell>
          <cell r="C3268" t="str">
            <v>FUROS EM CONCRETO COM DIAM.=1" E PROFUNDIDADE 10 CM</v>
          </cell>
          <cell r="D3268" t="str">
            <v>UN</v>
          </cell>
          <cell r="E3268">
            <v>12.27</v>
          </cell>
        </row>
        <row r="3269">
          <cell r="B3269" t="str">
            <v>480911</v>
          </cell>
          <cell r="C3269" t="str">
            <v>FUROS EM CONCRETO COM DIAM.=1" E PROFUNDIDADE 20 CM</v>
          </cell>
          <cell r="D3269" t="str">
            <v>UN</v>
          </cell>
          <cell r="E3269">
            <v>26.01</v>
          </cell>
        </row>
        <row r="3270">
          <cell r="B3270" t="str">
            <v>480912</v>
          </cell>
          <cell r="C3270" t="str">
            <v>FUROS EM CONCRETO COM DIAM.=1" E PROFUNDIDADE 30 CM</v>
          </cell>
          <cell r="D3270" t="str">
            <v>UN</v>
          </cell>
          <cell r="E3270">
            <v>75.88</v>
          </cell>
        </row>
        <row r="3272">
          <cell r="B3272" t="str">
            <v>481000</v>
          </cell>
          <cell r="C3272" t="str">
            <v>PONTES DE ADERENCIA</v>
          </cell>
        </row>
        <row r="3273">
          <cell r="B3273" t="str">
            <v>481001</v>
          </cell>
          <cell r="C3273" t="str">
            <v>PREPARACAO E APLICACAO DE PONTE DE ADERENCIA COM ADESIVO BASE ACRILICA</v>
          </cell>
          <cell r="D3273" t="str">
            <v>M2</v>
          </cell>
          <cell r="E3273">
            <v>7.59</v>
          </cell>
        </row>
        <row r="3274">
          <cell r="B3274" t="str">
            <v>481002</v>
          </cell>
          <cell r="C3274" t="str">
            <v>PREPARACAO E APLICACAO DE PONTE DE ADERENCIA COM ADESIVO BASE EPOXI</v>
          </cell>
          <cell r="D3274" t="str">
            <v>M2</v>
          </cell>
          <cell r="E3274">
            <v>24.49</v>
          </cell>
        </row>
        <row r="3276">
          <cell r="B3276" t="str">
            <v>481100</v>
          </cell>
          <cell r="C3276" t="str">
            <v>PROTECAO E CONSERVACAO DA SUPERFICIE DE CONCRETO</v>
          </cell>
        </row>
        <row r="3277">
          <cell r="B3277" t="str">
            <v>481101</v>
          </cell>
          <cell r="C3277" t="str">
            <v>ARGAMASSA DE CIMENTO E AREIA - TRACO 1:3</v>
          </cell>
          <cell r="D3277" t="str">
            <v>M3</v>
          </cell>
          <cell r="E3277">
            <v>249.29</v>
          </cell>
        </row>
        <row r="3278">
          <cell r="B3278" t="str">
            <v>481102</v>
          </cell>
          <cell r="C3278" t="str">
            <v>ARGAMASSA DE CIMENTO E AREIA - TRACO 1:3, COM ADESIVO DE RESINA ACRILICA</v>
          </cell>
          <cell r="D3278" t="str">
            <v>M3</v>
          </cell>
          <cell r="E3278">
            <v>451.72</v>
          </cell>
        </row>
        <row r="3279">
          <cell r="B3279" t="str">
            <v>481103</v>
          </cell>
          <cell r="C3279" t="str">
            <v>ARGAMASSA DE CIMENTO E AREIA - TRACO 1:3, COM ADESIVO DE RESINA ACRILICA DE ESPESSURA DE 2,0 CM</v>
          </cell>
          <cell r="D3279" t="str">
            <v>M2</v>
          </cell>
          <cell r="E3279">
            <v>16.100000000000001</v>
          </cell>
        </row>
        <row r="3280">
          <cell r="B3280" t="str">
            <v>481104</v>
          </cell>
          <cell r="C3280" t="str">
            <v>ARGAMASSA DE CIMENTO E AREIA - TRACO 1:3, COM ADESIVO DE RESINA ACRILICA DE ESPESSURA DE 1,0 CM</v>
          </cell>
          <cell r="D3280" t="str">
            <v>M2</v>
          </cell>
          <cell r="E3280">
            <v>6.62</v>
          </cell>
        </row>
        <row r="3281">
          <cell r="B3281" t="str">
            <v>481105</v>
          </cell>
          <cell r="C3281" t="str">
            <v>CHAPISCO COM ADESIVO ACRILICO</v>
          </cell>
          <cell r="D3281" t="str">
            <v>M2</v>
          </cell>
          <cell r="E3281">
            <v>5.87</v>
          </cell>
        </row>
        <row r="3282">
          <cell r="B3282" t="str">
            <v>481106</v>
          </cell>
          <cell r="C3282" t="str">
            <v>PINTURA IMPERMEABILIZANTE VERNIZ EPOXI BICOMPONENTE</v>
          </cell>
          <cell r="D3282" t="str">
            <v>M2</v>
          </cell>
          <cell r="E3282">
            <v>7.1</v>
          </cell>
        </row>
        <row r="3283">
          <cell r="B3283" t="str">
            <v>481107</v>
          </cell>
          <cell r="C3283" t="str">
            <v>PINTURA IMPERMEABILIZANTE VERNIZ POLIURETANO ALIFATICO BICOMPONENTE</v>
          </cell>
          <cell r="D3283" t="str">
            <v>M2</v>
          </cell>
          <cell r="E3283">
            <v>30.93</v>
          </cell>
        </row>
        <row r="3284">
          <cell r="B3284" t="str">
            <v>481109</v>
          </cell>
          <cell r="C3284" t="str">
            <v>IMPERMEABILIZACAO COM RESINA TERMOPLASTICA</v>
          </cell>
          <cell r="D3284" t="str">
            <v>M2</v>
          </cell>
          <cell r="E3284">
            <v>5.3</v>
          </cell>
        </row>
        <row r="3285">
          <cell r="B3285" t="str">
            <v>481110</v>
          </cell>
          <cell r="C3285" t="str">
            <v>IMPERMEABILIZACAO COM RESINA TERMOPLASTICA REFORCADA COM DUPLA TELA DE POLIESTER, PARA FISSURAS</v>
          </cell>
          <cell r="D3285" t="str">
            <v>M</v>
          </cell>
          <cell r="E3285">
            <v>0</v>
          </cell>
        </row>
        <row r="3286">
          <cell r="B3286" t="str">
            <v>481111</v>
          </cell>
          <cell r="C3286" t="str">
            <v>IMPERMEABILIZACAO COM RESINA A BASE DE POLIMERO ACRILICO COM TELA DE POLIESTER</v>
          </cell>
          <cell r="D3286" t="str">
            <v>M2</v>
          </cell>
          <cell r="E3286">
            <v>0</v>
          </cell>
        </row>
        <row r="3287">
          <cell r="B3287" t="str">
            <v>481112</v>
          </cell>
          <cell r="C3287" t="str">
            <v>IMPERMEABILIZACAO SEMIFLEXIVEL DE BASE ACRILICA</v>
          </cell>
          <cell r="D3287" t="str">
            <v>M2</v>
          </cell>
          <cell r="E3287">
            <v>0</v>
          </cell>
        </row>
        <row r="3288">
          <cell r="B3288" t="str">
            <v>481113</v>
          </cell>
          <cell r="C3288" t="str">
            <v>ESTRUCAMENTO COM ADESIVO DE RESINA ACRILICA</v>
          </cell>
          <cell r="D3288" t="str">
            <v>M2</v>
          </cell>
          <cell r="E3288">
            <v>0</v>
          </cell>
        </row>
        <row r="3289">
          <cell r="B3289" t="str">
            <v>481114</v>
          </cell>
          <cell r="C3289" t="str">
            <v>IMPERMEAB.A BASE DE CIMENTOS ESPECIAIS/ADITIVOS QUIMICOS E MINERAIS C/ADICAO EMULSAO ADES.BASE ACRIL</v>
          </cell>
          <cell r="D3289" t="str">
            <v>M2</v>
          </cell>
          <cell r="E3289">
            <v>0</v>
          </cell>
        </row>
        <row r="3291">
          <cell r="B3291" t="str">
            <v>481200</v>
          </cell>
          <cell r="C3291" t="str">
            <v>REMOCAO E EXECUCAO DE IMPERMEABILIZACAO</v>
          </cell>
        </row>
        <row r="3292">
          <cell r="B3292" t="str">
            <v>481201</v>
          </cell>
          <cell r="C3292" t="str">
            <v>EXECUCAO DE IMPERMEABILIZACAO COM MANTA ASFALTICA ESTRUTURADA COM VEU DE FIBRA DE VIDRO 4,0 MM</v>
          </cell>
          <cell r="D3292" t="str">
            <v>M2</v>
          </cell>
          <cell r="E3292">
            <v>33.340000000000003</v>
          </cell>
        </row>
        <row r="3293">
          <cell r="B3293" t="str">
            <v>481202</v>
          </cell>
          <cell r="C3293" t="str">
            <v>EXECUCAO DE IMPERVEABILIZ.C/MANTA DE ASFALTO MODIFICADO C/POLIMEROS E ESTRUTUR.C/POLIESTER E=4,0 MM</v>
          </cell>
          <cell r="D3293" t="str">
            <v>M2</v>
          </cell>
          <cell r="E3293">
            <v>34.909999999999997</v>
          </cell>
        </row>
        <row r="3294">
          <cell r="B3294" t="str">
            <v>481203</v>
          </cell>
          <cell r="C3294" t="str">
            <v>PROTECAO TERMICA COM AGREGADO LEVE, DE ESPESSURA 12 CM</v>
          </cell>
          <cell r="D3294" t="str">
            <v>M2</v>
          </cell>
          <cell r="E3294">
            <v>22.46</v>
          </cell>
        </row>
        <row r="3295">
          <cell r="B3295" t="str">
            <v>481204</v>
          </cell>
          <cell r="C3295" t="str">
            <v>PROTECAO TERMICA EM LAJES PLANAS DE COBERTURA COM POLIESTIRENO EXPANDIDO, COM ESPESSURA 2,5 CM</v>
          </cell>
          <cell r="D3295" t="str">
            <v>M2</v>
          </cell>
          <cell r="E3295">
            <v>68.72</v>
          </cell>
        </row>
        <row r="3296">
          <cell r="B3296" t="str">
            <v>481205</v>
          </cell>
          <cell r="C3296" t="str">
            <v>REMOCAO DA IMPERMEABILIZACAO E DA REGULARIZACAO EXISTENTE</v>
          </cell>
          <cell r="D3296" t="str">
            <v>M2</v>
          </cell>
          <cell r="E3296">
            <v>8.35</v>
          </cell>
        </row>
        <row r="3297">
          <cell r="B3297" t="str">
            <v>481206</v>
          </cell>
          <cell r="C3297" t="str">
            <v>REMOCAO DA PROTECAO TERMICA</v>
          </cell>
          <cell r="D3297" t="str">
            <v>M2</v>
          </cell>
          <cell r="E3297">
            <v>16.7</v>
          </cell>
        </row>
        <row r="3298">
          <cell r="B3298" t="str">
            <v>481207</v>
          </cell>
          <cell r="C3298" t="str">
            <v>REMOCAO DA PROTECAO MECANICA</v>
          </cell>
          <cell r="D3298" t="str">
            <v>M2</v>
          </cell>
          <cell r="E3298">
            <v>13.33</v>
          </cell>
        </row>
        <row r="3299">
          <cell r="B3299" t="str">
            <v>481208</v>
          </cell>
          <cell r="C3299" t="str">
            <v>IMPERMEABILIZACAO COM RESINA TERMOPLASTICA REFORCADA COM TELA DE POLIESTER</v>
          </cell>
          <cell r="D3299" t="str">
            <v>M2</v>
          </cell>
          <cell r="E3299">
            <v>43.47</v>
          </cell>
        </row>
        <row r="3300">
          <cell r="B3300" t="str">
            <v>481209</v>
          </cell>
          <cell r="C3300" t="str">
            <v>IMPERMEABILIZACAO COM RESINA TERMOPLASTICA</v>
          </cell>
          <cell r="D3300" t="str">
            <v>M2</v>
          </cell>
          <cell r="E3300">
            <v>40.57</v>
          </cell>
        </row>
        <row r="3301">
          <cell r="B3301" t="str">
            <v>481210</v>
          </cell>
          <cell r="C3301" t="str">
            <v>IMPERMEABILIZACAO COM RESINA TERMOPLASTICA REFORCADA COM DUPLA TELA DE POLIESTER, PARA FISSURAS</v>
          </cell>
          <cell r="D3301" t="str">
            <v>M</v>
          </cell>
          <cell r="E3301">
            <v>13.22</v>
          </cell>
        </row>
        <row r="3302">
          <cell r="B3302" t="str">
            <v>481211</v>
          </cell>
          <cell r="C3302" t="str">
            <v>IMPERBEABILIZACAO COM RESINA A BASE DE POLIMERO ACRILICO, REFORCADA COM TELA DE POLIESTER</v>
          </cell>
          <cell r="D3302" t="str">
            <v>M2</v>
          </cell>
          <cell r="E3302">
            <v>45.87</v>
          </cell>
        </row>
        <row r="3303">
          <cell r="B3303" t="str">
            <v>481212</v>
          </cell>
          <cell r="C3303" t="str">
            <v>IMPERMEABILIZACAO SEMIFLEXIVEL DE BASE RESINA ACRILICA</v>
          </cell>
          <cell r="D3303" t="str">
            <v>M2</v>
          </cell>
          <cell r="E3303">
            <v>21.06</v>
          </cell>
        </row>
        <row r="3304">
          <cell r="B3304" t="str">
            <v>481213</v>
          </cell>
          <cell r="C3304" t="str">
            <v>IMPERMEABIL.A BASE CIMENTOS ESPECIAIS/ADITIVOS QUIMICOS/MINERIAS C/ADICAO EMULSAO ADESIVA BASE ACRIL</v>
          </cell>
          <cell r="D3304" t="str">
            <v>M2</v>
          </cell>
          <cell r="E3304">
            <v>21.41</v>
          </cell>
        </row>
        <row r="3306">
          <cell r="B3306" t="str">
            <v>481300</v>
          </cell>
          <cell r="C3306" t="str">
            <v>SERVICOS COMPLEMENTARES</v>
          </cell>
        </row>
        <row r="3307">
          <cell r="B3307" t="str">
            <v>481301</v>
          </cell>
          <cell r="C3307" t="str">
            <v>LIMPEZA DA OBRA</v>
          </cell>
          <cell r="D3307" t="str">
            <v>M2</v>
          </cell>
          <cell r="E3307">
            <v>3.32</v>
          </cell>
        </row>
        <row r="3308">
          <cell r="B3308" t="str">
            <v>481302</v>
          </cell>
          <cell r="C3308" t="str">
            <v>REMOCAO DE ENTULHO, INCLUSIVE AS CARGAS, TRANSPORTES E DESCARGAS, EM BOTA FORA, A QUALQUER DISTANCIA</v>
          </cell>
          <cell r="D3308" t="str">
            <v>M3</v>
          </cell>
          <cell r="E3308">
            <v>41.69</v>
          </cell>
        </row>
        <row r="3310">
          <cell r="B3310" t="str">
            <v>501000</v>
          </cell>
          <cell r="C3310" t="str">
            <v>CANTEIRO DE OBRAS</v>
          </cell>
        </row>
        <row r="3311">
          <cell r="B3311" t="str">
            <v>501100</v>
          </cell>
          <cell r="C3311" t="str">
            <v>PLACAS, VEICULOS E DESPESAS</v>
          </cell>
        </row>
        <row r="3312">
          <cell r="B3312" t="str">
            <v>501101</v>
          </cell>
          <cell r="C3312" t="str">
            <v>PLACA DE OBRA: FINANCEIRA (4,00 X 2,00)M (REFERENCIA P/CALCULO DO CANTEIRO-NAO UTILIZAR NA PLANILHA)</v>
          </cell>
          <cell r="D3312" t="str">
            <v>UN</v>
          </cell>
          <cell r="E3312">
            <v>1153.82</v>
          </cell>
        </row>
        <row r="3313">
          <cell r="B3313" t="str">
            <v>501102</v>
          </cell>
          <cell r="C3313" t="str">
            <v>PLACA DE OBRA : (4,30 X 2,20) M (REFERENCIA P/CALCULO DO CANTEIRO - NAO UTILIZAR NA PLANILHA)</v>
          </cell>
          <cell r="D3313" t="str">
            <v>UN</v>
          </cell>
          <cell r="E3313">
            <v>1364.42</v>
          </cell>
        </row>
        <row r="3314">
          <cell r="B3314" t="str">
            <v>501103</v>
          </cell>
          <cell r="C3314" t="str">
            <v>PLACA DE OBRA : (2,00 X 1,00) M (REFERENCIA P/CALCULO DO CANTEIRO - NAO UTILIZAR NA PLANILHA)</v>
          </cell>
          <cell r="D3314" t="str">
            <v>UN</v>
          </cell>
          <cell r="E3314">
            <v>280.23</v>
          </cell>
        </row>
        <row r="3315">
          <cell r="B3315" t="str">
            <v>501104</v>
          </cell>
          <cell r="C3315" t="str">
            <v>VEICULO PARA FISCALIZACAO (REFERENCIA P/CALCULO DO CANTEIRO - NAO UTILIZAR NA PLANILHA)</v>
          </cell>
          <cell r="D3315" t="str">
            <v>MES</v>
          </cell>
          <cell r="E3315">
            <v>1679.52</v>
          </cell>
        </row>
        <row r="3316">
          <cell r="B3316" t="str">
            <v>501105</v>
          </cell>
          <cell r="C3316" t="str">
            <v>DESPESAS (REFERENCIA P/CALCULO DO CANTEIRO - NAO UTILIZAR NA PLANILHA)</v>
          </cell>
          <cell r="D3316" t="str">
            <v>MES</v>
          </cell>
          <cell r="E3316">
            <v>1296.75</v>
          </cell>
        </row>
        <row r="3318">
          <cell r="C3318" t="str">
            <v>RESERVADO PARA CANTEIRO DE OBRAS (501201 A 501299)</v>
          </cell>
        </row>
        <row r="3320">
          <cell r="B3320" t="str">
            <v>502000</v>
          </cell>
          <cell r="C3320" t="str">
            <v>SERVICOS TECNICOS</v>
          </cell>
        </row>
        <row r="3321">
          <cell r="B3321" t="str">
            <v>502100</v>
          </cell>
          <cell r="C3321" t="str">
            <v>LOCACAO E CADASTRO</v>
          </cell>
        </row>
        <row r="3322">
          <cell r="B3322" t="str">
            <v>502101</v>
          </cell>
          <cell r="C3322" t="str">
            <v>LOCACAO DE OBRAS LOCALIZADAS</v>
          </cell>
          <cell r="D3322" t="str">
            <v>EQXDI</v>
          </cell>
          <cell r="E3322">
            <v>357.37</v>
          </cell>
        </row>
        <row r="3323">
          <cell r="B3323" t="str">
            <v>502102</v>
          </cell>
          <cell r="C3323" t="str">
            <v>CADASTRO DE OBRAS LOCALIZADAS</v>
          </cell>
          <cell r="D3323" t="str">
            <v>EQXDI</v>
          </cell>
          <cell r="E3323">
            <v>455.44</v>
          </cell>
        </row>
        <row r="3325">
          <cell r="C3325" t="str">
            <v>RESERVADO PARA SERVICOS TECNICOS (502201 A 502299)</v>
          </cell>
        </row>
        <row r="3327">
          <cell r="B3327" t="str">
            <v>503000</v>
          </cell>
          <cell r="C3327" t="str">
            <v>SERVICOS PRELIMINARES</v>
          </cell>
        </row>
        <row r="3328">
          <cell r="B3328" t="str">
            <v>503100</v>
          </cell>
          <cell r="C3328" t="str">
            <v>DESMATAMENTO E LIMPEZA</v>
          </cell>
        </row>
        <row r="3329">
          <cell r="B3329" t="str">
            <v>503200</v>
          </cell>
          <cell r="C3329" t="str">
            <v>ACESSOS E SINALIZACAO</v>
          </cell>
        </row>
        <row r="3331">
          <cell r="C3331" t="str">
            <v>RESERVADO PARA SERVICOS PRELIMINARES (503301 A 503399)</v>
          </cell>
        </row>
        <row r="3333">
          <cell r="B3333" t="str">
            <v>504000</v>
          </cell>
          <cell r="C3333" t="str">
            <v>MOVIMENTO DE TERRA</v>
          </cell>
        </row>
        <row r="3334">
          <cell r="B3334" t="str">
            <v>504100</v>
          </cell>
          <cell r="C3334" t="str">
            <v>ESCAVACAO</v>
          </cell>
        </row>
        <row r="3336">
          <cell r="C3336" t="str">
            <v>RESERVADO PARA MOVIMENTO DE TERRA (504201 A 504299)</v>
          </cell>
        </row>
        <row r="3338">
          <cell r="B3338" t="str">
            <v>505000</v>
          </cell>
          <cell r="C3338" t="str">
            <v>ESCORAMENTOS</v>
          </cell>
        </row>
        <row r="3340">
          <cell r="C3340" t="str">
            <v>RESERVADO PARA ESCORAMENTOS (505101 A 505199)</v>
          </cell>
        </row>
        <row r="3342">
          <cell r="B3342" t="str">
            <v>506000</v>
          </cell>
          <cell r="C3342" t="str">
            <v>ESGOTAMENTOS</v>
          </cell>
        </row>
        <row r="3343">
          <cell r="B3343" t="str">
            <v>506100</v>
          </cell>
          <cell r="C3343" t="str">
            <v>REBAIXAMENTO DE LENCOL FREATICO</v>
          </cell>
        </row>
        <row r="3344">
          <cell r="B3344" t="str">
            <v>506101</v>
          </cell>
          <cell r="C3344" t="str">
            <v>MOBILIZACAO, DESMOBILIZACAO E TRANSP. DE EQUIPAMENTOS</v>
          </cell>
          <cell r="D3344" t="str">
            <v>CJXKM</v>
          </cell>
          <cell r="E3344">
            <v>11.37</v>
          </cell>
        </row>
        <row r="3345">
          <cell r="B3345" t="str">
            <v>506102</v>
          </cell>
          <cell r="C3345" t="str">
            <v>INSTALACAO DO SISTEMA DE REBAIXAMENTO</v>
          </cell>
          <cell r="D3345" t="str">
            <v>UN</v>
          </cell>
          <cell r="E3345">
            <v>127.5</v>
          </cell>
        </row>
        <row r="3346">
          <cell r="B3346" t="str">
            <v>506103</v>
          </cell>
          <cell r="C3346" t="str">
            <v>OPERACAO DO SISTEMA DE REBAIXAMENTO</v>
          </cell>
          <cell r="D3346" t="str">
            <v>CJXDI</v>
          </cell>
          <cell r="E3346">
            <v>187.49</v>
          </cell>
        </row>
        <row r="3347">
          <cell r="B3347" t="str">
            <v>506104</v>
          </cell>
          <cell r="C3347" t="str">
            <v>REBAIXAMENTO DE LENCOL FREATICO - OBRAS LINEARES</v>
          </cell>
          <cell r="D3347" t="str">
            <v>M</v>
          </cell>
          <cell r="E3347">
            <v>0</v>
          </cell>
        </row>
        <row r="3349">
          <cell r="B3349" t="str">
            <v>506200</v>
          </cell>
          <cell r="C3349" t="str">
            <v>DRENAGEM SUBTERRANEA</v>
          </cell>
        </row>
        <row r="3350">
          <cell r="B3350" t="str">
            <v>506201</v>
          </cell>
          <cell r="C3350" t="str">
            <v>DRENO HORIZONTAL DE AREIA MEDIA</v>
          </cell>
          <cell r="D3350" t="str">
            <v>M2</v>
          </cell>
          <cell r="E3350">
            <v>19.8</v>
          </cell>
        </row>
        <row r="3351">
          <cell r="B3351" t="str">
            <v>506202</v>
          </cell>
          <cell r="C3351" t="str">
            <v>CORTINA FILTRANTE E DRENAGEM</v>
          </cell>
          <cell r="D3351" t="str">
            <v>M</v>
          </cell>
          <cell r="E3351">
            <v>250.57</v>
          </cell>
        </row>
        <row r="3352">
          <cell r="B3352" t="str">
            <v>506203</v>
          </cell>
          <cell r="C3352" t="str">
            <v>DRENAGEM COM TUBO CERAMICO REVESTIDO COM MANTA GEOTEXTIL</v>
          </cell>
          <cell r="D3352" t="str">
            <v>M</v>
          </cell>
          <cell r="E3352">
            <v>182.21</v>
          </cell>
        </row>
        <row r="3354">
          <cell r="C3354" t="str">
            <v>RESERVADO PARA ESGOTAMENTOS (506301 A 506399)</v>
          </cell>
        </row>
        <row r="3356">
          <cell r="B3356" t="str">
            <v>507000</v>
          </cell>
          <cell r="C3356" t="str">
            <v>OBRAS DE CONTENCAO</v>
          </cell>
        </row>
        <row r="3357">
          <cell r="B3357" t="str">
            <v>507100</v>
          </cell>
          <cell r="C3357" t="str">
            <v>PROTECAO</v>
          </cell>
        </row>
        <row r="3358">
          <cell r="B3358" t="str">
            <v>507102</v>
          </cell>
          <cell r="C3358" t="str">
            <v>SUPORTE DE ATERRO COM MANTA GEOTEXTIL</v>
          </cell>
          <cell r="D3358" t="str">
            <v>M2</v>
          </cell>
          <cell r="E3358">
            <v>66.790000000000006</v>
          </cell>
        </row>
        <row r="3360">
          <cell r="C3360" t="str">
            <v>RESERVADO PARA OBRAS DE CONTENCAO (507201 A 507299)</v>
          </cell>
        </row>
        <row r="3362">
          <cell r="B3362" t="str">
            <v>508000</v>
          </cell>
          <cell r="C3362" t="str">
            <v>FUNDACOES E ESTRUTURAS</v>
          </cell>
        </row>
        <row r="3363">
          <cell r="B3363" t="str">
            <v>508100</v>
          </cell>
          <cell r="C3363" t="str">
            <v>BROCA DE CONCRETO/ESTACA</v>
          </cell>
        </row>
        <row r="3364">
          <cell r="B3364" t="str">
            <v>508101</v>
          </cell>
          <cell r="C3364" t="str">
            <v>BROCA DE CONCRETO, DIAMETRO 30 CM</v>
          </cell>
          <cell r="D3364" t="str">
            <v>M</v>
          </cell>
          <cell r="E3364">
            <v>61.1</v>
          </cell>
        </row>
        <row r="3365">
          <cell r="B3365" t="str">
            <v>508103</v>
          </cell>
          <cell r="C3365" t="str">
            <v>MOBILIZACAO DE EQUIPE PARA EXECUCAO DE ESTACA MOLDADA "IN LOCO" - TIPO STRAUSS - ATE 50 KM</v>
          </cell>
          <cell r="D3365" t="str">
            <v>GB</v>
          </cell>
          <cell r="E3365">
            <v>931</v>
          </cell>
        </row>
        <row r="3366">
          <cell r="B3366" t="str">
            <v>508104</v>
          </cell>
          <cell r="C3366" t="str">
            <v>TRANSPORTE ALEM DE 50 KM DE EQUIPE PARA EXECUCAO DE ESTACA MOLDADA "IN LOCO" - TIPO STRAUSS</v>
          </cell>
          <cell r="D3366" t="str">
            <v>KM</v>
          </cell>
          <cell r="E3366">
            <v>5.32</v>
          </cell>
        </row>
        <row r="3367">
          <cell r="B3367" t="str">
            <v>508105</v>
          </cell>
          <cell r="C3367" t="str">
            <v>ESTACA MOLDADA "IN LOCO" - TIPO STRAUSS - CAPACIDADE 20 T.</v>
          </cell>
          <cell r="D3367" t="str">
            <v>M</v>
          </cell>
          <cell r="E3367">
            <v>29.81</v>
          </cell>
        </row>
        <row r="3368">
          <cell r="B3368" t="str">
            <v>508106</v>
          </cell>
          <cell r="C3368" t="str">
            <v>ESTACA MOLDADA "IN LOCO" - TIPO STRAUSS - CAPACIDADE 30 T.</v>
          </cell>
          <cell r="D3368" t="str">
            <v>M</v>
          </cell>
          <cell r="E3368">
            <v>38.75</v>
          </cell>
        </row>
        <row r="3369">
          <cell r="B3369" t="str">
            <v>508107</v>
          </cell>
          <cell r="C3369" t="str">
            <v>ESTACA MOLDADA "IN LOCO" - TIPO STRAUSS - CAPACIDADE 40 T.</v>
          </cell>
          <cell r="D3369" t="str">
            <v>M</v>
          </cell>
          <cell r="E3369">
            <v>55.19</v>
          </cell>
        </row>
        <row r="3371">
          <cell r="B3371" t="str">
            <v>508200</v>
          </cell>
          <cell r="C3371" t="str">
            <v>LASTRO PARA ASSENTAMENTO DE TUBOS E PECAS</v>
          </cell>
        </row>
        <row r="3372">
          <cell r="B3372" t="str">
            <v>508201</v>
          </cell>
          <cell r="C3372" t="str">
            <v>PARA TUBOS E PECAS, DIAM. 75 MM (A)</v>
          </cell>
          <cell r="D3372" t="str">
            <v>M</v>
          </cell>
          <cell r="E3372">
            <v>15.57</v>
          </cell>
        </row>
        <row r="3373">
          <cell r="B3373" t="str">
            <v>508202</v>
          </cell>
          <cell r="C3373" t="str">
            <v>PARA TUBOS E PECAS, DIAMETRO 500 MM (A)</v>
          </cell>
          <cell r="D3373" t="str">
            <v>M</v>
          </cell>
          <cell r="E3373">
            <v>22.47</v>
          </cell>
        </row>
        <row r="3374">
          <cell r="B3374" t="str">
            <v>508231</v>
          </cell>
          <cell r="C3374" t="str">
            <v>PARA TUBOS E PECAS, DIAMETRO 75 MM (B)</v>
          </cell>
          <cell r="D3374" t="str">
            <v>M</v>
          </cell>
          <cell r="E3374">
            <v>14.97</v>
          </cell>
        </row>
        <row r="3375">
          <cell r="B3375" t="str">
            <v>508232</v>
          </cell>
          <cell r="C3375" t="str">
            <v>PARA TUBOS E PECAS, DIAMETRO 500 MM (B)</v>
          </cell>
          <cell r="D3375" t="str">
            <v>M</v>
          </cell>
          <cell r="E3375">
            <v>21.18</v>
          </cell>
        </row>
        <row r="3376">
          <cell r="B3376" t="str">
            <v>508251</v>
          </cell>
          <cell r="C3376" t="str">
            <v>PARA TUBOS E PECAS, DIAMETRO 75 MM (C)</v>
          </cell>
          <cell r="D3376" t="str">
            <v>M</v>
          </cell>
          <cell r="E3376">
            <v>14.12</v>
          </cell>
        </row>
        <row r="3377">
          <cell r="B3377" t="str">
            <v>508252</v>
          </cell>
          <cell r="C3377" t="str">
            <v>PARA TUBOS E PECAS, DIAMETRO 500 MM (C)</v>
          </cell>
          <cell r="D3377" t="str">
            <v>M</v>
          </cell>
          <cell r="E3377">
            <v>19.32</v>
          </cell>
        </row>
        <row r="3379">
          <cell r="B3379" t="str">
            <v>508300</v>
          </cell>
          <cell r="C3379" t="str">
            <v>LASTRO, LAJE E BERCO PARA ASSENTAMENTO DE TUBOS E PECAS</v>
          </cell>
        </row>
        <row r="3380">
          <cell r="B3380" t="str">
            <v>508301</v>
          </cell>
          <cell r="C3380" t="str">
            <v>PARA TUBOS E PECAS, DIAMETRO 500 MM (A)</v>
          </cell>
          <cell r="D3380" t="str">
            <v>M</v>
          </cell>
          <cell r="E3380">
            <v>105.93</v>
          </cell>
        </row>
        <row r="3381">
          <cell r="B3381" t="str">
            <v>508302</v>
          </cell>
          <cell r="C3381" t="str">
            <v>PARA TUBOS E PECAS, DIAM. 600 MM (A)</v>
          </cell>
          <cell r="D3381" t="str">
            <v>M</v>
          </cell>
          <cell r="E3381">
            <v>156.82</v>
          </cell>
        </row>
        <row r="3382">
          <cell r="B3382" t="str">
            <v>508303</v>
          </cell>
          <cell r="C3382" t="str">
            <v>PARA TUBOS E PECAS, DIAM. 700 MM (A)</v>
          </cell>
          <cell r="D3382" t="str">
            <v>M</v>
          </cell>
          <cell r="E3382">
            <v>174</v>
          </cell>
        </row>
        <row r="3383">
          <cell r="B3383" t="str">
            <v>508331</v>
          </cell>
          <cell r="C3383" t="str">
            <v>PARA TUBOS E PECAS, DIAMETRO 500 MM (B)</v>
          </cell>
          <cell r="D3383" t="str">
            <v>M</v>
          </cell>
          <cell r="E3383">
            <v>104.64</v>
          </cell>
        </row>
        <row r="3384">
          <cell r="B3384" t="str">
            <v>508332</v>
          </cell>
          <cell r="C3384" t="str">
            <v>PARA TUBOS E PECAS DIAMETRO 600 MM (B)</v>
          </cell>
          <cell r="D3384" t="str">
            <v>M</v>
          </cell>
          <cell r="E3384">
            <v>155.1</v>
          </cell>
        </row>
        <row r="3385">
          <cell r="B3385" t="str">
            <v>508333</v>
          </cell>
          <cell r="C3385" t="str">
            <v>PARA TUBOS E PECAS, DIAMETRO 700 MM (B)</v>
          </cell>
          <cell r="D3385" t="str">
            <v>M</v>
          </cell>
          <cell r="E3385">
            <v>172.14</v>
          </cell>
        </row>
        <row r="3386">
          <cell r="B3386" t="str">
            <v>508351</v>
          </cell>
          <cell r="C3386" t="str">
            <v>PARA TUBOS E PECAS, DIAMETRO 500 MM (C)</v>
          </cell>
          <cell r="D3386" t="str">
            <v>M</v>
          </cell>
          <cell r="E3386">
            <v>102.78</v>
          </cell>
        </row>
        <row r="3387">
          <cell r="B3387" t="str">
            <v>508352</v>
          </cell>
          <cell r="C3387" t="str">
            <v>PARA TUBOS E PECAS, DIAMETRO 600 MM (C)</v>
          </cell>
          <cell r="D3387" t="str">
            <v>M</v>
          </cell>
          <cell r="E3387">
            <v>152.61000000000001</v>
          </cell>
        </row>
        <row r="3388">
          <cell r="B3388" t="str">
            <v>508353</v>
          </cell>
          <cell r="C3388" t="str">
            <v>PARA TUBOS E PECAS, DIAMETRO 700 MM (C)</v>
          </cell>
          <cell r="D3388" t="str">
            <v>M</v>
          </cell>
          <cell r="E3388">
            <v>169.46</v>
          </cell>
        </row>
        <row r="3390">
          <cell r="B3390" t="str">
            <v>508400</v>
          </cell>
          <cell r="C3390" t="str">
            <v>ANCORAGEM EM CONCRETO PARA PECAS</v>
          </cell>
        </row>
        <row r="3391">
          <cell r="B3391" t="str">
            <v>508401</v>
          </cell>
          <cell r="C3391" t="str">
            <v>ANCORAGEM EM CONCRETO - CURVA 90 GRAUS E TE, DIAM. 500 MM</v>
          </cell>
          <cell r="D3391" t="str">
            <v>UN</v>
          </cell>
          <cell r="E3391">
            <v>242.8</v>
          </cell>
        </row>
        <row r="3392">
          <cell r="B3392" t="str">
            <v>508402</v>
          </cell>
          <cell r="C3392" t="str">
            <v>BRACADEIRA P/FIXACAO DE TUBULACAO DE 350 MM</v>
          </cell>
          <cell r="D3392" t="str">
            <v>UN</v>
          </cell>
          <cell r="E3392">
            <v>23.46</v>
          </cell>
        </row>
        <row r="3394">
          <cell r="B3394" t="str">
            <v>508500</v>
          </cell>
          <cell r="C3394" t="str">
            <v>CONCRETO/FORMA/ACO/LAJE PRE-FABRICADA</v>
          </cell>
        </row>
        <row r="3396">
          <cell r="B3396" t="str">
            <v>508600</v>
          </cell>
          <cell r="C3396" t="str">
            <v>POCO DE VISITA EM ALVENARIA TIPO GARRAFAO</v>
          </cell>
        </row>
        <row r="3397">
          <cell r="B3397" t="str">
            <v>508601</v>
          </cell>
          <cell r="C3397" t="str">
            <v>POCO DE VISITA EM ALVENARIA TIPO GARRAFAO - PROF. ATE 2,00 M</v>
          </cell>
          <cell r="D3397" t="str">
            <v>UN</v>
          </cell>
          <cell r="E3397">
            <v>847.15</v>
          </cell>
        </row>
        <row r="3398">
          <cell r="B3398" t="str">
            <v>508602</v>
          </cell>
          <cell r="C3398" t="str">
            <v>POCO DE VISITA EM ALVENARIA TIPO GARRAFAO - PROF. ATE 3,00 M</v>
          </cell>
          <cell r="D3398" t="str">
            <v>UN</v>
          </cell>
          <cell r="E3398">
            <v>1258.0999999999999</v>
          </cell>
        </row>
        <row r="3399">
          <cell r="B3399" t="str">
            <v>508603</v>
          </cell>
          <cell r="C3399" t="str">
            <v>POCO DE VISITA EM ALVENARIA TIPO GARRAFAO - PROF. ATE 4,00 M</v>
          </cell>
          <cell r="D3399" t="str">
            <v>UN</v>
          </cell>
          <cell r="E3399">
            <v>1561.59</v>
          </cell>
        </row>
        <row r="3400">
          <cell r="B3400" t="str">
            <v>508604</v>
          </cell>
          <cell r="C3400" t="str">
            <v>POCO DE VISITA EM ALVENARIA TIPO GARRAFAO - PROF. ATE 5,00 M</v>
          </cell>
          <cell r="D3400" t="str">
            <v>UN</v>
          </cell>
          <cell r="E3400">
            <v>1937.78</v>
          </cell>
        </row>
        <row r="3401">
          <cell r="B3401" t="str">
            <v>508605</v>
          </cell>
          <cell r="C3401" t="str">
            <v>POCO DE VISITA EM ALVENARIA TIPO GARRAFAO - PROF. ATE 6,00 M</v>
          </cell>
          <cell r="D3401" t="str">
            <v>UN</v>
          </cell>
          <cell r="E3401">
            <v>2428.69</v>
          </cell>
        </row>
        <row r="3402">
          <cell r="B3402" t="str">
            <v>508606</v>
          </cell>
          <cell r="C3402" t="str">
            <v>POCO DE VISITA EM ALVENARIA TIPO GARRAFAO - PROF. ATE 7,00 M</v>
          </cell>
          <cell r="D3402" t="str">
            <v>UN</v>
          </cell>
          <cell r="E3402">
            <v>3067.24</v>
          </cell>
        </row>
        <row r="3404">
          <cell r="B3404" t="str">
            <v>508700</v>
          </cell>
          <cell r="C3404" t="str">
            <v>DISPOSITIVOS PARA LAGOA</v>
          </cell>
        </row>
        <row r="3405">
          <cell r="B3405" t="str">
            <v>508701</v>
          </cell>
          <cell r="C3405" t="str">
            <v>DISPOSITIVO DE ENTRADA B</v>
          </cell>
          <cell r="D3405" t="str">
            <v>UN</v>
          </cell>
          <cell r="E3405">
            <v>801.88</v>
          </cell>
        </row>
        <row r="3406">
          <cell r="B3406" t="str">
            <v>508702</v>
          </cell>
          <cell r="C3406" t="str">
            <v>DISPOSITIVO DE ENTRADA D</v>
          </cell>
          <cell r="D3406" t="str">
            <v>UN</v>
          </cell>
          <cell r="E3406">
            <v>1081.83</v>
          </cell>
        </row>
        <row r="3407">
          <cell r="B3407" t="str">
            <v>508703</v>
          </cell>
          <cell r="C3407" t="str">
            <v>DISPOSITIVO DE SAIDA B</v>
          </cell>
          <cell r="D3407" t="str">
            <v>UN</v>
          </cell>
          <cell r="E3407">
            <v>1482.05</v>
          </cell>
        </row>
        <row r="3408">
          <cell r="B3408" t="str">
            <v>508704</v>
          </cell>
          <cell r="C3408" t="str">
            <v>DISPOSITIVO DE SAIDA F</v>
          </cell>
          <cell r="D3408" t="str">
            <v>UN</v>
          </cell>
          <cell r="E3408">
            <v>10782.53</v>
          </cell>
        </row>
        <row r="3409">
          <cell r="B3409" t="str">
            <v>508705</v>
          </cell>
          <cell r="C3409" t="str">
            <v>DISPOSITIVO DE INTERLIGACAO B</v>
          </cell>
          <cell r="D3409" t="str">
            <v>UN</v>
          </cell>
          <cell r="E3409">
            <v>1633.34</v>
          </cell>
        </row>
        <row r="3410">
          <cell r="B3410" t="str">
            <v>508708</v>
          </cell>
          <cell r="C3410" t="str">
            <v>CAIXA DE AREIA, GRADEAMENTO E MEDICAO DE VAZAO (SUTRO)</v>
          </cell>
          <cell r="D3410" t="str">
            <v>UN</v>
          </cell>
          <cell r="E3410">
            <v>6506.21</v>
          </cell>
        </row>
        <row r="3411">
          <cell r="B3411" t="str">
            <v>508709</v>
          </cell>
          <cell r="C3411" t="str">
            <v>CAIXA DIVISORA DE VAZAO - DUAS SAIDAS</v>
          </cell>
          <cell r="D3411" t="str">
            <v>UN</v>
          </cell>
          <cell r="E3411">
            <v>1294.3</v>
          </cell>
        </row>
        <row r="3412">
          <cell r="B3412" t="str">
            <v>508711</v>
          </cell>
          <cell r="C3412" t="str">
            <v>DISPOSITIVO DE ENTRADA C</v>
          </cell>
          <cell r="D3412" t="str">
            <v>UN</v>
          </cell>
          <cell r="E3412">
            <v>1588.4</v>
          </cell>
        </row>
        <row r="3413">
          <cell r="B3413" t="str">
            <v>508712</v>
          </cell>
          <cell r="C3413" t="str">
            <v>PLACA DE CONCRETO - PADRAO I</v>
          </cell>
          <cell r="D3413" t="str">
            <v>M2</v>
          </cell>
          <cell r="E3413">
            <v>61.19</v>
          </cell>
        </row>
        <row r="3414">
          <cell r="B3414" t="str">
            <v>508713</v>
          </cell>
          <cell r="C3414" t="str">
            <v>DISPOSITIVO DE SAIDA A - COMPLETO</v>
          </cell>
          <cell r="D3414" t="str">
            <v>UN</v>
          </cell>
          <cell r="E3414">
            <v>6622.62</v>
          </cell>
        </row>
        <row r="3416">
          <cell r="C3416" t="str">
            <v>RESERVADO PARA FUNDACOES E ESTRUTURAS (508801 A 508899)</v>
          </cell>
        </row>
        <row r="3418">
          <cell r="B3418" t="str">
            <v>509000</v>
          </cell>
          <cell r="C3418" t="str">
            <v>ASSENTAMENTO</v>
          </cell>
        </row>
        <row r="3419">
          <cell r="B3419" t="str">
            <v>509100</v>
          </cell>
          <cell r="C3419" t="str">
            <v>ASSENTAMENTO DE TUBOS E PECAS PARA REDES DE DISTR. DE AGUA</v>
          </cell>
        </row>
        <row r="3420">
          <cell r="B3420" t="str">
            <v>509101</v>
          </cell>
          <cell r="C3420" t="str">
            <v>TUBOS E PECAS DE FERRO FUNDIDO, DIAM. 350 MM (A)</v>
          </cell>
          <cell r="D3420" t="str">
            <v>M</v>
          </cell>
          <cell r="E3420">
            <v>19.84</v>
          </cell>
        </row>
        <row r="3421">
          <cell r="B3421" t="str">
            <v>509102</v>
          </cell>
          <cell r="C3421" t="str">
            <v>TUBOS E PECAS PEAD, DIAM. 32 MM (A)</v>
          </cell>
          <cell r="D3421" t="str">
            <v>M</v>
          </cell>
          <cell r="E3421">
            <v>5.47</v>
          </cell>
        </row>
        <row r="3422">
          <cell r="B3422" t="str">
            <v>509131</v>
          </cell>
          <cell r="C3422" t="str">
            <v>TUBOS E PECAS DE FERRO FUNDIDO, DIAM. 350 MM (B)</v>
          </cell>
          <cell r="D3422" t="str">
            <v>M</v>
          </cell>
          <cell r="E3422">
            <v>17.600000000000001</v>
          </cell>
        </row>
        <row r="3423">
          <cell r="B3423" t="str">
            <v>509132</v>
          </cell>
          <cell r="C3423" t="str">
            <v>TUBOS E PECAS PEAD, DIAM. 32 MM (B)</v>
          </cell>
          <cell r="D3423" t="str">
            <v>M</v>
          </cell>
          <cell r="E3423">
            <v>4.46</v>
          </cell>
        </row>
        <row r="3424">
          <cell r="B3424" t="str">
            <v>509151</v>
          </cell>
          <cell r="C3424" t="str">
            <v>TUBOS E PECAS DE FERRO FUNDIDO, DIAM. 350 MM (C)</v>
          </cell>
          <cell r="D3424" t="str">
            <v>M</v>
          </cell>
          <cell r="E3424">
            <v>14.27</v>
          </cell>
        </row>
        <row r="3425">
          <cell r="B3425" t="str">
            <v>509152</v>
          </cell>
          <cell r="C3425" t="str">
            <v>TUBOS E PECAS PEAD, DIAM. 32 MM (C)</v>
          </cell>
          <cell r="D3425" t="str">
            <v>M</v>
          </cell>
          <cell r="E3425">
            <v>2.93</v>
          </cell>
        </row>
        <row r="3427">
          <cell r="B3427" t="str">
            <v>509200</v>
          </cell>
          <cell r="C3427" t="str">
            <v>ASSENTAMENTO SIMPLES DE TUBOS E PECAS DE PVC RIGIDO E PVC RIGIDO DEFOFO</v>
          </cell>
        </row>
        <row r="3428">
          <cell r="B3428" t="str">
            <v>509201</v>
          </cell>
          <cell r="C3428" t="str">
            <v>TUBOS E PECAS, DIAM. 250 MM (A)</v>
          </cell>
          <cell r="D3428" t="str">
            <v>M</v>
          </cell>
          <cell r="E3428">
            <v>2.5</v>
          </cell>
        </row>
        <row r="3429">
          <cell r="B3429" t="str">
            <v>509202</v>
          </cell>
          <cell r="C3429" t="str">
            <v>TUBOS E PECAS, DIAM. 350 MM (A)</v>
          </cell>
          <cell r="D3429" t="str">
            <v>M</v>
          </cell>
          <cell r="E3429">
            <v>3.47</v>
          </cell>
        </row>
        <row r="3430">
          <cell r="B3430" t="str">
            <v>509203</v>
          </cell>
          <cell r="C3430" t="str">
            <v>TUBOS E PECAS, DIAM. 450 MM (A)</v>
          </cell>
          <cell r="D3430" t="str">
            <v>M</v>
          </cell>
          <cell r="E3430">
            <v>4.3</v>
          </cell>
        </row>
        <row r="3431">
          <cell r="B3431" t="str">
            <v>509231</v>
          </cell>
          <cell r="C3431" t="str">
            <v>TUBOS E PECAS, DIAM. 250 MM (B)</v>
          </cell>
          <cell r="D3431" t="str">
            <v>M</v>
          </cell>
          <cell r="E3431">
            <v>1.99</v>
          </cell>
        </row>
        <row r="3432">
          <cell r="B3432" t="str">
            <v>509232</v>
          </cell>
          <cell r="C3432" t="str">
            <v>TUBOS E PECAS, DIAM. 350 MM (B)</v>
          </cell>
          <cell r="D3432" t="str">
            <v>M</v>
          </cell>
          <cell r="E3432">
            <v>2.79</v>
          </cell>
        </row>
        <row r="3433">
          <cell r="B3433" t="str">
            <v>509233</v>
          </cell>
          <cell r="C3433" t="str">
            <v>TUBOS E PECAS, DIAM. 450 MM (B)</v>
          </cell>
          <cell r="D3433" t="str">
            <v>M</v>
          </cell>
          <cell r="E3433">
            <v>3.41</v>
          </cell>
        </row>
        <row r="3434">
          <cell r="B3434" t="str">
            <v>509251</v>
          </cell>
          <cell r="C3434" t="str">
            <v>TUBOS E PECAS DIAM. 250 MM (C)</v>
          </cell>
          <cell r="D3434" t="str">
            <v>M</v>
          </cell>
          <cell r="E3434">
            <v>1.23</v>
          </cell>
        </row>
        <row r="3435">
          <cell r="B3435" t="str">
            <v>509252</v>
          </cell>
          <cell r="C3435" t="str">
            <v>TUBOS E PECAS, DIAM. 350 MM (C)</v>
          </cell>
          <cell r="D3435" t="str">
            <v>M</v>
          </cell>
          <cell r="E3435">
            <v>1.72</v>
          </cell>
        </row>
        <row r="3436">
          <cell r="B3436" t="str">
            <v>509253</v>
          </cell>
          <cell r="C3436" t="str">
            <v>TUBOS E PECAS, DIAM. 450 MM (C)</v>
          </cell>
          <cell r="D3436" t="str">
            <v>M</v>
          </cell>
          <cell r="E3436">
            <v>2.15</v>
          </cell>
        </row>
        <row r="3438">
          <cell r="B3438" t="str">
            <v>509300</v>
          </cell>
          <cell r="C3438" t="str">
            <v>ASSENTAMENTO SIMPLES DE TUBOS E PECAS DE CIMENTO AMIANTO</v>
          </cell>
        </row>
        <row r="3440">
          <cell r="B3440" t="str">
            <v>509400</v>
          </cell>
          <cell r="C3440" t="str">
            <v>ASSENTAMENTO SIMPLES DE TUBOS E PECAS DE FERRO FUNDIDO</v>
          </cell>
        </row>
        <row r="3441">
          <cell r="B3441" t="str">
            <v>509401</v>
          </cell>
          <cell r="C3441" t="str">
            <v>TUBOS E PECAS, DIAM. 350 MM (A)</v>
          </cell>
          <cell r="D3441" t="str">
            <v>M</v>
          </cell>
          <cell r="E3441">
            <v>11.1</v>
          </cell>
        </row>
        <row r="3442">
          <cell r="B3442" t="str">
            <v>509431</v>
          </cell>
          <cell r="C3442" t="str">
            <v>TUBOS E PECAS, DIAM. 350 MM (B)</v>
          </cell>
          <cell r="D3442" t="str">
            <v>M</v>
          </cell>
          <cell r="E3442">
            <v>8.8699999999999992</v>
          </cell>
        </row>
        <row r="3443">
          <cell r="B3443" t="str">
            <v>509451</v>
          </cell>
          <cell r="C3443" t="str">
            <v>TUBOS E PECAS, DIAM. 350 MM (C)</v>
          </cell>
          <cell r="D3443" t="str">
            <v>M</v>
          </cell>
          <cell r="E3443">
            <v>5.53</v>
          </cell>
        </row>
        <row r="3445">
          <cell r="B3445" t="str">
            <v>509500</v>
          </cell>
          <cell r="C3445" t="str">
            <v>ASSENTAMENTO SIMPLES DE TUBOS DE CONCRETO PARA AGUAS PLUVIAIS</v>
          </cell>
        </row>
        <row r="3446">
          <cell r="B3446" t="str">
            <v>509501</v>
          </cell>
          <cell r="C3446" t="str">
            <v>TUBOS, DIAMETRO 200 MM (A)</v>
          </cell>
          <cell r="D3446" t="str">
            <v>M</v>
          </cell>
          <cell r="E3446">
            <v>3.11</v>
          </cell>
        </row>
        <row r="3447">
          <cell r="B3447" t="str">
            <v>509531</v>
          </cell>
          <cell r="C3447" t="str">
            <v>TUBOS, DIAMETRO 200 MM (B)</v>
          </cell>
          <cell r="D3447" t="str">
            <v>M</v>
          </cell>
          <cell r="E3447">
            <v>2.52</v>
          </cell>
        </row>
        <row r="3448">
          <cell r="B3448" t="str">
            <v>509551</v>
          </cell>
          <cell r="C3448" t="str">
            <v>TUBOS, DIAMETRO 200 MM (C)</v>
          </cell>
          <cell r="D3448" t="str">
            <v>M</v>
          </cell>
          <cell r="E3448">
            <v>1.63</v>
          </cell>
        </row>
        <row r="3450">
          <cell r="B3450" t="str">
            <v>509600</v>
          </cell>
          <cell r="C3450" t="str">
            <v>MONTAGEM DE PECAS ESPECIAIS</v>
          </cell>
        </row>
        <row r="3451">
          <cell r="B3451" t="str">
            <v>509601</v>
          </cell>
          <cell r="C3451" t="str">
            <v>PECAS ESPECIAIS E TUBULACOES AEREAS</v>
          </cell>
          <cell r="D3451" t="str">
            <v>KG</v>
          </cell>
          <cell r="E3451">
            <v>1.51</v>
          </cell>
        </row>
        <row r="3453">
          <cell r="B3453" t="str">
            <v>509700</v>
          </cell>
          <cell r="C3453" t="str">
            <v>CARGA, TRANSPORTE ATE 10 KM E DESCARGA DE TUBOS E PECAS DE PVC RIGIDO E PVC RIGIDO DEFOFO</v>
          </cell>
        </row>
        <row r="3454">
          <cell r="B3454" t="str">
            <v>509701</v>
          </cell>
          <cell r="C3454" t="str">
            <v>TUBOS E PECAS, DIAM. 450 MM</v>
          </cell>
          <cell r="D3454" t="str">
            <v>KM</v>
          </cell>
          <cell r="E3454">
            <v>1377.33</v>
          </cell>
        </row>
        <row r="3456">
          <cell r="B3456" t="str">
            <v>509800</v>
          </cell>
          <cell r="C3456" t="str">
            <v>TRANSPORTE EXCEDENTE A 10 KM DE TUBOS E PECAS DE PVC RIGIDO E PVC RIGIDO DE FOFO</v>
          </cell>
        </row>
        <row r="3457">
          <cell r="B3457" t="str">
            <v>509810</v>
          </cell>
          <cell r="C3457" t="str">
            <v>TUBOS E PECAS, DIAM. 450 MM</v>
          </cell>
          <cell r="D3457" t="str">
            <v>KMXKM</v>
          </cell>
          <cell r="E3457">
            <v>13.45</v>
          </cell>
        </row>
        <row r="3459">
          <cell r="C3459" t="str">
            <v>RESERVADO PARA ASSENTAMENTO (510302 A 510399)</v>
          </cell>
        </row>
        <row r="3460">
          <cell r="B3460" t="str">
            <v>510301</v>
          </cell>
          <cell r="C3460" t="str">
            <v>TUBOS E PECAS PVC, DIAM. 25 MM (3/4")</v>
          </cell>
          <cell r="D3460" t="str">
            <v>M</v>
          </cell>
          <cell r="E3460">
            <v>5.47</v>
          </cell>
        </row>
        <row r="3462">
          <cell r="B3462" t="str">
            <v>511000</v>
          </cell>
          <cell r="C3462" t="str">
            <v>PAVIMENTACAO</v>
          </cell>
        </row>
        <row r="3463">
          <cell r="B3463" t="str">
            <v>511100</v>
          </cell>
          <cell r="C3463" t="str">
            <v>LEVANTAMENTO DE PAVIMENTACAO</v>
          </cell>
        </row>
        <row r="3464">
          <cell r="B3464" t="str">
            <v>511101</v>
          </cell>
          <cell r="C3464" t="str">
            <v>LEVANTAMENTO DE PASSEIO EM CACO CERAMICO (A)</v>
          </cell>
          <cell r="D3464" t="str">
            <v>M2</v>
          </cell>
          <cell r="E3464">
            <v>8.44</v>
          </cell>
        </row>
        <row r="3465">
          <cell r="B3465" t="str">
            <v>511102</v>
          </cell>
          <cell r="C3465" t="str">
            <v>LEVANTAMENTO DE PASSEIO EM ARDOSIA, ARENITO OU PEDRA LUMINARIA (A)</v>
          </cell>
          <cell r="D3465" t="str">
            <v>M2</v>
          </cell>
          <cell r="E3465">
            <v>9.2799999999999994</v>
          </cell>
        </row>
        <row r="3466">
          <cell r="B3466" t="str">
            <v>511103</v>
          </cell>
          <cell r="C3466" t="str">
            <v>LEVANTAMENTO DE PASSEIO EM GRANITO TIPO PARALELEPIPEDO (A)</v>
          </cell>
          <cell r="D3466" t="str">
            <v>M2</v>
          </cell>
          <cell r="E3466">
            <v>9.2799999999999994</v>
          </cell>
        </row>
        <row r="3467">
          <cell r="B3467" t="str">
            <v>511104</v>
          </cell>
          <cell r="C3467" t="str">
            <v>LEVANTAMENTO DE PASSEIO EM LAJOTAO COLONIAL CERAMICO (A)</v>
          </cell>
          <cell r="D3467" t="str">
            <v>M2</v>
          </cell>
          <cell r="E3467">
            <v>9.2799999999999994</v>
          </cell>
        </row>
        <row r="3468">
          <cell r="B3468" t="str">
            <v>511105</v>
          </cell>
          <cell r="C3468" t="str">
            <v>LEVANTAMENTO DE PAVIMENTACAO DE CONCRETO NAO ESTRUTURAL (A)</v>
          </cell>
          <cell r="D3468" t="str">
            <v>M2</v>
          </cell>
          <cell r="E3468">
            <v>12.82</v>
          </cell>
        </row>
        <row r="3469">
          <cell r="B3469" t="str">
            <v>511106</v>
          </cell>
          <cell r="C3469" t="str">
            <v>LEVANTAMENTO DE PARALELEPIPEDO COM CAPA ASFALTICA (A)</v>
          </cell>
          <cell r="D3469" t="str">
            <v>M2</v>
          </cell>
          <cell r="E3469">
            <v>11.09</v>
          </cell>
        </row>
        <row r="3470">
          <cell r="B3470" t="str">
            <v>511131</v>
          </cell>
          <cell r="C3470" t="str">
            <v>LEVANTAMENTO DE PASSEIO EM CACO CERAMICO (B)</v>
          </cell>
          <cell r="D3470" t="str">
            <v>M2</v>
          </cell>
          <cell r="E3470">
            <v>6.51</v>
          </cell>
        </row>
        <row r="3471">
          <cell r="B3471" t="str">
            <v>511132</v>
          </cell>
          <cell r="C3471" t="str">
            <v>LEVANTAMENTO DE PASSEIO EM ARDOSIA, ARENITO OU PEDRA LUMINARIA (B)</v>
          </cell>
          <cell r="D3471" t="str">
            <v>M2</v>
          </cell>
          <cell r="E3471">
            <v>7.42</v>
          </cell>
        </row>
        <row r="3472">
          <cell r="B3472" t="str">
            <v>511133</v>
          </cell>
          <cell r="C3472" t="str">
            <v>LEVANTAMENTO DE PASSEIO EM GRANITO TIPO PARALELEPIPEDO (B)</v>
          </cell>
          <cell r="D3472" t="str">
            <v>M2</v>
          </cell>
          <cell r="E3472">
            <v>7.42</v>
          </cell>
        </row>
        <row r="3473">
          <cell r="B3473" t="str">
            <v>511134</v>
          </cell>
          <cell r="C3473" t="str">
            <v>LEVANTAMENTO DE PASSEIO EM LAJOTAO COLONIAL CERAMICO (B)</v>
          </cell>
          <cell r="D3473" t="str">
            <v>M2</v>
          </cell>
          <cell r="E3473">
            <v>7.42</v>
          </cell>
        </row>
        <row r="3474">
          <cell r="B3474" t="str">
            <v>511135</v>
          </cell>
          <cell r="C3474" t="str">
            <v>LEVANTAMENTO DE PAVIMENTACAO DE CONCRETO NAO ESTRUTURAL (B)</v>
          </cell>
          <cell r="D3474" t="str">
            <v>M2</v>
          </cell>
          <cell r="E3474">
            <v>10.25</v>
          </cell>
        </row>
        <row r="3475">
          <cell r="B3475" t="str">
            <v>511136</v>
          </cell>
          <cell r="C3475" t="str">
            <v>LEVANTAMENTO DE PARALELEPIPEDO COM CAPA ASFALTICA (B)</v>
          </cell>
          <cell r="D3475" t="str">
            <v>M2</v>
          </cell>
          <cell r="E3475">
            <v>8.85</v>
          </cell>
        </row>
        <row r="3476">
          <cell r="B3476" t="str">
            <v>511151</v>
          </cell>
          <cell r="C3476" t="str">
            <v>LEVANTAMENTO DE PASSEIO EM CACO CERAMICO (C)</v>
          </cell>
          <cell r="D3476" t="str">
            <v>M2</v>
          </cell>
          <cell r="E3476">
            <v>4.0999999999999996</v>
          </cell>
        </row>
        <row r="3477">
          <cell r="B3477" t="str">
            <v>511152</v>
          </cell>
          <cell r="C3477" t="str">
            <v>LEVANTAMENTO DE PASSEIO EM ARDOSIA, ARENITO OU PEDRA LUMINARIA (C)</v>
          </cell>
          <cell r="D3477" t="str">
            <v>M2</v>
          </cell>
          <cell r="E3477">
            <v>4.9800000000000004</v>
          </cell>
        </row>
        <row r="3478">
          <cell r="B3478" t="str">
            <v>511153</v>
          </cell>
          <cell r="C3478" t="str">
            <v>LEVANTAMENTO DE PASSEIO EM GRANITO TIPO PARALELEPIPEDO (C)</v>
          </cell>
          <cell r="D3478" t="str">
            <v>M2</v>
          </cell>
          <cell r="E3478">
            <v>4.6100000000000003</v>
          </cell>
        </row>
        <row r="3479">
          <cell r="B3479" t="str">
            <v>511154</v>
          </cell>
          <cell r="C3479" t="str">
            <v>LEVANTAMENTO DE PASSEIO EM LAJOTAO COLONIAL CERAMICO (C)</v>
          </cell>
          <cell r="D3479" t="str">
            <v>M2</v>
          </cell>
          <cell r="E3479">
            <v>4.6100000000000003</v>
          </cell>
        </row>
        <row r="3480">
          <cell r="B3480" t="str">
            <v>511155</v>
          </cell>
          <cell r="C3480" t="str">
            <v>LEVANTAMENTO DE PAVIMENTACAO DE CONCRETO NAO ESTRUTURAL (C)</v>
          </cell>
          <cell r="D3480" t="str">
            <v>M2</v>
          </cell>
          <cell r="E3480">
            <v>6.3</v>
          </cell>
        </row>
        <row r="3481">
          <cell r="B3481" t="str">
            <v>511156</v>
          </cell>
          <cell r="C3481" t="str">
            <v>LEVANTAMENTO DE PARALELEPIPEDO COM CAPA ASFALTICA (C)</v>
          </cell>
          <cell r="D3481" t="str">
            <v>M2</v>
          </cell>
          <cell r="E3481">
            <v>5.5</v>
          </cell>
        </row>
        <row r="3483">
          <cell r="B3483" t="str">
            <v>511200</v>
          </cell>
          <cell r="C3483" t="str">
            <v>EXECUCAO DE PAVIMENTACAO</v>
          </cell>
        </row>
        <row r="3484">
          <cell r="B3484" t="str">
            <v>511211</v>
          </cell>
          <cell r="C3484" t="str">
            <v>EXECUCAO DE ASFALTO (A)</v>
          </cell>
          <cell r="D3484" t="str">
            <v>M2</v>
          </cell>
          <cell r="E3484">
            <v>32.69</v>
          </cell>
        </row>
        <row r="3485">
          <cell r="B3485" t="str">
            <v>511212</v>
          </cell>
          <cell r="C3485" t="str">
            <v>EXECUCAO DE PAVIMENTACAO DE CONCRETO NAO ESTRUTURAL (A)</v>
          </cell>
          <cell r="D3485" t="str">
            <v>M2</v>
          </cell>
          <cell r="E3485">
            <v>30.76</v>
          </cell>
        </row>
        <row r="3486">
          <cell r="B3486" t="str">
            <v>511213</v>
          </cell>
          <cell r="C3486" t="str">
            <v>REPOSICAO DE PARALELEPIPEDO COM CAPA ASFALTICA (A)</v>
          </cell>
          <cell r="D3486" t="str">
            <v>M2</v>
          </cell>
          <cell r="E3486">
            <v>48.67</v>
          </cell>
        </row>
        <row r="3487">
          <cell r="B3487" t="str">
            <v>511231</v>
          </cell>
          <cell r="C3487" t="str">
            <v>EXECUCAO DE ASFALTO (B)</v>
          </cell>
          <cell r="D3487" t="str">
            <v>M2</v>
          </cell>
          <cell r="E3487">
            <v>31.02</v>
          </cell>
        </row>
        <row r="3488">
          <cell r="B3488">
            <v>511232</v>
          </cell>
          <cell r="C3488" t="str">
            <v>EXECUCAO DE PAVIMENTACAO DE CONCRETO NAO ESTRUTURAL (B)</v>
          </cell>
          <cell r="D3488" t="str">
            <v>M2</v>
          </cell>
          <cell r="E3488">
            <v>30.19</v>
          </cell>
        </row>
        <row r="3489">
          <cell r="B3489" t="str">
            <v>511233</v>
          </cell>
          <cell r="C3489" t="str">
            <v>REPOSICAO DE PARALELEPIPEDO COM CAPA ASFALTICA (B)</v>
          </cell>
          <cell r="D3489" t="str">
            <v>M2</v>
          </cell>
          <cell r="E3489">
            <v>43.87</v>
          </cell>
        </row>
        <row r="3490">
          <cell r="B3490" t="str">
            <v>511251</v>
          </cell>
          <cell r="C3490" t="str">
            <v>EXECUCAO DE ASFALTO (C)</v>
          </cell>
          <cell r="D3490" t="str">
            <v>M2</v>
          </cell>
          <cell r="E3490">
            <v>28.52</v>
          </cell>
        </row>
        <row r="3491">
          <cell r="B3491" t="str">
            <v>511252</v>
          </cell>
          <cell r="C3491" t="str">
            <v>EXECUCAO DE PAVIMENTACAO DE CONCRETO NAO ESTRUTURAL (C)</v>
          </cell>
          <cell r="D3491" t="str">
            <v>M2</v>
          </cell>
          <cell r="E3491">
            <v>29.31</v>
          </cell>
        </row>
        <row r="3492">
          <cell r="B3492" t="str">
            <v>511253</v>
          </cell>
          <cell r="C3492" t="str">
            <v>REPOSICAO DE PARALELEPIPEDO COM CAPA ASFALTICA (C)</v>
          </cell>
          <cell r="D3492" t="str">
            <v>M2</v>
          </cell>
          <cell r="E3492">
            <v>37.42</v>
          </cell>
        </row>
        <row r="3494">
          <cell r="C3494" t="str">
            <v>RESERVADO PARA PAVIMENTACAO (511301 A 511399)</v>
          </cell>
        </row>
        <row r="3496">
          <cell r="B3496" t="str">
            <v>512000</v>
          </cell>
          <cell r="C3496" t="str">
            <v>LIGACOES PREDIAIS</v>
          </cell>
        </row>
        <row r="3497">
          <cell r="C3497" t="str">
            <v>RESERVADO PARA LIGACOES PREDIAIS (512101 A 512199)</v>
          </cell>
        </row>
        <row r="3499">
          <cell r="B3499" t="str">
            <v>512200</v>
          </cell>
          <cell r="C3499" t="str">
            <v>LIGACOES</v>
          </cell>
        </row>
        <row r="3501">
          <cell r="B3501" t="str">
            <v>513000</v>
          </cell>
          <cell r="C3501" t="str">
            <v>FECHAMENTO</v>
          </cell>
        </row>
        <row r="3502">
          <cell r="B3502" t="str">
            <v>513100</v>
          </cell>
          <cell r="C3502" t="str">
            <v>ALVENARIA</v>
          </cell>
        </row>
        <row r="3503">
          <cell r="B3503" t="str">
            <v>513101</v>
          </cell>
          <cell r="C3503" t="str">
            <v>ALVENARIA DE ELEV., EM CUTELO TIJOLO A VISTA</v>
          </cell>
          <cell r="D3503" t="str">
            <v>M2</v>
          </cell>
          <cell r="E3503">
            <v>43.82</v>
          </cell>
        </row>
        <row r="3504">
          <cell r="B3504" t="str">
            <v>513102</v>
          </cell>
          <cell r="C3504" t="str">
            <v>COLOCACAO DE TIJOLO COMUM NO LEITO DE SECAGEM</v>
          </cell>
          <cell r="D3504" t="str">
            <v>M2</v>
          </cell>
          <cell r="E3504">
            <v>5.89</v>
          </cell>
        </row>
        <row r="3505">
          <cell r="B3505" t="str">
            <v>513103</v>
          </cell>
          <cell r="C3505" t="str">
            <v>BLOCO DE VIDRO, DIMENSAO 6 X 20 X 20 CM (ELEMENTO VAZADO)</v>
          </cell>
          <cell r="D3505" t="str">
            <v>M2</v>
          </cell>
          <cell r="E3505">
            <v>404.43</v>
          </cell>
        </row>
        <row r="3507">
          <cell r="B3507" t="str">
            <v>513200</v>
          </cell>
          <cell r="C3507" t="str">
            <v>COBERTURA, MADEIRAMENTO, CONDUTOR, CALHAS E RUFOS</v>
          </cell>
        </row>
        <row r="3508">
          <cell r="B3508" t="str">
            <v>513201</v>
          </cell>
          <cell r="C3508" t="str">
            <v>COBERTURA COM TELHA COLONIAL</v>
          </cell>
          <cell r="D3508" t="str">
            <v>M2</v>
          </cell>
          <cell r="E3508">
            <v>53.37</v>
          </cell>
        </row>
        <row r="3510">
          <cell r="B3510" t="str">
            <v>513300</v>
          </cell>
          <cell r="C3510" t="str">
            <v>ESQUADRIAS: MADEIRA/METALICAS E FERRAGENS</v>
          </cell>
        </row>
        <row r="3511">
          <cell r="B3511" t="str">
            <v>513301</v>
          </cell>
          <cell r="C3511" t="str">
            <v>PORTA EXTERNA DE CEDRO, EXCETO O BATENTE, 1 FOLHA</v>
          </cell>
          <cell r="D3511" t="str">
            <v>M2</v>
          </cell>
          <cell r="E3511">
            <v>174.64</v>
          </cell>
        </row>
        <row r="3512">
          <cell r="B3512" t="str">
            <v>513302</v>
          </cell>
          <cell r="C3512" t="str">
            <v>PORTA INTERNA DE CEDRO, EXCETO O BATENTE, 1 FOLHA</v>
          </cell>
          <cell r="D3512" t="str">
            <v>M2</v>
          </cell>
          <cell r="E3512">
            <v>265.26</v>
          </cell>
        </row>
        <row r="3513">
          <cell r="B3513" t="str">
            <v>513303</v>
          </cell>
          <cell r="C3513" t="str">
            <v>BATENTE PEROBA</v>
          </cell>
          <cell r="D3513" t="str">
            <v>M</v>
          </cell>
          <cell r="E3513">
            <v>30.28</v>
          </cell>
        </row>
        <row r="3514">
          <cell r="B3514" t="str">
            <v>513304</v>
          </cell>
          <cell r="C3514" t="str">
            <v>PORTA DE ALUMINIO TIPO VENEZIANA</v>
          </cell>
          <cell r="D3514" t="str">
            <v>M2</v>
          </cell>
          <cell r="E3514">
            <v>433.15</v>
          </cell>
        </row>
        <row r="3516">
          <cell r="B3516" t="str">
            <v>513400</v>
          </cell>
          <cell r="C3516" t="str">
            <v>VIDROS</v>
          </cell>
        </row>
        <row r="3517">
          <cell r="B3517" t="str">
            <v>513401</v>
          </cell>
          <cell r="C3517" t="str">
            <v>VIDRO PLANO COMUM TRANSPARENTE 6 MM</v>
          </cell>
          <cell r="D3517" t="str">
            <v>M2</v>
          </cell>
          <cell r="E3517">
            <v>97.71</v>
          </cell>
        </row>
        <row r="3519">
          <cell r="B3519" t="str">
            <v>513500</v>
          </cell>
          <cell r="C3519" t="str">
            <v>GRELHAS/GUARDA-CORPO/GRADE/ESCADA</v>
          </cell>
        </row>
        <row r="3520">
          <cell r="B3520" t="str">
            <v>513501</v>
          </cell>
          <cell r="C3520" t="str">
            <v>GUARDA CORPO DIAMETRO 2"</v>
          </cell>
          <cell r="D3520" t="str">
            <v>M</v>
          </cell>
          <cell r="E3520">
            <v>214.28</v>
          </cell>
        </row>
        <row r="3521">
          <cell r="B3521" t="str">
            <v>513502</v>
          </cell>
          <cell r="C3521" t="str">
            <v>GRADE METALICA BARRA 2 X 3/8 POL. - ESPACAMENTO 5 CM</v>
          </cell>
          <cell r="D3521" t="str">
            <v>UN</v>
          </cell>
          <cell r="E3521">
            <v>568.29999999999995</v>
          </cell>
        </row>
        <row r="3522">
          <cell r="B3522" t="str">
            <v>513503</v>
          </cell>
          <cell r="C3522" t="str">
            <v>GRADE DIAM. 1/2 POL. E= 20 MM</v>
          </cell>
          <cell r="D3522" t="str">
            <v>M2</v>
          </cell>
          <cell r="E3522">
            <v>810.39</v>
          </cell>
        </row>
        <row r="3523">
          <cell r="B3523" t="str">
            <v>513504</v>
          </cell>
          <cell r="C3523" t="str">
            <v>GRELHA DIAM. 1/2 POL. (50 X 50) MM</v>
          </cell>
          <cell r="D3523" t="str">
            <v>UN</v>
          </cell>
          <cell r="E3523">
            <v>188.39</v>
          </cell>
        </row>
        <row r="3524">
          <cell r="B3524" t="str">
            <v>513505</v>
          </cell>
          <cell r="C3524" t="str">
            <v>ESCADA EM DURALUMINIO COM GUARDA CORPO</v>
          </cell>
          <cell r="D3524" t="str">
            <v>M</v>
          </cell>
          <cell r="E3524">
            <v>190.84</v>
          </cell>
        </row>
        <row r="3525">
          <cell r="B3525" t="str">
            <v>513506</v>
          </cell>
          <cell r="C3525" t="str">
            <v>GUARDA CORPO DIAM. 1" C/ RODAPE EM CHAPA GALVANIZADA</v>
          </cell>
          <cell r="D3525" t="str">
            <v>M</v>
          </cell>
          <cell r="E3525">
            <v>94.93</v>
          </cell>
        </row>
        <row r="3526">
          <cell r="B3526" t="str">
            <v>513507</v>
          </cell>
          <cell r="C3526" t="str">
            <v>GUARDA CORPO - NORMA NR-8, CONF. PROJ.011/90-SAT</v>
          </cell>
          <cell r="D3526" t="str">
            <v>M</v>
          </cell>
          <cell r="E3526">
            <v>167.51</v>
          </cell>
        </row>
        <row r="3528">
          <cell r="B3528" t="str">
            <v>513600</v>
          </cell>
          <cell r="C3528" t="str">
            <v>TAMPA DE INSPECAO METALICA</v>
          </cell>
        </row>
        <row r="3529">
          <cell r="B3529" t="str">
            <v>513601</v>
          </cell>
          <cell r="C3529" t="str">
            <v>TAMPA DE INSPECAO METALICA</v>
          </cell>
          <cell r="D3529" t="str">
            <v>M2</v>
          </cell>
          <cell r="E3529">
            <v>517.98</v>
          </cell>
        </row>
        <row r="3531">
          <cell r="C3531" t="str">
            <v>RESERVADO PARA FECHAMENTO (513701 A 513799)</v>
          </cell>
        </row>
        <row r="3533">
          <cell r="B3533" t="str">
            <v>514000</v>
          </cell>
          <cell r="C3533" t="str">
            <v>REVESTIMENTO E TRATAMENTO DE SUPERFICIE</v>
          </cell>
        </row>
        <row r="3534">
          <cell r="B3534" t="str">
            <v>514100</v>
          </cell>
          <cell r="C3534" t="str">
            <v>PISO, TETOS E PAREDES</v>
          </cell>
        </row>
        <row r="3535">
          <cell r="B3535" t="str">
            <v>514101</v>
          </cell>
          <cell r="C3535" t="str">
            <v>PISO EM GRANILITE</v>
          </cell>
          <cell r="D3535" t="str">
            <v>M2</v>
          </cell>
          <cell r="E3535">
            <v>53.87</v>
          </cell>
        </row>
        <row r="3537">
          <cell r="B3537" t="str">
            <v>514200</v>
          </cell>
          <cell r="C3537" t="str">
            <v>PINTURAS/IMPERMEABILIZACAO</v>
          </cell>
        </row>
        <row r="3538">
          <cell r="B3538" t="str">
            <v>514201</v>
          </cell>
          <cell r="C3538" t="str">
            <v>PINTURA PISO COM GRAFITE</v>
          </cell>
          <cell r="D3538" t="str">
            <v>M2</v>
          </cell>
          <cell r="E3538">
            <v>18.62</v>
          </cell>
        </row>
        <row r="3539">
          <cell r="B3539" t="str">
            <v>514202</v>
          </cell>
          <cell r="C3539" t="str">
            <v>APLICACAO DE SODA CAUSTICA - SOLO</v>
          </cell>
          <cell r="D3539" t="str">
            <v>M2</v>
          </cell>
          <cell r="E3539">
            <v>0.11</v>
          </cell>
        </row>
        <row r="3541">
          <cell r="C3541" t="str">
            <v>RESERVADO PARA REVESTIMENTO E TRATAMENTO DE SUPERFICIE (514301 A 514399)</v>
          </cell>
        </row>
        <row r="3543">
          <cell r="B3543" t="str">
            <v>515000</v>
          </cell>
          <cell r="C3543" t="str">
            <v>INSTALACOES PREDIAIS</v>
          </cell>
        </row>
        <row r="3544">
          <cell r="B3544" t="str">
            <v>515100</v>
          </cell>
          <cell r="C3544" t="str">
            <v>PECAS E APARELHOS ELETRICOS</v>
          </cell>
        </row>
        <row r="3545">
          <cell r="B3545" t="str">
            <v>515101</v>
          </cell>
          <cell r="C3545" t="str">
            <v>CABO DE COBRE NU 6,0 MM2</v>
          </cell>
          <cell r="D3545" t="str">
            <v>M</v>
          </cell>
          <cell r="E3545">
            <v>4.33</v>
          </cell>
        </row>
        <row r="3546">
          <cell r="B3546" t="str">
            <v>515102</v>
          </cell>
          <cell r="C3546" t="str">
            <v>CABO DE COBRE NU 16 MM2</v>
          </cell>
          <cell r="D3546" t="str">
            <v>M</v>
          </cell>
          <cell r="E3546">
            <v>10.95</v>
          </cell>
        </row>
        <row r="3547">
          <cell r="B3547" t="str">
            <v>515103</v>
          </cell>
          <cell r="C3547" t="str">
            <v>CABO DE COBRE NU 25 MM2</v>
          </cell>
          <cell r="D3547" t="str">
            <v>M</v>
          </cell>
          <cell r="E3547">
            <v>15.29</v>
          </cell>
        </row>
        <row r="3548">
          <cell r="B3548" t="str">
            <v>515104</v>
          </cell>
          <cell r="C3548" t="str">
            <v>CONECTOR TIPO SPLIT BOLT PARA CABO 16 MM2</v>
          </cell>
          <cell r="D3548" t="str">
            <v>UN</v>
          </cell>
          <cell r="E3548">
            <v>4.46</v>
          </cell>
        </row>
        <row r="3549">
          <cell r="B3549" t="str">
            <v>515105</v>
          </cell>
          <cell r="C3549" t="str">
            <v>POSTE DE CONCRETO : H = 7,00 M  P = 300 KG</v>
          </cell>
          <cell r="D3549" t="str">
            <v>UN</v>
          </cell>
          <cell r="E3549">
            <v>679.9</v>
          </cell>
        </row>
        <row r="3551">
          <cell r="B3551" t="str">
            <v>515200</v>
          </cell>
          <cell r="C3551" t="str">
            <v>ENVELOPAMENTO DE ELETRODUTO</v>
          </cell>
        </row>
        <row r="3552">
          <cell r="B3552" t="str">
            <v>515201</v>
          </cell>
          <cell r="C3552" t="str">
            <v>ENVELOPAMENTO DE ELETRODUTO PVC 1 DIAM. 3/4"</v>
          </cell>
          <cell r="D3552" t="str">
            <v>M</v>
          </cell>
          <cell r="E3552">
            <v>20.88</v>
          </cell>
        </row>
        <row r="3553">
          <cell r="B3553" t="str">
            <v>515202</v>
          </cell>
          <cell r="C3553" t="str">
            <v>ENVELOPAMENTO DE ELETRODUTO PVC 1 DIAM. 1"</v>
          </cell>
          <cell r="D3553" t="str">
            <v>M</v>
          </cell>
          <cell r="E3553">
            <v>25.84</v>
          </cell>
        </row>
        <row r="3554">
          <cell r="B3554" t="str">
            <v>515203</v>
          </cell>
          <cell r="C3554" t="str">
            <v>ENVELOPAMENTO DE ELETRODUTO PVC 1 DIAM. 1 1/4"</v>
          </cell>
          <cell r="D3554" t="str">
            <v>M</v>
          </cell>
          <cell r="E3554">
            <v>29.03</v>
          </cell>
        </row>
        <row r="3555">
          <cell r="B3555" t="str">
            <v>515204</v>
          </cell>
          <cell r="C3555" t="str">
            <v>ENVELOPAMENTO DE ELETRODUTO PVC 1 DIAM. 1 1/2"</v>
          </cell>
          <cell r="D3555" t="str">
            <v>M</v>
          </cell>
          <cell r="E3555">
            <v>32.18</v>
          </cell>
        </row>
        <row r="3556">
          <cell r="B3556" t="str">
            <v>515205</v>
          </cell>
          <cell r="C3556" t="str">
            <v>ENVELOPAMENTO DE ELETRODUTO PVC 1 DIAM. 2"</v>
          </cell>
          <cell r="D3556" t="str">
            <v>M</v>
          </cell>
          <cell r="E3556">
            <v>38.57</v>
          </cell>
        </row>
        <row r="3557">
          <cell r="B3557" t="str">
            <v>515206</v>
          </cell>
          <cell r="C3557" t="str">
            <v>ENVELOPAMENTO DE ELETRODUTOS PVC 1 DIAM. 2 1/2"</v>
          </cell>
          <cell r="D3557" t="str">
            <v>M</v>
          </cell>
          <cell r="E3557">
            <v>52.98</v>
          </cell>
        </row>
        <row r="3558">
          <cell r="B3558" t="str">
            <v>515207</v>
          </cell>
          <cell r="C3558" t="str">
            <v>ENVELOPAMENTO DE ELETRODUTOS PVC 1 DIAM. 3"</v>
          </cell>
          <cell r="D3558" t="str">
            <v>M</v>
          </cell>
          <cell r="E3558">
            <v>61.03</v>
          </cell>
        </row>
        <row r="3559">
          <cell r="B3559" t="str">
            <v>515208</v>
          </cell>
          <cell r="C3559" t="str">
            <v>ENVELOPAMENTO DE ELETRODUTOS PVC 1 DIAM. 4"</v>
          </cell>
          <cell r="D3559" t="str">
            <v>M</v>
          </cell>
          <cell r="E3559">
            <v>81.55</v>
          </cell>
        </row>
        <row r="3560">
          <cell r="B3560" t="str">
            <v>515209</v>
          </cell>
          <cell r="C3560" t="str">
            <v>ENVELOPAMENTO DE ELETRODUTOS PVC 2 DIAM. 3/4"</v>
          </cell>
          <cell r="D3560" t="str">
            <v>M</v>
          </cell>
          <cell r="E3560">
            <v>34.549999999999997</v>
          </cell>
        </row>
        <row r="3561">
          <cell r="B3561" t="str">
            <v>515210</v>
          </cell>
          <cell r="C3561" t="str">
            <v>ENVELOPAMENTO DE ELETRODUTOS PVC 2 DIAM. 1"</v>
          </cell>
          <cell r="D3561" t="str">
            <v>M</v>
          </cell>
          <cell r="E3561">
            <v>44.27</v>
          </cell>
        </row>
        <row r="3562">
          <cell r="B3562" t="str">
            <v>515211</v>
          </cell>
          <cell r="C3562" t="str">
            <v>ENVELOPAMENTO DE ELETRODUTOS PVC 2 DIAM. 1 1/4"</v>
          </cell>
          <cell r="D3562" t="str">
            <v>M</v>
          </cell>
          <cell r="E3562">
            <v>50.54</v>
          </cell>
        </row>
        <row r="3563">
          <cell r="B3563" t="str">
            <v>515212</v>
          </cell>
          <cell r="C3563" t="str">
            <v>ENVELOPAMENTO DE ELETRODUTOS PVC 2, DIAM. 1 1/2"</v>
          </cell>
          <cell r="D3563" t="str">
            <v>M</v>
          </cell>
          <cell r="E3563">
            <v>59.38</v>
          </cell>
        </row>
        <row r="3564">
          <cell r="B3564" t="str">
            <v>515213</v>
          </cell>
          <cell r="C3564" t="str">
            <v>ENVELOPAMENTO DE ELETRODUTOS PVC 2 DIAM. 2"</v>
          </cell>
          <cell r="D3564" t="str">
            <v>M</v>
          </cell>
          <cell r="E3564">
            <v>68.78</v>
          </cell>
        </row>
        <row r="3565">
          <cell r="B3565" t="str">
            <v>515214</v>
          </cell>
          <cell r="C3565" t="str">
            <v>ENVELOPAMENTO DE ELETRODUTOS PVC 2 DIAM. 2 1/2"</v>
          </cell>
          <cell r="D3565" t="str">
            <v>M</v>
          </cell>
          <cell r="E3565">
            <v>98.76</v>
          </cell>
        </row>
        <row r="3566">
          <cell r="B3566" t="str">
            <v>515215</v>
          </cell>
          <cell r="C3566" t="str">
            <v>ENVELOPAMENTO DE ELETRODUTOS PVC 2 DIAM. 3"</v>
          </cell>
          <cell r="D3566" t="str">
            <v>M</v>
          </cell>
          <cell r="E3566">
            <v>113.36</v>
          </cell>
        </row>
        <row r="3567">
          <cell r="B3567" t="str">
            <v>515216</v>
          </cell>
          <cell r="C3567" t="str">
            <v>ENVELOPAMENTO DE ELETRODUTOS PVC 2 DIAM. 4"</v>
          </cell>
          <cell r="D3567" t="str">
            <v>M</v>
          </cell>
          <cell r="E3567">
            <v>153.77000000000001</v>
          </cell>
        </row>
        <row r="3568">
          <cell r="B3568" t="str">
            <v>515217</v>
          </cell>
          <cell r="C3568" t="str">
            <v>ENVELOPAMENTO DE ELETRODUTOS PVC 1 DIAM. 1 1/4" + 1 DIAM. 1"</v>
          </cell>
          <cell r="D3568" t="str">
            <v>M</v>
          </cell>
          <cell r="E3568">
            <v>47.68</v>
          </cell>
        </row>
        <row r="3569">
          <cell r="B3569" t="str">
            <v>515218</v>
          </cell>
          <cell r="C3569" t="str">
            <v>ENVELOPAMENTO DE ELETRODUTOS PVC 1 DIAM. 4" + 1 DIAM. 3/4"</v>
          </cell>
          <cell r="D3569" t="str">
            <v>M</v>
          </cell>
          <cell r="E3569">
            <v>96.82</v>
          </cell>
        </row>
        <row r="3570">
          <cell r="B3570" t="str">
            <v>515219</v>
          </cell>
          <cell r="C3570" t="str">
            <v>ENVELOPAMENTO DE ELETRODUTOS PVC 2 DIAM. 2" + 1 DIAM. 1"</v>
          </cell>
          <cell r="D3570" t="str">
            <v>M</v>
          </cell>
          <cell r="E3570">
            <v>88.15</v>
          </cell>
        </row>
        <row r="3571">
          <cell r="B3571" t="str">
            <v>515220</v>
          </cell>
          <cell r="C3571" t="str">
            <v>ENVELOPAMENTO DE ELETRODUTOS PVC 1 DIAM. 3/4 POL. + 1 DIAM. 1 POL.</v>
          </cell>
          <cell r="D3571" t="str">
            <v>M</v>
          </cell>
          <cell r="E3571">
            <v>38.49</v>
          </cell>
        </row>
        <row r="3572">
          <cell r="B3572" t="str">
            <v>515221</v>
          </cell>
          <cell r="C3572" t="str">
            <v>ENVELOPAMENTO DE ELETRODUTOS PVC 1 DIAM. 3/4 POL. + 1 DIAM. 1 1/2 POL.</v>
          </cell>
          <cell r="D3572" t="str">
            <v>M</v>
          </cell>
          <cell r="E3572">
            <v>45.83</v>
          </cell>
        </row>
        <row r="3573">
          <cell r="B3573" t="str">
            <v>515222</v>
          </cell>
          <cell r="C3573" t="str">
            <v>ENVELOPAMENTO DE ELETRODUTOS PVC 3 DIAM. 3/4 POL. + 1 DIAM. 1 1/2 POL. + 2 DIAM. 1 POL.</v>
          </cell>
          <cell r="D3573" t="str">
            <v>M</v>
          </cell>
          <cell r="E3573">
            <v>99.35</v>
          </cell>
        </row>
        <row r="3574">
          <cell r="B3574" t="str">
            <v>515223</v>
          </cell>
          <cell r="C3574" t="str">
            <v>ENVELOPAMENTO DE ELETRODUTOS PVC 2 DIAM. 3/4 POL. + 1 DIAM. 1 POL.</v>
          </cell>
          <cell r="D3574" t="str">
            <v>M</v>
          </cell>
          <cell r="E3574">
            <v>51.71</v>
          </cell>
        </row>
        <row r="3575">
          <cell r="B3575" t="str">
            <v>515224</v>
          </cell>
          <cell r="C3575" t="str">
            <v>ENVELOPAMENTO DE ELETRODUTOS PVC 2 DIAM. 3/4 POL. + 1 DIAM. 1 1/2 POL.</v>
          </cell>
          <cell r="D3575" t="str">
            <v>M</v>
          </cell>
          <cell r="E3575">
            <v>59.22</v>
          </cell>
        </row>
        <row r="3576">
          <cell r="B3576" t="str">
            <v>515225</v>
          </cell>
          <cell r="C3576" t="str">
            <v>ENVELOPAMENTO DE ELETRODUTOS PVC 2 DIAM. 3/4 POL. + 1 DIAM. 1 1/2 POL. + 1 DIAM. 1 POL.</v>
          </cell>
          <cell r="D3576" t="str">
            <v>M</v>
          </cell>
          <cell r="E3576">
            <v>71.58</v>
          </cell>
        </row>
        <row r="3577">
          <cell r="B3577" t="str">
            <v>515226</v>
          </cell>
          <cell r="C3577" t="str">
            <v>ENVELOPAMENTO DE ELETRODUTOS PVC 2 DIAM. 1 POL. + 2 DIAM. 1 1/2 POL.</v>
          </cell>
          <cell r="D3577" t="str">
            <v>M</v>
          </cell>
          <cell r="E3577">
            <v>87.08</v>
          </cell>
        </row>
        <row r="3579">
          <cell r="C3579" t="str">
            <v>RESERVADO PARA INSTALACOES PREDIAIS (515301 A 515399)</v>
          </cell>
        </row>
        <row r="3581">
          <cell r="B3581" t="str">
            <v>516000</v>
          </cell>
          <cell r="C3581" t="str">
            <v>INSTALACOES</v>
          </cell>
        </row>
        <row r="3582">
          <cell r="C3582" t="str">
            <v>RESERVADO PARA INSTALACOES HIDRAULICAS/ELETRICAS (516101 A 516199)</v>
          </cell>
        </row>
        <row r="3583">
          <cell r="B3583" t="str">
            <v>516200</v>
          </cell>
          <cell r="C3583" t="str">
            <v>ENTRADA DE ENERGIA ELETRICA</v>
          </cell>
        </row>
        <row r="3585">
          <cell r="B3585" t="str">
            <v>517000</v>
          </cell>
          <cell r="C3585" t="str">
            <v>INSTALACOES DE PRODUCAO</v>
          </cell>
        </row>
        <row r="3586">
          <cell r="B3586" t="str">
            <v>517100</v>
          </cell>
          <cell r="C3586" t="str">
            <v>MONTAGEM EM GERAL</v>
          </cell>
        </row>
        <row r="3588">
          <cell r="C3588" t="str">
            <v>RESERVADO PARA INSTALACOES DE PRODUCAO (517201 A 517299)</v>
          </cell>
        </row>
        <row r="3590">
          <cell r="B3590" t="str">
            <v>518000</v>
          </cell>
          <cell r="C3590" t="str">
            <v>URBANIZACAO</v>
          </cell>
        </row>
        <row r="3592">
          <cell r="C3592" t="str">
            <v>RESERVADO PARA URBANIZACAO (518101 A 518199)</v>
          </cell>
        </row>
        <row r="3594">
          <cell r="B3594" t="str">
            <v>519000</v>
          </cell>
          <cell r="C3594" t="str">
            <v>SERVICOS DIVERSOS</v>
          </cell>
        </row>
        <row r="3595">
          <cell r="B3595" t="str">
            <v>519200</v>
          </cell>
          <cell r="C3595" t="str">
            <v>SECCIONAMENTO DE REDE EXISTENTE</v>
          </cell>
        </row>
        <row r="3596">
          <cell r="B3596" t="str">
            <v>519201</v>
          </cell>
          <cell r="C3596" t="str">
            <v>DIAMETRO 50 MM, FERRO GALVANIZADO</v>
          </cell>
          <cell r="D3596" t="str">
            <v>UN</v>
          </cell>
          <cell r="E3596">
            <v>120.69</v>
          </cell>
        </row>
        <row r="3597">
          <cell r="B3597" t="str">
            <v>519202</v>
          </cell>
          <cell r="C3597" t="str">
            <v>DIAMETRO 75 MM FERRO GALVANIZADO</v>
          </cell>
          <cell r="D3597" t="str">
            <v>UN</v>
          </cell>
          <cell r="E3597">
            <v>125.15</v>
          </cell>
        </row>
        <row r="3598">
          <cell r="B3598" t="str">
            <v>519203</v>
          </cell>
          <cell r="C3598" t="str">
            <v>DIAMETRO 100 MM, FERRO GALVANIZADO</v>
          </cell>
          <cell r="D3598" t="str">
            <v>UN</v>
          </cell>
          <cell r="E3598">
            <v>129.06</v>
          </cell>
        </row>
        <row r="3599">
          <cell r="B3599" t="str">
            <v>519204</v>
          </cell>
          <cell r="C3599" t="str">
            <v>DIAMETRO 50 MM, FERRO FUNDIDO</v>
          </cell>
          <cell r="D3599" t="str">
            <v>UN</v>
          </cell>
          <cell r="E3599">
            <v>139.44999999999999</v>
          </cell>
        </row>
        <row r="3600">
          <cell r="B3600" t="str">
            <v>519205</v>
          </cell>
          <cell r="C3600" t="str">
            <v>DIAMETRO 75 MM, FERRO FUNDIDO</v>
          </cell>
          <cell r="D3600" t="str">
            <v>UN</v>
          </cell>
          <cell r="E3600">
            <v>143.91</v>
          </cell>
        </row>
        <row r="3601">
          <cell r="B3601" t="str">
            <v>519206</v>
          </cell>
          <cell r="C3601" t="str">
            <v>DIAMETRO 100 MM, FERRO FUNDIDO</v>
          </cell>
          <cell r="D3601" t="str">
            <v>UN</v>
          </cell>
          <cell r="E3601">
            <v>147.82</v>
          </cell>
        </row>
        <row r="3602">
          <cell r="B3602" t="str">
            <v>519207</v>
          </cell>
          <cell r="C3602" t="str">
            <v>DIAMETRO 50 MM, PVC</v>
          </cell>
          <cell r="D3602" t="str">
            <v>UN</v>
          </cell>
          <cell r="E3602">
            <v>118.92</v>
          </cell>
        </row>
        <row r="3603">
          <cell r="B3603" t="str">
            <v>519208</v>
          </cell>
          <cell r="C3603" t="str">
            <v>DIAMETRO 75 MM, PVC</v>
          </cell>
          <cell r="D3603" t="str">
            <v>UN</v>
          </cell>
          <cell r="E3603">
            <v>123.39</v>
          </cell>
        </row>
        <row r="3604">
          <cell r="B3604" t="str">
            <v>519209</v>
          </cell>
          <cell r="C3604" t="str">
            <v>DIAMETRO 100 MM, PVC</v>
          </cell>
          <cell r="D3604" t="str">
            <v>UN</v>
          </cell>
          <cell r="E3604">
            <v>127.29</v>
          </cell>
        </row>
        <row r="3605">
          <cell r="B3605" t="str">
            <v>519210</v>
          </cell>
          <cell r="C3605" t="str">
            <v>DIAMETRO 50 MM, FIBRO-CIMENTO</v>
          </cell>
          <cell r="D3605" t="str">
            <v>UN</v>
          </cell>
          <cell r="E3605">
            <v>122.36</v>
          </cell>
        </row>
        <row r="3606">
          <cell r="B3606" t="str">
            <v>519211</v>
          </cell>
          <cell r="C3606" t="str">
            <v>DIAMETRO 100 MM, FIBRO-CIMENTO</v>
          </cell>
          <cell r="D3606" t="str">
            <v>UN</v>
          </cell>
          <cell r="E3606">
            <v>130.72999999999999</v>
          </cell>
        </row>
        <row r="3607">
          <cell r="B3607" t="str">
            <v>519212</v>
          </cell>
          <cell r="C3607" t="str">
            <v>DIAMETRO 150 MM, FIBRO-CIMENTO</v>
          </cell>
          <cell r="D3607" t="str">
            <v>UN</v>
          </cell>
          <cell r="E3607">
            <v>153.16999999999999</v>
          </cell>
        </row>
        <row r="3608">
          <cell r="B3608" t="str">
            <v>519213</v>
          </cell>
          <cell r="C3608" t="str">
            <v>DIAMETRO 200 MM, FIBRO-CIMENTO</v>
          </cell>
          <cell r="D3608" t="str">
            <v>UN</v>
          </cell>
          <cell r="E3608">
            <v>164.25</v>
          </cell>
        </row>
        <row r="3609">
          <cell r="B3609" t="str">
            <v>519214</v>
          </cell>
          <cell r="C3609" t="str">
            <v>DIAMETRO 150 MM, FERRO FUNDIDO</v>
          </cell>
          <cell r="D3609" t="str">
            <v>UN</v>
          </cell>
          <cell r="E3609">
            <v>173.95</v>
          </cell>
        </row>
        <row r="3610">
          <cell r="B3610" t="str">
            <v>519215</v>
          </cell>
          <cell r="C3610" t="str">
            <v>DIAMETRO 200 MM, FERRO FUNDIDO</v>
          </cell>
          <cell r="D3610" t="str">
            <v>UN</v>
          </cell>
          <cell r="E3610">
            <v>185.14</v>
          </cell>
        </row>
        <row r="3611">
          <cell r="B3611" t="str">
            <v>519216</v>
          </cell>
          <cell r="C3611" t="str">
            <v>DIAMETRO 250 MM, FERRO FUNDIDO</v>
          </cell>
          <cell r="D3611" t="str">
            <v>UN</v>
          </cell>
          <cell r="E3611">
            <v>223.89</v>
          </cell>
        </row>
        <row r="3612">
          <cell r="B3612" t="str">
            <v>519217</v>
          </cell>
          <cell r="C3612" t="str">
            <v>DIAMETRO 150 MM, PVC</v>
          </cell>
          <cell r="D3612" t="str">
            <v>UN</v>
          </cell>
          <cell r="E3612">
            <v>132.61000000000001</v>
          </cell>
        </row>
        <row r="3614">
          <cell r="C3614" t="str">
            <v>RESERVADO PARA SERVICOS DIVERSOS (519301 A 519399)</v>
          </cell>
        </row>
        <row r="3616">
          <cell r="B3616" t="str">
            <v>521000</v>
          </cell>
          <cell r="C3616" t="str">
            <v>SERVICOS REFERENTES A POCOS TUBULARES PROFUNDOS</v>
          </cell>
        </row>
        <row r="3618">
          <cell r="C3618" t="str">
            <v>RESERVADO PARA SERVICOS REFERENTES A POCOS TUBULARES PROFUNDOS (521101 A 521999)</v>
          </cell>
        </row>
        <row r="3620">
          <cell r="C3620" t="str">
            <v>TRAVESSIA - RESERVADO PARA TRAVESSIA (522501 A 522599)</v>
          </cell>
        </row>
        <row r="3622">
          <cell r="B3622" t="str">
            <v>522000</v>
          </cell>
          <cell r="C3622" t="str">
            <v>SERVICOS ESPECIAIS</v>
          </cell>
        </row>
        <row r="3623">
          <cell r="B3623" t="str">
            <v>522600</v>
          </cell>
          <cell r="C3623" t="str">
            <v>MAO DE OBRA</v>
          </cell>
        </row>
        <row r="3624">
          <cell r="B3624" t="str">
            <v>522601</v>
          </cell>
          <cell r="C3624" t="str">
            <v>MAO DE OBRA - BROCA DE CONCRETO, DIAM. 15 CM</v>
          </cell>
          <cell r="D3624" t="str">
            <v>M</v>
          </cell>
          <cell r="E3624">
            <v>19.27</v>
          </cell>
        </row>
        <row r="3625">
          <cell r="B3625" t="str">
            <v>522602</v>
          </cell>
          <cell r="C3625" t="str">
            <v>MAO DE OBRA - BROCA DE CONCRETO, DIAMETRO 20 CM</v>
          </cell>
          <cell r="D3625" t="str">
            <v>M</v>
          </cell>
          <cell r="E3625">
            <v>21.13</v>
          </cell>
        </row>
        <row r="3626">
          <cell r="B3626" t="str">
            <v>522603</v>
          </cell>
          <cell r="C3626" t="str">
            <v>MAO DE OBRA - BROCA DE CONCRETO, DIAM. 25 CM</v>
          </cell>
          <cell r="D3626" t="str">
            <v>M</v>
          </cell>
          <cell r="E3626">
            <v>23.31</v>
          </cell>
        </row>
        <row r="3627">
          <cell r="B3627" t="str">
            <v>522604</v>
          </cell>
          <cell r="C3627" t="str">
            <v>MAO DE OBRA - FORMA DE MADEIRA COMUM</v>
          </cell>
          <cell r="D3627" t="str">
            <v>M2</v>
          </cell>
          <cell r="E3627">
            <v>23.55</v>
          </cell>
        </row>
        <row r="3628">
          <cell r="B3628" t="str">
            <v>522605</v>
          </cell>
          <cell r="C3628" t="str">
            <v>MAO DE OBRA - FORMA PLANA DE MADEIRA ESTRUTURA</v>
          </cell>
          <cell r="D3628" t="str">
            <v>M2</v>
          </cell>
          <cell r="E3628">
            <v>20.28</v>
          </cell>
        </row>
        <row r="3629">
          <cell r="B3629" t="str">
            <v>522606</v>
          </cell>
          <cell r="C3629" t="str">
            <v>MAO DE OBRA - FORMA PLANA DE MADEIRA APARENTE</v>
          </cell>
          <cell r="D3629" t="str">
            <v>M2</v>
          </cell>
          <cell r="E3629">
            <v>20.28</v>
          </cell>
        </row>
        <row r="3630">
          <cell r="B3630" t="str">
            <v>522607</v>
          </cell>
          <cell r="C3630" t="str">
            <v>MAO DE OBRA - ARMACAO ACO CA-50/CA-60</v>
          </cell>
          <cell r="D3630" t="str">
            <v>KG</v>
          </cell>
          <cell r="E3630">
            <v>1.79</v>
          </cell>
        </row>
        <row r="3631">
          <cell r="B3631" t="str">
            <v>522608</v>
          </cell>
          <cell r="C3631" t="str">
            <v>MAO DE OBRA - CONCRETO ESTRUTURAL</v>
          </cell>
          <cell r="D3631" t="str">
            <v>M3</v>
          </cell>
          <cell r="E3631">
            <v>22.29</v>
          </cell>
        </row>
        <row r="3632">
          <cell r="B3632" t="str">
            <v>522609</v>
          </cell>
          <cell r="C3632" t="str">
            <v>MAO DE OBRA - ALVENARIA ELEV., 1/2 TIJOLO COMUM</v>
          </cell>
          <cell r="D3632" t="str">
            <v>M2</v>
          </cell>
          <cell r="E3632">
            <v>29.31</v>
          </cell>
        </row>
        <row r="3633">
          <cell r="B3633" t="str">
            <v>522610</v>
          </cell>
          <cell r="C3633" t="str">
            <v>MAO DE OBRA - ALVENARIA ELEV., 1 TIJOLO COMUM</v>
          </cell>
          <cell r="D3633" t="str">
            <v>M2</v>
          </cell>
          <cell r="E3633">
            <v>48.7</v>
          </cell>
        </row>
        <row r="3634">
          <cell r="B3634" t="str">
            <v>522611</v>
          </cell>
          <cell r="C3634" t="str">
            <v>MAO DE OBRA - ALVENARIA ELEV, 1/2 TIJOLO A VISTA</v>
          </cell>
          <cell r="D3634" t="str">
            <v>M2</v>
          </cell>
          <cell r="E3634">
            <v>39.11</v>
          </cell>
        </row>
        <row r="3635">
          <cell r="B3635" t="str">
            <v>522612</v>
          </cell>
          <cell r="C3635" t="str">
            <v>MAO DE OBRA - ALVENARIA ELEV., 1 TIJOLO A VISTA</v>
          </cell>
          <cell r="D3635" t="str">
            <v>M2</v>
          </cell>
          <cell r="E3635">
            <v>58.52</v>
          </cell>
        </row>
        <row r="3636">
          <cell r="B3636" t="str">
            <v>522613</v>
          </cell>
          <cell r="C3636" t="str">
            <v>MAO DE OBRA - ALVENARIA DE ELEVACAO,TIJOLO CERAMICA,8 FUROS,ESPELHO</v>
          </cell>
          <cell r="D3636" t="str">
            <v>M2</v>
          </cell>
          <cell r="E3636">
            <v>18.88</v>
          </cell>
        </row>
        <row r="3637">
          <cell r="B3637" t="str">
            <v>522614</v>
          </cell>
          <cell r="C3637" t="str">
            <v>MAO DE OBRA - ALVENARIA DE ELEVACAO,TIJOLO CERAMICA,8 FUROS,CHATO</v>
          </cell>
          <cell r="D3637" t="str">
            <v>M2</v>
          </cell>
          <cell r="E3637">
            <v>31.52</v>
          </cell>
        </row>
        <row r="3638">
          <cell r="B3638" t="str">
            <v>522615</v>
          </cell>
          <cell r="C3638" t="str">
            <v>MAO DE OBRA - COBERTURA COM TELHA FRANCESA</v>
          </cell>
          <cell r="D3638" t="str">
            <v>M2</v>
          </cell>
          <cell r="E3638">
            <v>36.93</v>
          </cell>
        </row>
        <row r="3639">
          <cell r="B3639" t="str">
            <v>522616</v>
          </cell>
          <cell r="C3639" t="str">
            <v>MAO DE OBRA - COBERTURA COM TELHA FIBRO CIMENTO ONDULADO</v>
          </cell>
          <cell r="D3639" t="str">
            <v>M2</v>
          </cell>
          <cell r="E3639">
            <v>29.02</v>
          </cell>
        </row>
        <row r="3640">
          <cell r="B3640" t="str">
            <v>522617</v>
          </cell>
          <cell r="C3640" t="str">
            <v>MAO DE OBRA - COBERTURA COM TELHA FIBRO CIMENTO ESTR. L = 49 CM</v>
          </cell>
          <cell r="D3640" t="str">
            <v>M2</v>
          </cell>
          <cell r="E3640">
            <v>12.75</v>
          </cell>
        </row>
        <row r="3641">
          <cell r="B3641" t="str">
            <v>522618</v>
          </cell>
          <cell r="C3641" t="str">
            <v>MAO DE OBRA - COBERTURA COM TELHA FIBRO CIMENTO ESTR. L = 90 CM</v>
          </cell>
          <cell r="D3641" t="str">
            <v>M2</v>
          </cell>
          <cell r="E3641">
            <v>14.07</v>
          </cell>
        </row>
        <row r="3642">
          <cell r="B3642" t="str">
            <v>522619</v>
          </cell>
          <cell r="C3642" t="str">
            <v>MAO DE OBRA - LAJE PRE FABRICADA H-8 PARA FORRO COM CAPA DE 3 CM</v>
          </cell>
          <cell r="D3642" t="str">
            <v>M2</v>
          </cell>
          <cell r="E3642">
            <v>23.52</v>
          </cell>
        </row>
        <row r="3643">
          <cell r="B3643" t="str">
            <v>522620</v>
          </cell>
          <cell r="C3643" t="str">
            <v>MAO DE OBRA - PORTA EXTERNA DE CEDRO, 1 FOLHA</v>
          </cell>
          <cell r="D3643" t="str">
            <v>M2</v>
          </cell>
          <cell r="E3643">
            <v>49.32</v>
          </cell>
        </row>
        <row r="3644">
          <cell r="B3644" t="str">
            <v>522621</v>
          </cell>
          <cell r="C3644" t="str">
            <v>MAO DE OBRA - PORTA INTERNA DE CEDRO, 1 FOLHA</v>
          </cell>
          <cell r="D3644" t="str">
            <v>M2</v>
          </cell>
          <cell r="E3644">
            <v>74.22</v>
          </cell>
        </row>
        <row r="3645">
          <cell r="B3645" t="str">
            <v>522622</v>
          </cell>
          <cell r="C3645" t="str">
            <v>MAO DE OBRA - JANELA BASCULANTE DE FERRO</v>
          </cell>
          <cell r="D3645" t="str">
            <v>M2</v>
          </cell>
          <cell r="E3645">
            <v>30.2</v>
          </cell>
        </row>
        <row r="3646">
          <cell r="B3646" t="str">
            <v>522623</v>
          </cell>
          <cell r="C3646" t="str">
            <v>MAO DE OBRA - JANELA CORRER OU MAXIM AIR DE FERRO</v>
          </cell>
          <cell r="D3646" t="str">
            <v>M2</v>
          </cell>
          <cell r="E3646">
            <v>37.42</v>
          </cell>
        </row>
        <row r="3647">
          <cell r="B3647" t="str">
            <v>522624</v>
          </cell>
          <cell r="C3647" t="str">
            <v>MAO DE OBRA - JANELA BASCULANTE DE ALUMINIO</v>
          </cell>
          <cell r="D3647" t="str">
            <v>M2</v>
          </cell>
          <cell r="E3647">
            <v>40.47</v>
          </cell>
        </row>
        <row r="3648">
          <cell r="B3648" t="str">
            <v>522625</v>
          </cell>
          <cell r="C3648" t="str">
            <v>MAO DE OBRA - JANELA DE CORRER OU MAXIM AIR DE ALUMINIO</v>
          </cell>
          <cell r="D3648" t="str">
            <v>M2</v>
          </cell>
          <cell r="E3648">
            <v>46.76</v>
          </cell>
        </row>
        <row r="3649">
          <cell r="B3649" t="str">
            <v>522626</v>
          </cell>
          <cell r="C3649" t="str">
            <v>MAO DE OBRA - PORTA DE ENTRADA DE ALUMINIO COM 1 FOLHA ABRIR</v>
          </cell>
          <cell r="D3649" t="str">
            <v>M2</v>
          </cell>
          <cell r="E3649">
            <v>41.7</v>
          </cell>
        </row>
        <row r="3650">
          <cell r="B3650" t="str">
            <v>522627</v>
          </cell>
          <cell r="C3650" t="str">
            <v>MAO DE OBRA - FECHADURA PARA PORTA</v>
          </cell>
          <cell r="D3650" t="str">
            <v>UN</v>
          </cell>
          <cell r="E3650">
            <v>2.64</v>
          </cell>
        </row>
        <row r="3651">
          <cell r="B3651" t="str">
            <v>522628</v>
          </cell>
          <cell r="C3651" t="str">
            <v>MAO DE OBRA - VIDRO PLANO DUPLO/TRIPLO</v>
          </cell>
          <cell r="D3651" t="str">
            <v>M2</v>
          </cell>
          <cell r="E3651">
            <v>24.4</v>
          </cell>
        </row>
        <row r="3652">
          <cell r="B3652" t="str">
            <v>522629</v>
          </cell>
          <cell r="C3652" t="str">
            <v>MAO DE OBRA - CHAPISCO</v>
          </cell>
          <cell r="D3652" t="str">
            <v>M2</v>
          </cell>
          <cell r="E3652">
            <v>4.09</v>
          </cell>
        </row>
        <row r="3653">
          <cell r="B3653" t="str">
            <v>522630</v>
          </cell>
          <cell r="C3653" t="str">
            <v>MAO DE OBRA - EMBOCO</v>
          </cell>
          <cell r="D3653" t="str">
            <v>M2</v>
          </cell>
          <cell r="E3653">
            <v>15.32</v>
          </cell>
        </row>
        <row r="3654">
          <cell r="B3654" t="str">
            <v>522631</v>
          </cell>
          <cell r="C3654" t="str">
            <v>MAO DE OBRA - REBOCO</v>
          </cell>
          <cell r="D3654" t="str">
            <v>M2</v>
          </cell>
          <cell r="E3654">
            <v>10.24</v>
          </cell>
        </row>
        <row r="3655">
          <cell r="B3655" t="str">
            <v>522632</v>
          </cell>
          <cell r="C3655" t="str">
            <v>MAO DE OBRA - REVESTIMENTO COM AZULEJO</v>
          </cell>
          <cell r="D3655" t="str">
            <v>M2</v>
          </cell>
          <cell r="E3655">
            <v>40.76</v>
          </cell>
        </row>
        <row r="3656">
          <cell r="B3656" t="str">
            <v>522633</v>
          </cell>
          <cell r="C3656" t="str">
            <v>MAO DE OBRA - EXECUCAO PASSEIO CIMENTADO</v>
          </cell>
          <cell r="D3656" t="str">
            <v>M2</v>
          </cell>
          <cell r="E3656">
            <v>6.37</v>
          </cell>
        </row>
        <row r="3657">
          <cell r="B3657" t="str">
            <v>522634</v>
          </cell>
          <cell r="C3657" t="str">
            <v>MAO DE OBRA - CONTRAPISO DE CONCRETO NAO ESTRUTURAL</v>
          </cell>
          <cell r="D3657" t="str">
            <v>M3</v>
          </cell>
          <cell r="E3657">
            <v>22.29</v>
          </cell>
        </row>
        <row r="3658">
          <cell r="B3658" t="str">
            <v>522635</v>
          </cell>
          <cell r="C3658" t="str">
            <v>MAO DE OBRA - PISO EXTERNO DE CONCRETO NAO ESTRUTURAL</v>
          </cell>
          <cell r="D3658" t="str">
            <v>M3</v>
          </cell>
          <cell r="E3658">
            <v>34.85</v>
          </cell>
        </row>
        <row r="3659">
          <cell r="B3659" t="str">
            <v>522636</v>
          </cell>
          <cell r="C3659" t="str">
            <v>MAO DE OBRA - PISO CIMENTADO LISO</v>
          </cell>
          <cell r="D3659" t="str">
            <v>M2</v>
          </cell>
          <cell r="E3659">
            <v>16.309999999999999</v>
          </cell>
        </row>
        <row r="3660">
          <cell r="B3660" t="str">
            <v>522637</v>
          </cell>
          <cell r="C3660" t="str">
            <v>MAO DE OBRA - PISO CERAMICO</v>
          </cell>
          <cell r="D3660" t="str">
            <v>M2</v>
          </cell>
          <cell r="E3660">
            <v>26.14</v>
          </cell>
        </row>
        <row r="3661">
          <cell r="B3661" t="str">
            <v>522638</v>
          </cell>
          <cell r="C3661" t="str">
            <v>MAO DE OBRA - PISO VINILICO</v>
          </cell>
          <cell r="D3661" t="str">
            <v>M2</v>
          </cell>
          <cell r="E3661">
            <v>15.99</v>
          </cell>
        </row>
        <row r="3662">
          <cell r="B3662" t="str">
            <v>522639</v>
          </cell>
          <cell r="C3662" t="str">
            <v>MAO DE OBRA - PISO DE BORRACHA</v>
          </cell>
          <cell r="D3662" t="str">
            <v>M2</v>
          </cell>
          <cell r="E3662">
            <v>26.91</v>
          </cell>
        </row>
        <row r="3663">
          <cell r="B3663" t="str">
            <v>522640</v>
          </cell>
          <cell r="C3663" t="str">
            <v>MAO DE OBRA - IMPERMEABILIZACAO RIGIDA COM ARGAMASSA</v>
          </cell>
          <cell r="D3663" t="str">
            <v>M2</v>
          </cell>
          <cell r="E3663">
            <v>30.66</v>
          </cell>
        </row>
        <row r="3664">
          <cell r="B3664" t="str">
            <v>522641</v>
          </cell>
          <cell r="C3664" t="str">
            <v>MAO DE OBRA - IMPERMEABILIZACAO BETUMINOSA</v>
          </cell>
          <cell r="D3664" t="str">
            <v>M2</v>
          </cell>
          <cell r="E3664">
            <v>2.4700000000000002</v>
          </cell>
        </row>
        <row r="3665">
          <cell r="B3665" t="str">
            <v>522642</v>
          </cell>
          <cell r="C3665" t="str">
            <v>MAO DE OBRA - PINTURA A CAL</v>
          </cell>
          <cell r="D3665" t="str">
            <v>M2</v>
          </cell>
          <cell r="E3665">
            <v>3.95</v>
          </cell>
        </row>
        <row r="3666">
          <cell r="B3666" t="str">
            <v>522643</v>
          </cell>
          <cell r="C3666" t="str">
            <v>MAO DE OBRA - PINTURA LATEX, SEM MASSA CORRIDA</v>
          </cell>
          <cell r="D3666" t="str">
            <v>M2</v>
          </cell>
          <cell r="E3666">
            <v>8.35</v>
          </cell>
        </row>
        <row r="3667">
          <cell r="B3667" t="str">
            <v>522644</v>
          </cell>
          <cell r="C3667" t="str">
            <v>MAO DE OBRA - PINTURA LATEX, COM MASSA CORRIDA</v>
          </cell>
          <cell r="D3667" t="str">
            <v>M2</v>
          </cell>
          <cell r="E3667">
            <v>11.59</v>
          </cell>
        </row>
        <row r="3668">
          <cell r="B3668" t="str">
            <v>522645</v>
          </cell>
          <cell r="C3668" t="str">
            <v>MAO DE OBRA - PINTURA A OLEO, SEM MASSA CORRIDA</v>
          </cell>
          <cell r="D3668" t="str">
            <v>M2</v>
          </cell>
          <cell r="E3668">
            <v>6.92</v>
          </cell>
        </row>
        <row r="3669">
          <cell r="B3669" t="str">
            <v>522646</v>
          </cell>
          <cell r="C3669" t="str">
            <v>MAO DE OBRA - PINTURA A OLEO, COM MASSA CORRIDA</v>
          </cell>
          <cell r="D3669" t="str">
            <v>M2</v>
          </cell>
          <cell r="E3669">
            <v>12.51</v>
          </cell>
        </row>
        <row r="3670">
          <cell r="B3670" t="str">
            <v>522647</v>
          </cell>
          <cell r="C3670" t="str">
            <v>MAO DE OBRA - PINTURA ESMALTE, SEM MASSA CORRIDA</v>
          </cell>
          <cell r="D3670" t="str">
            <v>M2</v>
          </cell>
          <cell r="E3670">
            <v>6.92</v>
          </cell>
        </row>
        <row r="3671">
          <cell r="B3671" t="str">
            <v>522648</v>
          </cell>
          <cell r="C3671" t="str">
            <v>MAO DE OBRA - PINTURA ESMALTE, COM MASSA CORRIDA</v>
          </cell>
          <cell r="D3671" t="str">
            <v>M2</v>
          </cell>
          <cell r="E3671">
            <v>12.92</v>
          </cell>
        </row>
        <row r="3672">
          <cell r="B3672" t="str">
            <v>522649</v>
          </cell>
          <cell r="C3672" t="str">
            <v>MAO DE OBRA - PINTURA EM METAL</v>
          </cell>
          <cell r="D3672" t="str">
            <v>M2</v>
          </cell>
          <cell r="E3672">
            <v>14.69</v>
          </cell>
        </row>
        <row r="3674">
          <cell r="B3674" t="str">
            <v>522700</v>
          </cell>
          <cell r="C3674" t="str">
            <v>DIVERSOS</v>
          </cell>
        </row>
        <row r="3676">
          <cell r="B3676" t="str">
            <v>522800</v>
          </cell>
          <cell r="C3676" t="str">
            <v>OBRAS PADRAO</v>
          </cell>
        </row>
        <row r="3677">
          <cell r="B3677" t="str">
            <v>522801</v>
          </cell>
          <cell r="C3677" t="str">
            <v>CONSTRUCAO DO RESERVATORIO APOIADO DE ALVENARIA 09 M3 - CORPO PADRAO</v>
          </cell>
          <cell r="D3677" t="str">
            <v>GB</v>
          </cell>
          <cell r="E3677">
            <v>13133.86</v>
          </cell>
        </row>
        <row r="3678">
          <cell r="B3678" t="str">
            <v>522802</v>
          </cell>
          <cell r="C3678" t="str">
            <v>CONSTRUCAO DO RESERVATORIO APOIADO DE ALVENARIA 16 M3 - CORPO PADRAO</v>
          </cell>
          <cell r="D3678" t="str">
            <v>GB</v>
          </cell>
          <cell r="E3678">
            <v>15139.16</v>
          </cell>
        </row>
        <row r="3679">
          <cell r="B3679" t="str">
            <v>522803</v>
          </cell>
          <cell r="C3679" t="str">
            <v>CONSTRUCAO DO RESERVATORIO APOIADO DE ALVENARIA 30 M3 - CORPO PADRAO</v>
          </cell>
          <cell r="D3679" t="str">
            <v>GB</v>
          </cell>
          <cell r="E3679">
            <v>36486.720000000001</v>
          </cell>
        </row>
        <row r="3680">
          <cell r="B3680" t="str">
            <v>522804</v>
          </cell>
          <cell r="C3680" t="str">
            <v>CONSTRUCAO DO RESERVATORIO APOIADO DE ALVENARIA 50 M3 - CORPO PADRAO</v>
          </cell>
          <cell r="D3680" t="str">
            <v>GB</v>
          </cell>
          <cell r="E3680">
            <v>49946.54</v>
          </cell>
        </row>
        <row r="3681">
          <cell r="B3681" t="str">
            <v>522805</v>
          </cell>
          <cell r="C3681" t="str">
            <v>CONSTRUCAO DO RESERVATORIO APOIADO DE CONCRETO 50 M3 - CORPO PADRAO</v>
          </cell>
          <cell r="D3681" t="str">
            <v>GB</v>
          </cell>
          <cell r="E3681">
            <v>38789.050000000003</v>
          </cell>
        </row>
        <row r="3682">
          <cell r="B3682" t="str">
            <v>522806</v>
          </cell>
          <cell r="C3682" t="str">
            <v>CONSTRUCAO DO RESERVATORIO APOIADO DE CONCRETO 75 M3 - CORPO PADRAO</v>
          </cell>
          <cell r="D3682" t="str">
            <v>GB</v>
          </cell>
          <cell r="E3682">
            <v>46369.26</v>
          </cell>
        </row>
        <row r="3683">
          <cell r="B3683" t="str">
            <v>522807</v>
          </cell>
          <cell r="C3683" t="str">
            <v>CONSTRUCAO DO RESERVATORIO APOIADO DE CONCRETO 100 M3 - CORPO PADRAO</v>
          </cell>
          <cell r="D3683" t="str">
            <v>GB</v>
          </cell>
          <cell r="E3683">
            <v>54886.33</v>
          </cell>
        </row>
        <row r="3684">
          <cell r="B3684" t="str">
            <v>522808</v>
          </cell>
          <cell r="C3684" t="str">
            <v>CONSTRUCAO DO RESERVATORIO APOIADO DE CONCRETO 150 M3 - CORPO PADRAO</v>
          </cell>
          <cell r="D3684" t="str">
            <v>GB</v>
          </cell>
          <cell r="E3684">
            <v>69293.02</v>
          </cell>
        </row>
        <row r="3685">
          <cell r="B3685" t="str">
            <v>522809</v>
          </cell>
          <cell r="C3685" t="str">
            <v>CONSTRUCAO DO RESERVATORIO APOIADO DE CONCRETO 200 M3 - CORPO PADRAO</v>
          </cell>
          <cell r="D3685" t="str">
            <v>GB</v>
          </cell>
          <cell r="E3685">
            <v>83035.75</v>
          </cell>
        </row>
        <row r="3686">
          <cell r="B3686" t="str">
            <v>522810</v>
          </cell>
          <cell r="C3686" t="str">
            <v>CONSTRUCAO DO RESERVATORIO APOIADO DE CONCRETO 250 M3 - CORPO PADRAO</v>
          </cell>
          <cell r="D3686" t="str">
            <v>GB</v>
          </cell>
          <cell r="E3686">
            <v>100705.59</v>
          </cell>
        </row>
        <row r="3687">
          <cell r="B3687" t="str">
            <v>522811</v>
          </cell>
          <cell r="C3687" t="str">
            <v>CONSTRUCAO DO RESERVATORIO APOIADO DE CONCRETO 300 M3 - CORPO PADRAO</v>
          </cell>
          <cell r="D3687" t="str">
            <v>GB</v>
          </cell>
          <cell r="E3687">
            <v>109992.11</v>
          </cell>
        </row>
        <row r="3688">
          <cell r="B3688" t="str">
            <v>522812</v>
          </cell>
          <cell r="C3688" t="str">
            <v>CONSTRUCAO DO RESERVATORIO APOIADO DE CONCRETO 350 M3 - CORPO PADRAO</v>
          </cell>
          <cell r="D3688" t="str">
            <v>GB</v>
          </cell>
          <cell r="E3688">
            <v>119857.4</v>
          </cell>
        </row>
        <row r="3689">
          <cell r="B3689" t="str">
            <v>522813</v>
          </cell>
          <cell r="C3689" t="str">
            <v>CONSTRUCAO DO RESERVATORIO APOIADO DE CONCRETO 400 M3 - CORPO PADRAO</v>
          </cell>
          <cell r="D3689" t="str">
            <v>GB</v>
          </cell>
          <cell r="E3689">
            <v>133039.19</v>
          </cell>
        </row>
        <row r="3690">
          <cell r="B3690" t="str">
            <v>522814</v>
          </cell>
          <cell r="C3690" t="str">
            <v>CONSTRUCAO DO RESERVATORIO APOIADO DE CONCRETO 450 M3 - CORPO PADRAO</v>
          </cell>
          <cell r="D3690" t="str">
            <v>GB</v>
          </cell>
          <cell r="E3690">
            <v>143767.99</v>
          </cell>
        </row>
        <row r="3691">
          <cell r="B3691" t="str">
            <v>522815</v>
          </cell>
          <cell r="C3691" t="str">
            <v>CONSTRUCAO DO RESERVATORIO APOIADO DE CONCRETO 500 M3 - CORPO PADRAO</v>
          </cell>
          <cell r="D3691" t="str">
            <v>GB</v>
          </cell>
          <cell r="E3691">
            <v>158305.28</v>
          </cell>
        </row>
        <row r="3692">
          <cell r="B3692" t="str">
            <v>522816</v>
          </cell>
          <cell r="C3692" t="str">
            <v>CONSTRUCAO DO RESERVATORIO APOIADO DE CONCRETO 600 M3 - CORPO PADRAO</v>
          </cell>
          <cell r="D3692" t="str">
            <v>GB</v>
          </cell>
          <cell r="E3692">
            <v>177519.55</v>
          </cell>
        </row>
        <row r="3693">
          <cell r="B3693" t="str">
            <v>522817</v>
          </cell>
          <cell r="C3693" t="str">
            <v>CONSTRUCAO DO RESERVATORIO APOIADO DE CONCRETO 700 M3 - CORPO PADRAO</v>
          </cell>
          <cell r="D3693" t="str">
            <v>GB</v>
          </cell>
          <cell r="E3693">
            <v>199622.82</v>
          </cell>
        </row>
        <row r="3694">
          <cell r="B3694" t="str">
            <v>522818</v>
          </cell>
          <cell r="C3694" t="str">
            <v>CONSTRUCAO DO RESERVATORIO APOIADO DE CONCRETO 750 M3 - CORPO PADRAO</v>
          </cell>
          <cell r="D3694" t="str">
            <v>GB</v>
          </cell>
          <cell r="E3694">
            <v>212249.27</v>
          </cell>
        </row>
        <row r="3695">
          <cell r="B3695" t="str">
            <v>522819</v>
          </cell>
          <cell r="C3695" t="str">
            <v>CONSTRUCAO DO RESERVATORIO APOIADO DE CONCRETO 1.000 M3 - CORPO PADRAO</v>
          </cell>
          <cell r="D3695" t="str">
            <v>GB</v>
          </cell>
          <cell r="E3695">
            <v>270838.40000000002</v>
          </cell>
        </row>
        <row r="3696">
          <cell r="B3696" t="str">
            <v>522820</v>
          </cell>
          <cell r="C3696" t="str">
            <v>CONSTRUCAO DO RESERVATORIO APOIADO DE CONCRETO 1.500 M3 - CORPO PADRAO</v>
          </cell>
          <cell r="D3696" t="str">
            <v>GB</v>
          </cell>
          <cell r="E3696">
            <v>365413.88</v>
          </cell>
        </row>
        <row r="3697">
          <cell r="B3697" t="str">
            <v>522821</v>
          </cell>
          <cell r="C3697" t="str">
            <v>CONSTRUCAO DO RESERVATORIO APOIADO DE CONCRETO 2.000 M3 - CORPO PADRAO</v>
          </cell>
          <cell r="D3697" t="str">
            <v>GB</v>
          </cell>
          <cell r="E3697">
            <v>435840.86</v>
          </cell>
        </row>
        <row r="3698">
          <cell r="B3698" t="str">
            <v>522822</v>
          </cell>
          <cell r="C3698" t="str">
            <v>CONSTRUCAO DA ETA 12 L/S - 1 MODULO - CORPO PADRAO</v>
          </cell>
          <cell r="D3698" t="str">
            <v>GB</v>
          </cell>
          <cell r="E3698">
            <v>142779.54999999999</v>
          </cell>
        </row>
        <row r="3699">
          <cell r="B3699" t="str">
            <v>522823</v>
          </cell>
          <cell r="C3699" t="str">
            <v>CONSTRUCAO DA ETA 16 L/S - 1 MODULO - CORPO PADRAO</v>
          </cell>
          <cell r="D3699" t="str">
            <v>GB</v>
          </cell>
          <cell r="E3699">
            <v>166504.79999999999</v>
          </cell>
        </row>
        <row r="3700">
          <cell r="B3700" t="str">
            <v>522824</v>
          </cell>
          <cell r="C3700" t="str">
            <v>CONSTRUCAO DA ETA 20 L/S - 1 MODULO - CORPO PADRAO</v>
          </cell>
          <cell r="D3700" t="str">
            <v>GB</v>
          </cell>
          <cell r="E3700">
            <v>190155.53</v>
          </cell>
        </row>
        <row r="3701">
          <cell r="B3701" t="str">
            <v>522825</v>
          </cell>
          <cell r="C3701" t="str">
            <v>CONSTRUCAO DA ETA 25 L/S - 1 MODULO - CORPO PADRAO</v>
          </cell>
          <cell r="D3701" t="str">
            <v>GB</v>
          </cell>
          <cell r="E3701">
            <v>222905.16</v>
          </cell>
        </row>
        <row r="3702">
          <cell r="B3702" t="str">
            <v>522826</v>
          </cell>
          <cell r="C3702" t="str">
            <v>CONSTRUCAO DA CASA QUIMICA TIPO A - CORPO PADRAO</v>
          </cell>
          <cell r="D3702" t="str">
            <v>GB</v>
          </cell>
          <cell r="E3702">
            <v>114192.77</v>
          </cell>
        </row>
        <row r="3703">
          <cell r="B3703" t="str">
            <v>522827</v>
          </cell>
          <cell r="C3703" t="str">
            <v>CONSTRUCAO DA CASA DE QUIMICA TIPO "B" - CORPO PADRAO</v>
          </cell>
          <cell r="D3703" t="str">
            <v>GB</v>
          </cell>
          <cell r="E3703">
            <v>123895.05</v>
          </cell>
        </row>
        <row r="3704">
          <cell r="B3704" t="str">
            <v>522828</v>
          </cell>
          <cell r="C3704" t="str">
            <v>CONSTRUCAO DO ESCRITORIO TIPO "B" - CORPO PADRAO</v>
          </cell>
          <cell r="D3704" t="str">
            <v>GB</v>
          </cell>
          <cell r="E3704">
            <v>75261.240000000005</v>
          </cell>
        </row>
        <row r="3705">
          <cell r="B3705" t="str">
            <v>522829</v>
          </cell>
          <cell r="C3705" t="str">
            <v>CONSTRUCAO DO ESCRITORIO TIPO "C" - CORPO PADRAO</v>
          </cell>
          <cell r="D3705" t="str">
            <v>GB</v>
          </cell>
          <cell r="E3705">
            <v>70757.350000000006</v>
          </cell>
        </row>
        <row r="3706">
          <cell r="B3706" t="str">
            <v>522830</v>
          </cell>
          <cell r="C3706" t="str">
            <v>CONSTRUCAO DO ESCRITORIO TIPO "J" - CORPO PADRAO</v>
          </cell>
          <cell r="D3706" t="str">
            <v>GB</v>
          </cell>
          <cell r="E3706">
            <v>94030.3</v>
          </cell>
        </row>
        <row r="3707">
          <cell r="B3707" t="str">
            <v>522831</v>
          </cell>
          <cell r="C3707" t="str">
            <v>CONSTRUCAO DA EEA TIPO "A" COM SALA DE HIPOCLORACAO E FLUORETACAO - CORPO PADRAO</v>
          </cell>
          <cell r="D3707" t="str">
            <v>GB</v>
          </cell>
          <cell r="E3707">
            <v>44884.57</v>
          </cell>
        </row>
        <row r="3708">
          <cell r="B3708" t="str">
            <v>522832</v>
          </cell>
          <cell r="C3708" t="str">
            <v>CONSTRUCAO DA EEA TIPO "Q1" - PROF. 2,95 M - CORPO PADRAO</v>
          </cell>
          <cell r="D3708" t="str">
            <v>GB</v>
          </cell>
          <cell r="E3708">
            <v>15668.14</v>
          </cell>
        </row>
        <row r="3709">
          <cell r="B3709" t="str">
            <v>522833</v>
          </cell>
          <cell r="C3709" t="str">
            <v>CONSTRUCAO DA EEE TIPO "AO", PROF. 4,00 M - CORPO PADRAO</v>
          </cell>
          <cell r="D3709" t="str">
            <v>GB</v>
          </cell>
          <cell r="E3709">
            <v>17949.78</v>
          </cell>
        </row>
        <row r="3710">
          <cell r="B3710" t="str">
            <v>522834</v>
          </cell>
          <cell r="C3710" t="str">
            <v>CONSTRUCAO DA EEE TIPO "A1" PROF. 4,50 M - CORPO PADRAO</v>
          </cell>
          <cell r="D3710" t="str">
            <v>GB</v>
          </cell>
          <cell r="E3710">
            <v>24369.66</v>
          </cell>
        </row>
        <row r="3711">
          <cell r="B3711" t="str">
            <v>522835</v>
          </cell>
          <cell r="C3711" t="str">
            <v>CONSTRUCAO DA EEE TIPO "A2" PROF. 5,00 M - CORPO PADRAO</v>
          </cell>
          <cell r="D3711" t="str">
            <v>GB</v>
          </cell>
          <cell r="E3711">
            <v>32429.94</v>
          </cell>
        </row>
        <row r="3712">
          <cell r="B3712" t="str">
            <v>522836</v>
          </cell>
          <cell r="C3712" t="str">
            <v>CONSTRUCAO DA EEE TIPO "A3" PROF. 5,50 M - CORPO PADRAO</v>
          </cell>
          <cell r="D3712" t="str">
            <v>GB</v>
          </cell>
          <cell r="E3712">
            <v>41755.129999999997</v>
          </cell>
        </row>
        <row r="3713">
          <cell r="B3713" t="str">
            <v>522837</v>
          </cell>
          <cell r="C3713" t="str">
            <v>CONSTRUCAO DA EEE TIPO "A4" PROF. 7,50 M - CORPO PADRAO</v>
          </cell>
          <cell r="D3713" t="str">
            <v>GB</v>
          </cell>
          <cell r="E3713">
            <v>69990.929999999993</v>
          </cell>
        </row>
        <row r="3714">
          <cell r="B3714" t="str">
            <v>522838</v>
          </cell>
          <cell r="C3714" t="str">
            <v>CONSTRUCAO DA ETE - FOSSA FILTRO 100 LIGACOES - CORPO PADRAO</v>
          </cell>
          <cell r="D3714" t="str">
            <v>GB</v>
          </cell>
          <cell r="E3714">
            <v>0</v>
          </cell>
        </row>
        <row r="3715">
          <cell r="B3715" t="str">
            <v>522839</v>
          </cell>
          <cell r="C3715" t="str">
            <v>CONSTRUCAO DA ETE - FOSSA FILTRO 150 LIGACOES - CORPO PADRAO</v>
          </cell>
          <cell r="D3715" t="str">
            <v>GB</v>
          </cell>
          <cell r="E3715">
            <v>0</v>
          </cell>
        </row>
        <row r="3716">
          <cell r="B3716" t="str">
            <v>522840</v>
          </cell>
          <cell r="C3716" t="str">
            <v>CONSTRUCAO DA ETE - FOSSA FILTRO 200 LIGACOES - CORPO PADRAO</v>
          </cell>
          <cell r="D3716" t="str">
            <v>GB</v>
          </cell>
          <cell r="E3716">
            <v>0</v>
          </cell>
        </row>
        <row r="3718">
          <cell r="C3718" t="str">
            <v>RESERVADO PARA SERVICOS ESPECIAIS (522901 A 522999)</v>
          </cell>
        </row>
        <row r="3720">
          <cell r="B3720" t="str">
            <v>523000</v>
          </cell>
          <cell r="C3720" t="str">
            <v>FORNECIMENTO DE MATERIAIS</v>
          </cell>
        </row>
        <row r="3721">
          <cell r="B3721" t="str">
            <v>523200</v>
          </cell>
          <cell r="C3721" t="str">
            <v>ADUFAS EM FOFO (C31 - METALURGICA 100%)</v>
          </cell>
        </row>
        <row r="3722">
          <cell r="B3722" t="str">
            <v>523201</v>
          </cell>
          <cell r="C3722" t="str">
            <v>ADUFA DE PAREDE, D= 75MM ( 12KG)</v>
          </cell>
          <cell r="D3722" t="str">
            <v>UN</v>
          </cell>
          <cell r="E3722">
            <v>0</v>
          </cell>
        </row>
        <row r="3723">
          <cell r="B3723" t="str">
            <v>523202</v>
          </cell>
          <cell r="C3723" t="str">
            <v>ADUFA DE PAREDE, D=100MM ( 15KG)</v>
          </cell>
          <cell r="D3723" t="str">
            <v>UN</v>
          </cell>
          <cell r="E3723">
            <v>0</v>
          </cell>
        </row>
        <row r="3724">
          <cell r="B3724" t="str">
            <v>523203</v>
          </cell>
          <cell r="C3724" t="str">
            <v>ADUFA DE PAREDE, D=150MM ( 22KG)</v>
          </cell>
          <cell r="D3724" t="str">
            <v>UN</v>
          </cell>
          <cell r="E3724">
            <v>0</v>
          </cell>
        </row>
        <row r="3725">
          <cell r="B3725" t="str">
            <v>523204</v>
          </cell>
          <cell r="C3725" t="str">
            <v>ADUFA DE PAREDE, D=200MM ( 39KG)</v>
          </cell>
          <cell r="D3725" t="str">
            <v>UN</v>
          </cell>
          <cell r="E3725">
            <v>0</v>
          </cell>
        </row>
        <row r="3726">
          <cell r="B3726" t="str">
            <v>523205</v>
          </cell>
          <cell r="C3726" t="str">
            <v>ADUFA DE PAREDE, D=250MM (103KG)</v>
          </cell>
          <cell r="D3726" t="str">
            <v>UN</v>
          </cell>
          <cell r="E3726">
            <v>0</v>
          </cell>
        </row>
        <row r="3727">
          <cell r="B3727" t="str">
            <v>523206</v>
          </cell>
          <cell r="C3727" t="str">
            <v>ADUFA DE PAREDE, D=300MM (133KG)</v>
          </cell>
          <cell r="D3727" t="str">
            <v>UN</v>
          </cell>
          <cell r="E3727">
            <v>0</v>
          </cell>
        </row>
        <row r="3728">
          <cell r="B3728" t="str">
            <v>523207</v>
          </cell>
          <cell r="C3728" t="str">
            <v>ADUFA DE PAREDE, D=400MM (183KG)</v>
          </cell>
          <cell r="D3728" t="str">
            <v>UN</v>
          </cell>
          <cell r="E3728">
            <v>0</v>
          </cell>
        </row>
        <row r="3729">
          <cell r="B3729" t="str">
            <v>523208</v>
          </cell>
          <cell r="C3729" t="str">
            <v>ADUFA DE PAREDE, D=500MM (334KG)</v>
          </cell>
          <cell r="D3729" t="str">
            <v>UN</v>
          </cell>
          <cell r="E3729">
            <v>0</v>
          </cell>
        </row>
        <row r="3730">
          <cell r="B3730" t="str">
            <v>523209</v>
          </cell>
          <cell r="C3730" t="str">
            <v>ADUFA DE PAREDE, D=600MM (462KG)</v>
          </cell>
          <cell r="D3730" t="str">
            <v>UN</v>
          </cell>
          <cell r="E3730">
            <v>0</v>
          </cell>
        </row>
        <row r="3732">
          <cell r="B3732" t="str">
            <v>523300</v>
          </cell>
          <cell r="C3732" t="str">
            <v>ANEIS DE BORRACHA (C51 - BORRACHA)</v>
          </cell>
        </row>
        <row r="3733">
          <cell r="B3733" t="str">
            <v>523301</v>
          </cell>
          <cell r="C3733" t="str">
            <v>ANEL JUNTA ELASTICA, D=  50MM</v>
          </cell>
          <cell r="D3733" t="str">
            <v>UN</v>
          </cell>
          <cell r="E3733">
            <v>0</v>
          </cell>
        </row>
        <row r="3734">
          <cell r="B3734" t="str">
            <v>523302</v>
          </cell>
          <cell r="C3734" t="str">
            <v>ANEL JUNTA ELASTICA, D=  75MM</v>
          </cell>
          <cell r="D3734" t="str">
            <v>UN</v>
          </cell>
          <cell r="E3734">
            <v>0</v>
          </cell>
        </row>
        <row r="3735">
          <cell r="B3735" t="str">
            <v>523303</v>
          </cell>
          <cell r="C3735" t="str">
            <v>ANEL JUNTA ELASTICA, D= 100MM</v>
          </cell>
          <cell r="D3735" t="str">
            <v>UN</v>
          </cell>
          <cell r="E3735">
            <v>0</v>
          </cell>
        </row>
        <row r="3736">
          <cell r="B3736" t="str">
            <v>523304</v>
          </cell>
          <cell r="C3736" t="str">
            <v>ANEL JUNTA ELASTICA, D= 150MM</v>
          </cell>
          <cell r="D3736" t="str">
            <v>UN</v>
          </cell>
          <cell r="E3736">
            <v>0</v>
          </cell>
        </row>
        <row r="3737">
          <cell r="B3737" t="str">
            <v>523305</v>
          </cell>
          <cell r="C3737" t="str">
            <v>ANEL JUNTA ELASTICA, D= 200MM</v>
          </cell>
          <cell r="D3737" t="str">
            <v>UN</v>
          </cell>
          <cell r="E3737">
            <v>0</v>
          </cell>
        </row>
        <row r="3738">
          <cell r="B3738" t="str">
            <v>523306</v>
          </cell>
          <cell r="C3738" t="str">
            <v>ANEL JUNTA ELASTICA, D= 250MM</v>
          </cell>
          <cell r="D3738" t="str">
            <v>UN</v>
          </cell>
          <cell r="E3738">
            <v>0</v>
          </cell>
        </row>
        <row r="3739">
          <cell r="B3739" t="str">
            <v>523307</v>
          </cell>
          <cell r="C3739" t="str">
            <v>ANEL JUNTA ELASTICA, D= 300MM</v>
          </cell>
          <cell r="D3739" t="str">
            <v>UN</v>
          </cell>
          <cell r="E3739">
            <v>0</v>
          </cell>
        </row>
        <row r="3740">
          <cell r="B3740" t="str">
            <v>523308</v>
          </cell>
          <cell r="C3740" t="str">
            <v>ANEL JUNTA ELASTICA, D= 350MM</v>
          </cell>
          <cell r="D3740" t="str">
            <v>UN</v>
          </cell>
          <cell r="E3740">
            <v>0</v>
          </cell>
        </row>
        <row r="3741">
          <cell r="B3741" t="str">
            <v>523309</v>
          </cell>
          <cell r="C3741" t="str">
            <v>ANEL JUNTA ELASTICA, D= 400MM</v>
          </cell>
          <cell r="D3741" t="str">
            <v>UN</v>
          </cell>
          <cell r="E3741">
            <v>0</v>
          </cell>
        </row>
        <row r="3742">
          <cell r="B3742" t="str">
            <v>523310</v>
          </cell>
          <cell r="C3742" t="str">
            <v>ANEL JUNTA ELASTICA, D= 450MM</v>
          </cell>
          <cell r="D3742" t="str">
            <v>UN</v>
          </cell>
          <cell r="E3742">
            <v>0</v>
          </cell>
        </row>
        <row r="3743">
          <cell r="B3743" t="str">
            <v>523311</v>
          </cell>
          <cell r="C3743" t="str">
            <v>ANEL JUNTA ELASTICA, D= 500MM</v>
          </cell>
          <cell r="D3743" t="str">
            <v>UN</v>
          </cell>
          <cell r="E3743">
            <v>0</v>
          </cell>
        </row>
        <row r="3744">
          <cell r="B3744" t="str">
            <v>523312</v>
          </cell>
          <cell r="C3744" t="str">
            <v>ANEL JUNTA ELASTICA, D= 600MM</v>
          </cell>
          <cell r="D3744" t="str">
            <v>UN</v>
          </cell>
          <cell r="E3744">
            <v>0</v>
          </cell>
        </row>
        <row r="3745">
          <cell r="B3745" t="str">
            <v>523313</v>
          </cell>
          <cell r="C3745" t="str">
            <v>ANEL JUNTA ELASTICA, D= 700MM</v>
          </cell>
          <cell r="D3745" t="str">
            <v>UN</v>
          </cell>
          <cell r="E3745">
            <v>0</v>
          </cell>
        </row>
        <row r="3746">
          <cell r="B3746" t="str">
            <v>523314</v>
          </cell>
          <cell r="C3746" t="str">
            <v>ANEL JUNTA ELASTICA, D= 800MM</v>
          </cell>
          <cell r="D3746" t="str">
            <v>UN</v>
          </cell>
          <cell r="E3746">
            <v>0</v>
          </cell>
        </row>
        <row r="3747">
          <cell r="B3747" t="str">
            <v>523315</v>
          </cell>
          <cell r="C3747" t="str">
            <v>ANEL JUNTA ELASTICA, D= 900MM</v>
          </cell>
          <cell r="D3747" t="str">
            <v>UN</v>
          </cell>
          <cell r="E3747">
            <v>0</v>
          </cell>
        </row>
        <row r="3748">
          <cell r="B3748" t="str">
            <v>523316</v>
          </cell>
          <cell r="C3748" t="str">
            <v>ANEL JUNTA ELASTICA, D=1000MM</v>
          </cell>
          <cell r="D3748" t="str">
            <v>UN</v>
          </cell>
          <cell r="E3748">
            <v>0</v>
          </cell>
        </row>
        <row r="3749">
          <cell r="B3749" t="str">
            <v>523317</v>
          </cell>
          <cell r="C3749" t="str">
            <v>ANEL JUNTA ELASTICA, D=1200MM</v>
          </cell>
          <cell r="D3749" t="str">
            <v>UN</v>
          </cell>
          <cell r="E3749">
            <v>0</v>
          </cell>
        </row>
        <row r="3750">
          <cell r="B3750" t="str">
            <v>523318</v>
          </cell>
          <cell r="C3750" t="str">
            <v>ANEL JUNTA ELASTICA NITRILICA, D=  50MM</v>
          </cell>
          <cell r="D3750" t="str">
            <v>UN</v>
          </cell>
          <cell r="E3750">
            <v>0</v>
          </cell>
        </row>
        <row r="3751">
          <cell r="B3751" t="str">
            <v>523319</v>
          </cell>
          <cell r="C3751" t="str">
            <v>ANEL JUNTA ELASTICA NITRILICA, D=  75MM</v>
          </cell>
          <cell r="D3751" t="str">
            <v>UN</v>
          </cell>
          <cell r="E3751">
            <v>0</v>
          </cell>
        </row>
        <row r="3752">
          <cell r="B3752" t="str">
            <v>523320</v>
          </cell>
          <cell r="C3752" t="str">
            <v>ANEL JUNTA ELASTICA NITRILICA, D= 100MM</v>
          </cell>
          <cell r="D3752" t="str">
            <v>UN</v>
          </cell>
          <cell r="E3752">
            <v>0</v>
          </cell>
        </row>
        <row r="3753">
          <cell r="B3753" t="str">
            <v>523321</v>
          </cell>
          <cell r="C3753" t="str">
            <v>ANEL JUNTA ELASTICA NITRILICA, D= 150MM</v>
          </cell>
          <cell r="D3753" t="str">
            <v>UN</v>
          </cell>
          <cell r="E3753">
            <v>0</v>
          </cell>
        </row>
        <row r="3754">
          <cell r="B3754" t="str">
            <v>523322</v>
          </cell>
          <cell r="C3754" t="str">
            <v>ANEL JUNTA ELASTICA NITRILICA, D= 200MM</v>
          </cell>
          <cell r="D3754" t="str">
            <v>UN</v>
          </cell>
          <cell r="E3754">
            <v>0</v>
          </cell>
        </row>
        <row r="3755">
          <cell r="B3755" t="str">
            <v>523323</v>
          </cell>
          <cell r="C3755" t="str">
            <v>ANEL JUNTA ELASTICA NITRILICA, D= 250MM</v>
          </cell>
          <cell r="D3755" t="str">
            <v>UN</v>
          </cell>
          <cell r="E3755">
            <v>0</v>
          </cell>
        </row>
        <row r="3756">
          <cell r="B3756" t="str">
            <v>523324</v>
          </cell>
          <cell r="C3756" t="str">
            <v>ANEL JUNTA ELASTICA NITRILICA, D= 300MM</v>
          </cell>
          <cell r="D3756" t="str">
            <v>UN</v>
          </cell>
          <cell r="E3756">
            <v>0</v>
          </cell>
        </row>
        <row r="3757">
          <cell r="B3757" t="str">
            <v>523325</v>
          </cell>
          <cell r="C3757" t="str">
            <v>ANEL JUNTA ELASTICA NITRILICA, D= 350MM</v>
          </cell>
          <cell r="D3757" t="str">
            <v>UN</v>
          </cell>
          <cell r="E3757">
            <v>0</v>
          </cell>
        </row>
        <row r="3758">
          <cell r="B3758" t="str">
            <v>523326</v>
          </cell>
          <cell r="C3758" t="str">
            <v>ANEL JUNTA ELASTICA NITRILICA, D= 400MM</v>
          </cell>
          <cell r="D3758" t="str">
            <v>UN</v>
          </cell>
          <cell r="E3758">
            <v>0</v>
          </cell>
        </row>
        <row r="3759">
          <cell r="B3759" t="str">
            <v>523327</v>
          </cell>
          <cell r="C3759" t="str">
            <v>ANEL JUNTA ELASTICA NITRILICA, D= 450MM</v>
          </cell>
          <cell r="D3759" t="str">
            <v>UN</v>
          </cell>
          <cell r="E3759">
            <v>0</v>
          </cell>
        </row>
        <row r="3760">
          <cell r="B3760" t="str">
            <v>523328</v>
          </cell>
          <cell r="C3760" t="str">
            <v>ANEL JUNTA ELASTICA NITRILICA, D= 500MM</v>
          </cell>
          <cell r="D3760" t="str">
            <v>UN</v>
          </cell>
          <cell r="E3760">
            <v>0</v>
          </cell>
        </row>
        <row r="3761">
          <cell r="B3761" t="str">
            <v>523329</v>
          </cell>
          <cell r="C3761" t="str">
            <v>ANEL JUNTA ELASTICA NITRILICA, D= 600MM</v>
          </cell>
          <cell r="D3761" t="str">
            <v>UN</v>
          </cell>
          <cell r="E3761">
            <v>0</v>
          </cell>
        </row>
        <row r="3762">
          <cell r="B3762" t="str">
            <v>523330</v>
          </cell>
          <cell r="C3762" t="str">
            <v>ANEL JUNTA ELASTICA NITRILICA, D= 700MM</v>
          </cell>
          <cell r="D3762" t="str">
            <v>UN</v>
          </cell>
          <cell r="E3762">
            <v>0</v>
          </cell>
        </row>
        <row r="3763">
          <cell r="B3763" t="str">
            <v>523331</v>
          </cell>
          <cell r="C3763" t="str">
            <v>ANEL JUNTA ELASTICA NITRILICA, D= 800MM</v>
          </cell>
          <cell r="D3763" t="str">
            <v>UN</v>
          </cell>
          <cell r="E3763">
            <v>0</v>
          </cell>
        </row>
        <row r="3764">
          <cell r="B3764" t="str">
            <v>523332</v>
          </cell>
          <cell r="C3764" t="str">
            <v>ANEL JUNTA ELASTICA NITRILICA, D= 900MM</v>
          </cell>
          <cell r="D3764" t="str">
            <v>UN</v>
          </cell>
          <cell r="E3764">
            <v>0</v>
          </cell>
        </row>
        <row r="3765">
          <cell r="B3765" t="str">
            <v>523333</v>
          </cell>
          <cell r="C3765" t="str">
            <v>ANEL JUNTA ELASTICA NITRILICA, D=1000MM</v>
          </cell>
          <cell r="D3765" t="str">
            <v>UN</v>
          </cell>
          <cell r="E3765">
            <v>0</v>
          </cell>
        </row>
        <row r="3766">
          <cell r="B3766" t="str">
            <v>523334</v>
          </cell>
          <cell r="C3766" t="str">
            <v>ANEL JUNTA ELASTICA NITRILICA, D=1200MM</v>
          </cell>
          <cell r="D3766" t="str">
            <v>UN</v>
          </cell>
          <cell r="E3766">
            <v>0</v>
          </cell>
        </row>
        <row r="3767">
          <cell r="B3767" t="str">
            <v>523335</v>
          </cell>
          <cell r="C3767" t="str">
            <v>ANEL JUNTA ELASTICA 2GS, D= 80MM</v>
          </cell>
          <cell r="D3767" t="str">
            <v>UN</v>
          </cell>
          <cell r="E3767">
            <v>0</v>
          </cell>
        </row>
        <row r="3768">
          <cell r="B3768" t="str">
            <v>523336</v>
          </cell>
          <cell r="C3768" t="str">
            <v>ANEL JUNTA ELASTICA 2GS, D= 100MM</v>
          </cell>
          <cell r="D3768" t="str">
            <v>UN</v>
          </cell>
          <cell r="E3768">
            <v>0</v>
          </cell>
        </row>
        <row r="3769">
          <cell r="B3769" t="str">
            <v>523337</v>
          </cell>
          <cell r="C3769" t="str">
            <v>ANEL JUNTA ELASTICA 2GS, D= 150MM</v>
          </cell>
          <cell r="D3769" t="str">
            <v>UN</v>
          </cell>
          <cell r="E3769">
            <v>0</v>
          </cell>
        </row>
        <row r="3770">
          <cell r="B3770" t="str">
            <v>523338</v>
          </cell>
          <cell r="C3770" t="str">
            <v>ANEL JUNTA ELASTICA 2GS, D= 200MM</v>
          </cell>
          <cell r="D3770" t="str">
            <v>UN</v>
          </cell>
          <cell r="E3770">
            <v>0</v>
          </cell>
        </row>
        <row r="3771">
          <cell r="B3771" t="str">
            <v>523339</v>
          </cell>
          <cell r="C3771" t="str">
            <v>ANEL JUNTA ELASTICA 2GS, D= 250MM</v>
          </cell>
          <cell r="D3771" t="str">
            <v>UN</v>
          </cell>
          <cell r="E3771">
            <v>0</v>
          </cell>
        </row>
        <row r="3772">
          <cell r="B3772" t="str">
            <v>523340</v>
          </cell>
          <cell r="C3772" t="str">
            <v>ANEL JUNTA ELASTICA 2GS, D= 300MM</v>
          </cell>
          <cell r="D3772" t="str">
            <v>UN</v>
          </cell>
          <cell r="E3772">
            <v>0</v>
          </cell>
        </row>
        <row r="3773">
          <cell r="B3773" t="str">
            <v>523341</v>
          </cell>
          <cell r="C3773" t="str">
            <v>ANEL JUNTA ELASTICA 2GS, D= 350MM</v>
          </cell>
          <cell r="D3773" t="str">
            <v>UN</v>
          </cell>
          <cell r="E3773">
            <v>0</v>
          </cell>
        </row>
        <row r="3774">
          <cell r="B3774" t="str">
            <v>523342</v>
          </cell>
          <cell r="C3774" t="str">
            <v>ANEL JUNTA ELASTICA 2GS, D= 400MM</v>
          </cell>
          <cell r="D3774" t="str">
            <v>UN</v>
          </cell>
          <cell r="E3774">
            <v>0</v>
          </cell>
        </row>
        <row r="3775">
          <cell r="B3775" t="str">
            <v>523343</v>
          </cell>
          <cell r="C3775" t="str">
            <v>ANEL JUNTA ELASTICA 2GS, D= 450MM</v>
          </cell>
          <cell r="D3775" t="str">
            <v>UN</v>
          </cell>
          <cell r="E3775">
            <v>0</v>
          </cell>
        </row>
        <row r="3776">
          <cell r="B3776" t="str">
            <v>523344</v>
          </cell>
          <cell r="C3776" t="str">
            <v>ANEL JUNTA ELASTICA 2GS, D= 500MM</v>
          </cell>
          <cell r="D3776" t="str">
            <v>UN</v>
          </cell>
          <cell r="E3776">
            <v>0</v>
          </cell>
        </row>
        <row r="3777">
          <cell r="B3777" t="str">
            <v>523345</v>
          </cell>
          <cell r="C3777" t="str">
            <v>ANEL JUNTA ELASTICA 2GS, D= 600MM</v>
          </cell>
          <cell r="D3777" t="str">
            <v>UN</v>
          </cell>
          <cell r="E3777">
            <v>0</v>
          </cell>
        </row>
        <row r="3778">
          <cell r="B3778" t="str">
            <v>523346</v>
          </cell>
          <cell r="C3778" t="str">
            <v>ANEL JUNTA ELASTICA 2GS, D= 700MM</v>
          </cell>
          <cell r="D3778" t="str">
            <v>UN</v>
          </cell>
          <cell r="E3778">
            <v>0</v>
          </cell>
        </row>
        <row r="3779">
          <cell r="B3779" t="str">
            <v>523347</v>
          </cell>
          <cell r="C3779" t="str">
            <v>ANEL JUNTA ELASTICA 2GS, D= 800MM</v>
          </cell>
          <cell r="D3779" t="str">
            <v>UN</v>
          </cell>
          <cell r="E3779">
            <v>0</v>
          </cell>
        </row>
        <row r="3780">
          <cell r="B3780" t="str">
            <v>523348</v>
          </cell>
          <cell r="C3780" t="str">
            <v>ANEL JUNTA ELASTICA 2GS, D= 900MM</v>
          </cell>
          <cell r="D3780" t="str">
            <v>UN</v>
          </cell>
          <cell r="E3780">
            <v>0</v>
          </cell>
        </row>
        <row r="3781">
          <cell r="B3781" t="str">
            <v>523349</v>
          </cell>
          <cell r="C3781" t="str">
            <v>ANEL JUNTA ELASTICA 2GS, D=1000MM</v>
          </cell>
          <cell r="D3781" t="str">
            <v>UN</v>
          </cell>
          <cell r="E3781">
            <v>0</v>
          </cell>
        </row>
        <row r="3782">
          <cell r="B3782" t="str">
            <v>523350</v>
          </cell>
          <cell r="C3782" t="str">
            <v>ANEL JUNTA ELASTICA 2GS, D=1200MM</v>
          </cell>
          <cell r="D3782" t="str">
            <v>UN</v>
          </cell>
          <cell r="E3782">
            <v>0</v>
          </cell>
        </row>
        <row r="3783">
          <cell r="B3783" t="str">
            <v>523351</v>
          </cell>
          <cell r="C3783" t="str">
            <v>ANEL JUNTA ELASTICA 2GS NITRILICO, D= 80MM</v>
          </cell>
          <cell r="D3783" t="str">
            <v>UN</v>
          </cell>
          <cell r="E3783">
            <v>0</v>
          </cell>
        </row>
        <row r="3784">
          <cell r="B3784" t="str">
            <v>523352</v>
          </cell>
          <cell r="C3784" t="str">
            <v>ANEL JUNTA ELASTICA 2GS NITRILICO, D= 100MM</v>
          </cell>
          <cell r="D3784" t="str">
            <v>UN</v>
          </cell>
          <cell r="E3784">
            <v>0</v>
          </cell>
        </row>
        <row r="3785">
          <cell r="B3785" t="str">
            <v>523353</v>
          </cell>
          <cell r="C3785" t="str">
            <v>ANEL JUNTA ELASTICA 2GS NITRILICO, D= 150MM</v>
          </cell>
          <cell r="D3785" t="str">
            <v>UN</v>
          </cell>
          <cell r="E3785">
            <v>0</v>
          </cell>
        </row>
        <row r="3786">
          <cell r="B3786" t="str">
            <v>523354</v>
          </cell>
          <cell r="C3786" t="str">
            <v>ANEL JUNTA ELASTICA 2GS NITRILICO, D= 200MM</v>
          </cell>
          <cell r="D3786" t="str">
            <v>UN</v>
          </cell>
          <cell r="E3786">
            <v>0</v>
          </cell>
        </row>
        <row r="3787">
          <cell r="B3787" t="str">
            <v>523355</v>
          </cell>
          <cell r="C3787" t="str">
            <v>ANEL JUNTA ELASTICA 2GS NITRILICO, D= 250MM</v>
          </cell>
          <cell r="D3787" t="str">
            <v>UN</v>
          </cell>
          <cell r="E3787">
            <v>0</v>
          </cell>
        </row>
        <row r="3788">
          <cell r="B3788" t="str">
            <v>523356</v>
          </cell>
          <cell r="C3788" t="str">
            <v>ANEL JUNTA ELASTICA 2GS NITRILICO, D= 300MM</v>
          </cell>
          <cell r="D3788" t="str">
            <v>UN</v>
          </cell>
          <cell r="E3788">
            <v>0</v>
          </cell>
        </row>
        <row r="3789">
          <cell r="B3789" t="str">
            <v>523357</v>
          </cell>
          <cell r="C3789" t="str">
            <v>ANEL JUNTA ELASTICA 2GS NITRILICO, D= 350MM</v>
          </cell>
          <cell r="D3789" t="str">
            <v>UN</v>
          </cell>
          <cell r="E3789">
            <v>0</v>
          </cell>
        </row>
        <row r="3790">
          <cell r="B3790" t="str">
            <v>523358</v>
          </cell>
          <cell r="C3790" t="str">
            <v>ANEL JUNTA ELASTICA 2GS NITRILICO, D= 400MM</v>
          </cell>
          <cell r="D3790" t="str">
            <v>UN</v>
          </cell>
          <cell r="E3790">
            <v>0</v>
          </cell>
        </row>
        <row r="3791">
          <cell r="B3791" t="str">
            <v>523359</v>
          </cell>
          <cell r="C3791" t="str">
            <v>ANEL JUNTA ELASTICA 2GS NITRILICO, D= 450MM</v>
          </cell>
          <cell r="D3791" t="str">
            <v>UN</v>
          </cell>
          <cell r="E3791">
            <v>0</v>
          </cell>
        </row>
        <row r="3792">
          <cell r="B3792" t="str">
            <v>523360</v>
          </cell>
          <cell r="C3792" t="str">
            <v>ANEL JUNTA ELASTICA 2GS NITRILICO, D= 500MM</v>
          </cell>
          <cell r="D3792" t="str">
            <v>UN</v>
          </cell>
          <cell r="E3792">
            <v>0</v>
          </cell>
        </row>
        <row r="3793">
          <cell r="B3793" t="str">
            <v>523361</v>
          </cell>
          <cell r="C3793" t="str">
            <v>ANEL JUNTA ELASTICA 2GS NITRILICO, D= 600MM</v>
          </cell>
          <cell r="D3793" t="str">
            <v>UN</v>
          </cell>
          <cell r="E3793">
            <v>0</v>
          </cell>
        </row>
        <row r="3794">
          <cell r="B3794" t="str">
            <v>523362</v>
          </cell>
          <cell r="C3794" t="str">
            <v>ANEL JUNTA ELASTICA 2GS NITRILICO, D= 700MM</v>
          </cell>
          <cell r="D3794" t="str">
            <v>UN</v>
          </cell>
          <cell r="E3794">
            <v>0</v>
          </cell>
        </row>
        <row r="3795">
          <cell r="B3795" t="str">
            <v>523363</v>
          </cell>
          <cell r="C3795" t="str">
            <v>ANEL JUNTA ELASTICA 2GS NITRILICO, D= 800MM</v>
          </cell>
          <cell r="D3795" t="str">
            <v>UN</v>
          </cell>
          <cell r="E3795">
            <v>0</v>
          </cell>
        </row>
        <row r="3796">
          <cell r="B3796" t="str">
            <v>523364</v>
          </cell>
          <cell r="C3796" t="str">
            <v>ANEL JUNTA ELASTICA 2GS NITRILICO, D= 900MM</v>
          </cell>
          <cell r="D3796" t="str">
            <v>UN</v>
          </cell>
          <cell r="E3796">
            <v>0</v>
          </cell>
        </row>
        <row r="3797">
          <cell r="B3797" t="str">
            <v>523365</v>
          </cell>
          <cell r="C3797" t="str">
            <v>ANEL JUNTA ELASTICA 2GS NITRILICO, D=1000MM</v>
          </cell>
          <cell r="D3797" t="str">
            <v>UN</v>
          </cell>
          <cell r="E3797">
            <v>0</v>
          </cell>
        </row>
        <row r="3798">
          <cell r="B3798" t="str">
            <v>523366</v>
          </cell>
          <cell r="C3798" t="str">
            <v>ANEL JUNTA ELASTICA 2GS NITRILICO, D=1200MM</v>
          </cell>
          <cell r="D3798" t="str">
            <v>UN</v>
          </cell>
          <cell r="E3798">
            <v>0</v>
          </cell>
        </row>
        <row r="3799">
          <cell r="B3799" t="str">
            <v>523367</v>
          </cell>
          <cell r="C3799" t="str">
            <v>ANEL JUNTA GIBAUT, D= 50MM</v>
          </cell>
          <cell r="D3799" t="str">
            <v>UN</v>
          </cell>
          <cell r="E3799">
            <v>0</v>
          </cell>
        </row>
        <row r="3800">
          <cell r="B3800" t="str">
            <v>523368</v>
          </cell>
          <cell r="C3800" t="str">
            <v>ANEL JUNTA GIBAUT, D= 80MM</v>
          </cell>
          <cell r="D3800" t="str">
            <v>UN</v>
          </cell>
          <cell r="E3800">
            <v>0</v>
          </cell>
        </row>
        <row r="3801">
          <cell r="B3801" t="str">
            <v>523369</v>
          </cell>
          <cell r="C3801" t="str">
            <v>ANEL JUNTA GIBAUT, D=100MM</v>
          </cell>
          <cell r="D3801" t="str">
            <v>UN</v>
          </cell>
          <cell r="E3801">
            <v>0</v>
          </cell>
        </row>
        <row r="3802">
          <cell r="B3802" t="str">
            <v>523370</v>
          </cell>
          <cell r="C3802" t="str">
            <v>ANEL JUNTA GIBAUT, D=150MM</v>
          </cell>
          <cell r="D3802" t="str">
            <v>UN</v>
          </cell>
          <cell r="E3802">
            <v>0</v>
          </cell>
        </row>
        <row r="3803">
          <cell r="B3803" t="str">
            <v>523371</v>
          </cell>
          <cell r="C3803" t="str">
            <v>ANEL JUNTA GIBAUT, D=200MM</v>
          </cell>
          <cell r="D3803" t="str">
            <v>UN</v>
          </cell>
          <cell r="E3803">
            <v>0</v>
          </cell>
        </row>
        <row r="3804">
          <cell r="B3804" t="str">
            <v>523372</v>
          </cell>
          <cell r="C3804" t="str">
            <v>ANEL JUNTA GIBAUT, D=250MM</v>
          </cell>
          <cell r="D3804" t="str">
            <v>UN</v>
          </cell>
          <cell r="E3804">
            <v>0</v>
          </cell>
        </row>
        <row r="3805">
          <cell r="B3805" t="str">
            <v>523373</v>
          </cell>
          <cell r="C3805" t="str">
            <v>ANEL JUNTA GIBAUT, D=300MM</v>
          </cell>
          <cell r="D3805" t="str">
            <v>UN</v>
          </cell>
          <cell r="E3805">
            <v>0</v>
          </cell>
        </row>
        <row r="3806">
          <cell r="B3806" t="str">
            <v>523374</v>
          </cell>
          <cell r="C3806" t="str">
            <v>ANEL JUNTA GIBAUT, D=350MM</v>
          </cell>
          <cell r="D3806" t="str">
            <v>UN</v>
          </cell>
          <cell r="E3806">
            <v>0</v>
          </cell>
        </row>
        <row r="3807">
          <cell r="B3807" t="str">
            <v>523375</v>
          </cell>
          <cell r="C3807" t="str">
            <v>ANEL JUNTA GIBAUT, D=400MM</v>
          </cell>
          <cell r="D3807" t="str">
            <v>UN</v>
          </cell>
          <cell r="E3807">
            <v>0</v>
          </cell>
        </row>
        <row r="3808">
          <cell r="B3808" t="str">
            <v>523376</v>
          </cell>
          <cell r="C3808" t="str">
            <v>ANEL JUNTA GIBAUT, D=450MM</v>
          </cell>
          <cell r="D3808" t="str">
            <v>UN</v>
          </cell>
          <cell r="E3808">
            <v>0</v>
          </cell>
        </row>
        <row r="3809">
          <cell r="B3809" t="str">
            <v>523377</v>
          </cell>
          <cell r="C3809" t="str">
            <v>ANEL JUNTA GIBAUT, D=500MM</v>
          </cell>
          <cell r="D3809" t="str">
            <v>UN</v>
          </cell>
          <cell r="E3809">
            <v>0</v>
          </cell>
        </row>
        <row r="3810">
          <cell r="B3810" t="str">
            <v>523378</v>
          </cell>
          <cell r="C3810" t="str">
            <v>ANEL JUNTA GIBAUT, D=600MM</v>
          </cell>
          <cell r="D3810" t="str">
            <v>UN</v>
          </cell>
          <cell r="E3810">
            <v>0</v>
          </cell>
        </row>
        <row r="3811">
          <cell r="B3811" t="str">
            <v>523379</v>
          </cell>
          <cell r="C3811" t="str">
            <v>ANEL JUNTA GIBAUT NITRILICO, D= 50MM</v>
          </cell>
          <cell r="D3811" t="str">
            <v>UN</v>
          </cell>
          <cell r="E3811">
            <v>0</v>
          </cell>
        </row>
        <row r="3812">
          <cell r="B3812" t="str">
            <v>523380</v>
          </cell>
          <cell r="C3812" t="str">
            <v>ANEL JUNTA GIBAUT NITRILICO, D= 80MM</v>
          </cell>
          <cell r="D3812" t="str">
            <v>UN</v>
          </cell>
          <cell r="E3812">
            <v>0</v>
          </cell>
        </row>
        <row r="3813">
          <cell r="B3813" t="str">
            <v>523381</v>
          </cell>
          <cell r="C3813" t="str">
            <v>ANEL JUNTA GIBAUT NITRILICO, D=100MM</v>
          </cell>
          <cell r="D3813" t="str">
            <v>UN</v>
          </cell>
          <cell r="E3813">
            <v>0</v>
          </cell>
        </row>
        <row r="3814">
          <cell r="B3814" t="str">
            <v>523382</v>
          </cell>
          <cell r="C3814" t="str">
            <v>ANEL JUNTA GIBAUT NITRILICO, D=150MM</v>
          </cell>
          <cell r="D3814" t="str">
            <v>UN</v>
          </cell>
          <cell r="E3814">
            <v>0</v>
          </cell>
        </row>
        <row r="3815">
          <cell r="B3815" t="str">
            <v>523383</v>
          </cell>
          <cell r="C3815" t="str">
            <v>ANEL JUNTA GIBAUT NITRILICO, D=200MM</v>
          </cell>
          <cell r="D3815" t="str">
            <v>UN</v>
          </cell>
          <cell r="E3815">
            <v>0</v>
          </cell>
        </row>
        <row r="3816">
          <cell r="B3816" t="str">
            <v>523384</v>
          </cell>
          <cell r="C3816" t="str">
            <v>ANEL JUNTA GIBAUT NITRILICO, D=250MM</v>
          </cell>
          <cell r="D3816" t="str">
            <v>UN</v>
          </cell>
          <cell r="E3816">
            <v>0</v>
          </cell>
        </row>
        <row r="3817">
          <cell r="B3817" t="str">
            <v>523385</v>
          </cell>
          <cell r="C3817" t="str">
            <v>ANEL JUNTA GIBAUT NITRILICO, D=300MM</v>
          </cell>
          <cell r="D3817" t="str">
            <v>UN</v>
          </cell>
          <cell r="E3817">
            <v>0</v>
          </cell>
        </row>
        <row r="3818">
          <cell r="B3818" t="str">
            <v>523386</v>
          </cell>
          <cell r="C3818" t="str">
            <v>ANEL JUNTA GIBAUT NITRILICO, D=350MM</v>
          </cell>
          <cell r="D3818" t="str">
            <v>UN</v>
          </cell>
          <cell r="E3818">
            <v>0</v>
          </cell>
        </row>
        <row r="3819">
          <cell r="B3819" t="str">
            <v>523387</v>
          </cell>
          <cell r="C3819" t="str">
            <v>ANEL JUNTA GIBAUT NITRILICO, D=400MM</v>
          </cell>
          <cell r="D3819" t="str">
            <v>UN</v>
          </cell>
          <cell r="E3819">
            <v>0</v>
          </cell>
        </row>
        <row r="3820">
          <cell r="B3820" t="str">
            <v>523388</v>
          </cell>
          <cell r="C3820" t="str">
            <v>ANEL JUNTA GIBAUT NITRILICO, D=450MM</v>
          </cell>
          <cell r="D3820" t="str">
            <v>UN</v>
          </cell>
          <cell r="E3820">
            <v>0</v>
          </cell>
        </row>
        <row r="3821">
          <cell r="B3821" t="str">
            <v>523389</v>
          </cell>
          <cell r="C3821" t="str">
            <v>ANEL JUNTA GIBAUT NITRILICO, D=500MM</v>
          </cell>
          <cell r="D3821" t="str">
            <v>UN</v>
          </cell>
          <cell r="E3821">
            <v>0</v>
          </cell>
        </row>
        <row r="3822">
          <cell r="B3822" t="str">
            <v>523390</v>
          </cell>
          <cell r="C3822" t="str">
            <v>ANEL JUNTA GIBAUT NITRILICO, D=600MM</v>
          </cell>
          <cell r="D3822" t="str">
            <v>UN</v>
          </cell>
          <cell r="E3822">
            <v>0</v>
          </cell>
        </row>
        <row r="3823">
          <cell r="B3823" t="str">
            <v>523391</v>
          </cell>
          <cell r="C3823" t="str">
            <v>ARRUELA DE BORRACHA P/ FLANGE PN-10, D=  50MM</v>
          </cell>
          <cell r="D3823" t="str">
            <v>UN</v>
          </cell>
          <cell r="E3823">
            <v>1.07</v>
          </cell>
        </row>
        <row r="3824">
          <cell r="B3824" t="str">
            <v>523392</v>
          </cell>
          <cell r="C3824" t="str">
            <v>ARRUELA DE BORRACHA P/ FLANGE PN-10, D=  75MM</v>
          </cell>
          <cell r="D3824" t="str">
            <v>UN</v>
          </cell>
          <cell r="E3824">
            <v>0</v>
          </cell>
        </row>
        <row r="3825">
          <cell r="B3825" t="str">
            <v>523393</v>
          </cell>
          <cell r="C3825" t="str">
            <v>ARRUELA DE BORRACHA P/ FLANGE PN-10, D= 100MM</v>
          </cell>
          <cell r="D3825" t="str">
            <v>UN</v>
          </cell>
          <cell r="E3825">
            <v>0</v>
          </cell>
        </row>
        <row r="3826">
          <cell r="B3826" t="str">
            <v>523394</v>
          </cell>
          <cell r="C3826" t="str">
            <v>ARRUELA DE BORRACHA P/ FLANGE PN-10, D= 150MM</v>
          </cell>
          <cell r="D3826" t="str">
            <v>UN</v>
          </cell>
          <cell r="E3826">
            <v>3.72</v>
          </cell>
        </row>
        <row r="3827">
          <cell r="B3827" t="str">
            <v>523395</v>
          </cell>
          <cell r="C3827" t="str">
            <v>ARRUELA DE BORRACHA P/ FLANGE PN-10, D= 200MM</v>
          </cell>
          <cell r="D3827" t="str">
            <v>UN</v>
          </cell>
          <cell r="E3827">
            <v>0</v>
          </cell>
        </row>
        <row r="3828">
          <cell r="B3828" t="str">
            <v>523396</v>
          </cell>
          <cell r="C3828" t="str">
            <v>ARRUELA DE BORRACHA P/ FLANGE PN-10, D= 250MM</v>
          </cell>
          <cell r="D3828" t="str">
            <v>UN</v>
          </cell>
          <cell r="E3828">
            <v>0</v>
          </cell>
        </row>
        <row r="3829">
          <cell r="B3829" t="str">
            <v>523397</v>
          </cell>
          <cell r="C3829" t="str">
            <v>ARRUELA DE BORRACHA P/ FLANGE PN-10, D= 300MM</v>
          </cell>
          <cell r="D3829" t="str">
            <v>UN</v>
          </cell>
          <cell r="E3829">
            <v>0</v>
          </cell>
        </row>
        <row r="3830">
          <cell r="B3830" t="str">
            <v>523398</v>
          </cell>
          <cell r="C3830" t="str">
            <v>ARRUELA DE BORRACHA P/ FLANGE PN-10, D= 350MM</v>
          </cell>
          <cell r="D3830" t="str">
            <v>UN</v>
          </cell>
          <cell r="E3830">
            <v>0</v>
          </cell>
        </row>
        <row r="3831">
          <cell r="B3831" t="str">
            <v>523399</v>
          </cell>
          <cell r="C3831" t="str">
            <v>ARRUELA DE BORRACHA P/ FLANGE PN-10, D= 400MM</v>
          </cell>
          <cell r="D3831" t="str">
            <v>UN</v>
          </cell>
          <cell r="E3831">
            <v>0</v>
          </cell>
        </row>
        <row r="3832">
          <cell r="B3832" t="str">
            <v>523401</v>
          </cell>
          <cell r="C3832" t="str">
            <v>ARRUELA DE BORRACHA P/ FLANGE PN-10, D= 450MM</v>
          </cell>
          <cell r="D3832" t="str">
            <v>UN</v>
          </cell>
          <cell r="E3832">
            <v>0</v>
          </cell>
        </row>
        <row r="3833">
          <cell r="B3833" t="str">
            <v>523402</v>
          </cell>
          <cell r="C3833" t="str">
            <v>ARRUELA DE BORRACHA P/ FLANGE PN-10, D= 500MM</v>
          </cell>
          <cell r="D3833" t="str">
            <v>UN</v>
          </cell>
          <cell r="E3833">
            <v>0</v>
          </cell>
        </row>
        <row r="3834">
          <cell r="B3834" t="str">
            <v>523403</v>
          </cell>
          <cell r="C3834" t="str">
            <v>ARRUELA DE BORRACHA P/ FLANGE PN-10, D= 600MM</v>
          </cell>
          <cell r="D3834" t="str">
            <v>UN</v>
          </cell>
          <cell r="E3834">
            <v>0</v>
          </cell>
        </row>
        <row r="3835">
          <cell r="B3835" t="str">
            <v>523404</v>
          </cell>
          <cell r="C3835" t="str">
            <v>ARRUELA DE BORRACHA P/ FLANGE PN-10, D= 700MM</v>
          </cell>
          <cell r="D3835" t="str">
            <v>UN</v>
          </cell>
          <cell r="E3835">
            <v>0</v>
          </cell>
        </row>
        <row r="3836">
          <cell r="B3836" t="str">
            <v>523405</v>
          </cell>
          <cell r="C3836" t="str">
            <v>ARRUELA DE BORRACHA P/ FLANGE PN-10, D= 800MM</v>
          </cell>
          <cell r="D3836" t="str">
            <v>UN</v>
          </cell>
          <cell r="E3836">
            <v>0</v>
          </cell>
        </row>
        <row r="3837">
          <cell r="B3837" t="str">
            <v>523406</v>
          </cell>
          <cell r="C3837" t="str">
            <v>ARRUELA DE BORRACHA P/ FLANGE PN-10, D= 900MM</v>
          </cell>
          <cell r="D3837" t="str">
            <v>UN</v>
          </cell>
          <cell r="E3837">
            <v>0</v>
          </cell>
        </row>
        <row r="3838">
          <cell r="B3838" t="str">
            <v>523407</v>
          </cell>
          <cell r="C3838" t="str">
            <v>ARRUELA DE BORRACHA P/ FLANGE PN-10, D=1000MM</v>
          </cell>
          <cell r="D3838" t="str">
            <v>UN</v>
          </cell>
          <cell r="E3838">
            <v>0</v>
          </cell>
        </row>
        <row r="3839">
          <cell r="B3839" t="str">
            <v>523408</v>
          </cell>
          <cell r="C3839" t="str">
            <v>ARRUELA DE BORRACHA P/ FLANGE PN-10, D=1200MM</v>
          </cell>
          <cell r="D3839" t="str">
            <v>UN</v>
          </cell>
          <cell r="E3839">
            <v>0</v>
          </cell>
        </row>
        <row r="3840">
          <cell r="B3840" t="str">
            <v>523409</v>
          </cell>
          <cell r="C3840" t="str">
            <v>ARRUELA DE BORRACHA P/ FLANGE PN-10 NITR. D=  50MM</v>
          </cell>
          <cell r="D3840" t="str">
            <v>UN</v>
          </cell>
          <cell r="E3840">
            <v>0</v>
          </cell>
        </row>
        <row r="3841">
          <cell r="B3841" t="str">
            <v>523410</v>
          </cell>
          <cell r="C3841" t="str">
            <v>ARRUELA DE BORRACHA P/ FLANGE PN-10 NITR. D=  75MM</v>
          </cell>
          <cell r="D3841" t="str">
            <v>UN</v>
          </cell>
          <cell r="E3841">
            <v>0</v>
          </cell>
        </row>
        <row r="3842">
          <cell r="B3842" t="str">
            <v>523411</v>
          </cell>
          <cell r="C3842" t="str">
            <v>ARRUELA DE BORRACHA P/ FLANGE PN-10 NITR. D= 100MM</v>
          </cell>
          <cell r="D3842" t="str">
            <v>UN</v>
          </cell>
          <cell r="E3842">
            <v>0</v>
          </cell>
        </row>
        <row r="3843">
          <cell r="B3843" t="str">
            <v>523412</v>
          </cell>
          <cell r="C3843" t="str">
            <v>ARRUELA DE BORRACHA P/ FLANGE PN-10 NITR. D= 150MM</v>
          </cell>
          <cell r="D3843" t="str">
            <v>UN</v>
          </cell>
          <cell r="E3843">
            <v>0</v>
          </cell>
        </row>
        <row r="3844">
          <cell r="B3844" t="str">
            <v>523413</v>
          </cell>
          <cell r="C3844" t="str">
            <v>ARRUELA DE BORRACHA P/ FLANGE PN-10 NITR. D= 200MM</v>
          </cell>
          <cell r="D3844" t="str">
            <v>UN</v>
          </cell>
          <cell r="E3844">
            <v>0</v>
          </cell>
        </row>
        <row r="3845">
          <cell r="B3845" t="str">
            <v>523414</v>
          </cell>
          <cell r="C3845" t="str">
            <v>ARRUELA DE BORRACHA P/ FLANGE PN-10 NITR. D= 250MM</v>
          </cell>
          <cell r="D3845" t="str">
            <v>UN</v>
          </cell>
          <cell r="E3845">
            <v>0</v>
          </cell>
        </row>
        <row r="3846">
          <cell r="B3846" t="str">
            <v>523415</v>
          </cell>
          <cell r="C3846" t="str">
            <v>ARRUELA DE BORRACHA P/ FLANGE PN-10 NITR. D= 300MM</v>
          </cell>
          <cell r="D3846" t="str">
            <v>UN</v>
          </cell>
          <cell r="E3846">
            <v>0</v>
          </cell>
        </row>
        <row r="3847">
          <cell r="B3847" t="str">
            <v>523416</v>
          </cell>
          <cell r="C3847" t="str">
            <v>ARRUELA DE BORRACHA P/ FLANGE PN-10 NITR. D= 350MM</v>
          </cell>
          <cell r="D3847" t="str">
            <v>UN</v>
          </cell>
          <cell r="E3847">
            <v>0</v>
          </cell>
        </row>
        <row r="3848">
          <cell r="B3848" t="str">
            <v>523417</v>
          </cell>
          <cell r="C3848" t="str">
            <v>ARRUELA DE BORRACHA P/ FLANGE PN-10 NITR. D= 400MM</v>
          </cell>
          <cell r="D3848" t="str">
            <v>UN</v>
          </cell>
          <cell r="E3848">
            <v>0</v>
          </cell>
        </row>
        <row r="3849">
          <cell r="B3849" t="str">
            <v>523418</v>
          </cell>
          <cell r="C3849" t="str">
            <v>ARRUELA DE BORRACHA P/ FLANGE PN-10 NITR. D= 450MM</v>
          </cell>
          <cell r="D3849" t="str">
            <v>UN</v>
          </cell>
          <cell r="E3849">
            <v>0</v>
          </cell>
        </row>
        <row r="3850">
          <cell r="B3850" t="str">
            <v>523419</v>
          </cell>
          <cell r="C3850" t="str">
            <v>ARRUELA DE BORRACHA P/ FLANGE PN-10 NITR. D= 500MM</v>
          </cell>
          <cell r="D3850" t="str">
            <v>UN</v>
          </cell>
          <cell r="E3850">
            <v>0</v>
          </cell>
        </row>
        <row r="3851">
          <cell r="B3851" t="str">
            <v>523420</v>
          </cell>
          <cell r="C3851" t="str">
            <v>ARRUELA DE BORRACHA P/ FLANGE PN-10 NITR. D= 600MM</v>
          </cell>
          <cell r="D3851" t="str">
            <v>UN</v>
          </cell>
          <cell r="E3851">
            <v>0</v>
          </cell>
        </row>
        <row r="3852">
          <cell r="B3852" t="str">
            <v>523421</v>
          </cell>
          <cell r="C3852" t="str">
            <v>ARRUELA DE BORRACHA P/ FLANGE PN-10 NITR. D= 700MM</v>
          </cell>
          <cell r="D3852" t="str">
            <v>UN</v>
          </cell>
          <cell r="E3852">
            <v>0</v>
          </cell>
        </row>
        <row r="3853">
          <cell r="B3853" t="str">
            <v>523422</v>
          </cell>
          <cell r="C3853" t="str">
            <v>ARRUELA DE BORRACHA P/ FLANGE PN-10 NITR. D= 800MM</v>
          </cell>
          <cell r="D3853" t="str">
            <v>UN</v>
          </cell>
          <cell r="E3853">
            <v>0</v>
          </cell>
        </row>
        <row r="3854">
          <cell r="B3854" t="str">
            <v>523423</v>
          </cell>
          <cell r="C3854" t="str">
            <v>ARRUELA DE BORRACHA P/ FLANGE PN-10 NITR. D= 900MM</v>
          </cell>
          <cell r="D3854" t="str">
            <v>UN</v>
          </cell>
          <cell r="E3854">
            <v>0</v>
          </cell>
        </row>
        <row r="3855">
          <cell r="B3855" t="str">
            <v>523424</v>
          </cell>
          <cell r="C3855" t="str">
            <v>ARRUELA DE BORRACHA P/ FLANGE PN-10 NITR. D=1000MM</v>
          </cell>
          <cell r="D3855" t="str">
            <v>UN</v>
          </cell>
          <cell r="E3855">
            <v>0</v>
          </cell>
        </row>
        <row r="3856">
          <cell r="B3856" t="str">
            <v>523425</v>
          </cell>
          <cell r="C3856" t="str">
            <v>ARRUELA DE BORRACHA P/ FLANGE PN-10 NITR. D=1200MM</v>
          </cell>
          <cell r="D3856" t="str">
            <v>UN</v>
          </cell>
          <cell r="E3856">
            <v>0</v>
          </cell>
        </row>
        <row r="3857">
          <cell r="B3857" t="str">
            <v>523426</v>
          </cell>
          <cell r="C3857" t="str">
            <v>ARRUELA DE AMIANTO GRAFITADO PN-16, D=  50MM</v>
          </cell>
          <cell r="D3857" t="str">
            <v>UN</v>
          </cell>
          <cell r="E3857">
            <v>0</v>
          </cell>
        </row>
        <row r="3858">
          <cell r="B3858" t="str">
            <v>523427</v>
          </cell>
          <cell r="C3858" t="str">
            <v>ARRUELA DE AMIANTO GRAFITADO PN-16, D= 80MM</v>
          </cell>
          <cell r="D3858" t="str">
            <v>UN</v>
          </cell>
          <cell r="E3858">
            <v>0</v>
          </cell>
        </row>
        <row r="3859">
          <cell r="B3859" t="str">
            <v>523428</v>
          </cell>
          <cell r="C3859" t="str">
            <v>ARRUELA DE AMIANTO GRAFITADO PN-16, D= 100MM</v>
          </cell>
          <cell r="D3859" t="str">
            <v>UN</v>
          </cell>
          <cell r="E3859">
            <v>0</v>
          </cell>
        </row>
        <row r="3860">
          <cell r="B3860" t="str">
            <v>523429</v>
          </cell>
          <cell r="C3860" t="str">
            <v>ARRUELA DE AMIANTO GRAFITADO PN-16, D= 150MM</v>
          </cell>
          <cell r="D3860" t="str">
            <v>UN</v>
          </cell>
          <cell r="E3860">
            <v>0</v>
          </cell>
        </row>
        <row r="3861">
          <cell r="B3861" t="str">
            <v>523430</v>
          </cell>
          <cell r="C3861" t="str">
            <v>ARRUELA DE AMIANTO GRAFITADO PN-16, D= 200MM</v>
          </cell>
          <cell r="D3861" t="str">
            <v>UN</v>
          </cell>
          <cell r="E3861">
            <v>0</v>
          </cell>
        </row>
        <row r="3862">
          <cell r="B3862" t="str">
            <v>523431</v>
          </cell>
          <cell r="C3862" t="str">
            <v>ARRUELA DE AMIANTO GRAFITADO PN-16, D= 250MM</v>
          </cell>
          <cell r="D3862" t="str">
            <v>UN</v>
          </cell>
          <cell r="E3862">
            <v>0</v>
          </cell>
        </row>
        <row r="3863">
          <cell r="B3863" t="str">
            <v>523432</v>
          </cell>
          <cell r="C3863" t="str">
            <v>ARRUELA DE AMIANTO GRAFITADO PN-16, D= 300MM</v>
          </cell>
          <cell r="D3863" t="str">
            <v>UN</v>
          </cell>
          <cell r="E3863">
            <v>0</v>
          </cell>
        </row>
        <row r="3864">
          <cell r="B3864" t="str">
            <v>523433</v>
          </cell>
          <cell r="C3864" t="str">
            <v>ARRUELA DE AMIANTO GRAFITADO PN-16, D= 350MM</v>
          </cell>
          <cell r="D3864" t="str">
            <v>UN</v>
          </cell>
          <cell r="E3864">
            <v>0</v>
          </cell>
        </row>
        <row r="3865">
          <cell r="B3865" t="str">
            <v>523434</v>
          </cell>
          <cell r="C3865" t="str">
            <v>ARRUELA DE AMIANTO GRAFITADO PN-16, D= 400MM</v>
          </cell>
          <cell r="D3865" t="str">
            <v>UN</v>
          </cell>
          <cell r="E3865">
            <v>0</v>
          </cell>
        </row>
        <row r="3866">
          <cell r="B3866" t="str">
            <v>523435</v>
          </cell>
          <cell r="C3866" t="str">
            <v>ARRUELA DE AMIANTO GRAFITADO PN-16, D= 450MM</v>
          </cell>
          <cell r="D3866" t="str">
            <v>UN</v>
          </cell>
          <cell r="E3866">
            <v>0</v>
          </cell>
        </row>
        <row r="3867">
          <cell r="B3867" t="str">
            <v>523436</v>
          </cell>
          <cell r="C3867" t="str">
            <v>ARRUELA DE AMIANTO GRAFITADO PN-16, D= 500MM</v>
          </cell>
          <cell r="D3867" t="str">
            <v>UN</v>
          </cell>
          <cell r="E3867">
            <v>0</v>
          </cell>
        </row>
        <row r="3868">
          <cell r="B3868" t="str">
            <v>523437</v>
          </cell>
          <cell r="C3868" t="str">
            <v>ARRUELA DE AMIANTO GRAFITADO PN-16, D= 600MM</v>
          </cell>
          <cell r="D3868" t="str">
            <v>UN</v>
          </cell>
          <cell r="E3868">
            <v>0</v>
          </cell>
        </row>
        <row r="3869">
          <cell r="B3869" t="str">
            <v>523438</v>
          </cell>
          <cell r="C3869" t="str">
            <v>ARRUELA DE AMIANTO GRAFITADO PN-16, D= 700MM</v>
          </cell>
          <cell r="D3869" t="str">
            <v>UN</v>
          </cell>
          <cell r="E3869">
            <v>0</v>
          </cell>
        </row>
        <row r="3870">
          <cell r="B3870" t="str">
            <v>523439</v>
          </cell>
          <cell r="C3870" t="str">
            <v>ARRUELA DE AMIANTO GRAFITADO PN-16, D= 800MM</v>
          </cell>
          <cell r="D3870" t="str">
            <v>UN</v>
          </cell>
          <cell r="E3870">
            <v>0</v>
          </cell>
        </row>
        <row r="3871">
          <cell r="B3871" t="str">
            <v>523440</v>
          </cell>
          <cell r="C3871" t="str">
            <v>ARRUELA DE AMIANTO GRAFITADO PN-16, D= 900MM</v>
          </cell>
          <cell r="D3871" t="str">
            <v>UN</v>
          </cell>
          <cell r="E3871">
            <v>0</v>
          </cell>
        </row>
        <row r="3872">
          <cell r="B3872" t="str">
            <v>523441</v>
          </cell>
          <cell r="C3872" t="str">
            <v>ARRUELA DE AMIANTO GRAFITADO PN-16, D=1000MM</v>
          </cell>
          <cell r="D3872" t="str">
            <v>UN</v>
          </cell>
          <cell r="E3872">
            <v>0</v>
          </cell>
        </row>
        <row r="3873">
          <cell r="B3873" t="str">
            <v>523442</v>
          </cell>
          <cell r="C3873" t="str">
            <v>ARRUELA DE AMIANTO GRAFITADO PN-16, D=1200MM</v>
          </cell>
          <cell r="D3873" t="str">
            <v>UN</v>
          </cell>
          <cell r="E3873">
            <v>0</v>
          </cell>
        </row>
        <row r="3874">
          <cell r="B3874" t="str">
            <v>523443</v>
          </cell>
          <cell r="C3874" t="str">
            <v>ARRUELA DE AMIANTO GRAFITADO PN-25, D= 100MM</v>
          </cell>
          <cell r="D3874" t="str">
            <v>UN</v>
          </cell>
          <cell r="E3874">
            <v>0</v>
          </cell>
        </row>
        <row r="3875">
          <cell r="B3875" t="str">
            <v>523444</v>
          </cell>
          <cell r="C3875" t="str">
            <v>ARRUELA DE AMIANTO GRAFITADO PN-25, D= 150MM</v>
          </cell>
          <cell r="D3875" t="str">
            <v>UN</v>
          </cell>
          <cell r="E3875">
            <v>0</v>
          </cell>
        </row>
        <row r="3876">
          <cell r="B3876" t="str">
            <v>523445</v>
          </cell>
          <cell r="C3876" t="str">
            <v>ARRUELA DE AMIANTO GRAFITADO PN-25, D= 200MM</v>
          </cell>
          <cell r="D3876" t="str">
            <v>UN</v>
          </cell>
          <cell r="E3876">
            <v>0</v>
          </cell>
        </row>
        <row r="3877">
          <cell r="B3877" t="str">
            <v>523446</v>
          </cell>
          <cell r="C3877" t="str">
            <v>ARRUELA DE AMIANTO GRAFITADO PN-25, D= 250MM</v>
          </cell>
          <cell r="D3877" t="str">
            <v>UN</v>
          </cell>
          <cell r="E3877">
            <v>0</v>
          </cell>
        </row>
        <row r="3878">
          <cell r="B3878" t="str">
            <v>523447</v>
          </cell>
          <cell r="C3878" t="str">
            <v>ARRUELA DE AMIANTO GRAFITADO PN-25, D= 300MM</v>
          </cell>
          <cell r="D3878" t="str">
            <v>UN</v>
          </cell>
          <cell r="E3878">
            <v>0</v>
          </cell>
        </row>
        <row r="3879">
          <cell r="B3879" t="str">
            <v>523448</v>
          </cell>
          <cell r="C3879" t="str">
            <v>ARRUELA DE AMIANTO GRAFITADO PN-25, D= 350MM</v>
          </cell>
          <cell r="D3879" t="str">
            <v>UN</v>
          </cell>
          <cell r="E3879">
            <v>0</v>
          </cell>
        </row>
        <row r="3880">
          <cell r="B3880" t="str">
            <v>523449</v>
          </cell>
          <cell r="C3880" t="str">
            <v>ARRUELA DE AMIANTO GRAFITADO PN-25, D= 400MM</v>
          </cell>
          <cell r="D3880" t="str">
            <v>UN</v>
          </cell>
          <cell r="E3880">
            <v>0</v>
          </cell>
        </row>
        <row r="3881">
          <cell r="B3881" t="str">
            <v>523450</v>
          </cell>
          <cell r="C3881" t="str">
            <v>ARRUELA DE AMIANTO GRAFITADO PN-25, D= 450MM</v>
          </cell>
          <cell r="D3881" t="str">
            <v>UN</v>
          </cell>
          <cell r="E3881">
            <v>0</v>
          </cell>
        </row>
        <row r="3882">
          <cell r="B3882" t="str">
            <v>523451</v>
          </cell>
          <cell r="C3882" t="str">
            <v>ARRUELA DE AMIANTO GRAFITADO PN-25, D= 500MM</v>
          </cell>
          <cell r="D3882" t="str">
            <v>UN</v>
          </cell>
          <cell r="E3882">
            <v>0</v>
          </cell>
        </row>
        <row r="3883">
          <cell r="B3883" t="str">
            <v>523452</v>
          </cell>
          <cell r="C3883" t="str">
            <v>ARRUELA DE AMIANTO GRAFITADO PN-25, D= 600MM</v>
          </cell>
          <cell r="D3883" t="str">
            <v>UN</v>
          </cell>
          <cell r="E3883">
            <v>0</v>
          </cell>
        </row>
        <row r="3884">
          <cell r="B3884" t="str">
            <v>523453</v>
          </cell>
          <cell r="C3884" t="str">
            <v>ARRUELA DE AMIANTO GRAFITADO PN-25, D= 700MM</v>
          </cell>
          <cell r="D3884" t="str">
            <v>UN</v>
          </cell>
          <cell r="E3884">
            <v>0</v>
          </cell>
        </row>
        <row r="3885">
          <cell r="B3885" t="str">
            <v>523454</v>
          </cell>
          <cell r="C3885" t="str">
            <v>ARRUELA DE AMIANTO GRAFITADO PN-25, D= 800MM</v>
          </cell>
          <cell r="D3885" t="str">
            <v>UN</v>
          </cell>
          <cell r="E3885">
            <v>0</v>
          </cell>
        </row>
        <row r="3886">
          <cell r="B3886" t="str">
            <v>523455</v>
          </cell>
          <cell r="C3886" t="str">
            <v>ARRUELA DE AMIANTO GRAFITADO PN-25, D= 900MM</v>
          </cell>
          <cell r="D3886" t="str">
            <v>UN</v>
          </cell>
          <cell r="E3886">
            <v>0</v>
          </cell>
        </row>
        <row r="3887">
          <cell r="B3887" t="str">
            <v>523456</v>
          </cell>
          <cell r="C3887" t="str">
            <v>ARRUELA DE AMIANTO GRAFITADO PN-25, D=1000MM</v>
          </cell>
          <cell r="D3887" t="str">
            <v>UN</v>
          </cell>
          <cell r="E3887">
            <v>0</v>
          </cell>
        </row>
        <row r="3888">
          <cell r="B3888" t="str">
            <v>523457</v>
          </cell>
          <cell r="C3888" t="str">
            <v>ARRUELA DE AMIANTO GRAFITADO PN-25, D=1200MM</v>
          </cell>
          <cell r="D3888" t="str">
            <v>UN</v>
          </cell>
          <cell r="E3888">
            <v>0</v>
          </cell>
        </row>
        <row r="3889">
          <cell r="B3889" t="str">
            <v>523458</v>
          </cell>
          <cell r="C3889" t="str">
            <v>CONJ.PARAFUSO COMPLETO P/FLANGES PN10 DN 100 MM</v>
          </cell>
          <cell r="D3889" t="str">
            <v>UN</v>
          </cell>
          <cell r="E3889">
            <v>32.44</v>
          </cell>
        </row>
        <row r="3890">
          <cell r="B3890" t="str">
            <v>523459</v>
          </cell>
          <cell r="C3890" t="str">
            <v>CONJ.PARAFUSO COMPLETO P/FLANGES PN10 DN 150 MM</v>
          </cell>
          <cell r="D3890" t="str">
            <v>UN</v>
          </cell>
          <cell r="E3890">
            <v>51</v>
          </cell>
        </row>
        <row r="3891">
          <cell r="B3891" t="str">
            <v>523460</v>
          </cell>
          <cell r="C3891" t="str">
            <v>CONJ.PARAFUSO COMPLETO P/FLANGES PN10 DN 200 MM</v>
          </cell>
          <cell r="D3891" t="str">
            <v>UN</v>
          </cell>
          <cell r="E3891">
            <v>51</v>
          </cell>
        </row>
        <row r="3892">
          <cell r="B3892" t="str">
            <v>523461</v>
          </cell>
          <cell r="C3892" t="str">
            <v>CONJ.PARAFUSO COMPLETO P/FLANGES PN10 DN 250 MM</v>
          </cell>
          <cell r="D3892" t="str">
            <v>UN</v>
          </cell>
          <cell r="E3892">
            <v>76.510000000000005</v>
          </cell>
        </row>
        <row r="3893">
          <cell r="B3893" t="str">
            <v>523462</v>
          </cell>
          <cell r="C3893" t="str">
            <v>CONJ.PARAFUSO COMPLETO P/FLANGES PN10 DN 300 MM</v>
          </cell>
          <cell r="D3893" t="str">
            <v>UN</v>
          </cell>
          <cell r="E3893">
            <v>76.510000000000005</v>
          </cell>
        </row>
        <row r="3894">
          <cell r="B3894" t="str">
            <v>523463</v>
          </cell>
          <cell r="C3894" t="str">
            <v>CONJ.PARAFUSO COMPLETO P/FLANGES PN10 DN 350 MM</v>
          </cell>
          <cell r="D3894" t="str">
            <v>UN</v>
          </cell>
          <cell r="E3894">
            <v>102.01</v>
          </cell>
        </row>
        <row r="3895">
          <cell r="B3895" t="str">
            <v>523464</v>
          </cell>
          <cell r="C3895" t="str">
            <v>CONJ.PARAFUSO COMPLETO P/FLANGES PN10 DN 400 MM</v>
          </cell>
          <cell r="D3895" t="str">
            <v>UN</v>
          </cell>
          <cell r="E3895">
            <v>164.1</v>
          </cell>
        </row>
        <row r="3896">
          <cell r="B3896" t="str">
            <v>523465</v>
          </cell>
          <cell r="C3896" t="str">
            <v>CONJ.PARAFUSO COMPLETO P/FLANGES PN10 DN 50 MM</v>
          </cell>
          <cell r="D3896" t="str">
            <v>UN</v>
          </cell>
          <cell r="E3896">
            <v>16.22</v>
          </cell>
        </row>
        <row r="3897">
          <cell r="B3897" t="str">
            <v>523466</v>
          </cell>
          <cell r="C3897" t="str">
            <v>CONJ.PARAFUSO COMPLETO P/FLANGES PN10 DN 80 MM</v>
          </cell>
          <cell r="D3897" t="str">
            <v>UN</v>
          </cell>
          <cell r="E3897">
            <v>32.44</v>
          </cell>
        </row>
        <row r="3899">
          <cell r="B3899" t="str">
            <v>523500</v>
          </cell>
          <cell r="C3899" t="str">
            <v>CAP EM FOFO (C31 - METALURGICA 100%)</v>
          </cell>
        </row>
        <row r="3900">
          <cell r="B3900" t="str">
            <v>523501</v>
          </cell>
          <cell r="C3900" t="str">
            <v>CAP FOFO JE2GS D=80MM (4,5KG)</v>
          </cell>
          <cell r="D3900" t="str">
            <v>UN</v>
          </cell>
          <cell r="E3900">
            <v>56.27</v>
          </cell>
        </row>
        <row r="3901">
          <cell r="B3901" t="str">
            <v>523502</v>
          </cell>
          <cell r="C3901" t="str">
            <v>CAP FOFO JE2GS D=100MM (4,7KG)</v>
          </cell>
          <cell r="D3901" t="str">
            <v>UN</v>
          </cell>
          <cell r="E3901">
            <v>62.81</v>
          </cell>
        </row>
        <row r="3902">
          <cell r="B3902" t="str">
            <v>523503</v>
          </cell>
          <cell r="C3902" t="str">
            <v>CAP FOFO JE2GS D=150MM (8,7KG)</v>
          </cell>
          <cell r="D3902" t="str">
            <v>UN</v>
          </cell>
          <cell r="E3902">
            <v>111.36</v>
          </cell>
        </row>
        <row r="3903">
          <cell r="B3903" t="str">
            <v>523504</v>
          </cell>
          <cell r="C3903" t="str">
            <v>CAP FOFO JE2GS D=2000MM (15KG)</v>
          </cell>
          <cell r="D3903" t="str">
            <v>UN</v>
          </cell>
          <cell r="E3903">
            <v>0</v>
          </cell>
        </row>
        <row r="3904">
          <cell r="B3904" t="str">
            <v>523505</v>
          </cell>
          <cell r="C3904" t="str">
            <v>CAP FOFO-JE D=250MM ( 18KG)</v>
          </cell>
          <cell r="D3904" t="str">
            <v>UN</v>
          </cell>
          <cell r="E3904">
            <v>0</v>
          </cell>
        </row>
        <row r="3905">
          <cell r="B3905" t="str">
            <v>523506</v>
          </cell>
          <cell r="C3905" t="str">
            <v>CAP FOFO-JE D=300MM ( 31KG)</v>
          </cell>
          <cell r="D3905" t="str">
            <v>UN</v>
          </cell>
          <cell r="E3905">
            <v>0</v>
          </cell>
        </row>
        <row r="3906">
          <cell r="B3906" t="str">
            <v>523507</v>
          </cell>
          <cell r="C3906" t="str">
            <v>CAP FOFO-JE D=350MM ( 39KG)</v>
          </cell>
          <cell r="D3906" t="str">
            <v>UN</v>
          </cell>
          <cell r="E3906">
            <v>0</v>
          </cell>
        </row>
        <row r="3907">
          <cell r="B3907" t="str">
            <v>523508</v>
          </cell>
          <cell r="C3907" t="str">
            <v>CAP FOFO-JE D=400MM ( 50KG)</v>
          </cell>
          <cell r="D3907" t="str">
            <v>UN</v>
          </cell>
          <cell r="E3907">
            <v>0</v>
          </cell>
        </row>
        <row r="3908">
          <cell r="B3908" t="str">
            <v>523509</v>
          </cell>
          <cell r="C3908" t="str">
            <v>CAP FOFO-JE D=450MM ( 50KG)</v>
          </cell>
          <cell r="D3908" t="str">
            <v>UN</v>
          </cell>
          <cell r="E3908">
            <v>0</v>
          </cell>
        </row>
        <row r="3909">
          <cell r="B3909" t="str">
            <v>523510</v>
          </cell>
          <cell r="C3909" t="str">
            <v>CAP FOFO-JE D=500MM ( 77KG)</v>
          </cell>
          <cell r="D3909" t="str">
            <v>UN</v>
          </cell>
          <cell r="E3909">
            <v>0</v>
          </cell>
        </row>
        <row r="3910">
          <cell r="B3910" t="str">
            <v>523511</v>
          </cell>
          <cell r="C3910" t="str">
            <v>CAP FOFO-JE D=600MM ( 112KG)</v>
          </cell>
          <cell r="D3910" t="str">
            <v>UN</v>
          </cell>
          <cell r="E3910">
            <v>0</v>
          </cell>
        </row>
        <row r="3912">
          <cell r="B3912" t="str">
            <v>523600</v>
          </cell>
          <cell r="C3912" t="str">
            <v>CARRETEL EM FOFO (C31 - METALURGICA 100%)</v>
          </cell>
        </row>
        <row r="3913">
          <cell r="B3913" t="str">
            <v>523601</v>
          </cell>
          <cell r="C3913" t="str">
            <v>CARRETEL SIMPLES PN10 D=  80MM (15,5KG)</v>
          </cell>
          <cell r="D3913" t="str">
            <v>UN</v>
          </cell>
          <cell r="E3913">
            <v>0</v>
          </cell>
        </row>
        <row r="3914">
          <cell r="B3914" t="str">
            <v>523602</v>
          </cell>
          <cell r="C3914" t="str">
            <v>CARRETEL SIMPLES PN10 D= 100MM( 19KG)</v>
          </cell>
          <cell r="D3914" t="str">
            <v>UN</v>
          </cell>
          <cell r="E3914">
            <v>0</v>
          </cell>
        </row>
        <row r="3915">
          <cell r="B3915" t="str">
            <v>523603</v>
          </cell>
          <cell r="C3915" t="str">
            <v>CARRETEL SIMPLES PN10 D= 150MM( 30KG)</v>
          </cell>
          <cell r="D3915" t="str">
            <v>UN</v>
          </cell>
          <cell r="E3915">
            <v>0</v>
          </cell>
        </row>
        <row r="3916">
          <cell r="B3916" t="str">
            <v>523604</v>
          </cell>
          <cell r="C3916" t="str">
            <v>CARRETEL SIMPLES PN10 D= 200MM( 42KG)</v>
          </cell>
          <cell r="D3916" t="str">
            <v>UN</v>
          </cell>
          <cell r="E3916">
            <v>0</v>
          </cell>
        </row>
        <row r="3917">
          <cell r="B3917" t="str">
            <v>523605</v>
          </cell>
          <cell r="C3917" t="str">
            <v>CARRETEL SIMPLES PN10 D= 250MM( 55KG)</v>
          </cell>
          <cell r="D3917" t="str">
            <v>UN</v>
          </cell>
          <cell r="E3917">
            <v>0</v>
          </cell>
        </row>
        <row r="3918">
          <cell r="B3918" t="str">
            <v>523606</v>
          </cell>
          <cell r="C3918" t="str">
            <v>CARRETEL SIMPLES PN10 D= 300MM( 62KG)</v>
          </cell>
          <cell r="D3918" t="str">
            <v>UN</v>
          </cell>
          <cell r="E3918">
            <v>0</v>
          </cell>
        </row>
        <row r="3919">
          <cell r="B3919" t="str">
            <v>523607</v>
          </cell>
          <cell r="C3919" t="str">
            <v>CARRETEL SIMPLES PN10 D= 350MM (84KG)</v>
          </cell>
          <cell r="D3919" t="str">
            <v>UN</v>
          </cell>
          <cell r="E3919">
            <v>0</v>
          </cell>
        </row>
        <row r="3920">
          <cell r="B3920" t="str">
            <v>523608</v>
          </cell>
          <cell r="C3920" t="str">
            <v>CARRETEL SIMPLES PN10 D= 400MM( 95KG)</v>
          </cell>
          <cell r="D3920" t="str">
            <v>UN</v>
          </cell>
          <cell r="E3920">
            <v>0</v>
          </cell>
        </row>
        <row r="3921">
          <cell r="B3921" t="str">
            <v>523609</v>
          </cell>
          <cell r="C3921" t="str">
            <v>CARRETEL SIMPLES PN10 D= 450MM(110KG)</v>
          </cell>
          <cell r="D3921" t="str">
            <v>UN</v>
          </cell>
          <cell r="E3921">
            <v>0</v>
          </cell>
        </row>
        <row r="3922">
          <cell r="B3922" t="str">
            <v>523610</v>
          </cell>
          <cell r="C3922" t="str">
            <v>CARRETEL SIMPLES PN10 D= 500MM(125KG)</v>
          </cell>
          <cell r="D3922" t="str">
            <v>UN</v>
          </cell>
          <cell r="E3922">
            <v>0</v>
          </cell>
        </row>
        <row r="3923">
          <cell r="B3923" t="str">
            <v>523611</v>
          </cell>
          <cell r="C3923" t="str">
            <v>CARRETEL SIMPLES PN10 D= 600MM(148KG)</v>
          </cell>
          <cell r="D3923" t="str">
            <v>UN</v>
          </cell>
          <cell r="E3923">
            <v>0</v>
          </cell>
        </row>
        <row r="3924">
          <cell r="B3924" t="str">
            <v>523612</v>
          </cell>
          <cell r="C3924" t="str">
            <v>CARRETEL SIMPLES PN10 D= 700MM(204KG)</v>
          </cell>
          <cell r="D3924" t="str">
            <v>UN</v>
          </cell>
          <cell r="E3924">
            <v>0</v>
          </cell>
        </row>
        <row r="3925">
          <cell r="B3925" t="str">
            <v>523613</v>
          </cell>
          <cell r="C3925" t="str">
            <v>CARRETEL SIMPLES PN10 D= 800MM(249KG)</v>
          </cell>
          <cell r="D3925" t="str">
            <v>UN</v>
          </cell>
          <cell r="E3925">
            <v>0</v>
          </cell>
        </row>
        <row r="3926">
          <cell r="B3926" t="str">
            <v>523614</v>
          </cell>
          <cell r="C3926" t="str">
            <v>CARRETEL SIMPLES PN10 D= 900MM(278KG)</v>
          </cell>
          <cell r="D3926" t="str">
            <v>UN</v>
          </cell>
          <cell r="E3926">
            <v>0</v>
          </cell>
        </row>
        <row r="3927">
          <cell r="B3927" t="str">
            <v>523615</v>
          </cell>
          <cell r="C3927" t="str">
            <v>CARRETEL SIMPLES PN10 D=1000MM(329KG)</v>
          </cell>
          <cell r="D3927" t="str">
            <v>UN</v>
          </cell>
          <cell r="E3927">
            <v>0</v>
          </cell>
        </row>
        <row r="3928">
          <cell r="B3928" t="str">
            <v>523616</v>
          </cell>
          <cell r="C3928" t="str">
            <v>CARRETEL SIMPLES PN10 D=1200MM(424KG)</v>
          </cell>
          <cell r="D3928" t="str">
            <v>UN</v>
          </cell>
          <cell r="E3928">
            <v>0</v>
          </cell>
        </row>
        <row r="3930">
          <cell r="B3930" t="str">
            <v>523700</v>
          </cell>
          <cell r="C3930" t="str">
            <v>COMPORTAS EM FOFO (SETOR ABDIB GLOBAL 40%; C32 - FERRO/ACO/DERIV. 60%)</v>
          </cell>
        </row>
        <row r="3931">
          <cell r="B3931" t="str">
            <v>523701</v>
          </cell>
          <cell r="C3931" t="str">
            <v>COMPORTA CIRCULAR SENTIDO DUPLO D= 200MM( 110KG)</v>
          </cell>
          <cell r="D3931" t="str">
            <v>UN</v>
          </cell>
          <cell r="E3931">
            <v>0</v>
          </cell>
        </row>
        <row r="3932">
          <cell r="B3932" t="str">
            <v>523702</v>
          </cell>
          <cell r="C3932" t="str">
            <v>COMPORTA CIRCULAR SENTIDO DUPLO D= 300MM( 170KG)</v>
          </cell>
          <cell r="D3932" t="str">
            <v>UN</v>
          </cell>
          <cell r="E3932">
            <v>0</v>
          </cell>
        </row>
        <row r="3933">
          <cell r="B3933" t="str">
            <v>523703</v>
          </cell>
          <cell r="C3933" t="str">
            <v>COMPORTA CIRCULAR SENTIDO DUPLO D= 400MM( 225KG)</v>
          </cell>
          <cell r="D3933" t="str">
            <v>UN</v>
          </cell>
          <cell r="E3933">
            <v>0</v>
          </cell>
        </row>
        <row r="3934">
          <cell r="B3934" t="str">
            <v>523704</v>
          </cell>
          <cell r="C3934" t="str">
            <v>COMPORTA CIRCULAR SENTIDO DUPLO D= 500MM( 310KG)</v>
          </cell>
          <cell r="D3934" t="str">
            <v>UN</v>
          </cell>
          <cell r="E3934">
            <v>0</v>
          </cell>
        </row>
        <row r="3935">
          <cell r="B3935" t="str">
            <v>523705</v>
          </cell>
          <cell r="C3935" t="str">
            <v>COMPORTA CIRCULAR SENTIDO DUPLO D= 600MM( 460KG)</v>
          </cell>
          <cell r="D3935" t="str">
            <v>UN</v>
          </cell>
          <cell r="E3935">
            <v>0</v>
          </cell>
        </row>
        <row r="3936">
          <cell r="B3936" t="str">
            <v>523706</v>
          </cell>
          <cell r="C3936" t="str">
            <v>COMPORTA CIRCULAR SENTIDO DUPLO D=700MM (630KG)</v>
          </cell>
          <cell r="D3936" t="str">
            <v>UN</v>
          </cell>
          <cell r="E3936">
            <v>0</v>
          </cell>
        </row>
        <row r="3937">
          <cell r="B3937" t="str">
            <v>523707</v>
          </cell>
          <cell r="C3937" t="str">
            <v>COMPORTA CIRCULAR SENTIDO DUPLO D=800MM (970KG)</v>
          </cell>
          <cell r="D3937" t="str">
            <v>UN</v>
          </cell>
          <cell r="E3937">
            <v>0</v>
          </cell>
        </row>
        <row r="3938">
          <cell r="B3938" t="str">
            <v>523708</v>
          </cell>
          <cell r="C3938" t="str">
            <v>COMPORTA CIRCULAR SENTIDO DUPLO D=900MM (1300KG)</v>
          </cell>
          <cell r="D3938" t="str">
            <v>UN</v>
          </cell>
          <cell r="E3938">
            <v>0</v>
          </cell>
        </row>
        <row r="3939">
          <cell r="B3939" t="str">
            <v>523709</v>
          </cell>
          <cell r="C3939" t="str">
            <v>COMPORTA CIRCULAR SENTIDO DUPLO D=1000MM (1385 KG)</v>
          </cell>
          <cell r="D3939" t="str">
            <v>UN</v>
          </cell>
          <cell r="E3939">
            <v>0</v>
          </cell>
        </row>
        <row r="3940">
          <cell r="B3940" t="str">
            <v>523710</v>
          </cell>
          <cell r="C3940" t="str">
            <v>COMPORTA CIRCULAR SENTIDO DUPLO D=1200MM (1810KG)</v>
          </cell>
          <cell r="D3940" t="str">
            <v>UN</v>
          </cell>
          <cell r="E3940">
            <v>0</v>
          </cell>
        </row>
        <row r="3941">
          <cell r="B3941" t="str">
            <v>523711</v>
          </cell>
          <cell r="C3941" t="str">
            <v>COMPORTA CIRCULAR SENTIDO DUPLO D=1400MM (2500KG)</v>
          </cell>
          <cell r="D3941" t="str">
            <v>UN</v>
          </cell>
          <cell r="E3941">
            <v>0</v>
          </cell>
        </row>
        <row r="3942">
          <cell r="B3942" t="str">
            <v>523712</v>
          </cell>
          <cell r="C3942" t="str">
            <v>COMPORTA CIRCULAR SENTIDO DUPLO D=1500MM (3035KG)</v>
          </cell>
          <cell r="D3942" t="str">
            <v>UN</v>
          </cell>
          <cell r="E3942">
            <v>0</v>
          </cell>
        </row>
        <row r="3943">
          <cell r="B3943" t="str">
            <v>523713</v>
          </cell>
          <cell r="C3943" t="str">
            <v>COMPORTA QUADRADA SENTIDO DUPLO D= 200MM( 100KG)</v>
          </cell>
          <cell r="D3943" t="str">
            <v>UN</v>
          </cell>
          <cell r="E3943">
            <v>0</v>
          </cell>
        </row>
        <row r="3944">
          <cell r="B3944" t="str">
            <v>523714</v>
          </cell>
          <cell r="C3944" t="str">
            <v>COMPORTA QUADRADA SENTIDO DUPLO D= 300MM( 150KG)</v>
          </cell>
          <cell r="D3944" t="str">
            <v>UN</v>
          </cell>
          <cell r="E3944">
            <v>0</v>
          </cell>
        </row>
        <row r="3945">
          <cell r="B3945" t="str">
            <v>523715</v>
          </cell>
          <cell r="C3945" t="str">
            <v>COMPORTA QUADRADA SENTIDO DUPLO D= 400MM( 195KG)</v>
          </cell>
          <cell r="D3945" t="str">
            <v>UN</v>
          </cell>
          <cell r="E3945">
            <v>0</v>
          </cell>
        </row>
        <row r="3946">
          <cell r="B3946" t="str">
            <v>523716</v>
          </cell>
          <cell r="C3946" t="str">
            <v>COMPORTA QUADRADA SENTIDO DUPLO D= 500MM( 280KG)</v>
          </cell>
          <cell r="D3946" t="str">
            <v>UN</v>
          </cell>
          <cell r="E3946">
            <v>0</v>
          </cell>
        </row>
        <row r="3947">
          <cell r="B3947" t="str">
            <v>523717</v>
          </cell>
          <cell r="C3947" t="str">
            <v>COMPORTA QUADRADA SENTIDO DUPLO D= 600MM( 350KG)</v>
          </cell>
          <cell r="D3947" t="str">
            <v>UN</v>
          </cell>
          <cell r="E3947">
            <v>0</v>
          </cell>
        </row>
        <row r="3948">
          <cell r="B3948" t="str">
            <v>523718</v>
          </cell>
          <cell r="C3948" t="str">
            <v>COMPORTA QUADRADA SENTIDO DUPLO D=700MM (550 KG)</v>
          </cell>
          <cell r="D3948" t="str">
            <v>UN</v>
          </cell>
          <cell r="E3948">
            <v>0</v>
          </cell>
        </row>
        <row r="3949">
          <cell r="B3949" t="str">
            <v>523719</v>
          </cell>
          <cell r="C3949" t="str">
            <v>COMPORTA QUADRADA SENTIDO DUPLO D=800MM (810 KG)</v>
          </cell>
          <cell r="D3949" t="str">
            <v>UN</v>
          </cell>
          <cell r="E3949">
            <v>0</v>
          </cell>
        </row>
        <row r="3950">
          <cell r="B3950" t="str">
            <v>523720</v>
          </cell>
          <cell r="C3950" t="str">
            <v>COMPORTA QUADRADA SENTIDO DUPLO D=900MM (1050 KG)</v>
          </cell>
          <cell r="D3950" t="str">
            <v>UN</v>
          </cell>
          <cell r="E3950">
            <v>0</v>
          </cell>
        </row>
        <row r="3951">
          <cell r="B3951" t="str">
            <v>523721</v>
          </cell>
          <cell r="C3951" t="str">
            <v>COMPORTA QUADRADA SENTIDO DUPLO D=1000MM (1154 KG)</v>
          </cell>
          <cell r="D3951" t="str">
            <v>UN</v>
          </cell>
          <cell r="E3951">
            <v>0</v>
          </cell>
        </row>
        <row r="3952">
          <cell r="B3952" t="str">
            <v>523722</v>
          </cell>
          <cell r="C3952" t="str">
            <v>COMPORTA QUADRADA SENTIDO DUPLO D=1200MM (1535 KG)</v>
          </cell>
          <cell r="D3952" t="str">
            <v>UN</v>
          </cell>
          <cell r="E3952">
            <v>0</v>
          </cell>
        </row>
        <row r="3953">
          <cell r="B3953" t="str">
            <v>523723</v>
          </cell>
          <cell r="C3953" t="str">
            <v>COMPORTA QUADRADA SENTIDO DUPLO D=1400MM (2150 KG)</v>
          </cell>
          <cell r="D3953" t="str">
            <v>UN</v>
          </cell>
          <cell r="E3953">
            <v>0</v>
          </cell>
        </row>
        <row r="3954">
          <cell r="B3954" t="str">
            <v>523724</v>
          </cell>
          <cell r="C3954" t="str">
            <v>COMPORTA QUADRADA SENTIDO DUPLO D=1500MM (2530 KG)</v>
          </cell>
          <cell r="D3954" t="str">
            <v>UN</v>
          </cell>
          <cell r="E3954">
            <v>0</v>
          </cell>
        </row>
        <row r="3956">
          <cell r="B3956" t="str">
            <v>523800</v>
          </cell>
          <cell r="C3956" t="str">
            <v>CURVAS EM FOFO (C31 - METALURGICA 100%)</v>
          </cell>
        </row>
        <row r="3957">
          <cell r="B3957" t="str">
            <v>523801</v>
          </cell>
          <cell r="C3957" t="str">
            <v>CURVA FOFO JE2GS 11º15 D=  80MM(  8,7KG)</v>
          </cell>
          <cell r="D3957" t="str">
            <v>UN</v>
          </cell>
          <cell r="E3957">
            <v>110.04</v>
          </cell>
        </row>
        <row r="3958">
          <cell r="B3958" t="str">
            <v>523802</v>
          </cell>
          <cell r="C3958" t="str">
            <v>CURVA FOFO JE 11º15 D= 100MM (  9KG)</v>
          </cell>
          <cell r="D3958" t="str">
            <v>UN</v>
          </cell>
          <cell r="E3958">
            <v>127.46</v>
          </cell>
        </row>
        <row r="3959">
          <cell r="B3959" t="str">
            <v>523803</v>
          </cell>
          <cell r="C3959" t="str">
            <v>CURVA FOFO JE 11º15 D= 150MM ( 15KG)</v>
          </cell>
          <cell r="D3959" t="str">
            <v>UN</v>
          </cell>
          <cell r="E3959">
            <v>236</v>
          </cell>
        </row>
        <row r="3960">
          <cell r="B3960" t="str">
            <v>523804</v>
          </cell>
          <cell r="C3960" t="str">
            <v>CURVA FOFO JE 11º15 D= 200MM ( 22KG)</v>
          </cell>
          <cell r="D3960" t="str">
            <v>UN</v>
          </cell>
          <cell r="E3960">
            <v>463.6</v>
          </cell>
        </row>
        <row r="3961">
          <cell r="B3961" t="str">
            <v>523805</v>
          </cell>
          <cell r="C3961" t="str">
            <v>CURVA FOFO JE 11º15 D= 250MM ( 30KG)</v>
          </cell>
          <cell r="D3961" t="str">
            <v>UN</v>
          </cell>
          <cell r="E3961">
            <v>525.85</v>
          </cell>
        </row>
        <row r="3962">
          <cell r="B3962" t="str">
            <v>523806</v>
          </cell>
          <cell r="C3962" t="str">
            <v>CURVA FOFO JE 11º15 D= 300MM ( 38KG)</v>
          </cell>
          <cell r="D3962" t="str">
            <v>UN</v>
          </cell>
          <cell r="E3962">
            <v>604.55999999999995</v>
          </cell>
        </row>
        <row r="3963">
          <cell r="B3963" t="str">
            <v>523807</v>
          </cell>
          <cell r="C3963" t="str">
            <v>CURVA FOFO JE 11º15 D= 350MM ( 48KG)</v>
          </cell>
          <cell r="D3963" t="str">
            <v>UN</v>
          </cell>
          <cell r="E3963">
            <v>740.66</v>
          </cell>
        </row>
        <row r="3964">
          <cell r="B3964" t="str">
            <v>523808</v>
          </cell>
          <cell r="C3964" t="str">
            <v>CURVA FOFO JE 11º15 D= 400MM ( 60KG)</v>
          </cell>
          <cell r="D3964" t="str">
            <v>UN</v>
          </cell>
          <cell r="E3964">
            <v>922.24</v>
          </cell>
        </row>
        <row r="3965">
          <cell r="B3965" t="str">
            <v>523809</v>
          </cell>
          <cell r="C3965" t="str">
            <v>CURVA FOFO JE 11º15 D= 450MM (71KG)</v>
          </cell>
          <cell r="D3965" t="str">
            <v>UN</v>
          </cell>
          <cell r="E3965">
            <v>1130.78</v>
          </cell>
        </row>
        <row r="3966">
          <cell r="B3966" t="str">
            <v>523810</v>
          </cell>
          <cell r="C3966" t="str">
            <v>CURVA FOFO JE 11º15 D= 500MM ( 89KG)</v>
          </cell>
          <cell r="D3966" t="str">
            <v>UN</v>
          </cell>
          <cell r="E3966">
            <v>1249.8499999999999</v>
          </cell>
        </row>
        <row r="3967">
          <cell r="B3967" t="str">
            <v>523811</v>
          </cell>
          <cell r="C3967" t="str">
            <v>CURVA FOFO JE 11º15 D= 600MM (125KG)</v>
          </cell>
          <cell r="D3967" t="str">
            <v>UN</v>
          </cell>
          <cell r="E3967">
            <v>0</v>
          </cell>
        </row>
        <row r="3968">
          <cell r="B3968" t="str">
            <v>523812</v>
          </cell>
          <cell r="C3968" t="str">
            <v>CURVA FOFO JE 11º15 D= 700MM (181,8KG)</v>
          </cell>
          <cell r="D3968" t="str">
            <v>UN</v>
          </cell>
          <cell r="E3968">
            <v>0</v>
          </cell>
        </row>
        <row r="3969">
          <cell r="B3969" t="str">
            <v>523813</v>
          </cell>
          <cell r="C3969" t="str">
            <v>CURVA FOFO JE 11º15 D= 800MM (238,8KG)</v>
          </cell>
          <cell r="D3969" t="str">
            <v>UN</v>
          </cell>
          <cell r="E3969">
            <v>0</v>
          </cell>
        </row>
        <row r="3970">
          <cell r="B3970" t="str">
            <v>523814</v>
          </cell>
          <cell r="C3970" t="str">
            <v>CURVA FOFO JE 11º15 D= 900MM (366,4KG)</v>
          </cell>
          <cell r="D3970" t="str">
            <v>UN</v>
          </cell>
          <cell r="E3970">
            <v>0</v>
          </cell>
        </row>
        <row r="3971">
          <cell r="B3971" t="str">
            <v>523815</v>
          </cell>
          <cell r="C3971" t="str">
            <v>CURVA FOFO JE 11º15 D=1000MM (349,8KG)</v>
          </cell>
          <cell r="D3971" t="str">
            <v>UN</v>
          </cell>
          <cell r="E3971">
            <v>0</v>
          </cell>
        </row>
        <row r="3972">
          <cell r="B3972" t="str">
            <v>523816</v>
          </cell>
          <cell r="C3972" t="str">
            <v>CURVA FOFO JE 11º15 D=1200MM (607,4KG)</v>
          </cell>
          <cell r="D3972" t="str">
            <v>UN</v>
          </cell>
          <cell r="E3972">
            <v>0</v>
          </cell>
        </row>
        <row r="3973">
          <cell r="B3973" t="str">
            <v>523817</v>
          </cell>
          <cell r="C3973" t="str">
            <v>CURVA FOFO JE 22º30 D= 80MM (8,6KG)</v>
          </cell>
          <cell r="D3973" t="str">
            <v>UN</v>
          </cell>
          <cell r="E3973">
            <v>104.64</v>
          </cell>
        </row>
        <row r="3974">
          <cell r="B3974" t="str">
            <v>523818</v>
          </cell>
          <cell r="C3974" t="str">
            <v>CURVA FOFO JE 22º30 D= 100MM (9KG)</v>
          </cell>
          <cell r="D3974" t="str">
            <v>UN</v>
          </cell>
          <cell r="E3974">
            <v>116.22</v>
          </cell>
        </row>
        <row r="3975">
          <cell r="B3975" t="str">
            <v>523819</v>
          </cell>
          <cell r="C3975" t="str">
            <v>CURVA FOFO JE 22º30 D= 150MM (16KG)</v>
          </cell>
          <cell r="D3975" t="str">
            <v>UN</v>
          </cell>
          <cell r="E3975">
            <v>248.36</v>
          </cell>
        </row>
        <row r="3976">
          <cell r="B3976" t="str">
            <v>523820</v>
          </cell>
          <cell r="C3976" t="str">
            <v>CURVA FOFO JE 22º30 D= 200MM (22KG)</v>
          </cell>
          <cell r="D3976" t="str">
            <v>UN</v>
          </cell>
          <cell r="E3976">
            <v>281.45</v>
          </cell>
        </row>
        <row r="3977">
          <cell r="B3977" t="str">
            <v>523821</v>
          </cell>
          <cell r="C3977" t="str">
            <v>CURVA FOFO JE 22º30 D= 250MM (31KG)</v>
          </cell>
          <cell r="D3977" t="str">
            <v>UN</v>
          </cell>
          <cell r="E3977">
            <v>412.81</v>
          </cell>
        </row>
        <row r="3978">
          <cell r="B3978" t="str">
            <v>523822</v>
          </cell>
          <cell r="C3978" t="str">
            <v>CURVA FOFO JE 22º30 D= 300MM (42KG)</v>
          </cell>
          <cell r="D3978" t="str">
            <v>UN</v>
          </cell>
          <cell r="E3978">
            <v>550.42999999999995</v>
          </cell>
        </row>
        <row r="3979">
          <cell r="B3979" t="str">
            <v>523823</v>
          </cell>
          <cell r="C3979" t="str">
            <v>CURVA FOFO JE 22º30 D= 350MM (54KG)</v>
          </cell>
          <cell r="D3979" t="str">
            <v>UN</v>
          </cell>
          <cell r="E3979">
            <v>761.32</v>
          </cell>
        </row>
        <row r="3980">
          <cell r="B3980" t="str">
            <v>523824</v>
          </cell>
          <cell r="C3980" t="str">
            <v>CURVA FOFO JE 22º30 D= 400MM (69KG)</v>
          </cell>
          <cell r="D3980" t="str">
            <v>UN</v>
          </cell>
          <cell r="E3980">
            <v>992.84</v>
          </cell>
        </row>
        <row r="3981">
          <cell r="B3981" t="str">
            <v>523825</v>
          </cell>
          <cell r="C3981" t="str">
            <v>CURVA FOFO JE 22º30 D= 450MM (81KG)</v>
          </cell>
          <cell r="D3981" t="str">
            <v>UN</v>
          </cell>
          <cell r="E3981">
            <v>1248.8</v>
          </cell>
        </row>
        <row r="3982">
          <cell r="B3982" t="str">
            <v>523826</v>
          </cell>
          <cell r="C3982" t="str">
            <v>CURVA FOFO JE 22º30 D= 500MM (103KG)</v>
          </cell>
          <cell r="D3982" t="str">
            <v>UN</v>
          </cell>
          <cell r="E3982">
            <v>1322.42</v>
          </cell>
        </row>
        <row r="3983">
          <cell r="B3983" t="str">
            <v>523827</v>
          </cell>
          <cell r="C3983" t="str">
            <v>CURVA FOFO JE 22º30 D= 600MM (145KG)</v>
          </cell>
          <cell r="D3983" t="str">
            <v>UN</v>
          </cell>
          <cell r="E3983">
            <v>0</v>
          </cell>
        </row>
        <row r="3984">
          <cell r="B3984" t="str">
            <v>523828</v>
          </cell>
          <cell r="C3984" t="str">
            <v>CURVA FOFO JE 22º30 D= 700MM (217,8KG)</v>
          </cell>
          <cell r="D3984" t="str">
            <v>UN</v>
          </cell>
          <cell r="E3984">
            <v>0</v>
          </cell>
        </row>
        <row r="3985">
          <cell r="B3985" t="str">
            <v>523829</v>
          </cell>
          <cell r="C3985" t="str">
            <v>CURVA FOFO JE2GS 22º30 D= 800MM (310,6KG)</v>
          </cell>
          <cell r="D3985" t="str">
            <v>UN</v>
          </cell>
          <cell r="E3985">
            <v>0</v>
          </cell>
        </row>
        <row r="3986">
          <cell r="B3986" t="str">
            <v>523830</v>
          </cell>
          <cell r="C3986" t="str">
            <v>CURVA FOFO JE2GS 22º30 D= 900MM (372KG)</v>
          </cell>
          <cell r="D3986" t="str">
            <v>UN</v>
          </cell>
          <cell r="E3986">
            <v>0</v>
          </cell>
        </row>
        <row r="3987">
          <cell r="B3987" t="str">
            <v>523831</v>
          </cell>
          <cell r="C3987" t="str">
            <v>CURVA FOFO JE 22º30 D=1000MM (470KG)</v>
          </cell>
          <cell r="D3987" t="str">
            <v>UN</v>
          </cell>
          <cell r="E3987">
            <v>0</v>
          </cell>
        </row>
        <row r="3988">
          <cell r="B3988" t="str">
            <v>523832</v>
          </cell>
          <cell r="C3988" t="str">
            <v>CURVA FOFO JE 22º30 D=1200MM (849,9KG)</v>
          </cell>
          <cell r="D3988" t="str">
            <v>UN</v>
          </cell>
          <cell r="E3988">
            <v>0</v>
          </cell>
        </row>
        <row r="3989">
          <cell r="B3989" t="str">
            <v>523833</v>
          </cell>
          <cell r="C3989" t="str">
            <v>CURVA FOFO JE2GS 45º D=  80MM (  8,5KG)</v>
          </cell>
          <cell r="D3989" t="str">
            <v>UN</v>
          </cell>
          <cell r="E3989">
            <v>109.78</v>
          </cell>
        </row>
        <row r="3990">
          <cell r="B3990" t="str">
            <v>523834</v>
          </cell>
          <cell r="C3990" t="str">
            <v>CURVA FOFO JE   45º D= 100MM ( 10KG)</v>
          </cell>
          <cell r="D3990" t="str">
            <v>UN</v>
          </cell>
          <cell r="E3990">
            <v>137.47999999999999</v>
          </cell>
        </row>
        <row r="3991">
          <cell r="B3991" t="str">
            <v>523835</v>
          </cell>
          <cell r="C3991" t="str">
            <v>CURVA FOFO JE   45º D= 150MM ( 17KG)</v>
          </cell>
          <cell r="D3991" t="str">
            <v>UN</v>
          </cell>
          <cell r="E3991">
            <v>227.06</v>
          </cell>
        </row>
        <row r="3992">
          <cell r="B3992" t="str">
            <v>523836</v>
          </cell>
          <cell r="C3992" t="str">
            <v>CURVA FOFO JE   45º D= 200MM ( 26KG)</v>
          </cell>
          <cell r="D3992" t="str">
            <v>UN</v>
          </cell>
          <cell r="E3992">
            <v>312.18</v>
          </cell>
        </row>
        <row r="3993">
          <cell r="B3993" t="str">
            <v>523837</v>
          </cell>
          <cell r="C3993" t="str">
            <v>CURVA FOFO JE   45º D= 250MM ( 37KG)</v>
          </cell>
          <cell r="D3993" t="str">
            <v>UN</v>
          </cell>
          <cell r="E3993">
            <v>441.62</v>
          </cell>
        </row>
        <row r="3994">
          <cell r="B3994" t="str">
            <v>523838</v>
          </cell>
          <cell r="C3994" t="str">
            <v>CURVA FOFO JE   45º D= 300MM ( 51KG)</v>
          </cell>
          <cell r="D3994" t="str">
            <v>UN</v>
          </cell>
          <cell r="E3994">
            <v>568.19000000000005</v>
          </cell>
        </row>
        <row r="3995">
          <cell r="B3995" t="str">
            <v>523839</v>
          </cell>
          <cell r="C3995" t="str">
            <v>CURVA FOFO JE   45º D= 350MM ( 67KG)</v>
          </cell>
          <cell r="D3995" t="str">
            <v>UN</v>
          </cell>
          <cell r="E3995">
            <v>872.46</v>
          </cell>
        </row>
        <row r="3996">
          <cell r="B3996" t="str">
            <v>523840</v>
          </cell>
          <cell r="C3996" t="str">
            <v>CURVA FOFO JE   45º D= 400MM ( 85KG)</v>
          </cell>
          <cell r="D3996" t="str">
            <v>UN</v>
          </cell>
          <cell r="E3996">
            <v>1187.6400000000001</v>
          </cell>
        </row>
        <row r="3997">
          <cell r="B3997" t="str">
            <v>523841</v>
          </cell>
          <cell r="C3997" t="str">
            <v>CURVA FOFO JE   45º D= 450MM (105,5KG)</v>
          </cell>
          <cell r="D3997" t="str">
            <v>UN</v>
          </cell>
          <cell r="E3997">
            <v>2973.64</v>
          </cell>
        </row>
        <row r="3998">
          <cell r="B3998" t="str">
            <v>523842</v>
          </cell>
          <cell r="C3998" t="str">
            <v>CURVA FOFO JE   45º D= 500MM (135KG)</v>
          </cell>
          <cell r="D3998" t="str">
            <v>UN</v>
          </cell>
          <cell r="E3998">
            <v>3188.76</v>
          </cell>
        </row>
        <row r="3999">
          <cell r="B3999" t="str">
            <v>523843</v>
          </cell>
          <cell r="C3999" t="str">
            <v>CURVA FOFO JE2GS 45º D= 600MM (196,7KG)</v>
          </cell>
          <cell r="D3999" t="str">
            <v>UN</v>
          </cell>
          <cell r="E3999">
            <v>0</v>
          </cell>
        </row>
        <row r="4000">
          <cell r="B4000" t="str">
            <v>523844</v>
          </cell>
          <cell r="C4000" t="str">
            <v>CURVA FOFO JE   45º D= 700MM (282KG)</v>
          </cell>
          <cell r="D4000" t="str">
            <v>UN</v>
          </cell>
          <cell r="E4000">
            <v>0</v>
          </cell>
        </row>
        <row r="4001">
          <cell r="B4001" t="str">
            <v>523845</v>
          </cell>
          <cell r="C4001" t="str">
            <v>CURVA FOFO JE   45º D= 800MM (378KG)</v>
          </cell>
          <cell r="D4001" t="str">
            <v>UN</v>
          </cell>
          <cell r="E4001">
            <v>0</v>
          </cell>
        </row>
        <row r="4002">
          <cell r="B4002" t="str">
            <v>523846</v>
          </cell>
          <cell r="C4002" t="str">
            <v>CURVA FOFO JE   45º D= 900MM (496KG)</v>
          </cell>
          <cell r="D4002" t="str">
            <v>UN</v>
          </cell>
          <cell r="E4002">
            <v>0</v>
          </cell>
        </row>
        <row r="4003">
          <cell r="B4003" t="str">
            <v>523847</v>
          </cell>
          <cell r="C4003" t="str">
            <v>CURVA FOFO JE   45º D=1000MM (635KG)</v>
          </cell>
          <cell r="D4003" t="str">
            <v>UN</v>
          </cell>
          <cell r="E4003">
            <v>0</v>
          </cell>
        </row>
        <row r="4004">
          <cell r="B4004" t="str">
            <v>523848</v>
          </cell>
          <cell r="C4004" t="str">
            <v>CURVA FOFO JE   45º D=1200MM (986KG)</v>
          </cell>
          <cell r="D4004" t="str">
            <v>UN</v>
          </cell>
          <cell r="E4004">
            <v>0</v>
          </cell>
        </row>
        <row r="4005">
          <cell r="B4005" t="str">
            <v>523849</v>
          </cell>
          <cell r="C4005" t="str">
            <v>CURVA FOFO JE2GS 90º D=  80MM ( 10,2KG)</v>
          </cell>
          <cell r="D4005" t="str">
            <v>UN</v>
          </cell>
          <cell r="E4005">
            <v>151.54</v>
          </cell>
        </row>
        <row r="4006">
          <cell r="B4006" t="str">
            <v>523850</v>
          </cell>
          <cell r="C4006" t="str">
            <v>CURVA FOFO JE   90º D= 100MM ( 11KG)</v>
          </cell>
          <cell r="D4006" t="str">
            <v>UN</v>
          </cell>
          <cell r="E4006">
            <v>165.01</v>
          </cell>
        </row>
        <row r="4007">
          <cell r="B4007" t="str">
            <v>523851</v>
          </cell>
          <cell r="C4007" t="str">
            <v>CURVA FOFO JE   90º D= 150MM ( 20KG)</v>
          </cell>
          <cell r="D4007" t="str">
            <v>UN</v>
          </cell>
          <cell r="E4007">
            <v>257.48</v>
          </cell>
        </row>
        <row r="4008">
          <cell r="B4008" t="str">
            <v>523852</v>
          </cell>
          <cell r="C4008" t="str">
            <v>CURVA FOFO JE   90º D= 200MM ( 32KG)</v>
          </cell>
          <cell r="D4008" t="str">
            <v>UN</v>
          </cell>
          <cell r="E4008">
            <v>392.21</v>
          </cell>
        </row>
        <row r="4009">
          <cell r="B4009" t="str">
            <v>523853</v>
          </cell>
          <cell r="C4009" t="str">
            <v>CURVA FOFO JE   90º D= 250MM ( 47KG)</v>
          </cell>
          <cell r="D4009" t="str">
            <v>UN</v>
          </cell>
          <cell r="E4009">
            <v>577.12</v>
          </cell>
        </row>
        <row r="4010">
          <cell r="B4010" t="str">
            <v>523854</v>
          </cell>
          <cell r="C4010" t="str">
            <v>CURVA FOFO JE   90º D= 300MM ( 68KG)</v>
          </cell>
          <cell r="D4010" t="str">
            <v>UN</v>
          </cell>
          <cell r="E4010">
            <v>891.29</v>
          </cell>
        </row>
        <row r="4011">
          <cell r="B4011" t="str">
            <v>523855</v>
          </cell>
          <cell r="C4011" t="str">
            <v>CURVA FOFO JE   90º D= 350MM ( 87KG)</v>
          </cell>
          <cell r="D4011" t="str">
            <v>UN</v>
          </cell>
          <cell r="E4011">
            <v>2683.04</v>
          </cell>
        </row>
        <row r="4012">
          <cell r="B4012" t="str">
            <v>523856</v>
          </cell>
          <cell r="C4012" t="str">
            <v>CURVA FOFO JE   90º D= 400MM (116KG)</v>
          </cell>
          <cell r="D4012" t="str">
            <v>UN</v>
          </cell>
          <cell r="E4012">
            <v>2905.27</v>
          </cell>
        </row>
        <row r="4013">
          <cell r="B4013" t="str">
            <v>523857</v>
          </cell>
          <cell r="C4013" t="str">
            <v>CURVA FOFO JE   90º D= 450MM (162,6KG)</v>
          </cell>
          <cell r="D4013" t="str">
            <v>UN</v>
          </cell>
          <cell r="E4013">
            <v>3297.94</v>
          </cell>
        </row>
        <row r="4014">
          <cell r="B4014" t="str">
            <v>523858</v>
          </cell>
          <cell r="C4014" t="str">
            <v>CURVA FOFO JE   90º D= 500MM (184KG)</v>
          </cell>
          <cell r="D4014" t="str">
            <v>UN</v>
          </cell>
          <cell r="E4014">
            <v>3326.05</v>
          </cell>
        </row>
        <row r="4015">
          <cell r="B4015" t="str">
            <v>523859</v>
          </cell>
          <cell r="C4015" t="str">
            <v>CURVA FOFO JE   90º D= 600MM (269KG)</v>
          </cell>
          <cell r="D4015" t="str">
            <v>UN</v>
          </cell>
          <cell r="E4015">
            <v>0</v>
          </cell>
        </row>
        <row r="4016">
          <cell r="B4016" t="str">
            <v>523860</v>
          </cell>
          <cell r="C4016" t="str">
            <v>CURVA FOFO FG PN-10/16/25, 11°15 D=  80MM ( 8,8KG)</v>
          </cell>
          <cell r="D4016" t="str">
            <v>UN</v>
          </cell>
          <cell r="E4016">
            <v>107.52</v>
          </cell>
        </row>
        <row r="4017">
          <cell r="B4017" t="str">
            <v>523861</v>
          </cell>
          <cell r="C4017" t="str">
            <v>CURVA FOFO FG PN-10, 11°15 D= 100MM ( 16KG)</v>
          </cell>
          <cell r="D4017" t="str">
            <v>UN</v>
          </cell>
          <cell r="E4017">
            <v>117.91</v>
          </cell>
        </row>
        <row r="4018">
          <cell r="B4018" t="str">
            <v>523862</v>
          </cell>
          <cell r="C4018" t="str">
            <v>CURVA FOFO FG PN-10, 11°15 D= 150MM ( 25KG)</v>
          </cell>
          <cell r="D4018" t="str">
            <v>UN</v>
          </cell>
          <cell r="E4018">
            <v>312.41000000000003</v>
          </cell>
        </row>
        <row r="4019">
          <cell r="B4019" t="str">
            <v>523863</v>
          </cell>
          <cell r="C4019" t="str">
            <v>CURVA FOFO FG PN-10, 11°15 D= 200MM ( 36KG)</v>
          </cell>
          <cell r="D4019" t="str">
            <v>UN</v>
          </cell>
          <cell r="E4019">
            <v>570.71</v>
          </cell>
        </row>
        <row r="4020">
          <cell r="B4020" t="str">
            <v>523864</v>
          </cell>
          <cell r="C4020" t="str">
            <v>CURVA FOFO FG PN-10, 11°15 D= 250MM ( 49KG)</v>
          </cell>
          <cell r="D4020" t="str">
            <v>UN</v>
          </cell>
          <cell r="E4020">
            <v>615.96</v>
          </cell>
        </row>
        <row r="4021">
          <cell r="B4021" t="str">
            <v>523865</v>
          </cell>
          <cell r="C4021" t="str">
            <v>CURVA FOFO FG PN-10, 11°15 D= 300MM ( 62KG)</v>
          </cell>
          <cell r="D4021" t="str">
            <v>UN</v>
          </cell>
          <cell r="E4021">
            <v>742.92</v>
          </cell>
        </row>
        <row r="4022">
          <cell r="B4022" t="str">
            <v>523866</v>
          </cell>
          <cell r="C4022" t="str">
            <v>CURVA FOFO FG PN-10, 11°15 D= 350MM ( 83KG)</v>
          </cell>
          <cell r="D4022" t="str">
            <v>UN</v>
          </cell>
          <cell r="E4022">
            <v>0</v>
          </cell>
        </row>
        <row r="4023">
          <cell r="B4023" t="str">
            <v>523867</v>
          </cell>
          <cell r="C4023" t="str">
            <v>CURVA FOFO FG PN-10, 11°15 D= 400MM (104KG)</v>
          </cell>
          <cell r="D4023" t="str">
            <v>UN</v>
          </cell>
          <cell r="E4023">
            <v>1731.8</v>
          </cell>
        </row>
        <row r="4024">
          <cell r="B4024" t="str">
            <v>523868</v>
          </cell>
          <cell r="C4024" t="str">
            <v>CURVA FOFO FG PN-10, 11°15 D= 450MM (132KG)</v>
          </cell>
          <cell r="D4024" t="str">
            <v>UN</v>
          </cell>
          <cell r="E4024">
            <v>0</v>
          </cell>
        </row>
        <row r="4025">
          <cell r="B4025" t="str">
            <v>523869</v>
          </cell>
          <cell r="C4025" t="str">
            <v>CURVA FOFO FG PN-10, 11°15 D= 500MM (149KG)</v>
          </cell>
          <cell r="D4025" t="str">
            <v>UN</v>
          </cell>
          <cell r="E4025">
            <v>1769.46</v>
          </cell>
        </row>
        <row r="4026">
          <cell r="B4026" t="str">
            <v>523870</v>
          </cell>
          <cell r="C4026" t="str">
            <v>CURVA FOFO FG PN-10, 11°15 D= 600MM (207KG)</v>
          </cell>
          <cell r="D4026" t="str">
            <v>UN</v>
          </cell>
          <cell r="E4026">
            <v>0</v>
          </cell>
        </row>
        <row r="4027">
          <cell r="B4027" t="str">
            <v>523871</v>
          </cell>
          <cell r="C4027" t="str">
            <v>CURVA FOFO FG PN-10, 11°15 D= 700MM (274KG)</v>
          </cell>
          <cell r="D4027" t="str">
            <v>UN</v>
          </cell>
          <cell r="E4027">
            <v>0</v>
          </cell>
        </row>
        <row r="4028">
          <cell r="B4028" t="str">
            <v>523872</v>
          </cell>
          <cell r="C4028" t="str">
            <v>CURVA FOFO FG PN-10, 11°15 D= 800MM (374KG)</v>
          </cell>
          <cell r="D4028" t="str">
            <v>UN</v>
          </cell>
          <cell r="E4028">
            <v>0</v>
          </cell>
        </row>
        <row r="4029">
          <cell r="B4029" t="str">
            <v>523873</v>
          </cell>
          <cell r="C4029" t="str">
            <v>CURVA FOFO FG PN-10, 11°15 D= 900MM (473KG)</v>
          </cell>
          <cell r="D4029" t="str">
            <v>UN</v>
          </cell>
          <cell r="E4029">
            <v>0</v>
          </cell>
        </row>
        <row r="4030">
          <cell r="B4030" t="str">
            <v>523874</v>
          </cell>
          <cell r="C4030" t="str">
            <v>CURVA FOFO FG PN-10, 11°15 D=1000MM (609KG)</v>
          </cell>
          <cell r="D4030" t="str">
            <v>UN</v>
          </cell>
          <cell r="E4030">
            <v>0</v>
          </cell>
        </row>
        <row r="4031">
          <cell r="B4031" t="str">
            <v>523875</v>
          </cell>
          <cell r="C4031" t="str">
            <v>CURVA FOFO FG PN-10, 11°15 D=1200MM (927KG)</v>
          </cell>
          <cell r="D4031" t="str">
            <v>UN</v>
          </cell>
          <cell r="E4031">
            <v>0</v>
          </cell>
        </row>
        <row r="4032">
          <cell r="B4032" t="str">
            <v>523876</v>
          </cell>
          <cell r="C4032" t="str">
            <v>CURVA FOFO FG PN-10, 22°30 D=  80MM ( 11KG)</v>
          </cell>
          <cell r="D4032" t="str">
            <v>UN</v>
          </cell>
          <cell r="E4032">
            <v>116.23</v>
          </cell>
        </row>
        <row r="4033">
          <cell r="B4033" t="str">
            <v>523877</v>
          </cell>
          <cell r="C4033" t="str">
            <v>CURVA FOFO FG PN-10, 22°30 D= 100MM ( 17KG)</v>
          </cell>
          <cell r="D4033" t="str">
            <v>UN</v>
          </cell>
          <cell r="E4033">
            <v>268.08999999999997</v>
          </cell>
        </row>
        <row r="4034">
          <cell r="B4034" t="str">
            <v>523878</v>
          </cell>
          <cell r="C4034" t="str">
            <v>CURVA FOFO FG PN-10, 22°30 D= 150MM ( 28KG)</v>
          </cell>
          <cell r="D4034" t="str">
            <v>UN</v>
          </cell>
          <cell r="E4034">
            <v>411.4</v>
          </cell>
        </row>
        <row r="4035">
          <cell r="B4035" t="str">
            <v>523879</v>
          </cell>
          <cell r="C4035" t="str">
            <v>CURVA FOFO FG PN-10, 22°30 D= 200MM ( 41KG)</v>
          </cell>
          <cell r="D4035" t="str">
            <v>UN</v>
          </cell>
          <cell r="E4035">
            <v>597.86</v>
          </cell>
        </row>
        <row r="4036">
          <cell r="B4036" t="str">
            <v>523880</v>
          </cell>
          <cell r="C4036" t="str">
            <v>CURVA FOFO FG PN-10, 22°30 D= 250MM ( 56KG)</v>
          </cell>
          <cell r="D4036" t="str">
            <v>UN</v>
          </cell>
          <cell r="E4036">
            <v>627.6</v>
          </cell>
        </row>
        <row r="4037">
          <cell r="B4037" t="str">
            <v>523881</v>
          </cell>
          <cell r="C4037" t="str">
            <v>CURVA FOFO FG PN-10, 22°30 D= 300MM ( 73KG)</v>
          </cell>
          <cell r="D4037" t="str">
            <v>UN</v>
          </cell>
          <cell r="E4037">
            <v>1025.6300000000001</v>
          </cell>
        </row>
        <row r="4038">
          <cell r="B4038" t="str">
            <v>523882</v>
          </cell>
          <cell r="C4038" t="str">
            <v>CURVA FOFO FG PN-10, 22°30 D= 350MM ( 99KG)</v>
          </cell>
          <cell r="D4038" t="str">
            <v>UN</v>
          </cell>
          <cell r="E4038">
            <v>1116.67</v>
          </cell>
        </row>
        <row r="4039">
          <cell r="B4039" t="str">
            <v>523883</v>
          </cell>
          <cell r="C4039" t="str">
            <v>CURVA FOFO FG PN-10, 22°30 D= 400MM (124KG)</v>
          </cell>
          <cell r="D4039" t="str">
            <v>UN</v>
          </cell>
          <cell r="E4039">
            <v>2995.26</v>
          </cell>
        </row>
        <row r="4040">
          <cell r="B4040" t="str">
            <v>523884</v>
          </cell>
          <cell r="C4040" t="str">
            <v>CURVA FOFO FG PN-10, 22°30 D= 450MM (156KG)</v>
          </cell>
          <cell r="D4040" t="str">
            <v>UN</v>
          </cell>
          <cell r="E4040">
            <v>3137.57</v>
          </cell>
        </row>
        <row r="4041">
          <cell r="B4041" t="str">
            <v>523885</v>
          </cell>
          <cell r="C4041" t="str">
            <v>CURVA FOFO FG PN-10, 22°30 D= 500MM (180KG)</v>
          </cell>
          <cell r="D4041" t="str">
            <v>UN</v>
          </cell>
          <cell r="E4041">
            <v>3669.65</v>
          </cell>
        </row>
        <row r="4042">
          <cell r="B4042" t="str">
            <v>523886</v>
          </cell>
          <cell r="C4042" t="str">
            <v>CURVA FOFO FG PN-10, 22°30 D= 600MM (258KG)</v>
          </cell>
          <cell r="D4042" t="str">
            <v>UN</v>
          </cell>
          <cell r="E4042">
            <v>0</v>
          </cell>
        </row>
        <row r="4043">
          <cell r="B4043" t="str">
            <v>523887</v>
          </cell>
          <cell r="C4043" t="str">
            <v>CURVA FOFO FG PN-10, 22°30 D= 700MM (344KG)</v>
          </cell>
          <cell r="D4043" t="str">
            <v>UN</v>
          </cell>
          <cell r="E4043">
            <v>0</v>
          </cell>
        </row>
        <row r="4044">
          <cell r="B4044" t="str">
            <v>523888</v>
          </cell>
          <cell r="C4044" t="str">
            <v>CURVA FOFO FG PN-10, 22°30 D= 800MM (472KG)</v>
          </cell>
          <cell r="D4044" t="str">
            <v>UN</v>
          </cell>
          <cell r="E4044">
            <v>0</v>
          </cell>
        </row>
        <row r="4045">
          <cell r="B4045" t="str">
            <v>523889</v>
          </cell>
          <cell r="C4045" t="str">
            <v>CURVA FOFO FG PN-10, 22°30 D= 900MM (605KG)</v>
          </cell>
          <cell r="D4045" t="str">
            <v>UN</v>
          </cell>
          <cell r="E4045">
            <v>0</v>
          </cell>
        </row>
        <row r="4046">
          <cell r="B4046" t="str">
            <v>523890</v>
          </cell>
          <cell r="C4046" t="str">
            <v>CURVA FOFO FG PN-10, 22°30 D=1000MM (781KG)</v>
          </cell>
          <cell r="D4046" t="str">
            <v>UN</v>
          </cell>
          <cell r="E4046">
            <v>0</v>
          </cell>
        </row>
        <row r="4047">
          <cell r="B4047" t="str">
            <v>523891</v>
          </cell>
          <cell r="C4047" t="str">
            <v>CURVA FOFO FG PN-10, 22°30 D=1200MM (1110KG)</v>
          </cell>
          <cell r="D4047" t="str">
            <v>UN</v>
          </cell>
          <cell r="E4047">
            <v>0</v>
          </cell>
        </row>
        <row r="4048">
          <cell r="B4048" t="str">
            <v>523892</v>
          </cell>
          <cell r="C4048" t="str">
            <v>CURVA FOFO FG PN-10/16/25, 45° D= 80MM (10,8KG)</v>
          </cell>
          <cell r="D4048" t="str">
            <v>UN</v>
          </cell>
          <cell r="E4048">
            <v>149.26</v>
          </cell>
        </row>
        <row r="4049">
          <cell r="B4049" t="str">
            <v>523893</v>
          </cell>
          <cell r="C4049" t="str">
            <v>CURVA FOFO FG PN-10, 45° D= 100MM (10,5KG)</v>
          </cell>
          <cell r="D4049" t="str">
            <v>UN</v>
          </cell>
          <cell r="E4049">
            <v>152.26</v>
          </cell>
        </row>
        <row r="4050">
          <cell r="B4050" t="str">
            <v>523894</v>
          </cell>
          <cell r="C4050" t="str">
            <v>CURVA FOFO FG PN-10, 45° D= 150MM (  17KG)</v>
          </cell>
          <cell r="D4050" t="str">
            <v>UN</v>
          </cell>
          <cell r="E4050">
            <v>246.38</v>
          </cell>
        </row>
        <row r="4051">
          <cell r="B4051" t="str">
            <v>523895</v>
          </cell>
          <cell r="C4051" t="str">
            <v>CURVA FOFO FG PN-10, 45° D= 200MM (  26KG)</v>
          </cell>
          <cell r="D4051" t="str">
            <v>UN</v>
          </cell>
          <cell r="E4051">
            <v>331.57</v>
          </cell>
        </row>
        <row r="4052">
          <cell r="B4052" t="str">
            <v>523896</v>
          </cell>
          <cell r="C4052" t="str">
            <v>CURVA FOFO FG PN-10, 45° D= 250MM (  52KG)</v>
          </cell>
          <cell r="D4052" t="str">
            <v>UN</v>
          </cell>
          <cell r="E4052">
            <v>827.53</v>
          </cell>
        </row>
        <row r="4053">
          <cell r="B4053" t="str">
            <v>523897</v>
          </cell>
          <cell r="C4053" t="str">
            <v>CURVA FOFO FG PN-10, 45° D= 300MM (  74KG)</v>
          </cell>
          <cell r="D4053" t="str">
            <v>UN</v>
          </cell>
          <cell r="E4053">
            <v>1252.1199999999999</v>
          </cell>
        </row>
        <row r="4054">
          <cell r="B4054" t="str">
            <v>523898</v>
          </cell>
          <cell r="C4054" t="str">
            <v>CURVA FOFO FG PN-10, 45° D= 350MM (  74KG)</v>
          </cell>
          <cell r="D4054" t="str">
            <v>UN</v>
          </cell>
          <cell r="E4054">
            <v>1390.87</v>
          </cell>
        </row>
        <row r="4055">
          <cell r="B4055" t="str">
            <v>523899</v>
          </cell>
          <cell r="C4055" t="str">
            <v>CURVA FOFO FG PN-10, 45° D= 400MM (  91KG)</v>
          </cell>
          <cell r="D4055" t="str">
            <v>UN</v>
          </cell>
          <cell r="E4055">
            <v>1469.86</v>
          </cell>
        </row>
        <row r="4056">
          <cell r="B4056" t="str">
            <v>523901</v>
          </cell>
          <cell r="C4056" t="str">
            <v>CURVA FOFO FG PN-10, 45° D= 450MM ( 158KG)</v>
          </cell>
          <cell r="D4056" t="str">
            <v>UN</v>
          </cell>
          <cell r="E4056">
            <v>1719.46</v>
          </cell>
        </row>
        <row r="4057">
          <cell r="B4057" t="str">
            <v>523902</v>
          </cell>
          <cell r="C4057" t="str">
            <v>CURVA FOFO FG PN-10, 45° D= 500MM ( 138KG)</v>
          </cell>
          <cell r="D4057" t="str">
            <v>UN</v>
          </cell>
          <cell r="E4057">
            <v>4058.81</v>
          </cell>
        </row>
        <row r="4058">
          <cell r="B4058" t="str">
            <v>523903</v>
          </cell>
          <cell r="C4058" t="str">
            <v>CURVA FOFO FG PN-10, 45° D= 600MM ( 204KG)</v>
          </cell>
          <cell r="D4058" t="str">
            <v>UN</v>
          </cell>
          <cell r="E4058">
            <v>0</v>
          </cell>
        </row>
        <row r="4059">
          <cell r="B4059" t="str">
            <v>523904</v>
          </cell>
          <cell r="C4059" t="str">
            <v>CURVA FOFO FG PN-10, 45° D= 700MM ( 295KG)</v>
          </cell>
          <cell r="D4059" t="str">
            <v>UN</v>
          </cell>
          <cell r="E4059">
            <v>0</v>
          </cell>
        </row>
        <row r="4060">
          <cell r="B4060" t="str">
            <v>523905</v>
          </cell>
          <cell r="C4060" t="str">
            <v>CURVA FOFO FG PN-10, 45° D= 800MM ( 400KG)</v>
          </cell>
          <cell r="D4060" t="str">
            <v>UN</v>
          </cell>
          <cell r="E4060">
            <v>0</v>
          </cell>
        </row>
        <row r="4061">
          <cell r="B4061" t="str">
            <v>523906</v>
          </cell>
          <cell r="C4061" t="str">
            <v>CURVA FOFO FG PN-10, 45° D= 900MM ( 516KG)</v>
          </cell>
          <cell r="D4061" t="str">
            <v>UN</v>
          </cell>
          <cell r="E4061">
            <v>0</v>
          </cell>
        </row>
        <row r="4062">
          <cell r="B4062" t="str">
            <v>523907</v>
          </cell>
          <cell r="C4062" t="str">
            <v>CURVA FOFO FG PN-10, 45° D=1000MM ( 664KG)</v>
          </cell>
          <cell r="D4062" t="str">
            <v>UN</v>
          </cell>
          <cell r="E4062">
            <v>0</v>
          </cell>
        </row>
        <row r="4063">
          <cell r="B4063" t="str">
            <v>523908</v>
          </cell>
          <cell r="C4063" t="str">
            <v>CURVA FOFO FG PN-10, 45° D=1200MM (1043KG)</v>
          </cell>
          <cell r="D4063" t="str">
            <v>UN</v>
          </cell>
          <cell r="E4063">
            <v>0</v>
          </cell>
        </row>
        <row r="4064">
          <cell r="B4064" t="str">
            <v>523909</v>
          </cell>
          <cell r="C4064" t="str">
            <v>CURVA FOFO FG PN-10/16/25, 90° D= 80MM (10,8KG)</v>
          </cell>
          <cell r="D4064" t="str">
            <v>UN</v>
          </cell>
          <cell r="E4064">
            <v>120.28</v>
          </cell>
        </row>
        <row r="4065">
          <cell r="B4065" t="str">
            <v>523910</v>
          </cell>
          <cell r="C4065" t="str">
            <v>CURVA FOFO FG PN-10, 90° D= 100MM (  11KG)</v>
          </cell>
          <cell r="D4065" t="str">
            <v>UN</v>
          </cell>
          <cell r="E4065">
            <v>146.4</v>
          </cell>
        </row>
        <row r="4066">
          <cell r="B4066" t="str">
            <v>523911</v>
          </cell>
          <cell r="C4066" t="str">
            <v>CURVA FOFO FG PN-10, 90° D= 150MM (  18KG)</v>
          </cell>
          <cell r="D4066" t="str">
            <v>UN</v>
          </cell>
          <cell r="E4066">
            <v>271.60000000000002</v>
          </cell>
        </row>
        <row r="4067">
          <cell r="B4067" t="str">
            <v>523912</v>
          </cell>
          <cell r="C4067" t="str">
            <v>CURVA FOFO FG PN-10, 90° D= 200MM (  28KG)</v>
          </cell>
          <cell r="D4067" t="str">
            <v>UN</v>
          </cell>
          <cell r="E4067">
            <v>386.3</v>
          </cell>
        </row>
        <row r="4068">
          <cell r="B4068" t="str">
            <v>523913</v>
          </cell>
          <cell r="C4068" t="str">
            <v>CURVA FOFO FG PN-10, 90° D= 250MM (  46KG)</v>
          </cell>
          <cell r="D4068" t="str">
            <v>UN</v>
          </cell>
          <cell r="E4068">
            <v>726.38</v>
          </cell>
        </row>
        <row r="4069">
          <cell r="B4069" t="str">
            <v>523914</v>
          </cell>
          <cell r="C4069" t="str">
            <v>CURVA FOFO FG PN-10, 90° D= 300MM (  66KG)</v>
          </cell>
          <cell r="D4069" t="str">
            <v>UN</v>
          </cell>
          <cell r="E4069">
            <v>900.41</v>
          </cell>
        </row>
        <row r="4070">
          <cell r="B4070" t="str">
            <v>523915</v>
          </cell>
          <cell r="C4070" t="str">
            <v>CURVA FOFO FG PN-10, 90° D= 350MM (  87KG)</v>
          </cell>
          <cell r="D4070" t="str">
            <v>UN</v>
          </cell>
          <cell r="E4070">
            <v>1200.24</v>
          </cell>
        </row>
        <row r="4071">
          <cell r="B4071" t="str">
            <v>523916</v>
          </cell>
          <cell r="C4071" t="str">
            <v>CURVA FOFO FG PN-10, 90° D= 400MM ( 110KG)</v>
          </cell>
          <cell r="D4071" t="str">
            <v>UN</v>
          </cell>
          <cell r="E4071">
            <v>2950.75</v>
          </cell>
        </row>
        <row r="4072">
          <cell r="B4072" t="str">
            <v>523917</v>
          </cell>
          <cell r="C4072" t="str">
            <v>CURVA FOFO FG PN-10, 90° D= 450MM ( 174KG)</v>
          </cell>
          <cell r="D4072" t="str">
            <v>UN</v>
          </cell>
          <cell r="E4072">
            <v>3454.12</v>
          </cell>
        </row>
        <row r="4073">
          <cell r="B4073" t="str">
            <v>523918</v>
          </cell>
          <cell r="C4073" t="str">
            <v>CURVA FOFO FG PN-10, 90° D= 500MM ( 195KG)</v>
          </cell>
          <cell r="D4073" t="str">
            <v>UN</v>
          </cell>
          <cell r="E4073">
            <v>3882.77</v>
          </cell>
        </row>
        <row r="4074">
          <cell r="B4074" t="str">
            <v>523919</v>
          </cell>
          <cell r="C4074" t="str">
            <v>CURVA FOFO FG PN-10, 90° D= 600MM ( 267KG)</v>
          </cell>
          <cell r="D4074" t="str">
            <v>UN</v>
          </cell>
          <cell r="E4074">
            <v>0</v>
          </cell>
        </row>
        <row r="4075">
          <cell r="B4075" t="str">
            <v>523920</v>
          </cell>
          <cell r="C4075" t="str">
            <v>CURVA FOFO FG PN-10, 90° D= 700MM ( 380KG)</v>
          </cell>
          <cell r="D4075" t="str">
            <v>UN</v>
          </cell>
          <cell r="E4075">
            <v>0</v>
          </cell>
        </row>
        <row r="4076">
          <cell r="B4076" t="str">
            <v>523921</v>
          </cell>
          <cell r="C4076" t="str">
            <v>CURVA FOFO FG PN-10, 90° D= 800MM ( 525KG)</v>
          </cell>
          <cell r="D4076" t="str">
            <v>UN</v>
          </cell>
          <cell r="E4076">
            <v>0</v>
          </cell>
        </row>
        <row r="4077">
          <cell r="B4077" t="str">
            <v>523922</v>
          </cell>
          <cell r="C4077" t="str">
            <v>CURVA FOFO FG PN-10, 90° D= 900MM ( 690KG)</v>
          </cell>
          <cell r="D4077" t="str">
            <v>UN</v>
          </cell>
          <cell r="E4077">
            <v>0</v>
          </cell>
        </row>
        <row r="4078">
          <cell r="B4078" t="str">
            <v>523923</v>
          </cell>
          <cell r="C4078" t="str">
            <v>CURVA FOFO FG PN-10, 90° D=1000MM ( 892KG)</v>
          </cell>
          <cell r="D4078" t="str">
            <v>UN</v>
          </cell>
          <cell r="E4078">
            <v>0</v>
          </cell>
        </row>
        <row r="4079">
          <cell r="B4079" t="str">
            <v>523924</v>
          </cell>
          <cell r="C4079" t="str">
            <v>CURVA FOFO FG PN-10, 90° D=1200MM (1421KG)</v>
          </cell>
          <cell r="D4079" t="str">
            <v>UN</v>
          </cell>
          <cell r="E4079">
            <v>0</v>
          </cell>
        </row>
        <row r="4080">
          <cell r="B4080" t="str">
            <v>523925</v>
          </cell>
          <cell r="C4080" t="str">
            <v>CURVA FOFO JM 11°15 D= 300MM (  77,3KG)</v>
          </cell>
          <cell r="D4080" t="str">
            <v>UN</v>
          </cell>
          <cell r="E4080">
            <v>0</v>
          </cell>
        </row>
        <row r="4081">
          <cell r="B4081" t="str">
            <v>523926</v>
          </cell>
          <cell r="C4081" t="str">
            <v>CURVA FOFO JM 11°15 D= 400MM (119,5KG)</v>
          </cell>
          <cell r="D4081" t="str">
            <v>UN</v>
          </cell>
          <cell r="E4081">
            <v>0</v>
          </cell>
        </row>
        <row r="4082">
          <cell r="B4082" t="str">
            <v>523927</v>
          </cell>
          <cell r="C4082" t="str">
            <v>CURVA FOFO JM 11°15 D= 450MM (175,2KG)</v>
          </cell>
          <cell r="D4082" t="str">
            <v>UN</v>
          </cell>
          <cell r="E4082">
            <v>0</v>
          </cell>
        </row>
        <row r="4083">
          <cell r="B4083" t="str">
            <v>523928</v>
          </cell>
          <cell r="C4083" t="str">
            <v>CURVA FOFO JM 11°15 D= 500MM (202,6KG)</v>
          </cell>
          <cell r="D4083" t="str">
            <v>UN</v>
          </cell>
          <cell r="E4083">
            <v>0</v>
          </cell>
        </row>
        <row r="4084">
          <cell r="B4084" t="str">
            <v>523929</v>
          </cell>
          <cell r="C4084" t="str">
            <v>CURVA FOFO JM 11°15 D= 600MM (232,4KG)</v>
          </cell>
          <cell r="D4084" t="str">
            <v>UN</v>
          </cell>
          <cell r="E4084">
            <v>0</v>
          </cell>
        </row>
        <row r="4085">
          <cell r="B4085" t="str">
            <v>523930</v>
          </cell>
          <cell r="C4085" t="str">
            <v>CURVA FOFO JM 11°15 D= 700MM (320,1KG)</v>
          </cell>
          <cell r="D4085" t="str">
            <v>UN</v>
          </cell>
          <cell r="E4085">
            <v>0</v>
          </cell>
        </row>
        <row r="4086">
          <cell r="B4086" t="str">
            <v>523931</v>
          </cell>
          <cell r="C4086" t="str">
            <v>CURVA FOFO JM 11°15 D= 800MM (456,6KG)</v>
          </cell>
          <cell r="D4086" t="str">
            <v>UN</v>
          </cell>
          <cell r="E4086">
            <v>0</v>
          </cell>
        </row>
        <row r="4087">
          <cell r="B4087" t="str">
            <v>523932</v>
          </cell>
          <cell r="C4087" t="str">
            <v>CURVA FOFO JM 11°15 D= 900MM (660,8KG)</v>
          </cell>
          <cell r="D4087" t="str">
            <v>UN</v>
          </cell>
          <cell r="E4087">
            <v>0</v>
          </cell>
        </row>
        <row r="4088">
          <cell r="B4088" t="str">
            <v>523933</v>
          </cell>
          <cell r="C4088" t="str">
            <v>CURVA FOFO JM 11°15 D=1000MM (750KG)</v>
          </cell>
          <cell r="D4088" t="str">
            <v>UN</v>
          </cell>
          <cell r="E4088">
            <v>0</v>
          </cell>
        </row>
        <row r="4089">
          <cell r="B4089" t="str">
            <v>523934</v>
          </cell>
          <cell r="C4089" t="str">
            <v>CURVA FOFO JM 11°15 D=1200MM (1004KG)</v>
          </cell>
          <cell r="D4089" t="str">
            <v>UN</v>
          </cell>
          <cell r="E4089">
            <v>0</v>
          </cell>
        </row>
        <row r="4090">
          <cell r="B4090" t="str">
            <v>523935</v>
          </cell>
          <cell r="C4090" t="str">
            <v>CURVA FOFO JM 22°30 D= 300MM ( 80,2KG)</v>
          </cell>
          <cell r="D4090" t="str">
            <v>UN</v>
          </cell>
          <cell r="E4090">
            <v>0</v>
          </cell>
        </row>
        <row r="4091">
          <cell r="B4091" t="str">
            <v>523936</v>
          </cell>
          <cell r="C4091" t="str">
            <v>CURVA FOFO JM 22°30 D= 400MM (128,5KG)</v>
          </cell>
          <cell r="D4091" t="str">
            <v>UN</v>
          </cell>
          <cell r="E4091">
            <v>0</v>
          </cell>
        </row>
        <row r="4092">
          <cell r="B4092" t="str">
            <v>523937</v>
          </cell>
          <cell r="C4092" t="str">
            <v>CURVA FOFO JM 22°30 D= 450MM (187,2KG)</v>
          </cell>
          <cell r="D4092" t="str">
            <v>UN</v>
          </cell>
          <cell r="E4092">
            <v>0</v>
          </cell>
        </row>
        <row r="4093">
          <cell r="B4093" t="str">
            <v>523938</v>
          </cell>
          <cell r="C4093" t="str">
            <v>CURVA FOFO JM 22°30 D= 500MM (245,6KG)</v>
          </cell>
          <cell r="D4093" t="str">
            <v>UN</v>
          </cell>
          <cell r="E4093">
            <v>0</v>
          </cell>
        </row>
        <row r="4094">
          <cell r="B4094" t="str">
            <v>523939</v>
          </cell>
          <cell r="C4094" t="str">
            <v>CURVA FOFO JM 22°30 D= 600MM (270,4KG)</v>
          </cell>
          <cell r="D4094" t="str">
            <v>UN</v>
          </cell>
          <cell r="E4094">
            <v>0</v>
          </cell>
        </row>
        <row r="4095">
          <cell r="B4095" t="str">
            <v>523940</v>
          </cell>
          <cell r="C4095" t="str">
            <v>CURVA FOFO JM 22°30 D= 700MM (360,1KG)</v>
          </cell>
          <cell r="D4095" t="str">
            <v>UN</v>
          </cell>
          <cell r="E4095">
            <v>0</v>
          </cell>
        </row>
        <row r="4096">
          <cell r="B4096" t="str">
            <v>523941</v>
          </cell>
          <cell r="C4096" t="str">
            <v>CURVA FOFO JM 22°30 D= 800MM (490,6KG)</v>
          </cell>
          <cell r="D4096" t="str">
            <v>UN</v>
          </cell>
          <cell r="E4096">
            <v>0</v>
          </cell>
        </row>
        <row r="4097">
          <cell r="B4097" t="str">
            <v>523942</v>
          </cell>
          <cell r="C4097" t="str">
            <v>CURVA FOFO JM 22°30 D= 900MM (676,4KG)</v>
          </cell>
          <cell r="D4097" t="str">
            <v>UN</v>
          </cell>
          <cell r="E4097">
            <v>0</v>
          </cell>
        </row>
        <row r="4098">
          <cell r="B4098" t="str">
            <v>523943</v>
          </cell>
          <cell r="C4098" t="str">
            <v>CURVA FOFO JM 22°30 D=1000MM (816KG)</v>
          </cell>
          <cell r="D4098" t="str">
            <v>UN</v>
          </cell>
          <cell r="E4098">
            <v>0</v>
          </cell>
        </row>
        <row r="4099">
          <cell r="B4099" t="str">
            <v>523944</v>
          </cell>
          <cell r="C4099" t="str">
            <v>CURVA FOFO JM 22°30 D=1200MM (1246KG)</v>
          </cell>
          <cell r="D4099" t="str">
            <v>UN</v>
          </cell>
          <cell r="E4099">
            <v>0</v>
          </cell>
        </row>
        <row r="4100">
          <cell r="B4100" t="str">
            <v>523945</v>
          </cell>
          <cell r="C4100" t="str">
            <v>CURVA FOFO JM 45° D= 300MM (  90,2KG)</v>
          </cell>
          <cell r="D4100" t="str">
            <v>UN</v>
          </cell>
          <cell r="E4100">
            <v>0</v>
          </cell>
        </row>
        <row r="4101">
          <cell r="B4101" t="str">
            <v>523946</v>
          </cell>
          <cell r="C4101" t="str">
            <v>CURVA FOFO JM 45° D= 400MM (147,5KG)</v>
          </cell>
          <cell r="D4101" t="str">
            <v>UN</v>
          </cell>
          <cell r="E4101">
            <v>0</v>
          </cell>
        </row>
        <row r="4102">
          <cell r="B4102" t="str">
            <v>523947</v>
          </cell>
          <cell r="C4102" t="str">
            <v>CURVA FOFO JM 45° D= 450MM (223,2KG)</v>
          </cell>
          <cell r="D4102" t="str">
            <v>UN</v>
          </cell>
          <cell r="E4102">
            <v>0</v>
          </cell>
        </row>
        <row r="4103">
          <cell r="B4103" t="str">
            <v>523948</v>
          </cell>
          <cell r="C4103" t="str">
            <v>CURVA FOFO JM 45° D= 500MM (278,6KG)</v>
          </cell>
          <cell r="D4103" t="str">
            <v>UN</v>
          </cell>
          <cell r="E4103">
            <v>0</v>
          </cell>
        </row>
        <row r="4104">
          <cell r="B4104" t="str">
            <v>523949</v>
          </cell>
          <cell r="C4104" t="str">
            <v>CURVA FOFO JM 45° D= 600MM (318,4KG)</v>
          </cell>
          <cell r="D4104" t="str">
            <v>UN</v>
          </cell>
          <cell r="E4104">
            <v>0</v>
          </cell>
        </row>
        <row r="4105">
          <cell r="B4105" t="str">
            <v>523950</v>
          </cell>
          <cell r="C4105" t="str">
            <v>CURVA FOFO JM 45° D= 700MM (423,2KG)</v>
          </cell>
          <cell r="D4105" t="str">
            <v>UN</v>
          </cell>
          <cell r="E4105">
            <v>0</v>
          </cell>
        </row>
        <row r="4106">
          <cell r="B4106" t="str">
            <v>523951</v>
          </cell>
          <cell r="C4106" t="str">
            <v>CURVA FOFO JM 45° D= 800MM (576,6KG)</v>
          </cell>
          <cell r="D4106" t="str">
            <v>UN</v>
          </cell>
          <cell r="E4106">
            <v>0</v>
          </cell>
        </row>
        <row r="4107">
          <cell r="B4107" t="str">
            <v>523952</v>
          </cell>
          <cell r="C4107" t="str">
            <v>CURVA FOFO JM 45° D= 900MM (780,8KG)</v>
          </cell>
          <cell r="D4107" t="str">
            <v>UN</v>
          </cell>
          <cell r="E4107">
            <v>0</v>
          </cell>
        </row>
        <row r="4108">
          <cell r="B4108" t="str">
            <v>523953</v>
          </cell>
          <cell r="C4108" t="str">
            <v>CURVA FOFO JM 45° D=1000MM (1040KG)</v>
          </cell>
          <cell r="D4108" t="str">
            <v>UN</v>
          </cell>
          <cell r="E4108">
            <v>0</v>
          </cell>
        </row>
        <row r="4109">
          <cell r="B4109" t="str">
            <v>523954</v>
          </cell>
          <cell r="C4109" t="str">
            <v>CURVA FOFO JM 45° D=1200MM (1411KG)</v>
          </cell>
          <cell r="D4109" t="str">
            <v>UN</v>
          </cell>
          <cell r="E4109">
            <v>0</v>
          </cell>
        </row>
        <row r="4110">
          <cell r="B4110" t="str">
            <v>523955</v>
          </cell>
          <cell r="C4110" t="str">
            <v>CURVA FOFO DE PE 90° C/ FG PN-10/16/25 D=80MM (14,</v>
          </cell>
          <cell r="D4110" t="str">
            <v>UN</v>
          </cell>
          <cell r="E4110">
            <v>0</v>
          </cell>
        </row>
        <row r="4111">
          <cell r="B4111" t="str">
            <v>523956</v>
          </cell>
          <cell r="C4111" t="str">
            <v>CURVA FOFO DE PE 90° C/ FG PN-10 D=100MM ( 17KG)</v>
          </cell>
          <cell r="D4111" t="str">
            <v>UN</v>
          </cell>
          <cell r="E4111">
            <v>0</v>
          </cell>
        </row>
        <row r="4112">
          <cell r="B4112" t="str">
            <v>523957</v>
          </cell>
          <cell r="C4112" t="str">
            <v>CURVA FOFO DE PE 90° C/ FG PN-10 D=150MM ( 28KG)</v>
          </cell>
          <cell r="D4112" t="str">
            <v>UN</v>
          </cell>
          <cell r="E4112">
            <v>0</v>
          </cell>
        </row>
        <row r="4113">
          <cell r="B4113" t="str">
            <v>523958</v>
          </cell>
          <cell r="C4113" t="str">
            <v>CURVA FOFO DE PE 90° C/ FG PN-10 D=200MM ( 43,5KG)</v>
          </cell>
          <cell r="D4113" t="str">
            <v>UN</v>
          </cell>
          <cell r="E4113">
            <v>0</v>
          </cell>
        </row>
        <row r="4114">
          <cell r="B4114" t="str">
            <v>523959</v>
          </cell>
          <cell r="C4114" t="str">
            <v>CURVA FOFO DE PE 90° C/ FG PN-10 D=250MM ( 71KG)</v>
          </cell>
          <cell r="D4114" t="str">
            <v>UN</v>
          </cell>
          <cell r="E4114">
            <v>0</v>
          </cell>
        </row>
        <row r="4115">
          <cell r="B4115" t="str">
            <v>523960</v>
          </cell>
          <cell r="C4115" t="str">
            <v>CURVA FOFO DE PE 90° C/ FG PN-10 D=300MM (102KG)</v>
          </cell>
          <cell r="D4115" t="str">
            <v>UN</v>
          </cell>
          <cell r="E4115">
            <v>0</v>
          </cell>
        </row>
        <row r="4116">
          <cell r="B4116" t="str">
            <v>523961</v>
          </cell>
          <cell r="C4116" t="str">
            <v>CURVA FOFO DE PE 90° C/ FG PN-10 D=350MM (136KG)</v>
          </cell>
          <cell r="D4116" t="str">
            <v>UN</v>
          </cell>
          <cell r="E4116">
            <v>0</v>
          </cell>
        </row>
        <row r="4117">
          <cell r="B4117" t="str">
            <v>523962</v>
          </cell>
          <cell r="C4117" t="str">
            <v>CURVA FOFO DE PE 90° C/ FG PN-10 D=400MM (172KG)</v>
          </cell>
          <cell r="D4117" t="str">
            <v>UN</v>
          </cell>
          <cell r="E4117">
            <v>0</v>
          </cell>
        </row>
        <row r="4118">
          <cell r="B4118" t="str">
            <v>523963</v>
          </cell>
          <cell r="C4118" t="str">
            <v>CURVA FOFO DE PE 90° C/ FG PN-10 D=450MM (231KG)</v>
          </cell>
          <cell r="D4118" t="str">
            <v>UN</v>
          </cell>
          <cell r="E4118">
            <v>0</v>
          </cell>
        </row>
        <row r="4119">
          <cell r="B4119" t="str">
            <v>523964</v>
          </cell>
          <cell r="C4119" t="str">
            <v>CURVA FOFO DE PE 90° C/ FG PN-10 D=500MM (276KG)</v>
          </cell>
          <cell r="D4119" t="str">
            <v>UN</v>
          </cell>
          <cell r="E4119">
            <v>0</v>
          </cell>
        </row>
        <row r="4120">
          <cell r="B4120" t="str">
            <v>523965</v>
          </cell>
          <cell r="C4120" t="str">
            <v>CURVA FOFO DE PE 90° C/ FG PN-10 D=600MM (423KG)</v>
          </cell>
          <cell r="D4120" t="str">
            <v>UN</v>
          </cell>
          <cell r="E4120">
            <v>0</v>
          </cell>
        </row>
        <row r="4121">
          <cell r="B4121" t="str">
            <v>523966</v>
          </cell>
          <cell r="C4121" t="str">
            <v>CURVA FOFO FG PN-16, 11°15 D= 100MM (16KG)</v>
          </cell>
          <cell r="D4121" t="str">
            <v>UN</v>
          </cell>
          <cell r="E4121">
            <v>0</v>
          </cell>
        </row>
        <row r="4122">
          <cell r="B4122" t="str">
            <v>523967</v>
          </cell>
          <cell r="C4122" t="str">
            <v>CURVA FOFO FG PN-16, 11°15 D= 150MM (25KG)</v>
          </cell>
          <cell r="D4122" t="str">
            <v>UN</v>
          </cell>
          <cell r="E4122">
            <v>0</v>
          </cell>
        </row>
        <row r="4123">
          <cell r="B4123" t="str">
            <v>523968</v>
          </cell>
          <cell r="C4123" t="str">
            <v>CURVA FOFO FG PN-16, 11°15 D= 200MM (36KG)</v>
          </cell>
          <cell r="D4123" t="str">
            <v>UN</v>
          </cell>
          <cell r="E4123">
            <v>0</v>
          </cell>
        </row>
        <row r="4124">
          <cell r="B4124" t="str">
            <v>523969</v>
          </cell>
          <cell r="C4124" t="str">
            <v>CURVA FOFO FG PN-16, 11°15 D= 250MM (49KG)</v>
          </cell>
          <cell r="D4124" t="str">
            <v>UN</v>
          </cell>
          <cell r="E4124">
            <v>0</v>
          </cell>
        </row>
        <row r="4125">
          <cell r="B4125" t="str">
            <v>523970</v>
          </cell>
          <cell r="C4125" t="str">
            <v>CURVA FOFO FG PN-16, 11°15 D= 300MM (62KG)</v>
          </cell>
          <cell r="D4125" t="str">
            <v>UN</v>
          </cell>
          <cell r="E4125">
            <v>0</v>
          </cell>
        </row>
        <row r="4126">
          <cell r="B4126" t="str">
            <v>523971</v>
          </cell>
          <cell r="C4126" t="str">
            <v>CURVA FOFO FG PN-16, 11°15 D= 350MM (88KG)</v>
          </cell>
          <cell r="D4126" t="str">
            <v>UN</v>
          </cell>
          <cell r="E4126">
            <v>0</v>
          </cell>
        </row>
        <row r="4127">
          <cell r="B4127" t="str">
            <v>523972</v>
          </cell>
          <cell r="C4127" t="str">
            <v>CURVA FOFO FG PN-16, 11°15 D= 400MM (116KG)</v>
          </cell>
          <cell r="D4127" t="str">
            <v>UN</v>
          </cell>
          <cell r="E4127">
            <v>0</v>
          </cell>
        </row>
        <row r="4128">
          <cell r="B4128" t="str">
            <v>523973</v>
          </cell>
          <cell r="C4128" t="str">
            <v>CURVA FOFO FG PN-16, 11°15 D= 450MM (147KG)</v>
          </cell>
          <cell r="D4128" t="str">
            <v>UN</v>
          </cell>
          <cell r="E4128">
            <v>0</v>
          </cell>
        </row>
        <row r="4129">
          <cell r="B4129" t="str">
            <v>523974</v>
          </cell>
          <cell r="C4129" t="str">
            <v>CURVA FOFO FG PN-16, 11°15 D= 500MM (179KG)</v>
          </cell>
          <cell r="D4129" t="str">
            <v>UN</v>
          </cell>
          <cell r="E4129">
            <v>0</v>
          </cell>
        </row>
        <row r="4130">
          <cell r="B4130" t="str">
            <v>523975</v>
          </cell>
          <cell r="C4130" t="str">
            <v>CURVA FOFO FG PN-16, 11°15 D= 600MM (259KG)</v>
          </cell>
          <cell r="D4130" t="str">
            <v>UN</v>
          </cell>
          <cell r="E4130">
            <v>0</v>
          </cell>
        </row>
        <row r="4131">
          <cell r="B4131" t="str">
            <v>523976</v>
          </cell>
          <cell r="C4131" t="str">
            <v>CURVA FOFO FG PN-16, 11°15 D= 700MM (304KG)</v>
          </cell>
          <cell r="D4131" t="str">
            <v>UN</v>
          </cell>
          <cell r="E4131">
            <v>0</v>
          </cell>
        </row>
        <row r="4132">
          <cell r="B4132" t="str">
            <v>523977</v>
          </cell>
          <cell r="C4132" t="str">
            <v>CURVA FOFO FG PN-16, 11°15 D= 800MM (412KG)</v>
          </cell>
          <cell r="D4132" t="str">
            <v>UN</v>
          </cell>
          <cell r="E4132">
            <v>0</v>
          </cell>
        </row>
        <row r="4133">
          <cell r="B4133" t="str">
            <v>523978</v>
          </cell>
          <cell r="C4133" t="str">
            <v>CURVA FOFO FG PN-16, 11°15 D= 900MM (521KG)</v>
          </cell>
          <cell r="D4133" t="str">
            <v>UN</v>
          </cell>
          <cell r="E4133">
            <v>0</v>
          </cell>
        </row>
        <row r="4134">
          <cell r="B4134" t="str">
            <v>523979</v>
          </cell>
          <cell r="C4134" t="str">
            <v>CURVA FOFO FG PN-16, 11°15 D=1000MM (693KG)</v>
          </cell>
          <cell r="D4134" t="str">
            <v>UN</v>
          </cell>
          <cell r="E4134">
            <v>0</v>
          </cell>
        </row>
        <row r="4135">
          <cell r="B4135" t="str">
            <v>523980</v>
          </cell>
          <cell r="C4135" t="str">
            <v>CURVA FOFO FG PN-16, 11°15 D=1200MM (1055KG)</v>
          </cell>
          <cell r="D4135" t="str">
            <v>UN</v>
          </cell>
          <cell r="E4135">
            <v>0</v>
          </cell>
        </row>
        <row r="4136">
          <cell r="B4136" t="str">
            <v>523981</v>
          </cell>
          <cell r="C4136" t="str">
            <v>CURVA FOFO FG PN-16, 22°30 D= 100MM ( 17KG)</v>
          </cell>
          <cell r="D4136" t="str">
            <v>UN</v>
          </cell>
          <cell r="E4136">
            <v>0</v>
          </cell>
        </row>
        <row r="4137">
          <cell r="B4137" t="str">
            <v>523982</v>
          </cell>
          <cell r="C4137" t="str">
            <v>CURVA FOFO FG PN-16, 22°30 D= 150MM ( 28KG)</v>
          </cell>
          <cell r="D4137" t="str">
            <v>UN</v>
          </cell>
          <cell r="E4137">
            <v>0</v>
          </cell>
        </row>
        <row r="4138">
          <cell r="B4138" t="str">
            <v>523983</v>
          </cell>
          <cell r="C4138" t="str">
            <v>CURVA FOFO FG PN-16, 22°30 D= 200MM ( 41KG)</v>
          </cell>
          <cell r="D4138" t="str">
            <v>UN</v>
          </cell>
          <cell r="E4138">
            <v>0</v>
          </cell>
        </row>
        <row r="4139">
          <cell r="B4139" t="str">
            <v>523984</v>
          </cell>
          <cell r="C4139" t="str">
            <v>CURVA FOFO FG PN-16, 22°30 D= 250MM ( 56KG)</v>
          </cell>
          <cell r="D4139" t="str">
            <v>UN</v>
          </cell>
          <cell r="E4139">
            <v>0</v>
          </cell>
        </row>
        <row r="4140">
          <cell r="B4140" t="str">
            <v>523985</v>
          </cell>
          <cell r="C4140" t="str">
            <v>CURVA FOFO FG PN-16, 22°30 D= 300MM ( 73KG)</v>
          </cell>
          <cell r="D4140" t="str">
            <v>UN</v>
          </cell>
          <cell r="E4140">
            <v>0</v>
          </cell>
        </row>
        <row r="4141">
          <cell r="B4141" t="str">
            <v>523986</v>
          </cell>
          <cell r="C4141" t="str">
            <v>CURVA FOFO FG PN-16, 22°30 D= 350MM (105KG)</v>
          </cell>
          <cell r="D4141" t="str">
            <v>UN</v>
          </cell>
          <cell r="E4141">
            <v>0</v>
          </cell>
        </row>
        <row r="4142">
          <cell r="B4142" t="str">
            <v>523987</v>
          </cell>
          <cell r="C4142" t="str">
            <v>CURVA FOFO FG PN-16, 22°30 D= 400MM (136KG)</v>
          </cell>
          <cell r="D4142" t="str">
            <v>UN</v>
          </cell>
          <cell r="E4142">
            <v>0</v>
          </cell>
        </row>
        <row r="4143">
          <cell r="B4143" t="str">
            <v>523988</v>
          </cell>
          <cell r="C4143" t="str">
            <v>CURVA FOFO FG PN-16, 22°30 D= 450MM (171KG)</v>
          </cell>
          <cell r="D4143" t="str">
            <v>UN</v>
          </cell>
          <cell r="E4143">
            <v>0</v>
          </cell>
        </row>
        <row r="4144">
          <cell r="B4144" t="str">
            <v>523989</v>
          </cell>
          <cell r="C4144" t="str">
            <v>CURVA FOFO FG PN-16, 22°30 D= 500MM (210KG)</v>
          </cell>
          <cell r="D4144" t="str">
            <v>UN</v>
          </cell>
          <cell r="E4144">
            <v>0</v>
          </cell>
        </row>
        <row r="4145">
          <cell r="B4145" t="str">
            <v>523990</v>
          </cell>
          <cell r="C4145" t="str">
            <v>CURVA FOFO FG PN-16, 22°30 D= 600MM (305KG)</v>
          </cell>
          <cell r="D4145" t="str">
            <v>UN</v>
          </cell>
          <cell r="E4145">
            <v>0</v>
          </cell>
        </row>
        <row r="4146">
          <cell r="B4146" t="str">
            <v>523991</v>
          </cell>
          <cell r="C4146" t="str">
            <v>CURVA FOFO FG PN-16, 22°30 D= 700MM (374KG)</v>
          </cell>
          <cell r="D4146" t="str">
            <v>UN</v>
          </cell>
          <cell r="E4146">
            <v>0</v>
          </cell>
        </row>
        <row r="4147">
          <cell r="B4147" t="str">
            <v>523992</v>
          </cell>
          <cell r="C4147" t="str">
            <v>CURVA FOFO FG PN-16, 22°30 D= 800MM (510KG)</v>
          </cell>
          <cell r="D4147" t="str">
            <v>UN</v>
          </cell>
          <cell r="E4147">
            <v>0</v>
          </cell>
        </row>
        <row r="4148">
          <cell r="B4148" t="str">
            <v>523993</v>
          </cell>
          <cell r="C4148" t="str">
            <v>CURVA FOFO FG PN-16, 22°30 D= 900MM (653KG)</v>
          </cell>
          <cell r="D4148" t="str">
            <v>UN</v>
          </cell>
          <cell r="E4148">
            <v>0</v>
          </cell>
        </row>
        <row r="4149">
          <cell r="B4149" t="str">
            <v>523994</v>
          </cell>
          <cell r="C4149" t="str">
            <v>CURVA FOFO FG PN-16, 22°30 D=1000MM (865KG)</v>
          </cell>
          <cell r="D4149" t="str">
            <v>UN</v>
          </cell>
          <cell r="E4149">
            <v>0</v>
          </cell>
        </row>
        <row r="4150">
          <cell r="B4150" t="str">
            <v>523995</v>
          </cell>
          <cell r="C4150" t="str">
            <v>CURVA FOFO FG PN-16, 22°30 D=1200MM (1238KG)</v>
          </cell>
          <cell r="D4150" t="str">
            <v>UN</v>
          </cell>
          <cell r="E4150">
            <v>0</v>
          </cell>
        </row>
        <row r="4151">
          <cell r="B4151" t="str">
            <v>523996</v>
          </cell>
          <cell r="C4151" t="str">
            <v>CURVA FOFO FG PN-16, 45° D= 100MM ( 10,5KG)</v>
          </cell>
          <cell r="D4151" t="str">
            <v>UN</v>
          </cell>
          <cell r="E4151">
            <v>0</v>
          </cell>
        </row>
        <row r="4152">
          <cell r="B4152" t="str">
            <v>523997</v>
          </cell>
          <cell r="C4152" t="str">
            <v>CURVA FOFO FG PN-16, 45° D= 150MM ( 17KG)</v>
          </cell>
          <cell r="D4152" t="str">
            <v>UN</v>
          </cell>
          <cell r="E4152">
            <v>0</v>
          </cell>
        </row>
        <row r="4153">
          <cell r="B4153" t="str">
            <v>523998</v>
          </cell>
          <cell r="C4153" t="str">
            <v>CURVA FOFO FG PN-16, 45° D= 200MM ( 26KG)</v>
          </cell>
          <cell r="D4153" t="str">
            <v>UN</v>
          </cell>
          <cell r="E4153">
            <v>0</v>
          </cell>
        </row>
        <row r="4154">
          <cell r="B4154" t="str">
            <v>523999</v>
          </cell>
          <cell r="C4154" t="str">
            <v>CURVA FOFO FG PN-16, 45° D= 250MM ( 52KG)</v>
          </cell>
          <cell r="D4154" t="str">
            <v>UN</v>
          </cell>
          <cell r="E4154">
            <v>0</v>
          </cell>
        </row>
        <row r="4155">
          <cell r="B4155" t="str">
            <v>524001</v>
          </cell>
          <cell r="C4155" t="str">
            <v>CURVA FOFO FG PN-16, 45° D= 300MM ( 74KG)</v>
          </cell>
          <cell r="D4155" t="str">
            <v>UN</v>
          </cell>
          <cell r="E4155">
            <v>0</v>
          </cell>
        </row>
        <row r="4156">
          <cell r="B4156" t="str">
            <v>524002</v>
          </cell>
          <cell r="C4156" t="str">
            <v>CURVA FOFO FG PN-16, 45° D= 350MM ( 80KG)</v>
          </cell>
          <cell r="D4156" t="str">
            <v>UN</v>
          </cell>
          <cell r="E4156">
            <v>0</v>
          </cell>
        </row>
        <row r="4157">
          <cell r="B4157" t="str">
            <v>524003</v>
          </cell>
          <cell r="C4157" t="str">
            <v>CURVA FOFO FG PN-16, 45° D= 400MM (102KG)</v>
          </cell>
          <cell r="D4157" t="str">
            <v>UN</v>
          </cell>
          <cell r="E4157">
            <v>0</v>
          </cell>
        </row>
        <row r="4158">
          <cell r="B4158" t="str">
            <v>524004</v>
          </cell>
          <cell r="C4158" t="str">
            <v>CURVA FOFO FG PN-16, 45° D= 450MM (168KG)</v>
          </cell>
          <cell r="D4158" t="str">
            <v>UN</v>
          </cell>
          <cell r="E4158">
            <v>0</v>
          </cell>
        </row>
        <row r="4159">
          <cell r="B4159" t="str">
            <v>524005</v>
          </cell>
          <cell r="C4159" t="str">
            <v>CURVA FOFO FG PN-16, 45° D= 500MM (173KG)</v>
          </cell>
          <cell r="D4159" t="str">
            <v>UN</v>
          </cell>
          <cell r="E4159">
            <v>0</v>
          </cell>
        </row>
        <row r="4160">
          <cell r="B4160" t="str">
            <v>524006</v>
          </cell>
          <cell r="C4160" t="str">
            <v>CURVA FOFO FG PN-16, 45° D= 600MM (257KG)</v>
          </cell>
          <cell r="D4160" t="str">
            <v>UN</v>
          </cell>
          <cell r="E4160">
            <v>0</v>
          </cell>
        </row>
        <row r="4161">
          <cell r="B4161" t="str">
            <v>524007</v>
          </cell>
          <cell r="C4161" t="str">
            <v>CURVA FOFO FG PN-16, 45° D= 700MM (325KG)</v>
          </cell>
          <cell r="D4161" t="str">
            <v>UN</v>
          </cell>
          <cell r="E4161">
            <v>0</v>
          </cell>
        </row>
        <row r="4162">
          <cell r="B4162" t="str">
            <v>524008</v>
          </cell>
          <cell r="C4162" t="str">
            <v>CURVA FOFO FG PN-16, 45° D= 800MM (438KG)</v>
          </cell>
          <cell r="D4162" t="str">
            <v>UN</v>
          </cell>
          <cell r="E4162">
            <v>0</v>
          </cell>
        </row>
        <row r="4163">
          <cell r="B4163" t="str">
            <v>524009</v>
          </cell>
          <cell r="C4163" t="str">
            <v>CURVA FOFO FG PN-16, 45° D= 900MM (564KG)</v>
          </cell>
          <cell r="D4163" t="str">
            <v>UN</v>
          </cell>
          <cell r="E4163">
            <v>0</v>
          </cell>
        </row>
        <row r="4164">
          <cell r="B4164" t="str">
            <v>524010</v>
          </cell>
          <cell r="C4164" t="str">
            <v>CURVA FOFO FG PN-16, 45° D=1000MM (747KG)</v>
          </cell>
          <cell r="D4164" t="str">
            <v>UN</v>
          </cell>
          <cell r="E4164">
            <v>0</v>
          </cell>
        </row>
        <row r="4165">
          <cell r="B4165" t="str">
            <v>524011</v>
          </cell>
          <cell r="C4165" t="str">
            <v>CURVA FOFO FG PN-16, 45° D=1200MM (1171KG)</v>
          </cell>
          <cell r="D4165" t="str">
            <v>UN</v>
          </cell>
          <cell r="E4165">
            <v>0</v>
          </cell>
        </row>
        <row r="4166">
          <cell r="B4166" t="str">
            <v>524012</v>
          </cell>
          <cell r="C4166" t="str">
            <v>CURVA FOFO FG PN-16, 90° D= 100MM ( 11KG)</v>
          </cell>
          <cell r="D4166" t="str">
            <v>UN</v>
          </cell>
          <cell r="E4166">
            <v>0</v>
          </cell>
        </row>
        <row r="4167">
          <cell r="B4167" t="str">
            <v>524013</v>
          </cell>
          <cell r="C4167" t="str">
            <v>CURVA FOFO FG PN-16, 90° D= 150MM ( 18KG)</v>
          </cell>
          <cell r="D4167" t="str">
            <v>UN</v>
          </cell>
          <cell r="E4167">
            <v>0</v>
          </cell>
        </row>
        <row r="4168">
          <cell r="B4168" t="str">
            <v>524014</v>
          </cell>
          <cell r="C4168" t="str">
            <v>CURVA FOFO FG PN-16, 90° D= 200MM ( 28KG)</v>
          </cell>
          <cell r="D4168" t="str">
            <v>UN</v>
          </cell>
          <cell r="E4168">
            <v>0</v>
          </cell>
        </row>
        <row r="4169">
          <cell r="B4169" t="str">
            <v>524015</v>
          </cell>
          <cell r="C4169" t="str">
            <v>CURVA FOFO FG PN-16, 90° D= 250MM ( 46KG)</v>
          </cell>
          <cell r="D4169" t="str">
            <v>UN</v>
          </cell>
          <cell r="E4169">
            <v>0</v>
          </cell>
        </row>
        <row r="4170">
          <cell r="B4170" t="str">
            <v>524016</v>
          </cell>
          <cell r="C4170" t="str">
            <v>CURVA FOFO FG PN-16, 90° D= 300MM ( 66KG)</v>
          </cell>
          <cell r="D4170" t="str">
            <v>UN</v>
          </cell>
          <cell r="E4170">
            <v>0</v>
          </cell>
        </row>
        <row r="4171">
          <cell r="B4171" t="str">
            <v>524017</v>
          </cell>
          <cell r="C4171" t="str">
            <v>CURVA FOFO FG PN-16, 90° D= 350MM ( 93KG)</v>
          </cell>
          <cell r="D4171" t="str">
            <v>UN</v>
          </cell>
          <cell r="E4171">
            <v>0</v>
          </cell>
        </row>
        <row r="4172">
          <cell r="B4172" t="str">
            <v>524018</v>
          </cell>
          <cell r="C4172" t="str">
            <v>CURVA FOFO FG PN-16, 90° D= 400MM (121KG)</v>
          </cell>
          <cell r="D4172" t="str">
            <v>UN</v>
          </cell>
          <cell r="E4172">
            <v>0</v>
          </cell>
        </row>
        <row r="4173">
          <cell r="B4173" t="str">
            <v>524019</v>
          </cell>
          <cell r="C4173" t="str">
            <v>CURVA FOFO FG PN-16, 90° D= 450MM (204KG)</v>
          </cell>
          <cell r="D4173" t="str">
            <v>UN</v>
          </cell>
          <cell r="E4173">
            <v>0</v>
          </cell>
        </row>
        <row r="4174">
          <cell r="B4174" t="str">
            <v>524020</v>
          </cell>
          <cell r="C4174" t="str">
            <v>CURVA FOFO FG PN-16, 90° D= 500MM (210KG)</v>
          </cell>
          <cell r="D4174" t="str">
            <v>UN</v>
          </cell>
          <cell r="E4174">
            <v>0</v>
          </cell>
        </row>
        <row r="4175">
          <cell r="B4175" t="str">
            <v>524021</v>
          </cell>
          <cell r="C4175" t="str">
            <v>CURVA FOFO FG PN-16, 90° D= 600MM (320KG)</v>
          </cell>
          <cell r="D4175" t="str">
            <v>UN</v>
          </cell>
          <cell r="E4175">
            <v>0</v>
          </cell>
        </row>
        <row r="4176">
          <cell r="B4176" t="str">
            <v>524022</v>
          </cell>
          <cell r="C4176" t="str">
            <v>CURVA FOFO FG PN-16, 90° D= 700MM (410KG)</v>
          </cell>
          <cell r="D4176" t="str">
            <v>UN</v>
          </cell>
          <cell r="E4176">
            <v>0</v>
          </cell>
        </row>
        <row r="4177">
          <cell r="B4177" t="str">
            <v>524023</v>
          </cell>
          <cell r="C4177" t="str">
            <v>CURVA FOFO FG PN-16, 90° D= 800MM (563KG)</v>
          </cell>
          <cell r="D4177" t="str">
            <v>UN</v>
          </cell>
          <cell r="E4177">
            <v>0</v>
          </cell>
        </row>
        <row r="4178">
          <cell r="B4178" t="str">
            <v>524024</v>
          </cell>
          <cell r="C4178" t="str">
            <v>CURVA FOFO FG PN-16, 90° D= 900MM (738KG)</v>
          </cell>
          <cell r="D4178" t="str">
            <v>UN</v>
          </cell>
          <cell r="E4178">
            <v>0</v>
          </cell>
        </row>
        <row r="4179">
          <cell r="B4179" t="str">
            <v>524025</v>
          </cell>
          <cell r="C4179" t="str">
            <v>CURVA FOFO FG PN-16, 90° D=1000MM (975KG)</v>
          </cell>
          <cell r="D4179" t="str">
            <v>UN</v>
          </cell>
          <cell r="E4179">
            <v>0</v>
          </cell>
        </row>
        <row r="4180">
          <cell r="B4180" t="str">
            <v>524026</v>
          </cell>
          <cell r="C4180" t="str">
            <v>CURVA FOFO FG PN-16, 90° D=1200MM (1549KG)</v>
          </cell>
          <cell r="D4180" t="str">
            <v>UN</v>
          </cell>
          <cell r="E4180">
            <v>0</v>
          </cell>
        </row>
        <row r="4181">
          <cell r="B4181" t="str">
            <v>524027</v>
          </cell>
          <cell r="C4181" t="str">
            <v>CURVA FOFO FG PN-16 DE PE, 90° D= 100MM ( 17KG)</v>
          </cell>
          <cell r="D4181" t="str">
            <v>UN</v>
          </cell>
          <cell r="E4181">
            <v>0</v>
          </cell>
        </row>
        <row r="4182">
          <cell r="B4182" t="str">
            <v>524028</v>
          </cell>
          <cell r="C4182" t="str">
            <v>CURVA FOFO FG PN-16 DE PE, 90° D= 150MM ( 28KG)</v>
          </cell>
          <cell r="D4182" t="str">
            <v>UN</v>
          </cell>
          <cell r="E4182">
            <v>0</v>
          </cell>
        </row>
        <row r="4183">
          <cell r="B4183" t="str">
            <v>524029</v>
          </cell>
          <cell r="C4183" t="str">
            <v>CURVA FOFO FG PN-16 DE PE, 90° D= 200MM (43,5KG)</v>
          </cell>
          <cell r="D4183" t="str">
            <v>UN</v>
          </cell>
          <cell r="E4183">
            <v>0</v>
          </cell>
        </row>
        <row r="4184">
          <cell r="B4184" t="str">
            <v>524030</v>
          </cell>
          <cell r="C4184" t="str">
            <v>CURVA FOFO FG PN-16 DE PE, 90° D= 250MM ( 71KG)</v>
          </cell>
          <cell r="D4184" t="str">
            <v>UN</v>
          </cell>
          <cell r="E4184">
            <v>0</v>
          </cell>
        </row>
        <row r="4185">
          <cell r="B4185" t="str">
            <v>524031</v>
          </cell>
          <cell r="C4185" t="str">
            <v>CURVA FOFO FG PN-16 DE PE, 90° D= 300MM ( 102KG)</v>
          </cell>
          <cell r="D4185" t="str">
            <v>UN</v>
          </cell>
          <cell r="E4185">
            <v>0</v>
          </cell>
        </row>
        <row r="4186">
          <cell r="B4186" t="str">
            <v>524032</v>
          </cell>
          <cell r="C4186" t="str">
            <v>CURVA FOFO FG PN-16 DE PE, 90° D= 350MM ( 141KG)</v>
          </cell>
          <cell r="D4186" t="str">
            <v>UN</v>
          </cell>
          <cell r="E4186">
            <v>0</v>
          </cell>
        </row>
        <row r="4187">
          <cell r="B4187" t="str">
            <v>524033</v>
          </cell>
          <cell r="C4187" t="str">
            <v>CURVA FOFO FG PN-16 DE PE, 90° D= 400MM ( 183KG)</v>
          </cell>
          <cell r="D4187" t="str">
            <v>UN</v>
          </cell>
          <cell r="E4187">
            <v>0</v>
          </cell>
        </row>
        <row r="4188">
          <cell r="B4188" t="str">
            <v>524034</v>
          </cell>
          <cell r="C4188" t="str">
            <v>CURVA FOFO FG PN-16 DE PE, 90° D= 450MM ( 246KG)</v>
          </cell>
          <cell r="D4188" t="str">
            <v>UN</v>
          </cell>
          <cell r="E4188">
            <v>0</v>
          </cell>
        </row>
        <row r="4189">
          <cell r="B4189" t="str">
            <v>524035</v>
          </cell>
          <cell r="C4189" t="str">
            <v>CURVA FOFO FG PN-16 DE PE, 90° D= 500MM (306KG)</v>
          </cell>
          <cell r="D4189" t="str">
            <v>UN</v>
          </cell>
          <cell r="E4189">
            <v>0</v>
          </cell>
        </row>
        <row r="4190">
          <cell r="B4190" t="str">
            <v>524036</v>
          </cell>
          <cell r="C4190" t="str">
            <v>CURVA FOFO FG PN-16 DE PE, 90° D= 600MM (476KG)</v>
          </cell>
          <cell r="D4190" t="str">
            <v>UN</v>
          </cell>
          <cell r="E4190">
            <v>0</v>
          </cell>
        </row>
        <row r="4191">
          <cell r="B4191" t="str">
            <v>524037</v>
          </cell>
          <cell r="C4191" t="str">
            <v>CURVA FOFO FG PN-25, 11°15 D= 100MM ( 17KG)</v>
          </cell>
          <cell r="D4191" t="str">
            <v>UN</v>
          </cell>
          <cell r="E4191">
            <v>0</v>
          </cell>
        </row>
        <row r="4192">
          <cell r="B4192" t="str">
            <v>524038</v>
          </cell>
          <cell r="C4192" t="str">
            <v>CURVA FOFO FG PN-25, 11°15 D= 150MM ( 27KG)</v>
          </cell>
          <cell r="D4192" t="str">
            <v>UN</v>
          </cell>
          <cell r="E4192">
            <v>0</v>
          </cell>
        </row>
        <row r="4193">
          <cell r="B4193" t="str">
            <v>524039</v>
          </cell>
          <cell r="C4193" t="str">
            <v>CURVA FOFO FG PN-25, 11°15 D= 200MM ( 40KG)</v>
          </cell>
          <cell r="D4193" t="str">
            <v>UN</v>
          </cell>
          <cell r="E4193">
            <v>0</v>
          </cell>
        </row>
        <row r="4194">
          <cell r="B4194" t="str">
            <v>524040</v>
          </cell>
          <cell r="C4194" t="str">
            <v>CURVA FOFO FG PN-25, 11°15 D= 250MM ( 55KG)</v>
          </cell>
          <cell r="D4194" t="str">
            <v>UN</v>
          </cell>
          <cell r="E4194">
            <v>0</v>
          </cell>
        </row>
        <row r="4195">
          <cell r="B4195" t="str">
            <v>524041</v>
          </cell>
          <cell r="C4195" t="str">
            <v>CURVA FOFO FG PN-25, 11°15 D= 300MM ( 72KG)</v>
          </cell>
          <cell r="D4195" t="str">
            <v>UN</v>
          </cell>
          <cell r="E4195">
            <v>0</v>
          </cell>
        </row>
        <row r="4196">
          <cell r="B4196" t="str">
            <v>524042</v>
          </cell>
          <cell r="C4196" t="str">
            <v>CURVA FOFO FG PN-25, 11°15 D= 350MM (105KG)</v>
          </cell>
          <cell r="D4196" t="str">
            <v>UN</v>
          </cell>
          <cell r="E4196">
            <v>0</v>
          </cell>
        </row>
        <row r="4197">
          <cell r="B4197" t="str">
            <v>524043</v>
          </cell>
          <cell r="C4197" t="str">
            <v>CURVA FOFO FG PN-25, 11°15 D= 400MM (138KG)</v>
          </cell>
          <cell r="D4197" t="str">
            <v>UN</v>
          </cell>
          <cell r="E4197">
            <v>0</v>
          </cell>
        </row>
        <row r="4198">
          <cell r="B4198" t="str">
            <v>524044</v>
          </cell>
          <cell r="C4198" t="str">
            <v>CURVA FOFO FG PN-25, 11°15 D= 450MM (170KG)</v>
          </cell>
          <cell r="D4198" t="str">
            <v>UN</v>
          </cell>
          <cell r="E4198">
            <v>0</v>
          </cell>
        </row>
        <row r="4199">
          <cell r="B4199" t="str">
            <v>524045</v>
          </cell>
          <cell r="C4199" t="str">
            <v>CURVA FOFO FG PN-25, 11°15 D= 500MM (203KG)</v>
          </cell>
          <cell r="D4199" t="str">
            <v>UN</v>
          </cell>
          <cell r="E4199">
            <v>0</v>
          </cell>
        </row>
        <row r="4200">
          <cell r="B4200" t="str">
            <v>524046</v>
          </cell>
          <cell r="C4200" t="str">
            <v>CURVA FOFO FG PN-25, 11°15 D= 600MM (287KG)</v>
          </cell>
          <cell r="D4200" t="str">
            <v>UN</v>
          </cell>
          <cell r="E4200">
            <v>0</v>
          </cell>
        </row>
        <row r="4201">
          <cell r="B4201" t="str">
            <v>524047</v>
          </cell>
          <cell r="C4201" t="str">
            <v>CURVA FOFO FG PN-25, 11°15 D= 700MM (374KG)</v>
          </cell>
          <cell r="D4201" t="str">
            <v>UN</v>
          </cell>
          <cell r="E4201">
            <v>0</v>
          </cell>
        </row>
        <row r="4202">
          <cell r="B4202" t="str">
            <v>524048</v>
          </cell>
          <cell r="C4202" t="str">
            <v>CURVA FOFO FG PN-25, 11°15 D= 800MM (510KG)</v>
          </cell>
          <cell r="D4202" t="str">
            <v>UN</v>
          </cell>
          <cell r="E4202">
            <v>0</v>
          </cell>
        </row>
        <row r="4203">
          <cell r="B4203" t="str">
            <v>524049</v>
          </cell>
          <cell r="C4203" t="str">
            <v>CURVA FOFO FG PN-25, 11°15 D= 900MM (641KG)</v>
          </cell>
          <cell r="D4203" t="str">
            <v>UN</v>
          </cell>
          <cell r="E4203">
            <v>0</v>
          </cell>
        </row>
        <row r="4204">
          <cell r="B4204" t="str">
            <v>524050</v>
          </cell>
          <cell r="C4204" t="str">
            <v>CURVA FOFO FG PN-25, 11°15 D=1000MM (849KG)</v>
          </cell>
          <cell r="D4204" t="str">
            <v>UN</v>
          </cell>
          <cell r="E4204">
            <v>0</v>
          </cell>
        </row>
        <row r="4205">
          <cell r="B4205" t="str">
            <v>524051</v>
          </cell>
          <cell r="C4205" t="str">
            <v>CURVA FOFO FG PN-25, 11°15 D=1200MM (1255KG)</v>
          </cell>
          <cell r="D4205" t="str">
            <v>UN</v>
          </cell>
          <cell r="E4205">
            <v>0</v>
          </cell>
        </row>
        <row r="4206">
          <cell r="B4206" t="str">
            <v>524052</v>
          </cell>
          <cell r="C4206" t="str">
            <v>CURVA FOFO FG PN-25, 22°30 D= 100MM ( 18KG)</v>
          </cell>
          <cell r="D4206" t="str">
            <v>UN</v>
          </cell>
          <cell r="E4206">
            <v>0</v>
          </cell>
        </row>
        <row r="4207">
          <cell r="B4207" t="str">
            <v>524053</v>
          </cell>
          <cell r="C4207" t="str">
            <v>CURVA FOFO FG PN-25, 22°30 D= 150MM ( 30KG)</v>
          </cell>
          <cell r="D4207" t="str">
            <v>UN</v>
          </cell>
          <cell r="E4207">
            <v>0</v>
          </cell>
        </row>
        <row r="4208">
          <cell r="B4208" t="str">
            <v>524054</v>
          </cell>
          <cell r="C4208" t="str">
            <v>CURVA FOFO FG PN-25, 22°30 D= 200MM ( 45KG)</v>
          </cell>
          <cell r="D4208" t="str">
            <v>UN</v>
          </cell>
          <cell r="E4208">
            <v>0</v>
          </cell>
        </row>
        <row r="4209">
          <cell r="B4209" t="str">
            <v>524055</v>
          </cell>
          <cell r="C4209" t="str">
            <v>CURVA FOFO FG PN-25, 22°30 D= 250MM ( 62KG)</v>
          </cell>
          <cell r="D4209" t="str">
            <v>UN</v>
          </cell>
          <cell r="E4209">
            <v>0</v>
          </cell>
        </row>
        <row r="4210">
          <cell r="B4210" t="str">
            <v>524056</v>
          </cell>
          <cell r="C4210" t="str">
            <v>CURVA FOFO FG PN-25, 22°30 D= 300MM ( 83KG)</v>
          </cell>
          <cell r="D4210" t="str">
            <v>UN</v>
          </cell>
          <cell r="E4210">
            <v>0</v>
          </cell>
        </row>
        <row r="4211">
          <cell r="B4211" t="str">
            <v>524057</v>
          </cell>
          <cell r="C4211" t="str">
            <v>CURVA FOFO FG PN-25, 22°30 D= 350MM (121KG)</v>
          </cell>
          <cell r="D4211" t="str">
            <v>UN</v>
          </cell>
          <cell r="E4211">
            <v>0</v>
          </cell>
        </row>
        <row r="4212">
          <cell r="B4212" t="str">
            <v>524058</v>
          </cell>
          <cell r="C4212" t="str">
            <v>CURVA FOFO FG PN-25, 22°30 D= 400MM (158KG)</v>
          </cell>
          <cell r="D4212" t="str">
            <v>UN</v>
          </cell>
          <cell r="E4212">
            <v>0</v>
          </cell>
        </row>
        <row r="4213">
          <cell r="B4213" t="str">
            <v>524059</v>
          </cell>
          <cell r="C4213" t="str">
            <v>CURVA FOFO FG PN-25, 22°30 D= 450MM (194KG)</v>
          </cell>
          <cell r="D4213" t="str">
            <v>UN</v>
          </cell>
          <cell r="E4213">
            <v>0</v>
          </cell>
        </row>
        <row r="4214">
          <cell r="B4214" t="str">
            <v>524060</v>
          </cell>
          <cell r="C4214" t="str">
            <v>CURVA FOFO FG PN-25, 22°30 D= 500MM (234KG)</v>
          </cell>
          <cell r="D4214" t="str">
            <v>UN</v>
          </cell>
          <cell r="E4214">
            <v>0</v>
          </cell>
        </row>
        <row r="4215">
          <cell r="B4215" t="str">
            <v>524061</v>
          </cell>
          <cell r="C4215" t="str">
            <v>CURVA FOFO FG PN-25, 22°30 D= 600MM (333KG)</v>
          </cell>
          <cell r="D4215" t="str">
            <v>UN</v>
          </cell>
          <cell r="E4215">
            <v>0</v>
          </cell>
        </row>
        <row r="4216">
          <cell r="B4216" t="str">
            <v>524062</v>
          </cell>
          <cell r="C4216" t="str">
            <v>CURVA FOFO FG PN-25, 22°30 D= 700MM (444KG)</v>
          </cell>
          <cell r="D4216" t="str">
            <v>UN</v>
          </cell>
          <cell r="E4216">
            <v>0</v>
          </cell>
        </row>
        <row r="4217">
          <cell r="B4217" t="str">
            <v>524063</v>
          </cell>
          <cell r="C4217" t="str">
            <v>CURVA FOFO FG PN-25, 22°30 D= 800MM (608KG)</v>
          </cell>
          <cell r="D4217" t="str">
            <v>UN</v>
          </cell>
          <cell r="E4217">
            <v>0</v>
          </cell>
        </row>
        <row r="4218">
          <cell r="B4218" t="str">
            <v>524064</v>
          </cell>
          <cell r="C4218" t="str">
            <v>CURVA FOFO FG PN-25, 22°30 D= 900MM (773KG)</v>
          </cell>
          <cell r="D4218" t="str">
            <v>UN</v>
          </cell>
          <cell r="E4218">
            <v>0</v>
          </cell>
        </row>
        <row r="4219">
          <cell r="B4219" t="str">
            <v>524065</v>
          </cell>
          <cell r="C4219" t="str">
            <v>CURVA FOFO FG PN-25, 22°30 D=1000MM (1021KG)</v>
          </cell>
          <cell r="D4219" t="str">
            <v>UN</v>
          </cell>
          <cell r="E4219">
            <v>0</v>
          </cell>
        </row>
        <row r="4220">
          <cell r="B4220" t="str">
            <v>524066</v>
          </cell>
          <cell r="C4220" t="str">
            <v>CURVA FOFO FG PN-25, 22°30 D=1200MM (1438KG)</v>
          </cell>
          <cell r="D4220" t="str">
            <v>UN</v>
          </cell>
          <cell r="E4220">
            <v>0</v>
          </cell>
        </row>
        <row r="4221">
          <cell r="B4221" t="str">
            <v>524067</v>
          </cell>
          <cell r="C4221" t="str">
            <v>CURVA FOFO FG PN-25, 45° D= 100MM ( 12KG)</v>
          </cell>
          <cell r="D4221" t="str">
            <v>UN</v>
          </cell>
          <cell r="E4221">
            <v>0</v>
          </cell>
        </row>
        <row r="4222">
          <cell r="B4222" t="str">
            <v>524068</v>
          </cell>
          <cell r="C4222" t="str">
            <v>CURVA FOFO FG PN-25, 45° D= 150MM ( 19KG)</v>
          </cell>
          <cell r="D4222" t="str">
            <v>UN</v>
          </cell>
          <cell r="E4222">
            <v>0</v>
          </cell>
        </row>
        <row r="4223">
          <cell r="B4223" t="str">
            <v>524069</v>
          </cell>
          <cell r="C4223" t="str">
            <v>CURVA FOFO FG PN-25, 45° D= 200MM ( 30KG)</v>
          </cell>
          <cell r="D4223" t="str">
            <v>UN</v>
          </cell>
          <cell r="E4223">
            <v>0</v>
          </cell>
        </row>
        <row r="4224">
          <cell r="B4224" t="str">
            <v>524070</v>
          </cell>
          <cell r="C4224" t="str">
            <v>CURVA FOFO FG PN-25, 45° D= 250MM ( 59KG)</v>
          </cell>
          <cell r="D4224" t="str">
            <v>UN</v>
          </cell>
          <cell r="E4224">
            <v>0</v>
          </cell>
        </row>
        <row r="4225">
          <cell r="B4225" t="str">
            <v>524071</v>
          </cell>
          <cell r="C4225" t="str">
            <v>CURVA FOFO FG PN-25, 45° D= 300MM (  4KG)</v>
          </cell>
          <cell r="D4225" t="str">
            <v>UN</v>
          </cell>
          <cell r="E4225">
            <v>0</v>
          </cell>
        </row>
        <row r="4226">
          <cell r="B4226" t="str">
            <v>524072</v>
          </cell>
          <cell r="C4226" t="str">
            <v>CURVA FOFO FG PN-25, 45° D= 350MM ( 97KG)</v>
          </cell>
          <cell r="D4226" t="str">
            <v>UN</v>
          </cell>
          <cell r="E4226">
            <v>0</v>
          </cell>
        </row>
        <row r="4227">
          <cell r="B4227" t="str">
            <v>524073</v>
          </cell>
          <cell r="C4227" t="str">
            <v>CURVA FOFO FG PN-25, 45° D= 400MM (125KG)</v>
          </cell>
          <cell r="D4227" t="str">
            <v>UN</v>
          </cell>
          <cell r="E4227">
            <v>0</v>
          </cell>
        </row>
        <row r="4228">
          <cell r="B4228" t="str">
            <v>524074</v>
          </cell>
          <cell r="C4228" t="str">
            <v>CURVA FOFO FG PN-25, 45° D= 450MM (192KG)</v>
          </cell>
          <cell r="D4228" t="str">
            <v>UN</v>
          </cell>
          <cell r="E4228">
            <v>0</v>
          </cell>
        </row>
        <row r="4229">
          <cell r="B4229" t="str">
            <v>524075</v>
          </cell>
          <cell r="C4229" t="str">
            <v>CURVA FOFO FG PN-25, 45° D= 500MM (196KG)</v>
          </cell>
          <cell r="D4229" t="str">
            <v>UN</v>
          </cell>
          <cell r="E4229">
            <v>0</v>
          </cell>
        </row>
        <row r="4230">
          <cell r="B4230" t="str">
            <v>524076</v>
          </cell>
          <cell r="C4230" t="str">
            <v>CURVA FOFO FG PN-25, 45° D= 600MM (285KG)</v>
          </cell>
          <cell r="D4230" t="str">
            <v>UN</v>
          </cell>
          <cell r="E4230">
            <v>0</v>
          </cell>
        </row>
        <row r="4231">
          <cell r="B4231" t="str">
            <v>524077</v>
          </cell>
          <cell r="C4231" t="str">
            <v>CURVA FOFO FG PN-25, 45° D= 700MM (395KG)</v>
          </cell>
          <cell r="D4231" t="str">
            <v>UN</v>
          </cell>
          <cell r="E4231">
            <v>0</v>
          </cell>
        </row>
        <row r="4232">
          <cell r="B4232" t="str">
            <v>524078</v>
          </cell>
          <cell r="C4232" t="str">
            <v>CURVA FOFO FG PN-25, 45° D= 800MM (536KG)</v>
          </cell>
          <cell r="D4232" t="str">
            <v>UN</v>
          </cell>
          <cell r="E4232">
            <v>0</v>
          </cell>
        </row>
        <row r="4233">
          <cell r="B4233" t="str">
            <v>524079</v>
          </cell>
          <cell r="C4233" t="str">
            <v>CURVA FOFO FG PN-25, 45° D= 900MM (685KG)</v>
          </cell>
          <cell r="D4233" t="str">
            <v>UN</v>
          </cell>
          <cell r="E4233">
            <v>0</v>
          </cell>
        </row>
        <row r="4234">
          <cell r="B4234" t="str">
            <v>524080</v>
          </cell>
          <cell r="C4234" t="str">
            <v>CURVA FOFO FG PN-25, 45° D=1000MM (903KG)</v>
          </cell>
          <cell r="D4234" t="str">
            <v>UN</v>
          </cell>
          <cell r="E4234">
            <v>0</v>
          </cell>
        </row>
        <row r="4235">
          <cell r="B4235" t="str">
            <v>524081</v>
          </cell>
          <cell r="C4235" t="str">
            <v>CURVA FOFO FG PN-25, 45° D=1200MM (1371KG)</v>
          </cell>
          <cell r="D4235" t="str">
            <v>UN</v>
          </cell>
          <cell r="E4235">
            <v>0</v>
          </cell>
        </row>
        <row r="4236">
          <cell r="B4236" t="str">
            <v>524082</v>
          </cell>
          <cell r="C4236" t="str">
            <v>CURVA FOFO FG PN-25, 90° D= 100MM ( 12KG)</v>
          </cell>
          <cell r="D4236" t="str">
            <v>UN</v>
          </cell>
          <cell r="E4236">
            <v>0</v>
          </cell>
        </row>
        <row r="4237">
          <cell r="B4237" t="str">
            <v>524083</v>
          </cell>
          <cell r="C4237" t="str">
            <v>CURVA FOFO FG PN-25, 90° D= 150MM ( 20KG)</v>
          </cell>
          <cell r="D4237" t="str">
            <v>UN</v>
          </cell>
          <cell r="E4237">
            <v>0</v>
          </cell>
        </row>
        <row r="4238">
          <cell r="B4238" t="str">
            <v>524084</v>
          </cell>
          <cell r="C4238" t="str">
            <v>CURVA FOFO FG PN-25, 90° D= 200MM ( 32KG)</v>
          </cell>
          <cell r="D4238" t="str">
            <v>UN</v>
          </cell>
          <cell r="E4238">
            <v>0</v>
          </cell>
        </row>
        <row r="4239">
          <cell r="B4239" t="str">
            <v>524085</v>
          </cell>
          <cell r="C4239" t="str">
            <v>CURVA FOFO FG PN-25, 90° D= 250MM ( 53KG)</v>
          </cell>
          <cell r="D4239" t="str">
            <v>UN</v>
          </cell>
          <cell r="E4239">
            <v>0</v>
          </cell>
        </row>
        <row r="4240">
          <cell r="B4240" t="str">
            <v>524086</v>
          </cell>
          <cell r="C4240" t="str">
            <v>CURVA FOFO FG PN-25, 90° D= 300MM ( 76KG)</v>
          </cell>
          <cell r="D4240" t="str">
            <v>UN</v>
          </cell>
          <cell r="E4240">
            <v>0</v>
          </cell>
        </row>
        <row r="4241">
          <cell r="B4241" t="str">
            <v>524087</v>
          </cell>
          <cell r="C4241" t="str">
            <v>CURVA FOFO FG PN-25, 90° D= 350MM (110KG)</v>
          </cell>
          <cell r="D4241" t="str">
            <v>UN</v>
          </cell>
          <cell r="E4241">
            <v>0</v>
          </cell>
        </row>
        <row r="4242">
          <cell r="B4242" t="str">
            <v>524088</v>
          </cell>
          <cell r="C4242" t="str">
            <v>CURVA FOFO FG PN-25, 90° D= 400MM (144KG)</v>
          </cell>
          <cell r="D4242" t="str">
            <v>UN</v>
          </cell>
          <cell r="E4242">
            <v>0</v>
          </cell>
        </row>
        <row r="4243">
          <cell r="B4243" t="str">
            <v>524089</v>
          </cell>
          <cell r="C4243" t="str">
            <v>CURVA FOFO FG PN-25, 90° D= 450MM (228KG)</v>
          </cell>
          <cell r="D4243" t="str">
            <v>UN</v>
          </cell>
          <cell r="E4243">
            <v>0</v>
          </cell>
        </row>
        <row r="4244">
          <cell r="B4244" t="str">
            <v>524090</v>
          </cell>
          <cell r="C4244" t="str">
            <v>CURVA FOFO FG PN-25, 90° D= 500MM (233KG)</v>
          </cell>
          <cell r="D4244" t="str">
            <v>UN</v>
          </cell>
          <cell r="E4244">
            <v>0</v>
          </cell>
        </row>
        <row r="4245">
          <cell r="B4245" t="str">
            <v>524091</v>
          </cell>
          <cell r="C4245" t="str">
            <v>CURVA FOFO FG PN-25, 90° D= 600MM (348KG)</v>
          </cell>
          <cell r="D4245" t="str">
            <v>UN</v>
          </cell>
          <cell r="E4245">
            <v>0</v>
          </cell>
        </row>
        <row r="4246">
          <cell r="B4246" t="str">
            <v>524092</v>
          </cell>
          <cell r="C4246" t="str">
            <v>CURVA FOFO FG PN-25, 90° D= 700MM (480KG)</v>
          </cell>
          <cell r="D4246" t="str">
            <v>UN</v>
          </cell>
          <cell r="E4246">
            <v>0</v>
          </cell>
        </row>
        <row r="4247">
          <cell r="B4247" t="str">
            <v>524093</v>
          </cell>
          <cell r="C4247" t="str">
            <v>CURVA FOFO FG PN-25, 90° D= 800MM (662KG)</v>
          </cell>
          <cell r="D4247" t="str">
            <v>UN</v>
          </cell>
          <cell r="E4247">
            <v>0</v>
          </cell>
        </row>
        <row r="4248">
          <cell r="B4248" t="str">
            <v>524094</v>
          </cell>
          <cell r="C4248" t="str">
            <v>CURVA FOFO FG PN-25, 90° D= 900MM (858KG)</v>
          </cell>
          <cell r="D4248" t="str">
            <v>UN</v>
          </cell>
          <cell r="E4248">
            <v>0</v>
          </cell>
        </row>
        <row r="4249">
          <cell r="B4249" t="str">
            <v>524095</v>
          </cell>
          <cell r="C4249" t="str">
            <v>CURVA FOFO FG PN-25, 90° D=1000MM (1132KG)</v>
          </cell>
          <cell r="D4249" t="str">
            <v>UN</v>
          </cell>
          <cell r="E4249">
            <v>0</v>
          </cell>
        </row>
        <row r="4250">
          <cell r="B4250" t="str">
            <v>524096</v>
          </cell>
          <cell r="C4250" t="str">
            <v>CURVA FOFO FG PN-25, 90° D=1200MM (1749KG)</v>
          </cell>
          <cell r="D4250" t="str">
            <v>UN</v>
          </cell>
          <cell r="E4250">
            <v>0</v>
          </cell>
        </row>
        <row r="4251">
          <cell r="B4251" t="str">
            <v>524097</v>
          </cell>
          <cell r="C4251" t="str">
            <v>CURVA FOFO FG PN-25, DE PE 90° D=100MM ( 18KG)</v>
          </cell>
          <cell r="D4251" t="str">
            <v>UN</v>
          </cell>
          <cell r="E4251">
            <v>0</v>
          </cell>
        </row>
        <row r="4252">
          <cell r="B4252" t="str">
            <v>524098</v>
          </cell>
          <cell r="C4252" t="str">
            <v>CURVA FOFO FG PN-25, DE PE 90° D=150MM ( 30KG)</v>
          </cell>
          <cell r="D4252" t="str">
            <v>UN</v>
          </cell>
          <cell r="E4252">
            <v>0</v>
          </cell>
        </row>
        <row r="4253">
          <cell r="B4253" t="str">
            <v>524099</v>
          </cell>
          <cell r="C4253" t="str">
            <v>CURVA FOFO FG PN-25, DE PE 90° D=200MM ( 47KG)</v>
          </cell>
          <cell r="D4253" t="str">
            <v>UN</v>
          </cell>
          <cell r="E4253">
            <v>0</v>
          </cell>
        </row>
        <row r="4254">
          <cell r="B4254" t="str">
            <v>524101</v>
          </cell>
          <cell r="C4254" t="str">
            <v>CURVA FOFO FG PN-25, DE PE 90° D=250MM ( 78KG)</v>
          </cell>
          <cell r="D4254" t="str">
            <v>UN</v>
          </cell>
          <cell r="E4254">
            <v>0</v>
          </cell>
        </row>
        <row r="4255">
          <cell r="B4255" t="str">
            <v>524102</v>
          </cell>
          <cell r="C4255" t="str">
            <v>CURVA FOFO FG PN-25, DE PE 90° D=300MM (112KG)</v>
          </cell>
          <cell r="D4255" t="str">
            <v>UN</v>
          </cell>
          <cell r="E4255">
            <v>0</v>
          </cell>
        </row>
        <row r="4256">
          <cell r="B4256" t="str">
            <v>524103</v>
          </cell>
          <cell r="C4256" t="str">
            <v>CURVA FOFO FG PN-25, DE PE 90° D=350MM (159KG)</v>
          </cell>
          <cell r="D4256" t="str">
            <v>UN</v>
          </cell>
          <cell r="E4256">
            <v>0</v>
          </cell>
        </row>
        <row r="4257">
          <cell r="B4257" t="str">
            <v>524104</v>
          </cell>
          <cell r="C4257" t="str">
            <v>CURVA FOFO FG PN-25, DE PE 90° D=400MM (206KG)</v>
          </cell>
          <cell r="D4257" t="str">
            <v>UN</v>
          </cell>
          <cell r="E4257">
            <v>0</v>
          </cell>
        </row>
        <row r="4258">
          <cell r="B4258" t="str">
            <v>524105</v>
          </cell>
          <cell r="C4258" t="str">
            <v>CURVA FOFO FG PN-25, DE PE 90° D=450MM (269KG)</v>
          </cell>
          <cell r="D4258" t="str">
            <v>UN</v>
          </cell>
          <cell r="E4258">
            <v>0</v>
          </cell>
        </row>
        <row r="4259">
          <cell r="B4259" t="str">
            <v>524106</v>
          </cell>
          <cell r="C4259" t="str">
            <v>CURVA FOFO FG PN-25, DE PE 90° D=500MM (330KG)</v>
          </cell>
          <cell r="D4259" t="str">
            <v>UN</v>
          </cell>
          <cell r="E4259">
            <v>0</v>
          </cell>
        </row>
        <row r="4260">
          <cell r="B4260" t="str">
            <v>524107</v>
          </cell>
          <cell r="C4260" t="str">
            <v>CURVA FOFO FG PN-25, DE PE 90° D=600MM (504KG)</v>
          </cell>
          <cell r="D4260" t="str">
            <v>UN</v>
          </cell>
          <cell r="E4260">
            <v>0</v>
          </cell>
        </row>
        <row r="4262">
          <cell r="B4262" t="str">
            <v>524200</v>
          </cell>
          <cell r="C4262" t="str">
            <v>CRUZETAS EM FOFO (C31 - METALURGICA 100%)</v>
          </cell>
        </row>
        <row r="4263">
          <cell r="B4263" t="str">
            <v>524201</v>
          </cell>
          <cell r="C4263" t="str">
            <v>CRUZETA FOFO JE 2GS D=80 X 80MM (16KG)</v>
          </cell>
          <cell r="D4263" t="str">
            <v>UN</v>
          </cell>
          <cell r="E4263">
            <v>343.57</v>
          </cell>
        </row>
        <row r="4264">
          <cell r="B4264" t="str">
            <v>524202</v>
          </cell>
          <cell r="C4264" t="str">
            <v>CRUZETA FOFO JE D=100 X 50MM (13KG) P/  PVC</v>
          </cell>
          <cell r="D4264" t="str">
            <v>UN</v>
          </cell>
          <cell r="E4264">
            <v>0</v>
          </cell>
        </row>
        <row r="4265">
          <cell r="B4265" t="str">
            <v>524203</v>
          </cell>
          <cell r="C4265" t="str">
            <v>CRUZETA FOFO JE D=100 X 75MM ( 16KG)  P/ PVC</v>
          </cell>
          <cell r="D4265" t="str">
            <v>UN</v>
          </cell>
          <cell r="E4265">
            <v>0</v>
          </cell>
        </row>
        <row r="4266">
          <cell r="B4266" t="str">
            <v>524204</v>
          </cell>
          <cell r="C4266" t="str">
            <v>CRUZETA FOFO JE 2GS D=100 X 100MM (25,1KG)</v>
          </cell>
          <cell r="D4266" t="str">
            <v>UN</v>
          </cell>
          <cell r="E4266">
            <v>447.55</v>
          </cell>
        </row>
        <row r="4267">
          <cell r="B4267" t="str">
            <v>524205</v>
          </cell>
          <cell r="C4267" t="str">
            <v>CRUZETA FOFO JE D=100 X 100MM (19KG)  P/  PVC</v>
          </cell>
          <cell r="D4267" t="str">
            <v>UN</v>
          </cell>
          <cell r="E4267">
            <v>0</v>
          </cell>
        </row>
        <row r="4268">
          <cell r="B4268" t="str">
            <v>524206</v>
          </cell>
          <cell r="C4268" t="str">
            <v>CRUZETA FOFO JE D=150 X 75MM ( 21KG)   P/  PVC</v>
          </cell>
          <cell r="D4268" t="str">
            <v>UN</v>
          </cell>
          <cell r="E4268">
            <v>0</v>
          </cell>
        </row>
        <row r="4269">
          <cell r="B4269" t="str">
            <v>524207</v>
          </cell>
          <cell r="C4269" t="str">
            <v>CRUZETA FOFO JE D=150 X 100MM ( 24KG)   P/  PVC</v>
          </cell>
          <cell r="D4269" t="str">
            <v>UN</v>
          </cell>
          <cell r="E4269">
            <v>0</v>
          </cell>
        </row>
        <row r="4270">
          <cell r="B4270" t="str">
            <v>524208</v>
          </cell>
          <cell r="C4270" t="str">
            <v>CRUZETA FOFO JE 2GS D=150 X 150MM (38,9KG)</v>
          </cell>
          <cell r="D4270" t="str">
            <v>UN</v>
          </cell>
          <cell r="E4270">
            <v>504.96</v>
          </cell>
        </row>
        <row r="4271">
          <cell r="B4271" t="str">
            <v>524209</v>
          </cell>
          <cell r="C4271" t="str">
            <v>CRUZETA FOFO JE D=200 X 50MM (20KG) P/  PVC</v>
          </cell>
          <cell r="D4271" t="str">
            <v>UN</v>
          </cell>
          <cell r="E4271">
            <v>0</v>
          </cell>
        </row>
        <row r="4272">
          <cell r="B4272" t="str">
            <v>524210</v>
          </cell>
          <cell r="C4272" t="str">
            <v>CRUZETA FOFO JE D=200 X 75MM ( 29KG)   P/   PVC</v>
          </cell>
          <cell r="D4272" t="str">
            <v>UN</v>
          </cell>
          <cell r="E4272">
            <v>0</v>
          </cell>
        </row>
        <row r="4273">
          <cell r="B4273" t="str">
            <v>524211</v>
          </cell>
          <cell r="C4273" t="str">
            <v>CRUZETA FOFO JE D=200 X 100MM ( 31KG)  P/  PVC</v>
          </cell>
          <cell r="D4273" t="str">
            <v>UN</v>
          </cell>
          <cell r="E4273">
            <v>0</v>
          </cell>
        </row>
        <row r="4274">
          <cell r="B4274" t="str">
            <v>524212</v>
          </cell>
          <cell r="C4274" t="str">
            <v>CRUZETA FOFO JE 2GS D=200 X 200MM (55,6KG)</v>
          </cell>
          <cell r="D4274" t="str">
            <v>UN</v>
          </cell>
          <cell r="E4274">
            <v>0</v>
          </cell>
        </row>
        <row r="4275">
          <cell r="B4275" t="str">
            <v>524213</v>
          </cell>
          <cell r="C4275" t="str">
            <v>CRUZETA FOFO JE D=250 X 50MM (35KG) P/  PVC</v>
          </cell>
          <cell r="D4275" t="str">
            <v>UN</v>
          </cell>
          <cell r="E4275">
            <v>0</v>
          </cell>
        </row>
        <row r="4276">
          <cell r="B4276" t="str">
            <v>524214</v>
          </cell>
          <cell r="C4276" t="str">
            <v>CRUZETA FOFO JE D=250 X 75MM ( 38KG)  P/  PVC</v>
          </cell>
          <cell r="D4276" t="str">
            <v>UN</v>
          </cell>
          <cell r="E4276">
            <v>0</v>
          </cell>
        </row>
        <row r="4277">
          <cell r="B4277" t="str">
            <v>524215</v>
          </cell>
          <cell r="C4277" t="str">
            <v>CRUZETA FOFO JE D=250 X 100MM ( 42KG)   P/  PVC</v>
          </cell>
          <cell r="D4277" t="str">
            <v>UN</v>
          </cell>
          <cell r="E4277">
            <v>0</v>
          </cell>
        </row>
        <row r="4278">
          <cell r="B4278" t="str">
            <v>524216</v>
          </cell>
          <cell r="C4278" t="str">
            <v>CRUZETA FOFO JE 2GS D=250 X 250MM (75,2KG)</v>
          </cell>
          <cell r="D4278" t="str">
            <v>UN</v>
          </cell>
          <cell r="E4278">
            <v>0</v>
          </cell>
        </row>
        <row r="4279">
          <cell r="B4279" t="str">
            <v>524217</v>
          </cell>
          <cell r="C4279" t="str">
            <v>CRUZETA FOFO JE 2GS D=300 X 80MM (52,6KG)</v>
          </cell>
          <cell r="D4279" t="str">
            <v>UN</v>
          </cell>
          <cell r="E4279">
            <v>0</v>
          </cell>
        </row>
        <row r="4280">
          <cell r="B4280" t="str">
            <v>524218</v>
          </cell>
          <cell r="C4280" t="str">
            <v>CRUZETA FOFO JE 2GS D=300 X 100MM (56,6KG)</v>
          </cell>
          <cell r="D4280" t="str">
            <v>UN</v>
          </cell>
          <cell r="E4280">
            <v>0</v>
          </cell>
        </row>
        <row r="4281">
          <cell r="B4281" t="str">
            <v>524219</v>
          </cell>
          <cell r="C4281" t="str">
            <v>CRUZETA FOFO JE 2GS D=300 X 200MM (78KG)</v>
          </cell>
          <cell r="D4281" t="str">
            <v>UN</v>
          </cell>
          <cell r="E4281">
            <v>0</v>
          </cell>
        </row>
        <row r="4282">
          <cell r="B4282" t="str">
            <v>524220</v>
          </cell>
          <cell r="C4282" t="str">
            <v>CRUZETA FOFO JE 2GS D=300 X 300MM (104KG)</v>
          </cell>
          <cell r="D4282" t="str">
            <v>UN</v>
          </cell>
          <cell r="E4282">
            <v>0</v>
          </cell>
        </row>
        <row r="4283">
          <cell r="B4283" t="str">
            <v>524221</v>
          </cell>
          <cell r="C4283" t="str">
            <v>CRUZETA FOFO JE D=400  X  80MM (70KG)</v>
          </cell>
          <cell r="D4283" t="str">
            <v>UN</v>
          </cell>
          <cell r="E4283">
            <v>0</v>
          </cell>
        </row>
        <row r="4284">
          <cell r="B4284" t="str">
            <v>524222</v>
          </cell>
          <cell r="C4284" t="str">
            <v>CRUZETA FOFO JE D=400  X  100MM (76KG)</v>
          </cell>
          <cell r="D4284" t="str">
            <v>UN</v>
          </cell>
          <cell r="E4284">
            <v>0</v>
          </cell>
        </row>
        <row r="4285">
          <cell r="B4285" t="str">
            <v>524223</v>
          </cell>
          <cell r="C4285" t="str">
            <v>CRUZETA FOFO JE D=400  X  200MM (98KG)</v>
          </cell>
          <cell r="D4285" t="str">
            <v>UN</v>
          </cell>
          <cell r="E4285">
            <v>0</v>
          </cell>
        </row>
        <row r="4286">
          <cell r="B4286" t="str">
            <v>524224</v>
          </cell>
          <cell r="C4286" t="str">
            <v>CRUZETA FOFO JE D=400  X  300MM (120KG)</v>
          </cell>
          <cell r="D4286" t="str">
            <v>UN</v>
          </cell>
          <cell r="E4286">
            <v>0</v>
          </cell>
        </row>
        <row r="4287">
          <cell r="B4287" t="str">
            <v>524225</v>
          </cell>
          <cell r="C4287" t="str">
            <v>CRUZETA FOFO JE D=400  X  400MM (146KG)</v>
          </cell>
          <cell r="D4287" t="str">
            <v>UN</v>
          </cell>
          <cell r="E4287">
            <v>0</v>
          </cell>
        </row>
        <row r="4288">
          <cell r="B4288" t="str">
            <v>524226</v>
          </cell>
          <cell r="C4288" t="str">
            <v>CRUZETA FOFO JE D=500  X  100MM (107KG)</v>
          </cell>
          <cell r="D4288" t="str">
            <v>UN</v>
          </cell>
          <cell r="E4288">
            <v>0</v>
          </cell>
        </row>
        <row r="4289">
          <cell r="B4289" t="str">
            <v>524227</v>
          </cell>
          <cell r="C4289" t="str">
            <v>CRUZETA FOFO JE D=500  X  200MM (132KG)</v>
          </cell>
          <cell r="D4289" t="str">
            <v>UN</v>
          </cell>
          <cell r="E4289">
            <v>0</v>
          </cell>
        </row>
        <row r="4290">
          <cell r="B4290" t="str">
            <v>524228</v>
          </cell>
          <cell r="C4290" t="str">
            <v>CRUZETA FOFO JE D=500  X  300MM (160KG)</v>
          </cell>
          <cell r="D4290" t="str">
            <v>UN</v>
          </cell>
          <cell r="E4290">
            <v>0</v>
          </cell>
        </row>
        <row r="4291">
          <cell r="B4291" t="str">
            <v>524229</v>
          </cell>
          <cell r="C4291" t="str">
            <v>CRUZETA FOFO JE D=500  X  500MM (223KG)</v>
          </cell>
          <cell r="D4291" t="str">
            <v>UN</v>
          </cell>
          <cell r="E4291">
            <v>0</v>
          </cell>
        </row>
        <row r="4292">
          <cell r="B4292" t="str">
            <v>524230</v>
          </cell>
          <cell r="C4292" t="str">
            <v>CRUZETA FOFO JE D=600  X  100MM (143KG)</v>
          </cell>
          <cell r="D4292" t="str">
            <v>UN</v>
          </cell>
          <cell r="E4292">
            <v>0</v>
          </cell>
        </row>
        <row r="4293">
          <cell r="B4293" t="str">
            <v>524231</v>
          </cell>
          <cell r="C4293" t="str">
            <v>CRUZETA FOFO JE D=600  X  200MM (175KG)</v>
          </cell>
          <cell r="D4293" t="str">
            <v>UN</v>
          </cell>
          <cell r="E4293">
            <v>0</v>
          </cell>
        </row>
        <row r="4294">
          <cell r="B4294" t="str">
            <v>524232</v>
          </cell>
          <cell r="C4294" t="str">
            <v>CRUZETA FOFO JE D=600  X  300MM (207KG)</v>
          </cell>
          <cell r="D4294" t="str">
            <v>UN</v>
          </cell>
          <cell r="E4294">
            <v>0</v>
          </cell>
        </row>
        <row r="4295">
          <cell r="B4295" t="str">
            <v>524233</v>
          </cell>
          <cell r="C4295" t="str">
            <v>CRUZETA FOFO JE D=600  X  400MM (240KG)</v>
          </cell>
          <cell r="D4295" t="str">
            <v>UN</v>
          </cell>
          <cell r="E4295">
            <v>0</v>
          </cell>
        </row>
        <row r="4296">
          <cell r="B4296" t="str">
            <v>524234</v>
          </cell>
          <cell r="C4296" t="str">
            <v>CRUZETA FOFO JE D=600  X  600MM (330KG)</v>
          </cell>
          <cell r="D4296" t="str">
            <v>UN</v>
          </cell>
          <cell r="E4296">
            <v>0</v>
          </cell>
        </row>
        <row r="4297">
          <cell r="B4297" t="str">
            <v>524235</v>
          </cell>
          <cell r="C4297" t="str">
            <v>CRUZETA FOFO JE 2GS D=100  X  80MM (23,1KG)</v>
          </cell>
          <cell r="D4297" t="str">
            <v>UN</v>
          </cell>
          <cell r="E4297">
            <v>0</v>
          </cell>
        </row>
        <row r="4298">
          <cell r="B4298" t="str">
            <v>524236</v>
          </cell>
          <cell r="C4298" t="str">
            <v>CRUZETA FOFO JE 2GS D=150  X  80MM (25,2KG)</v>
          </cell>
          <cell r="D4298" t="str">
            <v>UN</v>
          </cell>
          <cell r="E4298">
            <v>0</v>
          </cell>
        </row>
        <row r="4299">
          <cell r="B4299" t="str">
            <v>524237</v>
          </cell>
          <cell r="C4299" t="str">
            <v>CRUZETA FOFO JE 2GS D=150  X  100MM (31,5KG)</v>
          </cell>
          <cell r="D4299" t="str">
            <v>UN</v>
          </cell>
          <cell r="E4299">
            <v>0</v>
          </cell>
        </row>
        <row r="4300">
          <cell r="B4300" t="str">
            <v>524238</v>
          </cell>
          <cell r="C4300" t="str">
            <v>CRUZETA FOFO JE 2GS D=200  X  80MM (36,6KG)</v>
          </cell>
          <cell r="D4300" t="str">
            <v>UN</v>
          </cell>
          <cell r="E4300">
            <v>0</v>
          </cell>
        </row>
        <row r="4301">
          <cell r="B4301" t="str">
            <v>524239</v>
          </cell>
          <cell r="C4301" t="str">
            <v>CRUZETA FOFO JE 2GS D=200  X  100MM (38,9KG)</v>
          </cell>
          <cell r="D4301" t="str">
            <v>UN</v>
          </cell>
          <cell r="E4301">
            <v>0</v>
          </cell>
        </row>
        <row r="4302">
          <cell r="B4302" t="str">
            <v>524240</v>
          </cell>
          <cell r="C4302" t="str">
            <v>CRUZETA FOFO JE 2GS D=250  X  80MM (44,8KG)</v>
          </cell>
          <cell r="D4302" t="str">
            <v>UN</v>
          </cell>
          <cell r="E4302">
            <v>0</v>
          </cell>
        </row>
        <row r="4303">
          <cell r="B4303" t="str">
            <v>524241</v>
          </cell>
          <cell r="C4303" t="str">
            <v>CRUZETA FOFO JE 2GS D=250  X  100MM (49,1KG)</v>
          </cell>
          <cell r="D4303" t="str">
            <v>UN</v>
          </cell>
          <cell r="E4303">
            <v>0</v>
          </cell>
        </row>
        <row r="4304">
          <cell r="B4304" t="str">
            <v>524242</v>
          </cell>
          <cell r="C4304" t="str">
            <v>CRUZETA FOFO JE 2GS D=200  X  150MM (46,8KG)</v>
          </cell>
          <cell r="D4304" t="str">
            <v>UN</v>
          </cell>
          <cell r="E4304">
            <v>0</v>
          </cell>
        </row>
        <row r="4306">
          <cell r="B4306" t="str">
            <v>524300</v>
          </cell>
          <cell r="C4306" t="str">
            <v>EXTREMIDADES EM FOFO (C31 - METALURGICA 100%)</v>
          </cell>
        </row>
        <row r="4307">
          <cell r="B4307" t="str">
            <v>524301</v>
          </cell>
          <cell r="C4307" t="str">
            <v>EXTREMIDADE FOFO PN-10/16/25 FG-JE2GS D=80MM(9,3KG</v>
          </cell>
          <cell r="D4307" t="str">
            <v>UN</v>
          </cell>
          <cell r="E4307">
            <v>126.26</v>
          </cell>
        </row>
        <row r="4308">
          <cell r="B4308" t="str">
            <v>524302</v>
          </cell>
          <cell r="C4308" t="str">
            <v>EXTREMIDADE FOFO PN-10 FG-JE D= 100MM(  9KG)</v>
          </cell>
          <cell r="D4308" t="str">
            <v>UN</v>
          </cell>
          <cell r="E4308">
            <v>128.80000000000001</v>
          </cell>
        </row>
        <row r="4309">
          <cell r="B4309" t="str">
            <v>524303</v>
          </cell>
          <cell r="C4309" t="str">
            <v>EXTREMIDADE FOFO PN-10 FG-JE D= 150MM( 14KG)</v>
          </cell>
          <cell r="D4309" t="str">
            <v>UN</v>
          </cell>
          <cell r="E4309">
            <v>182.96</v>
          </cell>
        </row>
        <row r="4310">
          <cell r="B4310" t="str">
            <v>524304</v>
          </cell>
          <cell r="C4310" t="str">
            <v>EXTREMIDADE FOFO PN-10 FG-JE D= 200MM( 20KG)</v>
          </cell>
          <cell r="D4310" t="str">
            <v>UN</v>
          </cell>
          <cell r="E4310">
            <v>280.54000000000002</v>
          </cell>
        </row>
        <row r="4311">
          <cell r="B4311" t="str">
            <v>524305</v>
          </cell>
          <cell r="C4311" t="str">
            <v>EXTREMIDADE FOFO PN-10 FG-JE D= 250MM( 28KG)</v>
          </cell>
          <cell r="D4311" t="str">
            <v>UN</v>
          </cell>
          <cell r="E4311">
            <v>338.66</v>
          </cell>
        </row>
        <row r="4312">
          <cell r="B4312" t="str">
            <v>524306</v>
          </cell>
          <cell r="C4312" t="str">
            <v>EXTREMIDADE FOFO PN-10 FG-JE D= 300MM( 36KG)</v>
          </cell>
          <cell r="D4312" t="str">
            <v>UN</v>
          </cell>
          <cell r="E4312">
            <v>504.05</v>
          </cell>
        </row>
        <row r="4313">
          <cell r="B4313" t="str">
            <v>524307</v>
          </cell>
          <cell r="C4313" t="str">
            <v>EXTREMIDADE FOFO PN-10 FG-JE D= 350MM( 44KG)</v>
          </cell>
          <cell r="D4313" t="str">
            <v>UN</v>
          </cell>
          <cell r="E4313">
            <v>761.81</v>
          </cell>
        </row>
        <row r="4314">
          <cell r="B4314" t="str">
            <v>524308</v>
          </cell>
          <cell r="C4314" t="str">
            <v>EXTREMIDADE FOFO PN-10 FG-JE D= 400MM( 54KG)</v>
          </cell>
          <cell r="D4314" t="str">
            <v>UN</v>
          </cell>
          <cell r="E4314">
            <v>981.67</v>
          </cell>
        </row>
        <row r="4315">
          <cell r="B4315" t="str">
            <v>524309</v>
          </cell>
          <cell r="C4315" t="str">
            <v>EXTREMIDADE FOFO PN-10 FG-JE D= 450MM( 68KG)</v>
          </cell>
          <cell r="D4315" t="str">
            <v>UN</v>
          </cell>
          <cell r="E4315">
            <v>0</v>
          </cell>
        </row>
        <row r="4316">
          <cell r="B4316" t="str">
            <v>524310</v>
          </cell>
          <cell r="C4316" t="str">
            <v>EXTREMIDADE FOFO PN-10 FG-JE D= 500MM( 77KG)</v>
          </cell>
          <cell r="D4316" t="str">
            <v>UN</v>
          </cell>
          <cell r="E4316">
            <v>0</v>
          </cell>
        </row>
        <row r="4317">
          <cell r="B4317" t="str">
            <v>524311</v>
          </cell>
          <cell r="C4317" t="str">
            <v>EXTREMIDADE FOFO PN-10 FG-JE D= 600MM(106KG)</v>
          </cell>
          <cell r="D4317" t="str">
            <v>UN</v>
          </cell>
          <cell r="E4317">
            <v>0</v>
          </cell>
        </row>
        <row r="4318">
          <cell r="B4318" t="str">
            <v>524312</v>
          </cell>
          <cell r="C4318" t="str">
            <v>EXTREMIDADE FOFO PN-10 FG-JE D= 700MM(221KG)</v>
          </cell>
          <cell r="D4318" t="str">
            <v>UN</v>
          </cell>
          <cell r="E4318">
            <v>0</v>
          </cell>
        </row>
        <row r="4319">
          <cell r="B4319" t="str">
            <v>524313</v>
          </cell>
          <cell r="C4319" t="str">
            <v>EXTREMIDADE FOFO PN-10 FG-JE D= 800MM(290KG)</v>
          </cell>
          <cell r="D4319" t="str">
            <v>UN</v>
          </cell>
          <cell r="E4319">
            <v>0</v>
          </cell>
        </row>
        <row r="4320">
          <cell r="B4320" t="str">
            <v>524314</v>
          </cell>
          <cell r="C4320" t="str">
            <v>EXTREMIDADE FOFO PN-10 FG-JE D= 900MM(366KG)</v>
          </cell>
          <cell r="D4320" t="str">
            <v>UN</v>
          </cell>
          <cell r="E4320">
            <v>0</v>
          </cell>
        </row>
        <row r="4321">
          <cell r="B4321" t="str">
            <v>524315</v>
          </cell>
          <cell r="C4321" t="str">
            <v>EXTREMIDADE FOFO PN-10 FG-JE D=1000MM(467KG)</v>
          </cell>
          <cell r="D4321" t="str">
            <v>UN</v>
          </cell>
          <cell r="E4321">
            <v>0</v>
          </cell>
        </row>
        <row r="4322">
          <cell r="B4322" t="str">
            <v>524316</v>
          </cell>
          <cell r="C4322" t="str">
            <v>EXTREMIDADE FOFO PN-10 FG-JE D=1200MM(620KG)</v>
          </cell>
          <cell r="D4322" t="str">
            <v>UN</v>
          </cell>
          <cell r="E4322">
            <v>0</v>
          </cell>
        </row>
        <row r="4323">
          <cell r="B4323" t="str">
            <v>524317</v>
          </cell>
          <cell r="C4323" t="str">
            <v>EXTREMIDADE FOFO PN-10/16/25 FG-PONTA D=80MM(7KG)</v>
          </cell>
          <cell r="D4323" t="str">
            <v>UN</v>
          </cell>
          <cell r="E4323">
            <v>0</v>
          </cell>
        </row>
        <row r="4324">
          <cell r="B4324" t="str">
            <v>524318</v>
          </cell>
          <cell r="C4324" t="str">
            <v>EXTREMIDADE FOFO PN-10 FG-PONTA D= 100MM( 10KG)</v>
          </cell>
          <cell r="D4324" t="str">
            <v>UN</v>
          </cell>
          <cell r="E4324">
            <v>154.26</v>
          </cell>
        </row>
        <row r="4325">
          <cell r="B4325" t="str">
            <v>524319</v>
          </cell>
          <cell r="C4325" t="str">
            <v>EXTREMIDADE FOFO PN-10 FG-PONTA D= 150MM( 16KG)</v>
          </cell>
          <cell r="D4325" t="str">
            <v>UN</v>
          </cell>
          <cell r="E4325">
            <v>225.18</v>
          </cell>
        </row>
        <row r="4326">
          <cell r="B4326" t="str">
            <v>524320</v>
          </cell>
          <cell r="C4326" t="str">
            <v>EXTREMIDADE FOFO PN-10 FG-PONTA D= 200MM( 23KG)</v>
          </cell>
          <cell r="D4326" t="str">
            <v>UN</v>
          </cell>
          <cell r="E4326">
            <v>435.8</v>
          </cell>
        </row>
        <row r="4327">
          <cell r="B4327" t="str">
            <v>524321</v>
          </cell>
          <cell r="C4327" t="str">
            <v>EXTREMIDADE FOFO PN-10 FG-PONTA D= 250MM( 32KG)</v>
          </cell>
          <cell r="D4327" t="str">
            <v>UN</v>
          </cell>
          <cell r="E4327">
            <v>563.15</v>
          </cell>
        </row>
        <row r="4328">
          <cell r="B4328" t="str">
            <v>524322</v>
          </cell>
          <cell r="C4328" t="str">
            <v>EXTREMIDADE FOFO PN-10 FG-PONTA D= 300MM( 42KG)</v>
          </cell>
          <cell r="D4328" t="str">
            <v>UN</v>
          </cell>
          <cell r="E4328">
            <v>790.3</v>
          </cell>
        </row>
        <row r="4329">
          <cell r="B4329" t="str">
            <v>524323</v>
          </cell>
          <cell r="C4329" t="str">
            <v>EXTREMIDADE FOFO PN-10 FG-PONTA D= 350MM( 52KG)</v>
          </cell>
          <cell r="D4329" t="str">
            <v>UN</v>
          </cell>
          <cell r="E4329">
            <v>887.98</v>
          </cell>
        </row>
        <row r="4330">
          <cell r="B4330" t="str">
            <v>524324</v>
          </cell>
          <cell r="C4330" t="str">
            <v>EXTREMIDADE FOFO PN-10 FG-PONTA D= 400MM( 64KG)</v>
          </cell>
          <cell r="D4330" t="str">
            <v>UN</v>
          </cell>
          <cell r="E4330">
            <v>1008</v>
          </cell>
        </row>
        <row r="4331">
          <cell r="B4331" t="str">
            <v>524325</v>
          </cell>
          <cell r="C4331" t="str">
            <v>EXTREMIDADE FOFO PN-10 FG-PONTA D= 450MM( 78KG)</v>
          </cell>
          <cell r="D4331" t="str">
            <v>UN</v>
          </cell>
          <cell r="E4331">
            <v>0</v>
          </cell>
        </row>
        <row r="4332">
          <cell r="B4332" t="str">
            <v>524326</v>
          </cell>
          <cell r="C4332" t="str">
            <v>EXTREMIDADE FOFO PN-10 FG-PONTA D= 500MM( 94KG)</v>
          </cell>
          <cell r="D4332" t="str">
            <v>UN</v>
          </cell>
          <cell r="E4332">
            <v>0</v>
          </cell>
        </row>
        <row r="4333">
          <cell r="B4333" t="str">
            <v>524327</v>
          </cell>
          <cell r="C4333" t="str">
            <v>EXTREMIDADE FOFO PN-10 FG-PONTA D= 600MM(133KG)</v>
          </cell>
          <cell r="D4333" t="str">
            <v>UN</v>
          </cell>
          <cell r="E4333">
            <v>0</v>
          </cell>
        </row>
        <row r="4334">
          <cell r="B4334" t="str">
            <v>524328</v>
          </cell>
          <cell r="C4334" t="str">
            <v>EXTREMIDADE FOFO PN-10 FG-PONTA D= 700MM(179KG)</v>
          </cell>
          <cell r="D4334" t="str">
            <v>UN</v>
          </cell>
          <cell r="E4334">
            <v>0</v>
          </cell>
        </row>
        <row r="4335">
          <cell r="B4335" t="str">
            <v>524329</v>
          </cell>
          <cell r="C4335" t="str">
            <v>EXTREMIDADE FOFO PN-10 FG-PONTA D= 800MM(226KG)</v>
          </cell>
          <cell r="D4335" t="str">
            <v>UN</v>
          </cell>
          <cell r="E4335">
            <v>0</v>
          </cell>
        </row>
        <row r="4336">
          <cell r="B4336" t="str">
            <v>524330</v>
          </cell>
          <cell r="C4336" t="str">
            <v>EXTREMIDADE FOFO PN-10 FG-PONTA D= 900MM(272KG)</v>
          </cell>
          <cell r="D4336" t="str">
            <v>UN</v>
          </cell>
          <cell r="E4336">
            <v>0</v>
          </cell>
        </row>
        <row r="4337">
          <cell r="B4337" t="str">
            <v>524331</v>
          </cell>
          <cell r="C4337" t="str">
            <v>EXTREMIDADE FOFO PN-10 FG-PONTA D=1000MM(328KG)</v>
          </cell>
          <cell r="D4337" t="str">
            <v>UN</v>
          </cell>
          <cell r="E4337">
            <v>0</v>
          </cell>
        </row>
        <row r="4338">
          <cell r="B4338" t="str">
            <v>524332</v>
          </cell>
          <cell r="C4338" t="str">
            <v>EXTREMIDADE FOFO PN-10 FG-PONTA D=1200MM(456KG)</v>
          </cell>
          <cell r="D4338" t="str">
            <v>UN</v>
          </cell>
          <cell r="E4338">
            <v>0</v>
          </cell>
        </row>
        <row r="4339">
          <cell r="B4339" t="str">
            <v>524333</v>
          </cell>
          <cell r="C4339" t="str">
            <v>EXTREMIDADE FOFO PN-10 FG-JM D= 300MM( 57KG)</v>
          </cell>
          <cell r="D4339" t="str">
            <v>UN</v>
          </cell>
          <cell r="E4339">
            <v>0</v>
          </cell>
        </row>
        <row r="4340">
          <cell r="B4340" t="str">
            <v>524334</v>
          </cell>
          <cell r="C4340" t="str">
            <v>EXTREMIDADE FOFO PN-10 FG-JM D= 350MM( 72KG)</v>
          </cell>
          <cell r="D4340" t="str">
            <v>UN</v>
          </cell>
          <cell r="E4340">
            <v>0</v>
          </cell>
        </row>
        <row r="4341">
          <cell r="B4341" t="str">
            <v>524335</v>
          </cell>
          <cell r="C4341" t="str">
            <v>EXTREMIDADE FOFO PN-10 FG-JM D= 400MM( 90KG)</v>
          </cell>
          <cell r="D4341" t="str">
            <v>UN</v>
          </cell>
          <cell r="E4341">
            <v>0</v>
          </cell>
        </row>
        <row r="4342">
          <cell r="B4342" t="str">
            <v>524336</v>
          </cell>
          <cell r="C4342" t="str">
            <v>EXTREMIDADE FOFO PN-10 FG-JM D= 450MM( 99KG)</v>
          </cell>
          <cell r="D4342" t="str">
            <v>UN</v>
          </cell>
          <cell r="E4342">
            <v>0</v>
          </cell>
        </row>
        <row r="4343">
          <cell r="B4343" t="str">
            <v>524337</v>
          </cell>
          <cell r="C4343" t="str">
            <v>EXTREMIDADE FOFO PN-10 FG-JM D= 500MM(141KG)</v>
          </cell>
          <cell r="D4343" t="str">
            <v>UN</v>
          </cell>
          <cell r="E4343">
            <v>0</v>
          </cell>
        </row>
        <row r="4344">
          <cell r="B4344" t="str">
            <v>524338</v>
          </cell>
          <cell r="C4344" t="str">
            <v>EXTREMIDADE FOFO PN-10 FG-JM D= 600MM(186KG)</v>
          </cell>
          <cell r="D4344" t="str">
            <v>UN</v>
          </cell>
          <cell r="E4344">
            <v>0</v>
          </cell>
        </row>
        <row r="4345">
          <cell r="B4345" t="str">
            <v>524339</v>
          </cell>
          <cell r="C4345" t="str">
            <v>EXTREMIDADE FOFO PN-10 FG-JM D= 700MM(242KG)</v>
          </cell>
          <cell r="D4345" t="str">
            <v>UN</v>
          </cell>
          <cell r="E4345">
            <v>0</v>
          </cell>
        </row>
        <row r="4346">
          <cell r="B4346" t="str">
            <v>524340</v>
          </cell>
          <cell r="C4346" t="str">
            <v>EXTREMIDADE FOFO PN-10 FG-JM D= 800MM(354KG)</v>
          </cell>
          <cell r="D4346" t="str">
            <v>UN</v>
          </cell>
          <cell r="E4346">
            <v>0</v>
          </cell>
        </row>
        <row r="4347">
          <cell r="B4347" t="str">
            <v>524341</v>
          </cell>
          <cell r="C4347" t="str">
            <v>EXTREMIDADE FOFO PN-10 FG-JM D= 900MM(423KG)</v>
          </cell>
          <cell r="D4347" t="str">
            <v>UN</v>
          </cell>
          <cell r="E4347">
            <v>0</v>
          </cell>
        </row>
        <row r="4348">
          <cell r="B4348" t="str">
            <v>524342</v>
          </cell>
          <cell r="C4348" t="str">
            <v>EXTREMIDADE FOFO PN-10 FG-JM D=1000MM(553KG)</v>
          </cell>
          <cell r="D4348" t="str">
            <v>UN</v>
          </cell>
          <cell r="E4348">
            <v>0</v>
          </cell>
        </row>
        <row r="4349">
          <cell r="B4349" t="str">
            <v>524343</v>
          </cell>
          <cell r="C4349" t="str">
            <v>EXTREMIDADE FOFO PN-10 FG-JM D=1200MM(728KG)</v>
          </cell>
          <cell r="D4349" t="str">
            <v>UN</v>
          </cell>
          <cell r="E4349">
            <v>0</v>
          </cell>
        </row>
        <row r="4350">
          <cell r="B4350" t="str">
            <v>524344</v>
          </cell>
          <cell r="C4350" t="str">
            <v>EXTREM FOFO PN10/16/25 PT-FG C/ABA D= 80MM(15,5KG)</v>
          </cell>
          <cell r="D4350" t="str">
            <v>UN</v>
          </cell>
          <cell r="E4350">
            <v>0</v>
          </cell>
        </row>
        <row r="4351">
          <cell r="B4351" t="str">
            <v>524345</v>
          </cell>
          <cell r="C4351" t="str">
            <v>EXTREMIDADE FOFO PN10 PT-FG C/ABA D= 100MM( 21KG)</v>
          </cell>
          <cell r="D4351" t="str">
            <v>UN</v>
          </cell>
          <cell r="E4351">
            <v>0</v>
          </cell>
        </row>
        <row r="4352">
          <cell r="B4352" t="str">
            <v>524346</v>
          </cell>
          <cell r="C4352" t="str">
            <v>EXTREMIDADE FOFO PN10 PT-FG C/ABA D= 150MM( 32KG)</v>
          </cell>
          <cell r="D4352" t="str">
            <v>UN</v>
          </cell>
          <cell r="E4352">
            <v>0</v>
          </cell>
        </row>
        <row r="4353">
          <cell r="B4353" t="str">
            <v>524347</v>
          </cell>
          <cell r="C4353" t="str">
            <v>EXTREMIDADE FOFO PN10 PT-FG C/ABA D= 200MM( 46KG)</v>
          </cell>
          <cell r="D4353" t="str">
            <v>UN</v>
          </cell>
          <cell r="E4353">
            <v>0</v>
          </cell>
        </row>
        <row r="4354">
          <cell r="B4354" t="str">
            <v>524348</v>
          </cell>
          <cell r="C4354" t="str">
            <v>EXTREMIDADE FOFO PN10 PT-FG C/ABA D= 250MM( 58KG)</v>
          </cell>
          <cell r="D4354" t="str">
            <v>UN</v>
          </cell>
          <cell r="E4354">
            <v>0</v>
          </cell>
        </row>
        <row r="4355">
          <cell r="B4355" t="str">
            <v>524349</v>
          </cell>
          <cell r="C4355" t="str">
            <v>EXTREMIDADE FOFO PN10 PT-FG C/ABA D= 300MM( 75KG)</v>
          </cell>
          <cell r="D4355" t="str">
            <v>UN</v>
          </cell>
          <cell r="E4355">
            <v>0</v>
          </cell>
        </row>
        <row r="4356">
          <cell r="B4356" t="str">
            <v>524350</v>
          </cell>
          <cell r="C4356" t="str">
            <v>EXTREMIDADE FOFO PN10 PT-FG C/ABA D= 350MM( 89KG)</v>
          </cell>
          <cell r="D4356" t="str">
            <v>UN</v>
          </cell>
          <cell r="E4356">
            <v>0</v>
          </cell>
        </row>
        <row r="4357">
          <cell r="B4357" t="str">
            <v>524351</v>
          </cell>
          <cell r="C4357" t="str">
            <v>EXTREMIDADE FOFO PN10 PT-FG C/ABA D= 400MM(108KG)</v>
          </cell>
          <cell r="D4357" t="str">
            <v>UN</v>
          </cell>
          <cell r="E4357">
            <v>0</v>
          </cell>
        </row>
        <row r="4358">
          <cell r="B4358" t="str">
            <v>524352</v>
          </cell>
          <cell r="C4358" t="str">
            <v>EXTREMIDADE FOFO PN10 PT-FG C/ABA D= 450MM(140KG)</v>
          </cell>
          <cell r="D4358" t="str">
            <v>UN</v>
          </cell>
          <cell r="E4358">
            <v>0</v>
          </cell>
        </row>
        <row r="4359">
          <cell r="B4359" t="str">
            <v>524353</v>
          </cell>
          <cell r="C4359" t="str">
            <v>EXTREMIDADE FOFO PN10 PT-FG C/ABA D= 500MM(147KG)</v>
          </cell>
          <cell r="D4359" t="str">
            <v>UN</v>
          </cell>
          <cell r="E4359">
            <v>0</v>
          </cell>
        </row>
        <row r="4360">
          <cell r="B4360" t="str">
            <v>524354</v>
          </cell>
          <cell r="C4360" t="str">
            <v>EXTREMIDADE FOFO PN10 PT-FG C/ABA D= 600MM(197KG)</v>
          </cell>
          <cell r="D4360" t="str">
            <v>UN</v>
          </cell>
          <cell r="E4360">
            <v>0</v>
          </cell>
        </row>
        <row r="4361">
          <cell r="B4361" t="str">
            <v>524355</v>
          </cell>
          <cell r="C4361" t="str">
            <v>EXTREMIDADE FOFO PN10 PT-FG C/ABA D= 700MM(244KG)</v>
          </cell>
          <cell r="D4361" t="str">
            <v>UN</v>
          </cell>
          <cell r="E4361">
            <v>0</v>
          </cell>
        </row>
        <row r="4362">
          <cell r="B4362" t="str">
            <v>524356</v>
          </cell>
          <cell r="C4362" t="str">
            <v>EXTREMIDADE FOFO PN10 PT-FG C/ABA D= 800MM(314KG)</v>
          </cell>
          <cell r="D4362" t="str">
            <v>UN</v>
          </cell>
          <cell r="E4362">
            <v>0</v>
          </cell>
        </row>
        <row r="4363">
          <cell r="B4363" t="str">
            <v>524357</v>
          </cell>
          <cell r="C4363" t="str">
            <v>EXTREMIDADE FOFO PN10 PT-FG C/ABA D= 900MM(345KG)</v>
          </cell>
          <cell r="D4363" t="str">
            <v>UN</v>
          </cell>
          <cell r="E4363">
            <v>0</v>
          </cell>
        </row>
        <row r="4364">
          <cell r="B4364" t="str">
            <v>524358</v>
          </cell>
          <cell r="C4364" t="str">
            <v>EXTREMIDADE FOFO PN10 PT-FG C/ABA D=1000MM(487KG)</v>
          </cell>
          <cell r="D4364" t="str">
            <v>UN</v>
          </cell>
          <cell r="E4364">
            <v>0</v>
          </cell>
        </row>
        <row r="4365">
          <cell r="B4365" t="str">
            <v>524359</v>
          </cell>
          <cell r="C4365" t="str">
            <v>EXTREMIDADE FOFO PN10 PT-FG C/ABA D=1200MM(687KG)</v>
          </cell>
          <cell r="D4365" t="str">
            <v>UN</v>
          </cell>
          <cell r="E4365">
            <v>0</v>
          </cell>
        </row>
        <row r="4366">
          <cell r="B4366" t="str">
            <v>524360</v>
          </cell>
          <cell r="C4366" t="str">
            <v>EXTREMIDADE FOFO PN-16 FG-BOLSA D= 100MM(  9KG)</v>
          </cell>
          <cell r="D4366" t="str">
            <v>UN</v>
          </cell>
          <cell r="E4366">
            <v>0</v>
          </cell>
        </row>
        <row r="4367">
          <cell r="B4367" t="str">
            <v>524361</v>
          </cell>
          <cell r="C4367" t="str">
            <v>EXTREMIDADE FOFO PN-16 FG-BOLSA D= 150MM( 14KG)</v>
          </cell>
          <cell r="D4367" t="str">
            <v>UN</v>
          </cell>
          <cell r="E4367">
            <v>0</v>
          </cell>
        </row>
        <row r="4368">
          <cell r="B4368" t="str">
            <v>524362</v>
          </cell>
          <cell r="C4368" t="str">
            <v>EXTREMIDADE FOFO PN-16 FG-BOLSA D= 200MM( 20KG)</v>
          </cell>
          <cell r="D4368" t="str">
            <v>UN</v>
          </cell>
          <cell r="E4368">
            <v>0</v>
          </cell>
        </row>
        <row r="4369">
          <cell r="B4369" t="str">
            <v>524363</v>
          </cell>
          <cell r="C4369" t="str">
            <v>EXTREMIDADE FOFO PN-16 FG-BOLSA D= 250MM( 28KG)</v>
          </cell>
          <cell r="D4369" t="str">
            <v>UN</v>
          </cell>
          <cell r="E4369">
            <v>0</v>
          </cell>
        </row>
        <row r="4370">
          <cell r="B4370" t="str">
            <v>524364</v>
          </cell>
          <cell r="C4370" t="str">
            <v>EXTREMIDADE FOFO PN-16 FG-BOLSA D= 300MM( 36KG)</v>
          </cell>
          <cell r="D4370" t="str">
            <v>UN</v>
          </cell>
          <cell r="E4370">
            <v>0</v>
          </cell>
        </row>
        <row r="4371">
          <cell r="B4371" t="str">
            <v>524365</v>
          </cell>
          <cell r="C4371" t="str">
            <v>EXTREMIDADE FOFO PN-16 FG-BOLSA D= 350MM( 47KG)</v>
          </cell>
          <cell r="D4371" t="str">
            <v>UN</v>
          </cell>
          <cell r="E4371">
            <v>0</v>
          </cell>
        </row>
        <row r="4372">
          <cell r="B4372" t="str">
            <v>524366</v>
          </cell>
          <cell r="C4372" t="str">
            <v>EXTREMIDADE FOFO PN-16 FG-BOLSA D= 400MM( 60KG)</v>
          </cell>
          <cell r="D4372" t="str">
            <v>UN</v>
          </cell>
          <cell r="E4372">
            <v>0</v>
          </cell>
        </row>
        <row r="4373">
          <cell r="B4373" t="str">
            <v>524367</v>
          </cell>
          <cell r="C4373" t="str">
            <v>EXTREMIDADE FOFO PN-16 FG-BOLSA D= 450MM( 74KG)</v>
          </cell>
          <cell r="D4373" t="str">
            <v>UN</v>
          </cell>
          <cell r="E4373">
            <v>0</v>
          </cell>
        </row>
        <row r="4374">
          <cell r="B4374" t="str">
            <v>524368</v>
          </cell>
          <cell r="C4374" t="str">
            <v>EXTREMIDADE FOFO PN-16 FG-BOLSA D= 500MM( 93KG)</v>
          </cell>
          <cell r="D4374" t="str">
            <v>UN</v>
          </cell>
          <cell r="E4374">
            <v>0</v>
          </cell>
        </row>
        <row r="4375">
          <cell r="B4375" t="str">
            <v>524369</v>
          </cell>
          <cell r="C4375" t="str">
            <v>EXTREMIDADE FOFO PN-16 FG-BOLSA D= 600MM(133KG)</v>
          </cell>
          <cell r="D4375" t="str">
            <v>UN</v>
          </cell>
          <cell r="E4375">
            <v>0</v>
          </cell>
        </row>
        <row r="4376">
          <cell r="B4376" t="str">
            <v>524370</v>
          </cell>
          <cell r="C4376" t="str">
            <v>EXTREMIDADE FOFO PN-16 FG-BOLSA D= 700MM(237KG)</v>
          </cell>
          <cell r="D4376" t="str">
            <v>UN</v>
          </cell>
          <cell r="E4376">
            <v>0</v>
          </cell>
        </row>
        <row r="4377">
          <cell r="B4377" t="str">
            <v>524371</v>
          </cell>
          <cell r="C4377" t="str">
            <v>EXTREMIDADE FOFO PN-16 FG-JE2GS D=800MM (219,5KG)</v>
          </cell>
          <cell r="D4377" t="str">
            <v>UN</v>
          </cell>
          <cell r="E4377">
            <v>0</v>
          </cell>
        </row>
        <row r="4378">
          <cell r="B4378" t="str">
            <v>524372</v>
          </cell>
          <cell r="C4378" t="str">
            <v>EXTREMIDADE FOFO PN-16 FG-JE2GS D=900MM (269,5KG)</v>
          </cell>
          <cell r="D4378" t="str">
            <v>UN</v>
          </cell>
          <cell r="E4378">
            <v>0</v>
          </cell>
        </row>
        <row r="4379">
          <cell r="B4379" t="str">
            <v>524373</v>
          </cell>
          <cell r="C4379" t="str">
            <v>EXTREMIDADE FOFO PN-16 FG-JE2GS D=1000MM (342KG)</v>
          </cell>
          <cell r="D4379" t="str">
            <v>UN</v>
          </cell>
          <cell r="E4379">
            <v>0</v>
          </cell>
        </row>
        <row r="4380">
          <cell r="B4380" t="str">
            <v>524374</v>
          </cell>
          <cell r="C4380" t="str">
            <v>EXTREMIDADE FOFO PN-16 FG-BOLSA D=1200MM(685KG)</v>
          </cell>
          <cell r="D4380" t="str">
            <v>UN</v>
          </cell>
          <cell r="E4380">
            <v>0</v>
          </cell>
        </row>
        <row r="4381">
          <cell r="B4381" t="str">
            <v>524375</v>
          </cell>
          <cell r="C4381" t="str">
            <v>EXTREMIDADE FOFO PN-16 FG-PONTA D= 100MM( 10KG)</v>
          </cell>
          <cell r="D4381" t="str">
            <v>UN</v>
          </cell>
          <cell r="E4381">
            <v>0</v>
          </cell>
        </row>
        <row r="4382">
          <cell r="B4382" t="str">
            <v>524376</v>
          </cell>
          <cell r="C4382" t="str">
            <v>EXTREMIDADE FOFO PN-16 FG-PONTA D= 150MM( 16KG)</v>
          </cell>
          <cell r="D4382" t="str">
            <v>UN</v>
          </cell>
          <cell r="E4382">
            <v>0</v>
          </cell>
        </row>
        <row r="4383">
          <cell r="B4383" t="str">
            <v>524377</v>
          </cell>
          <cell r="C4383" t="str">
            <v>EXTREMIDADE FOFO PN-16 FG-PONTA D= 200MM( 23KG)</v>
          </cell>
          <cell r="D4383" t="str">
            <v>UN</v>
          </cell>
          <cell r="E4383">
            <v>0</v>
          </cell>
        </row>
        <row r="4384">
          <cell r="B4384" t="str">
            <v>524378</v>
          </cell>
          <cell r="C4384" t="str">
            <v>EXTREMIDADE FOFO PN-16 FG-PONTA D= 250MM( 32KG)</v>
          </cell>
          <cell r="D4384" t="str">
            <v>UN</v>
          </cell>
          <cell r="E4384">
            <v>0</v>
          </cell>
        </row>
        <row r="4385">
          <cell r="B4385" t="str">
            <v>524379</v>
          </cell>
          <cell r="C4385" t="str">
            <v>EXTREMIDADE FOFO PN-16 FG-PONTA D= 300MM( 43KG)</v>
          </cell>
          <cell r="D4385" t="str">
            <v>UN</v>
          </cell>
          <cell r="E4385">
            <v>0</v>
          </cell>
        </row>
        <row r="4386">
          <cell r="B4386" t="str">
            <v>524380</v>
          </cell>
          <cell r="C4386" t="str">
            <v>EXTREMIDADE FOFO PN-16 FG-PONTA D= 350MM( 55KG)</v>
          </cell>
          <cell r="D4386" t="str">
            <v>UN</v>
          </cell>
          <cell r="E4386">
            <v>0</v>
          </cell>
        </row>
        <row r="4387">
          <cell r="B4387" t="str">
            <v>524381</v>
          </cell>
          <cell r="C4387" t="str">
            <v>EXTREMIDADE FOFO PN-16 FG-PONTA D= 400MM( 70KG)</v>
          </cell>
          <cell r="D4387" t="str">
            <v>UN</v>
          </cell>
          <cell r="E4387">
            <v>0</v>
          </cell>
        </row>
        <row r="4388">
          <cell r="B4388" t="str">
            <v>524382</v>
          </cell>
          <cell r="C4388" t="str">
            <v>EXTREMIDADE FOFO PN-16 FG-PONTA D= 450MM( 84KG)</v>
          </cell>
          <cell r="D4388" t="str">
            <v>UN</v>
          </cell>
          <cell r="E4388">
            <v>0</v>
          </cell>
        </row>
        <row r="4389">
          <cell r="B4389" t="str">
            <v>524383</v>
          </cell>
          <cell r="C4389" t="str">
            <v>EXTREMIDADE FOFO PN-16 FG-PONTA D= 500MM(109KG)</v>
          </cell>
          <cell r="D4389" t="str">
            <v>UN</v>
          </cell>
          <cell r="E4389">
            <v>0</v>
          </cell>
        </row>
        <row r="4390">
          <cell r="B4390" t="str">
            <v>524384</v>
          </cell>
          <cell r="C4390" t="str">
            <v>EXTREMIDADE FOFO PN-16 FG-PONTA D= 600MM(159KG)</v>
          </cell>
          <cell r="D4390" t="str">
            <v>UN</v>
          </cell>
          <cell r="E4390">
            <v>0</v>
          </cell>
        </row>
        <row r="4391">
          <cell r="B4391" t="str">
            <v>524385</v>
          </cell>
          <cell r="C4391" t="str">
            <v>EXTREMIDADE FOFO PN-16 FG-PONTA D= 700MM(194KG)</v>
          </cell>
          <cell r="D4391" t="str">
            <v>UN</v>
          </cell>
          <cell r="E4391">
            <v>0</v>
          </cell>
        </row>
        <row r="4392">
          <cell r="B4392" t="str">
            <v>524386</v>
          </cell>
          <cell r="C4392" t="str">
            <v>EXTREMIDADE FOFO PN-16 FG-PONTA D= 800MM(245KG)</v>
          </cell>
          <cell r="D4392" t="str">
            <v>UN</v>
          </cell>
          <cell r="E4392">
            <v>0</v>
          </cell>
        </row>
        <row r="4393">
          <cell r="B4393" t="str">
            <v>524387</v>
          </cell>
          <cell r="C4393" t="str">
            <v>EXTREMIDADE FOFO PN-16 FG-PONTA D= 900MM(295KG)</v>
          </cell>
          <cell r="D4393" t="str">
            <v>UN</v>
          </cell>
          <cell r="E4393">
            <v>0</v>
          </cell>
        </row>
        <row r="4394">
          <cell r="B4394" t="str">
            <v>524388</v>
          </cell>
          <cell r="C4394" t="str">
            <v>EXTREMIDADE FOFO PN-16 FG-PONTA D=1000MM(369KG)</v>
          </cell>
          <cell r="D4394" t="str">
            <v>UN</v>
          </cell>
          <cell r="E4394">
            <v>0</v>
          </cell>
        </row>
        <row r="4395">
          <cell r="B4395" t="str">
            <v>524389</v>
          </cell>
          <cell r="C4395" t="str">
            <v>EXTREMIDADE FOFO PN-16 FG-PONTA D=1200MM(520KG)</v>
          </cell>
          <cell r="D4395" t="str">
            <v>UN</v>
          </cell>
          <cell r="E4395">
            <v>0</v>
          </cell>
        </row>
        <row r="4396">
          <cell r="B4396" t="str">
            <v>524390</v>
          </cell>
          <cell r="C4396" t="str">
            <v>EXTREMIDADE FOFO PN-16 FG-JM D= 300MM( 57KG)</v>
          </cell>
          <cell r="D4396" t="str">
            <v>UN</v>
          </cell>
          <cell r="E4396">
            <v>0</v>
          </cell>
        </row>
        <row r="4397">
          <cell r="B4397" t="str">
            <v>524391</v>
          </cell>
          <cell r="C4397" t="str">
            <v>EXTREMIDADE FOFO PN-16 FG-JM D= 350MM( 75KG)</v>
          </cell>
          <cell r="D4397" t="str">
            <v>UN</v>
          </cell>
          <cell r="E4397">
            <v>0</v>
          </cell>
        </row>
        <row r="4398">
          <cell r="B4398" t="str">
            <v>524392</v>
          </cell>
          <cell r="C4398" t="str">
            <v>EXTREMIDADE FOFO PN-16 FG-JM D= 400MM( 96KG)</v>
          </cell>
          <cell r="D4398" t="str">
            <v>UN</v>
          </cell>
          <cell r="E4398">
            <v>0</v>
          </cell>
        </row>
        <row r="4399">
          <cell r="B4399" t="str">
            <v>524393</v>
          </cell>
          <cell r="C4399" t="str">
            <v>EXTREMIDADE FOFO PN-16 FG-JM D= 450MM(106KG)</v>
          </cell>
          <cell r="D4399" t="str">
            <v>UN</v>
          </cell>
          <cell r="E4399">
            <v>0</v>
          </cell>
        </row>
        <row r="4400">
          <cell r="B4400" t="str">
            <v>524394</v>
          </cell>
          <cell r="C4400" t="str">
            <v>EXTREMIDADE FOFO PN-16 FG-JM D= 500MM(156KG)</v>
          </cell>
          <cell r="D4400" t="str">
            <v>UN</v>
          </cell>
          <cell r="E4400">
            <v>0</v>
          </cell>
        </row>
        <row r="4401">
          <cell r="B4401" t="str">
            <v>524395</v>
          </cell>
          <cell r="C4401" t="str">
            <v>EXTREMIDADE FOFO PN-16 FG-JM D= 600MM(212KG)</v>
          </cell>
          <cell r="D4401" t="str">
            <v>UN</v>
          </cell>
          <cell r="E4401">
            <v>0</v>
          </cell>
        </row>
        <row r="4402">
          <cell r="B4402" t="str">
            <v>524396</v>
          </cell>
          <cell r="C4402" t="str">
            <v>EXTREMIDADE FOFO PN-16 FG-JM D= 700MM(258KG)</v>
          </cell>
          <cell r="D4402" t="str">
            <v>UN</v>
          </cell>
          <cell r="E4402">
            <v>0</v>
          </cell>
        </row>
        <row r="4403">
          <cell r="B4403" t="str">
            <v>524397</v>
          </cell>
          <cell r="C4403" t="str">
            <v>EXTREMIDADE FOFO PN-16 FG-JM D= 800MM(346KG)</v>
          </cell>
          <cell r="D4403" t="str">
            <v>UN</v>
          </cell>
          <cell r="E4403">
            <v>0</v>
          </cell>
        </row>
        <row r="4404">
          <cell r="B4404" t="str">
            <v>524398</v>
          </cell>
          <cell r="C4404" t="str">
            <v>EXTREMIDADE FOFO PN-16 FG-JM D= 900MM(446KG)</v>
          </cell>
          <cell r="D4404" t="str">
            <v>UN</v>
          </cell>
          <cell r="E4404">
            <v>0</v>
          </cell>
        </row>
        <row r="4405">
          <cell r="B4405" t="str">
            <v>524399</v>
          </cell>
          <cell r="C4405" t="str">
            <v>EXTREMIDADE FOFO PN-16 FG-JM D=1000MM(595KG)</v>
          </cell>
          <cell r="D4405" t="str">
            <v>UN</v>
          </cell>
          <cell r="E4405">
            <v>0</v>
          </cell>
        </row>
        <row r="4406">
          <cell r="B4406" t="str">
            <v>524401</v>
          </cell>
          <cell r="C4406" t="str">
            <v>EXTREMIDADE FOFO PN-16 FG-JM D=1200MM(793KG)</v>
          </cell>
          <cell r="D4406" t="str">
            <v>UN</v>
          </cell>
          <cell r="E4406">
            <v>0</v>
          </cell>
        </row>
        <row r="4407">
          <cell r="B4407" t="str">
            <v>524402</v>
          </cell>
          <cell r="C4407" t="str">
            <v>EXTREMIDADE PN16 PONTA-FG C/ABA V.D= 100MM( 21KG)</v>
          </cell>
          <cell r="D4407" t="str">
            <v>UN</v>
          </cell>
          <cell r="E4407">
            <v>0</v>
          </cell>
        </row>
        <row r="4408">
          <cell r="B4408" t="str">
            <v>524403</v>
          </cell>
          <cell r="C4408" t="str">
            <v>EXTREMIDADE PN16 PONTA-FG C/ABA V.D= 150MM( 32KG)</v>
          </cell>
          <cell r="D4408" t="str">
            <v>UN</v>
          </cell>
          <cell r="E4408">
            <v>0</v>
          </cell>
        </row>
        <row r="4409">
          <cell r="B4409" t="str">
            <v>524404</v>
          </cell>
          <cell r="C4409" t="str">
            <v>EXTREMIDADE PN16 PONTA-FG C/ABA V.D= 200MM( 46KG)</v>
          </cell>
          <cell r="D4409" t="str">
            <v>UN</v>
          </cell>
          <cell r="E4409">
            <v>0</v>
          </cell>
        </row>
        <row r="4410">
          <cell r="B4410" t="str">
            <v>524405</v>
          </cell>
          <cell r="C4410" t="str">
            <v>EXTREMIDADE PN16 PONTA-FG C/ABA V.D= 250MM( 58KG)</v>
          </cell>
          <cell r="D4410" t="str">
            <v>UN</v>
          </cell>
          <cell r="E4410">
            <v>0</v>
          </cell>
        </row>
        <row r="4411">
          <cell r="B4411" t="str">
            <v>524406</v>
          </cell>
          <cell r="C4411" t="str">
            <v>EXTREMIDADE PN16 PONTA-FG C/ABA V.D= 300MM( 75KG)</v>
          </cell>
          <cell r="D4411" t="str">
            <v>UN</v>
          </cell>
          <cell r="E4411">
            <v>0</v>
          </cell>
        </row>
        <row r="4412">
          <cell r="B4412" t="str">
            <v>524407</v>
          </cell>
          <cell r="C4412" t="str">
            <v>EXTREMIDADE PN16 PONTA-FG C/ABA V.D= 350MM( 93KG)</v>
          </cell>
          <cell r="D4412" t="str">
            <v>UN</v>
          </cell>
          <cell r="E4412">
            <v>0</v>
          </cell>
        </row>
        <row r="4413">
          <cell r="B4413" t="str">
            <v>524408</v>
          </cell>
          <cell r="C4413" t="str">
            <v>EXTREMIDADE PN16 PONTA-FG C/ABA V.D= 400MM(114KG)</v>
          </cell>
          <cell r="D4413" t="str">
            <v>UN</v>
          </cell>
          <cell r="E4413">
            <v>0</v>
          </cell>
        </row>
        <row r="4414">
          <cell r="B4414" t="str">
            <v>524409</v>
          </cell>
          <cell r="C4414" t="str">
            <v>EXTREMIDADE PN16 PONTA-FG C/ABA V.D= 450MM (140KG)</v>
          </cell>
          <cell r="D4414" t="str">
            <v>UN</v>
          </cell>
          <cell r="E4414">
            <v>0</v>
          </cell>
        </row>
        <row r="4415">
          <cell r="B4415" t="str">
            <v>524410</v>
          </cell>
          <cell r="C4415" t="str">
            <v>EXTREMIDADE PN16 PONTA-FG C/ABA V.D= 500MM(164KG)</v>
          </cell>
          <cell r="D4415" t="str">
            <v>UN</v>
          </cell>
          <cell r="E4415">
            <v>0</v>
          </cell>
        </row>
        <row r="4416">
          <cell r="B4416" t="str">
            <v>524411</v>
          </cell>
          <cell r="C4416" t="str">
            <v>EXTREMIDADE PN16 PONTA-FG C/ABA V.D= 600MM(226KG)</v>
          </cell>
          <cell r="D4416" t="str">
            <v>UN</v>
          </cell>
          <cell r="E4416">
            <v>0</v>
          </cell>
        </row>
        <row r="4417">
          <cell r="B4417" t="str">
            <v>524412</v>
          </cell>
          <cell r="C4417" t="str">
            <v>EXTREMIDADE PN16 PONTA-FG C/ABA V.D= 700MM(272KG)</v>
          </cell>
          <cell r="D4417" t="str">
            <v>UN</v>
          </cell>
          <cell r="E4417">
            <v>0</v>
          </cell>
        </row>
        <row r="4418">
          <cell r="B4418" t="str">
            <v>524413</v>
          </cell>
          <cell r="C4418" t="str">
            <v>EXTREMIDADE PN16 PONTA-FG C/ABA V.D= 800MM(335KG)</v>
          </cell>
          <cell r="D4418" t="str">
            <v>UN</v>
          </cell>
          <cell r="E4418">
            <v>0</v>
          </cell>
        </row>
        <row r="4419">
          <cell r="B4419" t="str">
            <v>524414</v>
          </cell>
          <cell r="C4419" t="str">
            <v>EXTREMIDADE PN16 PONTA-FG C/ABA V.D= 900MM(408KG)</v>
          </cell>
          <cell r="D4419" t="str">
            <v>UN</v>
          </cell>
          <cell r="E4419">
            <v>0</v>
          </cell>
        </row>
        <row r="4420">
          <cell r="B4420" t="str">
            <v>524415</v>
          </cell>
          <cell r="C4420" t="str">
            <v>EXTREMIDADE PN16 PONTA-FG C/ABA V.D=1000MM(533KG)</v>
          </cell>
          <cell r="D4420" t="str">
            <v>UN</v>
          </cell>
          <cell r="E4420">
            <v>0</v>
          </cell>
        </row>
        <row r="4421">
          <cell r="B4421" t="str">
            <v>524416</v>
          </cell>
          <cell r="C4421" t="str">
            <v>EXTREMIDADE PN16 PONTA-FG C/ABA V.D=1200MM(695KG)</v>
          </cell>
          <cell r="D4421" t="str">
            <v>UN</v>
          </cell>
          <cell r="E4421">
            <v>0</v>
          </cell>
        </row>
        <row r="4422">
          <cell r="B4422" t="str">
            <v>524417</v>
          </cell>
          <cell r="C4422" t="str">
            <v>EXTREMIDADE FOFO PN-25 FG-JE D= 100MM( 10KG)</v>
          </cell>
          <cell r="D4422" t="str">
            <v>UN</v>
          </cell>
          <cell r="E4422">
            <v>0</v>
          </cell>
        </row>
        <row r="4423">
          <cell r="B4423" t="str">
            <v>524418</v>
          </cell>
          <cell r="C4423" t="str">
            <v>EXTREMIDADE FOFO PN-25 FG-JE D= 150MM( 15KG)</v>
          </cell>
          <cell r="D4423" t="str">
            <v>UN</v>
          </cell>
          <cell r="E4423">
            <v>0</v>
          </cell>
        </row>
        <row r="4424">
          <cell r="B4424" t="str">
            <v>524419</v>
          </cell>
          <cell r="C4424" t="str">
            <v>EXTREMIDADE FOFO PN-25 FG-JE D= 200MM( 22KG)</v>
          </cell>
          <cell r="D4424" t="str">
            <v>UN</v>
          </cell>
          <cell r="E4424">
            <v>0</v>
          </cell>
        </row>
        <row r="4425">
          <cell r="B4425" t="str">
            <v>524420</v>
          </cell>
          <cell r="C4425" t="str">
            <v>EXTREMIDADE FOFO PN-25 FG-JE D= 250MM( 32KG)</v>
          </cell>
          <cell r="D4425" t="str">
            <v>UN</v>
          </cell>
          <cell r="E4425">
            <v>0</v>
          </cell>
        </row>
        <row r="4426">
          <cell r="B4426" t="str">
            <v>524421</v>
          </cell>
          <cell r="C4426" t="str">
            <v>EXTREMIDADE FOFO PN-25 FG-JE D= 300MM( 41KG)</v>
          </cell>
          <cell r="D4426" t="str">
            <v>UN</v>
          </cell>
          <cell r="E4426">
            <v>0</v>
          </cell>
        </row>
        <row r="4427">
          <cell r="B4427" t="str">
            <v>524422</v>
          </cell>
          <cell r="C4427" t="str">
            <v>EXTREMIDADE FOFO PN-25 FG-JE D= 350MM( 56KG)</v>
          </cell>
          <cell r="D4427" t="str">
            <v>UN</v>
          </cell>
          <cell r="E4427">
            <v>0</v>
          </cell>
        </row>
        <row r="4428">
          <cell r="B4428" t="str">
            <v>524423</v>
          </cell>
          <cell r="C4428" t="str">
            <v>EXTREMIDADE FOFO PN-25 FG-JE D= 400MM( 71KG)</v>
          </cell>
          <cell r="D4428" t="str">
            <v>UN</v>
          </cell>
          <cell r="E4428">
            <v>0</v>
          </cell>
        </row>
        <row r="4429">
          <cell r="B4429" t="str">
            <v>524424</v>
          </cell>
          <cell r="C4429" t="str">
            <v>EXTREMIDADE FOFO PN-25 FG-JE D= 450MM( 85KG)</v>
          </cell>
          <cell r="D4429" t="str">
            <v>UN</v>
          </cell>
          <cell r="E4429">
            <v>0</v>
          </cell>
        </row>
        <row r="4430">
          <cell r="B4430" t="str">
            <v>524425</v>
          </cell>
          <cell r="C4430" t="str">
            <v>EXTREMIDADE FOFO PN-25 FG-JE D= 500MM(104KG)</v>
          </cell>
          <cell r="D4430" t="str">
            <v>UN</v>
          </cell>
          <cell r="E4430">
            <v>0</v>
          </cell>
        </row>
        <row r="4431">
          <cell r="B4431" t="str">
            <v>524426</v>
          </cell>
          <cell r="C4431" t="str">
            <v>EXTREMIDADE FOFO PN-25 FG-JE D= 600MM(147KG)</v>
          </cell>
          <cell r="D4431" t="str">
            <v>UN</v>
          </cell>
          <cell r="E4431">
            <v>0</v>
          </cell>
        </row>
        <row r="4432">
          <cell r="B4432" t="str">
            <v>524427</v>
          </cell>
          <cell r="C4432" t="str">
            <v>EXTREMIDADE FOFO PN-25 FG-JE D= 700MM(270KG)</v>
          </cell>
          <cell r="D4432" t="str">
            <v>UN</v>
          </cell>
          <cell r="E4432">
            <v>0</v>
          </cell>
        </row>
        <row r="4433">
          <cell r="B4433" t="str">
            <v>524428</v>
          </cell>
          <cell r="C4433" t="str">
            <v>EXTREMIDADE FOFO PN-25 FG-JE2GS D=800MM(244KG)</v>
          </cell>
          <cell r="D4433" t="str">
            <v>UN</v>
          </cell>
          <cell r="E4433">
            <v>0</v>
          </cell>
        </row>
        <row r="4434">
          <cell r="B4434" t="str">
            <v>524429</v>
          </cell>
          <cell r="C4434" t="str">
            <v>EXTREMIDADE FOFO PN-25 FG-JE2GS D=900MM(300KG)</v>
          </cell>
          <cell r="D4434" t="str">
            <v>UN</v>
          </cell>
          <cell r="E4434">
            <v>0</v>
          </cell>
        </row>
        <row r="4435">
          <cell r="B4435" t="str">
            <v>524430</v>
          </cell>
          <cell r="C4435" t="str">
            <v>EXTREMIDADE FOFO PN-25 FG-JE2GS D=1000MM(380KG)</v>
          </cell>
          <cell r="D4435" t="str">
            <v>UN</v>
          </cell>
          <cell r="E4435">
            <v>0</v>
          </cell>
        </row>
        <row r="4436">
          <cell r="B4436" t="str">
            <v>524431</v>
          </cell>
          <cell r="C4436" t="str">
            <v>EXTREMIDADE FOFO PN-25 FG-JE2GS D=1200MM(487,5KG)</v>
          </cell>
          <cell r="D4436" t="str">
            <v>UN</v>
          </cell>
          <cell r="E4436">
            <v>0</v>
          </cell>
        </row>
        <row r="4437">
          <cell r="B4437" t="str">
            <v>524432</v>
          </cell>
          <cell r="C4437" t="str">
            <v>EXTREMIDADE FOFO PN-25 FG-PONTA D= 100MM( 10KG)</v>
          </cell>
          <cell r="D4437" t="str">
            <v>UN</v>
          </cell>
          <cell r="E4437">
            <v>0</v>
          </cell>
        </row>
        <row r="4438">
          <cell r="B4438" t="str">
            <v>524433</v>
          </cell>
          <cell r="C4438" t="str">
            <v>EXTREMIDADE FOFO PN-25 FG-PONTA D= 150MM( 17KG)</v>
          </cell>
          <cell r="D4438" t="str">
            <v>UN</v>
          </cell>
          <cell r="E4438">
            <v>0</v>
          </cell>
        </row>
        <row r="4439">
          <cell r="B4439" t="str">
            <v>524434</v>
          </cell>
          <cell r="C4439" t="str">
            <v>EXTREMIDADE FOFO PN-25 FG-PONTA D= 200MM( 25KG)</v>
          </cell>
          <cell r="D4439" t="str">
            <v>UN</v>
          </cell>
          <cell r="E4439">
            <v>0</v>
          </cell>
        </row>
        <row r="4440">
          <cell r="B4440" t="str">
            <v>524435</v>
          </cell>
          <cell r="C4440" t="str">
            <v>EXTREMIDADE FOFO PN-25 FG-PONTA D= 250MM( 36KG)</v>
          </cell>
          <cell r="D4440" t="str">
            <v>UN</v>
          </cell>
          <cell r="E4440">
            <v>0</v>
          </cell>
        </row>
        <row r="4441">
          <cell r="B4441" t="str">
            <v>524436</v>
          </cell>
          <cell r="C4441" t="str">
            <v>EXTREMIDADE FOFO PN-25 FG-PONTA D= 300MM( 48KG)</v>
          </cell>
          <cell r="D4441" t="str">
            <v>UN</v>
          </cell>
          <cell r="E4441">
            <v>0</v>
          </cell>
        </row>
        <row r="4442">
          <cell r="B4442" t="str">
            <v>524437</v>
          </cell>
          <cell r="C4442" t="str">
            <v>EXTREMIDADE FOFO PN-25 FG-PONTA D= 350MM( 64KG)</v>
          </cell>
          <cell r="D4442" t="str">
            <v>UN</v>
          </cell>
          <cell r="E4442">
            <v>0</v>
          </cell>
        </row>
        <row r="4443">
          <cell r="B4443" t="str">
            <v>524438</v>
          </cell>
          <cell r="C4443" t="str">
            <v>EXTREMIDADE FOFO PN-25 FG-PONTA D= 400MM( 81KG)</v>
          </cell>
          <cell r="D4443" t="str">
            <v>UN</v>
          </cell>
          <cell r="E4443">
            <v>0</v>
          </cell>
        </row>
        <row r="4444">
          <cell r="B4444" t="str">
            <v>524439</v>
          </cell>
          <cell r="C4444" t="str">
            <v>EXTREMIDADE FOFO PN-25 FG-PONTA D= 450MM( 96KG)</v>
          </cell>
          <cell r="D4444" t="str">
            <v>UN</v>
          </cell>
          <cell r="E4444">
            <v>0</v>
          </cell>
        </row>
        <row r="4445">
          <cell r="B4445" t="str">
            <v>524440</v>
          </cell>
          <cell r="C4445" t="str">
            <v>EXTREMIDADE FOFO PN-25 FG-PONTA D= 500MM(121KG)</v>
          </cell>
          <cell r="D4445" t="str">
            <v>UN</v>
          </cell>
          <cell r="E4445">
            <v>0</v>
          </cell>
        </row>
        <row r="4446">
          <cell r="B4446" t="str">
            <v>524441</v>
          </cell>
          <cell r="C4446" t="str">
            <v>EXTREMIDADE FOFO PN-25 FG-PONTA D= 600MM(173KG)</v>
          </cell>
          <cell r="D4446" t="str">
            <v>UN</v>
          </cell>
          <cell r="E4446">
            <v>0</v>
          </cell>
        </row>
        <row r="4447">
          <cell r="B4447" t="str">
            <v>524442</v>
          </cell>
          <cell r="C4447" t="str">
            <v>EXTREMIDADE FOFO PN-25 FG-PONTA D= 700MM(229KG)</v>
          </cell>
          <cell r="D4447" t="str">
            <v>UN</v>
          </cell>
          <cell r="E4447">
            <v>0</v>
          </cell>
        </row>
        <row r="4448">
          <cell r="B4448" t="str">
            <v>524443</v>
          </cell>
          <cell r="C4448" t="str">
            <v>EXTREMIDADE FOFO PN-25 FG-PONTA D= 800MM(294KG)</v>
          </cell>
          <cell r="D4448" t="str">
            <v>UN</v>
          </cell>
          <cell r="E4448">
            <v>0</v>
          </cell>
        </row>
        <row r="4449">
          <cell r="B4449" t="str">
            <v>524444</v>
          </cell>
          <cell r="C4449" t="str">
            <v>EXTREMIDADE FOFO PN-25 FG-PONTA D= 900MM(355KG)</v>
          </cell>
          <cell r="D4449" t="str">
            <v>UN</v>
          </cell>
          <cell r="E4449">
            <v>0</v>
          </cell>
        </row>
        <row r="4450">
          <cell r="B4450" t="str">
            <v>524445</v>
          </cell>
          <cell r="C4450" t="str">
            <v>EXTREMIDADE FOFO PN-25 FG-PONTA D=1000MM(447KG)</v>
          </cell>
          <cell r="D4450" t="str">
            <v>UN</v>
          </cell>
          <cell r="E4450">
            <v>0</v>
          </cell>
        </row>
        <row r="4451">
          <cell r="B4451" t="str">
            <v>524446</v>
          </cell>
          <cell r="C4451" t="str">
            <v>EXTREMIDADE FOFO PN-25 FG-PONTA D=1200MM(620KG)</v>
          </cell>
          <cell r="D4451" t="str">
            <v>UN</v>
          </cell>
          <cell r="E4451">
            <v>0</v>
          </cell>
        </row>
        <row r="4452">
          <cell r="B4452" t="str">
            <v>524447</v>
          </cell>
          <cell r="C4452" t="str">
            <v>EXTREMIDADE FOFO PN-25 FG-JM D= 300MM( 62KG)</v>
          </cell>
          <cell r="D4452" t="str">
            <v>UN</v>
          </cell>
          <cell r="E4452">
            <v>0</v>
          </cell>
        </row>
        <row r="4453">
          <cell r="B4453" t="str">
            <v>524448</v>
          </cell>
          <cell r="C4453" t="str">
            <v>EXTREMIDADE FOFO PN-25 FG-JM D= 350MM( 83KG)</v>
          </cell>
          <cell r="D4453" t="str">
            <v>UN</v>
          </cell>
          <cell r="E4453">
            <v>0</v>
          </cell>
        </row>
        <row r="4454">
          <cell r="B4454" t="str">
            <v>524449</v>
          </cell>
          <cell r="C4454" t="str">
            <v>EXTREMIDADE FOFO PN-25 FG-JM D= 400MM(107KG)</v>
          </cell>
          <cell r="D4454" t="str">
            <v>UN</v>
          </cell>
          <cell r="E4454">
            <v>0</v>
          </cell>
        </row>
        <row r="4455">
          <cell r="B4455" t="str">
            <v>524450</v>
          </cell>
          <cell r="C4455" t="str">
            <v>EXTREMIDADE FOFO PN-25 FG-JM D= 450MM(118KG)</v>
          </cell>
          <cell r="D4455" t="str">
            <v>UN</v>
          </cell>
          <cell r="E4455">
            <v>0</v>
          </cell>
        </row>
        <row r="4456">
          <cell r="B4456" t="str">
            <v>524451</v>
          </cell>
          <cell r="C4456" t="str">
            <v>EXTREMIDADE FOFO PN-25 FG-JM D= 500MM(168KG)</v>
          </cell>
          <cell r="D4456" t="str">
            <v>UN</v>
          </cell>
          <cell r="E4456">
            <v>0</v>
          </cell>
        </row>
        <row r="4457">
          <cell r="B4457" t="str">
            <v>524452</v>
          </cell>
          <cell r="C4457" t="str">
            <v>EXTREMIDADE FOFO PN-25 FG-JM D= 600MM(226KG)</v>
          </cell>
          <cell r="D4457" t="str">
            <v>UN</v>
          </cell>
          <cell r="E4457">
            <v>0</v>
          </cell>
        </row>
        <row r="4458">
          <cell r="B4458" t="str">
            <v>524453</v>
          </cell>
          <cell r="C4458" t="str">
            <v>EXTREMIDADE FOFO PN-25 FG-JM D= 700MM(291KG)</v>
          </cell>
          <cell r="D4458" t="str">
            <v>UN</v>
          </cell>
          <cell r="E4458">
            <v>0</v>
          </cell>
        </row>
        <row r="4459">
          <cell r="B4459" t="str">
            <v>524454</v>
          </cell>
          <cell r="C4459" t="str">
            <v>EXTREMIDADE FOFO PN-25 FG-JM D= 800MM(395KG)</v>
          </cell>
          <cell r="D4459" t="str">
            <v>UN</v>
          </cell>
          <cell r="E4459">
            <v>0</v>
          </cell>
        </row>
        <row r="4460">
          <cell r="B4460" t="str">
            <v>524455</v>
          </cell>
          <cell r="C4460" t="str">
            <v>EXTREMIDADE FOFO PN-25 FG-JM D= 900MM(507KG)</v>
          </cell>
          <cell r="D4460" t="str">
            <v>UN</v>
          </cell>
          <cell r="E4460">
            <v>0</v>
          </cell>
        </row>
        <row r="4461">
          <cell r="B4461" t="str">
            <v>524456</v>
          </cell>
          <cell r="C4461" t="str">
            <v>EXTREMIDADE FOFO PN-25 FG-JM D=1000MM(695KG)</v>
          </cell>
          <cell r="D4461" t="str">
            <v>UN</v>
          </cell>
          <cell r="E4461">
            <v>0</v>
          </cell>
        </row>
        <row r="4462">
          <cell r="B4462" t="str">
            <v>524457</v>
          </cell>
          <cell r="C4462" t="str">
            <v>EXTREMIDADE FOFO PN-25 FG-JM D=1200MM(893KG)</v>
          </cell>
          <cell r="D4462" t="str">
            <v>UN</v>
          </cell>
          <cell r="E4462">
            <v>0</v>
          </cell>
        </row>
        <row r="4463">
          <cell r="B4463" t="str">
            <v>524458</v>
          </cell>
          <cell r="C4463" t="str">
            <v>EXTREMIDADE FOFO PN25 PT-FG C/ABA D= 50MM( 12KG)</v>
          </cell>
          <cell r="D4463" t="str">
            <v>UN</v>
          </cell>
          <cell r="E4463">
            <v>0</v>
          </cell>
        </row>
        <row r="4464">
          <cell r="B4464" t="str">
            <v>524459</v>
          </cell>
          <cell r="C4464" t="str">
            <v>EXTREMIDADE FOFO PN25 PT-FG C/ABA D= 75MM(16,5KG)</v>
          </cell>
          <cell r="D4464" t="str">
            <v>UN</v>
          </cell>
          <cell r="E4464">
            <v>0</v>
          </cell>
        </row>
        <row r="4465">
          <cell r="B4465" t="str">
            <v>524460</v>
          </cell>
          <cell r="C4465" t="str">
            <v>EXTREMIDADE FOFO PN25 PT-FG C/ABA D=100MM( 21KG)</v>
          </cell>
          <cell r="D4465" t="str">
            <v>UN</v>
          </cell>
          <cell r="E4465">
            <v>0</v>
          </cell>
        </row>
        <row r="4466">
          <cell r="B4466" t="str">
            <v>524461</v>
          </cell>
          <cell r="C4466" t="str">
            <v>EXTREMIDADE FOFO PN25 PT-FG C/ABA D=150MM( 33KG)</v>
          </cell>
          <cell r="D4466" t="str">
            <v>UN</v>
          </cell>
          <cell r="E4466">
            <v>0</v>
          </cell>
        </row>
        <row r="4467">
          <cell r="B4467" t="str">
            <v>524462</v>
          </cell>
          <cell r="C4467" t="str">
            <v>EXTREMIDADE FOFO PN25 PT-FG C/ABA D=200MM( 48KG)</v>
          </cell>
          <cell r="D4467" t="str">
            <v>UN</v>
          </cell>
          <cell r="E4467">
            <v>0</v>
          </cell>
        </row>
        <row r="4468">
          <cell r="B4468" t="str">
            <v>524463</v>
          </cell>
          <cell r="C4468" t="str">
            <v>EXTREMIDADE FOFO PN25 PT-FG C/ABA D=50MM( 62KG)</v>
          </cell>
          <cell r="D4468" t="str">
            <v>UN</v>
          </cell>
          <cell r="E4468">
            <v>0</v>
          </cell>
        </row>
        <row r="4469">
          <cell r="B4469" t="str">
            <v>524464</v>
          </cell>
          <cell r="C4469" t="str">
            <v>EXTREMIDADE FOFO PN25 PT-FG C/ABA D=300MM( 81KG)</v>
          </cell>
          <cell r="D4469" t="str">
            <v>UN</v>
          </cell>
          <cell r="E4469">
            <v>0</v>
          </cell>
        </row>
        <row r="4470">
          <cell r="B4470" t="str">
            <v>524465</v>
          </cell>
          <cell r="C4470" t="str">
            <v>EXTREMIDADE FOFO PN25 PT-FG C/ABA D=350MM(101KG)</v>
          </cell>
          <cell r="D4470" t="str">
            <v>UN</v>
          </cell>
          <cell r="E4470">
            <v>0</v>
          </cell>
        </row>
        <row r="4471">
          <cell r="B4471" t="str">
            <v>524466</v>
          </cell>
          <cell r="C4471" t="str">
            <v>EXTREMIDADE FOFO PN25 PT-FG C/ABA D=400MM(127KG)</v>
          </cell>
          <cell r="D4471" t="str">
            <v>UN</v>
          </cell>
          <cell r="E4471">
            <v>0</v>
          </cell>
        </row>
        <row r="4472">
          <cell r="B4472" t="str">
            <v>524467</v>
          </cell>
          <cell r="C4472" t="str">
            <v>EXTREMIDADE FOFO PN25 PT-FG C/ABA D=450MM(140KG)</v>
          </cell>
          <cell r="D4472" t="str">
            <v>UN</v>
          </cell>
          <cell r="E4472">
            <v>0</v>
          </cell>
        </row>
        <row r="4473">
          <cell r="B4473" t="str">
            <v>524468</v>
          </cell>
          <cell r="C4473" t="str">
            <v>EXTREMIDADE FOFO PN25 PT-FG C/ABA D=500MM(177KG)</v>
          </cell>
          <cell r="D4473" t="str">
            <v>UN</v>
          </cell>
          <cell r="E4473">
            <v>0</v>
          </cell>
        </row>
        <row r="4474">
          <cell r="B4474" t="str">
            <v>524469</v>
          </cell>
          <cell r="C4474" t="str">
            <v>EXTREMIDADE FOFO PN25 PT-FG C/ABA D=600MM(241KG)</v>
          </cell>
          <cell r="D4474" t="str">
            <v>UN</v>
          </cell>
          <cell r="E4474">
            <v>0</v>
          </cell>
        </row>
        <row r="4475">
          <cell r="B4475" t="str">
            <v>524470</v>
          </cell>
          <cell r="C4475" t="str">
            <v>EXTREMIDADE FOFO PN25 PT-FG C/ABA D=700MM(299KG)</v>
          </cell>
          <cell r="D4475" t="str">
            <v>UN</v>
          </cell>
          <cell r="E4475">
            <v>0</v>
          </cell>
        </row>
        <row r="4476">
          <cell r="B4476" t="str">
            <v>524471</v>
          </cell>
          <cell r="C4476" t="str">
            <v>EXTREMIDADE FOFO PN25 PT-FG C/ABA D=800MM(389KG)</v>
          </cell>
          <cell r="D4476" t="str">
            <v>UN</v>
          </cell>
          <cell r="E4476">
            <v>0</v>
          </cell>
        </row>
        <row r="4477">
          <cell r="B4477" t="str">
            <v>524472</v>
          </cell>
          <cell r="C4477" t="str">
            <v>EXTREMIDADE FOFO PN25 PT-FG C/ABA D=900MM(474KG)</v>
          </cell>
          <cell r="D4477" t="str">
            <v>UN</v>
          </cell>
          <cell r="E4477">
            <v>0</v>
          </cell>
        </row>
        <row r="4478">
          <cell r="B4478" t="str">
            <v>524473</v>
          </cell>
          <cell r="C4478" t="str">
            <v>EXTREMIDADE FOFO PN25 PT-FG C/ABA D=1000MM(619KG)</v>
          </cell>
          <cell r="D4478" t="str">
            <v>UN</v>
          </cell>
          <cell r="E4478">
            <v>0</v>
          </cell>
        </row>
        <row r="4479">
          <cell r="B4479" t="str">
            <v>524474</v>
          </cell>
          <cell r="C4479" t="str">
            <v>EXTREMIDADE FOFO PN25 PT-FG C/ABA D=1200MM(817KG)</v>
          </cell>
          <cell r="D4479" t="str">
            <v>UN</v>
          </cell>
          <cell r="E4479">
            <v>0</v>
          </cell>
        </row>
        <row r="4481">
          <cell r="B4481" t="str">
            <v>524500</v>
          </cell>
          <cell r="C4481" t="str">
            <v>FLANGES EM FOFO (METALURGICA 100%)</v>
          </cell>
        </row>
        <row r="4482">
          <cell r="B4482" t="str">
            <v>524501</v>
          </cell>
          <cell r="C4482" t="str">
            <v>FLANGE CEGO PN-10/16/25 FOFO D=50MM (2,4KG)</v>
          </cell>
          <cell r="D4482" t="str">
            <v>UN</v>
          </cell>
          <cell r="E4482">
            <v>27.1</v>
          </cell>
        </row>
        <row r="4483">
          <cell r="B4483" t="str">
            <v>524502</v>
          </cell>
          <cell r="C4483" t="str">
            <v>FLANGE CEGO PN-10/16/25 FOFO   D=80MM (3,6KG)</v>
          </cell>
          <cell r="D4483" t="str">
            <v>UN</v>
          </cell>
          <cell r="E4483">
            <v>57.84</v>
          </cell>
        </row>
        <row r="4484">
          <cell r="B4484" t="str">
            <v>524503</v>
          </cell>
          <cell r="C4484" t="str">
            <v>FLANGE CEGO PN-10 FOFO D= 100MM(  4,3KG)</v>
          </cell>
          <cell r="D4484" t="str">
            <v>UN</v>
          </cell>
          <cell r="E4484">
            <v>65.290000000000006</v>
          </cell>
        </row>
        <row r="4485">
          <cell r="B4485" t="str">
            <v>524504</v>
          </cell>
          <cell r="C4485" t="str">
            <v>FLANGE CEGO PN-10 FOFO D= 150MM(  7,2KG)</v>
          </cell>
          <cell r="D4485" t="str">
            <v>UN</v>
          </cell>
          <cell r="E4485">
            <v>95.26</v>
          </cell>
        </row>
        <row r="4486">
          <cell r="B4486" t="str">
            <v>524505</v>
          </cell>
          <cell r="C4486" t="str">
            <v>FLANGE CEGO PN-10 FOFO D= 200MM( 11KG)</v>
          </cell>
          <cell r="D4486" t="str">
            <v>UN</v>
          </cell>
          <cell r="E4486">
            <v>119.5</v>
          </cell>
        </row>
        <row r="4487">
          <cell r="B4487" t="str">
            <v>524506</v>
          </cell>
          <cell r="C4487" t="str">
            <v>FLANGE CEGO PN-10 FOFO D= 250MM( 17KG)</v>
          </cell>
          <cell r="D4487" t="str">
            <v>UN</v>
          </cell>
          <cell r="E4487">
            <v>191.54</v>
          </cell>
        </row>
        <row r="4488">
          <cell r="B4488" t="str">
            <v>524507</v>
          </cell>
          <cell r="C4488" t="str">
            <v>FLANGE CEGO PN-10 FOFO D= 300MM( 24KG)</v>
          </cell>
          <cell r="D4488" t="str">
            <v>UN</v>
          </cell>
          <cell r="E4488">
            <v>392.64</v>
          </cell>
        </row>
        <row r="4489">
          <cell r="B4489" t="str">
            <v>524508</v>
          </cell>
          <cell r="C4489" t="str">
            <v>FLANGE CEGO PN-10 FOFO D= 350MM( 30KG)</v>
          </cell>
          <cell r="D4489" t="str">
            <v>UN</v>
          </cell>
          <cell r="E4489">
            <v>439.56</v>
          </cell>
        </row>
        <row r="4490">
          <cell r="B4490" t="str">
            <v>524509</v>
          </cell>
          <cell r="C4490" t="str">
            <v>FLANGE CEGO PN-10 FOFO D= 400MM( 36KG)</v>
          </cell>
          <cell r="D4490" t="str">
            <v>UN</v>
          </cell>
          <cell r="E4490">
            <v>492.55</v>
          </cell>
        </row>
        <row r="4491">
          <cell r="B4491" t="str">
            <v>524510</v>
          </cell>
          <cell r="C4491" t="str">
            <v>FLANGE CEGO PN-10 FOFO D= 450MM( 68KG)</v>
          </cell>
          <cell r="D4491" t="str">
            <v>UN</v>
          </cell>
          <cell r="E4491">
            <v>0</v>
          </cell>
        </row>
        <row r="4492">
          <cell r="B4492" t="str">
            <v>524511</v>
          </cell>
          <cell r="C4492" t="str">
            <v>FLANGE CEGO PN-10 FOFO D= 500MM( 56KG)</v>
          </cell>
          <cell r="D4492" t="str">
            <v>UN</v>
          </cell>
          <cell r="E4492">
            <v>0</v>
          </cell>
        </row>
        <row r="4493">
          <cell r="B4493" t="str">
            <v>524512</v>
          </cell>
          <cell r="C4493" t="str">
            <v>FLANGE CEGO PN-10 FOFO D= 600MM( 85KG)</v>
          </cell>
          <cell r="D4493" t="str">
            <v>UN</v>
          </cell>
          <cell r="E4493">
            <v>0</v>
          </cell>
        </row>
        <row r="4494">
          <cell r="B4494" t="str">
            <v>524513</v>
          </cell>
          <cell r="C4494" t="str">
            <v>FLANGE CEGO PN-10 FOFO D= 700MM(123KG)</v>
          </cell>
          <cell r="D4494" t="str">
            <v>UN</v>
          </cell>
          <cell r="E4494">
            <v>0</v>
          </cell>
        </row>
        <row r="4495">
          <cell r="B4495" t="str">
            <v>524514</v>
          </cell>
          <cell r="C4495" t="str">
            <v>FLANGE CEGO PN-10 FOFO D= 800MM(172KG)</v>
          </cell>
          <cell r="D4495" t="str">
            <v>UN</v>
          </cell>
          <cell r="E4495">
            <v>0</v>
          </cell>
        </row>
        <row r="4496">
          <cell r="B4496" t="str">
            <v>524515</v>
          </cell>
          <cell r="C4496" t="str">
            <v>FLANGE CEGO PN-10 FOFO D= 900MM(224KG)</v>
          </cell>
          <cell r="D4496" t="str">
            <v>UN</v>
          </cell>
          <cell r="E4496">
            <v>0</v>
          </cell>
        </row>
        <row r="4497">
          <cell r="B4497" t="str">
            <v>524516</v>
          </cell>
          <cell r="C4497" t="str">
            <v>FLANGE CEGO PN-10 FOFO D=1000MM(293KG)</v>
          </cell>
          <cell r="D4497" t="str">
            <v>UN</v>
          </cell>
          <cell r="E4497">
            <v>0</v>
          </cell>
        </row>
        <row r="4498">
          <cell r="B4498" t="str">
            <v>524517</v>
          </cell>
          <cell r="C4498" t="str">
            <v>FLANGE CEGO PN-10 FOFO D=1200MM(575KG)</v>
          </cell>
          <cell r="D4498" t="str">
            <v>UN</v>
          </cell>
          <cell r="E4498">
            <v>0</v>
          </cell>
        </row>
        <row r="4499">
          <cell r="B4499" t="str">
            <v>524518</v>
          </cell>
          <cell r="C4499" t="str">
            <v>FLANGE AVULSO PN-10/16/25 FOFO D=80MM (4,7KG)</v>
          </cell>
          <cell r="D4499" t="str">
            <v>UN</v>
          </cell>
          <cell r="E4499">
            <v>55.72</v>
          </cell>
        </row>
        <row r="4500">
          <cell r="B4500" t="str">
            <v>524519</v>
          </cell>
          <cell r="C4500" t="str">
            <v>FLANGE AVULSO PN-10 FOFO D= 100MM(  4,5KG)</v>
          </cell>
          <cell r="D4500" t="str">
            <v>UN</v>
          </cell>
          <cell r="E4500">
            <v>68.66</v>
          </cell>
        </row>
        <row r="4501">
          <cell r="B4501" t="str">
            <v>524520</v>
          </cell>
          <cell r="C4501" t="str">
            <v>FLANGE AVULSO PN-10 FOFO D= 150MM(  8KG)</v>
          </cell>
          <cell r="D4501" t="str">
            <v>UN</v>
          </cell>
          <cell r="E4501">
            <v>96.17</v>
          </cell>
        </row>
        <row r="4502">
          <cell r="B4502" t="str">
            <v>524521</v>
          </cell>
          <cell r="C4502" t="str">
            <v>FLANGE AVULSO PN-10 FOFO D= 200MM( 10KG)</v>
          </cell>
          <cell r="D4502" t="str">
            <v>UN</v>
          </cell>
          <cell r="E4502">
            <v>129.11000000000001</v>
          </cell>
        </row>
        <row r="4503">
          <cell r="B4503" t="str">
            <v>524522</v>
          </cell>
          <cell r="C4503" t="str">
            <v>FLANGE AVULSO PN-10 FOFO D= 250MM( 14,5KG)</v>
          </cell>
          <cell r="D4503" t="str">
            <v>UN</v>
          </cell>
          <cell r="E4503">
            <v>213.97</v>
          </cell>
        </row>
        <row r="4504">
          <cell r="B4504" t="str">
            <v>524523</v>
          </cell>
          <cell r="C4504" t="str">
            <v>FLANGE AVULSO PN-10 FOFO D= 300MM( 18KG)</v>
          </cell>
          <cell r="D4504" t="str">
            <v>UN</v>
          </cell>
          <cell r="E4504">
            <v>250.78</v>
          </cell>
        </row>
        <row r="4505">
          <cell r="B4505" t="str">
            <v>524524</v>
          </cell>
          <cell r="C4505" t="str">
            <v>FLANGE AVULSO PN-10 FOFO D= 350MM( 23KG)</v>
          </cell>
          <cell r="D4505" t="str">
            <v>UN</v>
          </cell>
          <cell r="E4505">
            <v>428.12</v>
          </cell>
        </row>
        <row r="4506">
          <cell r="B4506" t="str">
            <v>524525</v>
          </cell>
          <cell r="C4506" t="str">
            <v>FLANGE AVULSO PN-10 FOFO D= 400MM( 28KG)</v>
          </cell>
          <cell r="D4506" t="str">
            <v>UN</v>
          </cell>
          <cell r="E4506">
            <v>461.53</v>
          </cell>
        </row>
        <row r="4507">
          <cell r="B4507" t="str">
            <v>524526</v>
          </cell>
          <cell r="C4507" t="str">
            <v>FLANGE AVULSO PN-10 FOFO D= 450MM( 34,5KG)</v>
          </cell>
          <cell r="D4507" t="str">
            <v>UN</v>
          </cell>
          <cell r="E4507">
            <v>0</v>
          </cell>
        </row>
        <row r="4508">
          <cell r="B4508" t="str">
            <v>524527</v>
          </cell>
          <cell r="C4508" t="str">
            <v>FLANGE AVULSO PN-10 FOFO D= 500MM( 38KG)</v>
          </cell>
          <cell r="D4508" t="str">
            <v>UN</v>
          </cell>
          <cell r="E4508">
            <v>0</v>
          </cell>
        </row>
        <row r="4509">
          <cell r="B4509" t="str">
            <v>524528</v>
          </cell>
          <cell r="C4509" t="str">
            <v>FLANGE AVULSO PN-10 FOFO D= 600MM( 56KG)</v>
          </cell>
          <cell r="D4509" t="str">
            <v>UN</v>
          </cell>
          <cell r="E4509">
            <v>0</v>
          </cell>
        </row>
        <row r="4510">
          <cell r="B4510" t="str">
            <v>524529</v>
          </cell>
          <cell r="C4510" t="str">
            <v>FLANGE AVULSO PN-10 FOFO D= 700MM( 76KG)</v>
          </cell>
          <cell r="D4510" t="str">
            <v>UN</v>
          </cell>
          <cell r="E4510">
            <v>0</v>
          </cell>
        </row>
        <row r="4511">
          <cell r="B4511" t="str">
            <v>524530</v>
          </cell>
          <cell r="C4511" t="str">
            <v>FLANGE AVULSO PN-10 FOFO D= 800MM( 98KG)</v>
          </cell>
          <cell r="D4511" t="str">
            <v>UN</v>
          </cell>
          <cell r="E4511">
            <v>0</v>
          </cell>
        </row>
        <row r="4512">
          <cell r="B4512" t="str">
            <v>524531</v>
          </cell>
          <cell r="C4512" t="str">
            <v>FLANGE AVULSO PN-10 FOFO D= 900MM(125KG)</v>
          </cell>
          <cell r="D4512" t="str">
            <v>UN</v>
          </cell>
          <cell r="E4512">
            <v>0</v>
          </cell>
        </row>
        <row r="4513">
          <cell r="B4513" t="str">
            <v>524532</v>
          </cell>
          <cell r="C4513" t="str">
            <v>FLANGE AVULSO PN-10 FOFO D=1000MM(150KG)</v>
          </cell>
          <cell r="D4513" t="str">
            <v>UN</v>
          </cell>
          <cell r="E4513">
            <v>0</v>
          </cell>
        </row>
        <row r="4514">
          <cell r="B4514" t="str">
            <v>524533</v>
          </cell>
          <cell r="C4514" t="str">
            <v>FLANGE AVULSO PN-10 FOFO D=1200MM(220KG)</v>
          </cell>
          <cell r="D4514" t="str">
            <v>UN</v>
          </cell>
          <cell r="E4514">
            <v>0</v>
          </cell>
        </row>
        <row r="4515">
          <cell r="B4515" t="str">
            <v>524534</v>
          </cell>
          <cell r="C4515" t="str">
            <v>FLANGE CEGO FOFO PN-16 D=100MM(4,3KG)</v>
          </cell>
          <cell r="D4515" t="str">
            <v>UN</v>
          </cell>
          <cell r="E4515">
            <v>0</v>
          </cell>
        </row>
        <row r="4516">
          <cell r="B4516" t="str">
            <v>524535</v>
          </cell>
          <cell r="C4516" t="str">
            <v>FLANGE CEGO FOFO PN-16 D=150MM(7,2KG)</v>
          </cell>
          <cell r="D4516" t="str">
            <v>UN</v>
          </cell>
          <cell r="E4516">
            <v>0</v>
          </cell>
        </row>
        <row r="4517">
          <cell r="B4517" t="str">
            <v>524536</v>
          </cell>
          <cell r="C4517" t="str">
            <v>FLANGE CEGO FOFO PN-16 D=200MM(11KG)</v>
          </cell>
          <cell r="D4517" t="str">
            <v>UN</v>
          </cell>
          <cell r="E4517">
            <v>0</v>
          </cell>
        </row>
        <row r="4518">
          <cell r="B4518" t="str">
            <v>524537</v>
          </cell>
          <cell r="C4518" t="str">
            <v>FLANGE CEGO FOFO PN-16 D=250MM(17KG)</v>
          </cell>
          <cell r="D4518" t="str">
            <v>UN</v>
          </cell>
          <cell r="E4518">
            <v>0</v>
          </cell>
        </row>
        <row r="4519">
          <cell r="B4519" t="str">
            <v>524538</v>
          </cell>
          <cell r="C4519" t="str">
            <v>FLANGE CEGO FOFO PN-16 D=300MM(24KG)</v>
          </cell>
          <cell r="D4519" t="str">
            <v>UN</v>
          </cell>
          <cell r="E4519">
            <v>0</v>
          </cell>
        </row>
        <row r="4520">
          <cell r="B4520" t="str">
            <v>524539</v>
          </cell>
          <cell r="C4520" t="str">
            <v>FLANGE CEGO FOFO PN-16 D=350MM(33KG)</v>
          </cell>
          <cell r="D4520" t="str">
            <v>UN</v>
          </cell>
          <cell r="E4520">
            <v>0</v>
          </cell>
        </row>
        <row r="4521">
          <cell r="B4521" t="str">
            <v>524540</v>
          </cell>
          <cell r="C4521" t="str">
            <v>FLANGE CEGO FOFO PN-16 D=400MM(44KG)</v>
          </cell>
          <cell r="D4521" t="str">
            <v>UN</v>
          </cell>
          <cell r="E4521">
            <v>0</v>
          </cell>
        </row>
        <row r="4522">
          <cell r="B4522" t="str">
            <v>524541</v>
          </cell>
          <cell r="C4522" t="str">
            <v>FLANGE CEGO FOFO PN-16 D=450MM(75,5KG)</v>
          </cell>
          <cell r="D4522" t="str">
            <v>UN</v>
          </cell>
          <cell r="E4522">
            <v>0</v>
          </cell>
        </row>
        <row r="4523">
          <cell r="B4523" t="str">
            <v>524542</v>
          </cell>
          <cell r="C4523" t="str">
            <v>FLANGE CEGO FOFO PN-16 D=500MM( 77KG)</v>
          </cell>
          <cell r="D4523" t="str">
            <v>UN</v>
          </cell>
          <cell r="E4523">
            <v>0</v>
          </cell>
        </row>
        <row r="4524">
          <cell r="B4524" t="str">
            <v>524543</v>
          </cell>
          <cell r="C4524" t="str">
            <v>FLANGE CEGO FOFO PN-16 D=600MM(121KG)</v>
          </cell>
          <cell r="D4524" t="str">
            <v>UN</v>
          </cell>
          <cell r="E4524">
            <v>0</v>
          </cell>
        </row>
        <row r="4525">
          <cell r="B4525" t="str">
            <v>524544</v>
          </cell>
          <cell r="C4525" t="str">
            <v>FLANGE CEGO FOFO PN-16 D=700MM(156KG)</v>
          </cell>
          <cell r="D4525" t="str">
            <v>UN</v>
          </cell>
          <cell r="E4525">
            <v>0</v>
          </cell>
        </row>
        <row r="4526">
          <cell r="B4526" t="str">
            <v>524545</v>
          </cell>
          <cell r="C4526" t="str">
            <v>FLANGE CEGO FOFO PN-16 D=800MM(218KG)</v>
          </cell>
          <cell r="D4526" t="str">
            <v>UN</v>
          </cell>
          <cell r="E4526">
            <v>0</v>
          </cell>
        </row>
        <row r="4527">
          <cell r="B4527" t="str">
            <v>524546</v>
          </cell>
          <cell r="C4527" t="str">
            <v>FLANGE CEGO FOFO PN-16 D=900MM(286KG)</v>
          </cell>
          <cell r="D4527" t="str">
            <v>UN</v>
          </cell>
          <cell r="E4527">
            <v>0</v>
          </cell>
        </row>
        <row r="4528">
          <cell r="B4528" t="str">
            <v>524547</v>
          </cell>
          <cell r="C4528" t="str">
            <v>FLANGE CEGO FOFO PN-16 D=1000MM(387KG)</v>
          </cell>
          <cell r="D4528" t="str">
            <v>UN</v>
          </cell>
          <cell r="E4528">
            <v>0</v>
          </cell>
        </row>
        <row r="4529">
          <cell r="B4529" t="str">
            <v>524548</v>
          </cell>
          <cell r="C4529" t="str">
            <v>FLANGE CEGO FOFO PN-16 D=1200MM(662KG)</v>
          </cell>
          <cell r="D4529" t="str">
            <v>UN</v>
          </cell>
          <cell r="E4529">
            <v>0</v>
          </cell>
        </row>
        <row r="4530">
          <cell r="B4530" t="str">
            <v>524549</v>
          </cell>
          <cell r="C4530" t="str">
            <v>FLANGE AVULSO FOFO PN-16 D=100MM(4,5KG)</v>
          </cell>
          <cell r="D4530" t="str">
            <v>UN</v>
          </cell>
          <cell r="E4530">
            <v>0</v>
          </cell>
        </row>
        <row r="4531">
          <cell r="B4531" t="str">
            <v>524550</v>
          </cell>
          <cell r="C4531" t="str">
            <v>FLANGE AVULSO FOFO PN-16 D=150MM(   8KG)</v>
          </cell>
          <cell r="D4531" t="str">
            <v>UN</v>
          </cell>
          <cell r="E4531">
            <v>0</v>
          </cell>
        </row>
        <row r="4532">
          <cell r="B4532" t="str">
            <v>524551</v>
          </cell>
          <cell r="C4532" t="str">
            <v>FLANGE AVULSO FOFO PN-16 D=200MM( 10KG)</v>
          </cell>
          <cell r="D4532" t="str">
            <v>UN</v>
          </cell>
          <cell r="E4532">
            <v>0</v>
          </cell>
        </row>
        <row r="4533">
          <cell r="B4533" t="str">
            <v>524552</v>
          </cell>
          <cell r="C4533" t="str">
            <v>FLANGE AVULSO FOFO PN-16 D=250MM(14,5KG)</v>
          </cell>
          <cell r="D4533" t="str">
            <v>UN</v>
          </cell>
          <cell r="E4533">
            <v>0</v>
          </cell>
        </row>
        <row r="4534">
          <cell r="B4534" t="str">
            <v>524553</v>
          </cell>
          <cell r="C4534" t="str">
            <v>FLANGE AVULSO FOFO PN-16 D=300MM( 18KG)</v>
          </cell>
          <cell r="D4534" t="str">
            <v>UN</v>
          </cell>
          <cell r="E4534">
            <v>0</v>
          </cell>
        </row>
        <row r="4535">
          <cell r="B4535" t="str">
            <v>524554</v>
          </cell>
          <cell r="C4535" t="str">
            <v>FLANGE AVULSO FOFO PN-16 D=350MM( 26KG)</v>
          </cell>
          <cell r="D4535" t="str">
            <v>UN</v>
          </cell>
          <cell r="E4535">
            <v>0</v>
          </cell>
        </row>
        <row r="4536">
          <cell r="B4536" t="str">
            <v>524555</v>
          </cell>
          <cell r="C4536" t="str">
            <v>FLANGE AVULSO FOFO PN-16 D=400MM( 34KG)</v>
          </cell>
          <cell r="D4536" t="str">
            <v>UN</v>
          </cell>
          <cell r="E4536">
            <v>0</v>
          </cell>
        </row>
        <row r="4537">
          <cell r="B4537" t="str">
            <v>524556</v>
          </cell>
          <cell r="C4537" t="str">
            <v>FLANGE AVULSO FOFO PN-16 D=450MM( 42KG)</v>
          </cell>
          <cell r="D4537" t="str">
            <v>UN</v>
          </cell>
          <cell r="E4537">
            <v>0</v>
          </cell>
        </row>
        <row r="4538">
          <cell r="B4538" t="str">
            <v>524557</v>
          </cell>
          <cell r="C4538" t="str">
            <v>FLANGE AVULSO FOFO PN-16 D=500MM( 53KG)</v>
          </cell>
          <cell r="D4538" t="str">
            <v>UN</v>
          </cell>
          <cell r="E4538">
            <v>0</v>
          </cell>
        </row>
        <row r="4539">
          <cell r="B4539" t="str">
            <v>524558</v>
          </cell>
          <cell r="C4539" t="str">
            <v>FLANGE AVULSO FOFO PN-16 D=600MM( 82KG)</v>
          </cell>
          <cell r="D4539" t="str">
            <v>UN</v>
          </cell>
          <cell r="E4539">
            <v>0</v>
          </cell>
        </row>
        <row r="4540">
          <cell r="B4540" t="str">
            <v>524559</v>
          </cell>
          <cell r="C4540" t="str">
            <v>FLANGE AVULSO FOFO PN-16 D=700MM( 91KG)</v>
          </cell>
          <cell r="D4540" t="str">
            <v>UN</v>
          </cell>
          <cell r="E4540">
            <v>0</v>
          </cell>
        </row>
        <row r="4541">
          <cell r="B4541" t="str">
            <v>524560</v>
          </cell>
          <cell r="C4541" t="str">
            <v>FLANGE AVULSO FOFO PN-16 D=800MM(117KG)</v>
          </cell>
          <cell r="D4541" t="str">
            <v>UN</v>
          </cell>
          <cell r="E4541">
            <v>0</v>
          </cell>
        </row>
        <row r="4542">
          <cell r="B4542" t="str">
            <v>524561</v>
          </cell>
          <cell r="C4542" t="str">
            <v>FLANGE AVULSO FOFO PN-16 D=900MM(149KG)</v>
          </cell>
          <cell r="D4542" t="str">
            <v>UN</v>
          </cell>
          <cell r="E4542">
            <v>0</v>
          </cell>
        </row>
        <row r="4543">
          <cell r="B4543" t="str">
            <v>524562</v>
          </cell>
          <cell r="C4543" t="str">
            <v>FLANGE AVULSO FOFO PN-16 D=1000MM(192KG)</v>
          </cell>
          <cell r="D4543" t="str">
            <v>UN</v>
          </cell>
          <cell r="E4543">
            <v>0</v>
          </cell>
        </row>
        <row r="4544">
          <cell r="B4544" t="str">
            <v>524563</v>
          </cell>
          <cell r="C4544" t="str">
            <v>FLANGE AVULSO FOFO PN-16 D=1200MM(284KG)</v>
          </cell>
          <cell r="D4544" t="str">
            <v>UN</v>
          </cell>
          <cell r="E4544">
            <v>0</v>
          </cell>
        </row>
        <row r="4545">
          <cell r="B4545" t="str">
            <v>524564</v>
          </cell>
          <cell r="C4545" t="str">
            <v>FLANGE CEGO FOFO PN-25 D=50MM(2,4KG)</v>
          </cell>
          <cell r="D4545" t="str">
            <v>UN</v>
          </cell>
          <cell r="E4545">
            <v>0</v>
          </cell>
        </row>
        <row r="4546">
          <cell r="B4546" t="str">
            <v>524565</v>
          </cell>
          <cell r="C4546" t="str">
            <v>FLANGE CEGO FOFO PN-25 D=100MM(4,8KG)</v>
          </cell>
          <cell r="D4546" t="str">
            <v>UN</v>
          </cell>
          <cell r="E4546">
            <v>0</v>
          </cell>
        </row>
        <row r="4547">
          <cell r="B4547" t="str">
            <v>524566</v>
          </cell>
          <cell r="C4547" t="str">
            <v>FLANGE CEGO FOFO PN-25 D=150MM(7,2KG)</v>
          </cell>
          <cell r="D4547" t="str">
            <v>UN</v>
          </cell>
          <cell r="E4547">
            <v>0</v>
          </cell>
        </row>
        <row r="4548">
          <cell r="B4548" t="str">
            <v>524567</v>
          </cell>
          <cell r="C4548" t="str">
            <v>FLANGE CEGO FOFO PN-25 D=200MM(11KG)</v>
          </cell>
          <cell r="D4548" t="str">
            <v>UN</v>
          </cell>
          <cell r="E4548">
            <v>0</v>
          </cell>
        </row>
        <row r="4549">
          <cell r="B4549" t="str">
            <v>524568</v>
          </cell>
          <cell r="C4549" t="str">
            <v>FLANGE CEGO FOFO PN-25 D=250MM(17KG)</v>
          </cell>
          <cell r="D4549" t="str">
            <v>UN</v>
          </cell>
          <cell r="E4549">
            <v>0</v>
          </cell>
        </row>
        <row r="4550">
          <cell r="B4550" t="str">
            <v>524569</v>
          </cell>
          <cell r="C4550" t="str">
            <v>FLANGE CEGO FOFO PN-25 D=300MM(24KG)</v>
          </cell>
          <cell r="D4550" t="str">
            <v>UN</v>
          </cell>
          <cell r="E4550">
            <v>0</v>
          </cell>
        </row>
        <row r="4551">
          <cell r="B4551" t="str">
            <v>524570</v>
          </cell>
          <cell r="C4551" t="str">
            <v>FLANGE CEGO FOFO PN-25 D=350MM(33KG)</v>
          </cell>
          <cell r="D4551" t="str">
            <v>UN</v>
          </cell>
          <cell r="E4551">
            <v>0</v>
          </cell>
        </row>
        <row r="4552">
          <cell r="B4552" t="str">
            <v>524571</v>
          </cell>
          <cell r="C4552" t="str">
            <v>FLANGE CEGO FOFO PN-25 D=400MM(44KG)</v>
          </cell>
          <cell r="D4552" t="str">
            <v>UN</v>
          </cell>
          <cell r="E4552">
            <v>0</v>
          </cell>
        </row>
        <row r="4553">
          <cell r="B4553" t="str">
            <v>524572</v>
          </cell>
          <cell r="C4553" t="str">
            <v>FLANGE CEGO FOFO PN-25 D=450MM(75,5KG)</v>
          </cell>
          <cell r="D4553" t="str">
            <v>UN</v>
          </cell>
          <cell r="E4553">
            <v>0</v>
          </cell>
        </row>
        <row r="4554">
          <cell r="B4554" t="str">
            <v>524573</v>
          </cell>
          <cell r="C4554" t="str">
            <v>FLANGE CEGO FOFO PN-25 D=500MM( 77KG)</v>
          </cell>
          <cell r="D4554" t="str">
            <v>UN</v>
          </cell>
          <cell r="E4554">
            <v>0</v>
          </cell>
        </row>
        <row r="4555">
          <cell r="B4555" t="str">
            <v>524574</v>
          </cell>
          <cell r="C4555" t="str">
            <v>FLANGE CEGO FOFO PN-25 D=600MM(121KG)</v>
          </cell>
          <cell r="D4555" t="str">
            <v>UN</v>
          </cell>
          <cell r="E4555">
            <v>0</v>
          </cell>
        </row>
        <row r="4556">
          <cell r="B4556" t="str">
            <v>524575</v>
          </cell>
          <cell r="C4556" t="str">
            <v>FLANGE CEGO FOFO PN-25 D=700MM(156KG)</v>
          </cell>
          <cell r="D4556" t="str">
            <v>UN</v>
          </cell>
          <cell r="E4556">
            <v>0</v>
          </cell>
        </row>
        <row r="4557">
          <cell r="B4557" t="str">
            <v>524576</v>
          </cell>
          <cell r="C4557" t="str">
            <v>FLANGE CEGO FOFO PN-25 D=800MM(218KG)</v>
          </cell>
          <cell r="D4557" t="str">
            <v>UN</v>
          </cell>
          <cell r="E4557">
            <v>0</v>
          </cell>
        </row>
        <row r="4558">
          <cell r="B4558" t="str">
            <v>524577</v>
          </cell>
          <cell r="C4558" t="str">
            <v>FLANGE CEGO FOFO PN-25 D=900MM(286KG)</v>
          </cell>
          <cell r="D4558" t="str">
            <v>UN</v>
          </cell>
          <cell r="E4558">
            <v>0</v>
          </cell>
        </row>
        <row r="4559">
          <cell r="B4559" t="str">
            <v>524578</v>
          </cell>
          <cell r="C4559" t="str">
            <v>FLANGE CEGO FOFO PN-25 D=1000MM(387KG)</v>
          </cell>
          <cell r="D4559" t="str">
            <v>UN</v>
          </cell>
          <cell r="E4559">
            <v>0</v>
          </cell>
        </row>
        <row r="4560">
          <cell r="B4560" t="str">
            <v>524579</v>
          </cell>
          <cell r="C4560" t="str">
            <v>FLANGE CEGO FOFO PN-25 D=1200MM(662KG)</v>
          </cell>
          <cell r="D4560" t="str">
            <v>UN</v>
          </cell>
          <cell r="E4560">
            <v>0</v>
          </cell>
        </row>
        <row r="4561">
          <cell r="B4561" t="str">
            <v>524580</v>
          </cell>
          <cell r="C4561" t="str">
            <v>FLANGE AVULSO FOFO PN-25 D=100MM( 5KG)</v>
          </cell>
          <cell r="D4561" t="str">
            <v>UN</v>
          </cell>
          <cell r="E4561">
            <v>0</v>
          </cell>
        </row>
        <row r="4562">
          <cell r="B4562" t="str">
            <v>524581</v>
          </cell>
          <cell r="C4562" t="str">
            <v>FLANGE AVULSO FOFO PN-25 D=150MM( 9KG)</v>
          </cell>
          <cell r="D4562" t="str">
            <v>UN</v>
          </cell>
          <cell r="E4562">
            <v>0</v>
          </cell>
        </row>
        <row r="4563">
          <cell r="B4563" t="str">
            <v>524582</v>
          </cell>
          <cell r="C4563" t="str">
            <v>FLANGE AVULSO FOFO PN-25 D=200MM( 12KG)</v>
          </cell>
          <cell r="D4563" t="str">
            <v>UN</v>
          </cell>
          <cell r="E4563">
            <v>0</v>
          </cell>
        </row>
        <row r="4564">
          <cell r="B4564" t="str">
            <v>524583</v>
          </cell>
          <cell r="C4564" t="str">
            <v>FLANGE AVULSO FOFO PN-25 D=250MM(17,5KG)</v>
          </cell>
          <cell r="D4564" t="str">
            <v>UN</v>
          </cell>
          <cell r="E4564">
            <v>0</v>
          </cell>
        </row>
        <row r="4565">
          <cell r="B4565" t="str">
            <v>524584</v>
          </cell>
          <cell r="C4565" t="str">
            <v>FLANGE AVULSO FOFO PN-25 D=300MM( 23KG)</v>
          </cell>
          <cell r="D4565" t="str">
            <v>UN</v>
          </cell>
          <cell r="E4565">
            <v>0</v>
          </cell>
        </row>
        <row r="4566">
          <cell r="B4566" t="str">
            <v>524585</v>
          </cell>
          <cell r="C4566" t="str">
            <v>FLANGE AVULSO FOFO PN-25 D=350MM( 34KG)</v>
          </cell>
          <cell r="D4566" t="str">
            <v>UN</v>
          </cell>
          <cell r="E4566">
            <v>0</v>
          </cell>
        </row>
        <row r="4567">
          <cell r="B4567" t="str">
            <v>524586</v>
          </cell>
          <cell r="C4567" t="str">
            <v>FLANGE AVULSO FOFO PN-25 D=400MM( 45KG)</v>
          </cell>
          <cell r="D4567" t="str">
            <v>UN</v>
          </cell>
          <cell r="E4567">
            <v>0</v>
          </cell>
        </row>
        <row r="4568">
          <cell r="B4568" t="str">
            <v>524587</v>
          </cell>
          <cell r="C4568" t="str">
            <v>FLANGE AVULSO FOFO PN-25 D=450MM( 53,5KG)</v>
          </cell>
          <cell r="D4568" t="str">
            <v>UN</v>
          </cell>
          <cell r="E4568">
            <v>0</v>
          </cell>
        </row>
        <row r="4569">
          <cell r="B4569" t="str">
            <v>524588</v>
          </cell>
          <cell r="C4569" t="str">
            <v>FLANGE AVULSO FOFO PN-25 D=500MM( 65KG)</v>
          </cell>
          <cell r="D4569" t="str">
            <v>UN</v>
          </cell>
          <cell r="E4569">
            <v>0</v>
          </cell>
        </row>
        <row r="4570">
          <cell r="B4570" t="str">
            <v>524589</v>
          </cell>
          <cell r="C4570" t="str">
            <v>FLANGE AVULSO FOFO PN-25 D=600MM( 96KG)</v>
          </cell>
          <cell r="D4570" t="str">
            <v>UN</v>
          </cell>
          <cell r="E4570">
            <v>0</v>
          </cell>
        </row>
        <row r="4571">
          <cell r="B4571" t="str">
            <v>524590</v>
          </cell>
          <cell r="C4571" t="str">
            <v>FLANGE AVULSO FOFO PN-25 D=700MM(126KG)</v>
          </cell>
          <cell r="D4571" t="str">
            <v>UN</v>
          </cell>
          <cell r="E4571">
            <v>0</v>
          </cell>
        </row>
        <row r="4572">
          <cell r="B4572" t="str">
            <v>524591</v>
          </cell>
          <cell r="C4572" t="str">
            <v>FLANGE AVULSO FOFO PN-25 D=800MM(166KG)</v>
          </cell>
          <cell r="D4572" t="str">
            <v>UN</v>
          </cell>
          <cell r="E4572">
            <v>0</v>
          </cell>
        </row>
        <row r="4573">
          <cell r="B4573" t="str">
            <v>524592</v>
          </cell>
          <cell r="C4573" t="str">
            <v>FLANGE AVULSO FOFO PN-25 D=900MM(209KG)</v>
          </cell>
          <cell r="D4573" t="str">
            <v>UN</v>
          </cell>
          <cell r="E4573">
            <v>0</v>
          </cell>
        </row>
        <row r="4574">
          <cell r="B4574" t="str">
            <v>524593</v>
          </cell>
          <cell r="C4574" t="str">
            <v>FLANGE AVULSO FOFO PN-25 D=1000MM(270KG)</v>
          </cell>
          <cell r="D4574" t="str">
            <v>UN</v>
          </cell>
          <cell r="E4574">
            <v>0</v>
          </cell>
        </row>
        <row r="4575">
          <cell r="B4575" t="str">
            <v>524594</v>
          </cell>
          <cell r="C4575" t="str">
            <v>FLANGE AVULSO FOFO PN-25 D=1200MM(384KG)</v>
          </cell>
          <cell r="D4575" t="str">
            <v>UN</v>
          </cell>
          <cell r="E4575">
            <v>0</v>
          </cell>
        </row>
        <row r="4577">
          <cell r="B4577" t="str">
            <v>524600</v>
          </cell>
          <cell r="C4577" t="str">
            <v>HASTES, HIDRANTES, JUNTAS GIBAULT (C31 - METALURGICA 100%)</v>
          </cell>
        </row>
        <row r="4578">
          <cell r="B4578" t="str">
            <v>524601</v>
          </cell>
          <cell r="C4578" t="str">
            <v>HASTE C/QUADRADO E BOCA DE CHAVE 1.1/8 X 10 ( 5KG)</v>
          </cell>
          <cell r="D4578" t="str">
            <v>M</v>
          </cell>
          <cell r="E4578">
            <v>1011.14</v>
          </cell>
        </row>
        <row r="4579">
          <cell r="B4579" t="str">
            <v>524602</v>
          </cell>
          <cell r="C4579" t="str">
            <v>HASTE C/QUADRADO E BOCA DE CHAVE 1.3/4 X 10 (12KG)</v>
          </cell>
          <cell r="D4579" t="str">
            <v>M</v>
          </cell>
          <cell r="E4579">
            <v>1404.34</v>
          </cell>
        </row>
        <row r="4580">
          <cell r="B4580" t="str">
            <v>524603</v>
          </cell>
          <cell r="C4580" t="str">
            <v>HASTE C/QUADRADO E BOCA DE CHAVE 2 X 1 (16KG)</v>
          </cell>
          <cell r="D4580" t="str">
            <v>M</v>
          </cell>
          <cell r="E4580">
            <v>2021.98</v>
          </cell>
        </row>
        <row r="4581">
          <cell r="B4581" t="str">
            <v>524604</v>
          </cell>
          <cell r="C4581" t="str">
            <v>HASTE C/QUADRADO E BOCA DE CHAVE 2.1/2 X 10 (25KG)</v>
          </cell>
          <cell r="D4581" t="str">
            <v>M</v>
          </cell>
          <cell r="E4581">
            <v>2330.9899999999998</v>
          </cell>
        </row>
        <row r="4582">
          <cell r="B4582" t="str">
            <v>524605</v>
          </cell>
          <cell r="C4582" t="str">
            <v>HASTE C/ROSCA E BOCA DE CHAVE 1.1/8 X 10 ( 5KG)</v>
          </cell>
          <cell r="D4582" t="str">
            <v>M</v>
          </cell>
          <cell r="E4582">
            <v>1011.14</v>
          </cell>
        </row>
        <row r="4583">
          <cell r="B4583" t="str">
            <v>524606</v>
          </cell>
          <cell r="C4583" t="str">
            <v>HASTE C/ROSCA E BOCA DE CHAVE 1.3/4 X 10 (12KG)</v>
          </cell>
          <cell r="D4583" t="str">
            <v>M</v>
          </cell>
          <cell r="E4583">
            <v>1404.34</v>
          </cell>
        </row>
        <row r="4584">
          <cell r="B4584" t="str">
            <v>524607</v>
          </cell>
          <cell r="C4584" t="str">
            <v>HASTE C/ROSCA E BOCA DE CHAVE 2 X 1 (16KG)</v>
          </cell>
          <cell r="D4584" t="str">
            <v>M</v>
          </cell>
          <cell r="E4584">
            <v>2021.98</v>
          </cell>
        </row>
        <row r="4585">
          <cell r="B4585" t="str">
            <v>524608</v>
          </cell>
          <cell r="C4585" t="str">
            <v>HASTE C/ROSCA E BOCA DE CHAVE 2.1/2 X 10 (25KG)</v>
          </cell>
          <cell r="D4585" t="str">
            <v>M</v>
          </cell>
          <cell r="E4585">
            <v>2330.9899999999998</v>
          </cell>
        </row>
        <row r="4586">
          <cell r="B4586" t="str">
            <v>524609</v>
          </cell>
          <cell r="C4586" t="str">
            <v>HASTE C/ROSCA/ROSCA 1.1/8 X 10 ( 5KG)</v>
          </cell>
          <cell r="D4586" t="str">
            <v>M</v>
          </cell>
          <cell r="E4586">
            <v>1011.14</v>
          </cell>
        </row>
        <row r="4587">
          <cell r="B4587" t="str">
            <v>524610</v>
          </cell>
          <cell r="C4587" t="str">
            <v>HASTE C/ROSCA/ROSCA 1.3/4 X 10 (12KG)</v>
          </cell>
          <cell r="D4587" t="str">
            <v>M</v>
          </cell>
          <cell r="E4587">
            <v>1404.34</v>
          </cell>
        </row>
        <row r="4588">
          <cell r="B4588" t="str">
            <v>524611</v>
          </cell>
          <cell r="C4588" t="str">
            <v>HASTE C/ROSCA/ROSCA 2 X 1 (16KG)</v>
          </cell>
          <cell r="D4588" t="str">
            <v>M</v>
          </cell>
          <cell r="E4588">
            <v>2021.98</v>
          </cell>
        </row>
        <row r="4589">
          <cell r="B4589" t="str">
            <v>524612</v>
          </cell>
          <cell r="C4589" t="str">
            <v>HASTE C/ROSCA/ROSCA 2.1/2 X 10 (25KG)</v>
          </cell>
          <cell r="D4589" t="str">
            <v>M</v>
          </cell>
          <cell r="E4589">
            <v>2330.9899999999998</v>
          </cell>
        </row>
        <row r="4590">
          <cell r="B4590" t="str">
            <v>524613</v>
          </cell>
          <cell r="C4590" t="str">
            <v>HIDRANTE DE COLUNA C/CURVA D=75MM(101KG)</v>
          </cell>
          <cell r="D4590" t="str">
            <v>UN</v>
          </cell>
          <cell r="E4590">
            <v>1776</v>
          </cell>
        </row>
        <row r="4591">
          <cell r="B4591" t="str">
            <v>524614</v>
          </cell>
          <cell r="C4591" t="str">
            <v>HIDRANTE DE COLUNA C/CURVA D=100MM(101KG)</v>
          </cell>
          <cell r="D4591" t="str">
            <v>UN</v>
          </cell>
          <cell r="E4591">
            <v>1776</v>
          </cell>
        </row>
        <row r="4592">
          <cell r="B4592" t="str">
            <v>524615</v>
          </cell>
          <cell r="C4592" t="str">
            <v>HIDRANTE DE COL.COMP.C/CURVA DISSIM.D=75MM(153KG)</v>
          </cell>
          <cell r="D4592" t="str">
            <v>UN</v>
          </cell>
          <cell r="E4592">
            <v>3014.99</v>
          </cell>
        </row>
        <row r="4593">
          <cell r="B4593" t="str">
            <v>524616</v>
          </cell>
          <cell r="C4593" t="str">
            <v>HIDRANTE DE COL.COMP.C/CURVA DISSIMD=100MM(166KG)</v>
          </cell>
          <cell r="D4593" t="str">
            <v>UN</v>
          </cell>
          <cell r="E4593">
            <v>3262.06</v>
          </cell>
        </row>
        <row r="4594">
          <cell r="B4594" t="str">
            <v>524617</v>
          </cell>
          <cell r="C4594" t="str">
            <v>HIDRANTE DE COLUNA SIMPLES D=100MM(69KG)</v>
          </cell>
          <cell r="D4594" t="str">
            <v>UN</v>
          </cell>
          <cell r="E4594">
            <v>1354.8</v>
          </cell>
        </row>
        <row r="4595">
          <cell r="B4595" t="str">
            <v>524618</v>
          </cell>
          <cell r="C4595" t="str">
            <v>HIDRANTE SUBTER. C/CURVA CURTA 75 X 60 (42KG)</v>
          </cell>
          <cell r="D4595" t="str">
            <v>UN</v>
          </cell>
          <cell r="E4595">
            <v>0</v>
          </cell>
        </row>
        <row r="4596">
          <cell r="B4596" t="str">
            <v>524619</v>
          </cell>
          <cell r="C4596" t="str">
            <v>HIDRANTE SUBTER. C/CURVA LONGA 75 X 60 (54KG)</v>
          </cell>
          <cell r="D4596" t="str">
            <v>UN</v>
          </cell>
          <cell r="E4596">
            <v>0</v>
          </cell>
        </row>
        <row r="4597">
          <cell r="B4597" t="str">
            <v>524620</v>
          </cell>
          <cell r="C4597" t="str">
            <v>HIDRANTE SUB. C/CURVA CURTA E CAIXA 75 X 60 (85KG)</v>
          </cell>
          <cell r="D4597" t="str">
            <v>UN</v>
          </cell>
          <cell r="E4597">
            <v>0</v>
          </cell>
        </row>
        <row r="4598">
          <cell r="B4598" t="str">
            <v>524621</v>
          </cell>
          <cell r="C4598" t="str">
            <v>HIDRANTE SUB. C/CURVA LONGA E CAIXA 75 X 60 (97KG)</v>
          </cell>
          <cell r="D4598" t="str">
            <v>UN</v>
          </cell>
          <cell r="E4598">
            <v>0</v>
          </cell>
        </row>
        <row r="4599">
          <cell r="B4599" t="str">
            <v>524622</v>
          </cell>
          <cell r="C4599" t="str">
            <v>JUNTA GIBAULT D=50MM (6KG)</v>
          </cell>
          <cell r="D4599" t="str">
            <v>UN</v>
          </cell>
          <cell r="E4599">
            <v>89.83</v>
          </cell>
        </row>
        <row r="4600">
          <cell r="B4600" t="str">
            <v>524623</v>
          </cell>
          <cell r="C4600" t="str">
            <v>JUNTA GIBAULT D=80MM (8,51KG)</v>
          </cell>
          <cell r="D4600" t="str">
            <v>UN</v>
          </cell>
          <cell r="E4600">
            <v>110.8</v>
          </cell>
        </row>
        <row r="4601">
          <cell r="B4601" t="str">
            <v>524624</v>
          </cell>
          <cell r="C4601" t="str">
            <v>JUNTA GIBAULT D=100MM (9KG)</v>
          </cell>
          <cell r="D4601" t="str">
            <v>UN</v>
          </cell>
          <cell r="E4601">
            <v>128.81</v>
          </cell>
        </row>
        <row r="4602">
          <cell r="B4602" t="str">
            <v>524625</v>
          </cell>
          <cell r="C4602" t="str">
            <v>JUNTA GIBAULT D=150MM (14KG)</v>
          </cell>
          <cell r="D4602" t="str">
            <v>UN</v>
          </cell>
          <cell r="E4602">
            <v>218.3</v>
          </cell>
        </row>
        <row r="4603">
          <cell r="B4603" t="str">
            <v>524626</v>
          </cell>
          <cell r="C4603" t="str">
            <v>JUNTA GIBAULT D=200MM (17,5KG)</v>
          </cell>
          <cell r="D4603" t="str">
            <v>UN</v>
          </cell>
          <cell r="E4603">
            <v>258.10000000000002</v>
          </cell>
        </row>
        <row r="4604">
          <cell r="B4604" t="str">
            <v>524627</v>
          </cell>
          <cell r="C4604" t="str">
            <v>JUNTA GIBAULT D=250MM (29,4KG)</v>
          </cell>
          <cell r="D4604" t="str">
            <v>UN</v>
          </cell>
          <cell r="E4604">
            <v>343.42</v>
          </cell>
        </row>
        <row r="4605">
          <cell r="B4605" t="str">
            <v>524628</v>
          </cell>
          <cell r="C4605" t="str">
            <v>JUNTA GIBAULT D=300MM (34KG)</v>
          </cell>
          <cell r="D4605" t="str">
            <v>UN</v>
          </cell>
          <cell r="E4605">
            <v>440.99</v>
          </cell>
        </row>
        <row r="4606">
          <cell r="B4606" t="str">
            <v>524629</v>
          </cell>
          <cell r="C4606" t="str">
            <v>JUNTA GIBAULT D=350MM (46,3KG)</v>
          </cell>
          <cell r="D4606" t="str">
            <v>UN</v>
          </cell>
          <cell r="E4606">
            <v>687.73</v>
          </cell>
        </row>
        <row r="4607">
          <cell r="B4607" t="str">
            <v>524630</v>
          </cell>
          <cell r="C4607" t="str">
            <v>JUNTA GIBAULT D=400MM (51,3KG)</v>
          </cell>
          <cell r="D4607" t="str">
            <v>UN</v>
          </cell>
          <cell r="E4607">
            <v>763.67</v>
          </cell>
        </row>
        <row r="4608">
          <cell r="B4608" t="str">
            <v>524631</v>
          </cell>
          <cell r="C4608" t="str">
            <v>JUNTA GIBAULT D=450MM (56,9KG)</v>
          </cell>
          <cell r="D4608" t="str">
            <v>UN</v>
          </cell>
          <cell r="E4608">
            <v>0</v>
          </cell>
        </row>
        <row r="4609">
          <cell r="B4609" t="str">
            <v>524632</v>
          </cell>
          <cell r="C4609" t="str">
            <v>JUNTA GIBAULT D=500MM (68,5KG)</v>
          </cell>
          <cell r="D4609" t="str">
            <v>UN</v>
          </cell>
          <cell r="E4609">
            <v>0</v>
          </cell>
        </row>
        <row r="4610">
          <cell r="B4610" t="str">
            <v>524633</v>
          </cell>
          <cell r="C4610" t="str">
            <v>JUNTA GIBAULT D=600MM (101KG)</v>
          </cell>
          <cell r="D4610" t="str">
            <v>UN</v>
          </cell>
          <cell r="E4610">
            <v>1743.44</v>
          </cell>
        </row>
        <row r="4612">
          <cell r="B4612" t="str">
            <v>524700</v>
          </cell>
          <cell r="C4612" t="str">
            <v>JUNCOES EM FOFO (C31 - METALURGICA 100%)</v>
          </cell>
        </row>
        <row r="4613">
          <cell r="B4613" t="str">
            <v>524701</v>
          </cell>
          <cell r="C4613" t="str">
            <v>JUNCAO 45º  FG PN-10/16/25  D=80 X 80MM (17KG)</v>
          </cell>
          <cell r="D4613" t="str">
            <v>UN</v>
          </cell>
          <cell r="E4613">
            <v>332.5</v>
          </cell>
        </row>
        <row r="4614">
          <cell r="B4614" t="str">
            <v>524702</v>
          </cell>
          <cell r="C4614" t="str">
            <v>JUNCAO 45º  FG PN-10/16/25  D=100 X 80MM (20,8KG)</v>
          </cell>
          <cell r="D4614" t="str">
            <v>UN</v>
          </cell>
          <cell r="E4614">
            <v>263.35000000000002</v>
          </cell>
        </row>
        <row r="4615">
          <cell r="B4615" t="str">
            <v>524703</v>
          </cell>
          <cell r="C4615" t="str">
            <v>JUNCAO 45º  FG PN-10 100 X 100MM (21KG)</v>
          </cell>
          <cell r="D4615" t="str">
            <v>UN</v>
          </cell>
          <cell r="E4615">
            <v>270.5</v>
          </cell>
        </row>
        <row r="4616">
          <cell r="B4616" t="str">
            <v>524704</v>
          </cell>
          <cell r="C4616" t="str">
            <v>JUNCAO 45º  FG PN-10 150 X 100MM (33KG)</v>
          </cell>
          <cell r="D4616" t="str">
            <v>UN</v>
          </cell>
          <cell r="E4616">
            <v>465.92</v>
          </cell>
        </row>
        <row r="4617">
          <cell r="B4617" t="str">
            <v>524705</v>
          </cell>
          <cell r="C4617" t="str">
            <v>JUNCAO 45º  FG PN-10 150 X 150MM (36KG)</v>
          </cell>
          <cell r="D4617" t="str">
            <v>UN</v>
          </cell>
          <cell r="E4617">
            <v>755.89</v>
          </cell>
        </row>
        <row r="4618">
          <cell r="B4618" t="str">
            <v>524706</v>
          </cell>
          <cell r="C4618" t="str">
            <v>JUNCAO 45º  FG PN-10 200 X 100MM (47KG)</v>
          </cell>
          <cell r="D4618" t="str">
            <v>UN</v>
          </cell>
          <cell r="E4618">
            <v>701.09</v>
          </cell>
        </row>
        <row r="4619">
          <cell r="B4619" t="str">
            <v>524707</v>
          </cell>
          <cell r="C4619" t="str">
            <v>JUNCAO 45º  FG PN-10 200 X 150MM (51KG)</v>
          </cell>
          <cell r="D4619" t="str">
            <v>UN</v>
          </cell>
          <cell r="E4619">
            <v>787.48</v>
          </cell>
        </row>
        <row r="4620">
          <cell r="B4620" t="str">
            <v>524708</v>
          </cell>
          <cell r="C4620" t="str">
            <v>JUNCAO 45º  FG PN-10 200 X 200MM (55KG)</v>
          </cell>
          <cell r="D4620" t="str">
            <v>UN</v>
          </cell>
          <cell r="E4620">
            <v>847.54</v>
          </cell>
        </row>
        <row r="4621">
          <cell r="B4621" t="str">
            <v>524709</v>
          </cell>
          <cell r="C4621" t="str">
            <v>JUNCAO 45º  FG PN-10 250 X 150MM (72KG)</v>
          </cell>
          <cell r="D4621" t="str">
            <v>UN</v>
          </cell>
          <cell r="E4621">
            <v>1012.92</v>
          </cell>
        </row>
        <row r="4622">
          <cell r="B4622" t="str">
            <v>524710</v>
          </cell>
          <cell r="C4622" t="str">
            <v>JUNCAO 45º  FG PN-10 250 X 200MM (76KG)</v>
          </cell>
          <cell r="D4622" t="str">
            <v>UN</v>
          </cell>
          <cell r="E4622">
            <v>1061.18</v>
          </cell>
        </row>
        <row r="4623">
          <cell r="B4623" t="str">
            <v>524711</v>
          </cell>
          <cell r="C4623" t="str">
            <v>JUNCAO 45º  FG PN-10 250 X 250MM (80KG)</v>
          </cell>
          <cell r="D4623" t="str">
            <v>UN</v>
          </cell>
          <cell r="E4623">
            <v>1409.44</v>
          </cell>
        </row>
        <row r="4624">
          <cell r="B4624" t="str">
            <v>524712</v>
          </cell>
          <cell r="C4624" t="str">
            <v>JUNCAO 45º  FG PN-10 300 X 200MM (103KG)</v>
          </cell>
          <cell r="D4624" t="str">
            <v>UN</v>
          </cell>
          <cell r="E4624">
            <v>1468.62</v>
          </cell>
        </row>
        <row r="4625">
          <cell r="B4625" t="str">
            <v>524713</v>
          </cell>
          <cell r="C4625" t="str">
            <v>JUNCAO 45º  FG PN-10 300 X 250MM (151KG)</v>
          </cell>
          <cell r="D4625" t="str">
            <v>UN</v>
          </cell>
          <cell r="E4625">
            <v>1809.54</v>
          </cell>
        </row>
        <row r="4626">
          <cell r="B4626" t="str">
            <v>524714</v>
          </cell>
          <cell r="C4626" t="str">
            <v>JUNCAO 45º  FG PN-10 300 X 300MM (111KG)</v>
          </cell>
          <cell r="D4626" t="str">
            <v>UN</v>
          </cell>
          <cell r="E4626">
            <v>1821.1</v>
          </cell>
        </row>
        <row r="4627">
          <cell r="B4627" t="str">
            <v>524715</v>
          </cell>
          <cell r="C4627" t="str">
            <v>JUNCAO 45º  FG PN-10 400 X 300MM (168KG)</v>
          </cell>
          <cell r="D4627" t="str">
            <v>UN</v>
          </cell>
          <cell r="E4627">
            <v>3705.88</v>
          </cell>
        </row>
        <row r="4628">
          <cell r="B4628" t="str">
            <v>524716</v>
          </cell>
          <cell r="C4628" t="str">
            <v>JUNCAO 45º  FG PN-10 400 X 350MM (243KG)</v>
          </cell>
          <cell r="D4628" t="str">
            <v>UN</v>
          </cell>
          <cell r="E4628">
            <v>0</v>
          </cell>
        </row>
        <row r="4629">
          <cell r="B4629" t="str">
            <v>524717</v>
          </cell>
          <cell r="C4629" t="str">
            <v>JUNCAO 45º  FG PN-10 400 X 400 MM(173KG)</v>
          </cell>
          <cell r="D4629" t="str">
            <v>UN</v>
          </cell>
          <cell r="E4629">
            <v>4295.3999999999996</v>
          </cell>
        </row>
        <row r="4630">
          <cell r="B4630" t="str">
            <v>524718</v>
          </cell>
          <cell r="C4630" t="str">
            <v>JUNCAO 45º  FG PN-16 100 X 100MM (21KG)</v>
          </cell>
          <cell r="D4630" t="str">
            <v>UN</v>
          </cell>
          <cell r="E4630">
            <v>0</v>
          </cell>
        </row>
        <row r="4631">
          <cell r="B4631" t="str">
            <v>524719</v>
          </cell>
          <cell r="C4631" t="str">
            <v>JUNCAO 45º  FG PN-16 150 X 100MM (33KG)</v>
          </cell>
          <cell r="D4631" t="str">
            <v>UN</v>
          </cell>
          <cell r="E4631">
            <v>0</v>
          </cell>
        </row>
        <row r="4632">
          <cell r="B4632" t="str">
            <v>524720</v>
          </cell>
          <cell r="C4632" t="str">
            <v>JUNCAO 45º  FG PN-16 150 X 150MM (36KG)</v>
          </cell>
          <cell r="D4632" t="str">
            <v>UN</v>
          </cell>
          <cell r="E4632">
            <v>0</v>
          </cell>
        </row>
        <row r="4633">
          <cell r="B4633" t="str">
            <v>524721</v>
          </cell>
          <cell r="C4633" t="str">
            <v>JUNCAO 45º  FG PN-16 200 X 100MM (47KG)</v>
          </cell>
          <cell r="D4633" t="str">
            <v>UN</v>
          </cell>
          <cell r="E4633">
            <v>0</v>
          </cell>
        </row>
        <row r="4634">
          <cell r="B4634" t="str">
            <v>524722</v>
          </cell>
          <cell r="C4634" t="str">
            <v>JUNCAO 45º  FG PN-16 200 X 150MM (51KG)</v>
          </cell>
          <cell r="D4634" t="str">
            <v>UN</v>
          </cell>
          <cell r="E4634">
            <v>0</v>
          </cell>
        </row>
        <row r="4635">
          <cell r="B4635" t="str">
            <v>524723</v>
          </cell>
          <cell r="C4635" t="str">
            <v>JUNCAO 45º  FG PN-16 200 X 200MM (55KG)</v>
          </cell>
          <cell r="D4635" t="str">
            <v>UN</v>
          </cell>
          <cell r="E4635">
            <v>0</v>
          </cell>
        </row>
        <row r="4636">
          <cell r="B4636" t="str">
            <v>524724</v>
          </cell>
          <cell r="C4636" t="str">
            <v>JUNCAO 45º  FG PN-16 250 X 150MM (72KG)</v>
          </cell>
          <cell r="D4636" t="str">
            <v>UN</v>
          </cell>
          <cell r="E4636">
            <v>0</v>
          </cell>
        </row>
        <row r="4637">
          <cell r="B4637" t="str">
            <v>524725</v>
          </cell>
          <cell r="C4637" t="str">
            <v>JUNCAO 45º  FG PN-16 250 X 200MM (76KG)</v>
          </cell>
          <cell r="D4637" t="str">
            <v>UN</v>
          </cell>
          <cell r="E4637">
            <v>0</v>
          </cell>
        </row>
        <row r="4638">
          <cell r="B4638" t="str">
            <v>524726</v>
          </cell>
          <cell r="C4638" t="str">
            <v>JUNCAO 45º  FG PN-16 250 X 250MM (80KG)</v>
          </cell>
          <cell r="D4638" t="str">
            <v>UN</v>
          </cell>
          <cell r="E4638">
            <v>0</v>
          </cell>
        </row>
        <row r="4639">
          <cell r="B4639" t="str">
            <v>524727</v>
          </cell>
          <cell r="C4639" t="str">
            <v>JUNCAO 45º  FG PN-16 300 X 200MM (103KG)</v>
          </cell>
          <cell r="D4639" t="str">
            <v>UN</v>
          </cell>
          <cell r="E4639">
            <v>0</v>
          </cell>
        </row>
        <row r="4640">
          <cell r="B4640" t="str">
            <v>524728</v>
          </cell>
          <cell r="C4640" t="str">
            <v>JUNCAO 45º  FG PN-16 300 X 250MM (151KG)</v>
          </cell>
          <cell r="D4640" t="str">
            <v>UN</v>
          </cell>
          <cell r="E4640">
            <v>0</v>
          </cell>
        </row>
        <row r="4641">
          <cell r="B4641" t="str">
            <v>524729</v>
          </cell>
          <cell r="C4641" t="str">
            <v>JUNCAO 45º  FG PN-16 300 X 300MM (111KG)</v>
          </cell>
          <cell r="D4641" t="str">
            <v>UN</v>
          </cell>
          <cell r="E4641">
            <v>0</v>
          </cell>
        </row>
        <row r="4642">
          <cell r="B4642" t="str">
            <v>524730</v>
          </cell>
          <cell r="C4642" t="str">
            <v>JUNCAO 45º  FG PN-16 400 X 300MM (178KG)</v>
          </cell>
          <cell r="D4642" t="str">
            <v>UN</v>
          </cell>
          <cell r="E4642">
            <v>0</v>
          </cell>
        </row>
        <row r="4643">
          <cell r="B4643" t="str">
            <v>524731</v>
          </cell>
          <cell r="C4643" t="str">
            <v>JUNCAO 45º  FG PN-16 400 X 350MM (252KG)</v>
          </cell>
          <cell r="D4643" t="str">
            <v>UN</v>
          </cell>
          <cell r="E4643">
            <v>0</v>
          </cell>
        </row>
        <row r="4644">
          <cell r="B4644" t="str">
            <v>524732</v>
          </cell>
          <cell r="C4644" t="str">
            <v>JUNCAO 45º  FG PN-16 400 X 400MM (189KG)</v>
          </cell>
          <cell r="D4644" t="str">
            <v>UN</v>
          </cell>
          <cell r="E4644">
            <v>0</v>
          </cell>
        </row>
        <row r="4645">
          <cell r="B4645" t="str">
            <v>524733</v>
          </cell>
          <cell r="C4645" t="str">
            <v>JUNCAO 45º  FG PN-25 100 X 100MM (22,5KG)</v>
          </cell>
          <cell r="D4645" t="str">
            <v>UN</v>
          </cell>
          <cell r="E4645">
            <v>0</v>
          </cell>
        </row>
        <row r="4646">
          <cell r="B4646" t="str">
            <v>524734</v>
          </cell>
          <cell r="C4646" t="str">
            <v>JUNCAO 45º  FG PN-25 150 X 100MM (36KG)</v>
          </cell>
          <cell r="D4646" t="str">
            <v>UN</v>
          </cell>
          <cell r="E4646">
            <v>0</v>
          </cell>
        </row>
        <row r="4647">
          <cell r="B4647" t="str">
            <v>524735</v>
          </cell>
          <cell r="C4647" t="str">
            <v>JUNCAO 45º  FG PN-25 150 X 150MM (39KG)</v>
          </cell>
          <cell r="D4647" t="str">
            <v>UN</v>
          </cell>
          <cell r="E4647">
            <v>0</v>
          </cell>
        </row>
        <row r="4648">
          <cell r="B4648" t="str">
            <v>524736</v>
          </cell>
          <cell r="C4648" t="str">
            <v>JUNCAO 45º  FG PN-25 200 X 100MM (52KG)</v>
          </cell>
          <cell r="D4648" t="str">
            <v>UN</v>
          </cell>
          <cell r="E4648">
            <v>0</v>
          </cell>
        </row>
        <row r="4649">
          <cell r="B4649" t="str">
            <v>524737</v>
          </cell>
          <cell r="C4649" t="str">
            <v>JUNCAO 45º  FG PN-25 200 X 150MM (56KG)</v>
          </cell>
          <cell r="D4649" t="str">
            <v>UN</v>
          </cell>
          <cell r="E4649">
            <v>0</v>
          </cell>
        </row>
        <row r="4650">
          <cell r="B4650" t="str">
            <v>524738</v>
          </cell>
          <cell r="C4650" t="str">
            <v>JUNCAO 45º  FG PN-25 200 X 200MM (60KG)</v>
          </cell>
          <cell r="D4650" t="str">
            <v>UN</v>
          </cell>
          <cell r="E4650">
            <v>0</v>
          </cell>
        </row>
        <row r="4651">
          <cell r="B4651" t="str">
            <v>524739</v>
          </cell>
          <cell r="C4651" t="str">
            <v>JUNCAO 45º  FG PN-25 250 X 150MM (79KG)</v>
          </cell>
          <cell r="D4651" t="str">
            <v>UN</v>
          </cell>
          <cell r="E4651">
            <v>0</v>
          </cell>
        </row>
        <row r="4652">
          <cell r="B4652" t="str">
            <v>524740</v>
          </cell>
          <cell r="C4652" t="str">
            <v>JUNCAO 45º  FG PN-25 250 X 200MM (84KG)</v>
          </cell>
          <cell r="D4652" t="str">
            <v>UN</v>
          </cell>
          <cell r="E4652">
            <v>0</v>
          </cell>
        </row>
        <row r="4653">
          <cell r="B4653" t="str">
            <v>524741</v>
          </cell>
          <cell r="C4653" t="str">
            <v>JUNCAO 45º  FG PN-25 250 X 250MM (90KG)</v>
          </cell>
          <cell r="D4653" t="str">
            <v>UN</v>
          </cell>
          <cell r="E4653">
            <v>0</v>
          </cell>
        </row>
        <row r="4654">
          <cell r="B4654" t="str">
            <v>524742</v>
          </cell>
          <cell r="C4654" t="str">
            <v>JUNCAO 45º  FG PN-25 300 X 200MM (114KG)</v>
          </cell>
          <cell r="D4654" t="str">
            <v>UN</v>
          </cell>
          <cell r="E4654">
            <v>0</v>
          </cell>
        </row>
        <row r="4655">
          <cell r="B4655" t="str">
            <v>524743</v>
          </cell>
          <cell r="C4655" t="str">
            <v>JUNCAO 45º  FG PN-25 300 X 250MM (159KG0</v>
          </cell>
          <cell r="D4655" t="str">
            <v>UN</v>
          </cell>
          <cell r="E4655">
            <v>0</v>
          </cell>
        </row>
        <row r="4656">
          <cell r="B4656" t="str">
            <v>524744</v>
          </cell>
          <cell r="C4656" t="str">
            <v>JUNCAO 45º  FG PN-25 300 X 300MM (126KG)</v>
          </cell>
          <cell r="D4656" t="str">
            <v>UN</v>
          </cell>
          <cell r="E4656">
            <v>0</v>
          </cell>
        </row>
        <row r="4657">
          <cell r="B4657" t="str">
            <v>524745</v>
          </cell>
          <cell r="C4657" t="str">
            <v>JUNCAO 45º  FG PN-25 400 X 300MM (205KG)</v>
          </cell>
          <cell r="D4657" t="str">
            <v>UN</v>
          </cell>
          <cell r="E4657">
            <v>0</v>
          </cell>
        </row>
        <row r="4658">
          <cell r="B4658" t="str">
            <v>524746</v>
          </cell>
          <cell r="C4658" t="str">
            <v>JUNCAO 45º  FG PN-25 400 X 350MM (271KG)</v>
          </cell>
          <cell r="D4658" t="str">
            <v>UN</v>
          </cell>
          <cell r="E4658">
            <v>0</v>
          </cell>
        </row>
        <row r="4659">
          <cell r="B4659" t="str">
            <v>524747</v>
          </cell>
          <cell r="C4659" t="str">
            <v>JUNCAO 45º  FG PN-25 400 X 400MM (222KG)</v>
          </cell>
          <cell r="D4659" t="str">
            <v>UN</v>
          </cell>
          <cell r="E4659">
            <v>0</v>
          </cell>
        </row>
        <row r="4661">
          <cell r="B4661" t="str">
            <v>524800</v>
          </cell>
          <cell r="C4661" t="str">
            <v>LUVAS EM FOFO, MANCAIS INTERMEDIARIOS (C31 - METALURGICA 100%)</v>
          </cell>
        </row>
        <row r="4662">
          <cell r="B4662" t="str">
            <v>524801</v>
          </cell>
          <cell r="C4662" t="str">
            <v>LUVA JE  D=50MM (5KG)</v>
          </cell>
          <cell r="D4662" t="str">
            <v>UN</v>
          </cell>
          <cell r="E4662">
            <v>0</v>
          </cell>
        </row>
        <row r="4663">
          <cell r="B4663" t="str">
            <v>524802</v>
          </cell>
          <cell r="C4663" t="str">
            <v>LUVA JE 2GS  D=80MM (10,2KG)</v>
          </cell>
          <cell r="D4663" t="str">
            <v>UN</v>
          </cell>
          <cell r="E4663">
            <v>132</v>
          </cell>
        </row>
        <row r="4664">
          <cell r="B4664" t="str">
            <v>524803</v>
          </cell>
          <cell r="C4664" t="str">
            <v>LUVA JE D=100MM (10KG)</v>
          </cell>
          <cell r="D4664" t="str">
            <v>UN</v>
          </cell>
          <cell r="E4664">
            <v>134</v>
          </cell>
        </row>
        <row r="4665">
          <cell r="B4665" t="str">
            <v>524804</v>
          </cell>
          <cell r="C4665" t="str">
            <v>LUVA JE D=150MM (16KG)</v>
          </cell>
          <cell r="D4665" t="str">
            <v>UN</v>
          </cell>
          <cell r="E4665">
            <v>202.97</v>
          </cell>
        </row>
        <row r="4666">
          <cell r="B4666" t="str">
            <v>524805</v>
          </cell>
          <cell r="C4666" t="str">
            <v>LUVA JE D=200MM (23KG)</v>
          </cell>
          <cell r="D4666" t="str">
            <v>UN</v>
          </cell>
          <cell r="E4666">
            <v>280.74</v>
          </cell>
        </row>
        <row r="4667">
          <cell r="B4667" t="str">
            <v>524806</v>
          </cell>
          <cell r="C4667" t="str">
            <v>LUVA JE D=250MM (32KG)</v>
          </cell>
          <cell r="D4667" t="str">
            <v>UN</v>
          </cell>
          <cell r="E4667">
            <v>370.21</v>
          </cell>
        </row>
        <row r="4668">
          <cell r="B4668" t="str">
            <v>524807</v>
          </cell>
          <cell r="C4668" t="str">
            <v>LUVA JE D=300MM (41KG)</v>
          </cell>
          <cell r="D4668" t="str">
            <v>UN</v>
          </cell>
          <cell r="E4668">
            <v>447.4</v>
          </cell>
        </row>
        <row r="4669">
          <cell r="B4669" t="str">
            <v>524808</v>
          </cell>
          <cell r="C4669" t="str">
            <v>LUVA JE D=350MM (50KG)</v>
          </cell>
          <cell r="D4669" t="str">
            <v>UN</v>
          </cell>
          <cell r="E4669">
            <v>753.94</v>
          </cell>
        </row>
        <row r="4670">
          <cell r="B4670" t="str">
            <v>524809</v>
          </cell>
          <cell r="C4670" t="str">
            <v>LUVA JE D=400MM (63KG)</v>
          </cell>
          <cell r="D4670" t="str">
            <v>UN</v>
          </cell>
          <cell r="E4670">
            <v>889</v>
          </cell>
        </row>
        <row r="4671">
          <cell r="B4671" t="str">
            <v>524810</v>
          </cell>
          <cell r="C4671" t="str">
            <v>LUVA JE D=450MM (76KG)</v>
          </cell>
          <cell r="D4671" t="str">
            <v>UN</v>
          </cell>
          <cell r="E4671">
            <v>0</v>
          </cell>
        </row>
        <row r="4672">
          <cell r="B4672" t="str">
            <v>524811</v>
          </cell>
          <cell r="C4672" t="str">
            <v>LUVA JE D=500MM (91KG)</v>
          </cell>
          <cell r="D4672" t="str">
            <v>UN</v>
          </cell>
          <cell r="E4672">
            <v>0</v>
          </cell>
        </row>
        <row r="4673">
          <cell r="B4673" t="str">
            <v>524812</v>
          </cell>
          <cell r="C4673" t="str">
            <v>LUVA JE D=600MM (125KG)</v>
          </cell>
          <cell r="D4673" t="str">
            <v>UN</v>
          </cell>
          <cell r="E4673">
            <v>0</v>
          </cell>
        </row>
        <row r="4674">
          <cell r="B4674" t="str">
            <v>524813</v>
          </cell>
          <cell r="C4674" t="str">
            <v>LUVA JE D=700MM (246KG)</v>
          </cell>
          <cell r="D4674" t="str">
            <v>UN</v>
          </cell>
          <cell r="E4674">
            <v>0</v>
          </cell>
        </row>
        <row r="4675">
          <cell r="B4675" t="str">
            <v>524814</v>
          </cell>
          <cell r="C4675" t="str">
            <v>LUVA JE 2GS D=800MM (324,4KG)</v>
          </cell>
          <cell r="D4675" t="str">
            <v>UN</v>
          </cell>
          <cell r="E4675">
            <v>0</v>
          </cell>
        </row>
        <row r="4676">
          <cell r="B4676" t="str">
            <v>524815</v>
          </cell>
          <cell r="C4676" t="str">
            <v>LUVA JE 2GS D=900MM (382,7KG)</v>
          </cell>
          <cell r="D4676" t="str">
            <v>UN</v>
          </cell>
          <cell r="E4676">
            <v>0</v>
          </cell>
        </row>
        <row r="4677">
          <cell r="B4677" t="str">
            <v>524816</v>
          </cell>
          <cell r="C4677" t="str">
            <v>LUVA JE 2GS D=1000MM (460,4KG)</v>
          </cell>
          <cell r="D4677" t="str">
            <v>UN</v>
          </cell>
          <cell r="E4677">
            <v>0</v>
          </cell>
        </row>
        <row r="4678">
          <cell r="B4678" t="str">
            <v>524817</v>
          </cell>
          <cell r="C4678" t="str">
            <v>LUVA JE 2GS D=1200MM (700KG)</v>
          </cell>
          <cell r="D4678" t="str">
            <v>UN</v>
          </cell>
          <cell r="E4678">
            <v>0</v>
          </cell>
        </row>
        <row r="4679">
          <cell r="B4679" t="str">
            <v>524818</v>
          </cell>
          <cell r="C4679" t="str">
            <v>LUVA DE CORRER JM D=50MM (9,5KG)</v>
          </cell>
          <cell r="D4679" t="str">
            <v>UN</v>
          </cell>
          <cell r="E4679">
            <v>164.54</v>
          </cell>
        </row>
        <row r="4680">
          <cell r="B4680" t="str">
            <v>524819</v>
          </cell>
          <cell r="C4680" t="str">
            <v>LUVA DE CORRER JM D=80MM (14KG)</v>
          </cell>
          <cell r="D4680" t="str">
            <v>UN</v>
          </cell>
          <cell r="E4680">
            <v>341.16</v>
          </cell>
        </row>
        <row r="4681">
          <cell r="B4681" t="str">
            <v>524820</v>
          </cell>
          <cell r="C4681" t="str">
            <v>LUVA DE CORRER JM D=100MM (17,5KG)</v>
          </cell>
          <cell r="D4681" t="str">
            <v>UN</v>
          </cell>
          <cell r="E4681">
            <v>356.16</v>
          </cell>
        </row>
        <row r="4682">
          <cell r="B4682" t="str">
            <v>524821</v>
          </cell>
          <cell r="C4682" t="str">
            <v>LUVA DE CORRER JM D=150MM (27KG)</v>
          </cell>
          <cell r="D4682" t="str">
            <v>UN</v>
          </cell>
          <cell r="E4682">
            <v>423.86</v>
          </cell>
        </row>
        <row r="4683">
          <cell r="B4683" t="str">
            <v>524822</v>
          </cell>
          <cell r="C4683" t="str">
            <v>LUVA DE CORRER JM D=200MM (40KG)</v>
          </cell>
          <cell r="D4683" t="str">
            <v>UN</v>
          </cell>
          <cell r="E4683">
            <v>541</v>
          </cell>
        </row>
        <row r="4684">
          <cell r="B4684" t="str">
            <v>524823</v>
          </cell>
          <cell r="C4684" t="str">
            <v>LUVA DE CORRER JM D=250MM (54KG)</v>
          </cell>
          <cell r="D4684" t="str">
            <v>UN</v>
          </cell>
          <cell r="E4684">
            <v>811.1</v>
          </cell>
        </row>
        <row r="4685">
          <cell r="B4685" t="str">
            <v>524824</v>
          </cell>
          <cell r="C4685" t="str">
            <v>LUVA DE CORRER JM D=300MM (79,4KG)</v>
          </cell>
          <cell r="D4685" t="str">
            <v>UN</v>
          </cell>
          <cell r="E4685">
            <v>1286.3900000000001</v>
          </cell>
        </row>
        <row r="4686">
          <cell r="B4686" t="str">
            <v>524825</v>
          </cell>
          <cell r="C4686" t="str">
            <v>LUVA DE CORRER JM D=350MM (96,4KG)</v>
          </cell>
          <cell r="D4686" t="str">
            <v>UN</v>
          </cell>
          <cell r="E4686">
            <v>1844.99</v>
          </cell>
        </row>
        <row r="4687">
          <cell r="B4687" t="str">
            <v>524826</v>
          </cell>
          <cell r="C4687" t="str">
            <v>LUVA DE CORRER JM D=400MM (119,5KG)</v>
          </cell>
          <cell r="D4687" t="str">
            <v>UN</v>
          </cell>
          <cell r="E4687">
            <v>1881.36</v>
          </cell>
        </row>
        <row r="4688">
          <cell r="B4688" t="str">
            <v>524827</v>
          </cell>
          <cell r="C4688" t="str">
            <v>LUVA DE CORRER JM D=450MM (239,6KG)</v>
          </cell>
          <cell r="D4688" t="str">
            <v>UN</v>
          </cell>
          <cell r="E4688">
            <v>0</v>
          </cell>
        </row>
        <row r="4689">
          <cell r="B4689" t="str">
            <v>524828</v>
          </cell>
          <cell r="C4689" t="str">
            <v>LUVA DE CORRER JM D=500MM (172,3KG)</v>
          </cell>
          <cell r="D4689" t="str">
            <v>UN</v>
          </cell>
          <cell r="E4689">
            <v>0</v>
          </cell>
        </row>
        <row r="4690">
          <cell r="B4690" t="str">
            <v>524829</v>
          </cell>
          <cell r="C4690" t="str">
            <v>LUVA DE CORRER JM D=600MM (237,3KG)</v>
          </cell>
          <cell r="D4690" t="str">
            <v>UN</v>
          </cell>
          <cell r="E4690">
            <v>3573.02</v>
          </cell>
        </row>
        <row r="4691">
          <cell r="B4691" t="str">
            <v>524830</v>
          </cell>
          <cell r="C4691" t="str">
            <v>LUVA DE CORRER JM D=700MM (310,1KG)</v>
          </cell>
          <cell r="D4691" t="str">
            <v>UN</v>
          </cell>
          <cell r="E4691">
            <v>4770.6400000000003</v>
          </cell>
        </row>
        <row r="4692">
          <cell r="B4692" t="str">
            <v>524831</v>
          </cell>
          <cell r="C4692" t="str">
            <v>LUVA DE CORRER JM D=800MM (426,6KG)</v>
          </cell>
          <cell r="D4692" t="str">
            <v>UN</v>
          </cell>
          <cell r="E4692">
            <v>6185.33</v>
          </cell>
        </row>
        <row r="4693">
          <cell r="B4693" t="str">
            <v>524832</v>
          </cell>
          <cell r="C4693" t="str">
            <v>LUVA DE CORRER JM D=900MM (542,8KG)</v>
          </cell>
          <cell r="D4693" t="str">
            <v>UN</v>
          </cell>
          <cell r="E4693">
            <v>0</v>
          </cell>
        </row>
        <row r="4694">
          <cell r="B4694" t="str">
            <v>524833</v>
          </cell>
          <cell r="C4694" t="str">
            <v>LUVA DE CORRER JM D=1000MM (720KG)</v>
          </cell>
          <cell r="D4694" t="str">
            <v>UN</v>
          </cell>
          <cell r="E4694">
            <v>0</v>
          </cell>
        </row>
        <row r="4695">
          <cell r="B4695" t="str">
            <v>524834</v>
          </cell>
          <cell r="C4695" t="str">
            <v>LUVA DE CORRER JM D=1200MM (946KG)</v>
          </cell>
          <cell r="D4695" t="str">
            <v>UN</v>
          </cell>
          <cell r="E4695">
            <v>0</v>
          </cell>
        </row>
        <row r="4696">
          <cell r="B4696" t="str">
            <v>524835</v>
          </cell>
          <cell r="C4696" t="str">
            <v>LUVA P/ HASTE 1.1/8 (2,5KG)</v>
          </cell>
          <cell r="D4696" t="str">
            <v>UN</v>
          </cell>
          <cell r="E4696">
            <v>0</v>
          </cell>
        </row>
        <row r="4697">
          <cell r="B4697" t="str">
            <v>524836</v>
          </cell>
          <cell r="C4697" t="str">
            <v>LUVA P/ HASTE 1.3/4 (4KG)</v>
          </cell>
          <cell r="D4697" t="str">
            <v>UN</v>
          </cell>
          <cell r="E4697">
            <v>0</v>
          </cell>
        </row>
        <row r="4698">
          <cell r="B4698" t="str">
            <v>524837</v>
          </cell>
          <cell r="C4698" t="str">
            <v>LUVA P/ HASTE 2 (7KG)</v>
          </cell>
          <cell r="D4698" t="str">
            <v>UN</v>
          </cell>
          <cell r="E4698">
            <v>0</v>
          </cell>
        </row>
        <row r="4699">
          <cell r="B4699" t="str">
            <v>524838</v>
          </cell>
          <cell r="C4699" t="str">
            <v>LUVA P/ HASTE 2.1/2 (7KG)</v>
          </cell>
          <cell r="D4699" t="str">
            <v>UN</v>
          </cell>
          <cell r="E4699">
            <v>0</v>
          </cell>
        </row>
        <row r="4700">
          <cell r="B4700" t="str">
            <v>524839</v>
          </cell>
          <cell r="C4700" t="str">
            <v>MANCAL INTERMEDIARIO 1.1/8 (8,5KG)</v>
          </cell>
          <cell r="D4700" t="str">
            <v>UN</v>
          </cell>
          <cell r="E4700">
            <v>0</v>
          </cell>
        </row>
        <row r="4701">
          <cell r="B4701" t="str">
            <v>524840</v>
          </cell>
          <cell r="C4701" t="str">
            <v>MANCAL INTERMEDIARIO 1.3/4 (8,5KG)</v>
          </cell>
          <cell r="D4701" t="str">
            <v>UN</v>
          </cell>
          <cell r="E4701">
            <v>0</v>
          </cell>
        </row>
        <row r="4702">
          <cell r="B4702" t="str">
            <v>524841</v>
          </cell>
          <cell r="C4702" t="str">
            <v>MANCAL INTERMEDIARIO 2 (8,5KG)</v>
          </cell>
          <cell r="D4702" t="str">
            <v>UN</v>
          </cell>
          <cell r="E4702">
            <v>0</v>
          </cell>
        </row>
        <row r="4703">
          <cell r="B4703" t="str">
            <v>524842</v>
          </cell>
          <cell r="C4703" t="str">
            <v>MANCAL INTERMEDIARIO 2.1/2 (8,5KG)</v>
          </cell>
          <cell r="D4703" t="str">
            <v>UN</v>
          </cell>
          <cell r="E4703">
            <v>0</v>
          </cell>
        </row>
        <row r="4705">
          <cell r="B4705" t="str">
            <v>524900</v>
          </cell>
          <cell r="C4705" t="str">
            <v>PEDESTAIS EM FOFO (C31 - METALURGICA 100%)</v>
          </cell>
        </row>
        <row r="4706">
          <cell r="B4706" t="str">
            <v>524901</v>
          </cell>
          <cell r="C4706" t="str">
            <v>PEDESTAL DE MANOBRA SIMPLES CLASSICO MOD.1 (57KG)</v>
          </cell>
          <cell r="D4706" t="str">
            <v>UN</v>
          </cell>
          <cell r="E4706">
            <v>0</v>
          </cell>
        </row>
        <row r="4707">
          <cell r="B4707" t="str">
            <v>524902</v>
          </cell>
          <cell r="C4707" t="str">
            <v>PEDESTAL DE MANOBRA SIMPLES CLASSICO MOD.2 (73KG)</v>
          </cell>
          <cell r="D4707" t="str">
            <v>UN</v>
          </cell>
          <cell r="E4707">
            <v>0</v>
          </cell>
        </row>
        <row r="4708">
          <cell r="B4708" t="str">
            <v>524903</v>
          </cell>
          <cell r="C4708" t="str">
            <v>PEDESTAL DE MANOBRA SIMPLES CLASSICO MOD.3 (91KG)</v>
          </cell>
          <cell r="D4708" t="str">
            <v>UN</v>
          </cell>
          <cell r="E4708">
            <v>0</v>
          </cell>
        </row>
        <row r="4709">
          <cell r="B4709" t="str">
            <v>524904</v>
          </cell>
          <cell r="C4709" t="str">
            <v>PEDESTAL DE MANOBRA SIMPLES CLASSICO MOD.4 (98KG)</v>
          </cell>
          <cell r="D4709" t="str">
            <v>UN</v>
          </cell>
          <cell r="E4709">
            <v>0</v>
          </cell>
        </row>
        <row r="4710">
          <cell r="B4710" t="str">
            <v>524905</v>
          </cell>
          <cell r="C4710" t="str">
            <v>PEDESTAL DE MANOBRA SIMP. C/ IND. MOD.08 (57KG)</v>
          </cell>
          <cell r="D4710" t="str">
            <v>UN</v>
          </cell>
          <cell r="E4710">
            <v>0</v>
          </cell>
        </row>
        <row r="4711">
          <cell r="B4711" t="str">
            <v>524906</v>
          </cell>
          <cell r="C4711" t="str">
            <v>PEDESTAL DE MANOBRA SIMP. C/ IND. MOD.09 (57KG)</v>
          </cell>
          <cell r="D4711" t="str">
            <v>UN</v>
          </cell>
          <cell r="E4711">
            <v>0</v>
          </cell>
        </row>
        <row r="4712">
          <cell r="B4712" t="str">
            <v>524907</v>
          </cell>
          <cell r="C4712" t="str">
            <v>PEDESTAL DE MANOBRA SIMP. C/ IND. MOD.10 (73KG)</v>
          </cell>
          <cell r="D4712" t="str">
            <v>UN</v>
          </cell>
          <cell r="E4712">
            <v>0</v>
          </cell>
        </row>
        <row r="4713">
          <cell r="B4713" t="str">
            <v>524908</v>
          </cell>
          <cell r="C4713" t="str">
            <v>PEDESTAL DE MANOBRA SIMP. C/ IND. MOD.12 (73KG)</v>
          </cell>
          <cell r="D4713" t="str">
            <v>UN</v>
          </cell>
          <cell r="E4713">
            <v>0</v>
          </cell>
        </row>
        <row r="4714">
          <cell r="B4714" t="str">
            <v>524909</v>
          </cell>
          <cell r="C4714" t="str">
            <v>PEDESTAL DE MANOBRA SIMP. C/ IND. MOD.13 (91KG)</v>
          </cell>
          <cell r="D4714" t="str">
            <v>UN</v>
          </cell>
          <cell r="E4714">
            <v>0</v>
          </cell>
        </row>
        <row r="4715">
          <cell r="B4715" t="str">
            <v>524910</v>
          </cell>
          <cell r="C4715" t="str">
            <v>PEDESTAL DE MANOBRA SIMP. C/ IND. MOD.14 (98KG)</v>
          </cell>
          <cell r="D4715" t="str">
            <v>UN</v>
          </cell>
          <cell r="E4715">
            <v>0</v>
          </cell>
        </row>
        <row r="4716">
          <cell r="B4716" t="str">
            <v>524911</v>
          </cell>
          <cell r="C4716" t="str">
            <v>PEDESTAL DE MANOBRA C/ ENG. CLASSICO MOD.6 (120KG)</v>
          </cell>
          <cell r="D4716" t="str">
            <v>UN</v>
          </cell>
          <cell r="E4716">
            <v>0</v>
          </cell>
        </row>
        <row r="4717">
          <cell r="B4717" t="str">
            <v>524912</v>
          </cell>
          <cell r="C4717" t="str">
            <v>PEDESTAL DE MANOBRA C/ ENG. CLASSICO MOD.7 (127KG)</v>
          </cell>
          <cell r="D4717" t="str">
            <v>UN</v>
          </cell>
          <cell r="E4717">
            <v>0</v>
          </cell>
        </row>
        <row r="4718">
          <cell r="B4718" t="str">
            <v>524913</v>
          </cell>
          <cell r="C4718" t="str">
            <v>PEDESTAL DE MANOBRA C/ ENG. E IND. MOD.18 (120KG)</v>
          </cell>
          <cell r="D4718" t="str">
            <v>UN</v>
          </cell>
          <cell r="E4718">
            <v>0</v>
          </cell>
        </row>
        <row r="4719">
          <cell r="B4719" t="str">
            <v>524914</v>
          </cell>
          <cell r="C4719" t="str">
            <v>PEDESTAL DE MANOBRA C/ ENG. E IND. MOD.20 (127KG)</v>
          </cell>
          <cell r="D4719" t="str">
            <v>UN</v>
          </cell>
          <cell r="E4719">
            <v>0</v>
          </cell>
        </row>
        <row r="4720">
          <cell r="B4720" t="str">
            <v>524915</v>
          </cell>
          <cell r="C4720" t="str">
            <v>PEDESTAL DE SUSPENSAO SIMPLES MOD. 01 (61KG)</v>
          </cell>
          <cell r="D4720" t="str">
            <v>UN</v>
          </cell>
          <cell r="E4720">
            <v>0</v>
          </cell>
        </row>
        <row r="4721">
          <cell r="B4721" t="str">
            <v>524916</v>
          </cell>
          <cell r="C4721" t="str">
            <v>PEDESTAL DE SUSPENSAO SIMP. C/ IND. MOD.54 (65KG)</v>
          </cell>
          <cell r="D4721" t="str">
            <v>UN</v>
          </cell>
          <cell r="E4721">
            <v>0</v>
          </cell>
        </row>
        <row r="4722">
          <cell r="B4722" t="str">
            <v>524917</v>
          </cell>
          <cell r="C4722" t="str">
            <v>PEDESTAL DE SUSPENSAO SIMP. C/ IND. MOD.55 (63KG)</v>
          </cell>
          <cell r="D4722" t="str">
            <v>UN</v>
          </cell>
          <cell r="E4722">
            <v>0</v>
          </cell>
        </row>
        <row r="4723">
          <cell r="B4723" t="str">
            <v>524918</v>
          </cell>
          <cell r="C4723" t="str">
            <v>PEDESTAL DE SUSPENSAO SIMP. C/ IND. MOD.56 (62KG)</v>
          </cell>
          <cell r="D4723" t="str">
            <v>UN</v>
          </cell>
          <cell r="E4723">
            <v>0</v>
          </cell>
        </row>
        <row r="4724">
          <cell r="B4724" t="str">
            <v>524919</v>
          </cell>
          <cell r="C4724" t="str">
            <v>PEDESTAL DE SUSPENSAO C/ ENG. MOD.46 (125KG)</v>
          </cell>
          <cell r="D4724" t="str">
            <v>UN</v>
          </cell>
          <cell r="E4724">
            <v>0</v>
          </cell>
        </row>
        <row r="4725">
          <cell r="B4725" t="str">
            <v>524920</v>
          </cell>
          <cell r="C4725" t="str">
            <v>PEDESTAL DE SUSPENSAO C/ ENG. MOD.47 (130KG)</v>
          </cell>
          <cell r="D4725" t="str">
            <v>UN</v>
          </cell>
          <cell r="E4725">
            <v>0</v>
          </cell>
        </row>
        <row r="4726">
          <cell r="B4726" t="str">
            <v>524921</v>
          </cell>
          <cell r="C4726" t="str">
            <v>PEDESTAL DE SUSPENSAO C/ ENG. MOD.48 (135KG)</v>
          </cell>
          <cell r="D4726" t="str">
            <v>UN</v>
          </cell>
          <cell r="E4726">
            <v>0</v>
          </cell>
        </row>
        <row r="4727">
          <cell r="B4727" t="str">
            <v>524922</v>
          </cell>
          <cell r="C4727" t="str">
            <v>PEDESTAL DE SUSPENSAO C/ ENG. MOD.49 (140KG)</v>
          </cell>
          <cell r="D4727" t="str">
            <v>UN</v>
          </cell>
          <cell r="E4727">
            <v>0</v>
          </cell>
        </row>
        <row r="4728">
          <cell r="B4728" t="str">
            <v>524923</v>
          </cell>
          <cell r="C4728" t="str">
            <v>PEDESTAL DE SUSPENSAO C/ ENG. MOD.50 (155KG)</v>
          </cell>
          <cell r="D4728" t="str">
            <v>UN</v>
          </cell>
          <cell r="E4728">
            <v>0</v>
          </cell>
        </row>
        <row r="4729">
          <cell r="B4729" t="str">
            <v>524924</v>
          </cell>
          <cell r="C4729" t="str">
            <v>PEDESTAL DE SUSPENSAO C/ ENG. MOD.51 (165KG)</v>
          </cell>
          <cell r="D4729" t="str">
            <v>UN</v>
          </cell>
          <cell r="E4729">
            <v>0</v>
          </cell>
        </row>
        <row r="4730">
          <cell r="B4730" t="str">
            <v>524925</v>
          </cell>
          <cell r="C4730" t="str">
            <v>PEDESTAL DE SUSPENSAO C/ ENG. MOD.52 (195KG)</v>
          </cell>
          <cell r="D4730" t="str">
            <v>UN</v>
          </cell>
          <cell r="E4730">
            <v>0</v>
          </cell>
        </row>
        <row r="4731">
          <cell r="B4731" t="str">
            <v>524926</v>
          </cell>
          <cell r="C4731" t="str">
            <v>PEDESTAL DE SUSPENSAO C/ ENG. E IND MOD.35 (125KG)</v>
          </cell>
          <cell r="D4731" t="str">
            <v>UN</v>
          </cell>
          <cell r="E4731">
            <v>0</v>
          </cell>
        </row>
        <row r="4732">
          <cell r="B4732" t="str">
            <v>524927</v>
          </cell>
          <cell r="C4732" t="str">
            <v>PEDESTAL DE SUSPENSAO C/ ENG. E IND.MOD.36 (130KG)</v>
          </cell>
          <cell r="D4732" t="str">
            <v>UN</v>
          </cell>
          <cell r="E4732">
            <v>0</v>
          </cell>
        </row>
        <row r="4733">
          <cell r="B4733" t="str">
            <v>524928</v>
          </cell>
          <cell r="C4733" t="str">
            <v>PEDESTAL DE SUSPENSAO C/ ENG. E IND MOD.37 (135KG)</v>
          </cell>
          <cell r="D4733" t="str">
            <v>UN</v>
          </cell>
          <cell r="E4733">
            <v>0</v>
          </cell>
        </row>
        <row r="4734">
          <cell r="B4734" t="str">
            <v>524929</v>
          </cell>
          <cell r="C4734" t="str">
            <v>PEDESTAL DE SUSPENSAO C/ ENG. E IND MOD.38 (140KG)</v>
          </cell>
          <cell r="D4734" t="str">
            <v>UN</v>
          </cell>
          <cell r="E4734">
            <v>0</v>
          </cell>
        </row>
        <row r="4735">
          <cell r="B4735" t="str">
            <v>524930</v>
          </cell>
          <cell r="C4735" t="str">
            <v>PEDESTAL DE SUSPENSAO C/ ENG. E IND MOD.39 (155KG)</v>
          </cell>
          <cell r="D4735" t="str">
            <v>UN</v>
          </cell>
          <cell r="E4735">
            <v>0</v>
          </cell>
        </row>
        <row r="4736">
          <cell r="B4736" t="str">
            <v>524931</v>
          </cell>
          <cell r="C4736" t="str">
            <v>PEDESTAL DE SUSPENSAO C/ ENG. E IND MOD.40 (165KG)</v>
          </cell>
          <cell r="D4736" t="str">
            <v>UN</v>
          </cell>
          <cell r="E4736">
            <v>0</v>
          </cell>
        </row>
        <row r="4737">
          <cell r="B4737" t="str">
            <v>524932</v>
          </cell>
          <cell r="C4737" t="str">
            <v>PEDESTAL DE SUSPENSAO C/ ENG. E IND MOD.41 (195KG)</v>
          </cell>
          <cell r="D4737" t="str">
            <v>UN</v>
          </cell>
          <cell r="E4737">
            <v>0</v>
          </cell>
        </row>
        <row r="4739">
          <cell r="B4739" t="str">
            <v>525000</v>
          </cell>
          <cell r="C4739" t="str">
            <v>PLACAS DE REDUCAO FOFO (C31 - METALURGICA 100%)</v>
          </cell>
        </row>
        <row r="4740">
          <cell r="B4740" t="str">
            <v>525001</v>
          </cell>
          <cell r="C4740" t="str">
            <v>PLACA DE REDUCAO FOFO PN-10 200 X 80MM (13KG)</v>
          </cell>
          <cell r="D4740" t="str">
            <v>UN</v>
          </cell>
          <cell r="E4740">
            <v>0</v>
          </cell>
        </row>
        <row r="4741">
          <cell r="B4741" t="str">
            <v>525002</v>
          </cell>
          <cell r="C4741" t="str">
            <v>PLACA DE REDUCAO FOFO PN-10 200 X 100MM (13KG)</v>
          </cell>
          <cell r="D4741" t="str">
            <v>UN</v>
          </cell>
          <cell r="E4741">
            <v>0</v>
          </cell>
        </row>
        <row r="4742">
          <cell r="B4742" t="str">
            <v>525003</v>
          </cell>
          <cell r="C4742" t="str">
            <v>PLACA DE REDUCAO FOFO PN-10 200 X 150MM (14KG)</v>
          </cell>
          <cell r="D4742" t="str">
            <v>UN</v>
          </cell>
          <cell r="E4742">
            <v>0</v>
          </cell>
        </row>
        <row r="4743">
          <cell r="B4743" t="str">
            <v>525004</v>
          </cell>
          <cell r="C4743" t="str">
            <v>PLACA DE REDUCAO FOFO PN-10 250 X 200MM (32KG)</v>
          </cell>
          <cell r="D4743" t="str">
            <v>UN</v>
          </cell>
          <cell r="E4743">
            <v>0</v>
          </cell>
        </row>
        <row r="4744">
          <cell r="B4744" t="str">
            <v>525005</v>
          </cell>
          <cell r="C4744" t="str">
            <v>PLACA DE REDUCAO FOFO PN-10 350 X 150MM (38KG)</v>
          </cell>
          <cell r="D4744" t="str">
            <v>UN</v>
          </cell>
          <cell r="E4744">
            <v>0</v>
          </cell>
        </row>
        <row r="4745">
          <cell r="B4745" t="str">
            <v>525006</v>
          </cell>
          <cell r="C4745" t="str">
            <v>PLACA DE REDUCAO FOFO PN-10 350 X 250MM (32KG)</v>
          </cell>
          <cell r="D4745" t="str">
            <v>UN</v>
          </cell>
          <cell r="E4745">
            <v>0</v>
          </cell>
        </row>
        <row r="4746">
          <cell r="B4746" t="str">
            <v>525007</v>
          </cell>
          <cell r="C4746" t="str">
            <v>PLACA DE REDUCAO FOFO PN-10 400 X 150MM (38KG)</v>
          </cell>
          <cell r="D4746" t="str">
            <v>UN</v>
          </cell>
          <cell r="E4746">
            <v>0</v>
          </cell>
        </row>
        <row r="4747">
          <cell r="B4747" t="str">
            <v>525008</v>
          </cell>
          <cell r="C4747" t="str">
            <v>PLACA DE REDUCAO FOFO PN-10 400 X 200MM (39.5KG)</v>
          </cell>
          <cell r="D4747" t="str">
            <v>UN</v>
          </cell>
          <cell r="E4747">
            <v>0</v>
          </cell>
        </row>
        <row r="4748">
          <cell r="B4748" t="str">
            <v>525009</v>
          </cell>
          <cell r="C4748" t="str">
            <v>PLACA DE REDUCAO FOFO PN-10 400 X 250MM (39KG)</v>
          </cell>
          <cell r="D4748" t="str">
            <v>UN</v>
          </cell>
          <cell r="E4748">
            <v>0</v>
          </cell>
        </row>
        <row r="4749">
          <cell r="B4749" t="str">
            <v>525010</v>
          </cell>
          <cell r="C4749" t="str">
            <v>PLACA DE REDUCAO FOFO PN-10 400 X 300MM (38KG)</v>
          </cell>
          <cell r="D4749" t="str">
            <v>UN</v>
          </cell>
          <cell r="E4749">
            <v>0</v>
          </cell>
        </row>
        <row r="4750">
          <cell r="B4750" t="str">
            <v>525011</v>
          </cell>
          <cell r="C4750" t="str">
            <v>PLACA DE REDUCAO FOFO PN-10 450 X 350MM (45KG)</v>
          </cell>
          <cell r="D4750" t="str">
            <v>UN</v>
          </cell>
          <cell r="E4750">
            <v>0</v>
          </cell>
        </row>
        <row r="4751">
          <cell r="B4751" t="str">
            <v>525012</v>
          </cell>
          <cell r="C4751" t="str">
            <v>PLACA DE REDUCAO FOFO PN-10 500 X 350MM (56KG)</v>
          </cell>
          <cell r="D4751" t="str">
            <v>UN</v>
          </cell>
          <cell r="E4751">
            <v>0</v>
          </cell>
        </row>
        <row r="4752">
          <cell r="B4752" t="str">
            <v>525013</v>
          </cell>
          <cell r="C4752" t="str">
            <v>PLACA DE REDUCAO FOFO PN-10 500 X 400MM (53KG)</v>
          </cell>
          <cell r="D4752" t="str">
            <v>UN</v>
          </cell>
          <cell r="E4752">
            <v>0</v>
          </cell>
        </row>
        <row r="4753">
          <cell r="B4753" t="str">
            <v>525014</v>
          </cell>
          <cell r="C4753" t="str">
            <v>PLACA DE REDUCAO FOFO PN-10 600 X 150MM (138KG)</v>
          </cell>
          <cell r="D4753" t="str">
            <v>UN</v>
          </cell>
          <cell r="E4753">
            <v>0</v>
          </cell>
        </row>
        <row r="4754">
          <cell r="B4754" t="str">
            <v>525015</v>
          </cell>
          <cell r="C4754" t="str">
            <v>PLACA DE REDUCAO FOFO PN-10 600 X 450MM (94KG)</v>
          </cell>
          <cell r="D4754" t="str">
            <v>UN</v>
          </cell>
          <cell r="E4754">
            <v>0</v>
          </cell>
        </row>
        <row r="4755">
          <cell r="B4755" t="str">
            <v>525016</v>
          </cell>
          <cell r="C4755" t="str">
            <v>PLACA DE REDUCAO FOFO PN-10 700 X 500MM (102KG)</v>
          </cell>
          <cell r="D4755" t="str">
            <v>UN</v>
          </cell>
          <cell r="E4755">
            <v>0</v>
          </cell>
        </row>
        <row r="4756">
          <cell r="B4756" t="str">
            <v>525017</v>
          </cell>
          <cell r="C4756" t="str">
            <v>PLACA DE REDUCAO FOFO PN-10 900 X 700MM (165KG)</v>
          </cell>
          <cell r="D4756" t="str">
            <v>UN</v>
          </cell>
          <cell r="E4756">
            <v>0</v>
          </cell>
        </row>
        <row r="4757">
          <cell r="B4757" t="str">
            <v>525018</v>
          </cell>
          <cell r="C4757" t="str">
            <v>PLACA DE REDUCAO FOFO PN-10 1000 X 700MM (222KG)</v>
          </cell>
          <cell r="D4757" t="str">
            <v>UN</v>
          </cell>
          <cell r="E4757">
            <v>0</v>
          </cell>
        </row>
        <row r="4758">
          <cell r="B4758" t="str">
            <v>525019</v>
          </cell>
          <cell r="C4758" t="str">
            <v>PLACA DE REDUCAO FOFO PN-10 1000 X 800MM (209KG)</v>
          </cell>
          <cell r="D4758" t="str">
            <v>UN</v>
          </cell>
          <cell r="E4758">
            <v>0</v>
          </cell>
        </row>
        <row r="4759">
          <cell r="B4759" t="str">
            <v>525020</v>
          </cell>
          <cell r="C4759" t="str">
            <v>PLACA DE REDUCAO FOFO PN-16 200 X  80MM (13KG)</v>
          </cell>
          <cell r="D4759" t="str">
            <v>UN</v>
          </cell>
          <cell r="E4759">
            <v>0</v>
          </cell>
        </row>
        <row r="4760">
          <cell r="B4760" t="str">
            <v>525021</v>
          </cell>
          <cell r="C4760" t="str">
            <v>PLACA DE REDUCAO FOFO PN-16 200 X 100MM (13KG)</v>
          </cell>
          <cell r="D4760" t="str">
            <v>UN</v>
          </cell>
          <cell r="E4760">
            <v>0</v>
          </cell>
        </row>
        <row r="4761">
          <cell r="B4761" t="str">
            <v>525022</v>
          </cell>
          <cell r="C4761" t="str">
            <v>PLACA DE REDUCAO FOFO PN-16 250 X 200MM (32KG)</v>
          </cell>
          <cell r="D4761" t="str">
            <v>UN</v>
          </cell>
          <cell r="E4761">
            <v>0</v>
          </cell>
        </row>
        <row r="4762">
          <cell r="B4762" t="str">
            <v>525023</v>
          </cell>
          <cell r="C4762" t="str">
            <v>PLACA DE REDUCAO FOFO PN-16 350 X 150MM (50KG)</v>
          </cell>
          <cell r="D4762" t="str">
            <v>UN</v>
          </cell>
          <cell r="E4762">
            <v>0</v>
          </cell>
        </row>
        <row r="4763">
          <cell r="B4763" t="str">
            <v>525024</v>
          </cell>
          <cell r="C4763" t="str">
            <v>PLACA DE REDUCAO FOFO PN-16 350 X 250MM (36KG)</v>
          </cell>
          <cell r="D4763" t="str">
            <v>UN</v>
          </cell>
          <cell r="E4763">
            <v>0</v>
          </cell>
        </row>
        <row r="4764">
          <cell r="B4764" t="str">
            <v>525025</v>
          </cell>
          <cell r="C4764" t="str">
            <v>PLACA DE REDUCAO FOFO PN-16 400 X 150MM (45KG)</v>
          </cell>
          <cell r="D4764" t="str">
            <v>UN</v>
          </cell>
          <cell r="E4764">
            <v>0</v>
          </cell>
        </row>
        <row r="4765">
          <cell r="B4765" t="str">
            <v>525026</v>
          </cell>
          <cell r="C4765" t="str">
            <v>PLACA DE REDUCAO FOFO PN-16 400 X 200MM (40KG)</v>
          </cell>
          <cell r="D4765" t="str">
            <v>UN</v>
          </cell>
          <cell r="E4765">
            <v>0</v>
          </cell>
        </row>
        <row r="4766">
          <cell r="B4766" t="str">
            <v>525027</v>
          </cell>
          <cell r="C4766" t="str">
            <v>PLACA DE REDUCAO FOFO PN-16 400 X 250MM (46KG)</v>
          </cell>
          <cell r="D4766" t="str">
            <v>UN</v>
          </cell>
          <cell r="E4766">
            <v>0</v>
          </cell>
        </row>
        <row r="4767">
          <cell r="B4767" t="str">
            <v>525028</v>
          </cell>
          <cell r="C4767" t="str">
            <v>PLACA DE REDUCAO FOFO PN-16 400 X 300MM (44KG)</v>
          </cell>
          <cell r="D4767" t="str">
            <v>UN</v>
          </cell>
          <cell r="E4767">
            <v>0</v>
          </cell>
        </row>
        <row r="4768">
          <cell r="B4768" t="str">
            <v>525029</v>
          </cell>
          <cell r="C4768" t="str">
            <v>PLACA DE REDUCAO FOFO PN-16 450 X 350MM (57KG)</v>
          </cell>
          <cell r="D4768" t="str">
            <v>UN</v>
          </cell>
          <cell r="E4768">
            <v>0</v>
          </cell>
        </row>
        <row r="4769">
          <cell r="B4769" t="str">
            <v>525030</v>
          </cell>
          <cell r="C4769" t="str">
            <v>PLACA DE REDUCAO FOFO PN-16 500 X 350MM (70KG)</v>
          </cell>
          <cell r="D4769" t="str">
            <v>UN</v>
          </cell>
          <cell r="E4769">
            <v>0</v>
          </cell>
        </row>
        <row r="4770">
          <cell r="B4770" t="str">
            <v>525031</v>
          </cell>
          <cell r="C4770" t="str">
            <v>PLACA DE REDUCAO FOFO PN-16 500 X 400MM (65KG)</v>
          </cell>
          <cell r="D4770" t="str">
            <v>UN</v>
          </cell>
          <cell r="E4770">
            <v>0</v>
          </cell>
        </row>
        <row r="4771">
          <cell r="B4771" t="str">
            <v>525032</v>
          </cell>
          <cell r="C4771" t="str">
            <v>PLACA DE REDUCAO FOFO PN-16 600 X 150MM (164KG)</v>
          </cell>
          <cell r="D4771" t="str">
            <v>UN</v>
          </cell>
          <cell r="E4771">
            <v>0</v>
          </cell>
        </row>
        <row r="4772">
          <cell r="B4772" t="str">
            <v>525033</v>
          </cell>
          <cell r="C4772" t="str">
            <v>PLACA DE REDUCAO FOFO PN-16 600 X 450MM(120KG)</v>
          </cell>
          <cell r="D4772" t="str">
            <v>UN</v>
          </cell>
          <cell r="E4772">
            <v>0</v>
          </cell>
        </row>
        <row r="4773">
          <cell r="B4773" t="str">
            <v>525034</v>
          </cell>
          <cell r="C4773" t="str">
            <v>PLACA DE REDUCAO FOFO PN-16 700 X 500MM (134KG)</v>
          </cell>
          <cell r="D4773" t="str">
            <v>UN</v>
          </cell>
          <cell r="E4773">
            <v>0</v>
          </cell>
        </row>
        <row r="4774">
          <cell r="B4774" t="str">
            <v>525035</v>
          </cell>
          <cell r="C4774" t="str">
            <v>PLACA DE REDUCAO FOFO PN-16 900 X 700MM (200KG)</v>
          </cell>
          <cell r="D4774" t="str">
            <v>UN</v>
          </cell>
          <cell r="E4774">
            <v>0</v>
          </cell>
        </row>
        <row r="4775">
          <cell r="B4775" t="str">
            <v>525036</v>
          </cell>
          <cell r="C4775" t="str">
            <v>PLACA DE REDUCAO FOFO PN-16 1000 X 700MM (285KG)</v>
          </cell>
          <cell r="D4775" t="str">
            <v>UN</v>
          </cell>
          <cell r="E4775">
            <v>0</v>
          </cell>
        </row>
        <row r="4776">
          <cell r="B4776" t="str">
            <v>525037</v>
          </cell>
          <cell r="C4776" t="str">
            <v>PLACA DE REDUCAO FOFO PN-16 1000 X 800MM (260KG)</v>
          </cell>
          <cell r="D4776" t="str">
            <v>UN</v>
          </cell>
          <cell r="E4776">
            <v>0</v>
          </cell>
        </row>
        <row r="4777">
          <cell r="B4777" t="str">
            <v>525038</v>
          </cell>
          <cell r="C4777" t="str">
            <v>PLACA DE REDUCAO FOFO PN-25 200 X  80MM (17KG)</v>
          </cell>
          <cell r="D4777" t="str">
            <v>UN</v>
          </cell>
          <cell r="E4777">
            <v>0</v>
          </cell>
        </row>
        <row r="4778">
          <cell r="B4778" t="str">
            <v>525039</v>
          </cell>
          <cell r="C4778" t="str">
            <v>PLACA DE REDUCAO FOFO PN-25 200 X 100MM (17KG)</v>
          </cell>
          <cell r="D4778" t="str">
            <v>UN</v>
          </cell>
          <cell r="E4778">
            <v>0</v>
          </cell>
        </row>
        <row r="4779">
          <cell r="B4779" t="str">
            <v>525040</v>
          </cell>
          <cell r="C4779" t="str">
            <v>PLACA DE REDUCAO FOFO PN-25 250 X 200MM (37KG)</v>
          </cell>
          <cell r="D4779" t="str">
            <v>UN</v>
          </cell>
          <cell r="E4779">
            <v>0</v>
          </cell>
        </row>
        <row r="4780">
          <cell r="B4780" t="str">
            <v>525041</v>
          </cell>
          <cell r="C4780" t="str">
            <v>PLACA DE REDUCAO FOFO PN-25 350 X 150MM (59KG)</v>
          </cell>
          <cell r="D4780" t="str">
            <v>UN</v>
          </cell>
          <cell r="E4780">
            <v>0</v>
          </cell>
        </row>
        <row r="4781">
          <cell r="B4781" t="str">
            <v>525042</v>
          </cell>
          <cell r="C4781" t="str">
            <v>PLACA DE REDUCAO FOFO PN-25 350 X 250MM (48KG)</v>
          </cell>
          <cell r="D4781" t="str">
            <v>UN</v>
          </cell>
          <cell r="E4781">
            <v>0</v>
          </cell>
        </row>
        <row r="4782">
          <cell r="B4782" t="str">
            <v>525043</v>
          </cell>
          <cell r="C4782" t="str">
            <v>PLACA DE REDUCAO FOFO PN-25 400 X 150MM (56KG)</v>
          </cell>
          <cell r="D4782" t="str">
            <v>UN</v>
          </cell>
          <cell r="E4782">
            <v>0</v>
          </cell>
        </row>
        <row r="4783">
          <cell r="B4783" t="str">
            <v>525044</v>
          </cell>
          <cell r="C4783" t="str">
            <v>PLACA DE REDUCAO FOFO PN-25 400 X 200MM (59KG)</v>
          </cell>
          <cell r="D4783" t="str">
            <v>UN</v>
          </cell>
          <cell r="E4783">
            <v>0</v>
          </cell>
        </row>
        <row r="4784">
          <cell r="B4784" t="str">
            <v>525045</v>
          </cell>
          <cell r="C4784" t="str">
            <v>PLACA DE REDUCAO FOFO PN-25 400 X 250MM (61KG)</v>
          </cell>
          <cell r="D4784" t="str">
            <v>UN</v>
          </cell>
          <cell r="E4784">
            <v>0</v>
          </cell>
        </row>
        <row r="4785">
          <cell r="B4785" t="str">
            <v>525046</v>
          </cell>
          <cell r="C4785" t="str">
            <v>PLACA DE REDUCAO FOFO PN-25 400 X 300MM (60KG)</v>
          </cell>
          <cell r="D4785" t="str">
            <v>UN</v>
          </cell>
          <cell r="E4785">
            <v>0</v>
          </cell>
        </row>
        <row r="4786">
          <cell r="B4786" t="str">
            <v>525047</v>
          </cell>
          <cell r="C4786" t="str">
            <v>PLACA DE REDUCAO FOFO PN-25 450 X 350MM (70KG)</v>
          </cell>
          <cell r="D4786" t="str">
            <v>UN</v>
          </cell>
          <cell r="E4786">
            <v>0</v>
          </cell>
        </row>
        <row r="4787">
          <cell r="B4787" t="str">
            <v>525048</v>
          </cell>
          <cell r="C4787" t="str">
            <v>PLACA DE REDUCAO FOFO PN-25 500 X 350MM (85KG)</v>
          </cell>
          <cell r="D4787" t="str">
            <v>UN</v>
          </cell>
          <cell r="E4787">
            <v>0</v>
          </cell>
        </row>
        <row r="4788">
          <cell r="B4788" t="str">
            <v>525049</v>
          </cell>
          <cell r="C4788" t="str">
            <v>PLACA DE REDUCAO FOFO PN-25 500 X 400MM (83KG)</v>
          </cell>
          <cell r="D4788" t="str">
            <v>UN</v>
          </cell>
          <cell r="E4788">
            <v>0</v>
          </cell>
        </row>
        <row r="4789">
          <cell r="B4789" t="str">
            <v>525050</v>
          </cell>
          <cell r="C4789" t="str">
            <v>PLACA DE REDUCAO FOFO PN-25 600 X 150MM (178KG)</v>
          </cell>
          <cell r="D4789" t="str">
            <v>UN</v>
          </cell>
          <cell r="E4789">
            <v>0</v>
          </cell>
        </row>
        <row r="4790">
          <cell r="B4790" t="str">
            <v>525051</v>
          </cell>
          <cell r="C4790" t="str">
            <v>PLACA DE REDUCAO FOFO PN-25 600 X 450MM (134KG)</v>
          </cell>
          <cell r="D4790" t="str">
            <v>UN</v>
          </cell>
          <cell r="E4790">
            <v>0</v>
          </cell>
        </row>
        <row r="4791">
          <cell r="B4791" t="str">
            <v>525052</v>
          </cell>
          <cell r="C4791" t="str">
            <v>PLACA DE REDUCAO FOFO PN-25 700 X 500MM (178KG)</v>
          </cell>
          <cell r="D4791" t="str">
            <v>UN</v>
          </cell>
          <cell r="E4791">
            <v>0</v>
          </cell>
        </row>
        <row r="4792">
          <cell r="B4792" t="str">
            <v>525053</v>
          </cell>
          <cell r="C4792" t="str">
            <v>PLACA DE REDUCAO FOFO PN-25 900 X 700MM (237KG)</v>
          </cell>
          <cell r="D4792" t="str">
            <v>UN</v>
          </cell>
          <cell r="E4792">
            <v>0</v>
          </cell>
        </row>
        <row r="4793">
          <cell r="B4793" t="str">
            <v>525054</v>
          </cell>
          <cell r="C4793" t="str">
            <v>PLACA DE REDUCAO FOFO PN-25 1000 X 700MM (277KG)</v>
          </cell>
          <cell r="D4793" t="str">
            <v>UN</v>
          </cell>
          <cell r="E4793">
            <v>0</v>
          </cell>
        </row>
        <row r="4794">
          <cell r="B4794" t="str">
            <v>525055</v>
          </cell>
          <cell r="C4794" t="str">
            <v>PLACA DE REDUCAO FOFO PN-25 1000 X 800MM (308KG)</v>
          </cell>
          <cell r="D4794" t="str">
            <v>UN</v>
          </cell>
          <cell r="E4794">
            <v>0</v>
          </cell>
        </row>
        <row r="4796">
          <cell r="B4796" t="str">
            <v>525100</v>
          </cell>
          <cell r="C4796" t="str">
            <v>REDUCOES EM FOFO (C31 - METALURGICA 100%)</v>
          </cell>
        </row>
        <row r="4797">
          <cell r="B4797" t="str">
            <v>525101</v>
          </cell>
          <cell r="C4797" t="str">
            <v>REDUCAO EXC.FOFO C/ FG PN-10/16/25 80X50MM(8KG)</v>
          </cell>
          <cell r="D4797" t="str">
            <v>UN</v>
          </cell>
          <cell r="E4797">
            <v>84.98</v>
          </cell>
        </row>
        <row r="4798">
          <cell r="B4798" t="str">
            <v>525102</v>
          </cell>
          <cell r="C4798" t="str">
            <v>REDUCAO EXC.FOFO C/ FG PN-10/16/25 100X80MM(9KG)</v>
          </cell>
          <cell r="D4798" t="str">
            <v>UN</v>
          </cell>
          <cell r="E4798">
            <v>226.49</v>
          </cell>
        </row>
        <row r="4799">
          <cell r="B4799" t="str">
            <v>525103</v>
          </cell>
          <cell r="C4799" t="str">
            <v>REDUCAO EXC.FOFO C/ FG PN-10/16/25 150X80MM(17KG)</v>
          </cell>
          <cell r="D4799" t="str">
            <v>UN</v>
          </cell>
          <cell r="E4799">
            <v>355.66</v>
          </cell>
        </row>
        <row r="4800">
          <cell r="B4800" t="str">
            <v>525104</v>
          </cell>
          <cell r="C4800" t="str">
            <v>REDUCAO EXCENT.FOFO C/FG PN-10 150X100MM (15KG)</v>
          </cell>
          <cell r="D4800" t="str">
            <v>UN</v>
          </cell>
          <cell r="E4800">
            <v>362.78</v>
          </cell>
        </row>
        <row r="4801">
          <cell r="B4801" t="str">
            <v>525105</v>
          </cell>
          <cell r="C4801" t="str">
            <v>REDUCAO EXCENT.FOFO C/FG PN-10 150X125MM (22KG)</v>
          </cell>
          <cell r="D4801" t="str">
            <v>UN</v>
          </cell>
          <cell r="E4801">
            <v>0</v>
          </cell>
        </row>
        <row r="4802">
          <cell r="B4802" t="str">
            <v>525106</v>
          </cell>
          <cell r="C4802" t="str">
            <v>REDUCAO EXCENT.FOFO C/FG PN-10 200X100MM (28KG)</v>
          </cell>
          <cell r="D4802" t="str">
            <v>UN</v>
          </cell>
          <cell r="E4802">
            <v>607.91999999999996</v>
          </cell>
        </row>
        <row r="4803">
          <cell r="B4803" t="str">
            <v>525107</v>
          </cell>
          <cell r="C4803" t="str">
            <v>REDUCAO EXCENT.FOFO C/FG PN-10 200X150MM (22KG)</v>
          </cell>
          <cell r="D4803" t="str">
            <v>UN</v>
          </cell>
          <cell r="E4803">
            <v>624.34</v>
          </cell>
        </row>
        <row r="4804">
          <cell r="B4804" t="str">
            <v>525108</v>
          </cell>
          <cell r="C4804" t="str">
            <v>REDUCAO EXCENT.FOFO C/FG PN-10 250X150MM (39KG)</v>
          </cell>
          <cell r="D4804" t="str">
            <v>UN</v>
          </cell>
          <cell r="E4804">
            <v>675.05</v>
          </cell>
        </row>
        <row r="4805">
          <cell r="B4805" t="str">
            <v>525109</v>
          </cell>
          <cell r="C4805" t="str">
            <v>REDUCAO EXCENT.FOFO C/FG PN-10 250X200MM (30KG)</v>
          </cell>
          <cell r="D4805" t="str">
            <v>UN</v>
          </cell>
          <cell r="E4805">
            <v>688.55</v>
          </cell>
        </row>
        <row r="4806">
          <cell r="B4806" t="str">
            <v>525110</v>
          </cell>
          <cell r="C4806" t="str">
            <v>REDUCAO EXCENT.FOFO C/FG PN-10 300X150MM (46KG)</v>
          </cell>
          <cell r="D4806" t="str">
            <v>UN</v>
          </cell>
          <cell r="E4806">
            <v>780.43</v>
          </cell>
        </row>
        <row r="4807">
          <cell r="B4807" t="str">
            <v>525111</v>
          </cell>
          <cell r="C4807" t="str">
            <v>REDUCAO EXCENT.FOFO C/FG PN-10 300X200MM (51KG)</v>
          </cell>
          <cell r="D4807" t="str">
            <v>UN</v>
          </cell>
          <cell r="E4807">
            <v>804.36</v>
          </cell>
        </row>
        <row r="4808">
          <cell r="B4808" t="str">
            <v>525112</v>
          </cell>
          <cell r="C4808" t="str">
            <v>REDUCAO EXCENT.FOFO C/ FG PN-10 300X250MM (40KG)</v>
          </cell>
          <cell r="D4808" t="str">
            <v>UN</v>
          </cell>
          <cell r="E4808">
            <v>820.45</v>
          </cell>
        </row>
        <row r="4809">
          <cell r="B4809" t="str">
            <v>525113</v>
          </cell>
          <cell r="C4809" t="str">
            <v>REDUCAO EXCENT.FOFO C/ FG PN-10 400X250MM (72KG)</v>
          </cell>
          <cell r="D4809" t="str">
            <v>UN</v>
          </cell>
          <cell r="E4809">
            <v>1227.3699999999999</v>
          </cell>
        </row>
        <row r="4810">
          <cell r="B4810" t="str">
            <v>525114</v>
          </cell>
          <cell r="C4810" t="str">
            <v>REDUCAO EXCENT.FOFO C/ FG PN-10 400X300MM (79KG)</v>
          </cell>
          <cell r="D4810" t="str">
            <v>UN</v>
          </cell>
          <cell r="E4810">
            <v>1405.15</v>
          </cell>
        </row>
        <row r="4811">
          <cell r="B4811" t="str">
            <v>525115</v>
          </cell>
          <cell r="C4811" t="str">
            <v>REDUCAO EXCENT.FOFO C/ FG PN-10 600X500MM(155KG)</v>
          </cell>
          <cell r="D4811" t="str">
            <v>UN</v>
          </cell>
          <cell r="E4811">
            <v>0</v>
          </cell>
        </row>
        <row r="4812">
          <cell r="B4812" t="str">
            <v>525116</v>
          </cell>
          <cell r="C4812" t="str">
            <v>REDUCAO EXCENT.FOFO C/ FG PN-10 900X800MM(315KG)</v>
          </cell>
          <cell r="D4812" t="str">
            <v>UN</v>
          </cell>
          <cell r="E4812">
            <v>0</v>
          </cell>
        </row>
        <row r="4813">
          <cell r="B4813" t="str">
            <v>525117</v>
          </cell>
          <cell r="C4813" t="str">
            <v>REDUCAO EXCENT.FOFO C/ FG PN-10 1000X900MM(390KG)</v>
          </cell>
          <cell r="D4813" t="str">
            <v>UN</v>
          </cell>
          <cell r="E4813">
            <v>0</v>
          </cell>
        </row>
        <row r="4814">
          <cell r="B4814" t="str">
            <v>525118</v>
          </cell>
          <cell r="C4814" t="str">
            <v>REDUCAO FOFO C/FG PN-10/16/25 80X50MM(8,7KG)</v>
          </cell>
          <cell r="D4814" t="str">
            <v>UN</v>
          </cell>
          <cell r="E4814">
            <v>84.35</v>
          </cell>
        </row>
        <row r="4815">
          <cell r="B4815" t="str">
            <v>525119</v>
          </cell>
          <cell r="C4815" t="str">
            <v>REDUCAO FOFO C/FG PN-10/16 80X60MM(7KG)</v>
          </cell>
          <cell r="D4815" t="str">
            <v>UN</v>
          </cell>
          <cell r="E4815">
            <v>0</v>
          </cell>
        </row>
        <row r="4816">
          <cell r="B4816" t="str">
            <v>525120</v>
          </cell>
          <cell r="C4816" t="str">
            <v>REDUCAO FOFO C/FG PN-10/16 80X75MM(9KG)</v>
          </cell>
          <cell r="D4816" t="str">
            <v>UN</v>
          </cell>
          <cell r="E4816">
            <v>96</v>
          </cell>
        </row>
        <row r="4817">
          <cell r="B4817" t="str">
            <v>525121</v>
          </cell>
          <cell r="C4817" t="str">
            <v>REDUCAO FOFO C/FG PN-10/16/25 100X50MM(8,6KG)</v>
          </cell>
          <cell r="D4817" t="str">
            <v>UN</v>
          </cell>
          <cell r="E4817">
            <v>193.67</v>
          </cell>
        </row>
        <row r="4818">
          <cell r="B4818" t="str">
            <v>525122</v>
          </cell>
          <cell r="C4818" t="str">
            <v>REDUCAO FOFO C/ FG PN-10/16/25 100 X 80MM (9,5KG)</v>
          </cell>
          <cell r="D4818" t="str">
            <v>UN</v>
          </cell>
          <cell r="E4818">
            <v>212.74</v>
          </cell>
        </row>
        <row r="4819">
          <cell r="B4819" t="str">
            <v>525123</v>
          </cell>
          <cell r="C4819" t="str">
            <v>REDUCAO FOFO C/ FG PN-10 125 X 100MM (24KG)</v>
          </cell>
          <cell r="D4819" t="str">
            <v>UN</v>
          </cell>
          <cell r="E4819">
            <v>0</v>
          </cell>
        </row>
        <row r="4820">
          <cell r="B4820" t="str">
            <v>525124</v>
          </cell>
          <cell r="C4820" t="str">
            <v>REDUCAO FOFO C/ FG PN-10/16/25 150 X 80MM (16,2KG)</v>
          </cell>
          <cell r="D4820" t="str">
            <v>UN</v>
          </cell>
          <cell r="E4820">
            <v>292.36</v>
          </cell>
        </row>
        <row r="4821">
          <cell r="B4821" t="str">
            <v>525125</v>
          </cell>
          <cell r="C4821" t="str">
            <v>REDUCAO FOFO C/ FG PN-10 150 X 100MM (15,5KG)</v>
          </cell>
          <cell r="D4821" t="str">
            <v>UN</v>
          </cell>
          <cell r="E4821">
            <v>297.5</v>
          </cell>
        </row>
        <row r="4822">
          <cell r="B4822" t="str">
            <v>525126</v>
          </cell>
          <cell r="C4822" t="str">
            <v>REDUCAO FOFO C/ FG PN-10 150 X 125MM (31KG)</v>
          </cell>
          <cell r="D4822" t="str">
            <v>UN</v>
          </cell>
          <cell r="E4822">
            <v>0</v>
          </cell>
        </row>
        <row r="4823">
          <cell r="B4823" t="str">
            <v>525127</v>
          </cell>
          <cell r="C4823" t="str">
            <v>REDUCAO FOFO C/ FG PN-10 200 X 100MM (30,5KG)</v>
          </cell>
          <cell r="D4823" t="str">
            <v>UN</v>
          </cell>
          <cell r="E4823">
            <v>688.54</v>
          </cell>
        </row>
        <row r="4824">
          <cell r="B4824" t="str">
            <v>525128</v>
          </cell>
          <cell r="C4824" t="str">
            <v>REDUCAO FOFO C/ FG PN-10 200 X 150MM (22KG)</v>
          </cell>
          <cell r="D4824" t="str">
            <v>UN</v>
          </cell>
          <cell r="E4824">
            <v>703.96</v>
          </cell>
        </row>
        <row r="4825">
          <cell r="B4825" t="str">
            <v>525129</v>
          </cell>
          <cell r="C4825" t="str">
            <v>REDUCAO FOFO C/ FG PN-10 250 X 100MM (40KG)</v>
          </cell>
          <cell r="D4825" t="str">
            <v>UN</v>
          </cell>
          <cell r="E4825">
            <v>0</v>
          </cell>
        </row>
        <row r="4826">
          <cell r="B4826" t="str">
            <v>525130</v>
          </cell>
          <cell r="C4826" t="str">
            <v>REDUCAO FOFO C/ FG PN-10 250 X 150MM (45KG)</v>
          </cell>
          <cell r="D4826" t="str">
            <v>UN</v>
          </cell>
          <cell r="E4826">
            <v>722.64</v>
          </cell>
        </row>
        <row r="4827">
          <cell r="B4827" t="str">
            <v>525131</v>
          </cell>
          <cell r="C4827" t="str">
            <v>REDUCAO FOFO C/ FG PN-10 250 X 200MM (30KG)</v>
          </cell>
          <cell r="D4827" t="str">
            <v>UN</v>
          </cell>
          <cell r="E4827">
            <v>737.1</v>
          </cell>
        </row>
        <row r="4828">
          <cell r="B4828" t="str">
            <v>525132</v>
          </cell>
          <cell r="C4828" t="str">
            <v>REDUCAO FOFO C/ FG PN-10 300 X 150MM (52KG)</v>
          </cell>
          <cell r="D4828" t="str">
            <v>UN</v>
          </cell>
          <cell r="E4828">
            <v>809.87</v>
          </cell>
        </row>
        <row r="4829">
          <cell r="B4829" t="str">
            <v>525133</v>
          </cell>
          <cell r="C4829" t="str">
            <v>REDUCAO FOFO C/ FG PN-10 300 X 200MM (58KG)</v>
          </cell>
          <cell r="D4829" t="str">
            <v>UN</v>
          </cell>
          <cell r="E4829">
            <v>826.08</v>
          </cell>
        </row>
        <row r="4830">
          <cell r="B4830" t="str">
            <v>525134</v>
          </cell>
          <cell r="C4830" t="str">
            <v>REDUCAO FOFO C/ FG PN-10 300 X 250MM (40KG)</v>
          </cell>
          <cell r="D4830" t="str">
            <v>UN</v>
          </cell>
          <cell r="E4830">
            <v>842.59</v>
          </cell>
        </row>
        <row r="4831">
          <cell r="B4831" t="str">
            <v>525135</v>
          </cell>
          <cell r="C4831" t="str">
            <v>REDUCAO FOFO C/ FG PN-10 350 X 200MM (79KG)</v>
          </cell>
          <cell r="D4831" t="str">
            <v>UN</v>
          </cell>
          <cell r="E4831">
            <v>993.07</v>
          </cell>
        </row>
        <row r="4832">
          <cell r="B4832" t="str">
            <v>525136</v>
          </cell>
          <cell r="C4832" t="str">
            <v>REDUCAO FOFO C/ FG PN-10 350 X 250MM (75KG)</v>
          </cell>
          <cell r="D4832" t="str">
            <v>UN</v>
          </cell>
          <cell r="E4832">
            <v>1131.4100000000001</v>
          </cell>
        </row>
        <row r="4833">
          <cell r="B4833" t="str">
            <v>525137</v>
          </cell>
          <cell r="C4833" t="str">
            <v>REDUCAO FOFO C/ FG PN-10 350 X 300MM (49,5KG)</v>
          </cell>
          <cell r="D4833" t="str">
            <v>UN</v>
          </cell>
          <cell r="E4833">
            <v>1136.48</v>
          </cell>
        </row>
        <row r="4834">
          <cell r="B4834" t="str">
            <v>525138</v>
          </cell>
          <cell r="C4834" t="str">
            <v>REDUCAO FOFO C/ FG PN-10 400 X 250MM (78KG)</v>
          </cell>
          <cell r="D4834" t="str">
            <v>UN</v>
          </cell>
          <cell r="E4834">
            <v>1020.6</v>
          </cell>
        </row>
        <row r="4835">
          <cell r="B4835" t="str">
            <v>525139</v>
          </cell>
          <cell r="C4835" t="str">
            <v>REDUCAO FOFO C/ FG PN-10 400 X 300MM (76KG)</v>
          </cell>
          <cell r="D4835" t="str">
            <v>UN</v>
          </cell>
          <cell r="E4835">
            <v>1022.6</v>
          </cell>
        </row>
        <row r="4836">
          <cell r="B4836" t="str">
            <v>525140</v>
          </cell>
          <cell r="C4836" t="str">
            <v>REDUCAO FOFO C/ FG PN-10 400 X 350MM (58KG)</v>
          </cell>
          <cell r="D4836" t="str">
            <v>UN</v>
          </cell>
          <cell r="E4836">
            <v>1102.97</v>
          </cell>
        </row>
        <row r="4837">
          <cell r="B4837" t="str">
            <v>525141</v>
          </cell>
          <cell r="C4837" t="str">
            <v>REDUCAO FOFO C/ FG PN-10 450 X 300MM (94KG)</v>
          </cell>
          <cell r="D4837" t="str">
            <v>UN</v>
          </cell>
          <cell r="E4837">
            <v>1376.8</v>
          </cell>
        </row>
        <row r="4838">
          <cell r="B4838" t="str">
            <v>525142</v>
          </cell>
          <cell r="C4838" t="str">
            <v>REDUCAO FOFO C/ FG PN-10 450 X 350MM (97KG)</v>
          </cell>
          <cell r="D4838" t="str">
            <v>UN</v>
          </cell>
          <cell r="E4838">
            <v>1410.82</v>
          </cell>
        </row>
        <row r="4839">
          <cell r="B4839" t="str">
            <v>525143</v>
          </cell>
          <cell r="C4839" t="str">
            <v>REDUCAO FOFO C/ FG PN-10 450 X 400MM (105KG)</v>
          </cell>
          <cell r="D4839" t="str">
            <v>UN</v>
          </cell>
          <cell r="E4839">
            <v>1439.04</v>
          </cell>
        </row>
        <row r="4840">
          <cell r="B4840" t="str">
            <v>525144</v>
          </cell>
          <cell r="C4840" t="str">
            <v>REDUCAO FOFO C/ FG PN-10 500 X 350MM (108KG)</v>
          </cell>
          <cell r="D4840" t="str">
            <v>UN</v>
          </cell>
          <cell r="E4840">
            <v>1563.22</v>
          </cell>
        </row>
        <row r="4841">
          <cell r="B4841" t="str">
            <v>525145</v>
          </cell>
          <cell r="C4841" t="str">
            <v>REDUCAO FOFO C/ FG PN-10 500 X 400MM (110KG)</v>
          </cell>
          <cell r="D4841" t="str">
            <v>UN</v>
          </cell>
          <cell r="E4841">
            <v>2939.06</v>
          </cell>
        </row>
        <row r="4842">
          <cell r="B4842" t="str">
            <v>525146</v>
          </cell>
          <cell r="C4842" t="str">
            <v>REDUCAO FOFO C/ FG PN-10 500 X 450MM (124KG)</v>
          </cell>
          <cell r="D4842" t="str">
            <v>UN</v>
          </cell>
          <cell r="E4842">
            <v>3151.04</v>
          </cell>
        </row>
        <row r="4843">
          <cell r="B4843" t="str">
            <v>525147</v>
          </cell>
          <cell r="C4843" t="str">
            <v>REDUCAO FOFO C/ FG PN-10 600 X 400MM (155KG)</v>
          </cell>
          <cell r="D4843" t="str">
            <v>UN</v>
          </cell>
          <cell r="E4843">
            <v>0</v>
          </cell>
        </row>
        <row r="4844">
          <cell r="B4844" t="str">
            <v>525148</v>
          </cell>
          <cell r="C4844" t="str">
            <v>REDUCAO FOFO C/ FG PN-10 600 X 450MM (158KG)</v>
          </cell>
          <cell r="D4844" t="str">
            <v>UN</v>
          </cell>
          <cell r="E4844">
            <v>0</v>
          </cell>
        </row>
        <row r="4845">
          <cell r="B4845" t="str">
            <v>525149</v>
          </cell>
          <cell r="C4845" t="str">
            <v>REDUCAO FOFO C/ FG PN-10 600 X 500MM (149KG)</v>
          </cell>
          <cell r="D4845" t="str">
            <v>UN</v>
          </cell>
          <cell r="E4845">
            <v>0</v>
          </cell>
        </row>
        <row r="4846">
          <cell r="B4846" t="str">
            <v>525150</v>
          </cell>
          <cell r="C4846" t="str">
            <v>REDUCAO FOFO C/ FG PN-10 700 X 600MM (195KG)</v>
          </cell>
          <cell r="D4846" t="str">
            <v>UN</v>
          </cell>
          <cell r="E4846">
            <v>0</v>
          </cell>
        </row>
        <row r="4847">
          <cell r="B4847" t="str">
            <v>525151</v>
          </cell>
          <cell r="C4847" t="str">
            <v>REDUCAO FOFO C/ FG PN-10 800 X 700MM (250KG)</v>
          </cell>
          <cell r="D4847" t="str">
            <v>UN</v>
          </cell>
          <cell r="E4847">
            <v>0</v>
          </cell>
        </row>
        <row r="4848">
          <cell r="B4848" t="str">
            <v>525152</v>
          </cell>
          <cell r="C4848" t="str">
            <v>REDUCAO FOFO C/ FG PN-10 900 X 800MM (308KG)</v>
          </cell>
          <cell r="D4848" t="str">
            <v>UN</v>
          </cell>
          <cell r="E4848">
            <v>0</v>
          </cell>
        </row>
        <row r="4849">
          <cell r="B4849" t="str">
            <v>525153</v>
          </cell>
          <cell r="C4849" t="str">
            <v>REDUCAO FOFO C/ FG PN-10 1000 X 900MM (373KG)</v>
          </cell>
          <cell r="D4849" t="str">
            <v>UN</v>
          </cell>
          <cell r="E4849">
            <v>0</v>
          </cell>
        </row>
        <row r="4850">
          <cell r="B4850" t="str">
            <v>525154</v>
          </cell>
          <cell r="C4850" t="str">
            <v>REDUCAO FOFO C/ FG PN-10 1200 X 1000MM (614KG)</v>
          </cell>
          <cell r="D4850" t="str">
            <v>UN</v>
          </cell>
          <cell r="E4850">
            <v>0</v>
          </cell>
        </row>
        <row r="4851">
          <cell r="B4851" t="str">
            <v>525155</v>
          </cell>
          <cell r="C4851" t="str">
            <v>REDUCAO FOFO C/ JM PN-10 700 X 500MM (316,7KG)</v>
          </cell>
          <cell r="D4851" t="str">
            <v>UN</v>
          </cell>
          <cell r="E4851">
            <v>0</v>
          </cell>
        </row>
        <row r="4852">
          <cell r="B4852" t="str">
            <v>525156</v>
          </cell>
          <cell r="C4852" t="str">
            <v>REDUCAO FOFO C/ JM PN-10 700 X 600MM (300,7KG))</v>
          </cell>
          <cell r="D4852" t="str">
            <v>UN</v>
          </cell>
          <cell r="E4852">
            <v>0</v>
          </cell>
        </row>
        <row r="4853">
          <cell r="B4853" t="str">
            <v>525157</v>
          </cell>
          <cell r="C4853" t="str">
            <v>REDUCAO FOFO C/ JM PN-10 800 X 600MM (429,5KG)</v>
          </cell>
          <cell r="D4853" t="str">
            <v>UN</v>
          </cell>
          <cell r="E4853">
            <v>0</v>
          </cell>
        </row>
        <row r="4854">
          <cell r="B4854" t="str">
            <v>525158</v>
          </cell>
          <cell r="C4854" t="str">
            <v>REDUCAO FOFO C/ JM PN-10 800 X 700MM (392KG)</v>
          </cell>
          <cell r="D4854" t="str">
            <v>UN</v>
          </cell>
          <cell r="E4854">
            <v>0</v>
          </cell>
        </row>
        <row r="4855">
          <cell r="B4855" t="str">
            <v>525159</v>
          </cell>
          <cell r="C4855" t="str">
            <v>REDUCAO FOFO C/ JM PN-10 900 X 700MM (520KG)</v>
          </cell>
          <cell r="D4855" t="str">
            <v>UN</v>
          </cell>
          <cell r="E4855">
            <v>0</v>
          </cell>
        </row>
        <row r="4856">
          <cell r="B4856" t="str">
            <v>525160</v>
          </cell>
          <cell r="C4856" t="str">
            <v>REDUCAO FOFO C/ JM PN-10 900 X 800MM (508,7KG)</v>
          </cell>
          <cell r="D4856" t="str">
            <v>UN</v>
          </cell>
          <cell r="E4856">
            <v>0</v>
          </cell>
        </row>
        <row r="4857">
          <cell r="B4857" t="str">
            <v>525161</v>
          </cell>
          <cell r="C4857" t="str">
            <v>REDUCAO FOFO C/ JM PN-10 1000 X 800MM (683,3KG)</v>
          </cell>
          <cell r="D4857" t="str">
            <v>UN</v>
          </cell>
          <cell r="E4857">
            <v>0</v>
          </cell>
        </row>
        <row r="4858">
          <cell r="B4858" t="str">
            <v>525162</v>
          </cell>
          <cell r="C4858" t="str">
            <v>REDUCAO FOFO C/ JM PN-10 1000 X 900MM (682,4KG)</v>
          </cell>
          <cell r="D4858" t="str">
            <v>UN</v>
          </cell>
          <cell r="E4858">
            <v>0</v>
          </cell>
        </row>
        <row r="4859">
          <cell r="B4859" t="str">
            <v>525163</v>
          </cell>
          <cell r="C4859" t="str">
            <v>REDUCAO FOFO C/ JM PN-10 1200 X 1000MM (1008KG)</v>
          </cell>
          <cell r="D4859" t="str">
            <v>UN</v>
          </cell>
          <cell r="E4859">
            <v>0</v>
          </cell>
        </row>
        <row r="4860">
          <cell r="B4860" t="str">
            <v>525164</v>
          </cell>
          <cell r="C4860" t="str">
            <v>REDUCAO FOFO PONTA/JE 80 X 75MM (4,7KG)</v>
          </cell>
          <cell r="D4860" t="str">
            <v>UN</v>
          </cell>
          <cell r="E4860">
            <v>0</v>
          </cell>
        </row>
        <row r="4861">
          <cell r="B4861" t="str">
            <v>525165</v>
          </cell>
          <cell r="C4861" t="str">
            <v>REDUCAO FOFO PONTA/JE 100 X 75MM (5,6KG)</v>
          </cell>
          <cell r="D4861" t="str">
            <v>UN</v>
          </cell>
          <cell r="E4861">
            <v>0</v>
          </cell>
        </row>
        <row r="4862">
          <cell r="B4862" t="str">
            <v>525166</v>
          </cell>
          <cell r="C4862" t="str">
            <v>REDUCAO FOFO PONTA/JE 2GS D=100 X 80MM (7,8KG)</v>
          </cell>
          <cell r="D4862" t="str">
            <v>UN</v>
          </cell>
          <cell r="E4862">
            <v>114.24</v>
          </cell>
        </row>
        <row r="4863">
          <cell r="B4863" t="str">
            <v>525167</v>
          </cell>
          <cell r="C4863" t="str">
            <v>REDUCAO FOFO PONTA/JE 2GS D=150 X 80MM (11,4KG)</v>
          </cell>
          <cell r="D4863" t="str">
            <v>UN</v>
          </cell>
          <cell r="E4863">
            <v>131.58000000000001</v>
          </cell>
        </row>
        <row r="4864">
          <cell r="B4864" t="str">
            <v>525168</v>
          </cell>
          <cell r="C4864" t="str">
            <v>REDUCAO FOFO PONTA/JE 2GS D=200 X 80MM (17KG)</v>
          </cell>
          <cell r="D4864" t="str">
            <v>UN</v>
          </cell>
          <cell r="E4864">
            <v>347.4</v>
          </cell>
        </row>
        <row r="4865">
          <cell r="B4865" t="str">
            <v>525169</v>
          </cell>
          <cell r="C4865" t="str">
            <v>REDUCAO FOFO PONTA/JE 200 X 100MM (16KG)</v>
          </cell>
          <cell r="D4865" t="str">
            <v>UN</v>
          </cell>
          <cell r="E4865">
            <v>351.97</v>
          </cell>
        </row>
        <row r="4866">
          <cell r="B4866" t="str">
            <v>525170</v>
          </cell>
          <cell r="C4866" t="str">
            <v>REDUCAO FOFO PONTA/JE 200 X 150MM (17KG)</v>
          </cell>
          <cell r="D4866" t="str">
            <v>UN</v>
          </cell>
          <cell r="E4866">
            <v>360.36</v>
          </cell>
        </row>
        <row r="4867">
          <cell r="B4867" t="str">
            <v>525171</v>
          </cell>
          <cell r="C4867" t="str">
            <v>REDUCAO FOFO PONTA/JE 250 X 100MM (23KG)</v>
          </cell>
          <cell r="D4867" t="str">
            <v>UN</v>
          </cell>
          <cell r="E4867">
            <v>0</v>
          </cell>
        </row>
        <row r="4868">
          <cell r="B4868" t="str">
            <v>525172</v>
          </cell>
          <cell r="C4868" t="str">
            <v>REDUCAO FOFO PONTA/JE 250 X 150MM (22KG)</v>
          </cell>
          <cell r="D4868" t="str">
            <v>UN</v>
          </cell>
          <cell r="E4868">
            <v>367.56</v>
          </cell>
        </row>
        <row r="4869">
          <cell r="B4869" t="str">
            <v>525173</v>
          </cell>
          <cell r="C4869" t="str">
            <v>REDUCAO FOFO PONTA/JE 250 X 200MM (20KG)</v>
          </cell>
          <cell r="D4869" t="str">
            <v>UN</v>
          </cell>
          <cell r="E4869">
            <v>374.92</v>
          </cell>
        </row>
        <row r="4870">
          <cell r="B4870" t="str">
            <v>525174</v>
          </cell>
          <cell r="C4870" t="str">
            <v>REDUCAO FOFO PONTA/JE 300 X 100MM (25,8KG)</v>
          </cell>
          <cell r="D4870" t="str">
            <v>UN</v>
          </cell>
          <cell r="E4870">
            <v>0</v>
          </cell>
        </row>
        <row r="4871">
          <cell r="B4871" t="str">
            <v>525175</v>
          </cell>
          <cell r="C4871" t="str">
            <v>REDUCAO FOFO PONTA/JE 300 X 150MM (29,6KG)</v>
          </cell>
          <cell r="D4871" t="str">
            <v>UN</v>
          </cell>
          <cell r="E4871">
            <v>313.85000000000002</v>
          </cell>
        </row>
        <row r="4872">
          <cell r="B4872" t="str">
            <v>525176</v>
          </cell>
          <cell r="C4872" t="str">
            <v>REDUCAO FOFO PONTA/JE 300 X 200MM (30KG)</v>
          </cell>
          <cell r="D4872" t="str">
            <v>UN</v>
          </cell>
          <cell r="E4872">
            <v>318.45999999999998</v>
          </cell>
        </row>
        <row r="4873">
          <cell r="B4873" t="str">
            <v>525177</v>
          </cell>
          <cell r="C4873" t="str">
            <v>REDUCAO FOFO PONTA/JE 300 X 250MM (28KG)</v>
          </cell>
          <cell r="D4873" t="str">
            <v>UN</v>
          </cell>
          <cell r="E4873">
            <v>558.01</v>
          </cell>
        </row>
        <row r="4874">
          <cell r="B4874" t="str">
            <v>525178</v>
          </cell>
          <cell r="C4874" t="str">
            <v>REDUCAO FOFO PONTA/JE 350 X 200MM (38KG)</v>
          </cell>
          <cell r="D4874" t="str">
            <v>UN</v>
          </cell>
          <cell r="E4874">
            <v>600.29999999999995</v>
          </cell>
        </row>
        <row r="4875">
          <cell r="B4875" t="str">
            <v>525179</v>
          </cell>
          <cell r="C4875" t="str">
            <v>REDUCAO FOFO PONTA/JE 350 X 250MM (36KG)</v>
          </cell>
          <cell r="D4875" t="str">
            <v>UN</v>
          </cell>
          <cell r="E4875">
            <v>612.29999999999995</v>
          </cell>
        </row>
        <row r="4876">
          <cell r="B4876" t="str">
            <v>525180</v>
          </cell>
          <cell r="C4876" t="str">
            <v>REDUCAO FOFO PONTA/JE 350 X 300MM (33KG)</v>
          </cell>
          <cell r="D4876" t="str">
            <v>UN</v>
          </cell>
          <cell r="E4876">
            <v>624.54999999999995</v>
          </cell>
        </row>
        <row r="4877">
          <cell r="B4877" t="str">
            <v>525181</v>
          </cell>
          <cell r="C4877" t="str">
            <v>REDUCAO FOFO PONTA/JE 400 X 250MM (48KG)</v>
          </cell>
          <cell r="D4877" t="str">
            <v>UN</v>
          </cell>
          <cell r="E4877">
            <v>661.62</v>
          </cell>
        </row>
        <row r="4878">
          <cell r="B4878" t="str">
            <v>525182</v>
          </cell>
          <cell r="C4878" t="str">
            <v>REDUCAO FOFO PONTA/JE 400 X 300MM (45KG)</v>
          </cell>
          <cell r="D4878" t="str">
            <v>UN</v>
          </cell>
          <cell r="E4878">
            <v>669.66</v>
          </cell>
        </row>
        <row r="4879">
          <cell r="B4879" t="str">
            <v>525183</v>
          </cell>
          <cell r="C4879" t="str">
            <v>REDUCAO FOFO PONTA/JE 400 X 350MM (41KG)</v>
          </cell>
          <cell r="D4879" t="str">
            <v>UN</v>
          </cell>
          <cell r="E4879">
            <v>683.06</v>
          </cell>
        </row>
        <row r="4880">
          <cell r="B4880" t="str">
            <v>525184</v>
          </cell>
          <cell r="C4880" t="str">
            <v>REDUCAO FOFO PONTA/JE 500 X 350MM (65KG)</v>
          </cell>
          <cell r="D4880" t="str">
            <v>UN</v>
          </cell>
          <cell r="E4880">
            <v>1058.54</v>
          </cell>
        </row>
        <row r="4881">
          <cell r="B4881" t="str">
            <v>525185</v>
          </cell>
          <cell r="C4881" t="str">
            <v>REDUCAO FOFO PONTA/JE 500 X 400MM (60KG)</v>
          </cell>
          <cell r="D4881" t="str">
            <v>UN</v>
          </cell>
          <cell r="E4881">
            <v>1040.3399999999999</v>
          </cell>
        </row>
        <row r="4882">
          <cell r="B4882" t="str">
            <v>525186</v>
          </cell>
          <cell r="C4882" t="str">
            <v>REDUCAO FOFO PONTA/JE 600 X 400MM (105KG)</v>
          </cell>
          <cell r="D4882" t="str">
            <v>UN</v>
          </cell>
          <cell r="E4882">
            <v>0</v>
          </cell>
        </row>
        <row r="4883">
          <cell r="B4883" t="str">
            <v>525187</v>
          </cell>
          <cell r="C4883" t="str">
            <v>REDUCAO FOFO PONTA/JE 600 X 500MM (90KG)</v>
          </cell>
          <cell r="D4883" t="str">
            <v>UN</v>
          </cell>
          <cell r="E4883">
            <v>0</v>
          </cell>
        </row>
        <row r="4884">
          <cell r="B4884" t="str">
            <v>525188</v>
          </cell>
          <cell r="C4884" t="str">
            <v>REDUCAO FOFO PONTA/JE-PVC 100 X 50MM (4,5KG)</v>
          </cell>
          <cell r="D4884" t="str">
            <v>UN</v>
          </cell>
          <cell r="E4884">
            <v>0</v>
          </cell>
        </row>
        <row r="4885">
          <cell r="B4885" t="str">
            <v>525189</v>
          </cell>
          <cell r="C4885" t="str">
            <v>REDUCAO FOFO PONTA/JE-PVC 100 X 75MM (4KG)</v>
          </cell>
          <cell r="D4885" t="str">
            <v>UN</v>
          </cell>
          <cell r="E4885">
            <v>0</v>
          </cell>
        </row>
        <row r="4886">
          <cell r="B4886" t="str">
            <v>525190</v>
          </cell>
          <cell r="C4886" t="str">
            <v>REDUCAO FOFO PONTA/JE-PVC 150 X 50MM (6KG)</v>
          </cell>
          <cell r="D4886" t="str">
            <v>UN</v>
          </cell>
          <cell r="E4886">
            <v>0</v>
          </cell>
        </row>
        <row r="4887">
          <cell r="B4887" t="str">
            <v>525191</v>
          </cell>
          <cell r="C4887" t="str">
            <v>REDUCAO FOFO PONTA/JE-PVC 150 X 75MM (7,6KG)</v>
          </cell>
          <cell r="D4887" t="str">
            <v>UN</v>
          </cell>
          <cell r="E4887">
            <v>0</v>
          </cell>
        </row>
        <row r="4888">
          <cell r="B4888" t="str">
            <v>525192</v>
          </cell>
          <cell r="C4888" t="str">
            <v>REDUCAO FOFO PONTA/JE-PVC 150 X 100MM (10,6KG)</v>
          </cell>
          <cell r="D4888" t="str">
            <v>UN</v>
          </cell>
          <cell r="E4888">
            <v>0</v>
          </cell>
        </row>
        <row r="4889">
          <cell r="B4889" t="str">
            <v>525193</v>
          </cell>
          <cell r="C4889" t="str">
            <v>REDUCAO FOFO PONTA/JE-PVC 200 X 100MM (9,1KG)</v>
          </cell>
          <cell r="D4889" t="str">
            <v>UN</v>
          </cell>
          <cell r="E4889">
            <v>0</v>
          </cell>
        </row>
        <row r="4890">
          <cell r="B4890" t="str">
            <v>525194</v>
          </cell>
          <cell r="C4890" t="str">
            <v>REDUCAO FOFO PONTA/JE-PVC 250 X 100MM (11,5KG)</v>
          </cell>
          <cell r="D4890" t="str">
            <v>UN</v>
          </cell>
          <cell r="E4890">
            <v>0</v>
          </cell>
        </row>
        <row r="4891">
          <cell r="B4891" t="str">
            <v>525195</v>
          </cell>
          <cell r="C4891" t="str">
            <v>REDUCAO EXCENT.FOFO C/ FG PN-16 150 X 100MM (15KG)</v>
          </cell>
          <cell r="D4891" t="str">
            <v>UN</v>
          </cell>
          <cell r="E4891">
            <v>362.78</v>
          </cell>
        </row>
        <row r="4892">
          <cell r="B4892" t="str">
            <v>525196</v>
          </cell>
          <cell r="C4892" t="str">
            <v>REDUCAO EXCENT.FOFO C/ FG PN-16 200 X 100MM (28KG)</v>
          </cell>
          <cell r="D4892" t="str">
            <v>UN</v>
          </cell>
          <cell r="E4892">
            <v>620.08000000000004</v>
          </cell>
        </row>
        <row r="4893">
          <cell r="B4893" t="str">
            <v>525197</v>
          </cell>
          <cell r="C4893" t="str">
            <v>REDUCAO EXCENT.FOFO C/ FG PN-16 200 X 150MM (22KG)</v>
          </cell>
          <cell r="D4893" t="str">
            <v>UN</v>
          </cell>
          <cell r="E4893">
            <v>636.84</v>
          </cell>
        </row>
        <row r="4894">
          <cell r="B4894" t="str">
            <v>525198</v>
          </cell>
          <cell r="C4894" t="str">
            <v>REDUCAO EXCENT.FOFO C/ FG PN-16 250 X 150MM (39KG)</v>
          </cell>
          <cell r="D4894" t="str">
            <v>UN</v>
          </cell>
          <cell r="E4894">
            <v>688.55</v>
          </cell>
        </row>
        <row r="4895">
          <cell r="B4895" t="str">
            <v>525199</v>
          </cell>
          <cell r="C4895" t="str">
            <v>REDUCAO EXCENT.FOFO C/ FG PN-16 250 X 200MM (30KG)</v>
          </cell>
          <cell r="D4895" t="str">
            <v>UN</v>
          </cell>
          <cell r="E4895">
            <v>702.32</v>
          </cell>
        </row>
        <row r="4896">
          <cell r="B4896" t="str">
            <v>525201</v>
          </cell>
          <cell r="C4896" t="str">
            <v>REDUCAO EXCENT.FOFO C/ FG PN-16 300 X 150MM (46KG)</v>
          </cell>
          <cell r="D4896" t="str">
            <v>UN</v>
          </cell>
          <cell r="E4896">
            <v>796.04</v>
          </cell>
        </row>
        <row r="4897">
          <cell r="B4897" t="str">
            <v>525202</v>
          </cell>
          <cell r="C4897" t="str">
            <v>REDUCAO EXCENT.FOFO C/ FG PN-16 300 X 200MM (51KG)</v>
          </cell>
          <cell r="D4897" t="str">
            <v>UN</v>
          </cell>
          <cell r="E4897">
            <v>820.45</v>
          </cell>
        </row>
        <row r="4898">
          <cell r="B4898" t="str">
            <v>525203</v>
          </cell>
          <cell r="C4898" t="str">
            <v>REDUCAO EXCENT.FOFO C/ FG PN-16 300 X 250MM (40KG)</v>
          </cell>
          <cell r="D4898" t="str">
            <v>UN</v>
          </cell>
          <cell r="E4898">
            <v>836.86</v>
          </cell>
        </row>
        <row r="4899">
          <cell r="B4899" t="str">
            <v>525204</v>
          </cell>
          <cell r="C4899" t="str">
            <v>REDUCAO EXCENT.FOFO C/ FG PN-16 400 X 250MM (77KG)</v>
          </cell>
          <cell r="D4899" t="str">
            <v>UN</v>
          </cell>
          <cell r="E4899">
            <v>1251.9100000000001</v>
          </cell>
        </row>
        <row r="4900">
          <cell r="B4900" t="str">
            <v>525205</v>
          </cell>
          <cell r="C4900" t="str">
            <v>REDUCAO EXCENT.FOFO C/ FG PN-16 400 X 300MM (84KG)</v>
          </cell>
          <cell r="D4900" t="str">
            <v>UN</v>
          </cell>
          <cell r="E4900">
            <v>1433.24</v>
          </cell>
        </row>
        <row r="4901">
          <cell r="B4901" t="str">
            <v>525206</v>
          </cell>
          <cell r="C4901" t="str">
            <v>REDUCAO FOFO C/ FG PN-16 150 X 100MM (15,5KG)</v>
          </cell>
          <cell r="D4901" t="str">
            <v>UN</v>
          </cell>
          <cell r="E4901">
            <v>297.5</v>
          </cell>
        </row>
        <row r="4902">
          <cell r="B4902" t="str">
            <v>525207</v>
          </cell>
          <cell r="C4902" t="str">
            <v>REDUCAO FOFO C/ FG PN-16 200 X 100MM (30,5KG)</v>
          </cell>
          <cell r="D4902" t="str">
            <v>UN</v>
          </cell>
          <cell r="E4902">
            <v>702.31</v>
          </cell>
        </row>
        <row r="4903">
          <cell r="B4903" t="str">
            <v>525208</v>
          </cell>
          <cell r="C4903" t="str">
            <v>REDUCAO FOFO C/ FG PN-16 200 X 150MM (22KG)</v>
          </cell>
          <cell r="D4903" t="str">
            <v>UN</v>
          </cell>
          <cell r="E4903">
            <v>718.03</v>
          </cell>
        </row>
        <row r="4904">
          <cell r="B4904" t="str">
            <v>525209</v>
          </cell>
          <cell r="C4904" t="str">
            <v>REDUCAO FOFO C/ FG PN-16 250 X 150MM (45KG)</v>
          </cell>
          <cell r="D4904" t="str">
            <v>UN</v>
          </cell>
          <cell r="E4904">
            <v>737.1</v>
          </cell>
        </row>
        <row r="4905">
          <cell r="B4905" t="str">
            <v>525210</v>
          </cell>
          <cell r="C4905" t="str">
            <v>REDUCAO FOFO C/ FG PN-16 250 X 200MM (30KG)</v>
          </cell>
          <cell r="D4905" t="str">
            <v>UN</v>
          </cell>
          <cell r="E4905">
            <v>751.85</v>
          </cell>
        </row>
        <row r="4906">
          <cell r="B4906" t="str">
            <v>525211</v>
          </cell>
          <cell r="C4906" t="str">
            <v>REDUCAO FOFO C/ FG PN-16 300 X 150MM (52KG)</v>
          </cell>
          <cell r="D4906" t="str">
            <v>UN</v>
          </cell>
          <cell r="E4906">
            <v>826.08</v>
          </cell>
        </row>
        <row r="4907">
          <cell r="B4907" t="str">
            <v>525212</v>
          </cell>
          <cell r="C4907" t="str">
            <v>REDUCAO FOFO C/ FG PN-16 300 X 200MM (58KG)</v>
          </cell>
          <cell r="D4907" t="str">
            <v>UN</v>
          </cell>
          <cell r="E4907">
            <v>842.59</v>
          </cell>
        </row>
        <row r="4908">
          <cell r="B4908" t="str">
            <v>525213</v>
          </cell>
          <cell r="C4908" t="str">
            <v>REDUCAO FOFO C/ FG PN-16 300 X 250MM (40KG)</v>
          </cell>
          <cell r="D4908" t="str">
            <v>UN</v>
          </cell>
          <cell r="E4908">
            <v>859.44</v>
          </cell>
        </row>
        <row r="4909">
          <cell r="B4909" t="str">
            <v>525214</v>
          </cell>
          <cell r="C4909" t="str">
            <v>REDUCAO FOFO C/ FG PN-16 350 X 200MM (82KG)</v>
          </cell>
          <cell r="D4909" t="str">
            <v>UN</v>
          </cell>
          <cell r="E4909">
            <v>1012.96</v>
          </cell>
        </row>
        <row r="4910">
          <cell r="B4910" t="str">
            <v>525215</v>
          </cell>
          <cell r="C4910" t="str">
            <v>REDUCAO FOFO C/ FG PN-16 350 X 250MM (78KG)</v>
          </cell>
          <cell r="D4910" t="str">
            <v>UN</v>
          </cell>
          <cell r="E4910">
            <v>1136.48</v>
          </cell>
        </row>
        <row r="4911">
          <cell r="B4911" t="str">
            <v>525216</v>
          </cell>
          <cell r="C4911" t="str">
            <v>REDUCAO FOFO C/ FG PN-16 350 X 300MM (52KG)</v>
          </cell>
          <cell r="D4911" t="str">
            <v>UN</v>
          </cell>
          <cell r="E4911">
            <v>1159.22</v>
          </cell>
        </row>
        <row r="4912">
          <cell r="B4912" t="str">
            <v>525217</v>
          </cell>
          <cell r="C4912" t="str">
            <v>REDUCAO FOFO C/ FG PN-16 400 X 250MM (84KG)</v>
          </cell>
          <cell r="D4912" t="str">
            <v>UN</v>
          </cell>
          <cell r="E4912">
            <v>1022.6</v>
          </cell>
        </row>
        <row r="4913">
          <cell r="B4913" t="str">
            <v>525218</v>
          </cell>
          <cell r="C4913" t="str">
            <v>REDUCAO FOFO C/ FG PN-16 400 X 300MM (82KG)</v>
          </cell>
          <cell r="D4913" t="str">
            <v>UN</v>
          </cell>
          <cell r="E4913">
            <v>1041.02</v>
          </cell>
        </row>
        <row r="4914">
          <cell r="B4914" t="str">
            <v>525219</v>
          </cell>
          <cell r="C4914" t="str">
            <v>REDUCAO FOFO C/ FG PN-16 400 X 350MM (67KG)</v>
          </cell>
          <cell r="D4914" t="str">
            <v>UN</v>
          </cell>
          <cell r="E4914">
            <v>1108.0999999999999</v>
          </cell>
        </row>
        <row r="4915">
          <cell r="B4915" t="str">
            <v>525220</v>
          </cell>
          <cell r="C4915" t="str">
            <v>REDUCAO FOFO C/ FG PN-16 450 X 300MM (101KG)</v>
          </cell>
          <cell r="D4915" t="str">
            <v>UN</v>
          </cell>
          <cell r="E4915">
            <v>1374.02</v>
          </cell>
        </row>
        <row r="4916">
          <cell r="B4916" t="str">
            <v>525221</v>
          </cell>
          <cell r="C4916" t="str">
            <v>REDUCAO FOFO C/ FG PN-16 450 X 350MM (107KG)</v>
          </cell>
          <cell r="D4916" t="str">
            <v>UN</v>
          </cell>
          <cell r="E4916">
            <v>1396.32</v>
          </cell>
        </row>
        <row r="4917">
          <cell r="B4917" t="str">
            <v>525222</v>
          </cell>
          <cell r="C4917" t="str">
            <v>REDUCAO FOFO C/ FG PN-16 450 X 400MM (119KG)</v>
          </cell>
          <cell r="D4917" t="str">
            <v>UN</v>
          </cell>
          <cell r="E4917">
            <v>1449.4</v>
          </cell>
        </row>
        <row r="4918">
          <cell r="B4918" t="str">
            <v>525223</v>
          </cell>
          <cell r="C4918" t="str">
            <v>REDUCAO FOFO C/ FG PN-16 500 X 350MM (126KG)</v>
          </cell>
          <cell r="D4918" t="str">
            <v>UN</v>
          </cell>
          <cell r="E4918">
            <v>1560.19</v>
          </cell>
        </row>
        <row r="4919">
          <cell r="B4919" t="str">
            <v>525224</v>
          </cell>
          <cell r="C4919" t="str">
            <v>REDUCAO FOFO C/ FG PN-16 500 X 400MM (130KG)</v>
          </cell>
          <cell r="D4919" t="str">
            <v>UN</v>
          </cell>
          <cell r="E4919">
            <v>3096.48</v>
          </cell>
        </row>
        <row r="4920">
          <cell r="B4920" t="str">
            <v>525225</v>
          </cell>
          <cell r="C4920" t="str">
            <v>REDUCAO FOFO C/ FG PN-16 500 X 450MM (147KG)</v>
          </cell>
          <cell r="D4920" t="str">
            <v>UN</v>
          </cell>
          <cell r="E4920">
            <v>3214.07</v>
          </cell>
        </row>
        <row r="4921">
          <cell r="B4921" t="str">
            <v>525226</v>
          </cell>
          <cell r="C4921" t="str">
            <v>REDUCAO FOFO C/ FG PN-16 600 X 400MM (187KG)</v>
          </cell>
          <cell r="D4921" t="str">
            <v>UN</v>
          </cell>
          <cell r="E4921">
            <v>0</v>
          </cell>
        </row>
        <row r="4922">
          <cell r="B4922" t="str">
            <v>525227</v>
          </cell>
          <cell r="C4922" t="str">
            <v>REDUCAO FOFO C/ FG PN-16 600 X 450MM (192KG)</v>
          </cell>
          <cell r="D4922" t="str">
            <v>UN</v>
          </cell>
          <cell r="E4922">
            <v>0</v>
          </cell>
        </row>
        <row r="4923">
          <cell r="B4923" t="str">
            <v>525228</v>
          </cell>
          <cell r="C4923" t="str">
            <v>REDUCAO FOFO C/ FG PN-16 600 X 500MM (190KG)</v>
          </cell>
          <cell r="D4923" t="str">
            <v>UN</v>
          </cell>
          <cell r="E4923">
            <v>0</v>
          </cell>
        </row>
        <row r="4924">
          <cell r="B4924" t="str">
            <v>525229</v>
          </cell>
          <cell r="C4924" t="str">
            <v>REDUCAO FOFO C/ FG PN-16 700 X 600MM (236KG)</v>
          </cell>
          <cell r="D4924" t="str">
            <v>UN</v>
          </cell>
          <cell r="E4924">
            <v>0</v>
          </cell>
        </row>
        <row r="4925">
          <cell r="B4925" t="str">
            <v>525230</v>
          </cell>
          <cell r="C4925" t="str">
            <v>REDUCAO FOFO C/ FG PN-16 800 X 700MM (285KG)</v>
          </cell>
          <cell r="D4925" t="str">
            <v>UN</v>
          </cell>
          <cell r="E4925">
            <v>0</v>
          </cell>
        </row>
        <row r="4926">
          <cell r="B4926" t="str">
            <v>525231</v>
          </cell>
          <cell r="C4926" t="str">
            <v>REDUCAO FOFO C/ FG PN-16 900 X 800MM (352KG)</v>
          </cell>
          <cell r="D4926" t="str">
            <v>UN</v>
          </cell>
          <cell r="E4926">
            <v>0</v>
          </cell>
        </row>
        <row r="4927">
          <cell r="B4927" t="str">
            <v>525232</v>
          </cell>
          <cell r="C4927" t="str">
            <v>REDUCAO FOFO C/ FG PN-16 1000 X 900MM (438KG)</v>
          </cell>
          <cell r="D4927" t="str">
            <v>UN</v>
          </cell>
          <cell r="E4927">
            <v>0</v>
          </cell>
        </row>
        <row r="4928">
          <cell r="B4928" t="str">
            <v>525233</v>
          </cell>
          <cell r="C4928" t="str">
            <v>REDUCAO FOFO C/ FG PN-16 1200 X 1000MM (720KG)</v>
          </cell>
          <cell r="D4928" t="str">
            <v>UN</v>
          </cell>
          <cell r="E4928">
            <v>0</v>
          </cell>
        </row>
        <row r="4929">
          <cell r="B4929" t="str">
            <v>525234</v>
          </cell>
          <cell r="C4929" t="str">
            <v>REDUCAO EXCENT.FOFO C/ FG PN-25 150 X 100MM (17KG)</v>
          </cell>
          <cell r="D4929" t="str">
            <v>UN</v>
          </cell>
          <cell r="E4929">
            <v>0</v>
          </cell>
        </row>
        <row r="4930">
          <cell r="B4930" t="str">
            <v>525235</v>
          </cell>
          <cell r="C4930" t="str">
            <v>REDUCAO EXCENT.FOFO C/ FG PN-25 200 X 100MM (30KG)</v>
          </cell>
          <cell r="D4930" t="str">
            <v>UN</v>
          </cell>
          <cell r="E4930">
            <v>0</v>
          </cell>
        </row>
        <row r="4931">
          <cell r="B4931" t="str">
            <v>525236</v>
          </cell>
          <cell r="C4931" t="str">
            <v>REDUCAO EXCENT.FOFO C/ FG PN-25 200 X 150MM (25KG)</v>
          </cell>
          <cell r="D4931" t="str">
            <v>UN</v>
          </cell>
          <cell r="E4931">
            <v>0</v>
          </cell>
        </row>
        <row r="4932">
          <cell r="B4932" t="str">
            <v>525237</v>
          </cell>
          <cell r="C4932" t="str">
            <v>REDUCAO EXCENT.FOFO C/ FG PN-25 250 X 150MM (43KG)</v>
          </cell>
          <cell r="D4932" t="str">
            <v>UN</v>
          </cell>
          <cell r="E4932">
            <v>0</v>
          </cell>
        </row>
        <row r="4933">
          <cell r="B4933" t="str">
            <v>525238</v>
          </cell>
          <cell r="C4933" t="str">
            <v>REDUCAO EXCENT.FOFO C/ FG PN-25 250 X 200MM (35KG)</v>
          </cell>
          <cell r="D4933" t="str">
            <v>UN</v>
          </cell>
          <cell r="E4933">
            <v>0</v>
          </cell>
        </row>
        <row r="4934">
          <cell r="B4934" t="str">
            <v>525239</v>
          </cell>
          <cell r="C4934" t="str">
            <v>REDUCAO EXCENT.FOFO C/ FG PN-25 300 X 150MM (52KG)</v>
          </cell>
          <cell r="D4934" t="str">
            <v>UN</v>
          </cell>
          <cell r="E4934">
            <v>0</v>
          </cell>
        </row>
        <row r="4935">
          <cell r="B4935" t="str">
            <v>525240</v>
          </cell>
          <cell r="C4935" t="str">
            <v>REDUCAO EXCENT.FOFO C/ FG PN-25 300 X 200MM (58KG)</v>
          </cell>
          <cell r="D4935" t="str">
            <v>UN</v>
          </cell>
          <cell r="E4935">
            <v>0</v>
          </cell>
        </row>
        <row r="4936">
          <cell r="B4936" t="str">
            <v>525241</v>
          </cell>
          <cell r="C4936" t="str">
            <v>REDUCAO EXCENT.FOFO C/ FG PN-25 300 X 250MM (49KG)</v>
          </cell>
          <cell r="D4936" t="str">
            <v>UN</v>
          </cell>
          <cell r="E4936">
            <v>0</v>
          </cell>
        </row>
        <row r="4937">
          <cell r="B4937" t="str">
            <v>525242</v>
          </cell>
          <cell r="C4937" t="str">
            <v>REDUCAO EXCENT.FOFO C/ FG PN-25 400 X 250MM (92KG)</v>
          </cell>
          <cell r="D4937" t="str">
            <v>UN</v>
          </cell>
          <cell r="E4937">
            <v>0</v>
          </cell>
        </row>
        <row r="4938">
          <cell r="B4938" t="str">
            <v>525243</v>
          </cell>
          <cell r="C4938" t="str">
            <v>REDUCAO EXCENT.FOFO C/ FG PN-25 400 X 300MM(101KG)</v>
          </cell>
          <cell r="D4938" t="str">
            <v>UN</v>
          </cell>
          <cell r="E4938">
            <v>0</v>
          </cell>
        </row>
        <row r="4939">
          <cell r="B4939" t="str">
            <v>525244</v>
          </cell>
          <cell r="C4939" t="str">
            <v>REDUCAO FOFO C/ FG PN-25 125 X 100MM (24KG)</v>
          </cell>
          <cell r="D4939" t="str">
            <v>UN</v>
          </cell>
          <cell r="E4939">
            <v>0</v>
          </cell>
        </row>
        <row r="4940">
          <cell r="B4940" t="str">
            <v>525245</v>
          </cell>
          <cell r="C4940" t="str">
            <v>REDUCAO FOFO C/ FG PN-25 150 X 100MM (17KG)</v>
          </cell>
          <cell r="D4940" t="str">
            <v>UN</v>
          </cell>
          <cell r="E4940">
            <v>0</v>
          </cell>
        </row>
        <row r="4941">
          <cell r="B4941" t="str">
            <v>525246</v>
          </cell>
          <cell r="C4941" t="str">
            <v>REDUCAO FOFO C/ FG PN-25 150 X 125MM (33KG)</v>
          </cell>
          <cell r="D4941" t="str">
            <v>UN</v>
          </cell>
          <cell r="E4941">
            <v>0</v>
          </cell>
        </row>
        <row r="4942">
          <cell r="B4942" t="str">
            <v>525247</v>
          </cell>
          <cell r="C4942" t="str">
            <v>REDUCAO FOFO C/ FG PN-25 200 X 100MM (33KG)</v>
          </cell>
          <cell r="D4942" t="str">
            <v>UN</v>
          </cell>
          <cell r="E4942">
            <v>0</v>
          </cell>
        </row>
        <row r="4943">
          <cell r="B4943" t="str">
            <v>525248</v>
          </cell>
          <cell r="C4943" t="str">
            <v>REDUCAO FOFO C/ FG PN-25 200 X 150MM (25KG)</v>
          </cell>
          <cell r="D4943" t="str">
            <v>UN</v>
          </cell>
          <cell r="E4943">
            <v>0</v>
          </cell>
        </row>
        <row r="4944">
          <cell r="B4944" t="str">
            <v>525249</v>
          </cell>
          <cell r="C4944" t="str">
            <v>REDUCAO FOFO C/ FG PN-25 250 X 150MM (49KG)</v>
          </cell>
          <cell r="D4944" t="str">
            <v>UN</v>
          </cell>
          <cell r="E4944">
            <v>0</v>
          </cell>
        </row>
        <row r="4945">
          <cell r="B4945" t="str">
            <v>525250</v>
          </cell>
          <cell r="C4945" t="str">
            <v>REDUCAO FOFO C/ FG PN-25 250 X 200MM (36KG)</v>
          </cell>
          <cell r="D4945" t="str">
            <v>UN</v>
          </cell>
          <cell r="E4945">
            <v>0</v>
          </cell>
        </row>
        <row r="4946">
          <cell r="B4946" t="str">
            <v>525251</v>
          </cell>
          <cell r="C4946" t="str">
            <v>REDUCAO FOFO C/ FG PN-25 300 X 150MM (58KG)</v>
          </cell>
          <cell r="D4946" t="str">
            <v>UN</v>
          </cell>
          <cell r="E4946">
            <v>0</v>
          </cell>
        </row>
        <row r="4947">
          <cell r="B4947" t="str">
            <v>525252</v>
          </cell>
          <cell r="C4947" t="str">
            <v>REDUCAO FOFO C/ FG PN-25 300 X 200MM (65KG)</v>
          </cell>
          <cell r="D4947" t="str">
            <v>UN</v>
          </cell>
          <cell r="E4947">
            <v>0</v>
          </cell>
        </row>
        <row r="4948">
          <cell r="B4948" t="str">
            <v>525253</v>
          </cell>
          <cell r="C4948" t="str">
            <v>REDUCAO FOFO C/ FG PN-25 300 X 250MM (49KG)</v>
          </cell>
          <cell r="D4948" t="str">
            <v>UN</v>
          </cell>
          <cell r="E4948">
            <v>0</v>
          </cell>
        </row>
        <row r="4949">
          <cell r="B4949" t="str">
            <v>525254</v>
          </cell>
          <cell r="C4949" t="str">
            <v>REDUCAO FOFO C/ FG PN-25 350 X 200MM (92KG)</v>
          </cell>
          <cell r="D4949" t="str">
            <v>UN</v>
          </cell>
          <cell r="E4949">
            <v>0</v>
          </cell>
        </row>
        <row r="4950">
          <cell r="B4950" t="str">
            <v>525255</v>
          </cell>
          <cell r="C4950" t="str">
            <v>REDUCAO FOFO C/ FG PN-25 350 X 250MM (89KG)</v>
          </cell>
          <cell r="D4950" t="str">
            <v>UN</v>
          </cell>
          <cell r="E4950">
            <v>0</v>
          </cell>
        </row>
        <row r="4951">
          <cell r="B4951" t="str">
            <v>525256</v>
          </cell>
          <cell r="C4951" t="str">
            <v>REDUCAO FOFO C/ FG PN-25 350 X 300MM (66KG)</v>
          </cell>
          <cell r="D4951" t="str">
            <v>UN</v>
          </cell>
          <cell r="E4951">
            <v>0</v>
          </cell>
        </row>
        <row r="4952">
          <cell r="B4952" t="str">
            <v>525257</v>
          </cell>
          <cell r="C4952" t="str">
            <v>REDUCAO FOFO C/ FG PN-25 400 X 250MM (98KG)</v>
          </cell>
          <cell r="D4952" t="str">
            <v>UN</v>
          </cell>
          <cell r="E4952">
            <v>0</v>
          </cell>
        </row>
        <row r="4953">
          <cell r="B4953" t="str">
            <v>525258</v>
          </cell>
          <cell r="C4953" t="str">
            <v>REDUCAO FOFO C/ FG PN-25 400 X 300MM (98KG)</v>
          </cell>
          <cell r="D4953" t="str">
            <v>UN</v>
          </cell>
          <cell r="E4953">
            <v>0</v>
          </cell>
        </row>
        <row r="4954">
          <cell r="B4954" t="str">
            <v>525259</v>
          </cell>
          <cell r="C4954" t="str">
            <v>REDUCAO FOFO C/ FG PN-25 400 X 350MM (86KG)</v>
          </cell>
          <cell r="D4954" t="str">
            <v>UN</v>
          </cell>
          <cell r="E4954">
            <v>0</v>
          </cell>
        </row>
        <row r="4955">
          <cell r="B4955" t="str">
            <v>525260</v>
          </cell>
          <cell r="C4955" t="str">
            <v>REDUCAO FOFO C/ FG PN-25 450 X 300MM (118KG)</v>
          </cell>
          <cell r="D4955" t="str">
            <v>UN</v>
          </cell>
          <cell r="E4955">
            <v>0</v>
          </cell>
        </row>
        <row r="4956">
          <cell r="B4956" t="str">
            <v>525261</v>
          </cell>
          <cell r="C4956" t="str">
            <v>REDUCAO FOFO C/ FG PN-25 450 X 350MM (127KG)</v>
          </cell>
          <cell r="D4956" t="str">
            <v>UN</v>
          </cell>
          <cell r="E4956">
            <v>0</v>
          </cell>
        </row>
        <row r="4957">
          <cell r="B4957" t="str">
            <v>525262</v>
          </cell>
          <cell r="C4957" t="str">
            <v>REDUCAO FOFO C/ FG PN-25 450 X 400MM (140KG)</v>
          </cell>
          <cell r="D4957" t="str">
            <v>UN</v>
          </cell>
          <cell r="E4957">
            <v>0</v>
          </cell>
        </row>
        <row r="4958">
          <cell r="B4958" t="str">
            <v>525263</v>
          </cell>
          <cell r="C4958" t="str">
            <v>REDUCAO FOFO C/ FG PN-25 500 X 350MM (146KG)</v>
          </cell>
          <cell r="D4958" t="str">
            <v>UN</v>
          </cell>
          <cell r="E4958">
            <v>0</v>
          </cell>
        </row>
        <row r="4959">
          <cell r="B4959" t="str">
            <v>525264</v>
          </cell>
          <cell r="C4959" t="str">
            <v>REDUCAO FOFO C/ FG PN-25 500 X 400MM (153KG)</v>
          </cell>
          <cell r="D4959" t="str">
            <v>UN</v>
          </cell>
          <cell r="E4959">
            <v>0</v>
          </cell>
        </row>
        <row r="4960">
          <cell r="B4960" t="str">
            <v>525265</v>
          </cell>
          <cell r="C4960" t="str">
            <v>REDUCAO FOFO C/ FG PN-25 500 X 450MM (170KG)</v>
          </cell>
          <cell r="D4960" t="str">
            <v>UN</v>
          </cell>
          <cell r="E4960">
            <v>0</v>
          </cell>
        </row>
        <row r="4961">
          <cell r="B4961" t="str">
            <v>525266</v>
          </cell>
          <cell r="C4961" t="str">
            <v>REDUCAO FOFO C/ FG PN-25 600 X 400MM (212KG)</v>
          </cell>
          <cell r="D4961" t="str">
            <v>UN</v>
          </cell>
          <cell r="E4961">
            <v>0</v>
          </cell>
        </row>
        <row r="4962">
          <cell r="B4962" t="str">
            <v>525267</v>
          </cell>
          <cell r="C4962" t="str">
            <v>REDUCAO FOFO C/ FG PN-25 600 X 450MM (217KG)</v>
          </cell>
          <cell r="D4962" t="str">
            <v>UN</v>
          </cell>
          <cell r="E4962">
            <v>0</v>
          </cell>
        </row>
        <row r="4963">
          <cell r="B4963" t="str">
            <v>525268</v>
          </cell>
          <cell r="C4963" t="str">
            <v>REDUCAO FOFO C/ FG PN-25 600 X 500MM (216KG)</v>
          </cell>
          <cell r="D4963" t="str">
            <v>UN</v>
          </cell>
          <cell r="E4963">
            <v>0</v>
          </cell>
        </row>
        <row r="4964">
          <cell r="B4964" t="str">
            <v>525269</v>
          </cell>
          <cell r="C4964" t="str">
            <v>REDUCAO FOFO C/ FG PN-25 700 X 600MM (285KG)</v>
          </cell>
          <cell r="D4964" t="str">
            <v>UN</v>
          </cell>
          <cell r="E4964">
            <v>0</v>
          </cell>
        </row>
        <row r="4965">
          <cell r="B4965" t="str">
            <v>525270</v>
          </cell>
          <cell r="C4965" t="str">
            <v>REDUCAO FOFO C/ FG PN-25 800 X 700MM (369KG)</v>
          </cell>
          <cell r="D4965" t="str">
            <v>UN</v>
          </cell>
          <cell r="E4965">
            <v>0</v>
          </cell>
        </row>
        <row r="4966">
          <cell r="B4966" t="str">
            <v>525271</v>
          </cell>
          <cell r="C4966" t="str">
            <v>REDUCAO FOFO C/ FG PN-25 900 X 800MM (461KG)</v>
          </cell>
          <cell r="D4966" t="str">
            <v>UN</v>
          </cell>
          <cell r="E4966">
            <v>0</v>
          </cell>
        </row>
        <row r="4967">
          <cell r="B4967" t="str">
            <v>525272</v>
          </cell>
          <cell r="C4967" t="str">
            <v>REDUCAO FOFO C/ FG PN-25 1000 X 900MM (576KG)</v>
          </cell>
          <cell r="D4967" t="str">
            <v>UN</v>
          </cell>
          <cell r="E4967">
            <v>0</v>
          </cell>
        </row>
        <row r="4968">
          <cell r="B4968" t="str">
            <v>525273</v>
          </cell>
          <cell r="C4968" t="str">
            <v>REDUCAO FOFO C/ FG PN-25 1200 X 1000MM (898KG)</v>
          </cell>
          <cell r="D4968" t="str">
            <v>UN</v>
          </cell>
          <cell r="E4968">
            <v>0</v>
          </cell>
        </row>
        <row r="4970">
          <cell r="B4970" t="str">
            <v>525300</v>
          </cell>
          <cell r="C4970" t="str">
            <v>TE EM FOFO (C31 - METALURGICA 100%)</v>
          </cell>
        </row>
        <row r="4971">
          <cell r="B4971" t="str">
            <v>525301</v>
          </cell>
          <cell r="C4971" t="str">
            <v>TE FOFO C/ FG PN-10/16/25 80 X 50MM (19KG)</v>
          </cell>
          <cell r="D4971" t="str">
            <v>UN</v>
          </cell>
          <cell r="E4971">
            <v>176.21</v>
          </cell>
        </row>
        <row r="4972">
          <cell r="B4972" t="str">
            <v>525302</v>
          </cell>
          <cell r="C4972" t="str">
            <v>TE FOFO C/ FG PN-10/16/25 80 X 80MM (15KG)</v>
          </cell>
          <cell r="D4972" t="str">
            <v>UN</v>
          </cell>
          <cell r="E4972">
            <v>191.7</v>
          </cell>
        </row>
        <row r="4973">
          <cell r="B4973" t="str">
            <v>525303</v>
          </cell>
          <cell r="C4973" t="str">
            <v>TE FOFO C/ FG PN-10 100 X 50MM (16KG)</v>
          </cell>
          <cell r="D4973" t="str">
            <v>UN</v>
          </cell>
          <cell r="E4973">
            <v>291.47000000000003</v>
          </cell>
        </row>
        <row r="4974">
          <cell r="B4974" t="str">
            <v>525304</v>
          </cell>
          <cell r="C4974" t="str">
            <v>TE FOFO C/ FG PN-10/16/25 100 X 80MM (19,5KG)</v>
          </cell>
          <cell r="D4974" t="str">
            <v>UN</v>
          </cell>
          <cell r="E4974">
            <v>367.99</v>
          </cell>
        </row>
        <row r="4975">
          <cell r="B4975" t="str">
            <v>525305</v>
          </cell>
          <cell r="C4975" t="str">
            <v>TE FOFO C/ FG PN-10 100 X 100MM (18,5KG)</v>
          </cell>
          <cell r="D4975" t="str">
            <v>UN</v>
          </cell>
          <cell r="E4975">
            <v>372.94</v>
          </cell>
        </row>
        <row r="4976">
          <cell r="B4976" t="str">
            <v>525306</v>
          </cell>
          <cell r="C4976" t="str">
            <v>TE FOFO C/ FG PN-10 150 X 50MM (26KG)</v>
          </cell>
          <cell r="D4976" t="str">
            <v>UN</v>
          </cell>
          <cell r="E4976">
            <v>466.33</v>
          </cell>
        </row>
        <row r="4977">
          <cell r="B4977" t="str">
            <v>525307</v>
          </cell>
          <cell r="C4977" t="str">
            <v>TE FOFO C/ FG PN-10/16/25 150 X 80MM (28KG)</v>
          </cell>
          <cell r="D4977" t="str">
            <v>UN</v>
          </cell>
          <cell r="E4977">
            <v>482.51</v>
          </cell>
        </row>
        <row r="4978">
          <cell r="B4978" t="str">
            <v>525308</v>
          </cell>
          <cell r="C4978" t="str">
            <v>TE FOFO C/ FG PN-10 150 X 100MM (28.5KG)</v>
          </cell>
          <cell r="D4978" t="str">
            <v>UN</v>
          </cell>
          <cell r="E4978">
            <v>500.6</v>
          </cell>
        </row>
        <row r="4979">
          <cell r="B4979" t="str">
            <v>525309</v>
          </cell>
          <cell r="C4979" t="str">
            <v>TE FOFO C/ FG PN-10 150 X 150MM (32KG)</v>
          </cell>
          <cell r="D4979" t="str">
            <v>UN</v>
          </cell>
          <cell r="E4979">
            <v>511.21</v>
          </cell>
        </row>
        <row r="4980">
          <cell r="B4980" t="str">
            <v>525310</v>
          </cell>
          <cell r="C4980" t="str">
            <v>TE FOFO C/ FG PN-10 200 X 50MM (48KG)</v>
          </cell>
          <cell r="D4980" t="str">
            <v>UN</v>
          </cell>
          <cell r="E4980">
            <v>0</v>
          </cell>
        </row>
        <row r="4981">
          <cell r="B4981" t="str">
            <v>525311</v>
          </cell>
          <cell r="C4981" t="str">
            <v>TE FOFO C/ FG PN-10/16/25 200 X 80MM (43,5KG)</v>
          </cell>
          <cell r="D4981" t="str">
            <v>UN</v>
          </cell>
          <cell r="E4981">
            <v>0</v>
          </cell>
        </row>
        <row r="4982">
          <cell r="B4982" t="str">
            <v>525312</v>
          </cell>
          <cell r="C4982" t="str">
            <v>TE FOFO C/ FG PN-10 200 X 100MM (41KG)</v>
          </cell>
          <cell r="D4982" t="str">
            <v>UN</v>
          </cell>
          <cell r="E4982">
            <v>750.54</v>
          </cell>
        </row>
        <row r="4983">
          <cell r="B4983" t="str">
            <v>525313</v>
          </cell>
          <cell r="C4983" t="str">
            <v>TE FOFO C/ FG PN-10 200 X 150MM (44KG)</v>
          </cell>
          <cell r="D4983" t="str">
            <v>UN</v>
          </cell>
          <cell r="E4983">
            <v>806.39</v>
          </cell>
        </row>
        <row r="4984">
          <cell r="B4984" t="str">
            <v>525314</v>
          </cell>
          <cell r="C4984" t="str">
            <v>TE FOFO C/ FG PN-10 200 X 200MM (47KG)</v>
          </cell>
          <cell r="D4984" t="str">
            <v>UN</v>
          </cell>
          <cell r="E4984">
            <v>866.41</v>
          </cell>
        </row>
        <row r="4985">
          <cell r="B4985" t="str">
            <v>525315</v>
          </cell>
          <cell r="C4985" t="str">
            <v>TE FOFO C/ FG PN-10 250 X 50MM (67KG)</v>
          </cell>
          <cell r="D4985" t="str">
            <v>UN</v>
          </cell>
          <cell r="E4985">
            <v>0</v>
          </cell>
        </row>
        <row r="4986">
          <cell r="B4986" t="str">
            <v>525316</v>
          </cell>
          <cell r="C4986" t="str">
            <v>TE FOFO C/ FG PN-10/16/25 250 X 80MM (69KG)</v>
          </cell>
          <cell r="D4986" t="str">
            <v>UN</v>
          </cell>
          <cell r="E4986">
            <v>0</v>
          </cell>
        </row>
        <row r="4987">
          <cell r="B4987" t="str">
            <v>525317</v>
          </cell>
          <cell r="C4987" t="str">
            <v>TE FOFO C/ FG PN-10 250 X 100MM (67KG)</v>
          </cell>
          <cell r="D4987" t="str">
            <v>UN</v>
          </cell>
          <cell r="E4987">
            <v>996.61</v>
          </cell>
        </row>
        <row r="4988">
          <cell r="B4988" t="str">
            <v>525318</v>
          </cell>
          <cell r="C4988" t="str">
            <v>TE FOFO C/ FG PN-10 250 X 200MM (73KG)</v>
          </cell>
          <cell r="D4988" t="str">
            <v>UN</v>
          </cell>
          <cell r="E4988">
            <v>1115.83</v>
          </cell>
        </row>
        <row r="4989">
          <cell r="B4989" t="str">
            <v>525319</v>
          </cell>
          <cell r="C4989" t="str">
            <v>TE FOFO C/ FG PN-10 250 X 250MM (80KG)</v>
          </cell>
          <cell r="D4989" t="str">
            <v>UN</v>
          </cell>
          <cell r="E4989">
            <v>1138.1600000000001</v>
          </cell>
        </row>
        <row r="4990">
          <cell r="B4990" t="str">
            <v>525320</v>
          </cell>
          <cell r="C4990" t="str">
            <v>TE FOFO C/ FG PN-10 300 X 100MM (92KG)</v>
          </cell>
          <cell r="D4990" t="str">
            <v>UN</v>
          </cell>
          <cell r="E4990">
            <v>1092.8900000000001</v>
          </cell>
        </row>
        <row r="4991">
          <cell r="B4991" t="str">
            <v>525321</v>
          </cell>
          <cell r="C4991" t="str">
            <v>TE FOFO C/ FG PN-10 300 X 200MM (100KG)</v>
          </cell>
          <cell r="D4991" t="str">
            <v>UN</v>
          </cell>
          <cell r="E4991">
            <v>1216.3800000000001</v>
          </cell>
        </row>
        <row r="4992">
          <cell r="B4992" t="str">
            <v>525322</v>
          </cell>
          <cell r="C4992" t="str">
            <v>TE FOFO C/ FG PN-10 300 X 300MM (119KG)</v>
          </cell>
          <cell r="D4992" t="str">
            <v>UN</v>
          </cell>
          <cell r="E4992">
            <v>1355.68</v>
          </cell>
        </row>
        <row r="4993">
          <cell r="B4993" t="str">
            <v>525323</v>
          </cell>
          <cell r="C4993" t="str">
            <v>TE FOFO C/ FG PN-10 350 X 100MM (112KG)</v>
          </cell>
          <cell r="D4993" t="str">
            <v>UN</v>
          </cell>
          <cell r="E4993">
            <v>1777.34</v>
          </cell>
        </row>
        <row r="4994">
          <cell r="B4994" t="str">
            <v>525324</v>
          </cell>
          <cell r="C4994" t="str">
            <v>TE FOFO C/ FG PN-10 350 X 200MM (117KG)</v>
          </cell>
          <cell r="D4994" t="str">
            <v>UN</v>
          </cell>
          <cell r="E4994">
            <v>1915.4</v>
          </cell>
        </row>
        <row r="4995">
          <cell r="B4995" t="str">
            <v>525325</v>
          </cell>
          <cell r="C4995" t="str">
            <v>TE FOFO C/ FG PN-10 350 X 300MM (133KG)</v>
          </cell>
          <cell r="D4995" t="str">
            <v>UN</v>
          </cell>
          <cell r="E4995">
            <v>1953.72</v>
          </cell>
        </row>
        <row r="4996">
          <cell r="B4996" t="str">
            <v>525326</v>
          </cell>
          <cell r="C4996" t="str">
            <v>TE FOFO C/ FG PN-10 350 X 350MM (139KG)</v>
          </cell>
          <cell r="D4996" t="str">
            <v>UN</v>
          </cell>
          <cell r="E4996">
            <v>1992.8</v>
          </cell>
        </row>
        <row r="4997">
          <cell r="B4997" t="str">
            <v>525327</v>
          </cell>
          <cell r="C4997" t="str">
            <v>TE FOFO C/ FG PN-10 400 X 100MM (138KG)</v>
          </cell>
          <cell r="D4997" t="str">
            <v>UN</v>
          </cell>
          <cell r="E4997">
            <v>3276.37</v>
          </cell>
        </row>
        <row r="4998">
          <cell r="B4998" t="str">
            <v>525328</v>
          </cell>
          <cell r="C4998" t="str">
            <v>TE FOFO C/ FG PN-10 400 X 200MM (142KG)</v>
          </cell>
          <cell r="D4998" t="str">
            <v>UN</v>
          </cell>
          <cell r="E4998">
            <v>3293.52</v>
          </cell>
        </row>
        <row r="4999">
          <cell r="B4999" t="str">
            <v>525329</v>
          </cell>
          <cell r="C4999" t="str">
            <v>TE FOFO C/ FG PN-10 400 X 300MM (159KG)</v>
          </cell>
          <cell r="D4999" t="str">
            <v>UN</v>
          </cell>
          <cell r="E4999">
            <v>3421.36</v>
          </cell>
        </row>
        <row r="5000">
          <cell r="B5000" t="str">
            <v>525330</v>
          </cell>
          <cell r="C5000" t="str">
            <v>TE FOFO C/ FG PN-10 400 X 400MM (172KG)</v>
          </cell>
          <cell r="D5000" t="str">
            <v>UN</v>
          </cell>
          <cell r="E5000">
            <v>3904.37</v>
          </cell>
        </row>
        <row r="5001">
          <cell r="B5001" t="str">
            <v>525331</v>
          </cell>
          <cell r="C5001" t="str">
            <v>TE FOFO C/ FG PN-10 450 X 100MM (173KG)</v>
          </cell>
          <cell r="D5001" t="str">
            <v>UN</v>
          </cell>
          <cell r="E5001">
            <v>3371.53</v>
          </cell>
        </row>
        <row r="5002">
          <cell r="B5002" t="str">
            <v>525332</v>
          </cell>
          <cell r="C5002" t="str">
            <v>TE FOFO C/ FG PN-10 450 X 200MM (180KG)</v>
          </cell>
          <cell r="D5002" t="str">
            <v>UN</v>
          </cell>
          <cell r="E5002">
            <v>3429.37</v>
          </cell>
        </row>
        <row r="5003">
          <cell r="B5003" t="str">
            <v>525333</v>
          </cell>
          <cell r="C5003" t="str">
            <v>TE FOFO C/ FG PN-10 450 X 300MM (187KG)</v>
          </cell>
          <cell r="D5003" t="str">
            <v>UN</v>
          </cell>
          <cell r="E5003">
            <v>3733.61</v>
          </cell>
        </row>
        <row r="5004">
          <cell r="B5004" t="str">
            <v>525334</v>
          </cell>
          <cell r="C5004" t="str">
            <v>TE FOFO C/ FG PN-10 450 X 400MM (204KG)</v>
          </cell>
          <cell r="D5004" t="str">
            <v>UN</v>
          </cell>
          <cell r="E5004">
            <v>3953.47</v>
          </cell>
        </row>
        <row r="5005">
          <cell r="B5005" t="str">
            <v>525335</v>
          </cell>
          <cell r="C5005" t="str">
            <v>TE FOFO C/ FG PN-10 450 X 450MM (207KG)</v>
          </cell>
          <cell r="D5005" t="str">
            <v>UN</v>
          </cell>
          <cell r="E5005">
            <v>4068.7</v>
          </cell>
        </row>
        <row r="5006">
          <cell r="B5006" t="str">
            <v>525336</v>
          </cell>
          <cell r="C5006" t="str">
            <v>TE FOFO C/ FG PN-10 500 X 100MM (205KG)</v>
          </cell>
          <cell r="D5006" t="str">
            <v>UN</v>
          </cell>
          <cell r="E5006">
            <v>4044.43</v>
          </cell>
        </row>
        <row r="5007">
          <cell r="B5007" t="str">
            <v>525337</v>
          </cell>
          <cell r="C5007" t="str">
            <v>TE FOFO C/ FG PN-10 500 X 200MM (209KG)</v>
          </cell>
          <cell r="D5007" t="str">
            <v>UN</v>
          </cell>
          <cell r="E5007">
            <v>4042.6</v>
          </cell>
        </row>
        <row r="5008">
          <cell r="B5008" t="str">
            <v>525338</v>
          </cell>
          <cell r="C5008" t="str">
            <v>TE FOFO C/ FG PN-10 500 X 300MM (219KG)</v>
          </cell>
          <cell r="D5008" t="str">
            <v>UN</v>
          </cell>
          <cell r="E5008">
            <v>4226.16</v>
          </cell>
        </row>
        <row r="5009">
          <cell r="B5009" t="str">
            <v>525339</v>
          </cell>
          <cell r="C5009" t="str">
            <v>TE FOFO C/ FG PN-10 500 X 400MM (234KG)</v>
          </cell>
          <cell r="D5009" t="str">
            <v>UN</v>
          </cell>
          <cell r="E5009">
            <v>4489.63</v>
          </cell>
        </row>
        <row r="5010">
          <cell r="B5010" t="str">
            <v>525340</v>
          </cell>
          <cell r="C5010" t="str">
            <v>TE FOFO C/ FG PN-10 500 X 500MM (243KG)</v>
          </cell>
          <cell r="D5010" t="str">
            <v>UN</v>
          </cell>
          <cell r="E5010">
            <v>4633.28</v>
          </cell>
        </row>
        <row r="5011">
          <cell r="B5011" t="str">
            <v>525341</v>
          </cell>
          <cell r="C5011" t="str">
            <v>TE FOFO C/ FG PN-10 600 X 100MM (298KG)</v>
          </cell>
          <cell r="D5011" t="str">
            <v>UN</v>
          </cell>
          <cell r="E5011">
            <v>0</v>
          </cell>
        </row>
        <row r="5012">
          <cell r="B5012" t="str">
            <v>525342</v>
          </cell>
          <cell r="C5012" t="str">
            <v>TE FOFO C/ FG PN-10 600 X 200MM (293KG)</v>
          </cell>
          <cell r="D5012" t="str">
            <v>UN</v>
          </cell>
          <cell r="E5012">
            <v>0</v>
          </cell>
        </row>
        <row r="5013">
          <cell r="B5013" t="str">
            <v>525343</v>
          </cell>
          <cell r="C5013" t="str">
            <v>TE FOFO C/ FG PN-10 600 X 300MM (303KG)</v>
          </cell>
          <cell r="D5013" t="str">
            <v>UN</v>
          </cell>
          <cell r="E5013">
            <v>0</v>
          </cell>
        </row>
        <row r="5014">
          <cell r="B5014" t="str">
            <v>525344</v>
          </cell>
          <cell r="C5014" t="str">
            <v>TE FOFO C/ FG PN-10 600 X 400MM (316KG)</v>
          </cell>
          <cell r="D5014" t="str">
            <v>UN</v>
          </cell>
          <cell r="E5014">
            <v>0</v>
          </cell>
        </row>
        <row r="5015">
          <cell r="B5015" t="str">
            <v>525345</v>
          </cell>
          <cell r="C5015" t="str">
            <v>TE FOFO C/ FG PN-10 600 X 500MM (313KG)</v>
          </cell>
          <cell r="D5015" t="str">
            <v>UN</v>
          </cell>
          <cell r="E5015">
            <v>0</v>
          </cell>
        </row>
        <row r="5016">
          <cell r="B5016" t="str">
            <v>525346</v>
          </cell>
          <cell r="C5016" t="str">
            <v>TE FOFO C/ FG PN-10 600 X 600MM (352KG)</v>
          </cell>
          <cell r="D5016" t="str">
            <v>UN</v>
          </cell>
          <cell r="E5016">
            <v>0</v>
          </cell>
        </row>
        <row r="5017">
          <cell r="B5017" t="str">
            <v>525347</v>
          </cell>
          <cell r="C5017" t="str">
            <v>TE FOFO C/ FG PN-10 700 X 200MM (267KG)</v>
          </cell>
          <cell r="D5017" t="str">
            <v>UN</v>
          </cell>
          <cell r="E5017">
            <v>0</v>
          </cell>
        </row>
        <row r="5018">
          <cell r="B5018" t="str">
            <v>525348</v>
          </cell>
          <cell r="C5018" t="str">
            <v>TE FOFO C/ FG PN-10 700 X 400MM (341KG)</v>
          </cell>
          <cell r="D5018" t="str">
            <v>UN</v>
          </cell>
          <cell r="E5018">
            <v>0</v>
          </cell>
        </row>
        <row r="5019">
          <cell r="B5019" t="str">
            <v>525349</v>
          </cell>
          <cell r="C5019" t="str">
            <v>TE FOFO C/ FG PN-10 700 X 700MM (478KG)</v>
          </cell>
          <cell r="D5019" t="str">
            <v>UN</v>
          </cell>
          <cell r="E5019">
            <v>0</v>
          </cell>
        </row>
        <row r="5020">
          <cell r="B5020" t="str">
            <v>525350</v>
          </cell>
          <cell r="C5020" t="str">
            <v>TE FOFO C/ FG PN-10 800 X 200MM (350KG)</v>
          </cell>
          <cell r="D5020" t="str">
            <v>UN</v>
          </cell>
          <cell r="E5020">
            <v>0</v>
          </cell>
        </row>
        <row r="5021">
          <cell r="B5021" t="str">
            <v>525351</v>
          </cell>
          <cell r="C5021" t="str">
            <v>TE FOFO C/ FG PN-10 800 X 400MM (438KG)</v>
          </cell>
          <cell r="D5021" t="str">
            <v>UN</v>
          </cell>
          <cell r="E5021">
            <v>0</v>
          </cell>
        </row>
        <row r="5022">
          <cell r="B5022" t="str">
            <v>525352</v>
          </cell>
          <cell r="C5022" t="str">
            <v>TE FOFO C/ FG PN-10 800 X 600MM (609KG)</v>
          </cell>
          <cell r="D5022" t="str">
            <v>UN</v>
          </cell>
          <cell r="E5022">
            <v>0</v>
          </cell>
        </row>
        <row r="5023">
          <cell r="B5023" t="str">
            <v>525353</v>
          </cell>
          <cell r="C5023" t="str">
            <v>TE FOFO C/ FG PN-10 800 X 800MM (658KG)</v>
          </cell>
          <cell r="D5023" t="str">
            <v>UN</v>
          </cell>
          <cell r="E5023">
            <v>0</v>
          </cell>
        </row>
        <row r="5024">
          <cell r="B5024" t="str">
            <v>525354</v>
          </cell>
          <cell r="C5024" t="str">
            <v>TE FOFO C/ FG PN-10 900 X 200MM (434KG)</v>
          </cell>
          <cell r="D5024" t="str">
            <v>UN</v>
          </cell>
          <cell r="E5024">
            <v>0</v>
          </cell>
        </row>
        <row r="5025">
          <cell r="B5025" t="str">
            <v>525355</v>
          </cell>
          <cell r="C5025" t="str">
            <v>TE FOFO C/ FG PN-10 900 X 400MM (537KG)</v>
          </cell>
          <cell r="D5025" t="str">
            <v>UN</v>
          </cell>
          <cell r="E5025">
            <v>0</v>
          </cell>
        </row>
        <row r="5026">
          <cell r="B5026" t="str">
            <v>525356</v>
          </cell>
          <cell r="C5026" t="str">
            <v>TE FOFO C/ FG PN-10 900 X 600MM (782KG)</v>
          </cell>
          <cell r="D5026" t="str">
            <v>UN</v>
          </cell>
          <cell r="E5026">
            <v>0</v>
          </cell>
        </row>
        <row r="5027">
          <cell r="B5027" t="str">
            <v>525357</v>
          </cell>
          <cell r="C5027" t="str">
            <v>TE FOFO C/ FG PN-10 900 X 900MM (854KG)</v>
          </cell>
          <cell r="D5027" t="str">
            <v>UN</v>
          </cell>
          <cell r="E5027">
            <v>0</v>
          </cell>
        </row>
        <row r="5028">
          <cell r="B5028" t="str">
            <v>525358</v>
          </cell>
          <cell r="C5028" t="str">
            <v>TE FOFO C/ FG PN-10 1000 X 200MM (544KG)</v>
          </cell>
          <cell r="D5028" t="str">
            <v>UN</v>
          </cell>
          <cell r="E5028">
            <v>0</v>
          </cell>
        </row>
        <row r="5029">
          <cell r="B5029" t="str">
            <v>525359</v>
          </cell>
          <cell r="C5029" t="str">
            <v>TE FOFO C/ FG PN-10 1000 X 400MM (663KG)</v>
          </cell>
          <cell r="D5029" t="str">
            <v>UN</v>
          </cell>
          <cell r="E5029">
            <v>0</v>
          </cell>
        </row>
        <row r="5030">
          <cell r="B5030" t="str">
            <v>525360</v>
          </cell>
          <cell r="C5030" t="str">
            <v>TE FOFO C/ FG PN-10 1000 X 600MM (1001KG)</v>
          </cell>
          <cell r="D5030" t="str">
            <v>UN</v>
          </cell>
          <cell r="E5030">
            <v>0</v>
          </cell>
        </row>
        <row r="5031">
          <cell r="B5031" t="str">
            <v>525361</v>
          </cell>
          <cell r="C5031" t="str">
            <v>TE FOFO C/ FG PN-10 1000 X 1000MM (1106KG)</v>
          </cell>
          <cell r="D5031" t="str">
            <v>UN</v>
          </cell>
          <cell r="E5031">
            <v>0</v>
          </cell>
        </row>
        <row r="5032">
          <cell r="B5032" t="str">
            <v>525362</v>
          </cell>
          <cell r="C5032" t="str">
            <v>TE FOFO C/ FG PN-10 1200 X 200MM (809KG)</v>
          </cell>
          <cell r="D5032" t="str">
            <v>UN</v>
          </cell>
          <cell r="E5032">
            <v>0</v>
          </cell>
        </row>
        <row r="5033">
          <cell r="B5033" t="str">
            <v>525363</v>
          </cell>
          <cell r="C5033" t="str">
            <v>TE FOFO C/ FG PN-10 1200 X 400MM (965KG)</v>
          </cell>
          <cell r="D5033" t="str">
            <v>UN</v>
          </cell>
          <cell r="E5033">
            <v>0</v>
          </cell>
        </row>
        <row r="5034">
          <cell r="B5034" t="str">
            <v>525364</v>
          </cell>
          <cell r="C5034" t="str">
            <v>TE FOFO C/ FG PN-10 1200 X 600MM (1105KG)</v>
          </cell>
          <cell r="D5034" t="str">
            <v>UN</v>
          </cell>
          <cell r="E5034">
            <v>0</v>
          </cell>
        </row>
        <row r="5035">
          <cell r="B5035" t="str">
            <v>525365</v>
          </cell>
          <cell r="C5035" t="str">
            <v>TE FOFO C/ FG PN-10 1200 X 800MM (1368KG)</v>
          </cell>
          <cell r="D5035" t="str">
            <v>UN</v>
          </cell>
          <cell r="E5035">
            <v>0</v>
          </cell>
        </row>
        <row r="5036">
          <cell r="B5036" t="str">
            <v>525366</v>
          </cell>
          <cell r="C5036" t="str">
            <v>TE FOFO C/ FG PN-10 1200 X 1000MM (1564KG)</v>
          </cell>
          <cell r="D5036" t="str">
            <v>UN</v>
          </cell>
          <cell r="E5036">
            <v>0</v>
          </cell>
        </row>
        <row r="5037">
          <cell r="B5037" t="str">
            <v>525367</v>
          </cell>
          <cell r="C5037" t="str">
            <v>TE FOFO C/ FG PN-10 1200 X 1200MM (1863KG)</v>
          </cell>
          <cell r="D5037" t="str">
            <v>UN</v>
          </cell>
          <cell r="E5037">
            <v>0</v>
          </cell>
        </row>
        <row r="5038">
          <cell r="B5038" t="str">
            <v>525368</v>
          </cell>
          <cell r="C5038" t="str">
            <v>TE FOFO JUNTA ELASTICA 2GS 80 X 80MM (13,9KG)</v>
          </cell>
          <cell r="D5038" t="str">
            <v>UN</v>
          </cell>
          <cell r="E5038">
            <v>163.69999999999999</v>
          </cell>
        </row>
        <row r="5039">
          <cell r="B5039" t="str">
            <v>525369</v>
          </cell>
          <cell r="C5039" t="str">
            <v>TE FOFO JUNTA ELASTICA 2GS 100 X 80MM (18,1KG)</v>
          </cell>
          <cell r="D5039" t="str">
            <v>UN</v>
          </cell>
          <cell r="E5039">
            <v>250.49</v>
          </cell>
        </row>
        <row r="5040">
          <cell r="B5040" t="str">
            <v>525370</v>
          </cell>
          <cell r="C5040" t="str">
            <v>TE FOFO JUNTA ELASTICA 100 X 100MM (16KG)</v>
          </cell>
          <cell r="D5040" t="str">
            <v>UN</v>
          </cell>
          <cell r="E5040">
            <v>255.49</v>
          </cell>
        </row>
        <row r="5041">
          <cell r="B5041" t="str">
            <v>525371</v>
          </cell>
          <cell r="C5041" t="str">
            <v>TE FOFO JUNTA ELASTICA 2GS 150 X 80MM (26,1KG)</v>
          </cell>
          <cell r="D5041" t="str">
            <v>UN</v>
          </cell>
          <cell r="E5041">
            <v>268.06</v>
          </cell>
        </row>
        <row r="5042">
          <cell r="B5042" t="str">
            <v>525372</v>
          </cell>
          <cell r="C5042" t="str">
            <v>TE FOFO JUNTA ELASTICA 150 X 100MM (23KG)</v>
          </cell>
          <cell r="D5042" t="str">
            <v>UN</v>
          </cell>
          <cell r="E5042">
            <v>282.25</v>
          </cell>
        </row>
        <row r="5043">
          <cell r="B5043" t="str">
            <v>525373</v>
          </cell>
          <cell r="C5043" t="str">
            <v>TE FOFO JUNTA ELASTICA 150 X 150MM (27KG)</v>
          </cell>
          <cell r="D5043" t="str">
            <v>UN</v>
          </cell>
          <cell r="E5043">
            <v>330.05</v>
          </cell>
        </row>
        <row r="5044">
          <cell r="B5044" t="str">
            <v>525374</v>
          </cell>
          <cell r="C5044" t="str">
            <v>TE FOFO JUNTA ELASTICA 2GS 200 X 80MM (32,3KG)</v>
          </cell>
          <cell r="D5044" t="str">
            <v>UN</v>
          </cell>
          <cell r="E5044">
            <v>556.75</v>
          </cell>
        </row>
        <row r="5045">
          <cell r="B5045" t="str">
            <v>525375</v>
          </cell>
          <cell r="C5045" t="str">
            <v>TE FOFO JUNTA ELASTICA 200 X 100MM (30KG)</v>
          </cell>
          <cell r="D5045" t="str">
            <v>UN</v>
          </cell>
          <cell r="E5045">
            <v>565.67999999999995</v>
          </cell>
        </row>
        <row r="5046">
          <cell r="B5046" t="str">
            <v>525376</v>
          </cell>
          <cell r="C5046" t="str">
            <v>TE FOFO JUNTA ELASTICA 200 X 200MM (41KG)</v>
          </cell>
          <cell r="D5046" t="str">
            <v>UN</v>
          </cell>
          <cell r="E5046">
            <v>588.53</v>
          </cell>
        </row>
        <row r="5047">
          <cell r="B5047" t="str">
            <v>525377</v>
          </cell>
          <cell r="C5047" t="str">
            <v>TE FOFO JUNTA ELASTICA 2GS 250 X 80MM (38,6KG)</v>
          </cell>
          <cell r="D5047" t="str">
            <v>UN</v>
          </cell>
          <cell r="E5047">
            <v>478.28</v>
          </cell>
        </row>
        <row r="5048">
          <cell r="B5048" t="str">
            <v>525378</v>
          </cell>
          <cell r="C5048" t="str">
            <v>TE FOFO JUNTA ELASTICA 250 X 100MM (39KG)</v>
          </cell>
          <cell r="D5048" t="str">
            <v>UN</v>
          </cell>
          <cell r="E5048">
            <v>490.26</v>
          </cell>
        </row>
        <row r="5049">
          <cell r="B5049" t="str">
            <v>525379</v>
          </cell>
          <cell r="C5049" t="str">
            <v>TE FOFO JUNTA ELASTICA 250 X 250MM (56KG)</v>
          </cell>
          <cell r="D5049" t="str">
            <v>UN</v>
          </cell>
          <cell r="E5049">
            <v>658.36</v>
          </cell>
        </row>
        <row r="5050">
          <cell r="B5050" t="str">
            <v>525380</v>
          </cell>
          <cell r="C5050" t="str">
            <v>TE FOFO JUNTA ELASTICA 2GS 300 X 80MM (50,2KG)</v>
          </cell>
          <cell r="D5050" t="str">
            <v>UN</v>
          </cell>
          <cell r="E5050">
            <v>616.21</v>
          </cell>
        </row>
        <row r="5051">
          <cell r="B5051" t="str">
            <v>525381</v>
          </cell>
          <cell r="C5051" t="str">
            <v>TE FOFO JUNTA ELASTICA 300 X 100MM (50KG)</v>
          </cell>
          <cell r="D5051" t="str">
            <v>UN</v>
          </cell>
          <cell r="E5051">
            <v>666.95</v>
          </cell>
        </row>
        <row r="5052">
          <cell r="B5052" t="str">
            <v>525382</v>
          </cell>
          <cell r="C5052" t="str">
            <v>TE FOFO JUNTA ELASTICA 300 X 150MM (55KG)</v>
          </cell>
          <cell r="D5052" t="str">
            <v>UN</v>
          </cell>
          <cell r="E5052">
            <v>670.43</v>
          </cell>
        </row>
        <row r="5053">
          <cell r="B5053" t="str">
            <v>525383</v>
          </cell>
          <cell r="C5053" t="str">
            <v>TE FOFO JUNTA ELASTICA 300 X 200MM (62KG)</v>
          </cell>
          <cell r="D5053" t="str">
            <v>UN</v>
          </cell>
          <cell r="E5053">
            <v>944.44</v>
          </cell>
        </row>
        <row r="5054">
          <cell r="B5054" t="str">
            <v>525384</v>
          </cell>
          <cell r="C5054" t="str">
            <v>TE FOFO JUNTA ELASTICA 300 X 250MM (69KG)</v>
          </cell>
          <cell r="D5054" t="str">
            <v>UN</v>
          </cell>
          <cell r="E5054">
            <v>963.31</v>
          </cell>
        </row>
        <row r="5055">
          <cell r="B5055" t="str">
            <v>525385</v>
          </cell>
          <cell r="C5055" t="str">
            <v>TE FOFO JUNTA ELASTICA 300 X 300MM (80KG)</v>
          </cell>
          <cell r="D5055" t="str">
            <v>UN</v>
          </cell>
          <cell r="E5055">
            <v>997.43</v>
          </cell>
        </row>
        <row r="5056">
          <cell r="B5056" t="str">
            <v>525386</v>
          </cell>
          <cell r="C5056" t="str">
            <v>TE FOFO JUNTA ELASTICA 350 X 100MM (65KG)</v>
          </cell>
          <cell r="D5056" t="str">
            <v>UN</v>
          </cell>
          <cell r="E5056">
            <v>857.4</v>
          </cell>
        </row>
        <row r="5057">
          <cell r="B5057" t="str">
            <v>525387</v>
          </cell>
          <cell r="C5057" t="str">
            <v>TE FOFO JUNTA ELASTICA 350 X 250MM (87KG)</v>
          </cell>
          <cell r="D5057" t="str">
            <v>UN</v>
          </cell>
          <cell r="E5057">
            <v>1177.0899999999999</v>
          </cell>
        </row>
        <row r="5058">
          <cell r="B5058" t="str">
            <v>525388</v>
          </cell>
          <cell r="C5058" t="str">
            <v>TE FOFO JUNTA ELASTICA 400 X 80MM (74,5KG)</v>
          </cell>
          <cell r="D5058" t="str">
            <v>UN</v>
          </cell>
          <cell r="E5058">
            <v>1077.8</v>
          </cell>
        </row>
        <row r="5059">
          <cell r="B5059" t="str">
            <v>525389</v>
          </cell>
          <cell r="C5059" t="str">
            <v>TE FOFO JUNTA ELASTICA 400 X 100MM (73KG)</v>
          </cell>
          <cell r="D5059" t="str">
            <v>UN</v>
          </cell>
          <cell r="E5059">
            <v>1217.4000000000001</v>
          </cell>
        </row>
        <row r="5060">
          <cell r="B5060" t="str">
            <v>525390</v>
          </cell>
          <cell r="C5060" t="str">
            <v>TE FOFO JUNTA ELASTICA 400 X 200MM (90KG)</v>
          </cell>
          <cell r="D5060" t="str">
            <v>UN</v>
          </cell>
          <cell r="E5060">
            <v>1418.64</v>
          </cell>
        </row>
        <row r="5061">
          <cell r="B5061" t="str">
            <v>525391</v>
          </cell>
          <cell r="C5061" t="str">
            <v>TE FOFO JUNTA ELASTICA 400 X 300MM (109KG)</v>
          </cell>
          <cell r="D5061" t="str">
            <v>UN</v>
          </cell>
          <cell r="E5061">
            <v>1633.86</v>
          </cell>
        </row>
        <row r="5062">
          <cell r="B5062" t="str">
            <v>525392</v>
          </cell>
          <cell r="C5062" t="str">
            <v>TE FOFO JUNTA ELASTICA 400 X 400MM (128KG)</v>
          </cell>
          <cell r="D5062" t="str">
            <v>UN</v>
          </cell>
          <cell r="E5062">
            <v>1511.68</v>
          </cell>
        </row>
        <row r="5063">
          <cell r="B5063" t="str">
            <v>525393</v>
          </cell>
          <cell r="C5063" t="str">
            <v>TE FOFO JUNTA ELASTICA 500 X 100MM (103KG)</v>
          </cell>
          <cell r="D5063" t="str">
            <v>UN</v>
          </cell>
          <cell r="E5063">
            <v>1551.06</v>
          </cell>
        </row>
        <row r="5064">
          <cell r="B5064" t="str">
            <v>525394</v>
          </cell>
          <cell r="C5064" t="str">
            <v>TE FOFO JUNTA ELASTICA 500 X 200MM (126KG)</v>
          </cell>
          <cell r="D5064" t="str">
            <v>UN</v>
          </cell>
          <cell r="E5064">
            <v>1889.39</v>
          </cell>
        </row>
        <row r="5065">
          <cell r="B5065" t="str">
            <v>525395</v>
          </cell>
          <cell r="C5065" t="str">
            <v>TE FOFO JUNTA ELASTICA 500 X 300MM (149KG)</v>
          </cell>
          <cell r="D5065" t="str">
            <v>UN</v>
          </cell>
          <cell r="E5065">
            <v>2310.08</v>
          </cell>
        </row>
        <row r="5066">
          <cell r="B5066" t="str">
            <v>525396</v>
          </cell>
          <cell r="C5066" t="str">
            <v>TE FOFO JUNTA ELASTICA 500 X 400MM (174KG)</v>
          </cell>
          <cell r="D5066" t="str">
            <v>UN</v>
          </cell>
          <cell r="E5066">
            <v>0</v>
          </cell>
        </row>
        <row r="5067">
          <cell r="B5067" t="str">
            <v>525397</v>
          </cell>
          <cell r="C5067" t="str">
            <v>TE FOFO JUNTA ELASTICA 500 X 500MM (198KG)</v>
          </cell>
          <cell r="D5067" t="str">
            <v>UN</v>
          </cell>
          <cell r="E5067">
            <v>4080.38</v>
          </cell>
        </row>
        <row r="5068">
          <cell r="B5068" t="str">
            <v>525398</v>
          </cell>
          <cell r="C5068" t="str">
            <v>TE FOFO JUNTA ELASTICA 600 X 100MM (140KG)</v>
          </cell>
          <cell r="D5068" t="str">
            <v>UN</v>
          </cell>
          <cell r="E5068">
            <v>0</v>
          </cell>
        </row>
        <row r="5069">
          <cell r="B5069" t="str">
            <v>525399</v>
          </cell>
          <cell r="C5069" t="str">
            <v>TE FOFO JUNTA ELASTICA 600 X 200MM (168KG)</v>
          </cell>
          <cell r="D5069" t="str">
            <v>UN</v>
          </cell>
          <cell r="E5069">
            <v>0</v>
          </cell>
        </row>
        <row r="5070">
          <cell r="B5070" t="str">
            <v>525401</v>
          </cell>
          <cell r="C5070" t="str">
            <v>TE FOFO JUNTA ELASTICA 600 X 300MM (197KG)</v>
          </cell>
          <cell r="D5070" t="str">
            <v>UN</v>
          </cell>
          <cell r="E5070">
            <v>0</v>
          </cell>
        </row>
        <row r="5071">
          <cell r="B5071" t="str">
            <v>525402</v>
          </cell>
          <cell r="C5071" t="str">
            <v>TE FOFO JUNTA ELASTICA 600 X 400MM (225KG)</v>
          </cell>
          <cell r="D5071" t="str">
            <v>UN</v>
          </cell>
          <cell r="E5071">
            <v>0</v>
          </cell>
        </row>
        <row r="5072">
          <cell r="B5072" t="str">
            <v>525403</v>
          </cell>
          <cell r="C5072" t="str">
            <v>TE FOFO JUNTA ELASTICA 600 X 500MM (256KG)</v>
          </cell>
          <cell r="D5072" t="str">
            <v>UN</v>
          </cell>
          <cell r="E5072">
            <v>0</v>
          </cell>
        </row>
        <row r="5073">
          <cell r="B5073" t="str">
            <v>525404</v>
          </cell>
          <cell r="C5073" t="str">
            <v>TE FOFO JUNTA ELASTICA 600 X 600MM (287KG)</v>
          </cell>
          <cell r="D5073" t="str">
            <v>UN</v>
          </cell>
          <cell r="E5073">
            <v>0</v>
          </cell>
        </row>
        <row r="5074">
          <cell r="B5074" t="str">
            <v>525405</v>
          </cell>
          <cell r="C5074" t="str">
            <v>TE FOFO JUNTA ELASTICA 200 X 150 (42,5KG)</v>
          </cell>
          <cell r="D5074" t="str">
            <v>UN</v>
          </cell>
          <cell r="E5074">
            <v>576.98</v>
          </cell>
        </row>
        <row r="5075">
          <cell r="B5075" t="str">
            <v>525406</v>
          </cell>
          <cell r="C5075" t="str">
            <v>TE FOFO JE/FG PN-10/16/25 80 X 80MM (13KG)</v>
          </cell>
          <cell r="D5075" t="str">
            <v>UN</v>
          </cell>
          <cell r="E5075">
            <v>196.07</v>
          </cell>
        </row>
        <row r="5076">
          <cell r="B5076" t="str">
            <v>525407</v>
          </cell>
          <cell r="C5076" t="str">
            <v>TE FOFO JE2GS/FG PN-10/16 100 X 100MM (20,2KG)</v>
          </cell>
          <cell r="D5076" t="str">
            <v>UN</v>
          </cell>
          <cell r="E5076">
            <v>244.2</v>
          </cell>
        </row>
        <row r="5077">
          <cell r="B5077" t="str">
            <v>525408</v>
          </cell>
          <cell r="C5077" t="str">
            <v>TE FOFO JE/FG PN-10/16/25 150 X 50MM (18,8KG)</v>
          </cell>
          <cell r="D5077" t="str">
            <v>UN</v>
          </cell>
          <cell r="E5077">
            <v>0</v>
          </cell>
        </row>
        <row r="5078">
          <cell r="B5078" t="str">
            <v>525409</v>
          </cell>
          <cell r="C5078" t="str">
            <v>TE FOFO JE2GS/FG PN-10/16/25 150 X 80MM (24,1KG)</v>
          </cell>
          <cell r="D5078" t="str">
            <v>UN</v>
          </cell>
          <cell r="E5078">
            <v>315.89999999999998</v>
          </cell>
        </row>
        <row r="5079">
          <cell r="B5079" t="str">
            <v>525410</v>
          </cell>
          <cell r="C5079" t="str">
            <v>TE FOFO JE2GS/FG PN-10/16 150 X 100MM (27,8KG)</v>
          </cell>
          <cell r="D5079" t="str">
            <v>UN</v>
          </cell>
          <cell r="E5079">
            <v>288.37</v>
          </cell>
        </row>
        <row r="5080">
          <cell r="B5080" t="str">
            <v>525411</v>
          </cell>
          <cell r="C5080" t="str">
            <v>TE FOFO JE2GS/FG PN-10/16/25 200 X 80MM (34KG)</v>
          </cell>
          <cell r="D5080" t="str">
            <v>UN</v>
          </cell>
          <cell r="E5080">
            <v>553.54</v>
          </cell>
        </row>
        <row r="5081">
          <cell r="B5081" t="str">
            <v>525412</v>
          </cell>
          <cell r="C5081" t="str">
            <v>TE FOFO JE/FG PN-10 200 X 100MM (32KG)</v>
          </cell>
          <cell r="D5081" t="str">
            <v>UN</v>
          </cell>
          <cell r="E5081">
            <v>453.12</v>
          </cell>
        </row>
        <row r="5082">
          <cell r="B5082" t="str">
            <v>525413</v>
          </cell>
          <cell r="C5082" t="str">
            <v>TE FOFO JE2GS/FG PN-10/16 200 X 150MM (45KG)</v>
          </cell>
          <cell r="D5082" t="str">
            <v>UN</v>
          </cell>
          <cell r="E5082">
            <v>514.9</v>
          </cell>
        </row>
        <row r="5083">
          <cell r="B5083" t="str">
            <v>525414</v>
          </cell>
          <cell r="C5083" t="str">
            <v>TE FOFO JE2GS/FG PN-10/16/25 250 X 80MM (39,7KG)</v>
          </cell>
          <cell r="D5083" t="str">
            <v>UN</v>
          </cell>
          <cell r="E5083">
            <v>564.59</v>
          </cell>
        </row>
        <row r="5084">
          <cell r="B5084" t="str">
            <v>525415</v>
          </cell>
          <cell r="C5084" t="str">
            <v>TE FOFO JE/FG PN-10 250 X 100MM (41KG)</v>
          </cell>
          <cell r="D5084" t="str">
            <v>UN</v>
          </cell>
          <cell r="E5084">
            <v>541.92999999999995</v>
          </cell>
        </row>
        <row r="5085">
          <cell r="B5085" t="str">
            <v>525416</v>
          </cell>
          <cell r="C5085" t="str">
            <v>TE FOFO JE/FG PN-10 300 X 100MM (52KG)</v>
          </cell>
          <cell r="D5085" t="str">
            <v>UN</v>
          </cell>
          <cell r="E5085">
            <v>780.37</v>
          </cell>
        </row>
        <row r="5086">
          <cell r="B5086" t="str">
            <v>525417</v>
          </cell>
          <cell r="C5086" t="str">
            <v>TE FOFO JE/FG PN-10 300 X 200MM (68KG)</v>
          </cell>
          <cell r="D5086" t="str">
            <v>UN</v>
          </cell>
          <cell r="E5086">
            <v>950.17</v>
          </cell>
        </row>
        <row r="5087">
          <cell r="B5087" t="str">
            <v>525418</v>
          </cell>
          <cell r="C5087" t="str">
            <v>TE FOFO JE/FG PN-10 300 X 300MM (89KG)</v>
          </cell>
          <cell r="D5087" t="str">
            <v>UN</v>
          </cell>
          <cell r="E5087">
            <v>971.38</v>
          </cell>
        </row>
        <row r="5088">
          <cell r="B5088" t="str">
            <v>525419</v>
          </cell>
          <cell r="C5088" t="str">
            <v>TE FOFO JE/FG PN-10 350 X 100MM (65KG)</v>
          </cell>
          <cell r="D5088" t="str">
            <v>UN</v>
          </cell>
          <cell r="E5088">
            <v>982.44</v>
          </cell>
        </row>
        <row r="5089">
          <cell r="B5089" t="str">
            <v>525420</v>
          </cell>
          <cell r="C5089" t="str">
            <v>TE FOFO JE/FG PN-10 350 X 200MM (82KG)</v>
          </cell>
          <cell r="D5089" t="str">
            <v>UN</v>
          </cell>
          <cell r="E5089">
            <v>1166.68</v>
          </cell>
        </row>
        <row r="5090">
          <cell r="B5090" t="str">
            <v>525421</v>
          </cell>
          <cell r="C5090" t="str">
            <v>TE FOFO JE/FG PN-10 350 X 350MM (112KG)</v>
          </cell>
          <cell r="D5090" t="str">
            <v>UN</v>
          </cell>
          <cell r="E5090">
            <v>2980.63</v>
          </cell>
        </row>
        <row r="5091">
          <cell r="B5091" t="str">
            <v>525422</v>
          </cell>
          <cell r="C5091" t="str">
            <v>TE FOFO JE/FG PN-10 400 X 100MM (78KG)</v>
          </cell>
          <cell r="D5091" t="str">
            <v>UN</v>
          </cell>
          <cell r="E5091">
            <v>1160.95</v>
          </cell>
        </row>
        <row r="5092">
          <cell r="B5092" t="str">
            <v>525423</v>
          </cell>
          <cell r="C5092" t="str">
            <v>TE FOFO JE/FG PN-10 400 X 200MM (98KG)</v>
          </cell>
          <cell r="D5092" t="str">
            <v>UN</v>
          </cell>
          <cell r="E5092">
            <v>1336.58</v>
          </cell>
        </row>
        <row r="5093">
          <cell r="B5093" t="str">
            <v>525424</v>
          </cell>
          <cell r="C5093" t="str">
            <v>TE FOFO JE/FG PN-10 400 X 300MM (120KG)</v>
          </cell>
          <cell r="D5093" t="str">
            <v>UN</v>
          </cell>
          <cell r="E5093">
            <v>1546.33</v>
          </cell>
        </row>
        <row r="5094">
          <cell r="B5094" t="str">
            <v>525425</v>
          </cell>
          <cell r="C5094" t="str">
            <v>TE FOFO JE/FG PN-10 400 X 400MM (145KG)</v>
          </cell>
          <cell r="D5094" t="str">
            <v>UN</v>
          </cell>
          <cell r="E5094">
            <v>3073.78</v>
          </cell>
        </row>
        <row r="5095">
          <cell r="B5095" t="str">
            <v>525426</v>
          </cell>
          <cell r="C5095" t="str">
            <v>TE FOFO JE/FG PN-10 500 X 100MM (110KG)</v>
          </cell>
          <cell r="D5095" t="str">
            <v>UN</v>
          </cell>
          <cell r="E5095">
            <v>1619.66</v>
          </cell>
        </row>
        <row r="5096">
          <cell r="B5096" t="str">
            <v>525427</v>
          </cell>
          <cell r="C5096" t="str">
            <v>TE FOFO JE/FG PN-10 500 X 200MM (134KG)</v>
          </cell>
          <cell r="D5096" t="str">
            <v>UN</v>
          </cell>
          <cell r="E5096">
            <v>1742.66</v>
          </cell>
        </row>
        <row r="5097">
          <cell r="B5097" t="str">
            <v>525428</v>
          </cell>
          <cell r="C5097" t="str">
            <v>TE FOFO JE/FG PN-10 500 X 300MM (160KG)</v>
          </cell>
          <cell r="D5097" t="str">
            <v>UN</v>
          </cell>
          <cell r="E5097">
            <v>2066.1799999999998</v>
          </cell>
        </row>
        <row r="5098">
          <cell r="B5098" t="str">
            <v>525429</v>
          </cell>
          <cell r="C5098" t="str">
            <v>TE FOFO JE/FG PN-10 500 X 400MM (192KG)</v>
          </cell>
          <cell r="D5098" t="str">
            <v>UN</v>
          </cell>
          <cell r="E5098">
            <v>3655.8</v>
          </cell>
        </row>
        <row r="5099">
          <cell r="B5099" t="str">
            <v>525430</v>
          </cell>
          <cell r="C5099" t="str">
            <v>TE FOFO JE/FG PN-10 500 X 500MM (223KG)</v>
          </cell>
          <cell r="D5099" t="str">
            <v>UN</v>
          </cell>
          <cell r="E5099">
            <v>4182.18</v>
          </cell>
        </row>
        <row r="5100">
          <cell r="B5100" t="str">
            <v>525431</v>
          </cell>
          <cell r="C5100" t="str">
            <v>TE FOFO JE/FG PN-10 600 X 100MM (140KG)</v>
          </cell>
          <cell r="D5100" t="str">
            <v>UN</v>
          </cell>
          <cell r="E5100">
            <v>0</v>
          </cell>
        </row>
        <row r="5101">
          <cell r="B5101" t="str">
            <v>525432</v>
          </cell>
          <cell r="C5101" t="str">
            <v>TE FOFO JE/FG PN-10 600 X 200MM (175KG)</v>
          </cell>
          <cell r="D5101" t="str">
            <v>UN</v>
          </cell>
          <cell r="E5101">
            <v>0</v>
          </cell>
        </row>
        <row r="5102">
          <cell r="B5102" t="str">
            <v>525433</v>
          </cell>
          <cell r="C5102" t="str">
            <v>TE FOFO JE/FG PN-10 600 X 300MM (205KG)</v>
          </cell>
          <cell r="D5102" t="str">
            <v>UN</v>
          </cell>
          <cell r="E5102">
            <v>0</v>
          </cell>
        </row>
        <row r="5103">
          <cell r="B5103" t="str">
            <v>525434</v>
          </cell>
          <cell r="C5103" t="str">
            <v>TE FOFO JE/FG PN-10 600 X 400MM (245KG)</v>
          </cell>
          <cell r="D5103" t="str">
            <v>UN</v>
          </cell>
          <cell r="E5103">
            <v>0</v>
          </cell>
        </row>
        <row r="5104">
          <cell r="B5104" t="str">
            <v>525435</v>
          </cell>
          <cell r="C5104" t="str">
            <v>TE FOFO JE/FG PN-10 600 X 600MM (326KG)</v>
          </cell>
          <cell r="D5104" t="str">
            <v>UN</v>
          </cell>
          <cell r="E5104">
            <v>0</v>
          </cell>
        </row>
        <row r="5105">
          <cell r="B5105" t="str">
            <v>525436</v>
          </cell>
          <cell r="C5105" t="str">
            <v>TE FOFO JE/FG PN-10 700 X 200MM (243KG)</v>
          </cell>
          <cell r="D5105" t="str">
            <v>UN</v>
          </cell>
          <cell r="E5105">
            <v>0</v>
          </cell>
        </row>
        <row r="5106">
          <cell r="B5106" t="str">
            <v>525437</v>
          </cell>
          <cell r="C5106" t="str">
            <v>TE FOFO JE/FG PN-10 700 X 400MM (321KG)</v>
          </cell>
          <cell r="D5106" t="str">
            <v>UN</v>
          </cell>
          <cell r="E5106">
            <v>0</v>
          </cell>
        </row>
        <row r="5107">
          <cell r="B5107" t="str">
            <v>525438</v>
          </cell>
          <cell r="C5107" t="str">
            <v>TE FOFO JE/FG PN-10 700 X 600MM (437KG)</v>
          </cell>
          <cell r="D5107" t="str">
            <v>UN</v>
          </cell>
          <cell r="E5107">
            <v>0</v>
          </cell>
        </row>
        <row r="5108">
          <cell r="B5108" t="str">
            <v>525439</v>
          </cell>
          <cell r="C5108" t="str">
            <v>TE FOFO JE/FG PN-10 700 X 700MM (461KG)</v>
          </cell>
          <cell r="D5108" t="str">
            <v>UN</v>
          </cell>
          <cell r="E5108">
            <v>0</v>
          </cell>
        </row>
        <row r="5109">
          <cell r="B5109" t="str">
            <v>525440</v>
          </cell>
          <cell r="C5109" t="str">
            <v>TE FOFO JE2GS/FG PN-10 800 X 200MM (305,8KG)</v>
          </cell>
          <cell r="D5109" t="str">
            <v>UN</v>
          </cell>
          <cell r="E5109">
            <v>0</v>
          </cell>
        </row>
        <row r="5110">
          <cell r="B5110" t="str">
            <v>525441</v>
          </cell>
          <cell r="C5110" t="str">
            <v>TE FOFO JE2GS/FG PN-10 800 X 400MM (406KG)</v>
          </cell>
          <cell r="D5110" t="str">
            <v>UN</v>
          </cell>
          <cell r="E5110">
            <v>0</v>
          </cell>
        </row>
        <row r="5111">
          <cell r="B5111" t="str">
            <v>525442</v>
          </cell>
          <cell r="C5111" t="str">
            <v>TE FOFO JE2GS/FG PN-10 800 X 600MM (596,4KG)</v>
          </cell>
          <cell r="D5111" t="str">
            <v>UN</v>
          </cell>
          <cell r="E5111">
            <v>0</v>
          </cell>
        </row>
        <row r="5112">
          <cell r="B5112" t="str">
            <v>525443</v>
          </cell>
          <cell r="C5112" t="str">
            <v>TE FOFO JE2GS/FG PN-10 800 X 800MM (638,5KG)</v>
          </cell>
          <cell r="D5112" t="str">
            <v>UN</v>
          </cell>
          <cell r="E5112">
            <v>0</v>
          </cell>
        </row>
        <row r="5113">
          <cell r="B5113" t="str">
            <v>525444</v>
          </cell>
          <cell r="C5113" t="str">
            <v>TE FOFO JE2GS/FG PN-10 900 X 200MM (323,9KG)</v>
          </cell>
          <cell r="D5113" t="str">
            <v>UN</v>
          </cell>
          <cell r="E5113">
            <v>0</v>
          </cell>
        </row>
        <row r="5114">
          <cell r="B5114" t="str">
            <v>525445</v>
          </cell>
          <cell r="C5114" t="str">
            <v>TE FOFO JE2GS/FG PN-10 900 X 400MM (502,2KG)</v>
          </cell>
          <cell r="D5114" t="str">
            <v>UN</v>
          </cell>
          <cell r="E5114">
            <v>0</v>
          </cell>
        </row>
        <row r="5115">
          <cell r="B5115" t="str">
            <v>525446</v>
          </cell>
          <cell r="C5115" t="str">
            <v>TE FOFO JE2GS/FG PN-10 900 X 600MM (763KG)</v>
          </cell>
          <cell r="D5115" t="str">
            <v>UN</v>
          </cell>
          <cell r="E5115">
            <v>0</v>
          </cell>
        </row>
        <row r="5116">
          <cell r="B5116" t="str">
            <v>525447</v>
          </cell>
          <cell r="C5116" t="str">
            <v>TE FOFO JE2GS/FG PN-10 900 X 800MM (854,6KG)</v>
          </cell>
          <cell r="D5116" t="str">
            <v>UN</v>
          </cell>
          <cell r="E5116">
            <v>0</v>
          </cell>
        </row>
        <row r="5117">
          <cell r="B5117" t="str">
            <v>525448</v>
          </cell>
          <cell r="C5117" t="str">
            <v>TE FOFO JE2GS/FG PN-10 900 X 900MM (925,2KG)</v>
          </cell>
          <cell r="D5117" t="str">
            <v>UN</v>
          </cell>
          <cell r="E5117">
            <v>0</v>
          </cell>
        </row>
        <row r="5118">
          <cell r="B5118" t="str">
            <v>525449</v>
          </cell>
          <cell r="C5118" t="str">
            <v>TE FOFO JE/FG PN-10 1000 X 200MM (462KG)</v>
          </cell>
          <cell r="D5118" t="str">
            <v>UN</v>
          </cell>
          <cell r="E5118">
            <v>0</v>
          </cell>
        </row>
        <row r="5119">
          <cell r="B5119" t="str">
            <v>525450</v>
          </cell>
          <cell r="C5119" t="str">
            <v>TE FOFO JE/FG PN-10 1000 X 400MM (622KG)</v>
          </cell>
          <cell r="D5119" t="str">
            <v>UN</v>
          </cell>
          <cell r="E5119">
            <v>0</v>
          </cell>
        </row>
        <row r="5120">
          <cell r="B5120" t="str">
            <v>525451</v>
          </cell>
          <cell r="C5120" t="str">
            <v>TE FOFO JE/FG PN-10 1000 X 600MM (912KG)</v>
          </cell>
          <cell r="D5120" t="str">
            <v>UN</v>
          </cell>
          <cell r="E5120">
            <v>0</v>
          </cell>
        </row>
        <row r="5121">
          <cell r="B5121" t="str">
            <v>525452</v>
          </cell>
          <cell r="C5121" t="str">
            <v>TE FOFO JE/FG PN-10 1000 X 800MM (1037KG)</v>
          </cell>
          <cell r="D5121" t="str">
            <v>UN</v>
          </cell>
          <cell r="E5121">
            <v>0</v>
          </cell>
        </row>
        <row r="5122">
          <cell r="B5122" t="str">
            <v>525453</v>
          </cell>
          <cell r="C5122" t="str">
            <v>TE FOFO JE/FG PN-10 1000 X 1000MM (1177KG)</v>
          </cell>
          <cell r="D5122" t="str">
            <v>UN</v>
          </cell>
          <cell r="E5122">
            <v>0</v>
          </cell>
        </row>
        <row r="5123">
          <cell r="B5123" t="str">
            <v>525454</v>
          </cell>
          <cell r="C5123" t="str">
            <v>TE FOFO JE/FG PN-10 1200 X 200MM (739KG)</v>
          </cell>
          <cell r="D5123" t="str">
            <v>UN</v>
          </cell>
          <cell r="E5123">
            <v>0</v>
          </cell>
        </row>
        <row r="5124">
          <cell r="B5124" t="str">
            <v>525455</v>
          </cell>
          <cell r="C5124" t="str">
            <v>TE FOFO JE/FG PN-10 1200 X 400MM (949KG)</v>
          </cell>
          <cell r="D5124" t="str">
            <v>UN</v>
          </cell>
          <cell r="E5124">
            <v>0</v>
          </cell>
        </row>
        <row r="5125">
          <cell r="B5125" t="str">
            <v>525456</v>
          </cell>
          <cell r="C5125" t="str">
            <v>TE FOFO JE/FG PN-10 1200 X 600MM (1299KG)</v>
          </cell>
          <cell r="D5125" t="str">
            <v>UN</v>
          </cell>
          <cell r="E5125">
            <v>0</v>
          </cell>
        </row>
        <row r="5126">
          <cell r="B5126" t="str">
            <v>525457</v>
          </cell>
          <cell r="C5126" t="str">
            <v>TE FOFO JE/FG PN-10 1200 X 800MM (1569KG)</v>
          </cell>
          <cell r="D5126" t="str">
            <v>UN</v>
          </cell>
          <cell r="E5126">
            <v>0</v>
          </cell>
        </row>
        <row r="5127">
          <cell r="B5127" t="str">
            <v>525458</v>
          </cell>
          <cell r="C5127" t="str">
            <v>TE FOFO JE/FG PN-10 1200 X 1200MM (2010KG)</v>
          </cell>
          <cell r="D5127" t="str">
            <v>UN</v>
          </cell>
          <cell r="E5127">
            <v>0</v>
          </cell>
        </row>
        <row r="5128">
          <cell r="B5128" t="str">
            <v>525459</v>
          </cell>
          <cell r="C5128" t="str">
            <v>TE FOFO JE/FG PN-10 150 X 150MM (32,5KG)</v>
          </cell>
          <cell r="D5128" t="str">
            <v>UN</v>
          </cell>
          <cell r="E5128">
            <v>373.8</v>
          </cell>
        </row>
        <row r="5129">
          <cell r="B5129" t="str">
            <v>525460</v>
          </cell>
          <cell r="C5129" t="str">
            <v>TE FOFO JE/FG PN-10 200 X 200MM (52,5KG)</v>
          </cell>
          <cell r="D5129" t="str">
            <v>UN</v>
          </cell>
          <cell r="E5129">
            <v>489.35</v>
          </cell>
        </row>
        <row r="5130">
          <cell r="B5130" t="str">
            <v>525461</v>
          </cell>
          <cell r="C5130" t="str">
            <v>TE FOFO JE/FG PN-10 250 X 250MM (66KG)</v>
          </cell>
          <cell r="D5130" t="str">
            <v>UN</v>
          </cell>
          <cell r="E5130">
            <v>0</v>
          </cell>
        </row>
        <row r="5131">
          <cell r="B5131" t="str">
            <v>525462</v>
          </cell>
          <cell r="C5131" t="str">
            <v>TE FOFO JM/FG PN-10 300 X 100MM (91KG)</v>
          </cell>
          <cell r="D5131" t="str">
            <v>UN</v>
          </cell>
          <cell r="E5131">
            <v>0</v>
          </cell>
        </row>
        <row r="5132">
          <cell r="B5132" t="str">
            <v>525463</v>
          </cell>
          <cell r="C5132" t="str">
            <v>TE FOFO JM/FG PN-10 400 X 100MM (137KG)</v>
          </cell>
          <cell r="D5132" t="str">
            <v>UN</v>
          </cell>
          <cell r="E5132">
            <v>0</v>
          </cell>
        </row>
        <row r="5133">
          <cell r="B5133" t="str">
            <v>525464</v>
          </cell>
          <cell r="C5133" t="str">
            <v>TE FOFO JM/FG PN-10 400 X 200MM (159KG)</v>
          </cell>
          <cell r="D5133" t="str">
            <v>UN</v>
          </cell>
          <cell r="E5133">
            <v>0</v>
          </cell>
        </row>
        <row r="5134">
          <cell r="B5134" t="str">
            <v>525465</v>
          </cell>
          <cell r="C5134" t="str">
            <v>TE FOFO JM/FG PN-10 450 X 100MM (240KG)</v>
          </cell>
          <cell r="D5134" t="str">
            <v>UN</v>
          </cell>
          <cell r="E5134">
            <v>0</v>
          </cell>
        </row>
        <row r="5135">
          <cell r="B5135" t="str">
            <v>525466</v>
          </cell>
          <cell r="C5135" t="str">
            <v>TE FOFO JM/FG PN-10 450 X 200MM (275KG)</v>
          </cell>
          <cell r="D5135" t="str">
            <v>UN</v>
          </cell>
          <cell r="E5135">
            <v>0</v>
          </cell>
        </row>
        <row r="5136">
          <cell r="B5136" t="str">
            <v>525467</v>
          </cell>
          <cell r="C5136" t="str">
            <v>TE FOFO JM/FG PN-10 450 X 450MM (392KG)</v>
          </cell>
          <cell r="D5136" t="str">
            <v>UN</v>
          </cell>
          <cell r="E5136">
            <v>0</v>
          </cell>
        </row>
        <row r="5137">
          <cell r="B5137" t="str">
            <v>525468</v>
          </cell>
          <cell r="C5137" t="str">
            <v>TE FOFO JM/FG PN-10 500 X 100MM (193KG)</v>
          </cell>
          <cell r="D5137" t="str">
            <v>UN</v>
          </cell>
          <cell r="E5137">
            <v>0</v>
          </cell>
        </row>
        <row r="5138">
          <cell r="B5138" t="str">
            <v>525469</v>
          </cell>
          <cell r="C5138" t="str">
            <v>TE FOFO JM/FG PN-10 500 X 200MM (219KG)</v>
          </cell>
          <cell r="D5138" t="str">
            <v>UN</v>
          </cell>
          <cell r="E5138">
            <v>0</v>
          </cell>
        </row>
        <row r="5139">
          <cell r="B5139" t="str">
            <v>525470</v>
          </cell>
          <cell r="C5139" t="str">
            <v>TE FOFO JM/FG PN-10 600 X 100MM (258KG)</v>
          </cell>
          <cell r="D5139" t="str">
            <v>UN</v>
          </cell>
          <cell r="E5139">
            <v>0</v>
          </cell>
        </row>
        <row r="5140">
          <cell r="B5140" t="str">
            <v>525471</v>
          </cell>
          <cell r="C5140" t="str">
            <v>TE FOFO JM/FG PN-10 600 X 200MM (294KG)</v>
          </cell>
          <cell r="D5140" t="str">
            <v>UN</v>
          </cell>
          <cell r="E5140">
            <v>0</v>
          </cell>
        </row>
        <row r="5141">
          <cell r="B5141" t="str">
            <v>525472</v>
          </cell>
          <cell r="C5141" t="str">
            <v>TE FOFO JM/FG PN-10 600 X 300MM (334KG)</v>
          </cell>
          <cell r="D5141" t="str">
            <v>UN</v>
          </cell>
          <cell r="E5141">
            <v>0</v>
          </cell>
        </row>
        <row r="5142">
          <cell r="B5142" t="str">
            <v>525473</v>
          </cell>
          <cell r="C5142" t="str">
            <v>TE FOFO JM/FG PN-10 600 X 600MM (482KG)</v>
          </cell>
          <cell r="D5142" t="str">
            <v>UN</v>
          </cell>
          <cell r="E5142">
            <v>0</v>
          </cell>
        </row>
        <row r="5143">
          <cell r="B5143" t="str">
            <v>525474</v>
          </cell>
          <cell r="C5143" t="str">
            <v>TE FOFO JM/FG PN-10 700 X 200MM (367KG)</v>
          </cell>
          <cell r="D5143" t="str">
            <v>UN</v>
          </cell>
          <cell r="E5143">
            <v>0</v>
          </cell>
        </row>
        <row r="5144">
          <cell r="B5144" t="str">
            <v>525475</v>
          </cell>
          <cell r="C5144" t="str">
            <v>TE FOFO JM/FG PN-10 700 X 400MM (450KG)</v>
          </cell>
          <cell r="D5144" t="str">
            <v>UN</v>
          </cell>
          <cell r="E5144">
            <v>0</v>
          </cell>
        </row>
        <row r="5145">
          <cell r="B5145" t="str">
            <v>525476</v>
          </cell>
          <cell r="C5145" t="str">
            <v>TE FOFO JM/FG PN-10 700 X 600MM (575KG)</v>
          </cell>
          <cell r="D5145" t="str">
            <v>UN</v>
          </cell>
          <cell r="E5145">
            <v>0</v>
          </cell>
        </row>
        <row r="5146">
          <cell r="B5146" t="str">
            <v>525477</v>
          </cell>
          <cell r="C5146" t="str">
            <v>TE FOFO JM/FG PN-10 700 X 700MM (609KG)</v>
          </cell>
          <cell r="D5146" t="str">
            <v>UN</v>
          </cell>
          <cell r="E5146">
            <v>0</v>
          </cell>
        </row>
        <row r="5147">
          <cell r="B5147" t="str">
            <v>525478</v>
          </cell>
          <cell r="C5147" t="str">
            <v>TE FOFO JM/FG PN-10 800 X 200MM (515KG)</v>
          </cell>
          <cell r="D5147" t="str">
            <v>UN</v>
          </cell>
          <cell r="E5147">
            <v>0</v>
          </cell>
        </row>
        <row r="5148">
          <cell r="B5148" t="str">
            <v>525479</v>
          </cell>
          <cell r="C5148" t="str">
            <v>TE FOFO JM/FG PN-10 800 X 400MM (631KG)</v>
          </cell>
          <cell r="D5148" t="str">
            <v>UN</v>
          </cell>
          <cell r="E5148">
            <v>0</v>
          </cell>
        </row>
        <row r="5149">
          <cell r="B5149" t="str">
            <v>525480</v>
          </cell>
          <cell r="C5149" t="str">
            <v>TE FOFO JM/FG PN-10 800 X 600MM (861KG)</v>
          </cell>
          <cell r="D5149" t="str">
            <v>UN</v>
          </cell>
          <cell r="E5149">
            <v>0</v>
          </cell>
        </row>
        <row r="5150">
          <cell r="B5150" t="str">
            <v>525481</v>
          </cell>
          <cell r="C5150" t="str">
            <v>TE FOFO JM/FG PN-10 800 X 800MM (871KG)</v>
          </cell>
          <cell r="D5150" t="str">
            <v>UN</v>
          </cell>
          <cell r="E5150">
            <v>0</v>
          </cell>
        </row>
        <row r="5151">
          <cell r="B5151" t="str">
            <v>525482</v>
          </cell>
          <cell r="C5151" t="str">
            <v>TE FOFO JM/FG PN-10 900 X 200MM (631KG)</v>
          </cell>
          <cell r="D5151" t="str">
            <v>UN</v>
          </cell>
          <cell r="E5151">
            <v>0</v>
          </cell>
        </row>
        <row r="5152">
          <cell r="B5152" t="str">
            <v>525483</v>
          </cell>
          <cell r="C5152" t="str">
            <v>TE FOFO JM/FG PN-10 900 X 400MM (799KG)</v>
          </cell>
          <cell r="D5152" t="str">
            <v>UN</v>
          </cell>
          <cell r="E5152">
            <v>0</v>
          </cell>
        </row>
        <row r="5153">
          <cell r="B5153" t="str">
            <v>525484</v>
          </cell>
          <cell r="C5153" t="str">
            <v>TE FOFO JM/FG PN-10 900 X 600MM (1081KG)</v>
          </cell>
          <cell r="D5153" t="str">
            <v>UN</v>
          </cell>
          <cell r="E5153">
            <v>0</v>
          </cell>
        </row>
        <row r="5154">
          <cell r="B5154" t="str">
            <v>525485</v>
          </cell>
          <cell r="C5154" t="str">
            <v>TE FOFO JM/FG PN-10 900 X 800MM (1157KG)</v>
          </cell>
          <cell r="D5154" t="str">
            <v>UN</v>
          </cell>
          <cell r="E5154">
            <v>0</v>
          </cell>
        </row>
        <row r="5155">
          <cell r="B5155" t="str">
            <v>525486</v>
          </cell>
          <cell r="C5155" t="str">
            <v>TE FOFO JM/FG PN-10 900 X 900MM (1231KG)</v>
          </cell>
          <cell r="D5155" t="str">
            <v>UN</v>
          </cell>
          <cell r="E5155">
            <v>0</v>
          </cell>
        </row>
        <row r="5156">
          <cell r="B5156" t="str">
            <v>525487</v>
          </cell>
          <cell r="C5156" t="str">
            <v>TE FOFO JM/FG PN-10 1000 X 200MM (860KG)</v>
          </cell>
          <cell r="D5156" t="str">
            <v>UN</v>
          </cell>
          <cell r="E5156">
            <v>0</v>
          </cell>
        </row>
        <row r="5157">
          <cell r="B5157" t="str">
            <v>525488</v>
          </cell>
          <cell r="C5157" t="str">
            <v>TE FOFO JM/FG PN-10 1000 X 400MM (1022KG)</v>
          </cell>
          <cell r="D5157" t="str">
            <v>UN</v>
          </cell>
          <cell r="E5157">
            <v>0</v>
          </cell>
        </row>
        <row r="5158">
          <cell r="B5158" t="str">
            <v>525489</v>
          </cell>
          <cell r="C5158" t="str">
            <v>TE FOFO JM/FG PN-10 1000 X 600MM (1312KG)</v>
          </cell>
          <cell r="D5158" t="str">
            <v>UN</v>
          </cell>
          <cell r="E5158">
            <v>0</v>
          </cell>
        </row>
        <row r="5159">
          <cell r="B5159" t="str">
            <v>525490</v>
          </cell>
          <cell r="C5159" t="str">
            <v>TE FOFO JM/FG PN-10 1000 X 800MM (1437KG)</v>
          </cell>
          <cell r="D5159" t="str">
            <v>UN</v>
          </cell>
          <cell r="E5159">
            <v>0</v>
          </cell>
        </row>
        <row r="5160">
          <cell r="B5160" t="str">
            <v>525491</v>
          </cell>
          <cell r="C5160" t="str">
            <v>TE FOFO JM/FG PN-10 1000 X 1000MM (1554KG)</v>
          </cell>
          <cell r="D5160" t="str">
            <v>UN</v>
          </cell>
          <cell r="E5160">
            <v>0</v>
          </cell>
        </row>
        <row r="5161">
          <cell r="B5161" t="str">
            <v>525492</v>
          </cell>
          <cell r="C5161" t="str">
            <v>TE FOFO JM/FG PN-10 1200 X 200MM (1136KG)</v>
          </cell>
          <cell r="D5161" t="str">
            <v>UN</v>
          </cell>
          <cell r="E5161">
            <v>0</v>
          </cell>
        </row>
        <row r="5162">
          <cell r="B5162" t="str">
            <v>525493</v>
          </cell>
          <cell r="C5162" t="str">
            <v>TE FOFO JM/FG PN-10 1200 X 400MM (1346KG)</v>
          </cell>
          <cell r="D5162" t="str">
            <v>UN</v>
          </cell>
          <cell r="E5162">
            <v>0</v>
          </cell>
        </row>
        <row r="5163">
          <cell r="B5163" t="str">
            <v>525494</v>
          </cell>
          <cell r="C5163" t="str">
            <v>TE FOFO JM/FG PN-10 1200 X 600MM (1696KG)</v>
          </cell>
          <cell r="D5163" t="str">
            <v>UN</v>
          </cell>
          <cell r="E5163">
            <v>0</v>
          </cell>
        </row>
        <row r="5164">
          <cell r="B5164" t="str">
            <v>525495</v>
          </cell>
          <cell r="C5164" t="str">
            <v>TE FOFO JM/FG PN-10 1200 X 800MM (1946KG)</v>
          </cell>
          <cell r="D5164" t="str">
            <v>UN</v>
          </cell>
          <cell r="E5164">
            <v>0</v>
          </cell>
        </row>
        <row r="5165">
          <cell r="B5165" t="str">
            <v>525496</v>
          </cell>
          <cell r="C5165" t="str">
            <v>TE FOFO JM/FG PN-10 1200 X 1000MM (2146KG)</v>
          </cell>
          <cell r="D5165" t="str">
            <v>UN</v>
          </cell>
          <cell r="E5165">
            <v>0</v>
          </cell>
        </row>
        <row r="5166">
          <cell r="B5166" t="str">
            <v>525497</v>
          </cell>
          <cell r="C5166" t="str">
            <v>TE FOFO JM/FG PN-10 1200 X 1200MM (2346KG)</v>
          </cell>
          <cell r="D5166" t="str">
            <v>UN</v>
          </cell>
          <cell r="E5166">
            <v>0</v>
          </cell>
        </row>
        <row r="5167">
          <cell r="B5167" t="str">
            <v>525498</v>
          </cell>
          <cell r="C5167" t="str">
            <v>TE FOFO JE - PVC 100 X 50MM (13KG)</v>
          </cell>
          <cell r="D5167" t="str">
            <v>UN</v>
          </cell>
          <cell r="E5167">
            <v>0</v>
          </cell>
        </row>
        <row r="5168">
          <cell r="B5168" t="str">
            <v>525499</v>
          </cell>
          <cell r="C5168" t="str">
            <v>TE FOFO JE - PVC 100 X 75MM (12,2KG)</v>
          </cell>
          <cell r="D5168" t="str">
            <v>UN</v>
          </cell>
          <cell r="E5168">
            <v>0</v>
          </cell>
        </row>
        <row r="5169">
          <cell r="B5169" t="str">
            <v>525501</v>
          </cell>
          <cell r="C5169" t="str">
            <v>TE FOFO JE - PVC 150 X 50MM (15,8KG)</v>
          </cell>
          <cell r="D5169" t="str">
            <v>UN</v>
          </cell>
          <cell r="E5169">
            <v>0</v>
          </cell>
        </row>
        <row r="5170">
          <cell r="B5170" t="str">
            <v>525502</v>
          </cell>
          <cell r="C5170" t="str">
            <v>TE FOFO JE - PVC 150 X 75MM (16,6KG)</v>
          </cell>
          <cell r="D5170" t="str">
            <v>UN</v>
          </cell>
          <cell r="E5170">
            <v>0</v>
          </cell>
        </row>
        <row r="5171">
          <cell r="B5171" t="str">
            <v>525503</v>
          </cell>
          <cell r="C5171" t="str">
            <v>TE FOFO JE - PVC 150 X 100MM (18,6KG)</v>
          </cell>
          <cell r="D5171" t="str">
            <v>UN</v>
          </cell>
          <cell r="E5171">
            <v>0</v>
          </cell>
        </row>
        <row r="5172">
          <cell r="B5172" t="str">
            <v>525504</v>
          </cell>
          <cell r="C5172" t="str">
            <v>TE FOFO JE - PVC 200 X 50MM (22,8KG)</v>
          </cell>
          <cell r="D5172" t="str">
            <v>UN</v>
          </cell>
          <cell r="E5172">
            <v>0</v>
          </cell>
        </row>
        <row r="5173">
          <cell r="B5173" t="str">
            <v>525505</v>
          </cell>
          <cell r="C5173" t="str">
            <v>TE FOFO JE - PVC 200 X 75MM (23,2KG)</v>
          </cell>
          <cell r="D5173" t="str">
            <v>UN</v>
          </cell>
          <cell r="E5173">
            <v>0</v>
          </cell>
        </row>
        <row r="5174">
          <cell r="B5174" t="str">
            <v>525506</v>
          </cell>
          <cell r="C5174" t="str">
            <v>TE FOFO JE - PVC 200 X 100MM (27,8KG)</v>
          </cell>
          <cell r="D5174" t="str">
            <v>UN</v>
          </cell>
          <cell r="E5174">
            <v>0</v>
          </cell>
        </row>
        <row r="5175">
          <cell r="B5175" t="str">
            <v>525507</v>
          </cell>
          <cell r="C5175" t="str">
            <v>TE FOFO JE - PVC 250 X 50MM (34,6KG)</v>
          </cell>
          <cell r="D5175" t="str">
            <v>UN</v>
          </cell>
          <cell r="E5175">
            <v>0</v>
          </cell>
        </row>
        <row r="5176">
          <cell r="B5176" t="str">
            <v>525508</v>
          </cell>
          <cell r="C5176" t="str">
            <v>TE FOFO JE - PVC 250 X 75MM (34,5KG)</v>
          </cell>
          <cell r="D5176" t="str">
            <v>UN</v>
          </cell>
          <cell r="E5176">
            <v>0</v>
          </cell>
        </row>
        <row r="5177">
          <cell r="B5177" t="str">
            <v>525509</v>
          </cell>
          <cell r="C5177" t="str">
            <v>TE FOFO JE - PVC 250 X 100MM (35,8KG)</v>
          </cell>
          <cell r="D5177" t="str">
            <v>UN</v>
          </cell>
          <cell r="E5177">
            <v>0</v>
          </cell>
        </row>
        <row r="5178">
          <cell r="B5178" t="str">
            <v>525510</v>
          </cell>
          <cell r="C5178" t="str">
            <v>TE FOFO C/ FG PN-16 100 X 50MM (16KG)</v>
          </cell>
          <cell r="D5178" t="str">
            <v>UN</v>
          </cell>
          <cell r="E5178">
            <v>0</v>
          </cell>
        </row>
        <row r="5179">
          <cell r="B5179" t="str">
            <v>525511</v>
          </cell>
          <cell r="C5179" t="str">
            <v>TE FOFO C/ FG PN-16 100 X 100MM (18,5KG)</v>
          </cell>
          <cell r="D5179" t="str">
            <v>UN</v>
          </cell>
          <cell r="E5179">
            <v>0</v>
          </cell>
        </row>
        <row r="5180">
          <cell r="B5180" t="str">
            <v>525512</v>
          </cell>
          <cell r="C5180" t="str">
            <v>TE FOFO C/ FG PN-16 150 X 50MM (26KG)</v>
          </cell>
          <cell r="D5180" t="str">
            <v>UN</v>
          </cell>
          <cell r="E5180">
            <v>0</v>
          </cell>
        </row>
        <row r="5181">
          <cell r="B5181" t="str">
            <v>525513</v>
          </cell>
          <cell r="C5181" t="str">
            <v>TE FOFO C/ FG PN-16 150 X 100MM (28,5KG)</v>
          </cell>
          <cell r="D5181" t="str">
            <v>UN</v>
          </cell>
          <cell r="E5181">
            <v>0</v>
          </cell>
        </row>
        <row r="5182">
          <cell r="B5182" t="str">
            <v>525514</v>
          </cell>
          <cell r="C5182" t="str">
            <v>TE FOFO C/ FG PN-16 150 X 150MM (32KG)</v>
          </cell>
          <cell r="D5182" t="str">
            <v>UN</v>
          </cell>
          <cell r="E5182">
            <v>0</v>
          </cell>
        </row>
        <row r="5183">
          <cell r="B5183" t="str">
            <v>525515</v>
          </cell>
          <cell r="C5183" t="str">
            <v>TE FOFO C/ FG PN-16 200 X 50MM (48KG)</v>
          </cell>
          <cell r="D5183" t="str">
            <v>UN</v>
          </cell>
          <cell r="E5183">
            <v>0</v>
          </cell>
        </row>
        <row r="5184">
          <cell r="B5184" t="str">
            <v>525516</v>
          </cell>
          <cell r="C5184" t="str">
            <v>TE FOFO C/ FG PN-16 200 X 100MM (41KG)</v>
          </cell>
          <cell r="D5184" t="str">
            <v>UN</v>
          </cell>
          <cell r="E5184">
            <v>0</v>
          </cell>
        </row>
        <row r="5185">
          <cell r="B5185" t="str">
            <v>525517</v>
          </cell>
          <cell r="C5185" t="str">
            <v>TE FOFO C/ FG PN-16 200 X 150MM (44KG)</v>
          </cell>
          <cell r="D5185" t="str">
            <v>UN</v>
          </cell>
          <cell r="E5185">
            <v>0</v>
          </cell>
        </row>
        <row r="5186">
          <cell r="B5186" t="str">
            <v>525518</v>
          </cell>
          <cell r="C5186" t="str">
            <v>TE FOFO C/ FG PN-16 200 X 200MM (47KG)</v>
          </cell>
          <cell r="D5186" t="str">
            <v>UN</v>
          </cell>
          <cell r="E5186">
            <v>0</v>
          </cell>
        </row>
        <row r="5187">
          <cell r="B5187" t="str">
            <v>525519</v>
          </cell>
          <cell r="C5187" t="str">
            <v>TE FOFO C/ FG PN-16 250 X 100MM (67KG)</v>
          </cell>
          <cell r="D5187" t="str">
            <v>UN</v>
          </cell>
          <cell r="E5187">
            <v>0</v>
          </cell>
        </row>
        <row r="5188">
          <cell r="B5188" t="str">
            <v>525520</v>
          </cell>
          <cell r="C5188" t="str">
            <v>TE FOFO C/ FG PN-16 250 X 200MM (73KG)</v>
          </cell>
          <cell r="D5188" t="str">
            <v>UN</v>
          </cell>
          <cell r="E5188">
            <v>0</v>
          </cell>
        </row>
        <row r="5189">
          <cell r="B5189" t="str">
            <v>525521</v>
          </cell>
          <cell r="C5189" t="str">
            <v>TE FOFO C/ FG PN-16 250 X 250MM (80KG)</v>
          </cell>
          <cell r="D5189" t="str">
            <v>UN</v>
          </cell>
          <cell r="E5189">
            <v>0</v>
          </cell>
        </row>
        <row r="5190">
          <cell r="B5190" t="str">
            <v>525522</v>
          </cell>
          <cell r="C5190" t="str">
            <v>TE FOFO C/ FG PN-16 300 X 100MM (92KG)</v>
          </cell>
          <cell r="D5190" t="str">
            <v>UN</v>
          </cell>
          <cell r="E5190">
            <v>0</v>
          </cell>
        </row>
        <row r="5191">
          <cell r="B5191" t="str">
            <v>525523</v>
          </cell>
          <cell r="C5191" t="str">
            <v>TE FOFO C/ FG PN-16 300 X 200MM (100KG)</v>
          </cell>
          <cell r="D5191" t="str">
            <v>UN</v>
          </cell>
          <cell r="E5191">
            <v>0</v>
          </cell>
        </row>
        <row r="5192">
          <cell r="B5192" t="str">
            <v>525524</v>
          </cell>
          <cell r="C5192" t="str">
            <v>TE FOFO C/ FG PN-16 300 X 300MM (119KG)</v>
          </cell>
          <cell r="D5192" t="str">
            <v>UN</v>
          </cell>
          <cell r="E5192">
            <v>0</v>
          </cell>
        </row>
        <row r="5193">
          <cell r="B5193" t="str">
            <v>525525</v>
          </cell>
          <cell r="C5193" t="str">
            <v>TE FOFO C/ FG PN-16 350 X 100MM (118KG)</v>
          </cell>
          <cell r="D5193" t="str">
            <v>UN</v>
          </cell>
          <cell r="E5193">
            <v>0</v>
          </cell>
        </row>
        <row r="5194">
          <cell r="B5194" t="str">
            <v>525526</v>
          </cell>
          <cell r="C5194" t="str">
            <v>TE FOFO C/ FG PN-16 350 X 200MM (123KG)</v>
          </cell>
          <cell r="D5194" t="str">
            <v>UN</v>
          </cell>
          <cell r="E5194">
            <v>0</v>
          </cell>
        </row>
        <row r="5195">
          <cell r="B5195" t="str">
            <v>525527</v>
          </cell>
          <cell r="C5195" t="str">
            <v>TE FOFO C/ FG PN-16 350 X 300MM (139KG)</v>
          </cell>
          <cell r="D5195" t="str">
            <v>UN</v>
          </cell>
          <cell r="E5195">
            <v>0</v>
          </cell>
        </row>
        <row r="5196">
          <cell r="B5196" t="str">
            <v>525528</v>
          </cell>
          <cell r="C5196" t="str">
            <v>TE FOFO C/ FG PN-16 350 X 350MM (148KG)</v>
          </cell>
          <cell r="D5196" t="str">
            <v>UN</v>
          </cell>
          <cell r="E5196">
            <v>0</v>
          </cell>
        </row>
        <row r="5197">
          <cell r="B5197" t="str">
            <v>525529</v>
          </cell>
          <cell r="C5197" t="str">
            <v>TE FOFO C/ FG PN-16 400 X 100MM (149KG)</v>
          </cell>
          <cell r="D5197" t="str">
            <v>UN</v>
          </cell>
          <cell r="E5197">
            <v>0</v>
          </cell>
        </row>
        <row r="5198">
          <cell r="B5198" t="str">
            <v>525530</v>
          </cell>
          <cell r="C5198" t="str">
            <v>TE FOFO C/ FG PN-16 400 X 200MM (153KG)</v>
          </cell>
          <cell r="D5198" t="str">
            <v>UN</v>
          </cell>
          <cell r="E5198">
            <v>0</v>
          </cell>
        </row>
        <row r="5199">
          <cell r="B5199" t="str">
            <v>525531</v>
          </cell>
          <cell r="C5199" t="str">
            <v>TE FOFO C/ FG PN-16 400 X 300MM (171KG)</v>
          </cell>
          <cell r="D5199" t="str">
            <v>UN</v>
          </cell>
          <cell r="E5199">
            <v>0</v>
          </cell>
        </row>
        <row r="5200">
          <cell r="B5200" t="str">
            <v>525532</v>
          </cell>
          <cell r="C5200" t="str">
            <v>TE FOFO C/ FG PN-16 400 X 400MM (189KG)</v>
          </cell>
          <cell r="D5200" t="str">
            <v>UN</v>
          </cell>
          <cell r="E5200">
            <v>0</v>
          </cell>
        </row>
        <row r="5201">
          <cell r="B5201" t="str">
            <v>525533</v>
          </cell>
          <cell r="C5201" t="str">
            <v>TE FOFO C/ FG PN-16 450 X 100MM (188KG)</v>
          </cell>
          <cell r="D5201" t="str">
            <v>UN</v>
          </cell>
          <cell r="E5201">
            <v>0</v>
          </cell>
        </row>
        <row r="5202">
          <cell r="B5202" t="str">
            <v>525534</v>
          </cell>
          <cell r="C5202" t="str">
            <v>TE FOFO C/ FG PN-16 450 X 200MM (195KG)</v>
          </cell>
          <cell r="D5202" t="str">
            <v>UN</v>
          </cell>
          <cell r="E5202">
            <v>0</v>
          </cell>
        </row>
        <row r="5203">
          <cell r="B5203" t="str">
            <v>525535</v>
          </cell>
          <cell r="C5203" t="str">
            <v>TE FOFO C/ FG PN-16 450 X 300MM (202KG)</v>
          </cell>
          <cell r="D5203" t="str">
            <v>UN</v>
          </cell>
          <cell r="E5203">
            <v>0</v>
          </cell>
        </row>
        <row r="5204">
          <cell r="B5204" t="str">
            <v>525536</v>
          </cell>
          <cell r="C5204" t="str">
            <v>TE FOFO C/ FG PN-16 450 X 400MM (225KG)</v>
          </cell>
          <cell r="D5204" t="str">
            <v>UN</v>
          </cell>
          <cell r="E5204">
            <v>0</v>
          </cell>
        </row>
        <row r="5205">
          <cell r="B5205" t="str">
            <v>525537</v>
          </cell>
          <cell r="C5205" t="str">
            <v>TE FOFO C/ FG PN-16 450 X 450MM (229KG)</v>
          </cell>
          <cell r="D5205" t="str">
            <v>UN</v>
          </cell>
          <cell r="E5205">
            <v>0</v>
          </cell>
        </row>
        <row r="5206">
          <cell r="B5206" t="str">
            <v>525538</v>
          </cell>
          <cell r="C5206" t="str">
            <v>TE FOFO C/ FG PN-16 500 X 100MM (235KG)</v>
          </cell>
          <cell r="D5206" t="str">
            <v>UN</v>
          </cell>
          <cell r="E5206">
            <v>0</v>
          </cell>
        </row>
        <row r="5207">
          <cell r="B5207" t="str">
            <v>525539</v>
          </cell>
          <cell r="C5207" t="str">
            <v>TE FOFO C/ FG PN-16 500 X 200MM (239KG)</v>
          </cell>
          <cell r="D5207" t="str">
            <v>UN</v>
          </cell>
          <cell r="E5207">
            <v>0</v>
          </cell>
        </row>
        <row r="5208">
          <cell r="B5208" t="str">
            <v>525540</v>
          </cell>
          <cell r="C5208" t="str">
            <v>TE FOFO C/ FG PN-16 500 X 300MM (249KG)</v>
          </cell>
          <cell r="D5208" t="str">
            <v>UN</v>
          </cell>
          <cell r="E5208">
            <v>0</v>
          </cell>
        </row>
        <row r="5209">
          <cell r="B5209" t="str">
            <v>525541</v>
          </cell>
          <cell r="C5209" t="str">
            <v>TE FOFO C/ FG PN-16 500 X 400MM (270KG)</v>
          </cell>
          <cell r="D5209" t="str">
            <v>UN</v>
          </cell>
          <cell r="E5209">
            <v>0</v>
          </cell>
        </row>
        <row r="5210">
          <cell r="B5210" t="str">
            <v>525542</v>
          </cell>
          <cell r="C5210" t="str">
            <v>TE FOFO C/ FG PN-16 500 X 500MM (293KG)</v>
          </cell>
          <cell r="D5210" t="str">
            <v>UN</v>
          </cell>
          <cell r="E5210">
            <v>0</v>
          </cell>
        </row>
        <row r="5211">
          <cell r="B5211" t="str">
            <v>525543</v>
          </cell>
          <cell r="C5211" t="str">
            <v>TE FOFO C/ FG PN-16 600 X 100MM (350KG)</v>
          </cell>
          <cell r="D5211" t="str">
            <v>UN</v>
          </cell>
          <cell r="E5211">
            <v>0</v>
          </cell>
        </row>
        <row r="5212">
          <cell r="B5212" t="str">
            <v>525544</v>
          </cell>
          <cell r="C5212" t="str">
            <v>TE FOFO C/ FG PN-16 600 X 200MM (346KG)</v>
          </cell>
          <cell r="D5212" t="str">
            <v>UN</v>
          </cell>
          <cell r="E5212">
            <v>0</v>
          </cell>
        </row>
        <row r="5213">
          <cell r="B5213" t="str">
            <v>525545</v>
          </cell>
          <cell r="C5213" t="str">
            <v>TE FOFO C/ FG PN-16 600 X 300MM (355KG)</v>
          </cell>
          <cell r="D5213" t="str">
            <v>UN</v>
          </cell>
          <cell r="E5213">
            <v>0</v>
          </cell>
        </row>
        <row r="5214">
          <cell r="B5214" t="str">
            <v>525546</v>
          </cell>
          <cell r="C5214" t="str">
            <v>TE FOFO C/ FG PN-16 600 X 400MM (375KG)</v>
          </cell>
          <cell r="D5214" t="str">
            <v>UN</v>
          </cell>
          <cell r="E5214">
            <v>0</v>
          </cell>
        </row>
        <row r="5215">
          <cell r="B5215" t="str">
            <v>525547</v>
          </cell>
          <cell r="C5215" t="str">
            <v>TE FOFO C/ FG PN-16 600 X 500MM (380KG)</v>
          </cell>
          <cell r="D5215" t="str">
            <v>UN</v>
          </cell>
          <cell r="E5215">
            <v>0</v>
          </cell>
        </row>
        <row r="5216">
          <cell r="B5216" t="str">
            <v>525548</v>
          </cell>
          <cell r="C5216" t="str">
            <v>TE FOFO C/ FG PN-16 600 X 600MM (432KG)</v>
          </cell>
          <cell r="D5216" t="str">
            <v>UN</v>
          </cell>
          <cell r="E5216">
            <v>0</v>
          </cell>
        </row>
        <row r="5217">
          <cell r="B5217" t="str">
            <v>525549</v>
          </cell>
          <cell r="C5217" t="str">
            <v>TE FOFO C/ FG PN-16 700 X 200MM (297KG)</v>
          </cell>
          <cell r="D5217" t="str">
            <v>UN</v>
          </cell>
          <cell r="E5217">
            <v>0</v>
          </cell>
        </row>
        <row r="5218">
          <cell r="B5218" t="str">
            <v>525550</v>
          </cell>
          <cell r="C5218" t="str">
            <v>TE FOFO C/ FG PN-16 700 X 400MM (376KG)</v>
          </cell>
          <cell r="D5218" t="str">
            <v>UN</v>
          </cell>
          <cell r="E5218">
            <v>0</v>
          </cell>
        </row>
        <row r="5219">
          <cell r="B5219" t="str">
            <v>525551</v>
          </cell>
          <cell r="C5219" t="str">
            <v>TE FOFO C/ FG PN-16 700 X 700MM (523KG)</v>
          </cell>
          <cell r="D5219" t="str">
            <v>UN</v>
          </cell>
          <cell r="E5219">
            <v>0</v>
          </cell>
        </row>
        <row r="5220">
          <cell r="B5220" t="str">
            <v>525552</v>
          </cell>
          <cell r="C5220" t="str">
            <v>TE FOFO C/ FG PN-16 800 X 200MM (389KG)</v>
          </cell>
          <cell r="D5220" t="str">
            <v>UN</v>
          </cell>
          <cell r="E5220">
            <v>0</v>
          </cell>
        </row>
        <row r="5221">
          <cell r="B5221" t="str">
            <v>525553</v>
          </cell>
          <cell r="C5221" t="str">
            <v>TE FOFO C/ FG PN-16 800 X 400MM (482KG)</v>
          </cell>
          <cell r="D5221" t="str">
            <v>UN</v>
          </cell>
          <cell r="E5221">
            <v>0</v>
          </cell>
        </row>
        <row r="5222">
          <cell r="B5222" t="str">
            <v>525554</v>
          </cell>
          <cell r="C5222" t="str">
            <v>TE FOFO C/ FG PN-16 800 X 600MM (674KG)</v>
          </cell>
          <cell r="D5222" t="str">
            <v>UN</v>
          </cell>
          <cell r="E5222">
            <v>0</v>
          </cell>
        </row>
        <row r="5223">
          <cell r="B5223" t="str">
            <v>525555</v>
          </cell>
          <cell r="C5223" t="str">
            <v>TE FOFO C/ FG PN-16 800 X 800MM (716KG)</v>
          </cell>
          <cell r="D5223" t="str">
            <v>UN</v>
          </cell>
          <cell r="E5223">
            <v>0</v>
          </cell>
        </row>
        <row r="5224">
          <cell r="B5224" t="str">
            <v>525556</v>
          </cell>
          <cell r="C5224" t="str">
            <v>TE FOFO C/ FG PN-16 900 X 200MM (482KG)</v>
          </cell>
          <cell r="D5224" t="str">
            <v>UN</v>
          </cell>
          <cell r="E5224">
            <v>0</v>
          </cell>
        </row>
        <row r="5225">
          <cell r="B5225" t="str">
            <v>525557</v>
          </cell>
          <cell r="C5225" t="str">
            <v>TE FOFO C/ FG PN-16 900 X 400MM (592KG)</v>
          </cell>
          <cell r="D5225" t="str">
            <v>UN</v>
          </cell>
          <cell r="E5225">
            <v>0</v>
          </cell>
        </row>
        <row r="5226">
          <cell r="B5226" t="str">
            <v>525558</v>
          </cell>
          <cell r="C5226" t="str">
            <v>TE FOFO C/ FG PN-16 900 X 600MM (856KG)</v>
          </cell>
          <cell r="D5226" t="str">
            <v>UN</v>
          </cell>
          <cell r="E5226">
            <v>0</v>
          </cell>
        </row>
        <row r="5227">
          <cell r="B5227" t="str">
            <v>525559</v>
          </cell>
          <cell r="C5227" t="str">
            <v>TE FOFO C/ FG PN-16 900 X 900MM (925KG)</v>
          </cell>
          <cell r="D5227" t="str">
            <v>UN</v>
          </cell>
          <cell r="E5227">
            <v>0</v>
          </cell>
        </row>
        <row r="5228">
          <cell r="B5228" t="str">
            <v>525560</v>
          </cell>
          <cell r="C5228" t="str">
            <v>TE FOFO C/ FG PN-16 1000 X 200MM (626KG)</v>
          </cell>
          <cell r="D5228" t="str">
            <v>UN</v>
          </cell>
          <cell r="E5228">
            <v>0</v>
          </cell>
        </row>
        <row r="5229">
          <cell r="B5229" t="str">
            <v>525561</v>
          </cell>
          <cell r="C5229" t="str">
            <v>TE FOFO C/ FG PN-16 1000 X 400MM (751KG)</v>
          </cell>
          <cell r="D5229" t="str">
            <v>UN</v>
          </cell>
          <cell r="E5229">
            <v>0</v>
          </cell>
        </row>
        <row r="5230">
          <cell r="B5230" t="str">
            <v>525562</v>
          </cell>
          <cell r="C5230" t="str">
            <v>TE FOFO C/ FG PN-16 1000 X 600MM (1110KG)</v>
          </cell>
          <cell r="D5230" t="str">
            <v>UN</v>
          </cell>
          <cell r="E5230">
            <v>0</v>
          </cell>
        </row>
        <row r="5231">
          <cell r="B5231" t="str">
            <v>525563</v>
          </cell>
          <cell r="C5231" t="str">
            <v>TE FOFO C/ FG PN-16 1000 X 1000MM (1230KG)</v>
          </cell>
          <cell r="D5231" t="str">
            <v>UN</v>
          </cell>
          <cell r="E5231">
            <v>0</v>
          </cell>
        </row>
        <row r="5232">
          <cell r="B5232" t="str">
            <v>525564</v>
          </cell>
          <cell r="C5232" t="str">
            <v>TE FOFO C/ FG PN-16 1200 X 200MM (937KG)</v>
          </cell>
          <cell r="D5232" t="str">
            <v>UN</v>
          </cell>
          <cell r="E5232">
            <v>0</v>
          </cell>
        </row>
        <row r="5233">
          <cell r="B5233" t="str">
            <v>525565</v>
          </cell>
          <cell r="C5233" t="str">
            <v>TE FOFO C/ FG PN-16 1200 X 400MM (1099KG)</v>
          </cell>
          <cell r="D5233" t="str">
            <v>UN</v>
          </cell>
          <cell r="E5233">
            <v>0</v>
          </cell>
        </row>
        <row r="5234">
          <cell r="B5234" t="str">
            <v>525566</v>
          </cell>
          <cell r="C5234" t="str">
            <v>TE FOFO C/ FG PN-16 1200 X 600MM (1259KG)</v>
          </cell>
          <cell r="D5234" t="str">
            <v>UN</v>
          </cell>
          <cell r="E5234">
            <v>0</v>
          </cell>
        </row>
        <row r="5235">
          <cell r="B5235" t="str">
            <v>525567</v>
          </cell>
          <cell r="C5235" t="str">
            <v>TE FOFO C/ FG PN-16 1200 X 800MM (1515KG)</v>
          </cell>
          <cell r="D5235" t="str">
            <v>UN</v>
          </cell>
          <cell r="E5235">
            <v>0</v>
          </cell>
        </row>
        <row r="5236">
          <cell r="B5236" t="str">
            <v>525568</v>
          </cell>
          <cell r="C5236" t="str">
            <v>TE FOFO C/ FG PN-16 1200 X 1000MM (1734KG)</v>
          </cell>
          <cell r="D5236" t="str">
            <v>UN</v>
          </cell>
          <cell r="E5236">
            <v>0</v>
          </cell>
        </row>
        <row r="5237">
          <cell r="B5237" t="str">
            <v>525569</v>
          </cell>
          <cell r="C5237" t="str">
            <v>TE FOFO C/ FG PN-16 1200 X 1200MM (2055KG)</v>
          </cell>
          <cell r="D5237" t="str">
            <v>UN</v>
          </cell>
          <cell r="E5237">
            <v>0</v>
          </cell>
        </row>
        <row r="5238">
          <cell r="B5238" t="str">
            <v>525570</v>
          </cell>
          <cell r="C5238" t="str">
            <v>TE FOFO JE/FG PN-16 200 X 100MM (32KG)</v>
          </cell>
          <cell r="D5238" t="str">
            <v>UN</v>
          </cell>
          <cell r="E5238">
            <v>0</v>
          </cell>
        </row>
        <row r="5239">
          <cell r="B5239" t="str">
            <v>525571</v>
          </cell>
          <cell r="C5239" t="str">
            <v>TE FOFO JE/FG PN-16 250 X 100MM (41KG)</v>
          </cell>
          <cell r="D5239" t="str">
            <v>UN</v>
          </cell>
          <cell r="E5239">
            <v>0</v>
          </cell>
        </row>
        <row r="5240">
          <cell r="B5240" t="str">
            <v>525572</v>
          </cell>
          <cell r="C5240" t="str">
            <v>TE FOFO JE/FG PN-16 300 X 100MM (52KG)</v>
          </cell>
          <cell r="D5240" t="str">
            <v>UN</v>
          </cell>
          <cell r="E5240">
            <v>0</v>
          </cell>
        </row>
        <row r="5241">
          <cell r="B5241" t="str">
            <v>525573</v>
          </cell>
          <cell r="C5241" t="str">
            <v>TE FOFO JE/FG PN-16 300 X 200MM (68KG)</v>
          </cell>
          <cell r="D5241" t="str">
            <v>UN</v>
          </cell>
          <cell r="E5241">
            <v>0</v>
          </cell>
        </row>
        <row r="5242">
          <cell r="B5242" t="str">
            <v>525574</v>
          </cell>
          <cell r="C5242" t="str">
            <v>TE FOFO JE/FG PN-16 300 X 300MM (89KG)</v>
          </cell>
          <cell r="D5242" t="str">
            <v>UN</v>
          </cell>
          <cell r="E5242">
            <v>0</v>
          </cell>
        </row>
        <row r="5243">
          <cell r="B5243" t="str">
            <v>525575</v>
          </cell>
          <cell r="C5243" t="str">
            <v>TE FOFO JE/FG PN-16 350 X 100MM (65KG)</v>
          </cell>
          <cell r="D5243" t="str">
            <v>UN</v>
          </cell>
          <cell r="E5243">
            <v>0</v>
          </cell>
        </row>
        <row r="5244">
          <cell r="B5244" t="str">
            <v>525576</v>
          </cell>
          <cell r="C5244" t="str">
            <v>TE FOFO JE/FG PN-16 350 X 200MM (82KG)</v>
          </cell>
          <cell r="D5244" t="str">
            <v>UN</v>
          </cell>
          <cell r="E5244">
            <v>0</v>
          </cell>
        </row>
        <row r="5245">
          <cell r="B5245" t="str">
            <v>525577</v>
          </cell>
          <cell r="C5245" t="str">
            <v>TE FOFO JE/FG PN-16 350 X 350MM (115KG)</v>
          </cell>
          <cell r="D5245" t="str">
            <v>UN</v>
          </cell>
          <cell r="E5245">
            <v>0</v>
          </cell>
        </row>
        <row r="5246">
          <cell r="B5246" t="str">
            <v>525578</v>
          </cell>
          <cell r="C5246" t="str">
            <v>TE FOFO JE/FG PN-16 400 X 100MM (78KG)</v>
          </cell>
          <cell r="D5246" t="str">
            <v>UN</v>
          </cell>
          <cell r="E5246">
            <v>0</v>
          </cell>
        </row>
        <row r="5247">
          <cell r="B5247" t="str">
            <v>525579</v>
          </cell>
          <cell r="C5247" t="str">
            <v>TE FOFO JE/FG PN-16 400 X 200MM (98KG)</v>
          </cell>
          <cell r="D5247" t="str">
            <v>UN</v>
          </cell>
          <cell r="E5247">
            <v>0</v>
          </cell>
        </row>
        <row r="5248">
          <cell r="B5248" t="str">
            <v>525580</v>
          </cell>
          <cell r="C5248" t="str">
            <v>TE FOFO JE/FG PN-16 400 X 300MM (120KG)</v>
          </cell>
          <cell r="D5248" t="str">
            <v>UN</v>
          </cell>
          <cell r="E5248">
            <v>0</v>
          </cell>
        </row>
        <row r="5249">
          <cell r="B5249" t="str">
            <v>525581</v>
          </cell>
          <cell r="C5249" t="str">
            <v>TE FOFO JE/FG PN-16 400 X 400MM (151KG)</v>
          </cell>
          <cell r="D5249" t="str">
            <v>UN</v>
          </cell>
          <cell r="E5249">
            <v>0</v>
          </cell>
        </row>
        <row r="5250">
          <cell r="B5250" t="str">
            <v>525582</v>
          </cell>
          <cell r="C5250" t="str">
            <v>TE FOFO JE/FG PN-16 500 X 100MM (110KG)</v>
          </cell>
          <cell r="D5250" t="str">
            <v>UN</v>
          </cell>
          <cell r="E5250">
            <v>0</v>
          </cell>
        </row>
        <row r="5251">
          <cell r="B5251" t="str">
            <v>525583</v>
          </cell>
          <cell r="C5251" t="str">
            <v>TE FOFO JE/FG PN-16 500 X 200MM (134KG)</v>
          </cell>
          <cell r="D5251" t="str">
            <v>UN</v>
          </cell>
          <cell r="E5251">
            <v>0</v>
          </cell>
        </row>
        <row r="5252">
          <cell r="B5252" t="str">
            <v>525584</v>
          </cell>
          <cell r="C5252" t="str">
            <v>TE FOFO JE/FG PN-16 500 X 300MM (160KG)</v>
          </cell>
          <cell r="D5252" t="str">
            <v>UN</v>
          </cell>
          <cell r="E5252">
            <v>0</v>
          </cell>
        </row>
        <row r="5253">
          <cell r="B5253" t="str">
            <v>525585</v>
          </cell>
          <cell r="C5253" t="str">
            <v>TE FOFO JE/FG PN-16 500 X 400MM (198KG)</v>
          </cell>
          <cell r="D5253" t="str">
            <v>UN</v>
          </cell>
          <cell r="E5253">
            <v>0</v>
          </cell>
        </row>
        <row r="5254">
          <cell r="B5254" t="str">
            <v>525586</v>
          </cell>
          <cell r="C5254" t="str">
            <v>TE FOFO JE/FG PN-16 500 X 500MM (238KG)</v>
          </cell>
          <cell r="D5254" t="str">
            <v>UN</v>
          </cell>
          <cell r="E5254">
            <v>0</v>
          </cell>
        </row>
        <row r="5255">
          <cell r="B5255" t="str">
            <v>525587</v>
          </cell>
          <cell r="C5255" t="str">
            <v>TE FOFO JE/FG PN-16 600 X 100MM (140KG)</v>
          </cell>
          <cell r="D5255" t="str">
            <v>UN</v>
          </cell>
          <cell r="E5255">
            <v>0</v>
          </cell>
        </row>
        <row r="5256">
          <cell r="B5256" t="str">
            <v>525588</v>
          </cell>
          <cell r="C5256" t="str">
            <v>TE FOFO JE/FG PN-16 600 X 200MM (175KG)</v>
          </cell>
          <cell r="D5256" t="str">
            <v>UN</v>
          </cell>
          <cell r="E5256">
            <v>0</v>
          </cell>
        </row>
        <row r="5257">
          <cell r="B5257" t="str">
            <v>525589</v>
          </cell>
          <cell r="C5257" t="str">
            <v>TE FOFO JE/FG PN-16 600 X 300MM (205KG)</v>
          </cell>
          <cell r="D5257" t="str">
            <v>UN</v>
          </cell>
          <cell r="E5257">
            <v>0</v>
          </cell>
        </row>
        <row r="5258">
          <cell r="B5258" t="str">
            <v>525590</v>
          </cell>
          <cell r="C5258" t="str">
            <v>TE FOFO JE/FG PN-16 600 X 400MM (251KG)</v>
          </cell>
          <cell r="D5258" t="str">
            <v>UN</v>
          </cell>
          <cell r="E5258">
            <v>0</v>
          </cell>
        </row>
        <row r="5259">
          <cell r="B5259" t="str">
            <v>525591</v>
          </cell>
          <cell r="C5259" t="str">
            <v>TE FOFO JE/FG PN-16 600 X 600MM (352KG)</v>
          </cell>
          <cell r="D5259" t="str">
            <v>UN</v>
          </cell>
          <cell r="E5259">
            <v>0</v>
          </cell>
        </row>
        <row r="5260">
          <cell r="B5260" t="str">
            <v>525592</v>
          </cell>
          <cell r="C5260" t="str">
            <v>TE FOFO JE/FG PN-16 700 X 200MM (243KG)</v>
          </cell>
          <cell r="D5260" t="str">
            <v>UN</v>
          </cell>
          <cell r="E5260">
            <v>0</v>
          </cell>
        </row>
        <row r="5261">
          <cell r="B5261" t="str">
            <v>525593</v>
          </cell>
          <cell r="C5261" t="str">
            <v>TE FOFO JE/FG PN-16 700 X 400MM (327KG)</v>
          </cell>
          <cell r="D5261" t="str">
            <v>UN</v>
          </cell>
          <cell r="E5261">
            <v>0</v>
          </cell>
        </row>
        <row r="5262">
          <cell r="B5262" t="str">
            <v>525594</v>
          </cell>
          <cell r="C5262" t="str">
            <v>TE FOFO JE/FG PN-16 700 X 600MM (463KG)</v>
          </cell>
          <cell r="D5262" t="str">
            <v>UN</v>
          </cell>
          <cell r="E5262">
            <v>0</v>
          </cell>
        </row>
        <row r="5263">
          <cell r="B5263" t="str">
            <v>525595</v>
          </cell>
          <cell r="C5263" t="str">
            <v>TE FOFO JE/FG PN-16 700 X 700MM (476KG)</v>
          </cell>
          <cell r="D5263" t="str">
            <v>UN</v>
          </cell>
          <cell r="E5263">
            <v>0</v>
          </cell>
        </row>
        <row r="5264">
          <cell r="B5264" t="str">
            <v>525596</v>
          </cell>
          <cell r="C5264" t="str">
            <v>TE FOFO JE/FG PN-16 800 X 200MM (306KG)</v>
          </cell>
          <cell r="D5264" t="str">
            <v>UN</v>
          </cell>
          <cell r="E5264">
            <v>0</v>
          </cell>
        </row>
        <row r="5265">
          <cell r="B5265" t="str">
            <v>525597</v>
          </cell>
          <cell r="C5265" t="str">
            <v>TE FOFO JE/FG PN-16 800 X 400MM (404KG)</v>
          </cell>
          <cell r="D5265" t="str">
            <v>UN</v>
          </cell>
          <cell r="E5265">
            <v>0</v>
          </cell>
        </row>
        <row r="5266">
          <cell r="B5266" t="str">
            <v>525598</v>
          </cell>
          <cell r="C5266" t="str">
            <v>TE FOFO JE/FG PN-16 800 X 600MM (605KG)</v>
          </cell>
          <cell r="D5266" t="str">
            <v>UN</v>
          </cell>
          <cell r="E5266">
            <v>0</v>
          </cell>
        </row>
        <row r="5267">
          <cell r="B5267" t="str">
            <v>525599</v>
          </cell>
          <cell r="C5267" t="str">
            <v>TE FOFO JE/FG PN-16 800 X 800MM (642KG)</v>
          </cell>
          <cell r="D5267" t="str">
            <v>UN</v>
          </cell>
          <cell r="E5267">
            <v>0</v>
          </cell>
        </row>
        <row r="5268">
          <cell r="B5268" t="str">
            <v>525601</v>
          </cell>
          <cell r="C5268" t="str">
            <v>TE FOFO JE/FG PN-16 900 X 200MM (316KG)</v>
          </cell>
          <cell r="D5268" t="str">
            <v>UN</v>
          </cell>
          <cell r="E5268">
            <v>0</v>
          </cell>
        </row>
        <row r="5269">
          <cell r="B5269" t="str">
            <v>525602</v>
          </cell>
          <cell r="C5269" t="str">
            <v>TE FOFO JE/FG PN-16 900 X 400MM (496KG)</v>
          </cell>
          <cell r="D5269" t="str">
            <v>UN</v>
          </cell>
          <cell r="E5269">
            <v>0</v>
          </cell>
        </row>
        <row r="5270">
          <cell r="B5270" t="str">
            <v>525603</v>
          </cell>
          <cell r="C5270" t="str">
            <v>TE FOFO JE/FG PN-16 900 X 600MM (774KG)</v>
          </cell>
          <cell r="D5270" t="str">
            <v>UN</v>
          </cell>
          <cell r="E5270">
            <v>0</v>
          </cell>
        </row>
        <row r="5271">
          <cell r="B5271" t="str">
            <v>525604</v>
          </cell>
          <cell r="C5271" t="str">
            <v>TE FOFO JE/FG PN-16 900 X 800MM (860KG)</v>
          </cell>
          <cell r="D5271" t="str">
            <v>UN</v>
          </cell>
          <cell r="E5271">
            <v>0</v>
          </cell>
        </row>
        <row r="5272">
          <cell r="B5272" t="str">
            <v>525605</v>
          </cell>
          <cell r="C5272" t="str">
            <v>TE FOFO JE/FG PN-16 900 X 900MM (940KG)</v>
          </cell>
          <cell r="D5272" t="str">
            <v>UN</v>
          </cell>
          <cell r="E5272">
            <v>0</v>
          </cell>
        </row>
        <row r="5273">
          <cell r="B5273" t="str">
            <v>525606</v>
          </cell>
          <cell r="C5273" t="str">
            <v>TE FOFO JE/FG PN-16 1000 X 200MM (462KG)</v>
          </cell>
          <cell r="D5273" t="str">
            <v>UN</v>
          </cell>
          <cell r="E5273">
            <v>0</v>
          </cell>
        </row>
        <row r="5274">
          <cell r="B5274" t="str">
            <v>525607</v>
          </cell>
          <cell r="C5274" t="str">
            <v>TE FOFO JE/FG PN-16 1000 X 400MM (628KG)</v>
          </cell>
          <cell r="D5274" t="str">
            <v>UN</v>
          </cell>
          <cell r="E5274">
            <v>0</v>
          </cell>
        </row>
        <row r="5275">
          <cell r="B5275" t="str">
            <v>525608</v>
          </cell>
          <cell r="C5275" t="str">
            <v>TE FOFO JE/FG PN-16 1000 X 600MM (938KG)</v>
          </cell>
          <cell r="D5275" t="str">
            <v>UN</v>
          </cell>
          <cell r="E5275">
            <v>0</v>
          </cell>
        </row>
        <row r="5276">
          <cell r="B5276" t="str">
            <v>525609</v>
          </cell>
          <cell r="C5276" t="str">
            <v>TE FOFO JE/FG PN-16 1000 X 800MM (1056KG)</v>
          </cell>
          <cell r="D5276" t="str">
            <v>UN</v>
          </cell>
          <cell r="E5276">
            <v>0</v>
          </cell>
        </row>
        <row r="5277">
          <cell r="B5277" t="str">
            <v>525610</v>
          </cell>
          <cell r="C5277" t="str">
            <v>TE FOFO JE/FG PN-16 1000 X 1000MM (1196KG)</v>
          </cell>
          <cell r="D5277" t="str">
            <v>UN</v>
          </cell>
          <cell r="E5277">
            <v>0</v>
          </cell>
        </row>
        <row r="5278">
          <cell r="B5278" t="str">
            <v>525611</v>
          </cell>
          <cell r="C5278" t="str">
            <v>TE FOFO JE/FG PN-16 1200 X 200MM (739KG)</v>
          </cell>
          <cell r="D5278" t="str">
            <v>UN</v>
          </cell>
          <cell r="E5278">
            <v>0</v>
          </cell>
        </row>
        <row r="5279">
          <cell r="B5279" t="str">
            <v>525612</v>
          </cell>
          <cell r="C5279" t="str">
            <v>TE FOFO JE/FG PN-16 1200 X 400MM (955KG)</v>
          </cell>
          <cell r="D5279" t="str">
            <v>UN</v>
          </cell>
          <cell r="E5279">
            <v>0</v>
          </cell>
        </row>
        <row r="5280">
          <cell r="B5280" t="str">
            <v>525613</v>
          </cell>
          <cell r="C5280" t="str">
            <v>TE FOFO JE/FG PN-16 1200 X 600MM (1325KG)</v>
          </cell>
          <cell r="D5280" t="str">
            <v>UN</v>
          </cell>
          <cell r="E5280">
            <v>0</v>
          </cell>
        </row>
        <row r="5281">
          <cell r="B5281" t="str">
            <v>525614</v>
          </cell>
          <cell r="C5281" t="str">
            <v>TE FOFO JE/FG PN-16 1200 X 800MM (1568KG)</v>
          </cell>
          <cell r="D5281" t="str">
            <v>UN</v>
          </cell>
          <cell r="E5281">
            <v>0</v>
          </cell>
        </row>
        <row r="5282">
          <cell r="B5282" t="str">
            <v>525615</v>
          </cell>
          <cell r="C5282" t="str">
            <v>TE FOFO JE/FG PN-16 1200 X 1000MM (1791KG)</v>
          </cell>
          <cell r="D5282" t="str">
            <v>UN</v>
          </cell>
          <cell r="E5282">
            <v>0</v>
          </cell>
        </row>
        <row r="5283">
          <cell r="B5283" t="str">
            <v>525616</v>
          </cell>
          <cell r="C5283" t="str">
            <v>TE FOFO JE/FG PN-16 1200 X 1200MM (2013KG)</v>
          </cell>
          <cell r="D5283" t="str">
            <v>UN</v>
          </cell>
          <cell r="E5283">
            <v>0</v>
          </cell>
        </row>
        <row r="5284">
          <cell r="B5284" t="str">
            <v>525617</v>
          </cell>
          <cell r="C5284" t="str">
            <v>TE FOFO JM/FG PN-16 300 X 100MM (91KG)</v>
          </cell>
          <cell r="D5284" t="str">
            <v>UN</v>
          </cell>
          <cell r="E5284">
            <v>0</v>
          </cell>
        </row>
        <row r="5285">
          <cell r="B5285" t="str">
            <v>525618</v>
          </cell>
          <cell r="C5285" t="str">
            <v>TE FOFO JM/FG PN-16 400 X 100MM (137KG)</v>
          </cell>
          <cell r="D5285" t="str">
            <v>UN</v>
          </cell>
          <cell r="E5285">
            <v>0</v>
          </cell>
        </row>
        <row r="5286">
          <cell r="B5286" t="str">
            <v>525619</v>
          </cell>
          <cell r="C5286" t="str">
            <v>TE FOFO JM/FG PN-16 450 X 100MM (240KG)</v>
          </cell>
          <cell r="D5286" t="str">
            <v>UN</v>
          </cell>
          <cell r="E5286">
            <v>0</v>
          </cell>
        </row>
        <row r="5287">
          <cell r="B5287" t="str">
            <v>525620</v>
          </cell>
          <cell r="C5287" t="str">
            <v>TE FOFO JM/FG PN-16 500 X 100MM (193KG)</v>
          </cell>
          <cell r="D5287" t="str">
            <v>UN</v>
          </cell>
          <cell r="E5287">
            <v>0</v>
          </cell>
        </row>
        <row r="5288">
          <cell r="B5288" t="str">
            <v>525621</v>
          </cell>
          <cell r="C5288" t="str">
            <v>TE FOFO JM/FG PN-16 600 X 100MM (258KG)</v>
          </cell>
          <cell r="D5288" t="str">
            <v>UN</v>
          </cell>
          <cell r="E5288">
            <v>0</v>
          </cell>
        </row>
        <row r="5289">
          <cell r="B5289" t="str">
            <v>525622</v>
          </cell>
          <cell r="C5289" t="str">
            <v>TE FOFO JM/FG PN-16 700 X 200MM (367KG)</v>
          </cell>
          <cell r="D5289" t="str">
            <v>UN</v>
          </cell>
          <cell r="E5289">
            <v>0</v>
          </cell>
        </row>
        <row r="5290">
          <cell r="B5290" t="str">
            <v>525623</v>
          </cell>
          <cell r="C5290" t="str">
            <v>TE FOFO JM/FG PN-16 700 X 400MM (456KG)</v>
          </cell>
          <cell r="D5290" t="str">
            <v>UN</v>
          </cell>
          <cell r="E5290">
            <v>0</v>
          </cell>
        </row>
        <row r="5291">
          <cell r="B5291" t="str">
            <v>525624</v>
          </cell>
          <cell r="C5291" t="str">
            <v>TE FOFO JM/FG PN-16 700 X 600MM (601KG)</v>
          </cell>
          <cell r="D5291" t="str">
            <v>UN</v>
          </cell>
          <cell r="E5291">
            <v>0</v>
          </cell>
        </row>
        <row r="5292">
          <cell r="B5292" t="str">
            <v>525625</v>
          </cell>
          <cell r="C5292" t="str">
            <v>TE FOFO JM/FG PN-16 700 X 700MM (624KG)</v>
          </cell>
          <cell r="D5292" t="str">
            <v>UN</v>
          </cell>
          <cell r="E5292">
            <v>0</v>
          </cell>
        </row>
        <row r="5293">
          <cell r="B5293" t="str">
            <v>525626</v>
          </cell>
          <cell r="C5293" t="str">
            <v>TE FOFO JM/FG PN-16 800 X 200MM (515KG)</v>
          </cell>
          <cell r="D5293" t="str">
            <v>UN</v>
          </cell>
          <cell r="E5293">
            <v>0</v>
          </cell>
        </row>
        <row r="5294">
          <cell r="B5294" t="str">
            <v>525627</v>
          </cell>
          <cell r="C5294" t="str">
            <v>TE FOFO JM/FG PN-16 800 X 400MM (637KG)</v>
          </cell>
          <cell r="D5294" t="str">
            <v>UN</v>
          </cell>
          <cell r="E5294">
            <v>0</v>
          </cell>
        </row>
        <row r="5295">
          <cell r="B5295" t="str">
            <v>525628</v>
          </cell>
          <cell r="C5295" t="str">
            <v>TE FOFO JM/FG PN-16 800 X 600MM (887KG)</v>
          </cell>
          <cell r="D5295" t="str">
            <v>UN</v>
          </cell>
          <cell r="E5295">
            <v>0</v>
          </cell>
        </row>
        <row r="5296">
          <cell r="B5296" t="str">
            <v>525629</v>
          </cell>
          <cell r="C5296" t="str">
            <v>TE FOFO JM/FG PN-16 800 X 800MM (890KG)</v>
          </cell>
          <cell r="D5296" t="str">
            <v>UN</v>
          </cell>
          <cell r="E5296">
            <v>0</v>
          </cell>
        </row>
        <row r="5297">
          <cell r="B5297" t="str">
            <v>525630</v>
          </cell>
          <cell r="C5297" t="str">
            <v>TE FOFO JM/FG PN-16 900 X 200MM (631KG)</v>
          </cell>
          <cell r="D5297" t="str">
            <v>UN</v>
          </cell>
          <cell r="E5297">
            <v>0</v>
          </cell>
        </row>
        <row r="5298">
          <cell r="B5298" t="str">
            <v>525631</v>
          </cell>
          <cell r="C5298" t="str">
            <v>TE FOFO JM/FG PN-16 900 X 400MM (805KG)</v>
          </cell>
          <cell r="D5298" t="str">
            <v>UN</v>
          </cell>
          <cell r="E5298">
            <v>0</v>
          </cell>
        </row>
        <row r="5299">
          <cell r="B5299" t="str">
            <v>525632</v>
          </cell>
          <cell r="C5299" t="str">
            <v>TE FOFO JM/FG PN-16 900 X 600MM (1107KG)</v>
          </cell>
          <cell r="D5299" t="str">
            <v>UN</v>
          </cell>
          <cell r="E5299">
            <v>0</v>
          </cell>
        </row>
        <row r="5300">
          <cell r="B5300" t="str">
            <v>525633</v>
          </cell>
          <cell r="C5300" t="str">
            <v>TE FOFO JM/FG PN-16 900 X 800MM (1176KG)</v>
          </cell>
          <cell r="D5300" t="str">
            <v>UN</v>
          </cell>
          <cell r="E5300">
            <v>0</v>
          </cell>
        </row>
        <row r="5301">
          <cell r="B5301" t="str">
            <v>525634</v>
          </cell>
          <cell r="C5301" t="str">
            <v>TE FOFO JM/FG PN-16 900 X 900MM (1255KG)</v>
          </cell>
          <cell r="D5301" t="str">
            <v>UN</v>
          </cell>
          <cell r="E5301">
            <v>0</v>
          </cell>
        </row>
        <row r="5302">
          <cell r="B5302" t="str">
            <v>525635</v>
          </cell>
          <cell r="C5302" t="str">
            <v>TE FOFO JM/FG PN-16 1000 X 200MM (860KG)</v>
          </cell>
          <cell r="D5302" t="str">
            <v>UN</v>
          </cell>
          <cell r="E5302">
            <v>0</v>
          </cell>
        </row>
        <row r="5303">
          <cell r="B5303" t="str">
            <v>525636</v>
          </cell>
          <cell r="C5303" t="str">
            <v>TE FOFO JM/FG PN-16 1000 X 400MM (1028KG))</v>
          </cell>
          <cell r="D5303" t="str">
            <v>UN</v>
          </cell>
          <cell r="E5303">
            <v>0</v>
          </cell>
        </row>
        <row r="5304">
          <cell r="B5304" t="str">
            <v>525637</v>
          </cell>
          <cell r="C5304" t="str">
            <v>TE FOFO JM/FG PN-16 1000 X 600MM (1338KG)</v>
          </cell>
          <cell r="D5304" t="str">
            <v>UN</v>
          </cell>
          <cell r="E5304">
            <v>0</v>
          </cell>
        </row>
        <row r="5305">
          <cell r="B5305" t="str">
            <v>525638</v>
          </cell>
          <cell r="C5305" t="str">
            <v>TE FOFO JM/FG PN-16 1000 X 800MM (1456KG)</v>
          </cell>
          <cell r="D5305" t="str">
            <v>UN</v>
          </cell>
          <cell r="E5305">
            <v>0</v>
          </cell>
        </row>
        <row r="5306">
          <cell r="B5306" t="str">
            <v>525639</v>
          </cell>
          <cell r="C5306" t="str">
            <v>TE FOFO JM/FG PN-16 1000 X 1000MM (1596KG)</v>
          </cell>
          <cell r="D5306" t="str">
            <v>UN</v>
          </cell>
          <cell r="E5306">
            <v>0</v>
          </cell>
        </row>
        <row r="5307">
          <cell r="B5307" t="str">
            <v>525640</v>
          </cell>
          <cell r="C5307" t="str">
            <v>TE FOFO JM/FG PN-16 1200 X 200MM (1136KG)</v>
          </cell>
          <cell r="D5307" t="str">
            <v>UN</v>
          </cell>
          <cell r="E5307">
            <v>0</v>
          </cell>
        </row>
        <row r="5308">
          <cell r="B5308" t="str">
            <v>525641</v>
          </cell>
          <cell r="C5308" t="str">
            <v>TE FOFO JM/FG PN-16 1200 X 400MM (1352KG)</v>
          </cell>
          <cell r="D5308" t="str">
            <v>UN</v>
          </cell>
          <cell r="E5308">
            <v>0</v>
          </cell>
        </row>
        <row r="5309">
          <cell r="B5309" t="str">
            <v>525642</v>
          </cell>
          <cell r="C5309" t="str">
            <v>TE FOFO JM/FG PN-16 1200 X 600MM (1722KG)</v>
          </cell>
          <cell r="D5309" t="str">
            <v>UN</v>
          </cell>
          <cell r="E5309">
            <v>0</v>
          </cell>
        </row>
        <row r="5310">
          <cell r="B5310" t="str">
            <v>525643</v>
          </cell>
          <cell r="C5310" t="str">
            <v>TE FOFO JM/FG PN-16 1200 X 800MM (1965KG)</v>
          </cell>
          <cell r="D5310" t="str">
            <v>UN</v>
          </cell>
          <cell r="E5310">
            <v>0</v>
          </cell>
        </row>
        <row r="5311">
          <cell r="B5311" t="str">
            <v>525644</v>
          </cell>
          <cell r="C5311" t="str">
            <v>TE FOFO JM/FG PN-16 1200 X 1000MM (2188KG)</v>
          </cell>
          <cell r="D5311" t="str">
            <v>UN</v>
          </cell>
          <cell r="E5311">
            <v>0</v>
          </cell>
        </row>
        <row r="5312">
          <cell r="B5312" t="str">
            <v>525645</v>
          </cell>
          <cell r="C5312" t="str">
            <v>TE FOFO JM/FG PN-16 1200 X 1200MM (2410KG)</v>
          </cell>
          <cell r="D5312" t="str">
            <v>UN</v>
          </cell>
          <cell r="E5312">
            <v>0</v>
          </cell>
        </row>
        <row r="5313">
          <cell r="B5313" t="str">
            <v>525646</v>
          </cell>
          <cell r="C5313" t="str">
            <v>TE FOFO C/ FG PN-25 100 X 50MM (16KG)</v>
          </cell>
          <cell r="D5313" t="str">
            <v>UN</v>
          </cell>
          <cell r="E5313">
            <v>0</v>
          </cell>
        </row>
        <row r="5314">
          <cell r="B5314" t="str">
            <v>525647</v>
          </cell>
          <cell r="C5314" t="str">
            <v>TE FOFO C/ FG PN-25 100 X 100MM (18.5KG)</v>
          </cell>
          <cell r="D5314" t="str">
            <v>UN</v>
          </cell>
          <cell r="E5314">
            <v>0</v>
          </cell>
        </row>
        <row r="5315">
          <cell r="B5315" t="str">
            <v>525648</v>
          </cell>
          <cell r="C5315" t="str">
            <v>TE FOFO C/ FG PN-25 150 X 50MM (26KG)</v>
          </cell>
          <cell r="D5315" t="str">
            <v>UN</v>
          </cell>
          <cell r="E5315">
            <v>0</v>
          </cell>
        </row>
        <row r="5316">
          <cell r="B5316" t="str">
            <v>525649</v>
          </cell>
          <cell r="C5316" t="str">
            <v>TE FOFO C/ FG PN-25 150 X 100MM (31KG)</v>
          </cell>
          <cell r="D5316" t="str">
            <v>UN</v>
          </cell>
          <cell r="E5316">
            <v>0</v>
          </cell>
        </row>
        <row r="5317">
          <cell r="B5317" t="str">
            <v>525650</v>
          </cell>
          <cell r="C5317" t="str">
            <v>TE FOFO C/ FG PN-25 150 X 150MM (35KG)</v>
          </cell>
          <cell r="D5317" t="str">
            <v>UN</v>
          </cell>
          <cell r="E5317">
            <v>0</v>
          </cell>
        </row>
        <row r="5318">
          <cell r="B5318" t="str">
            <v>525651</v>
          </cell>
          <cell r="C5318" t="str">
            <v>TE FOFO C/ FG PN-25 200 X 50MM (52KG)</v>
          </cell>
          <cell r="D5318" t="str">
            <v>UN</v>
          </cell>
          <cell r="E5318">
            <v>0</v>
          </cell>
        </row>
        <row r="5319">
          <cell r="B5319" t="str">
            <v>525652</v>
          </cell>
          <cell r="C5319" t="str">
            <v>TE FOFO C/ FG PN-25 200 X 100MM (45KG)</v>
          </cell>
          <cell r="D5319" t="str">
            <v>UN</v>
          </cell>
          <cell r="E5319">
            <v>0</v>
          </cell>
        </row>
        <row r="5320">
          <cell r="B5320" t="str">
            <v>525653</v>
          </cell>
          <cell r="C5320" t="str">
            <v>TE FOFO C/ FG PN-25 200 X 150MM (49KG)</v>
          </cell>
          <cell r="D5320" t="str">
            <v>UN</v>
          </cell>
          <cell r="E5320">
            <v>0</v>
          </cell>
        </row>
        <row r="5321">
          <cell r="B5321" t="str">
            <v>525654</v>
          </cell>
          <cell r="C5321" t="str">
            <v>TE FOFO C/ FG PN-25 200 X 200MM (53KG)</v>
          </cell>
          <cell r="D5321" t="str">
            <v>UN</v>
          </cell>
          <cell r="E5321">
            <v>0</v>
          </cell>
        </row>
        <row r="5322">
          <cell r="B5322" t="str">
            <v>525655</v>
          </cell>
          <cell r="C5322" t="str">
            <v>TE FOFO C/ FG PN-25 250 X 50MM (73KG)</v>
          </cell>
          <cell r="D5322" t="str">
            <v>UN</v>
          </cell>
          <cell r="E5322">
            <v>0</v>
          </cell>
        </row>
        <row r="5323">
          <cell r="B5323" t="str">
            <v>525656</v>
          </cell>
          <cell r="C5323" t="str">
            <v>TE FOFO C/ FG PN-25 250 X 100MM (75KG)</v>
          </cell>
          <cell r="D5323" t="str">
            <v>UN</v>
          </cell>
          <cell r="E5323">
            <v>0</v>
          </cell>
        </row>
        <row r="5324">
          <cell r="B5324" t="str">
            <v>525657</v>
          </cell>
          <cell r="C5324" t="str">
            <v>TE FOFO C/ FG PN-25 250 X 200MM (82KG)</v>
          </cell>
          <cell r="D5324" t="str">
            <v>UN</v>
          </cell>
          <cell r="E5324">
            <v>0</v>
          </cell>
        </row>
        <row r="5325">
          <cell r="B5325" t="str">
            <v>525658</v>
          </cell>
          <cell r="C5325" t="str">
            <v>TE FOFO C/ FG PN-25 250 X 250MM (91KG)</v>
          </cell>
          <cell r="D5325" t="str">
            <v>UN</v>
          </cell>
          <cell r="E5325">
            <v>0</v>
          </cell>
        </row>
        <row r="5326">
          <cell r="B5326" t="str">
            <v>525659</v>
          </cell>
          <cell r="C5326" t="str">
            <v>TE FOFO C/ FG PN-25 300 X 100MM (103KG)</v>
          </cell>
          <cell r="D5326" t="str">
            <v>UN</v>
          </cell>
          <cell r="E5326">
            <v>0</v>
          </cell>
        </row>
        <row r="5327">
          <cell r="B5327" t="str">
            <v>525660</v>
          </cell>
          <cell r="C5327" t="str">
            <v>TE FOFO C/ FG PN-25 300 X 200MM (112KG)</v>
          </cell>
          <cell r="D5327" t="str">
            <v>UN</v>
          </cell>
          <cell r="E5327">
            <v>0</v>
          </cell>
        </row>
        <row r="5328">
          <cell r="B5328" t="str">
            <v>525661</v>
          </cell>
          <cell r="C5328" t="str">
            <v>TE FOFO C/ FG PN-25 300 X 300MM (134KG)</v>
          </cell>
          <cell r="D5328" t="str">
            <v>UN</v>
          </cell>
          <cell r="E5328">
            <v>0</v>
          </cell>
        </row>
        <row r="5329">
          <cell r="B5329" t="str">
            <v>525662</v>
          </cell>
          <cell r="C5329" t="str">
            <v>TE FOFO C/ FG PN-25 350 X 100MM (135KG)</v>
          </cell>
          <cell r="D5329" t="str">
            <v>UN</v>
          </cell>
          <cell r="E5329">
            <v>0</v>
          </cell>
        </row>
        <row r="5330">
          <cell r="B5330" t="str">
            <v>525663</v>
          </cell>
          <cell r="C5330" t="str">
            <v>TE FOFO C/ FG PN-25 350 X 200MM (142KG)</v>
          </cell>
          <cell r="D5330" t="str">
            <v>UN</v>
          </cell>
          <cell r="E5330">
            <v>0</v>
          </cell>
        </row>
        <row r="5331">
          <cell r="B5331" t="str">
            <v>525664</v>
          </cell>
          <cell r="C5331" t="str">
            <v>TE FOFO C/ FG PN-25 350 X 300MM (160KG)</v>
          </cell>
          <cell r="D5331" t="str">
            <v>UN</v>
          </cell>
          <cell r="E5331">
            <v>0</v>
          </cell>
        </row>
        <row r="5332">
          <cell r="B5332" t="str">
            <v>525665</v>
          </cell>
          <cell r="C5332" t="str">
            <v>TE FOFO C/ FG PN-25 350 X 350MM (173KG)</v>
          </cell>
          <cell r="D5332" t="str">
            <v>UN</v>
          </cell>
          <cell r="E5332">
            <v>0</v>
          </cell>
        </row>
        <row r="5333">
          <cell r="B5333" t="str">
            <v>525666</v>
          </cell>
          <cell r="C5333" t="str">
            <v>TE FOFO C/ FG PN-25 400 X 100MM (172KG)</v>
          </cell>
          <cell r="D5333" t="str">
            <v>UN</v>
          </cell>
          <cell r="E5333">
            <v>0</v>
          </cell>
        </row>
        <row r="5334">
          <cell r="B5334" t="str">
            <v>525667</v>
          </cell>
          <cell r="C5334" t="str">
            <v>TE FOFO C/ FG PN-25 400 X 200MM (178KG)</v>
          </cell>
          <cell r="D5334" t="str">
            <v>UN</v>
          </cell>
          <cell r="E5334">
            <v>0</v>
          </cell>
        </row>
        <row r="5335">
          <cell r="B5335" t="str">
            <v>525668</v>
          </cell>
          <cell r="C5335" t="str">
            <v>TE FOFO C/ FG PN-25 400 X 300MM (198KG)</v>
          </cell>
          <cell r="D5335" t="str">
            <v>UN</v>
          </cell>
          <cell r="E5335">
            <v>0</v>
          </cell>
        </row>
        <row r="5336">
          <cell r="B5336" t="str">
            <v>525669</v>
          </cell>
          <cell r="C5336" t="str">
            <v>TE FOFO C/ FG PN-25 400 X 400MM (223KG)</v>
          </cell>
          <cell r="D5336" t="str">
            <v>UN</v>
          </cell>
          <cell r="E5336">
            <v>0</v>
          </cell>
        </row>
        <row r="5337">
          <cell r="B5337" t="str">
            <v>525670</v>
          </cell>
          <cell r="C5337" t="str">
            <v>TE FOFO C/ FG PN-25 450 X 100MM (212KG)</v>
          </cell>
          <cell r="D5337" t="str">
            <v>UN</v>
          </cell>
          <cell r="E5337">
            <v>0</v>
          </cell>
        </row>
        <row r="5338">
          <cell r="B5338" t="str">
            <v>525671</v>
          </cell>
          <cell r="C5338" t="str">
            <v>TE FOFO C/ FG PN-25 450 X 200MM (220KG)</v>
          </cell>
          <cell r="D5338" t="str">
            <v>UN</v>
          </cell>
          <cell r="E5338">
            <v>0</v>
          </cell>
        </row>
        <row r="5339">
          <cell r="B5339" t="str">
            <v>525672</v>
          </cell>
          <cell r="C5339" t="str">
            <v>TE FOFO C/ FG PN-25 450 X 300MM (230KG)</v>
          </cell>
          <cell r="D5339" t="str">
            <v>UN</v>
          </cell>
          <cell r="E5339">
            <v>0</v>
          </cell>
        </row>
        <row r="5340">
          <cell r="B5340" t="str">
            <v>525673</v>
          </cell>
          <cell r="C5340" t="str">
            <v>TE FOFO C/ FG PN-25 450 X 400MM (259KG)</v>
          </cell>
          <cell r="D5340" t="str">
            <v>UN</v>
          </cell>
          <cell r="E5340">
            <v>0</v>
          </cell>
        </row>
        <row r="5341">
          <cell r="B5341" t="str">
            <v>525674</v>
          </cell>
          <cell r="C5341" t="str">
            <v>TE FOFO C/ FG PN-25 450 X 450MM (264KG)</v>
          </cell>
          <cell r="D5341" t="str">
            <v>UN</v>
          </cell>
          <cell r="E5341">
            <v>0</v>
          </cell>
        </row>
        <row r="5342">
          <cell r="B5342" t="str">
            <v>525675</v>
          </cell>
          <cell r="C5342" t="str">
            <v>TE FOFO C/ FG PN-25 500 X 100MM (259KG)</v>
          </cell>
          <cell r="D5342" t="str">
            <v>UN</v>
          </cell>
          <cell r="E5342">
            <v>0</v>
          </cell>
        </row>
        <row r="5343">
          <cell r="B5343" t="str">
            <v>525676</v>
          </cell>
          <cell r="C5343" t="str">
            <v>TE FOFO C/ FG PN-25 500 X 200MM (265KG)</v>
          </cell>
          <cell r="D5343" t="str">
            <v>UN</v>
          </cell>
          <cell r="E5343">
            <v>0</v>
          </cell>
        </row>
        <row r="5344">
          <cell r="B5344" t="str">
            <v>525677</v>
          </cell>
          <cell r="C5344" t="str">
            <v>TE FOFO C/ FG PN-25 500 X 300MM (278KG)</v>
          </cell>
          <cell r="D5344" t="str">
            <v>UN</v>
          </cell>
          <cell r="E5344">
            <v>0</v>
          </cell>
        </row>
        <row r="5345">
          <cell r="B5345" t="str">
            <v>525678</v>
          </cell>
          <cell r="C5345" t="str">
            <v>TE FOFO C/ FG PN-25 500 X 400MM (305KG)</v>
          </cell>
          <cell r="D5345" t="str">
            <v>UN</v>
          </cell>
          <cell r="E5345">
            <v>0</v>
          </cell>
        </row>
        <row r="5346">
          <cell r="B5346" t="str">
            <v>525679</v>
          </cell>
          <cell r="C5346" t="str">
            <v>TE FOFO C/ FG PN-25 500 X 500MM (329KG)</v>
          </cell>
          <cell r="D5346" t="str">
            <v>UN</v>
          </cell>
          <cell r="E5346">
            <v>0</v>
          </cell>
        </row>
        <row r="5347">
          <cell r="B5347" t="str">
            <v>525680</v>
          </cell>
          <cell r="C5347" t="str">
            <v>TE FOFO C/ FG PN-25 600 X 100MM (379KG)</v>
          </cell>
          <cell r="D5347" t="str">
            <v>UN</v>
          </cell>
          <cell r="E5347">
            <v>0</v>
          </cell>
        </row>
        <row r="5348">
          <cell r="B5348" t="str">
            <v>525681</v>
          </cell>
          <cell r="C5348" t="str">
            <v>TE FOFO C/ FG PN-25 600 X 200MM (376KG)</v>
          </cell>
          <cell r="D5348" t="str">
            <v>UN</v>
          </cell>
          <cell r="E5348">
            <v>0</v>
          </cell>
        </row>
        <row r="5349">
          <cell r="B5349" t="str">
            <v>525682</v>
          </cell>
          <cell r="C5349" t="str">
            <v>TE FOFO C/ FG PN-25 600 X 300MM (388KG)</v>
          </cell>
          <cell r="D5349" t="str">
            <v>UN</v>
          </cell>
          <cell r="E5349">
            <v>0</v>
          </cell>
        </row>
        <row r="5350">
          <cell r="B5350" t="str">
            <v>525683</v>
          </cell>
          <cell r="C5350" t="str">
            <v>TE FOFO C/ FG PN-25 600 X 400MM (414KG)</v>
          </cell>
          <cell r="D5350" t="str">
            <v>UN</v>
          </cell>
          <cell r="E5350">
            <v>0</v>
          </cell>
        </row>
        <row r="5351">
          <cell r="B5351" t="str">
            <v>525684</v>
          </cell>
          <cell r="C5351" t="str">
            <v>TE FOFO C/ FG PN-25 600 X 500MM (420KG)</v>
          </cell>
          <cell r="D5351" t="str">
            <v>UN</v>
          </cell>
          <cell r="E5351">
            <v>0</v>
          </cell>
        </row>
        <row r="5352">
          <cell r="B5352" t="str">
            <v>525685</v>
          </cell>
          <cell r="C5352" t="str">
            <v>TE FOFO C/ FG PN-25 600 X 600MM (474KG)</v>
          </cell>
          <cell r="D5352" t="str">
            <v>UN</v>
          </cell>
          <cell r="E5352">
            <v>0</v>
          </cell>
        </row>
        <row r="5353">
          <cell r="B5353" t="str">
            <v>525686</v>
          </cell>
          <cell r="C5353" t="str">
            <v>TE FOFO C/ FG PN-25 700 X 200MM (367KG)</v>
          </cell>
          <cell r="D5353" t="str">
            <v>UN</v>
          </cell>
          <cell r="E5353">
            <v>0</v>
          </cell>
        </row>
        <row r="5354">
          <cell r="B5354" t="str">
            <v>525687</v>
          </cell>
          <cell r="C5354" t="str">
            <v>TE FOFO C/ FG PN-25 700 X 400MM (456KG)</v>
          </cell>
          <cell r="D5354" t="str">
            <v>UN</v>
          </cell>
          <cell r="E5354">
            <v>0</v>
          </cell>
        </row>
        <row r="5355">
          <cell r="B5355" t="str">
            <v>525688</v>
          </cell>
          <cell r="C5355" t="str">
            <v>TE FOFO C/ FG PN-25 700 X 700MM (628KG)</v>
          </cell>
          <cell r="D5355" t="str">
            <v>UN</v>
          </cell>
          <cell r="E5355">
            <v>0</v>
          </cell>
        </row>
        <row r="5356">
          <cell r="B5356" t="str">
            <v>525689</v>
          </cell>
          <cell r="C5356" t="str">
            <v>TE FOFO C/ FG PN-25 800 X 200MM (487KG)</v>
          </cell>
          <cell r="D5356" t="str">
            <v>UN</v>
          </cell>
          <cell r="E5356">
            <v>0</v>
          </cell>
        </row>
        <row r="5357">
          <cell r="B5357" t="str">
            <v>525690</v>
          </cell>
          <cell r="C5357" t="str">
            <v>TE FOFO C/ FG PN-25 800 X 400MM (589KG)</v>
          </cell>
          <cell r="D5357" t="str">
            <v>UN</v>
          </cell>
          <cell r="E5357">
            <v>0</v>
          </cell>
        </row>
        <row r="5358">
          <cell r="B5358" t="str">
            <v>525691</v>
          </cell>
          <cell r="C5358" t="str">
            <v>TE FOFO C/ FG PN-25 800 X 600MM (784KG)</v>
          </cell>
          <cell r="D5358" t="str">
            <v>UN</v>
          </cell>
          <cell r="E5358">
            <v>0</v>
          </cell>
        </row>
        <row r="5359">
          <cell r="B5359" t="str">
            <v>525692</v>
          </cell>
          <cell r="C5359" t="str">
            <v>TE FOFO C/ FG PN-25 800 X 800MM (863KG)</v>
          </cell>
          <cell r="D5359" t="str">
            <v>UN</v>
          </cell>
          <cell r="E5359">
            <v>0</v>
          </cell>
        </row>
        <row r="5360">
          <cell r="B5360" t="str">
            <v>525693</v>
          </cell>
          <cell r="C5360" t="str">
            <v>TE FOFO C/ FG PN-25 900 X 200MM (603KG)</v>
          </cell>
          <cell r="D5360" t="str">
            <v>UN</v>
          </cell>
          <cell r="E5360">
            <v>0</v>
          </cell>
        </row>
        <row r="5361">
          <cell r="B5361" t="str">
            <v>525694</v>
          </cell>
          <cell r="C5361" t="str">
            <v>TE FOFO C/ FG PN-25 900 X 400MM (722KG)</v>
          </cell>
          <cell r="D5361" t="str">
            <v>UN</v>
          </cell>
          <cell r="E5361">
            <v>0</v>
          </cell>
        </row>
        <row r="5362">
          <cell r="B5362" t="str">
            <v>525695</v>
          </cell>
          <cell r="C5362" t="str">
            <v>TE FOFO C/ FG PN-25 900 X 600MM (990KG)</v>
          </cell>
          <cell r="D5362" t="str">
            <v>UN</v>
          </cell>
          <cell r="E5362">
            <v>0</v>
          </cell>
        </row>
        <row r="5363">
          <cell r="B5363" t="str">
            <v>525696</v>
          </cell>
          <cell r="C5363" t="str">
            <v>TE FOFO C/ FG PN-25 900 X 900MM (1107KG)</v>
          </cell>
          <cell r="D5363" t="str">
            <v>UN</v>
          </cell>
          <cell r="E5363">
            <v>0</v>
          </cell>
        </row>
        <row r="5364">
          <cell r="B5364" t="str">
            <v>525697</v>
          </cell>
          <cell r="C5364" t="str">
            <v>TE FOFO C/ FG PN-25 1000 X 200MM (785KG)</v>
          </cell>
          <cell r="D5364" t="str">
            <v>UN</v>
          </cell>
          <cell r="E5364">
            <v>0</v>
          </cell>
        </row>
        <row r="5365">
          <cell r="B5365" t="str">
            <v>525698</v>
          </cell>
          <cell r="C5365" t="str">
            <v>TE FOFO C/ FG PN-25 1000 X 400MM (920KG)</v>
          </cell>
          <cell r="D5365" t="str">
            <v>UN</v>
          </cell>
          <cell r="E5365">
            <v>0</v>
          </cell>
        </row>
        <row r="5366">
          <cell r="B5366" t="str">
            <v>525699</v>
          </cell>
          <cell r="C5366" t="str">
            <v>TE FOFO C/ FG PN-25 1000 X 600MM (1280KG)</v>
          </cell>
          <cell r="D5366" t="str">
            <v>UN</v>
          </cell>
          <cell r="E5366">
            <v>0</v>
          </cell>
        </row>
        <row r="5367">
          <cell r="B5367" t="str">
            <v>525701</v>
          </cell>
          <cell r="C5367" t="str">
            <v>TE FOFO C/ FG PN-25 1000 X 1000MM (1460KG)</v>
          </cell>
          <cell r="D5367" t="str">
            <v>UN</v>
          </cell>
          <cell r="E5367">
            <v>0</v>
          </cell>
        </row>
        <row r="5368">
          <cell r="B5368" t="str">
            <v>525702</v>
          </cell>
          <cell r="C5368" t="str">
            <v>TE FOFO C/ FG PN-25 1200 X 200MM (1137KG)</v>
          </cell>
          <cell r="D5368" t="str">
            <v>UN</v>
          </cell>
          <cell r="E5368">
            <v>0</v>
          </cell>
        </row>
        <row r="5369">
          <cell r="B5369" t="str">
            <v>525703</v>
          </cell>
          <cell r="C5369" t="str">
            <v>TE FOFO C/ FG PN-25 1200 X 400MM (1310KG)</v>
          </cell>
          <cell r="D5369" t="str">
            <v>UN</v>
          </cell>
          <cell r="E5369">
            <v>0</v>
          </cell>
        </row>
        <row r="5370">
          <cell r="B5370" t="str">
            <v>525704</v>
          </cell>
          <cell r="C5370" t="str">
            <v>TE FOFO C/ FG PN-25 1200 X 600MM (1473KG)</v>
          </cell>
          <cell r="D5370" t="str">
            <v>UN</v>
          </cell>
          <cell r="E5370">
            <v>0</v>
          </cell>
        </row>
        <row r="5371">
          <cell r="B5371" t="str">
            <v>525705</v>
          </cell>
          <cell r="C5371" t="str">
            <v>TE FOFO C/ FG PN-25 1200 X 800MM (1764KG)</v>
          </cell>
          <cell r="D5371" t="str">
            <v>UN</v>
          </cell>
          <cell r="E5371">
            <v>0</v>
          </cell>
        </row>
        <row r="5372">
          <cell r="B5372" t="str">
            <v>525706</v>
          </cell>
          <cell r="C5372" t="str">
            <v>TE FOFO C/ FG PN-25 1200 X 1000MM (2012KG)</v>
          </cell>
          <cell r="D5372" t="str">
            <v>UN</v>
          </cell>
          <cell r="E5372">
            <v>0</v>
          </cell>
        </row>
        <row r="5373">
          <cell r="B5373" t="str">
            <v>525707</v>
          </cell>
          <cell r="C5373" t="str">
            <v>TE FOFO C/ FG PN-25 1200 X 1200MM (2355KG)</v>
          </cell>
          <cell r="D5373" t="str">
            <v>UN</v>
          </cell>
          <cell r="E5373">
            <v>0</v>
          </cell>
        </row>
        <row r="5374">
          <cell r="B5374" t="str">
            <v>525708</v>
          </cell>
          <cell r="C5374" t="str">
            <v>TE FOFO JE/FG PN-10/16/25 80 X 50MM (14,3KG)</v>
          </cell>
          <cell r="D5374" t="str">
            <v>UN</v>
          </cell>
          <cell r="E5374">
            <v>0</v>
          </cell>
        </row>
        <row r="5375">
          <cell r="B5375" t="str">
            <v>525709</v>
          </cell>
          <cell r="C5375" t="str">
            <v>TE FOFO JE/FG PN-25 100 X 50MM (13KG)</v>
          </cell>
          <cell r="D5375" t="str">
            <v>UN</v>
          </cell>
          <cell r="E5375">
            <v>0</v>
          </cell>
        </row>
        <row r="5376">
          <cell r="B5376" t="str">
            <v>525710</v>
          </cell>
          <cell r="C5376" t="str">
            <v>TE FOFO JE/FG PN-25 100 X 80MM (16,5KG)</v>
          </cell>
          <cell r="D5376" t="str">
            <v>UN</v>
          </cell>
          <cell r="E5376">
            <v>0</v>
          </cell>
        </row>
        <row r="5377">
          <cell r="B5377" t="str">
            <v>525711</v>
          </cell>
          <cell r="C5377" t="str">
            <v>TE FOFO JE/FG PN-25 200 X 50MM (27KG)</v>
          </cell>
          <cell r="D5377" t="str">
            <v>UN</v>
          </cell>
          <cell r="E5377">
            <v>0</v>
          </cell>
        </row>
        <row r="5378">
          <cell r="B5378" t="str">
            <v>525712</v>
          </cell>
          <cell r="C5378" t="str">
            <v>TE FOFO JE/FG PN-25 200 X 100MM (32KG)</v>
          </cell>
          <cell r="D5378" t="str">
            <v>UN</v>
          </cell>
          <cell r="E5378">
            <v>0</v>
          </cell>
        </row>
        <row r="5379">
          <cell r="B5379" t="str">
            <v>525713</v>
          </cell>
          <cell r="C5379" t="str">
            <v>TE FOFO JE/FG PN-25 250 X 50MM (33KG)</v>
          </cell>
          <cell r="D5379" t="str">
            <v>UN</v>
          </cell>
          <cell r="E5379">
            <v>0</v>
          </cell>
        </row>
        <row r="5380">
          <cell r="B5380" t="str">
            <v>525714</v>
          </cell>
          <cell r="C5380" t="str">
            <v>TE FOFO JE/FG PN-25 250 X 100MM (41KG)</v>
          </cell>
          <cell r="D5380" t="str">
            <v>UN</v>
          </cell>
          <cell r="E5380">
            <v>0</v>
          </cell>
        </row>
        <row r="5381">
          <cell r="B5381" t="str">
            <v>525715</v>
          </cell>
          <cell r="C5381" t="str">
            <v>TE FOFO JE/FG PN-25 300 X 100MM (52KG)</v>
          </cell>
          <cell r="D5381" t="str">
            <v>UN</v>
          </cell>
          <cell r="E5381">
            <v>0</v>
          </cell>
        </row>
        <row r="5382">
          <cell r="B5382" t="str">
            <v>525716</v>
          </cell>
          <cell r="C5382" t="str">
            <v>TE FOFO JE/FG PN-25 300 X 200MM (70KG)</v>
          </cell>
          <cell r="D5382" t="str">
            <v>UN</v>
          </cell>
          <cell r="E5382">
            <v>0</v>
          </cell>
        </row>
        <row r="5383">
          <cell r="B5383" t="str">
            <v>525717</v>
          </cell>
          <cell r="C5383" t="str">
            <v>TE FOFO JE/FG PN-25 300 X 300MM (94KG)</v>
          </cell>
          <cell r="D5383" t="str">
            <v>UN</v>
          </cell>
          <cell r="E5383">
            <v>0</v>
          </cell>
        </row>
        <row r="5384">
          <cell r="B5384" t="str">
            <v>525718</v>
          </cell>
          <cell r="C5384" t="str">
            <v>TE FOFO JE/FG PN-25 350 X 100MM (65KG)</v>
          </cell>
          <cell r="D5384" t="str">
            <v>UN</v>
          </cell>
          <cell r="E5384">
            <v>0</v>
          </cell>
        </row>
        <row r="5385">
          <cell r="B5385" t="str">
            <v>525719</v>
          </cell>
          <cell r="C5385" t="str">
            <v>TE FOFO JE/FG PN-25 350 X 200MM (84KG)</v>
          </cell>
          <cell r="D5385" t="str">
            <v>UN</v>
          </cell>
          <cell r="E5385">
            <v>0</v>
          </cell>
        </row>
        <row r="5386">
          <cell r="B5386" t="str">
            <v>525720</v>
          </cell>
          <cell r="C5386" t="str">
            <v>TE FOFO JE/FG PN-25 350 X 350MM (123KG)</v>
          </cell>
          <cell r="D5386" t="str">
            <v>UN</v>
          </cell>
          <cell r="E5386">
            <v>0</v>
          </cell>
        </row>
        <row r="5387">
          <cell r="B5387" t="str">
            <v>525721</v>
          </cell>
          <cell r="C5387" t="str">
            <v>TE FOFO JE/FG PN-25 400 X 100MM (78KG)</v>
          </cell>
          <cell r="D5387" t="str">
            <v>UN</v>
          </cell>
          <cell r="E5387">
            <v>0</v>
          </cell>
        </row>
        <row r="5388">
          <cell r="B5388" t="str">
            <v>525722</v>
          </cell>
          <cell r="C5388" t="str">
            <v>TE FOFO JE/FG PN-25 400 X 200MM (100KG)</v>
          </cell>
          <cell r="D5388" t="str">
            <v>UN</v>
          </cell>
          <cell r="E5388">
            <v>0</v>
          </cell>
        </row>
        <row r="5389">
          <cell r="B5389" t="str">
            <v>525723</v>
          </cell>
          <cell r="C5389" t="str">
            <v>TE FOFO JE/FG PN-25 400 X 300MM (125KG)</v>
          </cell>
          <cell r="D5389" t="str">
            <v>UN</v>
          </cell>
          <cell r="E5389">
            <v>0</v>
          </cell>
        </row>
        <row r="5390">
          <cell r="B5390" t="str">
            <v>525724</v>
          </cell>
          <cell r="C5390" t="str">
            <v>TE FOFO JE/FG PN-25 400 X 400MM (162KG)</v>
          </cell>
          <cell r="D5390" t="str">
            <v>UN</v>
          </cell>
          <cell r="E5390">
            <v>0</v>
          </cell>
        </row>
        <row r="5391">
          <cell r="B5391" t="str">
            <v>525725</v>
          </cell>
          <cell r="C5391" t="str">
            <v>TE FOFO JE/FG PN-25 500 X 100MM (110KG)</v>
          </cell>
          <cell r="D5391" t="str">
            <v>UN</v>
          </cell>
          <cell r="E5391">
            <v>0</v>
          </cell>
        </row>
        <row r="5392">
          <cell r="B5392" t="str">
            <v>525726</v>
          </cell>
          <cell r="C5392" t="str">
            <v>TE FOFO JE/FG PN-25 500 X 200MM (136KG)</v>
          </cell>
          <cell r="D5392" t="str">
            <v>UN</v>
          </cell>
          <cell r="E5392">
            <v>0</v>
          </cell>
        </row>
        <row r="5393">
          <cell r="B5393" t="str">
            <v>525727</v>
          </cell>
          <cell r="C5393" t="str">
            <v>TE FOFO JE/FG PN-25 500 X 300MM (165KG)</v>
          </cell>
          <cell r="D5393" t="str">
            <v>UN</v>
          </cell>
          <cell r="E5393">
            <v>0</v>
          </cell>
        </row>
        <row r="5394">
          <cell r="B5394" t="str">
            <v>525728</v>
          </cell>
          <cell r="C5394" t="str">
            <v>TE FOFO JE/FG PN-25 500 X 400MM (209KG)</v>
          </cell>
          <cell r="D5394" t="str">
            <v>UN</v>
          </cell>
          <cell r="E5394">
            <v>0</v>
          </cell>
        </row>
        <row r="5395">
          <cell r="B5395" t="str">
            <v>525729</v>
          </cell>
          <cell r="C5395" t="str">
            <v>TE FOFO JE/FG PN-25 500 X 500MM (250KG)</v>
          </cell>
          <cell r="D5395" t="str">
            <v>UN</v>
          </cell>
          <cell r="E5395">
            <v>0</v>
          </cell>
        </row>
        <row r="5396">
          <cell r="B5396" t="str">
            <v>525730</v>
          </cell>
          <cell r="C5396" t="str">
            <v>TE FOFO JE/FG PN-25 600 X 100MM (140KG)</v>
          </cell>
          <cell r="D5396" t="str">
            <v>UN</v>
          </cell>
          <cell r="E5396">
            <v>0</v>
          </cell>
        </row>
        <row r="5397">
          <cell r="B5397" t="str">
            <v>525731</v>
          </cell>
          <cell r="C5397" t="str">
            <v>TE FOFO JE/FG PN-25 600 X 200MM (177KG)</v>
          </cell>
          <cell r="D5397" t="str">
            <v>UN</v>
          </cell>
          <cell r="E5397">
            <v>0</v>
          </cell>
        </row>
        <row r="5398">
          <cell r="B5398" t="str">
            <v>525732</v>
          </cell>
          <cell r="C5398" t="str">
            <v>TE FOFO JE/FG PN-25 600 X 300MM (210KG)</v>
          </cell>
          <cell r="D5398" t="str">
            <v>UN</v>
          </cell>
          <cell r="E5398">
            <v>0</v>
          </cell>
        </row>
        <row r="5399">
          <cell r="B5399" t="str">
            <v>525733</v>
          </cell>
          <cell r="C5399" t="str">
            <v>TE FOFO JE/FG PN-25 600 X 400MM (262KG)</v>
          </cell>
          <cell r="D5399" t="str">
            <v>UN</v>
          </cell>
          <cell r="E5399">
            <v>0</v>
          </cell>
        </row>
        <row r="5400">
          <cell r="B5400" t="str">
            <v>525734</v>
          </cell>
          <cell r="C5400" t="str">
            <v>TE FOFO JE/FG PN-25 600 X 600MM (367KG)</v>
          </cell>
          <cell r="D5400" t="str">
            <v>UN</v>
          </cell>
          <cell r="E5400">
            <v>0</v>
          </cell>
        </row>
        <row r="5401">
          <cell r="B5401" t="str">
            <v>525735</v>
          </cell>
          <cell r="C5401" t="str">
            <v>TE FOFO JE/FG PN-25 700 X 200MM (245KG)</v>
          </cell>
          <cell r="D5401" t="str">
            <v>UN</v>
          </cell>
          <cell r="E5401">
            <v>0</v>
          </cell>
        </row>
        <row r="5402">
          <cell r="B5402" t="str">
            <v>525736</v>
          </cell>
          <cell r="C5402" t="str">
            <v>TE FOFO JE/FG PN-25 700 X 400MM (338KG)</v>
          </cell>
          <cell r="D5402" t="str">
            <v>UN</v>
          </cell>
          <cell r="E5402">
            <v>0</v>
          </cell>
        </row>
        <row r="5403">
          <cell r="B5403" t="str">
            <v>525737</v>
          </cell>
          <cell r="C5403" t="str">
            <v>TE FOFO JE/FG PN-25 700 X 600MM (477KG)</v>
          </cell>
          <cell r="D5403" t="str">
            <v>UN</v>
          </cell>
          <cell r="E5403">
            <v>0</v>
          </cell>
        </row>
        <row r="5404">
          <cell r="B5404" t="str">
            <v>525738</v>
          </cell>
          <cell r="C5404" t="str">
            <v>TE FOFO JE/FG PN-25 700 X 700MM (511KG)</v>
          </cell>
          <cell r="D5404" t="str">
            <v>UN</v>
          </cell>
          <cell r="E5404">
            <v>0</v>
          </cell>
        </row>
        <row r="5405">
          <cell r="B5405" t="str">
            <v>525739</v>
          </cell>
          <cell r="C5405" t="str">
            <v>TE FOFO JE2GS/FG PN-25 800 X 200MM (317,2KG)</v>
          </cell>
          <cell r="D5405" t="str">
            <v>UN</v>
          </cell>
          <cell r="E5405">
            <v>0</v>
          </cell>
        </row>
        <row r="5406">
          <cell r="B5406" t="str">
            <v>525740</v>
          </cell>
          <cell r="C5406" t="str">
            <v>TE FOFO JE2GS/FG PN-25 800 X 400MM (423KG)</v>
          </cell>
          <cell r="D5406" t="str">
            <v>UN</v>
          </cell>
          <cell r="E5406">
            <v>0</v>
          </cell>
        </row>
        <row r="5407">
          <cell r="B5407" t="str">
            <v>525741</v>
          </cell>
          <cell r="C5407" t="str">
            <v>TE FOFO JE2GS/FG PN-25 800 X 600MM (637,6KG)</v>
          </cell>
          <cell r="D5407" t="str">
            <v>UN</v>
          </cell>
          <cell r="E5407">
            <v>0</v>
          </cell>
        </row>
        <row r="5408">
          <cell r="B5408" t="str">
            <v>525742</v>
          </cell>
          <cell r="C5408" t="str">
            <v>TE FOFO JE2GS/FG PN-25 800 X 800MM (708,3KG)</v>
          </cell>
          <cell r="D5408" t="str">
            <v>UN</v>
          </cell>
          <cell r="E5408">
            <v>0</v>
          </cell>
        </row>
        <row r="5409">
          <cell r="B5409" t="str">
            <v>525743</v>
          </cell>
          <cell r="C5409" t="str">
            <v>TE FOFO JE2GS/FG PN-25 900 X 200MM (325,9KG)</v>
          </cell>
          <cell r="D5409" t="str">
            <v>UN</v>
          </cell>
          <cell r="E5409">
            <v>0</v>
          </cell>
        </row>
        <row r="5410">
          <cell r="B5410" t="str">
            <v>525744</v>
          </cell>
          <cell r="C5410" t="str">
            <v>TE FOFO JE2GS/FG PN-25 900 X 400MM (519,7KG)</v>
          </cell>
          <cell r="D5410" t="str">
            <v>UN</v>
          </cell>
          <cell r="E5410">
            <v>0</v>
          </cell>
        </row>
        <row r="5411">
          <cell r="B5411" t="str">
            <v>525745</v>
          </cell>
          <cell r="C5411" t="str">
            <v>TE FOFO JE2GS/FG PN-25 900 X 600MM (803,4KG)</v>
          </cell>
          <cell r="D5411" t="str">
            <v>UN</v>
          </cell>
          <cell r="E5411">
            <v>0</v>
          </cell>
        </row>
        <row r="5412">
          <cell r="B5412" t="str">
            <v>525746</v>
          </cell>
          <cell r="C5412" t="str">
            <v>TE FOFO JE2GS/FG PN-25 900 X 800MM (923,6KG)</v>
          </cell>
          <cell r="D5412" t="str">
            <v>UN</v>
          </cell>
          <cell r="E5412">
            <v>0</v>
          </cell>
        </row>
        <row r="5413">
          <cell r="B5413" t="str">
            <v>525747</v>
          </cell>
          <cell r="C5413" t="str">
            <v>TE FOFO JE2GS/FG PN-25 900 X 900MM (1010KG)</v>
          </cell>
          <cell r="D5413" t="str">
            <v>UN</v>
          </cell>
          <cell r="E5413">
            <v>0</v>
          </cell>
        </row>
        <row r="5414">
          <cell r="B5414" t="str">
            <v>525748</v>
          </cell>
          <cell r="C5414" t="str">
            <v>TE FOFO JE2GS/FG PN-25 1000 X 200MM (470,9KG)</v>
          </cell>
          <cell r="D5414" t="str">
            <v>UN</v>
          </cell>
          <cell r="E5414">
            <v>0</v>
          </cell>
        </row>
        <row r="5415">
          <cell r="B5415" t="str">
            <v>525749</v>
          </cell>
          <cell r="C5415" t="str">
            <v>TE FOFO JE2GS/FG PN-25 1000 X 400MM (648,6KG)</v>
          </cell>
          <cell r="D5415" t="str">
            <v>UN</v>
          </cell>
          <cell r="E5415">
            <v>0</v>
          </cell>
        </row>
        <row r="5416">
          <cell r="B5416" t="str">
            <v>525750</v>
          </cell>
          <cell r="C5416" t="str">
            <v>TE FOFO JE2GS/FG PN-25 1000 X 600MM (971KG)</v>
          </cell>
          <cell r="D5416" t="str">
            <v>UN</v>
          </cell>
          <cell r="E5416">
            <v>0</v>
          </cell>
        </row>
        <row r="5417">
          <cell r="B5417" t="str">
            <v>525751</v>
          </cell>
          <cell r="C5417" t="str">
            <v>TE FOFO JE2GS/FG PN-25 1000 X 800MM (1133KG)</v>
          </cell>
          <cell r="D5417" t="str">
            <v>UN</v>
          </cell>
          <cell r="E5417">
            <v>0</v>
          </cell>
        </row>
        <row r="5418">
          <cell r="B5418" t="str">
            <v>525752</v>
          </cell>
          <cell r="C5418" t="str">
            <v>TE FOFO JE2GS/FG PN-25 1000 X 1000MM (1299KG)</v>
          </cell>
          <cell r="D5418" t="str">
            <v>UN</v>
          </cell>
          <cell r="E5418">
            <v>0</v>
          </cell>
        </row>
        <row r="5419">
          <cell r="B5419" t="str">
            <v>525753</v>
          </cell>
          <cell r="C5419" t="str">
            <v>TE FOFO JE2GS/FG PN-25 1200 X 200MM (758KG)</v>
          </cell>
          <cell r="D5419" t="str">
            <v>UN</v>
          </cell>
          <cell r="E5419">
            <v>0</v>
          </cell>
        </row>
        <row r="5420">
          <cell r="B5420" t="str">
            <v>525754</v>
          </cell>
          <cell r="C5420" t="str">
            <v>TE FOFO JE2GS/FG PN-25 1200 X 400MM (991KG)</v>
          </cell>
          <cell r="D5420" t="str">
            <v>UN</v>
          </cell>
          <cell r="E5420">
            <v>0</v>
          </cell>
        </row>
        <row r="5421">
          <cell r="B5421" t="str">
            <v>525755</v>
          </cell>
          <cell r="C5421" t="str">
            <v>TE FOFO JE2GS/FG PN-25 1200 X 600MM (1367KG)</v>
          </cell>
          <cell r="D5421" t="str">
            <v>UN</v>
          </cell>
          <cell r="E5421">
            <v>0</v>
          </cell>
        </row>
        <row r="5422">
          <cell r="B5422" t="str">
            <v>525756</v>
          </cell>
          <cell r="C5422" t="str">
            <v>TE FOFO JE2GS/FG PN-25 1200 X 800MM (1637KG)</v>
          </cell>
          <cell r="D5422" t="str">
            <v>UN</v>
          </cell>
          <cell r="E5422">
            <v>0</v>
          </cell>
        </row>
        <row r="5423">
          <cell r="B5423" t="str">
            <v>525757</v>
          </cell>
          <cell r="C5423" t="str">
            <v>TE FOFO JE2GS/FG PN-25 1200 X 1000MM (1898KG)</v>
          </cell>
          <cell r="D5423" t="str">
            <v>UN</v>
          </cell>
          <cell r="E5423">
            <v>0</v>
          </cell>
        </row>
        <row r="5424">
          <cell r="B5424" t="str">
            <v>525758</v>
          </cell>
          <cell r="C5424" t="str">
            <v>TE FOFO JE2GS/FG PN-25 1200 X 1200MM (2135KG)</v>
          </cell>
          <cell r="D5424" t="str">
            <v>UN</v>
          </cell>
          <cell r="E5424">
            <v>0</v>
          </cell>
        </row>
        <row r="5425">
          <cell r="B5425" t="str">
            <v>525759</v>
          </cell>
          <cell r="C5425" t="str">
            <v>TE FOFO JM/FG PN-25 700 X 200MM (369KG)</v>
          </cell>
          <cell r="D5425" t="str">
            <v>UN</v>
          </cell>
          <cell r="E5425">
            <v>0</v>
          </cell>
        </row>
        <row r="5426">
          <cell r="B5426" t="str">
            <v>525760</v>
          </cell>
          <cell r="C5426" t="str">
            <v>TE FOFO JM/FG PN-25 700 X 400MM (467KG)</v>
          </cell>
          <cell r="D5426" t="str">
            <v>UN</v>
          </cell>
          <cell r="E5426">
            <v>0</v>
          </cell>
        </row>
        <row r="5427">
          <cell r="B5427" t="str">
            <v>525761</v>
          </cell>
          <cell r="C5427" t="str">
            <v>TE FOFO JM/FG PN-25 700 X 600MM (616KG)</v>
          </cell>
          <cell r="D5427" t="str">
            <v>UN</v>
          </cell>
          <cell r="E5427">
            <v>0</v>
          </cell>
        </row>
        <row r="5428">
          <cell r="B5428" t="str">
            <v>525762</v>
          </cell>
          <cell r="C5428" t="str">
            <v>TE FOFO JM/FG PN-25 700 X 700MM (659KG)</v>
          </cell>
          <cell r="D5428" t="str">
            <v>UN</v>
          </cell>
          <cell r="E5428">
            <v>0</v>
          </cell>
        </row>
        <row r="5429">
          <cell r="B5429" t="str">
            <v>525763</v>
          </cell>
          <cell r="C5429" t="str">
            <v>TE FOFO JM/FG PN-25 800 X 200MM (516KG)</v>
          </cell>
          <cell r="D5429" t="str">
            <v>UN</v>
          </cell>
          <cell r="E5429">
            <v>0</v>
          </cell>
        </row>
        <row r="5430">
          <cell r="B5430" t="str">
            <v>525764</v>
          </cell>
          <cell r="C5430" t="str">
            <v>TE FOFO JM/FG PN-25 800 X 400MM (647KG)</v>
          </cell>
          <cell r="D5430" t="str">
            <v>UN</v>
          </cell>
          <cell r="E5430">
            <v>0</v>
          </cell>
        </row>
        <row r="5431">
          <cell r="B5431" t="str">
            <v>525765</v>
          </cell>
          <cell r="C5431" t="str">
            <v>TE FOFO JM/FG PN-25 800 X 600MM (900KG)</v>
          </cell>
          <cell r="D5431" t="str">
            <v>UN</v>
          </cell>
          <cell r="E5431">
            <v>0</v>
          </cell>
        </row>
        <row r="5432">
          <cell r="B5432" t="str">
            <v>525766</v>
          </cell>
          <cell r="C5432" t="str">
            <v>TE FOFO JM/FG PN-25 800 X 800MM (939KG)</v>
          </cell>
          <cell r="D5432" t="str">
            <v>UN</v>
          </cell>
          <cell r="E5432">
            <v>0</v>
          </cell>
        </row>
        <row r="5433">
          <cell r="B5433" t="str">
            <v>525767</v>
          </cell>
          <cell r="C5433" t="str">
            <v>TE FOFO JM/FG PN-25 900 X 200MM (633KG)</v>
          </cell>
          <cell r="D5433" t="str">
            <v>UN</v>
          </cell>
          <cell r="E5433">
            <v>0</v>
          </cell>
        </row>
        <row r="5434">
          <cell r="B5434" t="str">
            <v>525768</v>
          </cell>
          <cell r="C5434" t="str">
            <v>TE FOFO JM/FG PN-25 900 X 400MM (816KG)</v>
          </cell>
          <cell r="D5434" t="str">
            <v>UN</v>
          </cell>
          <cell r="E5434">
            <v>0</v>
          </cell>
        </row>
        <row r="5435">
          <cell r="B5435" t="str">
            <v>525769</v>
          </cell>
          <cell r="C5435" t="str">
            <v>TE FOFO JM/FG PN-25 900 X 600MM (1121KG)</v>
          </cell>
          <cell r="D5435" t="str">
            <v>UN</v>
          </cell>
          <cell r="E5435">
            <v>0</v>
          </cell>
        </row>
        <row r="5436">
          <cell r="B5436" t="str">
            <v>525770</v>
          </cell>
          <cell r="C5436" t="str">
            <v>TE FOFO JM/FG PN-25 900 X 800MM (1224KG)</v>
          </cell>
          <cell r="D5436" t="str">
            <v>UN</v>
          </cell>
          <cell r="E5436">
            <v>0</v>
          </cell>
        </row>
        <row r="5437">
          <cell r="B5437" t="str">
            <v>525771</v>
          </cell>
          <cell r="C5437" t="str">
            <v>TE FOFO JM/FG PN-25 900 X 900MM (1314KG)</v>
          </cell>
          <cell r="D5437" t="str">
            <v>UN</v>
          </cell>
          <cell r="E5437">
            <v>0</v>
          </cell>
        </row>
        <row r="5438">
          <cell r="B5438" t="str">
            <v>525772</v>
          </cell>
          <cell r="C5438" t="str">
            <v>TE FOFO JM/FG PN-25 1000 X 200MM (862KG)</v>
          </cell>
          <cell r="D5438" t="str">
            <v>UN</v>
          </cell>
          <cell r="E5438">
            <v>0</v>
          </cell>
        </row>
        <row r="5439">
          <cell r="B5439" t="str">
            <v>525773</v>
          </cell>
          <cell r="C5439" t="str">
            <v>TE FOFO JM/FG PN-25 1000 X 400MM (1039KG)</v>
          </cell>
          <cell r="D5439" t="str">
            <v>UN</v>
          </cell>
          <cell r="E5439">
            <v>0</v>
          </cell>
        </row>
        <row r="5440">
          <cell r="B5440" t="str">
            <v>525774</v>
          </cell>
          <cell r="C5440" t="str">
            <v>TE FOFO JM/FG PN-25 1000 X 600MM (1352KG)</v>
          </cell>
          <cell r="D5440" t="str">
            <v>UN</v>
          </cell>
          <cell r="E5440">
            <v>0</v>
          </cell>
        </row>
        <row r="5441">
          <cell r="B5441" t="str">
            <v>525775</v>
          </cell>
          <cell r="C5441" t="str">
            <v>TE FOFO JM/FG PN-25 1000 X 800MM (1505KG)</v>
          </cell>
          <cell r="D5441" t="str">
            <v>UN</v>
          </cell>
          <cell r="E5441">
            <v>0</v>
          </cell>
        </row>
        <row r="5442">
          <cell r="B5442" t="str">
            <v>525776</v>
          </cell>
          <cell r="C5442" t="str">
            <v>TE FOFO JM/FG PN-25 1000 X 1000MM (1674KG)</v>
          </cell>
          <cell r="D5442" t="str">
            <v>UN</v>
          </cell>
          <cell r="E5442">
            <v>0</v>
          </cell>
        </row>
        <row r="5443">
          <cell r="B5443" t="str">
            <v>525777</v>
          </cell>
          <cell r="C5443" t="str">
            <v>TE FOFO JM/FG PN-25 1200 X 200MM (1138KG)</v>
          </cell>
          <cell r="D5443" t="str">
            <v>UN</v>
          </cell>
          <cell r="E5443">
            <v>0</v>
          </cell>
        </row>
        <row r="5444">
          <cell r="B5444" t="str">
            <v>525778</v>
          </cell>
          <cell r="C5444" t="str">
            <v>TE FOFO JM/FG PN-25 1200 X 400MM (1363KG)</v>
          </cell>
          <cell r="D5444" t="str">
            <v>UN</v>
          </cell>
          <cell r="E5444">
            <v>0</v>
          </cell>
        </row>
        <row r="5445">
          <cell r="B5445" t="str">
            <v>525779</v>
          </cell>
          <cell r="C5445" t="str">
            <v>TE FOFO JM/FG PN-25 1200 X 600MM (1736KG)</v>
          </cell>
          <cell r="D5445" t="str">
            <v>UN</v>
          </cell>
          <cell r="E5445">
            <v>0</v>
          </cell>
        </row>
        <row r="5446">
          <cell r="B5446" t="str">
            <v>525780</v>
          </cell>
          <cell r="C5446" t="str">
            <v>TE FOFO JM/FG PN-25 1200 X 800MM (2014KG)</v>
          </cell>
          <cell r="D5446" t="str">
            <v>UN</v>
          </cell>
          <cell r="E5446">
            <v>0</v>
          </cell>
        </row>
        <row r="5447">
          <cell r="B5447" t="str">
            <v>525781</v>
          </cell>
          <cell r="C5447" t="str">
            <v>TE FOFO JM/FG PN-25 1200 X 1000MM (2266KG)</v>
          </cell>
          <cell r="D5447" t="str">
            <v>UN</v>
          </cell>
          <cell r="E5447">
            <v>0</v>
          </cell>
        </row>
        <row r="5448">
          <cell r="B5448" t="str">
            <v>525782</v>
          </cell>
          <cell r="C5448" t="str">
            <v>TE FOFO JM/FG PN-25 1200 X 1200MM (2510KG)</v>
          </cell>
          <cell r="D5448" t="str">
            <v>UN</v>
          </cell>
          <cell r="E5448">
            <v>0</v>
          </cell>
        </row>
        <row r="5450">
          <cell r="B5450" t="str">
            <v>525800</v>
          </cell>
          <cell r="C5450" t="str">
            <v>TOCO EM FOFO (C31 - METALURGICA 100%)</v>
          </cell>
        </row>
        <row r="5451">
          <cell r="B5451" t="str">
            <v>525801</v>
          </cell>
          <cell r="C5451" t="str">
            <v>TOCO FOFO C/FG PN-10 D=100MM;L=250MM (14KG)</v>
          </cell>
          <cell r="D5451" t="str">
            <v>UN</v>
          </cell>
          <cell r="E5451">
            <v>164.4</v>
          </cell>
        </row>
        <row r="5452">
          <cell r="B5452" t="str">
            <v>525802</v>
          </cell>
          <cell r="C5452" t="str">
            <v>TOCO FOFO C/FG PN-10 D=150MM;L=250MM (24KG)</v>
          </cell>
          <cell r="D5452" t="str">
            <v>UN</v>
          </cell>
          <cell r="E5452">
            <v>228.23</v>
          </cell>
        </row>
        <row r="5453">
          <cell r="B5453" t="str">
            <v>525803</v>
          </cell>
          <cell r="C5453" t="str">
            <v>TOCO FOFO C/FG PN-10 D=200MM;L=250MM (32KG)</v>
          </cell>
          <cell r="D5453" t="str">
            <v>UN</v>
          </cell>
          <cell r="E5453">
            <v>417.42</v>
          </cell>
        </row>
        <row r="5454">
          <cell r="B5454" t="str">
            <v>525804</v>
          </cell>
          <cell r="C5454" t="str">
            <v>TOCO FOFO C/FG PN-10 D=250MM;L=250MM (44KG)</v>
          </cell>
          <cell r="D5454" t="str">
            <v>UN</v>
          </cell>
          <cell r="E5454">
            <v>642.37</v>
          </cell>
        </row>
        <row r="5455">
          <cell r="B5455" t="str">
            <v>525805</v>
          </cell>
          <cell r="C5455" t="str">
            <v>TOCO FOFO C/FG PN-10 D=300MM;L=250MM (56KG)</v>
          </cell>
          <cell r="D5455" t="str">
            <v>UN</v>
          </cell>
          <cell r="E5455">
            <v>740.77</v>
          </cell>
        </row>
        <row r="5456">
          <cell r="B5456" t="str">
            <v>525806</v>
          </cell>
          <cell r="C5456" t="str">
            <v>TOCO FOFO C/FG PN-10 D=350MM;L=250MM (70KG)</v>
          </cell>
          <cell r="D5456" t="str">
            <v>UN</v>
          </cell>
          <cell r="E5456">
            <v>911.59</v>
          </cell>
        </row>
        <row r="5457">
          <cell r="B5457" t="str">
            <v>525807</v>
          </cell>
          <cell r="C5457" t="str">
            <v>TOCO FOFO C/FG PN-10 D=400MM;L=250MM (85KG)</v>
          </cell>
          <cell r="D5457" t="str">
            <v>UN</v>
          </cell>
          <cell r="E5457">
            <v>968.7</v>
          </cell>
        </row>
        <row r="5458">
          <cell r="B5458" t="str">
            <v>525808</v>
          </cell>
          <cell r="C5458" t="str">
            <v>TOCO FOFO C/FG PN-10 D=450MM;L=250MM (95KG)</v>
          </cell>
          <cell r="D5458" t="str">
            <v>UN</v>
          </cell>
          <cell r="E5458">
            <v>2847.1</v>
          </cell>
        </row>
        <row r="5459">
          <cell r="B5459" t="str">
            <v>525809</v>
          </cell>
          <cell r="C5459" t="str">
            <v>TOCO FOFO C/FG PN-10 D=500MM;L=250MM (116KG)</v>
          </cell>
          <cell r="D5459" t="str">
            <v>UN</v>
          </cell>
          <cell r="E5459">
            <v>2777.95</v>
          </cell>
        </row>
        <row r="5460">
          <cell r="B5460" t="str">
            <v>525810</v>
          </cell>
          <cell r="C5460" t="str">
            <v>TOCO FOFO C/FG PN-10 D=600MM;L=250MM (165KG)</v>
          </cell>
          <cell r="D5460" t="str">
            <v>UN</v>
          </cell>
          <cell r="E5460">
            <v>0</v>
          </cell>
        </row>
        <row r="5461">
          <cell r="B5461" t="str">
            <v>525811</v>
          </cell>
          <cell r="C5461" t="str">
            <v>TOCO FOFO C/FG PN-10 D=700MM;L=250MM (219KG)</v>
          </cell>
          <cell r="D5461" t="str">
            <v>UN</v>
          </cell>
          <cell r="E5461">
            <v>0</v>
          </cell>
        </row>
        <row r="5462">
          <cell r="B5462" t="str">
            <v>525812</v>
          </cell>
          <cell r="C5462" t="str">
            <v>TOCO FOFO C/FG PN-10 D=800MM;L=250MM (279KG)</v>
          </cell>
          <cell r="D5462" t="str">
            <v>UN</v>
          </cell>
          <cell r="E5462">
            <v>0</v>
          </cell>
        </row>
        <row r="5463">
          <cell r="B5463" t="str">
            <v>525813</v>
          </cell>
          <cell r="C5463" t="str">
            <v>TOCO FOFO C/FG PN-10 D=900MM;L=250MM (350KG)</v>
          </cell>
          <cell r="D5463" t="str">
            <v>UN</v>
          </cell>
          <cell r="E5463">
            <v>0</v>
          </cell>
        </row>
        <row r="5464">
          <cell r="B5464" t="str">
            <v>525814</v>
          </cell>
          <cell r="C5464" t="str">
            <v>TOCO FOFO C/FG PN-10 D=1000MM;L=250MM (419KG)</v>
          </cell>
          <cell r="D5464" t="str">
            <v>UN</v>
          </cell>
          <cell r="E5464">
            <v>0</v>
          </cell>
        </row>
        <row r="5465">
          <cell r="B5465" t="str">
            <v>525815</v>
          </cell>
          <cell r="C5465" t="str">
            <v>TOCO FOFO C/FG PN-10 D=1200MM;L=250MM (597KG)</v>
          </cell>
          <cell r="D5465" t="str">
            <v>UN</v>
          </cell>
          <cell r="E5465">
            <v>0</v>
          </cell>
        </row>
        <row r="5466">
          <cell r="B5466" t="str">
            <v>525816</v>
          </cell>
          <cell r="C5466" t="str">
            <v>TOCO FOFO C/FG PN-10/16/25 D=80MM;L= 500MM(13KG)</v>
          </cell>
          <cell r="D5466" t="str">
            <v>UN</v>
          </cell>
          <cell r="E5466">
            <v>320.18</v>
          </cell>
        </row>
        <row r="5467">
          <cell r="B5467" t="str">
            <v>525817</v>
          </cell>
          <cell r="C5467" t="str">
            <v>TOCO FOFO C/FG PN-10 D=100MM;L=500MM (19KG)</v>
          </cell>
          <cell r="D5467" t="str">
            <v>UN</v>
          </cell>
          <cell r="E5467">
            <v>207.83</v>
          </cell>
        </row>
        <row r="5468">
          <cell r="B5468" t="str">
            <v>525818</v>
          </cell>
          <cell r="C5468" t="str">
            <v>TOCO FOFO C/FG PN-10 D=150MM;L=500MM (32KG)</v>
          </cell>
          <cell r="D5468" t="str">
            <v>UN</v>
          </cell>
          <cell r="E5468">
            <v>577.84</v>
          </cell>
        </row>
        <row r="5469">
          <cell r="B5469" t="str">
            <v>525819</v>
          </cell>
          <cell r="C5469" t="str">
            <v>TOCO FOFO C/FG PN-10 D=200MM;L=500MM (43KG)</v>
          </cell>
          <cell r="D5469" t="str">
            <v>UN</v>
          </cell>
          <cell r="E5469">
            <v>556.38</v>
          </cell>
        </row>
        <row r="5470">
          <cell r="B5470" t="str">
            <v>525820</v>
          </cell>
          <cell r="C5470" t="str">
            <v>TOCO FOFO C/FG PN-10 D=250MM;L=500MM (60KG)</v>
          </cell>
          <cell r="D5470" t="str">
            <v>UN</v>
          </cell>
          <cell r="E5470">
            <v>813.47</v>
          </cell>
        </row>
        <row r="5471">
          <cell r="B5471" t="str">
            <v>525821</v>
          </cell>
          <cell r="C5471" t="str">
            <v>TOCO FOFO C/FG PN-10 D=300MM;L=500MM (76KG)</v>
          </cell>
          <cell r="D5471" t="str">
            <v>UN</v>
          </cell>
          <cell r="E5471">
            <v>967.56</v>
          </cell>
        </row>
        <row r="5472">
          <cell r="B5472" t="str">
            <v>525822</v>
          </cell>
          <cell r="C5472" t="str">
            <v>TOCO FOFO C/FG PN-10 D=350MM;L=500MM (88KG)</v>
          </cell>
          <cell r="D5472" t="str">
            <v>UN</v>
          </cell>
          <cell r="E5472">
            <v>1540.28</v>
          </cell>
        </row>
        <row r="5473">
          <cell r="B5473" t="str">
            <v>525823</v>
          </cell>
          <cell r="C5473" t="str">
            <v>TOCO FOFO C/FG PN-10 D=400MM;L=500MM (114KG)</v>
          </cell>
          <cell r="D5473" t="str">
            <v>UN</v>
          </cell>
          <cell r="E5473">
            <v>1670.71</v>
          </cell>
        </row>
        <row r="5474">
          <cell r="B5474" t="str">
            <v>525824</v>
          </cell>
          <cell r="C5474" t="str">
            <v>TOCO FOFO C/FG PN-10 D=450MM;L=500MM (137KG)</v>
          </cell>
          <cell r="D5474" t="str">
            <v>UN</v>
          </cell>
          <cell r="E5474">
            <v>3082.78</v>
          </cell>
        </row>
        <row r="5475">
          <cell r="B5475" t="str">
            <v>525825</v>
          </cell>
          <cell r="C5475" t="str">
            <v>TOCO FOFO C/FG PN-10 D=500MM;L=500MM (156KG)</v>
          </cell>
          <cell r="D5475" t="str">
            <v>UN</v>
          </cell>
          <cell r="E5475">
            <v>3144.44</v>
          </cell>
        </row>
        <row r="5476">
          <cell r="B5476" t="str">
            <v>525826</v>
          </cell>
          <cell r="C5476" t="str">
            <v>TOCO FOFO C/FG PN-10 D=600MM;L=500MM (217KG)</v>
          </cell>
          <cell r="D5476" t="str">
            <v>UN</v>
          </cell>
          <cell r="E5476">
            <v>0</v>
          </cell>
        </row>
        <row r="5477">
          <cell r="B5477" t="str">
            <v>525827</v>
          </cell>
          <cell r="C5477" t="str">
            <v>TOCO FOFO C/FG PN-10 D=700MM;L=500MM (289KG)</v>
          </cell>
          <cell r="D5477" t="str">
            <v>UN</v>
          </cell>
          <cell r="E5477">
            <v>0</v>
          </cell>
        </row>
        <row r="5478">
          <cell r="B5478" t="str">
            <v>525828</v>
          </cell>
          <cell r="C5478" t="str">
            <v>TOCO FOFO C/FG PN-10 D=800MM;L=500MM (361KG)</v>
          </cell>
          <cell r="D5478" t="str">
            <v>UN</v>
          </cell>
          <cell r="E5478">
            <v>0</v>
          </cell>
        </row>
        <row r="5479">
          <cell r="B5479" t="str">
            <v>525829</v>
          </cell>
          <cell r="C5479" t="str">
            <v>TOCO FOFO C/FG PN-10 D=900MM;L=500MM (450KG)</v>
          </cell>
          <cell r="D5479" t="str">
            <v>UN</v>
          </cell>
          <cell r="E5479">
            <v>0</v>
          </cell>
        </row>
        <row r="5480">
          <cell r="B5480" t="str">
            <v>525830</v>
          </cell>
          <cell r="C5480" t="str">
            <v>TOCO FOFO C/FG PN-10 D=1000MM;L=500MM (538KG)</v>
          </cell>
          <cell r="D5480" t="str">
            <v>UN</v>
          </cell>
          <cell r="E5480">
            <v>0</v>
          </cell>
        </row>
        <row r="5481">
          <cell r="B5481" t="str">
            <v>525831</v>
          </cell>
          <cell r="C5481" t="str">
            <v>TOCO FOFO C/FG PN-10 D=1200MM;L=500MM (755KG)</v>
          </cell>
          <cell r="D5481" t="str">
            <v>UN</v>
          </cell>
          <cell r="E5481">
            <v>0</v>
          </cell>
        </row>
        <row r="5482">
          <cell r="B5482" t="str">
            <v>525832</v>
          </cell>
          <cell r="C5482" t="str">
            <v>TOCO FOFO C/FG E ABA VED.PN-10/16/25 D=80MM(18KG)</v>
          </cell>
          <cell r="D5482" t="str">
            <v>UN</v>
          </cell>
          <cell r="E5482">
            <v>373.98</v>
          </cell>
        </row>
        <row r="5483">
          <cell r="B5483" t="str">
            <v>525833</v>
          </cell>
          <cell r="C5483" t="str">
            <v>TOCO FOFO C/FG E ABA DE VED.PN-10 D=100MM (26KG)</v>
          </cell>
          <cell r="D5483" t="str">
            <v>UN</v>
          </cell>
          <cell r="E5483">
            <v>381.47</v>
          </cell>
        </row>
        <row r="5484">
          <cell r="B5484" t="str">
            <v>525834</v>
          </cell>
          <cell r="C5484" t="str">
            <v>TOCO FOFO C/FG E ABA DE VED.PN-10 D=150MM (40KG)</v>
          </cell>
          <cell r="D5484" t="str">
            <v>UN</v>
          </cell>
          <cell r="E5484">
            <v>611.82000000000005</v>
          </cell>
        </row>
        <row r="5485">
          <cell r="B5485" t="str">
            <v>525835</v>
          </cell>
          <cell r="C5485" t="str">
            <v>TOCO FOFO C/FG E ABA DE VED.PN-10 D=200MM (56KG)</v>
          </cell>
          <cell r="D5485" t="str">
            <v>UN</v>
          </cell>
          <cell r="E5485">
            <v>706.46</v>
          </cell>
        </row>
        <row r="5486">
          <cell r="B5486" t="str">
            <v>525836</v>
          </cell>
          <cell r="C5486" t="str">
            <v>TOCO FOFO C/FG E ABA DE VED.PN-10 D=250MM (73KG)</v>
          </cell>
          <cell r="D5486" t="str">
            <v>UN</v>
          </cell>
          <cell r="E5486">
            <v>1002.08</v>
          </cell>
        </row>
        <row r="5487">
          <cell r="B5487" t="str">
            <v>525837</v>
          </cell>
          <cell r="C5487" t="str">
            <v>TOCO FOFO C/FG E ABA DE VED.PN-10 D=300MM (93KG)</v>
          </cell>
          <cell r="D5487" t="str">
            <v>UN</v>
          </cell>
          <cell r="E5487">
            <v>1022.12</v>
          </cell>
        </row>
        <row r="5488">
          <cell r="B5488" t="str">
            <v>525838</v>
          </cell>
          <cell r="C5488" t="str">
            <v>TOCO FOFO C/FG E ABA DE VED.PN-10 D=350MM (112KG)</v>
          </cell>
          <cell r="D5488" t="str">
            <v>UN</v>
          </cell>
          <cell r="E5488">
            <v>1508.11</v>
          </cell>
        </row>
        <row r="5489">
          <cell r="B5489" t="str">
            <v>525839</v>
          </cell>
          <cell r="C5489" t="str">
            <v>TOCO FOFO C/FG E ABA DE VED.PN-10 D=400MM (136KG)</v>
          </cell>
          <cell r="D5489" t="str">
            <v>UN</v>
          </cell>
          <cell r="E5489">
            <v>1586.74</v>
          </cell>
        </row>
        <row r="5490">
          <cell r="B5490" t="str">
            <v>525840</v>
          </cell>
          <cell r="C5490" t="str">
            <v>TOCO FOFO C/FG E ABA DE VED.PN-10 D=450MM (183KG)</v>
          </cell>
          <cell r="D5490" t="str">
            <v>UN</v>
          </cell>
          <cell r="E5490">
            <v>3435.26</v>
          </cell>
        </row>
        <row r="5491">
          <cell r="B5491" t="str">
            <v>525841</v>
          </cell>
          <cell r="C5491" t="str">
            <v>TOCO FOFO C/FG E ABA DE VED.PN-10 D=500MM (197KG)</v>
          </cell>
          <cell r="D5491" t="str">
            <v>UN</v>
          </cell>
          <cell r="E5491">
            <v>3532.36</v>
          </cell>
        </row>
        <row r="5492">
          <cell r="B5492" t="str">
            <v>525842</v>
          </cell>
          <cell r="C5492" t="str">
            <v>TOCO FOFO C/FG E ABA DE VED.PN-10 D=600MM (253KG)</v>
          </cell>
          <cell r="D5492" t="str">
            <v>UN</v>
          </cell>
          <cell r="E5492">
            <v>0</v>
          </cell>
        </row>
        <row r="5493">
          <cell r="B5493" t="str">
            <v>525843</v>
          </cell>
          <cell r="C5493" t="str">
            <v>TOCO FOFO C/FG E ABA DE VED.PN-10 D=700MM (320KG)</v>
          </cell>
          <cell r="D5493" t="str">
            <v>UN</v>
          </cell>
          <cell r="E5493">
            <v>0</v>
          </cell>
        </row>
        <row r="5494">
          <cell r="B5494" t="str">
            <v>525844</v>
          </cell>
          <cell r="C5494" t="str">
            <v>TOCO FOFO C/FG E ABA DE VED.PN-10 D=800MM (412KG)</v>
          </cell>
          <cell r="D5494" t="str">
            <v>UN</v>
          </cell>
          <cell r="E5494">
            <v>0</v>
          </cell>
        </row>
        <row r="5495">
          <cell r="B5495" t="str">
            <v>525845</v>
          </cell>
          <cell r="C5495" t="str">
            <v>TOCO FOFO C/FG E ABA DE VED.PN-10 D=900MM (470KG)</v>
          </cell>
          <cell r="D5495" t="str">
            <v>UN</v>
          </cell>
          <cell r="E5495">
            <v>0</v>
          </cell>
        </row>
        <row r="5496">
          <cell r="B5496" t="str">
            <v>525846</v>
          </cell>
          <cell r="C5496" t="str">
            <v>TOCO FOFO C/FG E ABA DE VED.PN-10 D=1000MM (637KG)</v>
          </cell>
          <cell r="D5496" t="str">
            <v>UN</v>
          </cell>
          <cell r="E5496">
            <v>0</v>
          </cell>
        </row>
        <row r="5497">
          <cell r="B5497" t="str">
            <v>525847</v>
          </cell>
          <cell r="C5497" t="str">
            <v>TOCO FOFO C/FG E ABA DE VED.PN-10 D=1200MM (857KG)</v>
          </cell>
          <cell r="D5497" t="str">
            <v>UN</v>
          </cell>
          <cell r="E5497">
            <v>0</v>
          </cell>
        </row>
        <row r="5498">
          <cell r="B5498" t="str">
            <v>525848</v>
          </cell>
          <cell r="C5498" t="str">
            <v>TOCO FOFO C/FG PN-16 D=100MM;L=250MM (14KG)</v>
          </cell>
          <cell r="D5498" t="str">
            <v>UN</v>
          </cell>
          <cell r="E5498">
            <v>0</v>
          </cell>
        </row>
        <row r="5499">
          <cell r="B5499" t="str">
            <v>525849</v>
          </cell>
          <cell r="C5499" t="str">
            <v>TOCO FOFO C/FG PN-16 D=150MM;L=250MM (24KG)</v>
          </cell>
          <cell r="D5499" t="str">
            <v>UN</v>
          </cell>
          <cell r="E5499">
            <v>0</v>
          </cell>
        </row>
        <row r="5500">
          <cell r="B5500" t="str">
            <v>525850</v>
          </cell>
          <cell r="C5500" t="str">
            <v>TOCO FOFO C/FG PN-16 D=200MM;L=250MM (32KG)</v>
          </cell>
          <cell r="D5500" t="str">
            <v>UN</v>
          </cell>
          <cell r="E5500">
            <v>0</v>
          </cell>
        </row>
        <row r="5501">
          <cell r="B5501" t="str">
            <v>525851</v>
          </cell>
          <cell r="C5501" t="str">
            <v>TOCO FOFO C/FG PN-16 D=250MM;L=250MM (44KG)</v>
          </cell>
          <cell r="D5501" t="str">
            <v>UN</v>
          </cell>
          <cell r="E5501">
            <v>0</v>
          </cell>
        </row>
        <row r="5502">
          <cell r="B5502" t="str">
            <v>525852</v>
          </cell>
          <cell r="C5502" t="str">
            <v>TOCO FOFO C/FG PN-16 D=300MM;L=250MM (56KG)</v>
          </cell>
          <cell r="D5502" t="str">
            <v>UN</v>
          </cell>
          <cell r="E5502">
            <v>0</v>
          </cell>
        </row>
        <row r="5503">
          <cell r="B5503" t="str">
            <v>525853</v>
          </cell>
          <cell r="C5503" t="str">
            <v>TOCO FOFO C/FG PN-16 D=350MM;L=250MM (76KG)</v>
          </cell>
          <cell r="D5503" t="str">
            <v>UN</v>
          </cell>
          <cell r="E5503">
            <v>0</v>
          </cell>
        </row>
        <row r="5504">
          <cell r="B5504" t="str">
            <v>525854</v>
          </cell>
          <cell r="C5504" t="str">
            <v>TOCO FOFO C/FG PN-16 D=400MM;L=250MM (97KG)</v>
          </cell>
          <cell r="D5504" t="str">
            <v>UN</v>
          </cell>
          <cell r="E5504">
            <v>0</v>
          </cell>
        </row>
        <row r="5505">
          <cell r="B5505" t="str">
            <v>525855</v>
          </cell>
          <cell r="C5505" t="str">
            <v>TOCO FOFO C/FG PN-16 D=450MM;L=250MM (110KG)</v>
          </cell>
          <cell r="D5505" t="str">
            <v>UN</v>
          </cell>
          <cell r="E5505">
            <v>0</v>
          </cell>
        </row>
        <row r="5506">
          <cell r="B5506" t="str">
            <v>525856</v>
          </cell>
          <cell r="C5506" t="str">
            <v>TOCO FOFO C/FG PN-16 D=500MM;L=250MM (146KG)</v>
          </cell>
          <cell r="D5506" t="str">
            <v>UN</v>
          </cell>
          <cell r="E5506">
            <v>0</v>
          </cell>
        </row>
        <row r="5507">
          <cell r="B5507" t="str">
            <v>525857</v>
          </cell>
          <cell r="C5507" t="str">
            <v>TOCO FOFO C/FG PN-16 D=600MM;L=250MM (217KG)</v>
          </cell>
          <cell r="D5507" t="str">
            <v>UN</v>
          </cell>
          <cell r="E5507">
            <v>0</v>
          </cell>
        </row>
        <row r="5508">
          <cell r="B5508" t="str">
            <v>525858</v>
          </cell>
          <cell r="C5508" t="str">
            <v>TOCO FOFO C/FG PN-16 D=700MM;L=250MM (249KG)</v>
          </cell>
          <cell r="D5508" t="str">
            <v>UN</v>
          </cell>
          <cell r="E5508">
            <v>0</v>
          </cell>
        </row>
        <row r="5509">
          <cell r="B5509" t="str">
            <v>525859</v>
          </cell>
          <cell r="C5509" t="str">
            <v>TOCO FOFO C/FG PN-16 D=800MM;L=250MM (317KG)</v>
          </cell>
          <cell r="D5509" t="str">
            <v>UN</v>
          </cell>
          <cell r="E5509">
            <v>0</v>
          </cell>
        </row>
        <row r="5510">
          <cell r="B5510" t="str">
            <v>525860</v>
          </cell>
          <cell r="C5510" t="str">
            <v>TOCO FOFO C/FG PN-16 D=900MM;L=250MM (398KG)</v>
          </cell>
          <cell r="D5510" t="str">
            <v>UN</v>
          </cell>
          <cell r="E5510">
            <v>0</v>
          </cell>
        </row>
        <row r="5511">
          <cell r="B5511" t="str">
            <v>525861</v>
          </cell>
          <cell r="C5511" t="str">
            <v>TOCO FOFO C/FG PN-16 D=1000MM;L=250MM (503KG)</v>
          </cell>
          <cell r="D5511" t="str">
            <v>UN</v>
          </cell>
          <cell r="E5511">
            <v>0</v>
          </cell>
        </row>
        <row r="5512">
          <cell r="B5512" t="str">
            <v>525862</v>
          </cell>
          <cell r="C5512" t="str">
            <v>TOCO FOFO C/FG PN-16 D=1200MM;L=250MM (622KG)</v>
          </cell>
          <cell r="D5512" t="str">
            <v>UN</v>
          </cell>
          <cell r="E5512">
            <v>0</v>
          </cell>
        </row>
        <row r="5513">
          <cell r="B5513" t="str">
            <v>525863</v>
          </cell>
          <cell r="C5513" t="str">
            <v>TOCO FOFO C/FG PN-16 D=100MM;L=500MM (19KG)</v>
          </cell>
          <cell r="D5513" t="str">
            <v>UN</v>
          </cell>
          <cell r="E5513">
            <v>0</v>
          </cell>
        </row>
        <row r="5514">
          <cell r="B5514" t="str">
            <v>525864</v>
          </cell>
          <cell r="C5514" t="str">
            <v>TOCO FOFO C/FG PN-16 D=150MM;L=500MM (32KG)</v>
          </cell>
          <cell r="D5514" t="str">
            <v>UN</v>
          </cell>
          <cell r="E5514">
            <v>0</v>
          </cell>
        </row>
        <row r="5515">
          <cell r="B5515" t="str">
            <v>525865</v>
          </cell>
          <cell r="C5515" t="str">
            <v>TOCO FOFO C/FG PN-16 D=200MM;L=500MM (43KG)</v>
          </cell>
          <cell r="D5515" t="str">
            <v>UN</v>
          </cell>
          <cell r="E5515">
            <v>0</v>
          </cell>
        </row>
        <row r="5516">
          <cell r="B5516" t="str">
            <v>525866</v>
          </cell>
          <cell r="C5516" t="str">
            <v>TOCO FOFO C/FG PN-16 D=250MM;L=500MM (60KG)</v>
          </cell>
          <cell r="D5516" t="str">
            <v>UN</v>
          </cell>
          <cell r="E5516">
            <v>0</v>
          </cell>
        </row>
        <row r="5517">
          <cell r="B5517" t="str">
            <v>525867</v>
          </cell>
          <cell r="C5517" t="str">
            <v>TOCO FOFO C/FG PN-16 D=300MM;L=500MM (76KG)</v>
          </cell>
          <cell r="D5517" t="str">
            <v>UN</v>
          </cell>
          <cell r="E5517">
            <v>0</v>
          </cell>
        </row>
        <row r="5518">
          <cell r="B5518" t="str">
            <v>525868</v>
          </cell>
          <cell r="C5518" t="str">
            <v>TOCO FOFO C/FG PN-16 D=350MM;L=500MM (94KG)</v>
          </cell>
          <cell r="D5518" t="str">
            <v>UN</v>
          </cell>
          <cell r="E5518">
            <v>0</v>
          </cell>
        </row>
        <row r="5519">
          <cell r="B5519" t="str">
            <v>525869</v>
          </cell>
          <cell r="C5519" t="str">
            <v>TOCO FOFO C/FG PN-16 D=400MM;L=500MM (126KG)</v>
          </cell>
          <cell r="D5519" t="str">
            <v>UN</v>
          </cell>
          <cell r="E5519">
            <v>0</v>
          </cell>
        </row>
        <row r="5520">
          <cell r="B5520" t="str">
            <v>525870</v>
          </cell>
          <cell r="C5520" t="str">
            <v>TOCO FOFO C/FG PN-16 D=450MM;L=500MM (152KG)</v>
          </cell>
          <cell r="D5520" t="str">
            <v>UN</v>
          </cell>
          <cell r="E5520">
            <v>0</v>
          </cell>
        </row>
        <row r="5521">
          <cell r="B5521" t="str">
            <v>525871</v>
          </cell>
          <cell r="C5521" t="str">
            <v>TOCO FOFO C/FG PN-16 D=500MM;L=500MM (186KG)</v>
          </cell>
          <cell r="D5521" t="str">
            <v>UN</v>
          </cell>
          <cell r="E5521">
            <v>0</v>
          </cell>
        </row>
        <row r="5522">
          <cell r="B5522" t="str">
            <v>525872</v>
          </cell>
          <cell r="C5522" t="str">
            <v>TOCO FOFO C/FG PN-16 D=600MM;L=500MM (269KG)</v>
          </cell>
          <cell r="D5522" t="str">
            <v>UN</v>
          </cell>
          <cell r="E5522">
            <v>0</v>
          </cell>
        </row>
        <row r="5523">
          <cell r="B5523" t="str">
            <v>525873</v>
          </cell>
          <cell r="C5523" t="str">
            <v>TOCO FOFO C/FG PN-16 D=700MM;L=500MM (316KG)</v>
          </cell>
          <cell r="D5523" t="str">
            <v>UN</v>
          </cell>
          <cell r="E5523">
            <v>0</v>
          </cell>
        </row>
        <row r="5524">
          <cell r="B5524" t="str">
            <v>525874</v>
          </cell>
          <cell r="C5524" t="str">
            <v>TOCO FOFO C/FG PN-16 D=800MM;L=500MM (399KG)</v>
          </cell>
          <cell r="D5524" t="str">
            <v>UN</v>
          </cell>
          <cell r="E5524">
            <v>0</v>
          </cell>
        </row>
        <row r="5525">
          <cell r="B5525" t="str">
            <v>525875</v>
          </cell>
          <cell r="C5525" t="str">
            <v>TOCO FOFO C/FG PN-16 D=900MM;L=500MM (498KG)</v>
          </cell>
          <cell r="D5525" t="str">
            <v>UN</v>
          </cell>
          <cell r="E5525">
            <v>0</v>
          </cell>
        </row>
        <row r="5526">
          <cell r="B5526" t="str">
            <v>525876</v>
          </cell>
          <cell r="C5526" t="str">
            <v>TOCO FOFO C/FG PN-16 D=1000MM;L=500MM (622KG)</v>
          </cell>
          <cell r="D5526" t="str">
            <v>UN</v>
          </cell>
          <cell r="E5526">
            <v>0</v>
          </cell>
        </row>
        <row r="5527">
          <cell r="B5527" t="str">
            <v>525877</v>
          </cell>
          <cell r="C5527" t="str">
            <v>TOCO FOFO C/FG PN-16 D=1200MM;L=500MM (883KG)</v>
          </cell>
          <cell r="D5527" t="str">
            <v>UN</v>
          </cell>
          <cell r="E5527">
            <v>0</v>
          </cell>
        </row>
        <row r="5528">
          <cell r="B5528" t="str">
            <v>525878</v>
          </cell>
          <cell r="C5528" t="str">
            <v>TOCO FOFO C/FG E ABA DE VED.PN-16 D=100MM (26KG)</v>
          </cell>
          <cell r="D5528" t="str">
            <v>UN</v>
          </cell>
          <cell r="E5528">
            <v>0</v>
          </cell>
        </row>
        <row r="5529">
          <cell r="B5529" t="str">
            <v>525879</v>
          </cell>
          <cell r="C5529" t="str">
            <v>TOCO FOFO C/FG E ABA DE VED.PN-16 D=150MM (40KG)</v>
          </cell>
          <cell r="D5529" t="str">
            <v>UN</v>
          </cell>
          <cell r="E5529">
            <v>0</v>
          </cell>
        </row>
        <row r="5530">
          <cell r="B5530" t="str">
            <v>525880</v>
          </cell>
          <cell r="C5530" t="str">
            <v>TOCO FOFO C/FG E ABA DE VED.PN-16 D=200MM (56KG)</v>
          </cell>
          <cell r="D5530" t="str">
            <v>UN</v>
          </cell>
          <cell r="E5530">
            <v>0</v>
          </cell>
        </row>
        <row r="5531">
          <cell r="B5531" t="str">
            <v>525881</v>
          </cell>
          <cell r="C5531" t="str">
            <v>TOCO FOFO C/FG E ABA DE VED.PN-16 D=250MM (73KG)</v>
          </cell>
          <cell r="D5531" t="str">
            <v>UN</v>
          </cell>
          <cell r="E5531">
            <v>0</v>
          </cell>
        </row>
        <row r="5532">
          <cell r="B5532" t="str">
            <v>525882</v>
          </cell>
          <cell r="C5532" t="str">
            <v>TOCO FOFO C/FG E ABA DE VED.PN-16 D=300MM (93KG)</v>
          </cell>
          <cell r="D5532" t="str">
            <v>UN</v>
          </cell>
          <cell r="E5532">
            <v>0</v>
          </cell>
        </row>
        <row r="5533">
          <cell r="B5533" t="str">
            <v>525883</v>
          </cell>
          <cell r="C5533" t="str">
            <v>TOCO FOFO C/FG E ABA DE VED.PN-16 D=350MM (119KG)</v>
          </cell>
          <cell r="D5533" t="str">
            <v>UN</v>
          </cell>
          <cell r="E5533">
            <v>0</v>
          </cell>
        </row>
        <row r="5534">
          <cell r="B5534" t="str">
            <v>525884</v>
          </cell>
          <cell r="C5534" t="str">
            <v>TOCO FOFO C/FG E ABA DE VED.PN-16 D=400MM (148KG)</v>
          </cell>
          <cell r="D5534" t="str">
            <v>UN</v>
          </cell>
          <cell r="E5534">
            <v>0</v>
          </cell>
        </row>
        <row r="5535">
          <cell r="B5535" t="str">
            <v>525885</v>
          </cell>
          <cell r="C5535" t="str">
            <v>TOCO FOFO C/FG E ABA DE VED.PN-16 D=500MM (217KG)</v>
          </cell>
          <cell r="D5535" t="str">
            <v>UN</v>
          </cell>
          <cell r="E5535">
            <v>0</v>
          </cell>
        </row>
        <row r="5536">
          <cell r="B5536" t="str">
            <v>525886</v>
          </cell>
          <cell r="C5536" t="str">
            <v>TOCO FOFO C/FG E ABA DE VED.PN-16 D=600MM (308KG)</v>
          </cell>
          <cell r="D5536" t="str">
            <v>UN</v>
          </cell>
          <cell r="E5536">
            <v>0</v>
          </cell>
        </row>
        <row r="5537">
          <cell r="B5537" t="str">
            <v>525887</v>
          </cell>
          <cell r="C5537" t="str">
            <v>TOCO FOFO C/FG E ABA DE VED.PN-16 D=700MM (363KG)</v>
          </cell>
          <cell r="D5537" t="str">
            <v>UN</v>
          </cell>
          <cell r="E5537">
            <v>0</v>
          </cell>
        </row>
        <row r="5538">
          <cell r="B5538" t="str">
            <v>525888</v>
          </cell>
          <cell r="C5538" t="str">
            <v>TOCO FOFO C/FG E ABA DE VED.PN-16 D=800MM (452KG)</v>
          </cell>
          <cell r="D5538" t="str">
            <v>UN</v>
          </cell>
          <cell r="E5538">
            <v>0</v>
          </cell>
        </row>
        <row r="5539">
          <cell r="B5539" t="str">
            <v>525889</v>
          </cell>
          <cell r="C5539" t="str">
            <v>TOCO FOFO C/FG E ABA DE VED.PN-16 D=900MM (557KG)</v>
          </cell>
          <cell r="D5539" t="str">
            <v>UN</v>
          </cell>
          <cell r="E5539">
            <v>0</v>
          </cell>
        </row>
        <row r="5540">
          <cell r="B5540" t="str">
            <v>525890</v>
          </cell>
          <cell r="C5540" t="str">
            <v>TOCO FOFO C/FG E ABA DE VED.PN-16 D=1000MM (725KG)</v>
          </cell>
          <cell r="D5540" t="str">
            <v>UN</v>
          </cell>
          <cell r="E5540">
            <v>0</v>
          </cell>
        </row>
        <row r="5541">
          <cell r="B5541" t="str">
            <v>525891</v>
          </cell>
          <cell r="C5541" t="str">
            <v>TOCO FOFO C/FG E ABA DE VED.PN-16 D=1200MM (979KG)</v>
          </cell>
          <cell r="D5541" t="str">
            <v>UN</v>
          </cell>
          <cell r="E5541">
            <v>0</v>
          </cell>
        </row>
        <row r="5542">
          <cell r="B5542" t="str">
            <v>525892</v>
          </cell>
          <cell r="C5542" t="str">
            <v>TOCO FOFO C/FG PN-25 D=50MM;L=250MM (8KG)</v>
          </cell>
          <cell r="D5542" t="str">
            <v>UN</v>
          </cell>
          <cell r="E5542">
            <v>0</v>
          </cell>
        </row>
        <row r="5543">
          <cell r="B5543" t="str">
            <v>525893</v>
          </cell>
          <cell r="C5543" t="str">
            <v>TOCO FOFO C/FG PN-25 D=100MM;L=250MM (15G)</v>
          </cell>
          <cell r="D5543" t="str">
            <v>UN</v>
          </cell>
          <cell r="E5543">
            <v>0</v>
          </cell>
        </row>
        <row r="5544">
          <cell r="B5544" t="str">
            <v>525894</v>
          </cell>
          <cell r="C5544" t="str">
            <v>TOCO FOFO C/FG PN-25 D=150MM;L=250MM (26KG)</v>
          </cell>
          <cell r="D5544" t="str">
            <v>UN</v>
          </cell>
          <cell r="E5544">
            <v>0</v>
          </cell>
        </row>
        <row r="5545">
          <cell r="B5545" t="str">
            <v>525895</v>
          </cell>
          <cell r="C5545" t="str">
            <v>TOCO FOFO C/FG PN-25 D=200MM;L=250MM (36KG)</v>
          </cell>
          <cell r="D5545" t="str">
            <v>UN</v>
          </cell>
          <cell r="E5545">
            <v>0</v>
          </cell>
        </row>
        <row r="5546">
          <cell r="B5546" t="str">
            <v>525896</v>
          </cell>
          <cell r="C5546" t="str">
            <v>TOCO FOFO C/FG PN-25 D=250MM;L=250MM (50KG)</v>
          </cell>
          <cell r="D5546" t="str">
            <v>UN</v>
          </cell>
          <cell r="E5546">
            <v>0</v>
          </cell>
        </row>
        <row r="5547">
          <cell r="B5547" t="str">
            <v>525897</v>
          </cell>
          <cell r="C5547" t="str">
            <v>TOCO FOFO C/FG PN-25 D=300MM;L=250MM (66KG)</v>
          </cell>
          <cell r="D5547" t="str">
            <v>UN</v>
          </cell>
          <cell r="E5547">
            <v>0</v>
          </cell>
        </row>
        <row r="5548">
          <cell r="B5548" t="str">
            <v>525898</v>
          </cell>
          <cell r="C5548" t="str">
            <v>TOCO FOFO C/FG PN-25 D=350MM;L=250MM (92KG)</v>
          </cell>
          <cell r="D5548" t="str">
            <v>UN</v>
          </cell>
          <cell r="E5548">
            <v>0</v>
          </cell>
        </row>
        <row r="5549">
          <cell r="B5549" t="str">
            <v>525899</v>
          </cell>
          <cell r="C5549" t="str">
            <v>TOCO FOFO C/FG PN-25 D=400MM;L=250MM (119KG)</v>
          </cell>
          <cell r="D5549" t="str">
            <v>UN</v>
          </cell>
          <cell r="E5549">
            <v>0</v>
          </cell>
        </row>
        <row r="5550">
          <cell r="B5550" t="str">
            <v>525901</v>
          </cell>
          <cell r="C5550" t="str">
            <v>TOCO FOFO C/FG PN-25 D=450MM;L=250MM (133KG)</v>
          </cell>
          <cell r="D5550" t="str">
            <v>UN</v>
          </cell>
          <cell r="E5550">
            <v>0</v>
          </cell>
        </row>
        <row r="5551">
          <cell r="B5551" t="str">
            <v>525902</v>
          </cell>
          <cell r="C5551" t="str">
            <v>TOCO FOFO C/FG PN-25 D=500MM;L=250MM (170KG)</v>
          </cell>
          <cell r="D5551" t="str">
            <v>UN</v>
          </cell>
          <cell r="E5551">
            <v>0</v>
          </cell>
        </row>
        <row r="5552">
          <cell r="B5552" t="str">
            <v>525903</v>
          </cell>
          <cell r="C5552" t="str">
            <v>TOCO FOFO C/FG PN-25 D=600MM;L=250MM (245KG)</v>
          </cell>
          <cell r="D5552" t="str">
            <v>UN</v>
          </cell>
          <cell r="E5552">
            <v>0</v>
          </cell>
        </row>
        <row r="5553">
          <cell r="B5553" t="str">
            <v>525904</v>
          </cell>
          <cell r="C5553" t="str">
            <v>TOCO FOFO C/FG PN-25 D=700MM;L=250MM (319KG)</v>
          </cell>
          <cell r="D5553" t="str">
            <v>UN</v>
          </cell>
          <cell r="E5553">
            <v>0</v>
          </cell>
        </row>
        <row r="5554">
          <cell r="B5554" t="str">
            <v>525905</v>
          </cell>
          <cell r="C5554" t="str">
            <v>TOCO FOFO C/FG PN-25 D=800MM;L=250MM (415KG)</v>
          </cell>
          <cell r="D5554" t="str">
            <v>UN</v>
          </cell>
          <cell r="E5554">
            <v>0</v>
          </cell>
        </row>
        <row r="5555">
          <cell r="B5555" t="str">
            <v>525906</v>
          </cell>
          <cell r="C5555" t="str">
            <v>TOCO FOFO C/FG PN-25 D=900MM;L=250MM (518KG)</v>
          </cell>
          <cell r="D5555" t="str">
            <v>UN</v>
          </cell>
          <cell r="E5555">
            <v>0</v>
          </cell>
        </row>
        <row r="5556">
          <cell r="B5556" t="str">
            <v>525907</v>
          </cell>
          <cell r="C5556" t="str">
            <v>TOCO FOFO C/FG PN-25 D=1000MM;L=250MM (659KG)</v>
          </cell>
          <cell r="D5556" t="str">
            <v>UN</v>
          </cell>
          <cell r="E5556">
            <v>0</v>
          </cell>
        </row>
        <row r="5557">
          <cell r="B5557" t="str">
            <v>525908</v>
          </cell>
          <cell r="C5557" t="str">
            <v>TOCO FOFO C/FG PN-25 D=1200MM;L=250MM (925KG)</v>
          </cell>
          <cell r="D5557" t="str">
            <v>UN</v>
          </cell>
          <cell r="E5557">
            <v>0</v>
          </cell>
        </row>
        <row r="5558">
          <cell r="B5558" t="str">
            <v>525909</v>
          </cell>
          <cell r="C5558" t="str">
            <v>TOCO FOFO C/FG PN-25 D=50MM;L=500MM (10KG)</v>
          </cell>
          <cell r="D5558" t="str">
            <v>UN</v>
          </cell>
          <cell r="E5558">
            <v>0</v>
          </cell>
        </row>
        <row r="5559">
          <cell r="B5559" t="str">
            <v>525910</v>
          </cell>
          <cell r="C5559" t="str">
            <v>TOCO FOFO C/FG PN-25 D=100MM;L=500MM (19KG)</v>
          </cell>
          <cell r="D5559" t="str">
            <v>UN</v>
          </cell>
          <cell r="E5559">
            <v>0</v>
          </cell>
        </row>
        <row r="5560">
          <cell r="B5560" t="str">
            <v>525911</v>
          </cell>
          <cell r="C5560" t="str">
            <v>TOCO FOFO C/FG PN-25 D=150MM;L=500MM (34KG)</v>
          </cell>
          <cell r="D5560" t="str">
            <v>UN</v>
          </cell>
          <cell r="E5560">
            <v>0</v>
          </cell>
        </row>
        <row r="5561">
          <cell r="B5561" t="str">
            <v>525912</v>
          </cell>
          <cell r="C5561" t="str">
            <v>TOCO FOFO C/FG PN-25 D=200MM;L=500MM (47KG)</v>
          </cell>
          <cell r="D5561" t="str">
            <v>UN</v>
          </cell>
          <cell r="E5561">
            <v>0</v>
          </cell>
        </row>
        <row r="5562">
          <cell r="B5562" t="str">
            <v>525913</v>
          </cell>
          <cell r="C5562" t="str">
            <v>TOCO FOFO C/FG PN-25 D=250MM;L=500MM (67KG)</v>
          </cell>
          <cell r="D5562" t="str">
            <v>UN</v>
          </cell>
          <cell r="E5562">
            <v>0</v>
          </cell>
        </row>
        <row r="5563">
          <cell r="B5563" t="str">
            <v>525914</v>
          </cell>
          <cell r="C5563" t="str">
            <v>TOCO FOFO C/FG PN-25 D=300MM;L=500MM (86KG)</v>
          </cell>
          <cell r="D5563" t="str">
            <v>UN</v>
          </cell>
          <cell r="E5563">
            <v>0</v>
          </cell>
        </row>
        <row r="5564">
          <cell r="B5564" t="str">
            <v>525915</v>
          </cell>
          <cell r="C5564" t="str">
            <v>TOCO FOFO C/FG PN-25 D=350MM;L=500MM (110KG)</v>
          </cell>
          <cell r="D5564" t="str">
            <v>UN</v>
          </cell>
          <cell r="E5564">
            <v>0</v>
          </cell>
        </row>
        <row r="5565">
          <cell r="B5565" t="str">
            <v>525916</v>
          </cell>
          <cell r="C5565" t="str">
            <v>TOCO FOFO C/FG PN-25 D=400MM;L=500MM (148KG)</v>
          </cell>
          <cell r="D5565" t="str">
            <v>UN</v>
          </cell>
          <cell r="E5565">
            <v>0</v>
          </cell>
        </row>
        <row r="5566">
          <cell r="B5566" t="str">
            <v>525917</v>
          </cell>
          <cell r="C5566" t="str">
            <v>TOCO FOFO C/FG PN-25 D=450MM;L=500MM (175KG)</v>
          </cell>
          <cell r="D5566" t="str">
            <v>UN</v>
          </cell>
          <cell r="E5566">
            <v>0</v>
          </cell>
        </row>
        <row r="5567">
          <cell r="B5567" t="str">
            <v>525918</v>
          </cell>
          <cell r="C5567" t="str">
            <v>TOCO FOFO C/FG PN-25 D=500MM;L=500MM (210KG)</v>
          </cell>
          <cell r="D5567" t="str">
            <v>UN</v>
          </cell>
          <cell r="E5567">
            <v>0</v>
          </cell>
        </row>
        <row r="5568">
          <cell r="B5568" t="str">
            <v>525919</v>
          </cell>
          <cell r="C5568" t="str">
            <v>TOCO FOFO C/FG PN-25 D=600MM;L=500MM (297KG)</v>
          </cell>
          <cell r="D5568" t="str">
            <v>UN</v>
          </cell>
          <cell r="E5568">
            <v>0</v>
          </cell>
        </row>
        <row r="5569">
          <cell r="B5569" t="str">
            <v>525920</v>
          </cell>
          <cell r="C5569" t="str">
            <v>TOCO FOFO C/FG PN-25 D=700MM;L=500MM (386KG)</v>
          </cell>
          <cell r="D5569" t="str">
            <v>UN</v>
          </cell>
          <cell r="E5569">
            <v>0</v>
          </cell>
        </row>
        <row r="5570">
          <cell r="B5570" t="str">
            <v>525921</v>
          </cell>
          <cell r="C5570" t="str">
            <v>TOCO FOFO C/FG PN-25 D=800MM;L=500MM (497KG)</v>
          </cell>
          <cell r="D5570" t="str">
            <v>UN</v>
          </cell>
          <cell r="E5570">
            <v>0</v>
          </cell>
        </row>
        <row r="5571">
          <cell r="B5571" t="str">
            <v>525922</v>
          </cell>
          <cell r="C5571" t="str">
            <v>TOCO FOFO C/FG PN-25 D=900MM;L=500MM (618KG)</v>
          </cell>
          <cell r="D5571" t="str">
            <v>UN</v>
          </cell>
          <cell r="E5571">
            <v>0</v>
          </cell>
        </row>
        <row r="5572">
          <cell r="B5572" t="str">
            <v>525923</v>
          </cell>
          <cell r="C5572" t="str">
            <v>TOCO FOFO C/FG PN-25 D=1000MM;L=500MM (778KG)</v>
          </cell>
          <cell r="D5572" t="str">
            <v>UN</v>
          </cell>
          <cell r="E5572">
            <v>0</v>
          </cell>
        </row>
        <row r="5573">
          <cell r="B5573" t="str">
            <v>525924</v>
          </cell>
          <cell r="C5573" t="str">
            <v>TOCO FOFO C/FG PN-25 D=1200MM;L=500MM (1083KG)</v>
          </cell>
          <cell r="D5573" t="str">
            <v>UN</v>
          </cell>
          <cell r="E5573">
            <v>0</v>
          </cell>
        </row>
        <row r="5574">
          <cell r="B5574" t="str">
            <v>525925</v>
          </cell>
          <cell r="C5574" t="str">
            <v>TOCO FOFO C/FG E ABA DE VED.PN-25 D=100MM (26KG)</v>
          </cell>
          <cell r="D5574" t="str">
            <v>UN</v>
          </cell>
          <cell r="E5574">
            <v>0</v>
          </cell>
        </row>
        <row r="5575">
          <cell r="B5575" t="str">
            <v>525926</v>
          </cell>
          <cell r="C5575" t="str">
            <v>TOCO FOFO C/FG E ABA DE VED.PN-25 D=150MM (42KG)</v>
          </cell>
          <cell r="D5575" t="str">
            <v>UN</v>
          </cell>
          <cell r="E5575">
            <v>0</v>
          </cell>
        </row>
        <row r="5576">
          <cell r="B5576" t="str">
            <v>525927</v>
          </cell>
          <cell r="C5576" t="str">
            <v>TOCO FOFO C/FG E ABA DE VED.PN-25 D=200MM (60KG)</v>
          </cell>
          <cell r="D5576" t="str">
            <v>UN</v>
          </cell>
          <cell r="E5576">
            <v>0</v>
          </cell>
        </row>
        <row r="5577">
          <cell r="B5577" t="str">
            <v>525928</v>
          </cell>
          <cell r="C5577" t="str">
            <v>TOCO FOFO C/FG E ABA DE VED.PN-25 D=250MM (79KG)</v>
          </cell>
          <cell r="D5577" t="str">
            <v>UN</v>
          </cell>
          <cell r="E5577">
            <v>0</v>
          </cell>
        </row>
        <row r="5578">
          <cell r="B5578" t="str">
            <v>525929</v>
          </cell>
          <cell r="C5578" t="str">
            <v>TOCO FOFO C/FG E ABA DE VED.PN-25 D=300MM (104KG)</v>
          </cell>
          <cell r="D5578" t="str">
            <v>UN</v>
          </cell>
          <cell r="E5578">
            <v>0</v>
          </cell>
        </row>
        <row r="5579">
          <cell r="B5579" t="str">
            <v>525930</v>
          </cell>
          <cell r="C5579" t="str">
            <v>TOCO FOFO C/FG E ABA DE VED.PN-25 D=350MM (135KG)</v>
          </cell>
          <cell r="D5579" t="str">
            <v>UN</v>
          </cell>
          <cell r="E5579">
            <v>0</v>
          </cell>
        </row>
        <row r="5580">
          <cell r="B5580" t="str">
            <v>525931</v>
          </cell>
          <cell r="C5580" t="str">
            <v>TOCO FOFO C/FG E ABA DE VED.PN-25 D=400MM (172KG)</v>
          </cell>
          <cell r="D5580" t="str">
            <v>UN</v>
          </cell>
          <cell r="E5580">
            <v>0</v>
          </cell>
        </row>
        <row r="5581">
          <cell r="B5581" t="str">
            <v>525932</v>
          </cell>
          <cell r="C5581" t="str">
            <v>TOCO FOFO C/FG E ABA DE VED.PN-25 D=500MM (242KG)</v>
          </cell>
          <cell r="D5581" t="str">
            <v>UN</v>
          </cell>
          <cell r="E5581">
            <v>0</v>
          </cell>
        </row>
        <row r="5582">
          <cell r="B5582" t="str">
            <v>525933</v>
          </cell>
          <cell r="C5582" t="str">
            <v>TOCO FOFO C/FG E ABA DE VED.PN-25 D=600MM (337KG)</v>
          </cell>
          <cell r="D5582" t="str">
            <v>UN</v>
          </cell>
          <cell r="E5582">
            <v>0</v>
          </cell>
        </row>
        <row r="5583">
          <cell r="B5583" t="str">
            <v>525934</v>
          </cell>
          <cell r="C5583" t="str">
            <v>TOCO FOFO C/FG E ABA DE VED.PN-25 D=700MM (425KG)</v>
          </cell>
          <cell r="D5583" t="str">
            <v>UN</v>
          </cell>
          <cell r="E5583">
            <v>0</v>
          </cell>
        </row>
        <row r="5584">
          <cell r="B5584" t="str">
            <v>525935</v>
          </cell>
          <cell r="C5584" t="str">
            <v>TOCO FOFO C/FG E ABA DE VED.PN-25 D=800MM (555KG)</v>
          </cell>
          <cell r="D5584" t="str">
            <v>UN</v>
          </cell>
          <cell r="E5584">
            <v>0</v>
          </cell>
        </row>
        <row r="5585">
          <cell r="B5585" t="str">
            <v>525936</v>
          </cell>
          <cell r="C5585" t="str">
            <v>TOCO FOFO C/FG E ABA DE VED.PN-25 D=900MM (683KG)</v>
          </cell>
          <cell r="D5585" t="str">
            <v>UN</v>
          </cell>
          <cell r="E5585">
            <v>0</v>
          </cell>
        </row>
        <row r="5586">
          <cell r="B5586" t="str">
            <v>525937</v>
          </cell>
          <cell r="C5586" t="str">
            <v>TOCO FOFO C/FG E ABA DE VED.PN-25 D=1000MM (889KG)</v>
          </cell>
          <cell r="D5586" t="str">
            <v>UN</v>
          </cell>
          <cell r="E5586">
            <v>0</v>
          </cell>
        </row>
        <row r="5587">
          <cell r="B5587" t="str">
            <v>525938</v>
          </cell>
          <cell r="C5587" t="str">
            <v>TOCO FOFO C/FG E ABA DE VED.PN-25 D=1200MM(1201KG)</v>
          </cell>
          <cell r="D5587" t="str">
            <v>UN</v>
          </cell>
          <cell r="E5587">
            <v>0</v>
          </cell>
        </row>
        <row r="5589">
          <cell r="B5589" t="str">
            <v>526000</v>
          </cell>
          <cell r="C5589" t="str">
            <v>TUBOS  FOFO C/FLANGE   PN-10 (C31 - METALURGICA 100%)</v>
          </cell>
        </row>
        <row r="5590">
          <cell r="B5590" t="str">
            <v>526001</v>
          </cell>
          <cell r="C5590" t="str">
            <v>TUBO FOFO C/FG PN-10 D=80MM;L=1000MM (20KG)</v>
          </cell>
          <cell r="D5590" t="str">
            <v>UN</v>
          </cell>
          <cell r="E5590">
            <v>561.01</v>
          </cell>
        </row>
        <row r="5591">
          <cell r="B5591" t="str">
            <v>526002</v>
          </cell>
          <cell r="C5591" t="str">
            <v>TUBO FOFO C/FG PN-10 D=80MM;L=1500MM (27KG)</v>
          </cell>
          <cell r="D5591" t="str">
            <v>UN</v>
          </cell>
          <cell r="E5591">
            <v>639.96</v>
          </cell>
        </row>
        <row r="5592">
          <cell r="B5592" t="str">
            <v>526003</v>
          </cell>
          <cell r="C5592" t="str">
            <v>TUBO FOFO C/FG PN-10 D=80MM;L=2000MM (33KG)</v>
          </cell>
          <cell r="D5592" t="str">
            <v>UN</v>
          </cell>
          <cell r="E5592">
            <v>718.75</v>
          </cell>
        </row>
        <row r="5593">
          <cell r="B5593" t="str">
            <v>526004</v>
          </cell>
          <cell r="C5593" t="str">
            <v>TUBO FOFO C/FG PN-10 D=80MM;L=2500MM (40KG)</v>
          </cell>
          <cell r="D5593" t="str">
            <v>UN</v>
          </cell>
          <cell r="E5593">
            <v>797.63</v>
          </cell>
        </row>
        <row r="5594">
          <cell r="B5594" t="str">
            <v>526005</v>
          </cell>
          <cell r="C5594" t="str">
            <v>TUBO FOFO C/FG PN-10 D=80MM;L=3000MM (46KG)</v>
          </cell>
          <cell r="D5594" t="str">
            <v>UN</v>
          </cell>
          <cell r="E5594">
            <v>876.59</v>
          </cell>
        </row>
        <row r="5595">
          <cell r="B5595" t="str">
            <v>526006</v>
          </cell>
          <cell r="C5595" t="str">
            <v>TUBO FOFO C/FG PN-10 D=80MM;L=3500MM (53KG)</v>
          </cell>
          <cell r="D5595" t="str">
            <v>UN</v>
          </cell>
          <cell r="E5595">
            <v>955.44</v>
          </cell>
        </row>
        <row r="5596">
          <cell r="B5596" t="str">
            <v>526007</v>
          </cell>
          <cell r="C5596" t="str">
            <v>TUBO FOFO C/FG PN-10 D=80MM;L=4000MM (59KG)</v>
          </cell>
          <cell r="D5596" t="str">
            <v>UN</v>
          </cell>
          <cell r="E5596">
            <v>1034.32</v>
          </cell>
        </row>
        <row r="5597">
          <cell r="B5597" t="str">
            <v>526008</v>
          </cell>
          <cell r="C5597" t="str">
            <v>TUBO FOFO C/FG PN-10 D=80MM;L=4500MM (66KG)</v>
          </cell>
          <cell r="D5597" t="str">
            <v>UN</v>
          </cell>
          <cell r="E5597">
            <v>1113.18</v>
          </cell>
        </row>
        <row r="5598">
          <cell r="B5598" t="str">
            <v>526009</v>
          </cell>
          <cell r="C5598" t="str">
            <v>TUBO FOFO C/FG PN-10 D=80MM;L=5000MM (72KG)</v>
          </cell>
          <cell r="D5598" t="str">
            <v>UN</v>
          </cell>
          <cell r="E5598">
            <v>1192.06</v>
          </cell>
        </row>
        <row r="5599">
          <cell r="B5599" t="str">
            <v>526010</v>
          </cell>
          <cell r="C5599" t="str">
            <v>TUBO FOFO C/FG PN-10 D=80MM;L=5500MM (79KG)</v>
          </cell>
          <cell r="D5599" t="str">
            <v>UN</v>
          </cell>
          <cell r="E5599">
            <v>1270.98</v>
          </cell>
        </row>
        <row r="5600">
          <cell r="B5600" t="str">
            <v>526011</v>
          </cell>
          <cell r="C5600" t="str">
            <v>TUBO FOFO C/FG PN-10 D=80MM;L=5800MM (82KG)</v>
          </cell>
          <cell r="D5600" t="str">
            <v>UN</v>
          </cell>
          <cell r="E5600">
            <v>1317.86</v>
          </cell>
        </row>
        <row r="5601">
          <cell r="B5601" t="str">
            <v>526012</v>
          </cell>
          <cell r="C5601" t="str">
            <v>TUBO FOFO C/FG PN-10 D=100MM;L=1000MM (26KG)</v>
          </cell>
          <cell r="D5601" t="str">
            <v>UN</v>
          </cell>
          <cell r="E5601">
            <v>584.21</v>
          </cell>
        </row>
        <row r="5602">
          <cell r="B5602" t="str">
            <v>526013</v>
          </cell>
          <cell r="C5602" t="str">
            <v>TUBO FOFO C/FG PN-10 D=100MM;L=1500MM (35KG)</v>
          </cell>
          <cell r="D5602" t="str">
            <v>UN</v>
          </cell>
          <cell r="E5602">
            <v>673.18</v>
          </cell>
        </row>
        <row r="5603">
          <cell r="B5603" t="str">
            <v>526014</v>
          </cell>
          <cell r="C5603" t="str">
            <v>TUBO FOFO C/FG PN-10 D=100MM;L=2000MM (43KG)</v>
          </cell>
          <cell r="D5603" t="str">
            <v>UN</v>
          </cell>
          <cell r="E5603">
            <v>759.71</v>
          </cell>
        </row>
        <row r="5604">
          <cell r="B5604" t="str">
            <v>526015</v>
          </cell>
          <cell r="C5604" t="str">
            <v>TUBO FOFO C/FG PN-10 D=100MM;L=2500MM (52KG)</v>
          </cell>
          <cell r="D5604" t="str">
            <v>UN</v>
          </cell>
          <cell r="E5604">
            <v>848.64</v>
          </cell>
        </row>
        <row r="5605">
          <cell r="B5605" t="str">
            <v>526016</v>
          </cell>
          <cell r="C5605" t="str">
            <v>TUBO FOFO C/FG PN-10 D=100MM;L=3000MM (61KG)</v>
          </cell>
          <cell r="D5605" t="str">
            <v>UN</v>
          </cell>
          <cell r="E5605">
            <v>935.12</v>
          </cell>
        </row>
        <row r="5606">
          <cell r="B5606" t="str">
            <v>526017</v>
          </cell>
          <cell r="C5606" t="str">
            <v>TUBO FOFO C/FG PN-10 D=100MM;L=3500MM (69KG)</v>
          </cell>
          <cell r="D5606" t="str">
            <v>UN</v>
          </cell>
          <cell r="E5606">
            <v>1024.2</v>
          </cell>
        </row>
        <row r="5607">
          <cell r="B5607" t="str">
            <v>526018</v>
          </cell>
          <cell r="C5607" t="str">
            <v>TUBO FOFO C/FG PN-10 D=100MM;L=4000MM (78KG)</v>
          </cell>
          <cell r="D5607" t="str">
            <v>UN</v>
          </cell>
          <cell r="E5607">
            <v>1113.1400000000001</v>
          </cell>
        </row>
        <row r="5608">
          <cell r="B5608" t="str">
            <v>526019</v>
          </cell>
          <cell r="C5608" t="str">
            <v>TUBO FOFO C/FG PN-10 D=100MM;L=4500MM (86KG)</v>
          </cell>
          <cell r="D5608" t="str">
            <v>UN</v>
          </cell>
          <cell r="E5608">
            <v>1199.6600000000001</v>
          </cell>
        </row>
        <row r="5609">
          <cell r="B5609" t="str">
            <v>526020</v>
          </cell>
          <cell r="C5609" t="str">
            <v>TUBO FOFO C/FG PN-10 D=100MM;L=5000MM (95KG)</v>
          </cell>
          <cell r="D5609" t="str">
            <v>UN</v>
          </cell>
          <cell r="E5609">
            <v>1288.5999999999999</v>
          </cell>
        </row>
        <row r="5610">
          <cell r="B5610" t="str">
            <v>526021</v>
          </cell>
          <cell r="C5610" t="str">
            <v>TUBO FOFO C/FG PN-10 D=100MM;L=5500MM (104KG)</v>
          </cell>
          <cell r="D5610" t="str">
            <v>UN</v>
          </cell>
          <cell r="E5610">
            <v>1377.64</v>
          </cell>
        </row>
        <row r="5611">
          <cell r="B5611" t="str">
            <v>526022</v>
          </cell>
          <cell r="C5611" t="str">
            <v>TUBO FOFO C/FG PN-10 D=100MM;L=5800MM (109KG)</v>
          </cell>
          <cell r="D5611" t="str">
            <v>UN</v>
          </cell>
          <cell r="E5611">
            <v>1430</v>
          </cell>
        </row>
        <row r="5612">
          <cell r="B5612" t="str">
            <v>526023</v>
          </cell>
          <cell r="C5612" t="str">
            <v>TUBO FOFO C/FG PN-10 D=150MM;L=1000MM (42KG)</v>
          </cell>
          <cell r="D5612" t="str">
            <v>UN</v>
          </cell>
          <cell r="E5612">
            <v>774.4</v>
          </cell>
        </row>
        <row r="5613">
          <cell r="B5613" t="str">
            <v>526024</v>
          </cell>
          <cell r="C5613" t="str">
            <v>TUBO FOFO C/FG PN-10 D=150MM;L=1500MM (55KG)</v>
          </cell>
          <cell r="D5613" t="str">
            <v>UN</v>
          </cell>
          <cell r="E5613">
            <v>893.62</v>
          </cell>
        </row>
        <row r="5614">
          <cell r="B5614" t="str">
            <v>526025</v>
          </cell>
          <cell r="C5614" t="str">
            <v>TUBO FOFO C/FG PN-10 D=150MM;L=2000MM (68KG)</v>
          </cell>
          <cell r="D5614" t="str">
            <v>UN</v>
          </cell>
          <cell r="E5614">
            <v>1012.76</v>
          </cell>
        </row>
        <row r="5615">
          <cell r="B5615" t="str">
            <v>526026</v>
          </cell>
          <cell r="C5615" t="str">
            <v>TUBO FOFO C/FG PN-10 D=150MM;L=2500MM (81KG)</v>
          </cell>
          <cell r="D5615" t="str">
            <v>UN</v>
          </cell>
          <cell r="E5615">
            <v>1132</v>
          </cell>
        </row>
        <row r="5616">
          <cell r="B5616" t="str">
            <v>526027</v>
          </cell>
          <cell r="C5616" t="str">
            <v>TUBO FOFO C/FG PN-10 D=150MM;L=3000MM (94KG)</v>
          </cell>
          <cell r="D5616" t="str">
            <v>UN</v>
          </cell>
          <cell r="E5616">
            <v>1251.07</v>
          </cell>
        </row>
        <row r="5617">
          <cell r="B5617" t="str">
            <v>526028</v>
          </cell>
          <cell r="C5617" t="str">
            <v>TUBO FOFO C/FG PN-10 D=150MM;L=3500MM (107KG)</v>
          </cell>
          <cell r="D5617" t="str">
            <v>UN</v>
          </cell>
          <cell r="E5617">
            <v>1370.29</v>
          </cell>
        </row>
        <row r="5618">
          <cell r="B5618" t="str">
            <v>526029</v>
          </cell>
          <cell r="C5618" t="str">
            <v>TUBO FOFO C/FG PN-10 D=150MM;L=4000MM (120KG)</v>
          </cell>
          <cell r="D5618" t="str">
            <v>UN</v>
          </cell>
          <cell r="E5618">
            <v>1489.51</v>
          </cell>
        </row>
        <row r="5619">
          <cell r="B5619" t="str">
            <v>526030</v>
          </cell>
          <cell r="C5619" t="str">
            <v>TUBO FOFO C/FG PN-10 D=150MM;L=4500MM (133KG)</v>
          </cell>
          <cell r="D5619" t="str">
            <v>UN</v>
          </cell>
          <cell r="E5619">
            <v>1623.35</v>
          </cell>
        </row>
        <row r="5620">
          <cell r="B5620" t="str">
            <v>526031</v>
          </cell>
          <cell r="C5620" t="str">
            <v>TUBO FOFO C/FG PN-10 D=150MM;L=5000MM (146KG)</v>
          </cell>
          <cell r="D5620" t="str">
            <v>UN</v>
          </cell>
          <cell r="E5620">
            <v>1727.89</v>
          </cell>
        </row>
        <row r="5621">
          <cell r="B5621" t="str">
            <v>526032</v>
          </cell>
          <cell r="C5621" t="str">
            <v>TUBO FOFO C/FG PN-10 D=150MM;L=5500MM (159KG)</v>
          </cell>
          <cell r="D5621" t="str">
            <v>UN</v>
          </cell>
          <cell r="E5621">
            <v>1847</v>
          </cell>
        </row>
        <row r="5622">
          <cell r="B5622" t="str">
            <v>526033</v>
          </cell>
          <cell r="C5622" t="str">
            <v>TUBO FOFO C/FG PN-10 D=150MM;L=5800MM (167KG)</v>
          </cell>
          <cell r="D5622" t="str">
            <v>UN</v>
          </cell>
          <cell r="E5622">
            <v>1919.06</v>
          </cell>
        </row>
        <row r="5623">
          <cell r="B5623" t="str">
            <v>526034</v>
          </cell>
          <cell r="C5623" t="str">
            <v>TUBO FOFO C/FG PN-10 D=200MM;L=1000MM (55KG)</v>
          </cell>
          <cell r="D5623" t="str">
            <v>UN</v>
          </cell>
          <cell r="E5623">
            <v>954.86</v>
          </cell>
        </row>
        <row r="5624">
          <cell r="B5624" t="str">
            <v>526035</v>
          </cell>
          <cell r="C5624" t="str">
            <v>TUBO FOFO C/FG PN-10 D=200MM;L=1500MM (72KG)</v>
          </cell>
          <cell r="D5624" t="str">
            <v>UN</v>
          </cell>
          <cell r="E5624">
            <v>1110.4000000000001</v>
          </cell>
        </row>
        <row r="5625">
          <cell r="B5625" t="str">
            <v>526036</v>
          </cell>
          <cell r="C5625" t="str">
            <v>TUBO FOFO C/FG PN-10 D=200MM;L=2000MM (90KG)</v>
          </cell>
          <cell r="D5625" t="str">
            <v>UN</v>
          </cell>
          <cell r="E5625">
            <v>1263.5999999999999</v>
          </cell>
        </row>
        <row r="5626">
          <cell r="B5626" t="str">
            <v>526037</v>
          </cell>
          <cell r="C5626" t="str">
            <v>TUBO FOFO C/FG PN-10 D=200MM;L=2500MM (107KG)</v>
          </cell>
          <cell r="D5626" t="str">
            <v>UN</v>
          </cell>
          <cell r="E5626">
            <v>1419.23</v>
          </cell>
        </row>
        <row r="5627">
          <cell r="B5627" t="str">
            <v>526038</v>
          </cell>
          <cell r="C5627" t="str">
            <v>TUBO FOFO C/FG PN-10 D=200MM;L=3000MM (124KG)</v>
          </cell>
          <cell r="D5627" t="str">
            <v>UN</v>
          </cell>
          <cell r="E5627">
            <v>1572.31</v>
          </cell>
        </row>
        <row r="5628">
          <cell r="B5628" t="str">
            <v>526039</v>
          </cell>
          <cell r="C5628" t="str">
            <v>TUBO FOFO C/FG PN-10 D=200MM;L=3500MM (142KG)</v>
          </cell>
          <cell r="D5628" t="str">
            <v>UN</v>
          </cell>
          <cell r="E5628">
            <v>1727.89</v>
          </cell>
        </row>
        <row r="5629">
          <cell r="B5629" t="str">
            <v>526040</v>
          </cell>
          <cell r="C5629" t="str">
            <v>TUBO FOFO C/FG PN-10 D=200MM;L=4000MM (159KG)</v>
          </cell>
          <cell r="D5629" t="str">
            <v>UN</v>
          </cell>
          <cell r="E5629">
            <v>1881.07</v>
          </cell>
        </row>
        <row r="5630">
          <cell r="B5630" t="str">
            <v>526041</v>
          </cell>
          <cell r="C5630" t="str">
            <v>TUBO FOFO C/FG PN-10 D=200MM;L=4500MM (177KG)</v>
          </cell>
          <cell r="D5630" t="str">
            <v>UN</v>
          </cell>
          <cell r="E5630">
            <v>2036.68</v>
          </cell>
        </row>
        <row r="5631">
          <cell r="B5631" t="str">
            <v>526042</v>
          </cell>
          <cell r="C5631" t="str">
            <v>TUBO FOFO C/FG PN-10 D=200MM;L=5000MM (194KG)</v>
          </cell>
          <cell r="D5631" t="str">
            <v>UN</v>
          </cell>
          <cell r="E5631">
            <v>2189.7399999999998</v>
          </cell>
        </row>
        <row r="5632">
          <cell r="B5632" t="str">
            <v>526043</v>
          </cell>
          <cell r="C5632" t="str">
            <v>TUBO FOFO C/FG PN-10 D=200MM;L=5500MM (211KG)</v>
          </cell>
          <cell r="D5632" t="str">
            <v>UN</v>
          </cell>
          <cell r="E5632">
            <v>2342.98</v>
          </cell>
        </row>
        <row r="5633">
          <cell r="B5633" t="str">
            <v>526044</v>
          </cell>
          <cell r="C5633" t="str">
            <v>TUBO FOFO C/FG PN-10 D=200MM;L=5800MM (222KG)</v>
          </cell>
          <cell r="D5633" t="str">
            <v>UN</v>
          </cell>
          <cell r="E5633">
            <v>2436.73</v>
          </cell>
        </row>
        <row r="5634">
          <cell r="B5634" t="str">
            <v>526045</v>
          </cell>
          <cell r="C5634" t="str">
            <v>TUBO FOFO C/FG PN-10 D=250MM;L=1000MM (74KG)</v>
          </cell>
          <cell r="D5634" t="str">
            <v>UN</v>
          </cell>
          <cell r="E5634">
            <v>1256.6300000000001</v>
          </cell>
        </row>
        <row r="5635">
          <cell r="B5635" t="str">
            <v>526046</v>
          </cell>
          <cell r="C5635" t="str">
            <v>TUBO FOFO C/FG PN-10 D=250MM;L=1500MM (97KG)</v>
          </cell>
          <cell r="D5635" t="str">
            <v>UN</v>
          </cell>
          <cell r="E5635">
            <v>1464.06</v>
          </cell>
        </row>
        <row r="5636">
          <cell r="B5636" t="str">
            <v>526047</v>
          </cell>
          <cell r="C5636" t="str">
            <v>TUBO FOFO C/FG PN-10 D=250MM;L=2000MM (120KG)</v>
          </cell>
          <cell r="D5636" t="str">
            <v>UN</v>
          </cell>
          <cell r="E5636">
            <v>1669</v>
          </cell>
        </row>
        <row r="5637">
          <cell r="B5637" t="str">
            <v>526048</v>
          </cell>
          <cell r="C5637" t="str">
            <v>TUBO FOFO C/FG PN-10 D=250MM;L=2500MM (143KG)</v>
          </cell>
          <cell r="D5637" t="str">
            <v>UN</v>
          </cell>
          <cell r="E5637">
            <v>1697.34</v>
          </cell>
        </row>
        <row r="5638">
          <cell r="B5638" t="str">
            <v>526049</v>
          </cell>
          <cell r="C5638" t="str">
            <v>TUBO FOFO C/FG PN-10 D=250MM;L=3000MM (165KG)</v>
          </cell>
          <cell r="D5638" t="str">
            <v>UN</v>
          </cell>
          <cell r="E5638">
            <v>2083.92</v>
          </cell>
        </row>
        <row r="5639">
          <cell r="B5639" t="str">
            <v>526050</v>
          </cell>
          <cell r="C5639" t="str">
            <v>TUBO FOFO C/FG PN-10 D=250MM;L=3500MM (188KG)</v>
          </cell>
          <cell r="D5639" t="str">
            <v>UN</v>
          </cell>
          <cell r="E5639">
            <v>2291.3000000000002</v>
          </cell>
        </row>
        <row r="5640">
          <cell r="B5640" t="str">
            <v>526051</v>
          </cell>
          <cell r="C5640" t="str">
            <v>TUBO FOFO C/FG PN-10 D=250MM;L=4000MM (211KG)</v>
          </cell>
          <cell r="D5640" t="str">
            <v>UN</v>
          </cell>
          <cell r="E5640">
            <v>2498.7800000000002</v>
          </cell>
        </row>
        <row r="5641">
          <cell r="B5641" t="str">
            <v>526052</v>
          </cell>
          <cell r="C5641" t="str">
            <v>TUBO FOFO C/FG PN-10 D=250MM;L=4500MM (233KG)</v>
          </cell>
          <cell r="D5641" t="str">
            <v>UN</v>
          </cell>
          <cell r="E5641">
            <v>2706.2</v>
          </cell>
        </row>
        <row r="5642">
          <cell r="B5642" t="str">
            <v>526053</v>
          </cell>
          <cell r="C5642" t="str">
            <v>TUBO FOFO C/FG PN-10 D=250MM;L=5000MM (256KG)</v>
          </cell>
          <cell r="D5642" t="str">
            <v>UN</v>
          </cell>
          <cell r="E5642">
            <v>2911.22</v>
          </cell>
        </row>
        <row r="5643">
          <cell r="B5643" t="str">
            <v>526054</v>
          </cell>
          <cell r="C5643" t="str">
            <v>TUBO FOFO C/FG PN-10 D=250MM;L=5500MM (279KG)</v>
          </cell>
          <cell r="D5643" t="str">
            <v>UN</v>
          </cell>
          <cell r="E5643">
            <v>3118.66</v>
          </cell>
        </row>
        <row r="5644">
          <cell r="B5644" t="str">
            <v>526055</v>
          </cell>
          <cell r="C5644" t="str">
            <v>TUBO FOFO C/FG PN-10 D=250MM;L=5800MM (292KG)</v>
          </cell>
          <cell r="D5644" t="str">
            <v>UN</v>
          </cell>
          <cell r="E5644">
            <v>3243.58</v>
          </cell>
        </row>
        <row r="5645">
          <cell r="B5645" t="str">
            <v>526056</v>
          </cell>
          <cell r="C5645" t="str">
            <v>TUBO FOFO C/FG PN-10 D=300MM;L=1000MM (93KG)</v>
          </cell>
          <cell r="D5645" t="str">
            <v>UN</v>
          </cell>
          <cell r="E5645">
            <v>1523.87</v>
          </cell>
        </row>
        <row r="5646">
          <cell r="B5646" t="str">
            <v>526057</v>
          </cell>
          <cell r="C5646" t="str">
            <v>TUBO FOFO C/FG PN-10 D=300MM;L=1500MM (122KG)</v>
          </cell>
          <cell r="D5646" t="str">
            <v>UN</v>
          </cell>
          <cell r="E5646">
            <v>1777.19</v>
          </cell>
        </row>
        <row r="5647">
          <cell r="B5647" t="str">
            <v>526058</v>
          </cell>
          <cell r="C5647" t="str">
            <v>TUBO FOFO C/FG PN-10 D=300MM;L=2000MM (150KG)</v>
          </cell>
          <cell r="D5647" t="str">
            <v>UN</v>
          </cell>
          <cell r="E5647">
            <v>2027.94</v>
          </cell>
        </row>
        <row r="5648">
          <cell r="B5648" t="str">
            <v>526059</v>
          </cell>
          <cell r="C5648" t="str">
            <v>TUBO FOFO C/FG PN-10 D=300MM;L=2500MM (179KG)</v>
          </cell>
          <cell r="D5648" t="str">
            <v>UN</v>
          </cell>
          <cell r="E5648">
            <v>2281.2600000000002</v>
          </cell>
        </row>
        <row r="5649">
          <cell r="B5649" t="str">
            <v>526060</v>
          </cell>
          <cell r="C5649" t="str">
            <v>TUBO FOFO C/FG PN-10 D=300MM;L=3000MM (207KG)</v>
          </cell>
          <cell r="D5649" t="str">
            <v>UN</v>
          </cell>
          <cell r="E5649">
            <v>2534.66</v>
          </cell>
        </row>
        <row r="5650">
          <cell r="B5650" t="str">
            <v>526061</v>
          </cell>
          <cell r="C5650" t="str">
            <v>TUBO FOFO C/FG PN-10 D=300MM;L=3500MM (236KG)</v>
          </cell>
          <cell r="D5650" t="str">
            <v>UN</v>
          </cell>
          <cell r="E5650">
            <v>2785.46</v>
          </cell>
        </row>
        <row r="5651">
          <cell r="B5651" t="str">
            <v>526062</v>
          </cell>
          <cell r="C5651" t="str">
            <v>TUBO FOFO C/FG PN-10 D=300MM;L=4000MM (264KG)</v>
          </cell>
          <cell r="D5651" t="str">
            <v>UN</v>
          </cell>
          <cell r="E5651">
            <v>3038.82</v>
          </cell>
        </row>
        <row r="5652">
          <cell r="B5652" t="str">
            <v>526063</v>
          </cell>
          <cell r="C5652" t="str">
            <v>TUBO FOFO C/FG PN-10 D=300MM;L=4500MM (293KG)</v>
          </cell>
          <cell r="D5652" t="str">
            <v>UN</v>
          </cell>
          <cell r="E5652">
            <v>3292.1</v>
          </cell>
        </row>
        <row r="5653">
          <cell r="B5653" t="str">
            <v>526064</v>
          </cell>
          <cell r="C5653" t="str">
            <v>TUBO FOFO C/FG PN-10 D=300MM;L=5000MM (322KG)</v>
          </cell>
          <cell r="D5653" t="str">
            <v>UN</v>
          </cell>
          <cell r="E5653">
            <v>3542.89</v>
          </cell>
        </row>
        <row r="5654">
          <cell r="B5654" t="str">
            <v>526065</v>
          </cell>
          <cell r="C5654" t="str">
            <v>TUBO FOFO C/FG PN-10 D=300MM;L=5500MM (350KG)</v>
          </cell>
          <cell r="D5654" t="str">
            <v>UN</v>
          </cell>
          <cell r="E5654">
            <v>3796.21</v>
          </cell>
        </row>
        <row r="5655">
          <cell r="B5655" t="str">
            <v>526066</v>
          </cell>
          <cell r="C5655" t="str">
            <v>TUBO FOFO C/FG PN-10 D=300MM;L=5800MM (367KG)</v>
          </cell>
          <cell r="D5655" t="str">
            <v>UN</v>
          </cell>
          <cell r="E5655">
            <v>3947.27</v>
          </cell>
        </row>
        <row r="5656">
          <cell r="B5656" t="str">
            <v>526067</v>
          </cell>
          <cell r="C5656" t="str">
            <v>TUBO FOFO C/FG PN-10 D=350MM;L=1000MM (122KG)</v>
          </cell>
          <cell r="D5656" t="str">
            <v>UN</v>
          </cell>
          <cell r="E5656">
            <v>1949.83</v>
          </cell>
        </row>
        <row r="5657">
          <cell r="B5657" t="str">
            <v>526068</v>
          </cell>
          <cell r="C5657" t="str">
            <v>TUBO FOFO C/FG PN-10 D=350MM;L=1500MM (159KG)</v>
          </cell>
          <cell r="D5657" t="str">
            <v>UN</v>
          </cell>
          <cell r="E5657">
            <v>2247.8000000000002</v>
          </cell>
        </row>
        <row r="5658">
          <cell r="B5658" t="str">
            <v>526069</v>
          </cell>
          <cell r="C5658" t="str">
            <v>TUBO FOFO C/FG PN-10 D=350MM;L=2000MM (197KG)</v>
          </cell>
          <cell r="D5658" t="str">
            <v>UN</v>
          </cell>
          <cell r="E5658">
            <v>2545.8000000000002</v>
          </cell>
        </row>
        <row r="5659">
          <cell r="B5659" t="str">
            <v>526070</v>
          </cell>
          <cell r="C5659" t="str">
            <v>TUBO FOFO C/FG PN-10 D=350MM;L=2500MM (235KG)</v>
          </cell>
          <cell r="D5659" t="str">
            <v>UN</v>
          </cell>
          <cell r="E5659">
            <v>2843.81</v>
          </cell>
        </row>
        <row r="5660">
          <cell r="B5660" t="str">
            <v>526071</v>
          </cell>
          <cell r="C5660" t="str">
            <v>TUBO FOFO C/FG PN-10 D=350MM;L=3000MM (273KG)</v>
          </cell>
          <cell r="D5660" t="str">
            <v>UN</v>
          </cell>
          <cell r="E5660">
            <v>3141.74</v>
          </cell>
        </row>
        <row r="5661">
          <cell r="B5661" t="str">
            <v>526072</v>
          </cell>
          <cell r="C5661" t="str">
            <v>TUBO FOFO C/FG PN-10 D=350MM;L=3500MM (310KG)</v>
          </cell>
          <cell r="D5661" t="str">
            <v>UN</v>
          </cell>
          <cell r="E5661">
            <v>3439.79</v>
          </cell>
        </row>
        <row r="5662">
          <cell r="B5662" t="str">
            <v>526073</v>
          </cell>
          <cell r="C5662" t="str">
            <v>TUBO FOFO C/FG PN-10 D=350MM;L=4000MM (348KG)</v>
          </cell>
          <cell r="D5662" t="str">
            <v>UN</v>
          </cell>
          <cell r="E5662">
            <v>3737.75</v>
          </cell>
        </row>
        <row r="5663">
          <cell r="B5663" t="str">
            <v>526074</v>
          </cell>
          <cell r="C5663" t="str">
            <v>TUBO FOFO C/FG PN-10 D=350MM;L=4500MM (386KG)</v>
          </cell>
          <cell r="D5663" t="str">
            <v>UN</v>
          </cell>
          <cell r="E5663">
            <v>4033.36</v>
          </cell>
        </row>
        <row r="5664">
          <cell r="B5664" t="str">
            <v>526075</v>
          </cell>
          <cell r="C5664" t="str">
            <v>TUBO FOFO C/FG PN-10 D=350MM;L=5000MM (424KG)</v>
          </cell>
          <cell r="D5664" t="str">
            <v>UN</v>
          </cell>
          <cell r="E5664">
            <v>4331.32</v>
          </cell>
        </row>
        <row r="5665">
          <cell r="B5665" t="str">
            <v>526076</v>
          </cell>
          <cell r="C5665" t="str">
            <v>TUBO FOFO C/FG PN-10 D=350MM;L=5500MM (461KG)</v>
          </cell>
          <cell r="D5665" t="str">
            <v>UN</v>
          </cell>
          <cell r="E5665">
            <v>4629.25</v>
          </cell>
        </row>
        <row r="5666">
          <cell r="B5666" t="str">
            <v>526077</v>
          </cell>
          <cell r="C5666" t="str">
            <v>TUBO FOFO C/FG PN-10 D=350MM;L=5800MM (484KG)</v>
          </cell>
          <cell r="D5666" t="str">
            <v>UN</v>
          </cell>
          <cell r="E5666">
            <v>4655.17</v>
          </cell>
        </row>
        <row r="5667">
          <cell r="B5667" t="str">
            <v>526078</v>
          </cell>
          <cell r="C5667" t="str">
            <v>TUBO FOFO C/FG PN-10 D=400MM;L=1000MM (146KG)</v>
          </cell>
          <cell r="D5667" t="str">
            <v>UN</v>
          </cell>
          <cell r="E5667">
            <v>2047.5</v>
          </cell>
        </row>
        <row r="5668">
          <cell r="B5668" t="str">
            <v>526079</v>
          </cell>
          <cell r="C5668" t="str">
            <v>TUBO FOFO C/FG PN-10 D=400MM;L=1500MM (190KG)</v>
          </cell>
          <cell r="D5668" t="str">
            <v>UN</v>
          </cell>
          <cell r="E5668">
            <v>2392.9899999999998</v>
          </cell>
        </row>
        <row r="5669">
          <cell r="B5669" t="str">
            <v>526080</v>
          </cell>
          <cell r="C5669" t="str">
            <v>TUBO FOFO C/FG PN-10 D=400MM;L=2000MM (235KG)</v>
          </cell>
          <cell r="D5669" t="str">
            <v>UN</v>
          </cell>
          <cell r="E5669">
            <v>2738.4</v>
          </cell>
        </row>
        <row r="5670">
          <cell r="B5670" t="str">
            <v>526081</v>
          </cell>
          <cell r="C5670" t="str">
            <v>TUBO FOFO C/FG PN-10 D=400MM;L=2500MM (280KG)</v>
          </cell>
          <cell r="D5670" t="str">
            <v>UN</v>
          </cell>
          <cell r="E5670">
            <v>3081.35</v>
          </cell>
        </row>
        <row r="5671">
          <cell r="B5671" t="str">
            <v>526082</v>
          </cell>
          <cell r="C5671" t="str">
            <v>TUBO FOFO C/FG PN-10 D=400MM;L=3000MM (325KG)</v>
          </cell>
          <cell r="D5671" t="str">
            <v>UN</v>
          </cell>
          <cell r="E5671">
            <v>3426.85</v>
          </cell>
        </row>
        <row r="5672">
          <cell r="B5672" t="str">
            <v>526083</v>
          </cell>
          <cell r="C5672" t="str">
            <v>TUBO FOFO C/FG PN-10 D=400MM;L=3500MM (369KG)</v>
          </cell>
          <cell r="D5672" t="str">
            <v>UN</v>
          </cell>
          <cell r="E5672">
            <v>3772.36</v>
          </cell>
        </row>
        <row r="5673">
          <cell r="B5673" t="str">
            <v>526084</v>
          </cell>
          <cell r="C5673" t="str">
            <v>TUBO FOFO C/FG PN-10 D=400MM;L=4000MM (414KG)</v>
          </cell>
          <cell r="D5673" t="str">
            <v>UN</v>
          </cell>
          <cell r="E5673">
            <v>4117.79</v>
          </cell>
        </row>
        <row r="5674">
          <cell r="B5674" t="str">
            <v>526085</v>
          </cell>
          <cell r="C5674" t="str">
            <v>TUBO FOFO C/FG PN-10 D=400MM;L=4500MM (459KG)</v>
          </cell>
          <cell r="D5674" t="str">
            <v>UN</v>
          </cell>
          <cell r="E5674">
            <v>4463.22</v>
          </cell>
        </row>
        <row r="5675">
          <cell r="B5675" t="str">
            <v>526086</v>
          </cell>
          <cell r="C5675" t="str">
            <v>TUBO FOFO C/FG PN-10 D=400MM;L=5000MM (504KG)</v>
          </cell>
          <cell r="D5675" t="str">
            <v>UN</v>
          </cell>
          <cell r="E5675">
            <v>4808.74</v>
          </cell>
        </row>
        <row r="5676">
          <cell r="B5676" t="str">
            <v>526087</v>
          </cell>
          <cell r="C5676" t="str">
            <v>TUBO FOFO C/FG PN-10 D=400MM;L=5500MM (548KG)</v>
          </cell>
          <cell r="D5676" t="str">
            <v>UN</v>
          </cell>
          <cell r="E5676">
            <v>5154.1899999999996</v>
          </cell>
        </row>
        <row r="5677">
          <cell r="B5677" t="str">
            <v>526088</v>
          </cell>
          <cell r="C5677" t="str">
            <v>TUBO FOFO C/FG PN-10 D=400MM;L=5800MM (575KG)</v>
          </cell>
          <cell r="D5677" t="str">
            <v>UN</v>
          </cell>
          <cell r="E5677">
            <v>5361.54</v>
          </cell>
        </row>
        <row r="5678">
          <cell r="B5678" t="str">
            <v>526089</v>
          </cell>
          <cell r="C5678" t="str">
            <v>TUBO FOFO C/FG PN-10 D=450MM;L=1000MM (174KG)</v>
          </cell>
          <cell r="D5678" t="str">
            <v>UN</v>
          </cell>
          <cell r="E5678">
            <v>0</v>
          </cell>
        </row>
        <row r="5679">
          <cell r="B5679" t="str">
            <v>526090</v>
          </cell>
          <cell r="C5679" t="str">
            <v>TUBO FOFO C/FG PN-10 D=450MM;L=1500MM (227KG)</v>
          </cell>
          <cell r="D5679" t="str">
            <v>UN</v>
          </cell>
          <cell r="E5679">
            <v>0</v>
          </cell>
        </row>
        <row r="5680">
          <cell r="B5680" t="str">
            <v>526091</v>
          </cell>
          <cell r="C5680" t="str">
            <v>TUBO FOFO C/FG PN-10 D=450MM;L=2000MM (279KG)</v>
          </cell>
          <cell r="D5680" t="str">
            <v>UN</v>
          </cell>
          <cell r="E5680">
            <v>0</v>
          </cell>
        </row>
        <row r="5681">
          <cell r="B5681" t="str">
            <v>526092</v>
          </cell>
          <cell r="C5681" t="str">
            <v>TUBO FOFO C/FG PN-10 D=450MM;L=2500MM (332KG)</v>
          </cell>
          <cell r="D5681" t="str">
            <v>UN</v>
          </cell>
          <cell r="E5681">
            <v>0</v>
          </cell>
        </row>
        <row r="5682">
          <cell r="B5682" t="str">
            <v>526093</v>
          </cell>
          <cell r="C5682" t="str">
            <v>TUBO FOFO C/FG PN-10 D=450MM;L=3000MM (384KG)</v>
          </cell>
          <cell r="D5682" t="str">
            <v>UN</v>
          </cell>
          <cell r="E5682">
            <v>0</v>
          </cell>
        </row>
        <row r="5683">
          <cell r="B5683" t="str">
            <v>526094</v>
          </cell>
          <cell r="C5683" t="str">
            <v>TUBO FOFO C/FG PN-10 D=450MM;L=3500MM (437KG)</v>
          </cell>
          <cell r="D5683" t="str">
            <v>UN</v>
          </cell>
          <cell r="E5683">
            <v>0</v>
          </cell>
        </row>
        <row r="5684">
          <cell r="B5684" t="str">
            <v>526095</v>
          </cell>
          <cell r="C5684" t="str">
            <v>TUBO FOFO C/FG PN-10 D=450MM;L=4000MM (489KG)</v>
          </cell>
          <cell r="D5684" t="str">
            <v>UN</v>
          </cell>
          <cell r="E5684">
            <v>0</v>
          </cell>
        </row>
        <row r="5685">
          <cell r="B5685" t="str">
            <v>526096</v>
          </cell>
          <cell r="C5685" t="str">
            <v>TUBO FOFO C/FG PN-10 D=450MM;L=4500MM (542KG)</v>
          </cell>
          <cell r="D5685" t="str">
            <v>UN</v>
          </cell>
          <cell r="E5685">
            <v>0</v>
          </cell>
        </row>
        <row r="5686">
          <cell r="B5686" t="str">
            <v>526097</v>
          </cell>
          <cell r="C5686" t="str">
            <v>TUBO FOFO C/FG PN-10 D=450MM;L=5000MM (595KG)</v>
          </cell>
          <cell r="D5686" t="str">
            <v>UN</v>
          </cell>
          <cell r="E5686">
            <v>0</v>
          </cell>
        </row>
        <row r="5687">
          <cell r="B5687" t="str">
            <v>526098</v>
          </cell>
          <cell r="C5687" t="str">
            <v>TUBO FOFO C/FG PN-10 D=450MM;L=5500MM (647KG)</v>
          </cell>
          <cell r="D5687" t="str">
            <v>UN</v>
          </cell>
          <cell r="E5687">
            <v>0</v>
          </cell>
        </row>
        <row r="5688">
          <cell r="B5688" t="str">
            <v>526099</v>
          </cell>
          <cell r="C5688" t="str">
            <v>TUBO FOFO C/FG PN-10 D=450MM;L=5800MM (679KG)</v>
          </cell>
          <cell r="D5688" t="str">
            <v>UN</v>
          </cell>
          <cell r="E5688">
            <v>0</v>
          </cell>
        </row>
        <row r="5689">
          <cell r="B5689" t="str">
            <v>526101</v>
          </cell>
          <cell r="C5689" t="str">
            <v>TUBO FOFO C/FG PN-10 D=500MM;L=1000MM (198KG)</v>
          </cell>
          <cell r="D5689" t="str">
            <v>UN</v>
          </cell>
          <cell r="E5689">
            <v>0</v>
          </cell>
        </row>
        <row r="5690">
          <cell r="B5690" t="str">
            <v>526102</v>
          </cell>
          <cell r="C5690" t="str">
            <v>TUBO FOFO C/FG PN-10 D=500MM;L=1500MM (259KG)</v>
          </cell>
          <cell r="D5690" t="str">
            <v>UN</v>
          </cell>
          <cell r="E5690">
            <v>0</v>
          </cell>
        </row>
        <row r="5691">
          <cell r="B5691" t="str">
            <v>526103</v>
          </cell>
          <cell r="C5691" t="str">
            <v>TUBO FOFO C/FG PN-10 D=500MM;L=2000MM (320KG)</v>
          </cell>
          <cell r="D5691" t="str">
            <v>UN</v>
          </cell>
          <cell r="E5691">
            <v>0</v>
          </cell>
        </row>
        <row r="5692">
          <cell r="B5692" t="str">
            <v>526104</v>
          </cell>
          <cell r="C5692" t="str">
            <v>TUBO FOFO C/FG PN-10 D=500MM;L=2500MM (381KG)</v>
          </cell>
          <cell r="D5692" t="str">
            <v>UN</v>
          </cell>
          <cell r="E5692">
            <v>0</v>
          </cell>
        </row>
        <row r="5693">
          <cell r="B5693" t="str">
            <v>526105</v>
          </cell>
          <cell r="C5693" t="str">
            <v>TUBO FOFO C/FG PN-10 D=500MM;L=3000MM (441KG)</v>
          </cell>
          <cell r="D5693" t="str">
            <v>UN</v>
          </cell>
          <cell r="E5693">
            <v>0</v>
          </cell>
        </row>
        <row r="5694">
          <cell r="B5694" t="str">
            <v>526106</v>
          </cell>
          <cell r="C5694" t="str">
            <v>TUBO FOFO C/FG PN-10 D=500MM;L=3500MM (502KG)</v>
          </cell>
          <cell r="D5694" t="str">
            <v>UN</v>
          </cell>
          <cell r="E5694">
            <v>0</v>
          </cell>
        </row>
        <row r="5695">
          <cell r="B5695" t="str">
            <v>526107</v>
          </cell>
          <cell r="C5695" t="str">
            <v>TUBO FOFO C/FG PN-10 D=500MM;L=4000MM (563KG)</v>
          </cell>
          <cell r="D5695" t="str">
            <v>UN</v>
          </cell>
          <cell r="E5695">
            <v>0</v>
          </cell>
        </row>
        <row r="5696">
          <cell r="B5696" t="str">
            <v>526108</v>
          </cell>
          <cell r="C5696" t="str">
            <v>TUBO FOFO C/FG PN-10 D=500MM;L=4500MM (624KG)</v>
          </cell>
          <cell r="D5696" t="str">
            <v>UN</v>
          </cell>
          <cell r="E5696">
            <v>0</v>
          </cell>
        </row>
        <row r="5697">
          <cell r="B5697" t="str">
            <v>526109</v>
          </cell>
          <cell r="C5697" t="str">
            <v>TUBO FOFO C/FG PN-10 D=500MM;L=5000MM (685KG)</v>
          </cell>
          <cell r="D5697" t="str">
            <v>UN</v>
          </cell>
          <cell r="E5697">
            <v>0</v>
          </cell>
        </row>
        <row r="5698">
          <cell r="B5698" t="str">
            <v>526110</v>
          </cell>
          <cell r="C5698" t="str">
            <v>TUBO FOFO C/FG PN-10 D=500MM;L=5500MM (746KG)</v>
          </cell>
          <cell r="D5698" t="str">
            <v>UN</v>
          </cell>
          <cell r="E5698">
            <v>0</v>
          </cell>
        </row>
        <row r="5699">
          <cell r="B5699" t="str">
            <v>526111</v>
          </cell>
          <cell r="C5699" t="str">
            <v>TUBO FOFO C/FG PN-10 D=500MM;L=5800MM (782KG)</v>
          </cell>
          <cell r="D5699" t="str">
            <v>UN</v>
          </cell>
          <cell r="E5699">
            <v>0</v>
          </cell>
        </row>
        <row r="5700">
          <cell r="B5700" t="str">
            <v>526112</v>
          </cell>
          <cell r="C5700" t="str">
            <v>TUBO FOFO C/FG PN-10 D=600MM;L=1000MM (270KG)</v>
          </cell>
          <cell r="D5700" t="str">
            <v>UN</v>
          </cell>
          <cell r="E5700">
            <v>0</v>
          </cell>
        </row>
        <row r="5701">
          <cell r="B5701" t="str">
            <v>526113</v>
          </cell>
          <cell r="C5701" t="str">
            <v>TUBO FOFO C/FG PN-10 D=600MM;L=1500MM (349KG)</v>
          </cell>
          <cell r="D5701" t="str">
            <v>UN</v>
          </cell>
          <cell r="E5701">
            <v>0</v>
          </cell>
        </row>
        <row r="5702">
          <cell r="B5702" t="str">
            <v>526114</v>
          </cell>
          <cell r="C5702" t="str">
            <v>TUBO FOFO C/FG PN-10 D=600MM;L=2000MM (428KG)</v>
          </cell>
          <cell r="D5702" t="str">
            <v>UN</v>
          </cell>
          <cell r="E5702">
            <v>0</v>
          </cell>
        </row>
        <row r="5703">
          <cell r="B5703" t="str">
            <v>526115</v>
          </cell>
          <cell r="C5703" t="str">
            <v>TUBO FOFO C/FG PN-10 D=600MM;L=2500MM (507KG)</v>
          </cell>
          <cell r="D5703" t="str">
            <v>UN</v>
          </cell>
          <cell r="E5703">
            <v>0</v>
          </cell>
        </row>
        <row r="5704">
          <cell r="B5704" t="str">
            <v>526116</v>
          </cell>
          <cell r="C5704" t="str">
            <v>TUBO FOFO C/FG PN-10 D=600MM;L=3000MM (586KG)</v>
          </cell>
          <cell r="D5704" t="str">
            <v>UN</v>
          </cell>
          <cell r="E5704">
            <v>0</v>
          </cell>
        </row>
        <row r="5705">
          <cell r="B5705" t="str">
            <v>526117</v>
          </cell>
          <cell r="C5705" t="str">
            <v>TUBO FOFO C/FG PN-10 D=600MM;L=3500MM (665KG)</v>
          </cell>
          <cell r="D5705" t="str">
            <v>UN</v>
          </cell>
          <cell r="E5705">
            <v>0</v>
          </cell>
        </row>
        <row r="5706">
          <cell r="B5706" t="str">
            <v>526118</v>
          </cell>
          <cell r="C5706" t="str">
            <v>TUBO FOFO C/FG PN-10 D=600MM;L=4000MM (744KG)</v>
          </cell>
          <cell r="D5706" t="str">
            <v>UN</v>
          </cell>
          <cell r="E5706">
            <v>0</v>
          </cell>
        </row>
        <row r="5707">
          <cell r="B5707" t="str">
            <v>526119</v>
          </cell>
          <cell r="C5707" t="str">
            <v>TUBO FOFO C/FG PN-10 D=600MM;L=4500MM (823KG)</v>
          </cell>
          <cell r="D5707" t="str">
            <v>UN</v>
          </cell>
          <cell r="E5707">
            <v>0</v>
          </cell>
        </row>
        <row r="5708">
          <cell r="B5708" t="str">
            <v>526120</v>
          </cell>
          <cell r="C5708" t="str">
            <v>TUBO FOFO C/FG PN-10 D=600MM;L=5000MM (902KG)</v>
          </cell>
          <cell r="D5708" t="str">
            <v>UN</v>
          </cell>
          <cell r="E5708">
            <v>0</v>
          </cell>
        </row>
        <row r="5709">
          <cell r="B5709" t="str">
            <v>526121</v>
          </cell>
          <cell r="C5709" t="str">
            <v>TUBO FOFO C/FG PN-10 D=600MM;L=5500MM (981KG)</v>
          </cell>
          <cell r="D5709" t="str">
            <v>UN</v>
          </cell>
          <cell r="E5709">
            <v>0</v>
          </cell>
        </row>
        <row r="5710">
          <cell r="B5710" t="str">
            <v>526122</v>
          </cell>
          <cell r="C5710" t="str">
            <v>TUBO FOFO C/FG PN-10 D=600MM;L=5800MM (1028KG)</v>
          </cell>
          <cell r="D5710" t="str">
            <v>UN</v>
          </cell>
          <cell r="E5710">
            <v>0</v>
          </cell>
        </row>
        <row r="5711">
          <cell r="B5711" t="str">
            <v>526123</v>
          </cell>
          <cell r="C5711" t="str">
            <v>TUBO FOFO C/FG PN-10 D=700MM;L=1000MM (412KG)</v>
          </cell>
          <cell r="D5711" t="str">
            <v>UN</v>
          </cell>
          <cell r="E5711">
            <v>0</v>
          </cell>
        </row>
        <row r="5712">
          <cell r="B5712" t="str">
            <v>526124</v>
          </cell>
          <cell r="C5712" t="str">
            <v>TUBO FOFO C/FG PN-10 D=700MM;L=1500MM (542KG)</v>
          </cell>
          <cell r="D5712" t="str">
            <v>UN</v>
          </cell>
          <cell r="E5712">
            <v>0</v>
          </cell>
        </row>
        <row r="5713">
          <cell r="B5713" t="str">
            <v>526125</v>
          </cell>
          <cell r="C5713" t="str">
            <v>TUBO FOFO C/FG PN-10 D=700MM;L=2000MM (672KG)</v>
          </cell>
          <cell r="D5713" t="str">
            <v>UN</v>
          </cell>
          <cell r="E5713">
            <v>0</v>
          </cell>
        </row>
        <row r="5714">
          <cell r="B5714" t="str">
            <v>526126</v>
          </cell>
          <cell r="C5714" t="str">
            <v>TUBO FOFO C/FG PN-10 D=700MM;L=2500MM (672KG)</v>
          </cell>
          <cell r="D5714" t="str">
            <v>UN</v>
          </cell>
          <cell r="E5714">
            <v>0</v>
          </cell>
        </row>
        <row r="5715">
          <cell r="B5715" t="str">
            <v>526127</v>
          </cell>
          <cell r="C5715" t="str">
            <v>TUBO FOFO C/FG PN-10 D=700MM;L=3000MM (932KG)</v>
          </cell>
          <cell r="D5715" t="str">
            <v>UN</v>
          </cell>
          <cell r="E5715">
            <v>0</v>
          </cell>
        </row>
        <row r="5716">
          <cell r="B5716" t="str">
            <v>526128</v>
          </cell>
          <cell r="C5716" t="str">
            <v>TUBO FOFO C/FG PN-10 D=700MM;L=3500MM (1062KG)</v>
          </cell>
          <cell r="D5716" t="str">
            <v>UN</v>
          </cell>
          <cell r="E5716">
            <v>0</v>
          </cell>
        </row>
        <row r="5717">
          <cell r="B5717" t="str">
            <v>526129</v>
          </cell>
          <cell r="C5717" t="str">
            <v>TUBO FOFO C/FG PN-10 D=700MM;L=4000MM (1192KG)</v>
          </cell>
          <cell r="D5717" t="str">
            <v>UN</v>
          </cell>
          <cell r="E5717">
            <v>0</v>
          </cell>
        </row>
        <row r="5718">
          <cell r="B5718" t="str">
            <v>526130</v>
          </cell>
          <cell r="C5718" t="str">
            <v>TUBO FOFO C/FG PN-10 D=700MM;L=4500MM (1322KG)</v>
          </cell>
          <cell r="D5718" t="str">
            <v>UN</v>
          </cell>
          <cell r="E5718">
            <v>0</v>
          </cell>
        </row>
        <row r="5719">
          <cell r="B5719" t="str">
            <v>526131</v>
          </cell>
          <cell r="C5719" t="str">
            <v>TUBO FOFO C/FG PN-10 D=700MM;L=5000MM (1453KG)</v>
          </cell>
          <cell r="D5719" t="str">
            <v>UN</v>
          </cell>
          <cell r="E5719">
            <v>0</v>
          </cell>
        </row>
        <row r="5720">
          <cell r="B5720" t="str">
            <v>526132</v>
          </cell>
          <cell r="C5720" t="str">
            <v>TUBO FOFO C/FG PN-10 D=700MM;L=5500MM (1583KG)</v>
          </cell>
          <cell r="D5720" t="str">
            <v>UN</v>
          </cell>
          <cell r="E5720">
            <v>0</v>
          </cell>
        </row>
        <row r="5721">
          <cell r="B5721" t="str">
            <v>526133</v>
          </cell>
          <cell r="C5721" t="str">
            <v>TUBO FOFO C/FG PN-10 D=700MM;L=6000MM (1713KG)</v>
          </cell>
          <cell r="D5721" t="str">
            <v>UN</v>
          </cell>
          <cell r="E5721">
            <v>0</v>
          </cell>
        </row>
        <row r="5722">
          <cell r="B5722" t="str">
            <v>526134</v>
          </cell>
          <cell r="C5722" t="str">
            <v>TUBO FOFO C/FG PN-10 D=700MM;L=6500MM (1843KG)</v>
          </cell>
          <cell r="D5722" t="str">
            <v>UN</v>
          </cell>
          <cell r="E5722">
            <v>0</v>
          </cell>
        </row>
        <row r="5723">
          <cell r="B5723" t="str">
            <v>526135</v>
          </cell>
          <cell r="C5723" t="str">
            <v>TUBO FOFO C/FG PN-10 D=700MM;L=6800MM (1921KG)</v>
          </cell>
          <cell r="D5723" t="str">
            <v>UN</v>
          </cell>
          <cell r="E5723">
            <v>0</v>
          </cell>
        </row>
        <row r="5724">
          <cell r="B5724" t="str">
            <v>526136</v>
          </cell>
          <cell r="C5724" t="str">
            <v>TUBO FOFO C/FG PN-10 D=800MM;L=1000MM (582KG)</v>
          </cell>
          <cell r="D5724" t="str">
            <v>UN</v>
          </cell>
          <cell r="E5724">
            <v>0</v>
          </cell>
        </row>
        <row r="5725">
          <cell r="B5725" t="str">
            <v>526137</v>
          </cell>
          <cell r="C5725" t="str">
            <v>TUBO FOFO C/FG PN-10 D=800MM;L=1500MM (674KG)</v>
          </cell>
          <cell r="D5725" t="str">
            <v>UN</v>
          </cell>
          <cell r="E5725">
            <v>0</v>
          </cell>
        </row>
        <row r="5726">
          <cell r="B5726" t="str">
            <v>526138</v>
          </cell>
          <cell r="C5726" t="str">
            <v>TUBO FOFO C/FG PN-10 D=800MM;L=2000MM (834KG)</v>
          </cell>
          <cell r="D5726" t="str">
            <v>UN</v>
          </cell>
          <cell r="E5726">
            <v>0</v>
          </cell>
        </row>
        <row r="5727">
          <cell r="B5727" t="str">
            <v>526139</v>
          </cell>
          <cell r="C5727" t="str">
            <v>TUBO FOFO C/FG PN-10 D=800MM;L=2500MM (993KG)</v>
          </cell>
          <cell r="D5727" t="str">
            <v>UN</v>
          </cell>
          <cell r="E5727">
            <v>0</v>
          </cell>
        </row>
        <row r="5728">
          <cell r="B5728" t="str">
            <v>526140</v>
          </cell>
          <cell r="C5728" t="str">
            <v>TUBO FOFO C/FG PN-10 D=800MM;L=3000MM (1153KG)</v>
          </cell>
          <cell r="D5728" t="str">
            <v>UN</v>
          </cell>
          <cell r="E5728">
            <v>0</v>
          </cell>
        </row>
        <row r="5729">
          <cell r="B5729" t="str">
            <v>526141</v>
          </cell>
          <cell r="C5729" t="str">
            <v>TUBO FOFO C/FG PN-10 D=800MM;L=3500MM (1312KG)</v>
          </cell>
          <cell r="D5729" t="str">
            <v>UN</v>
          </cell>
          <cell r="E5729">
            <v>0</v>
          </cell>
        </row>
        <row r="5730">
          <cell r="B5730" t="str">
            <v>526142</v>
          </cell>
          <cell r="C5730" t="str">
            <v>TUBO FOFO C/FG PN-10 D=800MM;L=4000MM (1472KG)</v>
          </cell>
          <cell r="D5730" t="str">
            <v>UN</v>
          </cell>
          <cell r="E5730">
            <v>0</v>
          </cell>
        </row>
        <row r="5731">
          <cell r="B5731" t="str">
            <v>526143</v>
          </cell>
          <cell r="C5731" t="str">
            <v>TUBO FOFO C/FG PN-10 D=800MM;L=4500MM (1631KG)</v>
          </cell>
          <cell r="D5731" t="str">
            <v>UN</v>
          </cell>
          <cell r="E5731">
            <v>0</v>
          </cell>
        </row>
        <row r="5732">
          <cell r="B5732" t="str">
            <v>526144</v>
          </cell>
          <cell r="C5732" t="str">
            <v>TUBO FOFO C/FG PN-10 D=800MM;L=5000MM (1791KG)</v>
          </cell>
          <cell r="D5732" t="str">
            <v>UN</v>
          </cell>
          <cell r="E5732">
            <v>0</v>
          </cell>
        </row>
        <row r="5733">
          <cell r="B5733" t="str">
            <v>526145</v>
          </cell>
          <cell r="C5733" t="str">
            <v>TUBO FOFO C/FG PN-10 D=800MM;L=5500MM (1950KG)</v>
          </cell>
          <cell r="D5733" t="str">
            <v>UN</v>
          </cell>
          <cell r="E5733">
            <v>0</v>
          </cell>
        </row>
        <row r="5734">
          <cell r="B5734" t="str">
            <v>526146</v>
          </cell>
          <cell r="C5734" t="str">
            <v>TUBO FOFO C/FG PN-10 D=800MM;L=6000MM (2109KG)</v>
          </cell>
          <cell r="D5734" t="str">
            <v>UN</v>
          </cell>
          <cell r="E5734">
            <v>0</v>
          </cell>
        </row>
        <row r="5735">
          <cell r="B5735" t="str">
            <v>526147</v>
          </cell>
          <cell r="C5735" t="str">
            <v>TUBO FOFO C/FG PN-10 D=800MM;L=6500MM (2269KG)</v>
          </cell>
          <cell r="D5735" t="str">
            <v>UN</v>
          </cell>
          <cell r="E5735">
            <v>0</v>
          </cell>
        </row>
        <row r="5736">
          <cell r="B5736" t="str">
            <v>526148</v>
          </cell>
          <cell r="C5736" t="str">
            <v>TUBO FOFO C/FG PN-10 D=800MM;L=6800MM (2365KG)</v>
          </cell>
          <cell r="D5736" t="str">
            <v>UN</v>
          </cell>
          <cell r="E5736">
            <v>0</v>
          </cell>
        </row>
        <row r="5737">
          <cell r="B5737" t="str">
            <v>526149</v>
          </cell>
          <cell r="C5737" t="str">
            <v>TUBO FOFO C/FG PN-10 D=900MM;L=1000MM (708KG)</v>
          </cell>
          <cell r="D5737" t="str">
            <v>UN</v>
          </cell>
          <cell r="E5737">
            <v>0</v>
          </cell>
        </row>
        <row r="5738">
          <cell r="B5738" t="str">
            <v>526150</v>
          </cell>
          <cell r="C5738" t="str">
            <v>TUBO FOFO C/FG PN-10 D=900MM;L=1500MM (825KG)</v>
          </cell>
          <cell r="D5738" t="str">
            <v>UN</v>
          </cell>
          <cell r="E5738">
            <v>0</v>
          </cell>
        </row>
        <row r="5739">
          <cell r="B5739" t="str">
            <v>526151</v>
          </cell>
          <cell r="C5739" t="str">
            <v>TUBO FOFO C/FG PN-10 D=900MM;L=2000MM (1016KG)</v>
          </cell>
          <cell r="D5739" t="str">
            <v>UN</v>
          </cell>
          <cell r="E5739">
            <v>0</v>
          </cell>
        </row>
        <row r="5740">
          <cell r="B5740" t="str">
            <v>526152</v>
          </cell>
          <cell r="C5740" t="str">
            <v>TUBO FOFO C/FG PN-10 D=900MM;L=2500MM (1207KG)</v>
          </cell>
          <cell r="D5740" t="str">
            <v>UN</v>
          </cell>
          <cell r="E5740">
            <v>0</v>
          </cell>
        </row>
        <row r="5741">
          <cell r="B5741" t="str">
            <v>526153</v>
          </cell>
          <cell r="C5741" t="str">
            <v>TUBO FOFO C/FG PN-10 D=900MM;L=3000MM (1399KG)</v>
          </cell>
          <cell r="D5741" t="str">
            <v>UN</v>
          </cell>
          <cell r="E5741">
            <v>0</v>
          </cell>
        </row>
        <row r="5742">
          <cell r="B5742" t="str">
            <v>526154</v>
          </cell>
          <cell r="C5742" t="str">
            <v>TUBO FOFO C/FG PN-10 D=900MM;L=3500MM (1591KG)</v>
          </cell>
          <cell r="D5742" t="str">
            <v>UN</v>
          </cell>
          <cell r="E5742">
            <v>0</v>
          </cell>
        </row>
        <row r="5743">
          <cell r="B5743" t="str">
            <v>526155</v>
          </cell>
          <cell r="C5743" t="str">
            <v>TUBO FOFO C/FG PN-10 D=900MM;L=4000MM (1782KG)</v>
          </cell>
          <cell r="D5743" t="str">
            <v>UN</v>
          </cell>
          <cell r="E5743">
            <v>0</v>
          </cell>
        </row>
        <row r="5744">
          <cell r="B5744" t="str">
            <v>526156</v>
          </cell>
          <cell r="C5744" t="str">
            <v>TUBO FOFO C/FG PN-10 D=900MM;L=4500MM (1974KG)</v>
          </cell>
          <cell r="D5744" t="str">
            <v>UN</v>
          </cell>
          <cell r="E5744">
            <v>0</v>
          </cell>
        </row>
        <row r="5745">
          <cell r="B5745" t="str">
            <v>526157</v>
          </cell>
          <cell r="C5745" t="str">
            <v>TUBO FOFO C/FG PN-10 D=900MM;L=5000MM (2165KG)</v>
          </cell>
          <cell r="D5745" t="str">
            <v>UN</v>
          </cell>
          <cell r="E5745">
            <v>0</v>
          </cell>
        </row>
        <row r="5746">
          <cell r="B5746" t="str">
            <v>526158</v>
          </cell>
          <cell r="C5746" t="str">
            <v>TUBO FOFO C/FG PN-10 D=900MM;L=5500MM (2357KG)</v>
          </cell>
          <cell r="D5746" t="str">
            <v>UN</v>
          </cell>
          <cell r="E5746">
            <v>0</v>
          </cell>
        </row>
        <row r="5747">
          <cell r="B5747" t="str">
            <v>526159</v>
          </cell>
          <cell r="C5747" t="str">
            <v>TUBO FOFO C/FG PN-10 D=900MM;L=6500MM (2740KG)</v>
          </cell>
          <cell r="D5747" t="str">
            <v>UN</v>
          </cell>
          <cell r="E5747">
            <v>0</v>
          </cell>
        </row>
        <row r="5748">
          <cell r="B5748" t="str">
            <v>526160</v>
          </cell>
          <cell r="C5748" t="str">
            <v>TUBO FOFO C/FG PN-10 D=900MM;L=6800MM (2854KG)</v>
          </cell>
          <cell r="D5748" t="str">
            <v>UN</v>
          </cell>
          <cell r="E5748">
            <v>0</v>
          </cell>
        </row>
        <row r="5749">
          <cell r="B5749" t="str">
            <v>526161</v>
          </cell>
          <cell r="C5749" t="str">
            <v>TUBO FOFO C/FG PN-10 D=1000MM;L=1000MM (752KG)</v>
          </cell>
          <cell r="D5749" t="str">
            <v>UN</v>
          </cell>
          <cell r="E5749">
            <v>0</v>
          </cell>
        </row>
        <row r="5750">
          <cell r="B5750" t="str">
            <v>526162</v>
          </cell>
          <cell r="C5750" t="str">
            <v>TUBO FOFO C/FG PN-10 D=1000MM;L=1500MM (978KG)</v>
          </cell>
          <cell r="D5750" t="str">
            <v>UN</v>
          </cell>
          <cell r="E5750">
            <v>0</v>
          </cell>
        </row>
        <row r="5751">
          <cell r="B5751" t="str">
            <v>526163</v>
          </cell>
          <cell r="C5751" t="str">
            <v>TUBO FOFO C/FG PN-10 D=1000MM;L=2000MM (1205KG)</v>
          </cell>
          <cell r="D5751" t="str">
            <v>UN</v>
          </cell>
          <cell r="E5751">
            <v>0</v>
          </cell>
        </row>
        <row r="5752">
          <cell r="B5752" t="str">
            <v>526164</v>
          </cell>
          <cell r="C5752" t="str">
            <v>TUBO FOFO C/FG PN-10 D=1000MM;L=2500MM (1431KG)</v>
          </cell>
          <cell r="D5752" t="str">
            <v>UN</v>
          </cell>
          <cell r="E5752">
            <v>0</v>
          </cell>
        </row>
        <row r="5753">
          <cell r="B5753" t="str">
            <v>526165</v>
          </cell>
          <cell r="C5753" t="str">
            <v>TUBO FOFO C/FG PN-10 D=1000MM;L=3000MM (1657KG)</v>
          </cell>
          <cell r="D5753" t="str">
            <v>UN</v>
          </cell>
          <cell r="E5753">
            <v>0</v>
          </cell>
        </row>
        <row r="5754">
          <cell r="B5754" t="str">
            <v>526166</v>
          </cell>
          <cell r="C5754" t="str">
            <v>TUBO FOFO C/FG PN-10 D=1000MM;L=3500MM (1883KG)</v>
          </cell>
          <cell r="D5754" t="str">
            <v>UN</v>
          </cell>
          <cell r="E5754">
            <v>0</v>
          </cell>
        </row>
        <row r="5755">
          <cell r="B5755" t="str">
            <v>526167</v>
          </cell>
          <cell r="C5755" t="str">
            <v>TUBO FOFO C/FG PN-10 D=1000MM;L=4000MM (2109KG)</v>
          </cell>
          <cell r="D5755" t="str">
            <v>UN</v>
          </cell>
          <cell r="E5755">
            <v>0</v>
          </cell>
        </row>
        <row r="5756">
          <cell r="B5756" t="str">
            <v>526168</v>
          </cell>
          <cell r="C5756" t="str">
            <v>TUBO FOFO C/FG PN-10 D=1000MM;L=4500MM (2335KG)</v>
          </cell>
          <cell r="D5756" t="str">
            <v>UN</v>
          </cell>
          <cell r="E5756">
            <v>0</v>
          </cell>
        </row>
        <row r="5757">
          <cell r="B5757" t="str">
            <v>526169</v>
          </cell>
          <cell r="C5757" t="str">
            <v>TUBO FOFO C/FG PN-10 D=1000MM;L=5000MM (2562KG)</v>
          </cell>
          <cell r="D5757" t="str">
            <v>UN</v>
          </cell>
          <cell r="E5757">
            <v>0</v>
          </cell>
        </row>
        <row r="5758">
          <cell r="B5758" t="str">
            <v>526170</v>
          </cell>
          <cell r="C5758" t="str">
            <v>TUBO FOFO C/FG PN-10 D=1000MM;L=5500MM (2788KG)</v>
          </cell>
          <cell r="D5758" t="str">
            <v>UN</v>
          </cell>
          <cell r="E5758">
            <v>0</v>
          </cell>
        </row>
        <row r="5759">
          <cell r="B5759" t="str">
            <v>526171</v>
          </cell>
          <cell r="C5759" t="str">
            <v>TUBO FOFO C/FG PN-10 D=1000MM;L=6000MM (3014KG)</v>
          </cell>
          <cell r="D5759" t="str">
            <v>UN</v>
          </cell>
          <cell r="E5759">
            <v>0</v>
          </cell>
        </row>
        <row r="5760">
          <cell r="B5760" t="str">
            <v>526172</v>
          </cell>
          <cell r="C5760" t="str">
            <v>TUBO FOFO C/FG PN-10 D=1000MM;L=6500MM (3240KG)</v>
          </cell>
          <cell r="D5760" t="str">
            <v>UN</v>
          </cell>
          <cell r="E5760">
            <v>0</v>
          </cell>
        </row>
        <row r="5761">
          <cell r="B5761" t="str">
            <v>526173</v>
          </cell>
          <cell r="C5761" t="str">
            <v>TUBO FOFO C/FG PN-10 D=1000MM;L=6800MM (3376KG)</v>
          </cell>
          <cell r="D5761" t="str">
            <v>UN</v>
          </cell>
          <cell r="E5761">
            <v>0</v>
          </cell>
        </row>
        <row r="5762">
          <cell r="B5762" t="str">
            <v>526174</v>
          </cell>
          <cell r="C5762" t="str">
            <v>TUBO FOFO C/FG PN-10 D=1200MM;L=1000MM (1048KG)</v>
          </cell>
          <cell r="D5762" t="str">
            <v>UN</v>
          </cell>
          <cell r="E5762">
            <v>0</v>
          </cell>
        </row>
        <row r="5763">
          <cell r="B5763" t="str">
            <v>526175</v>
          </cell>
          <cell r="C5763" t="str">
            <v>TUBO FOFO C/FG PN-10 D=1200MM;L=1500MM (1352KG)</v>
          </cell>
          <cell r="D5763" t="str">
            <v>UN</v>
          </cell>
          <cell r="E5763">
            <v>0</v>
          </cell>
        </row>
        <row r="5764">
          <cell r="B5764" t="str">
            <v>526176</v>
          </cell>
          <cell r="C5764" t="str">
            <v>TUBO FOFO C/FG PN-10 D=1200MM;L=2000MM (1656KG)</v>
          </cell>
          <cell r="D5764" t="str">
            <v>UN</v>
          </cell>
          <cell r="E5764">
            <v>0</v>
          </cell>
        </row>
        <row r="5765">
          <cell r="B5765" t="str">
            <v>526177</v>
          </cell>
          <cell r="C5765" t="str">
            <v>TUBO FOFO C/FG PN-10 D=1200MM;L=2500MM (1960KG)</v>
          </cell>
          <cell r="D5765" t="str">
            <v>UN</v>
          </cell>
          <cell r="E5765">
            <v>0</v>
          </cell>
        </row>
        <row r="5766">
          <cell r="B5766" t="str">
            <v>526178</v>
          </cell>
          <cell r="C5766" t="str">
            <v>TUBO FOFO C/FG PN-10 D=1200MM;L=3000MM (2263KG)</v>
          </cell>
          <cell r="D5766" t="str">
            <v>UN</v>
          </cell>
          <cell r="E5766">
            <v>0</v>
          </cell>
        </row>
        <row r="5767">
          <cell r="B5767" t="str">
            <v>526179</v>
          </cell>
          <cell r="C5767" t="str">
            <v>TUBO FOFO C/FG PN-10 D=1200MM;L=3500MM (2567KG)</v>
          </cell>
          <cell r="D5767" t="str">
            <v>UN</v>
          </cell>
          <cell r="E5767">
            <v>0</v>
          </cell>
        </row>
        <row r="5768">
          <cell r="B5768" t="str">
            <v>526180</v>
          </cell>
          <cell r="C5768" t="str">
            <v>TUBO FOFO C/FG PN-10 D=1200MM;L=4000MM (2971KG)</v>
          </cell>
          <cell r="D5768" t="str">
            <v>UN</v>
          </cell>
          <cell r="E5768">
            <v>0</v>
          </cell>
        </row>
        <row r="5769">
          <cell r="B5769" t="str">
            <v>526181</v>
          </cell>
          <cell r="C5769" t="str">
            <v>TUBO FOFO C/FG PN-10 D=1200MM;L=4500MM (3175KG)</v>
          </cell>
          <cell r="D5769" t="str">
            <v>UN</v>
          </cell>
          <cell r="E5769">
            <v>0</v>
          </cell>
        </row>
        <row r="5770">
          <cell r="B5770" t="str">
            <v>526182</v>
          </cell>
          <cell r="C5770" t="str">
            <v>TUBO FOFO C/FG PN-10 D=1200MM;L=5000MM (3479KG)</v>
          </cell>
          <cell r="D5770" t="str">
            <v>UN</v>
          </cell>
          <cell r="E5770">
            <v>0</v>
          </cell>
        </row>
        <row r="5771">
          <cell r="B5771" t="str">
            <v>526183</v>
          </cell>
          <cell r="C5771" t="str">
            <v>TUBO FOFO C/FG PN-10 D=1200MM;L=5500MM (3783KG)</v>
          </cell>
          <cell r="D5771" t="str">
            <v>UN</v>
          </cell>
          <cell r="E5771">
            <v>0</v>
          </cell>
        </row>
        <row r="5772">
          <cell r="B5772" t="str">
            <v>526184</v>
          </cell>
          <cell r="C5772" t="str">
            <v>TUBO FOFO C/FG PN-10 D=1200MM;L=6000MM (4087KG)</v>
          </cell>
          <cell r="D5772" t="str">
            <v>UN</v>
          </cell>
          <cell r="E5772">
            <v>0</v>
          </cell>
        </row>
        <row r="5773">
          <cell r="B5773" t="str">
            <v>526185</v>
          </cell>
          <cell r="C5773" t="str">
            <v>TUBO FOFO C/FG PN-10 D=1200MM;L=6500MM (4391KG)</v>
          </cell>
          <cell r="D5773" t="str">
            <v>UN</v>
          </cell>
          <cell r="E5773">
            <v>0</v>
          </cell>
        </row>
        <row r="5774">
          <cell r="B5774" t="str">
            <v>526186</v>
          </cell>
          <cell r="C5774" t="str">
            <v>TUBO FOFO C/FG PN-10 D=1200MM;L=6800MM (4573KG)</v>
          </cell>
          <cell r="D5774" t="str">
            <v>UN</v>
          </cell>
          <cell r="E5774">
            <v>0</v>
          </cell>
        </row>
        <row r="5776">
          <cell r="B5776" t="str">
            <v>526200</v>
          </cell>
          <cell r="C5776" t="str">
            <v>TUBOS  FOFO C/FLANGE  PN-10 E BOLSA JE (C31 - METALURGICA 100%)</v>
          </cell>
        </row>
        <row r="5777">
          <cell r="B5777" t="str">
            <v>526201</v>
          </cell>
          <cell r="C5777" t="str">
            <v>TUBO FOFO C/FG PN-10/JE D=80MM;L=1000MM (20KG)</v>
          </cell>
          <cell r="D5777" t="str">
            <v>UN</v>
          </cell>
          <cell r="E5777">
            <v>0</v>
          </cell>
        </row>
        <row r="5778">
          <cell r="B5778" t="str">
            <v>526202</v>
          </cell>
          <cell r="C5778" t="str">
            <v>TUBO FOFO C/FG PN-10/JE D=80MM;L=1500MM (26KG)</v>
          </cell>
          <cell r="D5778" t="str">
            <v>UN</v>
          </cell>
          <cell r="E5778">
            <v>0</v>
          </cell>
        </row>
        <row r="5779">
          <cell r="B5779" t="str">
            <v>526203</v>
          </cell>
          <cell r="C5779" t="str">
            <v>TUBO FOFO C/FG PN-10/JE D=80MM;L=2000MM (33KG)</v>
          </cell>
          <cell r="D5779" t="str">
            <v>UN</v>
          </cell>
          <cell r="E5779">
            <v>0</v>
          </cell>
        </row>
        <row r="5780">
          <cell r="B5780" t="str">
            <v>526204</v>
          </cell>
          <cell r="C5780" t="str">
            <v>TUBO FOFO C/FG PN-10/JE D=80MM;L=2500MM (40KG)</v>
          </cell>
          <cell r="D5780" t="str">
            <v>UN</v>
          </cell>
          <cell r="E5780">
            <v>0</v>
          </cell>
        </row>
        <row r="5781">
          <cell r="B5781" t="str">
            <v>526205</v>
          </cell>
          <cell r="C5781" t="str">
            <v>TUBO FOFO C/FG PN-10/JE D=80MM;L=3000MM (46KG)</v>
          </cell>
          <cell r="D5781" t="str">
            <v>UN</v>
          </cell>
          <cell r="E5781">
            <v>0</v>
          </cell>
        </row>
        <row r="5782">
          <cell r="B5782" t="str">
            <v>526206</v>
          </cell>
          <cell r="C5782" t="str">
            <v>TUBO FOFO C/FG PN-10/JE D=80MM;L=3500MM (52KG)</v>
          </cell>
          <cell r="D5782" t="str">
            <v>UN</v>
          </cell>
          <cell r="E5782">
            <v>0</v>
          </cell>
        </row>
        <row r="5783">
          <cell r="B5783" t="str">
            <v>526207</v>
          </cell>
          <cell r="C5783" t="str">
            <v>TUBO FOFO C/FG PN-10/JE D=80MM;L=4000MM (59KG)</v>
          </cell>
          <cell r="D5783" t="str">
            <v>UN</v>
          </cell>
          <cell r="E5783">
            <v>0</v>
          </cell>
        </row>
        <row r="5784">
          <cell r="B5784" t="str">
            <v>526208</v>
          </cell>
          <cell r="C5784" t="str">
            <v>TUBO FOFO C/FG PN-10/JE D=80MM;L=4500MM (65KG)</v>
          </cell>
          <cell r="D5784" t="str">
            <v>UN</v>
          </cell>
          <cell r="E5784">
            <v>0</v>
          </cell>
        </row>
        <row r="5785">
          <cell r="B5785" t="str">
            <v>526209</v>
          </cell>
          <cell r="C5785" t="str">
            <v>TUBO FOFO C/FG PN-10/JE D=80MM;L=5000MM (72KG)</v>
          </cell>
          <cell r="D5785" t="str">
            <v>UN</v>
          </cell>
          <cell r="E5785">
            <v>0</v>
          </cell>
        </row>
        <row r="5786">
          <cell r="B5786" t="str">
            <v>526210</v>
          </cell>
          <cell r="C5786" t="str">
            <v>TUBO FOFO C/FG PN-10/JE D=80MM;L=5500MM (79KG)</v>
          </cell>
          <cell r="D5786" t="str">
            <v>UN</v>
          </cell>
          <cell r="E5786">
            <v>0</v>
          </cell>
        </row>
        <row r="5787">
          <cell r="B5787" t="str">
            <v>526211</v>
          </cell>
          <cell r="C5787" t="str">
            <v>TUBO FOFO C/FG PN-10/JE D=80MM;L=5800MM (82KG)</v>
          </cell>
          <cell r="D5787" t="str">
            <v>UN</v>
          </cell>
          <cell r="E5787">
            <v>0</v>
          </cell>
        </row>
        <row r="5788">
          <cell r="B5788" t="str">
            <v>526212</v>
          </cell>
          <cell r="C5788" t="str">
            <v>TUBO FOFO C/FG PN-10/JE D=100MM;L=1000MM (26KG)</v>
          </cell>
          <cell r="D5788" t="str">
            <v>UN</v>
          </cell>
          <cell r="E5788">
            <v>0</v>
          </cell>
        </row>
        <row r="5789">
          <cell r="B5789" t="str">
            <v>526213</v>
          </cell>
          <cell r="C5789" t="str">
            <v>TUBO FOFO C/FG PN-10/JE D=100MM;L=1500MM (34KG)</v>
          </cell>
          <cell r="D5789" t="str">
            <v>UN</v>
          </cell>
          <cell r="E5789">
            <v>0</v>
          </cell>
        </row>
        <row r="5790">
          <cell r="B5790" t="str">
            <v>526214</v>
          </cell>
          <cell r="C5790" t="str">
            <v>TUBO FOFO C/FG PN-10/JE D=100MM;L=2000MM (43KG)</v>
          </cell>
          <cell r="D5790" t="str">
            <v>UN</v>
          </cell>
          <cell r="E5790">
            <v>0</v>
          </cell>
        </row>
        <row r="5791">
          <cell r="B5791" t="str">
            <v>526215</v>
          </cell>
          <cell r="C5791" t="str">
            <v>TUBO FOFO C/FG PN-10/JE D=100MM;L=2500MM (52KG)</v>
          </cell>
          <cell r="D5791" t="str">
            <v>UN</v>
          </cell>
          <cell r="E5791">
            <v>0</v>
          </cell>
        </row>
        <row r="5792">
          <cell r="B5792" t="str">
            <v>526216</v>
          </cell>
          <cell r="C5792" t="str">
            <v>TUBO FOFO C/FG PN-10/JE D=100MM;L=3000MM (60KG)</v>
          </cell>
          <cell r="D5792" t="str">
            <v>UN</v>
          </cell>
          <cell r="E5792">
            <v>0</v>
          </cell>
        </row>
        <row r="5793">
          <cell r="B5793" t="str">
            <v>526217</v>
          </cell>
          <cell r="C5793" t="str">
            <v>TUBO FOFO C/FG PN-10/JE D=100MM;L=3500MM (69KG)</v>
          </cell>
          <cell r="D5793" t="str">
            <v>UN</v>
          </cell>
          <cell r="E5793">
            <v>0</v>
          </cell>
        </row>
        <row r="5794">
          <cell r="B5794" t="str">
            <v>526218</v>
          </cell>
          <cell r="C5794" t="str">
            <v>TUBO FOFO C/FG PN-10/JE D=100MM;L=4000MM (77KG)</v>
          </cell>
          <cell r="D5794" t="str">
            <v>UN</v>
          </cell>
          <cell r="E5794">
            <v>0</v>
          </cell>
        </row>
        <row r="5795">
          <cell r="B5795" t="str">
            <v>526219</v>
          </cell>
          <cell r="C5795" t="str">
            <v>TUBO FOFO C/FG PN-10/JE D=100MM;L=4500MM (86KG)</v>
          </cell>
          <cell r="D5795" t="str">
            <v>UN</v>
          </cell>
          <cell r="E5795">
            <v>0</v>
          </cell>
        </row>
        <row r="5796">
          <cell r="B5796" t="str">
            <v>526220</v>
          </cell>
          <cell r="C5796" t="str">
            <v>TUBO FOFO C/FG PN-10/JE D=100MM;L=5000MM (95KG)</v>
          </cell>
          <cell r="D5796" t="str">
            <v>UN</v>
          </cell>
          <cell r="E5796">
            <v>0</v>
          </cell>
        </row>
        <row r="5797">
          <cell r="B5797" t="str">
            <v>526221</v>
          </cell>
          <cell r="C5797" t="str">
            <v>TUBO FOFO C/FG PN-10/JE D=100MM;L=5500MM (103KG)</v>
          </cell>
          <cell r="D5797" t="str">
            <v>UN</v>
          </cell>
          <cell r="E5797">
            <v>0</v>
          </cell>
        </row>
        <row r="5798">
          <cell r="B5798" t="str">
            <v>526222</v>
          </cell>
          <cell r="C5798" t="str">
            <v>TUBO FOFO C/FG PN-10/JE D=100MM;L=5800MM (108KG)</v>
          </cell>
          <cell r="D5798" t="str">
            <v>UN</v>
          </cell>
          <cell r="E5798">
            <v>0</v>
          </cell>
        </row>
        <row r="5799">
          <cell r="B5799" t="str">
            <v>526223</v>
          </cell>
          <cell r="C5799" t="str">
            <v>TUBO FOFO C/FG PN-10/JE D=150MM;L=1000MM (41KG)</v>
          </cell>
          <cell r="D5799" t="str">
            <v>UN</v>
          </cell>
          <cell r="E5799">
            <v>0</v>
          </cell>
        </row>
        <row r="5800">
          <cell r="B5800" t="str">
            <v>526224</v>
          </cell>
          <cell r="C5800" t="str">
            <v>TUBO FOFO C/FG PN-10/JE D=150MM;L=1500MM (54KG)</v>
          </cell>
          <cell r="D5800" t="str">
            <v>UN</v>
          </cell>
          <cell r="E5800">
            <v>0</v>
          </cell>
        </row>
        <row r="5801">
          <cell r="B5801" t="str">
            <v>526225</v>
          </cell>
          <cell r="C5801" t="str">
            <v>TUBO FOFO C/FG PN-10/JE D=150MM;L=2000MM (67KG)</v>
          </cell>
          <cell r="D5801" t="str">
            <v>UN</v>
          </cell>
          <cell r="E5801">
            <v>0</v>
          </cell>
        </row>
        <row r="5802">
          <cell r="B5802" t="str">
            <v>526226</v>
          </cell>
          <cell r="C5802" t="str">
            <v>TUBO FOFO C/FG PN-10/JE D=150MM;L=2500MM (80KG)</v>
          </cell>
          <cell r="D5802" t="str">
            <v>UN</v>
          </cell>
          <cell r="E5802">
            <v>0</v>
          </cell>
        </row>
        <row r="5803">
          <cell r="B5803" t="str">
            <v>526227</v>
          </cell>
          <cell r="C5803" t="str">
            <v>TUBO FOFO C/FG PN-10/JE D=150MM;L=3000MM (93KG)</v>
          </cell>
          <cell r="D5803" t="str">
            <v>UN</v>
          </cell>
          <cell r="E5803">
            <v>0</v>
          </cell>
        </row>
        <row r="5804">
          <cell r="B5804" t="str">
            <v>526228</v>
          </cell>
          <cell r="C5804" t="str">
            <v>TUBO FOFO C/FG PN-10/JE D=150MM;L=3500MM (106KG)</v>
          </cell>
          <cell r="D5804" t="str">
            <v>UN</v>
          </cell>
          <cell r="E5804">
            <v>0</v>
          </cell>
        </row>
        <row r="5805">
          <cell r="B5805" t="str">
            <v>526229</v>
          </cell>
          <cell r="C5805" t="str">
            <v>TUBO FOFO C/FG PN-10/JE D=150MM;L=4000MM (119KG)</v>
          </cell>
          <cell r="D5805" t="str">
            <v>UN</v>
          </cell>
          <cell r="E5805">
            <v>0</v>
          </cell>
        </row>
        <row r="5806">
          <cell r="B5806" t="str">
            <v>526230</v>
          </cell>
          <cell r="C5806" t="str">
            <v>TUBO FOFO C/FG PN-10/JE D=150MM;L=4500MM (132KG)</v>
          </cell>
          <cell r="D5806" t="str">
            <v>UN</v>
          </cell>
          <cell r="E5806">
            <v>0</v>
          </cell>
        </row>
        <row r="5807">
          <cell r="B5807" t="str">
            <v>526231</v>
          </cell>
          <cell r="C5807" t="str">
            <v>TUBO FOFO C/FG PN-10/JE D=150MM;L=5000MM (145KG)</v>
          </cell>
          <cell r="D5807" t="str">
            <v>UN</v>
          </cell>
          <cell r="E5807">
            <v>0</v>
          </cell>
        </row>
        <row r="5808">
          <cell r="B5808" t="str">
            <v>526232</v>
          </cell>
          <cell r="C5808" t="str">
            <v>TUBO FOFO C/FG PN-10/JE D=150MM;L=5500MM (158KG)</v>
          </cell>
          <cell r="D5808" t="str">
            <v>UN</v>
          </cell>
          <cell r="E5808">
            <v>0</v>
          </cell>
        </row>
        <row r="5809">
          <cell r="B5809" t="str">
            <v>526233</v>
          </cell>
          <cell r="C5809" t="str">
            <v>TUBO FOFO C/FG PN-10/JE D=150MM;L=5800MM (166KG)</v>
          </cell>
          <cell r="D5809" t="str">
            <v>UN</v>
          </cell>
          <cell r="E5809">
            <v>0</v>
          </cell>
        </row>
        <row r="5810">
          <cell r="B5810" t="str">
            <v>526234</v>
          </cell>
          <cell r="C5810" t="str">
            <v>TUBO FOFO C/FG PN-10/JE D=200MM;L=1000MM (55KG)</v>
          </cell>
          <cell r="D5810" t="str">
            <v>UN</v>
          </cell>
          <cell r="E5810">
            <v>0</v>
          </cell>
        </row>
        <row r="5811">
          <cell r="B5811" t="str">
            <v>526235</v>
          </cell>
          <cell r="C5811" t="str">
            <v>TUBO FOFO C/FG PN-10/JE D=200MM;L=1500MM (72KG)</v>
          </cell>
          <cell r="D5811" t="str">
            <v>UN</v>
          </cell>
          <cell r="E5811">
            <v>0</v>
          </cell>
        </row>
        <row r="5812">
          <cell r="B5812" t="str">
            <v>526236</v>
          </cell>
          <cell r="C5812" t="str">
            <v>TUBO FOFO C/FG PN-10/JE D=200MM;L=2000MM (90KG)</v>
          </cell>
          <cell r="D5812" t="str">
            <v>UN</v>
          </cell>
          <cell r="E5812">
            <v>0</v>
          </cell>
        </row>
        <row r="5813">
          <cell r="B5813" t="str">
            <v>526237</v>
          </cell>
          <cell r="C5813" t="str">
            <v>TUBO FOFO C/FG PN-10/JE D=200MM;L=2500MM (107KG)</v>
          </cell>
          <cell r="D5813" t="str">
            <v>UN</v>
          </cell>
          <cell r="E5813">
            <v>0</v>
          </cell>
        </row>
        <row r="5814">
          <cell r="B5814" t="str">
            <v>526238</v>
          </cell>
          <cell r="C5814" t="str">
            <v>TUBO FOFO C/FG PN-10/JE D=200MM;L=3000MM (124KG)</v>
          </cell>
          <cell r="D5814" t="str">
            <v>UN</v>
          </cell>
          <cell r="E5814">
            <v>0</v>
          </cell>
        </row>
        <row r="5815">
          <cell r="B5815" t="str">
            <v>526239</v>
          </cell>
          <cell r="C5815" t="str">
            <v>TUBO FOFO C/FG PN-10/JE D=200MM;L=3500MM (142KG)</v>
          </cell>
          <cell r="D5815" t="str">
            <v>UN</v>
          </cell>
          <cell r="E5815">
            <v>0</v>
          </cell>
        </row>
        <row r="5816">
          <cell r="B5816" t="str">
            <v>526240</v>
          </cell>
          <cell r="C5816" t="str">
            <v>TUBO FOFO C/FG PN-10/JE D=200MM;L=4000MM (159KG)</v>
          </cell>
          <cell r="D5816" t="str">
            <v>UN</v>
          </cell>
          <cell r="E5816">
            <v>0</v>
          </cell>
        </row>
        <row r="5817">
          <cell r="B5817" t="str">
            <v>526241</v>
          </cell>
          <cell r="C5817" t="str">
            <v>TUBO FOFO C/FG PN-10/JE D=200MM;L=4500MM (177KG)</v>
          </cell>
          <cell r="D5817" t="str">
            <v>UN</v>
          </cell>
          <cell r="E5817">
            <v>0</v>
          </cell>
        </row>
        <row r="5818">
          <cell r="B5818" t="str">
            <v>526242</v>
          </cell>
          <cell r="C5818" t="str">
            <v>TUBO FOFO C/FG PN-10/JE D=200MM;L=5000MM (194KG)</v>
          </cell>
          <cell r="D5818" t="str">
            <v>UN</v>
          </cell>
          <cell r="E5818">
            <v>0</v>
          </cell>
        </row>
        <row r="5819">
          <cell r="B5819" t="str">
            <v>526243</v>
          </cell>
          <cell r="C5819" t="str">
            <v>TUBO FOFO C/FG PN-10/JE D=200MM;L=5500MM (211KG)</v>
          </cell>
          <cell r="D5819" t="str">
            <v>UN</v>
          </cell>
          <cell r="E5819">
            <v>0</v>
          </cell>
        </row>
        <row r="5820">
          <cell r="B5820" t="str">
            <v>526244</v>
          </cell>
          <cell r="C5820" t="str">
            <v>TUBO FOFO C/FG PN-10/JE D=200MM;L=5800MM (222KG)</v>
          </cell>
          <cell r="D5820" t="str">
            <v>UN</v>
          </cell>
          <cell r="E5820">
            <v>0</v>
          </cell>
        </row>
        <row r="5821">
          <cell r="B5821" t="str">
            <v>526245</v>
          </cell>
          <cell r="C5821" t="str">
            <v>TUBO FOFO C/FG PN-10/JE D=250MM;L=1000MM (74KG)</v>
          </cell>
          <cell r="D5821" t="str">
            <v>UN</v>
          </cell>
          <cell r="E5821">
            <v>0</v>
          </cell>
        </row>
        <row r="5822">
          <cell r="B5822" t="str">
            <v>526246</v>
          </cell>
          <cell r="C5822" t="str">
            <v>TUBO FOFO C/FG PN-10/JE D=250MM;L=1500MM (97KG)</v>
          </cell>
          <cell r="D5822" t="str">
            <v>UN</v>
          </cell>
          <cell r="E5822">
            <v>0</v>
          </cell>
        </row>
        <row r="5823">
          <cell r="B5823" t="str">
            <v>526247</v>
          </cell>
          <cell r="C5823" t="str">
            <v>TUBO FOFO C/FG PN-10/JE D=250MM;L=2000MM (119KG)</v>
          </cell>
          <cell r="D5823" t="str">
            <v>UN</v>
          </cell>
          <cell r="E5823">
            <v>0</v>
          </cell>
        </row>
        <row r="5824">
          <cell r="B5824" t="str">
            <v>526248</v>
          </cell>
          <cell r="C5824" t="str">
            <v>TUBO FOFO C/FG PN-10/JE D=250MM;L=2500MM (142KG)</v>
          </cell>
          <cell r="D5824" t="str">
            <v>UN</v>
          </cell>
          <cell r="E5824">
            <v>0</v>
          </cell>
        </row>
        <row r="5825">
          <cell r="B5825" t="str">
            <v>526249</v>
          </cell>
          <cell r="C5825" t="str">
            <v>TUBO FOFO C/FG PN-10/JE D=250MM;L=3000MM (165KG)</v>
          </cell>
          <cell r="D5825" t="str">
            <v>UN</v>
          </cell>
          <cell r="E5825">
            <v>0</v>
          </cell>
        </row>
        <row r="5826">
          <cell r="B5826" t="str">
            <v>526250</v>
          </cell>
          <cell r="C5826" t="str">
            <v>TUBO FOFO C/FG PN-10/JE D=250MM;L=3500MM (187KG)</v>
          </cell>
          <cell r="D5826" t="str">
            <v>UN</v>
          </cell>
          <cell r="E5826">
            <v>0</v>
          </cell>
        </row>
        <row r="5827">
          <cell r="B5827" t="str">
            <v>526251</v>
          </cell>
          <cell r="C5827" t="str">
            <v>TUBO FOFO C/FG PN-10/JE D=250MM;L=4000MM (210KG)</v>
          </cell>
          <cell r="D5827" t="str">
            <v>UN</v>
          </cell>
          <cell r="E5827">
            <v>0</v>
          </cell>
        </row>
        <row r="5828">
          <cell r="B5828" t="str">
            <v>526252</v>
          </cell>
          <cell r="C5828" t="str">
            <v>TUBO FOFO C/FG PN-10/JE D=250MM;L=4500MM (233KG)</v>
          </cell>
          <cell r="D5828" t="str">
            <v>UN</v>
          </cell>
          <cell r="E5828">
            <v>0</v>
          </cell>
        </row>
        <row r="5829">
          <cell r="B5829" t="str">
            <v>526253</v>
          </cell>
          <cell r="C5829" t="str">
            <v>TUBO FOFO C/FG PN-10/JE D=250MM;L=5000MM (256KG)</v>
          </cell>
          <cell r="D5829" t="str">
            <v>UN</v>
          </cell>
          <cell r="E5829">
            <v>0</v>
          </cell>
        </row>
        <row r="5830">
          <cell r="B5830" t="str">
            <v>526254</v>
          </cell>
          <cell r="C5830" t="str">
            <v>TUBO FOFO C/FG PN-10/JE D=250MM;L=5500MM (278KG)</v>
          </cell>
          <cell r="D5830" t="str">
            <v>UN</v>
          </cell>
          <cell r="E5830">
            <v>0</v>
          </cell>
        </row>
        <row r="5831">
          <cell r="B5831" t="str">
            <v>526255</v>
          </cell>
          <cell r="C5831" t="str">
            <v>TUBO FOFO C/FG PN-10/JE D=250MM;L=5800MM (292KG)</v>
          </cell>
          <cell r="D5831" t="str">
            <v>UN</v>
          </cell>
          <cell r="E5831">
            <v>0</v>
          </cell>
        </row>
        <row r="5832">
          <cell r="B5832" t="str">
            <v>526256</v>
          </cell>
          <cell r="C5832" t="str">
            <v>TUBO FOFO C/FG PN-10/JE D=300MM;L=1000MM (94KG)</v>
          </cell>
          <cell r="D5832" t="str">
            <v>UN</v>
          </cell>
          <cell r="E5832">
            <v>0</v>
          </cell>
        </row>
        <row r="5833">
          <cell r="B5833" t="str">
            <v>526257</v>
          </cell>
          <cell r="C5833" t="str">
            <v>TUBO FOFO C/FG PN-10/JE D=300MM;L=1500MM (122KG)</v>
          </cell>
          <cell r="D5833" t="str">
            <v>UN</v>
          </cell>
          <cell r="E5833">
            <v>0</v>
          </cell>
        </row>
        <row r="5834">
          <cell r="B5834" t="str">
            <v>526258</v>
          </cell>
          <cell r="C5834" t="str">
            <v>TUBO FOFO C/FG PN-10/JE D=300MM;L=2000MM (151KG)</v>
          </cell>
          <cell r="D5834" t="str">
            <v>UN</v>
          </cell>
          <cell r="E5834">
            <v>0</v>
          </cell>
        </row>
        <row r="5835">
          <cell r="B5835" t="str">
            <v>526259</v>
          </cell>
          <cell r="C5835" t="str">
            <v>TUBO FOFO C/FG PN-10/JE D=300MM;L=2500MM (179KG)</v>
          </cell>
          <cell r="D5835" t="str">
            <v>UN</v>
          </cell>
          <cell r="E5835">
            <v>0</v>
          </cell>
        </row>
        <row r="5836">
          <cell r="B5836" t="str">
            <v>526260</v>
          </cell>
          <cell r="C5836" t="str">
            <v>TUBO FOFO C/FG PN-10/JE D=300MM;L=3000MM (208KG)</v>
          </cell>
          <cell r="D5836" t="str">
            <v>UN</v>
          </cell>
          <cell r="E5836">
            <v>0</v>
          </cell>
        </row>
        <row r="5837">
          <cell r="B5837" t="str">
            <v>526261</v>
          </cell>
          <cell r="C5837" t="str">
            <v>TUBO FOFO C/FG PN-10/JE D=300MM;L=3500MM (236KG)</v>
          </cell>
          <cell r="D5837" t="str">
            <v>UN</v>
          </cell>
          <cell r="E5837">
            <v>0</v>
          </cell>
        </row>
        <row r="5838">
          <cell r="B5838" t="str">
            <v>526262</v>
          </cell>
          <cell r="C5838" t="str">
            <v>TUBO FOFO C/FG PN-10/JE D=300MM;L=4000MM (265KG)</v>
          </cell>
          <cell r="D5838" t="str">
            <v>UN</v>
          </cell>
          <cell r="E5838">
            <v>0</v>
          </cell>
        </row>
        <row r="5839">
          <cell r="B5839" t="str">
            <v>526263</v>
          </cell>
          <cell r="C5839" t="str">
            <v>TUBO FOFO C/FG PN-10/JE D=300MM;L=4500MM (294KG)</v>
          </cell>
          <cell r="D5839" t="str">
            <v>UN</v>
          </cell>
          <cell r="E5839">
            <v>0</v>
          </cell>
        </row>
        <row r="5840">
          <cell r="B5840" t="str">
            <v>526264</v>
          </cell>
          <cell r="C5840" t="str">
            <v>TUBO FOFO C/FG PN-10/JE D=300MM;L=5000MM (322KG)</v>
          </cell>
          <cell r="D5840" t="str">
            <v>UN</v>
          </cell>
          <cell r="E5840">
            <v>0</v>
          </cell>
        </row>
        <row r="5841">
          <cell r="B5841" t="str">
            <v>526265</v>
          </cell>
          <cell r="C5841" t="str">
            <v>TUBO FOFO C/FG PN-10/JE D=300MM;L=5500MM (351KG)</v>
          </cell>
          <cell r="D5841" t="str">
            <v>UN</v>
          </cell>
          <cell r="E5841">
            <v>0</v>
          </cell>
        </row>
        <row r="5842">
          <cell r="B5842" t="str">
            <v>526266</v>
          </cell>
          <cell r="C5842" t="str">
            <v>TUBO FOFO C/FG PN-10/JE D=300MM;L=5800MM (368KG)</v>
          </cell>
          <cell r="D5842" t="str">
            <v>UN</v>
          </cell>
          <cell r="E5842">
            <v>0</v>
          </cell>
        </row>
        <row r="5843">
          <cell r="B5843" t="str">
            <v>526267</v>
          </cell>
          <cell r="C5843" t="str">
            <v>TUBO FOFO C/FG PN-10/JE D=350MM;L=1000MM (118KG)</v>
          </cell>
          <cell r="D5843" t="str">
            <v>UN</v>
          </cell>
          <cell r="E5843">
            <v>0</v>
          </cell>
        </row>
        <row r="5844">
          <cell r="B5844" t="str">
            <v>526268</v>
          </cell>
          <cell r="C5844" t="str">
            <v>TUBO FOFO C/FG PN-10/JE D=350MM;L=1500MM (155KG)</v>
          </cell>
          <cell r="D5844" t="str">
            <v>UN</v>
          </cell>
          <cell r="E5844">
            <v>0</v>
          </cell>
        </row>
        <row r="5845">
          <cell r="B5845" t="str">
            <v>526269</v>
          </cell>
          <cell r="C5845" t="str">
            <v>TUBO FOFO C/FG PN-10/JE D=350MM;L=2000MM (193KG)</v>
          </cell>
          <cell r="D5845" t="str">
            <v>UN</v>
          </cell>
          <cell r="E5845">
            <v>0</v>
          </cell>
        </row>
        <row r="5846">
          <cell r="B5846" t="str">
            <v>526270</v>
          </cell>
          <cell r="C5846" t="str">
            <v>TUBO FOFO C/FG PN-10/JE D=350MM;L=2500MM (231KG)</v>
          </cell>
          <cell r="D5846" t="str">
            <v>UN</v>
          </cell>
          <cell r="E5846">
            <v>0</v>
          </cell>
        </row>
        <row r="5847">
          <cell r="B5847" t="str">
            <v>526271</v>
          </cell>
          <cell r="C5847" t="str">
            <v>TUBO FOFO C/FG PN-10/JE D=350MM;L=3000MM (269KG)</v>
          </cell>
          <cell r="D5847" t="str">
            <v>UN</v>
          </cell>
          <cell r="E5847">
            <v>0</v>
          </cell>
        </row>
        <row r="5848">
          <cell r="B5848" t="str">
            <v>526272</v>
          </cell>
          <cell r="C5848" t="str">
            <v>TUBO FOFO C/FG PN-10/JE D=350MM;L=3500MM (306KG)</v>
          </cell>
          <cell r="D5848" t="str">
            <v>UN</v>
          </cell>
          <cell r="E5848">
            <v>0</v>
          </cell>
        </row>
        <row r="5849">
          <cell r="B5849" t="str">
            <v>526273</v>
          </cell>
          <cell r="C5849" t="str">
            <v>TUBO FOFO C/FG PN-10/JE D=350MM;L=4000MM (344KG)</v>
          </cell>
          <cell r="D5849" t="str">
            <v>UN</v>
          </cell>
          <cell r="E5849">
            <v>0</v>
          </cell>
        </row>
        <row r="5850">
          <cell r="B5850" t="str">
            <v>526274</v>
          </cell>
          <cell r="C5850" t="str">
            <v>TUBO FOFO C/FG PN-10/JE D=350MM;L=4500MM (382KG)</v>
          </cell>
          <cell r="D5850" t="str">
            <v>UN</v>
          </cell>
          <cell r="E5850">
            <v>0</v>
          </cell>
        </row>
        <row r="5851">
          <cell r="B5851" t="str">
            <v>526275</v>
          </cell>
          <cell r="C5851" t="str">
            <v>TUBO FOFO C/FG PN-10/JE D=350MM;L=5000MM (420KG)</v>
          </cell>
          <cell r="D5851" t="str">
            <v>UN</v>
          </cell>
          <cell r="E5851">
            <v>0</v>
          </cell>
        </row>
        <row r="5852">
          <cell r="B5852" t="str">
            <v>526276</v>
          </cell>
          <cell r="C5852" t="str">
            <v>TUBO FOFO C/FG PN-10/JE D=350MM;L=5500MM (457KG)</v>
          </cell>
          <cell r="D5852" t="str">
            <v>UN</v>
          </cell>
          <cell r="E5852">
            <v>0</v>
          </cell>
        </row>
        <row r="5853">
          <cell r="B5853" t="str">
            <v>526277</v>
          </cell>
          <cell r="C5853" t="str">
            <v>TUBO FOFO C/FG PN-10/JE D=350MM;L=5800MM (480KG)</v>
          </cell>
          <cell r="D5853" t="str">
            <v>UN</v>
          </cell>
          <cell r="E5853">
            <v>0</v>
          </cell>
        </row>
        <row r="5854">
          <cell r="B5854" t="str">
            <v>526278</v>
          </cell>
          <cell r="C5854" t="str">
            <v>TUBO FOFO C/FG PN-10/JE D=400MM;L=1000MM (480KG)</v>
          </cell>
          <cell r="D5854" t="str">
            <v>UN</v>
          </cell>
          <cell r="E5854">
            <v>0</v>
          </cell>
        </row>
        <row r="5855">
          <cell r="B5855" t="str">
            <v>526279</v>
          </cell>
          <cell r="C5855" t="str">
            <v>TUBO FOFO C/FG PN-10/JE D=400MM;L=1500MM (185KG)</v>
          </cell>
          <cell r="D5855" t="str">
            <v>UN</v>
          </cell>
          <cell r="E5855">
            <v>0</v>
          </cell>
        </row>
        <row r="5856">
          <cell r="B5856" t="str">
            <v>526280</v>
          </cell>
          <cell r="C5856" t="str">
            <v>TUBO FOFO C/FG PN-10/JE D=400MM;L=2000MM (230KG)</v>
          </cell>
          <cell r="D5856" t="str">
            <v>UN</v>
          </cell>
          <cell r="E5856">
            <v>0</v>
          </cell>
        </row>
        <row r="5857">
          <cell r="B5857" t="str">
            <v>526281</v>
          </cell>
          <cell r="C5857" t="str">
            <v>TUBO FOFO C/FG PN-10/JE D=400MM;L=2500MM (275KG)</v>
          </cell>
          <cell r="D5857" t="str">
            <v>UN</v>
          </cell>
          <cell r="E5857">
            <v>0</v>
          </cell>
        </row>
        <row r="5858">
          <cell r="B5858" t="str">
            <v>526282</v>
          </cell>
          <cell r="C5858" t="str">
            <v>TUBO FOFO C/FG PN-10/JE D=400MM;L=3000MM (320KG)</v>
          </cell>
          <cell r="D5858" t="str">
            <v>UN</v>
          </cell>
          <cell r="E5858">
            <v>0</v>
          </cell>
        </row>
        <row r="5859">
          <cell r="B5859" t="str">
            <v>526283</v>
          </cell>
          <cell r="C5859" t="str">
            <v>TUBO FOFO C/FG PN-10/JE D=400MM;L=3500MM (364KG)</v>
          </cell>
          <cell r="D5859" t="str">
            <v>UN</v>
          </cell>
          <cell r="E5859">
            <v>0</v>
          </cell>
        </row>
        <row r="5860">
          <cell r="B5860" t="str">
            <v>526284</v>
          </cell>
          <cell r="C5860" t="str">
            <v>TUBO FOFO C/FG PN-10/JE D=400MM;L=4000MM (409KG)</v>
          </cell>
          <cell r="D5860" t="str">
            <v>UN</v>
          </cell>
          <cell r="E5860">
            <v>0</v>
          </cell>
        </row>
        <row r="5861">
          <cell r="B5861" t="str">
            <v>526285</v>
          </cell>
          <cell r="C5861" t="str">
            <v>TUBO FOFO C/FG PN-10/JE D=400MM;L=4500MM (454KG)</v>
          </cell>
          <cell r="D5861" t="str">
            <v>UN</v>
          </cell>
          <cell r="E5861">
            <v>0</v>
          </cell>
        </row>
        <row r="5862">
          <cell r="B5862" t="str">
            <v>526286</v>
          </cell>
          <cell r="C5862" t="str">
            <v>TUBO FOFO C/FG PN-10/JE D=400MM;L=5000MM (499KG)</v>
          </cell>
          <cell r="D5862" t="str">
            <v>UN</v>
          </cell>
          <cell r="E5862">
            <v>0</v>
          </cell>
        </row>
        <row r="5863">
          <cell r="B5863" t="str">
            <v>526287</v>
          </cell>
          <cell r="C5863" t="str">
            <v>TUBO FOFO C/FG PN-10/JE D=400MM;L=5500MM (543KG)</v>
          </cell>
          <cell r="D5863" t="str">
            <v>UN</v>
          </cell>
          <cell r="E5863">
            <v>0</v>
          </cell>
        </row>
        <row r="5864">
          <cell r="B5864" t="str">
            <v>526288</v>
          </cell>
          <cell r="C5864" t="str">
            <v>TUBO FOFO C/FG PN-10/JE D=400MM;L=5800MM (570KG)</v>
          </cell>
          <cell r="D5864" t="str">
            <v>UN</v>
          </cell>
          <cell r="E5864">
            <v>0</v>
          </cell>
        </row>
        <row r="5865">
          <cell r="B5865" t="str">
            <v>526289</v>
          </cell>
          <cell r="C5865" t="str">
            <v>TUBO FOFO C/FG PN-10/JE D=450MM;L=1000MM (168KG)</v>
          </cell>
          <cell r="D5865" t="str">
            <v>UN</v>
          </cell>
          <cell r="E5865">
            <v>0</v>
          </cell>
        </row>
        <row r="5866">
          <cell r="B5866" t="str">
            <v>526290</v>
          </cell>
          <cell r="C5866" t="str">
            <v>TUBO FOFO C/FG PN-10/JE D=450MM;L=1500MM (220KG)</v>
          </cell>
          <cell r="D5866" t="str">
            <v>UN</v>
          </cell>
          <cell r="E5866">
            <v>0</v>
          </cell>
        </row>
        <row r="5867">
          <cell r="B5867" t="str">
            <v>526291</v>
          </cell>
          <cell r="C5867" t="str">
            <v>TUBO FOFO C/FG PN-10/JE D=450MM;L=2000MM (272KG)</v>
          </cell>
          <cell r="D5867" t="str">
            <v>UN</v>
          </cell>
          <cell r="E5867">
            <v>0</v>
          </cell>
        </row>
        <row r="5868">
          <cell r="B5868" t="str">
            <v>526292</v>
          </cell>
          <cell r="C5868" t="str">
            <v>TUBO FOFO C/FG PN-10/JE D=450MM;L=2500MM (325KG)</v>
          </cell>
          <cell r="D5868" t="str">
            <v>UN</v>
          </cell>
          <cell r="E5868">
            <v>0</v>
          </cell>
        </row>
        <row r="5869">
          <cell r="B5869" t="str">
            <v>526293</v>
          </cell>
          <cell r="C5869" t="str">
            <v>TUBO FOFO C/FG PN-10/JE D=450MM;L=3000MM (378KG)</v>
          </cell>
          <cell r="D5869" t="str">
            <v>UN</v>
          </cell>
          <cell r="E5869">
            <v>0</v>
          </cell>
        </row>
        <row r="5870">
          <cell r="B5870" t="str">
            <v>526294</v>
          </cell>
          <cell r="C5870" t="str">
            <v>TUBO FOFO C/FG PN-10/JE D=450MM;L=3500MM (430KG)</v>
          </cell>
          <cell r="D5870" t="str">
            <v>UN</v>
          </cell>
          <cell r="E5870">
            <v>0</v>
          </cell>
        </row>
        <row r="5871">
          <cell r="B5871" t="str">
            <v>526295</v>
          </cell>
          <cell r="C5871" t="str">
            <v>TUBO FOFO C/FG PN-10/JE D=450MM;L=4000MM (483KG)</v>
          </cell>
          <cell r="D5871" t="str">
            <v>UN</v>
          </cell>
          <cell r="E5871">
            <v>0</v>
          </cell>
        </row>
        <row r="5872">
          <cell r="B5872" t="str">
            <v>526296</v>
          </cell>
          <cell r="C5872" t="str">
            <v>TUBO FOFO C/FG PN-10/JE D=450MM;L=4500MM (535KG)</v>
          </cell>
          <cell r="D5872" t="str">
            <v>UN</v>
          </cell>
          <cell r="E5872">
            <v>0</v>
          </cell>
        </row>
        <row r="5873">
          <cell r="B5873" t="str">
            <v>526297</v>
          </cell>
          <cell r="C5873" t="str">
            <v>TUBO FOFO C/FG PN-10/JE D=450MM;L=5000MM (588KG)</v>
          </cell>
          <cell r="D5873" t="str">
            <v>UN</v>
          </cell>
          <cell r="E5873">
            <v>0</v>
          </cell>
        </row>
        <row r="5874">
          <cell r="B5874" t="str">
            <v>526298</v>
          </cell>
          <cell r="C5874" t="str">
            <v>TUBO FOFO C/FG PN-10/JE D=450MM;L=5500MM (641KG)</v>
          </cell>
          <cell r="D5874" t="str">
            <v>UN</v>
          </cell>
          <cell r="E5874">
            <v>0</v>
          </cell>
        </row>
        <row r="5875">
          <cell r="B5875" t="str">
            <v>526299</v>
          </cell>
          <cell r="C5875" t="str">
            <v>TUBO FOFO C/FG PN-10/JE D=450MM;L=5800MM (672KG)</v>
          </cell>
          <cell r="D5875" t="str">
            <v>UN</v>
          </cell>
          <cell r="E5875">
            <v>0</v>
          </cell>
        </row>
        <row r="5876">
          <cell r="B5876" t="str">
            <v>526301</v>
          </cell>
          <cell r="C5876" t="str">
            <v>TUBO FOFO C/FG PN-10/JE D=500MM;L=1000MM (193KG)</v>
          </cell>
          <cell r="D5876" t="str">
            <v>UN</v>
          </cell>
          <cell r="E5876">
            <v>0</v>
          </cell>
        </row>
        <row r="5877">
          <cell r="B5877" t="str">
            <v>526302</v>
          </cell>
          <cell r="C5877" t="str">
            <v>TUBO FOFO C/FG PN-10/JE D=500MM;L=1500MM (254KG)</v>
          </cell>
          <cell r="D5877" t="str">
            <v>UN</v>
          </cell>
          <cell r="E5877">
            <v>0</v>
          </cell>
        </row>
        <row r="5878">
          <cell r="B5878" t="str">
            <v>526303</v>
          </cell>
          <cell r="C5878" t="str">
            <v>TUBO FOFO C/FG PN-10/JE D=500MM;L=2000MM (314KG)</v>
          </cell>
          <cell r="D5878" t="str">
            <v>UN</v>
          </cell>
          <cell r="E5878">
            <v>0</v>
          </cell>
        </row>
        <row r="5879">
          <cell r="B5879" t="str">
            <v>526304</v>
          </cell>
          <cell r="C5879" t="str">
            <v>TUBO FOFO C/FG PN-10/JE D=500MM;L=2500MM (376KG)</v>
          </cell>
          <cell r="D5879" t="str">
            <v>UN</v>
          </cell>
          <cell r="E5879">
            <v>0</v>
          </cell>
        </row>
        <row r="5880">
          <cell r="B5880" t="str">
            <v>526305</v>
          </cell>
          <cell r="C5880" t="str">
            <v>TUBO FOFO C/FG PN-10/JE D=500MM;L=3000MM (436KG)</v>
          </cell>
          <cell r="D5880" t="str">
            <v>UN</v>
          </cell>
          <cell r="E5880">
            <v>0</v>
          </cell>
        </row>
        <row r="5881">
          <cell r="B5881" t="str">
            <v>526306</v>
          </cell>
          <cell r="C5881" t="str">
            <v>TUBO FOFO C/FG PN-10/JE D=500MM;L=3500MM (497KG)</v>
          </cell>
          <cell r="D5881" t="str">
            <v>UN</v>
          </cell>
          <cell r="E5881">
            <v>0</v>
          </cell>
        </row>
        <row r="5882">
          <cell r="B5882" t="str">
            <v>526307</v>
          </cell>
          <cell r="C5882" t="str">
            <v>TUBO FOFO C/FG PN-10/JE D=500MM;L=4000MM (558KG)</v>
          </cell>
          <cell r="D5882" t="str">
            <v>UN</v>
          </cell>
          <cell r="E5882">
            <v>0</v>
          </cell>
        </row>
        <row r="5883">
          <cell r="B5883" t="str">
            <v>526308</v>
          </cell>
          <cell r="C5883" t="str">
            <v>TUBO FOFO C/FG PN-10/JE D=500MM;L=4500MM (619KG)</v>
          </cell>
          <cell r="D5883" t="str">
            <v>UN</v>
          </cell>
          <cell r="E5883">
            <v>0</v>
          </cell>
        </row>
        <row r="5884">
          <cell r="B5884" t="str">
            <v>526309</v>
          </cell>
          <cell r="C5884" t="str">
            <v>TUBO FOFO C/FG PN-10/JE D=500MM;L=5000MM (680KG)</v>
          </cell>
          <cell r="D5884" t="str">
            <v>UN</v>
          </cell>
          <cell r="E5884">
            <v>0</v>
          </cell>
        </row>
        <row r="5885">
          <cell r="B5885" t="str">
            <v>526310</v>
          </cell>
          <cell r="C5885" t="str">
            <v>TUBO FOFO C/FG PN-10/JE D=500MM;L=5500MM (741KG)</v>
          </cell>
          <cell r="D5885" t="str">
            <v>UN</v>
          </cell>
          <cell r="E5885">
            <v>0</v>
          </cell>
        </row>
        <row r="5886">
          <cell r="B5886" t="str">
            <v>526311</v>
          </cell>
          <cell r="C5886" t="str">
            <v>TUBO FOFO C/FG PN-10/JE D=500MM;L=5800MM (777KG)</v>
          </cell>
          <cell r="D5886" t="str">
            <v>UN</v>
          </cell>
          <cell r="E5886">
            <v>0</v>
          </cell>
        </row>
        <row r="5887">
          <cell r="B5887" t="str">
            <v>526312</v>
          </cell>
          <cell r="C5887" t="str">
            <v>TUBO FOFO C/FG PN-10/JE D=600MM;L=1000MM (256KG)</v>
          </cell>
          <cell r="D5887" t="str">
            <v>UN</v>
          </cell>
          <cell r="E5887">
            <v>0</v>
          </cell>
        </row>
        <row r="5888">
          <cell r="B5888" t="str">
            <v>526313</v>
          </cell>
          <cell r="C5888" t="str">
            <v>TUBO FOFO C/FG PN-10/JE D=600MM;L=1500MM (335KG)</v>
          </cell>
          <cell r="D5888" t="str">
            <v>UN</v>
          </cell>
          <cell r="E5888">
            <v>0</v>
          </cell>
        </row>
        <row r="5889">
          <cell r="B5889" t="str">
            <v>526314</v>
          </cell>
          <cell r="C5889" t="str">
            <v>TUBO FOFO C/FG PN-10/JE D=600MM;L=2000MM (414KG)</v>
          </cell>
          <cell r="D5889" t="str">
            <v>UN</v>
          </cell>
          <cell r="E5889">
            <v>0</v>
          </cell>
        </row>
        <row r="5890">
          <cell r="B5890" t="str">
            <v>526315</v>
          </cell>
          <cell r="C5890" t="str">
            <v>TUBO FOFO C/FG PN-10/JE D=600MM;L=2500MM (493KG)</v>
          </cell>
          <cell r="D5890" t="str">
            <v>UN</v>
          </cell>
          <cell r="E5890">
            <v>0</v>
          </cell>
        </row>
        <row r="5891">
          <cell r="B5891" t="str">
            <v>526316</v>
          </cell>
          <cell r="C5891" t="str">
            <v>TUBO FOFO C/FG PN-10/JE D=600MM;L=3000MM (572KG)</v>
          </cell>
          <cell r="D5891" t="str">
            <v>UN</v>
          </cell>
          <cell r="E5891">
            <v>0</v>
          </cell>
        </row>
        <row r="5892">
          <cell r="B5892" t="str">
            <v>526317</v>
          </cell>
          <cell r="C5892" t="str">
            <v>TUBO FOFO C/FG PN-10/JE D=600MM;L=3500MM (651KG)</v>
          </cell>
          <cell r="D5892" t="str">
            <v>UN</v>
          </cell>
          <cell r="E5892">
            <v>0</v>
          </cell>
        </row>
        <row r="5893">
          <cell r="B5893" t="str">
            <v>526318</v>
          </cell>
          <cell r="C5893" t="str">
            <v>TUBO FOFO C/FG PN-10/JE D=600MM;L=4000MM (730KG)</v>
          </cell>
          <cell r="D5893" t="str">
            <v>UN</v>
          </cell>
          <cell r="E5893">
            <v>0</v>
          </cell>
        </row>
        <row r="5894">
          <cell r="B5894" t="str">
            <v>526319</v>
          </cell>
          <cell r="C5894" t="str">
            <v>TUBO FOFO C/FG PN-10/JE D=600MM;L=4500MM (809KG)</v>
          </cell>
          <cell r="D5894" t="str">
            <v>UN</v>
          </cell>
          <cell r="E5894">
            <v>0</v>
          </cell>
        </row>
        <row r="5895">
          <cell r="B5895" t="str">
            <v>526320</v>
          </cell>
          <cell r="C5895" t="str">
            <v>TUBO FOFO C/FG PN-10/JE D=600MM;L=5000MM (888KG)</v>
          </cell>
          <cell r="D5895" t="str">
            <v>UN</v>
          </cell>
          <cell r="E5895">
            <v>0</v>
          </cell>
        </row>
        <row r="5896">
          <cell r="B5896" t="str">
            <v>526321</v>
          </cell>
          <cell r="C5896" t="str">
            <v>TUBO FOFO C/FG PN-10/JE D=600MM;L=5500MM (967KG)</v>
          </cell>
          <cell r="D5896" t="str">
            <v>UN</v>
          </cell>
          <cell r="E5896">
            <v>0</v>
          </cell>
        </row>
        <row r="5897">
          <cell r="B5897" t="str">
            <v>526322</v>
          </cell>
          <cell r="C5897" t="str">
            <v>TUBO FOFO C/FG PN-10/JE D=600MM;L=5800MM (1014KG)</v>
          </cell>
          <cell r="D5897" t="str">
            <v>UN</v>
          </cell>
          <cell r="E5897">
            <v>0</v>
          </cell>
        </row>
        <row r="5898">
          <cell r="B5898" t="str">
            <v>526323</v>
          </cell>
          <cell r="C5898" t="str">
            <v>TUBO FOFO C/FG PN-10/JE D=700MM;L=1000MM (347KG)</v>
          </cell>
          <cell r="D5898" t="str">
            <v>UN</v>
          </cell>
          <cell r="E5898">
            <v>0</v>
          </cell>
        </row>
        <row r="5899">
          <cell r="B5899" t="str">
            <v>526324</v>
          </cell>
          <cell r="C5899" t="str">
            <v>TUBO FOFO C/FG PN-10/JE D=700MM;L=1500MM (477KG)</v>
          </cell>
          <cell r="D5899" t="str">
            <v>UN</v>
          </cell>
          <cell r="E5899">
            <v>0</v>
          </cell>
        </row>
        <row r="5900">
          <cell r="B5900" t="str">
            <v>526325</v>
          </cell>
          <cell r="C5900" t="str">
            <v>TUBO FOFO C/FG PN-10/JE D=700MM;L=2000MM (675KG)</v>
          </cell>
          <cell r="D5900" t="str">
            <v>UN</v>
          </cell>
          <cell r="E5900">
            <v>0</v>
          </cell>
        </row>
        <row r="5901">
          <cell r="B5901" t="str">
            <v>526326</v>
          </cell>
          <cell r="C5901" t="str">
            <v>TUBO FOFO C/FG PN-10/JE D=700MM;L=2500MM (738KG)</v>
          </cell>
          <cell r="D5901" t="str">
            <v>UN</v>
          </cell>
          <cell r="E5901">
            <v>0</v>
          </cell>
        </row>
        <row r="5902">
          <cell r="B5902" t="str">
            <v>526327</v>
          </cell>
          <cell r="C5902" t="str">
            <v>TUBO FOFO C/FG PN-10/JE D=700MM;L=3000MM (868KG)</v>
          </cell>
          <cell r="D5902" t="str">
            <v>UN</v>
          </cell>
          <cell r="E5902">
            <v>0</v>
          </cell>
        </row>
        <row r="5903">
          <cell r="B5903" t="str">
            <v>526328</v>
          </cell>
          <cell r="C5903" t="str">
            <v>TUBO FOFO C/FG PN-10/JE D=700MM;L=3500MM (998KG)</v>
          </cell>
          <cell r="D5903" t="str">
            <v>UN</v>
          </cell>
          <cell r="E5903">
            <v>0</v>
          </cell>
        </row>
        <row r="5904">
          <cell r="B5904" t="str">
            <v>526329</v>
          </cell>
          <cell r="C5904" t="str">
            <v>TUBO FOFO C/FG PN-10/JE D=700MM;L=4000MM (1128KG)</v>
          </cell>
          <cell r="D5904" t="str">
            <v>UN</v>
          </cell>
          <cell r="E5904">
            <v>0</v>
          </cell>
        </row>
        <row r="5905">
          <cell r="B5905" t="str">
            <v>526330</v>
          </cell>
          <cell r="C5905" t="str">
            <v>TUBO FOFO C/FG PN-10/JE D=700MM;L=4500MM (1258KG)</v>
          </cell>
          <cell r="D5905" t="str">
            <v>UN</v>
          </cell>
          <cell r="E5905">
            <v>0</v>
          </cell>
        </row>
        <row r="5906">
          <cell r="B5906" t="str">
            <v>526331</v>
          </cell>
          <cell r="C5906" t="str">
            <v>TUBO FOFO C/FG PN-10/JE D=700MM;L=5500MM (1518KG)</v>
          </cell>
          <cell r="D5906" t="str">
            <v>UN</v>
          </cell>
          <cell r="E5906">
            <v>0</v>
          </cell>
        </row>
        <row r="5907">
          <cell r="B5907" t="str">
            <v>526332</v>
          </cell>
          <cell r="C5907" t="str">
            <v>TUBO FOFO C/FG PN-10/JE D=700MM;L=6000MM (1647KG)</v>
          </cell>
          <cell r="D5907" t="str">
            <v>UN</v>
          </cell>
          <cell r="E5907">
            <v>0</v>
          </cell>
        </row>
        <row r="5908">
          <cell r="B5908" t="str">
            <v>526333</v>
          </cell>
          <cell r="C5908" t="str">
            <v>TUBO FOFO C/FG PN-10/JE D=700MM;L=6500MM (1778KG)</v>
          </cell>
          <cell r="D5908" t="str">
            <v>UN</v>
          </cell>
          <cell r="E5908">
            <v>0</v>
          </cell>
        </row>
        <row r="5909">
          <cell r="B5909" t="str">
            <v>526334</v>
          </cell>
          <cell r="C5909" t="str">
            <v>TUBO FOFO C/FG PN-10/JE D=700MM;L=6800MM (1856KG)</v>
          </cell>
          <cell r="D5909" t="str">
            <v>UN</v>
          </cell>
          <cell r="E5909">
            <v>0</v>
          </cell>
        </row>
        <row r="5910">
          <cell r="B5910" t="str">
            <v>526335</v>
          </cell>
          <cell r="C5910" t="str">
            <v>TUBO FOFO C/FG PN-10/JE D=800MM;L=1000MM (432KG)</v>
          </cell>
          <cell r="D5910" t="str">
            <v>UN</v>
          </cell>
          <cell r="E5910">
            <v>0</v>
          </cell>
        </row>
        <row r="5911">
          <cell r="B5911" t="str">
            <v>526336</v>
          </cell>
          <cell r="C5911" t="str">
            <v>TUBO FOFO C/FG PN-10/JE D=800MM;L=1500MM (591KG)</v>
          </cell>
          <cell r="D5911" t="str">
            <v>UN</v>
          </cell>
          <cell r="E5911">
            <v>0</v>
          </cell>
        </row>
        <row r="5912">
          <cell r="B5912" t="str">
            <v>526337</v>
          </cell>
          <cell r="C5912" t="str">
            <v>TUBO FOFO C/FG PN-10/JE D=800MM;L=2000MM (750KG)</v>
          </cell>
          <cell r="D5912" t="str">
            <v>UN</v>
          </cell>
          <cell r="E5912">
            <v>0</v>
          </cell>
        </row>
        <row r="5913">
          <cell r="B5913" t="str">
            <v>526338</v>
          </cell>
          <cell r="C5913" t="str">
            <v>TUBO FOFO C/FG PN-10/JE D=800MM;L=2500MM (910KG)</v>
          </cell>
          <cell r="D5913" t="str">
            <v>UN</v>
          </cell>
          <cell r="E5913">
            <v>0</v>
          </cell>
        </row>
        <row r="5914">
          <cell r="B5914" t="str">
            <v>526339</v>
          </cell>
          <cell r="C5914" t="str">
            <v>TUBO FOFO C/FG PN-10/JE D=800MM;L=3000MM (1069KG)</v>
          </cell>
          <cell r="D5914" t="str">
            <v>UN</v>
          </cell>
          <cell r="E5914">
            <v>0</v>
          </cell>
        </row>
        <row r="5915">
          <cell r="B5915" t="str">
            <v>526340</v>
          </cell>
          <cell r="C5915" t="str">
            <v>TUBO FOFO C/FG PN-10/JE D=800MM;L=3500MM (1229KG)</v>
          </cell>
          <cell r="D5915" t="str">
            <v>UN</v>
          </cell>
          <cell r="E5915">
            <v>0</v>
          </cell>
        </row>
        <row r="5916">
          <cell r="B5916" t="str">
            <v>526341</v>
          </cell>
          <cell r="C5916" t="str">
            <v>TUBO FOFO C/FG PN-10/JE D=800MM;L=4000MM (1388KG)</v>
          </cell>
          <cell r="D5916" t="str">
            <v>UN</v>
          </cell>
          <cell r="E5916">
            <v>0</v>
          </cell>
        </row>
        <row r="5917">
          <cell r="B5917" t="str">
            <v>526342</v>
          </cell>
          <cell r="C5917" t="str">
            <v>TUBO FOFO C/FG PN-10/JE D=800MM;L=4500MM (1548KG)</v>
          </cell>
          <cell r="D5917" t="str">
            <v>UN</v>
          </cell>
          <cell r="E5917">
            <v>0</v>
          </cell>
        </row>
        <row r="5918">
          <cell r="B5918" t="str">
            <v>526343</v>
          </cell>
          <cell r="C5918" t="str">
            <v>TUBO FOFO C/FG PN-10/JE D=800MM;L=5000MM (1707KG)</v>
          </cell>
          <cell r="D5918" t="str">
            <v>UN</v>
          </cell>
          <cell r="E5918">
            <v>0</v>
          </cell>
        </row>
        <row r="5919">
          <cell r="B5919" t="str">
            <v>526344</v>
          </cell>
          <cell r="C5919" t="str">
            <v>TUBO FOFO C/FG PN-10/JE D=800MM;L=5500MM (1867KG)</v>
          </cell>
          <cell r="D5919" t="str">
            <v>UN</v>
          </cell>
          <cell r="E5919">
            <v>0</v>
          </cell>
        </row>
        <row r="5920">
          <cell r="B5920" t="str">
            <v>526345</v>
          </cell>
          <cell r="C5920" t="str">
            <v>TUBO FOFO C/FG PN-10/JE D=800MM;L=6000MM (1956KG)</v>
          </cell>
          <cell r="D5920" t="str">
            <v>UN</v>
          </cell>
          <cell r="E5920">
            <v>0</v>
          </cell>
        </row>
        <row r="5921">
          <cell r="B5921" t="str">
            <v>526346</v>
          </cell>
          <cell r="C5921" t="str">
            <v>TUBO FOFO C/FG PN-10/JE D=800MM;L=6500MM (2185KG)</v>
          </cell>
          <cell r="D5921" t="str">
            <v>UN</v>
          </cell>
          <cell r="E5921">
            <v>0</v>
          </cell>
        </row>
        <row r="5922">
          <cell r="B5922" t="str">
            <v>526347</v>
          </cell>
          <cell r="C5922" t="str">
            <v>TUBO FOFO C/FG PN-10/JE D=800MM;L=6800MM (2281KG)</v>
          </cell>
          <cell r="D5922" t="str">
            <v>UN</v>
          </cell>
          <cell r="E5922">
            <v>0</v>
          </cell>
        </row>
        <row r="5923">
          <cell r="B5923" t="str">
            <v>526348</v>
          </cell>
          <cell r="C5923" t="str">
            <v>TUBO FOFO C/FG PN-10/JE D=900MM;L=1000MM (527KG)</v>
          </cell>
          <cell r="D5923" t="str">
            <v>UN</v>
          </cell>
          <cell r="E5923">
            <v>0</v>
          </cell>
        </row>
        <row r="5924">
          <cell r="B5924" t="str">
            <v>526349</v>
          </cell>
          <cell r="C5924" t="str">
            <v>TUBO FOFO C/FG PN-10/JE D=900MM;L=1500MM (718KG)</v>
          </cell>
          <cell r="D5924" t="str">
            <v>UN</v>
          </cell>
          <cell r="E5924">
            <v>0</v>
          </cell>
        </row>
        <row r="5925">
          <cell r="B5925" t="str">
            <v>526350</v>
          </cell>
          <cell r="C5925" t="str">
            <v>TUBO FOFO C/FG PN-10/JE D=900MM;L=2000MM (910KG)</v>
          </cell>
          <cell r="D5925" t="str">
            <v>UN</v>
          </cell>
          <cell r="E5925">
            <v>0</v>
          </cell>
        </row>
        <row r="5926">
          <cell r="B5926" t="str">
            <v>526351</v>
          </cell>
          <cell r="C5926" t="str">
            <v>TUBO FOFO C/FG PN-10/JE D=900MM;L=2500MM (1101KG)</v>
          </cell>
          <cell r="D5926" t="str">
            <v>UN</v>
          </cell>
          <cell r="E5926">
            <v>0</v>
          </cell>
        </row>
        <row r="5927">
          <cell r="B5927" t="str">
            <v>526352</v>
          </cell>
          <cell r="C5927" t="str">
            <v>TUBO FOFO C/FG PN-10/JE D=900MM;L=3000MM (1293KG)</v>
          </cell>
          <cell r="D5927" t="str">
            <v>UN</v>
          </cell>
          <cell r="E5927">
            <v>0</v>
          </cell>
        </row>
        <row r="5928">
          <cell r="B5928" t="str">
            <v>526353</v>
          </cell>
          <cell r="C5928" t="str">
            <v>TUBO FOFO C/FG PN-10/JE D=900MM;L=3500MM (1446KG)</v>
          </cell>
          <cell r="D5928" t="str">
            <v>UN</v>
          </cell>
          <cell r="E5928">
            <v>0</v>
          </cell>
        </row>
        <row r="5929">
          <cell r="B5929" t="str">
            <v>526354</v>
          </cell>
          <cell r="C5929" t="str">
            <v>TUBO FOFO C/FG PN-10/JE D=900MM;L=4000MM (1676KG)</v>
          </cell>
          <cell r="D5929" t="str">
            <v>UN</v>
          </cell>
          <cell r="E5929">
            <v>0</v>
          </cell>
        </row>
        <row r="5930">
          <cell r="B5930" t="str">
            <v>526355</v>
          </cell>
          <cell r="C5930" t="str">
            <v>TUBO FOFO C/FG PN-10/JE D=900MM;L=4500MM (1867KG)</v>
          </cell>
          <cell r="D5930" t="str">
            <v>UN</v>
          </cell>
          <cell r="E5930">
            <v>0</v>
          </cell>
        </row>
        <row r="5931">
          <cell r="B5931" t="str">
            <v>526356</v>
          </cell>
          <cell r="C5931" t="str">
            <v>TUBO FOFO C/FG PN-10/JE D=900MM;L=5000MM (2058KG)</v>
          </cell>
          <cell r="D5931" t="str">
            <v>UN</v>
          </cell>
          <cell r="E5931">
            <v>0</v>
          </cell>
        </row>
        <row r="5932">
          <cell r="B5932" t="str">
            <v>526357</v>
          </cell>
          <cell r="C5932" t="str">
            <v>TUBO FOFO C/FG PN-10/JE D=900MM;L=5500MM (2250KG)</v>
          </cell>
          <cell r="D5932" t="str">
            <v>UN</v>
          </cell>
          <cell r="E5932">
            <v>0</v>
          </cell>
        </row>
        <row r="5933">
          <cell r="B5933" t="str">
            <v>526358</v>
          </cell>
          <cell r="C5933" t="str">
            <v>TUBO FOFO C/FG PN-10/JE D=900MM;L=6000MM (2442KG)</v>
          </cell>
          <cell r="D5933" t="str">
            <v>UN</v>
          </cell>
          <cell r="E5933">
            <v>0</v>
          </cell>
        </row>
        <row r="5934">
          <cell r="B5934" t="str">
            <v>526359</v>
          </cell>
          <cell r="C5934" t="str">
            <v>TUBO FOFO C/FG PN-10/JE D=900MM;L=6500MM (2633KG)</v>
          </cell>
          <cell r="D5934" t="str">
            <v>UN</v>
          </cell>
          <cell r="E5934">
            <v>0</v>
          </cell>
        </row>
        <row r="5935">
          <cell r="B5935" t="str">
            <v>526360</v>
          </cell>
          <cell r="C5935" t="str">
            <v>TUBO FOFO C/FG PN-10/JE D=900MM;L=6800MM (2748KG)</v>
          </cell>
          <cell r="D5935" t="str">
            <v>UN</v>
          </cell>
          <cell r="E5935">
            <v>0</v>
          </cell>
        </row>
        <row r="5936">
          <cell r="B5936" t="str">
            <v>526361</v>
          </cell>
          <cell r="C5936" t="str">
            <v>TUBO FOFO C/FG PN-10/JE D=1000MM;L=1000MM (625KG)</v>
          </cell>
          <cell r="D5936" t="str">
            <v>UN</v>
          </cell>
          <cell r="E5936">
            <v>0</v>
          </cell>
        </row>
        <row r="5937">
          <cell r="B5937" t="str">
            <v>526362</v>
          </cell>
          <cell r="C5937" t="str">
            <v>TUBO FOFO C/FG PN-10/JE D=1000MM;L=1500MM (851KG)</v>
          </cell>
          <cell r="D5937" t="str">
            <v>UN</v>
          </cell>
          <cell r="E5937">
            <v>0</v>
          </cell>
        </row>
        <row r="5938">
          <cell r="B5938" t="str">
            <v>526363</v>
          </cell>
          <cell r="C5938" t="str">
            <v>TUBO FOFO C/FG PN-10/JE D=1000MM;L=2000MM (1078KG)</v>
          </cell>
          <cell r="D5938" t="str">
            <v>UN</v>
          </cell>
          <cell r="E5938">
            <v>0</v>
          </cell>
        </row>
        <row r="5939">
          <cell r="B5939" t="str">
            <v>526364</v>
          </cell>
          <cell r="C5939" t="str">
            <v>TUBO FOFO C/FG PN-10/JE D=1000MM;L=2500MM (1304KG)</v>
          </cell>
          <cell r="D5939" t="str">
            <v>UN</v>
          </cell>
          <cell r="E5939">
            <v>0</v>
          </cell>
        </row>
        <row r="5940">
          <cell r="B5940" t="str">
            <v>526365</v>
          </cell>
          <cell r="C5940" t="str">
            <v>TUBO FOFO C/FG PN-10/JE D=1000MM;L=3000MM (1530KG)</v>
          </cell>
          <cell r="D5940" t="str">
            <v>UN</v>
          </cell>
          <cell r="E5940">
            <v>0</v>
          </cell>
        </row>
        <row r="5941">
          <cell r="B5941" t="str">
            <v>526366</v>
          </cell>
          <cell r="C5941" t="str">
            <v>TUBO FOFO C/FG PN-10/JE D=1000MM;L=3500MM (1756KG)</v>
          </cell>
          <cell r="D5941" t="str">
            <v>UN</v>
          </cell>
          <cell r="E5941">
            <v>0</v>
          </cell>
        </row>
        <row r="5942">
          <cell r="B5942" t="str">
            <v>526367</v>
          </cell>
          <cell r="C5942" t="str">
            <v>TUBO FOFO C/FG PN-10/JE D=1000MM;L=4000MM (1982KG)</v>
          </cell>
          <cell r="D5942" t="str">
            <v>UN</v>
          </cell>
          <cell r="E5942">
            <v>0</v>
          </cell>
        </row>
        <row r="5943">
          <cell r="B5943" t="str">
            <v>526368</v>
          </cell>
          <cell r="C5943" t="str">
            <v>TUBO FOFO C/FG PN-10/JE D=1000MM;L=4500MM (2208KG)</v>
          </cell>
          <cell r="D5943" t="str">
            <v>UN</v>
          </cell>
          <cell r="E5943">
            <v>0</v>
          </cell>
        </row>
        <row r="5944">
          <cell r="B5944" t="str">
            <v>526369</v>
          </cell>
          <cell r="C5944" t="str">
            <v>TUBO FOFO C/FG PN-10/JE D=1000MM;L=5000MM (2435KG)</v>
          </cell>
          <cell r="D5944" t="str">
            <v>UN</v>
          </cell>
          <cell r="E5944">
            <v>0</v>
          </cell>
        </row>
        <row r="5945">
          <cell r="B5945" t="str">
            <v>526370</v>
          </cell>
          <cell r="C5945" t="str">
            <v>TUBO FOFO C/FG PN-10/JE D=1000MM;L=5500MM (2661KG)</v>
          </cell>
          <cell r="D5945" t="str">
            <v>UN</v>
          </cell>
          <cell r="E5945">
            <v>0</v>
          </cell>
        </row>
        <row r="5946">
          <cell r="B5946" t="str">
            <v>526371</v>
          </cell>
          <cell r="C5946" t="str">
            <v>TUBO FOFO C/FG PN-10/JE D=1000MM;L=6000MM (2887KG)</v>
          </cell>
          <cell r="D5946" t="str">
            <v>UN</v>
          </cell>
          <cell r="E5946">
            <v>0</v>
          </cell>
        </row>
        <row r="5947">
          <cell r="B5947" t="str">
            <v>526372</v>
          </cell>
          <cell r="C5947" t="str">
            <v>TUBO FOFO C/FG PN-10/JE D=1000MM;L=6500MM (3113KG)</v>
          </cell>
          <cell r="D5947" t="str">
            <v>UN</v>
          </cell>
          <cell r="E5947">
            <v>0</v>
          </cell>
        </row>
        <row r="5948">
          <cell r="B5948" t="str">
            <v>526373</v>
          </cell>
          <cell r="C5948" t="str">
            <v>TUBO FOFO C/FG PN-10/JE D=1000MM;L=6800MM (3249KG)</v>
          </cell>
          <cell r="D5948" t="str">
            <v>UN</v>
          </cell>
          <cell r="E5948">
            <v>0</v>
          </cell>
        </row>
        <row r="5949">
          <cell r="B5949" t="str">
            <v>526374</v>
          </cell>
          <cell r="C5949" t="str">
            <v>TUBO FOFO C/FG PN-10/JE D=1200MM;L=1000MM (862KG)</v>
          </cell>
          <cell r="D5949" t="str">
            <v>UN</v>
          </cell>
          <cell r="E5949">
            <v>0</v>
          </cell>
        </row>
        <row r="5950">
          <cell r="B5950" t="str">
            <v>526375</v>
          </cell>
          <cell r="C5950" t="str">
            <v>TUBO FOFO C/FG PN-10/JE D=1200MM;L=1500MM (1166KG)</v>
          </cell>
          <cell r="D5950" t="str">
            <v>UN</v>
          </cell>
          <cell r="E5950">
            <v>0</v>
          </cell>
        </row>
        <row r="5951">
          <cell r="B5951" t="str">
            <v>526376</v>
          </cell>
          <cell r="C5951" t="str">
            <v>TUBO FOFO C/FG PN-10/JE D=1200MM;L=2000MM (1470KG)</v>
          </cell>
          <cell r="D5951" t="str">
            <v>UN</v>
          </cell>
          <cell r="E5951">
            <v>0</v>
          </cell>
        </row>
        <row r="5952">
          <cell r="B5952" t="str">
            <v>526377</v>
          </cell>
          <cell r="C5952" t="str">
            <v>TUBO FOFO C/FG PN-10/JE D=1200MM;L=2500MM (1773KG)</v>
          </cell>
          <cell r="D5952" t="str">
            <v>UN</v>
          </cell>
          <cell r="E5952">
            <v>0</v>
          </cell>
        </row>
        <row r="5953">
          <cell r="B5953" t="str">
            <v>526378</v>
          </cell>
          <cell r="C5953" t="str">
            <v>TUBO FOFO C/FG PN-10/JE D=1200MM;L=3000MM (2077KG)</v>
          </cell>
          <cell r="D5953" t="str">
            <v>UN</v>
          </cell>
          <cell r="E5953">
            <v>0</v>
          </cell>
        </row>
        <row r="5954">
          <cell r="B5954" t="str">
            <v>526379</v>
          </cell>
          <cell r="C5954" t="str">
            <v>TUBO FOFO C/FG PN-10/JE D=1200MM;L=3500MM (2381KG)</v>
          </cell>
          <cell r="D5954" t="str">
            <v>UN</v>
          </cell>
          <cell r="E5954">
            <v>0</v>
          </cell>
        </row>
        <row r="5955">
          <cell r="B5955" t="str">
            <v>526380</v>
          </cell>
          <cell r="C5955" t="str">
            <v>TUBO FOFO C/FG PN-10/JE D=1200MM;L=4000MM (2685KG)</v>
          </cell>
          <cell r="D5955" t="str">
            <v>UN</v>
          </cell>
          <cell r="E5955">
            <v>0</v>
          </cell>
        </row>
        <row r="5956">
          <cell r="B5956" t="str">
            <v>526381</v>
          </cell>
          <cell r="C5956" t="str">
            <v>TUBO FOFO C/FG PN-10/JE D=1200MM;L=4500MM (2989KG)</v>
          </cell>
          <cell r="D5956" t="str">
            <v>UN</v>
          </cell>
          <cell r="E5956">
            <v>0</v>
          </cell>
        </row>
        <row r="5957">
          <cell r="B5957" t="str">
            <v>526382</v>
          </cell>
          <cell r="C5957" t="str">
            <v>TUBO FOFO C/FG PN-10/JE D=1200MM;L=5000MM (3493KG)</v>
          </cell>
          <cell r="D5957" t="str">
            <v>UN</v>
          </cell>
          <cell r="E5957">
            <v>0</v>
          </cell>
        </row>
        <row r="5958">
          <cell r="B5958" t="str">
            <v>526383</v>
          </cell>
          <cell r="C5958" t="str">
            <v>TUBO FOFO C/FG PN-10/JE D=1200MM;L=5500MM (3597KG)</v>
          </cell>
          <cell r="D5958" t="str">
            <v>UN</v>
          </cell>
          <cell r="E5958">
            <v>0</v>
          </cell>
        </row>
        <row r="5959">
          <cell r="B5959" t="str">
            <v>526384</v>
          </cell>
          <cell r="C5959" t="str">
            <v>TUBO FOFO C/FG PN-10/JE D=1200MM;L=6000MM (3901KG)</v>
          </cell>
          <cell r="D5959" t="str">
            <v>UN</v>
          </cell>
          <cell r="E5959">
            <v>0</v>
          </cell>
        </row>
        <row r="5960">
          <cell r="B5960" t="str">
            <v>526385</v>
          </cell>
          <cell r="C5960" t="str">
            <v>TUBO FOFO C/FG PN-10/JE D=1200MM;L=6500MM (4205KG)</v>
          </cell>
          <cell r="D5960" t="str">
            <v>UN</v>
          </cell>
          <cell r="E5960">
            <v>0</v>
          </cell>
        </row>
        <row r="5961">
          <cell r="B5961" t="str">
            <v>526386</v>
          </cell>
          <cell r="C5961" t="str">
            <v>TUBO FOFO C/FG PN-10/JE D=1200MM;L=6800MM (4387KG)</v>
          </cell>
          <cell r="D5961" t="str">
            <v>UN</v>
          </cell>
          <cell r="E5961">
            <v>0</v>
          </cell>
        </row>
        <row r="5963">
          <cell r="B5963" t="str">
            <v>526400</v>
          </cell>
          <cell r="C5963" t="str">
            <v>TUBOS  FOFO C/FLANGE  PN-10 E PONTA  (C31 - METALURGICA 100%)</v>
          </cell>
        </row>
        <row r="5964">
          <cell r="B5964" t="str">
            <v>526401</v>
          </cell>
          <cell r="C5964" t="str">
            <v>TUBO FOFO C/FG PN-10/PT D=80MM;L=1000MM (17KG)</v>
          </cell>
          <cell r="D5964" t="str">
            <v>UN</v>
          </cell>
          <cell r="E5964">
            <v>359.62</v>
          </cell>
        </row>
        <row r="5965">
          <cell r="B5965" t="str">
            <v>526402</v>
          </cell>
          <cell r="C5965" t="str">
            <v>TUBO FOFO C/FG PN-10/PT D=80MM;L=1500MM (23KG)</v>
          </cell>
          <cell r="D5965" t="str">
            <v>UN</v>
          </cell>
          <cell r="E5965">
            <v>438.56</v>
          </cell>
        </row>
        <row r="5966">
          <cell r="B5966" t="str">
            <v>526403</v>
          </cell>
          <cell r="C5966" t="str">
            <v>TUBO FOFO C/FG PN-10/PT D=80MM;L=2000MM (30KG)</v>
          </cell>
          <cell r="D5966" t="str">
            <v>UN</v>
          </cell>
          <cell r="E5966">
            <v>517.34</v>
          </cell>
        </row>
        <row r="5967">
          <cell r="B5967" t="str">
            <v>526404</v>
          </cell>
          <cell r="C5967" t="str">
            <v>TUBO FOFO C/FG PN-10/PT D=80MM;L=2500MM (36KG)</v>
          </cell>
          <cell r="D5967" t="str">
            <v>UN</v>
          </cell>
          <cell r="E5967">
            <v>596.23</v>
          </cell>
        </row>
        <row r="5968">
          <cell r="B5968" t="str">
            <v>526405</v>
          </cell>
          <cell r="C5968" t="str">
            <v>TUBO FOFO C/FG PN-10/PT D=80MM;L=3000MM (43KG)</v>
          </cell>
          <cell r="D5968" t="str">
            <v>UN</v>
          </cell>
          <cell r="E5968">
            <v>675.19</v>
          </cell>
        </row>
        <row r="5969">
          <cell r="B5969" t="str">
            <v>526406</v>
          </cell>
          <cell r="C5969" t="str">
            <v>TUBO FOFO C/FG PN-10/PT D=80MM;L=3500MM (49KG)</v>
          </cell>
          <cell r="D5969" t="str">
            <v>UN</v>
          </cell>
          <cell r="E5969">
            <v>754.03</v>
          </cell>
        </row>
        <row r="5970">
          <cell r="B5970" t="str">
            <v>526407</v>
          </cell>
          <cell r="C5970" t="str">
            <v>TUBO FOFO C/FG PN-10/PT D=80MM;L=4000MM (56KG)</v>
          </cell>
          <cell r="D5970" t="str">
            <v>UN</v>
          </cell>
          <cell r="E5970">
            <v>832.93</v>
          </cell>
        </row>
        <row r="5971">
          <cell r="B5971" t="str">
            <v>526408</v>
          </cell>
          <cell r="C5971" t="str">
            <v>TUBO FOFO C/FG PN-10/PT D=80MM;L=4500MM (62KG)</v>
          </cell>
          <cell r="D5971" t="str">
            <v>UN</v>
          </cell>
          <cell r="E5971">
            <v>911.81</v>
          </cell>
        </row>
        <row r="5972">
          <cell r="B5972" t="str">
            <v>526409</v>
          </cell>
          <cell r="C5972" t="str">
            <v>TUBO FOFO C/FG PN-10/PT D=80MM;L=5000MM (69KG)</v>
          </cell>
          <cell r="D5972" t="str">
            <v>UN</v>
          </cell>
          <cell r="E5972">
            <v>990.67</v>
          </cell>
        </row>
        <row r="5973">
          <cell r="B5973" t="str">
            <v>526410</v>
          </cell>
          <cell r="C5973" t="str">
            <v>TUBO FOFO C/FG PN-10/PT D=80MM;L=5500MM (75KG)</v>
          </cell>
          <cell r="D5973" t="str">
            <v>UN</v>
          </cell>
          <cell r="E5973">
            <v>1069.58</v>
          </cell>
        </row>
        <row r="5974">
          <cell r="B5974" t="str">
            <v>526411</v>
          </cell>
          <cell r="C5974" t="str">
            <v>TUBO FOFO C/FG PN-10/PT D=80MM;L=5800MM (79KG)</v>
          </cell>
          <cell r="D5974" t="str">
            <v>UN</v>
          </cell>
          <cell r="E5974">
            <v>1116.47</v>
          </cell>
        </row>
        <row r="5975">
          <cell r="B5975" t="str">
            <v>526412</v>
          </cell>
          <cell r="C5975" t="str">
            <v>TUBO FOFO C/FG PN-10/PT D=100MM;L=1000MM (22KG)</v>
          </cell>
          <cell r="D5975" t="str">
            <v>UN</v>
          </cell>
          <cell r="E5975">
            <v>379.85</v>
          </cell>
        </row>
        <row r="5976">
          <cell r="B5976" t="str">
            <v>526413</v>
          </cell>
          <cell r="C5976" t="str">
            <v>TUBO FOFO C/FG PN-10/PT D=100MM;L=1500MM (30KG)</v>
          </cell>
          <cell r="D5976" t="str">
            <v>UN</v>
          </cell>
          <cell r="E5976">
            <v>468.83</v>
          </cell>
        </row>
        <row r="5977">
          <cell r="B5977" t="str">
            <v>526414</v>
          </cell>
          <cell r="C5977" t="str">
            <v>TUBO FOFO C/FG PN-10/PT D=100MM;L=2000MM (39KG)</v>
          </cell>
          <cell r="D5977" t="str">
            <v>UN</v>
          </cell>
          <cell r="E5977">
            <v>555.35</v>
          </cell>
        </row>
        <row r="5978">
          <cell r="B5978" t="str">
            <v>526415</v>
          </cell>
          <cell r="C5978" t="str">
            <v>TUBO FOFO C/FG PN-10/PT D=100MM;L=2500MM (48KG)</v>
          </cell>
          <cell r="D5978" t="str">
            <v>UN</v>
          </cell>
          <cell r="E5978">
            <v>644.35</v>
          </cell>
        </row>
        <row r="5979">
          <cell r="B5979" t="str">
            <v>526416</v>
          </cell>
          <cell r="C5979" t="str">
            <v>TUBO FOFO C/FG PN-10/PT D=100MM;L=3000MM (56KG)</v>
          </cell>
          <cell r="D5979" t="str">
            <v>UN</v>
          </cell>
          <cell r="E5979">
            <v>733.25</v>
          </cell>
        </row>
        <row r="5980">
          <cell r="B5980" t="str">
            <v>526417</v>
          </cell>
          <cell r="C5980" t="str">
            <v>TUBO FOFO C/FG PN-10/PT D=100MM;L=3500MM (65KG)</v>
          </cell>
          <cell r="D5980" t="str">
            <v>UN</v>
          </cell>
          <cell r="E5980">
            <v>819.85</v>
          </cell>
        </row>
        <row r="5981">
          <cell r="B5981" t="str">
            <v>526418</v>
          </cell>
          <cell r="C5981" t="str">
            <v>TUBO FOFO C/FG PN-10/PT D=100MM;L=4000MM (73KG)</v>
          </cell>
          <cell r="D5981" t="str">
            <v>UN</v>
          </cell>
          <cell r="E5981">
            <v>908.78</v>
          </cell>
        </row>
        <row r="5982">
          <cell r="B5982" t="str">
            <v>526419</v>
          </cell>
          <cell r="C5982" t="str">
            <v>TUBO FOFO C/FG PN-10/PT D=100MM;L=4500MM (82KG)</v>
          </cell>
          <cell r="D5982" t="str">
            <v>UN</v>
          </cell>
          <cell r="E5982">
            <v>997.79</v>
          </cell>
        </row>
        <row r="5983">
          <cell r="B5983" t="str">
            <v>526420</v>
          </cell>
          <cell r="C5983" t="str">
            <v>TUBO FOFO C/FG PN-10/PT D=100MM;L=5000MM (91KG)</v>
          </cell>
          <cell r="D5983" t="str">
            <v>UN</v>
          </cell>
          <cell r="E5983">
            <v>1084.27</v>
          </cell>
        </row>
        <row r="5984">
          <cell r="B5984" t="str">
            <v>526421</v>
          </cell>
          <cell r="C5984" t="str">
            <v>TUBO FOFO C/FG PN-10/PT D=100MM;L=5500MM (99KG)</v>
          </cell>
          <cell r="D5984" t="str">
            <v>UN</v>
          </cell>
          <cell r="E5984">
            <v>1173.29</v>
          </cell>
        </row>
        <row r="5985">
          <cell r="B5985" t="str">
            <v>526422</v>
          </cell>
          <cell r="C5985" t="str">
            <v>TUBO FOFO C/FG PN-10/PT D=100MM;L=5800MM (104KG)</v>
          </cell>
          <cell r="D5985" t="str">
            <v>UN</v>
          </cell>
          <cell r="E5985">
            <v>1225.6400000000001</v>
          </cell>
        </row>
        <row r="5986">
          <cell r="B5986" t="str">
            <v>526423</v>
          </cell>
          <cell r="C5986" t="str">
            <v>TUBO FOFO C/FG PN-10/PT D=150MM;L=1000MM (34KG)</v>
          </cell>
          <cell r="D5986" t="str">
            <v>UN</v>
          </cell>
          <cell r="E5986">
            <v>507.32</v>
          </cell>
        </row>
        <row r="5987">
          <cell r="B5987" t="str">
            <v>526424</v>
          </cell>
          <cell r="C5987" t="str">
            <v>TUBO FOFO C/FG PN-10/PT D=150MM;L=1500MM (47KG)</v>
          </cell>
          <cell r="D5987" t="str">
            <v>UN</v>
          </cell>
          <cell r="E5987">
            <v>626.55999999999995</v>
          </cell>
        </row>
        <row r="5988">
          <cell r="B5988" t="str">
            <v>526425</v>
          </cell>
          <cell r="C5988" t="str">
            <v>TUBO FOFO C/FG PN-10/PT D=150MM;L=2000MM (60KG)</v>
          </cell>
          <cell r="D5988" t="str">
            <v>UN</v>
          </cell>
          <cell r="E5988">
            <v>745.7</v>
          </cell>
        </row>
        <row r="5989">
          <cell r="B5989" t="str">
            <v>526426</v>
          </cell>
          <cell r="C5989" t="str">
            <v>TUBO FOFO C/FG PN-10/PT D=150MM;L=2500MM (73KG)</v>
          </cell>
          <cell r="D5989" t="str">
            <v>UN</v>
          </cell>
          <cell r="E5989">
            <v>864.9</v>
          </cell>
        </row>
        <row r="5990">
          <cell r="B5990" t="str">
            <v>526427</v>
          </cell>
          <cell r="C5990" t="str">
            <v>TUBO FOFO C/FG PN-10/PT D=150MM;L=3000MM (86KG)</v>
          </cell>
          <cell r="D5990" t="str">
            <v>UN</v>
          </cell>
          <cell r="E5990">
            <v>984.01</v>
          </cell>
        </row>
        <row r="5991">
          <cell r="B5991" t="str">
            <v>526428</v>
          </cell>
          <cell r="C5991" t="str">
            <v>TUBO FOFO C/FG PN-10/PT D=150MM;L=3500MM (99KG)</v>
          </cell>
          <cell r="D5991" t="str">
            <v>UN</v>
          </cell>
          <cell r="E5991">
            <v>1103.24</v>
          </cell>
        </row>
        <row r="5992">
          <cell r="B5992" t="str">
            <v>526429</v>
          </cell>
          <cell r="C5992" t="str">
            <v>TUBO FOFO C/FG PN-10/PT D=150MM;L=4000MM (112KG)</v>
          </cell>
          <cell r="D5992" t="str">
            <v>UN</v>
          </cell>
          <cell r="E5992">
            <v>1222.43</v>
          </cell>
        </row>
        <row r="5993">
          <cell r="B5993" t="str">
            <v>526430</v>
          </cell>
          <cell r="C5993" t="str">
            <v>TUBO FOFO C/FG PN-10/PT D=150MM;L=4500MM (125KG)</v>
          </cell>
          <cell r="D5993" t="str">
            <v>UN</v>
          </cell>
          <cell r="E5993">
            <v>1341.65</v>
          </cell>
        </row>
        <row r="5994">
          <cell r="B5994" t="str">
            <v>526431</v>
          </cell>
          <cell r="C5994" t="str">
            <v>TUBO FOFO C/FG PN-10/PT D=150MM;L=5000MM (138KG)</v>
          </cell>
          <cell r="D5994" t="str">
            <v>UN</v>
          </cell>
          <cell r="E5994">
            <v>1460.84</v>
          </cell>
        </row>
        <row r="5995">
          <cell r="B5995" t="str">
            <v>526432</v>
          </cell>
          <cell r="C5995" t="str">
            <v>TUBO FOFO C/FG PN-10/PT D=150MM;L=5500MM (151KG)</v>
          </cell>
          <cell r="D5995" t="str">
            <v>UN</v>
          </cell>
          <cell r="E5995">
            <v>1579.96</v>
          </cell>
        </row>
        <row r="5996">
          <cell r="B5996" t="str">
            <v>526433</v>
          </cell>
          <cell r="C5996" t="str">
            <v>TUBO FOFO C/FG PN-10/PT D=150MM;L=5800MM (159KG)</v>
          </cell>
          <cell r="D5996" t="str">
            <v>UN</v>
          </cell>
          <cell r="E5996">
            <v>1708.78</v>
          </cell>
        </row>
        <row r="5997">
          <cell r="B5997" t="str">
            <v>526434</v>
          </cell>
          <cell r="C5997" t="str">
            <v>TUBO FOFO C/FG PN-10/PT D=200MM;L=1000MM (45KG)</v>
          </cell>
          <cell r="D5997" t="str">
            <v>UN</v>
          </cell>
          <cell r="E5997">
            <v>633.07000000000005</v>
          </cell>
        </row>
        <row r="5998">
          <cell r="B5998" t="str">
            <v>526435</v>
          </cell>
          <cell r="C5998" t="str">
            <v>TUBO FOFO C/FG PN-10/PT D=200MM;L=1500MM (62KG)</v>
          </cell>
          <cell r="D5998" t="str">
            <v>UN</v>
          </cell>
          <cell r="E5998">
            <v>786.16</v>
          </cell>
        </row>
        <row r="5999">
          <cell r="B5999" t="str">
            <v>526436</v>
          </cell>
          <cell r="C5999" t="str">
            <v>TUBO FOFO C/FG PN-10/PT D=200MM;L=2000MM (80KG)</v>
          </cell>
          <cell r="D5999" t="str">
            <v>UN</v>
          </cell>
          <cell r="E5999">
            <v>941.77</v>
          </cell>
        </row>
        <row r="6000">
          <cell r="B6000" t="str">
            <v>526437</v>
          </cell>
          <cell r="C6000" t="str">
            <v>TUBO FOFO C/FG PN-10/PT D=200MM;L=2500MM (97KG)</v>
          </cell>
          <cell r="D6000" t="str">
            <v>UN</v>
          </cell>
          <cell r="E6000">
            <v>1094.95</v>
          </cell>
        </row>
        <row r="6001">
          <cell r="B6001" t="str">
            <v>526438</v>
          </cell>
          <cell r="C6001" t="str">
            <v>TUBO FOFO C/FG PN-10/PT D=200MM;L=3000MM (114KG)</v>
          </cell>
          <cell r="D6001" t="str">
            <v>UN</v>
          </cell>
          <cell r="E6001">
            <v>1248.04</v>
          </cell>
        </row>
        <row r="6002">
          <cell r="B6002" t="str">
            <v>526439</v>
          </cell>
          <cell r="C6002" t="str">
            <v>TUBO FOFO C/FG PN-10/PT D=200MM;L=3500MM (132KG)</v>
          </cell>
          <cell r="D6002" t="str">
            <v>UN</v>
          </cell>
          <cell r="E6002">
            <v>1403.62</v>
          </cell>
        </row>
        <row r="6003">
          <cell r="B6003" t="str">
            <v>526440</v>
          </cell>
          <cell r="C6003" t="str">
            <v>TUBO FOFO C/FG PN-10/PT D=200MM;L=4000MM (149KG)</v>
          </cell>
          <cell r="D6003" t="str">
            <v>UN</v>
          </cell>
          <cell r="E6003">
            <v>1556.82</v>
          </cell>
        </row>
        <row r="6004">
          <cell r="B6004" t="str">
            <v>526441</v>
          </cell>
          <cell r="C6004" t="str">
            <v>TUBO FOFO C/FG PN-10/PT D=200MM;L=4500MM (167KG)</v>
          </cell>
          <cell r="D6004" t="str">
            <v>UN</v>
          </cell>
          <cell r="E6004">
            <v>1712.44</v>
          </cell>
        </row>
        <row r="6005">
          <cell r="B6005" t="str">
            <v>526442</v>
          </cell>
          <cell r="C6005" t="str">
            <v>TUBO FOFO C/FG PN-10/PT D=200MM;L=5000MM (184KG)</v>
          </cell>
          <cell r="D6005" t="str">
            <v>UN</v>
          </cell>
          <cell r="E6005">
            <v>1865.5</v>
          </cell>
        </row>
        <row r="6006">
          <cell r="B6006" t="str">
            <v>526443</v>
          </cell>
          <cell r="C6006" t="str">
            <v>TUBO FOFO C/FG PN-10/PT D=200MM;L=5500MM (201KG)</v>
          </cell>
          <cell r="D6006" t="str">
            <v>UN</v>
          </cell>
          <cell r="E6006">
            <v>2021.15</v>
          </cell>
        </row>
        <row r="6007">
          <cell r="B6007" t="str">
            <v>526444</v>
          </cell>
          <cell r="C6007" t="str">
            <v>TUBO FOFO C/FG PN-10/PT D=200MM;L=5800MM (212KG)</v>
          </cell>
          <cell r="D6007" t="str">
            <v>UN</v>
          </cell>
          <cell r="E6007">
            <v>2112.42</v>
          </cell>
        </row>
        <row r="6008">
          <cell r="B6008" t="str">
            <v>526445</v>
          </cell>
          <cell r="C6008" t="str">
            <v>TUBO FOFO C/FG PN-10/PT D=250MM;L=1000MM (60KG)</v>
          </cell>
          <cell r="D6008" t="str">
            <v>UN</v>
          </cell>
          <cell r="E6008">
            <v>834.54</v>
          </cell>
        </row>
        <row r="6009">
          <cell r="B6009" t="str">
            <v>526446</v>
          </cell>
          <cell r="C6009" t="str">
            <v>TUBO FOFO C/FG PN-10/PT D=250MM;L=1500MM (83KG)</v>
          </cell>
          <cell r="D6009" t="str">
            <v>UN</v>
          </cell>
          <cell r="E6009">
            <v>1041.96</v>
          </cell>
        </row>
        <row r="6010">
          <cell r="B6010" t="str">
            <v>526447</v>
          </cell>
          <cell r="C6010" t="str">
            <v>TUBO FOFO C/FG PN-10/PT D=250MM;L=2000MM (105KG)</v>
          </cell>
          <cell r="D6010" t="str">
            <v>UN</v>
          </cell>
          <cell r="E6010">
            <v>1249.3399999999999</v>
          </cell>
        </row>
        <row r="6011">
          <cell r="B6011" t="str">
            <v>526448</v>
          </cell>
          <cell r="C6011" t="str">
            <v>TUBO FOFO C/FG PN-10/PT D=250MM;L=2500MM (128KG)</v>
          </cell>
          <cell r="D6011" t="str">
            <v>UN</v>
          </cell>
          <cell r="E6011">
            <v>1456.81</v>
          </cell>
        </row>
        <row r="6012">
          <cell r="B6012" t="str">
            <v>526449</v>
          </cell>
          <cell r="C6012" t="str">
            <v>TUBO FOFO C/FG PN-10/PT D=250MM;L=3000MM (151KG)</v>
          </cell>
          <cell r="D6012" t="str">
            <v>UN</v>
          </cell>
          <cell r="E6012">
            <v>1664.29</v>
          </cell>
        </row>
        <row r="6013">
          <cell r="B6013" t="str">
            <v>526450</v>
          </cell>
          <cell r="C6013" t="str">
            <v>TUBO FOFO C/FG PN-10/PT D=250MM;L=3500MM (173KG)</v>
          </cell>
          <cell r="D6013" t="str">
            <v>UN</v>
          </cell>
          <cell r="E6013">
            <v>1869.19</v>
          </cell>
        </row>
        <row r="6014">
          <cell r="B6014" t="str">
            <v>526451</v>
          </cell>
          <cell r="C6014" t="str">
            <v>TUBO FOFO C/FG PN-10/PT D=250MM;L=4000MM (196KG)</v>
          </cell>
          <cell r="D6014" t="str">
            <v>UN</v>
          </cell>
          <cell r="E6014">
            <v>2076.65</v>
          </cell>
        </row>
        <row r="6015">
          <cell r="B6015" t="str">
            <v>526452</v>
          </cell>
          <cell r="C6015" t="str">
            <v>TUBO FOFO C/FG PN-10/PT D=250MM;L=4500MM (219KG)</v>
          </cell>
          <cell r="D6015" t="str">
            <v>UN</v>
          </cell>
          <cell r="E6015">
            <v>2284.12</v>
          </cell>
        </row>
        <row r="6016">
          <cell r="B6016" t="str">
            <v>526453</v>
          </cell>
          <cell r="C6016" t="str">
            <v>TUBO FOFO C/FG PN-10/PT D=250MM;L=5000MM (242KG)</v>
          </cell>
          <cell r="D6016" t="str">
            <v>UN</v>
          </cell>
          <cell r="E6016">
            <v>2491.62</v>
          </cell>
        </row>
        <row r="6017">
          <cell r="B6017" t="str">
            <v>526454</v>
          </cell>
          <cell r="C6017" t="str">
            <v>TUBO FOFO C/FG PN-10/PT D=250MM;L=5500MM (264KG)</v>
          </cell>
          <cell r="D6017" t="str">
            <v>UN</v>
          </cell>
          <cell r="E6017">
            <v>2699</v>
          </cell>
        </row>
        <row r="6018">
          <cell r="B6018" t="str">
            <v>526455</v>
          </cell>
          <cell r="C6018" t="str">
            <v>TUBO FOFO C/FG PN-10/PT D=250MM;L=5800MM (278KG)</v>
          </cell>
          <cell r="D6018" t="str">
            <v>UN</v>
          </cell>
          <cell r="E6018">
            <v>2821.44</v>
          </cell>
        </row>
        <row r="6019">
          <cell r="B6019" t="str">
            <v>526456</v>
          </cell>
          <cell r="C6019" t="str">
            <v>TUBO FOFO C/FG PN-10/PT D=300MM;L=1000MM (75KG)</v>
          </cell>
          <cell r="D6019" t="str">
            <v>UN</v>
          </cell>
          <cell r="E6019">
            <v>1015.25</v>
          </cell>
        </row>
        <row r="6020">
          <cell r="B6020" t="str">
            <v>526457</v>
          </cell>
          <cell r="C6020" t="str">
            <v>TUBO FOFO C/FG PN-10/PT D=300MM;L=1500MM (104KG)</v>
          </cell>
          <cell r="D6020" t="str">
            <v>UN</v>
          </cell>
          <cell r="E6020">
            <v>1266.08</v>
          </cell>
        </row>
        <row r="6021">
          <cell r="B6021" t="str">
            <v>526458</v>
          </cell>
          <cell r="C6021" t="str">
            <v>TUBO FOFO C/FG PN-10/PT D=300MM;L=2000MM (132KG)</v>
          </cell>
          <cell r="D6021" t="str">
            <v>UN</v>
          </cell>
          <cell r="E6021">
            <v>1519.33</v>
          </cell>
        </row>
        <row r="6022">
          <cell r="B6022" t="str">
            <v>526459</v>
          </cell>
          <cell r="C6022" t="str">
            <v>TUBO FOFO C/FG PN-10/PT D=300MM;L=2500MM (161KG)</v>
          </cell>
          <cell r="D6022" t="str">
            <v>UN</v>
          </cell>
          <cell r="E6022">
            <v>1772.66</v>
          </cell>
        </row>
        <row r="6023">
          <cell r="B6023" t="str">
            <v>526460</v>
          </cell>
          <cell r="C6023" t="str">
            <v>TUBO FOFO C/FG PN-10/PT D=300MM;L=3000MM (189KG)</v>
          </cell>
          <cell r="D6023" t="str">
            <v>UN</v>
          </cell>
          <cell r="E6023">
            <v>2023.57</v>
          </cell>
        </row>
        <row r="6024">
          <cell r="B6024" t="str">
            <v>526461</v>
          </cell>
          <cell r="C6024" t="str">
            <v>TUBO FOFO C/FG PN-10/PT D=300MM;L=3500MM (218KG)</v>
          </cell>
          <cell r="D6024" t="str">
            <v>UN</v>
          </cell>
          <cell r="E6024">
            <v>2276.81</v>
          </cell>
        </row>
        <row r="6025">
          <cell r="B6025" t="str">
            <v>526462</v>
          </cell>
          <cell r="C6025" t="str">
            <v>TUBO FOFO C/FG PN-10/PT D=300MM;L=4000MM (246KG)</v>
          </cell>
          <cell r="D6025" t="str">
            <v>UN</v>
          </cell>
          <cell r="E6025">
            <v>2530.1999999999998</v>
          </cell>
        </row>
        <row r="6026">
          <cell r="B6026" t="str">
            <v>526463</v>
          </cell>
          <cell r="C6026" t="str">
            <v>TUBO FOFO C/FG PN-10/PT D=300MM;L=4500MM (275KG)</v>
          </cell>
          <cell r="D6026" t="str">
            <v>UN</v>
          </cell>
          <cell r="E6026">
            <v>2781</v>
          </cell>
        </row>
        <row r="6027">
          <cell r="B6027" t="str">
            <v>526464</v>
          </cell>
          <cell r="C6027" t="str">
            <v>TUBO FOFO C/FG PN-10/PT D=300MM;L=5000MM (304KG)</v>
          </cell>
          <cell r="D6027" t="str">
            <v>UN</v>
          </cell>
          <cell r="E6027">
            <v>3034.28</v>
          </cell>
        </row>
        <row r="6028">
          <cell r="B6028" t="str">
            <v>526465</v>
          </cell>
          <cell r="C6028" t="str">
            <v>TUBO FOFO C/FG PN-10/PT D=300MM;L=5500MM (332KG)</v>
          </cell>
          <cell r="D6028" t="str">
            <v>UN</v>
          </cell>
          <cell r="E6028">
            <v>3287.6</v>
          </cell>
        </row>
        <row r="6029">
          <cell r="B6029" t="str">
            <v>526466</v>
          </cell>
          <cell r="C6029" t="str">
            <v>TUBO FOFO C/FG PN-10/PT D=300MM;L=5800MM (349KG)</v>
          </cell>
          <cell r="D6029" t="str">
            <v>UN</v>
          </cell>
          <cell r="E6029">
            <v>3438.65</v>
          </cell>
        </row>
        <row r="6030">
          <cell r="B6030" t="str">
            <v>526467</v>
          </cell>
          <cell r="C6030" t="str">
            <v>TUBO FOFO C/FG PN-10/PT D=350MM;L=1000MM (99KG)</v>
          </cell>
          <cell r="D6030" t="str">
            <v>UN</v>
          </cell>
          <cell r="E6030">
            <v>1271.8900000000001</v>
          </cell>
        </row>
        <row r="6031">
          <cell r="B6031" t="str">
            <v>526468</v>
          </cell>
          <cell r="C6031" t="str">
            <v>TUBO FOFO C/FG PN-10/PT D=350MM;L=1500MM (136KG)</v>
          </cell>
          <cell r="D6031" t="str">
            <v>UN</v>
          </cell>
          <cell r="E6031">
            <v>1569.9</v>
          </cell>
        </row>
        <row r="6032">
          <cell r="B6032" t="str">
            <v>526469</v>
          </cell>
          <cell r="C6032" t="str">
            <v>TUBO FOFO C/FG PN-10/PT D=350MM;L=2000MM (174KG)</v>
          </cell>
          <cell r="D6032" t="str">
            <v>UN</v>
          </cell>
          <cell r="E6032">
            <v>1867.91</v>
          </cell>
        </row>
        <row r="6033">
          <cell r="B6033" t="str">
            <v>526470</v>
          </cell>
          <cell r="C6033" t="str">
            <v>TUBO FOFO C/FG PN-10/PT D=350MM;L=2500MM (212KG)</v>
          </cell>
          <cell r="D6033" t="str">
            <v>UN</v>
          </cell>
          <cell r="E6033">
            <v>2165.88</v>
          </cell>
        </row>
        <row r="6034">
          <cell r="B6034" t="str">
            <v>526471</v>
          </cell>
          <cell r="C6034" t="str">
            <v>TUBO FOFO C/FG PN-10/PT D=350MM;L=3000MM (250KG)</v>
          </cell>
          <cell r="D6034" t="str">
            <v>UN</v>
          </cell>
          <cell r="E6034">
            <v>2463.84</v>
          </cell>
        </row>
        <row r="6035">
          <cell r="B6035" t="str">
            <v>526472</v>
          </cell>
          <cell r="C6035" t="str">
            <v>TUBO FOFO C/FG PN-10/PT D=350MM;L=3500MM (287KG)</v>
          </cell>
          <cell r="D6035" t="str">
            <v>UN</v>
          </cell>
          <cell r="E6035">
            <v>2761.9</v>
          </cell>
        </row>
        <row r="6036">
          <cell r="B6036" t="str">
            <v>526473</v>
          </cell>
          <cell r="C6036" t="str">
            <v>TUBO FOFO C/FG PN-10/PT D=350MM;L=4000MM (325KG)</v>
          </cell>
          <cell r="D6036" t="str">
            <v>UN</v>
          </cell>
          <cell r="E6036">
            <v>3059.89</v>
          </cell>
        </row>
        <row r="6037">
          <cell r="B6037" t="str">
            <v>526474</v>
          </cell>
          <cell r="C6037" t="str">
            <v>TUBO FOFO C/FG PN-10/PT D=350MM;L=4500MM (383KG)</v>
          </cell>
          <cell r="D6037" t="str">
            <v>UN</v>
          </cell>
          <cell r="E6037">
            <v>3357.9</v>
          </cell>
        </row>
        <row r="6038">
          <cell r="B6038" t="str">
            <v>526475</v>
          </cell>
          <cell r="C6038" t="str">
            <v>TUBO FOFO C/FG PN-10/PT D=350MM;L=5000MM (401KG)</v>
          </cell>
          <cell r="D6038" t="str">
            <v>UN</v>
          </cell>
          <cell r="E6038">
            <v>3655.87</v>
          </cell>
        </row>
        <row r="6039">
          <cell r="B6039" t="str">
            <v>526476</v>
          </cell>
          <cell r="C6039" t="str">
            <v>TUBO FOFO C/FG PN-10/PT D=350MM;L=5500MM (438KG)</v>
          </cell>
          <cell r="D6039" t="str">
            <v>UN</v>
          </cell>
          <cell r="E6039">
            <v>3953.81</v>
          </cell>
        </row>
        <row r="6040">
          <cell r="B6040" t="str">
            <v>526477</v>
          </cell>
          <cell r="C6040" t="str">
            <v>TUBO FOFO C/FG PN-10/PT D=350MM;L=5800MM (461KG)</v>
          </cell>
          <cell r="D6040" t="str">
            <v>UN</v>
          </cell>
          <cell r="E6040">
            <v>4130.6499999999996</v>
          </cell>
        </row>
        <row r="6041">
          <cell r="B6041" t="str">
            <v>526478</v>
          </cell>
          <cell r="C6041" t="str">
            <v>TUBO FOFO C/FG PN-10/PT D=400MM;L=1000MM (118KG)</v>
          </cell>
          <cell r="D6041" t="str">
            <v>UN</v>
          </cell>
          <cell r="E6041">
            <v>1369.45</v>
          </cell>
        </row>
        <row r="6042">
          <cell r="B6042" t="str">
            <v>526479</v>
          </cell>
          <cell r="C6042" t="str">
            <v>TUBO FOFO C/FG PN-10/PT D=400MM;L=1500MM (162KG)</v>
          </cell>
          <cell r="D6042" t="str">
            <v>UN</v>
          </cell>
          <cell r="E6042">
            <v>1714.97</v>
          </cell>
        </row>
        <row r="6043">
          <cell r="B6043" t="str">
            <v>526480</v>
          </cell>
          <cell r="C6043" t="str">
            <v>TUBO FOFO C/FG PN-10/PT D=400MM;L=2000MM (207KG)</v>
          </cell>
          <cell r="D6043" t="str">
            <v>UN</v>
          </cell>
          <cell r="E6043">
            <v>2060.39</v>
          </cell>
        </row>
        <row r="6044">
          <cell r="B6044" t="str">
            <v>526481</v>
          </cell>
          <cell r="C6044" t="str">
            <v>TUBO FOFO C/FG PN-10/PT D=400MM;L=2500MM (252KG)</v>
          </cell>
          <cell r="D6044" t="str">
            <v>UN</v>
          </cell>
          <cell r="E6044">
            <v>2405.7800000000002</v>
          </cell>
        </row>
        <row r="6045">
          <cell r="B6045" t="str">
            <v>526482</v>
          </cell>
          <cell r="C6045" t="str">
            <v>TUBO FOFO C/FG PN-10/PT D=400MM;L=3000MM (297KG)</v>
          </cell>
          <cell r="D6045" t="str">
            <v>UN</v>
          </cell>
          <cell r="E6045">
            <v>2748.82</v>
          </cell>
        </row>
        <row r="6046">
          <cell r="B6046" t="str">
            <v>526483</v>
          </cell>
          <cell r="C6046" t="str">
            <v>TUBO FOFO C/FG PN-10/PT D=400MM;L=3500MM (341KG)</v>
          </cell>
          <cell r="D6046" t="str">
            <v>UN</v>
          </cell>
          <cell r="E6046">
            <v>3094.31</v>
          </cell>
        </row>
        <row r="6047">
          <cell r="B6047" t="str">
            <v>526484</v>
          </cell>
          <cell r="C6047" t="str">
            <v>TUBO FOFO C/FG PN-10/PT D=400MM;L=4000MM (386KG)</v>
          </cell>
          <cell r="D6047" t="str">
            <v>UN</v>
          </cell>
          <cell r="E6047">
            <v>3439.75</v>
          </cell>
        </row>
        <row r="6048">
          <cell r="B6048" t="str">
            <v>526485</v>
          </cell>
          <cell r="C6048" t="str">
            <v>TUBO FOFO C/FG PN-10/PT D=400MM;L=4500MM (431KG)</v>
          </cell>
          <cell r="D6048" t="str">
            <v>UN</v>
          </cell>
          <cell r="E6048">
            <v>3785.17</v>
          </cell>
        </row>
        <row r="6049">
          <cell r="B6049" t="str">
            <v>526486</v>
          </cell>
          <cell r="C6049" t="str">
            <v>TUBO FOFO C/FG PN-10/PT D=400MM;L=5000MM (476KG)</v>
          </cell>
          <cell r="D6049" t="str">
            <v>UN</v>
          </cell>
          <cell r="E6049">
            <v>4130.6899999999996</v>
          </cell>
        </row>
        <row r="6050">
          <cell r="B6050" t="str">
            <v>526487</v>
          </cell>
          <cell r="C6050" t="str">
            <v>TUBO FOFO C/FG PN-10/PT D=400MM;L=5500MM (520KG)</v>
          </cell>
          <cell r="D6050" t="str">
            <v>UN</v>
          </cell>
          <cell r="E6050">
            <v>4476.12</v>
          </cell>
        </row>
        <row r="6051">
          <cell r="B6051" t="str">
            <v>526488</v>
          </cell>
          <cell r="C6051" t="str">
            <v>TUBO FOFO C/FG PN-10/PT D=400MM;L=5800MM (547KG)</v>
          </cell>
          <cell r="D6051" t="str">
            <v>UN</v>
          </cell>
          <cell r="E6051">
            <v>4683.4799999999996</v>
          </cell>
        </row>
        <row r="6052">
          <cell r="B6052" t="str">
            <v>526489</v>
          </cell>
          <cell r="C6052" t="str">
            <v>TUBO FOFO C/FG PN-10/PT D=450MM;L=1000MM (140KG)</v>
          </cell>
          <cell r="D6052" t="str">
            <v>UN</v>
          </cell>
          <cell r="E6052">
            <v>0</v>
          </cell>
        </row>
        <row r="6053">
          <cell r="B6053" t="str">
            <v>526490</v>
          </cell>
          <cell r="C6053" t="str">
            <v>TUBO FOFO C/FG PN-10/PT D=450MM;L=1500MM (192KG)</v>
          </cell>
          <cell r="D6053" t="str">
            <v>UN</v>
          </cell>
          <cell r="E6053">
            <v>0</v>
          </cell>
        </row>
        <row r="6054">
          <cell r="B6054" t="str">
            <v>526491</v>
          </cell>
          <cell r="C6054" t="str">
            <v>TUBO FOFO C/FG PN-10/PT D=450MM;L=2000MM (245KG)</v>
          </cell>
          <cell r="D6054" t="str">
            <v>UN</v>
          </cell>
          <cell r="E6054">
            <v>0</v>
          </cell>
        </row>
        <row r="6055">
          <cell r="B6055" t="str">
            <v>526492</v>
          </cell>
          <cell r="C6055" t="str">
            <v>TUBO FOFO C/FG PN-10/PT D=450MM;L=2500MM (297KG)</v>
          </cell>
          <cell r="D6055" t="str">
            <v>UN</v>
          </cell>
          <cell r="E6055">
            <v>0</v>
          </cell>
        </row>
        <row r="6056">
          <cell r="B6056" t="str">
            <v>526493</v>
          </cell>
          <cell r="C6056" t="str">
            <v>TUBO FOFO C/FG PN-10/PT D=450MM;L=3000MM (350KG)</v>
          </cell>
          <cell r="D6056" t="str">
            <v>UN</v>
          </cell>
          <cell r="E6056">
            <v>0</v>
          </cell>
        </row>
        <row r="6057">
          <cell r="B6057" t="str">
            <v>526494</v>
          </cell>
          <cell r="C6057" t="str">
            <v>TUBO FOFO C/FG PN-10/PT D=450MM;L=3500MM (402KG)</v>
          </cell>
          <cell r="D6057" t="str">
            <v>UN</v>
          </cell>
          <cell r="E6057">
            <v>0</v>
          </cell>
        </row>
        <row r="6058">
          <cell r="B6058" t="str">
            <v>526495</v>
          </cell>
          <cell r="C6058" t="str">
            <v>TUBO FOFO C/FG PN-10/PT D=450MM;L=4000MM (455KG)</v>
          </cell>
          <cell r="D6058" t="str">
            <v>UN</v>
          </cell>
          <cell r="E6058">
            <v>0</v>
          </cell>
        </row>
        <row r="6059">
          <cell r="B6059" t="str">
            <v>526496</v>
          </cell>
          <cell r="C6059" t="str">
            <v>TUBO FOFO C/FG PN-10/PT D=450MM;L=4500MM (507KG)</v>
          </cell>
          <cell r="D6059" t="str">
            <v>UN</v>
          </cell>
          <cell r="E6059">
            <v>0</v>
          </cell>
        </row>
        <row r="6060">
          <cell r="B6060" t="str">
            <v>526497</v>
          </cell>
          <cell r="C6060" t="str">
            <v>TUBO FOFO C/FG PN-10/PT D=450MM;L=5000MM (560KG)</v>
          </cell>
          <cell r="D6060" t="str">
            <v>UN</v>
          </cell>
          <cell r="E6060">
            <v>0</v>
          </cell>
        </row>
        <row r="6061">
          <cell r="B6061" t="str">
            <v>526498</v>
          </cell>
          <cell r="C6061" t="str">
            <v>TUBO FOFO C/FG PN-10/PT D=450MM;L=5500MM (613KG)</v>
          </cell>
          <cell r="D6061" t="str">
            <v>UN</v>
          </cell>
          <cell r="E6061">
            <v>0</v>
          </cell>
        </row>
        <row r="6062">
          <cell r="B6062" t="str">
            <v>526499</v>
          </cell>
          <cell r="C6062" t="str">
            <v>TUBO FOFO C/FG PN-10/PT D=450MM;L=5800MM (644KG)</v>
          </cell>
          <cell r="D6062" t="str">
            <v>UN</v>
          </cell>
          <cell r="E6062">
            <v>0</v>
          </cell>
        </row>
        <row r="6063">
          <cell r="B6063" t="str">
            <v>526501</v>
          </cell>
          <cell r="C6063" t="str">
            <v>TUBO FOFO C/FG PN-10/PT D=500MM;L=1000MM (160KG)</v>
          </cell>
          <cell r="D6063" t="str">
            <v>UN</v>
          </cell>
          <cell r="E6063">
            <v>0</v>
          </cell>
        </row>
        <row r="6064">
          <cell r="B6064" t="str">
            <v>526502</v>
          </cell>
          <cell r="C6064" t="str">
            <v>TUBO FOFO C/FG PN-10/PT D=500MM;L=1500MM (221KG)</v>
          </cell>
          <cell r="D6064" t="str">
            <v>UN</v>
          </cell>
          <cell r="E6064">
            <v>0</v>
          </cell>
        </row>
        <row r="6065">
          <cell r="B6065" t="str">
            <v>526503</v>
          </cell>
          <cell r="C6065" t="str">
            <v>TUBO FOFO C/FG PN-10/PT D=500MM;L=2000MM (282KG)</v>
          </cell>
          <cell r="D6065" t="str">
            <v>UN</v>
          </cell>
          <cell r="E6065">
            <v>0</v>
          </cell>
        </row>
        <row r="6066">
          <cell r="B6066" t="str">
            <v>526504</v>
          </cell>
          <cell r="C6066" t="str">
            <v>TUBO FOFO C/FG PN-10/PT D=500MM;L=2500MM (343KG)</v>
          </cell>
          <cell r="D6066" t="str">
            <v>UN</v>
          </cell>
          <cell r="E6066">
            <v>0</v>
          </cell>
        </row>
        <row r="6067">
          <cell r="B6067" t="str">
            <v>526505</v>
          </cell>
          <cell r="C6067" t="str">
            <v>TUBO FOFO C/FG PN-10/PT D=500MM;L=3000MM (403KG)</v>
          </cell>
          <cell r="D6067" t="str">
            <v>UN</v>
          </cell>
          <cell r="E6067">
            <v>0</v>
          </cell>
        </row>
        <row r="6068">
          <cell r="B6068" t="str">
            <v>526506</v>
          </cell>
          <cell r="C6068" t="str">
            <v>TUBO FOFO C/FG PN-10/PT D=500MM;L=3500MM (464KG)</v>
          </cell>
          <cell r="D6068" t="str">
            <v>UN</v>
          </cell>
          <cell r="E6068">
            <v>0</v>
          </cell>
        </row>
        <row r="6069">
          <cell r="B6069" t="str">
            <v>526507</v>
          </cell>
          <cell r="C6069" t="str">
            <v>TUBO FOFO C/FG PN-10/PT D=500MM;L=4000MM (525KG)</v>
          </cell>
          <cell r="D6069" t="str">
            <v>UN</v>
          </cell>
          <cell r="E6069">
            <v>0</v>
          </cell>
        </row>
        <row r="6070">
          <cell r="B6070" t="str">
            <v>526508</v>
          </cell>
          <cell r="C6070" t="str">
            <v>TUBO FOFO C/FG PN-10/PT D=500MM;L=4500MM (586KG)</v>
          </cell>
          <cell r="D6070" t="str">
            <v>UN</v>
          </cell>
          <cell r="E6070">
            <v>0</v>
          </cell>
        </row>
        <row r="6071">
          <cell r="B6071" t="str">
            <v>526509</v>
          </cell>
          <cell r="C6071" t="str">
            <v>TUBO FOFO C/FG PN-10/PT D=500MM;L=5000MM (647KG)</v>
          </cell>
          <cell r="D6071" t="str">
            <v>UN</v>
          </cell>
          <cell r="E6071">
            <v>0</v>
          </cell>
        </row>
        <row r="6072">
          <cell r="B6072" t="str">
            <v>526510</v>
          </cell>
          <cell r="C6072" t="str">
            <v>TUBO FOFO C/FG PN-10/PT D=500MM;L=5500MM (708KG)</v>
          </cell>
          <cell r="D6072" t="str">
            <v>UN</v>
          </cell>
          <cell r="E6072">
            <v>0</v>
          </cell>
        </row>
        <row r="6073">
          <cell r="B6073" t="str">
            <v>526511</v>
          </cell>
          <cell r="C6073" t="str">
            <v>TUBO FOFO C/FG PN-10/PT D=500MM;L=5800MM (744KG)</v>
          </cell>
          <cell r="D6073" t="str">
            <v>UN</v>
          </cell>
          <cell r="E6073">
            <v>0</v>
          </cell>
        </row>
        <row r="6074">
          <cell r="B6074" t="str">
            <v>526512</v>
          </cell>
          <cell r="C6074" t="str">
            <v>TUBO FOFO C/FG PN-10/PT D=600MM;L=1000MM (214KG)</v>
          </cell>
          <cell r="D6074" t="str">
            <v>UN</v>
          </cell>
          <cell r="E6074">
            <v>0</v>
          </cell>
        </row>
        <row r="6075">
          <cell r="B6075" t="str">
            <v>526513</v>
          </cell>
          <cell r="C6075" t="str">
            <v>TUBO FOFO C/FG PN-10/PT D=600MM;L=1500MM (293KG)</v>
          </cell>
          <cell r="D6075" t="str">
            <v>UN</v>
          </cell>
          <cell r="E6075">
            <v>0</v>
          </cell>
        </row>
        <row r="6076">
          <cell r="B6076" t="str">
            <v>526514</v>
          </cell>
          <cell r="C6076" t="str">
            <v>TUBO FOFO C/FG PN-10/PT D=600MM;L=2000MM (372KG)</v>
          </cell>
          <cell r="D6076" t="str">
            <v>UN</v>
          </cell>
          <cell r="E6076">
            <v>0</v>
          </cell>
        </row>
        <row r="6077">
          <cell r="B6077" t="str">
            <v>526515</v>
          </cell>
          <cell r="C6077" t="str">
            <v>TUBO FOFO C/FG PN-10/PT D=600MM;L=2500MM (451KG)</v>
          </cell>
          <cell r="D6077" t="str">
            <v>UN</v>
          </cell>
          <cell r="E6077">
            <v>0</v>
          </cell>
        </row>
        <row r="6078">
          <cell r="B6078" t="str">
            <v>526516</v>
          </cell>
          <cell r="C6078" t="str">
            <v>TUBO FOFO C/FG PN-10/PT D=600MM;L=3000MM (530KG)</v>
          </cell>
          <cell r="D6078" t="str">
            <v>UN</v>
          </cell>
          <cell r="E6078">
            <v>0</v>
          </cell>
        </row>
        <row r="6079">
          <cell r="B6079" t="str">
            <v>526517</v>
          </cell>
          <cell r="C6079" t="str">
            <v>TUBO FOFO C/FG PN-10/PT D=600MM;L=3500MM (609KG)</v>
          </cell>
          <cell r="D6079" t="str">
            <v>UN</v>
          </cell>
          <cell r="E6079">
            <v>0</v>
          </cell>
        </row>
        <row r="6080">
          <cell r="B6080" t="str">
            <v>526518</v>
          </cell>
          <cell r="C6080" t="str">
            <v>TUBO FOFO C/FG PN-10/PT D=600MM;L=4000MM (688KG)</v>
          </cell>
          <cell r="D6080" t="str">
            <v>UN</v>
          </cell>
          <cell r="E6080">
            <v>0</v>
          </cell>
        </row>
        <row r="6081">
          <cell r="B6081" t="str">
            <v>526519</v>
          </cell>
          <cell r="C6081" t="str">
            <v>TUBO FOFO C/FG PN-10/PT D=600MM;L=4500MM (767KG)</v>
          </cell>
          <cell r="D6081" t="str">
            <v>UN</v>
          </cell>
          <cell r="E6081">
            <v>0</v>
          </cell>
        </row>
        <row r="6082">
          <cell r="B6082" t="str">
            <v>526520</v>
          </cell>
          <cell r="C6082" t="str">
            <v>TUBO FOFO C/FG PN-10/PT D=600MM;L=5000MM (846KG)</v>
          </cell>
          <cell r="D6082" t="str">
            <v>UN</v>
          </cell>
          <cell r="E6082">
            <v>0</v>
          </cell>
        </row>
        <row r="6083">
          <cell r="B6083" t="str">
            <v>526521</v>
          </cell>
          <cell r="C6083" t="str">
            <v>TUBO FOFO C/FG PN-10/PT D=600MM;L=5500MM (925KG)</v>
          </cell>
          <cell r="D6083" t="str">
            <v>UN</v>
          </cell>
          <cell r="E6083">
            <v>0</v>
          </cell>
        </row>
        <row r="6084">
          <cell r="B6084" t="str">
            <v>526522</v>
          </cell>
          <cell r="C6084" t="str">
            <v>TUBO FOFO C/FG PN-10/PT D=600MM;L=5800MM (972KG)</v>
          </cell>
          <cell r="D6084" t="str">
            <v>UN</v>
          </cell>
          <cell r="E6084">
            <v>0</v>
          </cell>
        </row>
        <row r="6085">
          <cell r="B6085" t="str">
            <v>526523</v>
          </cell>
          <cell r="C6085" t="str">
            <v>TUBO FOFO C/FG PN-10/PT D=700MM;L=1000MM (336KG)</v>
          </cell>
          <cell r="D6085" t="str">
            <v>UN</v>
          </cell>
          <cell r="E6085">
            <v>0</v>
          </cell>
        </row>
        <row r="6086">
          <cell r="B6086" t="str">
            <v>526524</v>
          </cell>
          <cell r="C6086" t="str">
            <v>TUBO FOFO C/FG PN-10/PT D=700MM;L=1500MM (466KG)</v>
          </cell>
          <cell r="D6086" t="str">
            <v>UN</v>
          </cell>
          <cell r="E6086">
            <v>0</v>
          </cell>
        </row>
        <row r="6087">
          <cell r="B6087" t="str">
            <v>526525</v>
          </cell>
          <cell r="C6087" t="str">
            <v>TUBO FOFO C/FG PN-10/PT D=700MM;L=2000MM (596KG)</v>
          </cell>
          <cell r="D6087" t="str">
            <v>UN</v>
          </cell>
          <cell r="E6087">
            <v>0</v>
          </cell>
        </row>
        <row r="6088">
          <cell r="B6088" t="str">
            <v>526526</v>
          </cell>
          <cell r="C6088" t="str">
            <v>TUBO FOFO C/FG PN-10/PT D=700MM;L=2500MM (726KG)</v>
          </cell>
          <cell r="D6088" t="str">
            <v>UN</v>
          </cell>
          <cell r="E6088">
            <v>0</v>
          </cell>
        </row>
        <row r="6089">
          <cell r="B6089" t="str">
            <v>526527</v>
          </cell>
          <cell r="C6089" t="str">
            <v>TUBO FOFO C/FG PN-10/PT D=700MM;L=3000MM (856KG)</v>
          </cell>
          <cell r="D6089" t="str">
            <v>UN</v>
          </cell>
          <cell r="E6089">
            <v>0</v>
          </cell>
        </row>
        <row r="6090">
          <cell r="B6090" t="str">
            <v>526528</v>
          </cell>
          <cell r="C6090" t="str">
            <v>TUBO FOFO C/FG PN-10/PT D=700MM;L=3500MM (986KG)</v>
          </cell>
          <cell r="D6090" t="str">
            <v>UN</v>
          </cell>
          <cell r="E6090">
            <v>0</v>
          </cell>
        </row>
        <row r="6091">
          <cell r="B6091" t="str">
            <v>526529</v>
          </cell>
          <cell r="C6091" t="str">
            <v>TUBO FOFO C/FG PN-10/PT D=700MM;L=4000MM (1116KG)</v>
          </cell>
          <cell r="D6091" t="str">
            <v>UN</v>
          </cell>
          <cell r="E6091">
            <v>0</v>
          </cell>
        </row>
        <row r="6092">
          <cell r="B6092" t="str">
            <v>526530</v>
          </cell>
          <cell r="C6092" t="str">
            <v>TUBO FOFO C/FG PN-10/PT D=700MM;L=4500MM (1246KG)</v>
          </cell>
          <cell r="D6092" t="str">
            <v>UN</v>
          </cell>
          <cell r="E6092">
            <v>0</v>
          </cell>
        </row>
        <row r="6093">
          <cell r="B6093" t="str">
            <v>526531</v>
          </cell>
          <cell r="C6093" t="str">
            <v>TUBO FOFO C/FG PN-10/PT D=700MM;L=5000MM (1376KG)</v>
          </cell>
          <cell r="D6093" t="str">
            <v>UN</v>
          </cell>
          <cell r="E6093">
            <v>0</v>
          </cell>
        </row>
        <row r="6094">
          <cell r="B6094" t="str">
            <v>526532</v>
          </cell>
          <cell r="C6094" t="str">
            <v>TUBO FOFO C/FG PN-10/PT D=700MM;L=5500MM (1506KG)</v>
          </cell>
          <cell r="D6094" t="str">
            <v>UN</v>
          </cell>
          <cell r="E6094">
            <v>0</v>
          </cell>
        </row>
        <row r="6095">
          <cell r="B6095" t="str">
            <v>526533</v>
          </cell>
          <cell r="C6095" t="str">
            <v>TUBO FOFO C/FG PN-10/PT D=700MM;L=6000MM (1636KG)</v>
          </cell>
          <cell r="D6095" t="str">
            <v>UN</v>
          </cell>
          <cell r="E6095">
            <v>0</v>
          </cell>
        </row>
        <row r="6096">
          <cell r="B6096" t="str">
            <v>526534</v>
          </cell>
          <cell r="C6096" t="str">
            <v>TUBO FOFO C/FG PN-10/PT D=700MM;L=6500MM (1766KG)</v>
          </cell>
          <cell r="D6096" t="str">
            <v>UN</v>
          </cell>
          <cell r="E6096">
            <v>0</v>
          </cell>
        </row>
        <row r="6097">
          <cell r="B6097" t="str">
            <v>526535</v>
          </cell>
          <cell r="C6097" t="str">
            <v>TUBO FOFO C/FG PN-10/PT D=700MM;L=6800MM (1844KG)</v>
          </cell>
          <cell r="D6097" t="str">
            <v>UN</v>
          </cell>
          <cell r="E6097">
            <v>0</v>
          </cell>
        </row>
        <row r="6098">
          <cell r="B6098" t="str">
            <v>526536</v>
          </cell>
          <cell r="C6098" t="str">
            <v>TUBO FOFO C/FG PN-10/PT D=800MM;L=1000MM (417KG)</v>
          </cell>
          <cell r="D6098" t="str">
            <v>UN</v>
          </cell>
          <cell r="E6098">
            <v>0</v>
          </cell>
        </row>
        <row r="6099">
          <cell r="B6099" t="str">
            <v>526537</v>
          </cell>
          <cell r="C6099" t="str">
            <v>TUBO FOFO C/FG PN-10/PT D=800MM;L=1500MM (576KG)</v>
          </cell>
          <cell r="D6099" t="str">
            <v>UN</v>
          </cell>
          <cell r="E6099">
            <v>0</v>
          </cell>
        </row>
        <row r="6100">
          <cell r="B6100" t="str">
            <v>526538</v>
          </cell>
          <cell r="C6100" t="str">
            <v>TUBO FOFO C/FG PN-10/PT D=800MM;L=2000MM (736KG)</v>
          </cell>
          <cell r="D6100" t="str">
            <v>UN</v>
          </cell>
          <cell r="E6100">
            <v>0</v>
          </cell>
        </row>
        <row r="6101">
          <cell r="B6101" t="str">
            <v>526539</v>
          </cell>
          <cell r="C6101" t="str">
            <v>TUBO FOFO C/FG PN-10/PT D=800MM;L=2500MM (895KG)</v>
          </cell>
          <cell r="D6101" t="str">
            <v>UN</v>
          </cell>
          <cell r="E6101">
            <v>0</v>
          </cell>
        </row>
        <row r="6102">
          <cell r="B6102" t="str">
            <v>526540</v>
          </cell>
          <cell r="C6102" t="str">
            <v>TUBO FOFO C/FG PN-10/PT D=800MM;L=3000MM (1054KG)</v>
          </cell>
          <cell r="D6102" t="str">
            <v>UN</v>
          </cell>
          <cell r="E6102">
            <v>0</v>
          </cell>
        </row>
        <row r="6103">
          <cell r="B6103" t="str">
            <v>526541</v>
          </cell>
          <cell r="C6103" t="str">
            <v>TUBO FOFO C/FG PN-10/PT D=800MM;L=3500MM (1250KG)</v>
          </cell>
          <cell r="D6103" t="str">
            <v>UN</v>
          </cell>
          <cell r="E6103">
            <v>0</v>
          </cell>
        </row>
        <row r="6104">
          <cell r="B6104" t="str">
            <v>526542</v>
          </cell>
          <cell r="C6104" t="str">
            <v>TUBO FOFO C/FG PN-10/PT D=800MM;L=4000MM (1442KG)</v>
          </cell>
          <cell r="D6104" t="str">
            <v>UN</v>
          </cell>
          <cell r="E6104">
            <v>0</v>
          </cell>
        </row>
        <row r="6105">
          <cell r="B6105" t="str">
            <v>526543</v>
          </cell>
          <cell r="C6105" t="str">
            <v>TUBO FOFO C/FG PN-10/PT D=800MM;L=4500MM (1602KG)</v>
          </cell>
          <cell r="D6105" t="str">
            <v>UN</v>
          </cell>
          <cell r="E6105">
            <v>0</v>
          </cell>
        </row>
        <row r="6106">
          <cell r="B6106" t="str">
            <v>526544</v>
          </cell>
          <cell r="C6106" t="str">
            <v>TUBO FOFO C/FG PN-10/PT D=800MM;L=5000MM (1761KG)</v>
          </cell>
          <cell r="D6106" t="str">
            <v>UN</v>
          </cell>
          <cell r="E6106">
            <v>0</v>
          </cell>
        </row>
        <row r="6107">
          <cell r="B6107" t="str">
            <v>526545</v>
          </cell>
          <cell r="C6107" t="str">
            <v>TUBO FOFO C/FG PN-10/PT D=800MM;L=5500MM (1921KG)</v>
          </cell>
          <cell r="D6107" t="str">
            <v>UN</v>
          </cell>
          <cell r="E6107">
            <v>0</v>
          </cell>
        </row>
        <row r="6108">
          <cell r="B6108" t="str">
            <v>526546</v>
          </cell>
          <cell r="C6108" t="str">
            <v>TUBO FOFO C/FG PN-10/PT D=800MM;L=6000MM (2080KG)</v>
          </cell>
          <cell r="D6108" t="str">
            <v>UN</v>
          </cell>
          <cell r="E6108">
            <v>0</v>
          </cell>
        </row>
        <row r="6109">
          <cell r="B6109" t="str">
            <v>526547</v>
          </cell>
          <cell r="C6109" t="str">
            <v>TUBO FOFO C/FG PN-10/PT D=800MM;L=6500MM (2240KG)</v>
          </cell>
          <cell r="D6109" t="str">
            <v>UN</v>
          </cell>
          <cell r="E6109">
            <v>0</v>
          </cell>
        </row>
        <row r="6110">
          <cell r="B6110" t="str">
            <v>526548</v>
          </cell>
          <cell r="C6110" t="str">
            <v>TUBO FOFO C/FG PN-10/PT D=800MM;L=6800MM (2335KG)</v>
          </cell>
          <cell r="D6110" t="str">
            <v>UN</v>
          </cell>
          <cell r="E6110">
            <v>0</v>
          </cell>
        </row>
        <row r="6111">
          <cell r="B6111" t="str">
            <v>526549</v>
          </cell>
          <cell r="C6111" t="str">
            <v>TUBO FOFO C/FG PN-10/PT D=900MM;L=1000MM (583KG)</v>
          </cell>
          <cell r="D6111" t="str">
            <v>UN</v>
          </cell>
          <cell r="E6111">
            <v>0</v>
          </cell>
        </row>
        <row r="6112">
          <cell r="B6112" t="str">
            <v>526550</v>
          </cell>
          <cell r="C6112" t="str">
            <v>TUBO FOFO C/FG PN-10/PT D=900MM;L=1500MM (791KG)</v>
          </cell>
          <cell r="D6112" t="str">
            <v>UN</v>
          </cell>
          <cell r="E6112">
            <v>0</v>
          </cell>
        </row>
        <row r="6113">
          <cell r="B6113" t="str">
            <v>526551</v>
          </cell>
          <cell r="C6113" t="str">
            <v>TUBO FOFO C/FG PN-10/PT D=900MM;L=2000MM (983KG)</v>
          </cell>
          <cell r="D6113" t="str">
            <v>UN</v>
          </cell>
          <cell r="E6113">
            <v>0</v>
          </cell>
        </row>
        <row r="6114">
          <cell r="B6114" t="str">
            <v>526552</v>
          </cell>
          <cell r="C6114" t="str">
            <v>TUBO FOFO C/FG PN-10/PT D=900MM;L=2500MM (1174KG)</v>
          </cell>
          <cell r="D6114" t="str">
            <v>UN</v>
          </cell>
          <cell r="E6114">
            <v>0</v>
          </cell>
        </row>
        <row r="6115">
          <cell r="B6115" t="str">
            <v>526553</v>
          </cell>
          <cell r="C6115" t="str">
            <v>TUBO FOFO C/FG PN-10/PT D=900MM;L=3000MM (1366KG)</v>
          </cell>
          <cell r="D6115" t="str">
            <v>UN</v>
          </cell>
          <cell r="E6115">
            <v>0</v>
          </cell>
        </row>
        <row r="6116">
          <cell r="B6116" t="str">
            <v>526554</v>
          </cell>
          <cell r="C6116" t="str">
            <v>TUBO FOFO C/FG PN-10/PT D=900MM;L=3500MM (1557KG)</v>
          </cell>
          <cell r="D6116" t="str">
            <v>UN</v>
          </cell>
          <cell r="E6116">
            <v>0</v>
          </cell>
        </row>
        <row r="6117">
          <cell r="B6117" t="str">
            <v>526555</v>
          </cell>
          <cell r="C6117" t="str">
            <v>TUBO FOFO C/FG PN-10/PT D=900MM;L=4000MM (1749KG)</v>
          </cell>
          <cell r="D6117" t="str">
            <v>UN</v>
          </cell>
          <cell r="E6117">
            <v>0</v>
          </cell>
        </row>
        <row r="6118">
          <cell r="B6118" t="str">
            <v>526556</v>
          </cell>
          <cell r="C6118" t="str">
            <v>TUBO FOFO C/FG PN-10/PT D=900MM;L=4500MM (1940KG)</v>
          </cell>
          <cell r="D6118" t="str">
            <v>UN</v>
          </cell>
          <cell r="E6118">
            <v>0</v>
          </cell>
        </row>
        <row r="6119">
          <cell r="B6119" t="str">
            <v>526557</v>
          </cell>
          <cell r="C6119" t="str">
            <v>TUBO FOFO C/FG PN-10/PT D=900MM;L=5000MM (2132KG)</v>
          </cell>
          <cell r="D6119" t="str">
            <v>UN</v>
          </cell>
          <cell r="E6119">
            <v>0</v>
          </cell>
        </row>
        <row r="6120">
          <cell r="B6120" t="str">
            <v>526558</v>
          </cell>
          <cell r="C6120" t="str">
            <v>TUBO FOFO C/FG PN-10/PT D=900MM;L=5500MM (2323KG)</v>
          </cell>
          <cell r="D6120" t="str">
            <v>UN</v>
          </cell>
          <cell r="E6120">
            <v>0</v>
          </cell>
        </row>
        <row r="6121">
          <cell r="B6121" t="str">
            <v>526559</v>
          </cell>
          <cell r="C6121" t="str">
            <v>TUBO FOFO C/FG PN-10/PT D=900MM;L=6000MM (2515KG)</v>
          </cell>
          <cell r="D6121" t="str">
            <v>UN</v>
          </cell>
          <cell r="E6121">
            <v>0</v>
          </cell>
        </row>
        <row r="6122">
          <cell r="B6122" t="str">
            <v>526560</v>
          </cell>
          <cell r="C6122" t="str">
            <v>TUBO FOFO C/FG PN-10/PT D=900MM;L=6500MM (2706KG)</v>
          </cell>
          <cell r="D6122" t="str">
            <v>UN</v>
          </cell>
          <cell r="E6122">
            <v>0</v>
          </cell>
        </row>
        <row r="6123">
          <cell r="B6123" t="str">
            <v>526561</v>
          </cell>
          <cell r="C6123" t="str">
            <v>TUBO FOFO C/FG PN-10/PT D=900MM;L=6800MM (2821KG)</v>
          </cell>
          <cell r="D6123" t="str">
            <v>UN</v>
          </cell>
          <cell r="E6123">
            <v>0</v>
          </cell>
        </row>
        <row r="6124">
          <cell r="B6124" t="str">
            <v>526562</v>
          </cell>
          <cell r="C6124" t="str">
            <v>TUBO FOFO C/FG PN-10/PT D=1000MM;L=1000MM (686KG)</v>
          </cell>
          <cell r="D6124" t="str">
            <v>UN</v>
          </cell>
          <cell r="E6124">
            <v>0</v>
          </cell>
        </row>
        <row r="6125">
          <cell r="B6125" t="str">
            <v>526563</v>
          </cell>
          <cell r="C6125" t="str">
            <v>TUBO FOFO C/FG PN-10/PT D=1000MM;L=1500MM (948KG)</v>
          </cell>
          <cell r="D6125" t="str">
            <v>UN</v>
          </cell>
          <cell r="E6125">
            <v>0</v>
          </cell>
        </row>
        <row r="6126">
          <cell r="B6126" t="str">
            <v>526564</v>
          </cell>
          <cell r="C6126" t="str">
            <v>TUBO FOFO C/FG PN-10/PT D=1000MM;L=2000MM (1174KG)</v>
          </cell>
          <cell r="D6126" t="str">
            <v>UN</v>
          </cell>
          <cell r="E6126">
            <v>0</v>
          </cell>
        </row>
        <row r="6127">
          <cell r="B6127" t="str">
            <v>526565</v>
          </cell>
          <cell r="C6127" t="str">
            <v>TUBO FOFO C/FG PN-10/PT D=1000MM;L=2500MM (1174KG)</v>
          </cell>
          <cell r="D6127" t="str">
            <v>UN</v>
          </cell>
          <cell r="E6127">
            <v>0</v>
          </cell>
        </row>
        <row r="6128">
          <cell r="B6128" t="str">
            <v>526566</v>
          </cell>
          <cell r="C6128" t="str">
            <v>TUBO FOFO C/FG PN-10/PT D=1000MM;L=3000MM (1626KG)</v>
          </cell>
          <cell r="D6128" t="str">
            <v>UN</v>
          </cell>
          <cell r="E6128">
            <v>0</v>
          </cell>
        </row>
        <row r="6129">
          <cell r="B6129" t="str">
            <v>526567</v>
          </cell>
          <cell r="C6129" t="str">
            <v>TUBO FOFO C/FG PN-10/PT D=1000MM;L=3500MM (1852KG)</v>
          </cell>
          <cell r="D6129" t="str">
            <v>UN</v>
          </cell>
          <cell r="E6129">
            <v>0</v>
          </cell>
        </row>
        <row r="6130">
          <cell r="B6130" t="str">
            <v>526568</v>
          </cell>
          <cell r="C6130" t="str">
            <v>TUBO FOFO C/FG PN-10/PT D=1000MM;L=4000MM (2079KG)</v>
          </cell>
          <cell r="D6130" t="str">
            <v>UN</v>
          </cell>
          <cell r="E6130">
            <v>0</v>
          </cell>
        </row>
        <row r="6131">
          <cell r="B6131" t="str">
            <v>526569</v>
          </cell>
          <cell r="C6131" t="str">
            <v>TUBO FOFO C/FG PN-10/PT D=1000MM;L=4500MM (2305KG)</v>
          </cell>
          <cell r="D6131" t="str">
            <v>UN</v>
          </cell>
          <cell r="E6131">
            <v>0</v>
          </cell>
        </row>
        <row r="6132">
          <cell r="B6132" t="str">
            <v>526570</v>
          </cell>
          <cell r="C6132" t="str">
            <v>TUBO FOFO C/FG PN-10/PT D=1000MM;L=5000MM (2531KG)</v>
          </cell>
          <cell r="D6132" t="str">
            <v>UN</v>
          </cell>
          <cell r="E6132">
            <v>0</v>
          </cell>
        </row>
        <row r="6133">
          <cell r="B6133" t="str">
            <v>526571</v>
          </cell>
          <cell r="C6133" t="str">
            <v>TUBO FOFO C/FG PN-10/PT D=1000MM;L=5500MM (2757KG)</v>
          </cell>
          <cell r="D6133" t="str">
            <v>UN</v>
          </cell>
          <cell r="E6133">
            <v>0</v>
          </cell>
        </row>
        <row r="6134">
          <cell r="B6134" t="str">
            <v>526572</v>
          </cell>
          <cell r="C6134" t="str">
            <v>TUBO FOFO C/FG PN-10/PT D=1000MM;L=6000MM (2983KG)</v>
          </cell>
          <cell r="D6134" t="str">
            <v>UN</v>
          </cell>
          <cell r="E6134">
            <v>0</v>
          </cell>
        </row>
        <row r="6135">
          <cell r="B6135" t="str">
            <v>526573</v>
          </cell>
          <cell r="C6135" t="str">
            <v>TUBO FOFO C/FG PN-10/PT D=1000MM;L=6500MM (3209KG)</v>
          </cell>
          <cell r="D6135" t="str">
            <v>UN</v>
          </cell>
          <cell r="E6135">
            <v>0</v>
          </cell>
        </row>
        <row r="6136">
          <cell r="B6136" t="str">
            <v>526574</v>
          </cell>
          <cell r="C6136" t="str">
            <v>TUBO FOFO C/FG PN-10/PT D=1000MM;L=6800MM (3345KG)</v>
          </cell>
          <cell r="D6136" t="str">
            <v>UN</v>
          </cell>
          <cell r="E6136">
            <v>0</v>
          </cell>
        </row>
        <row r="6137">
          <cell r="B6137" t="str">
            <v>526575</v>
          </cell>
          <cell r="C6137" t="str">
            <v>TUBO FOFO C/FG PN-10/PT D=1200MM;L=1000MM (828KG)</v>
          </cell>
          <cell r="D6137" t="str">
            <v>UN</v>
          </cell>
          <cell r="E6137">
            <v>0</v>
          </cell>
        </row>
        <row r="6138">
          <cell r="B6138" t="str">
            <v>526576</v>
          </cell>
          <cell r="C6138" t="str">
            <v>TUBO FOFO C/FG PN-10/PT D=1200MM;L=1500MM (1319KG)</v>
          </cell>
          <cell r="D6138" t="str">
            <v>UN</v>
          </cell>
          <cell r="E6138">
            <v>0</v>
          </cell>
        </row>
        <row r="6139">
          <cell r="B6139" t="str">
            <v>526577</v>
          </cell>
          <cell r="C6139" t="str">
            <v>TUBO FOFO C/FG PN-10/PT D=1200MM;L=2000MM (1435KG)</v>
          </cell>
          <cell r="D6139" t="str">
            <v>UN</v>
          </cell>
          <cell r="E6139">
            <v>0</v>
          </cell>
        </row>
        <row r="6140">
          <cell r="B6140" t="str">
            <v>526578</v>
          </cell>
          <cell r="C6140" t="str">
            <v>TUBO FOFO C/FG PN-10/PT D=1200MM;L=2500MM (1740KG)</v>
          </cell>
          <cell r="D6140" t="str">
            <v>UN</v>
          </cell>
          <cell r="E6140">
            <v>0</v>
          </cell>
        </row>
        <row r="6141">
          <cell r="B6141" t="str">
            <v>526579</v>
          </cell>
          <cell r="C6141" t="str">
            <v>TUBO FOFO C/FG PN-10/PT D=1200MM;L=3000MM (2043KG)</v>
          </cell>
          <cell r="D6141" t="str">
            <v>UN</v>
          </cell>
          <cell r="E6141">
            <v>0</v>
          </cell>
        </row>
        <row r="6142">
          <cell r="B6142" t="str">
            <v>526580</v>
          </cell>
          <cell r="C6142" t="str">
            <v>TUBO FOFO C/FG PN-10/PT D=1200MM;L=3500MM (2347KG)</v>
          </cell>
          <cell r="D6142" t="str">
            <v>UN</v>
          </cell>
          <cell r="E6142">
            <v>0</v>
          </cell>
        </row>
        <row r="6143">
          <cell r="B6143" t="str">
            <v>526581</v>
          </cell>
          <cell r="C6143" t="str">
            <v>TUBO FOFO C/FG PN-10/PT D=1200MM;L=4000MM (2651KG)</v>
          </cell>
          <cell r="D6143" t="str">
            <v>UN</v>
          </cell>
          <cell r="E6143">
            <v>0</v>
          </cell>
        </row>
        <row r="6144">
          <cell r="B6144" t="str">
            <v>526582</v>
          </cell>
          <cell r="C6144" t="str">
            <v>TUBO FOFO C/FG PN-10/PT D=1200MM;L=4500MM (2955KG)</v>
          </cell>
          <cell r="D6144" t="str">
            <v>UN</v>
          </cell>
          <cell r="E6144">
            <v>0</v>
          </cell>
        </row>
        <row r="6145">
          <cell r="B6145" t="str">
            <v>526583</v>
          </cell>
          <cell r="C6145" t="str">
            <v>TUBO FOFO C/FG PN-10/PT D=1200MM;L=5000MM (3259KG)</v>
          </cell>
          <cell r="D6145" t="str">
            <v>UN</v>
          </cell>
          <cell r="E6145">
            <v>0</v>
          </cell>
        </row>
        <row r="6146">
          <cell r="B6146" t="str">
            <v>526584</v>
          </cell>
          <cell r="C6146" t="str">
            <v>TUBO FOFO C/FG PN-10/PT D=1200MM;L=5500MM (3563KG)</v>
          </cell>
          <cell r="D6146" t="str">
            <v>UN</v>
          </cell>
          <cell r="E6146">
            <v>0</v>
          </cell>
        </row>
        <row r="6147">
          <cell r="B6147" t="str">
            <v>526585</v>
          </cell>
          <cell r="C6147" t="str">
            <v>TUBO FOFO C/FG PN-10/PT D=1200MM;L=6000MM (3866KG)</v>
          </cell>
          <cell r="D6147" t="str">
            <v>UN</v>
          </cell>
          <cell r="E6147">
            <v>0</v>
          </cell>
        </row>
        <row r="6148">
          <cell r="B6148" t="str">
            <v>526586</v>
          </cell>
          <cell r="C6148" t="str">
            <v>TUBO FOFO C/FG PN-10/PT D=1200MM;L=6500MM (4171KG)</v>
          </cell>
          <cell r="D6148" t="str">
            <v>UN</v>
          </cell>
          <cell r="E6148">
            <v>0</v>
          </cell>
        </row>
        <row r="6149">
          <cell r="B6149" t="str">
            <v>526587</v>
          </cell>
          <cell r="C6149" t="str">
            <v>TUBO FOFO C/FG PN-10/PT D=1200MM;L=6800MM (4553KG)</v>
          </cell>
          <cell r="D6149" t="str">
            <v>UN</v>
          </cell>
          <cell r="E6149">
            <v>0</v>
          </cell>
        </row>
        <row r="6151">
          <cell r="B6151" t="str">
            <v>526600</v>
          </cell>
          <cell r="C6151" t="str">
            <v>TUBO FOFO PONTA/BOLSA K7 JE  (C31 - METALURGICA 100%)</v>
          </cell>
        </row>
        <row r="6152">
          <cell r="B6152" t="str">
            <v>526601</v>
          </cell>
          <cell r="C6152" t="str">
            <v>TUBO FOFO PONTA/BOLSA K7 JE D=100MM (15KG/M)</v>
          </cell>
          <cell r="D6152" t="str">
            <v>M</v>
          </cell>
          <cell r="E6152">
            <v>0</v>
          </cell>
        </row>
        <row r="6153">
          <cell r="B6153" t="str">
            <v>526602</v>
          </cell>
          <cell r="C6153" t="str">
            <v>TUBO FOFO PONTA/BOLSA K7 JE D=150MM (24KG/M)</v>
          </cell>
          <cell r="D6153" t="str">
            <v>M</v>
          </cell>
          <cell r="E6153">
            <v>167.66</v>
          </cell>
        </row>
        <row r="6154">
          <cell r="B6154" t="str">
            <v>526603</v>
          </cell>
          <cell r="C6154" t="str">
            <v>TUBO FOFO PONTA/BOLSA K7 JE D=200MM (32KG/M)</v>
          </cell>
          <cell r="D6154" t="str">
            <v>M</v>
          </cell>
          <cell r="E6154">
            <v>211.79</v>
          </cell>
        </row>
        <row r="6155">
          <cell r="B6155" t="str">
            <v>526604</v>
          </cell>
          <cell r="C6155" t="str">
            <v>TUBO FOFO PONTA/BOLSA K7 JE D=250MM (41KG/M)</v>
          </cell>
          <cell r="D6155" t="str">
            <v>M</v>
          </cell>
          <cell r="E6155">
            <v>277.79000000000002</v>
          </cell>
        </row>
        <row r="6156">
          <cell r="B6156" t="str">
            <v>526605</v>
          </cell>
          <cell r="C6156" t="str">
            <v>TUBO FOFO PONTA/BOLSA K7 JE D=300MM (50KG/M)</v>
          </cell>
          <cell r="D6156" t="str">
            <v>M</v>
          </cell>
          <cell r="E6156">
            <v>329.78</v>
          </cell>
        </row>
        <row r="6157">
          <cell r="B6157" t="str">
            <v>526606</v>
          </cell>
          <cell r="C6157" t="str">
            <v>TUBO FOFO PONTA/BOLSA K7 JE D=350MM (62KG/M)</v>
          </cell>
          <cell r="D6157" t="str">
            <v>M</v>
          </cell>
          <cell r="E6157">
            <v>361.8</v>
          </cell>
        </row>
        <row r="6158">
          <cell r="B6158" t="str">
            <v>526607</v>
          </cell>
          <cell r="C6158" t="str">
            <v>TUBO FOFO PONTA/BOLSA K7 JE D=400MM (74KG/M)</v>
          </cell>
          <cell r="D6158" t="str">
            <v>M</v>
          </cell>
          <cell r="E6158">
            <v>416.98</v>
          </cell>
        </row>
        <row r="6159">
          <cell r="B6159" t="str">
            <v>526608</v>
          </cell>
          <cell r="C6159" t="str">
            <v>TUBO FOFO PONTA/BOLSA K7 JE D=450MM (88KG/M)</v>
          </cell>
          <cell r="D6159" t="str">
            <v>M</v>
          </cell>
          <cell r="E6159">
            <v>0</v>
          </cell>
        </row>
        <row r="6160">
          <cell r="B6160" t="str">
            <v>526609</v>
          </cell>
          <cell r="C6160" t="str">
            <v>TUBO FOFO PONTA/BOLSA K7 JE D=500MM (101KG/M)</v>
          </cell>
          <cell r="D6160" t="str">
            <v>M</v>
          </cell>
          <cell r="E6160">
            <v>0</v>
          </cell>
        </row>
        <row r="6161">
          <cell r="B6161" t="str">
            <v>526610</v>
          </cell>
          <cell r="C6161" t="str">
            <v>TUBO FOFO PONTA/BOLSA K7 JE D=600MM (131KG/M)</v>
          </cell>
          <cell r="D6161" t="str">
            <v>M</v>
          </cell>
          <cell r="E6161">
            <v>0</v>
          </cell>
        </row>
        <row r="6162">
          <cell r="B6162" t="str">
            <v>526611</v>
          </cell>
          <cell r="C6162" t="str">
            <v>TUBO FOFO PONTA/BOLSA K7 JE D=700MM (166KG/M)</v>
          </cell>
          <cell r="D6162" t="str">
            <v>M</v>
          </cell>
          <cell r="E6162">
            <v>0</v>
          </cell>
        </row>
        <row r="6163">
          <cell r="B6163" t="str">
            <v>526612</v>
          </cell>
          <cell r="C6163" t="str">
            <v>TUBO FOFO PONTA/BOLSA K7 JE D=800MM (204KG/M)</v>
          </cell>
          <cell r="D6163" t="str">
            <v>M</v>
          </cell>
          <cell r="E6163">
            <v>0</v>
          </cell>
        </row>
        <row r="6164">
          <cell r="B6164" t="str">
            <v>526613</v>
          </cell>
          <cell r="C6164" t="str">
            <v>TUBO FOFO PONTA/BOLSA K7 JE D=900MM (245KG/M)</v>
          </cell>
          <cell r="D6164" t="str">
            <v>M</v>
          </cell>
          <cell r="E6164">
            <v>0</v>
          </cell>
        </row>
        <row r="6165">
          <cell r="B6165" t="str">
            <v>526614</v>
          </cell>
          <cell r="C6165" t="str">
            <v>TUBO FOFO PONTA/BOLSA K7 JE D=1000MM (594KG/M)</v>
          </cell>
          <cell r="D6165" t="str">
            <v>M</v>
          </cell>
          <cell r="E6165">
            <v>0</v>
          </cell>
        </row>
        <row r="6166">
          <cell r="B6166" t="str">
            <v>526615</v>
          </cell>
          <cell r="C6166" t="str">
            <v>TUBO FOFO PONTA/BOLSA K7 JE D=1200MM (392KG/M)</v>
          </cell>
          <cell r="D6166" t="str">
            <v>M</v>
          </cell>
          <cell r="E6166">
            <v>0</v>
          </cell>
        </row>
        <row r="6167">
          <cell r="B6167" t="str">
            <v>526616</v>
          </cell>
          <cell r="C6167" t="str">
            <v>TUBO FF DUC.K7 REV INT CIM PB-JE2GS ESG. DN=150MM</v>
          </cell>
          <cell r="D6167" t="str">
            <v>M</v>
          </cell>
          <cell r="E6167">
            <v>195.05</v>
          </cell>
        </row>
        <row r="6168">
          <cell r="B6168" t="str">
            <v>526617</v>
          </cell>
          <cell r="C6168" t="str">
            <v>TUBO FF DUC.K7 REV INT CIM PB-JE2GS ESG. DN=200MM</v>
          </cell>
          <cell r="D6168" t="str">
            <v>M</v>
          </cell>
          <cell r="E6168">
            <v>247.57</v>
          </cell>
        </row>
        <row r="6169">
          <cell r="B6169" t="str">
            <v>526618</v>
          </cell>
          <cell r="C6169" t="str">
            <v>TUBO FF DUC.K7 REV INT CIM PB-JE2GS ESG. DN=250MM</v>
          </cell>
          <cell r="D6169" t="str">
            <v>M</v>
          </cell>
          <cell r="E6169">
            <v>322.04000000000002</v>
          </cell>
        </row>
        <row r="6170">
          <cell r="B6170" t="str">
            <v>526619</v>
          </cell>
          <cell r="C6170" t="str">
            <v>TUBO FF DUC.K7 REV INT CIM PB-JE2GS ESG. DN=300MM</v>
          </cell>
          <cell r="D6170" t="str">
            <v>M</v>
          </cell>
          <cell r="E6170">
            <v>382.85</v>
          </cell>
        </row>
        <row r="6171">
          <cell r="B6171" t="str">
            <v>526620</v>
          </cell>
          <cell r="C6171" t="str">
            <v>TUBO FF DUC.K7 REV INT CIM PB-JE2GS ESG. DN=350MM</v>
          </cell>
          <cell r="D6171" t="str">
            <v>M</v>
          </cell>
          <cell r="E6171">
            <v>425.06</v>
          </cell>
        </row>
        <row r="6172">
          <cell r="B6172" t="str">
            <v>526621</v>
          </cell>
          <cell r="C6172" t="str">
            <v>TUBO FF DUC.K7 REV INT CIM PB-JE2GS ESG. DN=400MM</v>
          </cell>
          <cell r="D6172" t="str">
            <v>M</v>
          </cell>
          <cell r="E6172">
            <v>488.92</v>
          </cell>
        </row>
        <row r="6173">
          <cell r="B6173" t="str">
            <v>526622</v>
          </cell>
          <cell r="C6173" t="str">
            <v>TUBO FF DUC.K7 REV INT CIM PB-JE2GS ESG. DN=450MM</v>
          </cell>
          <cell r="D6173" t="str">
            <v>M</v>
          </cell>
          <cell r="E6173">
            <v>0</v>
          </cell>
        </row>
        <row r="6174">
          <cell r="B6174" t="str">
            <v>526623</v>
          </cell>
          <cell r="C6174" t="str">
            <v>TUBO FF DUC.K7 REV INT CIM PB-JE2GS ESG. DN=500MM</v>
          </cell>
          <cell r="D6174" t="str">
            <v>M</v>
          </cell>
          <cell r="E6174">
            <v>0</v>
          </cell>
        </row>
        <row r="6175">
          <cell r="B6175" t="str">
            <v>526624</v>
          </cell>
          <cell r="C6175" t="str">
            <v>TUBO FF DUC.K7 REV INT CIM PB-JE2GS ESG. DN=600MM</v>
          </cell>
          <cell r="D6175" t="str">
            <v>M</v>
          </cell>
          <cell r="E6175">
            <v>0</v>
          </cell>
        </row>
        <row r="6176">
          <cell r="B6176" t="str">
            <v>526625</v>
          </cell>
          <cell r="C6176" t="str">
            <v>TUBO FF DUC.K7 REV INT CIM PB-JE2GS ESG. DN=700MM</v>
          </cell>
          <cell r="D6176" t="str">
            <v>M</v>
          </cell>
          <cell r="E6176">
            <v>0</v>
          </cell>
        </row>
        <row r="6177">
          <cell r="B6177" t="str">
            <v>526626</v>
          </cell>
          <cell r="C6177" t="str">
            <v>TUBO FF DUC.K7 REV INT CIM PB-JE2GS ESG. DN=800MM</v>
          </cell>
          <cell r="D6177" t="str">
            <v>M</v>
          </cell>
          <cell r="E6177">
            <v>0</v>
          </cell>
        </row>
        <row r="6178">
          <cell r="B6178" t="str">
            <v>526627</v>
          </cell>
          <cell r="C6178" t="str">
            <v>TUBO FF DUC.K7 REV INT CIM PB-JE2GS ESG. DN=900MM</v>
          </cell>
          <cell r="D6178" t="str">
            <v>M</v>
          </cell>
          <cell r="E6178">
            <v>0</v>
          </cell>
        </row>
        <row r="6179">
          <cell r="B6179" t="str">
            <v>526628</v>
          </cell>
          <cell r="C6179" t="str">
            <v>TUBO FF DUC.K7 REV INT CIM PB-JE2GS ESG. DN=1000MM</v>
          </cell>
          <cell r="D6179" t="str">
            <v>M</v>
          </cell>
          <cell r="E6179">
            <v>0</v>
          </cell>
        </row>
        <row r="6180">
          <cell r="B6180" t="str">
            <v>526629</v>
          </cell>
          <cell r="C6180" t="str">
            <v>TUBO FF DUC.K7 REV INT CIM PB-JE2GS ESG. DN=1200MM</v>
          </cell>
          <cell r="D6180" t="str">
            <v>M</v>
          </cell>
          <cell r="E6180">
            <v>0</v>
          </cell>
        </row>
        <row r="6182">
          <cell r="B6182" t="str">
            <v>526700</v>
          </cell>
          <cell r="C6182" t="str">
            <v>TUBO FOFO PONTA/BOLSA K9 JE  (C31 - METALURGICA 100%)</v>
          </cell>
          <cell r="E6182">
            <v>0</v>
          </cell>
        </row>
        <row r="6183">
          <cell r="B6183" t="str">
            <v>526701</v>
          </cell>
          <cell r="C6183" t="str">
            <v>TUBO FOFO PONTA/BOLSA K9JE D=80MM(14KG/M)</v>
          </cell>
          <cell r="D6183" t="str">
            <v>M</v>
          </cell>
          <cell r="E6183">
            <v>140.9</v>
          </cell>
        </row>
        <row r="6184">
          <cell r="B6184" t="str">
            <v>526702</v>
          </cell>
          <cell r="C6184" t="str">
            <v>TUBO FOFO PONTA/BOLSA K9JE D=100MM(18KG/M)</v>
          </cell>
          <cell r="D6184" t="str">
            <v>M</v>
          </cell>
          <cell r="E6184">
            <v>147.44</v>
          </cell>
        </row>
        <row r="6185">
          <cell r="B6185" t="str">
            <v>526703</v>
          </cell>
          <cell r="C6185" t="str">
            <v>TUBO FOFO PONTA/BOLSA K9 JE D=150MM (27KG/M)</v>
          </cell>
          <cell r="D6185" t="str">
            <v>M</v>
          </cell>
          <cell r="E6185">
            <v>185.44</v>
          </cell>
        </row>
        <row r="6186">
          <cell r="B6186" t="str">
            <v>526704</v>
          </cell>
          <cell r="C6186" t="str">
            <v>TUBO FOFO PONTA/BOLSA K9 JE D=200MM (37KG/M)</v>
          </cell>
          <cell r="D6186" t="str">
            <v>M</v>
          </cell>
          <cell r="E6186">
            <v>235.3</v>
          </cell>
        </row>
        <row r="6187">
          <cell r="B6187" t="str">
            <v>526705</v>
          </cell>
          <cell r="C6187" t="str">
            <v>TUBO FOFO PONTA/BOLSA K9 JE D=250MM (49KG/M)</v>
          </cell>
          <cell r="D6187" t="str">
            <v>M</v>
          </cell>
          <cell r="E6187">
            <v>313.38</v>
          </cell>
        </row>
        <row r="6188">
          <cell r="B6188" t="str">
            <v>526706</v>
          </cell>
          <cell r="C6188" t="str">
            <v>TUBO FOFO PONTA/BOLSA K9 JE D=300MM (61KG/M)</v>
          </cell>
          <cell r="D6188" t="str">
            <v>M</v>
          </cell>
          <cell r="E6188">
            <v>379.18</v>
          </cell>
        </row>
        <row r="6189">
          <cell r="B6189" t="str">
            <v>526707</v>
          </cell>
          <cell r="C6189" t="str">
            <v>TUBO FOFO PONTA/BOLSA K9 JE D=350MM (77KG/M)</v>
          </cell>
          <cell r="D6189" t="str">
            <v>M</v>
          </cell>
          <cell r="E6189">
            <v>425.5</v>
          </cell>
        </row>
        <row r="6190">
          <cell r="B6190" t="str">
            <v>526708</v>
          </cell>
          <cell r="C6190" t="str">
            <v>TUBO FOFO PONTA/BOLSA K9 JE D=400MM (91KG/M)</v>
          </cell>
          <cell r="D6190" t="str">
            <v>M</v>
          </cell>
          <cell r="E6190">
            <v>490.32</v>
          </cell>
        </row>
        <row r="6191">
          <cell r="B6191" t="str">
            <v>526709</v>
          </cell>
          <cell r="C6191" t="str">
            <v>TUBO FOFO PONTA/BOLSA K9 JE D=450MM (107KG/M)</v>
          </cell>
          <cell r="D6191" t="str">
            <v>M</v>
          </cell>
          <cell r="E6191">
            <v>0</v>
          </cell>
        </row>
        <row r="6192">
          <cell r="B6192" t="str">
            <v>526710</v>
          </cell>
          <cell r="C6192" t="str">
            <v>TUBO FOFO PONTA/BOLSA K9 JE D=500MM (124KG/M)</v>
          </cell>
          <cell r="D6192" t="str">
            <v>M</v>
          </cell>
          <cell r="E6192">
            <v>0</v>
          </cell>
        </row>
        <row r="6193">
          <cell r="B6193" t="str">
            <v>526711</v>
          </cell>
          <cell r="C6193" t="str">
            <v>TUBO FOFO PONTA/BOLSA K9 JE D=600MM (162KG/M)</v>
          </cell>
          <cell r="D6193" t="str">
            <v>M</v>
          </cell>
          <cell r="E6193">
            <v>0</v>
          </cell>
        </row>
        <row r="6194">
          <cell r="B6194" t="str">
            <v>526712</v>
          </cell>
          <cell r="C6194" t="str">
            <v>TUBO FOFO PONTA/BOLSA K9 JE D=700MM (205KG/M)</v>
          </cell>
          <cell r="D6194" t="str">
            <v>M</v>
          </cell>
          <cell r="E6194">
            <v>0</v>
          </cell>
        </row>
        <row r="6195">
          <cell r="B6195" t="str">
            <v>526713</v>
          </cell>
          <cell r="C6195" t="str">
            <v>TUBO FOFO PONTA/BOLSA K9 JE D=800MM (252KG/M)</v>
          </cell>
          <cell r="D6195" t="str">
            <v>M</v>
          </cell>
          <cell r="E6195">
            <v>0</v>
          </cell>
        </row>
        <row r="6196">
          <cell r="B6196" t="str">
            <v>526714</v>
          </cell>
          <cell r="C6196" t="str">
            <v>TUBO FOFO PONTA/BOLSA K9 JE D=900MM (302KG/M)</v>
          </cell>
          <cell r="D6196" t="str">
            <v>M</v>
          </cell>
          <cell r="E6196">
            <v>0</v>
          </cell>
        </row>
        <row r="6197">
          <cell r="B6197" t="str">
            <v>526715</v>
          </cell>
          <cell r="C6197" t="str">
            <v>TUBO FOFO PONTA/BOLSA K9 JE D=1000MM (358KG/M)</v>
          </cell>
          <cell r="D6197" t="str">
            <v>M</v>
          </cell>
          <cell r="E6197">
            <v>0</v>
          </cell>
        </row>
        <row r="6198">
          <cell r="B6198" t="str">
            <v>526716</v>
          </cell>
          <cell r="C6198" t="str">
            <v>TUBO FOFO PONTA/BOLSA K9 JE D=1200MM (485KG/M)</v>
          </cell>
          <cell r="D6198" t="str">
            <v>M</v>
          </cell>
          <cell r="E6198">
            <v>0</v>
          </cell>
        </row>
        <row r="6199">
          <cell r="B6199" t="str">
            <v>526717</v>
          </cell>
          <cell r="C6199" t="str">
            <v>TUBO FF DUC.K9 REV INT CIM PB-JE2GS ESG. DN=80MM</v>
          </cell>
          <cell r="D6199" t="str">
            <v>M</v>
          </cell>
          <cell r="E6199">
            <v>0</v>
          </cell>
        </row>
        <row r="6200">
          <cell r="B6200" t="str">
            <v>526718</v>
          </cell>
          <cell r="C6200" t="str">
            <v>TUBO FF DUC.K9 REV INT CIM PB-JE2GS ESG. DN=100MM</v>
          </cell>
          <cell r="D6200" t="str">
            <v>M</v>
          </cell>
          <cell r="E6200">
            <v>0</v>
          </cell>
        </row>
        <row r="6201">
          <cell r="B6201" t="str">
            <v>526719</v>
          </cell>
          <cell r="C6201" t="str">
            <v>TUBO FF DUC.K9 REV INT CIM PB-JE2GS ESG. DN=150MM</v>
          </cell>
          <cell r="D6201" t="str">
            <v>M</v>
          </cell>
          <cell r="E6201">
            <v>212.87</v>
          </cell>
        </row>
        <row r="6202">
          <cell r="B6202" t="str">
            <v>526720</v>
          </cell>
          <cell r="C6202" t="str">
            <v>TUBO FF DUC.K9 REV INT CIM PB-JE2GS ESG. DN=200MM</v>
          </cell>
          <cell r="D6202" t="str">
            <v>M</v>
          </cell>
          <cell r="E6202">
            <v>276.02</v>
          </cell>
        </row>
        <row r="6203">
          <cell r="B6203" t="str">
            <v>526721</v>
          </cell>
          <cell r="C6203" t="str">
            <v>TUBO FF DUC.K9 REV INT CIM PB-JE2GS ESG. DN=250MM</v>
          </cell>
          <cell r="D6203" t="str">
            <v>M</v>
          </cell>
          <cell r="E6203">
            <v>368.72</v>
          </cell>
        </row>
        <row r="6204">
          <cell r="B6204" t="str">
            <v>526722</v>
          </cell>
          <cell r="C6204" t="str">
            <v>TUBO FF DUC.K9 REV INT CIM PB-JE2GS ESG. DN=300MM</v>
          </cell>
          <cell r="D6204" t="str">
            <v>M</v>
          </cell>
          <cell r="E6204">
            <v>442.75</v>
          </cell>
        </row>
        <row r="6205">
          <cell r="B6205" t="str">
            <v>526723</v>
          </cell>
          <cell r="C6205" t="str">
            <v>TUBO FF DUC.K9 REV INT CIM PB-JE2GS ESG. DN=350MM</v>
          </cell>
          <cell r="D6205" t="str">
            <v>M</v>
          </cell>
          <cell r="E6205">
            <v>493.86</v>
          </cell>
        </row>
        <row r="6206">
          <cell r="B6206" t="str">
            <v>526724</v>
          </cell>
          <cell r="C6206" t="str">
            <v>TUBO FF DUC.K9 REV INT CIM PB-JE2GS ESG. DN=400MM</v>
          </cell>
          <cell r="D6206" t="str">
            <v>M</v>
          </cell>
          <cell r="E6206">
            <v>560.63</v>
          </cell>
        </row>
        <row r="6207">
          <cell r="B6207" t="str">
            <v>526725</v>
          </cell>
          <cell r="C6207" t="str">
            <v>TUBO FF DUC.K9 REV INT CIM PB-JE2GS ESG. DN=450MM</v>
          </cell>
          <cell r="D6207" t="str">
            <v>M</v>
          </cell>
          <cell r="E6207">
            <v>0</v>
          </cell>
        </row>
        <row r="6208">
          <cell r="B6208" t="str">
            <v>526726</v>
          </cell>
          <cell r="C6208" t="str">
            <v>TUBO FF DUC.K9 REV INT CIM PB-JE2GS ESG. DN=500MM</v>
          </cell>
          <cell r="D6208" t="str">
            <v>M</v>
          </cell>
          <cell r="E6208">
            <v>0</v>
          </cell>
        </row>
        <row r="6209">
          <cell r="B6209" t="str">
            <v>526727</v>
          </cell>
          <cell r="C6209" t="str">
            <v>TUBO FF DUC.K9 REV INT CIM PB-JE2GS ESG. DN=600MM</v>
          </cell>
          <cell r="D6209" t="str">
            <v>M</v>
          </cell>
          <cell r="E6209">
            <v>0</v>
          </cell>
        </row>
        <row r="6210">
          <cell r="B6210" t="str">
            <v>526728</v>
          </cell>
          <cell r="C6210" t="str">
            <v>TUBO FF DUC.K9 REV INT CIM PB-JE2GS ESG. DN=700MM</v>
          </cell>
          <cell r="D6210" t="str">
            <v>M</v>
          </cell>
          <cell r="E6210">
            <v>0</v>
          </cell>
        </row>
        <row r="6211">
          <cell r="B6211" t="str">
            <v>526729</v>
          </cell>
          <cell r="C6211" t="str">
            <v>TUBO FF DUC.K9 REV INT CIM PB-JE2GS ESG. DN=800MM</v>
          </cell>
          <cell r="D6211" t="str">
            <v>M</v>
          </cell>
          <cell r="E6211">
            <v>0</v>
          </cell>
        </row>
        <row r="6212">
          <cell r="B6212" t="str">
            <v>526730</v>
          </cell>
          <cell r="C6212" t="str">
            <v>TUBO FF DUC.K9 REV INT CIM PB-JE2GS ESG. DN=900MM</v>
          </cell>
          <cell r="D6212" t="str">
            <v>M</v>
          </cell>
          <cell r="E6212">
            <v>0</v>
          </cell>
        </row>
        <row r="6213">
          <cell r="B6213" t="str">
            <v>526731</v>
          </cell>
          <cell r="C6213" t="str">
            <v>TUBO FF DUC.K9 REV INT CIM PB-JE2GS ESG. DN=1000MM</v>
          </cell>
          <cell r="D6213" t="str">
            <v>M</v>
          </cell>
          <cell r="E6213">
            <v>0</v>
          </cell>
        </row>
        <row r="6214">
          <cell r="B6214" t="str">
            <v>526732</v>
          </cell>
          <cell r="C6214" t="str">
            <v>TUBO FF DUC.K9 REV INT CIM PB-JE2GS ESG. DN=1200MM</v>
          </cell>
          <cell r="D6214" t="str">
            <v>M</v>
          </cell>
          <cell r="E6214">
            <v>0</v>
          </cell>
        </row>
        <row r="6216">
          <cell r="B6216" t="str">
            <v>526800</v>
          </cell>
          <cell r="C6216" t="str">
            <v>TUBO FOFO C/FG PN-16 (C31 - METALURGICA 100%)</v>
          </cell>
        </row>
        <row r="6217">
          <cell r="B6217" t="str">
            <v>526801</v>
          </cell>
          <cell r="C6217" t="str">
            <v>TUBO FOFO C/FG PN-16 D=80MM;L=1000MM (20KG)</v>
          </cell>
          <cell r="D6217" t="str">
            <v>UN</v>
          </cell>
          <cell r="E6217">
            <v>0</v>
          </cell>
        </row>
        <row r="6218">
          <cell r="B6218" t="str">
            <v>526802</v>
          </cell>
          <cell r="C6218" t="str">
            <v>TUBO FOFO C/FG PN-16 D=80MM;L=1500MM (27KG)</v>
          </cell>
          <cell r="D6218" t="str">
            <v>UN</v>
          </cell>
          <cell r="E6218">
            <v>0</v>
          </cell>
        </row>
        <row r="6219">
          <cell r="B6219" t="str">
            <v>526803</v>
          </cell>
          <cell r="C6219" t="str">
            <v>TUBO FOFO C/FG PN-16 D=80MM;L=2000MM (33KG)</v>
          </cell>
          <cell r="D6219" t="str">
            <v>UN</v>
          </cell>
          <cell r="E6219">
            <v>0</v>
          </cell>
        </row>
        <row r="6220">
          <cell r="B6220" t="str">
            <v>526804</v>
          </cell>
          <cell r="C6220" t="str">
            <v>TUBO FOFO C/FG PN-16 D=80MM;L=2500MM (40KG)</v>
          </cell>
          <cell r="D6220" t="str">
            <v>UN</v>
          </cell>
          <cell r="E6220">
            <v>0</v>
          </cell>
        </row>
        <row r="6221">
          <cell r="B6221" t="str">
            <v>526805</v>
          </cell>
          <cell r="C6221" t="str">
            <v>TUBO FOFO C/FG PN-16 D=80MM;L=3000MM (46KG)</v>
          </cell>
          <cell r="D6221" t="str">
            <v>UN</v>
          </cell>
          <cell r="E6221">
            <v>0</v>
          </cell>
        </row>
        <row r="6222">
          <cell r="B6222" t="str">
            <v>526806</v>
          </cell>
          <cell r="C6222" t="str">
            <v>TUBO FOFO C/FG PN-16 D=80MM;L=3500MM (53KG)</v>
          </cell>
          <cell r="D6222" t="str">
            <v>UN</v>
          </cell>
          <cell r="E6222">
            <v>0</v>
          </cell>
        </row>
        <row r="6223">
          <cell r="B6223" t="str">
            <v>526807</v>
          </cell>
          <cell r="C6223" t="str">
            <v>TUBO FOFO C/FG PN-16 D=80MM;L=4000MM (59KG)</v>
          </cell>
          <cell r="D6223" t="str">
            <v>UN</v>
          </cell>
          <cell r="E6223">
            <v>0</v>
          </cell>
        </row>
        <row r="6224">
          <cell r="B6224" t="str">
            <v>526808</v>
          </cell>
          <cell r="C6224" t="str">
            <v>TUBO FOFO C/FG PN-16 D=80MM;L=4500MM (66KG)</v>
          </cell>
          <cell r="D6224" t="str">
            <v>UN</v>
          </cell>
          <cell r="E6224">
            <v>0</v>
          </cell>
        </row>
        <row r="6225">
          <cell r="B6225" t="str">
            <v>526809</v>
          </cell>
          <cell r="C6225" t="str">
            <v>TUBO FOFO C/FG PN-16 D=80MM;L=5000MM (72KG)</v>
          </cell>
          <cell r="D6225" t="str">
            <v>UN</v>
          </cell>
          <cell r="E6225">
            <v>0</v>
          </cell>
        </row>
        <row r="6226">
          <cell r="B6226" t="str">
            <v>526810</v>
          </cell>
          <cell r="C6226" t="str">
            <v>TUBO FOFO C/FG PN-16 D=80MM;L=5500MM (79KG)</v>
          </cell>
          <cell r="D6226" t="str">
            <v>UN</v>
          </cell>
          <cell r="E6226">
            <v>0</v>
          </cell>
        </row>
        <row r="6227">
          <cell r="B6227" t="str">
            <v>526811</v>
          </cell>
          <cell r="C6227" t="str">
            <v>TUBO FOFO C/FG PN-16 D=80MM;L=5800MM (82KG)</v>
          </cell>
          <cell r="D6227" t="str">
            <v>UN</v>
          </cell>
          <cell r="E6227">
            <v>0</v>
          </cell>
        </row>
        <row r="6228">
          <cell r="B6228" t="str">
            <v>526812</v>
          </cell>
          <cell r="C6228" t="str">
            <v>TUBO FOFO C/FG PN-16 D=100MM;L=1000MM (26KG)</v>
          </cell>
          <cell r="D6228" t="str">
            <v>UN</v>
          </cell>
          <cell r="E6228">
            <v>0</v>
          </cell>
        </row>
        <row r="6229">
          <cell r="B6229" t="str">
            <v>526813</v>
          </cell>
          <cell r="C6229" t="str">
            <v>TUBO FOFO C/FG PN-16 D=100MM;L=1500MM (35KG)</v>
          </cell>
          <cell r="D6229" t="str">
            <v>UN</v>
          </cell>
          <cell r="E6229">
            <v>0</v>
          </cell>
        </row>
        <row r="6230">
          <cell r="B6230" t="str">
            <v>526814</v>
          </cell>
          <cell r="C6230" t="str">
            <v>TUBO FOFO C/FG PN-16 D=100MM;L=2000MM (43KG)</v>
          </cell>
          <cell r="D6230" t="str">
            <v>UN</v>
          </cell>
          <cell r="E6230">
            <v>0</v>
          </cell>
        </row>
        <row r="6231">
          <cell r="B6231" t="str">
            <v>526815</v>
          </cell>
          <cell r="C6231" t="str">
            <v>TUBO FOFO C/FG PN-16 D=100MM;L=2500MM (52KG)</v>
          </cell>
          <cell r="D6231" t="str">
            <v>UN</v>
          </cell>
          <cell r="E6231">
            <v>0</v>
          </cell>
        </row>
        <row r="6232">
          <cell r="B6232" t="str">
            <v>526816</v>
          </cell>
          <cell r="C6232" t="str">
            <v>TUBO FOFO C/FG PN-16 D=100MM;L=3000MM (61KG)</v>
          </cell>
          <cell r="D6232" t="str">
            <v>UN</v>
          </cell>
          <cell r="E6232">
            <v>0</v>
          </cell>
        </row>
        <row r="6233">
          <cell r="B6233" t="str">
            <v>526817</v>
          </cell>
          <cell r="C6233" t="str">
            <v>TUBO FOFO C/FG PN-16 D=100MM;L=3500MM (69KG)</v>
          </cell>
          <cell r="D6233" t="str">
            <v>UN</v>
          </cell>
          <cell r="E6233">
            <v>0</v>
          </cell>
        </row>
        <row r="6234">
          <cell r="B6234" t="str">
            <v>526818</v>
          </cell>
          <cell r="C6234" t="str">
            <v>TUBO FOFO C/FG PN-16 D=100MM;L=4000MM (78KG)</v>
          </cell>
          <cell r="D6234" t="str">
            <v>UN</v>
          </cell>
          <cell r="E6234">
            <v>0</v>
          </cell>
        </row>
        <row r="6235">
          <cell r="B6235" t="str">
            <v>526819</v>
          </cell>
          <cell r="C6235" t="str">
            <v>TUBO FOFO C/FG PN-16 D=100MM;L=4500MM (86KG)</v>
          </cell>
          <cell r="D6235" t="str">
            <v>UN</v>
          </cell>
          <cell r="E6235">
            <v>0</v>
          </cell>
        </row>
        <row r="6236">
          <cell r="B6236" t="str">
            <v>526820</v>
          </cell>
          <cell r="C6236" t="str">
            <v>TUBO FOFO C/FG PN-16 D=100MM;L=5000MM (95KG)</v>
          </cell>
          <cell r="D6236" t="str">
            <v>UN</v>
          </cell>
          <cell r="E6236">
            <v>0</v>
          </cell>
        </row>
        <row r="6237">
          <cell r="B6237" t="str">
            <v>526821</v>
          </cell>
          <cell r="C6237" t="str">
            <v>TUBO FOFO C/FG PN-16 D=100MM;L=5500MM (104KG)</v>
          </cell>
          <cell r="D6237" t="str">
            <v>UN</v>
          </cell>
          <cell r="E6237">
            <v>0</v>
          </cell>
        </row>
        <row r="6238">
          <cell r="B6238" t="str">
            <v>526822</v>
          </cell>
          <cell r="C6238" t="str">
            <v>TUBO FOFO C/FG PN-16 D=100MM;L=5800MM (109KG)</v>
          </cell>
          <cell r="D6238" t="str">
            <v>UN</v>
          </cell>
          <cell r="E6238">
            <v>0</v>
          </cell>
        </row>
        <row r="6239">
          <cell r="B6239" t="str">
            <v>526823</v>
          </cell>
          <cell r="C6239" t="str">
            <v>TUBO FOFO C/FG PN-16 D=150MM;L=1000MM (42KG)</v>
          </cell>
          <cell r="D6239" t="str">
            <v>UN</v>
          </cell>
          <cell r="E6239">
            <v>0</v>
          </cell>
        </row>
        <row r="6240">
          <cell r="B6240" t="str">
            <v>526824</v>
          </cell>
          <cell r="C6240" t="str">
            <v>TUBO FOFO C/FG PN-16 D=150MM;L=1500MM (55KG)</v>
          </cell>
          <cell r="D6240" t="str">
            <v>UN</v>
          </cell>
          <cell r="E6240">
            <v>0</v>
          </cell>
        </row>
        <row r="6241">
          <cell r="B6241" t="str">
            <v>526825</v>
          </cell>
          <cell r="C6241" t="str">
            <v>TUBO FOFO C/FG PN-16 D=150MM;L=2000MM (68KG)</v>
          </cell>
          <cell r="D6241" t="str">
            <v>UN</v>
          </cell>
          <cell r="E6241">
            <v>0</v>
          </cell>
        </row>
        <row r="6242">
          <cell r="B6242" t="str">
            <v>526826</v>
          </cell>
          <cell r="C6242" t="str">
            <v>TUBO FOFO C/FG PN-16 D=150MM;L=2500MM (81KG)</v>
          </cell>
          <cell r="D6242" t="str">
            <v>UN</v>
          </cell>
          <cell r="E6242">
            <v>0</v>
          </cell>
        </row>
        <row r="6243">
          <cell r="B6243" t="str">
            <v>526827</v>
          </cell>
          <cell r="C6243" t="str">
            <v>TUBO FOFO C/FG PN-16 D=150MM;L=3000MM (94KG)</v>
          </cell>
          <cell r="D6243" t="str">
            <v>UN</v>
          </cell>
          <cell r="E6243">
            <v>0</v>
          </cell>
        </row>
        <row r="6244">
          <cell r="B6244" t="str">
            <v>526828</v>
          </cell>
          <cell r="C6244" t="str">
            <v>TUBO FOFO C/FG PN-16 D=150MM;L=3500MM (107KG)</v>
          </cell>
          <cell r="D6244" t="str">
            <v>UN</v>
          </cell>
          <cell r="E6244">
            <v>0</v>
          </cell>
        </row>
        <row r="6245">
          <cell r="B6245" t="str">
            <v>526829</v>
          </cell>
          <cell r="C6245" t="str">
            <v>TUBO FOFO C/FG PN-16 D=150MM;L=4000MM (120KG)</v>
          </cell>
          <cell r="D6245" t="str">
            <v>UN</v>
          </cell>
          <cell r="E6245">
            <v>0</v>
          </cell>
        </row>
        <row r="6246">
          <cell r="B6246" t="str">
            <v>526830</v>
          </cell>
          <cell r="C6246" t="str">
            <v>TUBO FOFO C/FG PN-16 D=150MM;L=4500MM (133KG)</v>
          </cell>
          <cell r="D6246" t="str">
            <v>UN</v>
          </cell>
          <cell r="E6246">
            <v>0</v>
          </cell>
        </row>
        <row r="6247">
          <cell r="B6247" t="str">
            <v>526831</v>
          </cell>
          <cell r="C6247" t="str">
            <v>TUBO FOFO C/FG PN-16 D=150MM;L=5000MM (146KG)</v>
          </cell>
          <cell r="D6247" t="str">
            <v>UN</v>
          </cell>
          <cell r="E6247">
            <v>0</v>
          </cell>
        </row>
        <row r="6248">
          <cell r="B6248" t="str">
            <v>526832</v>
          </cell>
          <cell r="C6248" t="str">
            <v>TUBO FOFO C/FG PN-16 D=150MM;L=5500MM (159KG)</v>
          </cell>
          <cell r="D6248" t="str">
            <v>UN</v>
          </cell>
          <cell r="E6248">
            <v>0</v>
          </cell>
        </row>
        <row r="6249">
          <cell r="B6249" t="str">
            <v>526833</v>
          </cell>
          <cell r="C6249" t="str">
            <v>TUBO FOFO C/FG PN-16 D=150MM;L=5800MM (167KG)</v>
          </cell>
          <cell r="D6249" t="str">
            <v>UN</v>
          </cell>
          <cell r="E6249">
            <v>0</v>
          </cell>
        </row>
        <row r="6250">
          <cell r="B6250" t="str">
            <v>526834</v>
          </cell>
          <cell r="C6250" t="str">
            <v>TUBO FOFO C/FG PN-16 D=200MM;L=1000MM (55KG)</v>
          </cell>
          <cell r="D6250" t="str">
            <v>UN</v>
          </cell>
          <cell r="E6250">
            <v>0</v>
          </cell>
        </row>
        <row r="6251">
          <cell r="B6251" t="str">
            <v>526835</v>
          </cell>
          <cell r="C6251" t="str">
            <v>TUBO FOFO C/FG PN-16 D=200MM;L=1500MM (72KG)</v>
          </cell>
          <cell r="D6251" t="str">
            <v>UN</v>
          </cell>
          <cell r="E6251">
            <v>0</v>
          </cell>
        </row>
        <row r="6252">
          <cell r="B6252" t="str">
            <v>526836</v>
          </cell>
          <cell r="C6252" t="str">
            <v>TUBO FOFO C/FG PN-16 D=200MM;L=2000MM (90KG)</v>
          </cell>
          <cell r="D6252" t="str">
            <v>UN</v>
          </cell>
          <cell r="E6252">
            <v>0</v>
          </cell>
        </row>
        <row r="6253">
          <cell r="B6253" t="str">
            <v>526837</v>
          </cell>
          <cell r="C6253" t="str">
            <v>TUBO FOFO C/FG PN-16 D=200MM;L=2500MM (107KG)</v>
          </cell>
          <cell r="D6253" t="str">
            <v>UN</v>
          </cell>
          <cell r="E6253">
            <v>0</v>
          </cell>
        </row>
        <row r="6254">
          <cell r="B6254" t="str">
            <v>526838</v>
          </cell>
          <cell r="C6254" t="str">
            <v>TUBO FOFO C/FG PN-16 D=200MM;L=3000MM (124KG)</v>
          </cell>
          <cell r="D6254" t="str">
            <v>UN</v>
          </cell>
          <cell r="E6254">
            <v>0</v>
          </cell>
        </row>
        <row r="6255">
          <cell r="B6255" t="str">
            <v>526839</v>
          </cell>
          <cell r="C6255" t="str">
            <v>TUBO FOFO C/FG PN-16 D=200MM;L=3500MM (142KG)</v>
          </cell>
          <cell r="D6255" t="str">
            <v>UN</v>
          </cell>
          <cell r="E6255">
            <v>0</v>
          </cell>
        </row>
        <row r="6256">
          <cell r="B6256" t="str">
            <v>526840</v>
          </cell>
          <cell r="C6256" t="str">
            <v>TUBO FOFO C/FG PN-16 D=200MM;L=4000MM (159KG)</v>
          </cell>
          <cell r="D6256" t="str">
            <v>UN</v>
          </cell>
          <cell r="E6256">
            <v>0</v>
          </cell>
        </row>
        <row r="6257">
          <cell r="B6257" t="str">
            <v>526841</v>
          </cell>
          <cell r="C6257" t="str">
            <v>TUBO FOFO C/FG PN-16 D=200MM;L=4500MM (177KG)</v>
          </cell>
          <cell r="D6257" t="str">
            <v>UN</v>
          </cell>
          <cell r="E6257">
            <v>0</v>
          </cell>
        </row>
        <row r="6258">
          <cell r="B6258" t="str">
            <v>526842</v>
          </cell>
          <cell r="C6258" t="str">
            <v>TUBO FOFO C/FG PN-16 D=200MM;L=5000MM (194KG)</v>
          </cell>
          <cell r="D6258" t="str">
            <v>UN</v>
          </cell>
          <cell r="E6258">
            <v>0</v>
          </cell>
        </row>
        <row r="6259">
          <cell r="B6259" t="str">
            <v>526843</v>
          </cell>
          <cell r="C6259" t="str">
            <v>TUBO FOFO C/FG PN-16 D=200MM;L=5500MM (211KG)</v>
          </cell>
          <cell r="D6259" t="str">
            <v>UN</v>
          </cell>
          <cell r="E6259">
            <v>0</v>
          </cell>
        </row>
        <row r="6260">
          <cell r="B6260" t="str">
            <v>526844</v>
          </cell>
          <cell r="C6260" t="str">
            <v>TUBO FOFO C/FG PN-16 D=200MM;L=5800MM (222KG)</v>
          </cell>
          <cell r="D6260" t="str">
            <v>UN</v>
          </cell>
          <cell r="E6260">
            <v>0</v>
          </cell>
        </row>
        <row r="6261">
          <cell r="B6261" t="str">
            <v>526845</v>
          </cell>
          <cell r="C6261" t="str">
            <v>TUBO FOFO C/FG PN-16 D=250MM;L=1000MM (74KG)</v>
          </cell>
          <cell r="D6261" t="str">
            <v>UN</v>
          </cell>
          <cell r="E6261">
            <v>0</v>
          </cell>
        </row>
        <row r="6262">
          <cell r="B6262" t="str">
            <v>526846</v>
          </cell>
          <cell r="C6262" t="str">
            <v>TUBO FOFO C/FG PN-16 D=250MM;L=1500MM (97KG)</v>
          </cell>
          <cell r="D6262" t="str">
            <v>UN</v>
          </cell>
          <cell r="E6262">
            <v>0</v>
          </cell>
        </row>
        <row r="6263">
          <cell r="B6263" t="str">
            <v>526847</v>
          </cell>
          <cell r="C6263" t="str">
            <v>TUBO FOFO C/FG PN-16 D=250MM;L=2000MM (120KG)</v>
          </cell>
          <cell r="D6263" t="str">
            <v>UN</v>
          </cell>
          <cell r="E6263">
            <v>0</v>
          </cell>
        </row>
        <row r="6264">
          <cell r="B6264" t="str">
            <v>526848</v>
          </cell>
          <cell r="C6264" t="str">
            <v>TUBO FOFO C/FG PN-16 D=250MM;L=2500MM (143KG)</v>
          </cell>
          <cell r="D6264" t="str">
            <v>UN</v>
          </cell>
          <cell r="E6264">
            <v>0</v>
          </cell>
        </row>
        <row r="6265">
          <cell r="B6265" t="str">
            <v>526849</v>
          </cell>
          <cell r="C6265" t="str">
            <v>TUBO FOFO C/FG PN-16 D=250MM;L=3000MM (165KG)</v>
          </cell>
          <cell r="D6265" t="str">
            <v>UN</v>
          </cell>
          <cell r="E6265">
            <v>0</v>
          </cell>
        </row>
        <row r="6266">
          <cell r="B6266" t="str">
            <v>526850</v>
          </cell>
          <cell r="C6266" t="str">
            <v>TUBO FOFO C/FG PN-16 D=250MM;L=3500MM (188KG)</v>
          </cell>
          <cell r="D6266" t="str">
            <v>UN</v>
          </cell>
          <cell r="E6266">
            <v>0</v>
          </cell>
        </row>
        <row r="6267">
          <cell r="B6267" t="str">
            <v>526851</v>
          </cell>
          <cell r="C6267" t="str">
            <v>TUBO FOFO C/FG PN-16 D=250MM;L=4000MM (211KG)</v>
          </cell>
          <cell r="D6267" t="str">
            <v>UN</v>
          </cell>
          <cell r="E6267">
            <v>0</v>
          </cell>
        </row>
        <row r="6268">
          <cell r="B6268" t="str">
            <v>526852</v>
          </cell>
          <cell r="C6268" t="str">
            <v>TUBO FOFO C/FG PN-16 D=250MM;L=4500MM (233KG)</v>
          </cell>
          <cell r="D6268" t="str">
            <v>UN</v>
          </cell>
          <cell r="E6268">
            <v>0</v>
          </cell>
        </row>
        <row r="6269">
          <cell r="B6269" t="str">
            <v>526853</v>
          </cell>
          <cell r="C6269" t="str">
            <v>TUBO FOFO C/FG PN-16 D=250MM;L=5000MM (256KG)</v>
          </cell>
          <cell r="D6269" t="str">
            <v>UN</v>
          </cell>
          <cell r="E6269">
            <v>0</v>
          </cell>
        </row>
        <row r="6270">
          <cell r="B6270" t="str">
            <v>526854</v>
          </cell>
          <cell r="C6270" t="str">
            <v>TUBO FOFO C/FG PN-16 D=250MM;L=5500MM (279KG)</v>
          </cell>
          <cell r="D6270" t="str">
            <v>UN</v>
          </cell>
          <cell r="E6270">
            <v>0</v>
          </cell>
        </row>
        <row r="6271">
          <cell r="B6271" t="str">
            <v>526855</v>
          </cell>
          <cell r="C6271" t="str">
            <v>TUBO FOFO C/FG PN-16 D=250MM;L=5800MM (292KG)</v>
          </cell>
          <cell r="D6271" t="str">
            <v>UN</v>
          </cell>
          <cell r="E6271">
            <v>0</v>
          </cell>
        </row>
        <row r="6272">
          <cell r="B6272" t="str">
            <v>526856</v>
          </cell>
          <cell r="C6272" t="str">
            <v>TUBO FOFO C/FG PN-16 D=300MM;L=1000MM (93KG)</v>
          </cell>
          <cell r="D6272" t="str">
            <v>UN</v>
          </cell>
          <cell r="E6272">
            <v>0</v>
          </cell>
        </row>
        <row r="6273">
          <cell r="B6273" t="str">
            <v>526857</v>
          </cell>
          <cell r="C6273" t="str">
            <v>TUBO FOFO C/FG PN-16 D=300MM;L=1500MM (122KG)</v>
          </cell>
          <cell r="D6273" t="str">
            <v>UN</v>
          </cell>
          <cell r="E6273">
            <v>0</v>
          </cell>
        </row>
        <row r="6274">
          <cell r="B6274" t="str">
            <v>526858</v>
          </cell>
          <cell r="C6274" t="str">
            <v>TUBO FOFO C/FG PN-16 D=300MM;L=2000MM (150KG)</v>
          </cell>
          <cell r="D6274" t="str">
            <v>UN</v>
          </cell>
          <cell r="E6274">
            <v>0</v>
          </cell>
        </row>
        <row r="6275">
          <cell r="B6275" t="str">
            <v>526859</v>
          </cell>
          <cell r="C6275" t="str">
            <v>TUBO FOFO C/FG PN-16 D=300MM;L=2500MM (179KG)</v>
          </cell>
          <cell r="D6275" t="str">
            <v>UN</v>
          </cell>
          <cell r="E6275">
            <v>0</v>
          </cell>
        </row>
        <row r="6276">
          <cell r="B6276" t="str">
            <v>526860</v>
          </cell>
          <cell r="C6276" t="str">
            <v>TUBO FOFO C/FG PN-16 D=300MM;L=3000MM (207KG)</v>
          </cell>
          <cell r="D6276" t="str">
            <v>UN</v>
          </cell>
          <cell r="E6276">
            <v>0</v>
          </cell>
        </row>
        <row r="6277">
          <cell r="B6277" t="str">
            <v>526861</v>
          </cell>
          <cell r="C6277" t="str">
            <v>TUBO FOFO C/FG PN-16 D=300MM;L=3500MM (236KG)</v>
          </cell>
          <cell r="D6277" t="str">
            <v>UN</v>
          </cell>
          <cell r="E6277">
            <v>0</v>
          </cell>
        </row>
        <row r="6278">
          <cell r="B6278" t="str">
            <v>526862</v>
          </cell>
          <cell r="C6278" t="str">
            <v>TUBO FOFO C/FG PN-16 D=300MM;L=4000MM (264KG)</v>
          </cell>
          <cell r="D6278" t="str">
            <v>UN</v>
          </cell>
          <cell r="E6278">
            <v>0</v>
          </cell>
        </row>
        <row r="6279">
          <cell r="B6279" t="str">
            <v>526863</v>
          </cell>
          <cell r="C6279" t="str">
            <v>TUBO FOFO C/FG PN-16 D=300MM;L=4500MM (293KG)</v>
          </cell>
          <cell r="D6279" t="str">
            <v>UN</v>
          </cell>
          <cell r="E6279">
            <v>0</v>
          </cell>
        </row>
        <row r="6280">
          <cell r="B6280" t="str">
            <v>526864</v>
          </cell>
          <cell r="C6280" t="str">
            <v>TUBO FOFO C/FG PN-16 D=300MM;L=5000MM (322KG)</v>
          </cell>
          <cell r="D6280" t="str">
            <v>UN</v>
          </cell>
          <cell r="E6280">
            <v>0</v>
          </cell>
        </row>
        <row r="6281">
          <cell r="B6281" t="str">
            <v>526865</v>
          </cell>
          <cell r="C6281" t="str">
            <v>TUBO FOFO C/FG PN-16 D=300MM;L=5500MM (350KG)</v>
          </cell>
          <cell r="D6281" t="str">
            <v>UN</v>
          </cell>
          <cell r="E6281">
            <v>0</v>
          </cell>
        </row>
        <row r="6282">
          <cell r="B6282" t="str">
            <v>526866</v>
          </cell>
          <cell r="C6282" t="str">
            <v>TUBO FOFO C/FG PN-16 D=300MM;L=5800MM (367KG)</v>
          </cell>
          <cell r="D6282" t="str">
            <v>UN</v>
          </cell>
          <cell r="E6282">
            <v>0</v>
          </cell>
        </row>
        <row r="6283">
          <cell r="B6283" t="str">
            <v>526867</v>
          </cell>
          <cell r="C6283" t="str">
            <v>TUBO FOFO C/FG PN-16 D=350MM;L=1000MM (128KG)</v>
          </cell>
          <cell r="D6283" t="str">
            <v>UN</v>
          </cell>
          <cell r="E6283">
            <v>0</v>
          </cell>
        </row>
        <row r="6284">
          <cell r="B6284" t="str">
            <v>526868</v>
          </cell>
          <cell r="C6284" t="str">
            <v>TUBO FOFO C/FG PN-16 D=350MM;L=1500MM (165KG)</v>
          </cell>
          <cell r="D6284" t="str">
            <v>UN</v>
          </cell>
          <cell r="E6284">
            <v>0</v>
          </cell>
        </row>
        <row r="6285">
          <cell r="B6285" t="str">
            <v>526869</v>
          </cell>
          <cell r="C6285" t="str">
            <v>TUBO FOFO C/FG PN-16 D=350MM;L=2000MM (203KG)</v>
          </cell>
          <cell r="D6285" t="str">
            <v>UN</v>
          </cell>
          <cell r="E6285">
            <v>0</v>
          </cell>
        </row>
        <row r="6286">
          <cell r="B6286" t="str">
            <v>526870</v>
          </cell>
          <cell r="C6286" t="str">
            <v>TUBO FOFO C/FG PN-16 D=350MM;L=2500MM (241KG)</v>
          </cell>
          <cell r="D6286" t="str">
            <v>UN</v>
          </cell>
          <cell r="E6286">
            <v>0</v>
          </cell>
        </row>
        <row r="6287">
          <cell r="B6287" t="str">
            <v>526871</v>
          </cell>
          <cell r="C6287" t="str">
            <v>TUBO FOFO C/FG PN-16 D=350MM;L=3000MM (279KG)</v>
          </cell>
          <cell r="D6287" t="str">
            <v>UN</v>
          </cell>
          <cell r="E6287">
            <v>0</v>
          </cell>
        </row>
        <row r="6288">
          <cell r="B6288" t="str">
            <v>526872</v>
          </cell>
          <cell r="C6288" t="str">
            <v>TUBO FOFO C/FG PN-16 D=350MM;L=3500MM (316KG)</v>
          </cell>
          <cell r="D6288" t="str">
            <v>UN</v>
          </cell>
          <cell r="E6288">
            <v>0</v>
          </cell>
        </row>
        <row r="6289">
          <cell r="B6289" t="str">
            <v>526873</v>
          </cell>
          <cell r="C6289" t="str">
            <v>TUBO FOFO C/FG PN-16 D=350MM;L=4000MM (354KG)</v>
          </cell>
          <cell r="D6289" t="str">
            <v>UN</v>
          </cell>
          <cell r="E6289">
            <v>0</v>
          </cell>
        </row>
        <row r="6290">
          <cell r="B6290" t="str">
            <v>526874</v>
          </cell>
          <cell r="C6290" t="str">
            <v>TUBO FOFO C/FG PN-16 D=350MM;L=4500MM (392KG)</v>
          </cell>
          <cell r="D6290" t="str">
            <v>UN</v>
          </cell>
          <cell r="E6290">
            <v>0</v>
          </cell>
        </row>
        <row r="6291">
          <cell r="B6291" t="str">
            <v>526875</v>
          </cell>
          <cell r="C6291" t="str">
            <v>TUBO FOFO C/FG PN-16 D=350MM;L=5000MM (430KG)</v>
          </cell>
          <cell r="D6291" t="str">
            <v>UN</v>
          </cell>
          <cell r="E6291">
            <v>0</v>
          </cell>
        </row>
        <row r="6292">
          <cell r="B6292" t="str">
            <v>526876</v>
          </cell>
          <cell r="C6292" t="str">
            <v>TUBO FOFO C/FG PN-16 D=350MM;L=5500MM (467KG)</v>
          </cell>
          <cell r="D6292" t="str">
            <v>UN</v>
          </cell>
          <cell r="E6292">
            <v>0</v>
          </cell>
        </row>
        <row r="6293">
          <cell r="B6293" t="str">
            <v>526877</v>
          </cell>
          <cell r="C6293" t="str">
            <v>TUBO FOFO C/FG PN-16 D=350MM;L=5800MM (490KG)</v>
          </cell>
          <cell r="D6293" t="str">
            <v>UN</v>
          </cell>
          <cell r="E6293">
            <v>0</v>
          </cell>
        </row>
        <row r="6294">
          <cell r="B6294" t="str">
            <v>526878</v>
          </cell>
          <cell r="C6294" t="str">
            <v>TUBO FOFO C/FG PN-16 D=400MM;L=1000MM (158KG)</v>
          </cell>
          <cell r="D6294" t="str">
            <v>UN</v>
          </cell>
          <cell r="E6294">
            <v>0</v>
          </cell>
        </row>
        <row r="6295">
          <cell r="B6295" t="str">
            <v>526879</v>
          </cell>
          <cell r="C6295" t="str">
            <v>TUBO FOFO C/FG PN-16 D=400MM;L=1500MM (202KG)</v>
          </cell>
          <cell r="D6295" t="str">
            <v>UN</v>
          </cell>
          <cell r="E6295">
            <v>0</v>
          </cell>
        </row>
        <row r="6296">
          <cell r="B6296" t="str">
            <v>526880</v>
          </cell>
          <cell r="C6296" t="str">
            <v>TUBO FOFO C/FG PN-16 D=400MM;L=2000MM (247KG)</v>
          </cell>
          <cell r="D6296" t="str">
            <v>UN</v>
          </cell>
          <cell r="E6296">
            <v>0</v>
          </cell>
        </row>
        <row r="6297">
          <cell r="B6297" t="str">
            <v>526881</v>
          </cell>
          <cell r="C6297" t="str">
            <v>TUBO FOFO C/FG PN-16 D=400MM;L=2500MM (292KG)</v>
          </cell>
          <cell r="D6297" t="str">
            <v>UN</v>
          </cell>
          <cell r="E6297">
            <v>0</v>
          </cell>
        </row>
        <row r="6298">
          <cell r="B6298" t="str">
            <v>526882</v>
          </cell>
          <cell r="C6298" t="str">
            <v>TUBO FOFO C/FG PN-16 D=400MM;L=3000MM (337KG)</v>
          </cell>
          <cell r="D6298" t="str">
            <v>UN</v>
          </cell>
          <cell r="E6298">
            <v>0</v>
          </cell>
        </row>
        <row r="6299">
          <cell r="B6299" t="str">
            <v>526883</v>
          </cell>
          <cell r="C6299" t="str">
            <v>TUBO FOFO C/FG PN-16 D=400MM;L=3500MM (381KG)</v>
          </cell>
          <cell r="D6299" t="str">
            <v>UN</v>
          </cell>
          <cell r="E6299">
            <v>0</v>
          </cell>
        </row>
        <row r="6300">
          <cell r="B6300" t="str">
            <v>526884</v>
          </cell>
          <cell r="C6300" t="str">
            <v>TUBO FOFO C/FG PN-16 D=400MM;L=4000MM (426KG)</v>
          </cell>
          <cell r="D6300" t="str">
            <v>UN</v>
          </cell>
          <cell r="E6300">
            <v>0</v>
          </cell>
        </row>
        <row r="6301">
          <cell r="B6301" t="str">
            <v>526885</v>
          </cell>
          <cell r="C6301" t="str">
            <v>TUBO FOFO C/FG PN-16 D=400MM;L=4500MM (471KG)</v>
          </cell>
          <cell r="D6301" t="str">
            <v>UN</v>
          </cell>
          <cell r="E6301">
            <v>0</v>
          </cell>
        </row>
        <row r="6302">
          <cell r="B6302" t="str">
            <v>526886</v>
          </cell>
          <cell r="C6302" t="str">
            <v>TUBO FOFO C/FG PN-16 D=400MM;L=5000MM (516KG)</v>
          </cell>
          <cell r="D6302" t="str">
            <v>UN</v>
          </cell>
          <cell r="E6302">
            <v>0</v>
          </cell>
        </row>
        <row r="6303">
          <cell r="B6303" t="str">
            <v>526887</v>
          </cell>
          <cell r="C6303" t="str">
            <v>TUBO FOFO C/FG PN-16 D=400MM;L=5500MM (560KG)</v>
          </cell>
          <cell r="D6303" t="str">
            <v>UN</v>
          </cell>
          <cell r="E6303">
            <v>0</v>
          </cell>
        </row>
        <row r="6304">
          <cell r="B6304" t="str">
            <v>526888</v>
          </cell>
          <cell r="C6304" t="str">
            <v>TUBO FOFO C/FG PN-16 D=400MM;L=5800MM (587KG)</v>
          </cell>
          <cell r="D6304" t="str">
            <v>UN</v>
          </cell>
          <cell r="E6304">
            <v>0</v>
          </cell>
        </row>
        <row r="6305">
          <cell r="B6305" t="str">
            <v>526889</v>
          </cell>
          <cell r="C6305" t="str">
            <v>TUBO FOFO C/FG PN-16 D=450MM;L=1000MM (189KG)</v>
          </cell>
          <cell r="D6305" t="str">
            <v>UN</v>
          </cell>
          <cell r="E6305">
            <v>0</v>
          </cell>
        </row>
        <row r="6306">
          <cell r="B6306" t="str">
            <v>526890</v>
          </cell>
          <cell r="C6306" t="str">
            <v>TUBO FOFO C/FG PN-16 D=450MM;L=1500MM (242KG)</v>
          </cell>
          <cell r="D6306" t="str">
            <v>UN</v>
          </cell>
          <cell r="E6306">
            <v>0</v>
          </cell>
        </row>
        <row r="6307">
          <cell r="B6307" t="str">
            <v>526891</v>
          </cell>
          <cell r="C6307" t="str">
            <v>TUBO FOFO C/FG PN-16 D=450MM;L=2000MM (294KG)</v>
          </cell>
          <cell r="D6307" t="str">
            <v>UN</v>
          </cell>
          <cell r="E6307">
            <v>0</v>
          </cell>
        </row>
        <row r="6308">
          <cell r="B6308" t="str">
            <v>526892</v>
          </cell>
          <cell r="C6308" t="str">
            <v>TUBO FOFO C/FG PN-16 D=450MM;L=2500MM (347KG)</v>
          </cell>
          <cell r="D6308" t="str">
            <v>UN</v>
          </cell>
          <cell r="E6308">
            <v>0</v>
          </cell>
        </row>
        <row r="6309">
          <cell r="B6309" t="str">
            <v>526893</v>
          </cell>
          <cell r="C6309" t="str">
            <v>TUBO FOFO C/FG PN-16 D=450MM;L=3000MM (399KG)</v>
          </cell>
          <cell r="D6309" t="str">
            <v>UN</v>
          </cell>
          <cell r="E6309">
            <v>0</v>
          </cell>
        </row>
        <row r="6310">
          <cell r="B6310" t="str">
            <v>526894</v>
          </cell>
          <cell r="C6310" t="str">
            <v>TUBO FOFO C/FG PN-16 D=450MM;L=3500MM (452KG)</v>
          </cell>
          <cell r="D6310" t="str">
            <v>UN</v>
          </cell>
          <cell r="E6310">
            <v>0</v>
          </cell>
        </row>
        <row r="6311">
          <cell r="B6311" t="str">
            <v>526895</v>
          </cell>
          <cell r="C6311" t="str">
            <v>TUBO FOFO C/FG PN-16 D=450MM;L=4000MM (504KG)</v>
          </cell>
          <cell r="D6311" t="str">
            <v>UN</v>
          </cell>
          <cell r="E6311">
            <v>0</v>
          </cell>
        </row>
        <row r="6312">
          <cell r="B6312" t="str">
            <v>526896</v>
          </cell>
          <cell r="C6312" t="str">
            <v>TUBO FOFO C/FG PN-16 D=450MM;L=4500MM (557KG)</v>
          </cell>
          <cell r="D6312" t="str">
            <v>UN</v>
          </cell>
          <cell r="E6312">
            <v>0</v>
          </cell>
        </row>
        <row r="6313">
          <cell r="B6313" t="str">
            <v>526897</v>
          </cell>
          <cell r="C6313" t="str">
            <v>TUBO FOFO C/FG PN-16 D=450MM;L=5000MM (610KG)</v>
          </cell>
          <cell r="D6313" t="str">
            <v>UN</v>
          </cell>
          <cell r="E6313">
            <v>0</v>
          </cell>
        </row>
        <row r="6314">
          <cell r="B6314" t="str">
            <v>526898</v>
          </cell>
          <cell r="C6314" t="str">
            <v>TUBO FOFO C/FG PN-16 D=450MM;L=5500MM (662KG)</v>
          </cell>
          <cell r="D6314" t="str">
            <v>UN</v>
          </cell>
          <cell r="E6314">
            <v>0</v>
          </cell>
        </row>
        <row r="6315">
          <cell r="B6315" t="str">
            <v>526899</v>
          </cell>
          <cell r="C6315" t="str">
            <v>TUBO FOFO C/FG PN-16 D=500MM;L=1000MM (228KG)</v>
          </cell>
          <cell r="D6315" t="str">
            <v>UN</v>
          </cell>
          <cell r="E6315">
            <v>0</v>
          </cell>
        </row>
        <row r="6316">
          <cell r="B6316" t="str">
            <v>526901</v>
          </cell>
          <cell r="C6316" t="str">
            <v>TUBO FOFO C/FG PN-16 D=500MM;L=1500MM (289KG)</v>
          </cell>
          <cell r="D6316" t="str">
            <v>UN</v>
          </cell>
          <cell r="E6316">
            <v>0</v>
          </cell>
        </row>
        <row r="6317">
          <cell r="B6317" t="str">
            <v>526902</v>
          </cell>
          <cell r="C6317" t="str">
            <v>TUBO FOFO C/FG PN-16 D=500MM;L=2000MM (350KG)</v>
          </cell>
          <cell r="D6317" t="str">
            <v>UN</v>
          </cell>
          <cell r="E6317">
            <v>0</v>
          </cell>
        </row>
        <row r="6318">
          <cell r="B6318" t="str">
            <v>526903</v>
          </cell>
          <cell r="C6318" t="str">
            <v>TUBO FOFO C/FG PN-16 D=500MM;L=2500MM (411KG)</v>
          </cell>
          <cell r="D6318" t="str">
            <v>UN</v>
          </cell>
          <cell r="E6318">
            <v>0</v>
          </cell>
        </row>
        <row r="6319">
          <cell r="B6319" t="str">
            <v>526904</v>
          </cell>
          <cell r="C6319" t="str">
            <v>TUBO FOFO C/FG PN-16 D=500MM;L=3000MM (471KG)</v>
          </cell>
          <cell r="D6319" t="str">
            <v>UN</v>
          </cell>
          <cell r="E6319">
            <v>0</v>
          </cell>
        </row>
        <row r="6320">
          <cell r="B6320" t="str">
            <v>526905</v>
          </cell>
          <cell r="C6320" t="str">
            <v>TUBO FOFO C/FG PN-16 D=500MM;L=3500MM (532KG)</v>
          </cell>
          <cell r="D6320" t="str">
            <v>UN</v>
          </cell>
          <cell r="E6320">
            <v>0</v>
          </cell>
        </row>
        <row r="6321">
          <cell r="B6321" t="str">
            <v>526906</v>
          </cell>
          <cell r="C6321" t="str">
            <v>TUBO FOFO C/FG PN-16 D=500MM;L=4000MM (593KG)</v>
          </cell>
          <cell r="D6321" t="str">
            <v>UN</v>
          </cell>
          <cell r="E6321">
            <v>0</v>
          </cell>
        </row>
        <row r="6322">
          <cell r="B6322" t="str">
            <v>526907</v>
          </cell>
          <cell r="C6322" t="str">
            <v>TUBO FOFO C/FG PN-16 D=500MM;L=4500MM (654KG)</v>
          </cell>
          <cell r="D6322" t="str">
            <v>UN</v>
          </cell>
          <cell r="E6322">
            <v>0</v>
          </cell>
        </row>
        <row r="6323">
          <cell r="B6323" t="str">
            <v>526908</v>
          </cell>
          <cell r="C6323" t="str">
            <v>TUBO FOFO C/FG PN-16 D=500MM;L=5000MM (715KG)</v>
          </cell>
          <cell r="D6323" t="str">
            <v>UN</v>
          </cell>
          <cell r="E6323">
            <v>0</v>
          </cell>
        </row>
        <row r="6324">
          <cell r="B6324" t="str">
            <v>526909</v>
          </cell>
          <cell r="C6324" t="str">
            <v>TUBO FOFO C/FG PN-16 D=500MM;L=5500MM (776KG)</v>
          </cell>
          <cell r="D6324" t="str">
            <v>UN</v>
          </cell>
          <cell r="E6324">
            <v>0</v>
          </cell>
        </row>
        <row r="6325">
          <cell r="B6325" t="str">
            <v>526910</v>
          </cell>
          <cell r="C6325" t="str">
            <v>TUBO FOFO C/FG PN-16 D=500MM;L=5800MM (812KG)</v>
          </cell>
          <cell r="D6325" t="str">
            <v>UN</v>
          </cell>
          <cell r="E6325">
            <v>0</v>
          </cell>
        </row>
        <row r="6326">
          <cell r="B6326" t="str">
            <v>526911</v>
          </cell>
          <cell r="C6326" t="str">
            <v>TUBO FOFO C/FG PN-16 D=600MM;L=1000MM (322KG)</v>
          </cell>
          <cell r="D6326" t="str">
            <v>UN</v>
          </cell>
          <cell r="E6326">
            <v>0</v>
          </cell>
        </row>
        <row r="6327">
          <cell r="B6327" t="str">
            <v>526912</v>
          </cell>
          <cell r="C6327" t="str">
            <v>TUBO FOFO C/FG PN-16 D=600MM;L=1500MM (401KG)</v>
          </cell>
          <cell r="D6327" t="str">
            <v>UN</v>
          </cell>
          <cell r="E6327">
            <v>0</v>
          </cell>
        </row>
        <row r="6328">
          <cell r="B6328" t="str">
            <v>526913</v>
          </cell>
          <cell r="C6328" t="str">
            <v>TUBO FOFO C/FG PN-16 D=600MM;L=2000MM (480KG)</v>
          </cell>
          <cell r="D6328" t="str">
            <v>UN</v>
          </cell>
          <cell r="E6328">
            <v>0</v>
          </cell>
        </row>
        <row r="6329">
          <cell r="B6329" t="str">
            <v>526914</v>
          </cell>
          <cell r="C6329" t="str">
            <v>TUBO FOFO C/FG PN-16 D=600MM;L=2500MM (559KG)</v>
          </cell>
          <cell r="D6329" t="str">
            <v>UN</v>
          </cell>
          <cell r="E6329">
            <v>0</v>
          </cell>
        </row>
        <row r="6330">
          <cell r="B6330" t="str">
            <v>526915</v>
          </cell>
          <cell r="C6330" t="str">
            <v>TUBO FOFO C/FG PN-16 D=600MM;L=3000MM (638KG)</v>
          </cell>
          <cell r="D6330" t="str">
            <v>UN</v>
          </cell>
          <cell r="E6330">
            <v>0</v>
          </cell>
        </row>
        <row r="6331">
          <cell r="B6331" t="str">
            <v>526916</v>
          </cell>
          <cell r="C6331" t="str">
            <v>TUBO FOFO C/FG PN-16 D=600MM;L=3500MM (717KG)</v>
          </cell>
          <cell r="D6331" t="str">
            <v>UN</v>
          </cell>
          <cell r="E6331">
            <v>0</v>
          </cell>
        </row>
        <row r="6332">
          <cell r="B6332" t="str">
            <v>526917</v>
          </cell>
          <cell r="C6332" t="str">
            <v>TUBO FOFO C/FG PN-16 D=600MM;L=4000MM (796KG)</v>
          </cell>
          <cell r="D6332" t="str">
            <v>UN</v>
          </cell>
          <cell r="E6332">
            <v>0</v>
          </cell>
        </row>
        <row r="6333">
          <cell r="B6333" t="str">
            <v>526918</v>
          </cell>
          <cell r="C6333" t="str">
            <v>TUBO FOFO C/FG PN-16 D=600MM;L=4500MM (875KG)</v>
          </cell>
          <cell r="D6333" t="str">
            <v>UN</v>
          </cell>
          <cell r="E6333">
            <v>0</v>
          </cell>
        </row>
        <row r="6334">
          <cell r="B6334" t="str">
            <v>526919</v>
          </cell>
          <cell r="C6334" t="str">
            <v>TUBO FOFO C/FG PN-16 D=600MM;L=5000MM (954KG)</v>
          </cell>
          <cell r="D6334" t="str">
            <v>UN</v>
          </cell>
          <cell r="E6334">
            <v>0</v>
          </cell>
        </row>
        <row r="6335">
          <cell r="B6335" t="str">
            <v>526920</v>
          </cell>
          <cell r="C6335" t="str">
            <v>TUBO FOFO C/FG PN-16 D=600MM;L=5500MM (1033KG)</v>
          </cell>
          <cell r="D6335" t="str">
            <v>UN</v>
          </cell>
          <cell r="E6335">
            <v>0</v>
          </cell>
        </row>
        <row r="6336">
          <cell r="B6336" t="str">
            <v>526921</v>
          </cell>
          <cell r="C6336" t="str">
            <v>TUBO FOFO C/FG PN-16 D=600MM;L=5800MM (1080KG)</v>
          </cell>
          <cell r="D6336" t="str">
            <v>UN</v>
          </cell>
          <cell r="E6336">
            <v>0</v>
          </cell>
        </row>
        <row r="6337">
          <cell r="B6337" t="str">
            <v>526922</v>
          </cell>
          <cell r="C6337" t="str">
            <v>TUBO FOFO C/FG PN-16 D=700MM;L=1000MM (442KG)</v>
          </cell>
          <cell r="D6337" t="str">
            <v>UN</v>
          </cell>
          <cell r="E6337">
            <v>0</v>
          </cell>
        </row>
        <row r="6338">
          <cell r="B6338" t="str">
            <v>526923</v>
          </cell>
          <cell r="C6338" t="str">
            <v>TUBO FOFO C/FG PN-16 D=700MM;L=1500MM (572KG)</v>
          </cell>
          <cell r="D6338" t="str">
            <v>UN</v>
          </cell>
          <cell r="E6338">
            <v>0</v>
          </cell>
        </row>
        <row r="6339">
          <cell r="B6339" t="str">
            <v>526924</v>
          </cell>
          <cell r="C6339" t="str">
            <v>TUBO FOFO C/FG PN-16 D=700MM;L=2000MM (702KG)</v>
          </cell>
          <cell r="D6339" t="str">
            <v>UN</v>
          </cell>
          <cell r="E6339">
            <v>0</v>
          </cell>
        </row>
        <row r="6340">
          <cell r="B6340" t="str">
            <v>526925</v>
          </cell>
          <cell r="C6340" t="str">
            <v>TUBO FOFO C/FG PN-16 D=700MM;L=2500MM (832KG)</v>
          </cell>
          <cell r="D6340" t="str">
            <v>UN</v>
          </cell>
          <cell r="E6340">
            <v>0</v>
          </cell>
        </row>
        <row r="6341">
          <cell r="B6341" t="str">
            <v>526926</v>
          </cell>
          <cell r="C6341" t="str">
            <v>TUBO FOFO C/FG PN-16 D=700MM;L=3000MM (962KG)</v>
          </cell>
          <cell r="D6341" t="str">
            <v>UN</v>
          </cell>
          <cell r="E6341">
            <v>0</v>
          </cell>
        </row>
        <row r="6342">
          <cell r="B6342" t="str">
            <v>526927</v>
          </cell>
          <cell r="C6342" t="str">
            <v>TUBO FOFO C/FG PN-16 D=700MM;L=3500MM (1092KG)</v>
          </cell>
          <cell r="D6342" t="str">
            <v>UN</v>
          </cell>
          <cell r="E6342">
            <v>0</v>
          </cell>
        </row>
        <row r="6343">
          <cell r="B6343" t="str">
            <v>526928</v>
          </cell>
          <cell r="C6343" t="str">
            <v>TUBO FOFO C/FG PN-16 D=700MM;L=4000MM (1222KG)</v>
          </cell>
          <cell r="D6343" t="str">
            <v>UN</v>
          </cell>
          <cell r="E6343">
            <v>0</v>
          </cell>
        </row>
        <row r="6344">
          <cell r="B6344" t="str">
            <v>526929</v>
          </cell>
          <cell r="C6344" t="str">
            <v>TUBO FOFO C/FG PN-16 D=700MM;L=4500MM (1352KG)</v>
          </cell>
          <cell r="D6344" t="str">
            <v>UN</v>
          </cell>
          <cell r="E6344">
            <v>0</v>
          </cell>
        </row>
        <row r="6345">
          <cell r="B6345" t="str">
            <v>526930</v>
          </cell>
          <cell r="C6345" t="str">
            <v>TUBO FOFO C/FG PN-16 D=700MM;L=5000MM (1482KG)</v>
          </cell>
          <cell r="D6345" t="str">
            <v>UN</v>
          </cell>
          <cell r="E6345">
            <v>0</v>
          </cell>
        </row>
        <row r="6346">
          <cell r="B6346" t="str">
            <v>526931</v>
          </cell>
          <cell r="C6346" t="str">
            <v>TUBO FOFO C/FG PN-16 D=700MM;L=5500MM (1613KG)</v>
          </cell>
          <cell r="D6346" t="str">
            <v>UN</v>
          </cell>
          <cell r="E6346">
            <v>0</v>
          </cell>
        </row>
        <row r="6347">
          <cell r="B6347" t="str">
            <v>526932</v>
          </cell>
          <cell r="C6347" t="str">
            <v>TUBO FOFO C/FG PN-16 D=700MM;L=6000MM (1743KG)</v>
          </cell>
          <cell r="D6347" t="str">
            <v>UN</v>
          </cell>
          <cell r="E6347">
            <v>0</v>
          </cell>
        </row>
        <row r="6348">
          <cell r="B6348" t="str">
            <v>526933</v>
          </cell>
          <cell r="C6348" t="str">
            <v>TUBO FOFO C/FG PN-16 D=700MM;L=6500MM (1873KG)</v>
          </cell>
          <cell r="D6348" t="str">
            <v>UN</v>
          </cell>
          <cell r="E6348">
            <v>0</v>
          </cell>
        </row>
        <row r="6349">
          <cell r="B6349" t="str">
            <v>526934</v>
          </cell>
          <cell r="C6349" t="str">
            <v>TUBO FOFO C/FG PN-16 D=700MM;L=6800MM (1951KG)</v>
          </cell>
          <cell r="D6349" t="str">
            <v>UN</v>
          </cell>
          <cell r="E6349">
            <v>0</v>
          </cell>
        </row>
        <row r="6351">
          <cell r="B6351" t="str">
            <v>527000</v>
          </cell>
          <cell r="C6351" t="str">
            <v>TUBO FOFO C/FG PN-16/JE (C31 - METALURGICA 100%)</v>
          </cell>
        </row>
        <row r="6352">
          <cell r="B6352" t="str">
            <v>527001</v>
          </cell>
          <cell r="C6352" t="str">
            <v>TUBO FOFO C/FG PN-16/JE D=80MM;L=1500MM (26KG)</v>
          </cell>
          <cell r="D6352" t="str">
            <v>UN</v>
          </cell>
          <cell r="E6352">
            <v>0</v>
          </cell>
        </row>
        <row r="6353">
          <cell r="B6353" t="str">
            <v>527002</v>
          </cell>
          <cell r="C6353" t="str">
            <v>TUBO FOFO C/FG PN-16/JE D=80MM;L=2000MM (33KG)</v>
          </cell>
          <cell r="D6353" t="str">
            <v>UN</v>
          </cell>
          <cell r="E6353">
            <v>0</v>
          </cell>
        </row>
        <row r="6354">
          <cell r="B6354" t="str">
            <v>527003</v>
          </cell>
          <cell r="C6354" t="str">
            <v>TUBO FOFO C/FG PN-16/JE D=80MM;L=2500MM (40KG)</v>
          </cell>
          <cell r="D6354" t="str">
            <v>UN</v>
          </cell>
          <cell r="E6354">
            <v>0</v>
          </cell>
        </row>
        <row r="6355">
          <cell r="B6355" t="str">
            <v>527004</v>
          </cell>
          <cell r="C6355" t="str">
            <v>TUBO FOFO C/FG PN-16/JE D=80MM;L=3000MM (46KG)</v>
          </cell>
          <cell r="D6355" t="str">
            <v>UN</v>
          </cell>
          <cell r="E6355">
            <v>0</v>
          </cell>
        </row>
        <row r="6356">
          <cell r="B6356" t="str">
            <v>527005</v>
          </cell>
          <cell r="C6356" t="str">
            <v>TUBO FOFO C/FG PN-16/JE D=80MM;L=3500MM (52KG)</v>
          </cell>
          <cell r="D6356" t="str">
            <v>UN</v>
          </cell>
          <cell r="E6356">
            <v>0</v>
          </cell>
        </row>
        <row r="6357">
          <cell r="B6357" t="str">
            <v>527006</v>
          </cell>
          <cell r="C6357" t="str">
            <v>TUBO FOFO C/FG PN-16/JE D=80MM;L=4000MM (59KG)</v>
          </cell>
          <cell r="D6357" t="str">
            <v>UN</v>
          </cell>
          <cell r="E6357">
            <v>0</v>
          </cell>
        </row>
        <row r="6358">
          <cell r="B6358" t="str">
            <v>527007</v>
          </cell>
          <cell r="C6358" t="str">
            <v>TUBO FOFO C/FG PN-16/JE D=80MM;L=4500MM (65KG)</v>
          </cell>
          <cell r="D6358" t="str">
            <v>UN</v>
          </cell>
          <cell r="E6358">
            <v>0</v>
          </cell>
        </row>
        <row r="6359">
          <cell r="B6359" t="str">
            <v>527008</v>
          </cell>
          <cell r="C6359" t="str">
            <v>TUBO FOFO C/FG PN-16/JE D=80MM;L=5000MM (72KG)</v>
          </cell>
          <cell r="D6359" t="str">
            <v>UN</v>
          </cell>
          <cell r="E6359">
            <v>0</v>
          </cell>
        </row>
        <row r="6360">
          <cell r="B6360" t="str">
            <v>527009</v>
          </cell>
          <cell r="C6360" t="str">
            <v>TUBO FOFO C/FG PN-16/JE D=80MM;L=5500MM (79KG)</v>
          </cell>
          <cell r="D6360" t="str">
            <v>UN</v>
          </cell>
          <cell r="E6360">
            <v>0</v>
          </cell>
        </row>
        <row r="6361">
          <cell r="B6361" t="str">
            <v>527010</v>
          </cell>
          <cell r="C6361" t="str">
            <v>TUBO FOFO C/FG PN-16/JE D=80MM;L=5800MM (82KG)</v>
          </cell>
          <cell r="D6361" t="str">
            <v>UN</v>
          </cell>
          <cell r="E6361">
            <v>0</v>
          </cell>
        </row>
        <row r="6362">
          <cell r="B6362" t="str">
            <v>527011</v>
          </cell>
          <cell r="C6362" t="str">
            <v>TUBO FOFO C/FG PN-16/JE D=100MM;L=1000MM (26KG)</v>
          </cell>
          <cell r="D6362" t="str">
            <v>UN</v>
          </cell>
          <cell r="E6362">
            <v>0</v>
          </cell>
        </row>
        <row r="6363">
          <cell r="B6363" t="str">
            <v>527012</v>
          </cell>
          <cell r="C6363" t="str">
            <v>TUBO FOFO C/FG PN-16/JE D=100MM;L=1500MM (35KG)</v>
          </cell>
          <cell r="D6363" t="str">
            <v>UN</v>
          </cell>
          <cell r="E6363">
            <v>0</v>
          </cell>
        </row>
        <row r="6364">
          <cell r="B6364" t="str">
            <v>527013</v>
          </cell>
          <cell r="C6364" t="str">
            <v>TUBO FOFO C/FG PN-16/JE D=100MM;L=2000MM (43KG)</v>
          </cell>
          <cell r="D6364" t="str">
            <v>UN</v>
          </cell>
          <cell r="E6364">
            <v>0</v>
          </cell>
        </row>
        <row r="6365">
          <cell r="B6365" t="str">
            <v>527014</v>
          </cell>
          <cell r="C6365" t="str">
            <v>TUBO FOFO C/FG PN-16/JE D=100MM;L=2500MM (52KG)</v>
          </cell>
          <cell r="D6365" t="str">
            <v>UN</v>
          </cell>
          <cell r="E6365">
            <v>0</v>
          </cell>
        </row>
        <row r="6366">
          <cell r="B6366" t="str">
            <v>527015</v>
          </cell>
          <cell r="C6366" t="str">
            <v>TUBO FOFO C/FG PN-16/JE D=100MM;L=3000MM (60KG)</v>
          </cell>
          <cell r="D6366" t="str">
            <v>UN</v>
          </cell>
          <cell r="E6366">
            <v>0</v>
          </cell>
        </row>
        <row r="6367">
          <cell r="B6367" t="str">
            <v>527016</v>
          </cell>
          <cell r="C6367" t="str">
            <v>TUBO FOFO C/FG PN-16/JE D=100MM;L=3500MM (69KG)</v>
          </cell>
          <cell r="D6367" t="str">
            <v>UN</v>
          </cell>
          <cell r="E6367">
            <v>0</v>
          </cell>
        </row>
        <row r="6368">
          <cell r="B6368" t="str">
            <v>527017</v>
          </cell>
          <cell r="C6368" t="str">
            <v>TUBO FOFO C/FG PN-16/JE D=100MM;L=4000MM (78KG)</v>
          </cell>
          <cell r="D6368" t="str">
            <v>UN</v>
          </cell>
          <cell r="E6368">
            <v>0</v>
          </cell>
        </row>
        <row r="6369">
          <cell r="B6369" t="str">
            <v>527018</v>
          </cell>
          <cell r="C6369" t="str">
            <v>TUBO FOFO C/FG PN-16/JE D=100MM;L=4500MM (86KG)</v>
          </cell>
          <cell r="D6369" t="str">
            <v>UN</v>
          </cell>
          <cell r="E6369">
            <v>0</v>
          </cell>
        </row>
        <row r="6370">
          <cell r="B6370" t="str">
            <v>527019</v>
          </cell>
          <cell r="C6370" t="str">
            <v>TUBO FOFO C/FG PN-16/JE D=100MM;L=5000MM (95KG)</v>
          </cell>
          <cell r="D6370" t="str">
            <v>UN</v>
          </cell>
          <cell r="E6370">
            <v>0</v>
          </cell>
        </row>
        <row r="6371">
          <cell r="B6371" t="str">
            <v>527020</v>
          </cell>
          <cell r="C6371" t="str">
            <v>TUBO FOFO C/FG PN-16/JE D=100MM;L=5500MM (103KG)</v>
          </cell>
          <cell r="D6371" t="str">
            <v>UN</v>
          </cell>
          <cell r="E6371">
            <v>0</v>
          </cell>
        </row>
        <row r="6372">
          <cell r="B6372" t="str">
            <v>527021</v>
          </cell>
          <cell r="C6372" t="str">
            <v>TUBO FOFO C/FG PN-16/JE D=100MM;L=5800MM (109KG)</v>
          </cell>
          <cell r="D6372" t="str">
            <v>UN</v>
          </cell>
          <cell r="E6372">
            <v>0</v>
          </cell>
        </row>
        <row r="6373">
          <cell r="B6373" t="str">
            <v>527022</v>
          </cell>
          <cell r="C6373" t="str">
            <v>TUBO FOFO C/FG PN-16/JE D=150MM;L=1000MM (41KG)</v>
          </cell>
          <cell r="D6373" t="str">
            <v>UN</v>
          </cell>
          <cell r="E6373">
            <v>0</v>
          </cell>
        </row>
        <row r="6374">
          <cell r="B6374" t="str">
            <v>527023</v>
          </cell>
          <cell r="C6374" t="str">
            <v>TUBO FOFO C/FG PN-16/JE D=150MM;L=1500MM (54KG)</v>
          </cell>
          <cell r="D6374" t="str">
            <v>UN</v>
          </cell>
          <cell r="E6374">
            <v>0</v>
          </cell>
        </row>
        <row r="6375">
          <cell r="B6375" t="str">
            <v>527024</v>
          </cell>
          <cell r="C6375" t="str">
            <v>TUBO FOFO C/FG PN-16/JE D=150MM;L=2000MM (67KG)</v>
          </cell>
          <cell r="D6375" t="str">
            <v>UN</v>
          </cell>
          <cell r="E6375">
            <v>0</v>
          </cell>
        </row>
        <row r="6376">
          <cell r="B6376" t="str">
            <v>527025</v>
          </cell>
          <cell r="C6376" t="str">
            <v>TUBO FOFO C/FG PN-16/JE D=150MM;L=2500MM (80KG)</v>
          </cell>
          <cell r="D6376" t="str">
            <v>UN</v>
          </cell>
          <cell r="E6376">
            <v>0</v>
          </cell>
        </row>
        <row r="6377">
          <cell r="B6377" t="str">
            <v>527026</v>
          </cell>
          <cell r="C6377" t="str">
            <v>TUBO FOFO C/FG PN-16/JE D=150MM;L=3000MM (93KG)</v>
          </cell>
          <cell r="D6377" t="str">
            <v>UN</v>
          </cell>
          <cell r="E6377">
            <v>0</v>
          </cell>
        </row>
        <row r="6378">
          <cell r="B6378" t="str">
            <v>527027</v>
          </cell>
          <cell r="C6378" t="str">
            <v>TUBO FOFO C/FG PN-16/JE D=150MM;L=3500MM (106KG)</v>
          </cell>
          <cell r="D6378" t="str">
            <v>UN</v>
          </cell>
          <cell r="E6378">
            <v>0</v>
          </cell>
        </row>
        <row r="6379">
          <cell r="B6379" t="str">
            <v>527028</v>
          </cell>
          <cell r="C6379" t="str">
            <v>TUBO FOFO C/FG PN-16/JE D=150MM;L=4000MM (119KG)</v>
          </cell>
          <cell r="D6379" t="str">
            <v>UN</v>
          </cell>
          <cell r="E6379">
            <v>0</v>
          </cell>
        </row>
        <row r="6380">
          <cell r="B6380" t="str">
            <v>527029</v>
          </cell>
          <cell r="C6380" t="str">
            <v>TUBO FOFO C/FG PN-16/JE D=150MM;L=4500MM (132KG)</v>
          </cell>
          <cell r="D6380" t="str">
            <v>UN</v>
          </cell>
          <cell r="E6380">
            <v>0</v>
          </cell>
        </row>
        <row r="6381">
          <cell r="B6381" t="str">
            <v>527030</v>
          </cell>
          <cell r="C6381" t="str">
            <v>TUBO FOFO C/FG PN-16/JE D=150MM;L=5000MM (145KG)</v>
          </cell>
          <cell r="D6381" t="str">
            <v>UN</v>
          </cell>
          <cell r="E6381">
            <v>0</v>
          </cell>
        </row>
        <row r="6382">
          <cell r="B6382" t="str">
            <v>527031</v>
          </cell>
          <cell r="C6382" t="str">
            <v>TUBO FOFO C/FG PN-16/JE D=150MM;L=5500MM (158KG)</v>
          </cell>
          <cell r="D6382" t="str">
            <v>UN</v>
          </cell>
          <cell r="E6382">
            <v>0</v>
          </cell>
        </row>
        <row r="6383">
          <cell r="B6383" t="str">
            <v>527032</v>
          </cell>
          <cell r="C6383" t="str">
            <v>TUBO FOFO C/FG PN-16/JE D=150MM;L=5800MM (166KG)</v>
          </cell>
          <cell r="D6383" t="str">
            <v>UN</v>
          </cell>
          <cell r="E6383">
            <v>0</v>
          </cell>
        </row>
        <row r="6384">
          <cell r="B6384" t="str">
            <v>527033</v>
          </cell>
          <cell r="C6384" t="str">
            <v>TUBO FOFO C/FG PN-16/JE D=200MM;L=1000MM (55KG)</v>
          </cell>
          <cell r="D6384" t="str">
            <v>UN</v>
          </cell>
          <cell r="E6384">
            <v>0</v>
          </cell>
        </row>
        <row r="6385">
          <cell r="B6385" t="str">
            <v>527034</v>
          </cell>
          <cell r="C6385" t="str">
            <v>TUBO FOFO C/FG PN-16/JE D=200MM;L=1500MM (72KG)</v>
          </cell>
          <cell r="D6385" t="str">
            <v>UN</v>
          </cell>
          <cell r="E6385">
            <v>0</v>
          </cell>
        </row>
        <row r="6386">
          <cell r="B6386" t="str">
            <v>527035</v>
          </cell>
          <cell r="C6386" t="str">
            <v>TUBO FOFO C/FG PN-16/JE D=200MM;L=2000MM (90KG)</v>
          </cell>
          <cell r="D6386" t="str">
            <v>UN</v>
          </cell>
          <cell r="E6386">
            <v>0</v>
          </cell>
        </row>
        <row r="6387">
          <cell r="B6387" t="str">
            <v>527036</v>
          </cell>
          <cell r="C6387" t="str">
            <v>TUBO FOFO C/FG PN-16/JE D=200MM;L=2500MM (107KG)</v>
          </cell>
          <cell r="D6387" t="str">
            <v>UN</v>
          </cell>
          <cell r="E6387">
            <v>0</v>
          </cell>
        </row>
        <row r="6388">
          <cell r="B6388" t="str">
            <v>527037</v>
          </cell>
          <cell r="C6388" t="str">
            <v>TUBO FOFO C/FG PN-16/JE D=200MM;L=3000MM (124KG)</v>
          </cell>
          <cell r="D6388" t="str">
            <v>UN</v>
          </cell>
          <cell r="E6388">
            <v>0</v>
          </cell>
        </row>
        <row r="6389">
          <cell r="B6389" t="str">
            <v>527038</v>
          </cell>
          <cell r="C6389" t="str">
            <v>TUBO FOFO C/FG PN-16/JE D=200MM;L=3500MM (142KG)</v>
          </cell>
          <cell r="D6389" t="str">
            <v>UN</v>
          </cell>
          <cell r="E6389">
            <v>0</v>
          </cell>
        </row>
        <row r="6390">
          <cell r="B6390" t="str">
            <v>527039</v>
          </cell>
          <cell r="C6390" t="str">
            <v>TUBO FOFO C/FG PN-16/JE D=200MM;L=4000MM (159KG)</v>
          </cell>
          <cell r="D6390" t="str">
            <v>UN</v>
          </cell>
          <cell r="E6390">
            <v>0</v>
          </cell>
        </row>
        <row r="6391">
          <cell r="B6391" t="str">
            <v>527040</v>
          </cell>
          <cell r="C6391" t="str">
            <v>TUBO FOFO C/FG PN-16/JE D=200MM;L=4500MM (177KG)</v>
          </cell>
          <cell r="D6391" t="str">
            <v>UN</v>
          </cell>
          <cell r="E6391">
            <v>0</v>
          </cell>
        </row>
        <row r="6392">
          <cell r="B6392" t="str">
            <v>527041</v>
          </cell>
          <cell r="C6392" t="str">
            <v>TUBO FOFO C/FG PN-16/JE D=200MM;L=5000MM (194KG)</v>
          </cell>
          <cell r="D6392" t="str">
            <v>UN</v>
          </cell>
          <cell r="E6392">
            <v>0</v>
          </cell>
        </row>
        <row r="6393">
          <cell r="B6393" t="str">
            <v>527042</v>
          </cell>
          <cell r="C6393" t="str">
            <v>TUBO FOFO C/FG PN-16/JE D=200MM;L=5500MM (211KG)</v>
          </cell>
          <cell r="D6393" t="str">
            <v>UN</v>
          </cell>
          <cell r="E6393">
            <v>0</v>
          </cell>
        </row>
        <row r="6394">
          <cell r="B6394" t="str">
            <v>527043</v>
          </cell>
          <cell r="C6394" t="str">
            <v>TUBO FOFO C/FG PN-16/JE D=200MM;L=5800MM (222KG)</v>
          </cell>
          <cell r="D6394" t="str">
            <v>UN</v>
          </cell>
          <cell r="E6394">
            <v>0</v>
          </cell>
        </row>
        <row r="6395">
          <cell r="B6395" t="str">
            <v>527044</v>
          </cell>
          <cell r="C6395" t="str">
            <v>TUBO FOFO C/FG PN-16/JE D=250MM;L=1000MM (74KG)</v>
          </cell>
          <cell r="D6395" t="str">
            <v>UN</v>
          </cell>
          <cell r="E6395">
            <v>0</v>
          </cell>
        </row>
        <row r="6396">
          <cell r="B6396" t="str">
            <v>527045</v>
          </cell>
          <cell r="C6396" t="str">
            <v>TUBO FOFO C/FG PN-16/JE D=250MM;L=1500MM (97KG)</v>
          </cell>
          <cell r="D6396" t="str">
            <v>UN</v>
          </cell>
          <cell r="E6396">
            <v>0</v>
          </cell>
        </row>
        <row r="6397">
          <cell r="B6397" t="str">
            <v>527046</v>
          </cell>
          <cell r="C6397" t="str">
            <v>TUBO FOFO C/FG PN-16/JE D=250MM;L=2000MM (120KG)</v>
          </cell>
          <cell r="D6397" t="str">
            <v>UN</v>
          </cell>
          <cell r="E6397">
            <v>0</v>
          </cell>
        </row>
        <row r="6398">
          <cell r="B6398" t="str">
            <v>527047</v>
          </cell>
          <cell r="C6398" t="str">
            <v>TUBO FOFO C/FG PN-16/JE D=250MM;L=2500MM (142KG)</v>
          </cell>
          <cell r="D6398" t="str">
            <v>UN</v>
          </cell>
          <cell r="E6398">
            <v>0</v>
          </cell>
        </row>
        <row r="6399">
          <cell r="B6399" t="str">
            <v>527048</v>
          </cell>
          <cell r="C6399" t="str">
            <v>TUBO FOFO C/FG PN-16/JE D=250MM;L=3000MM (165KG)</v>
          </cell>
          <cell r="D6399" t="str">
            <v>UN</v>
          </cell>
          <cell r="E6399">
            <v>0</v>
          </cell>
        </row>
        <row r="6400">
          <cell r="B6400" t="str">
            <v>527049</v>
          </cell>
          <cell r="C6400" t="str">
            <v>TUBO FOFO C/FG PN-16/JE D=250MM;L=3500MM (187KG)</v>
          </cell>
          <cell r="D6400" t="str">
            <v>UN</v>
          </cell>
          <cell r="E6400">
            <v>0</v>
          </cell>
        </row>
        <row r="6401">
          <cell r="B6401" t="str">
            <v>527050</v>
          </cell>
          <cell r="C6401" t="str">
            <v>TUBO FOFO C/FG PN-16/JE D=250MM;L=4000MM (210KG)</v>
          </cell>
          <cell r="D6401" t="str">
            <v>UN</v>
          </cell>
          <cell r="E6401">
            <v>0</v>
          </cell>
        </row>
        <row r="6402">
          <cell r="B6402" t="str">
            <v>527051</v>
          </cell>
          <cell r="C6402" t="str">
            <v>TUBO FOFO C/FG PN-16/JE D=250MM;L=4500MM (233KG)</v>
          </cell>
          <cell r="D6402" t="str">
            <v>UN</v>
          </cell>
          <cell r="E6402">
            <v>0</v>
          </cell>
        </row>
        <row r="6403">
          <cell r="B6403" t="str">
            <v>527052</v>
          </cell>
          <cell r="C6403" t="str">
            <v>TUBO FOFO C/FG PN-16/JE D=250MM;L=5000MM (256KG)</v>
          </cell>
          <cell r="D6403" t="str">
            <v>UN</v>
          </cell>
          <cell r="E6403">
            <v>0</v>
          </cell>
        </row>
        <row r="6404">
          <cell r="B6404" t="str">
            <v>527053</v>
          </cell>
          <cell r="C6404" t="str">
            <v>TUBO FOFO C/FG PN-16/JE D=250MM;L=5500MM (278KG)</v>
          </cell>
          <cell r="D6404" t="str">
            <v>UN</v>
          </cell>
          <cell r="E6404">
            <v>0</v>
          </cell>
        </row>
        <row r="6405">
          <cell r="B6405" t="str">
            <v>527054</v>
          </cell>
          <cell r="C6405" t="str">
            <v>TUBO FOFO C/FG PN-16/JE D=250MM;L=5800MM (292KG)</v>
          </cell>
          <cell r="D6405" t="str">
            <v>UN</v>
          </cell>
          <cell r="E6405">
            <v>0</v>
          </cell>
        </row>
        <row r="6406">
          <cell r="B6406" t="str">
            <v>527055</v>
          </cell>
          <cell r="C6406" t="str">
            <v>TUBO FOFO C/FG PN-16/JE D=300MM;L=1000MM (94KG)</v>
          </cell>
          <cell r="D6406" t="str">
            <v>UN</v>
          </cell>
          <cell r="E6406">
            <v>0</v>
          </cell>
        </row>
        <row r="6407">
          <cell r="B6407" t="str">
            <v>527056</v>
          </cell>
          <cell r="C6407" t="str">
            <v>TUBO FOFO C/FG PN-16/JE D=300MM;L=1500MM (122KG)</v>
          </cell>
          <cell r="D6407" t="str">
            <v>UN</v>
          </cell>
          <cell r="E6407">
            <v>0</v>
          </cell>
        </row>
        <row r="6408">
          <cell r="B6408" t="str">
            <v>527057</v>
          </cell>
          <cell r="C6408" t="str">
            <v>TUBO FOFO C/FG PN-16/JE D=300MM;L=2000MM (151KG)</v>
          </cell>
          <cell r="D6408" t="str">
            <v>UN</v>
          </cell>
          <cell r="E6408">
            <v>0</v>
          </cell>
        </row>
        <row r="6409">
          <cell r="B6409" t="str">
            <v>527058</v>
          </cell>
          <cell r="C6409" t="str">
            <v>TUBO FOFO C/FG PN-16/JE D=300MM;L=2500MM (179KG)</v>
          </cell>
          <cell r="D6409" t="str">
            <v>UN</v>
          </cell>
          <cell r="E6409">
            <v>0</v>
          </cell>
        </row>
        <row r="6410">
          <cell r="B6410" t="str">
            <v>527059</v>
          </cell>
          <cell r="C6410" t="str">
            <v>TUBO FOFO C/FG PN-16/JE D=300MM;L=3000MM (208KG)</v>
          </cell>
          <cell r="D6410" t="str">
            <v>UN</v>
          </cell>
          <cell r="E6410">
            <v>0</v>
          </cell>
        </row>
        <row r="6411">
          <cell r="B6411" t="str">
            <v>527060</v>
          </cell>
          <cell r="C6411" t="str">
            <v>TUBO FOFO C/FG PN-16/JE D=300MM;L=3500MM (236KG)</v>
          </cell>
          <cell r="D6411" t="str">
            <v>UN</v>
          </cell>
          <cell r="E6411">
            <v>0</v>
          </cell>
        </row>
        <row r="6412">
          <cell r="B6412" t="str">
            <v>527061</v>
          </cell>
          <cell r="C6412" t="str">
            <v>TUBO FOFO C/FG PN-16/JE D=300MM;L=4000MM (265KG)</v>
          </cell>
          <cell r="D6412" t="str">
            <v>UN</v>
          </cell>
          <cell r="E6412">
            <v>0</v>
          </cell>
        </row>
        <row r="6413">
          <cell r="B6413" t="str">
            <v>527062</v>
          </cell>
          <cell r="C6413" t="str">
            <v>TUBO FOFO C/FG PN-16/JE D=300MM;L=4500MM (294KG)</v>
          </cell>
          <cell r="D6413" t="str">
            <v>UN</v>
          </cell>
          <cell r="E6413">
            <v>0</v>
          </cell>
        </row>
        <row r="6414">
          <cell r="B6414" t="str">
            <v>527063</v>
          </cell>
          <cell r="C6414" t="str">
            <v>TUBO FOFO C/FG PN-16/JE D=300MM;L=5000MM (322KG)</v>
          </cell>
          <cell r="D6414" t="str">
            <v>UN</v>
          </cell>
          <cell r="E6414">
            <v>0</v>
          </cell>
        </row>
        <row r="6415">
          <cell r="B6415" t="str">
            <v>527064</v>
          </cell>
          <cell r="C6415" t="str">
            <v>TUBO FOFO C/FG PN-16/JE D=300MM;L=5500MM (351KG)</v>
          </cell>
          <cell r="D6415" t="str">
            <v>UN</v>
          </cell>
          <cell r="E6415">
            <v>0</v>
          </cell>
        </row>
        <row r="6416">
          <cell r="B6416" t="str">
            <v>527065</v>
          </cell>
          <cell r="C6416" t="str">
            <v>TUBO FOFO C/FG PN-16/JE D=300MM;L=5800MM (368KG)</v>
          </cell>
          <cell r="D6416" t="str">
            <v>UN</v>
          </cell>
          <cell r="E6416">
            <v>0</v>
          </cell>
        </row>
        <row r="6417">
          <cell r="B6417" t="str">
            <v>527066</v>
          </cell>
          <cell r="C6417" t="str">
            <v>TUBO FOFO C/FG PN-16/JE D=350MM;L=1000MM (121KG)</v>
          </cell>
          <cell r="D6417" t="str">
            <v>UN</v>
          </cell>
          <cell r="E6417">
            <v>0</v>
          </cell>
        </row>
        <row r="6418">
          <cell r="B6418" t="str">
            <v>527067</v>
          </cell>
          <cell r="C6418" t="str">
            <v>TUBO FOFO C/FG PN-16/JE D=350MM;L=1500MM (158KG)</v>
          </cell>
          <cell r="D6418" t="str">
            <v>UN</v>
          </cell>
          <cell r="E6418">
            <v>0</v>
          </cell>
        </row>
        <row r="6419">
          <cell r="B6419" t="str">
            <v>527068</v>
          </cell>
          <cell r="C6419" t="str">
            <v>TUBO FOFO C/FG PN-16/JE D=350MM;L=2000MM (196KG)</v>
          </cell>
          <cell r="D6419" t="str">
            <v>UN</v>
          </cell>
          <cell r="E6419">
            <v>0</v>
          </cell>
        </row>
        <row r="6420">
          <cell r="B6420" t="str">
            <v>527069</v>
          </cell>
          <cell r="C6420" t="str">
            <v>TUBO FOFO C/FG PN-16/JE D=350MM;L=2500MM (234KG)</v>
          </cell>
          <cell r="D6420" t="str">
            <v>UN</v>
          </cell>
          <cell r="E6420">
            <v>0</v>
          </cell>
        </row>
        <row r="6421">
          <cell r="B6421" t="str">
            <v>527070</v>
          </cell>
          <cell r="C6421" t="str">
            <v>TUBO FOFO C/FG PN-16/JE D=350MM;L=3000MM (272KG)</v>
          </cell>
          <cell r="D6421" t="str">
            <v>UN</v>
          </cell>
          <cell r="E6421">
            <v>0</v>
          </cell>
        </row>
        <row r="6422">
          <cell r="B6422" t="str">
            <v>527071</v>
          </cell>
          <cell r="C6422" t="str">
            <v>TUBO FOFO C/FG PN-16/JE D=350MM;L=3500MM (309KG)</v>
          </cell>
          <cell r="D6422" t="str">
            <v>UN</v>
          </cell>
          <cell r="E6422">
            <v>0</v>
          </cell>
        </row>
        <row r="6423">
          <cell r="B6423" t="str">
            <v>527072</v>
          </cell>
          <cell r="C6423" t="str">
            <v>TUBO FOFO C/FG PN-16/JE D=350MM;L=4000MM (347KG)</v>
          </cell>
          <cell r="D6423" t="str">
            <v>UN</v>
          </cell>
          <cell r="E6423">
            <v>0</v>
          </cell>
        </row>
        <row r="6424">
          <cell r="B6424" t="str">
            <v>527073</v>
          </cell>
          <cell r="C6424" t="str">
            <v>TUBO FOFO C/FG PN-16/JE D=350MM;L=4500MM (385KG)</v>
          </cell>
          <cell r="D6424" t="str">
            <v>UN</v>
          </cell>
          <cell r="E6424">
            <v>0</v>
          </cell>
        </row>
        <row r="6425">
          <cell r="B6425" t="str">
            <v>527074</v>
          </cell>
          <cell r="C6425" t="str">
            <v>TUBO FOFO C/FG PN-16/JE D=350MM;L=5000MM (423KG)</v>
          </cell>
          <cell r="D6425" t="str">
            <v>UN</v>
          </cell>
          <cell r="E6425">
            <v>0</v>
          </cell>
        </row>
        <row r="6426">
          <cell r="B6426" t="str">
            <v>527075</v>
          </cell>
          <cell r="C6426" t="str">
            <v>TUBO FOFO C/FG PN-16/JE D=350MM;L=5500MM (460KG)</v>
          </cell>
          <cell r="D6426" t="str">
            <v>UN</v>
          </cell>
          <cell r="E6426">
            <v>0</v>
          </cell>
        </row>
        <row r="6427">
          <cell r="B6427" t="str">
            <v>527076</v>
          </cell>
          <cell r="C6427" t="str">
            <v>TUBO FOFO C/FG PN-16/JE D=350MM;L=5800MM (483KG)</v>
          </cell>
          <cell r="D6427" t="str">
            <v>UN</v>
          </cell>
          <cell r="E6427">
            <v>0</v>
          </cell>
        </row>
        <row r="6428">
          <cell r="B6428" t="str">
            <v>527077</v>
          </cell>
          <cell r="C6428" t="str">
            <v>TUBO FOFO C/FG PN-16/JE D=400MM;L=1000MM (147KG)</v>
          </cell>
          <cell r="D6428" t="str">
            <v>UN</v>
          </cell>
          <cell r="E6428">
            <v>0</v>
          </cell>
        </row>
        <row r="6429">
          <cell r="B6429" t="str">
            <v>527078</v>
          </cell>
          <cell r="C6429" t="str">
            <v>TUBO FOFO C/FG PN-16/JE D=400MM;L=1500MM (191KG)</v>
          </cell>
          <cell r="D6429" t="str">
            <v>UN</v>
          </cell>
          <cell r="E6429">
            <v>0</v>
          </cell>
        </row>
        <row r="6430">
          <cell r="B6430" t="str">
            <v>527079</v>
          </cell>
          <cell r="C6430" t="str">
            <v>TUBO FOFO C/FG PN-16/JE D=400MM;L=2000MM (236KG)</v>
          </cell>
          <cell r="D6430" t="str">
            <v>UN</v>
          </cell>
          <cell r="E6430">
            <v>0</v>
          </cell>
        </row>
        <row r="6431">
          <cell r="B6431" t="str">
            <v>527080</v>
          </cell>
          <cell r="C6431" t="str">
            <v>TUBO FOFO C/FG PN-16/JE D=400MM;L=2500MM (281KG)</v>
          </cell>
          <cell r="D6431" t="str">
            <v>UN</v>
          </cell>
          <cell r="E6431">
            <v>0</v>
          </cell>
        </row>
        <row r="6432">
          <cell r="B6432" t="str">
            <v>527081</v>
          </cell>
          <cell r="C6432" t="str">
            <v>TUBO FOFO C/FG PN-16/JE D=400MM;L=3000MM (326KG)</v>
          </cell>
          <cell r="D6432" t="str">
            <v>UN</v>
          </cell>
          <cell r="E6432">
            <v>0</v>
          </cell>
        </row>
        <row r="6433">
          <cell r="B6433" t="str">
            <v>527082</v>
          </cell>
          <cell r="C6433" t="str">
            <v>TUBO FOFO C/FG PN-16/JE D=400MM;L=3500MM (370KG)</v>
          </cell>
          <cell r="D6433" t="str">
            <v>UN</v>
          </cell>
          <cell r="E6433">
            <v>0</v>
          </cell>
        </row>
        <row r="6434">
          <cell r="B6434" t="str">
            <v>527083</v>
          </cell>
          <cell r="C6434" t="str">
            <v>TUBO FOFO C/FG PN-16/JE D=400MM;L=4000MM (415KG)</v>
          </cell>
          <cell r="D6434" t="str">
            <v>UN</v>
          </cell>
          <cell r="E6434">
            <v>0</v>
          </cell>
        </row>
        <row r="6435">
          <cell r="B6435" t="str">
            <v>527084</v>
          </cell>
          <cell r="C6435" t="str">
            <v>TUBO FOFO C/FG PN-16/JE D=400MM;L=4500MM (460KG)</v>
          </cell>
          <cell r="D6435" t="str">
            <v>UN</v>
          </cell>
          <cell r="E6435">
            <v>0</v>
          </cell>
        </row>
        <row r="6436">
          <cell r="B6436" t="str">
            <v>527085</v>
          </cell>
          <cell r="C6436" t="str">
            <v>TUBO FOFO C/FG PN-16/JE D=400MM;L=5000MM (505KG)</v>
          </cell>
          <cell r="D6436" t="str">
            <v>UN</v>
          </cell>
          <cell r="E6436">
            <v>0</v>
          </cell>
        </row>
        <row r="6437">
          <cell r="B6437" t="str">
            <v>527086</v>
          </cell>
          <cell r="C6437" t="str">
            <v>TUBO FOFO C/FG PN-16/JE D=400MM;L=5500MM (549KG)</v>
          </cell>
          <cell r="D6437" t="str">
            <v>UN</v>
          </cell>
          <cell r="E6437">
            <v>0</v>
          </cell>
        </row>
        <row r="6438">
          <cell r="B6438" t="str">
            <v>527087</v>
          </cell>
          <cell r="C6438" t="str">
            <v>TUBO FOFO C/FG PN-16/JE D=400MM;L=5800MM (576KG)</v>
          </cell>
          <cell r="D6438" t="str">
            <v>UN</v>
          </cell>
          <cell r="E6438">
            <v>0</v>
          </cell>
        </row>
        <row r="6439">
          <cell r="B6439" t="str">
            <v>527088</v>
          </cell>
          <cell r="C6439" t="str">
            <v>TUBO FOFO C/FG PN-16/JE D=450MM;L=1000MM (175KG)</v>
          </cell>
          <cell r="D6439" t="str">
            <v>UN</v>
          </cell>
          <cell r="E6439">
            <v>0</v>
          </cell>
        </row>
        <row r="6440">
          <cell r="B6440" t="str">
            <v>527089</v>
          </cell>
          <cell r="C6440" t="str">
            <v>TUBO FOFO C/FG PN-16/JE D=450MM;L=1500MM (228KG)</v>
          </cell>
          <cell r="D6440" t="str">
            <v>UN</v>
          </cell>
          <cell r="E6440">
            <v>0</v>
          </cell>
        </row>
        <row r="6441">
          <cell r="B6441" t="str">
            <v>527090</v>
          </cell>
          <cell r="C6441" t="str">
            <v>TUBO FOFO C/FG PN-16/JE D=450MM;L=2000MM (280KG)</v>
          </cell>
          <cell r="D6441" t="str">
            <v>UN</v>
          </cell>
          <cell r="E6441">
            <v>0</v>
          </cell>
        </row>
        <row r="6442">
          <cell r="B6442" t="str">
            <v>527091</v>
          </cell>
          <cell r="C6442" t="str">
            <v>TUBO FOFO C/FG PN-16/JE D=450MM;L=2500MM (333KG)</v>
          </cell>
          <cell r="D6442" t="str">
            <v>UN</v>
          </cell>
          <cell r="E6442">
            <v>0</v>
          </cell>
        </row>
        <row r="6443">
          <cell r="B6443" t="str">
            <v>527092</v>
          </cell>
          <cell r="C6443" t="str">
            <v>TUBO FOFO C/FG PN-16/JE D=450MM;L=3000MM (385KG)</v>
          </cell>
          <cell r="D6443" t="str">
            <v>UN</v>
          </cell>
          <cell r="E6443">
            <v>0</v>
          </cell>
        </row>
        <row r="6444">
          <cell r="B6444" t="str">
            <v>527093</v>
          </cell>
          <cell r="C6444" t="str">
            <v>TUBO FOFO C/FG PN-16/JE D=450MM;L=3500MM (438KG)</v>
          </cell>
          <cell r="D6444" t="str">
            <v>UN</v>
          </cell>
          <cell r="E6444">
            <v>0</v>
          </cell>
        </row>
        <row r="6445">
          <cell r="B6445" t="str">
            <v>527094</v>
          </cell>
          <cell r="C6445" t="str">
            <v>TUBO FOFO C/FG PN-16/JE D=450MM;L=4000MM (490KG)</v>
          </cell>
          <cell r="D6445" t="str">
            <v>UN</v>
          </cell>
          <cell r="E6445">
            <v>0</v>
          </cell>
        </row>
        <row r="6446">
          <cell r="B6446" t="str">
            <v>527095</v>
          </cell>
          <cell r="C6446" t="str">
            <v>TUBO FOFO C/FG PN-16/JE D=450MM;L=4500MM (543KG)</v>
          </cell>
          <cell r="D6446" t="str">
            <v>UN</v>
          </cell>
          <cell r="E6446">
            <v>0</v>
          </cell>
        </row>
        <row r="6447">
          <cell r="B6447" t="str">
            <v>527096</v>
          </cell>
          <cell r="C6447" t="str">
            <v>TUBO FOFO C/FG PN-16/JE D=450MM;L=5000MM (596KG)</v>
          </cell>
          <cell r="D6447" t="str">
            <v>UN</v>
          </cell>
          <cell r="E6447">
            <v>0</v>
          </cell>
        </row>
        <row r="6448">
          <cell r="B6448" t="str">
            <v>527097</v>
          </cell>
          <cell r="C6448" t="str">
            <v>TUBO FOFO C/FG PN-16/JE D=450MM;L=5500MM (648KG)</v>
          </cell>
          <cell r="D6448" t="str">
            <v>UN</v>
          </cell>
          <cell r="E6448">
            <v>0</v>
          </cell>
        </row>
        <row r="6449">
          <cell r="B6449" t="str">
            <v>527098</v>
          </cell>
          <cell r="C6449" t="str">
            <v>TUBO FOFO C/FG PN-16/JE D=450MM;L=5800MM (680KG)</v>
          </cell>
          <cell r="D6449" t="str">
            <v>UN</v>
          </cell>
          <cell r="E6449">
            <v>0</v>
          </cell>
        </row>
        <row r="6450">
          <cell r="B6450" t="str">
            <v>527099</v>
          </cell>
          <cell r="C6450" t="str">
            <v>TUBO FOFO C/FG PN-16/JE D=500MM;L=1000MM (208KG)</v>
          </cell>
          <cell r="D6450" t="str">
            <v>UN</v>
          </cell>
          <cell r="E6450">
            <v>0</v>
          </cell>
        </row>
        <row r="6451">
          <cell r="B6451" t="str">
            <v>527101</v>
          </cell>
          <cell r="C6451" t="str">
            <v>TUBO FOFO C/FG PN-16/JE D=500MM;L=1500MM (269KG)</v>
          </cell>
          <cell r="D6451" t="str">
            <v>UN</v>
          </cell>
          <cell r="E6451">
            <v>0</v>
          </cell>
        </row>
        <row r="6452">
          <cell r="B6452" t="str">
            <v>527102</v>
          </cell>
          <cell r="C6452" t="str">
            <v>TUBO FOFO C/FG PN-16/JE D=500MM;L=2000MM (330KG)</v>
          </cell>
          <cell r="D6452" t="str">
            <v>UN</v>
          </cell>
          <cell r="E6452">
            <v>0</v>
          </cell>
        </row>
        <row r="6453">
          <cell r="B6453" t="str">
            <v>527103</v>
          </cell>
          <cell r="C6453" t="str">
            <v>TUBO FOFO C/FG PN-16/JE D=500MM;L=2500MM (391KG)</v>
          </cell>
          <cell r="D6453" t="str">
            <v>UN</v>
          </cell>
          <cell r="E6453">
            <v>0</v>
          </cell>
        </row>
        <row r="6454">
          <cell r="B6454" t="str">
            <v>527104</v>
          </cell>
          <cell r="C6454" t="str">
            <v>TUBO FOFO C/FG PN-16/JE D=500MM;L=3000MM (451KG)</v>
          </cell>
          <cell r="D6454" t="str">
            <v>UN</v>
          </cell>
          <cell r="E6454">
            <v>0</v>
          </cell>
        </row>
        <row r="6455">
          <cell r="B6455" t="str">
            <v>527105</v>
          </cell>
          <cell r="C6455" t="str">
            <v>TUBO FOFO C/FG PN-16/JE D=500MM;L=3500MM (512KG)</v>
          </cell>
          <cell r="D6455" t="str">
            <v>UN</v>
          </cell>
          <cell r="E6455">
            <v>0</v>
          </cell>
        </row>
        <row r="6456">
          <cell r="B6456" t="str">
            <v>527106</v>
          </cell>
          <cell r="C6456" t="str">
            <v>TUBO FOFO C/FG PN-16/JE D=500MM;L=4000MM (573KG)</v>
          </cell>
          <cell r="D6456" t="str">
            <v>UN</v>
          </cell>
          <cell r="E6456">
            <v>0</v>
          </cell>
        </row>
        <row r="6457">
          <cell r="B6457" t="str">
            <v>527107</v>
          </cell>
          <cell r="C6457" t="str">
            <v>TUBO FOFO C/FG PN-16/JE D=500MM;L=4500MM (634KG)</v>
          </cell>
          <cell r="D6457" t="str">
            <v>UN</v>
          </cell>
          <cell r="E6457">
            <v>0</v>
          </cell>
        </row>
        <row r="6458">
          <cell r="B6458" t="str">
            <v>527108</v>
          </cell>
          <cell r="C6458" t="str">
            <v>TUBO FOFO C/FG PN-16/JE D=500MM;L=5000MM (695KG)</v>
          </cell>
          <cell r="D6458" t="str">
            <v>UN</v>
          </cell>
          <cell r="E6458">
            <v>0</v>
          </cell>
        </row>
        <row r="6459">
          <cell r="B6459" t="str">
            <v>527109</v>
          </cell>
          <cell r="C6459" t="str">
            <v>TUBO FOFO C/FG PN-16/JE D=500MM;L=5500MM (756KG)</v>
          </cell>
          <cell r="D6459" t="str">
            <v>UN</v>
          </cell>
          <cell r="E6459">
            <v>0</v>
          </cell>
        </row>
        <row r="6460">
          <cell r="B6460" t="str">
            <v>527110</v>
          </cell>
          <cell r="C6460" t="str">
            <v>TUBO FOFO C/FG PN-16/JE D=500MM;L=5800MM (792KG)</v>
          </cell>
          <cell r="D6460" t="str">
            <v>UN</v>
          </cell>
          <cell r="E6460">
            <v>0</v>
          </cell>
        </row>
        <row r="6461">
          <cell r="B6461" t="str">
            <v>527111</v>
          </cell>
          <cell r="C6461" t="str">
            <v>TUBO FOFO C/FG PN-16/JE D=600MM;L=1000MM (282KG)</v>
          </cell>
          <cell r="D6461" t="str">
            <v>UN</v>
          </cell>
          <cell r="E6461">
            <v>0</v>
          </cell>
        </row>
        <row r="6462">
          <cell r="B6462" t="str">
            <v>527112</v>
          </cell>
          <cell r="C6462" t="str">
            <v>TUBO FOFO C/FG PN-16/JE D=600MM;L=1500MM (361KG)</v>
          </cell>
          <cell r="D6462" t="str">
            <v>UN</v>
          </cell>
          <cell r="E6462">
            <v>0</v>
          </cell>
        </row>
        <row r="6463">
          <cell r="B6463" t="str">
            <v>527113</v>
          </cell>
          <cell r="C6463" t="str">
            <v>TUBO FOFO C/FG PN-16/JE D=600MM;L=2000MM (440KG)</v>
          </cell>
          <cell r="D6463" t="str">
            <v>UN</v>
          </cell>
          <cell r="E6463">
            <v>0</v>
          </cell>
        </row>
        <row r="6464">
          <cell r="B6464" t="str">
            <v>527114</v>
          </cell>
          <cell r="C6464" t="str">
            <v>TUBO FOFO C/FG PN-16/JE D=600MM;L=2500MM (519KG)</v>
          </cell>
          <cell r="D6464" t="str">
            <v>UN</v>
          </cell>
          <cell r="E6464">
            <v>0</v>
          </cell>
        </row>
        <row r="6465">
          <cell r="B6465" t="str">
            <v>527115</v>
          </cell>
          <cell r="C6465" t="str">
            <v>TUBO FOFO C/FG PN-16/JE D=600MM;L=3000MM (598KG)</v>
          </cell>
          <cell r="D6465" t="str">
            <v>UN</v>
          </cell>
          <cell r="E6465">
            <v>0</v>
          </cell>
        </row>
        <row r="6466">
          <cell r="B6466" t="str">
            <v>527116</v>
          </cell>
          <cell r="C6466" t="str">
            <v>TUBO FOFO C/FG PN-16/JE D=600MM;L=3500MM (677KG)</v>
          </cell>
          <cell r="D6466" t="str">
            <v>UN</v>
          </cell>
          <cell r="E6466">
            <v>0</v>
          </cell>
        </row>
        <row r="6467">
          <cell r="B6467" t="str">
            <v>527117</v>
          </cell>
          <cell r="C6467" t="str">
            <v>TUBO FOFO C/FG PN-16/JE D=600MM;L=4000MM (756KG)</v>
          </cell>
          <cell r="D6467" t="str">
            <v>UN</v>
          </cell>
          <cell r="E6467">
            <v>0</v>
          </cell>
        </row>
        <row r="6468">
          <cell r="B6468" t="str">
            <v>527118</v>
          </cell>
          <cell r="C6468" t="str">
            <v>TUBO FOFO C/FG PN-16/JE D=600MM;L=4500MM (835KG)</v>
          </cell>
          <cell r="D6468" t="str">
            <v>UN</v>
          </cell>
          <cell r="E6468">
            <v>0</v>
          </cell>
        </row>
        <row r="6469">
          <cell r="B6469" t="str">
            <v>527119</v>
          </cell>
          <cell r="C6469" t="str">
            <v>TUBO FOFO C/FG PN-16/JE D=600MM;L=5000MM (914KG)</v>
          </cell>
          <cell r="D6469" t="str">
            <v>UN</v>
          </cell>
          <cell r="E6469">
            <v>0</v>
          </cell>
        </row>
        <row r="6470">
          <cell r="B6470" t="str">
            <v>527120</v>
          </cell>
          <cell r="C6470" t="str">
            <v>TUBO FOFO C/FG PN-16/JE D=600MM;L=5500MM (993KG)</v>
          </cell>
          <cell r="D6470" t="str">
            <v>UN</v>
          </cell>
          <cell r="E6470">
            <v>0</v>
          </cell>
        </row>
        <row r="6471">
          <cell r="B6471" t="str">
            <v>527121</v>
          </cell>
          <cell r="C6471" t="str">
            <v>TUBO FOFO C/FG PN-16/JE D=600MM;L=5800MM (1040KG)</v>
          </cell>
          <cell r="D6471" t="str">
            <v>UN</v>
          </cell>
          <cell r="E6471">
            <v>0</v>
          </cell>
        </row>
        <row r="6472">
          <cell r="B6472" t="str">
            <v>527122</v>
          </cell>
          <cell r="C6472" t="str">
            <v>TUBO FOFO C/FG PN-16/JE D=700MM;L=1000MM (362KG)</v>
          </cell>
          <cell r="D6472" t="str">
            <v>UN</v>
          </cell>
          <cell r="E6472">
            <v>0</v>
          </cell>
        </row>
        <row r="6473">
          <cell r="B6473" t="str">
            <v>527123</v>
          </cell>
          <cell r="C6473" t="str">
            <v>TUBO FOFO C/FG PN-16/JE D=700MM;L=1500MM (492KG)</v>
          </cell>
          <cell r="D6473" t="str">
            <v>UN</v>
          </cell>
          <cell r="E6473">
            <v>0</v>
          </cell>
        </row>
        <row r="6474">
          <cell r="B6474" t="str">
            <v>527124</v>
          </cell>
          <cell r="C6474" t="str">
            <v>TUBO FOFO C/FG PN-16/JE D=700MM;L=2000MM (623KG)</v>
          </cell>
          <cell r="D6474" t="str">
            <v>UN</v>
          </cell>
          <cell r="E6474">
            <v>0</v>
          </cell>
        </row>
        <row r="6475">
          <cell r="B6475" t="str">
            <v>527125</v>
          </cell>
          <cell r="C6475" t="str">
            <v>TUBO FOFO C/FG PN-16/JE D=700MM;L=2500MM (753KG)</v>
          </cell>
          <cell r="D6475" t="str">
            <v>UN</v>
          </cell>
          <cell r="E6475">
            <v>0</v>
          </cell>
        </row>
        <row r="6476">
          <cell r="B6476" t="str">
            <v>527126</v>
          </cell>
          <cell r="C6476" t="str">
            <v>TUBO FOFO C/FG PN-16/JE D=700MM;L=3000MM (883KG)</v>
          </cell>
          <cell r="D6476" t="str">
            <v>UN</v>
          </cell>
          <cell r="E6476">
            <v>0</v>
          </cell>
        </row>
        <row r="6477">
          <cell r="B6477" t="str">
            <v>527127</v>
          </cell>
          <cell r="C6477" t="str">
            <v>TUBO FOFO C/FG PN-16/JE D=700MM;L=3500MM (1013KG)</v>
          </cell>
          <cell r="D6477" t="str">
            <v>UN</v>
          </cell>
          <cell r="E6477">
            <v>0</v>
          </cell>
        </row>
        <row r="6478">
          <cell r="B6478" t="str">
            <v>527128</v>
          </cell>
          <cell r="C6478" t="str">
            <v>TUBO FOFO C/FG PN-16/JE D=700MM;L=4000MM (1143KG)</v>
          </cell>
          <cell r="D6478" t="str">
            <v>UN</v>
          </cell>
          <cell r="E6478">
            <v>0</v>
          </cell>
        </row>
        <row r="6479">
          <cell r="B6479" t="str">
            <v>527129</v>
          </cell>
          <cell r="C6479" t="str">
            <v>TUBO FOFO C/FG PN-16/JE D=700MM;L=4500MM (1273KG)</v>
          </cell>
          <cell r="D6479" t="str">
            <v>UN</v>
          </cell>
          <cell r="E6479">
            <v>0</v>
          </cell>
        </row>
        <row r="6480">
          <cell r="B6480" t="str">
            <v>527130</v>
          </cell>
          <cell r="C6480" t="str">
            <v>TUBO FOFO C/FG PN-16/JE D=700MM;L=5000MM (1403KG)</v>
          </cell>
          <cell r="D6480" t="str">
            <v>UN</v>
          </cell>
          <cell r="E6480">
            <v>0</v>
          </cell>
        </row>
        <row r="6481">
          <cell r="B6481" t="str">
            <v>527131</v>
          </cell>
          <cell r="C6481" t="str">
            <v>TUBO FOFO C/FG PN-16/JE D=700MM;L=5500MM (1533KG)</v>
          </cell>
          <cell r="D6481" t="str">
            <v>UN</v>
          </cell>
          <cell r="E6481">
            <v>0</v>
          </cell>
        </row>
        <row r="6482">
          <cell r="B6482" t="str">
            <v>527132</v>
          </cell>
          <cell r="C6482" t="str">
            <v>TUBO FOFO C/FG PN-16/JE D=700MM;L=6000MM (1663KG)</v>
          </cell>
          <cell r="D6482" t="str">
            <v>UN</v>
          </cell>
          <cell r="E6482">
            <v>0</v>
          </cell>
        </row>
        <row r="6483">
          <cell r="B6483" t="str">
            <v>527133</v>
          </cell>
          <cell r="C6483" t="str">
            <v>TUBO FOFO C/FG PN-16/JE D=700MM;L=6500MM (1793KG)</v>
          </cell>
          <cell r="D6483" t="str">
            <v>UN</v>
          </cell>
          <cell r="E6483">
            <v>0</v>
          </cell>
        </row>
        <row r="6484">
          <cell r="B6484" t="str">
            <v>527134</v>
          </cell>
          <cell r="C6484" t="str">
            <v>TUBO FOFO C/FG PN-16/JE D=700MM;L=6800MM (1871KG)</v>
          </cell>
          <cell r="D6484" t="str">
            <v>UN</v>
          </cell>
          <cell r="E6484">
            <v>0</v>
          </cell>
        </row>
        <row r="6486">
          <cell r="B6486" t="str">
            <v>527200</v>
          </cell>
          <cell r="C6486" t="str">
            <v>TUBO FOFO C/FG PN-16/PT (C31 - METALURGICA 100%)</v>
          </cell>
        </row>
        <row r="6487">
          <cell r="B6487" t="str">
            <v>527201</v>
          </cell>
          <cell r="C6487" t="str">
            <v>TUBO FOFO C/FG PN-16/PT D=80MM;L=1000MM (17KG)</v>
          </cell>
          <cell r="D6487" t="str">
            <v>UN</v>
          </cell>
          <cell r="E6487">
            <v>0</v>
          </cell>
        </row>
        <row r="6488">
          <cell r="B6488" t="str">
            <v>527202</v>
          </cell>
          <cell r="C6488" t="str">
            <v>TUBO FOFO C/FG PN-16/PT D=80MM;L=1500MM (23KG)</v>
          </cell>
          <cell r="D6488" t="str">
            <v>UN</v>
          </cell>
          <cell r="E6488">
            <v>0</v>
          </cell>
        </row>
        <row r="6489">
          <cell r="B6489" t="str">
            <v>527203</v>
          </cell>
          <cell r="C6489" t="str">
            <v>TUBO FOFO C/FG PN-16/PT D=80MM;L=2000MM (30KG)</v>
          </cell>
          <cell r="D6489" t="str">
            <v>UN</v>
          </cell>
          <cell r="E6489">
            <v>0</v>
          </cell>
        </row>
        <row r="6490">
          <cell r="B6490" t="str">
            <v>527204</v>
          </cell>
          <cell r="C6490" t="str">
            <v>TUBO FOFO C/FG PN-16/PT D=80MM;L=2500MM (36KG)</v>
          </cell>
          <cell r="D6490" t="str">
            <v>UN</v>
          </cell>
          <cell r="E6490">
            <v>0</v>
          </cell>
        </row>
        <row r="6491">
          <cell r="B6491" t="str">
            <v>527205</v>
          </cell>
          <cell r="C6491" t="str">
            <v>TUBO FOFO C/FG PN-16/PT D=80MM;L=3000MM (43KG)</v>
          </cell>
          <cell r="D6491" t="str">
            <v>UN</v>
          </cell>
          <cell r="E6491">
            <v>0</v>
          </cell>
        </row>
        <row r="6492">
          <cell r="B6492" t="str">
            <v>527206</v>
          </cell>
          <cell r="C6492" t="str">
            <v>TUBO FOFO C/FG PN-16/PT D=80MM;L=3500MM (49KG)</v>
          </cell>
          <cell r="D6492" t="str">
            <v>UN</v>
          </cell>
          <cell r="E6492">
            <v>0</v>
          </cell>
        </row>
        <row r="6493">
          <cell r="B6493" t="str">
            <v>527207</v>
          </cell>
          <cell r="C6493" t="str">
            <v>TUBO FOFO C/FG PN-16/PT D=80MM;L=4000MM (56KG)</v>
          </cell>
          <cell r="D6493" t="str">
            <v>UN</v>
          </cell>
          <cell r="E6493">
            <v>0</v>
          </cell>
        </row>
        <row r="6494">
          <cell r="B6494" t="str">
            <v>527208</v>
          </cell>
          <cell r="C6494" t="str">
            <v>TUBO FOFO C/FG PN-16/PT D=80MM;L=4500MM (62KG)</v>
          </cell>
          <cell r="D6494" t="str">
            <v>UN</v>
          </cell>
          <cell r="E6494">
            <v>0</v>
          </cell>
        </row>
        <row r="6495">
          <cell r="B6495" t="str">
            <v>527209</v>
          </cell>
          <cell r="C6495" t="str">
            <v>TUBO FOFO C/FG PN-16/PT D=80MM;L=5000MM (69KG)</v>
          </cell>
          <cell r="D6495" t="str">
            <v>UN</v>
          </cell>
          <cell r="E6495">
            <v>0</v>
          </cell>
        </row>
        <row r="6496">
          <cell r="B6496" t="str">
            <v>527210</v>
          </cell>
          <cell r="C6496" t="str">
            <v>TUBO FOFO C/FG PN-16/PT D=80MM;L=5500MM (75KG)</v>
          </cell>
          <cell r="D6496" t="str">
            <v>UN</v>
          </cell>
          <cell r="E6496">
            <v>0</v>
          </cell>
        </row>
        <row r="6497">
          <cell r="B6497" t="str">
            <v>527211</v>
          </cell>
          <cell r="C6497" t="str">
            <v>TUBO FOFO C/FG PN-16/PT D=80MM;L=5800MM (79KG)</v>
          </cell>
          <cell r="D6497" t="str">
            <v>UN</v>
          </cell>
          <cell r="E6497">
            <v>0</v>
          </cell>
        </row>
        <row r="6498">
          <cell r="B6498" t="str">
            <v>527212</v>
          </cell>
          <cell r="C6498" t="str">
            <v>TUBO FOFO C/FG PN-16/PT D=100MM;L=1000MM (22KG)</v>
          </cell>
          <cell r="D6498" t="str">
            <v>UN</v>
          </cell>
          <cell r="E6498">
            <v>0</v>
          </cell>
        </row>
        <row r="6499">
          <cell r="B6499" t="str">
            <v>527213</v>
          </cell>
          <cell r="C6499" t="str">
            <v>TUBO FOFO C/FG PN-16/PT D=100MM;L=1500MM (30KG)</v>
          </cell>
          <cell r="D6499" t="str">
            <v>UN</v>
          </cell>
          <cell r="E6499">
            <v>0</v>
          </cell>
        </row>
        <row r="6500">
          <cell r="B6500" t="str">
            <v>527214</v>
          </cell>
          <cell r="C6500" t="str">
            <v>TUBO FOFO C/FG PN-16/PT D=100MM;L=2000MM (39KG)</v>
          </cell>
          <cell r="D6500" t="str">
            <v>UN</v>
          </cell>
          <cell r="E6500">
            <v>0</v>
          </cell>
        </row>
        <row r="6501">
          <cell r="B6501" t="str">
            <v>527215</v>
          </cell>
          <cell r="C6501" t="str">
            <v>TUBO FOFO C/FG PN-16/PT D=100MM;L=2500MM (48KG)</v>
          </cell>
          <cell r="D6501" t="str">
            <v>UN</v>
          </cell>
          <cell r="E6501">
            <v>0</v>
          </cell>
        </row>
        <row r="6502">
          <cell r="B6502" t="str">
            <v>527216</v>
          </cell>
          <cell r="C6502" t="str">
            <v>TUBO FOFO C/FG PN-16/PT D=100MM;L=3000MM (56KG)</v>
          </cell>
          <cell r="D6502" t="str">
            <v>UN</v>
          </cell>
          <cell r="E6502">
            <v>0</v>
          </cell>
        </row>
        <row r="6503">
          <cell r="B6503" t="str">
            <v>527217</v>
          </cell>
          <cell r="C6503" t="str">
            <v>TUBO FOFO C/FG PN-16/PT D=100MM;L=3500MM (65KG)</v>
          </cell>
          <cell r="D6503" t="str">
            <v>UN</v>
          </cell>
          <cell r="E6503">
            <v>0</v>
          </cell>
        </row>
        <row r="6504">
          <cell r="B6504" t="str">
            <v>527218</v>
          </cell>
          <cell r="C6504" t="str">
            <v>TUBO FOFO C/FG PN-16/PT D=100MM;L=4000MM (73KG)</v>
          </cell>
          <cell r="D6504" t="str">
            <v>UN</v>
          </cell>
          <cell r="E6504">
            <v>0</v>
          </cell>
        </row>
        <row r="6505">
          <cell r="B6505" t="str">
            <v>527219</v>
          </cell>
          <cell r="C6505" t="str">
            <v>TUBO FOFO C/FG PN-16/PT D=100MM;L=4500MM (82KG)</v>
          </cell>
          <cell r="D6505" t="str">
            <v>UN</v>
          </cell>
          <cell r="E6505">
            <v>0</v>
          </cell>
        </row>
        <row r="6506">
          <cell r="B6506" t="str">
            <v>527220</v>
          </cell>
          <cell r="C6506" t="str">
            <v>TUBO FOFO C/FG PN-16/PT D=100MM;L=5000MM (91KG)</v>
          </cell>
          <cell r="D6506" t="str">
            <v>UN</v>
          </cell>
          <cell r="E6506">
            <v>0</v>
          </cell>
        </row>
        <row r="6507">
          <cell r="B6507" t="str">
            <v>527221</v>
          </cell>
          <cell r="C6507" t="str">
            <v>TUBO FOFO C/FG PN-16/PT D=100MM;L=5500MM (99KG)</v>
          </cell>
          <cell r="D6507" t="str">
            <v>UN</v>
          </cell>
          <cell r="E6507">
            <v>0</v>
          </cell>
        </row>
        <row r="6508">
          <cell r="B6508" t="str">
            <v>527222</v>
          </cell>
          <cell r="C6508" t="str">
            <v>TUBO FOFO C/FG PN-16/PT D=100MM;L=5800MM (104KG)</v>
          </cell>
          <cell r="D6508" t="str">
            <v>UN</v>
          </cell>
          <cell r="E6508">
            <v>0</v>
          </cell>
        </row>
        <row r="6509">
          <cell r="B6509" t="str">
            <v>527223</v>
          </cell>
          <cell r="C6509" t="str">
            <v>TUBO FOFO C/FG PN-16/PT D=150MM;L=1000MM (34KG)</v>
          </cell>
          <cell r="D6509" t="str">
            <v>UN</v>
          </cell>
          <cell r="E6509">
            <v>0</v>
          </cell>
        </row>
        <row r="6510">
          <cell r="B6510" t="str">
            <v>527224</v>
          </cell>
          <cell r="C6510" t="str">
            <v>TUBO FOFO C/FG PN-16/PT D=150MM;L=1500MM (47KG)</v>
          </cell>
          <cell r="D6510" t="str">
            <v>UN</v>
          </cell>
          <cell r="E6510">
            <v>0</v>
          </cell>
        </row>
        <row r="6511">
          <cell r="B6511" t="str">
            <v>527225</v>
          </cell>
          <cell r="C6511" t="str">
            <v>TUBO FOFO C/FG PN-16/PT D=150MM;L=2000MM (60KG)</v>
          </cell>
          <cell r="D6511" t="str">
            <v>UN</v>
          </cell>
          <cell r="E6511">
            <v>0</v>
          </cell>
        </row>
        <row r="6512">
          <cell r="B6512" t="str">
            <v>527226</v>
          </cell>
          <cell r="C6512" t="str">
            <v>TUBO FOFO C/FG PN-16/PT D=150MM;L=2500MM (73KG)</v>
          </cell>
          <cell r="D6512" t="str">
            <v>UN</v>
          </cell>
          <cell r="E6512">
            <v>0</v>
          </cell>
        </row>
        <row r="6513">
          <cell r="B6513" t="str">
            <v>527227</v>
          </cell>
          <cell r="C6513" t="str">
            <v>TUBO FOFO C/FG PN-16/PT D=150MM;L=3000MM (86KG)</v>
          </cell>
          <cell r="D6513" t="str">
            <v>UN</v>
          </cell>
          <cell r="E6513">
            <v>0</v>
          </cell>
        </row>
        <row r="6514">
          <cell r="B6514" t="str">
            <v>527228</v>
          </cell>
          <cell r="C6514" t="str">
            <v>TUBO FOFO C/FG PN-16/PT D=150MM;L=3500MM (99KG)</v>
          </cell>
          <cell r="D6514" t="str">
            <v>UN</v>
          </cell>
          <cell r="E6514">
            <v>0</v>
          </cell>
        </row>
        <row r="6515">
          <cell r="B6515" t="str">
            <v>527229</v>
          </cell>
          <cell r="C6515" t="str">
            <v>TUBO FOFO C/FG PN-16/PT D=150MM;L=4000MM (112KG)</v>
          </cell>
          <cell r="D6515" t="str">
            <v>UN</v>
          </cell>
          <cell r="E6515">
            <v>0</v>
          </cell>
        </row>
        <row r="6516">
          <cell r="B6516" t="str">
            <v>527230</v>
          </cell>
          <cell r="C6516" t="str">
            <v>TUBO FOFO C/FG PN-16/PT D=150MM;L=4500MM (125KG)</v>
          </cell>
          <cell r="D6516" t="str">
            <v>UN</v>
          </cell>
          <cell r="E6516">
            <v>0</v>
          </cell>
        </row>
        <row r="6517">
          <cell r="B6517" t="str">
            <v>527231</v>
          </cell>
          <cell r="C6517" t="str">
            <v>TUBO FOFO C/FG PN-16/PT D=150MM;L=5000MM (138KG)</v>
          </cell>
          <cell r="D6517" t="str">
            <v>UN</v>
          </cell>
          <cell r="E6517">
            <v>0</v>
          </cell>
        </row>
        <row r="6518">
          <cell r="B6518" t="str">
            <v>527232</v>
          </cell>
          <cell r="C6518" t="str">
            <v>TUBO FOFO C/FG PN-16/PT D=150MM;L=5500MM (151KG)</v>
          </cell>
          <cell r="D6518" t="str">
            <v>UN</v>
          </cell>
          <cell r="E6518">
            <v>0</v>
          </cell>
        </row>
        <row r="6519">
          <cell r="B6519" t="str">
            <v>527233</v>
          </cell>
          <cell r="C6519" t="str">
            <v>TUBO FOFO C/FG PN-16/PT D=150MM;L=5800MM (159KG)</v>
          </cell>
          <cell r="D6519" t="str">
            <v>UN</v>
          </cell>
          <cell r="E6519">
            <v>0</v>
          </cell>
        </row>
        <row r="6520">
          <cell r="B6520" t="str">
            <v>527234</v>
          </cell>
          <cell r="C6520" t="str">
            <v>TUBO FOFO C/FG PN-16/PT D=200MM;L=1000MM (45KG)</v>
          </cell>
          <cell r="D6520" t="str">
            <v>UN</v>
          </cell>
          <cell r="E6520">
            <v>0</v>
          </cell>
        </row>
        <row r="6521">
          <cell r="B6521" t="str">
            <v>527235</v>
          </cell>
          <cell r="C6521" t="str">
            <v>TUBO FOFO C/FG PN-16/PT D=200MM;L=1500MM (62KG)</v>
          </cell>
          <cell r="D6521" t="str">
            <v>UN</v>
          </cell>
          <cell r="E6521">
            <v>0</v>
          </cell>
        </row>
        <row r="6522">
          <cell r="B6522" t="str">
            <v>527236</v>
          </cell>
          <cell r="C6522" t="str">
            <v>TUBO FOFO C/FG PN-16/PT D=200MM;L=2000MM (80KG)</v>
          </cell>
          <cell r="D6522" t="str">
            <v>UN</v>
          </cell>
          <cell r="E6522">
            <v>0</v>
          </cell>
        </row>
        <row r="6523">
          <cell r="B6523" t="str">
            <v>527237</v>
          </cell>
          <cell r="C6523" t="str">
            <v>TUBO FOFO C/FG PN-16/PT D=200MM;L=2500MM (97KG)</v>
          </cell>
          <cell r="D6523" t="str">
            <v>UN</v>
          </cell>
          <cell r="E6523">
            <v>0</v>
          </cell>
        </row>
        <row r="6524">
          <cell r="B6524" t="str">
            <v>527238</v>
          </cell>
          <cell r="C6524" t="str">
            <v>TUBO FOFO C/FG PN-16/PT D=200MM;L=3000MM (114KG)</v>
          </cell>
          <cell r="D6524" t="str">
            <v>UN</v>
          </cell>
          <cell r="E6524">
            <v>0</v>
          </cell>
        </row>
        <row r="6525">
          <cell r="B6525" t="str">
            <v>527239</v>
          </cell>
          <cell r="C6525" t="str">
            <v>TUBO FOFO C/FG PN-16/PT D=200MM;L=3500MM (132KG)</v>
          </cell>
          <cell r="D6525" t="str">
            <v>UN</v>
          </cell>
          <cell r="E6525">
            <v>0</v>
          </cell>
        </row>
        <row r="6526">
          <cell r="B6526" t="str">
            <v>527240</v>
          </cell>
          <cell r="C6526" t="str">
            <v>TUBO FOFO C/FG PN-16/PT D=200MM;L=4000MM (149KG)</v>
          </cell>
          <cell r="D6526" t="str">
            <v>UN</v>
          </cell>
          <cell r="E6526">
            <v>0</v>
          </cell>
        </row>
        <row r="6527">
          <cell r="B6527" t="str">
            <v>527241</v>
          </cell>
          <cell r="C6527" t="str">
            <v>TUBO FOFO C/FG PN-16/PT D=200MM;L=4500MM (167KG)</v>
          </cell>
          <cell r="D6527" t="str">
            <v>UN</v>
          </cell>
          <cell r="E6527">
            <v>0</v>
          </cell>
        </row>
        <row r="6528">
          <cell r="B6528" t="str">
            <v>527242</v>
          </cell>
          <cell r="C6528" t="str">
            <v>TUBO FOFO C/FG PN-16/PT D=200MM;L=5000MM (184KG)</v>
          </cell>
          <cell r="D6528" t="str">
            <v>UN</v>
          </cell>
          <cell r="E6528">
            <v>0</v>
          </cell>
        </row>
        <row r="6529">
          <cell r="B6529" t="str">
            <v>527243</v>
          </cell>
          <cell r="C6529" t="str">
            <v>TUBO FOFO C/FG PN-16/PT D=200MM;L=5500MM (201KG)</v>
          </cell>
          <cell r="D6529" t="str">
            <v>UN</v>
          </cell>
          <cell r="E6529">
            <v>0</v>
          </cell>
        </row>
        <row r="6530">
          <cell r="B6530" t="str">
            <v>527244</v>
          </cell>
          <cell r="C6530" t="str">
            <v>TUBO FOFO C/FG PN-16/PT D=200MM;L=5800MM (212KG)</v>
          </cell>
          <cell r="D6530" t="str">
            <v>UN</v>
          </cell>
          <cell r="E6530">
            <v>0</v>
          </cell>
        </row>
        <row r="6531">
          <cell r="B6531" t="str">
            <v>527245</v>
          </cell>
          <cell r="C6531" t="str">
            <v>TUBO FOFO C/FG PN-16/PT D=250MM;L=1000MM (60KG)</v>
          </cell>
          <cell r="D6531" t="str">
            <v>UN</v>
          </cell>
          <cell r="E6531">
            <v>0</v>
          </cell>
        </row>
        <row r="6532">
          <cell r="B6532" t="str">
            <v>527246</v>
          </cell>
          <cell r="C6532" t="str">
            <v>TUBO FOFO C/FG PN-16/PT D=250MM;L=1500MM (83KG)</v>
          </cell>
          <cell r="D6532" t="str">
            <v>UN</v>
          </cell>
          <cell r="E6532">
            <v>0</v>
          </cell>
        </row>
        <row r="6533">
          <cell r="B6533" t="str">
            <v>527247</v>
          </cell>
          <cell r="C6533" t="str">
            <v>TUBO FOFO C/FG PN-16/PT D=250MM;L=2000MM (105KG)</v>
          </cell>
          <cell r="D6533" t="str">
            <v>UN</v>
          </cell>
          <cell r="E6533">
            <v>0</v>
          </cell>
        </row>
        <row r="6534">
          <cell r="B6534" t="str">
            <v>527248</v>
          </cell>
          <cell r="C6534" t="str">
            <v>TUBO FOFO C/FG PN-16/PT D=250MM;L=2500MM (128KG)</v>
          </cell>
          <cell r="D6534" t="str">
            <v>UN</v>
          </cell>
          <cell r="E6534">
            <v>0</v>
          </cell>
        </row>
        <row r="6535">
          <cell r="B6535" t="str">
            <v>527249</v>
          </cell>
          <cell r="C6535" t="str">
            <v>TUBO FOFO C/FG PN-16/PT D=250MM;L=3000MM (151KG)</v>
          </cell>
          <cell r="D6535" t="str">
            <v>UN</v>
          </cell>
          <cell r="E6535">
            <v>0</v>
          </cell>
        </row>
        <row r="6536">
          <cell r="B6536" t="str">
            <v>527250</v>
          </cell>
          <cell r="C6536" t="str">
            <v>TUBO FOFO C/FG PN-16/PT D=250MM;L=3500MM (173KG)</v>
          </cell>
          <cell r="D6536" t="str">
            <v>UN</v>
          </cell>
          <cell r="E6536">
            <v>0</v>
          </cell>
        </row>
        <row r="6537">
          <cell r="B6537" t="str">
            <v>527251</v>
          </cell>
          <cell r="C6537" t="str">
            <v>TUBO FOFO C/FG PN-16/PT D=250MM;L=4000MM (196KG)</v>
          </cell>
          <cell r="D6537" t="str">
            <v>UN</v>
          </cell>
          <cell r="E6537">
            <v>0</v>
          </cell>
        </row>
        <row r="6538">
          <cell r="B6538" t="str">
            <v>527252</v>
          </cell>
          <cell r="C6538" t="str">
            <v>TUBO FOFO C/FG PN-16/PT D=250MM;L=4500MM (219KG)</v>
          </cell>
          <cell r="D6538" t="str">
            <v>UN</v>
          </cell>
          <cell r="E6538">
            <v>0</v>
          </cell>
        </row>
        <row r="6539">
          <cell r="B6539" t="str">
            <v>527253</v>
          </cell>
          <cell r="C6539" t="str">
            <v>TUBO FOFO C/FG PN-16/PT D=250MM;L=5000MM (242KG)</v>
          </cell>
          <cell r="D6539" t="str">
            <v>UN</v>
          </cell>
          <cell r="E6539">
            <v>0</v>
          </cell>
        </row>
        <row r="6540">
          <cell r="B6540" t="str">
            <v>527254</v>
          </cell>
          <cell r="C6540" t="str">
            <v>TUBO FOFO C/FG PN-16/PT D=250MM;L=5500MM (264KG)</v>
          </cell>
          <cell r="D6540" t="str">
            <v>UN</v>
          </cell>
          <cell r="E6540">
            <v>0</v>
          </cell>
        </row>
        <row r="6541">
          <cell r="B6541" t="str">
            <v>527255</v>
          </cell>
          <cell r="C6541" t="str">
            <v>TUBO FOFO C/FG PN-16/PT D=250MM;L=5800MM (278KG)</v>
          </cell>
          <cell r="D6541" t="str">
            <v>UN</v>
          </cell>
          <cell r="E6541">
            <v>0</v>
          </cell>
        </row>
        <row r="6542">
          <cell r="B6542" t="str">
            <v>527256</v>
          </cell>
          <cell r="C6542" t="str">
            <v>TUBO FOFO C/FG PN-16/PT D=300MM;L=1000MM (75KG)</v>
          </cell>
          <cell r="D6542" t="str">
            <v>UN</v>
          </cell>
          <cell r="E6542">
            <v>0</v>
          </cell>
        </row>
        <row r="6543">
          <cell r="B6543" t="str">
            <v>527257</v>
          </cell>
          <cell r="C6543" t="str">
            <v>TUBO FOFO C/FG PN-16/PT D=300MM;L=1500MM (104KG)</v>
          </cell>
          <cell r="D6543" t="str">
            <v>UN</v>
          </cell>
          <cell r="E6543">
            <v>0</v>
          </cell>
        </row>
        <row r="6544">
          <cell r="B6544" t="str">
            <v>527258</v>
          </cell>
          <cell r="C6544" t="str">
            <v>TUBO FOFO C/FG PN-16/PT D=300MM;L=2000MM (132KG)</v>
          </cell>
          <cell r="D6544" t="str">
            <v>UN</v>
          </cell>
          <cell r="E6544">
            <v>0</v>
          </cell>
        </row>
        <row r="6545">
          <cell r="B6545" t="str">
            <v>527259</v>
          </cell>
          <cell r="C6545" t="str">
            <v>TUBO FOFO C/FG PN-16/PT D=300MM;L=2500MM (161KG)</v>
          </cell>
          <cell r="D6545" t="str">
            <v>UN</v>
          </cell>
          <cell r="E6545">
            <v>0</v>
          </cell>
        </row>
        <row r="6546">
          <cell r="B6546" t="str">
            <v>527260</v>
          </cell>
          <cell r="C6546" t="str">
            <v>TUBO FOFO C/FG PN-16/PT D=300MM;L=3000MM (189KG)</v>
          </cell>
          <cell r="D6546" t="str">
            <v>UN</v>
          </cell>
          <cell r="E6546">
            <v>0</v>
          </cell>
        </row>
        <row r="6547">
          <cell r="B6547" t="str">
            <v>527261</v>
          </cell>
          <cell r="C6547" t="str">
            <v>TUBO FOFO C/FG PN-16/PT D=300MM;L=3500MM (218KG)</v>
          </cell>
          <cell r="D6547" t="str">
            <v>UN</v>
          </cell>
          <cell r="E6547">
            <v>0</v>
          </cell>
        </row>
        <row r="6548">
          <cell r="B6548" t="str">
            <v>527262</v>
          </cell>
          <cell r="C6548" t="str">
            <v>TUBO FOFO C/FG PN-16/PT D=300MM;L=4000MM (246KG)</v>
          </cell>
          <cell r="D6548" t="str">
            <v>UN</v>
          </cell>
          <cell r="E6548">
            <v>0</v>
          </cell>
        </row>
        <row r="6549">
          <cell r="B6549" t="str">
            <v>527263</v>
          </cell>
          <cell r="C6549" t="str">
            <v>TUBO FOFO C/FG PN-16/PT D=300MM;L=4500MM (275KG)</v>
          </cell>
          <cell r="D6549" t="str">
            <v>UN</v>
          </cell>
          <cell r="E6549">
            <v>0</v>
          </cell>
        </row>
        <row r="6550">
          <cell r="B6550" t="str">
            <v>527264</v>
          </cell>
          <cell r="C6550" t="str">
            <v>TUBO FOFO C/FG PN-16/PT D=300MM;L=5000MM (304KG)</v>
          </cell>
          <cell r="D6550" t="str">
            <v>UN</v>
          </cell>
          <cell r="E6550">
            <v>0</v>
          </cell>
        </row>
        <row r="6551">
          <cell r="B6551" t="str">
            <v>527265</v>
          </cell>
          <cell r="C6551" t="str">
            <v>TUBO FOFO C/FG PN-16/PT D=300MM;L=5500MM (332KG)</v>
          </cell>
          <cell r="D6551" t="str">
            <v>UN</v>
          </cell>
          <cell r="E6551">
            <v>0</v>
          </cell>
        </row>
        <row r="6552">
          <cell r="B6552" t="str">
            <v>527266</v>
          </cell>
          <cell r="C6552" t="str">
            <v>TUBO FOFO C/FG PN-16/PT D=300MM;L=5800MM (349KG)</v>
          </cell>
          <cell r="D6552" t="str">
            <v>UN</v>
          </cell>
          <cell r="E6552">
            <v>0</v>
          </cell>
        </row>
        <row r="6553">
          <cell r="B6553" t="str">
            <v>527267</v>
          </cell>
          <cell r="C6553" t="str">
            <v>TUBO FOFO C/FG PN-16/PT D=350MM;L=1000MM (102KG)</v>
          </cell>
          <cell r="D6553" t="str">
            <v>UN</v>
          </cell>
          <cell r="E6553">
            <v>0</v>
          </cell>
        </row>
        <row r="6554">
          <cell r="B6554" t="str">
            <v>527268</v>
          </cell>
          <cell r="C6554" t="str">
            <v>TUBO FOFO C/FG PN-16/PT D=350MM;L=1500MM (139KG)</v>
          </cell>
          <cell r="D6554" t="str">
            <v>UN</v>
          </cell>
          <cell r="E6554">
            <v>0</v>
          </cell>
        </row>
        <row r="6555">
          <cell r="B6555" t="str">
            <v>527269</v>
          </cell>
          <cell r="C6555" t="str">
            <v>TUBO FOFO C/FG PN-16/PT D=350MM;L=2000MM (177KG)</v>
          </cell>
          <cell r="D6555" t="str">
            <v>UN</v>
          </cell>
          <cell r="E6555">
            <v>0</v>
          </cell>
        </row>
        <row r="6556">
          <cell r="B6556" t="str">
            <v>527270</v>
          </cell>
          <cell r="C6556" t="str">
            <v>TUBO FOFO C/FG PN-16/PT D=350MM;L=2500MM (215KG)</v>
          </cell>
          <cell r="D6556" t="str">
            <v>UN</v>
          </cell>
          <cell r="E6556">
            <v>0</v>
          </cell>
        </row>
        <row r="6557">
          <cell r="B6557" t="str">
            <v>527271</v>
          </cell>
          <cell r="C6557" t="str">
            <v>TUBO FOFO C/FG PN-16/PT D=350MM;L=3000MM (253KG)</v>
          </cell>
          <cell r="D6557" t="str">
            <v>UN</v>
          </cell>
          <cell r="E6557">
            <v>0</v>
          </cell>
        </row>
        <row r="6558">
          <cell r="B6558" t="str">
            <v>527272</v>
          </cell>
          <cell r="C6558" t="str">
            <v>TUBO FOFO C/FG PN-16/PT D=350MM;L=3500MM (290KG)</v>
          </cell>
          <cell r="D6558" t="str">
            <v>UN</v>
          </cell>
          <cell r="E6558">
            <v>0</v>
          </cell>
        </row>
        <row r="6559">
          <cell r="B6559" t="str">
            <v>527273</v>
          </cell>
          <cell r="C6559" t="str">
            <v>TUBO FOFO C/FG PN-16/PT D=350MM;L=4000MM (328KG)</v>
          </cell>
          <cell r="D6559" t="str">
            <v>UN</v>
          </cell>
          <cell r="E6559">
            <v>0</v>
          </cell>
        </row>
        <row r="6560">
          <cell r="B6560" t="str">
            <v>527274</v>
          </cell>
          <cell r="C6560" t="str">
            <v>TUBO FOFO C/FG PN-16/PT D=350MM;L=4500MM (366KG)</v>
          </cell>
          <cell r="D6560" t="str">
            <v>UN</v>
          </cell>
          <cell r="E6560">
            <v>0</v>
          </cell>
        </row>
        <row r="6561">
          <cell r="B6561" t="str">
            <v>527275</v>
          </cell>
          <cell r="C6561" t="str">
            <v>TUBO FOFO C/FG PN-16/PT D=350MM;L=5000MM (404KG)</v>
          </cell>
          <cell r="D6561" t="str">
            <v>UN</v>
          </cell>
          <cell r="E6561">
            <v>0</v>
          </cell>
        </row>
        <row r="6562">
          <cell r="B6562" t="str">
            <v>527276</v>
          </cell>
          <cell r="C6562" t="str">
            <v>TUBO FOFO C/FG PN-16/PT D=350MM;L=5500MM (441KG)</v>
          </cell>
          <cell r="D6562" t="str">
            <v>UN</v>
          </cell>
          <cell r="E6562">
            <v>0</v>
          </cell>
        </row>
        <row r="6563">
          <cell r="B6563" t="str">
            <v>527277</v>
          </cell>
          <cell r="C6563" t="str">
            <v>TUBO FOFO C/FG PN-16/PT D=350MM;L=5800MM (464KG)</v>
          </cell>
          <cell r="D6563" t="str">
            <v>UN</v>
          </cell>
          <cell r="E6563">
            <v>0</v>
          </cell>
        </row>
        <row r="6564">
          <cell r="B6564" t="str">
            <v>527278</v>
          </cell>
          <cell r="C6564" t="str">
            <v>TUBO FOFO C/FG PN-16/PT D=400MM;L=1000MM (124KG)</v>
          </cell>
          <cell r="D6564" t="str">
            <v>UN</v>
          </cell>
          <cell r="E6564">
            <v>0</v>
          </cell>
        </row>
        <row r="6565">
          <cell r="B6565" t="str">
            <v>527279</v>
          </cell>
          <cell r="C6565" t="str">
            <v>TUBO FOFO C/FG PN-16/PT D=400MM;L=1500MM (168KG)</v>
          </cell>
          <cell r="D6565" t="str">
            <v>UN</v>
          </cell>
          <cell r="E6565">
            <v>0</v>
          </cell>
        </row>
        <row r="6566">
          <cell r="B6566" t="str">
            <v>527280</v>
          </cell>
          <cell r="C6566" t="str">
            <v>TUBO FOFO C/FG PN-16/PT D=400MM;L=2000MM (213KG)</v>
          </cell>
          <cell r="D6566" t="str">
            <v>UN</v>
          </cell>
          <cell r="E6566">
            <v>0</v>
          </cell>
        </row>
        <row r="6567">
          <cell r="B6567" t="str">
            <v>527281</v>
          </cell>
          <cell r="C6567" t="str">
            <v>TUBO FOFO C/FG PN-16/PT D=400MM;L=2500MM (258KG)</v>
          </cell>
          <cell r="D6567" t="str">
            <v>UN</v>
          </cell>
          <cell r="E6567">
            <v>0</v>
          </cell>
        </row>
        <row r="6568">
          <cell r="B6568" t="str">
            <v>527282</v>
          </cell>
          <cell r="C6568" t="str">
            <v>TUBO FOFO C/FG PN-16/PT D=400MM;L=3000MM (303KG)</v>
          </cell>
          <cell r="D6568" t="str">
            <v>UN</v>
          </cell>
          <cell r="E6568">
            <v>0</v>
          </cell>
        </row>
        <row r="6569">
          <cell r="B6569" t="str">
            <v>527283</v>
          </cell>
          <cell r="C6569" t="str">
            <v>TUBO FOFO C/FG PN-16/PT D=400MM;L=3500MM (347KG)</v>
          </cell>
          <cell r="D6569" t="str">
            <v>UN</v>
          </cell>
          <cell r="E6569">
            <v>0</v>
          </cell>
        </row>
        <row r="6570">
          <cell r="B6570" t="str">
            <v>527284</v>
          </cell>
          <cell r="C6570" t="str">
            <v>TUBO FOFO C/FG PN-16/PT D=400MM;L=4000MM (392KG)</v>
          </cell>
          <cell r="D6570" t="str">
            <v>UN</v>
          </cell>
          <cell r="E6570">
            <v>0</v>
          </cell>
        </row>
        <row r="6571">
          <cell r="B6571" t="str">
            <v>527285</v>
          </cell>
          <cell r="C6571" t="str">
            <v>TUBO FOFO C/FG PN-16/PT D=400MM;L=4500MM (437KG)</v>
          </cell>
          <cell r="D6571" t="str">
            <v>UN</v>
          </cell>
          <cell r="E6571">
            <v>0</v>
          </cell>
        </row>
        <row r="6572">
          <cell r="B6572" t="str">
            <v>527286</v>
          </cell>
          <cell r="C6572" t="str">
            <v>TUBO FOFO C/FG PN-16/PT D=400MM;L=5000MM (482KG)</v>
          </cell>
          <cell r="D6572" t="str">
            <v>UN</v>
          </cell>
          <cell r="E6572">
            <v>0</v>
          </cell>
        </row>
        <row r="6573">
          <cell r="B6573" t="str">
            <v>527287</v>
          </cell>
          <cell r="C6573" t="str">
            <v>TUBO FOFO C/FG PN-16/PT D=400MM;L=5500MM (526KG)</v>
          </cell>
          <cell r="D6573" t="str">
            <v>UN</v>
          </cell>
          <cell r="E6573">
            <v>0</v>
          </cell>
        </row>
        <row r="6574">
          <cell r="B6574" t="str">
            <v>527288</v>
          </cell>
          <cell r="C6574" t="str">
            <v>TUBO FOFO C/FG PN-16/PT D=400MM;L=5800MM (553KG)</v>
          </cell>
          <cell r="D6574" t="str">
            <v>UN</v>
          </cell>
          <cell r="E6574">
            <v>0</v>
          </cell>
        </row>
        <row r="6575">
          <cell r="B6575" t="str">
            <v>527289</v>
          </cell>
          <cell r="C6575" t="str">
            <v>TUBO FOFO C/FG PN-16/PT D=450MM;L=1000MM (147KG)</v>
          </cell>
          <cell r="D6575" t="str">
            <v>UN</v>
          </cell>
          <cell r="E6575">
            <v>0</v>
          </cell>
        </row>
        <row r="6576">
          <cell r="B6576" t="str">
            <v>527290</v>
          </cell>
          <cell r="C6576" t="str">
            <v>TUBO FOFO C/FG PN-16/PT D=450MM;L=1500MM (200KG)</v>
          </cell>
          <cell r="D6576" t="str">
            <v>UN</v>
          </cell>
          <cell r="E6576">
            <v>0</v>
          </cell>
        </row>
        <row r="6577">
          <cell r="B6577" t="str">
            <v>527291</v>
          </cell>
          <cell r="C6577" t="str">
            <v>TUBO FOFO C/FG PN-16/PT D=450MM;L=2000MM (252KG)</v>
          </cell>
          <cell r="D6577" t="str">
            <v>UN</v>
          </cell>
          <cell r="E6577">
            <v>0</v>
          </cell>
        </row>
        <row r="6578">
          <cell r="B6578" t="str">
            <v>527292</v>
          </cell>
          <cell r="C6578" t="str">
            <v>TUBO FOFO C/FG PN-16/PT D=450MM;L=2500MM (305KG)</v>
          </cell>
          <cell r="D6578" t="str">
            <v>UN</v>
          </cell>
          <cell r="E6578">
            <v>0</v>
          </cell>
        </row>
        <row r="6579">
          <cell r="B6579" t="str">
            <v>527293</v>
          </cell>
          <cell r="C6579" t="str">
            <v>TUBO FOFO C/FG PN-16/PT D=450MM;L=3000MM (357KG)</v>
          </cell>
          <cell r="D6579" t="str">
            <v>UN</v>
          </cell>
          <cell r="E6579">
            <v>0</v>
          </cell>
        </row>
        <row r="6580">
          <cell r="B6580" t="str">
            <v>527294</v>
          </cell>
          <cell r="C6580" t="str">
            <v>TUBO FOFO C/FG PN-16/PT D=450MM;L=3500MM (410KG)</v>
          </cell>
          <cell r="D6580" t="str">
            <v>UN</v>
          </cell>
          <cell r="E6580">
            <v>0</v>
          </cell>
        </row>
        <row r="6581">
          <cell r="B6581" t="str">
            <v>527295</v>
          </cell>
          <cell r="C6581" t="str">
            <v>TUBO FOFO C/FG PN-16/PT D=450MM;L=4000MM (462KG)</v>
          </cell>
          <cell r="D6581" t="str">
            <v>UN</v>
          </cell>
          <cell r="E6581">
            <v>0</v>
          </cell>
        </row>
        <row r="6582">
          <cell r="B6582" t="str">
            <v>527296</v>
          </cell>
          <cell r="C6582" t="str">
            <v>TUBO FOFO C/FG PN-16/PT D=450MM;L=4500MM (515KG)</v>
          </cell>
          <cell r="D6582" t="str">
            <v>UN</v>
          </cell>
          <cell r="E6582">
            <v>0</v>
          </cell>
        </row>
        <row r="6583">
          <cell r="B6583" t="str">
            <v>527297</v>
          </cell>
          <cell r="C6583" t="str">
            <v>TUBO FOFO C/FG PN-16/PT D=450MM;L=5000MM (568KG)</v>
          </cell>
          <cell r="D6583" t="str">
            <v>UN</v>
          </cell>
          <cell r="E6583">
            <v>0</v>
          </cell>
        </row>
        <row r="6584">
          <cell r="B6584" t="str">
            <v>527298</v>
          </cell>
          <cell r="C6584" t="str">
            <v>TUBO FOFO C/FG PN-16/PT D=450MM;L=5500MM (620KG)</v>
          </cell>
          <cell r="D6584" t="str">
            <v>UN</v>
          </cell>
          <cell r="E6584">
            <v>0</v>
          </cell>
        </row>
        <row r="6585">
          <cell r="B6585" t="str">
            <v>527299</v>
          </cell>
          <cell r="C6585" t="str">
            <v>TUBO FOFO C/FG PN-16/PT D=450MM;L=5800MM (652KG)</v>
          </cell>
          <cell r="D6585" t="str">
            <v>UN</v>
          </cell>
          <cell r="E6585">
            <v>0</v>
          </cell>
        </row>
        <row r="6586">
          <cell r="B6586" t="str">
            <v>527301</v>
          </cell>
          <cell r="C6586" t="str">
            <v>TUBO FOFO C/FG PN-16/PT D=500MM;L=1000MM (175KG)</v>
          </cell>
          <cell r="D6586" t="str">
            <v>UN</v>
          </cell>
          <cell r="E6586">
            <v>0</v>
          </cell>
        </row>
        <row r="6587">
          <cell r="B6587" t="str">
            <v>527302</v>
          </cell>
          <cell r="C6587" t="str">
            <v>TUBO FOFO C/FG PN-16/PT D=500MM;L=1500MM (236KG)</v>
          </cell>
          <cell r="D6587" t="str">
            <v>UN</v>
          </cell>
          <cell r="E6587">
            <v>0</v>
          </cell>
        </row>
        <row r="6588">
          <cell r="B6588" t="str">
            <v>527303</v>
          </cell>
          <cell r="C6588" t="str">
            <v>TUBO FOFO C/FG PN-16/PT D=500MM;L=2000MM (297KG)</v>
          </cell>
          <cell r="D6588" t="str">
            <v>UN</v>
          </cell>
          <cell r="E6588">
            <v>0</v>
          </cell>
        </row>
        <row r="6589">
          <cell r="B6589" t="str">
            <v>527304</v>
          </cell>
          <cell r="C6589" t="str">
            <v>TUBO FOFO C/FG PN-16/PT D=500MM;L=2500MM (358KG)</v>
          </cell>
          <cell r="D6589" t="str">
            <v>UN</v>
          </cell>
          <cell r="E6589">
            <v>0</v>
          </cell>
        </row>
        <row r="6590">
          <cell r="B6590" t="str">
            <v>527305</v>
          </cell>
          <cell r="C6590" t="str">
            <v>TUBO FOFO C/FG PN-16/PT D=500MM;L=3000MM (418KG)</v>
          </cell>
          <cell r="D6590" t="str">
            <v>UN</v>
          </cell>
          <cell r="E6590">
            <v>0</v>
          </cell>
        </row>
        <row r="6591">
          <cell r="B6591" t="str">
            <v>527306</v>
          </cell>
          <cell r="C6591" t="str">
            <v>TUBO FOFO C/FG PN-16/PT D=500MM;L=3500MM (479KG)</v>
          </cell>
          <cell r="D6591" t="str">
            <v>UN</v>
          </cell>
          <cell r="E6591">
            <v>0</v>
          </cell>
        </row>
        <row r="6592">
          <cell r="B6592" t="str">
            <v>527307</v>
          </cell>
          <cell r="C6592" t="str">
            <v>TUBO FOFO C/FG PN-16/PT D=500MM;L=4000MM (540KG)</v>
          </cell>
          <cell r="D6592" t="str">
            <v>UN</v>
          </cell>
          <cell r="E6592">
            <v>0</v>
          </cell>
        </row>
        <row r="6593">
          <cell r="B6593" t="str">
            <v>527308</v>
          </cell>
          <cell r="C6593" t="str">
            <v>TUBO FOFO C/FG PN-16/PT D=500MM;L=4500MM (601KG)</v>
          </cell>
          <cell r="D6593" t="str">
            <v>UN</v>
          </cell>
          <cell r="E6593">
            <v>0</v>
          </cell>
        </row>
        <row r="6594">
          <cell r="B6594" t="str">
            <v>527309</v>
          </cell>
          <cell r="C6594" t="str">
            <v>TUBO FOFO C/FG PN-16/PT D=500MM;L=5000MM (662KG)</v>
          </cell>
          <cell r="D6594" t="str">
            <v>UN</v>
          </cell>
          <cell r="E6594">
            <v>0</v>
          </cell>
        </row>
        <row r="6595">
          <cell r="B6595" t="str">
            <v>527310</v>
          </cell>
          <cell r="C6595" t="str">
            <v>TUBO FOFO C/FG PN-16/PT D=500MM;L=5500MM (723KG)</v>
          </cell>
          <cell r="D6595" t="str">
            <v>UN</v>
          </cell>
          <cell r="E6595">
            <v>0</v>
          </cell>
        </row>
        <row r="6596">
          <cell r="B6596" t="str">
            <v>527311</v>
          </cell>
          <cell r="C6596" t="str">
            <v>TUBO FOFO C/FG PN-16/PT D=500MM;L=5800MM (759KG)</v>
          </cell>
          <cell r="D6596" t="str">
            <v>UN</v>
          </cell>
          <cell r="E6596">
            <v>0</v>
          </cell>
        </row>
        <row r="6597">
          <cell r="B6597" t="str">
            <v>527312</v>
          </cell>
          <cell r="C6597" t="str">
            <v>TUBO FOFO C/FG PN-16/PT D=600MM;L=1000MM (240KG)</v>
          </cell>
          <cell r="D6597" t="str">
            <v>UN</v>
          </cell>
          <cell r="E6597">
            <v>0</v>
          </cell>
        </row>
        <row r="6598">
          <cell r="B6598" t="str">
            <v>527313</v>
          </cell>
          <cell r="C6598" t="str">
            <v>TUBO FOFO C/FG PN-16/PT D=600MM;L=1500MM (319KG)</v>
          </cell>
          <cell r="D6598" t="str">
            <v>UN</v>
          </cell>
          <cell r="E6598">
            <v>0</v>
          </cell>
        </row>
        <row r="6599">
          <cell r="B6599" t="str">
            <v>527314</v>
          </cell>
          <cell r="C6599" t="str">
            <v>TUBO FOFO C/FG PN-16/PT D=600MM;L=2000MM (398KG)</v>
          </cell>
          <cell r="D6599" t="str">
            <v>UN</v>
          </cell>
          <cell r="E6599">
            <v>0</v>
          </cell>
        </row>
        <row r="6600">
          <cell r="B6600" t="str">
            <v>527315</v>
          </cell>
          <cell r="C6600" t="str">
            <v>TUBO FOFO C/FG PN-16/PT D=600MM;L=2500MM (477KG)</v>
          </cell>
          <cell r="D6600" t="str">
            <v>UN</v>
          </cell>
          <cell r="E6600">
            <v>0</v>
          </cell>
        </row>
        <row r="6601">
          <cell r="B6601" t="str">
            <v>527316</v>
          </cell>
          <cell r="C6601" t="str">
            <v>TUBO FOFO C/FG PN-16/PT D=600MM;L=3000MM (556KG)</v>
          </cell>
          <cell r="D6601" t="str">
            <v>UN</v>
          </cell>
          <cell r="E6601">
            <v>0</v>
          </cell>
        </row>
        <row r="6602">
          <cell r="B6602" t="str">
            <v>527317</v>
          </cell>
          <cell r="C6602" t="str">
            <v>TUBO FOFO C/FG PN-16/PT D=600MM;L=3500MM (635KG)</v>
          </cell>
          <cell r="D6602" t="str">
            <v>UN</v>
          </cell>
          <cell r="E6602">
            <v>0</v>
          </cell>
        </row>
        <row r="6603">
          <cell r="B6603" t="str">
            <v>527318</v>
          </cell>
          <cell r="C6603" t="str">
            <v>TUBO FOFO C/FG PN-16/PT D=600MM;L=4000MM (714KG)</v>
          </cell>
          <cell r="D6603" t="str">
            <v>UN</v>
          </cell>
          <cell r="E6603">
            <v>0</v>
          </cell>
        </row>
        <row r="6604">
          <cell r="B6604" t="str">
            <v>527319</v>
          </cell>
          <cell r="C6604" t="str">
            <v>TUBO FOFO C/FG PN-16/PT D=600MM;L=4500MM (793KG)</v>
          </cell>
          <cell r="D6604" t="str">
            <v>UN</v>
          </cell>
          <cell r="E6604">
            <v>0</v>
          </cell>
        </row>
        <row r="6605">
          <cell r="B6605" t="str">
            <v>527320</v>
          </cell>
          <cell r="C6605" t="str">
            <v>TUBO FOFO C/FG PN-16/PT D=600MM;L=5000MM (872KG)</v>
          </cell>
          <cell r="D6605" t="str">
            <v>UN</v>
          </cell>
          <cell r="E6605">
            <v>0</v>
          </cell>
        </row>
        <row r="6606">
          <cell r="B6606" t="str">
            <v>527321</v>
          </cell>
          <cell r="C6606" t="str">
            <v>TUBO FOFO C/FG PN-16/PT D=600MM;L=5500MM (951KG)</v>
          </cell>
          <cell r="D6606" t="str">
            <v>UN</v>
          </cell>
          <cell r="E6606">
            <v>0</v>
          </cell>
        </row>
        <row r="6607">
          <cell r="B6607" t="str">
            <v>527322</v>
          </cell>
          <cell r="C6607" t="str">
            <v>TUBO FOFO C/FG PN-16/PT D=600MM;L=5800MM (998KG)</v>
          </cell>
          <cell r="D6607" t="str">
            <v>UN</v>
          </cell>
          <cell r="E6607">
            <v>0</v>
          </cell>
        </row>
        <row r="6608">
          <cell r="B6608" t="str">
            <v>527323</v>
          </cell>
          <cell r="C6608" t="str">
            <v>TUBO FOFO C/FG PN-16/PT D=700MM;L=1000MM (351KG)</v>
          </cell>
          <cell r="D6608" t="str">
            <v>UN</v>
          </cell>
          <cell r="E6608">
            <v>0</v>
          </cell>
        </row>
        <row r="6609">
          <cell r="B6609" t="str">
            <v>527324</v>
          </cell>
          <cell r="C6609" t="str">
            <v>TUBO FOFO C/FG PN-16/PT D=700MM;L=1500MM (481KG)</v>
          </cell>
          <cell r="D6609" t="str">
            <v>UN</v>
          </cell>
          <cell r="E6609">
            <v>0</v>
          </cell>
        </row>
        <row r="6610">
          <cell r="B6610" t="str">
            <v>527325</v>
          </cell>
          <cell r="C6610" t="str">
            <v>TUBO FOFO C/FG PN-16/PT D=700MM;L=2000MM (611KG)</v>
          </cell>
          <cell r="D6610" t="str">
            <v>UN</v>
          </cell>
          <cell r="E6610">
            <v>0</v>
          </cell>
        </row>
        <row r="6611">
          <cell r="B6611" t="str">
            <v>527326</v>
          </cell>
          <cell r="C6611" t="str">
            <v>TUBO FOFO C/FG PN-16/PT D=700MM;L=2500MM (741KG)</v>
          </cell>
          <cell r="D6611" t="str">
            <v>UN</v>
          </cell>
          <cell r="E6611">
            <v>0</v>
          </cell>
        </row>
        <row r="6612">
          <cell r="B6612" t="str">
            <v>527327</v>
          </cell>
          <cell r="C6612" t="str">
            <v>TUBO FOFO C/FG PN-16/PT D=700MM;L=3000MM (871KG)</v>
          </cell>
          <cell r="D6612" t="str">
            <v>UN</v>
          </cell>
          <cell r="E6612">
            <v>0</v>
          </cell>
        </row>
        <row r="6613">
          <cell r="B6613" t="str">
            <v>527328</v>
          </cell>
          <cell r="C6613" t="str">
            <v>TUBO FOFO C/FG PN-16/PT D=700MM;L=3500MM (1001KG)</v>
          </cell>
          <cell r="D6613" t="str">
            <v>UN</v>
          </cell>
          <cell r="E6613">
            <v>0</v>
          </cell>
        </row>
        <row r="6614">
          <cell r="B6614" t="str">
            <v>527329</v>
          </cell>
          <cell r="C6614" t="str">
            <v>TUBO FOFO C/FG PN-16/PT D=700MM;L=4000MM (1131KG)</v>
          </cell>
          <cell r="D6614" t="str">
            <v>UN</v>
          </cell>
          <cell r="E6614">
            <v>0</v>
          </cell>
        </row>
        <row r="6615">
          <cell r="B6615" t="str">
            <v>527330</v>
          </cell>
          <cell r="C6615" t="str">
            <v>TUBO FOFO C/FG PN-16/PT D=700MM;L=4500MM (1256KG)</v>
          </cell>
          <cell r="D6615" t="str">
            <v>UN</v>
          </cell>
          <cell r="E6615">
            <v>0</v>
          </cell>
        </row>
        <row r="6616">
          <cell r="B6616" t="str">
            <v>527331</v>
          </cell>
          <cell r="C6616" t="str">
            <v>TUBO FOFO C/FG PN-16/PT D=700MM;L=5000MM (1392KG)</v>
          </cell>
          <cell r="D6616" t="str">
            <v>UN</v>
          </cell>
          <cell r="E6616">
            <v>0</v>
          </cell>
        </row>
        <row r="6617">
          <cell r="B6617" t="str">
            <v>527332</v>
          </cell>
          <cell r="C6617" t="str">
            <v>TUBO FOFO C/FG PN-16/PT D=700MM;L=5500MM (1521KG)</v>
          </cell>
          <cell r="D6617" t="str">
            <v>UN</v>
          </cell>
          <cell r="E6617">
            <v>0</v>
          </cell>
        </row>
        <row r="6618">
          <cell r="B6618" t="str">
            <v>527333</v>
          </cell>
          <cell r="C6618" t="str">
            <v>TUBO FOFO C/FG PN-16/PT D=700MM;L=6000MM (1652KG)</v>
          </cell>
          <cell r="D6618" t="str">
            <v>UN</v>
          </cell>
          <cell r="E6618">
            <v>0</v>
          </cell>
        </row>
        <row r="6619">
          <cell r="B6619" t="str">
            <v>527334</v>
          </cell>
          <cell r="C6619" t="str">
            <v>TUBO FOFO C/FG PN-16/PT D=700MM;L=6500MM (1782KG)</v>
          </cell>
          <cell r="D6619" t="str">
            <v>UN</v>
          </cell>
          <cell r="E6619">
            <v>0</v>
          </cell>
        </row>
        <row r="6620">
          <cell r="B6620" t="str">
            <v>527335</v>
          </cell>
          <cell r="C6620" t="str">
            <v>TUBO FOFO C/FG PN-16/PT D=700MM;L=6800MM (1860KG)</v>
          </cell>
          <cell r="D6620" t="str">
            <v>UN</v>
          </cell>
          <cell r="E6620">
            <v>0</v>
          </cell>
        </row>
        <row r="6622">
          <cell r="B6622" t="str">
            <v>527400</v>
          </cell>
          <cell r="C6622" t="str">
            <v>TUBO FOFO C/FG PN-25 (C31 - METALURGICA 100%)</v>
          </cell>
        </row>
        <row r="6623">
          <cell r="B6623" t="str">
            <v>527401</v>
          </cell>
          <cell r="C6623" t="str">
            <v>TUBO FOFO C/FG PN-25 D=80MM;L=1000MM (20KG)</v>
          </cell>
          <cell r="D6623" t="str">
            <v>UN</v>
          </cell>
          <cell r="E6623">
            <v>0</v>
          </cell>
        </row>
        <row r="6624">
          <cell r="B6624" t="str">
            <v>527402</v>
          </cell>
          <cell r="C6624" t="str">
            <v>TUBO FOFO C/FG PN-25 D=80MM;L=1500MM (27KG)</v>
          </cell>
          <cell r="D6624" t="str">
            <v>UN</v>
          </cell>
          <cell r="E6624">
            <v>0</v>
          </cell>
        </row>
        <row r="6625">
          <cell r="B6625" t="str">
            <v>527403</v>
          </cell>
          <cell r="C6625" t="str">
            <v>TUBO FOFO C/FG PN-25 D=80MM;L=2000MM (33KG)</v>
          </cell>
          <cell r="D6625" t="str">
            <v>UN</v>
          </cell>
          <cell r="E6625">
            <v>0</v>
          </cell>
        </row>
        <row r="6626">
          <cell r="B6626" t="str">
            <v>527404</v>
          </cell>
          <cell r="C6626" t="str">
            <v>TUBO FOFO C/FG PN-25 D=80MM;L=2500MM (40KG)</v>
          </cell>
          <cell r="D6626" t="str">
            <v>UN</v>
          </cell>
          <cell r="E6626">
            <v>0</v>
          </cell>
        </row>
        <row r="6627">
          <cell r="B6627" t="str">
            <v>527405</v>
          </cell>
          <cell r="C6627" t="str">
            <v>TUBO FOFO C/FG PN-25 D=80MM;L=3000MM (46KG)</v>
          </cell>
          <cell r="D6627" t="str">
            <v>UN</v>
          </cell>
          <cell r="E6627">
            <v>0</v>
          </cell>
        </row>
        <row r="6628">
          <cell r="B6628" t="str">
            <v>527406</v>
          </cell>
          <cell r="C6628" t="str">
            <v>TUBO FOFO C/FG PN-25 D=80MM;L=3500MM (53KG)</v>
          </cell>
          <cell r="D6628" t="str">
            <v>UN</v>
          </cell>
          <cell r="E6628">
            <v>0</v>
          </cell>
        </row>
        <row r="6629">
          <cell r="B6629" t="str">
            <v>527407</v>
          </cell>
          <cell r="C6629" t="str">
            <v>TUBO FOFO C/FG PN-25 D=80MM;L=4000MM (59KG)</v>
          </cell>
          <cell r="D6629" t="str">
            <v>UN</v>
          </cell>
          <cell r="E6629">
            <v>0</v>
          </cell>
        </row>
        <row r="6630">
          <cell r="B6630" t="str">
            <v>527408</v>
          </cell>
          <cell r="C6630" t="str">
            <v>TUBO FOFO C/FG PN-25 D=80MM;L=4500MM (66KG)</v>
          </cell>
          <cell r="D6630" t="str">
            <v>UN</v>
          </cell>
          <cell r="E6630">
            <v>0</v>
          </cell>
        </row>
        <row r="6631">
          <cell r="B6631" t="str">
            <v>527409</v>
          </cell>
          <cell r="C6631" t="str">
            <v>TUBO FOFO C/FG PN-25 D=80MM;L=5000MM (72KG)</v>
          </cell>
          <cell r="D6631" t="str">
            <v>UN</v>
          </cell>
          <cell r="E6631">
            <v>0</v>
          </cell>
        </row>
        <row r="6632">
          <cell r="B6632" t="str">
            <v>527410</v>
          </cell>
          <cell r="C6632" t="str">
            <v>TUBO FOFO C/FG PN-25 D=80MM;L=5500MM (79KG)</v>
          </cell>
          <cell r="D6632" t="str">
            <v>UN</v>
          </cell>
          <cell r="E6632">
            <v>0</v>
          </cell>
        </row>
        <row r="6633">
          <cell r="B6633" t="str">
            <v>527411</v>
          </cell>
          <cell r="C6633" t="str">
            <v>TUBO FOFO C/FG PN-25 D=80MM;L=5800MM (82KG)</v>
          </cell>
          <cell r="D6633" t="str">
            <v>UN</v>
          </cell>
          <cell r="E6633">
            <v>0</v>
          </cell>
        </row>
        <row r="6634">
          <cell r="B6634" t="str">
            <v>527412</v>
          </cell>
          <cell r="C6634" t="str">
            <v>TUBO FOFO C/FG PN-25 D=100MM;L=1000MM (27KG)</v>
          </cell>
          <cell r="D6634" t="str">
            <v>UN</v>
          </cell>
          <cell r="E6634">
            <v>0</v>
          </cell>
        </row>
        <row r="6635">
          <cell r="B6635" t="str">
            <v>527413</v>
          </cell>
          <cell r="C6635" t="str">
            <v>TUBO FOFO C/FG PN-25 D=100MM;L=1500MM (36KG)</v>
          </cell>
          <cell r="D6635" t="str">
            <v>UN</v>
          </cell>
          <cell r="E6635">
            <v>0</v>
          </cell>
        </row>
        <row r="6636">
          <cell r="B6636" t="str">
            <v>527414</v>
          </cell>
          <cell r="C6636" t="str">
            <v>TUBO FOFO C/FG PN-25 D=100MM;L=2000MM (44KG)</v>
          </cell>
          <cell r="D6636" t="str">
            <v>UN</v>
          </cell>
          <cell r="E6636">
            <v>0</v>
          </cell>
        </row>
        <row r="6637">
          <cell r="B6637" t="str">
            <v>527415</v>
          </cell>
          <cell r="C6637" t="str">
            <v>TUBO FOFO C/FG PN-25 D=100MM;L=2500MM (53KG)</v>
          </cell>
          <cell r="D6637" t="str">
            <v>UN</v>
          </cell>
          <cell r="E6637">
            <v>0</v>
          </cell>
        </row>
        <row r="6638">
          <cell r="B6638" t="str">
            <v>527416</v>
          </cell>
          <cell r="C6638" t="str">
            <v>TUBO FOFO C/FG PN-25 D=100MM;L=3000MM (62KG)</v>
          </cell>
          <cell r="D6638" t="str">
            <v>UN</v>
          </cell>
          <cell r="E6638">
            <v>0</v>
          </cell>
        </row>
        <row r="6639">
          <cell r="B6639" t="str">
            <v>527417</v>
          </cell>
          <cell r="C6639" t="str">
            <v>TUBO FOFO C/FG PN-25 D=100MM;L=3500MM (70KG)</v>
          </cell>
          <cell r="D6639" t="str">
            <v>UN</v>
          </cell>
          <cell r="E6639">
            <v>0</v>
          </cell>
        </row>
        <row r="6640">
          <cell r="B6640" t="str">
            <v>527418</v>
          </cell>
          <cell r="C6640" t="str">
            <v>TUBO FOFO C/FG PN-25 D=100MM;L=4000MM (79KG)</v>
          </cell>
          <cell r="D6640" t="str">
            <v>UN</v>
          </cell>
          <cell r="E6640">
            <v>0</v>
          </cell>
        </row>
        <row r="6641">
          <cell r="B6641" t="str">
            <v>527419</v>
          </cell>
          <cell r="C6641" t="str">
            <v>TUBO FOFO C/FG PN-25 D=100MM;L=4500MM (87KG)</v>
          </cell>
          <cell r="D6641" t="str">
            <v>UN</v>
          </cell>
          <cell r="E6641">
            <v>0</v>
          </cell>
        </row>
        <row r="6642">
          <cell r="B6642" t="str">
            <v>527420</v>
          </cell>
          <cell r="C6642" t="str">
            <v>TUBO FOFO C/FG PN-25 D=100MM;L=5000MM (96KG)</v>
          </cell>
          <cell r="D6642" t="str">
            <v>UN</v>
          </cell>
          <cell r="E6642">
            <v>0</v>
          </cell>
        </row>
        <row r="6643">
          <cell r="B6643" t="str">
            <v>527421</v>
          </cell>
          <cell r="C6643" t="str">
            <v>TUBO FOFO C/FG PN-25 D=100MM;L=5500MM (105KG)</v>
          </cell>
          <cell r="D6643" t="str">
            <v>UN</v>
          </cell>
          <cell r="E6643">
            <v>0</v>
          </cell>
        </row>
        <row r="6644">
          <cell r="B6644" t="str">
            <v>527422</v>
          </cell>
          <cell r="C6644" t="str">
            <v>TUBO FOFO C/FG PN-25 D=100MM;L=5800MM (110KG)</v>
          </cell>
          <cell r="D6644" t="str">
            <v>UN</v>
          </cell>
          <cell r="E6644">
            <v>0</v>
          </cell>
        </row>
        <row r="6645">
          <cell r="B6645" t="str">
            <v>527423</v>
          </cell>
          <cell r="C6645" t="str">
            <v>TUBO FOFO C/FG PN-25 D=150MM;L=1000MM (44KG)</v>
          </cell>
          <cell r="D6645" t="str">
            <v>UN</v>
          </cell>
          <cell r="E6645">
            <v>0</v>
          </cell>
        </row>
        <row r="6646">
          <cell r="B6646" t="str">
            <v>527424</v>
          </cell>
          <cell r="C6646" t="str">
            <v>TUBO FOFO C/FG PN-25 D=150MM;L=1500MM (57KG)</v>
          </cell>
          <cell r="D6646" t="str">
            <v>UN</v>
          </cell>
          <cell r="E6646">
            <v>0</v>
          </cell>
        </row>
        <row r="6647">
          <cell r="B6647" t="str">
            <v>527425</v>
          </cell>
          <cell r="C6647" t="str">
            <v>TUBO FOFO C/FG PN-25 D=150MM;L=2000MM (70KG)</v>
          </cell>
          <cell r="D6647" t="str">
            <v>UN</v>
          </cell>
          <cell r="E6647">
            <v>0</v>
          </cell>
        </row>
        <row r="6648">
          <cell r="B6648" t="str">
            <v>527426</v>
          </cell>
          <cell r="C6648" t="str">
            <v>TUBO FOFO C/FG PN-25 D=150MM;L=2500MM (83KG)</v>
          </cell>
          <cell r="D6648" t="str">
            <v>UN</v>
          </cell>
          <cell r="E6648">
            <v>0</v>
          </cell>
        </row>
        <row r="6649">
          <cell r="B6649" t="str">
            <v>527427</v>
          </cell>
          <cell r="C6649" t="str">
            <v>TUBO FOFO C/FG PN-25 D=150MM;L=3000MM (96KG)</v>
          </cell>
          <cell r="D6649" t="str">
            <v>UN</v>
          </cell>
          <cell r="E6649">
            <v>0</v>
          </cell>
        </row>
        <row r="6650">
          <cell r="B6650" t="str">
            <v>527428</v>
          </cell>
          <cell r="C6650" t="str">
            <v>TUBO FOFO C/FG PN-25 D=150MM;L=3500MM (109KG)</v>
          </cell>
          <cell r="D6650" t="str">
            <v>UN</v>
          </cell>
          <cell r="E6650">
            <v>0</v>
          </cell>
        </row>
        <row r="6651">
          <cell r="B6651" t="str">
            <v>527429</v>
          </cell>
          <cell r="C6651" t="str">
            <v>TUBO FOFO C/FG PN-25 D=150MM;L=4000MM (122KG)</v>
          </cell>
          <cell r="D6651" t="str">
            <v>UN</v>
          </cell>
          <cell r="E6651">
            <v>0</v>
          </cell>
        </row>
        <row r="6652">
          <cell r="B6652" t="str">
            <v>527430</v>
          </cell>
          <cell r="C6652" t="str">
            <v>TUBO FOFO C/FG PN-25 D=150MM;L=4500MM (135KG)</v>
          </cell>
          <cell r="D6652" t="str">
            <v>UN</v>
          </cell>
          <cell r="E6652">
            <v>0</v>
          </cell>
        </row>
        <row r="6653">
          <cell r="B6653" t="str">
            <v>527431</v>
          </cell>
          <cell r="C6653" t="str">
            <v>TUBO FOFO C/FG PN-25 D=150MM;L=5000MM (148KG)</v>
          </cell>
          <cell r="D6653" t="str">
            <v>UN</v>
          </cell>
          <cell r="E6653">
            <v>0</v>
          </cell>
        </row>
        <row r="6654">
          <cell r="B6654" t="str">
            <v>527432</v>
          </cell>
          <cell r="C6654" t="str">
            <v>TUBO FOFO C/FG PN-25 D=150MM;L=5500MM (161KG)</v>
          </cell>
          <cell r="D6654" t="str">
            <v>UN</v>
          </cell>
          <cell r="E6654">
            <v>0</v>
          </cell>
        </row>
        <row r="6655">
          <cell r="B6655" t="str">
            <v>527433</v>
          </cell>
          <cell r="C6655" t="str">
            <v>TUBO FOFO C/FG PN-25 D=150MM;L=5800MM (168KG)</v>
          </cell>
          <cell r="D6655" t="str">
            <v>UN</v>
          </cell>
          <cell r="E6655">
            <v>0</v>
          </cell>
        </row>
        <row r="6656">
          <cell r="B6656" t="str">
            <v>527434</v>
          </cell>
          <cell r="C6656" t="str">
            <v>TUBO FOFO C/FG PN-25 D=200MM;L=1000MM (59KG)</v>
          </cell>
          <cell r="D6656" t="str">
            <v>UN</v>
          </cell>
          <cell r="E6656">
            <v>0</v>
          </cell>
        </row>
        <row r="6657">
          <cell r="B6657" t="str">
            <v>527435</v>
          </cell>
          <cell r="C6657" t="str">
            <v>TUBO FOFO C/FG PN-25 D=200MM;L=1500MM (76KG)</v>
          </cell>
          <cell r="D6657" t="str">
            <v>UN</v>
          </cell>
          <cell r="E6657">
            <v>0</v>
          </cell>
        </row>
        <row r="6658">
          <cell r="B6658" t="str">
            <v>527436</v>
          </cell>
          <cell r="C6658" t="str">
            <v>TUBO FOFO C/FG PN-25 D=200MM;L=2000MM (94KG)</v>
          </cell>
          <cell r="D6658" t="str">
            <v>UN</v>
          </cell>
          <cell r="E6658">
            <v>0</v>
          </cell>
        </row>
        <row r="6659">
          <cell r="B6659" t="str">
            <v>527437</v>
          </cell>
          <cell r="C6659" t="str">
            <v>TUBO FOFO C/FG PN-25 D=200MM;L=2500MM (111KG)</v>
          </cell>
          <cell r="D6659" t="str">
            <v>UN</v>
          </cell>
          <cell r="E6659">
            <v>0</v>
          </cell>
        </row>
        <row r="6660">
          <cell r="B6660" t="str">
            <v>527438</v>
          </cell>
          <cell r="C6660" t="str">
            <v>TUBO FOFO C/FG PN-25 D=200MM;L=3000MM (128KG)</v>
          </cell>
          <cell r="D6660" t="str">
            <v>UN</v>
          </cell>
          <cell r="E6660">
            <v>0</v>
          </cell>
        </row>
        <row r="6661">
          <cell r="B6661" t="str">
            <v>527439</v>
          </cell>
          <cell r="C6661" t="str">
            <v>TUBO FOFO C/FG PN-25 D=200MM;L=3500MM (146KG)</v>
          </cell>
          <cell r="D6661" t="str">
            <v>UN</v>
          </cell>
          <cell r="E6661">
            <v>0</v>
          </cell>
        </row>
        <row r="6662">
          <cell r="B6662" t="str">
            <v>527440</v>
          </cell>
          <cell r="C6662" t="str">
            <v>TUBO FOFO C/FG PN-25 D=200MM;L=4000MM (163KG)</v>
          </cell>
          <cell r="D6662" t="str">
            <v>UN</v>
          </cell>
          <cell r="E6662">
            <v>0</v>
          </cell>
        </row>
        <row r="6663">
          <cell r="B6663" t="str">
            <v>527441</v>
          </cell>
          <cell r="C6663" t="str">
            <v>TUBO FOFO C/FG PN-25 D=200MM;L=4500MM (181KG)</v>
          </cell>
          <cell r="D6663" t="str">
            <v>UN</v>
          </cell>
          <cell r="E6663">
            <v>0</v>
          </cell>
        </row>
        <row r="6664">
          <cell r="B6664" t="str">
            <v>527442</v>
          </cell>
          <cell r="C6664" t="str">
            <v>TUBO FOFO C/FG PN-25 D=200MM;L=5000MM (198KG)</v>
          </cell>
          <cell r="D6664" t="str">
            <v>UN</v>
          </cell>
          <cell r="E6664">
            <v>0</v>
          </cell>
        </row>
        <row r="6665">
          <cell r="B6665" t="str">
            <v>527443</v>
          </cell>
          <cell r="C6665" t="str">
            <v>TUBO FOFO C/FG PN-25 D=200MM;L=5500MM (215KG)</v>
          </cell>
          <cell r="D6665" t="str">
            <v>UN</v>
          </cell>
          <cell r="E6665">
            <v>0</v>
          </cell>
        </row>
        <row r="6666">
          <cell r="B6666" t="str">
            <v>527444</v>
          </cell>
          <cell r="C6666" t="str">
            <v>TUBO FOFO C/FG PN-25 D=200MM;L=5800MM (226KG)</v>
          </cell>
          <cell r="D6666" t="str">
            <v>UN</v>
          </cell>
          <cell r="E6666">
            <v>0</v>
          </cell>
        </row>
        <row r="6667">
          <cell r="B6667" t="str">
            <v>527445</v>
          </cell>
          <cell r="C6667" t="str">
            <v>TUBO FOFO C/FG PN-25 D=250MM;L=1000MM (80KG)</v>
          </cell>
          <cell r="D6667" t="str">
            <v>UN</v>
          </cell>
          <cell r="E6667">
            <v>0</v>
          </cell>
        </row>
        <row r="6668">
          <cell r="B6668" t="str">
            <v>527446</v>
          </cell>
          <cell r="C6668" t="str">
            <v>TUBO FOFO C/FG PN-25 D=250MM;L=1500MM (103KG)</v>
          </cell>
          <cell r="D6668" t="str">
            <v>UN</v>
          </cell>
          <cell r="E6668">
            <v>0</v>
          </cell>
        </row>
        <row r="6669">
          <cell r="B6669" t="str">
            <v>527447</v>
          </cell>
          <cell r="C6669" t="str">
            <v>TUBO FOFO C/FG PN-25 D=250MM;L=2000MM (126KG)</v>
          </cell>
          <cell r="D6669" t="str">
            <v>UN</v>
          </cell>
          <cell r="E6669">
            <v>0</v>
          </cell>
        </row>
        <row r="6670">
          <cell r="B6670" t="str">
            <v>527448</v>
          </cell>
          <cell r="C6670" t="str">
            <v>TUBO FOFO C/FG PN-25 D=250MM;L=2500MM (149KG)</v>
          </cell>
          <cell r="D6670" t="str">
            <v>UN</v>
          </cell>
          <cell r="E6670">
            <v>0</v>
          </cell>
        </row>
        <row r="6671">
          <cell r="B6671" t="str">
            <v>527449</v>
          </cell>
          <cell r="C6671" t="str">
            <v>TUBO FOFO C/FG PN-25 D=250MM;L=3000MM (171KG)</v>
          </cell>
          <cell r="D6671" t="str">
            <v>UN</v>
          </cell>
          <cell r="E6671">
            <v>0</v>
          </cell>
        </row>
        <row r="6672">
          <cell r="B6672" t="str">
            <v>527450</v>
          </cell>
          <cell r="C6672" t="str">
            <v>TUBO FOFO C/FG PN-25 D=250MM;L=3500MM (194KG)</v>
          </cell>
          <cell r="D6672" t="str">
            <v>UN</v>
          </cell>
          <cell r="E6672">
            <v>0</v>
          </cell>
        </row>
        <row r="6673">
          <cell r="B6673" t="str">
            <v>527451</v>
          </cell>
          <cell r="C6673" t="str">
            <v>TUBO FOFO C/FG PN-25 D=250MM;L=4000MM (217KG)</v>
          </cell>
          <cell r="D6673" t="str">
            <v>UN</v>
          </cell>
          <cell r="E6673">
            <v>0</v>
          </cell>
        </row>
        <row r="6674">
          <cell r="B6674" t="str">
            <v>527452</v>
          </cell>
          <cell r="C6674" t="str">
            <v>TUBO FOFO C/FG PN-25 D=250MM;L=4500MM (239KG)</v>
          </cell>
          <cell r="D6674" t="str">
            <v>UN</v>
          </cell>
          <cell r="E6674">
            <v>0</v>
          </cell>
        </row>
        <row r="6675">
          <cell r="B6675" t="str">
            <v>527453</v>
          </cell>
          <cell r="C6675" t="str">
            <v>TUBO FOFO C/FG PN-25 D=250MM;L=5000MM (262KG)</v>
          </cell>
          <cell r="D6675" t="str">
            <v>UN</v>
          </cell>
          <cell r="E6675">
            <v>0</v>
          </cell>
        </row>
        <row r="6676">
          <cell r="B6676" t="str">
            <v>527454</v>
          </cell>
          <cell r="C6676" t="str">
            <v>TUBO FOFO C/FG PN-25 D=250MM;L=5500MM (285KG)</v>
          </cell>
          <cell r="D6676" t="str">
            <v>UN</v>
          </cell>
          <cell r="E6676">
            <v>0</v>
          </cell>
        </row>
        <row r="6677">
          <cell r="B6677" t="str">
            <v>527455</v>
          </cell>
          <cell r="C6677" t="str">
            <v>TUBO FOFO C/FG PN-25 D=250MM;L=5800MM (298KG)</v>
          </cell>
          <cell r="D6677" t="str">
            <v>UN</v>
          </cell>
          <cell r="E6677">
            <v>0</v>
          </cell>
        </row>
        <row r="6678">
          <cell r="B6678" t="str">
            <v>527456</v>
          </cell>
          <cell r="C6678" t="str">
            <v>TUBO FOFO C/FG PN-25 D=300MM;L=1000MM (103KG)</v>
          </cell>
          <cell r="D6678" t="str">
            <v>UN</v>
          </cell>
          <cell r="E6678">
            <v>0</v>
          </cell>
        </row>
        <row r="6679">
          <cell r="B6679" t="str">
            <v>527457</v>
          </cell>
          <cell r="C6679" t="str">
            <v>TUBO FOFO C/FG PN-25 D=300MM;L=1500MM (132KG)</v>
          </cell>
          <cell r="D6679" t="str">
            <v>UN</v>
          </cell>
          <cell r="E6679">
            <v>0</v>
          </cell>
        </row>
        <row r="6680">
          <cell r="B6680" t="str">
            <v>527458</v>
          </cell>
          <cell r="C6680" t="str">
            <v>TUBO FOFO C/FG PN-25 D=300MM;L=2000MM (160KG)</v>
          </cell>
          <cell r="D6680" t="str">
            <v>UN</v>
          </cell>
          <cell r="E6680">
            <v>0</v>
          </cell>
        </row>
        <row r="6681">
          <cell r="B6681" t="str">
            <v>527459</v>
          </cell>
          <cell r="C6681" t="str">
            <v>TUBO FOFO C/FG PN-25 D=300MM;L=2500MM (189KG)</v>
          </cell>
          <cell r="D6681" t="str">
            <v>UN</v>
          </cell>
          <cell r="E6681">
            <v>0</v>
          </cell>
        </row>
        <row r="6682">
          <cell r="B6682" t="str">
            <v>527460</v>
          </cell>
          <cell r="C6682" t="str">
            <v>TUBO FOFO C/FG PN-25 D=300MM;L=3000MM (217KG)</v>
          </cell>
          <cell r="D6682" t="str">
            <v>UN</v>
          </cell>
          <cell r="E6682">
            <v>0</v>
          </cell>
        </row>
        <row r="6683">
          <cell r="B6683" t="str">
            <v>527461</v>
          </cell>
          <cell r="C6683" t="str">
            <v>TUBO FOFO C/FG PN-25 D=300MM;L=3500MM (246KG)</v>
          </cell>
          <cell r="D6683" t="str">
            <v>UN</v>
          </cell>
          <cell r="E6683">
            <v>0</v>
          </cell>
        </row>
        <row r="6684">
          <cell r="B6684" t="str">
            <v>527462</v>
          </cell>
          <cell r="C6684" t="str">
            <v>TUBO FOFO C/FG PN-25 D=300MM;L=4000MM (274KG)</v>
          </cell>
          <cell r="D6684" t="str">
            <v>UN</v>
          </cell>
          <cell r="E6684">
            <v>0</v>
          </cell>
        </row>
        <row r="6685">
          <cell r="B6685" t="str">
            <v>527463</v>
          </cell>
          <cell r="C6685" t="str">
            <v>TUBO FOFO C/FG PN-25 D=300MM;L=4500MM (303KG)</v>
          </cell>
          <cell r="D6685" t="str">
            <v>UN</v>
          </cell>
          <cell r="E6685">
            <v>0</v>
          </cell>
        </row>
        <row r="6686">
          <cell r="B6686" t="str">
            <v>527464</v>
          </cell>
          <cell r="C6686" t="str">
            <v>TUBO FOFO C/FG PN-25 D=300MM;L=5000MM (332KG)</v>
          </cell>
          <cell r="D6686" t="str">
            <v>UN</v>
          </cell>
          <cell r="E6686">
            <v>0</v>
          </cell>
        </row>
        <row r="6687">
          <cell r="B6687" t="str">
            <v>527465</v>
          </cell>
          <cell r="C6687" t="str">
            <v>TUBO FOFO C/FG PN-25 D=300MM;L=5500MM (360KG)</v>
          </cell>
          <cell r="D6687" t="str">
            <v>UN</v>
          </cell>
          <cell r="E6687">
            <v>0</v>
          </cell>
        </row>
        <row r="6688">
          <cell r="B6688" t="str">
            <v>527466</v>
          </cell>
          <cell r="C6688" t="str">
            <v>TUBO FOFO C/FG PN-25 D=300MM;L=5800MM (377KG)</v>
          </cell>
          <cell r="D6688" t="str">
            <v>UN</v>
          </cell>
          <cell r="E6688">
            <v>0</v>
          </cell>
        </row>
        <row r="6689">
          <cell r="B6689" t="str">
            <v>527467</v>
          </cell>
          <cell r="C6689" t="str">
            <v>TUBO FOFO C/FG PN-25 D=350MM;L=1000MM (144KG)</v>
          </cell>
          <cell r="D6689" t="str">
            <v>UN</v>
          </cell>
          <cell r="E6689">
            <v>0</v>
          </cell>
        </row>
        <row r="6690">
          <cell r="B6690" t="str">
            <v>527468</v>
          </cell>
          <cell r="C6690" t="str">
            <v>TUBO FOFO C/FG PN-25 D=350MM;L=1500MM (181KG)</v>
          </cell>
          <cell r="D6690" t="str">
            <v>UN</v>
          </cell>
          <cell r="E6690">
            <v>0</v>
          </cell>
        </row>
        <row r="6691">
          <cell r="B6691" t="str">
            <v>527469</v>
          </cell>
          <cell r="C6691" t="str">
            <v>TUBO FOFO C/FG PN-25 D=350MM;L=2000MM (219KG)</v>
          </cell>
          <cell r="D6691" t="str">
            <v>UN</v>
          </cell>
          <cell r="E6691">
            <v>0</v>
          </cell>
        </row>
        <row r="6692">
          <cell r="B6692" t="str">
            <v>527470</v>
          </cell>
          <cell r="C6692" t="str">
            <v>TUBO FOFO C/FG PN-25 D=350MM;L=2500MM (257KG)</v>
          </cell>
          <cell r="D6692" t="str">
            <v>UN</v>
          </cell>
          <cell r="E6692">
            <v>0</v>
          </cell>
        </row>
        <row r="6693">
          <cell r="B6693" t="str">
            <v>527471</v>
          </cell>
          <cell r="C6693" t="str">
            <v>TUBO FOFO C/FG PN-25 D=350MM;L=3000MM (295KG)</v>
          </cell>
          <cell r="D6693" t="str">
            <v>UN</v>
          </cell>
          <cell r="E6693">
            <v>0</v>
          </cell>
        </row>
        <row r="6694">
          <cell r="B6694" t="str">
            <v>527472</v>
          </cell>
          <cell r="C6694" t="str">
            <v>TUBO FOFO C/FG PN-25 D=350MM;L=3500MM (332KG)</v>
          </cell>
          <cell r="D6694" t="str">
            <v>UN</v>
          </cell>
          <cell r="E6694">
            <v>0</v>
          </cell>
        </row>
        <row r="6695">
          <cell r="B6695" t="str">
            <v>527473</v>
          </cell>
          <cell r="C6695" t="str">
            <v>TUBO FOFO C/FG PN-25 D=350MM;L=4000MM (370KG)</v>
          </cell>
          <cell r="D6695" t="str">
            <v>UN</v>
          </cell>
          <cell r="E6695">
            <v>0</v>
          </cell>
        </row>
        <row r="6696">
          <cell r="B6696" t="str">
            <v>527474</v>
          </cell>
          <cell r="C6696" t="str">
            <v>TUBO FOFO C/FG PN-25 D=350MM;L=4500MM (408KG)</v>
          </cell>
          <cell r="D6696" t="str">
            <v>UN</v>
          </cell>
          <cell r="E6696">
            <v>0</v>
          </cell>
        </row>
        <row r="6697">
          <cell r="B6697" t="str">
            <v>527475</v>
          </cell>
          <cell r="C6697" t="str">
            <v>TUBO FOFO C/FG PN-25 D=350MM;L=5000MM (446KG)</v>
          </cell>
          <cell r="D6697" t="str">
            <v>UN</v>
          </cell>
          <cell r="E6697">
            <v>0</v>
          </cell>
        </row>
        <row r="6698">
          <cell r="B6698" t="str">
            <v>527476</v>
          </cell>
          <cell r="C6698" t="str">
            <v>TUBO FOFO C/FG PN-25 D=350MM;L=5500MM (483KG)</v>
          </cell>
          <cell r="D6698" t="str">
            <v>UN</v>
          </cell>
          <cell r="E6698">
            <v>0</v>
          </cell>
        </row>
        <row r="6699">
          <cell r="B6699" t="str">
            <v>527477</v>
          </cell>
          <cell r="C6699" t="str">
            <v>TUBO FOFO C/FG PN-25 D=350MM;L=5800MM (506KG)</v>
          </cell>
          <cell r="D6699" t="str">
            <v>UN</v>
          </cell>
          <cell r="E6699">
            <v>0</v>
          </cell>
        </row>
        <row r="6700">
          <cell r="B6700" t="str">
            <v>527478</v>
          </cell>
          <cell r="C6700" t="str">
            <v>TUBO FOFO C/FG PN-25 D=400MM;L=1000MM (180KG)</v>
          </cell>
          <cell r="D6700" t="str">
            <v>UN</v>
          </cell>
          <cell r="E6700">
            <v>0</v>
          </cell>
        </row>
        <row r="6701">
          <cell r="B6701" t="str">
            <v>527479</v>
          </cell>
          <cell r="C6701" t="str">
            <v>TUBO FOFO C/FG PN-25 D=400MM;L=1500MM (224KG)</v>
          </cell>
          <cell r="D6701" t="str">
            <v>UN</v>
          </cell>
          <cell r="E6701">
            <v>0</v>
          </cell>
        </row>
        <row r="6702">
          <cell r="B6702" t="str">
            <v>527480</v>
          </cell>
          <cell r="C6702" t="str">
            <v>TUBO FOFO C/FG PN-25 D=400MM;L=2000MM (269KG)</v>
          </cell>
          <cell r="D6702" t="str">
            <v>UN</v>
          </cell>
          <cell r="E6702">
            <v>0</v>
          </cell>
        </row>
        <row r="6703">
          <cell r="B6703" t="str">
            <v>527481</v>
          </cell>
          <cell r="C6703" t="str">
            <v>TUBO FOFO C/FG PN-25 D=400MM;L=2500MM (314KG)</v>
          </cell>
          <cell r="D6703" t="str">
            <v>UN</v>
          </cell>
          <cell r="E6703">
            <v>0</v>
          </cell>
        </row>
        <row r="6704">
          <cell r="B6704" t="str">
            <v>527482</v>
          </cell>
          <cell r="C6704" t="str">
            <v>TUBO FOFO C/FG PN-25 D=400MM;L=3000MM (359KG)</v>
          </cell>
          <cell r="D6704" t="str">
            <v>UN</v>
          </cell>
          <cell r="E6704">
            <v>0</v>
          </cell>
        </row>
        <row r="6705">
          <cell r="B6705" t="str">
            <v>527483</v>
          </cell>
          <cell r="C6705" t="str">
            <v>TUBO FOFO C/FG PN-25 D=400MM;L=3500MM (403KG)</v>
          </cell>
          <cell r="D6705" t="str">
            <v>UN</v>
          </cell>
          <cell r="E6705">
            <v>0</v>
          </cell>
        </row>
        <row r="6706">
          <cell r="B6706" t="str">
            <v>527484</v>
          </cell>
          <cell r="C6706" t="str">
            <v>TUBO FOFO C/FG PN-25 D=400MM;L=4000MM (448KG)</v>
          </cell>
          <cell r="D6706" t="str">
            <v>UN</v>
          </cell>
          <cell r="E6706">
            <v>0</v>
          </cell>
        </row>
        <row r="6707">
          <cell r="B6707" t="str">
            <v>527485</v>
          </cell>
          <cell r="C6707" t="str">
            <v>TUBO FOFO C/FG PN-25 D=400MM;L=4500MM (493KG)</v>
          </cell>
          <cell r="D6707" t="str">
            <v>UN</v>
          </cell>
          <cell r="E6707">
            <v>0</v>
          </cell>
        </row>
        <row r="6708">
          <cell r="B6708" t="str">
            <v>527486</v>
          </cell>
          <cell r="C6708" t="str">
            <v>TUBO FOFO C/FG PN-25 D=400MM;L=5000MM (538KG)</v>
          </cell>
          <cell r="D6708" t="str">
            <v>UN</v>
          </cell>
          <cell r="E6708">
            <v>0</v>
          </cell>
        </row>
        <row r="6709">
          <cell r="B6709" t="str">
            <v>527487</v>
          </cell>
          <cell r="C6709" t="str">
            <v>TUBO FOFO C/FG PN-25 D=400MM;L=5500MM (582KG)</v>
          </cell>
          <cell r="D6709" t="str">
            <v>UN</v>
          </cell>
          <cell r="E6709">
            <v>0</v>
          </cell>
        </row>
        <row r="6710">
          <cell r="B6710" t="str">
            <v>527488</v>
          </cell>
          <cell r="C6710" t="str">
            <v>TUBO FOFO C/FG PN-25 D=400MM;L=5800MM (609KG)</v>
          </cell>
          <cell r="D6710" t="str">
            <v>UN</v>
          </cell>
          <cell r="E6710">
            <v>0</v>
          </cell>
        </row>
        <row r="6711">
          <cell r="B6711" t="str">
            <v>527489</v>
          </cell>
          <cell r="C6711" t="str">
            <v>TUBO FOFO C/FG PN-25 D=450MM;L=1000MM (212KG)</v>
          </cell>
          <cell r="D6711" t="str">
            <v>UN</v>
          </cell>
          <cell r="E6711">
            <v>0</v>
          </cell>
        </row>
        <row r="6712">
          <cell r="B6712" t="str">
            <v>527490</v>
          </cell>
          <cell r="C6712" t="str">
            <v>TUBO FOFO C/FG PN-25 D=450MM;L=1500MM (265KG)</v>
          </cell>
          <cell r="D6712" t="str">
            <v>UN</v>
          </cell>
          <cell r="E6712">
            <v>0</v>
          </cell>
        </row>
        <row r="6713">
          <cell r="B6713" t="str">
            <v>527491</v>
          </cell>
          <cell r="C6713" t="str">
            <v>TUBO FOFO C/FG PN-25 D=450MM;L=2000MM (317KG)</v>
          </cell>
          <cell r="D6713" t="str">
            <v>UN</v>
          </cell>
          <cell r="E6713">
            <v>0</v>
          </cell>
        </row>
        <row r="6714">
          <cell r="B6714" t="str">
            <v>527492</v>
          </cell>
          <cell r="C6714" t="str">
            <v>TUBO FOFO C/FG PN-25 D=450MM;L=2500MM (370KG)</v>
          </cell>
          <cell r="D6714" t="str">
            <v>UN</v>
          </cell>
          <cell r="E6714">
            <v>0</v>
          </cell>
        </row>
        <row r="6715">
          <cell r="B6715" t="str">
            <v>527493</v>
          </cell>
          <cell r="C6715" t="str">
            <v>TUBO FOFO C/FG PN-25 D=450MM;L=3000MM (422KG)</v>
          </cell>
          <cell r="D6715" t="str">
            <v>UN</v>
          </cell>
          <cell r="E6715">
            <v>0</v>
          </cell>
        </row>
        <row r="6716">
          <cell r="B6716" t="str">
            <v>527494</v>
          </cell>
          <cell r="C6716" t="str">
            <v>TUBO FOFO C/FG PN-25 D=450MM;L=3500MM (475KG)</v>
          </cell>
          <cell r="D6716" t="str">
            <v>UN</v>
          </cell>
          <cell r="E6716">
            <v>0</v>
          </cell>
        </row>
        <row r="6717">
          <cell r="B6717" t="str">
            <v>527495</v>
          </cell>
          <cell r="C6717" t="str">
            <v>TUBO FOFO C/FG PN-25 D=450MM;L=4000MM (527KG)</v>
          </cell>
          <cell r="D6717" t="str">
            <v>UN</v>
          </cell>
          <cell r="E6717">
            <v>0</v>
          </cell>
        </row>
        <row r="6718">
          <cell r="B6718" t="str">
            <v>527496</v>
          </cell>
          <cell r="C6718" t="str">
            <v>TUBO FOFO C/FG PN-25 D=450MM;L=4500MM (580KG)</v>
          </cell>
          <cell r="D6718" t="str">
            <v>UN</v>
          </cell>
          <cell r="E6718">
            <v>0</v>
          </cell>
        </row>
        <row r="6719">
          <cell r="B6719" t="str">
            <v>527497</v>
          </cell>
          <cell r="C6719" t="str">
            <v>TUBO FOFO C/FG PN-25 D=450MM;L=5000MM (633KG)</v>
          </cell>
          <cell r="D6719" t="str">
            <v>UN</v>
          </cell>
          <cell r="E6719">
            <v>0</v>
          </cell>
        </row>
        <row r="6720">
          <cell r="B6720" t="str">
            <v>527498</v>
          </cell>
          <cell r="C6720" t="str">
            <v>TUBO FOFO C/FG PN-25 D=450MM;L=5500MM (685KG)</v>
          </cell>
          <cell r="D6720" t="str">
            <v>UN</v>
          </cell>
          <cell r="E6720">
            <v>0</v>
          </cell>
        </row>
        <row r="6721">
          <cell r="B6721" t="str">
            <v>527499</v>
          </cell>
          <cell r="C6721" t="str">
            <v>TUBO FOFO C/FG PN-25 D=450MM;L=5800MM (717KG)</v>
          </cell>
          <cell r="D6721" t="str">
            <v>UN</v>
          </cell>
          <cell r="E6721">
            <v>0</v>
          </cell>
        </row>
        <row r="6722">
          <cell r="B6722" t="str">
            <v>527501</v>
          </cell>
          <cell r="C6722" t="str">
            <v>TUBO FOFO C/FG PN-25 D=500MM;L=1000MM (252KG)</v>
          </cell>
          <cell r="D6722" t="str">
            <v>UN</v>
          </cell>
          <cell r="E6722">
            <v>0</v>
          </cell>
        </row>
        <row r="6723">
          <cell r="B6723" t="str">
            <v>527502</v>
          </cell>
          <cell r="C6723" t="str">
            <v>TUBO FOFO C/FG PN-25 D=500MM;L=1500MM (313KG)</v>
          </cell>
          <cell r="D6723" t="str">
            <v>UN</v>
          </cell>
          <cell r="E6723">
            <v>0</v>
          </cell>
        </row>
        <row r="6724">
          <cell r="B6724" t="str">
            <v>527503</v>
          </cell>
          <cell r="C6724" t="str">
            <v>TUBO FOFO C/FG PN-25 D=500MM;L=2000MM (374KG)</v>
          </cell>
          <cell r="D6724" t="str">
            <v>UN</v>
          </cell>
          <cell r="E6724">
            <v>0</v>
          </cell>
        </row>
        <row r="6725">
          <cell r="B6725" t="str">
            <v>527504</v>
          </cell>
          <cell r="C6725" t="str">
            <v>TUBO FOFO C/FG PN-25 D=500MM;L=2500MM (435KG)</v>
          </cell>
          <cell r="D6725" t="str">
            <v>UN</v>
          </cell>
          <cell r="E6725">
            <v>0</v>
          </cell>
        </row>
        <row r="6726">
          <cell r="B6726" t="str">
            <v>527505</v>
          </cell>
          <cell r="C6726" t="str">
            <v>TUBO FOFO C/FG PN-25 D=500MM;L=3000MM (495KG)</v>
          </cell>
          <cell r="D6726" t="str">
            <v>UN</v>
          </cell>
          <cell r="E6726">
            <v>0</v>
          </cell>
        </row>
        <row r="6727">
          <cell r="B6727" t="str">
            <v>527506</v>
          </cell>
          <cell r="C6727" t="str">
            <v>TUBO FOFO C/FG PN-25 D=500MM;L=3500MM (556KG)</v>
          </cell>
          <cell r="D6727" t="str">
            <v>UN</v>
          </cell>
          <cell r="E6727">
            <v>0</v>
          </cell>
        </row>
        <row r="6728">
          <cell r="B6728" t="str">
            <v>527507</v>
          </cell>
          <cell r="C6728" t="str">
            <v>TUBO FOFO C/FG PN-25 D=500MM;L=4000MM (617KG)</v>
          </cell>
          <cell r="D6728" t="str">
            <v>UN</v>
          </cell>
          <cell r="E6728">
            <v>0</v>
          </cell>
        </row>
        <row r="6729">
          <cell r="B6729" t="str">
            <v>527508</v>
          </cell>
          <cell r="C6729" t="str">
            <v>TUBO FOFO C/FG PN-25 D=500MM;L=4500MM (678KG)</v>
          </cell>
          <cell r="D6729" t="str">
            <v>UN</v>
          </cell>
          <cell r="E6729">
            <v>0</v>
          </cell>
        </row>
        <row r="6730">
          <cell r="B6730" t="str">
            <v>527509</v>
          </cell>
          <cell r="C6730" t="str">
            <v>TUBO FOFO C/FG PN-25 D=500MM;L=5000MM (739KG)</v>
          </cell>
          <cell r="D6730" t="str">
            <v>UN</v>
          </cell>
          <cell r="E6730">
            <v>0</v>
          </cell>
        </row>
        <row r="6731">
          <cell r="B6731" t="str">
            <v>527510</v>
          </cell>
          <cell r="C6731" t="str">
            <v>TUBO FOFO C/FG PN-25 D=500MM;L=5500MM (800KG)</v>
          </cell>
          <cell r="D6731" t="str">
            <v>UN</v>
          </cell>
          <cell r="E6731">
            <v>0</v>
          </cell>
        </row>
        <row r="6732">
          <cell r="B6732" t="str">
            <v>527511</v>
          </cell>
          <cell r="C6732" t="str">
            <v>TUBO FOFO C/FG PN-25 D=500MM;L=5800MM (836KG)</v>
          </cell>
          <cell r="D6732" t="str">
            <v>UN</v>
          </cell>
          <cell r="E6732">
            <v>0</v>
          </cell>
        </row>
        <row r="6733">
          <cell r="B6733" t="str">
            <v>527512</v>
          </cell>
          <cell r="C6733" t="str">
            <v>TUBO FOFO C/FG PN-25 D=600MM;L=1000MM (350KG)</v>
          </cell>
          <cell r="D6733" t="str">
            <v>UN</v>
          </cell>
          <cell r="E6733">
            <v>0</v>
          </cell>
        </row>
        <row r="6734">
          <cell r="B6734" t="str">
            <v>527513</v>
          </cell>
          <cell r="C6734" t="str">
            <v>TUBO FOFO C/FG PN-25 D=600MM;L=1500MM (429KG)</v>
          </cell>
          <cell r="D6734" t="str">
            <v>UN</v>
          </cell>
          <cell r="E6734">
            <v>0</v>
          </cell>
        </row>
        <row r="6735">
          <cell r="B6735" t="str">
            <v>527514</v>
          </cell>
          <cell r="C6735" t="str">
            <v>TUBO FOFO C/FG PN-25 D=600MM;L=2000MM (508KG)</v>
          </cell>
          <cell r="D6735" t="str">
            <v>UN</v>
          </cell>
          <cell r="E6735">
            <v>0</v>
          </cell>
        </row>
        <row r="6736">
          <cell r="B6736" t="str">
            <v>527515</v>
          </cell>
          <cell r="C6736" t="str">
            <v>TUBO FOFO C/FG PN-25 D=600MM;L=2500MM (587KG)</v>
          </cell>
          <cell r="D6736" t="str">
            <v>UN</v>
          </cell>
          <cell r="E6736">
            <v>0</v>
          </cell>
        </row>
        <row r="6737">
          <cell r="B6737" t="str">
            <v>527516</v>
          </cell>
          <cell r="C6737" t="str">
            <v>TUBO FOFO C/FG PN-25 D=600MM;L=3000MM (666KG)</v>
          </cell>
          <cell r="D6737" t="str">
            <v>UN</v>
          </cell>
          <cell r="E6737">
            <v>0</v>
          </cell>
        </row>
        <row r="6738">
          <cell r="B6738" t="str">
            <v>527517</v>
          </cell>
          <cell r="C6738" t="str">
            <v>TUBO FOFO C/FG PN-25 D=600MM;L=3500MM (745KG)</v>
          </cell>
          <cell r="D6738" t="str">
            <v>UN</v>
          </cell>
          <cell r="E6738">
            <v>0</v>
          </cell>
        </row>
        <row r="6739">
          <cell r="B6739" t="str">
            <v>527518</v>
          </cell>
          <cell r="C6739" t="str">
            <v>TUBO FOFO C/FG PN-25 D=600MM;L=4000MM (824KG)</v>
          </cell>
          <cell r="D6739" t="str">
            <v>UN</v>
          </cell>
          <cell r="E6739">
            <v>0</v>
          </cell>
        </row>
        <row r="6740">
          <cell r="B6740" t="str">
            <v>527519</v>
          </cell>
          <cell r="C6740" t="str">
            <v>TUBO FOFO C/FG PN-25 D=600MM;L=4500MM (903KG)</v>
          </cell>
          <cell r="D6740" t="str">
            <v>UN</v>
          </cell>
          <cell r="E6740">
            <v>0</v>
          </cell>
        </row>
        <row r="6741">
          <cell r="B6741" t="str">
            <v>527520</v>
          </cell>
          <cell r="C6741" t="str">
            <v>TUBO FOFO C/FG PN-25 D=600MM;L=5000MM (982KG)</v>
          </cell>
          <cell r="D6741" t="str">
            <v>UN</v>
          </cell>
          <cell r="E6741">
            <v>0</v>
          </cell>
        </row>
        <row r="6742">
          <cell r="B6742" t="str">
            <v>527521</v>
          </cell>
          <cell r="C6742" t="str">
            <v>TUBO FOFO C/FG PN-25 D=600MM;L=5500MM (1061KG)</v>
          </cell>
          <cell r="D6742" t="str">
            <v>UN</v>
          </cell>
          <cell r="E6742">
            <v>0</v>
          </cell>
        </row>
        <row r="6743">
          <cell r="B6743" t="str">
            <v>527522</v>
          </cell>
          <cell r="C6743" t="str">
            <v>TUBO FOFO C/FG PN-25 D=600MM;L=5800MM (1108KG)</v>
          </cell>
          <cell r="D6743" t="str">
            <v>UN</v>
          </cell>
          <cell r="E6743">
            <v>0</v>
          </cell>
        </row>
        <row r="6744">
          <cell r="B6744" t="str">
            <v>527523</v>
          </cell>
          <cell r="C6744" t="str">
            <v>TUBO FOFO C/FG PN-25 D=700MM;L=1000MM (512KG)</v>
          </cell>
          <cell r="D6744" t="str">
            <v>UN</v>
          </cell>
          <cell r="E6744">
            <v>0</v>
          </cell>
        </row>
        <row r="6745">
          <cell r="B6745" t="str">
            <v>527524</v>
          </cell>
          <cell r="C6745" t="str">
            <v>TUBO FOFO C/FG PN-25 D=700MM;L=1500MM (642KG)</v>
          </cell>
          <cell r="D6745" t="str">
            <v>UN</v>
          </cell>
          <cell r="E6745">
            <v>0</v>
          </cell>
        </row>
        <row r="6746">
          <cell r="B6746" t="str">
            <v>527525</v>
          </cell>
          <cell r="C6746" t="str">
            <v>TUBO FOFO C/FG PN-25 D=700MM;L=2000MM (772KG)</v>
          </cell>
          <cell r="D6746" t="str">
            <v>UN</v>
          </cell>
          <cell r="E6746">
            <v>0</v>
          </cell>
        </row>
        <row r="6747">
          <cell r="B6747" t="str">
            <v>527526</v>
          </cell>
          <cell r="C6747" t="str">
            <v>TUBO FOFO C/FG PN-25 D=700MM;L=2500MM (902KG)</v>
          </cell>
          <cell r="D6747" t="str">
            <v>UN</v>
          </cell>
          <cell r="E6747">
            <v>0</v>
          </cell>
        </row>
        <row r="6748">
          <cell r="B6748" t="str">
            <v>527527</v>
          </cell>
          <cell r="C6748" t="str">
            <v>TUBO FOFO C/FG PN-25 D=700MM;L=3000MM (1032KG)</v>
          </cell>
          <cell r="D6748" t="str">
            <v>UN</v>
          </cell>
          <cell r="E6748">
            <v>0</v>
          </cell>
        </row>
        <row r="6749">
          <cell r="B6749" t="str">
            <v>527528</v>
          </cell>
          <cell r="C6749" t="str">
            <v>TUBO FOFO C/FG PN-25 D=700MM;L=3500MM (1162KG)</v>
          </cell>
          <cell r="D6749" t="str">
            <v>UN</v>
          </cell>
          <cell r="E6749">
            <v>0</v>
          </cell>
        </row>
        <row r="6750">
          <cell r="B6750" t="str">
            <v>527529</v>
          </cell>
          <cell r="C6750" t="str">
            <v>TUBO FOFO C/FG PN-25 D=700MM;L=4000MM (1292KG)</v>
          </cell>
          <cell r="D6750" t="str">
            <v>UN</v>
          </cell>
          <cell r="E6750">
            <v>0</v>
          </cell>
        </row>
        <row r="6751">
          <cell r="B6751" t="str">
            <v>527530</v>
          </cell>
          <cell r="C6751" t="str">
            <v>TUBO FOFO C/FG PN-25 D=700MM;L=4500MM (1422KG)</v>
          </cell>
          <cell r="D6751" t="str">
            <v>UN</v>
          </cell>
          <cell r="E6751">
            <v>0</v>
          </cell>
        </row>
        <row r="6752">
          <cell r="B6752" t="str">
            <v>527531</v>
          </cell>
          <cell r="C6752" t="str">
            <v>TUBO FOFO C/FG PN-25 D=700MM;L=5000MM (1553KG)</v>
          </cell>
          <cell r="D6752" t="str">
            <v>UN</v>
          </cell>
          <cell r="E6752">
            <v>0</v>
          </cell>
        </row>
        <row r="6753">
          <cell r="B6753" t="str">
            <v>527532</v>
          </cell>
          <cell r="C6753" t="str">
            <v>TUBO FOFO C/FG PN-25 D=700MM;L=5500MM (1683KG)</v>
          </cell>
          <cell r="D6753" t="str">
            <v>UN</v>
          </cell>
          <cell r="E6753">
            <v>0</v>
          </cell>
        </row>
        <row r="6754">
          <cell r="B6754" t="str">
            <v>527533</v>
          </cell>
          <cell r="C6754" t="str">
            <v>TUBO FOFO C/FG PN-25 D=700MM;L=6000MM (1813KG)</v>
          </cell>
          <cell r="D6754" t="str">
            <v>UN</v>
          </cell>
          <cell r="E6754">
            <v>0</v>
          </cell>
        </row>
        <row r="6755">
          <cell r="B6755" t="str">
            <v>527534</v>
          </cell>
          <cell r="C6755" t="str">
            <v>TUBO FOFO C/FG PN-25 D=700MM;L=6500MM (1943KG)</v>
          </cell>
          <cell r="D6755" t="str">
            <v>UN</v>
          </cell>
          <cell r="E6755">
            <v>0</v>
          </cell>
        </row>
        <row r="6756">
          <cell r="B6756" t="str">
            <v>527535</v>
          </cell>
          <cell r="C6756" t="str">
            <v>TUBO FOFO C/FG PN-25 D=700MM;L=6800MM (2021KG)</v>
          </cell>
          <cell r="D6756" t="str">
            <v>UN</v>
          </cell>
          <cell r="E6756">
            <v>0</v>
          </cell>
        </row>
        <row r="6758">
          <cell r="B6758" t="str">
            <v>527600</v>
          </cell>
          <cell r="C6758" t="str">
            <v>TUBO FOFO C/FG PN-25/JE (C31 - METALURGICA 100%)</v>
          </cell>
        </row>
        <row r="6759">
          <cell r="B6759" t="str">
            <v>527601</v>
          </cell>
          <cell r="C6759" t="str">
            <v>TUBO FOFO C/FG PN-25/JE D=80MM;L=1000MM (20KG)</v>
          </cell>
          <cell r="D6759" t="str">
            <v>UN</v>
          </cell>
          <cell r="E6759">
            <v>0</v>
          </cell>
        </row>
        <row r="6760">
          <cell r="B6760" t="str">
            <v>527602</v>
          </cell>
          <cell r="C6760" t="str">
            <v>TUBO FOFO C/FG PN-25/JE D=80MM;L=1500MM (26KG)</v>
          </cell>
          <cell r="D6760" t="str">
            <v>UN</v>
          </cell>
          <cell r="E6760">
            <v>0</v>
          </cell>
        </row>
        <row r="6761">
          <cell r="B6761" t="str">
            <v>527603</v>
          </cell>
          <cell r="C6761" t="str">
            <v>TUBO FOFO C/FG PN-25/JE D=80MM;L=2000MM (33KG)</v>
          </cell>
          <cell r="D6761" t="str">
            <v>UN</v>
          </cell>
          <cell r="E6761">
            <v>0</v>
          </cell>
        </row>
        <row r="6762">
          <cell r="B6762" t="str">
            <v>527604</v>
          </cell>
          <cell r="C6762" t="str">
            <v>TUBO FOFO C/FG PN-25/JE D=80MM;L=2500MM (39KG)</v>
          </cell>
          <cell r="D6762" t="str">
            <v>UN</v>
          </cell>
          <cell r="E6762">
            <v>0</v>
          </cell>
        </row>
        <row r="6763">
          <cell r="B6763" t="str">
            <v>527605</v>
          </cell>
          <cell r="C6763" t="str">
            <v>TUBO FOFO C/FG PN-25/JE D=80MM;L=3000MM (46KG)</v>
          </cell>
          <cell r="D6763" t="str">
            <v>UN</v>
          </cell>
          <cell r="E6763">
            <v>0</v>
          </cell>
        </row>
        <row r="6764">
          <cell r="B6764" t="str">
            <v>527606</v>
          </cell>
          <cell r="C6764" t="str">
            <v>TUBO FOFO C/FG PN-25/JE D=80MM;L=3500MM (52KG)</v>
          </cell>
          <cell r="D6764" t="str">
            <v>UN</v>
          </cell>
          <cell r="E6764">
            <v>0</v>
          </cell>
        </row>
        <row r="6765">
          <cell r="B6765" t="str">
            <v>527607</v>
          </cell>
          <cell r="C6765" t="str">
            <v>TUBO FOFO C/FG PN-25/JE D=80MM;L=4000MM (59KG)</v>
          </cell>
          <cell r="D6765" t="str">
            <v>UN</v>
          </cell>
          <cell r="E6765">
            <v>0</v>
          </cell>
        </row>
        <row r="6766">
          <cell r="B6766" t="str">
            <v>527608</v>
          </cell>
          <cell r="C6766" t="str">
            <v>TUBO FOFO C/FG PN-25/JE D=80MM;L=4500MM (65KG)</v>
          </cell>
          <cell r="D6766" t="str">
            <v>UN</v>
          </cell>
          <cell r="E6766">
            <v>0</v>
          </cell>
        </row>
        <row r="6767">
          <cell r="B6767" t="str">
            <v>527609</v>
          </cell>
          <cell r="C6767" t="str">
            <v>TUBO FOFO C/FG PN-25/JE D=80MM;L=5000MM (72KG)</v>
          </cell>
          <cell r="D6767" t="str">
            <v>UN</v>
          </cell>
          <cell r="E6767">
            <v>0</v>
          </cell>
        </row>
        <row r="6768">
          <cell r="B6768" t="str">
            <v>527610</v>
          </cell>
          <cell r="C6768" t="str">
            <v>TUBO FOFO C/FG PN-25/JE D=80MM;L=5500MM (78KG)</v>
          </cell>
          <cell r="D6768" t="str">
            <v>UN</v>
          </cell>
          <cell r="E6768">
            <v>0</v>
          </cell>
        </row>
        <row r="6769">
          <cell r="B6769" t="str">
            <v>527611</v>
          </cell>
          <cell r="C6769" t="str">
            <v>TUBO FOFO C/FG PN-25/JE D=80MM;L=5800MM (82KG)</v>
          </cell>
          <cell r="D6769" t="str">
            <v>UN</v>
          </cell>
          <cell r="E6769">
            <v>0</v>
          </cell>
        </row>
        <row r="6770">
          <cell r="B6770" t="str">
            <v>527612</v>
          </cell>
          <cell r="C6770" t="str">
            <v>TUBO FOFO C/FG PN-25/JE D=100MM;L=1000MM (26KG)</v>
          </cell>
          <cell r="D6770" t="str">
            <v>UN</v>
          </cell>
          <cell r="E6770">
            <v>0</v>
          </cell>
        </row>
        <row r="6771">
          <cell r="B6771" t="str">
            <v>527613</v>
          </cell>
          <cell r="C6771" t="str">
            <v>TUBO FOFO C/FG PN-25/JE D=100MM;L=1500MM (35KG)</v>
          </cell>
          <cell r="D6771" t="str">
            <v>UN</v>
          </cell>
          <cell r="E6771">
            <v>0</v>
          </cell>
        </row>
        <row r="6772">
          <cell r="B6772" t="str">
            <v>527614</v>
          </cell>
          <cell r="C6772" t="str">
            <v>TUBO FOFO C/FG PN-25/JE D=100MM;L=2000MM (43KG)</v>
          </cell>
          <cell r="D6772" t="str">
            <v>UN</v>
          </cell>
          <cell r="E6772">
            <v>0</v>
          </cell>
        </row>
        <row r="6773">
          <cell r="B6773" t="str">
            <v>527615</v>
          </cell>
          <cell r="C6773" t="str">
            <v>TUBO FOFO C/FG PN-25/JE D=100MM;L=2500MM (52KG)</v>
          </cell>
          <cell r="D6773" t="str">
            <v>UN</v>
          </cell>
          <cell r="E6773">
            <v>0</v>
          </cell>
        </row>
        <row r="6774">
          <cell r="B6774" t="str">
            <v>527616</v>
          </cell>
          <cell r="C6774" t="str">
            <v>TUBO FOFO C/FG PN-25/JE D=100MM;L=3000MM (61KG)</v>
          </cell>
          <cell r="D6774" t="str">
            <v>UN</v>
          </cell>
          <cell r="E6774">
            <v>0</v>
          </cell>
        </row>
        <row r="6775">
          <cell r="B6775" t="str">
            <v>527617</v>
          </cell>
          <cell r="C6775" t="str">
            <v>TUBO FOFO C/FG PN-25/JE D=100MM;L=3500MM (69KG)</v>
          </cell>
          <cell r="D6775" t="str">
            <v>UN</v>
          </cell>
          <cell r="E6775">
            <v>0</v>
          </cell>
        </row>
        <row r="6776">
          <cell r="B6776" t="str">
            <v>527618</v>
          </cell>
          <cell r="C6776" t="str">
            <v>TUBO FOFO C/FG PN-25/JE D=100MM;L=4000MM (78KG)</v>
          </cell>
          <cell r="D6776" t="str">
            <v>UN</v>
          </cell>
          <cell r="E6776">
            <v>0</v>
          </cell>
        </row>
        <row r="6777">
          <cell r="B6777" t="str">
            <v>527619</v>
          </cell>
          <cell r="C6777" t="str">
            <v>TUBO FOFO C/FG PN-25/JE D=100MM;L=4500MM (86KG)</v>
          </cell>
          <cell r="D6777" t="str">
            <v>UN</v>
          </cell>
          <cell r="E6777">
            <v>0</v>
          </cell>
        </row>
        <row r="6778">
          <cell r="B6778" t="str">
            <v>527620</v>
          </cell>
          <cell r="C6778" t="str">
            <v>TUBO FOFO C/FG PN-25/JE D=100MM;L=5000MM (95KG)</v>
          </cell>
          <cell r="D6778" t="str">
            <v>UN</v>
          </cell>
          <cell r="E6778">
            <v>0</v>
          </cell>
        </row>
        <row r="6779">
          <cell r="B6779" t="str">
            <v>527621</v>
          </cell>
          <cell r="C6779" t="str">
            <v>TUBO FOFO C/FG PN-25/JE D=100MM;L=5500MM (104KG)</v>
          </cell>
          <cell r="D6779" t="str">
            <v>UN</v>
          </cell>
          <cell r="E6779">
            <v>0</v>
          </cell>
        </row>
        <row r="6780">
          <cell r="B6780" t="str">
            <v>527622</v>
          </cell>
          <cell r="C6780" t="str">
            <v>TUBO FOFO C/FG PN-25/JE D=100MM;L=5800MM (109KG)</v>
          </cell>
          <cell r="D6780" t="str">
            <v>UN</v>
          </cell>
          <cell r="E6780">
            <v>0</v>
          </cell>
        </row>
        <row r="6781">
          <cell r="B6781" t="str">
            <v>527623</v>
          </cell>
          <cell r="C6781" t="str">
            <v>TUBO FOFO C/FG PN-25/JE D=150MM;L=1000MM (42KG)</v>
          </cell>
          <cell r="D6781" t="str">
            <v>UN</v>
          </cell>
          <cell r="E6781">
            <v>0</v>
          </cell>
        </row>
        <row r="6782">
          <cell r="B6782" t="str">
            <v>527624</v>
          </cell>
          <cell r="C6782" t="str">
            <v>TUBO FOFO C/FG PN-25/JE D=150MM;L=1500MM (55KG)</v>
          </cell>
          <cell r="D6782" t="str">
            <v>UN</v>
          </cell>
          <cell r="E6782">
            <v>0</v>
          </cell>
        </row>
        <row r="6783">
          <cell r="B6783" t="str">
            <v>527625</v>
          </cell>
          <cell r="C6783" t="str">
            <v>TUBO FOFO C/FG PN-25/JE D=150MM;L=2000MM (68KG)</v>
          </cell>
          <cell r="D6783" t="str">
            <v>UN</v>
          </cell>
          <cell r="E6783">
            <v>0</v>
          </cell>
        </row>
        <row r="6784">
          <cell r="B6784" t="str">
            <v>527626</v>
          </cell>
          <cell r="C6784" t="str">
            <v>TUBO FOFO C/FG PN-25/JE D=150MM;L=2500MM (81KG)</v>
          </cell>
          <cell r="D6784" t="str">
            <v>UN</v>
          </cell>
          <cell r="E6784">
            <v>0</v>
          </cell>
        </row>
        <row r="6785">
          <cell r="B6785" t="str">
            <v>527627</v>
          </cell>
          <cell r="C6785" t="str">
            <v>TUBO FOFO C/FG PN-25/JE D=150MM;L=3000MM (94KG)</v>
          </cell>
          <cell r="D6785" t="str">
            <v>UN</v>
          </cell>
          <cell r="E6785">
            <v>0</v>
          </cell>
        </row>
        <row r="6786">
          <cell r="B6786" t="str">
            <v>527628</v>
          </cell>
          <cell r="C6786" t="str">
            <v>TUBO FOFO C/FG PN-25/JE D=150MM;L=3500MM (107KG)</v>
          </cell>
          <cell r="D6786" t="str">
            <v>UN</v>
          </cell>
          <cell r="E6786">
            <v>0</v>
          </cell>
        </row>
        <row r="6787">
          <cell r="B6787" t="str">
            <v>527629</v>
          </cell>
          <cell r="C6787" t="str">
            <v>TUBO FOFO C/FG PN-25/JE D=150MM;L=4000MM (120KG)</v>
          </cell>
          <cell r="D6787" t="str">
            <v>UN</v>
          </cell>
          <cell r="E6787">
            <v>0</v>
          </cell>
        </row>
        <row r="6788">
          <cell r="B6788" t="str">
            <v>527630</v>
          </cell>
          <cell r="C6788" t="str">
            <v>TUBO FOFO C/FG PN-25/JE D=150MM;L=4500MM (133KG)</v>
          </cell>
          <cell r="D6788" t="str">
            <v>UN</v>
          </cell>
          <cell r="E6788">
            <v>0</v>
          </cell>
        </row>
        <row r="6789">
          <cell r="B6789" t="str">
            <v>527631</v>
          </cell>
          <cell r="C6789" t="str">
            <v>TUBO FOFO C/FG PN-25/JE D=150MM;L=5000MM (146KG)</v>
          </cell>
          <cell r="D6789" t="str">
            <v>UN</v>
          </cell>
          <cell r="E6789">
            <v>0</v>
          </cell>
        </row>
        <row r="6790">
          <cell r="B6790" t="str">
            <v>527632</v>
          </cell>
          <cell r="C6790" t="str">
            <v>TUBO FOFO C/FG PN-25/JE D=150MM;L=5500MM (159KG)</v>
          </cell>
          <cell r="D6790" t="str">
            <v>UN</v>
          </cell>
          <cell r="E6790">
            <v>0</v>
          </cell>
        </row>
        <row r="6791">
          <cell r="B6791" t="str">
            <v>527633</v>
          </cell>
          <cell r="C6791" t="str">
            <v>TUBO FOFO C/FG PN-25/JE D=150MM;L=5800MM (167KG)</v>
          </cell>
          <cell r="D6791" t="str">
            <v>UN</v>
          </cell>
          <cell r="E6791">
            <v>0</v>
          </cell>
        </row>
        <row r="6792">
          <cell r="B6792" t="str">
            <v>527634</v>
          </cell>
          <cell r="C6792" t="str">
            <v>TUBO FOFO C/FG PN-25/JE D=200MM;L=1000MM (57KG)</v>
          </cell>
          <cell r="D6792" t="str">
            <v>UN</v>
          </cell>
          <cell r="E6792">
            <v>0</v>
          </cell>
        </row>
        <row r="6793">
          <cell r="B6793" t="str">
            <v>527635</v>
          </cell>
          <cell r="C6793" t="str">
            <v>TUBO FOFO C/FG PN-25/JE D=200MM;L=1500MM (74KG)</v>
          </cell>
          <cell r="D6793" t="str">
            <v>UN</v>
          </cell>
          <cell r="E6793">
            <v>0</v>
          </cell>
        </row>
        <row r="6794">
          <cell r="B6794" t="str">
            <v>527636</v>
          </cell>
          <cell r="C6794" t="str">
            <v>TUBO FOFO C/FG PN-25/JE D=200MM;L=2000MM (92KG)</v>
          </cell>
          <cell r="D6794" t="str">
            <v>UN</v>
          </cell>
          <cell r="E6794">
            <v>0</v>
          </cell>
        </row>
        <row r="6795">
          <cell r="B6795" t="str">
            <v>527637</v>
          </cell>
          <cell r="C6795" t="str">
            <v>TUBO FOFO C/FG PN-25/JE D=200MM;L=2500MM (109KG)</v>
          </cell>
          <cell r="D6795" t="str">
            <v>UN</v>
          </cell>
          <cell r="E6795">
            <v>0</v>
          </cell>
        </row>
        <row r="6796">
          <cell r="B6796" t="str">
            <v>527638</v>
          </cell>
          <cell r="C6796" t="str">
            <v>TUBO FOFO C/FG PN-25/JE D=200MM;L=3000MM (126KG)</v>
          </cell>
          <cell r="D6796" t="str">
            <v>UN</v>
          </cell>
          <cell r="E6796">
            <v>0</v>
          </cell>
        </row>
        <row r="6797">
          <cell r="B6797" t="str">
            <v>527639</v>
          </cell>
          <cell r="C6797" t="str">
            <v>TUBO FOFO C/FG PN-25/JE D=200MM;L=3500MM (144KG)</v>
          </cell>
          <cell r="D6797" t="str">
            <v>UN</v>
          </cell>
          <cell r="E6797">
            <v>0</v>
          </cell>
        </row>
        <row r="6798">
          <cell r="B6798" t="str">
            <v>527640</v>
          </cell>
          <cell r="C6798" t="str">
            <v>TUBO FOFO C/FG PN-25/JE D=200MM;L=4000MM (161KG)</v>
          </cell>
          <cell r="D6798" t="str">
            <v>UN</v>
          </cell>
          <cell r="E6798">
            <v>0</v>
          </cell>
        </row>
        <row r="6799">
          <cell r="B6799" t="str">
            <v>527641</v>
          </cell>
          <cell r="C6799" t="str">
            <v>TUBO FOFO C/FG PN-25/JE D=200MM;L=4500MM (179KG)</v>
          </cell>
          <cell r="D6799" t="str">
            <v>UN</v>
          </cell>
          <cell r="E6799">
            <v>0</v>
          </cell>
        </row>
        <row r="6800">
          <cell r="B6800" t="str">
            <v>527642</v>
          </cell>
          <cell r="C6800" t="str">
            <v>TUBO FOFO C/FG PN-25/JE D=200MM;L=5000MM (196KG)</v>
          </cell>
          <cell r="D6800" t="str">
            <v>UN</v>
          </cell>
          <cell r="E6800">
            <v>0</v>
          </cell>
        </row>
        <row r="6801">
          <cell r="B6801" t="str">
            <v>527643</v>
          </cell>
          <cell r="C6801" t="str">
            <v>TUBO FOFO C/FG PN-25/JE D=200MM;L=5500MM (213KG)</v>
          </cell>
          <cell r="D6801" t="str">
            <v>UN</v>
          </cell>
          <cell r="E6801">
            <v>0</v>
          </cell>
        </row>
        <row r="6802">
          <cell r="B6802" t="str">
            <v>527644</v>
          </cell>
          <cell r="C6802" t="str">
            <v>TUBO FOFO C/FG PN-25/JE D=200MM;L=5800MM (224KG)</v>
          </cell>
          <cell r="D6802" t="str">
            <v>UN</v>
          </cell>
          <cell r="E6802">
            <v>0</v>
          </cell>
        </row>
        <row r="6803">
          <cell r="B6803" t="str">
            <v>527645</v>
          </cell>
          <cell r="C6803" t="str">
            <v>TUBO FOFO C/FG PN-25/JE D=250MM;L=1000MM (77KG)</v>
          </cell>
          <cell r="D6803" t="str">
            <v>UN</v>
          </cell>
          <cell r="E6803">
            <v>0</v>
          </cell>
        </row>
        <row r="6804">
          <cell r="B6804" t="str">
            <v>527646</v>
          </cell>
          <cell r="C6804" t="str">
            <v>TUBO FOFO C/FG PN-25/JE D=250MM;L=1500MM (100KG)</v>
          </cell>
          <cell r="D6804" t="str">
            <v>UN</v>
          </cell>
          <cell r="E6804">
            <v>0</v>
          </cell>
        </row>
        <row r="6805">
          <cell r="B6805" t="str">
            <v>527647</v>
          </cell>
          <cell r="C6805" t="str">
            <v>TUBO FOFO C/FG PN-25/JE D=250MM;L=2000MM (122KG)</v>
          </cell>
          <cell r="D6805" t="str">
            <v>UN</v>
          </cell>
          <cell r="E6805">
            <v>0</v>
          </cell>
        </row>
        <row r="6806">
          <cell r="B6806" t="str">
            <v>527648</v>
          </cell>
          <cell r="C6806" t="str">
            <v>TUBO FOFO C/FG PN-25/JE D=250MM;L=2500MM (145KG)</v>
          </cell>
          <cell r="D6806" t="str">
            <v>UN</v>
          </cell>
          <cell r="E6806">
            <v>0</v>
          </cell>
        </row>
        <row r="6807">
          <cell r="B6807" t="str">
            <v>527649</v>
          </cell>
          <cell r="C6807" t="str">
            <v>TUBO FOFO C/FG PN-25/JE D=250MM;L=3000MM (168KG)</v>
          </cell>
          <cell r="D6807" t="str">
            <v>UN</v>
          </cell>
          <cell r="E6807">
            <v>0</v>
          </cell>
        </row>
        <row r="6808">
          <cell r="B6808" t="str">
            <v>527650</v>
          </cell>
          <cell r="C6808" t="str">
            <v>TUBO FOFO C/FG PN-25/JE D=250MM;L=3500MM (191KG)</v>
          </cell>
          <cell r="D6808" t="str">
            <v>UN</v>
          </cell>
          <cell r="E6808">
            <v>0</v>
          </cell>
        </row>
        <row r="6809">
          <cell r="B6809" t="str">
            <v>527651</v>
          </cell>
          <cell r="C6809" t="str">
            <v>TUBO FOFO C/FG PN-25/JE D=250MM;L=4000MM (213KG)</v>
          </cell>
          <cell r="D6809" t="str">
            <v>UN</v>
          </cell>
          <cell r="E6809">
            <v>0</v>
          </cell>
        </row>
        <row r="6810">
          <cell r="B6810" t="str">
            <v>527652</v>
          </cell>
          <cell r="C6810" t="str">
            <v>TUBO FOFO C/FG PN-25/JE D=250MM;L=4500MM (236KG)</v>
          </cell>
          <cell r="D6810" t="str">
            <v>UN</v>
          </cell>
          <cell r="E6810">
            <v>0</v>
          </cell>
        </row>
        <row r="6811">
          <cell r="B6811" t="str">
            <v>527653</v>
          </cell>
          <cell r="C6811" t="str">
            <v>TUBO FOFO C/FG PN-25/JE D=250MM;L=5000MM (259KG)</v>
          </cell>
          <cell r="D6811" t="str">
            <v>UN</v>
          </cell>
          <cell r="E6811">
            <v>0</v>
          </cell>
        </row>
        <row r="6812">
          <cell r="B6812" t="str">
            <v>527654</v>
          </cell>
          <cell r="C6812" t="str">
            <v>TUBO FOFO C/FG PN-25/JE D=250MM;L=5500MM (281KG)</v>
          </cell>
          <cell r="D6812" t="str">
            <v>UN</v>
          </cell>
          <cell r="E6812">
            <v>0</v>
          </cell>
        </row>
        <row r="6813">
          <cell r="B6813" t="str">
            <v>527655</v>
          </cell>
          <cell r="C6813" t="str">
            <v>TUBO FOFO C/FG PN-25/JE D=250MM;L=5800MM (295KG)</v>
          </cell>
          <cell r="D6813" t="str">
            <v>UN</v>
          </cell>
          <cell r="E6813">
            <v>0</v>
          </cell>
        </row>
        <row r="6814">
          <cell r="B6814" t="str">
            <v>527656</v>
          </cell>
          <cell r="C6814" t="str">
            <v>TUBO FOFO C/FG PN-25/JE D=300MM;L=1000MM (99KG)</v>
          </cell>
          <cell r="D6814" t="str">
            <v>UN</v>
          </cell>
          <cell r="E6814">
            <v>0</v>
          </cell>
        </row>
        <row r="6815">
          <cell r="B6815" t="str">
            <v>527657</v>
          </cell>
          <cell r="C6815" t="str">
            <v>TUBO FOFO C/FG PN-25/JE D=300MM;L=1500MM (127KG)</v>
          </cell>
          <cell r="D6815" t="str">
            <v>UN</v>
          </cell>
          <cell r="E6815">
            <v>0</v>
          </cell>
        </row>
        <row r="6816">
          <cell r="B6816" t="str">
            <v>527658</v>
          </cell>
          <cell r="C6816" t="str">
            <v>TUBO FOFO C/FG PN-25/JE D=300MM;L=2000MM (156KG)</v>
          </cell>
          <cell r="D6816" t="str">
            <v>UN</v>
          </cell>
          <cell r="E6816">
            <v>0</v>
          </cell>
        </row>
        <row r="6817">
          <cell r="B6817" t="str">
            <v>527659</v>
          </cell>
          <cell r="C6817" t="str">
            <v>TUBO FOFO C/FG PN-25/JE D=300MM;L=2500MM (184KG)</v>
          </cell>
          <cell r="D6817" t="str">
            <v>UN</v>
          </cell>
          <cell r="E6817">
            <v>0</v>
          </cell>
        </row>
        <row r="6818">
          <cell r="B6818" t="str">
            <v>527660</v>
          </cell>
          <cell r="C6818" t="str">
            <v>TUBO FOFO C/FG PN-25/JE D=300MM;L=3000MM (213KG)</v>
          </cell>
          <cell r="D6818" t="str">
            <v>UN</v>
          </cell>
          <cell r="E6818">
            <v>0</v>
          </cell>
        </row>
        <row r="6819">
          <cell r="B6819" t="str">
            <v>527661</v>
          </cell>
          <cell r="C6819" t="str">
            <v>TUBO FOFO C/FG PN-25/JE D=300MM;L=3500MM (241KG)</v>
          </cell>
          <cell r="D6819" t="str">
            <v>UN</v>
          </cell>
          <cell r="E6819">
            <v>0</v>
          </cell>
        </row>
        <row r="6820">
          <cell r="B6820" t="str">
            <v>527662</v>
          </cell>
          <cell r="C6820" t="str">
            <v>TUBO FOFO C/FG PN-25/JE D=300MM;L=4000MM (270KG)</v>
          </cell>
          <cell r="D6820" t="str">
            <v>UN</v>
          </cell>
          <cell r="E6820">
            <v>0</v>
          </cell>
        </row>
        <row r="6821">
          <cell r="B6821" t="str">
            <v>527663</v>
          </cell>
          <cell r="C6821" t="str">
            <v>TUBO FOFO C/FG PN-25/JE D=300MM;L=4500MM (299KG)</v>
          </cell>
          <cell r="D6821" t="str">
            <v>UN</v>
          </cell>
          <cell r="E6821">
            <v>0</v>
          </cell>
        </row>
        <row r="6822">
          <cell r="B6822" t="str">
            <v>527664</v>
          </cell>
          <cell r="C6822" t="str">
            <v>TUBO FOFO C/FG PN-25/JE D=300MM;L=5000MM (327KG)</v>
          </cell>
          <cell r="D6822" t="str">
            <v>UN</v>
          </cell>
          <cell r="E6822">
            <v>0</v>
          </cell>
        </row>
        <row r="6823">
          <cell r="B6823" t="str">
            <v>527665</v>
          </cell>
          <cell r="C6823" t="str">
            <v>TUBO FOFO C/FG PN-25/JE D=300MM;L=5500MM (356KG)</v>
          </cell>
          <cell r="D6823" t="str">
            <v>UN</v>
          </cell>
          <cell r="E6823">
            <v>0</v>
          </cell>
        </row>
        <row r="6824">
          <cell r="B6824" t="str">
            <v>527666</v>
          </cell>
          <cell r="C6824" t="str">
            <v>TUBO FOFO C/FG PN-25/JE D=300MM;L=5800MM (373KG)</v>
          </cell>
          <cell r="D6824" t="str">
            <v>UN</v>
          </cell>
          <cell r="E6824">
            <v>0</v>
          </cell>
        </row>
        <row r="6825">
          <cell r="B6825" t="str">
            <v>527667</v>
          </cell>
          <cell r="C6825" t="str">
            <v>TUBO FOFO C/FG PN-25/JE D=350MM;L=1000MM (129KG)</v>
          </cell>
          <cell r="D6825" t="str">
            <v>UN</v>
          </cell>
          <cell r="E6825">
            <v>0</v>
          </cell>
        </row>
        <row r="6826">
          <cell r="B6826" t="str">
            <v>527668</v>
          </cell>
          <cell r="C6826" t="str">
            <v>TUBO FOFO C/FG PN-25/JE D=350MM;L=1500MM (166KG)</v>
          </cell>
          <cell r="D6826" t="str">
            <v>UN</v>
          </cell>
          <cell r="E6826">
            <v>0</v>
          </cell>
        </row>
        <row r="6827">
          <cell r="B6827" t="str">
            <v>527669</v>
          </cell>
          <cell r="C6827" t="str">
            <v>TUBO FOFO C/FG PN-25/JE D=350MM;L=2000MM (204KG)</v>
          </cell>
          <cell r="D6827" t="str">
            <v>UN</v>
          </cell>
          <cell r="E6827">
            <v>0</v>
          </cell>
        </row>
        <row r="6828">
          <cell r="B6828" t="str">
            <v>527670</v>
          </cell>
          <cell r="C6828" t="str">
            <v>TUBO FOFO C/FG PN-25/JE D=350MM;L=2500MM (242KG)</v>
          </cell>
          <cell r="D6828" t="str">
            <v>UN</v>
          </cell>
          <cell r="E6828">
            <v>0</v>
          </cell>
        </row>
        <row r="6829">
          <cell r="B6829" t="str">
            <v>527671</v>
          </cell>
          <cell r="C6829" t="str">
            <v>TUBO FOFO C/FG PN-25/JE D=350MM;L=3000MM (279KG)</v>
          </cell>
          <cell r="D6829" t="str">
            <v>UN</v>
          </cell>
          <cell r="E6829">
            <v>0</v>
          </cell>
        </row>
        <row r="6830">
          <cell r="B6830" t="str">
            <v>527672</v>
          </cell>
          <cell r="C6830" t="str">
            <v>TUBO FOFO C/FG PN-25/JE D=350MM;L=3500MM (317KG)</v>
          </cell>
          <cell r="D6830" t="str">
            <v>UN</v>
          </cell>
          <cell r="E6830">
            <v>0</v>
          </cell>
        </row>
        <row r="6831">
          <cell r="B6831" t="str">
            <v>527673</v>
          </cell>
          <cell r="C6831" t="str">
            <v>TUBO FOFO C/FG PN-25/JE D=350MM;L=4000MM (355KG)</v>
          </cell>
          <cell r="D6831" t="str">
            <v>UN</v>
          </cell>
          <cell r="E6831">
            <v>0</v>
          </cell>
        </row>
        <row r="6832">
          <cell r="B6832" t="str">
            <v>527674</v>
          </cell>
          <cell r="C6832" t="str">
            <v>TUBO FOFO C/FG PN-25/JE D=350MM;L=4500MM (393KG)</v>
          </cell>
          <cell r="D6832" t="str">
            <v>UN</v>
          </cell>
          <cell r="E6832">
            <v>0</v>
          </cell>
        </row>
        <row r="6833">
          <cell r="B6833" t="str">
            <v>527675</v>
          </cell>
          <cell r="C6833" t="str">
            <v>TUBO FOFO C/FG PN-25/JE D=350MM;L=5000MM (431KG)</v>
          </cell>
          <cell r="D6833" t="str">
            <v>UN</v>
          </cell>
          <cell r="E6833">
            <v>0</v>
          </cell>
        </row>
        <row r="6834">
          <cell r="B6834" t="str">
            <v>527676</v>
          </cell>
          <cell r="C6834" t="str">
            <v>TUBO FOFO C/FG PN-25/JE D=350MM;L=5500MM (468KG)</v>
          </cell>
          <cell r="D6834" t="str">
            <v>UN</v>
          </cell>
          <cell r="E6834">
            <v>0</v>
          </cell>
        </row>
        <row r="6835">
          <cell r="B6835" t="str">
            <v>527677</v>
          </cell>
          <cell r="C6835" t="str">
            <v>TUBO FOFO C/FG PN-25/JE D=350MM;L=5800MM (491KG)</v>
          </cell>
          <cell r="D6835" t="str">
            <v>UN</v>
          </cell>
          <cell r="E6835">
            <v>0</v>
          </cell>
        </row>
        <row r="6836">
          <cell r="B6836" t="str">
            <v>527678</v>
          </cell>
          <cell r="C6836" t="str">
            <v>TUBO FOFO C/FG PN-25/JE D=400MM;L=1000MM (158KG)</v>
          </cell>
          <cell r="D6836" t="str">
            <v>UN</v>
          </cell>
          <cell r="E6836">
            <v>0</v>
          </cell>
        </row>
        <row r="6837">
          <cell r="B6837" t="str">
            <v>527679</v>
          </cell>
          <cell r="C6837" t="str">
            <v>TUBO FOFO C/FG PN-25/JE D=400MM;L=1500MM (202KG)</v>
          </cell>
          <cell r="D6837" t="str">
            <v>UN</v>
          </cell>
          <cell r="E6837">
            <v>0</v>
          </cell>
        </row>
        <row r="6838">
          <cell r="B6838" t="str">
            <v>527680</v>
          </cell>
          <cell r="C6838" t="str">
            <v>TUBO FOFO C/FG PN-25/JE D=400MM;L=2000MM (247KG)</v>
          </cell>
          <cell r="D6838" t="str">
            <v>UN</v>
          </cell>
          <cell r="E6838">
            <v>0</v>
          </cell>
        </row>
        <row r="6839">
          <cell r="B6839" t="str">
            <v>527681</v>
          </cell>
          <cell r="C6839" t="str">
            <v>TUBO FOFO C/FG PN-25/JE D=400MM;L=2500MM (292KG)</v>
          </cell>
          <cell r="D6839" t="str">
            <v>UN</v>
          </cell>
          <cell r="E6839">
            <v>0</v>
          </cell>
        </row>
        <row r="6840">
          <cell r="B6840" t="str">
            <v>527682</v>
          </cell>
          <cell r="C6840" t="str">
            <v>TUBO FOFO C/FG PN-25/JE D=400MM;L=3000MM (337KG)</v>
          </cell>
          <cell r="D6840" t="str">
            <v>UN</v>
          </cell>
          <cell r="E6840">
            <v>0</v>
          </cell>
        </row>
        <row r="6841">
          <cell r="B6841" t="str">
            <v>527683</v>
          </cell>
          <cell r="C6841" t="str">
            <v>TUBO FOFO C/FG PN-25/JE D=400MM;L=3500MM (381KG)</v>
          </cell>
          <cell r="D6841" t="str">
            <v>UN</v>
          </cell>
          <cell r="E6841">
            <v>0</v>
          </cell>
        </row>
        <row r="6842">
          <cell r="B6842" t="str">
            <v>527684</v>
          </cell>
          <cell r="C6842" t="str">
            <v>TUBO FOFO C/FG PN-25/JE D=400MM;L=4000MM (426KG)</v>
          </cell>
          <cell r="D6842" t="str">
            <v>UN</v>
          </cell>
          <cell r="E6842">
            <v>0</v>
          </cell>
        </row>
        <row r="6843">
          <cell r="B6843" t="str">
            <v>527685</v>
          </cell>
          <cell r="C6843" t="str">
            <v>TUBO FOFO C/FG PN-25/JE D=400MM;L=4500MM (471KG)</v>
          </cell>
          <cell r="D6843" t="str">
            <v>UN</v>
          </cell>
          <cell r="E6843">
            <v>0</v>
          </cell>
        </row>
        <row r="6844">
          <cell r="B6844" t="str">
            <v>527686</v>
          </cell>
          <cell r="C6844" t="str">
            <v>TUBO FOFO C/FG PN-25/JE D=400MM;L=5000MM (516KG)</v>
          </cell>
          <cell r="D6844" t="str">
            <v>UN</v>
          </cell>
          <cell r="E6844">
            <v>0</v>
          </cell>
        </row>
        <row r="6845">
          <cell r="B6845" t="str">
            <v>527687</v>
          </cell>
          <cell r="C6845" t="str">
            <v>TUBO FOFO C/FG PN-25/JE D=400MM;L=5500MM (560KG)</v>
          </cell>
          <cell r="D6845" t="str">
            <v>UN</v>
          </cell>
          <cell r="E6845">
            <v>0</v>
          </cell>
        </row>
        <row r="6846">
          <cell r="B6846" t="str">
            <v>527688</v>
          </cell>
          <cell r="C6846" t="str">
            <v>TUBO FOFO C/FG PN-25/JE D=400MM;L=5800MM (587KG)</v>
          </cell>
          <cell r="D6846" t="str">
            <v>UN</v>
          </cell>
          <cell r="E6846">
            <v>0</v>
          </cell>
        </row>
        <row r="6847">
          <cell r="B6847" t="str">
            <v>527689</v>
          </cell>
          <cell r="C6847" t="str">
            <v>TUBO FOFO C/FG PN-25/JE D=450MM;L=1000MM (187KG)</v>
          </cell>
          <cell r="D6847" t="str">
            <v>UN</v>
          </cell>
          <cell r="E6847">
            <v>0</v>
          </cell>
        </row>
        <row r="6848">
          <cell r="B6848" t="str">
            <v>527690</v>
          </cell>
          <cell r="C6848" t="str">
            <v>TUBO FOFO C/FG PN-25/JE D=450MM;L=1500MM (239KG)</v>
          </cell>
          <cell r="D6848" t="str">
            <v>UN</v>
          </cell>
          <cell r="E6848">
            <v>0</v>
          </cell>
        </row>
        <row r="6849">
          <cell r="B6849" t="str">
            <v>527691</v>
          </cell>
          <cell r="C6849" t="str">
            <v>TUBO FOFO C/FG PN-25/JE D=450MM;L=2000MM (292KG)</v>
          </cell>
          <cell r="D6849" t="str">
            <v>UN</v>
          </cell>
          <cell r="E6849">
            <v>0</v>
          </cell>
        </row>
        <row r="6850">
          <cell r="B6850" t="str">
            <v>527692</v>
          </cell>
          <cell r="C6850" t="str">
            <v>TUBO FOFO C/FG PN-25/JE D=450MM;L=2500MM (344KG)</v>
          </cell>
          <cell r="D6850" t="str">
            <v>UN</v>
          </cell>
          <cell r="E6850">
            <v>0</v>
          </cell>
        </row>
        <row r="6851">
          <cell r="B6851" t="str">
            <v>527693</v>
          </cell>
          <cell r="C6851" t="str">
            <v>TUBO FOFO C/FG PN-25/JE D=450MM;L=3000MM (397KG)</v>
          </cell>
          <cell r="D6851" t="str">
            <v>UN</v>
          </cell>
          <cell r="E6851">
            <v>0</v>
          </cell>
        </row>
        <row r="6852">
          <cell r="B6852" t="str">
            <v>527694</v>
          </cell>
          <cell r="C6852" t="str">
            <v>TUBO FOFO C/FG PN-25/JE D=450MM;L=3500MM (449KG)</v>
          </cell>
          <cell r="D6852" t="str">
            <v>UN</v>
          </cell>
          <cell r="E6852">
            <v>0</v>
          </cell>
        </row>
        <row r="6853">
          <cell r="B6853" t="str">
            <v>527695</v>
          </cell>
          <cell r="C6853" t="str">
            <v>TUBO FOFO C/FG PN-25/JE D=450MM;L=4000MM (502KG)</v>
          </cell>
          <cell r="D6853" t="str">
            <v>UN</v>
          </cell>
          <cell r="E6853">
            <v>0</v>
          </cell>
        </row>
        <row r="6854">
          <cell r="B6854" t="str">
            <v>527696</v>
          </cell>
          <cell r="C6854" t="str">
            <v>TUBO FOFO C/FG PN-25/JE D=450MM;L=4500MM (554KG)</v>
          </cell>
          <cell r="D6854" t="str">
            <v>UN</v>
          </cell>
          <cell r="E6854">
            <v>0</v>
          </cell>
        </row>
        <row r="6855">
          <cell r="B6855" t="str">
            <v>527697</v>
          </cell>
          <cell r="C6855" t="str">
            <v>TUBO FOFO C/FG PN-25/JE D=450MM;L=5000MM (607KG)</v>
          </cell>
          <cell r="D6855" t="str">
            <v>UN</v>
          </cell>
          <cell r="E6855">
            <v>0</v>
          </cell>
        </row>
        <row r="6856">
          <cell r="B6856" t="str">
            <v>527698</v>
          </cell>
          <cell r="C6856" t="str">
            <v>TUBO FOFO C/FG PN-25/JE D=450MM;L=5500MM (660KG)</v>
          </cell>
          <cell r="D6856" t="str">
            <v>UN</v>
          </cell>
          <cell r="E6856">
            <v>0</v>
          </cell>
        </row>
        <row r="6857">
          <cell r="B6857" t="str">
            <v>527699</v>
          </cell>
          <cell r="C6857" t="str">
            <v>TUBO FOFO C/FG PN-25/JE D=450MM;L=5800MM (691KG)</v>
          </cell>
          <cell r="D6857" t="str">
            <v>UN</v>
          </cell>
          <cell r="E6857">
            <v>0</v>
          </cell>
        </row>
        <row r="6858">
          <cell r="B6858" t="str">
            <v>527701</v>
          </cell>
          <cell r="C6858" t="str">
            <v>TUBO FOFO C/FG PN-25/JE D=500MM;L=1000MM (220KG)</v>
          </cell>
          <cell r="D6858" t="str">
            <v>UN</v>
          </cell>
          <cell r="E6858">
            <v>0</v>
          </cell>
        </row>
        <row r="6859">
          <cell r="B6859" t="str">
            <v>527702</v>
          </cell>
          <cell r="C6859" t="str">
            <v>TUBO FOFO C/FG PN-25/JE D=500MM;L=1500MM (281KG)</v>
          </cell>
          <cell r="D6859" t="str">
            <v>UN</v>
          </cell>
          <cell r="E6859">
            <v>0</v>
          </cell>
        </row>
        <row r="6860">
          <cell r="B6860" t="str">
            <v>527703</v>
          </cell>
          <cell r="C6860" t="str">
            <v>TUBO FOFO C/FG PN-25/JE D=500MM;L=2000MM (342KG)</v>
          </cell>
          <cell r="D6860" t="str">
            <v>UN</v>
          </cell>
          <cell r="E6860">
            <v>0</v>
          </cell>
        </row>
        <row r="6861">
          <cell r="B6861" t="str">
            <v>527704</v>
          </cell>
          <cell r="C6861" t="str">
            <v>TUBO FOFO C/FG PN-25/JE D=500MM;L=2500MM (403KG)</v>
          </cell>
          <cell r="D6861" t="str">
            <v>UN</v>
          </cell>
          <cell r="E6861">
            <v>0</v>
          </cell>
        </row>
        <row r="6862">
          <cell r="B6862" t="str">
            <v>527705</v>
          </cell>
          <cell r="C6862" t="str">
            <v>TUBO FOFO C/FG PN-25/JE D=500MM;L=3000MM (463KG)</v>
          </cell>
          <cell r="D6862" t="str">
            <v>UN</v>
          </cell>
          <cell r="E6862">
            <v>0</v>
          </cell>
        </row>
        <row r="6863">
          <cell r="B6863" t="str">
            <v>527706</v>
          </cell>
          <cell r="C6863" t="str">
            <v>TUBO FOFO C/FG PN-25/JE D=500MM;L=3500MM (524KG)</v>
          </cell>
          <cell r="D6863" t="str">
            <v>UN</v>
          </cell>
          <cell r="E6863">
            <v>0</v>
          </cell>
        </row>
        <row r="6864">
          <cell r="B6864" t="str">
            <v>527707</v>
          </cell>
          <cell r="C6864" t="str">
            <v>TUBO FOFO C/FG PN-25/JE D=500MM;L=4000MM (585KG)</v>
          </cell>
          <cell r="D6864" t="str">
            <v>UN</v>
          </cell>
          <cell r="E6864">
            <v>0</v>
          </cell>
        </row>
        <row r="6865">
          <cell r="B6865" t="str">
            <v>527708</v>
          </cell>
          <cell r="C6865" t="str">
            <v>TUBO FOFO C/FG PN-25/JE D=500MM;L=4500MM (646KG)</v>
          </cell>
          <cell r="D6865" t="str">
            <v>UN</v>
          </cell>
          <cell r="E6865">
            <v>0</v>
          </cell>
        </row>
        <row r="6866">
          <cell r="B6866" t="str">
            <v>527709</v>
          </cell>
          <cell r="C6866" t="str">
            <v>TUBO FOFO C/FG PN-25/JE D=500MM;L=5000MM (707KG)</v>
          </cell>
          <cell r="D6866" t="str">
            <v>UN</v>
          </cell>
          <cell r="E6866">
            <v>0</v>
          </cell>
        </row>
        <row r="6867">
          <cell r="B6867" t="str">
            <v>527710</v>
          </cell>
          <cell r="C6867" t="str">
            <v>TUBO FOFO C/FG PN-25/JE D=500MM;L=5500MM (772KG)</v>
          </cell>
          <cell r="D6867" t="str">
            <v>UN</v>
          </cell>
          <cell r="E6867">
            <v>0</v>
          </cell>
        </row>
        <row r="6868">
          <cell r="B6868" t="str">
            <v>527711</v>
          </cell>
          <cell r="C6868" t="str">
            <v>TUBO FOFO C/FG PN-25/JE D=500MM;L=5800MM (804KG)</v>
          </cell>
          <cell r="D6868" t="str">
            <v>UN</v>
          </cell>
          <cell r="E6868">
            <v>0</v>
          </cell>
        </row>
        <row r="6869">
          <cell r="B6869" t="str">
            <v>527712</v>
          </cell>
          <cell r="C6869" t="str">
            <v>TUBO FOFO C/FG PN-25/JE D=600MM;L=1000MM (296KG)</v>
          </cell>
          <cell r="D6869" t="str">
            <v>UN</v>
          </cell>
          <cell r="E6869">
            <v>0</v>
          </cell>
        </row>
        <row r="6870">
          <cell r="B6870" t="str">
            <v>527713</v>
          </cell>
          <cell r="C6870" t="str">
            <v>TUBO FOFO C/FG PN-25/JE D=600MM;L=1500MM (375KG)</v>
          </cell>
          <cell r="D6870" t="str">
            <v>UN</v>
          </cell>
          <cell r="E6870">
            <v>0</v>
          </cell>
        </row>
        <row r="6871">
          <cell r="B6871" t="str">
            <v>527714</v>
          </cell>
          <cell r="C6871" t="str">
            <v>TUBO FOFO C/FG PN-25/JE D=600MM;L=2000MM (454KG)</v>
          </cell>
          <cell r="D6871" t="str">
            <v>UN</v>
          </cell>
          <cell r="E6871">
            <v>0</v>
          </cell>
        </row>
        <row r="6872">
          <cell r="B6872" t="str">
            <v>527715</v>
          </cell>
          <cell r="C6872" t="str">
            <v>TUBO FOFO C/FG PN-25/JE D=600MM;L=2500MM (533KG)</v>
          </cell>
          <cell r="D6872" t="str">
            <v>UN</v>
          </cell>
          <cell r="E6872">
            <v>0</v>
          </cell>
        </row>
        <row r="6873">
          <cell r="B6873" t="str">
            <v>527716</v>
          </cell>
          <cell r="C6873" t="str">
            <v>TUBO FOFO C/FG PN-25/JE D=600MM;L=3000MM (612KG)</v>
          </cell>
          <cell r="D6873" t="str">
            <v>UN</v>
          </cell>
          <cell r="E6873">
            <v>0</v>
          </cell>
        </row>
        <row r="6874">
          <cell r="B6874" t="str">
            <v>527717</v>
          </cell>
          <cell r="C6874" t="str">
            <v>TUBO FOFO C/FG PN-25/JE D=600MM;L=3500MM (691KG)</v>
          </cell>
          <cell r="D6874" t="str">
            <v>UN</v>
          </cell>
          <cell r="E6874">
            <v>0</v>
          </cell>
        </row>
        <row r="6875">
          <cell r="B6875" t="str">
            <v>527718</v>
          </cell>
          <cell r="C6875" t="str">
            <v>TUBO FOFO C/FG PN-25/JE D=600MM;L=4000MM (770KG)</v>
          </cell>
          <cell r="D6875" t="str">
            <v>UN</v>
          </cell>
          <cell r="E6875">
            <v>0</v>
          </cell>
        </row>
        <row r="6876">
          <cell r="B6876" t="str">
            <v>527719</v>
          </cell>
          <cell r="C6876" t="str">
            <v>TUBO FOFO C/FG PN-25/JE D=600MM;L=4500MM (849KG)</v>
          </cell>
          <cell r="D6876" t="str">
            <v>UN</v>
          </cell>
          <cell r="E6876">
            <v>0</v>
          </cell>
        </row>
        <row r="6877">
          <cell r="B6877" t="str">
            <v>527720</v>
          </cell>
          <cell r="C6877" t="str">
            <v>TUBO FOFO C/FG PN-25/JE D=600MM;L=5000MM (928KG)</v>
          </cell>
          <cell r="D6877" t="str">
            <v>UN</v>
          </cell>
          <cell r="E6877">
            <v>0</v>
          </cell>
        </row>
        <row r="6878">
          <cell r="B6878" t="str">
            <v>527721</v>
          </cell>
          <cell r="C6878" t="str">
            <v>TUBO FOFO C/FG PN-25/JE D=600MM;L=5500MM (1007KG)</v>
          </cell>
          <cell r="D6878" t="str">
            <v>UN</v>
          </cell>
          <cell r="E6878">
            <v>0</v>
          </cell>
        </row>
        <row r="6879">
          <cell r="B6879" t="str">
            <v>527722</v>
          </cell>
          <cell r="C6879" t="str">
            <v>TUBO FOFO C/FG PN-25/JE D=600MM;L=5800MM (1054KG)</v>
          </cell>
          <cell r="D6879" t="str">
            <v>UN</v>
          </cell>
          <cell r="E6879">
            <v>0</v>
          </cell>
        </row>
        <row r="6880">
          <cell r="B6880" t="str">
            <v>527723</v>
          </cell>
          <cell r="C6880" t="str">
            <v>TUBO FOFO C/FG PN-25/JE D=700MM;L=1000MM (397KG)</v>
          </cell>
          <cell r="D6880" t="str">
            <v>UN</v>
          </cell>
          <cell r="E6880">
            <v>0</v>
          </cell>
        </row>
        <row r="6881">
          <cell r="B6881" t="str">
            <v>527724</v>
          </cell>
          <cell r="C6881" t="str">
            <v>TUBO FOFO C/FG PN-25/JE D=700MM;L=1500MM (527KG)</v>
          </cell>
          <cell r="D6881" t="str">
            <v>UN</v>
          </cell>
          <cell r="E6881">
            <v>0</v>
          </cell>
        </row>
        <row r="6882">
          <cell r="B6882" t="str">
            <v>527725</v>
          </cell>
          <cell r="C6882" t="str">
            <v>TUBO FOFO C/FG PN-25/JE D=700MM;L=2000MM (658KG)</v>
          </cell>
          <cell r="D6882" t="str">
            <v>UN</v>
          </cell>
          <cell r="E6882">
            <v>0</v>
          </cell>
        </row>
        <row r="6883">
          <cell r="B6883" t="str">
            <v>527726</v>
          </cell>
          <cell r="C6883" t="str">
            <v>TUBO FOFO C/FG PN-25/JE D=700MM;L=2500MM (658KG)</v>
          </cell>
          <cell r="D6883" t="str">
            <v>UN</v>
          </cell>
          <cell r="E6883">
            <v>0</v>
          </cell>
        </row>
        <row r="6884">
          <cell r="B6884" t="str">
            <v>527727</v>
          </cell>
          <cell r="C6884" t="str">
            <v>TUBO FOFO C/FG PN-25/JE D=700MM;L=3000MM (918KG)</v>
          </cell>
          <cell r="D6884" t="str">
            <v>UN</v>
          </cell>
          <cell r="E6884">
            <v>0</v>
          </cell>
        </row>
        <row r="6885">
          <cell r="B6885" t="str">
            <v>527728</v>
          </cell>
          <cell r="C6885" t="str">
            <v>TUBO FOFO C/FG PN-25/JE D=700MM;L=3500MM (1048KG)</v>
          </cell>
          <cell r="D6885" t="str">
            <v>UN</v>
          </cell>
          <cell r="E6885">
            <v>0</v>
          </cell>
        </row>
        <row r="6886">
          <cell r="B6886" t="str">
            <v>527729</v>
          </cell>
          <cell r="C6886" t="str">
            <v>TUBO FOFO C/FG PN-25/JE D=700MM;L=4000MM (1178KG)</v>
          </cell>
          <cell r="D6886" t="str">
            <v>UN</v>
          </cell>
          <cell r="E6886">
            <v>0</v>
          </cell>
        </row>
        <row r="6887">
          <cell r="B6887" t="str">
            <v>527730</v>
          </cell>
          <cell r="C6887" t="str">
            <v>TUBO FOFO C/FG PN-25/JE D=700MM;L=4500MM (1308KG)</v>
          </cell>
          <cell r="D6887" t="str">
            <v>UN</v>
          </cell>
          <cell r="E6887">
            <v>0</v>
          </cell>
        </row>
        <row r="6888">
          <cell r="B6888" t="str">
            <v>527731</v>
          </cell>
          <cell r="C6888" t="str">
            <v>TUBO FOFO C/FG PN-25/JE D=700MM;L=5000MM (1438KG)</v>
          </cell>
          <cell r="D6888" t="str">
            <v>UN</v>
          </cell>
          <cell r="E6888">
            <v>0</v>
          </cell>
        </row>
        <row r="6889">
          <cell r="B6889" t="str">
            <v>527732</v>
          </cell>
          <cell r="C6889" t="str">
            <v>TUBO FOFO C/FG PN-25/JE D=700MM;L=5500MM (1568KG)</v>
          </cell>
          <cell r="D6889" t="str">
            <v>UN</v>
          </cell>
          <cell r="E6889">
            <v>0</v>
          </cell>
        </row>
        <row r="6890">
          <cell r="B6890" t="str">
            <v>527733</v>
          </cell>
          <cell r="C6890" t="str">
            <v>TUBO FOFO C/FG PN-25/JE D=700MM;L=6000MM (1698KG)</v>
          </cell>
          <cell r="D6890" t="str">
            <v>UN</v>
          </cell>
          <cell r="E6890">
            <v>0</v>
          </cell>
        </row>
        <row r="6891">
          <cell r="B6891" t="str">
            <v>527734</v>
          </cell>
          <cell r="C6891" t="str">
            <v>TUBO FOFO C/FG PN-25/JE D=700MM;L=6500MM (1828KG)</v>
          </cell>
          <cell r="D6891" t="str">
            <v>UN</v>
          </cell>
          <cell r="E6891">
            <v>0</v>
          </cell>
        </row>
        <row r="6892">
          <cell r="B6892" t="str">
            <v>527735</v>
          </cell>
          <cell r="C6892" t="str">
            <v>TUBO FOFO C/FG PN-25/JE D=700MM;L=6800MM (1906KG)</v>
          </cell>
          <cell r="D6892" t="str">
            <v>UN</v>
          </cell>
          <cell r="E6892">
            <v>0</v>
          </cell>
        </row>
        <row r="6894">
          <cell r="B6894" t="str">
            <v>527800</v>
          </cell>
          <cell r="C6894" t="str">
            <v>TUBO FOFO C/FG PN-25/PT (C31 - METALURGICA 100%)</v>
          </cell>
        </row>
        <row r="6895">
          <cell r="B6895" t="str">
            <v>527801</v>
          </cell>
          <cell r="C6895" t="str">
            <v>TUBO FOFO C/FG PN-25/PT D=80MM;L=1000MM (17KG)</v>
          </cell>
          <cell r="D6895" t="str">
            <v>UN</v>
          </cell>
          <cell r="E6895">
            <v>0</v>
          </cell>
        </row>
        <row r="6896">
          <cell r="B6896" t="str">
            <v>527802</v>
          </cell>
          <cell r="C6896" t="str">
            <v>TUBO FOFO C/FG PN-25/PT D=80MM;L=1500MM (23KG)</v>
          </cell>
          <cell r="D6896" t="str">
            <v>UN</v>
          </cell>
          <cell r="E6896">
            <v>0</v>
          </cell>
        </row>
        <row r="6897">
          <cell r="B6897" t="str">
            <v>527803</v>
          </cell>
          <cell r="C6897" t="str">
            <v>TUBO FOFO C/FG PN-25/PT D=80MM;L=2000MM (30KG)</v>
          </cell>
          <cell r="D6897" t="str">
            <v>UN</v>
          </cell>
          <cell r="E6897">
            <v>0</v>
          </cell>
        </row>
        <row r="6898">
          <cell r="B6898" t="str">
            <v>527804</v>
          </cell>
          <cell r="C6898" t="str">
            <v>TUBO FOFO C/FG PN-25/PT D=80MM;L=2500MM (36KG)</v>
          </cell>
          <cell r="D6898" t="str">
            <v>UN</v>
          </cell>
          <cell r="E6898">
            <v>0</v>
          </cell>
        </row>
        <row r="6899">
          <cell r="B6899" t="str">
            <v>527805</v>
          </cell>
          <cell r="C6899" t="str">
            <v>TUBO FOFO C/FG PN-25/PT D=80MM;L=3000MM (43KG)</v>
          </cell>
          <cell r="D6899" t="str">
            <v>UN</v>
          </cell>
          <cell r="E6899">
            <v>0</v>
          </cell>
        </row>
        <row r="6900">
          <cell r="B6900" t="str">
            <v>527806</v>
          </cell>
          <cell r="C6900" t="str">
            <v>TUBO FOFO C/FG PN-25/PT D=80MM;L=3500MM (49KG)</v>
          </cell>
          <cell r="D6900" t="str">
            <v>UN</v>
          </cell>
          <cell r="E6900">
            <v>0</v>
          </cell>
        </row>
        <row r="6901">
          <cell r="B6901" t="str">
            <v>527807</v>
          </cell>
          <cell r="C6901" t="str">
            <v>TUBO FOFO C/FG PN-25/PT D=80MM;L=4000MM (56KG)</v>
          </cell>
          <cell r="D6901" t="str">
            <v>UN</v>
          </cell>
          <cell r="E6901">
            <v>0</v>
          </cell>
        </row>
        <row r="6902">
          <cell r="B6902" t="str">
            <v>527808</v>
          </cell>
          <cell r="C6902" t="str">
            <v>TUBO FOFO C/FG PN-25/PT D=80MM;L=4500MM (62KG)</v>
          </cell>
          <cell r="D6902" t="str">
            <v>UN</v>
          </cell>
          <cell r="E6902">
            <v>0</v>
          </cell>
        </row>
        <row r="6903">
          <cell r="B6903" t="str">
            <v>527809</v>
          </cell>
          <cell r="C6903" t="str">
            <v>TUBO FOFO C/FG PN-25/PT D=80MM;L=5000MM (69KG)</v>
          </cell>
          <cell r="D6903" t="str">
            <v>UN</v>
          </cell>
          <cell r="E6903">
            <v>0</v>
          </cell>
        </row>
        <row r="6904">
          <cell r="B6904" t="str">
            <v>527810</v>
          </cell>
          <cell r="C6904" t="str">
            <v>TUBO FOFO C/FG PN-25/PT D=80MM;L=5500MM (75KG)</v>
          </cell>
          <cell r="D6904" t="str">
            <v>UN</v>
          </cell>
          <cell r="E6904">
            <v>0</v>
          </cell>
        </row>
        <row r="6905">
          <cell r="B6905" t="str">
            <v>527811</v>
          </cell>
          <cell r="C6905" t="str">
            <v>TUBO FOFO C/FG PN-25/PT D=80MM;L=5800MM (79KG)</v>
          </cell>
          <cell r="D6905" t="str">
            <v>UN</v>
          </cell>
          <cell r="E6905">
            <v>0</v>
          </cell>
        </row>
        <row r="6906">
          <cell r="B6906" t="str">
            <v>527812</v>
          </cell>
          <cell r="C6906" t="str">
            <v>TUBO FOFO C/FG PN-25/PT D=100MM;L=1000MM (22KG)</v>
          </cell>
          <cell r="D6906" t="str">
            <v>UN</v>
          </cell>
          <cell r="E6906">
            <v>0</v>
          </cell>
        </row>
        <row r="6907">
          <cell r="B6907" t="str">
            <v>527813</v>
          </cell>
          <cell r="C6907" t="str">
            <v>TUBO FOFO C/FG PN-25/PT D=100MM;L=1500MM (31KG)</v>
          </cell>
          <cell r="D6907" t="str">
            <v>UN</v>
          </cell>
          <cell r="E6907">
            <v>0</v>
          </cell>
        </row>
        <row r="6908">
          <cell r="B6908" t="str">
            <v>527814</v>
          </cell>
          <cell r="C6908" t="str">
            <v>TUBO FOFO C/FG PN-25/PT D=100MM;L=2000MM (39KG)</v>
          </cell>
          <cell r="D6908" t="str">
            <v>UN</v>
          </cell>
          <cell r="E6908">
            <v>0</v>
          </cell>
        </row>
        <row r="6909">
          <cell r="B6909" t="str">
            <v>527815</v>
          </cell>
          <cell r="C6909" t="str">
            <v>TUBO FOFO C/FG PN-25/PT D=100MM;L=2500MM (48KG)</v>
          </cell>
          <cell r="D6909" t="str">
            <v>UN</v>
          </cell>
          <cell r="E6909">
            <v>0</v>
          </cell>
        </row>
        <row r="6910">
          <cell r="B6910" t="str">
            <v>527816</v>
          </cell>
          <cell r="C6910" t="str">
            <v>TUBO FOFO C/FG PN-25/PT D=100MM;L=3000MM (57KG)</v>
          </cell>
          <cell r="D6910" t="str">
            <v>UN</v>
          </cell>
          <cell r="E6910">
            <v>0</v>
          </cell>
        </row>
        <row r="6911">
          <cell r="B6911" t="str">
            <v>527817</v>
          </cell>
          <cell r="C6911" t="str">
            <v>TUBO FOFO C/FG PN-25/PT D=100MM;L=3500MM (65KG)</v>
          </cell>
          <cell r="D6911" t="str">
            <v>UN</v>
          </cell>
          <cell r="E6911">
            <v>0</v>
          </cell>
        </row>
        <row r="6912">
          <cell r="B6912" t="str">
            <v>527818</v>
          </cell>
          <cell r="C6912" t="str">
            <v>TUBO FOFO C/FG PN-25/PT D=100MM;L=4000MM (74KG)</v>
          </cell>
          <cell r="D6912" t="str">
            <v>UN</v>
          </cell>
          <cell r="E6912">
            <v>0</v>
          </cell>
        </row>
        <row r="6913">
          <cell r="B6913" t="str">
            <v>527819</v>
          </cell>
          <cell r="C6913" t="str">
            <v>TUBO FOFO C/FG PN-25/PT D=100MM;L=4500MM (82KG)</v>
          </cell>
          <cell r="D6913" t="str">
            <v>UN</v>
          </cell>
          <cell r="E6913">
            <v>0</v>
          </cell>
        </row>
        <row r="6914">
          <cell r="B6914" t="str">
            <v>527820</v>
          </cell>
          <cell r="C6914" t="str">
            <v>TUBO FOFO C/FG PN-25/PT D=100MM;L=5000MM (91KG)</v>
          </cell>
          <cell r="D6914" t="str">
            <v>UN</v>
          </cell>
          <cell r="E6914">
            <v>0</v>
          </cell>
        </row>
        <row r="6915">
          <cell r="B6915" t="str">
            <v>527821</v>
          </cell>
          <cell r="C6915" t="str">
            <v>TUBO FOFO C/FG PN-25/PT D=100MM;L=5500MM (100KG)</v>
          </cell>
          <cell r="D6915" t="str">
            <v>UN</v>
          </cell>
          <cell r="E6915">
            <v>0</v>
          </cell>
        </row>
        <row r="6916">
          <cell r="B6916" t="str">
            <v>527822</v>
          </cell>
          <cell r="C6916" t="str">
            <v>TUBO FOFO C/FG PN-25/PT D=100MM;L=5800MM (105KG)</v>
          </cell>
          <cell r="D6916" t="str">
            <v>UN</v>
          </cell>
          <cell r="E6916">
            <v>0</v>
          </cell>
        </row>
        <row r="6917">
          <cell r="B6917" t="str">
            <v>527823</v>
          </cell>
          <cell r="C6917" t="str">
            <v>TUBO FOFO C/FG PN-25/PT D=150MM;L=1000MM (35KG)</v>
          </cell>
          <cell r="D6917" t="str">
            <v>UN</v>
          </cell>
          <cell r="E6917">
            <v>0</v>
          </cell>
        </row>
        <row r="6918">
          <cell r="B6918" t="str">
            <v>527824</v>
          </cell>
          <cell r="C6918" t="str">
            <v>TUBO FOFO C/FG PN-25/PT D=150MM;L=1500MM (48KG)</v>
          </cell>
          <cell r="D6918" t="str">
            <v>UN</v>
          </cell>
          <cell r="E6918">
            <v>0</v>
          </cell>
        </row>
        <row r="6919">
          <cell r="B6919" t="str">
            <v>527825</v>
          </cell>
          <cell r="C6919" t="str">
            <v>TUBO FOFO C/FG PN-25/PT D=150MM;L=2000MM (61KG)</v>
          </cell>
          <cell r="D6919" t="str">
            <v>UN</v>
          </cell>
          <cell r="E6919">
            <v>0</v>
          </cell>
        </row>
        <row r="6920">
          <cell r="B6920" t="str">
            <v>527826</v>
          </cell>
          <cell r="C6920" t="str">
            <v>TUBO FOFO C/FG PN-25/PT D=150MM;L=2500MM (74KG)</v>
          </cell>
          <cell r="D6920" t="str">
            <v>UN</v>
          </cell>
          <cell r="E6920">
            <v>0</v>
          </cell>
        </row>
        <row r="6921">
          <cell r="B6921" t="str">
            <v>527827</v>
          </cell>
          <cell r="C6921" t="str">
            <v>TUBO FOFO C/FG PN-25/PT D=150MM;L=3000MM (87KG)</v>
          </cell>
          <cell r="D6921" t="str">
            <v>UN</v>
          </cell>
          <cell r="E6921">
            <v>0</v>
          </cell>
        </row>
        <row r="6922">
          <cell r="B6922" t="str">
            <v>527828</v>
          </cell>
          <cell r="C6922" t="str">
            <v>TUBO FOFO C/FG PN-25/PT D=150MM;L=3500MM (100KG)</v>
          </cell>
          <cell r="D6922" t="str">
            <v>UN</v>
          </cell>
          <cell r="E6922">
            <v>0</v>
          </cell>
        </row>
        <row r="6923">
          <cell r="B6923" t="str">
            <v>527829</v>
          </cell>
          <cell r="C6923" t="str">
            <v>TUBO FOFO C/FG PN-25/PT D=150MM;L=4000MM (113KG)</v>
          </cell>
          <cell r="D6923" t="str">
            <v>UN</v>
          </cell>
          <cell r="E6923">
            <v>0</v>
          </cell>
        </row>
        <row r="6924">
          <cell r="B6924" t="str">
            <v>527830</v>
          </cell>
          <cell r="C6924" t="str">
            <v>TUBO FOFO C/FG PN-25/PT D=150MM;L=4500MM (126KG)</v>
          </cell>
          <cell r="D6924" t="str">
            <v>UN</v>
          </cell>
          <cell r="E6924">
            <v>0</v>
          </cell>
        </row>
        <row r="6925">
          <cell r="B6925" t="str">
            <v>527831</v>
          </cell>
          <cell r="C6925" t="str">
            <v>TUBO FOFO C/FG PN-25/PT D=150MM;L=5000MM (139KG)</v>
          </cell>
          <cell r="D6925" t="str">
            <v>UN</v>
          </cell>
          <cell r="E6925">
            <v>0</v>
          </cell>
        </row>
        <row r="6926">
          <cell r="B6926" t="str">
            <v>527832</v>
          </cell>
          <cell r="C6926" t="str">
            <v>TUBO FOFO C/FG PN-25/PT D=150MM;L=5500MM (152KG)</v>
          </cell>
          <cell r="D6926" t="str">
            <v>UN</v>
          </cell>
          <cell r="E6926">
            <v>0</v>
          </cell>
        </row>
        <row r="6927">
          <cell r="B6927" t="str">
            <v>527833</v>
          </cell>
          <cell r="C6927" t="str">
            <v>TUBO FOFO C/FG PN-25/PT D=150MM;L=5800MM (160KG)</v>
          </cell>
          <cell r="D6927" t="str">
            <v>UN</v>
          </cell>
          <cell r="E6927">
            <v>0</v>
          </cell>
        </row>
        <row r="6928">
          <cell r="B6928" t="str">
            <v>527834</v>
          </cell>
          <cell r="C6928" t="str">
            <v>TUBO FOFO C/FG PN-25/PT D=200MM;L=1000MM (47KG)</v>
          </cell>
          <cell r="D6928" t="str">
            <v>UN</v>
          </cell>
          <cell r="E6928">
            <v>0</v>
          </cell>
        </row>
        <row r="6929">
          <cell r="B6929" t="str">
            <v>527835</v>
          </cell>
          <cell r="C6929" t="str">
            <v>TUBO FOFO C/FG PN-25/PT D=200MM;L=1500MM (64KG)</v>
          </cell>
          <cell r="D6929" t="str">
            <v>UN</v>
          </cell>
          <cell r="E6929">
            <v>0</v>
          </cell>
        </row>
        <row r="6930">
          <cell r="B6930" t="str">
            <v>527836</v>
          </cell>
          <cell r="C6930" t="str">
            <v>TUBO FOFO C/FG PN-25/PT D=200MM;L=2000MM (82KG)</v>
          </cell>
          <cell r="D6930" t="str">
            <v>UN</v>
          </cell>
          <cell r="E6930">
            <v>0</v>
          </cell>
        </row>
        <row r="6931">
          <cell r="B6931" t="str">
            <v>527837</v>
          </cell>
          <cell r="C6931" t="str">
            <v>TUBO FOFO C/FG PN-25/PT D=200MM;L=2500MM (99KG)</v>
          </cell>
          <cell r="D6931" t="str">
            <v>UN</v>
          </cell>
          <cell r="E6931">
            <v>0</v>
          </cell>
        </row>
        <row r="6932">
          <cell r="B6932" t="str">
            <v>527838</v>
          </cell>
          <cell r="C6932" t="str">
            <v>TUBO FOFO C/FG PN-25/PT D=200MM;L=3000MM (116KG)</v>
          </cell>
          <cell r="D6932" t="str">
            <v>UN</v>
          </cell>
          <cell r="E6932">
            <v>0</v>
          </cell>
        </row>
        <row r="6933">
          <cell r="B6933" t="str">
            <v>527839</v>
          </cell>
          <cell r="C6933" t="str">
            <v>TUBO FOFO C/FG PN-25/PT D=200MM;L=3500MM (134KG)</v>
          </cell>
          <cell r="D6933" t="str">
            <v>UN</v>
          </cell>
          <cell r="E6933">
            <v>0</v>
          </cell>
        </row>
        <row r="6934">
          <cell r="B6934" t="str">
            <v>527840</v>
          </cell>
          <cell r="C6934" t="str">
            <v>TUBO FOFO C/FG PN-25/PT D=200MM;L=4000MM (151KG)</v>
          </cell>
          <cell r="D6934" t="str">
            <v>UN</v>
          </cell>
          <cell r="E6934">
            <v>0</v>
          </cell>
        </row>
        <row r="6935">
          <cell r="B6935" t="str">
            <v>527841</v>
          </cell>
          <cell r="C6935" t="str">
            <v>TUBO FOFO C/FG PN-25/PT D=200MM;L=4500MM (169KG)</v>
          </cell>
          <cell r="D6935" t="str">
            <v>UN</v>
          </cell>
          <cell r="E6935">
            <v>0</v>
          </cell>
        </row>
        <row r="6936">
          <cell r="B6936" t="str">
            <v>527842</v>
          </cell>
          <cell r="C6936" t="str">
            <v>TUBO FOFO C/FG PN-25/PT D=200MM;L=5000MM (186KG)</v>
          </cell>
          <cell r="D6936" t="str">
            <v>UN</v>
          </cell>
          <cell r="E6936">
            <v>0</v>
          </cell>
        </row>
        <row r="6937">
          <cell r="B6937" t="str">
            <v>527843</v>
          </cell>
          <cell r="C6937" t="str">
            <v>TUBO FOFO C/FG PN-25/PT D=200MM;L=5500MM (203KG)</v>
          </cell>
          <cell r="D6937" t="str">
            <v>UN</v>
          </cell>
          <cell r="E6937">
            <v>0</v>
          </cell>
        </row>
        <row r="6938">
          <cell r="B6938" t="str">
            <v>527844</v>
          </cell>
          <cell r="C6938" t="str">
            <v>TUBO FOFO C/FG PN-25/PT D=200MM;L=5800MM (214KG)</v>
          </cell>
          <cell r="D6938" t="str">
            <v>UN</v>
          </cell>
          <cell r="E6938">
            <v>0</v>
          </cell>
        </row>
        <row r="6939">
          <cell r="B6939" t="str">
            <v>527845</v>
          </cell>
          <cell r="C6939" t="str">
            <v>TUBO FOFO C/FG PN-25/PT D=250MM;L=1000MM (63KG)</v>
          </cell>
          <cell r="D6939" t="str">
            <v>UN</v>
          </cell>
          <cell r="E6939">
            <v>0</v>
          </cell>
        </row>
        <row r="6940">
          <cell r="B6940" t="str">
            <v>527846</v>
          </cell>
          <cell r="C6940" t="str">
            <v>TUBO FOFO C/FG PN-25/PT D=250MM;L=1500MM (86KG)</v>
          </cell>
          <cell r="D6940" t="str">
            <v>UN</v>
          </cell>
          <cell r="E6940">
            <v>0</v>
          </cell>
        </row>
        <row r="6941">
          <cell r="B6941" t="str">
            <v>527847</v>
          </cell>
          <cell r="C6941" t="str">
            <v>TUBO FOFO C/FG PN-25/PT D=250MM;L=2000MM (108KG)</v>
          </cell>
          <cell r="D6941" t="str">
            <v>UN</v>
          </cell>
          <cell r="E6941">
            <v>0</v>
          </cell>
        </row>
        <row r="6942">
          <cell r="B6942" t="str">
            <v>527848</v>
          </cell>
          <cell r="C6942" t="str">
            <v>TUBO FOFO C/FG PN-25/PT D=250MM;L=2500MM (131KG)</v>
          </cell>
          <cell r="D6942" t="str">
            <v>UN</v>
          </cell>
          <cell r="E6942">
            <v>0</v>
          </cell>
        </row>
        <row r="6943">
          <cell r="B6943" t="str">
            <v>527849</v>
          </cell>
          <cell r="C6943" t="str">
            <v>TUBO FOFO C/FG PN-25/PT D=250MM;L=3000MM (154KG)</v>
          </cell>
          <cell r="D6943" t="str">
            <v>UN</v>
          </cell>
          <cell r="E6943">
            <v>0</v>
          </cell>
        </row>
        <row r="6944">
          <cell r="B6944" t="str">
            <v>527850</v>
          </cell>
          <cell r="C6944" t="str">
            <v>TUBO FOFO C/FG PN-25/PT D=250MM;L=3500MM (176KG)</v>
          </cell>
          <cell r="D6944" t="str">
            <v>UN</v>
          </cell>
          <cell r="E6944">
            <v>0</v>
          </cell>
        </row>
        <row r="6945">
          <cell r="B6945" t="str">
            <v>527851</v>
          </cell>
          <cell r="C6945" t="str">
            <v>TUBO FOFO C/FG PN-25/PT D=250MM;L=4000MM (199KG)</v>
          </cell>
          <cell r="D6945" t="str">
            <v>UN</v>
          </cell>
          <cell r="E6945">
            <v>0</v>
          </cell>
        </row>
        <row r="6946">
          <cell r="B6946" t="str">
            <v>527852</v>
          </cell>
          <cell r="C6946" t="str">
            <v>TUBO FOFO C/FG PN-25/PT D=250MM;L=4500MM (222KG)</v>
          </cell>
          <cell r="D6946" t="str">
            <v>UN</v>
          </cell>
          <cell r="E6946">
            <v>0</v>
          </cell>
        </row>
        <row r="6947">
          <cell r="B6947" t="str">
            <v>527853</v>
          </cell>
          <cell r="C6947" t="str">
            <v>TUBO FOFO C/FG PN-25/PT D=250MM;L=5000MM (245KG)</v>
          </cell>
          <cell r="D6947" t="str">
            <v>UN</v>
          </cell>
          <cell r="E6947">
            <v>0</v>
          </cell>
        </row>
        <row r="6948">
          <cell r="B6948" t="str">
            <v>527854</v>
          </cell>
          <cell r="C6948" t="str">
            <v>TUBO FOFO C/FG PN-25/PT D=250MM;L=5500MM (267KG)</v>
          </cell>
          <cell r="D6948" t="str">
            <v>UN</v>
          </cell>
          <cell r="E6948">
            <v>0</v>
          </cell>
        </row>
        <row r="6949">
          <cell r="B6949" t="str">
            <v>527855</v>
          </cell>
          <cell r="C6949" t="str">
            <v>TUBO FOFO C/FG PN-25/PT D=250MM;L=5800MM (281KG)</v>
          </cell>
          <cell r="D6949" t="str">
            <v>UN</v>
          </cell>
          <cell r="E6949">
            <v>0</v>
          </cell>
        </row>
        <row r="6950">
          <cell r="B6950" t="str">
            <v>527856</v>
          </cell>
          <cell r="C6950" t="str">
            <v>TUBO FOFO C/FG PN-25/PT D=300MM;L=1000MM (80KG)</v>
          </cell>
          <cell r="D6950" t="str">
            <v>UN</v>
          </cell>
          <cell r="E6950">
            <v>0</v>
          </cell>
        </row>
        <row r="6951">
          <cell r="B6951" t="str">
            <v>527857</v>
          </cell>
          <cell r="C6951" t="str">
            <v>TUBO FOFO C/FG PN-25/PT D=300MM;L=1500MM (109KG)</v>
          </cell>
          <cell r="D6951" t="str">
            <v>UN</v>
          </cell>
          <cell r="E6951">
            <v>0</v>
          </cell>
        </row>
        <row r="6952">
          <cell r="B6952" t="str">
            <v>527858</v>
          </cell>
          <cell r="C6952" t="str">
            <v>TUBO FOFO C/FG PN-25/PT D=300MM;L=2000MM (137KG)</v>
          </cell>
          <cell r="D6952" t="str">
            <v>UN</v>
          </cell>
          <cell r="E6952">
            <v>0</v>
          </cell>
        </row>
        <row r="6953">
          <cell r="B6953" t="str">
            <v>527859</v>
          </cell>
          <cell r="C6953" t="str">
            <v>TUBO FOFO C/FG PN-25/PT D=300MM;L=2500MM (166KG)</v>
          </cell>
          <cell r="D6953" t="str">
            <v>UN</v>
          </cell>
          <cell r="E6953">
            <v>0</v>
          </cell>
        </row>
        <row r="6954">
          <cell r="B6954" t="str">
            <v>527860</v>
          </cell>
          <cell r="C6954" t="str">
            <v>TUBO FOFO C/FG PN-25/PT D=300MM;L=3000MM (194KG)</v>
          </cell>
          <cell r="D6954" t="str">
            <v>UN</v>
          </cell>
          <cell r="E6954">
            <v>0</v>
          </cell>
        </row>
        <row r="6955">
          <cell r="B6955" t="str">
            <v>527861</v>
          </cell>
          <cell r="C6955" t="str">
            <v>TUBO FOFO C/FG PN-25/PT D=300MM;L=3500MM (223KG)</v>
          </cell>
          <cell r="D6955" t="str">
            <v>UN</v>
          </cell>
          <cell r="E6955">
            <v>0</v>
          </cell>
        </row>
        <row r="6956">
          <cell r="B6956" t="str">
            <v>527862</v>
          </cell>
          <cell r="C6956" t="str">
            <v>TUBO FOFO C/FG PN-25/PT D=300MM;L=4000MM (251KG)</v>
          </cell>
          <cell r="D6956" t="str">
            <v>UN</v>
          </cell>
          <cell r="E6956">
            <v>0</v>
          </cell>
        </row>
        <row r="6957">
          <cell r="B6957" t="str">
            <v>527863</v>
          </cell>
          <cell r="C6957" t="str">
            <v>TUBO FOFO C/FG PN-25/PT D=300MM;L=4500MM (280KG)</v>
          </cell>
          <cell r="D6957" t="str">
            <v>UN</v>
          </cell>
          <cell r="E6957">
            <v>0</v>
          </cell>
        </row>
        <row r="6958">
          <cell r="B6958" t="str">
            <v>527864</v>
          </cell>
          <cell r="C6958" t="str">
            <v>TUBO FOFO C/FG PN-25/PT D=300MM;L=5000MM (309KG)</v>
          </cell>
          <cell r="D6958" t="str">
            <v>UN</v>
          </cell>
          <cell r="E6958">
            <v>0</v>
          </cell>
        </row>
        <row r="6959">
          <cell r="B6959" t="str">
            <v>527865</v>
          </cell>
          <cell r="C6959" t="str">
            <v>TUBO FOFO C/FG PN-25/PT D=300MM;L=5500MM (337KG)</v>
          </cell>
          <cell r="D6959" t="str">
            <v>UN</v>
          </cell>
          <cell r="E6959">
            <v>0</v>
          </cell>
        </row>
        <row r="6960">
          <cell r="B6960" t="str">
            <v>527866</v>
          </cell>
          <cell r="C6960" t="str">
            <v>TUBO FOFO C/FG PN-25/PT D=300MM;L=5800MM (354KG)</v>
          </cell>
          <cell r="D6960" t="str">
            <v>UN</v>
          </cell>
          <cell r="E6960">
            <v>0</v>
          </cell>
        </row>
        <row r="6961">
          <cell r="B6961" t="str">
            <v>527867</v>
          </cell>
          <cell r="C6961" t="str">
            <v>TUBO FOFO C/FG PN-25/PT D=350MM;L=1000MM (110KG)</v>
          </cell>
          <cell r="D6961" t="str">
            <v>UN</v>
          </cell>
          <cell r="E6961">
            <v>0</v>
          </cell>
        </row>
        <row r="6962">
          <cell r="B6962" t="str">
            <v>527868</v>
          </cell>
          <cell r="C6962" t="str">
            <v>TUBO FOFO C/FG PN-25/PT D=350MM;L=1500MM (147KG)</v>
          </cell>
          <cell r="D6962" t="str">
            <v>UN</v>
          </cell>
          <cell r="E6962">
            <v>0</v>
          </cell>
        </row>
        <row r="6963">
          <cell r="B6963" t="str">
            <v>527869</v>
          </cell>
          <cell r="C6963" t="str">
            <v>TUBO FOFO C/FG PN-25/PT D=350MM;L=2000MM (185KG)</v>
          </cell>
          <cell r="D6963" t="str">
            <v>UN</v>
          </cell>
          <cell r="E6963">
            <v>0</v>
          </cell>
        </row>
        <row r="6964">
          <cell r="B6964" t="str">
            <v>527870</v>
          </cell>
          <cell r="C6964" t="str">
            <v>TUBO FOFO C/FG PN-25/PT D=350MM;L=2500MM (223KG)</v>
          </cell>
          <cell r="D6964" t="str">
            <v>UN</v>
          </cell>
          <cell r="E6964">
            <v>0</v>
          </cell>
        </row>
        <row r="6965">
          <cell r="B6965" t="str">
            <v>527871</v>
          </cell>
          <cell r="C6965" t="str">
            <v>TUBO FOFO C/FG PN-25/PT D=350MM;L=3000MM (261KG)</v>
          </cell>
          <cell r="D6965" t="str">
            <v>UN</v>
          </cell>
          <cell r="E6965">
            <v>0</v>
          </cell>
        </row>
        <row r="6966">
          <cell r="B6966" t="str">
            <v>527872</v>
          </cell>
          <cell r="C6966" t="str">
            <v>TUBO FOFO C/FG PN-25/PT D=350MM;L=3500MM (298KG)</v>
          </cell>
          <cell r="D6966" t="str">
            <v>UN</v>
          </cell>
          <cell r="E6966">
            <v>0</v>
          </cell>
        </row>
        <row r="6967">
          <cell r="B6967" t="str">
            <v>527873</v>
          </cell>
          <cell r="C6967" t="str">
            <v>TUBO FOFO C/FG PN-25/PT D=350MM;L=4000MM (336KG)</v>
          </cell>
          <cell r="D6967" t="str">
            <v>UN</v>
          </cell>
          <cell r="E6967">
            <v>0</v>
          </cell>
        </row>
        <row r="6968">
          <cell r="B6968" t="str">
            <v>527874</v>
          </cell>
          <cell r="C6968" t="str">
            <v>TUBO FOFO C/FG PN-25/PT D=350MM;L=4500MM (374KG)</v>
          </cell>
          <cell r="D6968" t="str">
            <v>UN</v>
          </cell>
          <cell r="E6968">
            <v>0</v>
          </cell>
        </row>
        <row r="6969">
          <cell r="B6969" t="str">
            <v>527875</v>
          </cell>
          <cell r="C6969" t="str">
            <v>TUBO FOFO C/FG PN-25/PT D=350MM;L=5000MM (412KG)</v>
          </cell>
          <cell r="D6969" t="str">
            <v>UN</v>
          </cell>
          <cell r="E6969">
            <v>0</v>
          </cell>
        </row>
        <row r="6970">
          <cell r="B6970" t="str">
            <v>527876</v>
          </cell>
          <cell r="C6970" t="str">
            <v>TUBO FOFO C/FG PN-25/PT D=350MM;L=5500MM (449KG)</v>
          </cell>
          <cell r="D6970" t="str">
            <v>UN</v>
          </cell>
          <cell r="E6970">
            <v>0</v>
          </cell>
        </row>
        <row r="6971">
          <cell r="B6971" t="str">
            <v>527877</v>
          </cell>
          <cell r="C6971" t="str">
            <v>TUBO FOFO C/FG PN-25/PT D=350MM;L=5800MM (472KG)</v>
          </cell>
          <cell r="D6971" t="str">
            <v>UN</v>
          </cell>
          <cell r="E6971">
            <v>0</v>
          </cell>
        </row>
        <row r="6972">
          <cell r="B6972" t="str">
            <v>527878</v>
          </cell>
          <cell r="C6972" t="str">
            <v>TUBO FOFO C/FG PN-25/PT D=400MM;L=1000MM (135KG)</v>
          </cell>
          <cell r="D6972" t="str">
            <v>UN</v>
          </cell>
          <cell r="E6972">
            <v>0</v>
          </cell>
        </row>
        <row r="6973">
          <cell r="B6973" t="str">
            <v>527879</v>
          </cell>
          <cell r="C6973" t="str">
            <v>TUBO FOFO C/FG PN-25/PT D=400MM;L=1500MM (179KG)</v>
          </cell>
          <cell r="D6973" t="str">
            <v>UN</v>
          </cell>
          <cell r="E6973">
            <v>0</v>
          </cell>
        </row>
        <row r="6974">
          <cell r="B6974" t="str">
            <v>527880</v>
          </cell>
          <cell r="C6974" t="str">
            <v>TUBO FOFO C/FG PN-25/PT D=400MM;L=2000MM (224KG)</v>
          </cell>
          <cell r="D6974" t="str">
            <v>UN</v>
          </cell>
          <cell r="E6974">
            <v>0</v>
          </cell>
        </row>
        <row r="6975">
          <cell r="B6975" t="str">
            <v>527881</v>
          </cell>
          <cell r="C6975" t="str">
            <v>TUBO FOFO C/FG PN-25/PT D=400MM;L=2500MM (269KG)</v>
          </cell>
          <cell r="D6975" t="str">
            <v>UN</v>
          </cell>
          <cell r="E6975">
            <v>0</v>
          </cell>
        </row>
        <row r="6976">
          <cell r="B6976" t="str">
            <v>527882</v>
          </cell>
          <cell r="C6976" t="str">
            <v>TUBO FOFO C/FG PN-25/PT D=400MM;L=3000MM (314KG)</v>
          </cell>
          <cell r="D6976" t="str">
            <v>UN</v>
          </cell>
          <cell r="E6976">
            <v>0</v>
          </cell>
        </row>
        <row r="6977">
          <cell r="B6977" t="str">
            <v>527883</v>
          </cell>
          <cell r="C6977" t="str">
            <v>TUBO FOFO C/FG PN-25/PT D=400MM;L=3500MM (358KG)</v>
          </cell>
          <cell r="D6977" t="str">
            <v>UN</v>
          </cell>
          <cell r="E6977">
            <v>0</v>
          </cell>
        </row>
        <row r="6978">
          <cell r="B6978" t="str">
            <v>527884</v>
          </cell>
          <cell r="C6978" t="str">
            <v>TUBO FOFO C/FG PN-25/PT D=400MM;L=4000MM (403KG)</v>
          </cell>
          <cell r="D6978" t="str">
            <v>UN</v>
          </cell>
          <cell r="E6978">
            <v>0</v>
          </cell>
        </row>
        <row r="6979">
          <cell r="B6979" t="str">
            <v>527885</v>
          </cell>
          <cell r="C6979" t="str">
            <v>TUBO FOFO C/FG PN-25/PT D=400MM;L=4500MM (447KG)</v>
          </cell>
          <cell r="D6979" t="str">
            <v>UN</v>
          </cell>
          <cell r="E6979">
            <v>0</v>
          </cell>
        </row>
        <row r="6980">
          <cell r="B6980" t="str">
            <v>527886</v>
          </cell>
          <cell r="C6980" t="str">
            <v>TUBO FOFO C/FG PN-25/PT D=400MM;L=5000MM (493KG)</v>
          </cell>
          <cell r="D6980" t="str">
            <v>UN</v>
          </cell>
          <cell r="E6980">
            <v>0</v>
          </cell>
        </row>
        <row r="6981">
          <cell r="B6981" t="str">
            <v>527887</v>
          </cell>
          <cell r="C6981" t="str">
            <v>TUBO FOFO C/FG PN-25/PT D=400MM;L=5500MM (537KG)</v>
          </cell>
          <cell r="D6981" t="str">
            <v>UN</v>
          </cell>
          <cell r="E6981">
            <v>0</v>
          </cell>
        </row>
        <row r="6982">
          <cell r="B6982" t="str">
            <v>527888</v>
          </cell>
          <cell r="C6982" t="str">
            <v>TUBO FOFO C/FG PN-25/PT D=400MM;L=5800MM (564KG)</v>
          </cell>
          <cell r="D6982" t="str">
            <v>UN</v>
          </cell>
          <cell r="E6982">
            <v>0</v>
          </cell>
        </row>
        <row r="6983">
          <cell r="B6983" t="str">
            <v>527889</v>
          </cell>
          <cell r="C6983" t="str">
            <v>TUBO FOFO C/FG PN-25/PT D=450MM;L=1000MM (159KG)</v>
          </cell>
          <cell r="D6983" t="str">
            <v>UN</v>
          </cell>
          <cell r="E6983">
            <v>0</v>
          </cell>
        </row>
        <row r="6984">
          <cell r="B6984" t="str">
            <v>527890</v>
          </cell>
          <cell r="C6984" t="str">
            <v>TUBO FOFO C/FG PN-25/PT D=450MM;L=1500MM (211KG)</v>
          </cell>
          <cell r="D6984" t="str">
            <v>UN</v>
          </cell>
          <cell r="E6984">
            <v>0</v>
          </cell>
        </row>
        <row r="6985">
          <cell r="B6985" t="str">
            <v>527891</v>
          </cell>
          <cell r="C6985" t="str">
            <v>TUBO FOFO C/FG PN-25/PT D=450MM;L=2000MM (264KG)</v>
          </cell>
          <cell r="D6985" t="str">
            <v>UN</v>
          </cell>
          <cell r="E6985">
            <v>0</v>
          </cell>
        </row>
        <row r="6986">
          <cell r="B6986" t="str">
            <v>527892</v>
          </cell>
          <cell r="C6986" t="str">
            <v>TUBO FOFO C/FG PN-25/PT D=450MM;L=2500MM (316KG)</v>
          </cell>
          <cell r="D6986" t="str">
            <v>UN</v>
          </cell>
          <cell r="E6986">
            <v>0</v>
          </cell>
        </row>
        <row r="6987">
          <cell r="B6987" t="str">
            <v>527893</v>
          </cell>
          <cell r="C6987" t="str">
            <v>TUBO FOFO C/FG PN-25/PT D=450MM;L=3000MM (369KG)</v>
          </cell>
          <cell r="D6987" t="str">
            <v>UN</v>
          </cell>
          <cell r="E6987">
            <v>0</v>
          </cell>
        </row>
        <row r="6988">
          <cell r="B6988" t="str">
            <v>527894</v>
          </cell>
          <cell r="C6988" t="str">
            <v>TUBO FOFO C/FG PN-25/PT D=450MM;L=3500MM (421KG)</v>
          </cell>
          <cell r="D6988" t="str">
            <v>UN</v>
          </cell>
          <cell r="E6988">
            <v>0</v>
          </cell>
        </row>
        <row r="6989">
          <cell r="B6989" t="str">
            <v>527895</v>
          </cell>
          <cell r="C6989" t="str">
            <v>TUBO FOFO C/FG PN-25/PT D=450MM;L=4000MM (474KG)</v>
          </cell>
          <cell r="D6989" t="str">
            <v>UN</v>
          </cell>
          <cell r="E6989">
            <v>0</v>
          </cell>
        </row>
        <row r="6990">
          <cell r="B6990" t="str">
            <v>527896</v>
          </cell>
          <cell r="C6990" t="str">
            <v>TUBO FOFO C/FG PN-25/PT D=450MM;L=4500MM (526KG)</v>
          </cell>
          <cell r="D6990" t="str">
            <v>UN</v>
          </cell>
          <cell r="E6990">
            <v>0</v>
          </cell>
        </row>
        <row r="6991">
          <cell r="B6991" t="str">
            <v>527897</v>
          </cell>
          <cell r="C6991" t="str">
            <v>TUBO FOFO C/FG PN-25/PT D=450MM;L=5000MM (579KG)</v>
          </cell>
          <cell r="D6991" t="str">
            <v>UN</v>
          </cell>
          <cell r="E6991">
            <v>0</v>
          </cell>
        </row>
        <row r="6992">
          <cell r="B6992" t="str">
            <v>527898</v>
          </cell>
          <cell r="C6992" t="str">
            <v>TUBO FOFO C/FG PN-25/PT D=450MM;L=5500MM (632KG)</v>
          </cell>
          <cell r="D6992" t="str">
            <v>UN</v>
          </cell>
          <cell r="E6992">
            <v>0</v>
          </cell>
        </row>
        <row r="6993">
          <cell r="B6993" t="str">
            <v>527899</v>
          </cell>
          <cell r="C6993" t="str">
            <v>TUBO FOFO C/FG PN-25/PT D=450MM;L=5800MM (663KG)</v>
          </cell>
          <cell r="D6993" t="str">
            <v>UN</v>
          </cell>
          <cell r="E6993">
            <v>0</v>
          </cell>
        </row>
        <row r="6994">
          <cell r="B6994" t="str">
            <v>527901</v>
          </cell>
          <cell r="C6994" t="str">
            <v>TUBO FOFO C/FG PN-25/PT D=500MM;L=1000MM (187KG)</v>
          </cell>
          <cell r="D6994" t="str">
            <v>UN</v>
          </cell>
          <cell r="E6994">
            <v>0</v>
          </cell>
        </row>
        <row r="6995">
          <cell r="B6995" t="str">
            <v>527902</v>
          </cell>
          <cell r="C6995" t="str">
            <v>TUBO FOFO C/FG PN-25/PT D=500MM;L=1500MM (248KG)</v>
          </cell>
          <cell r="D6995" t="str">
            <v>UN</v>
          </cell>
          <cell r="E6995">
            <v>0</v>
          </cell>
        </row>
        <row r="6996">
          <cell r="B6996" t="str">
            <v>527903</v>
          </cell>
          <cell r="C6996" t="str">
            <v>TUBO FOFO C/FG PN-25/PT D=500MM;L=2000MM (309KG)</v>
          </cell>
          <cell r="D6996" t="str">
            <v>UN</v>
          </cell>
          <cell r="E6996">
            <v>0</v>
          </cell>
        </row>
        <row r="6997">
          <cell r="B6997" t="str">
            <v>527904</v>
          </cell>
          <cell r="C6997" t="str">
            <v>TUBO FOFO C/FG PN-25/PT D=500MM;L=2500MM (370KG)</v>
          </cell>
          <cell r="D6997" t="str">
            <v>UN</v>
          </cell>
          <cell r="E6997">
            <v>0</v>
          </cell>
        </row>
        <row r="6998">
          <cell r="B6998" t="str">
            <v>527905</v>
          </cell>
          <cell r="C6998" t="str">
            <v>TUBO FOFO C/FG PN-25/PT D=500MM;L=3000MM (430KG)</v>
          </cell>
          <cell r="D6998" t="str">
            <v>UN</v>
          </cell>
          <cell r="E6998">
            <v>0</v>
          </cell>
        </row>
        <row r="6999">
          <cell r="B6999" t="str">
            <v>527906</v>
          </cell>
          <cell r="C6999" t="str">
            <v>TUBO FOFO C/FG PN-25/PT D=500MM;L=3500MM (491KG)</v>
          </cell>
          <cell r="D6999" t="str">
            <v>UN</v>
          </cell>
          <cell r="E6999">
            <v>0</v>
          </cell>
        </row>
        <row r="7000">
          <cell r="B7000" t="str">
            <v>527907</v>
          </cell>
          <cell r="C7000" t="str">
            <v>TUBO FOFO C/FG PN-25/PT D=500MM;L=4000MM (552KG)</v>
          </cell>
          <cell r="D7000" t="str">
            <v>UN</v>
          </cell>
          <cell r="E7000">
            <v>0</v>
          </cell>
        </row>
        <row r="7001">
          <cell r="B7001" t="str">
            <v>527908</v>
          </cell>
          <cell r="C7001" t="str">
            <v>TUBO FOFO C/FG PN-25/PT D=500MM;L=4500MM (613KG)</v>
          </cell>
          <cell r="D7001" t="str">
            <v>UN</v>
          </cell>
          <cell r="E7001">
            <v>0</v>
          </cell>
        </row>
        <row r="7002">
          <cell r="B7002" t="str">
            <v>527909</v>
          </cell>
          <cell r="C7002" t="str">
            <v>TUBO FOFO C/FG PN-25/PT D=500MM;L=5000MM (674KG)</v>
          </cell>
          <cell r="D7002" t="str">
            <v>UN</v>
          </cell>
          <cell r="E7002">
            <v>0</v>
          </cell>
        </row>
        <row r="7003">
          <cell r="B7003" t="str">
            <v>527910</v>
          </cell>
          <cell r="C7003" t="str">
            <v>TUBO FOFO C/FG PN-25/PT D=500MM;L=5500MM (735KG)</v>
          </cell>
          <cell r="D7003" t="str">
            <v>UN</v>
          </cell>
          <cell r="E7003">
            <v>0</v>
          </cell>
        </row>
        <row r="7004">
          <cell r="B7004" t="str">
            <v>527911</v>
          </cell>
          <cell r="C7004" t="str">
            <v>TUBO FOFO C/FG PN-25/PT D=500MM;L=5800MM (771KG)</v>
          </cell>
          <cell r="D7004" t="str">
            <v>UN</v>
          </cell>
          <cell r="E7004">
            <v>0</v>
          </cell>
        </row>
        <row r="7005">
          <cell r="B7005" t="str">
            <v>527912</v>
          </cell>
          <cell r="C7005" t="str">
            <v>TUBO FOFO C/FG PN-25/PT D=600MM;L=1000MM (254KG)</v>
          </cell>
          <cell r="D7005" t="str">
            <v>UN</v>
          </cell>
          <cell r="E7005">
            <v>0</v>
          </cell>
        </row>
        <row r="7006">
          <cell r="B7006" t="str">
            <v>527913</v>
          </cell>
          <cell r="C7006" t="str">
            <v>TUBO FOFO C/FG PN-25/PT D=600MM;L=1500MM (333KG)</v>
          </cell>
          <cell r="D7006" t="str">
            <v>UN</v>
          </cell>
          <cell r="E7006">
            <v>0</v>
          </cell>
        </row>
        <row r="7007">
          <cell r="B7007" t="str">
            <v>527914</v>
          </cell>
          <cell r="C7007" t="str">
            <v>TUBO FOFO C/FG PN-25/PT D=600MM;L=2000MM (412KG)</v>
          </cell>
          <cell r="D7007" t="str">
            <v>UN</v>
          </cell>
          <cell r="E7007">
            <v>0</v>
          </cell>
        </row>
        <row r="7008">
          <cell r="B7008" t="str">
            <v>527915</v>
          </cell>
          <cell r="C7008" t="str">
            <v>TUBO FOFO C/FG PN-25/PT D=600MM;L=2500MM (491KG)</v>
          </cell>
          <cell r="D7008" t="str">
            <v>UN</v>
          </cell>
          <cell r="E7008">
            <v>0</v>
          </cell>
        </row>
        <row r="7009">
          <cell r="B7009" t="str">
            <v>527916</v>
          </cell>
          <cell r="C7009" t="str">
            <v>TUBO FOFO C/FG PN-25/PT D=600MM;L=3000MM (570KG)</v>
          </cell>
          <cell r="D7009" t="str">
            <v>UN</v>
          </cell>
          <cell r="E7009">
            <v>0</v>
          </cell>
        </row>
        <row r="7010">
          <cell r="B7010" t="str">
            <v>527917</v>
          </cell>
          <cell r="C7010" t="str">
            <v>TUBO FOFO C/FG PN-25/PT D=600MM;L=3500MM (649KG)</v>
          </cell>
          <cell r="D7010" t="str">
            <v>UN</v>
          </cell>
          <cell r="E7010">
            <v>0</v>
          </cell>
        </row>
        <row r="7011">
          <cell r="B7011" t="str">
            <v>527918</v>
          </cell>
          <cell r="C7011" t="str">
            <v>TUBO FOFO C/FG PN-25/PT D=600MM;L=4000MM (728KG)</v>
          </cell>
          <cell r="D7011" t="str">
            <v>UN</v>
          </cell>
          <cell r="E7011">
            <v>0</v>
          </cell>
        </row>
        <row r="7012">
          <cell r="B7012" t="str">
            <v>527919</v>
          </cell>
          <cell r="C7012" t="str">
            <v>TUBO FOFO C/FG PN-25/PT D=600MM;L=4500MM (807KG)</v>
          </cell>
          <cell r="D7012" t="str">
            <v>UN</v>
          </cell>
          <cell r="E7012">
            <v>0</v>
          </cell>
        </row>
        <row r="7013">
          <cell r="B7013" t="str">
            <v>527920</v>
          </cell>
          <cell r="C7013" t="str">
            <v>TUBO FOFO C/FG PN-25/PT D=600MM;L=5000MM (886KG)</v>
          </cell>
          <cell r="D7013" t="str">
            <v>UN</v>
          </cell>
          <cell r="E7013">
            <v>0</v>
          </cell>
        </row>
        <row r="7014">
          <cell r="B7014" t="str">
            <v>527921</v>
          </cell>
          <cell r="C7014" t="str">
            <v>TUBO FOFO C/FG PN-25/PT D=600MM;L=5500MM (965KG)</v>
          </cell>
          <cell r="D7014" t="str">
            <v>UN</v>
          </cell>
          <cell r="E7014">
            <v>0</v>
          </cell>
        </row>
        <row r="7015">
          <cell r="B7015" t="str">
            <v>527922</v>
          </cell>
          <cell r="C7015" t="str">
            <v>TUBO FOFO C/FG PN-25/PT D=600MM;L=5800MM (1012KG)</v>
          </cell>
          <cell r="D7015" t="str">
            <v>UN</v>
          </cell>
          <cell r="E7015">
            <v>0</v>
          </cell>
        </row>
        <row r="7016">
          <cell r="B7016" t="str">
            <v>527923</v>
          </cell>
          <cell r="C7016" t="str">
            <v>TUBO FOFO C/FG PN-25/PT D=700MM;L=1000MM (386KG)</v>
          </cell>
          <cell r="D7016" t="str">
            <v>UN</v>
          </cell>
          <cell r="E7016">
            <v>0</v>
          </cell>
        </row>
        <row r="7017">
          <cell r="B7017" t="str">
            <v>527924</v>
          </cell>
          <cell r="C7017" t="str">
            <v>TUBO FOFO C/FG PN-25/PT D=700MM;L=1500MM (516KG)</v>
          </cell>
          <cell r="D7017" t="str">
            <v>UN</v>
          </cell>
          <cell r="E7017">
            <v>0</v>
          </cell>
        </row>
        <row r="7018">
          <cell r="B7018" t="str">
            <v>527925</v>
          </cell>
          <cell r="C7018" t="str">
            <v>TUBO FOFO C/FG PN-25/PT D=700MM;L=2000MM (646KG)</v>
          </cell>
          <cell r="D7018" t="str">
            <v>UN</v>
          </cell>
          <cell r="E7018">
            <v>0</v>
          </cell>
        </row>
        <row r="7019">
          <cell r="B7019" t="str">
            <v>527926</v>
          </cell>
          <cell r="C7019" t="str">
            <v>TUBO FOFO C/FG PN-25/PT D=700MM;L=2500MM (776KG)</v>
          </cell>
          <cell r="D7019" t="str">
            <v>UN</v>
          </cell>
          <cell r="E7019">
            <v>0</v>
          </cell>
        </row>
        <row r="7020">
          <cell r="B7020" t="str">
            <v>527927</v>
          </cell>
          <cell r="C7020" t="str">
            <v>TUBO FOFO C/FG PN-25/PT D=700MM;L=3000MM (906KG)</v>
          </cell>
          <cell r="D7020" t="str">
            <v>UN</v>
          </cell>
          <cell r="E7020">
            <v>0</v>
          </cell>
        </row>
        <row r="7021">
          <cell r="B7021" t="str">
            <v>527928</v>
          </cell>
          <cell r="C7021" t="str">
            <v>TUBO FOFO C/FG PN-25/PT D=700MM;L=3500MM (1036KG)</v>
          </cell>
          <cell r="D7021" t="str">
            <v>UN</v>
          </cell>
          <cell r="E7021">
            <v>0</v>
          </cell>
        </row>
        <row r="7022">
          <cell r="B7022" t="str">
            <v>527929</v>
          </cell>
          <cell r="C7022" t="str">
            <v>TUBO FOFO C/FG PN-25/PT D=700MM;L=4000MM (776KG)</v>
          </cell>
          <cell r="D7022" t="str">
            <v>UN</v>
          </cell>
          <cell r="E7022">
            <v>0</v>
          </cell>
        </row>
        <row r="7023">
          <cell r="B7023" t="str">
            <v>527930</v>
          </cell>
          <cell r="C7023" t="str">
            <v>TUBO FOFO C/FG PN-25/PT D=700MM;L=4500MM (1296KG)</v>
          </cell>
          <cell r="D7023" t="str">
            <v>UN</v>
          </cell>
          <cell r="E7023">
            <v>0</v>
          </cell>
        </row>
        <row r="7024">
          <cell r="B7024" t="str">
            <v>527931</v>
          </cell>
          <cell r="C7024" t="str">
            <v>TUBO FOFO C/FG PN-25/PT D=700MM;L=5000MM (1426KG)</v>
          </cell>
          <cell r="D7024" t="str">
            <v>UN</v>
          </cell>
          <cell r="E7024">
            <v>0</v>
          </cell>
        </row>
        <row r="7025">
          <cell r="B7025" t="str">
            <v>527932</v>
          </cell>
          <cell r="C7025" t="str">
            <v>TUBO FOFO C/FG PN-25/PT D=700MM;L=5500MM (1557KG)</v>
          </cell>
          <cell r="D7025" t="str">
            <v>UN</v>
          </cell>
          <cell r="E7025">
            <v>0</v>
          </cell>
        </row>
        <row r="7026">
          <cell r="B7026" t="str">
            <v>527933</v>
          </cell>
          <cell r="C7026" t="str">
            <v>TUBO FOFO C/FG PN-25/PT D=700MM;L=6000MM (1687KG)</v>
          </cell>
          <cell r="D7026" t="str">
            <v>UN</v>
          </cell>
          <cell r="E7026">
            <v>0</v>
          </cell>
        </row>
        <row r="7027">
          <cell r="B7027" t="str">
            <v>527934</v>
          </cell>
          <cell r="C7027" t="str">
            <v>TUBO FOFO C/FG PN-25/PT D=700MM;L=6500MM (1817KG)</v>
          </cell>
          <cell r="D7027" t="str">
            <v>UN</v>
          </cell>
          <cell r="E7027">
            <v>0</v>
          </cell>
        </row>
        <row r="7028">
          <cell r="B7028" t="str">
            <v>527935</v>
          </cell>
          <cell r="C7028" t="str">
            <v>TUBO FOFO C/FG PN-25/PT D=700MM;L=6800MM (1895KG)</v>
          </cell>
          <cell r="D7028" t="str">
            <v>UN</v>
          </cell>
          <cell r="E7028">
            <v>0</v>
          </cell>
        </row>
        <row r="7030">
          <cell r="B7030" t="str">
            <v>528000</v>
          </cell>
          <cell r="C7030" t="str">
            <v>TAMPAO FERRO FUNDIDO (C31 - METALURGICA 100%)</v>
          </cell>
        </row>
        <row r="7031">
          <cell r="B7031" t="str">
            <v>528001</v>
          </cell>
          <cell r="C7031" t="str">
            <v>TAMPAO FERRO FUNDIDO TD-9</v>
          </cell>
          <cell r="D7031" t="str">
            <v>UN</v>
          </cell>
          <cell r="E7031">
            <v>51.48</v>
          </cell>
        </row>
        <row r="7032">
          <cell r="B7032" t="str">
            <v>528002</v>
          </cell>
          <cell r="C7032" t="str">
            <v>TAMPAO FERRO FUNDIDO, DIAMETRO 200 mm</v>
          </cell>
          <cell r="D7032" t="str">
            <v>UN</v>
          </cell>
          <cell r="E7032">
            <v>85.67</v>
          </cell>
        </row>
        <row r="7033">
          <cell r="B7033" t="str">
            <v>528003</v>
          </cell>
          <cell r="C7033" t="str">
            <v>TAMPAO FERRO FUNDIDO, DIAMETRO 600 MM - TDIL</v>
          </cell>
          <cell r="D7033" t="str">
            <v>UN</v>
          </cell>
          <cell r="E7033">
            <v>276</v>
          </cell>
        </row>
        <row r="7034">
          <cell r="B7034" t="str">
            <v>528004</v>
          </cell>
          <cell r="C7034" t="str">
            <v>TAMPAO FERRO FUNDIDO, DIAMETRO 900 MM - TDIL</v>
          </cell>
          <cell r="D7034" t="str">
            <v>UN</v>
          </cell>
          <cell r="E7034">
            <v>600</v>
          </cell>
        </row>
        <row r="7036">
          <cell r="B7036" t="str">
            <v>528100</v>
          </cell>
          <cell r="C7036" t="str">
            <v>ABRACADEIRA FF MULTIPARTIDA (C31 - METALURGICA 100%)</v>
          </cell>
        </row>
        <row r="7037">
          <cell r="B7037" t="str">
            <v>528101</v>
          </cell>
          <cell r="C7037" t="str">
            <v>ABRACADEIRA FF MULTIPARTIDA DN=50MM</v>
          </cell>
          <cell r="D7037" t="str">
            <v>UN</v>
          </cell>
          <cell r="E7037">
            <v>0</v>
          </cell>
        </row>
        <row r="7038">
          <cell r="B7038" t="str">
            <v>528102</v>
          </cell>
          <cell r="C7038" t="str">
            <v>ABRACADEIRA FF MULTIPARTIDA DN=75/80MM</v>
          </cell>
          <cell r="D7038" t="str">
            <v>UN</v>
          </cell>
          <cell r="E7038">
            <v>306.58999999999997</v>
          </cell>
        </row>
        <row r="7039">
          <cell r="B7039" t="str">
            <v>528103</v>
          </cell>
          <cell r="C7039" t="str">
            <v>ABRACADEIRA FF MULTIPARTIDA DN=100MM</v>
          </cell>
          <cell r="D7039" t="str">
            <v>UN</v>
          </cell>
          <cell r="E7039">
            <v>340.12</v>
          </cell>
        </row>
        <row r="7040">
          <cell r="B7040" t="str">
            <v>528104</v>
          </cell>
          <cell r="C7040" t="str">
            <v>ABRACADEIRA FF MULTIPARTIDA DN=150MM</v>
          </cell>
          <cell r="D7040" t="str">
            <v>UN</v>
          </cell>
          <cell r="E7040">
            <v>444.37</v>
          </cell>
        </row>
        <row r="7041">
          <cell r="B7041" t="str">
            <v>528105</v>
          </cell>
          <cell r="C7041" t="str">
            <v>ABRACADEIRA FF MULTIPARTIDA DN=200MM</v>
          </cell>
          <cell r="D7041" t="str">
            <v>UN</v>
          </cell>
          <cell r="E7041">
            <v>905.14</v>
          </cell>
        </row>
        <row r="7042">
          <cell r="B7042" t="str">
            <v>528106</v>
          </cell>
          <cell r="C7042" t="str">
            <v>ABRACADEIRA FF MULTIPARTIDA DN=250MM</v>
          </cell>
          <cell r="D7042" t="str">
            <v>UN</v>
          </cell>
          <cell r="E7042">
            <v>966.58</v>
          </cell>
        </row>
        <row r="7043">
          <cell r="B7043" t="str">
            <v>528107</v>
          </cell>
          <cell r="C7043" t="str">
            <v>ABRACADEIRA FF MULTIPARTIDA DN=300MM</v>
          </cell>
          <cell r="D7043" t="str">
            <v>UN</v>
          </cell>
          <cell r="E7043">
            <v>1026.7</v>
          </cell>
        </row>
        <row r="7044">
          <cell r="B7044" t="str">
            <v>528108</v>
          </cell>
          <cell r="C7044" t="str">
            <v>ABRACADEIRA FF MULTIPARTIDA DN=350MM</v>
          </cell>
          <cell r="D7044" t="str">
            <v>UN</v>
          </cell>
          <cell r="E7044">
            <v>1062.46</v>
          </cell>
        </row>
        <row r="7045">
          <cell r="B7045" t="str">
            <v>528109</v>
          </cell>
          <cell r="C7045" t="str">
            <v>ABRACADEIRA FF MULTIPARTIDA DN=400MM</v>
          </cell>
          <cell r="D7045" t="str">
            <v>UN</v>
          </cell>
          <cell r="E7045">
            <v>1124.74</v>
          </cell>
        </row>
        <row r="7046">
          <cell r="B7046" t="str">
            <v>528110</v>
          </cell>
          <cell r="C7046" t="str">
            <v>ABRACADEIRA FF MULTIPARTIDA DN=500MM</v>
          </cell>
          <cell r="D7046" t="str">
            <v>UN</v>
          </cell>
          <cell r="E7046">
            <v>1239.4000000000001</v>
          </cell>
        </row>
        <row r="7047">
          <cell r="B7047" t="str">
            <v>528111</v>
          </cell>
          <cell r="C7047" t="str">
            <v>ABRACADEIRA FF MULTIPARTIDA DN=600MM</v>
          </cell>
          <cell r="D7047" t="str">
            <v>UN</v>
          </cell>
          <cell r="E7047">
            <v>1459.14</v>
          </cell>
        </row>
        <row r="7048">
          <cell r="B7048" t="str">
            <v>528112</v>
          </cell>
          <cell r="C7048" t="str">
            <v>ABRACADEIRA FF MULTIPARTIDA DN=700MM</v>
          </cell>
          <cell r="D7048" t="str">
            <v>UN</v>
          </cell>
          <cell r="E7048">
            <v>1692.82</v>
          </cell>
        </row>
        <row r="7049">
          <cell r="B7049" t="str">
            <v>528113</v>
          </cell>
          <cell r="C7049" t="str">
            <v>ABRACADEIRA FF MULTIPARTIDA DN=800MM</v>
          </cell>
          <cell r="D7049" t="str">
            <v>UN</v>
          </cell>
          <cell r="E7049">
            <v>1733.14</v>
          </cell>
        </row>
        <row r="7050">
          <cell r="B7050" t="str">
            <v>528114</v>
          </cell>
          <cell r="C7050" t="str">
            <v>ABRACADEIRA FF MULTIPARTIDA DN=125MM</v>
          </cell>
          <cell r="D7050" t="str">
            <v>UN</v>
          </cell>
          <cell r="E7050">
            <v>410.48</v>
          </cell>
        </row>
        <row r="7052">
          <cell r="B7052" t="str">
            <v>528200</v>
          </cell>
          <cell r="C7052" t="str">
            <v>VALVULA DE PE C/CRIVO PORT.DUP. (SETOR ABDIB GLOBAL 40%; C32 - FERRO/ACO/DERIV. 60%)</v>
          </cell>
          <cell r="E7052">
            <v>0</v>
          </cell>
        </row>
        <row r="7053">
          <cell r="B7053" t="str">
            <v>528201</v>
          </cell>
          <cell r="C7053" t="str">
            <v>VALVULA DE PE C/CRIVO PORT.DUP.PN10 D=200MM(47KG)</v>
          </cell>
          <cell r="D7053" t="str">
            <v>UN</v>
          </cell>
          <cell r="E7053">
            <v>0</v>
          </cell>
        </row>
        <row r="7054">
          <cell r="B7054" t="str">
            <v>528202</v>
          </cell>
          <cell r="C7054" t="str">
            <v>VALVULA DE PE C/CRIVO PORT.DUP.PN10 D=250MM(78KG)</v>
          </cell>
          <cell r="D7054" t="str">
            <v>UN</v>
          </cell>
          <cell r="E7054">
            <v>0</v>
          </cell>
        </row>
        <row r="7055">
          <cell r="B7055" t="str">
            <v>528203</v>
          </cell>
          <cell r="C7055" t="str">
            <v>VALVULA DE PE C/CRIVO PORT.DUP.PN10 D=300MM(100KG)</v>
          </cell>
          <cell r="D7055" t="str">
            <v>UN</v>
          </cell>
          <cell r="E7055">
            <v>0</v>
          </cell>
        </row>
        <row r="7056">
          <cell r="B7056" t="str">
            <v>528204</v>
          </cell>
          <cell r="C7056" t="str">
            <v>VALVULA DE PE C/CRIVO PORT.DUP.PN10 D=350MM(105KG)</v>
          </cell>
          <cell r="D7056" t="str">
            <v>UN</v>
          </cell>
          <cell r="E7056">
            <v>0</v>
          </cell>
        </row>
        <row r="7057">
          <cell r="B7057" t="str">
            <v>528205</v>
          </cell>
          <cell r="C7057" t="str">
            <v>VALVULA DE PE C/CRIVO PORT.DUP.PN10 D=400MM(140KG)</v>
          </cell>
          <cell r="D7057" t="str">
            <v>UN</v>
          </cell>
          <cell r="E7057">
            <v>0</v>
          </cell>
        </row>
        <row r="7058">
          <cell r="B7058" t="str">
            <v>528206</v>
          </cell>
          <cell r="C7058" t="str">
            <v>VALVULA DE PE C/CRIVO PORT.DUP.PN10 D=450MM(182KG)</v>
          </cell>
          <cell r="D7058" t="str">
            <v>UN</v>
          </cell>
          <cell r="E7058">
            <v>0</v>
          </cell>
        </row>
        <row r="7059">
          <cell r="B7059" t="str">
            <v>528207</v>
          </cell>
          <cell r="C7059" t="str">
            <v>VALVULA DE PE C/CRIVO PORT.DUP.PN10 D=500MM(200KG)</v>
          </cell>
          <cell r="D7059" t="str">
            <v>UN</v>
          </cell>
          <cell r="E7059">
            <v>0</v>
          </cell>
        </row>
        <row r="7060">
          <cell r="B7060" t="str">
            <v>528208</v>
          </cell>
          <cell r="C7060" t="str">
            <v>VALVULA DE PE C/CRIVO PORT.DUP.PN10 D=600MM(285KG)</v>
          </cell>
          <cell r="D7060" t="str">
            <v>UN</v>
          </cell>
          <cell r="E7060">
            <v>0</v>
          </cell>
        </row>
        <row r="7061">
          <cell r="B7061" t="str">
            <v>528209</v>
          </cell>
          <cell r="C7061" t="str">
            <v>VALVULA DE PE C/CRIVO PORT.DUP.PN16 D=100MM(18KG)</v>
          </cell>
          <cell r="D7061" t="str">
            <v>UN</v>
          </cell>
          <cell r="E7061">
            <v>0</v>
          </cell>
        </row>
        <row r="7062">
          <cell r="B7062" t="str">
            <v>528210</v>
          </cell>
          <cell r="C7062" t="str">
            <v>VALVULA DE PE C/CRIVO PORT.DUP.PN16 D=150MM(30KG)</v>
          </cell>
          <cell r="D7062" t="str">
            <v>UN</v>
          </cell>
          <cell r="E7062">
            <v>0</v>
          </cell>
        </row>
        <row r="7063">
          <cell r="B7063" t="str">
            <v>528211</v>
          </cell>
          <cell r="C7063" t="str">
            <v>VALVULA DE PE C/CRIVO PORT.DUP.PN16 D=200MM(48KG)</v>
          </cell>
          <cell r="D7063" t="str">
            <v>UN</v>
          </cell>
          <cell r="E7063">
            <v>0</v>
          </cell>
        </row>
        <row r="7064">
          <cell r="B7064" t="str">
            <v>528212</v>
          </cell>
          <cell r="C7064" t="str">
            <v>VALVULA DE PE C/CRIVO PORT.DUP.PN16 D=250MM(79KG)</v>
          </cell>
          <cell r="D7064" t="str">
            <v>UN</v>
          </cell>
          <cell r="E7064">
            <v>0</v>
          </cell>
        </row>
        <row r="7065">
          <cell r="B7065" t="str">
            <v>528213</v>
          </cell>
          <cell r="C7065" t="str">
            <v>VALVULA DE PE C/CRIVO PORT.DUP.PN16 D=300MM(102KG)</v>
          </cell>
          <cell r="D7065" t="str">
            <v>UN</v>
          </cell>
          <cell r="E7065">
            <v>0</v>
          </cell>
        </row>
        <row r="7066">
          <cell r="B7066" t="str">
            <v>528214</v>
          </cell>
          <cell r="C7066" t="str">
            <v>VALVULA DE PE C/CRIVO PORT.DUP.PN16 D=350MM(116KG)</v>
          </cell>
          <cell r="D7066" t="str">
            <v>UN</v>
          </cell>
          <cell r="E7066">
            <v>0</v>
          </cell>
        </row>
        <row r="7067">
          <cell r="B7067" t="str">
            <v>528215</v>
          </cell>
          <cell r="C7067" t="str">
            <v>VALVULA DE PE C/CRIVO PORT.DUP.PN16 D=400MM(146KG)</v>
          </cell>
          <cell r="D7067" t="str">
            <v>UN</v>
          </cell>
          <cell r="E7067">
            <v>0</v>
          </cell>
        </row>
        <row r="7068">
          <cell r="B7068" t="str">
            <v>528216</v>
          </cell>
          <cell r="C7068" t="str">
            <v>VALVULA DE PE C/CRIVO PORT.DUP.PN16 D=450MM(183KG)</v>
          </cell>
          <cell r="D7068" t="str">
            <v>UN</v>
          </cell>
          <cell r="E7068">
            <v>0</v>
          </cell>
        </row>
        <row r="7069">
          <cell r="B7069" t="str">
            <v>528217</v>
          </cell>
          <cell r="C7069" t="str">
            <v>VALVULA DE PE C/CRIVO PORT.DUP.PN16 D=500MM(215KG)</v>
          </cell>
          <cell r="D7069" t="str">
            <v>UN</v>
          </cell>
          <cell r="E7069">
            <v>0</v>
          </cell>
        </row>
        <row r="7070">
          <cell r="B7070" t="str">
            <v>528218</v>
          </cell>
          <cell r="C7070" t="str">
            <v>VALVULA DE PE C/CRIVO PORT.DUP.PN16 D=600MM(311KG)</v>
          </cell>
          <cell r="D7070" t="str">
            <v>UN</v>
          </cell>
          <cell r="E7070">
            <v>0</v>
          </cell>
        </row>
        <row r="7072">
          <cell r="B7072" t="str">
            <v>528300</v>
          </cell>
          <cell r="C7072" t="str">
            <v>VALV. BORB. AWWA COROA/SEM FIM CAB. (SETOR ABDIB GLOBAL 40%; C32 - FERRO/ACO/DERIV. 60%)</v>
          </cell>
        </row>
        <row r="7073">
          <cell r="B7073" t="str">
            <v>528301</v>
          </cell>
          <cell r="C7073" t="str">
            <v>VALV. BORB. AWWA COROA/SEM FIM CAB.PN10 D=200MM</v>
          </cell>
          <cell r="D7073" t="str">
            <v>UN</v>
          </cell>
          <cell r="E7073">
            <v>0</v>
          </cell>
        </row>
        <row r="7074">
          <cell r="B7074" t="str">
            <v>528302</v>
          </cell>
          <cell r="C7074" t="str">
            <v>VALV. BORB. AWWA COROA/SEM FIM CAB.PN10 D=250MM</v>
          </cell>
          <cell r="D7074" t="str">
            <v>UN</v>
          </cell>
          <cell r="E7074">
            <v>0</v>
          </cell>
        </row>
        <row r="7075">
          <cell r="B7075" t="str">
            <v>528303</v>
          </cell>
          <cell r="C7075" t="str">
            <v>VALV. BORB. AWWA COROA/SEM FIM CAB.PN10 D=300MM</v>
          </cell>
          <cell r="D7075" t="str">
            <v>UN</v>
          </cell>
          <cell r="E7075">
            <v>0</v>
          </cell>
        </row>
        <row r="7076">
          <cell r="B7076" t="str">
            <v>528304</v>
          </cell>
          <cell r="C7076" t="str">
            <v>VALV. BORB. AWWA COROA/SEM FIM CAB.PN10 D=350MM</v>
          </cell>
          <cell r="D7076" t="str">
            <v>UN</v>
          </cell>
          <cell r="E7076">
            <v>0</v>
          </cell>
        </row>
        <row r="7077">
          <cell r="B7077" t="str">
            <v>528305</v>
          </cell>
          <cell r="C7077" t="str">
            <v>VALV. BORB. AWWA COROA/SEM FIM CAB.PN10 D=400MM</v>
          </cell>
          <cell r="D7077" t="str">
            <v>UN</v>
          </cell>
          <cell r="E7077">
            <v>0</v>
          </cell>
        </row>
        <row r="7078">
          <cell r="B7078" t="str">
            <v>528306</v>
          </cell>
          <cell r="C7078" t="str">
            <v>VALV. BORB. AWWA COROA/SEM FIM CAB.PN10 D=450MM</v>
          </cell>
          <cell r="D7078" t="str">
            <v>UN</v>
          </cell>
          <cell r="E7078">
            <v>0</v>
          </cell>
        </row>
        <row r="7079">
          <cell r="B7079" t="str">
            <v>528307</v>
          </cell>
          <cell r="C7079" t="str">
            <v>VALV. BORB. AWWA COROA/SEM FIM CAB.PN10 D=500MM</v>
          </cell>
          <cell r="D7079" t="str">
            <v>UN</v>
          </cell>
          <cell r="E7079">
            <v>0</v>
          </cell>
        </row>
        <row r="7080">
          <cell r="B7080" t="str">
            <v>528308</v>
          </cell>
          <cell r="C7080" t="str">
            <v>VALV. BORB. AWWA COROA/SEM FIM CAB.PN10 D=600MM</v>
          </cell>
          <cell r="D7080" t="str">
            <v>UN</v>
          </cell>
          <cell r="E7080">
            <v>0</v>
          </cell>
        </row>
        <row r="7081">
          <cell r="B7081" t="str">
            <v>528309</v>
          </cell>
          <cell r="C7081" t="str">
            <v>VALV. BORB. AWWA COROA/SEM FIM VOL.PN10 D=200MM</v>
          </cell>
          <cell r="D7081" t="str">
            <v>UN</v>
          </cell>
          <cell r="E7081">
            <v>0</v>
          </cell>
        </row>
        <row r="7082">
          <cell r="B7082" t="str">
            <v>528310</v>
          </cell>
          <cell r="C7082" t="str">
            <v>VALV. BORB. AWWA COROA/SEM FIM VOL.PN10 D=250MM</v>
          </cell>
          <cell r="D7082" t="str">
            <v>UN</v>
          </cell>
          <cell r="E7082">
            <v>0</v>
          </cell>
        </row>
        <row r="7083">
          <cell r="B7083" t="str">
            <v>528311</v>
          </cell>
          <cell r="C7083" t="str">
            <v>VALV. BORB. AWWA COROA/SEM FIM VOL.PN10 D=300MM</v>
          </cell>
          <cell r="D7083" t="str">
            <v>UN</v>
          </cell>
          <cell r="E7083">
            <v>0</v>
          </cell>
        </row>
        <row r="7084">
          <cell r="B7084" t="str">
            <v>528312</v>
          </cell>
          <cell r="C7084" t="str">
            <v>VALV. BORB. AWWA COROA/SEM FIM VOL.PN10 D=400MM</v>
          </cell>
          <cell r="D7084" t="str">
            <v>UN</v>
          </cell>
          <cell r="E7084">
            <v>0</v>
          </cell>
        </row>
        <row r="7085">
          <cell r="B7085" t="str">
            <v>528313</v>
          </cell>
          <cell r="C7085" t="str">
            <v>VALV. BORB. AWWA COROA/SEM FIM VOL.PN10 D=350MM</v>
          </cell>
          <cell r="D7085" t="str">
            <v>UN</v>
          </cell>
          <cell r="E7085">
            <v>0</v>
          </cell>
        </row>
        <row r="7086">
          <cell r="B7086" t="str">
            <v>528314</v>
          </cell>
          <cell r="C7086" t="str">
            <v>VALV. BORB. AWWA COROA/SEM FIM VOL.PN10 D=450MM</v>
          </cell>
          <cell r="D7086" t="str">
            <v>UN</v>
          </cell>
          <cell r="E7086">
            <v>0</v>
          </cell>
        </row>
        <row r="7087">
          <cell r="B7087" t="str">
            <v>528315</v>
          </cell>
          <cell r="C7087" t="str">
            <v>VALV. BORB. AWWA COROA/SEM FIM VOL.PN10 D=500MM</v>
          </cell>
          <cell r="D7087" t="str">
            <v>UN</v>
          </cell>
          <cell r="E7087">
            <v>0</v>
          </cell>
        </row>
        <row r="7088">
          <cell r="B7088" t="str">
            <v>528316</v>
          </cell>
          <cell r="C7088" t="str">
            <v>VALV. BORB. AWWA COROA/SEM FIM VOL.PN10 D=600MM</v>
          </cell>
          <cell r="D7088" t="str">
            <v>UN</v>
          </cell>
          <cell r="E7088">
            <v>0</v>
          </cell>
        </row>
        <row r="7090">
          <cell r="B7090" t="str">
            <v>528400</v>
          </cell>
          <cell r="C7090" t="str">
            <v>VALV. BORB. AWWA PORCA VIAJ. CAB. (SETOR ABDIB GLOBAL 40%; C32 - FERRO/ACO/DERIV. 60%)</v>
          </cell>
        </row>
        <row r="7091">
          <cell r="B7091" t="str">
            <v>528401</v>
          </cell>
          <cell r="C7091" t="str">
            <v>VALV. BORB. AWWA PORCA VIAJ. CAB.PN10 D=200MM</v>
          </cell>
          <cell r="D7091" t="str">
            <v>UN</v>
          </cell>
          <cell r="E7091">
            <v>0</v>
          </cell>
        </row>
        <row r="7092">
          <cell r="B7092" t="str">
            <v>528402</v>
          </cell>
          <cell r="C7092" t="str">
            <v>VALV. BORB. AWWA PORCA VIAJ. CAB.PN10 D=250MM</v>
          </cell>
          <cell r="D7092" t="str">
            <v>UN</v>
          </cell>
          <cell r="E7092">
            <v>0</v>
          </cell>
        </row>
        <row r="7093">
          <cell r="B7093" t="str">
            <v>528403</v>
          </cell>
          <cell r="C7093" t="str">
            <v>VALV. BORB. AWWA PORCA VIAJ. CAB.PN10 D=300MM</v>
          </cell>
          <cell r="D7093" t="str">
            <v>UN</v>
          </cell>
          <cell r="E7093">
            <v>0</v>
          </cell>
        </row>
        <row r="7094">
          <cell r="B7094" t="str">
            <v>528404</v>
          </cell>
          <cell r="C7094" t="str">
            <v>VALV. BORB. AWWA PORCA VIAJ. CAB.PN10 D=350MM</v>
          </cell>
          <cell r="D7094" t="str">
            <v>UN</v>
          </cell>
          <cell r="E7094">
            <v>0</v>
          </cell>
        </row>
        <row r="7095">
          <cell r="B7095" t="str">
            <v>528405</v>
          </cell>
          <cell r="C7095" t="str">
            <v>VALV. BORB. AWWA PORCA VIAJ. CAB.PN10 D=400MM</v>
          </cell>
          <cell r="D7095" t="str">
            <v>UN</v>
          </cell>
          <cell r="E7095">
            <v>0</v>
          </cell>
        </row>
        <row r="7096">
          <cell r="B7096" t="str">
            <v>528406</v>
          </cell>
          <cell r="C7096" t="str">
            <v>VALV. BORB. AWWA PORCA VIAJ. CAB.PN10 D=450MM</v>
          </cell>
          <cell r="D7096" t="str">
            <v>UN</v>
          </cell>
          <cell r="E7096">
            <v>0</v>
          </cell>
        </row>
        <row r="7097">
          <cell r="B7097" t="str">
            <v>528407</v>
          </cell>
          <cell r="C7097" t="str">
            <v>VALV. BORB. AWWA PORCA VIAJ. CAB.PN10 D=500MM</v>
          </cell>
          <cell r="D7097" t="str">
            <v>UN</v>
          </cell>
          <cell r="E7097">
            <v>0</v>
          </cell>
        </row>
        <row r="7098">
          <cell r="B7098" t="str">
            <v>528408</v>
          </cell>
          <cell r="C7098" t="str">
            <v>VALV. BORB. AWWA PORCA VIAJ. CAB.PN10 D=600MM</v>
          </cell>
          <cell r="D7098" t="str">
            <v>UN</v>
          </cell>
          <cell r="E7098">
            <v>0</v>
          </cell>
        </row>
        <row r="7099">
          <cell r="B7099" t="str">
            <v>528409</v>
          </cell>
          <cell r="C7099" t="str">
            <v>VALV. BORB. AWWA PORCA VIAJ. CAB.PN10 D=700MM</v>
          </cell>
          <cell r="D7099" t="str">
            <v>UN</v>
          </cell>
          <cell r="E7099">
            <v>0</v>
          </cell>
        </row>
        <row r="7100">
          <cell r="B7100" t="str">
            <v>528410</v>
          </cell>
          <cell r="C7100" t="str">
            <v>VALV. BORB. AWWA PORCA VIAJ. CAB.PN10 D=750MM</v>
          </cell>
          <cell r="D7100" t="str">
            <v>UN</v>
          </cell>
          <cell r="E7100">
            <v>0</v>
          </cell>
        </row>
        <row r="7101">
          <cell r="B7101" t="str">
            <v>528411</v>
          </cell>
          <cell r="C7101" t="str">
            <v>VALV. BORB. AWWA PORCA VIAJ. CAB.PN10 D=800MM</v>
          </cell>
          <cell r="D7101" t="str">
            <v>UN</v>
          </cell>
          <cell r="E7101">
            <v>0</v>
          </cell>
        </row>
        <row r="7102">
          <cell r="B7102" t="str">
            <v>528412</v>
          </cell>
          <cell r="C7102" t="str">
            <v>VALV. BORB. AWWA PORCA VIAJ. CAB.PN10 D=900MM</v>
          </cell>
          <cell r="D7102" t="str">
            <v>UN</v>
          </cell>
          <cell r="E7102">
            <v>0</v>
          </cell>
        </row>
        <row r="7103">
          <cell r="B7103" t="str">
            <v>528413</v>
          </cell>
          <cell r="C7103" t="str">
            <v>VALV. BORB. AWWA PORCA VIAJ. CAB.PN10 D=1000MM</v>
          </cell>
          <cell r="D7103" t="str">
            <v>UN</v>
          </cell>
          <cell r="E7103">
            <v>0</v>
          </cell>
        </row>
        <row r="7104">
          <cell r="B7104" t="str">
            <v>528414</v>
          </cell>
          <cell r="C7104" t="str">
            <v>VALV. BORB. AWWA PORCA VIAJ. CAB.PN10 D=1200MM</v>
          </cell>
          <cell r="D7104" t="str">
            <v>UN</v>
          </cell>
          <cell r="E7104">
            <v>0</v>
          </cell>
        </row>
        <row r="7105">
          <cell r="B7105" t="str">
            <v>528415</v>
          </cell>
          <cell r="C7105" t="str">
            <v>VALV. BORB. AWWA PORCA VIAJ. VOL.PN10 D=200MM</v>
          </cell>
          <cell r="D7105" t="str">
            <v>UN</v>
          </cell>
          <cell r="E7105">
            <v>0</v>
          </cell>
        </row>
        <row r="7106">
          <cell r="B7106" t="str">
            <v>528416</v>
          </cell>
          <cell r="C7106" t="str">
            <v>VALV. BORB. AWWA PORCA VIAJ. VOL.PN10 D=250MM</v>
          </cell>
          <cell r="D7106" t="str">
            <v>UN</v>
          </cell>
          <cell r="E7106">
            <v>0</v>
          </cell>
        </row>
        <row r="7107">
          <cell r="B7107" t="str">
            <v>528417</v>
          </cell>
          <cell r="C7107" t="str">
            <v>VALV. BORB. AWWA PORCA VIAJ. VOL.PN10 D=300MM</v>
          </cell>
          <cell r="D7107" t="str">
            <v>UN</v>
          </cell>
          <cell r="E7107">
            <v>0</v>
          </cell>
        </row>
        <row r="7108">
          <cell r="B7108" t="str">
            <v>528418</v>
          </cell>
          <cell r="C7108" t="str">
            <v>VALV. BORB. AWWA PORCA VIAJ. VOL.PN10 D=350MM</v>
          </cell>
          <cell r="D7108" t="str">
            <v>UN</v>
          </cell>
          <cell r="E7108">
            <v>0</v>
          </cell>
        </row>
        <row r="7109">
          <cell r="B7109" t="str">
            <v>528419</v>
          </cell>
          <cell r="C7109" t="str">
            <v>VALV. BORB. AWWA PORCA VIAJ. VOL.PN10 D=400MM</v>
          </cell>
          <cell r="D7109" t="str">
            <v>UN</v>
          </cell>
          <cell r="E7109">
            <v>0</v>
          </cell>
        </row>
        <row r="7110">
          <cell r="B7110" t="str">
            <v>528420</v>
          </cell>
          <cell r="C7110" t="str">
            <v>VALV. BORB. AWWA PORCA VIAJ. VOL.PN10 D=450MM</v>
          </cell>
          <cell r="D7110" t="str">
            <v>UN</v>
          </cell>
          <cell r="E7110">
            <v>0</v>
          </cell>
        </row>
        <row r="7111">
          <cell r="B7111" t="str">
            <v>528421</v>
          </cell>
          <cell r="C7111" t="str">
            <v>VALV. BORB. AWWA PORCA VIAJ. VOL.PN10 D=500MM</v>
          </cell>
          <cell r="D7111" t="str">
            <v>UN</v>
          </cell>
          <cell r="E7111">
            <v>0</v>
          </cell>
        </row>
        <row r="7112">
          <cell r="B7112" t="str">
            <v>528422</v>
          </cell>
          <cell r="C7112" t="str">
            <v>VALV. BORB. AWWA PORCA VIAJ. VOL.PN10 D=600MM</v>
          </cell>
          <cell r="D7112" t="str">
            <v>UN</v>
          </cell>
          <cell r="E7112">
            <v>0</v>
          </cell>
        </row>
        <row r="7113">
          <cell r="B7113" t="str">
            <v>528423</v>
          </cell>
          <cell r="C7113" t="str">
            <v>VALV. BORB. AWWA PORCA VIAJ. VOL.PN10 D=700MM</v>
          </cell>
          <cell r="D7113" t="str">
            <v>UN</v>
          </cell>
          <cell r="E7113">
            <v>0</v>
          </cell>
        </row>
        <row r="7114">
          <cell r="B7114" t="str">
            <v>528424</v>
          </cell>
          <cell r="C7114" t="str">
            <v>VALV. BORB. AWWA PORCA VIAJ. VOL.PN10 D=750MM</v>
          </cell>
          <cell r="D7114" t="str">
            <v>UN</v>
          </cell>
          <cell r="E7114">
            <v>0</v>
          </cell>
        </row>
        <row r="7115">
          <cell r="B7115" t="str">
            <v>528425</v>
          </cell>
          <cell r="C7115" t="str">
            <v>VALV. BORB. AWWA PORCA VIAJ. VOL.PN10 D=800MM</v>
          </cell>
          <cell r="D7115" t="str">
            <v>UN</v>
          </cell>
          <cell r="E7115">
            <v>0</v>
          </cell>
        </row>
        <row r="7116">
          <cell r="B7116" t="str">
            <v>528426</v>
          </cell>
          <cell r="C7116" t="str">
            <v>VALV. BORB. AWWA PORCA VIAJ. VOL.PN10 D=900MM</v>
          </cell>
          <cell r="D7116" t="str">
            <v>UN</v>
          </cell>
          <cell r="E7116">
            <v>0</v>
          </cell>
        </row>
        <row r="7117">
          <cell r="B7117" t="str">
            <v>528427</v>
          </cell>
          <cell r="C7117" t="str">
            <v>VALV. BORB. AWWA PORCA VIAJ. VOL.PN10 D=1000MM</v>
          </cell>
          <cell r="D7117" t="str">
            <v>UN</v>
          </cell>
          <cell r="E7117">
            <v>0</v>
          </cell>
        </row>
        <row r="7118">
          <cell r="B7118" t="str">
            <v>528428</v>
          </cell>
          <cell r="C7118" t="str">
            <v>VALV. BORB. AWWA PORCA VIAJ. VOL.PN10 D=1200MM</v>
          </cell>
          <cell r="D7118" t="str">
            <v>UN</v>
          </cell>
          <cell r="E7118">
            <v>0</v>
          </cell>
        </row>
        <row r="7120">
          <cell r="B7120" t="str">
            <v>528500</v>
          </cell>
          <cell r="C7120" t="str">
            <v>VALV. BORB. LUG COROA SEM/FIM  (SETOR ABDIB GLOBAL 40%; C32 - FERRO/ACO/DERIV. 60%)</v>
          </cell>
        </row>
        <row r="7121">
          <cell r="B7121" t="str">
            <v>528501</v>
          </cell>
          <cell r="C7121" t="str">
            <v>VALV. BORB. LUG COROA SEM/FIM CAB. PN10 D=150MM</v>
          </cell>
          <cell r="D7121" t="str">
            <v>UN</v>
          </cell>
          <cell r="E7121">
            <v>0</v>
          </cell>
        </row>
        <row r="7122">
          <cell r="B7122" t="str">
            <v>528502</v>
          </cell>
          <cell r="C7122" t="str">
            <v>VALV. BORB. LUG COROA SEM/FIM CAB. PN10 D=200MM</v>
          </cell>
          <cell r="D7122" t="str">
            <v>UN</v>
          </cell>
          <cell r="E7122">
            <v>0</v>
          </cell>
        </row>
        <row r="7123">
          <cell r="B7123" t="str">
            <v>528503</v>
          </cell>
          <cell r="C7123" t="str">
            <v>VALV. BORB. LUG COROA SEM/FIM CAB. PN10 D=250MM</v>
          </cell>
          <cell r="D7123" t="str">
            <v>UN</v>
          </cell>
          <cell r="E7123">
            <v>0</v>
          </cell>
        </row>
        <row r="7124">
          <cell r="B7124" t="str">
            <v>528504</v>
          </cell>
          <cell r="C7124" t="str">
            <v>VALV. BORB. LUG COROA SEM/FIM CAB. PN10 D=300MM</v>
          </cell>
          <cell r="D7124" t="str">
            <v>UN</v>
          </cell>
          <cell r="E7124">
            <v>0</v>
          </cell>
        </row>
        <row r="7125">
          <cell r="B7125" t="str">
            <v>528505</v>
          </cell>
          <cell r="C7125" t="str">
            <v>VALV. BORB. LUG COROA SEM/FIM CAB. PN10 D=350MM</v>
          </cell>
          <cell r="D7125" t="str">
            <v>UN</v>
          </cell>
          <cell r="E7125">
            <v>0</v>
          </cell>
        </row>
        <row r="7126">
          <cell r="B7126" t="str">
            <v>528506</v>
          </cell>
          <cell r="C7126" t="str">
            <v>VALV. BORB. LUG COROA SEM/FIM CAB. PN10 D=400MM</v>
          </cell>
          <cell r="D7126" t="str">
            <v>UN</v>
          </cell>
          <cell r="E7126">
            <v>0</v>
          </cell>
        </row>
        <row r="7127">
          <cell r="B7127" t="str">
            <v>528507</v>
          </cell>
          <cell r="C7127" t="str">
            <v>VALV. BORB. LUG COROA SEM/FIM CAB. PN10 D=450MM</v>
          </cell>
          <cell r="D7127" t="str">
            <v>UN</v>
          </cell>
          <cell r="E7127">
            <v>0</v>
          </cell>
        </row>
        <row r="7128">
          <cell r="B7128" t="str">
            <v>528508</v>
          </cell>
          <cell r="C7128" t="str">
            <v>VALV. BORB. LUG COROA SEM/FIM CAB. PN10 D=500MM</v>
          </cell>
          <cell r="D7128" t="str">
            <v>UN</v>
          </cell>
          <cell r="E7128">
            <v>0</v>
          </cell>
        </row>
        <row r="7129">
          <cell r="B7129" t="str">
            <v>528509</v>
          </cell>
          <cell r="C7129" t="str">
            <v>VALV. BORB. LUG COROA SEM/FIM CAB. PN10 D=600MM</v>
          </cell>
          <cell r="D7129" t="str">
            <v>UN</v>
          </cell>
          <cell r="E7129">
            <v>0</v>
          </cell>
        </row>
        <row r="7130">
          <cell r="B7130" t="str">
            <v>528510</v>
          </cell>
          <cell r="C7130" t="str">
            <v>VALV. BORB. LUG COROA SEM/FIM VOL. PN10 D=150MM</v>
          </cell>
          <cell r="D7130" t="str">
            <v>UN</v>
          </cell>
          <cell r="E7130">
            <v>0</v>
          </cell>
        </row>
        <row r="7131">
          <cell r="B7131" t="str">
            <v>528511</v>
          </cell>
          <cell r="C7131" t="str">
            <v>VALV. BORB. LUG COROA SEM/FIM VOL. PN10 D=200MM</v>
          </cell>
          <cell r="D7131" t="str">
            <v>UN</v>
          </cell>
          <cell r="E7131">
            <v>0</v>
          </cell>
        </row>
        <row r="7132">
          <cell r="B7132" t="str">
            <v>528512</v>
          </cell>
          <cell r="C7132" t="str">
            <v>VALV. BORB. LUG COROA SEM/FIM VOL. PN10 D=250MM</v>
          </cell>
          <cell r="D7132" t="str">
            <v>UN</v>
          </cell>
          <cell r="E7132">
            <v>0</v>
          </cell>
        </row>
        <row r="7133">
          <cell r="B7133" t="str">
            <v>528513</v>
          </cell>
          <cell r="C7133" t="str">
            <v>VALV. BORB. LUG COROA SEM/FIM VOL. PN10 D=300MM</v>
          </cell>
          <cell r="D7133" t="str">
            <v>UN</v>
          </cell>
          <cell r="E7133">
            <v>0</v>
          </cell>
        </row>
        <row r="7134">
          <cell r="B7134" t="str">
            <v>528514</v>
          </cell>
          <cell r="C7134" t="str">
            <v>VALV. BORB. LUG COROA SEM/FIM VOL. PN10 D=350MM</v>
          </cell>
          <cell r="D7134" t="str">
            <v>UN</v>
          </cell>
          <cell r="E7134">
            <v>0</v>
          </cell>
        </row>
        <row r="7135">
          <cell r="B7135" t="str">
            <v>528515</v>
          </cell>
          <cell r="C7135" t="str">
            <v>VALV. BORB. LUG COROA SEM/FIM VOL. PN10 D=400MM</v>
          </cell>
          <cell r="D7135" t="str">
            <v>UN</v>
          </cell>
          <cell r="E7135">
            <v>0</v>
          </cell>
        </row>
        <row r="7136">
          <cell r="B7136" t="str">
            <v>528516</v>
          </cell>
          <cell r="C7136" t="str">
            <v>VALV. BORB. LUG COROA SEM/FIM VOL. PN10 D=450MM</v>
          </cell>
          <cell r="D7136" t="str">
            <v>UN</v>
          </cell>
          <cell r="E7136">
            <v>0</v>
          </cell>
        </row>
        <row r="7137">
          <cell r="B7137" t="str">
            <v>528517</v>
          </cell>
          <cell r="C7137" t="str">
            <v>VALV. BORB. LUG COROA SEM/FIM VOL. PN10 D=500MM</v>
          </cell>
          <cell r="D7137" t="str">
            <v>UN</v>
          </cell>
          <cell r="E7137">
            <v>0</v>
          </cell>
        </row>
        <row r="7138">
          <cell r="B7138" t="str">
            <v>528518</v>
          </cell>
          <cell r="C7138" t="str">
            <v>VALV. BORB. LUG COROA SEM/FIM VOL. PN10 D=600MM</v>
          </cell>
          <cell r="D7138" t="str">
            <v>UN</v>
          </cell>
          <cell r="E7138">
            <v>0</v>
          </cell>
        </row>
        <row r="7140">
          <cell r="B7140" t="str">
            <v>528600</v>
          </cell>
          <cell r="C7140" t="str">
            <v>VALV. BORB. WAFER COROA SEM/FIM (SETOR ABDIB GLOBAL 40%; C32 - FERRO/ACO/DERIV. 60%)</v>
          </cell>
        </row>
        <row r="7141">
          <cell r="B7141" t="str">
            <v>528601</v>
          </cell>
          <cell r="C7141" t="str">
            <v>VALV. BORB. WAFER COROA SEM/FIM CAB. PN10 D=150MM</v>
          </cell>
          <cell r="D7141" t="str">
            <v>UN</v>
          </cell>
          <cell r="E7141">
            <v>0</v>
          </cell>
        </row>
        <row r="7142">
          <cell r="B7142" t="str">
            <v>528602</v>
          </cell>
          <cell r="C7142" t="str">
            <v>VALV. BORB. WAFER COROA SEM/FIM CAB. PN10 D=200MM</v>
          </cell>
          <cell r="D7142" t="str">
            <v>UN</v>
          </cell>
          <cell r="E7142">
            <v>0</v>
          </cell>
        </row>
        <row r="7143">
          <cell r="B7143" t="str">
            <v>528603</v>
          </cell>
          <cell r="C7143" t="str">
            <v>VALV. BORB. WAFER COROA SEM/FIM CAB. PN10 D=250MM</v>
          </cell>
          <cell r="D7143" t="str">
            <v>UN</v>
          </cell>
          <cell r="E7143">
            <v>0</v>
          </cell>
        </row>
        <row r="7144">
          <cell r="B7144" t="str">
            <v>528604</v>
          </cell>
          <cell r="C7144" t="str">
            <v>VALV. BORB. WAFER COROA SEM/FIM CAB. PN10 D=300MM</v>
          </cell>
          <cell r="D7144" t="str">
            <v>UN</v>
          </cell>
          <cell r="E7144">
            <v>0</v>
          </cell>
        </row>
        <row r="7145">
          <cell r="B7145" t="str">
            <v>528605</v>
          </cell>
          <cell r="C7145" t="str">
            <v>VALV. BORB. WAFER COROA SEM/FIM CAB. PN10 D=350MM</v>
          </cell>
          <cell r="D7145" t="str">
            <v>UN</v>
          </cell>
          <cell r="E7145">
            <v>0</v>
          </cell>
        </row>
        <row r="7146">
          <cell r="B7146" t="str">
            <v>528606</v>
          </cell>
          <cell r="C7146" t="str">
            <v>VALV. BORB. WAFER COROA SEM/FIM CAB. PN10 D=400MM</v>
          </cell>
          <cell r="D7146" t="str">
            <v>UN</v>
          </cell>
          <cell r="E7146">
            <v>0</v>
          </cell>
        </row>
        <row r="7147">
          <cell r="B7147" t="str">
            <v>528607</v>
          </cell>
          <cell r="C7147" t="str">
            <v>VALV. BORB. WAFER COROA SEM/FIM CAB. PN10 D=450MM</v>
          </cell>
          <cell r="D7147" t="str">
            <v>UN</v>
          </cell>
          <cell r="E7147">
            <v>0</v>
          </cell>
        </row>
        <row r="7148">
          <cell r="B7148" t="str">
            <v>528608</v>
          </cell>
          <cell r="C7148" t="str">
            <v>VALV. BORB. WAFER COROA SEM/FIM CAB. PN10 D=500MM</v>
          </cell>
          <cell r="D7148" t="str">
            <v>UN</v>
          </cell>
          <cell r="E7148">
            <v>0</v>
          </cell>
        </row>
        <row r="7149">
          <cell r="B7149" t="str">
            <v>528609</v>
          </cell>
          <cell r="C7149" t="str">
            <v>VALV. BORB. WAFER COROA SEM/FIM CAB. PN10 D=600MM</v>
          </cell>
          <cell r="D7149" t="str">
            <v>UN</v>
          </cell>
          <cell r="E7149">
            <v>0</v>
          </cell>
        </row>
        <row r="7150">
          <cell r="B7150" t="str">
            <v>528610</v>
          </cell>
          <cell r="C7150" t="str">
            <v>VALV. BORB. WAFER COROA SEM/FIM VOL. PN10 D=150MM</v>
          </cell>
          <cell r="D7150" t="str">
            <v>UN</v>
          </cell>
          <cell r="E7150">
            <v>0</v>
          </cell>
        </row>
        <row r="7151">
          <cell r="B7151" t="str">
            <v>528611</v>
          </cell>
          <cell r="C7151" t="str">
            <v>VALV. BORB. WAFER COROA SEM/FIM VOL. PN10 D=200MM</v>
          </cell>
          <cell r="D7151" t="str">
            <v>UN</v>
          </cell>
          <cell r="E7151">
            <v>0</v>
          </cell>
        </row>
        <row r="7152">
          <cell r="B7152" t="str">
            <v>528612</v>
          </cell>
          <cell r="C7152" t="str">
            <v>VALV. BORB. WAFER COROA SEM/FIM VOL. PN10 D=250MM</v>
          </cell>
          <cell r="D7152" t="str">
            <v>UN</v>
          </cell>
          <cell r="E7152">
            <v>0</v>
          </cell>
        </row>
        <row r="7153">
          <cell r="B7153" t="str">
            <v>528613</v>
          </cell>
          <cell r="C7153" t="str">
            <v>VALV. BORB. WAFER COROA SEM/FIM VOL. PN10 D=300MM</v>
          </cell>
          <cell r="D7153" t="str">
            <v>UN</v>
          </cell>
          <cell r="E7153">
            <v>0</v>
          </cell>
        </row>
        <row r="7154">
          <cell r="B7154" t="str">
            <v>528614</v>
          </cell>
          <cell r="C7154" t="str">
            <v>VALV. BORB. WAFER COROA SEM/FIM VOL. PN10 D=350MM</v>
          </cell>
          <cell r="D7154" t="str">
            <v>UN</v>
          </cell>
          <cell r="E7154">
            <v>0</v>
          </cell>
        </row>
        <row r="7155">
          <cell r="B7155" t="str">
            <v>528615</v>
          </cell>
          <cell r="C7155" t="str">
            <v>VALV. BORB. WAFER COROA SEM/FIM VOL. PN10 D=400MM</v>
          </cell>
          <cell r="D7155" t="str">
            <v>UN</v>
          </cell>
          <cell r="E7155">
            <v>0</v>
          </cell>
        </row>
        <row r="7156">
          <cell r="B7156" t="str">
            <v>528616</v>
          </cell>
          <cell r="C7156" t="str">
            <v>VALV. BORB. WAFER COROA SEM/FIM VOL. PN10 D=450MM</v>
          </cell>
          <cell r="D7156" t="str">
            <v>UN</v>
          </cell>
          <cell r="E7156">
            <v>0</v>
          </cell>
        </row>
        <row r="7157">
          <cell r="B7157" t="str">
            <v>528617</v>
          </cell>
          <cell r="C7157" t="str">
            <v>VALV. BORB. WAFER COROA SEM/FIM VOL. PN10 D=500MM</v>
          </cell>
          <cell r="D7157" t="str">
            <v>UN</v>
          </cell>
          <cell r="E7157">
            <v>0</v>
          </cell>
        </row>
        <row r="7158">
          <cell r="B7158" t="str">
            <v>528618</v>
          </cell>
          <cell r="C7158" t="str">
            <v>VALV. BORB. WAFER COROA SEM/FIM VOL. PN10 D=600MM</v>
          </cell>
          <cell r="D7158" t="str">
            <v>UN</v>
          </cell>
          <cell r="E7158">
            <v>0</v>
          </cell>
        </row>
        <row r="7160">
          <cell r="B7160" t="str">
            <v>528700</v>
          </cell>
          <cell r="C7160" t="str">
            <v>VALV. BORB. AWWA COROA/SEM FIM (SETOR ABDIB GLOBAL 40%; C32 - FERRO/ACO/DERIV. 60%)</v>
          </cell>
        </row>
        <row r="7161">
          <cell r="B7161" t="str">
            <v>528701</v>
          </cell>
          <cell r="C7161" t="str">
            <v>VALV. BORB. AWWA COROA/SEM FIM CAB.PN16 D=75MM</v>
          </cell>
          <cell r="D7161" t="str">
            <v>UN</v>
          </cell>
          <cell r="E7161">
            <v>0</v>
          </cell>
        </row>
        <row r="7162">
          <cell r="B7162" t="str">
            <v>528702</v>
          </cell>
          <cell r="C7162" t="str">
            <v>VALV. BORB. AWWA COROA/SEM FIM CAB.PN16 D=100MM</v>
          </cell>
          <cell r="D7162" t="str">
            <v>UN</v>
          </cell>
          <cell r="E7162">
            <v>0</v>
          </cell>
        </row>
        <row r="7163">
          <cell r="B7163" t="str">
            <v>528703</v>
          </cell>
          <cell r="C7163" t="str">
            <v>VALV. BORB. AWWA COROA/SEM FIM CAB.PN16 D=150MM</v>
          </cell>
          <cell r="D7163" t="str">
            <v>UN</v>
          </cell>
          <cell r="E7163">
            <v>0</v>
          </cell>
        </row>
        <row r="7164">
          <cell r="B7164" t="str">
            <v>528704</v>
          </cell>
          <cell r="C7164" t="str">
            <v>VALV. BORB. AWWA COROA/SEM FIM CAB.PN16 D=200MM</v>
          </cell>
          <cell r="D7164" t="str">
            <v>UN</v>
          </cell>
          <cell r="E7164">
            <v>0</v>
          </cell>
        </row>
        <row r="7165">
          <cell r="B7165" t="str">
            <v>528705</v>
          </cell>
          <cell r="C7165" t="str">
            <v>VALV. BORB. AWWA COROA/SEM FIM CAB.PN16 D=250MM</v>
          </cell>
          <cell r="D7165" t="str">
            <v>UN</v>
          </cell>
          <cell r="E7165">
            <v>0</v>
          </cell>
        </row>
        <row r="7166">
          <cell r="B7166" t="str">
            <v>528706</v>
          </cell>
          <cell r="C7166" t="str">
            <v>VALV. BORB. AWWA COROA/SEM FIM CAB.PN16 D=300MM</v>
          </cell>
          <cell r="D7166" t="str">
            <v>UN</v>
          </cell>
          <cell r="E7166">
            <v>0</v>
          </cell>
        </row>
        <row r="7167">
          <cell r="B7167" t="str">
            <v>528707</v>
          </cell>
          <cell r="C7167" t="str">
            <v>VALV. BORB. AWWA COROA/SEM FIM CAB.PN16 D=350MM</v>
          </cell>
          <cell r="D7167" t="str">
            <v>UN</v>
          </cell>
          <cell r="E7167">
            <v>0</v>
          </cell>
        </row>
        <row r="7168">
          <cell r="B7168" t="str">
            <v>528708</v>
          </cell>
          <cell r="C7168" t="str">
            <v>VALV. BORB. AWWA COROA/SEM FIM CAB.PN16 D=400MM</v>
          </cell>
          <cell r="D7168" t="str">
            <v>UN</v>
          </cell>
          <cell r="E7168">
            <v>0</v>
          </cell>
        </row>
        <row r="7169">
          <cell r="B7169" t="str">
            <v>528709</v>
          </cell>
          <cell r="C7169" t="str">
            <v>VALV. BORB. AWWA COROA/SEM FIM CAB.PN16 D=450MM</v>
          </cell>
          <cell r="D7169" t="str">
            <v>UN</v>
          </cell>
          <cell r="E7169">
            <v>0</v>
          </cell>
        </row>
        <row r="7170">
          <cell r="B7170" t="str">
            <v>528710</v>
          </cell>
          <cell r="C7170" t="str">
            <v>VALV. BORB. AWWA COROA/SEM FIM VOL.PN16 D=75MM</v>
          </cell>
          <cell r="D7170" t="str">
            <v>UN</v>
          </cell>
          <cell r="E7170">
            <v>0</v>
          </cell>
        </row>
        <row r="7171">
          <cell r="B7171" t="str">
            <v>528711</v>
          </cell>
          <cell r="C7171" t="str">
            <v>VALV. BORB. AWWA COROA/SEM FIM VOL.PN16 D=100MM</v>
          </cell>
          <cell r="D7171" t="str">
            <v>UN</v>
          </cell>
          <cell r="E7171">
            <v>0</v>
          </cell>
        </row>
        <row r="7172">
          <cell r="B7172" t="str">
            <v>528712</v>
          </cell>
          <cell r="C7172" t="str">
            <v>VALV. BORB. AWWA COROA/SEM FIM VOL.PN16 D=150MM</v>
          </cell>
          <cell r="D7172" t="str">
            <v>UN</v>
          </cell>
          <cell r="E7172">
            <v>0</v>
          </cell>
        </row>
        <row r="7173">
          <cell r="B7173" t="str">
            <v>528713</v>
          </cell>
          <cell r="C7173" t="str">
            <v>VALV. BORB. AWWA COROA/SEM FIM VOL.PN16 D=200MM</v>
          </cell>
          <cell r="D7173" t="str">
            <v>UN</v>
          </cell>
          <cell r="E7173">
            <v>0</v>
          </cell>
        </row>
        <row r="7174">
          <cell r="B7174" t="str">
            <v>528714</v>
          </cell>
          <cell r="C7174" t="str">
            <v>VALV. BORB. AWWA COROA/SEM FIM VOL.PN16 D=250MM</v>
          </cell>
          <cell r="D7174" t="str">
            <v>UN</v>
          </cell>
          <cell r="E7174">
            <v>0</v>
          </cell>
        </row>
        <row r="7175">
          <cell r="B7175" t="str">
            <v>528715</v>
          </cell>
          <cell r="C7175" t="str">
            <v>VALV. BORB. AWWA COROA/SEM FIM VOL.PN16 D=300MM</v>
          </cell>
          <cell r="D7175" t="str">
            <v>UN</v>
          </cell>
          <cell r="E7175">
            <v>0</v>
          </cell>
        </row>
        <row r="7176">
          <cell r="B7176" t="str">
            <v>528716</v>
          </cell>
          <cell r="C7176" t="str">
            <v>VALV. BORB. AWWA COROA/SEM FIM VOL.PN16 D=350MM</v>
          </cell>
          <cell r="D7176" t="str">
            <v>UN</v>
          </cell>
          <cell r="E7176">
            <v>0</v>
          </cell>
        </row>
        <row r="7177">
          <cell r="B7177" t="str">
            <v>528717</v>
          </cell>
          <cell r="C7177" t="str">
            <v>VALV. BORB. AWWA COROA/SEM FIM VOL.PN16 D=400MM</v>
          </cell>
          <cell r="D7177" t="str">
            <v>UN</v>
          </cell>
          <cell r="E7177">
            <v>0</v>
          </cell>
        </row>
        <row r="7178">
          <cell r="B7178" t="str">
            <v>528718</v>
          </cell>
          <cell r="C7178" t="str">
            <v>VALV. BORB. AWWA COROA/SEM FIM VOL.PN16 D=450MM</v>
          </cell>
          <cell r="D7178" t="str">
            <v>UN</v>
          </cell>
          <cell r="E7178">
            <v>0</v>
          </cell>
        </row>
        <row r="7180">
          <cell r="B7180" t="str">
            <v>528800</v>
          </cell>
          <cell r="C7180" t="str">
            <v>VALV. BORB. AWWA PORCA VIAJ. (SETOR ABDIB GLOBAL 40%; C32 - FERRO/ACO/DERIV. 60%)</v>
          </cell>
        </row>
        <row r="7181">
          <cell r="B7181" t="str">
            <v>528801</v>
          </cell>
          <cell r="C7181" t="str">
            <v>VALV. BORB. AWWA PORCA VIAJ. CAB.PN16 D=75MM</v>
          </cell>
          <cell r="D7181" t="str">
            <v>UN</v>
          </cell>
          <cell r="E7181">
            <v>0</v>
          </cell>
        </row>
        <row r="7182">
          <cell r="B7182" t="str">
            <v>528802</v>
          </cell>
          <cell r="C7182" t="str">
            <v>VALV. BORB. AWWA PORCA VIAJ. CAB.PN16 D=100MM</v>
          </cell>
          <cell r="D7182" t="str">
            <v>UN</v>
          </cell>
          <cell r="E7182">
            <v>0</v>
          </cell>
        </row>
        <row r="7183">
          <cell r="B7183" t="str">
            <v>528803</v>
          </cell>
          <cell r="C7183" t="str">
            <v>VALV. BORB. AWWA PORCA VIAJ. CAB.PN16 D=150MM</v>
          </cell>
          <cell r="D7183" t="str">
            <v>UN</v>
          </cell>
          <cell r="E7183">
            <v>0</v>
          </cell>
        </row>
        <row r="7184">
          <cell r="B7184" t="str">
            <v>528804</v>
          </cell>
          <cell r="C7184" t="str">
            <v>VALV. BORB. AWWA PORCA VIAJ. CAB.PN16 D=200MM</v>
          </cell>
          <cell r="D7184" t="str">
            <v>UN</v>
          </cell>
          <cell r="E7184">
            <v>0</v>
          </cell>
        </row>
        <row r="7185">
          <cell r="B7185" t="str">
            <v>528805</v>
          </cell>
          <cell r="C7185" t="str">
            <v>VALV. BORB. AWWA PORCA VIAJ. CAB.PN16 D=250MM</v>
          </cell>
          <cell r="D7185" t="str">
            <v>UN</v>
          </cell>
          <cell r="E7185">
            <v>0</v>
          </cell>
        </row>
        <row r="7186">
          <cell r="B7186" t="str">
            <v>528806</v>
          </cell>
          <cell r="C7186" t="str">
            <v>VALV. BORB. AWWA PORCA VIAJ. CAB.PN16 D=300MM</v>
          </cell>
          <cell r="D7186" t="str">
            <v>UN</v>
          </cell>
          <cell r="E7186">
            <v>0</v>
          </cell>
        </row>
        <row r="7187">
          <cell r="B7187" t="str">
            <v>528807</v>
          </cell>
          <cell r="C7187" t="str">
            <v>VALV. BORB. AWWA PORCA VIAJ. CAB.PN16 D=350MM</v>
          </cell>
          <cell r="D7187" t="str">
            <v>UN</v>
          </cell>
          <cell r="E7187">
            <v>0</v>
          </cell>
        </row>
        <row r="7188">
          <cell r="B7188" t="str">
            <v>528808</v>
          </cell>
          <cell r="C7188" t="str">
            <v>VALV. BORB. AWWA PORCA VIAJ. CAB.PN16 D=400MM</v>
          </cell>
          <cell r="D7188" t="str">
            <v>UN</v>
          </cell>
          <cell r="E7188">
            <v>0</v>
          </cell>
        </row>
        <row r="7189">
          <cell r="B7189" t="str">
            <v>528809</v>
          </cell>
          <cell r="C7189" t="str">
            <v>VALV. BORB. AWWA PORCA VIAJ. CAB.PN16 D=450MM</v>
          </cell>
          <cell r="D7189" t="str">
            <v>UN</v>
          </cell>
          <cell r="E7189">
            <v>0</v>
          </cell>
        </row>
        <row r="7190">
          <cell r="B7190" t="str">
            <v>528810</v>
          </cell>
          <cell r="C7190" t="str">
            <v>VALV. BORB. AWWA PORCA VIAJ. CAB.PN16 D=500MM</v>
          </cell>
          <cell r="D7190" t="str">
            <v>UN</v>
          </cell>
          <cell r="E7190">
            <v>0</v>
          </cell>
        </row>
        <row r="7191">
          <cell r="B7191" t="str">
            <v>528811</v>
          </cell>
          <cell r="C7191" t="str">
            <v>VALV. BORB. AWWA PORCA VIAJ. CAB.PN16 D=600MM</v>
          </cell>
          <cell r="D7191" t="str">
            <v>UN</v>
          </cell>
          <cell r="E7191">
            <v>0</v>
          </cell>
        </row>
        <row r="7192">
          <cell r="B7192" t="str">
            <v>528812</v>
          </cell>
          <cell r="C7192" t="str">
            <v>VALV. BORB. AWWA PORCA VIAJ. CAB.PN16 D=700MM</v>
          </cell>
          <cell r="D7192" t="str">
            <v>UN</v>
          </cell>
          <cell r="E7192">
            <v>0</v>
          </cell>
        </row>
        <row r="7193">
          <cell r="B7193" t="str">
            <v>528813</v>
          </cell>
          <cell r="C7193" t="str">
            <v>VALV. BORB. AWWA PORCA VIAJ. CAB.PN16 D=750MM</v>
          </cell>
          <cell r="D7193" t="str">
            <v>UN</v>
          </cell>
          <cell r="E7193">
            <v>0</v>
          </cell>
        </row>
        <row r="7194">
          <cell r="B7194" t="str">
            <v>528814</v>
          </cell>
          <cell r="C7194" t="str">
            <v>VALV. BORB. AWWA PORCA VIAJ. CAB.PN16 D=800MM</v>
          </cell>
          <cell r="D7194" t="str">
            <v>UN</v>
          </cell>
          <cell r="E7194">
            <v>0</v>
          </cell>
        </row>
        <row r="7195">
          <cell r="B7195" t="str">
            <v>528815</v>
          </cell>
          <cell r="C7195" t="str">
            <v>VALV. BORB. AWWA PORCA VIAJ. CAB.PN16 D=900MM</v>
          </cell>
          <cell r="D7195" t="str">
            <v>UN</v>
          </cell>
          <cell r="E7195">
            <v>0</v>
          </cell>
        </row>
        <row r="7196">
          <cell r="B7196" t="str">
            <v>528816</v>
          </cell>
          <cell r="C7196" t="str">
            <v>VALV. BORB. AWWA PORCA VIAJ. CAB.PN16 D=1000MM</v>
          </cell>
          <cell r="D7196" t="str">
            <v>UN</v>
          </cell>
          <cell r="E7196">
            <v>0</v>
          </cell>
        </row>
        <row r="7197">
          <cell r="B7197" t="str">
            <v>528817</v>
          </cell>
          <cell r="C7197" t="str">
            <v>VALV. BORB. AWWA PORCA VIAJ. CAB.PN16 D=1200MM</v>
          </cell>
          <cell r="D7197" t="str">
            <v>UN</v>
          </cell>
          <cell r="E7197">
            <v>0</v>
          </cell>
        </row>
        <row r="7198">
          <cell r="B7198" t="str">
            <v>528818</v>
          </cell>
          <cell r="C7198" t="str">
            <v>VALV. BORB. AWWA PORCA VIAJ. VOL.PN16 D=75MM</v>
          </cell>
          <cell r="D7198" t="str">
            <v>UN</v>
          </cell>
          <cell r="E7198">
            <v>0</v>
          </cell>
        </row>
        <row r="7199">
          <cell r="B7199" t="str">
            <v>528819</v>
          </cell>
          <cell r="C7199" t="str">
            <v>VALV. BORB. AWWA PORCA VIAJ. VOL.PN16 D=100MM</v>
          </cell>
          <cell r="D7199" t="str">
            <v>UN</v>
          </cell>
          <cell r="E7199">
            <v>0</v>
          </cell>
        </row>
        <row r="7200">
          <cell r="B7200" t="str">
            <v>528820</v>
          </cell>
          <cell r="C7200" t="str">
            <v>VALV. BORB. AWWA PORCA VIAJ. VOL.PN16 D=150MM</v>
          </cell>
          <cell r="D7200" t="str">
            <v>UN</v>
          </cell>
          <cell r="E7200">
            <v>0</v>
          </cell>
        </row>
        <row r="7201">
          <cell r="B7201" t="str">
            <v>528821</v>
          </cell>
          <cell r="C7201" t="str">
            <v>VALV. BORB. AWWA PORCA VIAJ. VOL.PN16 D=200MM</v>
          </cell>
          <cell r="D7201" t="str">
            <v>UN</v>
          </cell>
          <cell r="E7201">
            <v>0</v>
          </cell>
        </row>
        <row r="7202">
          <cell r="B7202" t="str">
            <v>528822</v>
          </cell>
          <cell r="C7202" t="str">
            <v>VALV. BORB. AWWA PORCA VIAJ. VOL.PN16 D=250MM</v>
          </cell>
          <cell r="D7202" t="str">
            <v>UN</v>
          </cell>
          <cell r="E7202">
            <v>0</v>
          </cell>
        </row>
        <row r="7203">
          <cell r="B7203" t="str">
            <v>528823</v>
          </cell>
          <cell r="C7203" t="str">
            <v>VALV. BORB. AWWA PORCA VIAJ. VOL.PN16 D=300MM</v>
          </cell>
          <cell r="D7203" t="str">
            <v>UN</v>
          </cell>
          <cell r="E7203">
            <v>0</v>
          </cell>
        </row>
        <row r="7204">
          <cell r="B7204" t="str">
            <v>528824</v>
          </cell>
          <cell r="C7204" t="str">
            <v>VALV. BORB. AWWA PORCA VIAJ. VOL.PN16 D=350MM</v>
          </cell>
          <cell r="D7204" t="str">
            <v>UN</v>
          </cell>
          <cell r="E7204">
            <v>0</v>
          </cell>
        </row>
        <row r="7205">
          <cell r="B7205" t="str">
            <v>528825</v>
          </cell>
          <cell r="C7205" t="str">
            <v>VALV. BORB. AWWA PORCA VIAJ. VOL.PN16 D=400MM</v>
          </cell>
          <cell r="D7205" t="str">
            <v>UN</v>
          </cell>
          <cell r="E7205">
            <v>0</v>
          </cell>
        </row>
        <row r="7206">
          <cell r="B7206" t="str">
            <v>528826</v>
          </cell>
          <cell r="C7206" t="str">
            <v>VALV. BORB. AWWA PORCA VIAJ. VOL.PN16 D=450MM</v>
          </cell>
          <cell r="D7206" t="str">
            <v>UN</v>
          </cell>
          <cell r="E7206">
            <v>0</v>
          </cell>
        </row>
        <row r="7207">
          <cell r="B7207" t="str">
            <v>528827</v>
          </cell>
          <cell r="C7207" t="str">
            <v>VALV. BORB. AWWA PORCA VIAJ. VOL.PN16 D=500MM</v>
          </cell>
          <cell r="D7207" t="str">
            <v>UN</v>
          </cell>
          <cell r="E7207">
            <v>0</v>
          </cell>
        </row>
        <row r="7208">
          <cell r="B7208" t="str">
            <v>528828</v>
          </cell>
          <cell r="C7208" t="str">
            <v>VALV. BORB. AWWA PORCA VIAJ. VOL.PN16 D=600MM</v>
          </cell>
          <cell r="D7208" t="str">
            <v>UN</v>
          </cell>
          <cell r="E7208">
            <v>0</v>
          </cell>
        </row>
        <row r="7209">
          <cell r="B7209" t="str">
            <v>528829</v>
          </cell>
          <cell r="C7209" t="str">
            <v>VALV. BORB. AWWA PORCA VIAJ. VOL.PN16 D=700MM</v>
          </cell>
          <cell r="D7209" t="str">
            <v>UN</v>
          </cell>
          <cell r="E7209">
            <v>0</v>
          </cell>
        </row>
        <row r="7210">
          <cell r="B7210" t="str">
            <v>528830</v>
          </cell>
          <cell r="C7210" t="str">
            <v>VALV. BORB. AWWA PORCA VIAJ. VOL.PN16 D=750MM</v>
          </cell>
          <cell r="D7210" t="str">
            <v>UN</v>
          </cell>
          <cell r="E7210">
            <v>0</v>
          </cell>
        </row>
        <row r="7211">
          <cell r="B7211" t="str">
            <v>528831</v>
          </cell>
          <cell r="C7211" t="str">
            <v>VALV. BORB. AWWA PORCA VIAJ. VOL.PN16 D=800MM</v>
          </cell>
          <cell r="D7211" t="str">
            <v>UN</v>
          </cell>
          <cell r="E7211">
            <v>0</v>
          </cell>
        </row>
        <row r="7212">
          <cell r="B7212" t="str">
            <v>528832</v>
          </cell>
          <cell r="C7212" t="str">
            <v>VALV. BORB. AWWA PORCA VIAJ. VOL.PN16 D=900MM</v>
          </cell>
          <cell r="D7212" t="str">
            <v>UN</v>
          </cell>
          <cell r="E7212">
            <v>0</v>
          </cell>
        </row>
        <row r="7213">
          <cell r="B7213" t="str">
            <v>528833</v>
          </cell>
          <cell r="C7213" t="str">
            <v>VALV. BORB. AWWA PORCA VIAJ. VOL.PN16 D=1000MM</v>
          </cell>
          <cell r="D7213" t="str">
            <v>UN</v>
          </cell>
          <cell r="E7213">
            <v>0</v>
          </cell>
        </row>
        <row r="7214">
          <cell r="B7214" t="str">
            <v>528834</v>
          </cell>
          <cell r="C7214" t="str">
            <v>VALV. BORB. AWWA PORCA VIAJ. VOL.PN16 D=1200MM</v>
          </cell>
          <cell r="D7214" t="str">
            <v>UN</v>
          </cell>
          <cell r="E7214">
            <v>0</v>
          </cell>
        </row>
        <row r="7216">
          <cell r="B7216" t="str">
            <v>528900</v>
          </cell>
          <cell r="C7216" t="str">
            <v>VALVULA GAV. MC PN-10 (SETOR ABDIB GLOBAL 40%; C32 - FERRO/ACO/DERIV. 60%)</v>
          </cell>
        </row>
        <row r="7217">
          <cell r="B7217" t="str">
            <v>528901</v>
          </cell>
          <cell r="C7217" t="str">
            <v>VALVULA GAV. MC JE/CAB. S/BY PASS PN10 D=50MM</v>
          </cell>
          <cell r="D7217" t="str">
            <v>UN</v>
          </cell>
          <cell r="E7217">
            <v>0</v>
          </cell>
        </row>
        <row r="7218">
          <cell r="B7218" t="str">
            <v>528902</v>
          </cell>
          <cell r="C7218" t="str">
            <v>VALVULA GAV. MC JE/CAB. S/BY PASS PN10 D=75MM</v>
          </cell>
          <cell r="D7218" t="str">
            <v>UN</v>
          </cell>
          <cell r="E7218">
            <v>487.97</v>
          </cell>
        </row>
        <row r="7219">
          <cell r="B7219" t="str">
            <v>528903</v>
          </cell>
          <cell r="C7219" t="str">
            <v>VALVULA GAV. MC JE/CAB. S/BY PASS PN10 D=100MM</v>
          </cell>
          <cell r="D7219" t="str">
            <v>UN</v>
          </cell>
          <cell r="E7219">
            <v>537.29</v>
          </cell>
        </row>
        <row r="7220">
          <cell r="B7220" t="str">
            <v>528904</v>
          </cell>
          <cell r="C7220" t="str">
            <v>VALVULA GAV. MC JE/CAB. S/BY PASS PN10 D=150MM</v>
          </cell>
          <cell r="D7220" t="str">
            <v>UN</v>
          </cell>
          <cell r="E7220">
            <v>1012.28</v>
          </cell>
        </row>
        <row r="7221">
          <cell r="B7221" t="str">
            <v>528905</v>
          </cell>
          <cell r="C7221" t="str">
            <v>VALVULA GAV. MC JE/CAB. S/BY PASS PN10 D=200MM</v>
          </cell>
          <cell r="D7221" t="str">
            <v>UN</v>
          </cell>
          <cell r="E7221">
            <v>1414.61</v>
          </cell>
        </row>
        <row r="7222">
          <cell r="B7222" t="str">
            <v>528906</v>
          </cell>
          <cell r="C7222" t="str">
            <v>VALVULA GAV. MC JE/CAB. S/BY PASS PN10 D=250MM</v>
          </cell>
          <cell r="D7222" t="str">
            <v>UN</v>
          </cell>
          <cell r="E7222">
            <v>2448.9499999999998</v>
          </cell>
        </row>
        <row r="7223">
          <cell r="B7223" t="str">
            <v>528907</v>
          </cell>
          <cell r="C7223" t="str">
            <v>VALVULA GAV. MC JE/CAB. S/BY PASS PN10 D=300MM</v>
          </cell>
          <cell r="D7223" t="str">
            <v>UN</v>
          </cell>
          <cell r="E7223">
            <v>3003.11</v>
          </cell>
        </row>
        <row r="7224">
          <cell r="B7224" t="str">
            <v>528908</v>
          </cell>
          <cell r="C7224" t="str">
            <v>VALVULA GAV. MC JE/VOL. S/BY PASS PN10 D=50MM</v>
          </cell>
          <cell r="D7224" t="str">
            <v>UN</v>
          </cell>
          <cell r="E7224">
            <v>0</v>
          </cell>
        </row>
        <row r="7225">
          <cell r="B7225" t="str">
            <v>528909</v>
          </cell>
          <cell r="C7225" t="str">
            <v>VALVULA GAV. MC JE/VOL. S/BY PASS PN10 D=75MM</v>
          </cell>
          <cell r="D7225" t="str">
            <v>UN</v>
          </cell>
          <cell r="E7225">
            <v>0</v>
          </cell>
        </row>
        <row r="7226">
          <cell r="B7226" t="str">
            <v>528910</v>
          </cell>
          <cell r="C7226" t="str">
            <v>VALVULA GAV. MC JE/VOL. S/BY PASS PN10 D=100MM</v>
          </cell>
          <cell r="D7226" t="str">
            <v>UN</v>
          </cell>
          <cell r="E7226">
            <v>728.06</v>
          </cell>
        </row>
        <row r="7227">
          <cell r="B7227" t="str">
            <v>528911</v>
          </cell>
          <cell r="C7227" t="str">
            <v>VALVULA GAV. MC JE/VOL. S/BY PASS PN10 D=150MM</v>
          </cell>
          <cell r="D7227" t="str">
            <v>UN</v>
          </cell>
          <cell r="E7227">
            <v>1121.06</v>
          </cell>
        </row>
        <row r="7228">
          <cell r="B7228" t="str">
            <v>528912</v>
          </cell>
          <cell r="C7228" t="str">
            <v>VALVULA GAV. MC JE/VOL. S/BY PASS PN10 D=200MM</v>
          </cell>
          <cell r="D7228" t="str">
            <v>UN</v>
          </cell>
          <cell r="E7228">
            <v>1364.77</v>
          </cell>
        </row>
        <row r="7229">
          <cell r="B7229" t="str">
            <v>528913</v>
          </cell>
          <cell r="C7229" t="str">
            <v>VALVULA GAV. MC JE/VOL. S/BY PASS PN10 D=250MM</v>
          </cell>
          <cell r="D7229" t="str">
            <v>UN</v>
          </cell>
          <cell r="E7229">
            <v>2705.16</v>
          </cell>
        </row>
        <row r="7230">
          <cell r="B7230" t="str">
            <v>528914</v>
          </cell>
          <cell r="C7230" t="str">
            <v>VALVULA GAV. MC JE/VOL. S/BY PASS PN10 D=300MM</v>
          </cell>
          <cell r="D7230" t="str">
            <v>UN</v>
          </cell>
          <cell r="E7230">
            <v>5080.24</v>
          </cell>
        </row>
        <row r="7231">
          <cell r="B7231" t="str">
            <v>528915</v>
          </cell>
          <cell r="C7231" t="str">
            <v>VALVULA GAV. MC JE-PVC/CAB. S/BY PASS PN10 D=50MM</v>
          </cell>
          <cell r="D7231" t="str">
            <v>UN</v>
          </cell>
          <cell r="E7231">
            <v>247.88</v>
          </cell>
        </row>
        <row r="7232">
          <cell r="B7232" t="str">
            <v>528916</v>
          </cell>
          <cell r="C7232" t="str">
            <v>VALVULA GAV. MC JE-PVC/CAB. S/BY PASS PN10 D=75MM</v>
          </cell>
          <cell r="D7232" t="str">
            <v>UN</v>
          </cell>
          <cell r="E7232">
            <v>397.13</v>
          </cell>
        </row>
        <row r="7233">
          <cell r="B7233" t="str">
            <v>528917</v>
          </cell>
          <cell r="C7233" t="str">
            <v>VALVULA GAV. MC JE-PVC/CAB. S/BY PASS PN10 D=100MM</v>
          </cell>
          <cell r="D7233" t="str">
            <v>UN</v>
          </cell>
          <cell r="E7233">
            <v>524.32000000000005</v>
          </cell>
        </row>
        <row r="7234">
          <cell r="B7234" t="str">
            <v>528918</v>
          </cell>
          <cell r="C7234" t="str">
            <v>VALVULA GAV. MC JE-PVC/VOL. S/BY PASS PN10 D=50MM</v>
          </cell>
          <cell r="D7234" t="str">
            <v>UN</v>
          </cell>
          <cell r="E7234">
            <v>247.88</v>
          </cell>
        </row>
        <row r="7235">
          <cell r="B7235" t="str">
            <v>528919</v>
          </cell>
          <cell r="C7235" t="str">
            <v>VALVULA GAV. MC JE-PVC/VOL. S/BY PASS PN10 D=75MM</v>
          </cell>
          <cell r="D7235" t="str">
            <v>UN</v>
          </cell>
          <cell r="E7235">
            <v>397.13</v>
          </cell>
        </row>
        <row r="7236">
          <cell r="B7236" t="str">
            <v>528920</v>
          </cell>
          <cell r="C7236" t="str">
            <v>VALVULA GAV. MC JE-PVC/VOL. S/BY PASS PN10 D=100MM</v>
          </cell>
          <cell r="D7236" t="str">
            <v>UN</v>
          </cell>
          <cell r="E7236">
            <v>524.32000000000005</v>
          </cell>
        </row>
        <row r="7237">
          <cell r="B7237" t="str">
            <v>528921</v>
          </cell>
          <cell r="C7237" t="str">
            <v>VALVULA GAV. MC FG/CAB. S/BY PASS PN10 D=200MM</v>
          </cell>
          <cell r="D7237" t="str">
            <v>UN</v>
          </cell>
          <cell r="E7237">
            <v>1414.61</v>
          </cell>
        </row>
        <row r="7238">
          <cell r="B7238" t="str">
            <v>528922</v>
          </cell>
          <cell r="C7238" t="str">
            <v>VALVULA GAV. MC FG/CAB. S/BY PASS PN10 D=250MM</v>
          </cell>
          <cell r="D7238" t="str">
            <v>UN</v>
          </cell>
          <cell r="E7238">
            <v>2746.14</v>
          </cell>
        </row>
        <row r="7239">
          <cell r="B7239" t="str">
            <v>528923</v>
          </cell>
          <cell r="C7239" t="str">
            <v>VALVULA GAV. MC FG/CAB. S/BY PASS PN10 D=300MM</v>
          </cell>
          <cell r="D7239" t="str">
            <v>UN</v>
          </cell>
          <cell r="E7239">
            <v>3322.37</v>
          </cell>
        </row>
        <row r="7240">
          <cell r="B7240" t="str">
            <v>528924</v>
          </cell>
          <cell r="C7240" t="str">
            <v>VALVULA GAV. MC FG/CAB. S/BY PASS PN10 D=350MM</v>
          </cell>
          <cell r="D7240" t="str">
            <v>UN</v>
          </cell>
          <cell r="E7240">
            <v>5418.31</v>
          </cell>
        </row>
        <row r="7241">
          <cell r="B7241" t="str">
            <v>528925</v>
          </cell>
          <cell r="C7241" t="str">
            <v>VALVULA GAV. MC FG/CAB. S/BY PASS PN10 D=400MM</v>
          </cell>
          <cell r="D7241" t="str">
            <v>UN</v>
          </cell>
          <cell r="E7241">
            <v>6367.87</v>
          </cell>
        </row>
        <row r="7242">
          <cell r="B7242" t="str">
            <v>528926</v>
          </cell>
          <cell r="C7242" t="str">
            <v>VALVULA GAV. MC FG/CAB. S/BY PASS PN10 D=450MM</v>
          </cell>
          <cell r="D7242" t="str">
            <v>UN</v>
          </cell>
          <cell r="E7242">
            <v>0</v>
          </cell>
        </row>
        <row r="7243">
          <cell r="B7243" t="str">
            <v>528927</v>
          </cell>
          <cell r="C7243" t="str">
            <v>VALVULA GAV. MC FG/CAB. S/BY PASS PN10 D=500MM</v>
          </cell>
          <cell r="D7243" t="str">
            <v>UN</v>
          </cell>
          <cell r="E7243">
            <v>0</v>
          </cell>
        </row>
        <row r="7244">
          <cell r="B7244" t="str">
            <v>528928</v>
          </cell>
          <cell r="C7244" t="str">
            <v>VALVULA GAV. MC FG/CAB. S/BY PASS PN10 D=600MM</v>
          </cell>
          <cell r="D7244" t="str">
            <v>UN</v>
          </cell>
          <cell r="E7244">
            <v>0</v>
          </cell>
        </row>
        <row r="7245">
          <cell r="B7245" t="str">
            <v>528929</v>
          </cell>
          <cell r="C7245" t="str">
            <v>VALVULA GAV. MC FG/VOL. S/BY PASS PN10 D=200MM</v>
          </cell>
          <cell r="D7245" t="str">
            <v>UN</v>
          </cell>
          <cell r="E7245">
            <v>1414.61</v>
          </cell>
        </row>
        <row r="7246">
          <cell r="B7246" t="str">
            <v>528930</v>
          </cell>
          <cell r="C7246" t="str">
            <v>VALVULA GAV. MC FG/VOL. S/BY PASS PN10 D=250MM</v>
          </cell>
          <cell r="D7246" t="str">
            <v>UN</v>
          </cell>
          <cell r="E7246">
            <v>2746.14</v>
          </cell>
        </row>
        <row r="7247">
          <cell r="B7247" t="str">
            <v>528931</v>
          </cell>
          <cell r="C7247" t="str">
            <v>VALVULA GAV. MC FG/VOL. S/BY PASS PN10 D=300MM</v>
          </cell>
          <cell r="D7247" t="str">
            <v>UN</v>
          </cell>
          <cell r="E7247">
            <v>3322.37</v>
          </cell>
        </row>
        <row r="7248">
          <cell r="B7248" t="str">
            <v>528932</v>
          </cell>
          <cell r="C7248" t="str">
            <v>VALVULA GAV. MC FG/VOL. S/BY PASS PN10 D=350MM</v>
          </cell>
          <cell r="D7248" t="str">
            <v>UN</v>
          </cell>
          <cell r="E7248">
            <v>5418.31</v>
          </cell>
        </row>
        <row r="7249">
          <cell r="B7249" t="str">
            <v>528933</v>
          </cell>
          <cell r="C7249" t="str">
            <v>VALVULA GAV. MC FG/VOL. S/BY PASS PN10 D=400MM</v>
          </cell>
          <cell r="D7249" t="str">
            <v>UN</v>
          </cell>
          <cell r="E7249">
            <v>6367.87</v>
          </cell>
        </row>
        <row r="7250">
          <cell r="B7250" t="str">
            <v>528934</v>
          </cell>
          <cell r="C7250" t="str">
            <v>VALVULA GAV. MC FG/VOL. S/BY PASS PN10 D=450MM</v>
          </cell>
          <cell r="D7250" t="str">
            <v>UN</v>
          </cell>
          <cell r="E7250">
            <v>0</v>
          </cell>
        </row>
        <row r="7251">
          <cell r="B7251" t="str">
            <v>528935</v>
          </cell>
          <cell r="C7251" t="str">
            <v>VALVULA GAV. MC FG/VOL. S/BY PASS PN10 D=500MM</v>
          </cell>
          <cell r="D7251" t="str">
            <v>UN</v>
          </cell>
          <cell r="E7251">
            <v>0</v>
          </cell>
        </row>
        <row r="7252">
          <cell r="B7252" t="str">
            <v>528936</v>
          </cell>
          <cell r="C7252" t="str">
            <v>VALVULA GAV. MC FG/VOL. S/BY PASS PN10 D=600MM</v>
          </cell>
          <cell r="D7252" t="str">
            <v>UN</v>
          </cell>
          <cell r="E7252">
            <v>0</v>
          </cell>
        </row>
        <row r="7253">
          <cell r="B7253" t="str">
            <v>528937</v>
          </cell>
          <cell r="C7253" t="str">
            <v>VALVULA GAV. MC FG/CAB. C/RED.S/BY P. PN10 D=350MM</v>
          </cell>
          <cell r="D7253" t="str">
            <v>UN</v>
          </cell>
          <cell r="E7253">
            <v>0</v>
          </cell>
        </row>
        <row r="7254">
          <cell r="B7254" t="str">
            <v>528938</v>
          </cell>
          <cell r="C7254" t="str">
            <v>VALVULA GAV. MC FG/CAB. C/RED.S/BY P. PN10 D=400MM</v>
          </cell>
          <cell r="D7254" t="str">
            <v>UN</v>
          </cell>
          <cell r="E7254">
            <v>0</v>
          </cell>
        </row>
        <row r="7255">
          <cell r="B7255" t="str">
            <v>528939</v>
          </cell>
          <cell r="C7255" t="str">
            <v>VALVULA GAV. MC FG/CAB. C/RED.S/BY P. PN10 D=450MM</v>
          </cell>
          <cell r="D7255" t="str">
            <v>UN</v>
          </cell>
          <cell r="E7255">
            <v>0</v>
          </cell>
        </row>
        <row r="7256">
          <cell r="B7256" t="str">
            <v>528940</v>
          </cell>
          <cell r="C7256" t="str">
            <v>VALVULA GAV. MC FG/CAB. C/RED.S/BY P. PN10 D=500MM</v>
          </cell>
          <cell r="D7256" t="str">
            <v>UN</v>
          </cell>
          <cell r="E7256">
            <v>0</v>
          </cell>
        </row>
        <row r="7257">
          <cell r="B7257" t="str">
            <v>528941</v>
          </cell>
          <cell r="C7257" t="str">
            <v>VALVULA GAV. MC FG/CAB. C/RED.S/BY P. PN10 D=600MM</v>
          </cell>
          <cell r="D7257" t="str">
            <v>UN</v>
          </cell>
          <cell r="E7257">
            <v>0</v>
          </cell>
        </row>
        <row r="7258">
          <cell r="B7258" t="str">
            <v>528942</v>
          </cell>
          <cell r="C7258" t="str">
            <v>VALVULA GAV. MC FG/VOL. C/RED.S/BY P. PN10 D=350MM</v>
          </cell>
          <cell r="D7258" t="str">
            <v>UN</v>
          </cell>
          <cell r="E7258">
            <v>0</v>
          </cell>
        </row>
        <row r="7259">
          <cell r="B7259" t="str">
            <v>528943</v>
          </cell>
          <cell r="C7259" t="str">
            <v>VALVULA GAV. MC FG/VOL. C/RED.S/BY P. PN10 D=400MM</v>
          </cell>
          <cell r="D7259" t="str">
            <v>UN</v>
          </cell>
          <cell r="E7259">
            <v>0</v>
          </cell>
        </row>
        <row r="7260">
          <cell r="B7260" t="str">
            <v>528944</v>
          </cell>
          <cell r="C7260" t="str">
            <v>VALVULA GAV. MC FG/VOL. C/RED.S/BY P. PN10 D=450MM</v>
          </cell>
          <cell r="D7260" t="str">
            <v>UN</v>
          </cell>
          <cell r="E7260">
            <v>0</v>
          </cell>
        </row>
        <row r="7261">
          <cell r="B7261" t="str">
            <v>528945</v>
          </cell>
          <cell r="C7261" t="str">
            <v>VALVULA GAV. MC FG/VOL. C/RED.S/BY P. PN10 D=500MM</v>
          </cell>
          <cell r="D7261" t="str">
            <v>UN</v>
          </cell>
          <cell r="E7261">
            <v>0</v>
          </cell>
        </row>
        <row r="7262">
          <cell r="B7262" t="str">
            <v>528946</v>
          </cell>
          <cell r="C7262" t="str">
            <v>VALVULA GAV. MC FG/VOL. C/RED.S/BY P. PN10 D=600MM</v>
          </cell>
          <cell r="D7262" t="str">
            <v>UN</v>
          </cell>
          <cell r="E7262">
            <v>0</v>
          </cell>
        </row>
        <row r="7263">
          <cell r="B7263" t="str">
            <v>528947</v>
          </cell>
          <cell r="C7263" t="str">
            <v>VALVULA GAV. MC FG/CAB. C/BY PASS PN10 D=350MM</v>
          </cell>
          <cell r="D7263" t="str">
            <v>UN</v>
          </cell>
          <cell r="E7263">
            <v>0</v>
          </cell>
        </row>
        <row r="7264">
          <cell r="B7264" t="str">
            <v>528948</v>
          </cell>
          <cell r="C7264" t="str">
            <v>VALVULA GAV. MC FG/CAB. C/BY PASS PN10 D=400MM</v>
          </cell>
          <cell r="D7264" t="str">
            <v>UN</v>
          </cell>
          <cell r="E7264">
            <v>0</v>
          </cell>
        </row>
        <row r="7265">
          <cell r="B7265" t="str">
            <v>528949</v>
          </cell>
          <cell r="C7265" t="str">
            <v>VALVULA GAV. MC FG/CAB. C/BY PASS PN10 D=450MM</v>
          </cell>
          <cell r="D7265" t="str">
            <v>UN</v>
          </cell>
          <cell r="E7265">
            <v>0</v>
          </cell>
        </row>
        <row r="7266">
          <cell r="B7266" t="str">
            <v>528950</v>
          </cell>
          <cell r="C7266" t="str">
            <v>VALVULA GAV. MC FG/CAB. C/BY PASS PN10 D=500MM</v>
          </cell>
          <cell r="D7266" t="str">
            <v>UN</v>
          </cell>
          <cell r="E7266">
            <v>0</v>
          </cell>
        </row>
        <row r="7267">
          <cell r="B7267" t="str">
            <v>528951</v>
          </cell>
          <cell r="C7267" t="str">
            <v>VALVULA GAV. MC FG/CAB. C/BY PASS PN10 D=600MM</v>
          </cell>
          <cell r="D7267" t="str">
            <v>UN</v>
          </cell>
          <cell r="E7267">
            <v>0</v>
          </cell>
        </row>
        <row r="7268">
          <cell r="B7268" t="str">
            <v>528952</v>
          </cell>
          <cell r="C7268" t="str">
            <v>VALVULA GAV. MC FG/VOL. C/BY PASS PN10 D=350MM</v>
          </cell>
          <cell r="D7268" t="str">
            <v>UN</v>
          </cell>
          <cell r="E7268">
            <v>0</v>
          </cell>
        </row>
        <row r="7269">
          <cell r="B7269" t="str">
            <v>528953</v>
          </cell>
          <cell r="C7269" t="str">
            <v>VALVULA GAV. MC FG/VOL. C/BY PASS PN10 D=400MM</v>
          </cell>
          <cell r="D7269" t="str">
            <v>UN</v>
          </cell>
          <cell r="E7269">
            <v>0</v>
          </cell>
        </row>
        <row r="7270">
          <cell r="B7270" t="str">
            <v>528954</v>
          </cell>
          <cell r="C7270" t="str">
            <v>VALVULA GAV. MC FG/VOL. C/BY PASS PN10 D=450MM</v>
          </cell>
          <cell r="D7270" t="str">
            <v>UN</v>
          </cell>
          <cell r="E7270">
            <v>0</v>
          </cell>
        </row>
        <row r="7271">
          <cell r="B7271" t="str">
            <v>528955</v>
          </cell>
          <cell r="C7271" t="str">
            <v>VALVULA GAV. MC FG/VOL. C/BY PASS PN10 D=500MM</v>
          </cell>
          <cell r="D7271" t="str">
            <v>UN</v>
          </cell>
          <cell r="E7271">
            <v>0</v>
          </cell>
        </row>
        <row r="7272">
          <cell r="B7272" t="str">
            <v>528956</v>
          </cell>
          <cell r="C7272" t="str">
            <v>VALVULA GAV. MC FG/VOL. C/BY PASS PN10 D=600MM</v>
          </cell>
          <cell r="D7272" t="str">
            <v>UN</v>
          </cell>
          <cell r="E7272">
            <v>0</v>
          </cell>
        </row>
        <row r="7273">
          <cell r="B7273" t="str">
            <v>528957</v>
          </cell>
          <cell r="C7273" t="str">
            <v>VALVULA GAV. MC FG/CAB. C/RED.C/BY P. PN10 D=350MM</v>
          </cell>
          <cell r="D7273" t="str">
            <v>UN</v>
          </cell>
          <cell r="E7273">
            <v>0</v>
          </cell>
        </row>
        <row r="7274">
          <cell r="B7274" t="str">
            <v>528958</v>
          </cell>
          <cell r="C7274" t="str">
            <v>VALVULA GAV. MC FG/CAB. C/RED.C/BY P. PN10 D=400MM</v>
          </cell>
          <cell r="D7274" t="str">
            <v>UN</v>
          </cell>
          <cell r="E7274">
            <v>0</v>
          </cell>
        </row>
        <row r="7275">
          <cell r="B7275" t="str">
            <v>528959</v>
          </cell>
          <cell r="C7275" t="str">
            <v>VALVULA GAV. MC FG/CAB. C/RED.C/BY P. PN10 D=450MM</v>
          </cell>
          <cell r="D7275" t="str">
            <v>UN</v>
          </cell>
          <cell r="E7275">
            <v>0</v>
          </cell>
        </row>
        <row r="7276">
          <cell r="B7276" t="str">
            <v>528960</v>
          </cell>
          <cell r="C7276" t="str">
            <v>VALVULA GAV. MC FG/CAB. C/RED.C/BY P. PN10 D=500MM</v>
          </cell>
          <cell r="D7276" t="str">
            <v>UN</v>
          </cell>
          <cell r="E7276">
            <v>0</v>
          </cell>
        </row>
        <row r="7277">
          <cell r="B7277" t="str">
            <v>528961</v>
          </cell>
          <cell r="C7277" t="str">
            <v>VALVULA GAV. MC FG/CAB. C/RED.C/BY P. PN10 D=600MM</v>
          </cell>
          <cell r="D7277" t="str">
            <v>UN</v>
          </cell>
          <cell r="E7277">
            <v>0</v>
          </cell>
        </row>
        <row r="7278">
          <cell r="B7278" t="str">
            <v>528962</v>
          </cell>
          <cell r="C7278" t="str">
            <v>VALVULA GAV. MC FG/VOL. C/RED.C/BY P. PN10 D=350MM</v>
          </cell>
          <cell r="D7278" t="str">
            <v>UN</v>
          </cell>
          <cell r="E7278">
            <v>0</v>
          </cell>
        </row>
        <row r="7279">
          <cell r="B7279" t="str">
            <v>528963</v>
          </cell>
          <cell r="C7279" t="str">
            <v>VALVULA GAV. MC FG/VOL. C/RED.C/BY P. PN10 D=400MM</v>
          </cell>
          <cell r="D7279" t="str">
            <v>UN</v>
          </cell>
          <cell r="E7279">
            <v>0</v>
          </cell>
        </row>
        <row r="7280">
          <cell r="B7280" t="str">
            <v>528964</v>
          </cell>
          <cell r="C7280" t="str">
            <v>VALVULA GAV. MC FG/VOL. C/RED.C/BY P. PN10 D=450MM</v>
          </cell>
          <cell r="D7280" t="str">
            <v>UN</v>
          </cell>
          <cell r="E7280">
            <v>0</v>
          </cell>
        </row>
        <row r="7281">
          <cell r="B7281" t="str">
            <v>528965</v>
          </cell>
          <cell r="C7281" t="str">
            <v>VALVULA GAV. MC FG/VOL. C/RED.C/BY P. PN10 D=500MM</v>
          </cell>
          <cell r="D7281" t="str">
            <v>UN</v>
          </cell>
          <cell r="E7281">
            <v>0</v>
          </cell>
        </row>
        <row r="7282">
          <cell r="B7282" t="str">
            <v>528966</v>
          </cell>
          <cell r="C7282" t="str">
            <v>VALVULA GAV. MC FG/VOL. C/RED.C/BY P. PN10 D=600MM</v>
          </cell>
          <cell r="D7282" t="str">
            <v>UN</v>
          </cell>
          <cell r="E7282">
            <v>0</v>
          </cell>
        </row>
        <row r="7284">
          <cell r="B7284" t="str">
            <v>529000</v>
          </cell>
          <cell r="C7284" t="str">
            <v>VALVULA GAV. MO PN-10 (SETOR ABDIB GLOBAL 40%; C32 - FERRO/ACO/DERIV. 60%)</v>
          </cell>
        </row>
        <row r="7285">
          <cell r="B7285" t="str">
            <v>529001</v>
          </cell>
          <cell r="C7285" t="str">
            <v>VALVULA GAV. MO FG/CAB. S/BY PASS PN10 D=350MM</v>
          </cell>
          <cell r="D7285" t="str">
            <v>UN</v>
          </cell>
          <cell r="E7285">
            <v>0</v>
          </cell>
        </row>
        <row r="7286">
          <cell r="B7286" t="str">
            <v>529002</v>
          </cell>
          <cell r="C7286" t="str">
            <v>VALVULA GAV. MO FG/CAB. S/BY PASS PN10 D=400MM</v>
          </cell>
          <cell r="D7286" t="str">
            <v>UN</v>
          </cell>
          <cell r="E7286">
            <v>0</v>
          </cell>
        </row>
        <row r="7287">
          <cell r="B7287" t="str">
            <v>529003</v>
          </cell>
          <cell r="C7287" t="str">
            <v>VALVULA GAV. MO FG/CAB. S/BY PASS PN10 D=450MM</v>
          </cell>
          <cell r="D7287" t="str">
            <v>UN</v>
          </cell>
          <cell r="E7287">
            <v>0</v>
          </cell>
        </row>
        <row r="7288">
          <cell r="B7288" t="str">
            <v>529004</v>
          </cell>
          <cell r="C7288" t="str">
            <v>VALVULA GAV. MO FG/CAB. S/BY PASS PN10 D=500MM</v>
          </cell>
          <cell r="D7288" t="str">
            <v>UN</v>
          </cell>
          <cell r="E7288">
            <v>0</v>
          </cell>
        </row>
        <row r="7289">
          <cell r="B7289" t="str">
            <v>529005</v>
          </cell>
          <cell r="C7289" t="str">
            <v>VALVULA GAV. MO FG/CAB. S/BY PASS PN10 D=600MM</v>
          </cell>
          <cell r="D7289" t="str">
            <v>UN</v>
          </cell>
          <cell r="E7289">
            <v>0</v>
          </cell>
        </row>
        <row r="7290">
          <cell r="B7290" t="str">
            <v>529006</v>
          </cell>
          <cell r="C7290" t="str">
            <v>VALVULA GAV. MO FG/CAB. S/BY PASS PN10 D=700MM</v>
          </cell>
          <cell r="D7290" t="str">
            <v>UN</v>
          </cell>
          <cell r="E7290">
            <v>0</v>
          </cell>
        </row>
        <row r="7291">
          <cell r="B7291" t="str">
            <v>529007</v>
          </cell>
          <cell r="C7291" t="str">
            <v>VALVULA GAV. MO FG/CAB. S/BY PASS PN10 D=800MM</v>
          </cell>
          <cell r="D7291" t="str">
            <v>UN</v>
          </cell>
          <cell r="E7291">
            <v>0</v>
          </cell>
        </row>
        <row r="7292">
          <cell r="B7292" t="str">
            <v>529008</v>
          </cell>
          <cell r="C7292" t="str">
            <v>VALVULA GAV. MO FG/CAB. S/BY PASS PN10 D=900MM</v>
          </cell>
          <cell r="D7292" t="str">
            <v>UN</v>
          </cell>
          <cell r="E7292">
            <v>0</v>
          </cell>
        </row>
        <row r="7293">
          <cell r="B7293" t="str">
            <v>529009</v>
          </cell>
          <cell r="C7293" t="str">
            <v>VALVULA GAV. MO FG/CAB. S/BY PASS PN10 D=1000MM</v>
          </cell>
          <cell r="D7293" t="str">
            <v>UN</v>
          </cell>
          <cell r="E7293">
            <v>0</v>
          </cell>
        </row>
        <row r="7294">
          <cell r="B7294" t="str">
            <v>529010</v>
          </cell>
          <cell r="C7294" t="str">
            <v>VALVULA GAV. MO FG/VOL. S/BY PASS PN10 D=350MM</v>
          </cell>
          <cell r="D7294" t="str">
            <v>UN</v>
          </cell>
          <cell r="E7294">
            <v>0</v>
          </cell>
        </row>
        <row r="7295">
          <cell r="B7295" t="str">
            <v>529011</v>
          </cell>
          <cell r="C7295" t="str">
            <v>VALVULA GAV. MO FG/VOL. S/BY PASS PN10 D=400MM</v>
          </cell>
          <cell r="D7295" t="str">
            <v>UN</v>
          </cell>
          <cell r="E7295">
            <v>0</v>
          </cell>
        </row>
        <row r="7296">
          <cell r="B7296" t="str">
            <v>529012</v>
          </cell>
          <cell r="C7296" t="str">
            <v>VALVULA GAV. MO FG/VOL. S/BY PASS PN10 D=450MM</v>
          </cell>
          <cell r="D7296" t="str">
            <v>UN</v>
          </cell>
          <cell r="E7296">
            <v>0</v>
          </cell>
        </row>
        <row r="7297">
          <cell r="B7297" t="str">
            <v>529013</v>
          </cell>
          <cell r="C7297" t="str">
            <v>VALVULA GAV. MO FG/VOL. S/BY PASS PN10 D=500MM</v>
          </cell>
          <cell r="D7297" t="str">
            <v>UN</v>
          </cell>
          <cell r="E7297">
            <v>0</v>
          </cell>
        </row>
        <row r="7298">
          <cell r="B7298" t="str">
            <v>529014</v>
          </cell>
          <cell r="C7298" t="str">
            <v>VALVULA GAV. MO FG/VOL. S/BY PASS PN10 D=600MM</v>
          </cell>
          <cell r="D7298" t="str">
            <v>UN</v>
          </cell>
          <cell r="E7298">
            <v>0</v>
          </cell>
        </row>
        <row r="7299">
          <cell r="B7299" t="str">
            <v>529015</v>
          </cell>
          <cell r="C7299" t="str">
            <v>VALVULA GAV. MO FG/VOL. S/BY PASS PN10 D=700MM</v>
          </cell>
          <cell r="D7299" t="str">
            <v>UN</v>
          </cell>
          <cell r="E7299">
            <v>0</v>
          </cell>
        </row>
        <row r="7300">
          <cell r="B7300" t="str">
            <v>529016</v>
          </cell>
          <cell r="C7300" t="str">
            <v>VALVULA GAV. MO FG/VOL. S/BY PASS PN10 D=800MM</v>
          </cell>
          <cell r="D7300" t="str">
            <v>UN</v>
          </cell>
          <cell r="E7300">
            <v>0</v>
          </cell>
        </row>
        <row r="7301">
          <cell r="B7301" t="str">
            <v>529017</v>
          </cell>
          <cell r="C7301" t="str">
            <v>VALVULA GAV. MO FG/VOL. S/BY PASS PN10 D=900MM</v>
          </cell>
          <cell r="D7301" t="str">
            <v>UN</v>
          </cell>
          <cell r="E7301">
            <v>0</v>
          </cell>
        </row>
        <row r="7302">
          <cell r="B7302" t="str">
            <v>529018</v>
          </cell>
          <cell r="C7302" t="str">
            <v>VALVULA GAV. MO FG/VOL. S/BY PASS PN10 D=1000MM</v>
          </cell>
          <cell r="D7302" t="str">
            <v>UN</v>
          </cell>
          <cell r="E7302">
            <v>0</v>
          </cell>
        </row>
        <row r="7303">
          <cell r="B7303" t="str">
            <v>529019</v>
          </cell>
          <cell r="C7303" t="str">
            <v>VALVULA GAV. MO JE/CAB. S/BY PASS PN10 D=250MM</v>
          </cell>
          <cell r="D7303" t="str">
            <v>UN</v>
          </cell>
          <cell r="E7303">
            <v>0</v>
          </cell>
        </row>
        <row r="7304">
          <cell r="B7304" t="str">
            <v>529020</v>
          </cell>
          <cell r="C7304" t="str">
            <v>VALVULA GAV. MO JE/CAB. S/BY PASS PN10 D=300MM</v>
          </cell>
          <cell r="D7304" t="str">
            <v>UN</v>
          </cell>
          <cell r="E7304">
            <v>0</v>
          </cell>
        </row>
        <row r="7305">
          <cell r="B7305" t="str">
            <v>529021</v>
          </cell>
          <cell r="C7305" t="str">
            <v>VALVULA GAV. MO JE/CAB. S/BY PASS PN10 D=350MM</v>
          </cell>
          <cell r="D7305" t="str">
            <v>UN</v>
          </cell>
          <cell r="E7305">
            <v>0</v>
          </cell>
        </row>
        <row r="7306">
          <cell r="B7306" t="str">
            <v>529022</v>
          </cell>
          <cell r="C7306" t="str">
            <v>VALVULA GAV. MO JE/CAB. S/BY PASS PN10 D=400MM</v>
          </cell>
          <cell r="D7306" t="str">
            <v>UN</v>
          </cell>
          <cell r="E7306">
            <v>0</v>
          </cell>
        </row>
        <row r="7307">
          <cell r="B7307" t="str">
            <v>529023</v>
          </cell>
          <cell r="C7307" t="str">
            <v>VALVULA GAV. MO JE/CAB. S/BY PASS PN10 D=450MM</v>
          </cell>
          <cell r="D7307" t="str">
            <v>UN</v>
          </cell>
          <cell r="E7307">
            <v>0</v>
          </cell>
        </row>
        <row r="7308">
          <cell r="B7308" t="str">
            <v>529024</v>
          </cell>
          <cell r="C7308" t="str">
            <v>VALVULA GAV. MO JE/CAB. S/BY PASS PN10 D=500MM</v>
          </cell>
          <cell r="D7308" t="str">
            <v>UN</v>
          </cell>
          <cell r="E7308">
            <v>0</v>
          </cell>
        </row>
        <row r="7309">
          <cell r="B7309" t="str">
            <v>529025</v>
          </cell>
          <cell r="C7309" t="str">
            <v>VALVULA GAV. MO JE/CAB. S/BY PASS PN10 D=600MM</v>
          </cell>
          <cell r="D7309" t="str">
            <v>UN</v>
          </cell>
          <cell r="E7309">
            <v>0</v>
          </cell>
        </row>
        <row r="7310">
          <cell r="B7310" t="str">
            <v>529026</v>
          </cell>
          <cell r="C7310" t="str">
            <v>VALVULA GAV. MO JE/VOL. S/BY PASS PN10 D=250MM</v>
          </cell>
          <cell r="D7310" t="str">
            <v>UN</v>
          </cell>
          <cell r="E7310">
            <v>0</v>
          </cell>
        </row>
        <row r="7311">
          <cell r="B7311" t="str">
            <v>529027</v>
          </cell>
          <cell r="C7311" t="str">
            <v>VALVULA GAV. MO JE/VOL. S/BY PASS PN10 D=300MM</v>
          </cell>
          <cell r="D7311" t="str">
            <v>UN</v>
          </cell>
          <cell r="E7311">
            <v>0</v>
          </cell>
        </row>
        <row r="7312">
          <cell r="B7312" t="str">
            <v>529028</v>
          </cell>
          <cell r="C7312" t="str">
            <v>VALVULA GAV. MO JE/VOL. S/BY PASS PN10 D=350MM</v>
          </cell>
          <cell r="D7312" t="str">
            <v>UN</v>
          </cell>
          <cell r="E7312">
            <v>0</v>
          </cell>
        </row>
        <row r="7313">
          <cell r="B7313" t="str">
            <v>529029</v>
          </cell>
          <cell r="C7313" t="str">
            <v>VALVULA GAV. MO JE/VOL. S/BY PASS PN10 D=400MM</v>
          </cell>
          <cell r="D7313" t="str">
            <v>UN</v>
          </cell>
          <cell r="E7313">
            <v>0</v>
          </cell>
        </row>
        <row r="7314">
          <cell r="B7314" t="str">
            <v>529030</v>
          </cell>
          <cell r="C7314" t="str">
            <v>VALVULA GAV. MO JE/VOL. S/BY PASS PN10 D=450MM</v>
          </cell>
          <cell r="D7314" t="str">
            <v>UN</v>
          </cell>
          <cell r="E7314">
            <v>0</v>
          </cell>
        </row>
        <row r="7315">
          <cell r="B7315" t="str">
            <v>529031</v>
          </cell>
          <cell r="C7315" t="str">
            <v>VALVULA GAV. MO JE/VOL. S/BY PASS PN10 D=500MM</v>
          </cell>
          <cell r="D7315" t="str">
            <v>UN</v>
          </cell>
          <cell r="E7315">
            <v>0</v>
          </cell>
        </row>
        <row r="7316">
          <cell r="B7316" t="str">
            <v>529032</v>
          </cell>
          <cell r="C7316" t="str">
            <v>VALVULA GAV. MO JE/VOL. S/BY PASS PN10 D=600MM</v>
          </cell>
          <cell r="D7316" t="str">
            <v>UN</v>
          </cell>
          <cell r="E7316">
            <v>0</v>
          </cell>
        </row>
        <row r="7317">
          <cell r="B7317" t="str">
            <v>529033</v>
          </cell>
          <cell r="C7317" t="str">
            <v>VALVULA GAV. MO FG/CAB.C/RED.S/BY P. PN10 D=350MM</v>
          </cell>
          <cell r="D7317" t="str">
            <v>UN</v>
          </cell>
          <cell r="E7317">
            <v>0</v>
          </cell>
        </row>
        <row r="7318">
          <cell r="B7318" t="str">
            <v>529034</v>
          </cell>
          <cell r="C7318" t="str">
            <v>VALVULA GAV. MO FG/CAB.C/RED.S/BY P. PN10 D=400MM</v>
          </cell>
          <cell r="D7318" t="str">
            <v>UN</v>
          </cell>
          <cell r="E7318">
            <v>0</v>
          </cell>
        </row>
        <row r="7319">
          <cell r="B7319" t="str">
            <v>529035</v>
          </cell>
          <cell r="C7319" t="str">
            <v>VALVULA GAV. MO FG/CAB.C/RED.S/BY P. PN10 D=450MM</v>
          </cell>
          <cell r="D7319" t="str">
            <v>UN</v>
          </cell>
          <cell r="E7319">
            <v>0</v>
          </cell>
        </row>
        <row r="7320">
          <cell r="B7320" t="str">
            <v>529036</v>
          </cell>
          <cell r="C7320" t="str">
            <v>VALVULA GAV. MO FG/CAB.C/RED.S/BY P. PN10 D=500MM</v>
          </cell>
          <cell r="D7320" t="str">
            <v>UN</v>
          </cell>
          <cell r="E7320">
            <v>0</v>
          </cell>
        </row>
        <row r="7321">
          <cell r="B7321" t="str">
            <v>529037</v>
          </cell>
          <cell r="C7321" t="str">
            <v>VALVULA GAV. MO FG/CAB.C/RED.S/BY P. PN10 D=600MM</v>
          </cell>
          <cell r="D7321" t="str">
            <v>UN</v>
          </cell>
          <cell r="E7321">
            <v>0</v>
          </cell>
        </row>
        <row r="7322">
          <cell r="B7322" t="str">
            <v>529038</v>
          </cell>
          <cell r="C7322" t="str">
            <v>VALVULA GAV. MO FG/CAB.C/RED.S/BY P. PN10 D=700MM</v>
          </cell>
          <cell r="D7322" t="str">
            <v>UN</v>
          </cell>
          <cell r="E7322">
            <v>0</v>
          </cell>
        </row>
        <row r="7323">
          <cell r="B7323" t="str">
            <v>529039</v>
          </cell>
          <cell r="C7323" t="str">
            <v>VALVULA GAV. MO FG/CAB.C/RED.S/BY P. PN10 D=800MM</v>
          </cell>
          <cell r="D7323" t="str">
            <v>UN</v>
          </cell>
          <cell r="E7323">
            <v>0</v>
          </cell>
        </row>
        <row r="7324">
          <cell r="B7324" t="str">
            <v>529040</v>
          </cell>
          <cell r="C7324" t="str">
            <v>VALVULA GAV. MO FG/CAB.C/RED.S/BY P. PN10 D=900MM</v>
          </cell>
          <cell r="D7324" t="str">
            <v>UN</v>
          </cell>
          <cell r="E7324">
            <v>0</v>
          </cell>
        </row>
        <row r="7325">
          <cell r="B7325" t="str">
            <v>529041</v>
          </cell>
          <cell r="C7325" t="str">
            <v>VALVULA GAV. MO FG/CAB.C/RED.S/BY P. PN10 D=1000MM</v>
          </cell>
          <cell r="D7325" t="str">
            <v>UN</v>
          </cell>
          <cell r="E7325">
            <v>0</v>
          </cell>
        </row>
        <row r="7326">
          <cell r="B7326" t="str">
            <v>529042</v>
          </cell>
          <cell r="C7326" t="str">
            <v>VALVULA GAV. MO FG/VOL.C/RED.S/BY P. PN10 D=350MM</v>
          </cell>
          <cell r="D7326" t="str">
            <v>UN</v>
          </cell>
          <cell r="E7326">
            <v>0</v>
          </cell>
        </row>
        <row r="7327">
          <cell r="B7327" t="str">
            <v>529043</v>
          </cell>
          <cell r="C7327" t="str">
            <v>VALVULA GAV. MO FG/VOL.C/RED.S/BY P. PN10 D=400MM</v>
          </cell>
          <cell r="D7327" t="str">
            <v>UN</v>
          </cell>
          <cell r="E7327">
            <v>0</v>
          </cell>
        </row>
        <row r="7328">
          <cell r="B7328" t="str">
            <v>529044</v>
          </cell>
          <cell r="C7328" t="str">
            <v>VALVULA GAV. MO FG/VOL.C/RED.S/BY P. PN10 D=450MM</v>
          </cell>
          <cell r="D7328" t="str">
            <v>UN</v>
          </cell>
          <cell r="E7328">
            <v>0</v>
          </cell>
        </row>
        <row r="7329">
          <cell r="B7329" t="str">
            <v>529045</v>
          </cell>
          <cell r="C7329" t="str">
            <v>VALVULA GAV. MO FG/VOL.C/RED.S/BY P. PN10 D=500MM</v>
          </cell>
          <cell r="D7329" t="str">
            <v>UN</v>
          </cell>
          <cell r="E7329">
            <v>0</v>
          </cell>
        </row>
        <row r="7330">
          <cell r="B7330" t="str">
            <v>529046</v>
          </cell>
          <cell r="C7330" t="str">
            <v>VALVULA GAV. MO FG/VOL.C/RED.S/BY P. PN10 D=600MM</v>
          </cell>
          <cell r="D7330" t="str">
            <v>UN</v>
          </cell>
          <cell r="E7330">
            <v>0</v>
          </cell>
        </row>
        <row r="7331">
          <cell r="B7331" t="str">
            <v>529047</v>
          </cell>
          <cell r="C7331" t="str">
            <v>VALVULA GAV. MO FG/VOL.C/RED.S/BY P. PN10 D=700MM</v>
          </cell>
          <cell r="D7331" t="str">
            <v>UN</v>
          </cell>
          <cell r="E7331">
            <v>0</v>
          </cell>
        </row>
        <row r="7332">
          <cell r="B7332" t="str">
            <v>529048</v>
          </cell>
          <cell r="C7332" t="str">
            <v>VALVULA GAV. MO FG/VOL.C/RED.S/BY P. PN10 D=800MM</v>
          </cell>
          <cell r="D7332" t="str">
            <v>UN</v>
          </cell>
          <cell r="E7332">
            <v>0</v>
          </cell>
        </row>
        <row r="7333">
          <cell r="B7333" t="str">
            <v>529049</v>
          </cell>
          <cell r="C7333" t="str">
            <v>VALVULA GAV. MO FG/VOL.C/RED.S/BY P. PN10 D=900MM</v>
          </cell>
          <cell r="D7333" t="str">
            <v>UN</v>
          </cell>
          <cell r="E7333">
            <v>0</v>
          </cell>
        </row>
        <row r="7334">
          <cell r="B7334" t="str">
            <v>529050</v>
          </cell>
          <cell r="C7334" t="str">
            <v>VALVULA GAV. MO FG/VOL.C/RED.S/BY P. PN10 D=1000MM</v>
          </cell>
          <cell r="D7334" t="str">
            <v>UN</v>
          </cell>
          <cell r="E7334">
            <v>0</v>
          </cell>
        </row>
        <row r="7335">
          <cell r="B7335" t="str">
            <v>529051</v>
          </cell>
          <cell r="C7335" t="str">
            <v>VALVULA GAV. MO JE/CAB. C/RED.S/BY P. PN10 D=300MM</v>
          </cell>
          <cell r="D7335" t="str">
            <v>UN</v>
          </cell>
          <cell r="E7335">
            <v>0</v>
          </cell>
        </row>
        <row r="7336">
          <cell r="B7336" t="str">
            <v>529052</v>
          </cell>
          <cell r="C7336" t="str">
            <v>VALVULA GAV. MO JE/CAB. C/RED.S/BY P. PN10 D=350MM</v>
          </cell>
          <cell r="D7336" t="str">
            <v>UN</v>
          </cell>
          <cell r="E7336">
            <v>0</v>
          </cell>
        </row>
        <row r="7337">
          <cell r="B7337" t="str">
            <v>529053</v>
          </cell>
          <cell r="C7337" t="str">
            <v>VALVULA GAV. MO JE/CAB. C/RED.S/BY P. PN10 D=400MM</v>
          </cell>
          <cell r="D7337" t="str">
            <v>UN</v>
          </cell>
          <cell r="E7337">
            <v>0</v>
          </cell>
        </row>
        <row r="7338">
          <cell r="B7338" t="str">
            <v>529054</v>
          </cell>
          <cell r="C7338" t="str">
            <v>VALVULA GAV. MO JE/CAB. C/RED.S/BY P. PN10 D=450MM</v>
          </cell>
          <cell r="D7338" t="str">
            <v>UN</v>
          </cell>
          <cell r="E7338">
            <v>0</v>
          </cell>
        </row>
        <row r="7339">
          <cell r="B7339" t="str">
            <v>529055</v>
          </cell>
          <cell r="C7339" t="str">
            <v>VALVULA GAV. MO JE/CAB. C/RED.S/BY P. PN10 D=500MM</v>
          </cell>
          <cell r="D7339" t="str">
            <v>UN</v>
          </cell>
          <cell r="E7339">
            <v>0</v>
          </cell>
        </row>
        <row r="7340">
          <cell r="B7340" t="str">
            <v>529056</v>
          </cell>
          <cell r="C7340" t="str">
            <v>VALVULA GAV. MO JE/CAB. C/RED.S/BY P. PN10 D=600MM</v>
          </cell>
          <cell r="D7340" t="str">
            <v>UN</v>
          </cell>
          <cell r="E7340">
            <v>0</v>
          </cell>
        </row>
        <row r="7341">
          <cell r="B7341" t="str">
            <v>529057</v>
          </cell>
          <cell r="C7341" t="str">
            <v>VALVULA GAV. MO JE/VOL. C/RED.S/BY P. PN10 D=300MM</v>
          </cell>
          <cell r="D7341" t="str">
            <v>UN</v>
          </cell>
          <cell r="E7341">
            <v>0</v>
          </cell>
        </row>
        <row r="7342">
          <cell r="B7342" t="str">
            <v>529058</v>
          </cell>
          <cell r="C7342" t="str">
            <v>VALVULA GAV. MO JE/VOL. C/RED.S/BY P. PN10 D=350MM</v>
          </cell>
          <cell r="D7342" t="str">
            <v>UN</v>
          </cell>
          <cell r="E7342">
            <v>0</v>
          </cell>
        </row>
        <row r="7343">
          <cell r="B7343" t="str">
            <v>529059</v>
          </cell>
          <cell r="C7343" t="str">
            <v>VALVULA GAV. MO JE/VOL. C/RED.S/BY P. PN10 D=400MM</v>
          </cell>
          <cell r="D7343" t="str">
            <v>UN</v>
          </cell>
          <cell r="E7343">
            <v>0</v>
          </cell>
        </row>
        <row r="7344">
          <cell r="B7344" t="str">
            <v>529060</v>
          </cell>
          <cell r="C7344" t="str">
            <v>VALVULA GAV. MO JE/VOL. C/RED.S/BY P. PN10 D=450MM</v>
          </cell>
          <cell r="D7344" t="str">
            <v>UN</v>
          </cell>
          <cell r="E7344">
            <v>0</v>
          </cell>
        </row>
        <row r="7345">
          <cell r="B7345" t="str">
            <v>529061</v>
          </cell>
          <cell r="C7345" t="str">
            <v>VALVULA GAV. MO JE/VOL. C/RED.S/BY P. PN10 D=500MM</v>
          </cell>
          <cell r="D7345" t="str">
            <v>UN</v>
          </cell>
          <cell r="E7345">
            <v>0</v>
          </cell>
        </row>
        <row r="7346">
          <cell r="B7346" t="str">
            <v>529062</v>
          </cell>
          <cell r="C7346" t="str">
            <v>VALVULA GAV. MO JE/VOL. C/RED.S/BY P. PN10 D=600MM</v>
          </cell>
          <cell r="D7346" t="str">
            <v>UN</v>
          </cell>
          <cell r="E7346">
            <v>0</v>
          </cell>
        </row>
        <row r="7347">
          <cell r="B7347" t="str">
            <v>529063</v>
          </cell>
          <cell r="C7347" t="str">
            <v>VALVULA GAV. MO FG/CAB. C/BY PASS PN10 D=350MM</v>
          </cell>
          <cell r="D7347" t="str">
            <v>UN</v>
          </cell>
          <cell r="E7347">
            <v>0</v>
          </cell>
        </row>
        <row r="7348">
          <cell r="B7348" t="str">
            <v>529064</v>
          </cell>
          <cell r="C7348" t="str">
            <v>VALVULA GAV. MO FG/CAB. C/BY PASS PN10 D=400MM</v>
          </cell>
          <cell r="D7348" t="str">
            <v>UN</v>
          </cell>
          <cell r="E7348">
            <v>0</v>
          </cell>
        </row>
        <row r="7349">
          <cell r="B7349" t="str">
            <v>529065</v>
          </cell>
          <cell r="C7349" t="str">
            <v>VALVULA GAV. MO FG/CAB. C/BY PASS PN10 D=450MM</v>
          </cell>
          <cell r="D7349" t="str">
            <v>UN</v>
          </cell>
          <cell r="E7349">
            <v>0</v>
          </cell>
        </row>
        <row r="7350">
          <cell r="B7350" t="str">
            <v>529066</v>
          </cell>
          <cell r="C7350" t="str">
            <v>VALVULA GAV. MO FG/CAB. C/BY PASS PN10 D=500MM</v>
          </cell>
          <cell r="D7350" t="str">
            <v>UN</v>
          </cell>
          <cell r="E7350">
            <v>0</v>
          </cell>
        </row>
        <row r="7351">
          <cell r="B7351" t="str">
            <v>529067</v>
          </cell>
          <cell r="C7351" t="str">
            <v>VALVULA GAV. MO FG/CAB. C/BY PASS PN10 D=600MM</v>
          </cell>
          <cell r="D7351" t="str">
            <v>UN</v>
          </cell>
          <cell r="E7351">
            <v>0</v>
          </cell>
        </row>
        <row r="7352">
          <cell r="B7352" t="str">
            <v>529068</v>
          </cell>
          <cell r="C7352" t="str">
            <v>VALVULA GAV. MO FG/CAB. C/BY PASS PN10 D=700MM</v>
          </cell>
          <cell r="D7352" t="str">
            <v>UN</v>
          </cell>
          <cell r="E7352">
            <v>0</v>
          </cell>
        </row>
        <row r="7353">
          <cell r="B7353" t="str">
            <v>529069</v>
          </cell>
          <cell r="C7353" t="str">
            <v>VALVULA GAV. MO FG/CAB. C/BY PASS PN10 D=800MM</v>
          </cell>
          <cell r="D7353" t="str">
            <v>UN</v>
          </cell>
          <cell r="E7353">
            <v>0</v>
          </cell>
        </row>
        <row r="7354">
          <cell r="B7354" t="str">
            <v>529070</v>
          </cell>
          <cell r="C7354" t="str">
            <v>VALVULA GAV. MO FG/CAB. C/BY PASS PN10 D=900MM</v>
          </cell>
          <cell r="D7354" t="str">
            <v>UN</v>
          </cell>
          <cell r="E7354">
            <v>0</v>
          </cell>
        </row>
        <row r="7355">
          <cell r="B7355" t="str">
            <v>529071</v>
          </cell>
          <cell r="C7355" t="str">
            <v>VALVULA GAV. MO FG/CAB. C/BY PASS PN10 D=1000MM</v>
          </cell>
          <cell r="D7355" t="str">
            <v>UN</v>
          </cell>
          <cell r="E7355">
            <v>0</v>
          </cell>
        </row>
        <row r="7356">
          <cell r="B7356" t="str">
            <v>529072</v>
          </cell>
          <cell r="C7356" t="str">
            <v>VALVULA GAV. MO FG/VOL. C/BY PASS PN10 D=350MM</v>
          </cell>
          <cell r="D7356" t="str">
            <v>UN</v>
          </cell>
          <cell r="E7356">
            <v>0</v>
          </cell>
        </row>
        <row r="7357">
          <cell r="B7357" t="str">
            <v>529073</v>
          </cell>
          <cell r="C7357" t="str">
            <v>VALVULA GAV. MO FG/VOL. C/BY PASS PN10 D=400MM</v>
          </cell>
          <cell r="D7357" t="str">
            <v>UN</v>
          </cell>
          <cell r="E7357">
            <v>0</v>
          </cell>
        </row>
        <row r="7358">
          <cell r="B7358" t="str">
            <v>529074</v>
          </cell>
          <cell r="C7358" t="str">
            <v>VALVULA GAV. MO FG/VOL. C/BY PASS PN10 D=450MM</v>
          </cell>
          <cell r="D7358" t="str">
            <v>UN</v>
          </cell>
          <cell r="E7358">
            <v>0</v>
          </cell>
        </row>
        <row r="7359">
          <cell r="B7359" t="str">
            <v>529075</v>
          </cell>
          <cell r="C7359" t="str">
            <v>VALVULA GAV. MO FG/VOL. C/BY PASS PN10 D=500MM</v>
          </cell>
          <cell r="D7359" t="str">
            <v>UN</v>
          </cell>
          <cell r="E7359">
            <v>0</v>
          </cell>
        </row>
        <row r="7360">
          <cell r="B7360" t="str">
            <v>529076</v>
          </cell>
          <cell r="C7360" t="str">
            <v>VALVULA GAV. MO FG/VOL. C/BY PASS PN10 D=600MM</v>
          </cell>
          <cell r="D7360" t="str">
            <v>UN</v>
          </cell>
          <cell r="E7360">
            <v>0</v>
          </cell>
        </row>
        <row r="7361">
          <cell r="B7361" t="str">
            <v>529077</v>
          </cell>
          <cell r="C7361" t="str">
            <v>VALVULA GAV. MO FG/VOL. C/BY PASS PN10 D=700MM</v>
          </cell>
          <cell r="D7361" t="str">
            <v>UN</v>
          </cell>
          <cell r="E7361">
            <v>0</v>
          </cell>
        </row>
        <row r="7362">
          <cell r="B7362" t="str">
            <v>529078</v>
          </cell>
          <cell r="C7362" t="str">
            <v>VALVULA GAV. MO FG/VOL. C/BY PASS PN10 D=800MM</v>
          </cell>
          <cell r="D7362" t="str">
            <v>UN</v>
          </cell>
          <cell r="E7362">
            <v>0</v>
          </cell>
        </row>
        <row r="7363">
          <cell r="B7363" t="str">
            <v>529079</v>
          </cell>
          <cell r="C7363" t="str">
            <v>VALVULA GAV. MO FG/VOL. C/BY PASS PN10 D=900MM</v>
          </cell>
          <cell r="D7363" t="str">
            <v>UN</v>
          </cell>
          <cell r="E7363">
            <v>0</v>
          </cell>
        </row>
        <row r="7364">
          <cell r="B7364" t="str">
            <v>529080</v>
          </cell>
          <cell r="C7364" t="str">
            <v>VALVULA GAV. MO FG/VOL. C/BY PASS PN10 D=1000MM</v>
          </cell>
          <cell r="D7364" t="str">
            <v>UN</v>
          </cell>
          <cell r="E7364">
            <v>0</v>
          </cell>
        </row>
        <row r="7365">
          <cell r="B7365" t="str">
            <v>529081</v>
          </cell>
          <cell r="C7365" t="str">
            <v>VALVULA GAV. MO JE/CAB. C/BY PASS PN10 D=250MM</v>
          </cell>
          <cell r="D7365" t="str">
            <v>UN</v>
          </cell>
          <cell r="E7365">
            <v>0</v>
          </cell>
        </row>
        <row r="7366">
          <cell r="B7366" t="str">
            <v>529082</v>
          </cell>
          <cell r="C7366" t="str">
            <v>VALVULA GAV. MO JE/CAB. C/BY PASS PN10 D=300MM</v>
          </cell>
          <cell r="D7366" t="str">
            <v>UN</v>
          </cell>
          <cell r="E7366">
            <v>0</v>
          </cell>
        </row>
        <row r="7367">
          <cell r="B7367" t="str">
            <v>529083</v>
          </cell>
          <cell r="C7367" t="str">
            <v>VALVULA GAV. MO JE/CAB. C/BY PASS PN10 D=350MM</v>
          </cell>
          <cell r="D7367" t="str">
            <v>UN</v>
          </cell>
          <cell r="E7367">
            <v>0</v>
          </cell>
        </row>
        <row r="7368">
          <cell r="B7368" t="str">
            <v>529084</v>
          </cell>
          <cell r="C7368" t="str">
            <v>VALVULA GAV. MO JE/CAB. C/BY PASS PN10 D=400MM</v>
          </cell>
          <cell r="D7368" t="str">
            <v>UN</v>
          </cell>
          <cell r="E7368">
            <v>0</v>
          </cell>
        </row>
        <row r="7369">
          <cell r="B7369" t="str">
            <v>529085</v>
          </cell>
          <cell r="C7369" t="str">
            <v>VALVULA GAV. MO JE/CAB. C/BY PASS PN10 D=450MM</v>
          </cell>
          <cell r="D7369" t="str">
            <v>UN</v>
          </cell>
          <cell r="E7369">
            <v>0</v>
          </cell>
        </row>
        <row r="7370">
          <cell r="B7370" t="str">
            <v>529086</v>
          </cell>
          <cell r="C7370" t="str">
            <v>VALVULA GAV. MO JE/CAB. C/BY PASS PN10 D=500MM</v>
          </cell>
          <cell r="D7370" t="str">
            <v>UN</v>
          </cell>
          <cell r="E7370">
            <v>0</v>
          </cell>
        </row>
        <row r="7371">
          <cell r="B7371" t="str">
            <v>529087</v>
          </cell>
          <cell r="C7371" t="str">
            <v>VALVULA GAV. MO JE/CAB. C/BY PASS PN10 D=600MM</v>
          </cell>
          <cell r="D7371" t="str">
            <v>UN</v>
          </cell>
          <cell r="E7371">
            <v>0</v>
          </cell>
        </row>
        <row r="7372">
          <cell r="B7372" t="str">
            <v>529088</v>
          </cell>
          <cell r="C7372" t="str">
            <v>VALVULA GAV. MO JE/VOL. C/BY PASS PN10 D=250MM</v>
          </cell>
          <cell r="D7372" t="str">
            <v>UN</v>
          </cell>
          <cell r="E7372">
            <v>0</v>
          </cell>
        </row>
        <row r="7373">
          <cell r="B7373" t="str">
            <v>529089</v>
          </cell>
          <cell r="C7373" t="str">
            <v>VALVULA GAV. MO JE/VOL. C/BY PASS PN10 D=300MM</v>
          </cell>
          <cell r="D7373" t="str">
            <v>UN</v>
          </cell>
          <cell r="E7373">
            <v>0</v>
          </cell>
        </row>
        <row r="7374">
          <cell r="B7374" t="str">
            <v>529090</v>
          </cell>
          <cell r="C7374" t="str">
            <v>VALVULA GAV. MO JE/VOL. C/BY PASS PN10 D=350MM</v>
          </cell>
          <cell r="D7374" t="str">
            <v>UN</v>
          </cell>
          <cell r="E7374">
            <v>0</v>
          </cell>
        </row>
        <row r="7375">
          <cell r="B7375" t="str">
            <v>529091</v>
          </cell>
          <cell r="C7375" t="str">
            <v>VALVULA GAV. MO JE/VOL. C/BY PASS PN10 D=400MM</v>
          </cell>
          <cell r="D7375" t="str">
            <v>UN</v>
          </cell>
          <cell r="E7375">
            <v>0</v>
          </cell>
        </row>
        <row r="7376">
          <cell r="B7376" t="str">
            <v>529092</v>
          </cell>
          <cell r="C7376" t="str">
            <v>VALVULA GAV. MO JE/VOL. C/BY PASS PN10 D=450MM</v>
          </cell>
          <cell r="D7376" t="str">
            <v>UN</v>
          </cell>
          <cell r="E7376">
            <v>0</v>
          </cell>
        </row>
        <row r="7377">
          <cell r="B7377" t="str">
            <v>529093</v>
          </cell>
          <cell r="C7377" t="str">
            <v>VALVULA GAV. MO JE/VOL. C/BY PASS PN10 D=500MM</v>
          </cell>
          <cell r="D7377" t="str">
            <v>UN</v>
          </cell>
          <cell r="E7377">
            <v>0</v>
          </cell>
        </row>
        <row r="7378">
          <cell r="B7378" t="str">
            <v>529094</v>
          </cell>
          <cell r="C7378" t="str">
            <v>VALVULA GAV. MO JE/VOL. C/BY PASS PN10 D=600MM</v>
          </cell>
          <cell r="D7378" t="str">
            <v>UN</v>
          </cell>
          <cell r="E7378">
            <v>0</v>
          </cell>
        </row>
        <row r="7379">
          <cell r="B7379" t="str">
            <v>529095</v>
          </cell>
          <cell r="C7379" t="str">
            <v>VALVULA GAV. MO FG/CAB. C/RED.C/BY P. PN10 D=350MM</v>
          </cell>
          <cell r="D7379" t="str">
            <v>UN</v>
          </cell>
          <cell r="E7379">
            <v>0</v>
          </cell>
        </row>
        <row r="7380">
          <cell r="B7380" t="str">
            <v>529096</v>
          </cell>
          <cell r="C7380" t="str">
            <v>VALVULA GAV. MO FG/CAB. C/RED.C/BY P. PN10 D=400MM</v>
          </cell>
          <cell r="D7380" t="str">
            <v>UN</v>
          </cell>
          <cell r="E7380">
            <v>0</v>
          </cell>
        </row>
        <row r="7381">
          <cell r="B7381" t="str">
            <v>529097</v>
          </cell>
          <cell r="C7381" t="str">
            <v>VALVULA GAV. MO FG/CAB. C/RED.C/BY P. PN10 D=450MM</v>
          </cell>
          <cell r="D7381" t="str">
            <v>UN</v>
          </cell>
          <cell r="E7381">
            <v>0</v>
          </cell>
        </row>
        <row r="7382">
          <cell r="B7382" t="str">
            <v>529098</v>
          </cell>
          <cell r="C7382" t="str">
            <v>VALVULA GAV. MO FG/CAB. C/RED.C/BY P. PN10 D=500MM</v>
          </cell>
          <cell r="D7382" t="str">
            <v>UN</v>
          </cell>
          <cell r="E7382">
            <v>0</v>
          </cell>
        </row>
        <row r="7383">
          <cell r="B7383" t="str">
            <v>529099</v>
          </cell>
          <cell r="C7383" t="str">
            <v>VALVULA GAV. MO FG/CAB. C/RED.C/BY P. PN10 D=600MM</v>
          </cell>
          <cell r="D7383" t="str">
            <v>UN</v>
          </cell>
          <cell r="E7383">
            <v>0</v>
          </cell>
        </row>
        <row r="7384">
          <cell r="B7384" t="str">
            <v>529101</v>
          </cell>
          <cell r="C7384" t="str">
            <v>VALVULA GAV. MO FG/CAB. C/RED.C/BY P. PN10 D=700MM</v>
          </cell>
          <cell r="D7384" t="str">
            <v>UN</v>
          </cell>
          <cell r="E7384">
            <v>0</v>
          </cell>
        </row>
        <row r="7385">
          <cell r="B7385" t="str">
            <v>529102</v>
          </cell>
          <cell r="C7385" t="str">
            <v>VALVULA GAV. MO FG/CAB. C/RED.C/BY P. PN10 D=800MM</v>
          </cell>
          <cell r="D7385" t="str">
            <v>UN</v>
          </cell>
          <cell r="E7385">
            <v>0</v>
          </cell>
        </row>
        <row r="7386">
          <cell r="B7386" t="str">
            <v>529103</v>
          </cell>
          <cell r="C7386" t="str">
            <v>VALVULA GAV. MO FG/CAB. C/RED.C/BY P. PN10 D=900MM</v>
          </cell>
          <cell r="D7386" t="str">
            <v>UN</v>
          </cell>
          <cell r="E7386">
            <v>0</v>
          </cell>
        </row>
        <row r="7387">
          <cell r="B7387" t="str">
            <v>529104</v>
          </cell>
          <cell r="C7387" t="str">
            <v>VALVULA GAV. MO FG/CAB.C/RED.C/BY P. PN10 D=1000MM</v>
          </cell>
          <cell r="D7387" t="str">
            <v>UN</v>
          </cell>
          <cell r="E7387">
            <v>0</v>
          </cell>
        </row>
        <row r="7388">
          <cell r="B7388" t="str">
            <v>529105</v>
          </cell>
          <cell r="C7388" t="str">
            <v>VALVULA GAV. MO FG/VOL. C/RED.C/BY P. PN10 D=350MM</v>
          </cell>
          <cell r="D7388" t="str">
            <v>UN</v>
          </cell>
          <cell r="E7388">
            <v>0</v>
          </cell>
        </row>
        <row r="7389">
          <cell r="B7389" t="str">
            <v>529106</v>
          </cell>
          <cell r="C7389" t="str">
            <v>VALVULA GAV. MO FG/VOL. C/RED.C/BY P. PN10 D=400MM</v>
          </cell>
          <cell r="D7389" t="str">
            <v>UN</v>
          </cell>
          <cell r="E7389">
            <v>0</v>
          </cell>
        </row>
        <row r="7390">
          <cell r="B7390" t="str">
            <v>529107</v>
          </cell>
          <cell r="C7390" t="str">
            <v>VALVULA GAV. MO FG/VOL. C/RED.C/BY P. PN10 D=450MM</v>
          </cell>
          <cell r="D7390" t="str">
            <v>UN</v>
          </cell>
          <cell r="E7390">
            <v>0</v>
          </cell>
        </row>
        <row r="7391">
          <cell r="B7391" t="str">
            <v>529108</v>
          </cell>
          <cell r="C7391" t="str">
            <v>VALVULA GAV. MO FG/VOL. C/RED.C/BY P. PN10 D=500MM</v>
          </cell>
          <cell r="D7391" t="str">
            <v>UN</v>
          </cell>
          <cell r="E7391">
            <v>0</v>
          </cell>
        </row>
        <row r="7392">
          <cell r="B7392" t="str">
            <v>529109</v>
          </cell>
          <cell r="C7392" t="str">
            <v>VALVULA GAV. MO FG/VOL. C/RED.C/BY P. PN10 D=600MM</v>
          </cell>
          <cell r="D7392" t="str">
            <v>UN</v>
          </cell>
          <cell r="E7392">
            <v>0</v>
          </cell>
        </row>
        <row r="7393">
          <cell r="B7393" t="str">
            <v>529110</v>
          </cell>
          <cell r="C7393" t="str">
            <v>VALVULA GAV. MO FG/VOL. C/RED.C/BY P. PN10 D=700MM</v>
          </cell>
          <cell r="D7393" t="str">
            <v>UN</v>
          </cell>
          <cell r="E7393">
            <v>0</v>
          </cell>
        </row>
        <row r="7394">
          <cell r="B7394" t="str">
            <v>529111</v>
          </cell>
          <cell r="C7394" t="str">
            <v>VALVULA GAV. MO FG/VOL. C/RED.C/BY P. PN10 D=800MM</v>
          </cell>
          <cell r="D7394" t="str">
            <v>UN</v>
          </cell>
          <cell r="E7394">
            <v>0</v>
          </cell>
        </row>
        <row r="7395">
          <cell r="B7395" t="str">
            <v>529112</v>
          </cell>
          <cell r="C7395" t="str">
            <v>VALVULA GAV. MO FG/VOL. C/RED.C/BY P. PN10 D=900MM</v>
          </cell>
          <cell r="D7395" t="str">
            <v>UN</v>
          </cell>
          <cell r="E7395">
            <v>0</v>
          </cell>
        </row>
        <row r="7396">
          <cell r="B7396" t="str">
            <v>529113</v>
          </cell>
          <cell r="C7396" t="str">
            <v>VALVULA GAV. MO FG/VOL.C/RED.C/BY P. PN10 D=1000MM</v>
          </cell>
          <cell r="D7396" t="str">
            <v>UN</v>
          </cell>
          <cell r="E7396">
            <v>0</v>
          </cell>
        </row>
        <row r="7397">
          <cell r="B7397" t="str">
            <v>529114</v>
          </cell>
          <cell r="C7397" t="str">
            <v>VALVULA GAV. MO JE/CAB. C/RED.C/BY P. PN10 D=300MM</v>
          </cell>
          <cell r="D7397" t="str">
            <v>UN</v>
          </cell>
          <cell r="E7397">
            <v>0</v>
          </cell>
        </row>
        <row r="7398">
          <cell r="B7398" t="str">
            <v>529115</v>
          </cell>
          <cell r="C7398" t="str">
            <v>VALVULA GAV. MO JE/CAB. C/RED.C/BY P. PN10 D=350MM</v>
          </cell>
          <cell r="D7398" t="str">
            <v>UN</v>
          </cell>
          <cell r="E7398">
            <v>0</v>
          </cell>
        </row>
        <row r="7399">
          <cell r="B7399" t="str">
            <v>529116</v>
          </cell>
          <cell r="C7399" t="str">
            <v>VALVULA GAV. MO JE/CAB. C/RED.C/BY P. PN10 D=400MM</v>
          </cell>
          <cell r="D7399" t="str">
            <v>UN</v>
          </cell>
          <cell r="E7399">
            <v>0</v>
          </cell>
        </row>
        <row r="7400">
          <cell r="B7400" t="str">
            <v>529117</v>
          </cell>
          <cell r="C7400" t="str">
            <v>VALVULA GAV. MO JE/CAB. C/RED.C/BY P. PN10 D=450MM</v>
          </cell>
          <cell r="D7400" t="str">
            <v>UN</v>
          </cell>
          <cell r="E7400">
            <v>0</v>
          </cell>
        </row>
        <row r="7401">
          <cell r="B7401" t="str">
            <v>529118</v>
          </cell>
          <cell r="C7401" t="str">
            <v>VALVULA GAV. MO JE/CAB. C/RED.C/BY P. PN10 D=500MM</v>
          </cell>
          <cell r="D7401" t="str">
            <v>UN</v>
          </cell>
          <cell r="E7401">
            <v>0</v>
          </cell>
        </row>
        <row r="7402">
          <cell r="B7402" t="str">
            <v>529119</v>
          </cell>
          <cell r="C7402" t="str">
            <v>VALVULA GAV. MO JE/CAB. C/RED.C/BY P. PN10 D=600MM</v>
          </cell>
          <cell r="D7402" t="str">
            <v>UN</v>
          </cell>
          <cell r="E7402">
            <v>0</v>
          </cell>
        </row>
        <row r="7403">
          <cell r="B7403" t="str">
            <v>529120</v>
          </cell>
          <cell r="C7403" t="str">
            <v>VALVULA GAV. MO JE/VOL. C/RED.C/BY P. PN10 D=300MM</v>
          </cell>
          <cell r="D7403" t="str">
            <v>UN</v>
          </cell>
          <cell r="E7403">
            <v>0</v>
          </cell>
        </row>
        <row r="7404">
          <cell r="B7404" t="str">
            <v>529121</v>
          </cell>
          <cell r="C7404" t="str">
            <v>VALVULA GAV. MO JE/VOL. C/RED.C/BY P. PN10 D=350MM</v>
          </cell>
          <cell r="D7404" t="str">
            <v>UN</v>
          </cell>
          <cell r="E7404">
            <v>0</v>
          </cell>
        </row>
        <row r="7405">
          <cell r="B7405" t="str">
            <v>529122</v>
          </cell>
          <cell r="C7405" t="str">
            <v>VALVULA GAV. MO JE/VOL. C/RED.C/BY P. PN10 D=400MM</v>
          </cell>
          <cell r="D7405" t="str">
            <v>UN</v>
          </cell>
          <cell r="E7405">
            <v>0</v>
          </cell>
        </row>
        <row r="7406">
          <cell r="B7406" t="str">
            <v>529123</v>
          </cell>
          <cell r="C7406" t="str">
            <v>VALVULA GAV. MO JE/VOL. C/RED.C/BY P. PN10 D=450MM</v>
          </cell>
          <cell r="D7406" t="str">
            <v>UN</v>
          </cell>
          <cell r="E7406">
            <v>0</v>
          </cell>
        </row>
        <row r="7407">
          <cell r="B7407" t="str">
            <v>529124</v>
          </cell>
          <cell r="C7407" t="str">
            <v>VALVULA GAV. MO JE/VOL. C/RED.C/BY P. PN10 D=500MM</v>
          </cell>
          <cell r="D7407" t="str">
            <v>UN</v>
          </cell>
          <cell r="E7407">
            <v>0</v>
          </cell>
        </row>
        <row r="7408">
          <cell r="B7408" t="str">
            <v>529125</v>
          </cell>
          <cell r="C7408" t="str">
            <v>VALVULA GAV. MO JE/VOL. C/RED.C/BY P. PN10 D=600MM</v>
          </cell>
          <cell r="D7408" t="str">
            <v>UN</v>
          </cell>
          <cell r="E7408">
            <v>0</v>
          </cell>
        </row>
        <row r="7410">
          <cell r="B7410" t="str">
            <v>529200</v>
          </cell>
          <cell r="C7410" t="str">
            <v>VALVULA GAV. MC PN-16 (SETOR ABDIB GLOBAL 40%; C32 - FERRO/ACO/DERIV. 60%)</v>
          </cell>
        </row>
        <row r="7411">
          <cell r="B7411" t="str">
            <v>529201</v>
          </cell>
          <cell r="C7411" t="str">
            <v>VALVULA GAV. MC JE/CAB. S/BY PASS PN16 D=50MM</v>
          </cell>
          <cell r="D7411" t="str">
            <v>UN</v>
          </cell>
          <cell r="E7411">
            <v>0</v>
          </cell>
        </row>
        <row r="7412">
          <cell r="B7412" t="str">
            <v>529202</v>
          </cell>
          <cell r="C7412" t="str">
            <v>VALVULA GAV. MC JE/CAB. S/BY PASS PN16 D=75MM</v>
          </cell>
          <cell r="D7412" t="str">
            <v>UN</v>
          </cell>
          <cell r="E7412">
            <v>0</v>
          </cell>
        </row>
        <row r="7413">
          <cell r="B7413" t="str">
            <v>529203</v>
          </cell>
          <cell r="C7413" t="str">
            <v>VALVULA GAV. MC JE/CAB. S/BY PASS PN16 D=100MM</v>
          </cell>
          <cell r="D7413" t="str">
            <v>UN</v>
          </cell>
          <cell r="E7413">
            <v>0</v>
          </cell>
        </row>
        <row r="7414">
          <cell r="B7414" t="str">
            <v>529204</v>
          </cell>
          <cell r="C7414" t="str">
            <v>VALVULA GAV. MC JE/VOL. S/BY PASS PN16 D=50MM</v>
          </cell>
          <cell r="D7414" t="str">
            <v>UN</v>
          </cell>
          <cell r="E7414">
            <v>0</v>
          </cell>
        </row>
        <row r="7415">
          <cell r="B7415" t="str">
            <v>529205</v>
          </cell>
          <cell r="C7415" t="str">
            <v>VALVULA GAV. MC JE/VOL. S/BY PASS PN16 D=75MM</v>
          </cell>
          <cell r="D7415" t="str">
            <v>UN</v>
          </cell>
          <cell r="E7415">
            <v>0</v>
          </cell>
        </row>
        <row r="7416">
          <cell r="B7416" t="str">
            <v>529206</v>
          </cell>
          <cell r="C7416" t="str">
            <v>VALVULA GAV. MC JE/VOL. S/BY PASS PN16 D=100MM</v>
          </cell>
          <cell r="D7416" t="str">
            <v>UN</v>
          </cell>
          <cell r="E7416">
            <v>0</v>
          </cell>
        </row>
        <row r="7417">
          <cell r="B7417" t="str">
            <v>529207</v>
          </cell>
          <cell r="C7417" t="str">
            <v>VALVULA GAV. MC FG/CAB. S/BY PASS PN16 D=50MM</v>
          </cell>
          <cell r="D7417" t="str">
            <v>UN</v>
          </cell>
          <cell r="E7417">
            <v>0</v>
          </cell>
        </row>
        <row r="7418">
          <cell r="B7418" t="str">
            <v>529208</v>
          </cell>
          <cell r="C7418" t="str">
            <v>VALVULA GAV. MC FG/CAB. S/BY PASS PN16 D=75MM</v>
          </cell>
          <cell r="D7418" t="str">
            <v>UN</v>
          </cell>
          <cell r="E7418">
            <v>0</v>
          </cell>
        </row>
        <row r="7419">
          <cell r="B7419" t="str">
            <v>529209</v>
          </cell>
          <cell r="C7419" t="str">
            <v>VALVULA GAV. MC FG/CAB. S/BY PASS PN16 D=100MM</v>
          </cell>
          <cell r="D7419" t="str">
            <v>UN</v>
          </cell>
          <cell r="E7419">
            <v>0</v>
          </cell>
        </row>
        <row r="7420">
          <cell r="B7420" t="str">
            <v>529210</v>
          </cell>
          <cell r="C7420" t="str">
            <v>VALVULA GAV. MC FG/CAB. S/BY PASS PN16 D=150MM</v>
          </cell>
          <cell r="D7420" t="str">
            <v>UN</v>
          </cell>
          <cell r="E7420">
            <v>0</v>
          </cell>
        </row>
        <row r="7421">
          <cell r="B7421" t="str">
            <v>529211</v>
          </cell>
          <cell r="C7421" t="str">
            <v>VALVULA GAV. MC FG/CAB. S/BY PASS PN16 D=200MM</v>
          </cell>
          <cell r="D7421" t="str">
            <v>UN</v>
          </cell>
          <cell r="E7421">
            <v>0</v>
          </cell>
        </row>
        <row r="7422">
          <cell r="B7422" t="str">
            <v>529212</v>
          </cell>
          <cell r="C7422" t="str">
            <v>VALVULA GAV. MC FG/VOL. S/BY PASS PN16 D=50MM</v>
          </cell>
          <cell r="D7422" t="str">
            <v>UN</v>
          </cell>
          <cell r="E7422">
            <v>0</v>
          </cell>
        </row>
        <row r="7423">
          <cell r="B7423" t="str">
            <v>529213</v>
          </cell>
          <cell r="C7423" t="str">
            <v>VALVULA GAV. MC FG/VOL. S/BY PASS PN16 D=75MM</v>
          </cell>
          <cell r="D7423" t="str">
            <v>UN</v>
          </cell>
          <cell r="E7423">
            <v>0</v>
          </cell>
        </row>
        <row r="7424">
          <cell r="B7424" t="str">
            <v>529214</v>
          </cell>
          <cell r="C7424" t="str">
            <v>VALVULA GAV. MC FG/VOL. S/BY PASS PN16 D=100MM</v>
          </cell>
          <cell r="D7424" t="str">
            <v>UN</v>
          </cell>
          <cell r="E7424">
            <v>0</v>
          </cell>
        </row>
        <row r="7425">
          <cell r="B7425" t="str">
            <v>529215</v>
          </cell>
          <cell r="C7425" t="str">
            <v>VALVULA GAV. MC FG/VOL. S/BY PASS PN16 D=150MM</v>
          </cell>
          <cell r="D7425" t="str">
            <v>UN</v>
          </cell>
          <cell r="E7425">
            <v>0</v>
          </cell>
        </row>
        <row r="7426">
          <cell r="B7426" t="str">
            <v>529216</v>
          </cell>
          <cell r="C7426" t="str">
            <v>VALVULA GAV. MC FG/VOL. S/BY PASS PN16 D=200MM</v>
          </cell>
          <cell r="D7426" t="str">
            <v>UN</v>
          </cell>
          <cell r="E7426">
            <v>0</v>
          </cell>
        </row>
        <row r="7428">
          <cell r="B7428" t="str">
            <v>529300</v>
          </cell>
          <cell r="C7428" t="str">
            <v>VALVULA GAV. MO PN-16 (SETOR ABDIB GLOBAL 40%; C32 - FERRO/ACO/DERIV. 60%)</v>
          </cell>
        </row>
        <row r="7429">
          <cell r="B7429" t="str">
            <v>529301</v>
          </cell>
          <cell r="C7429" t="str">
            <v>VALVULA GAV. MO FG/CAB. S/BY PASS PN16 D=350MM</v>
          </cell>
          <cell r="D7429" t="str">
            <v>UN</v>
          </cell>
          <cell r="E7429">
            <v>0</v>
          </cell>
        </row>
        <row r="7430">
          <cell r="B7430" t="str">
            <v>529302</v>
          </cell>
          <cell r="C7430" t="str">
            <v>VALVULA GAV. MO FG/CAB. S/BY PASS PN16 D=400MM</v>
          </cell>
          <cell r="D7430" t="str">
            <v>UN</v>
          </cell>
          <cell r="E7430">
            <v>0</v>
          </cell>
        </row>
        <row r="7431">
          <cell r="B7431" t="str">
            <v>529303</v>
          </cell>
          <cell r="C7431" t="str">
            <v>VALVULA GAV. MO FG/CAB. S/BY PASS PN16 D=450MM</v>
          </cell>
          <cell r="D7431" t="str">
            <v>UN</v>
          </cell>
          <cell r="E7431">
            <v>0</v>
          </cell>
        </row>
        <row r="7432">
          <cell r="B7432" t="str">
            <v>529304</v>
          </cell>
          <cell r="C7432" t="str">
            <v>VALVULA GAV. MO FG/CAB. S/BY PASS PN16 D=500MM</v>
          </cell>
          <cell r="D7432" t="str">
            <v>UN</v>
          </cell>
          <cell r="E7432">
            <v>0</v>
          </cell>
        </row>
        <row r="7433">
          <cell r="B7433" t="str">
            <v>529305</v>
          </cell>
          <cell r="C7433" t="str">
            <v>VALVULA GAV. MO FG/CAB. S/BY PASS PN16 D=600MM</v>
          </cell>
          <cell r="D7433" t="str">
            <v>UN</v>
          </cell>
          <cell r="E7433">
            <v>0</v>
          </cell>
        </row>
        <row r="7434">
          <cell r="B7434" t="str">
            <v>529306</v>
          </cell>
          <cell r="C7434" t="str">
            <v>VALVULA GAV. MO FG/CAB. S/BY PASS PN16 D=700MM</v>
          </cell>
          <cell r="D7434" t="str">
            <v>UN</v>
          </cell>
          <cell r="E7434">
            <v>0</v>
          </cell>
        </row>
        <row r="7435">
          <cell r="B7435" t="str">
            <v>529307</v>
          </cell>
          <cell r="C7435" t="str">
            <v>VALVULA GAV. MO FG/CAB. S/BY PASS PN16 D=800MM</v>
          </cell>
          <cell r="D7435" t="str">
            <v>UN</v>
          </cell>
          <cell r="E7435">
            <v>0</v>
          </cell>
        </row>
        <row r="7436">
          <cell r="B7436" t="str">
            <v>529308</v>
          </cell>
          <cell r="C7436" t="str">
            <v>VALVULA GAV. MO FG/CAB. S/BY PASS PN16 D=900MM</v>
          </cell>
          <cell r="D7436" t="str">
            <v>UN</v>
          </cell>
          <cell r="E7436">
            <v>0</v>
          </cell>
        </row>
        <row r="7437">
          <cell r="B7437" t="str">
            <v>529309</v>
          </cell>
          <cell r="C7437" t="str">
            <v>VALVULA GAV. MO FG/CAB. S/BY PASS PN16 D=1000MM</v>
          </cell>
          <cell r="D7437" t="str">
            <v>UN</v>
          </cell>
          <cell r="E7437">
            <v>0</v>
          </cell>
        </row>
        <row r="7438">
          <cell r="B7438" t="str">
            <v>529310</v>
          </cell>
          <cell r="C7438" t="str">
            <v>VALVULA GAV. MO FG/VOL. S/BY PASS PN16 D=350MM</v>
          </cell>
          <cell r="D7438" t="str">
            <v>UN</v>
          </cell>
          <cell r="E7438">
            <v>0</v>
          </cell>
        </row>
        <row r="7439">
          <cell r="B7439" t="str">
            <v>529311</v>
          </cell>
          <cell r="C7439" t="str">
            <v>VALVULA GAV. MO FG/VOL. S/BY PASS PN16 D=400MM</v>
          </cell>
          <cell r="D7439" t="str">
            <v>UN</v>
          </cell>
          <cell r="E7439">
            <v>0</v>
          </cell>
        </row>
        <row r="7440">
          <cell r="B7440" t="str">
            <v>529312</v>
          </cell>
          <cell r="C7440" t="str">
            <v>VALVULA GAV. MO FG/VOL. S/BY PASS PN16 D=450MM</v>
          </cell>
          <cell r="D7440" t="str">
            <v>UN</v>
          </cell>
          <cell r="E7440">
            <v>0</v>
          </cell>
        </row>
        <row r="7441">
          <cell r="B7441" t="str">
            <v>529313</v>
          </cell>
          <cell r="C7441" t="str">
            <v>VALVULA GAV. MO FG/VOL. S/BY PASS PN16 D=500MM</v>
          </cell>
          <cell r="D7441" t="str">
            <v>UN</v>
          </cell>
          <cell r="E7441">
            <v>0</v>
          </cell>
        </row>
        <row r="7442">
          <cell r="B7442" t="str">
            <v>529314</v>
          </cell>
          <cell r="C7442" t="str">
            <v>VALVULA GAV. MO FG/VOL. S/BY PASS PN16 D=600MM</v>
          </cell>
          <cell r="D7442" t="str">
            <v>UN</v>
          </cell>
          <cell r="E7442">
            <v>0</v>
          </cell>
        </row>
        <row r="7443">
          <cell r="B7443" t="str">
            <v>529315</v>
          </cell>
          <cell r="C7443" t="str">
            <v>VALVULA GAV. MO FG/VOL. S/BY PASS PN16 D=700MM</v>
          </cell>
          <cell r="D7443" t="str">
            <v>UN</v>
          </cell>
          <cell r="E7443">
            <v>0</v>
          </cell>
        </row>
        <row r="7444">
          <cell r="B7444" t="str">
            <v>529316</v>
          </cell>
          <cell r="C7444" t="str">
            <v>VALVULA GAV. MO FG/VOL. S/BY PASS PN16 D=800MM</v>
          </cell>
          <cell r="D7444" t="str">
            <v>UN</v>
          </cell>
          <cell r="E7444">
            <v>0</v>
          </cell>
        </row>
        <row r="7445">
          <cell r="B7445" t="str">
            <v>529317</v>
          </cell>
          <cell r="C7445" t="str">
            <v>VALVULA GAV. MO FG/VOL. S/BY PASS PN16 D=900MM</v>
          </cell>
          <cell r="D7445" t="str">
            <v>UN</v>
          </cell>
          <cell r="E7445">
            <v>0</v>
          </cell>
        </row>
        <row r="7446">
          <cell r="B7446" t="str">
            <v>529318</v>
          </cell>
          <cell r="C7446" t="str">
            <v>VALVULA GAV. MO FG/VOL. S/BY PASS PN16 D=1000MM</v>
          </cell>
          <cell r="D7446" t="str">
            <v>UN</v>
          </cell>
          <cell r="E7446">
            <v>0</v>
          </cell>
        </row>
        <row r="7447">
          <cell r="B7447" t="str">
            <v>529319</v>
          </cell>
          <cell r="C7447" t="str">
            <v>VALVULA GAV. MO JE/CAB. S/BY PASS PN16 D=250MM</v>
          </cell>
          <cell r="D7447" t="str">
            <v>UN</v>
          </cell>
          <cell r="E7447">
            <v>0</v>
          </cell>
        </row>
        <row r="7448">
          <cell r="B7448" t="str">
            <v>529320</v>
          </cell>
          <cell r="C7448" t="str">
            <v>VALVULA GAV. MO JE/CAB. S/BY PASS PN16 D=300MM</v>
          </cell>
          <cell r="D7448" t="str">
            <v>UN</v>
          </cell>
          <cell r="E7448">
            <v>0</v>
          </cell>
        </row>
        <row r="7449">
          <cell r="B7449" t="str">
            <v>529321</v>
          </cell>
          <cell r="C7449" t="str">
            <v>VALVULA GAV. MO JE/CAB. S/BY PASS PN16 D=350MM</v>
          </cell>
          <cell r="D7449" t="str">
            <v>UN</v>
          </cell>
          <cell r="E7449">
            <v>0</v>
          </cell>
        </row>
        <row r="7450">
          <cell r="B7450" t="str">
            <v>529322</v>
          </cell>
          <cell r="C7450" t="str">
            <v>VALVULA GAV. MO JE/CAB. S/BY PASS PN16 D=400MM</v>
          </cell>
          <cell r="D7450" t="str">
            <v>UN</v>
          </cell>
          <cell r="E7450">
            <v>0</v>
          </cell>
        </row>
        <row r="7451">
          <cell r="B7451" t="str">
            <v>529323</v>
          </cell>
          <cell r="C7451" t="str">
            <v>VALVULA GAV. MO JE/CAB. S/BY PASS PN16 D=450MM</v>
          </cell>
          <cell r="D7451" t="str">
            <v>UN</v>
          </cell>
          <cell r="E7451">
            <v>0</v>
          </cell>
        </row>
        <row r="7452">
          <cell r="B7452" t="str">
            <v>529324</v>
          </cell>
          <cell r="C7452" t="str">
            <v>VALVULA GAV. MO JE/CAB. S/BY PASS PN16 D=500MM</v>
          </cell>
          <cell r="D7452" t="str">
            <v>UN</v>
          </cell>
          <cell r="E7452">
            <v>0</v>
          </cell>
        </row>
        <row r="7453">
          <cell r="B7453" t="str">
            <v>529325</v>
          </cell>
          <cell r="C7453" t="str">
            <v>VALVULA GAV. MO JE/CAB. S/BY PASS PN16 D=600MM</v>
          </cell>
          <cell r="D7453" t="str">
            <v>UN</v>
          </cell>
          <cell r="E7453">
            <v>0</v>
          </cell>
        </row>
        <row r="7454">
          <cell r="B7454" t="str">
            <v>529326</v>
          </cell>
          <cell r="C7454" t="str">
            <v>VALVULA GAV. MO JE/VOL. S/BY PASS PN16 D=250MM</v>
          </cell>
          <cell r="D7454" t="str">
            <v>UN</v>
          </cell>
          <cell r="E7454">
            <v>0</v>
          </cell>
        </row>
        <row r="7455">
          <cell r="B7455" t="str">
            <v>529327</v>
          </cell>
          <cell r="C7455" t="str">
            <v>VALVULA GAV. MO JE/VOL. S/BY PASS PN16 D=300MM</v>
          </cell>
          <cell r="D7455" t="str">
            <v>UN</v>
          </cell>
          <cell r="E7455">
            <v>0</v>
          </cell>
        </row>
        <row r="7456">
          <cell r="B7456" t="str">
            <v>529328</v>
          </cell>
          <cell r="C7456" t="str">
            <v>VALVULA GAV. MO JE/VOL. S/BY PASS PN16 D=350MM</v>
          </cell>
          <cell r="D7456" t="str">
            <v>UN</v>
          </cell>
          <cell r="E7456">
            <v>0</v>
          </cell>
        </row>
        <row r="7457">
          <cell r="B7457" t="str">
            <v>529329</v>
          </cell>
          <cell r="C7457" t="str">
            <v>VALVULA GAV. MO JE/VOL. S/BY PASS PN16 D=400MM</v>
          </cell>
          <cell r="D7457" t="str">
            <v>UN</v>
          </cell>
          <cell r="E7457">
            <v>0</v>
          </cell>
        </row>
        <row r="7458">
          <cell r="B7458" t="str">
            <v>529330</v>
          </cell>
          <cell r="C7458" t="str">
            <v>VALVULA GAV. MO JE/VOL. S/BY PASS PN16 D=450MM</v>
          </cell>
          <cell r="D7458" t="str">
            <v>UN</v>
          </cell>
          <cell r="E7458">
            <v>0</v>
          </cell>
        </row>
        <row r="7459">
          <cell r="B7459" t="str">
            <v>529331</v>
          </cell>
          <cell r="C7459" t="str">
            <v>VALVULA GAV. MO JE/VOL. S/BY PASS PN16 D=500MM</v>
          </cell>
          <cell r="D7459" t="str">
            <v>UN</v>
          </cell>
          <cell r="E7459">
            <v>0</v>
          </cell>
        </row>
        <row r="7460">
          <cell r="B7460" t="str">
            <v>529332</v>
          </cell>
          <cell r="C7460" t="str">
            <v>VALVULA GAV. MO JE/VOL. S/BY PASS PN16 D=600MM</v>
          </cell>
          <cell r="D7460" t="str">
            <v>UN</v>
          </cell>
          <cell r="E7460">
            <v>0</v>
          </cell>
        </row>
        <row r="7461">
          <cell r="B7461" t="str">
            <v>529333</v>
          </cell>
          <cell r="C7461" t="str">
            <v>VALVULA GAV. MO FG/CAB.C/RED.S/BY P. PN16 D=350MM</v>
          </cell>
          <cell r="D7461" t="str">
            <v>UN</v>
          </cell>
          <cell r="E7461">
            <v>0</v>
          </cell>
        </row>
        <row r="7462">
          <cell r="B7462" t="str">
            <v>529334</v>
          </cell>
          <cell r="C7462" t="str">
            <v>VALVULA GAV. MO FG/CAB.C/RED.S/BY P. PN16 D=400MM</v>
          </cell>
          <cell r="D7462" t="str">
            <v>UN</v>
          </cell>
          <cell r="E7462">
            <v>0</v>
          </cell>
        </row>
        <row r="7463">
          <cell r="B7463" t="str">
            <v>529335</v>
          </cell>
          <cell r="C7463" t="str">
            <v>VALVULA GAV. MO FG/CAB.C/RED.S/BY P. PN16 D=450MM</v>
          </cell>
          <cell r="D7463" t="str">
            <v>UN</v>
          </cell>
          <cell r="E7463">
            <v>0</v>
          </cell>
        </row>
        <row r="7464">
          <cell r="B7464" t="str">
            <v>529336</v>
          </cell>
          <cell r="C7464" t="str">
            <v>VALVULA GAV. MO FG/CAB.C/RED.S/BY P. PN16 D=500MM</v>
          </cell>
          <cell r="D7464" t="str">
            <v>UN</v>
          </cell>
          <cell r="E7464">
            <v>0</v>
          </cell>
        </row>
        <row r="7465">
          <cell r="B7465" t="str">
            <v>529337</v>
          </cell>
          <cell r="C7465" t="str">
            <v>VALVULA GAV. MO FG/CAB.C/RED.S/BY P. PN16 D=600MM</v>
          </cell>
          <cell r="D7465" t="str">
            <v>UN</v>
          </cell>
          <cell r="E7465">
            <v>0</v>
          </cell>
        </row>
        <row r="7466">
          <cell r="B7466" t="str">
            <v>529338</v>
          </cell>
          <cell r="C7466" t="str">
            <v>VALVULA GAV. MO FG/CAB.C/RED.S/BY P. PN16 D=700MM</v>
          </cell>
          <cell r="D7466" t="str">
            <v>UN</v>
          </cell>
          <cell r="E7466">
            <v>0</v>
          </cell>
        </row>
        <row r="7467">
          <cell r="B7467" t="str">
            <v>529339</v>
          </cell>
          <cell r="C7467" t="str">
            <v>VALVULA GAV. MO FG/CAB.C/RED.S/BY P. PN16 D=800MM</v>
          </cell>
          <cell r="D7467" t="str">
            <v>UN</v>
          </cell>
          <cell r="E7467">
            <v>0</v>
          </cell>
        </row>
        <row r="7468">
          <cell r="B7468" t="str">
            <v>529340</v>
          </cell>
          <cell r="C7468" t="str">
            <v>VALVULA GAV. MO FG/CAB.C/RED.S/BY P. PN16 D=900MM</v>
          </cell>
          <cell r="D7468" t="str">
            <v>UN</v>
          </cell>
          <cell r="E7468">
            <v>0</v>
          </cell>
        </row>
        <row r="7469">
          <cell r="B7469" t="str">
            <v>529341</v>
          </cell>
          <cell r="C7469" t="str">
            <v>VALVULA GAV. MO FG/CAB.C/RED.S/BY P. PN16 D=1000MM</v>
          </cell>
          <cell r="D7469" t="str">
            <v>UN</v>
          </cell>
          <cell r="E7469">
            <v>0</v>
          </cell>
        </row>
        <row r="7470">
          <cell r="B7470" t="str">
            <v>529342</v>
          </cell>
          <cell r="C7470" t="str">
            <v>VALVULA GAV. MO FG/VOL.C/RED.S/BY P. PN16 D=350MM</v>
          </cell>
          <cell r="D7470" t="str">
            <v>UN</v>
          </cell>
          <cell r="E7470">
            <v>0</v>
          </cell>
        </row>
        <row r="7471">
          <cell r="B7471" t="str">
            <v>529343</v>
          </cell>
          <cell r="C7471" t="str">
            <v>VALVULA GAV. MO FG/VOL.C/RED.S/BY P. PN16 D=400MM</v>
          </cell>
          <cell r="D7471" t="str">
            <v>UN</v>
          </cell>
          <cell r="E7471">
            <v>0</v>
          </cell>
        </row>
        <row r="7472">
          <cell r="B7472" t="str">
            <v>529344</v>
          </cell>
          <cell r="C7472" t="str">
            <v>VALVULA GAV. MO FG/VOL.C/RED.S/BY P. PN16 D=450MM</v>
          </cell>
          <cell r="D7472" t="str">
            <v>UN</v>
          </cell>
          <cell r="E7472">
            <v>0</v>
          </cell>
        </row>
        <row r="7473">
          <cell r="B7473" t="str">
            <v>529345</v>
          </cell>
          <cell r="C7473" t="str">
            <v>VALVULA GAV. MO FG/VOL.C/RED.S/BY P. PN16 D=500MM</v>
          </cell>
          <cell r="D7473" t="str">
            <v>UN</v>
          </cell>
          <cell r="E7473">
            <v>0</v>
          </cell>
        </row>
        <row r="7474">
          <cell r="B7474" t="str">
            <v>529346</v>
          </cell>
          <cell r="C7474" t="str">
            <v>VALVULA GAV. MO FG/VOL.C/RED.S/BY P. PN16 D=600MM</v>
          </cell>
          <cell r="D7474" t="str">
            <v>UN</v>
          </cell>
          <cell r="E7474">
            <v>0</v>
          </cell>
        </row>
        <row r="7475">
          <cell r="B7475" t="str">
            <v>529347</v>
          </cell>
          <cell r="C7475" t="str">
            <v>VALVULA GAV. MO FG/VOL.C/RED.S/BY P. PN16 D=700MM</v>
          </cell>
          <cell r="D7475" t="str">
            <v>UN</v>
          </cell>
          <cell r="E7475">
            <v>0</v>
          </cell>
        </row>
        <row r="7476">
          <cell r="B7476" t="str">
            <v>529348</v>
          </cell>
          <cell r="C7476" t="str">
            <v>VALVULA GAV. MO FG/VOL.C/RED.S/BY P. PN16 D=800MM</v>
          </cell>
          <cell r="D7476" t="str">
            <v>UN</v>
          </cell>
          <cell r="E7476">
            <v>0</v>
          </cell>
        </row>
        <row r="7477">
          <cell r="B7477" t="str">
            <v>529349</v>
          </cell>
          <cell r="C7477" t="str">
            <v>VALVULA GAV. MO FG/VOL.C/RED.S/BY P. PN16 D=900MM</v>
          </cell>
          <cell r="D7477" t="str">
            <v>UN</v>
          </cell>
          <cell r="E7477">
            <v>0</v>
          </cell>
        </row>
        <row r="7478">
          <cell r="B7478" t="str">
            <v>529350</v>
          </cell>
          <cell r="C7478" t="str">
            <v>VALVULA GAV. MO FG/VOL.C/RED.S/BY P. PN16 D=1000MM</v>
          </cell>
          <cell r="D7478" t="str">
            <v>UN</v>
          </cell>
          <cell r="E7478">
            <v>0</v>
          </cell>
        </row>
        <row r="7479">
          <cell r="B7479" t="str">
            <v>529351</v>
          </cell>
          <cell r="C7479" t="str">
            <v>VALVULA GAV. MO JE/CAB. C/RED.S/BY P. PN16 D=300MM</v>
          </cell>
          <cell r="D7479" t="str">
            <v>UN</v>
          </cell>
          <cell r="E7479">
            <v>0</v>
          </cell>
        </row>
        <row r="7480">
          <cell r="B7480" t="str">
            <v>529352</v>
          </cell>
          <cell r="C7480" t="str">
            <v>VALVULA GAV. MO JE/CAB. C/RED.S/BY P. PN16 D=350MM</v>
          </cell>
          <cell r="D7480" t="str">
            <v>UN</v>
          </cell>
          <cell r="E7480">
            <v>0</v>
          </cell>
        </row>
        <row r="7481">
          <cell r="B7481" t="str">
            <v>529353</v>
          </cell>
          <cell r="C7481" t="str">
            <v>VALVULA GAV. MO JE/CAB. C/RED.S/BY P. PN16 D=400MM</v>
          </cell>
          <cell r="D7481" t="str">
            <v>UN</v>
          </cell>
          <cell r="E7481">
            <v>0</v>
          </cell>
        </row>
        <row r="7482">
          <cell r="B7482" t="str">
            <v>529354</v>
          </cell>
          <cell r="C7482" t="str">
            <v>VALVULA GAV. MO JE/CAB. C/RED.S/BY P. PN16 D=450MM</v>
          </cell>
          <cell r="D7482" t="str">
            <v>UN</v>
          </cell>
          <cell r="E7482">
            <v>0</v>
          </cell>
        </row>
        <row r="7483">
          <cell r="B7483" t="str">
            <v>529355</v>
          </cell>
          <cell r="C7483" t="str">
            <v>VALVULA GAV. MO JE/CAB. C/RED.S/BY P. PN16 D=500MM</v>
          </cell>
          <cell r="D7483" t="str">
            <v>UN</v>
          </cell>
          <cell r="E7483">
            <v>0</v>
          </cell>
        </row>
        <row r="7484">
          <cell r="B7484" t="str">
            <v>529356</v>
          </cell>
          <cell r="C7484" t="str">
            <v>VALVULA GAV. MO JE/CAB. C/RED.S/BY P. PN16 D=600MM</v>
          </cell>
          <cell r="D7484" t="str">
            <v>UN</v>
          </cell>
          <cell r="E7484">
            <v>0</v>
          </cell>
        </row>
        <row r="7485">
          <cell r="B7485" t="str">
            <v>529357</v>
          </cell>
          <cell r="C7485" t="str">
            <v>VALVULA GAV. MO JE/VOL. C/RED.S/BY P. PN16 D=300MM</v>
          </cell>
          <cell r="D7485" t="str">
            <v>UN</v>
          </cell>
          <cell r="E7485">
            <v>0</v>
          </cell>
        </row>
        <row r="7486">
          <cell r="B7486" t="str">
            <v>529358</v>
          </cell>
          <cell r="C7486" t="str">
            <v>VALVULA GAV. MO JE/VOL. C/RED.S/BY P. PN16 D=350MM</v>
          </cell>
          <cell r="D7486" t="str">
            <v>UN</v>
          </cell>
          <cell r="E7486">
            <v>0</v>
          </cell>
        </row>
        <row r="7487">
          <cell r="B7487" t="str">
            <v>529359</v>
          </cell>
          <cell r="C7487" t="str">
            <v>VALVULA GAV. MO JE/VOL. C/RED.S/BY P. PN16 D=400MM</v>
          </cell>
          <cell r="D7487" t="str">
            <v>UN</v>
          </cell>
          <cell r="E7487">
            <v>0</v>
          </cell>
        </row>
        <row r="7488">
          <cell r="B7488" t="str">
            <v>529360</v>
          </cell>
          <cell r="C7488" t="str">
            <v>VALVULA GAV. MO JE/VOL. C/RED.S/BY P. PN16 D=450MM</v>
          </cell>
          <cell r="D7488" t="str">
            <v>UN</v>
          </cell>
          <cell r="E7488">
            <v>0</v>
          </cell>
        </row>
        <row r="7489">
          <cell r="B7489" t="str">
            <v>529361</v>
          </cell>
          <cell r="C7489" t="str">
            <v>VALVULA GAV. MO JE/VOL. C/RED.S/BY P. PN16 D=500MM</v>
          </cell>
          <cell r="D7489" t="str">
            <v>UN</v>
          </cell>
          <cell r="E7489">
            <v>0</v>
          </cell>
        </row>
        <row r="7490">
          <cell r="B7490" t="str">
            <v>529362</v>
          </cell>
          <cell r="C7490" t="str">
            <v>VALVULA GAV. MO JE/VOL. C/RED.S/BY P. PN16 D=600MM</v>
          </cell>
          <cell r="D7490" t="str">
            <v>UN</v>
          </cell>
          <cell r="E7490">
            <v>0</v>
          </cell>
        </row>
        <row r="7491">
          <cell r="B7491" t="str">
            <v>529363</v>
          </cell>
          <cell r="C7491" t="str">
            <v>VALVULA GAV. MO FG/CAB. C/BY PASS PN16 D=350MM</v>
          </cell>
          <cell r="D7491" t="str">
            <v>UN</v>
          </cell>
          <cell r="E7491">
            <v>0</v>
          </cell>
        </row>
        <row r="7492">
          <cell r="B7492" t="str">
            <v>529364</v>
          </cell>
          <cell r="C7492" t="str">
            <v>VALVULA GAV. MO FG/CAB. C/BY PASS PN16 D=400MM</v>
          </cell>
          <cell r="D7492" t="str">
            <v>UN</v>
          </cell>
          <cell r="E7492">
            <v>0</v>
          </cell>
        </row>
        <row r="7493">
          <cell r="B7493" t="str">
            <v>529365</v>
          </cell>
          <cell r="C7493" t="str">
            <v>VALVULA GAV. MO FG/CAB. C/BY PASS PN16 D=450MM</v>
          </cell>
          <cell r="D7493" t="str">
            <v>UN</v>
          </cell>
          <cell r="E7493">
            <v>0</v>
          </cell>
        </row>
        <row r="7494">
          <cell r="B7494" t="str">
            <v>529366</v>
          </cell>
          <cell r="C7494" t="str">
            <v>VALVULA GAV. MO FG/CAB. C/BY PASS PN16 D=500MM</v>
          </cell>
          <cell r="D7494" t="str">
            <v>UN</v>
          </cell>
          <cell r="E7494">
            <v>0</v>
          </cell>
        </row>
        <row r="7495">
          <cell r="B7495" t="str">
            <v>529367</v>
          </cell>
          <cell r="C7495" t="str">
            <v>VALVULA GAV. MO FG/CAB. C/BY PASS PN16 D=600MM</v>
          </cell>
          <cell r="D7495" t="str">
            <v>UN</v>
          </cell>
          <cell r="E7495">
            <v>0</v>
          </cell>
        </row>
        <row r="7496">
          <cell r="B7496" t="str">
            <v>529368</v>
          </cell>
          <cell r="C7496" t="str">
            <v>VALVULA GAV. MO FG/CAB. C/BY PASS PN16 D=700MM</v>
          </cell>
          <cell r="D7496" t="str">
            <v>UN</v>
          </cell>
          <cell r="E7496">
            <v>0</v>
          </cell>
        </row>
        <row r="7497">
          <cell r="B7497" t="str">
            <v>529369</v>
          </cell>
          <cell r="C7497" t="str">
            <v>VALVULA GAV. MO FG/CAB. C/BY PASS PN16 D=800MM</v>
          </cell>
          <cell r="D7497" t="str">
            <v>UN</v>
          </cell>
          <cell r="E7497">
            <v>0</v>
          </cell>
        </row>
        <row r="7498">
          <cell r="B7498" t="str">
            <v>529370</v>
          </cell>
          <cell r="C7498" t="str">
            <v>VALVULA GAV. MO FG/CAB. C/BY PASS PN16 D=900MM</v>
          </cell>
          <cell r="D7498" t="str">
            <v>UN</v>
          </cell>
          <cell r="E7498">
            <v>0</v>
          </cell>
        </row>
        <row r="7499">
          <cell r="B7499" t="str">
            <v>529371</v>
          </cell>
          <cell r="C7499" t="str">
            <v>VALVULA GAV. MO FG/CAB. C/BY PASS PN16 D=1000MM</v>
          </cell>
          <cell r="D7499" t="str">
            <v>UN</v>
          </cell>
          <cell r="E7499">
            <v>0</v>
          </cell>
        </row>
        <row r="7500">
          <cell r="B7500" t="str">
            <v>529372</v>
          </cell>
          <cell r="C7500" t="str">
            <v>VALVULA GAV. MO FG/VOL. C/BY PASS PN16 D=350MM</v>
          </cell>
          <cell r="D7500" t="str">
            <v>UN</v>
          </cell>
          <cell r="E7500">
            <v>0</v>
          </cell>
        </row>
        <row r="7501">
          <cell r="B7501" t="str">
            <v>529373</v>
          </cell>
          <cell r="C7501" t="str">
            <v>VALVULA GAV. MO FG/VOL. C/BY PASS PN16 D=400MM</v>
          </cell>
          <cell r="D7501" t="str">
            <v>UN</v>
          </cell>
          <cell r="E7501">
            <v>0</v>
          </cell>
        </row>
        <row r="7502">
          <cell r="B7502" t="str">
            <v>529374</v>
          </cell>
          <cell r="C7502" t="str">
            <v>VALVULA GAV. MO FG/VOL. C/BY PASS PN16 D=450MM</v>
          </cell>
          <cell r="D7502" t="str">
            <v>UN</v>
          </cell>
          <cell r="E7502">
            <v>0</v>
          </cell>
        </row>
        <row r="7503">
          <cell r="B7503" t="str">
            <v>529375</v>
          </cell>
          <cell r="C7503" t="str">
            <v>VALVULA GAV. MO FG/VOL. C/BY PASS PN16 D=500MM</v>
          </cell>
          <cell r="D7503" t="str">
            <v>UN</v>
          </cell>
          <cell r="E7503">
            <v>0</v>
          </cell>
        </row>
        <row r="7504">
          <cell r="B7504" t="str">
            <v>529376</v>
          </cell>
          <cell r="C7504" t="str">
            <v>VALVULA GAV. MO FG/VOL. C/BY PASS PN16 D=600MM</v>
          </cell>
          <cell r="D7504" t="str">
            <v>UN</v>
          </cell>
          <cell r="E7504">
            <v>0</v>
          </cell>
        </row>
        <row r="7505">
          <cell r="B7505" t="str">
            <v>529377</v>
          </cell>
          <cell r="C7505" t="str">
            <v>VALVULA GAV. MO FG/VOL. C/BY PASS PN16 D=700MM</v>
          </cell>
          <cell r="D7505" t="str">
            <v>UN</v>
          </cell>
          <cell r="E7505">
            <v>0</v>
          </cell>
        </row>
        <row r="7506">
          <cell r="B7506" t="str">
            <v>529378</v>
          </cell>
          <cell r="C7506" t="str">
            <v>VALVULA GAV. MO FG/VOL. C/BY PASS PN16 D=800MM</v>
          </cell>
          <cell r="D7506" t="str">
            <v>UN</v>
          </cell>
          <cell r="E7506">
            <v>0</v>
          </cell>
        </row>
        <row r="7507">
          <cell r="B7507" t="str">
            <v>529379</v>
          </cell>
          <cell r="C7507" t="str">
            <v>VALVULA GAV. MO FG/VOL. C/BY PASS PN16 D=900MM</v>
          </cell>
          <cell r="D7507" t="str">
            <v>UN</v>
          </cell>
          <cell r="E7507">
            <v>0</v>
          </cell>
        </row>
        <row r="7508">
          <cell r="B7508" t="str">
            <v>529380</v>
          </cell>
          <cell r="C7508" t="str">
            <v>VALVULA GAV. MO FG/VOL. C/BY PASS PN16 D=1000MM</v>
          </cell>
          <cell r="D7508" t="str">
            <v>UN</v>
          </cell>
          <cell r="E7508">
            <v>0</v>
          </cell>
        </row>
        <row r="7509">
          <cell r="B7509" t="str">
            <v>529381</v>
          </cell>
          <cell r="C7509" t="str">
            <v>VALVULA GAV. MO JE/CAB. C/BY PASS PN16 D=250MM</v>
          </cell>
          <cell r="D7509" t="str">
            <v>UN</v>
          </cell>
          <cell r="E7509">
            <v>0</v>
          </cell>
        </row>
        <row r="7510">
          <cell r="B7510" t="str">
            <v>529382</v>
          </cell>
          <cell r="C7510" t="str">
            <v>VALVULA GAV. MO JE/CAB. C/BY PASS PN16 D=300MM</v>
          </cell>
          <cell r="D7510" t="str">
            <v>UN</v>
          </cell>
          <cell r="E7510">
            <v>0</v>
          </cell>
        </row>
        <row r="7511">
          <cell r="B7511" t="str">
            <v>529383</v>
          </cell>
          <cell r="C7511" t="str">
            <v>VALVULA GAV. MO JE/CAB. C/BY PASS PN16 D=350MM</v>
          </cell>
          <cell r="D7511" t="str">
            <v>UN</v>
          </cell>
          <cell r="E7511">
            <v>0</v>
          </cell>
        </row>
        <row r="7512">
          <cell r="B7512" t="str">
            <v>529384</v>
          </cell>
          <cell r="C7512" t="str">
            <v>VALVULA GAV. MO JE/CAB. C/BY PASS PN16 D=400MM</v>
          </cell>
          <cell r="D7512" t="str">
            <v>UN</v>
          </cell>
          <cell r="E7512">
            <v>0</v>
          </cell>
        </row>
        <row r="7513">
          <cell r="B7513" t="str">
            <v>529385</v>
          </cell>
          <cell r="C7513" t="str">
            <v>VALVULA GAV. MO JE/CAB. C/BY PASS PN16 D=450MM</v>
          </cell>
          <cell r="D7513" t="str">
            <v>UN</v>
          </cell>
          <cell r="E7513">
            <v>0</v>
          </cell>
        </row>
        <row r="7514">
          <cell r="B7514" t="str">
            <v>529386</v>
          </cell>
          <cell r="C7514" t="str">
            <v>VALVULA GAV. MO JE/CAB. C/BY PASS PN16 D=500MM</v>
          </cell>
          <cell r="D7514" t="str">
            <v>UN</v>
          </cell>
          <cell r="E7514">
            <v>0</v>
          </cell>
        </row>
        <row r="7515">
          <cell r="B7515" t="str">
            <v>529387</v>
          </cell>
          <cell r="C7515" t="str">
            <v>VALVULA GAV. MO JE/CAB. C/BY PASS PN16 D=600MM</v>
          </cell>
          <cell r="D7515" t="str">
            <v>UN</v>
          </cell>
          <cell r="E7515">
            <v>0</v>
          </cell>
        </row>
        <row r="7516">
          <cell r="B7516" t="str">
            <v>529388</v>
          </cell>
          <cell r="C7516" t="str">
            <v>VALVULA GAV. MO JE/VOL. C/BY PASS PN16 D=250MM</v>
          </cell>
          <cell r="D7516" t="str">
            <v>UN</v>
          </cell>
          <cell r="E7516">
            <v>0</v>
          </cell>
        </row>
        <row r="7517">
          <cell r="B7517" t="str">
            <v>529389</v>
          </cell>
          <cell r="C7517" t="str">
            <v>VALVULA GAV. MO JE/VOL. C/BY PASS PN16 D=300MM</v>
          </cell>
          <cell r="D7517" t="str">
            <v>UN</v>
          </cell>
          <cell r="E7517">
            <v>0</v>
          </cell>
        </row>
        <row r="7518">
          <cell r="B7518" t="str">
            <v>529390</v>
          </cell>
          <cell r="C7518" t="str">
            <v>VALVULA GAV. MO JE/VOL. C/BY PASS PN16 D=350MM</v>
          </cell>
          <cell r="D7518" t="str">
            <v>UN</v>
          </cell>
          <cell r="E7518">
            <v>0</v>
          </cell>
        </row>
        <row r="7519">
          <cell r="B7519" t="str">
            <v>529391</v>
          </cell>
          <cell r="C7519" t="str">
            <v>VALVULA GAV. MO JE/VOL. C/BY PASS PN16 D=400MM</v>
          </cell>
          <cell r="D7519" t="str">
            <v>UN</v>
          </cell>
          <cell r="E7519">
            <v>0</v>
          </cell>
        </row>
        <row r="7520">
          <cell r="B7520" t="str">
            <v>529392</v>
          </cell>
          <cell r="C7520" t="str">
            <v>VALVULA GAV. MO JE/VOL. C/BY PASS PN16 D=450MM</v>
          </cell>
          <cell r="D7520" t="str">
            <v>UN</v>
          </cell>
          <cell r="E7520">
            <v>0</v>
          </cell>
        </row>
        <row r="7521">
          <cell r="B7521" t="str">
            <v>529393</v>
          </cell>
          <cell r="C7521" t="str">
            <v>VALVULA GAV. MO JE/VOL. C/BY PASS PN16 D=500MM</v>
          </cell>
          <cell r="D7521" t="str">
            <v>UN</v>
          </cell>
          <cell r="E7521">
            <v>0</v>
          </cell>
        </row>
        <row r="7522">
          <cell r="B7522" t="str">
            <v>529394</v>
          </cell>
          <cell r="C7522" t="str">
            <v>VALVULA GAV. MO JE/VOL. C/BY PASS PN16 D=600MM</v>
          </cell>
          <cell r="D7522" t="str">
            <v>UN</v>
          </cell>
          <cell r="E7522">
            <v>0</v>
          </cell>
        </row>
        <row r="7523">
          <cell r="B7523" t="str">
            <v>529395</v>
          </cell>
          <cell r="C7523" t="str">
            <v>VALVULA GAV. MO FG/CAB.C/RED.C/BY P. PN16 D=350MM</v>
          </cell>
          <cell r="D7523" t="str">
            <v>UN</v>
          </cell>
          <cell r="E7523">
            <v>0</v>
          </cell>
        </row>
        <row r="7524">
          <cell r="B7524" t="str">
            <v>529396</v>
          </cell>
          <cell r="C7524" t="str">
            <v>VALVULA GAV. MO FG/CAB.C/RED.C/BY P. PN16 D=400MM</v>
          </cell>
          <cell r="D7524" t="str">
            <v>UN</v>
          </cell>
          <cell r="E7524">
            <v>0</v>
          </cell>
        </row>
        <row r="7525">
          <cell r="B7525" t="str">
            <v>529397</v>
          </cell>
          <cell r="C7525" t="str">
            <v>VALVULA GAV. MO FG/CAB.C/RED.C/BY P. PN16 D=450MM</v>
          </cell>
          <cell r="D7525" t="str">
            <v>UN</v>
          </cell>
          <cell r="E7525">
            <v>0</v>
          </cell>
        </row>
        <row r="7526">
          <cell r="B7526" t="str">
            <v>529398</v>
          </cell>
          <cell r="C7526" t="str">
            <v>VALVULA GAV. MO FG/CAB.C/RED.C/BY P. PN16 D=500MM</v>
          </cell>
          <cell r="D7526" t="str">
            <v>UN</v>
          </cell>
          <cell r="E7526">
            <v>0</v>
          </cell>
        </row>
        <row r="7527">
          <cell r="B7527" t="str">
            <v>529399</v>
          </cell>
          <cell r="C7527" t="str">
            <v>VALVULA GAV. MO FG/CAB.C/RED.C/BY P. PN16 D=600MM</v>
          </cell>
          <cell r="D7527" t="str">
            <v>UN</v>
          </cell>
          <cell r="E7527">
            <v>0</v>
          </cell>
        </row>
        <row r="7528">
          <cell r="B7528" t="str">
            <v>529401</v>
          </cell>
          <cell r="C7528" t="str">
            <v>VALVULA GAV. MO FG/CAB.C/RED.C/BY P. PN16 D=700MM</v>
          </cell>
          <cell r="D7528" t="str">
            <v>UN</v>
          </cell>
          <cell r="E7528">
            <v>0</v>
          </cell>
        </row>
        <row r="7529">
          <cell r="B7529" t="str">
            <v>529402</v>
          </cell>
          <cell r="C7529" t="str">
            <v>VALVULA GAV. MO FG/CAB.C/RED.C/BY P. PN16 D=800MM</v>
          </cell>
          <cell r="D7529" t="str">
            <v>UN</v>
          </cell>
          <cell r="E7529">
            <v>0</v>
          </cell>
        </row>
        <row r="7530">
          <cell r="B7530" t="str">
            <v>529403</v>
          </cell>
          <cell r="C7530" t="str">
            <v>VALVULA GAV. MO FG/CAB.C/RED.C/BY P. PN16 D=900MM</v>
          </cell>
          <cell r="D7530" t="str">
            <v>UN</v>
          </cell>
          <cell r="E7530">
            <v>0</v>
          </cell>
        </row>
        <row r="7531">
          <cell r="B7531" t="str">
            <v>529404</v>
          </cell>
          <cell r="C7531" t="str">
            <v>VALVULA GAV. MO FG/CAB.C/RED.C/BY P. PN16 D=1000MM</v>
          </cell>
          <cell r="D7531" t="str">
            <v>UN</v>
          </cell>
          <cell r="E7531">
            <v>0</v>
          </cell>
        </row>
        <row r="7532">
          <cell r="B7532" t="str">
            <v>529405</v>
          </cell>
          <cell r="C7532" t="str">
            <v>VALVULA GAV. MO FG/VOL.C/RED.C/BY P. PN16 D=350MM</v>
          </cell>
          <cell r="D7532" t="str">
            <v>UN</v>
          </cell>
          <cell r="E7532">
            <v>0</v>
          </cell>
        </row>
        <row r="7533">
          <cell r="B7533" t="str">
            <v>529406</v>
          </cell>
          <cell r="C7533" t="str">
            <v>VALVULA GAV. MO FG/VOL.C/RED.C/BY P. PN16 D=400MM</v>
          </cell>
          <cell r="D7533" t="str">
            <v>UN</v>
          </cell>
          <cell r="E7533">
            <v>0</v>
          </cell>
        </row>
        <row r="7534">
          <cell r="B7534" t="str">
            <v>529407</v>
          </cell>
          <cell r="C7534" t="str">
            <v>VALVULA GAV. MO FG/VOL.C/RED.C/BY P. PN16 D=450MM</v>
          </cell>
          <cell r="D7534" t="str">
            <v>UN</v>
          </cell>
          <cell r="E7534">
            <v>0</v>
          </cell>
        </row>
        <row r="7535">
          <cell r="B7535" t="str">
            <v>529408</v>
          </cell>
          <cell r="C7535" t="str">
            <v>VALVULA GAV. MO FG/VOL.C/RED.C/BY P. PN16 D=500MM</v>
          </cell>
          <cell r="D7535" t="str">
            <v>UN</v>
          </cell>
          <cell r="E7535">
            <v>0</v>
          </cell>
        </row>
        <row r="7536">
          <cell r="B7536" t="str">
            <v>529409</v>
          </cell>
          <cell r="C7536" t="str">
            <v>VALVULA GAV. MO FG/VOL.C/RED.C/BY P. PN16 D=600MM</v>
          </cell>
          <cell r="D7536" t="str">
            <v>UN</v>
          </cell>
          <cell r="E7536">
            <v>0</v>
          </cell>
        </row>
        <row r="7537">
          <cell r="B7537" t="str">
            <v>529410</v>
          </cell>
          <cell r="C7537" t="str">
            <v>VALVULA GAV. MO FG/VOL.C/RED.C/BY P. PN16 D=700MM</v>
          </cell>
          <cell r="D7537" t="str">
            <v>UN</v>
          </cell>
          <cell r="E7537">
            <v>0</v>
          </cell>
        </row>
        <row r="7538">
          <cell r="B7538" t="str">
            <v>529411</v>
          </cell>
          <cell r="C7538" t="str">
            <v>VALVULA GAV. MO FG/VOL.C/RED.C/BY P. PN16 D=800MM</v>
          </cell>
          <cell r="D7538" t="str">
            <v>UN</v>
          </cell>
          <cell r="E7538">
            <v>0</v>
          </cell>
        </row>
        <row r="7539">
          <cell r="B7539" t="str">
            <v>529412</v>
          </cell>
          <cell r="C7539" t="str">
            <v>VALVULA GAV. MO FG/VOL.C/RED.C/BY P. PN16 D=900MM</v>
          </cell>
          <cell r="D7539" t="str">
            <v>UN</v>
          </cell>
          <cell r="E7539">
            <v>0</v>
          </cell>
        </row>
        <row r="7540">
          <cell r="B7540" t="str">
            <v>529413</v>
          </cell>
          <cell r="C7540" t="str">
            <v>VALVULA GAV. MO FG/VOL.C/RED.C/BY P. PN16 D=1000MM</v>
          </cell>
          <cell r="D7540" t="str">
            <v>UN</v>
          </cell>
          <cell r="E7540">
            <v>0</v>
          </cell>
        </row>
        <row r="7541">
          <cell r="B7541" t="str">
            <v>529414</v>
          </cell>
          <cell r="C7541" t="str">
            <v>VALVULA GAV. MO JE/CAB. C/RED.C/BY P. PN16 D=300MM</v>
          </cell>
          <cell r="D7541" t="str">
            <v>UN</v>
          </cell>
          <cell r="E7541">
            <v>0</v>
          </cell>
        </row>
        <row r="7542">
          <cell r="B7542" t="str">
            <v>529415</v>
          </cell>
          <cell r="C7542" t="str">
            <v>VALVULA GAV. MO JE/CAB. C/RED.C/BY P. PN16 D=350MM</v>
          </cell>
          <cell r="D7542" t="str">
            <v>UN</v>
          </cell>
          <cell r="E7542">
            <v>0</v>
          </cell>
        </row>
        <row r="7543">
          <cell r="B7543" t="str">
            <v>529416</v>
          </cell>
          <cell r="C7543" t="str">
            <v>VALVULA GAV. MO JE/CAB. C/RED.C/BY P. PN16 D=400MM</v>
          </cell>
          <cell r="D7543" t="str">
            <v>UN</v>
          </cell>
          <cell r="E7543">
            <v>0</v>
          </cell>
        </row>
        <row r="7544">
          <cell r="B7544" t="str">
            <v>529417</v>
          </cell>
          <cell r="C7544" t="str">
            <v>VALVULA GAV. MO JE/CAB. C/RED.C/BY P. PN16 D=450MM</v>
          </cell>
          <cell r="D7544" t="str">
            <v>UN</v>
          </cell>
          <cell r="E7544">
            <v>0</v>
          </cell>
        </row>
        <row r="7545">
          <cell r="B7545" t="str">
            <v>529418</v>
          </cell>
          <cell r="C7545" t="str">
            <v>VALVULA GAV. MO JE/CAB. C/RED.C/BY P. PN16 D=500MM</v>
          </cell>
          <cell r="D7545" t="str">
            <v>UN</v>
          </cell>
          <cell r="E7545">
            <v>0</v>
          </cell>
        </row>
        <row r="7546">
          <cell r="B7546" t="str">
            <v>529419</v>
          </cell>
          <cell r="C7546" t="str">
            <v>VALVULA GAV. MO JE/CAB. C/RED.C/BY P. PN16 D=600MM</v>
          </cell>
          <cell r="D7546" t="str">
            <v>UN</v>
          </cell>
          <cell r="E7546">
            <v>0</v>
          </cell>
        </row>
        <row r="7547">
          <cell r="B7547" t="str">
            <v>529420</v>
          </cell>
          <cell r="C7547" t="str">
            <v>VALVULA GAV. MO JE/VOL. C/RED.C/BY P. PN16 D=300MM</v>
          </cell>
          <cell r="D7547" t="str">
            <v>UN</v>
          </cell>
          <cell r="E7547">
            <v>0</v>
          </cell>
        </row>
        <row r="7548">
          <cell r="B7548" t="str">
            <v>529421</v>
          </cell>
          <cell r="C7548" t="str">
            <v>VALVULA GAV. MO JE/VOL. C/RED.C/BY P. PN16 D=350MM</v>
          </cell>
          <cell r="D7548" t="str">
            <v>UN</v>
          </cell>
          <cell r="E7548">
            <v>0</v>
          </cell>
        </row>
        <row r="7549">
          <cell r="B7549" t="str">
            <v>529422</v>
          </cell>
          <cell r="C7549" t="str">
            <v>VALVULA GAV. MO JE/VOL. C/RED.C/BY P. PN16 D=400MM</v>
          </cell>
          <cell r="D7549" t="str">
            <v>UN</v>
          </cell>
          <cell r="E7549">
            <v>0</v>
          </cell>
        </row>
        <row r="7550">
          <cell r="B7550" t="str">
            <v>529423</v>
          </cell>
          <cell r="C7550" t="str">
            <v>VALVULA GAV. MO JE/VOL. C/RED.C/BY P. PN16 D=450MM</v>
          </cell>
          <cell r="D7550" t="str">
            <v>UN</v>
          </cell>
          <cell r="E7550">
            <v>0</v>
          </cell>
        </row>
        <row r="7551">
          <cell r="B7551" t="str">
            <v>529424</v>
          </cell>
          <cell r="C7551" t="str">
            <v>VALVULA GAV. MO JE/VOL. C/RED.C/BY P. PN16 D=500MM</v>
          </cell>
          <cell r="D7551" t="str">
            <v>UN</v>
          </cell>
          <cell r="E7551">
            <v>0</v>
          </cell>
        </row>
        <row r="7552">
          <cell r="B7552" t="str">
            <v>529425</v>
          </cell>
          <cell r="C7552" t="str">
            <v>VALVULA GAV. MO JE/VOL. C/RED.C/BY P. PN16 D=600MM</v>
          </cell>
          <cell r="D7552" t="str">
            <v>UN</v>
          </cell>
          <cell r="E7552">
            <v>0</v>
          </cell>
        </row>
        <row r="7554">
          <cell r="B7554" t="str">
            <v>529500</v>
          </cell>
          <cell r="C7554" t="str">
            <v>VALVULA GAV. MO PN-25 (SETOR ABDIB GLOBAL 40%; C32 - FERRO/ACO/DERIV. 60%)</v>
          </cell>
        </row>
        <row r="7555">
          <cell r="B7555" t="str">
            <v>529501</v>
          </cell>
          <cell r="C7555" t="str">
            <v>VALVULA GAV. MO FG/CAB. S/BY PASS PN25 D=50MM</v>
          </cell>
          <cell r="D7555" t="str">
            <v>UN</v>
          </cell>
          <cell r="E7555">
            <v>0</v>
          </cell>
        </row>
        <row r="7556">
          <cell r="B7556" t="str">
            <v>529502</v>
          </cell>
          <cell r="C7556" t="str">
            <v>VALVULA GAV. MO FG/CAB. S/BY PASS PN25 D=75MM</v>
          </cell>
          <cell r="D7556" t="str">
            <v>UN</v>
          </cell>
          <cell r="E7556">
            <v>0</v>
          </cell>
        </row>
        <row r="7557">
          <cell r="B7557" t="str">
            <v>529503</v>
          </cell>
          <cell r="C7557" t="str">
            <v>VALVULA GAV. MO FG/CAB. S/BY PASS PN25 D=80MM</v>
          </cell>
          <cell r="D7557" t="str">
            <v>UN</v>
          </cell>
          <cell r="E7557">
            <v>0</v>
          </cell>
        </row>
        <row r="7558">
          <cell r="B7558" t="str">
            <v>529504</v>
          </cell>
          <cell r="C7558" t="str">
            <v>VALVULA GAV. MO FG/CAB. S/BY PASS PN25 D=100MM</v>
          </cell>
          <cell r="D7558" t="str">
            <v>UN</v>
          </cell>
          <cell r="E7558">
            <v>0</v>
          </cell>
        </row>
        <row r="7559">
          <cell r="B7559" t="str">
            <v>529505</v>
          </cell>
          <cell r="C7559" t="str">
            <v>VALVULA GAV. MO FG/CAB. S/BY PASS PN25 D=150MM</v>
          </cell>
          <cell r="D7559" t="str">
            <v>UN</v>
          </cell>
          <cell r="E7559">
            <v>0</v>
          </cell>
        </row>
        <row r="7560">
          <cell r="B7560" t="str">
            <v>529506</v>
          </cell>
          <cell r="C7560" t="str">
            <v>VALVULA GAV. MO FG/CAB. S/BY PASS PN25 D=200MM</v>
          </cell>
          <cell r="D7560" t="str">
            <v>UN</v>
          </cell>
          <cell r="E7560">
            <v>0</v>
          </cell>
        </row>
        <row r="7561">
          <cell r="B7561" t="str">
            <v>529507</v>
          </cell>
          <cell r="C7561" t="str">
            <v>VALVULA GAV. MO FG/CAB. S/BY PASS PN25 D=250MM</v>
          </cell>
          <cell r="D7561" t="str">
            <v>UN</v>
          </cell>
          <cell r="E7561">
            <v>0</v>
          </cell>
        </row>
        <row r="7562">
          <cell r="B7562" t="str">
            <v>529508</v>
          </cell>
          <cell r="C7562" t="str">
            <v>VALVULA GAV. MO FG/CAB. S/BY PASS PN25 D=300MM</v>
          </cell>
          <cell r="D7562" t="str">
            <v>UN</v>
          </cell>
          <cell r="E7562">
            <v>0</v>
          </cell>
        </row>
        <row r="7563">
          <cell r="B7563" t="str">
            <v>529509</v>
          </cell>
          <cell r="C7563" t="str">
            <v>VALVULA GAV. MO FG/CAB. S/BY PASS PN25 D=350MM</v>
          </cell>
          <cell r="D7563" t="str">
            <v>UN</v>
          </cell>
          <cell r="E7563">
            <v>0</v>
          </cell>
        </row>
        <row r="7564">
          <cell r="B7564" t="str">
            <v>529510</v>
          </cell>
          <cell r="C7564" t="str">
            <v>VALVULA GAV. MO FG/CAB. S/BY PASS PN25 D=400MM</v>
          </cell>
          <cell r="D7564" t="str">
            <v>UN</v>
          </cell>
          <cell r="E7564">
            <v>0</v>
          </cell>
        </row>
        <row r="7565">
          <cell r="B7565" t="str">
            <v>529511</v>
          </cell>
          <cell r="C7565" t="str">
            <v>VALVULA GAV. MO FG/CAB. S/BY PASS PN25 D=450MM</v>
          </cell>
          <cell r="D7565" t="str">
            <v>UN</v>
          </cell>
          <cell r="E7565">
            <v>0</v>
          </cell>
        </row>
        <row r="7566">
          <cell r="B7566" t="str">
            <v>529512</v>
          </cell>
          <cell r="C7566" t="str">
            <v>VALVULA GAV. MO FG/CAB. S/BY PASS PN25 D=500MM</v>
          </cell>
          <cell r="D7566" t="str">
            <v>UN</v>
          </cell>
          <cell r="E7566">
            <v>0</v>
          </cell>
        </row>
        <row r="7567">
          <cell r="B7567" t="str">
            <v>529513</v>
          </cell>
          <cell r="C7567" t="str">
            <v>VALVULA GAV. MO FG/CAB. S/BY PASS PN25 D=600MM</v>
          </cell>
          <cell r="D7567" t="str">
            <v>UN</v>
          </cell>
          <cell r="E7567">
            <v>0</v>
          </cell>
        </row>
        <row r="7568">
          <cell r="B7568" t="str">
            <v>529514</v>
          </cell>
          <cell r="C7568" t="str">
            <v>VALVULA GAV. MO FG/CAB. S/BY PASS PN25 D=700MM</v>
          </cell>
          <cell r="D7568" t="str">
            <v>UN</v>
          </cell>
          <cell r="E7568">
            <v>0</v>
          </cell>
        </row>
        <row r="7569">
          <cell r="B7569" t="str">
            <v>529515</v>
          </cell>
          <cell r="C7569" t="str">
            <v>VALVULA GAV. MO FG/CAB. S/BY PASS PN25 D=800MM</v>
          </cell>
          <cell r="D7569" t="str">
            <v>UN</v>
          </cell>
          <cell r="E7569">
            <v>0</v>
          </cell>
        </row>
        <row r="7570">
          <cell r="B7570" t="str">
            <v>529516</v>
          </cell>
          <cell r="C7570" t="str">
            <v>VALVULA GAV. MO FG/CAB. S/BY PASS PN25 D=900MM</v>
          </cell>
          <cell r="D7570" t="str">
            <v>UN</v>
          </cell>
          <cell r="E7570">
            <v>0</v>
          </cell>
        </row>
        <row r="7571">
          <cell r="B7571" t="str">
            <v>529517</v>
          </cell>
          <cell r="C7571" t="str">
            <v>VALVULA GAV. MO FG/CAB. S/BY PASS PN25 D=1000MM</v>
          </cell>
          <cell r="D7571" t="str">
            <v>UN</v>
          </cell>
          <cell r="E7571">
            <v>0</v>
          </cell>
        </row>
        <row r="7572">
          <cell r="B7572" t="str">
            <v>529518</v>
          </cell>
          <cell r="C7572" t="str">
            <v>VALVULA GAV. MO FG/VOL. S/BY PASS PN25 D=50MM</v>
          </cell>
          <cell r="D7572" t="str">
            <v>UN</v>
          </cell>
          <cell r="E7572">
            <v>0</v>
          </cell>
        </row>
        <row r="7573">
          <cell r="B7573" t="str">
            <v>529519</v>
          </cell>
          <cell r="C7573" t="str">
            <v>VALVULA GAV. MO FG/VOL. S/BY PASS PN25 D=75MM</v>
          </cell>
          <cell r="D7573" t="str">
            <v>UN</v>
          </cell>
          <cell r="E7573">
            <v>0</v>
          </cell>
        </row>
        <row r="7574">
          <cell r="B7574" t="str">
            <v>529520</v>
          </cell>
          <cell r="C7574" t="str">
            <v>VALVULA GAV. MO FG/VOL. S/BY PASS PN25 D=80MM</v>
          </cell>
          <cell r="D7574" t="str">
            <v>UN</v>
          </cell>
          <cell r="E7574">
            <v>0</v>
          </cell>
        </row>
        <row r="7575">
          <cell r="B7575" t="str">
            <v>529521</v>
          </cell>
          <cell r="C7575" t="str">
            <v>VALVULA GAV. MO FG/VOL. S/BY PASS PN25 D=100MM</v>
          </cell>
          <cell r="D7575" t="str">
            <v>UN</v>
          </cell>
          <cell r="E7575">
            <v>0</v>
          </cell>
        </row>
        <row r="7576">
          <cell r="B7576" t="str">
            <v>529522</v>
          </cell>
          <cell r="C7576" t="str">
            <v>VALVULA GAV. MO FG/VOL. S/BY PASS PN25 D=150MM</v>
          </cell>
          <cell r="D7576" t="str">
            <v>UN</v>
          </cell>
          <cell r="E7576">
            <v>0</v>
          </cell>
        </row>
        <row r="7577">
          <cell r="B7577" t="str">
            <v>529523</v>
          </cell>
          <cell r="C7577" t="str">
            <v>VALVULA GAV. MO FG/VOL. S/BY PASS PN25 D=200MM</v>
          </cell>
          <cell r="D7577" t="str">
            <v>UN</v>
          </cell>
          <cell r="E7577">
            <v>0</v>
          </cell>
        </row>
        <row r="7578">
          <cell r="B7578" t="str">
            <v>529524</v>
          </cell>
          <cell r="C7578" t="str">
            <v>VALVULA GAV. MO FG/VOL. S/BY PASS PN25 D=250MM</v>
          </cell>
          <cell r="D7578" t="str">
            <v>UN</v>
          </cell>
          <cell r="E7578">
            <v>0</v>
          </cell>
        </row>
        <row r="7579">
          <cell r="B7579" t="str">
            <v>529525</v>
          </cell>
          <cell r="C7579" t="str">
            <v>VALVULA GAV. MO FG/VOL. S/BY PASS PN25 D=300MM</v>
          </cell>
          <cell r="D7579" t="str">
            <v>UN</v>
          </cell>
          <cell r="E7579">
            <v>0</v>
          </cell>
        </row>
        <row r="7580">
          <cell r="B7580" t="str">
            <v>529526</v>
          </cell>
          <cell r="C7580" t="str">
            <v>VALVULA GAV. MO FG/VOL. S/BY PASS PN25 D=350MM</v>
          </cell>
          <cell r="D7580" t="str">
            <v>UN</v>
          </cell>
          <cell r="E7580">
            <v>0</v>
          </cell>
        </row>
        <row r="7581">
          <cell r="B7581" t="str">
            <v>529527</v>
          </cell>
          <cell r="C7581" t="str">
            <v>VALVULA GAV. MO FG/VOL. S/BY PASS PN25 D=400MM</v>
          </cell>
          <cell r="D7581" t="str">
            <v>UN</v>
          </cell>
          <cell r="E7581">
            <v>0</v>
          </cell>
        </row>
        <row r="7582">
          <cell r="B7582" t="str">
            <v>529528</v>
          </cell>
          <cell r="C7582" t="str">
            <v>VALVULA GAV. MO FG/VOL. S/BY PASS PN25 D=450MM</v>
          </cell>
          <cell r="D7582" t="str">
            <v>UN</v>
          </cell>
          <cell r="E7582">
            <v>0</v>
          </cell>
        </row>
        <row r="7583">
          <cell r="B7583" t="str">
            <v>529529</v>
          </cell>
          <cell r="C7583" t="str">
            <v>VALVULA GAV. MO FG/VOL. S/BY PASS PN25 D=500MM</v>
          </cell>
          <cell r="D7583" t="str">
            <v>UN</v>
          </cell>
          <cell r="E7583">
            <v>0</v>
          </cell>
        </row>
        <row r="7584">
          <cell r="B7584" t="str">
            <v>529530</v>
          </cell>
          <cell r="C7584" t="str">
            <v>VALVULA GAV. MO FG/VOL. S/BY PASS PN25 D=600MM</v>
          </cell>
          <cell r="D7584" t="str">
            <v>UN</v>
          </cell>
          <cell r="E7584">
            <v>0</v>
          </cell>
        </row>
        <row r="7585">
          <cell r="B7585" t="str">
            <v>529531</v>
          </cell>
          <cell r="C7585" t="str">
            <v>VALVULA GAV. MO FG/VOL. S/BY PASS PN25 D=700MM</v>
          </cell>
          <cell r="D7585" t="str">
            <v>UN</v>
          </cell>
          <cell r="E7585">
            <v>0</v>
          </cell>
        </row>
        <row r="7586">
          <cell r="B7586" t="str">
            <v>529532</v>
          </cell>
          <cell r="C7586" t="str">
            <v>VALVULA GAV. MO FG/VOL. S/BY PASS PN25 D=800MM</v>
          </cell>
          <cell r="D7586" t="str">
            <v>UN</v>
          </cell>
          <cell r="E7586">
            <v>0</v>
          </cell>
        </row>
        <row r="7587">
          <cell r="B7587" t="str">
            <v>529533</v>
          </cell>
          <cell r="C7587" t="str">
            <v>VALVULA GAV. MO FG/VOL. S/BY PASS PN25 D=900MM</v>
          </cell>
          <cell r="D7587" t="str">
            <v>UN</v>
          </cell>
          <cell r="E7587">
            <v>0</v>
          </cell>
        </row>
        <row r="7588">
          <cell r="B7588" t="str">
            <v>529534</v>
          </cell>
          <cell r="C7588" t="str">
            <v>VALVULA GAV. MO FG/VOL. S/BY PASS PN25 D=1000MM</v>
          </cell>
          <cell r="D7588" t="str">
            <v>UN</v>
          </cell>
          <cell r="E7588">
            <v>0</v>
          </cell>
        </row>
        <row r="7589">
          <cell r="B7589" t="str">
            <v>529535</v>
          </cell>
          <cell r="C7589" t="str">
            <v>VALVULA GAV. MO FG/CAB. C/RED.S/BY P. PN25 D=300MM</v>
          </cell>
          <cell r="D7589" t="str">
            <v>UN</v>
          </cell>
          <cell r="E7589">
            <v>0</v>
          </cell>
        </row>
        <row r="7590">
          <cell r="B7590" t="str">
            <v>529536</v>
          </cell>
          <cell r="C7590" t="str">
            <v>VALVULA GAV. MO FG/CAB. C/RED.S/BY P. PN25 D=350MM</v>
          </cell>
          <cell r="D7590" t="str">
            <v>UN</v>
          </cell>
          <cell r="E7590">
            <v>0</v>
          </cell>
        </row>
        <row r="7591">
          <cell r="B7591" t="str">
            <v>529537</v>
          </cell>
          <cell r="C7591" t="str">
            <v>VALVULA GAV. MO FG/CAB. C/RED.S/BY P. PN25 D=400MM</v>
          </cell>
          <cell r="D7591" t="str">
            <v>UN</v>
          </cell>
          <cell r="E7591">
            <v>0</v>
          </cell>
        </row>
        <row r="7592">
          <cell r="B7592" t="str">
            <v>529538</v>
          </cell>
          <cell r="C7592" t="str">
            <v>VALVULA GAV. MO FG/CAB. C/RED.S/BY P. PN25 D=450MM</v>
          </cell>
          <cell r="D7592" t="str">
            <v>UN</v>
          </cell>
          <cell r="E7592">
            <v>0</v>
          </cell>
        </row>
        <row r="7593">
          <cell r="B7593" t="str">
            <v>529539</v>
          </cell>
          <cell r="C7593" t="str">
            <v>VALVULA GAV. MO FG/CAB. C/RED.S/BY P. PN25 D=500MM</v>
          </cell>
          <cell r="D7593" t="str">
            <v>UN</v>
          </cell>
          <cell r="E7593">
            <v>0</v>
          </cell>
        </row>
        <row r="7594">
          <cell r="B7594" t="str">
            <v>529540</v>
          </cell>
          <cell r="C7594" t="str">
            <v>VALVULA GAV. MO FG/CAB. C/RED.S/BY P. PN25 D=600MM</v>
          </cell>
          <cell r="D7594" t="str">
            <v>UN</v>
          </cell>
          <cell r="E7594">
            <v>0</v>
          </cell>
        </row>
        <row r="7595">
          <cell r="B7595" t="str">
            <v>529541</v>
          </cell>
          <cell r="C7595" t="str">
            <v>VALVULA GAV. MO FG/CAB. C/RED.S/BY P. PN25 D=700MM</v>
          </cell>
          <cell r="D7595" t="str">
            <v>UN</v>
          </cell>
          <cell r="E7595">
            <v>0</v>
          </cell>
        </row>
        <row r="7596">
          <cell r="B7596" t="str">
            <v>529542</v>
          </cell>
          <cell r="C7596" t="str">
            <v>VALVULA GAV. MO FG/CAB. C/RED.S/BY P. PN25 D=800MM</v>
          </cell>
          <cell r="D7596" t="str">
            <v>UN</v>
          </cell>
          <cell r="E7596">
            <v>0</v>
          </cell>
        </row>
        <row r="7597">
          <cell r="B7597" t="str">
            <v>529543</v>
          </cell>
          <cell r="C7597" t="str">
            <v>VALVULA GAV. MO FG/CAB. C/RED.S/BY P. PN25 D=900MM</v>
          </cell>
          <cell r="D7597" t="str">
            <v>UN</v>
          </cell>
          <cell r="E7597">
            <v>0</v>
          </cell>
        </row>
        <row r="7598">
          <cell r="B7598" t="str">
            <v>529544</v>
          </cell>
          <cell r="C7598" t="str">
            <v>VALVULA GAV. MO FG/CAB. C/RED.S/BY P. PN25 D=1000M</v>
          </cell>
          <cell r="D7598" t="str">
            <v>UN</v>
          </cell>
          <cell r="E7598">
            <v>0</v>
          </cell>
        </row>
        <row r="7599">
          <cell r="B7599" t="str">
            <v>529545</v>
          </cell>
          <cell r="C7599" t="str">
            <v>VALVULA GAV. MO FG/VOL. C/RED.S/BY P. PN25 D=300MM</v>
          </cell>
          <cell r="D7599" t="str">
            <v>UN</v>
          </cell>
          <cell r="E7599">
            <v>0</v>
          </cell>
        </row>
        <row r="7600">
          <cell r="B7600" t="str">
            <v>529546</v>
          </cell>
          <cell r="C7600" t="str">
            <v>VALVULA GAV. MO FG/VOL. C/RED.S/BY P. PN25 D=350MM</v>
          </cell>
          <cell r="D7600" t="str">
            <v>UN</v>
          </cell>
          <cell r="E7600">
            <v>0</v>
          </cell>
        </row>
        <row r="7601">
          <cell r="B7601" t="str">
            <v>529547</v>
          </cell>
          <cell r="C7601" t="str">
            <v>VALVULA GAV. MO FG/VOL. C/RED.S/BY P. PN25 D=400MM</v>
          </cell>
          <cell r="D7601" t="str">
            <v>UN</v>
          </cell>
          <cell r="E7601">
            <v>0</v>
          </cell>
        </row>
        <row r="7602">
          <cell r="B7602" t="str">
            <v>529548</v>
          </cell>
          <cell r="C7602" t="str">
            <v>VALVULA GAV. MO FG/VOL. C/RED.S/BY P. PN25 D=450MM</v>
          </cell>
          <cell r="D7602" t="str">
            <v>UN</v>
          </cell>
          <cell r="E7602">
            <v>0</v>
          </cell>
        </row>
        <row r="7603">
          <cell r="B7603" t="str">
            <v>529549</v>
          </cell>
          <cell r="C7603" t="str">
            <v>VALVULA GAV. MO FG/VOL. C/RED.S/BY P. PN25 D=500MM</v>
          </cell>
          <cell r="D7603" t="str">
            <v>UN</v>
          </cell>
          <cell r="E7603">
            <v>0</v>
          </cell>
        </row>
        <row r="7604">
          <cell r="B7604" t="str">
            <v>529550</v>
          </cell>
          <cell r="C7604" t="str">
            <v>VALVULA GAV. MO FG/VOL. C/RED.S/BY P. PN25 D=600MM</v>
          </cell>
          <cell r="D7604" t="str">
            <v>UN</v>
          </cell>
          <cell r="E7604">
            <v>0</v>
          </cell>
        </row>
        <row r="7605">
          <cell r="B7605" t="str">
            <v>529551</v>
          </cell>
          <cell r="C7605" t="str">
            <v>VALVULA GAV. MO FG/VOL. C/RED.S/BY P. PN25 D=700MM</v>
          </cell>
          <cell r="D7605" t="str">
            <v>UN</v>
          </cell>
          <cell r="E7605">
            <v>0</v>
          </cell>
        </row>
        <row r="7606">
          <cell r="B7606" t="str">
            <v>529552</v>
          </cell>
          <cell r="C7606" t="str">
            <v>VALVULA GAV. MO FG/VOL. C/RED.S/BY P. PN25 D=800MM</v>
          </cell>
          <cell r="D7606" t="str">
            <v>UN</v>
          </cell>
          <cell r="E7606">
            <v>0</v>
          </cell>
        </row>
        <row r="7607">
          <cell r="B7607" t="str">
            <v>529553</v>
          </cell>
          <cell r="C7607" t="str">
            <v>VALVULA GAV. MO FG/VOL. C/RED.S/BY P. PN25 D=900MM</v>
          </cell>
          <cell r="D7607" t="str">
            <v>UN</v>
          </cell>
          <cell r="E7607">
            <v>0</v>
          </cell>
        </row>
        <row r="7608">
          <cell r="B7608" t="str">
            <v>529554</v>
          </cell>
          <cell r="C7608" t="str">
            <v>VALVULA GAV. MO FG/VOL. C/RED.S/BY P. PN25 D=1000M</v>
          </cell>
          <cell r="D7608" t="str">
            <v>UN</v>
          </cell>
          <cell r="E7608">
            <v>0</v>
          </cell>
        </row>
        <row r="7609">
          <cell r="B7609" t="str">
            <v>529555</v>
          </cell>
          <cell r="C7609" t="str">
            <v>VALVULA GAV. MO FG/CAB. C/BY PASS PN25 D=250MM</v>
          </cell>
          <cell r="D7609" t="str">
            <v>UN</v>
          </cell>
          <cell r="E7609">
            <v>0</v>
          </cell>
        </row>
        <row r="7610">
          <cell r="B7610" t="str">
            <v>529556</v>
          </cell>
          <cell r="C7610" t="str">
            <v>VALVULA GAV. MO FG/CAB. C/BY PASS PN25 D=300MM</v>
          </cell>
          <cell r="D7610" t="str">
            <v>UN</v>
          </cell>
          <cell r="E7610">
            <v>0</v>
          </cell>
        </row>
        <row r="7611">
          <cell r="B7611" t="str">
            <v>529557</v>
          </cell>
          <cell r="C7611" t="str">
            <v>VALVULA GAV. MO FG/CAB. C/BY PASS PN25 D=350MM</v>
          </cell>
          <cell r="D7611" t="str">
            <v>UN</v>
          </cell>
          <cell r="E7611">
            <v>0</v>
          </cell>
        </row>
        <row r="7612">
          <cell r="B7612" t="str">
            <v>529558</v>
          </cell>
          <cell r="C7612" t="str">
            <v>VALVULA GAV. MO FG/CAB. C/BY PASS PN25 D=400MM</v>
          </cell>
          <cell r="D7612" t="str">
            <v>UN</v>
          </cell>
          <cell r="E7612">
            <v>0</v>
          </cell>
        </row>
        <row r="7613">
          <cell r="B7613" t="str">
            <v>529559</v>
          </cell>
          <cell r="C7613" t="str">
            <v>VALVULA GAV. MO FG/CAB. C/BY PASS PN25 D=450MM</v>
          </cell>
          <cell r="D7613" t="str">
            <v>UN</v>
          </cell>
          <cell r="E7613">
            <v>0</v>
          </cell>
        </row>
        <row r="7614">
          <cell r="B7614" t="str">
            <v>529560</v>
          </cell>
          <cell r="C7614" t="str">
            <v>VALVULA GAV. MO FG/CAB. C/BY PASS PN25 D=500MM</v>
          </cell>
          <cell r="D7614" t="str">
            <v>UN</v>
          </cell>
          <cell r="E7614">
            <v>0</v>
          </cell>
        </row>
        <row r="7615">
          <cell r="B7615" t="str">
            <v>529561</v>
          </cell>
          <cell r="C7615" t="str">
            <v>VALVULA GAV. MO FG/CAB. C/BY PASS PN25 D=600MM</v>
          </cell>
          <cell r="D7615" t="str">
            <v>UN</v>
          </cell>
          <cell r="E7615">
            <v>0</v>
          </cell>
        </row>
        <row r="7616">
          <cell r="B7616" t="str">
            <v>529562</v>
          </cell>
          <cell r="C7616" t="str">
            <v>VALVULA GAV. MO FG/CAB. C/BY PASS PN25 D=700MM</v>
          </cell>
          <cell r="D7616" t="str">
            <v>UN</v>
          </cell>
          <cell r="E7616">
            <v>0</v>
          </cell>
        </row>
        <row r="7617">
          <cell r="B7617" t="str">
            <v>529563</v>
          </cell>
          <cell r="C7617" t="str">
            <v>VALVULA GAV. MO FG/CAB. C/BY PASS PN25 D=800MM</v>
          </cell>
          <cell r="D7617" t="str">
            <v>UN</v>
          </cell>
          <cell r="E7617">
            <v>0</v>
          </cell>
        </row>
        <row r="7618">
          <cell r="B7618" t="str">
            <v>529564</v>
          </cell>
          <cell r="C7618" t="str">
            <v>VALVULA GAV. MO FG/CAB. C/BY PASS PN25 D=900MM</v>
          </cell>
          <cell r="D7618" t="str">
            <v>UN</v>
          </cell>
          <cell r="E7618">
            <v>0</v>
          </cell>
        </row>
        <row r="7619">
          <cell r="B7619" t="str">
            <v>529565</v>
          </cell>
          <cell r="C7619" t="str">
            <v>VALVULA GAV. MO FG/CAB. C/BY PASS PN25 D=1000MM</v>
          </cell>
          <cell r="D7619" t="str">
            <v>UN</v>
          </cell>
          <cell r="E7619">
            <v>0</v>
          </cell>
        </row>
        <row r="7620">
          <cell r="B7620" t="str">
            <v>529566</v>
          </cell>
          <cell r="C7620" t="str">
            <v>VALVULA GAV. MO FG/VOL. C/BY PASS PN25 D=250MM</v>
          </cell>
          <cell r="D7620" t="str">
            <v>UN</v>
          </cell>
          <cell r="E7620">
            <v>0</v>
          </cell>
        </row>
        <row r="7621">
          <cell r="B7621" t="str">
            <v>529567</v>
          </cell>
          <cell r="C7621" t="str">
            <v>VALVULA GAV. MO FG/VOL. C/BY PASS PN25 D=300MM</v>
          </cell>
          <cell r="D7621" t="str">
            <v>UN</v>
          </cell>
          <cell r="E7621">
            <v>0</v>
          </cell>
        </row>
        <row r="7622">
          <cell r="B7622" t="str">
            <v>529568</v>
          </cell>
          <cell r="C7622" t="str">
            <v>VALVULA GAV. MO FG/VOL. C/BY PASS PN25 D=350MM</v>
          </cell>
          <cell r="D7622" t="str">
            <v>UN</v>
          </cell>
          <cell r="E7622">
            <v>0</v>
          </cell>
        </row>
        <row r="7623">
          <cell r="B7623" t="str">
            <v>529569</v>
          </cell>
          <cell r="C7623" t="str">
            <v>VALVULA GAV. MO FG/VOL. C/BY PASS PN25 D=400MM</v>
          </cell>
          <cell r="D7623" t="str">
            <v>UN</v>
          </cell>
          <cell r="E7623">
            <v>0</v>
          </cell>
        </row>
        <row r="7624">
          <cell r="B7624" t="str">
            <v>529570</v>
          </cell>
          <cell r="C7624" t="str">
            <v>VALVULA GAV. MO FG/VOL. C/BY PASS PN25 D=450MM</v>
          </cell>
          <cell r="D7624" t="str">
            <v>UN</v>
          </cell>
          <cell r="E7624">
            <v>0</v>
          </cell>
        </row>
        <row r="7625">
          <cell r="B7625" t="str">
            <v>529571</v>
          </cell>
          <cell r="C7625" t="str">
            <v>VALVULA GAV. MO FG/VOL. C/BY PASS PN25 D=500MM</v>
          </cell>
          <cell r="D7625" t="str">
            <v>UN</v>
          </cell>
          <cell r="E7625">
            <v>0</v>
          </cell>
        </row>
        <row r="7626">
          <cell r="B7626" t="str">
            <v>529572</v>
          </cell>
          <cell r="C7626" t="str">
            <v>VALVULA GAV. MO FG/VOL. C/BY PASS PN25 D=600MM</v>
          </cell>
          <cell r="D7626" t="str">
            <v>UN</v>
          </cell>
          <cell r="E7626">
            <v>0</v>
          </cell>
        </row>
        <row r="7627">
          <cell r="B7627" t="str">
            <v>529573</v>
          </cell>
          <cell r="C7627" t="str">
            <v>VALVULA GAV. MO FG/VOL. C/BY PASS PN25 D=700MM</v>
          </cell>
          <cell r="D7627" t="str">
            <v>UN</v>
          </cell>
          <cell r="E7627">
            <v>0</v>
          </cell>
        </row>
        <row r="7628">
          <cell r="B7628" t="str">
            <v>529574</v>
          </cell>
          <cell r="C7628" t="str">
            <v>VALVULA GAV. MO FG/VOL. C/BY PASS PN25 D=800MM</v>
          </cell>
          <cell r="D7628" t="str">
            <v>UN</v>
          </cell>
          <cell r="E7628">
            <v>0</v>
          </cell>
        </row>
        <row r="7629">
          <cell r="B7629" t="str">
            <v>529575</v>
          </cell>
          <cell r="C7629" t="str">
            <v>VALVULA GAV. MO FG/VOL. C/BY PASS PN25 D=900MM</v>
          </cell>
          <cell r="D7629" t="str">
            <v>UN</v>
          </cell>
          <cell r="E7629">
            <v>0</v>
          </cell>
        </row>
        <row r="7630">
          <cell r="B7630" t="str">
            <v>529576</v>
          </cell>
          <cell r="C7630" t="str">
            <v>VALVULA GAV. MO FG/VOL. C/BY PASS PN25 D=1000MM</v>
          </cell>
          <cell r="D7630" t="str">
            <v>UN</v>
          </cell>
          <cell r="E7630">
            <v>0</v>
          </cell>
        </row>
        <row r="7631">
          <cell r="B7631" t="str">
            <v>529577</v>
          </cell>
          <cell r="C7631" t="str">
            <v>VALVULA GAV. MO FG/CAB. C/RED.C/BY P. PN25 D=300MM</v>
          </cell>
          <cell r="D7631" t="str">
            <v>UN</v>
          </cell>
          <cell r="E7631">
            <v>0</v>
          </cell>
        </row>
        <row r="7632">
          <cell r="B7632" t="str">
            <v>529578</v>
          </cell>
          <cell r="C7632" t="str">
            <v>VALVULA GAV. MO FG/CAB. C/RED.C/BY P. PN25 D=350MM</v>
          </cell>
          <cell r="D7632" t="str">
            <v>UN</v>
          </cell>
          <cell r="E7632">
            <v>0</v>
          </cell>
        </row>
        <row r="7633">
          <cell r="B7633" t="str">
            <v>529579</v>
          </cell>
          <cell r="C7633" t="str">
            <v>VALVULA GAV. MO FG/CAB. C/RED.C/BY P. PN25 D=400MM</v>
          </cell>
          <cell r="D7633" t="str">
            <v>UN</v>
          </cell>
          <cell r="E7633">
            <v>0</v>
          </cell>
        </row>
        <row r="7634">
          <cell r="B7634" t="str">
            <v>529580</v>
          </cell>
          <cell r="C7634" t="str">
            <v>VALVULA GAV. MO FG/CAB. C/RED.C/BY P. PN25 D=450MM</v>
          </cell>
          <cell r="D7634" t="str">
            <v>UN</v>
          </cell>
          <cell r="E7634">
            <v>0</v>
          </cell>
        </row>
        <row r="7635">
          <cell r="B7635" t="str">
            <v>529581</v>
          </cell>
          <cell r="C7635" t="str">
            <v>VALVULA GAV. MO FG/CAB. C/RED.C/BY P. PN25 D=500MM</v>
          </cell>
          <cell r="D7635" t="str">
            <v>UN</v>
          </cell>
          <cell r="E7635">
            <v>0</v>
          </cell>
        </row>
        <row r="7636">
          <cell r="B7636" t="str">
            <v>529582</v>
          </cell>
          <cell r="C7636" t="str">
            <v>VALVULA GAV. MO FG/CAB. C/RED.C/BY P. PN25 D=600MM</v>
          </cell>
          <cell r="D7636" t="str">
            <v>UN</v>
          </cell>
          <cell r="E7636">
            <v>0</v>
          </cell>
        </row>
        <row r="7637">
          <cell r="B7637" t="str">
            <v>529583</v>
          </cell>
          <cell r="C7637" t="str">
            <v>VALVULA GAV. MO FG/CAB. C/RED.C/BY P. PN25 D=700MM</v>
          </cell>
          <cell r="D7637" t="str">
            <v>UN</v>
          </cell>
          <cell r="E7637">
            <v>0</v>
          </cell>
        </row>
        <row r="7638">
          <cell r="B7638" t="str">
            <v>529584</v>
          </cell>
          <cell r="C7638" t="str">
            <v>VALVULA GAV. MO FG/CAB. C/RED.C/BY P. PN25 D=800MM</v>
          </cell>
          <cell r="D7638" t="str">
            <v>UN</v>
          </cell>
          <cell r="E7638">
            <v>0</v>
          </cell>
        </row>
        <row r="7639">
          <cell r="B7639" t="str">
            <v>529585</v>
          </cell>
          <cell r="C7639" t="str">
            <v>VALVULA GAV. MO FG/CAB. C/RED.C/BY P. PN25 D=900MM</v>
          </cell>
          <cell r="D7639" t="str">
            <v>UN</v>
          </cell>
          <cell r="E7639">
            <v>0</v>
          </cell>
        </row>
        <row r="7640">
          <cell r="B7640" t="str">
            <v>529586</v>
          </cell>
          <cell r="C7640" t="str">
            <v>VALVULA GAV. MO FG/CAB. C/RED.C/BY P. PN25 D=1000M</v>
          </cell>
          <cell r="D7640" t="str">
            <v>UN</v>
          </cell>
          <cell r="E7640">
            <v>0</v>
          </cell>
        </row>
        <row r="7641">
          <cell r="B7641" t="str">
            <v>529587</v>
          </cell>
          <cell r="C7641" t="str">
            <v>VALVULA GAV. MO FG/VOL. C/RED.C/BY P. PN25 D=300MM</v>
          </cell>
          <cell r="D7641" t="str">
            <v>UN</v>
          </cell>
          <cell r="E7641">
            <v>0</v>
          </cell>
        </row>
        <row r="7642">
          <cell r="B7642" t="str">
            <v>529588</v>
          </cell>
          <cell r="C7642" t="str">
            <v>VALVULA GAV. MO FG/VOL. C/RED.C/BY P. PN25 D=350MM</v>
          </cell>
          <cell r="D7642" t="str">
            <v>UN</v>
          </cell>
          <cell r="E7642">
            <v>0</v>
          </cell>
        </row>
        <row r="7643">
          <cell r="B7643" t="str">
            <v>529589</v>
          </cell>
          <cell r="C7643" t="str">
            <v>VALVULA GAV. MO FG/VOL. C/RED.C/BY P. PN25 D=400MM</v>
          </cell>
          <cell r="D7643" t="str">
            <v>UN</v>
          </cell>
          <cell r="E7643">
            <v>0</v>
          </cell>
        </row>
        <row r="7644">
          <cell r="B7644" t="str">
            <v>529590</v>
          </cell>
          <cell r="C7644" t="str">
            <v>VALVULA GAV. MO FG/VOL. C/RED.C/BY P. PN25 D=450MM</v>
          </cell>
          <cell r="D7644" t="str">
            <v>UN</v>
          </cell>
          <cell r="E7644">
            <v>0</v>
          </cell>
        </row>
        <row r="7645">
          <cell r="B7645" t="str">
            <v>529591</v>
          </cell>
          <cell r="C7645" t="str">
            <v>VALVULA GAV. MO FG/VOL. C/RED.C/BY P. PN25 D=500MM</v>
          </cell>
          <cell r="D7645" t="str">
            <v>UN</v>
          </cell>
          <cell r="E7645">
            <v>0</v>
          </cell>
        </row>
        <row r="7646">
          <cell r="B7646" t="str">
            <v>529592</v>
          </cell>
          <cell r="C7646" t="str">
            <v>VALVULA GAV. MO FG/VOL. C/RED.C/BY P. PN25 D=600MM</v>
          </cell>
          <cell r="D7646" t="str">
            <v>UN</v>
          </cell>
          <cell r="E7646">
            <v>0</v>
          </cell>
        </row>
        <row r="7647">
          <cell r="B7647" t="str">
            <v>529593</v>
          </cell>
          <cell r="C7647" t="str">
            <v>VALVULA GAV. MO FG/VOL. C/RED.C/BY P. PN25 D=700MM</v>
          </cell>
          <cell r="D7647" t="str">
            <v>UN</v>
          </cell>
          <cell r="E7647">
            <v>0</v>
          </cell>
        </row>
        <row r="7648">
          <cell r="B7648" t="str">
            <v>529594</v>
          </cell>
          <cell r="C7648" t="str">
            <v>VALVULA GAV. MO FG/VOL. C/RED.C/BY P. PN25 D=800MM</v>
          </cell>
          <cell r="D7648" t="str">
            <v>UN</v>
          </cell>
          <cell r="E7648">
            <v>0</v>
          </cell>
        </row>
        <row r="7649">
          <cell r="B7649" t="str">
            <v>529595</v>
          </cell>
          <cell r="C7649" t="str">
            <v>VALVULA GAV. MO FG/VOL. C/RED.C/BY P. PN25 D=900MM</v>
          </cell>
          <cell r="D7649" t="str">
            <v>UN</v>
          </cell>
          <cell r="E7649">
            <v>0</v>
          </cell>
        </row>
        <row r="7650">
          <cell r="B7650" t="str">
            <v>529596</v>
          </cell>
          <cell r="C7650" t="str">
            <v>VALVULA GAV. MO FG/VOL. C/RED.C/BY P. PN25 D=1000M</v>
          </cell>
          <cell r="D7650" t="str">
            <v>UN</v>
          </cell>
          <cell r="E7650">
            <v>0</v>
          </cell>
        </row>
        <row r="7652">
          <cell r="B7652" t="str">
            <v>529600</v>
          </cell>
          <cell r="C7652" t="str">
            <v>VALVULA RETENCAO PORT.UNI. S/BY PASS (SETOR ABDIB GLOBAL 40%; C32 - FERRO/ACO/DERIV. 60%)</v>
          </cell>
        </row>
        <row r="7653">
          <cell r="B7653" t="str">
            <v>529601</v>
          </cell>
          <cell r="C7653" t="str">
            <v>VALVULA RETENCAO PORT.UNI. S/BY PASS PN10 D=300MM</v>
          </cell>
          <cell r="D7653" t="str">
            <v>UN</v>
          </cell>
          <cell r="E7653">
            <v>0</v>
          </cell>
        </row>
        <row r="7654">
          <cell r="B7654" t="str">
            <v>529602</v>
          </cell>
          <cell r="C7654" t="str">
            <v>VALVULA RETENCAO PORT.UNI. S/BY PASS PN10 D=350MM</v>
          </cell>
          <cell r="D7654" t="str">
            <v>UN</v>
          </cell>
          <cell r="E7654">
            <v>0</v>
          </cell>
        </row>
        <row r="7655">
          <cell r="B7655" t="str">
            <v>529603</v>
          </cell>
          <cell r="C7655" t="str">
            <v>VALVULA RETENCAO PORT.UNI. S/BY PASS PN10 D=400MM</v>
          </cell>
          <cell r="D7655" t="str">
            <v>UN</v>
          </cell>
          <cell r="E7655">
            <v>0</v>
          </cell>
        </row>
        <row r="7656">
          <cell r="B7656" t="str">
            <v>529604</v>
          </cell>
          <cell r="C7656" t="str">
            <v>VALVULA RETENCAO PORT.UNI. S/BY PASS PN10 D=500MM</v>
          </cell>
          <cell r="D7656" t="str">
            <v>UN</v>
          </cell>
          <cell r="E7656">
            <v>0</v>
          </cell>
        </row>
        <row r="7657">
          <cell r="B7657" t="str">
            <v>529605</v>
          </cell>
          <cell r="C7657" t="str">
            <v>VALVULA RETENCAO PORT.UNI. S/BY PASS PN10 D=600MM</v>
          </cell>
          <cell r="D7657" t="str">
            <v>UN</v>
          </cell>
          <cell r="E7657">
            <v>0</v>
          </cell>
        </row>
        <row r="7658">
          <cell r="B7658" t="str">
            <v>529606</v>
          </cell>
          <cell r="C7658" t="str">
            <v>VALVULA RETENCAO PORT.UNI. S/BY PASS PN16 D=300MM</v>
          </cell>
          <cell r="D7658" t="str">
            <v>UN</v>
          </cell>
          <cell r="E7658">
            <v>0</v>
          </cell>
        </row>
        <row r="7659">
          <cell r="B7659" t="str">
            <v>529607</v>
          </cell>
          <cell r="C7659" t="str">
            <v>VALVULA RETENCAO PORT.UNI. S/BY PASS PN16 D=350MM</v>
          </cell>
          <cell r="D7659" t="str">
            <v>UN</v>
          </cell>
          <cell r="E7659">
            <v>0</v>
          </cell>
        </row>
        <row r="7660">
          <cell r="B7660" t="str">
            <v>529608</v>
          </cell>
          <cell r="C7660" t="str">
            <v>VALVULA RETENCAO PORT.UNI. S/BY PASS PN16 D=400MM</v>
          </cell>
          <cell r="D7660" t="str">
            <v>UN</v>
          </cell>
          <cell r="E7660">
            <v>0</v>
          </cell>
        </row>
        <row r="7661">
          <cell r="B7661" t="str">
            <v>529609</v>
          </cell>
          <cell r="C7661" t="str">
            <v>VALVULA RETENCAO PORT.UNI. S/BY PASS PN16 D=500MM</v>
          </cell>
          <cell r="D7661" t="str">
            <v>UN</v>
          </cell>
          <cell r="E7661">
            <v>0</v>
          </cell>
        </row>
        <row r="7662">
          <cell r="B7662" t="str">
            <v>529610</v>
          </cell>
          <cell r="C7662" t="str">
            <v>VALVULA RETENCAO PORT.UNI. S/BY PASS PN16 D=600MM</v>
          </cell>
          <cell r="D7662" t="str">
            <v>UN</v>
          </cell>
          <cell r="E7662">
            <v>0</v>
          </cell>
        </row>
        <row r="7664">
          <cell r="B7664" t="str">
            <v>529700</v>
          </cell>
          <cell r="C7664" t="str">
            <v>VALVULA RETENCAO PORT.DUP. S/BY PASS (SETOR ABDIB GLOBAL 40%; C32 - FERRO/ACO/DERIV. 60%)</v>
          </cell>
        </row>
        <row r="7665">
          <cell r="B7665" t="str">
            <v>529701</v>
          </cell>
          <cell r="C7665" t="str">
            <v>VALVULA RETENCAO PORT.DUP. S/BY PASS PN10 D=200MM</v>
          </cell>
          <cell r="D7665" t="str">
            <v>UN</v>
          </cell>
          <cell r="E7665">
            <v>0</v>
          </cell>
        </row>
        <row r="7666">
          <cell r="B7666" t="str">
            <v>529702</v>
          </cell>
          <cell r="C7666" t="str">
            <v>VALVULA RETENCAO PORT.DUP. S/BY PASS PN10 D=250MM</v>
          </cell>
          <cell r="D7666" t="str">
            <v>UN</v>
          </cell>
          <cell r="E7666">
            <v>0</v>
          </cell>
        </row>
        <row r="7667">
          <cell r="B7667" t="str">
            <v>529703</v>
          </cell>
          <cell r="C7667" t="str">
            <v>VALVULA RETENCAO PORT.DUP. S/BY PASS PN10 D=300MM</v>
          </cell>
          <cell r="D7667" t="str">
            <v>UN</v>
          </cell>
          <cell r="E7667">
            <v>0</v>
          </cell>
        </row>
        <row r="7668">
          <cell r="B7668" t="str">
            <v>529704</v>
          </cell>
          <cell r="C7668" t="str">
            <v>VALVULA RETENCAO PORT.DUP. S/BY PASS PN10 D=350MM</v>
          </cell>
          <cell r="D7668" t="str">
            <v>UN</v>
          </cell>
          <cell r="E7668">
            <v>0</v>
          </cell>
        </row>
        <row r="7669">
          <cell r="B7669" t="str">
            <v>529705</v>
          </cell>
          <cell r="C7669" t="str">
            <v>VALVULA RETENCAO PORT.DUP. S/BY PASS PN10 D=400MM</v>
          </cell>
          <cell r="D7669" t="str">
            <v>UN</v>
          </cell>
          <cell r="E7669">
            <v>0</v>
          </cell>
        </row>
        <row r="7670">
          <cell r="B7670" t="str">
            <v>529706</v>
          </cell>
          <cell r="C7670" t="str">
            <v>VALVULA RETENCAO PORT.DUP. S/BY PASS PN10 D=450MM</v>
          </cell>
          <cell r="D7670" t="str">
            <v>UN</v>
          </cell>
          <cell r="E7670">
            <v>0</v>
          </cell>
        </row>
        <row r="7671">
          <cell r="B7671" t="str">
            <v>529707</v>
          </cell>
          <cell r="C7671" t="str">
            <v>VALVULA RETENCAO PORT.DUP. S/BY PASS PN10 D=500MM</v>
          </cell>
          <cell r="D7671" t="str">
            <v>UN</v>
          </cell>
          <cell r="E7671">
            <v>0</v>
          </cell>
        </row>
        <row r="7672">
          <cell r="B7672" t="str">
            <v>529708</v>
          </cell>
          <cell r="C7672" t="str">
            <v>VALVULA RETENCAO PORT.DUP. S/BY PASS PN10 D=600MM</v>
          </cell>
          <cell r="D7672" t="str">
            <v>UN</v>
          </cell>
          <cell r="E7672">
            <v>0</v>
          </cell>
        </row>
        <row r="7673">
          <cell r="B7673" t="str">
            <v>529709</v>
          </cell>
          <cell r="C7673" t="str">
            <v>VALVULA RETENCAO PORT.DUP. S/BY PASS PN16 D=50MM</v>
          </cell>
          <cell r="D7673" t="str">
            <v>UN</v>
          </cell>
          <cell r="E7673">
            <v>0</v>
          </cell>
        </row>
        <row r="7674">
          <cell r="B7674" t="str">
            <v>529710</v>
          </cell>
          <cell r="C7674" t="str">
            <v>VALVULA RETENCAO PORT.DUP. S/BY PASS PN16 D=75MM</v>
          </cell>
          <cell r="D7674" t="str">
            <v>UN</v>
          </cell>
          <cell r="E7674">
            <v>0</v>
          </cell>
        </row>
        <row r="7675">
          <cell r="B7675" t="str">
            <v>529711</v>
          </cell>
          <cell r="C7675" t="str">
            <v>VALVULA RETENCAO PORT.DUP. S/BY PASS PN16 D=100MM</v>
          </cell>
          <cell r="D7675" t="str">
            <v>UN</v>
          </cell>
          <cell r="E7675">
            <v>0</v>
          </cell>
        </row>
        <row r="7676">
          <cell r="B7676" t="str">
            <v>529712</v>
          </cell>
          <cell r="C7676" t="str">
            <v>VALVULA RETENCAO PORT.DUP. S/BY PASS PN16 D=150MM</v>
          </cell>
          <cell r="D7676" t="str">
            <v>UN</v>
          </cell>
          <cell r="E7676">
            <v>0</v>
          </cell>
        </row>
        <row r="7677">
          <cell r="B7677" t="str">
            <v>529713</v>
          </cell>
          <cell r="C7677" t="str">
            <v>VALVULA RETENCAO PORT.DUP. S/BY PASS PN16 D=200MM</v>
          </cell>
          <cell r="D7677" t="str">
            <v>UN</v>
          </cell>
          <cell r="E7677">
            <v>0</v>
          </cell>
        </row>
        <row r="7678">
          <cell r="B7678" t="str">
            <v>529714</v>
          </cell>
          <cell r="C7678" t="str">
            <v>VALVULA RETENCAO PORT.DUP. S/BY PASS PN16 D=250MM</v>
          </cell>
          <cell r="D7678" t="str">
            <v>UN</v>
          </cell>
          <cell r="E7678">
            <v>0</v>
          </cell>
        </row>
        <row r="7679">
          <cell r="B7679" t="str">
            <v>529715</v>
          </cell>
          <cell r="C7679" t="str">
            <v>VALVULA RETENCAO PORT.DUP. S/BY PASS PN16 D=300MM</v>
          </cell>
          <cell r="D7679" t="str">
            <v>UN</v>
          </cell>
          <cell r="E7679">
            <v>0</v>
          </cell>
        </row>
        <row r="7680">
          <cell r="B7680" t="str">
            <v>529716</v>
          </cell>
          <cell r="C7680" t="str">
            <v>VALVULA RETENCAO PORT.DUP. S/BY PASS PN16 D=350MM</v>
          </cell>
          <cell r="D7680" t="str">
            <v>UN</v>
          </cell>
          <cell r="E7680">
            <v>0</v>
          </cell>
        </row>
        <row r="7681">
          <cell r="B7681" t="str">
            <v>529717</v>
          </cell>
          <cell r="C7681" t="str">
            <v>VALVULA RETENCAO PORT.DUP. S/BY PASS PN16 D=400MM</v>
          </cell>
          <cell r="D7681" t="str">
            <v>UN</v>
          </cell>
          <cell r="E7681">
            <v>0</v>
          </cell>
        </row>
        <row r="7682">
          <cell r="B7682" t="str">
            <v>529718</v>
          </cell>
          <cell r="C7682" t="str">
            <v>VALVULA RETENCAO PORT.DUP. S/BY PASS PN16 D=450MM</v>
          </cell>
          <cell r="D7682" t="str">
            <v>UN</v>
          </cell>
          <cell r="E7682">
            <v>0</v>
          </cell>
        </row>
        <row r="7683">
          <cell r="B7683" t="str">
            <v>529719</v>
          </cell>
          <cell r="C7683" t="str">
            <v>VALVULA RETENCAO PORT.DUP. S/BY PASS PN16 D=500MM</v>
          </cell>
          <cell r="D7683" t="str">
            <v>UN</v>
          </cell>
          <cell r="E7683">
            <v>0</v>
          </cell>
        </row>
        <row r="7684">
          <cell r="B7684" t="str">
            <v>529720</v>
          </cell>
          <cell r="C7684" t="str">
            <v>VALVULA RETENCAO PORT.DUP. S/BY PASS PN16 D=600MM</v>
          </cell>
          <cell r="D7684" t="str">
            <v>UN</v>
          </cell>
          <cell r="E7684">
            <v>0</v>
          </cell>
        </row>
        <row r="7686">
          <cell r="B7686" t="str">
            <v>529800</v>
          </cell>
          <cell r="C7686" t="str">
            <v>VENTOSAS (SETOR ABDIB GLOBAL 40%; C32 - FERRO/ACO/DERIV. 60%)</v>
          </cell>
        </row>
        <row r="7687">
          <cell r="B7687" t="str">
            <v>529801</v>
          </cell>
          <cell r="C7687" t="str">
            <v>VENTOSA SIMPLES COM ROSCA 3/4</v>
          </cell>
          <cell r="D7687" t="str">
            <v>UN</v>
          </cell>
          <cell r="E7687">
            <v>0</v>
          </cell>
        </row>
        <row r="7688">
          <cell r="B7688" t="str">
            <v>529802</v>
          </cell>
          <cell r="C7688" t="str">
            <v>VENTOSA SIMPLES COM ROSCA 1</v>
          </cell>
          <cell r="D7688" t="str">
            <v>UN</v>
          </cell>
          <cell r="E7688">
            <v>0</v>
          </cell>
        </row>
        <row r="7689">
          <cell r="B7689" t="str">
            <v>529803</v>
          </cell>
          <cell r="C7689" t="str">
            <v>VENTOSA SIMPLES COM ROSCA 1.1/4</v>
          </cell>
          <cell r="D7689" t="str">
            <v>UN</v>
          </cell>
          <cell r="E7689">
            <v>0</v>
          </cell>
        </row>
        <row r="7690">
          <cell r="B7690" t="str">
            <v>529804</v>
          </cell>
          <cell r="C7690" t="str">
            <v>VENTOSA SIMPLES COM ROSCA 1.1/2</v>
          </cell>
          <cell r="D7690" t="str">
            <v>UN</v>
          </cell>
          <cell r="E7690">
            <v>0</v>
          </cell>
        </row>
        <row r="7691">
          <cell r="B7691" t="str">
            <v>529805</v>
          </cell>
          <cell r="C7691" t="str">
            <v>VENTOSA SIMPLES COM ROSCA 2</v>
          </cell>
          <cell r="D7691" t="str">
            <v>UN</v>
          </cell>
          <cell r="E7691">
            <v>0</v>
          </cell>
        </row>
        <row r="7692">
          <cell r="B7692" t="str">
            <v>529806</v>
          </cell>
          <cell r="C7692" t="str">
            <v>VENTOSA SIMPLES COM FLANGE PN25 D=50MM</v>
          </cell>
          <cell r="D7692" t="str">
            <v>UN</v>
          </cell>
          <cell r="E7692">
            <v>0</v>
          </cell>
        </row>
        <row r="7693">
          <cell r="B7693" t="str">
            <v>529807</v>
          </cell>
          <cell r="C7693" t="str">
            <v>VENTOSA TRIPLICE FUNCAO COM FLANGE PN10 D=200MM</v>
          </cell>
          <cell r="D7693" t="str">
            <v>UN</v>
          </cell>
          <cell r="E7693">
            <v>0</v>
          </cell>
        </row>
        <row r="7694">
          <cell r="B7694" t="str">
            <v>529808</v>
          </cell>
          <cell r="C7694" t="str">
            <v>VENTOSA TRIPLICE FUNCAO COM FLANGE PN16 D=80MM</v>
          </cell>
          <cell r="D7694" t="str">
            <v>UN</v>
          </cell>
          <cell r="E7694">
            <v>0</v>
          </cell>
        </row>
        <row r="7695">
          <cell r="B7695" t="str">
            <v>529809</v>
          </cell>
          <cell r="C7695" t="str">
            <v>VENTOSA TRIPLICE FUNCAO COM FLANGE PN16 D=100MM</v>
          </cell>
          <cell r="D7695" t="str">
            <v>UN</v>
          </cell>
          <cell r="E7695">
            <v>0</v>
          </cell>
        </row>
        <row r="7696">
          <cell r="B7696" t="str">
            <v>529810</v>
          </cell>
          <cell r="C7696" t="str">
            <v>VENTOSA TRIPLICE FUNCAO COM FLANGE PN16 D=150MM</v>
          </cell>
          <cell r="D7696" t="str">
            <v>UN</v>
          </cell>
          <cell r="E7696">
            <v>0</v>
          </cell>
        </row>
        <row r="7697">
          <cell r="B7697" t="str">
            <v>529811</v>
          </cell>
          <cell r="C7697" t="str">
            <v>VENTOSA TRIPLICE FUNCAO COM FLANGE PN16 D=200MM</v>
          </cell>
          <cell r="D7697" t="str">
            <v>UN</v>
          </cell>
          <cell r="E7697">
            <v>0</v>
          </cell>
        </row>
        <row r="7698">
          <cell r="B7698" t="str">
            <v>529812</v>
          </cell>
          <cell r="C7698" t="str">
            <v>VENTOSA TRIPLICE FUNCAO COM FLANGE PN25 D=50MM</v>
          </cell>
          <cell r="D7698" t="str">
            <v>UN</v>
          </cell>
          <cell r="E7698">
            <v>0</v>
          </cell>
        </row>
        <row r="7699">
          <cell r="B7699" t="str">
            <v>529813</v>
          </cell>
          <cell r="C7699" t="str">
            <v>VENTOSA TRIPLICE FUNCAO COM FLANGE PN25 D=80MM</v>
          </cell>
          <cell r="D7699" t="str">
            <v>UN</v>
          </cell>
          <cell r="E7699">
            <v>0</v>
          </cell>
        </row>
        <row r="7700">
          <cell r="B7700" t="str">
            <v>529814</v>
          </cell>
          <cell r="C7700" t="str">
            <v>VENTOSA TRIPLICE FUNCAO COM FLANGE PN25 D=100MM</v>
          </cell>
          <cell r="D7700" t="str">
            <v>UN</v>
          </cell>
          <cell r="E7700">
            <v>0</v>
          </cell>
        </row>
        <row r="7701">
          <cell r="B7701" t="str">
            <v>529815</v>
          </cell>
          <cell r="C7701" t="str">
            <v>VENTOSA TRIPLICE FUNCAO COM FLANGE PN25 D=150MM</v>
          </cell>
          <cell r="D7701" t="str">
            <v>UN</v>
          </cell>
          <cell r="E7701">
            <v>0</v>
          </cell>
        </row>
        <row r="7702">
          <cell r="B7702" t="str">
            <v>529816</v>
          </cell>
          <cell r="C7702" t="str">
            <v>VENTOSA TRIPLICE FUNCAO COM FLANGE PN25 D=200MM</v>
          </cell>
          <cell r="D7702" t="str">
            <v>UN</v>
          </cell>
          <cell r="E7702">
            <v>0</v>
          </cell>
        </row>
        <row r="7704">
          <cell r="B7704" t="str">
            <v>529900</v>
          </cell>
          <cell r="C7704" t="str">
            <v>VALVULAS FLAP (SETOR ABDIB GLOBAL 40%; C32 - FERRO/ACO/DERIV. 60%)</v>
          </cell>
        </row>
        <row r="7705">
          <cell r="B7705" t="str">
            <v>529901</v>
          </cell>
          <cell r="C7705" t="str">
            <v>VALVULA FLAP (FLA 10) D=100MM</v>
          </cell>
          <cell r="D7705" t="str">
            <v>UN</v>
          </cell>
          <cell r="E7705">
            <v>0</v>
          </cell>
        </row>
        <row r="7706">
          <cell r="B7706" t="str">
            <v>529902</v>
          </cell>
          <cell r="C7706" t="str">
            <v>VALVULA FLAP (FLA 10) D=150MM</v>
          </cell>
          <cell r="D7706" t="str">
            <v>UN</v>
          </cell>
          <cell r="E7706">
            <v>0</v>
          </cell>
        </row>
        <row r="7707">
          <cell r="B7707" t="str">
            <v>529903</v>
          </cell>
          <cell r="C7707" t="str">
            <v>VALVULA FLAP (FLA 10) D=200MM</v>
          </cell>
          <cell r="D7707" t="str">
            <v>UN</v>
          </cell>
          <cell r="E7707">
            <v>0</v>
          </cell>
        </row>
        <row r="7708">
          <cell r="B7708" t="str">
            <v>529904</v>
          </cell>
          <cell r="C7708" t="str">
            <v>VALVULA FLAP (FLA 10) D=250MM</v>
          </cell>
          <cell r="D7708" t="str">
            <v>UN</v>
          </cell>
          <cell r="E7708">
            <v>0</v>
          </cell>
        </row>
        <row r="7709">
          <cell r="B7709" t="str">
            <v>529905</v>
          </cell>
          <cell r="C7709" t="str">
            <v>VALVULA FLAP (FLA 10) D=300MM</v>
          </cell>
          <cell r="D7709" t="str">
            <v>UN</v>
          </cell>
          <cell r="E7709">
            <v>0</v>
          </cell>
        </row>
        <row r="7710">
          <cell r="B7710" t="str">
            <v>529906</v>
          </cell>
          <cell r="C7710" t="str">
            <v>VALVULA FLAP (FLA 10) D=400MM</v>
          </cell>
          <cell r="D7710" t="str">
            <v>UN</v>
          </cell>
          <cell r="E7710">
            <v>0</v>
          </cell>
        </row>
        <row r="7711">
          <cell r="B7711" t="str">
            <v>529907</v>
          </cell>
          <cell r="C7711" t="str">
            <v>VALVULA FLAP (FLA 10) D=500MM</v>
          </cell>
          <cell r="D7711" t="str">
            <v>UN</v>
          </cell>
          <cell r="E7711">
            <v>0</v>
          </cell>
        </row>
        <row r="7712">
          <cell r="B7712" t="str">
            <v>529908</v>
          </cell>
          <cell r="C7712" t="str">
            <v>VALVULA FLAP (FLA 10) D=600MM</v>
          </cell>
          <cell r="D7712" t="str">
            <v>UN</v>
          </cell>
          <cell r="E7712">
            <v>0</v>
          </cell>
        </row>
        <row r="7713">
          <cell r="B7713" t="str">
            <v>529909</v>
          </cell>
          <cell r="C7713" t="str">
            <v>VALVULA FLAP (FLA 10) D=800MM</v>
          </cell>
          <cell r="D7713" t="str">
            <v>UN</v>
          </cell>
          <cell r="E7713">
            <v>0</v>
          </cell>
        </row>
        <row r="7714">
          <cell r="B7714" t="str">
            <v>529910</v>
          </cell>
          <cell r="C7714" t="str">
            <v>VALVULA FLAP (FLA 10) D=1000MM</v>
          </cell>
          <cell r="D7714" t="str">
            <v>UN</v>
          </cell>
          <cell r="E7714">
            <v>0</v>
          </cell>
        </row>
        <row r="7716">
          <cell r="B7716" t="str">
            <v>530100</v>
          </cell>
          <cell r="C7716" t="str">
            <v>JUNTA DRESSER TIPO 38, C/ FLANGE, AÇO (C31 - METALURGICA 100%)</v>
          </cell>
        </row>
        <row r="7717">
          <cell r="B7717" t="str">
            <v>530101</v>
          </cell>
          <cell r="C7717" t="str">
            <v>JUNTA DRESSER TIPO 38, C/ FLANGE, AÇO D=50MM</v>
          </cell>
          <cell r="D7717" t="str">
            <v>UN</v>
          </cell>
          <cell r="E7717">
            <v>0</v>
          </cell>
        </row>
        <row r="7718">
          <cell r="B7718" t="str">
            <v>530102</v>
          </cell>
          <cell r="C7718" t="str">
            <v>JUNTA DRESSER TIPO 38, C/ FLANGE, AÇO D=80MM</v>
          </cell>
          <cell r="D7718" t="str">
            <v>UN</v>
          </cell>
          <cell r="E7718">
            <v>0</v>
          </cell>
        </row>
        <row r="7719">
          <cell r="B7719" t="str">
            <v>530103</v>
          </cell>
          <cell r="C7719" t="str">
            <v>JUNTA DRESSER TIPO 38, C/ FLANGE, AÇO D=100MM</v>
          </cell>
          <cell r="D7719" t="str">
            <v>UN</v>
          </cell>
          <cell r="E7719">
            <v>0</v>
          </cell>
        </row>
        <row r="7720">
          <cell r="B7720" t="str">
            <v>530104</v>
          </cell>
          <cell r="C7720" t="str">
            <v>JUNTA DRESSER TIPO 38, C/ FLANGE, AÇO D=150MM</v>
          </cell>
          <cell r="D7720" t="str">
            <v>UN</v>
          </cell>
          <cell r="E7720">
            <v>0</v>
          </cell>
        </row>
        <row r="7721">
          <cell r="B7721" t="str">
            <v>530105</v>
          </cell>
          <cell r="C7721" t="str">
            <v>JUNTA DRESSER TIPO 38, C/ FLANGE, AÇO D=200MM</v>
          </cell>
          <cell r="D7721" t="str">
            <v>UN</v>
          </cell>
          <cell r="E7721">
            <v>0</v>
          </cell>
        </row>
        <row r="7722">
          <cell r="B7722" t="str">
            <v>530106</v>
          </cell>
          <cell r="C7722" t="str">
            <v>JUNTA DRESSER TIPO 38, C/ FLANGE, AÇO D=250MM</v>
          </cell>
          <cell r="D7722" t="str">
            <v>UN</v>
          </cell>
          <cell r="E7722">
            <v>0</v>
          </cell>
        </row>
        <row r="7723">
          <cell r="B7723" t="str">
            <v>530107</v>
          </cell>
          <cell r="C7723" t="str">
            <v>JUNTA DRESSER TIPO 38, C/ FLANGE, AÇO D=300MM</v>
          </cell>
          <cell r="D7723" t="str">
            <v>UN</v>
          </cell>
          <cell r="E7723">
            <v>0</v>
          </cell>
        </row>
        <row r="7724">
          <cell r="B7724" t="str">
            <v>530108</v>
          </cell>
          <cell r="C7724" t="str">
            <v>JUNTA DRESSER TIPO 38, C/ FLANGE, AÇO D=350MM</v>
          </cell>
          <cell r="D7724" t="str">
            <v>UN</v>
          </cell>
          <cell r="E7724">
            <v>0</v>
          </cell>
        </row>
        <row r="7725">
          <cell r="B7725" t="str">
            <v>530109</v>
          </cell>
          <cell r="C7725" t="str">
            <v>JUNTA DRESSER TIPO 38, C/ FLANGE, AÇO D=400MM</v>
          </cell>
          <cell r="D7725" t="str">
            <v>UN</v>
          </cell>
          <cell r="E7725">
            <v>0</v>
          </cell>
        </row>
        <row r="7726">
          <cell r="B7726" t="str">
            <v>530110</v>
          </cell>
          <cell r="C7726" t="str">
            <v>JUNTA DRESSER TIPO 38, C/ FLANGE, AÇO D=500MM</v>
          </cell>
          <cell r="D7726" t="str">
            <v>UN</v>
          </cell>
          <cell r="E7726">
            <v>0</v>
          </cell>
        </row>
        <row r="7727">
          <cell r="B7727" t="str">
            <v>530111</v>
          </cell>
          <cell r="C7727" t="str">
            <v>JUNTA DRESSER TIPO 38, C/ FLANGE, AÇO D=600MM</v>
          </cell>
          <cell r="D7727" t="str">
            <v>UN</v>
          </cell>
          <cell r="E7727">
            <v>0</v>
          </cell>
        </row>
        <row r="7728">
          <cell r="B7728" t="str">
            <v>530112</v>
          </cell>
          <cell r="C7728" t="str">
            <v>JUNTA DRESSER TIPO 38, C/ FLANGE, AÇO D=700MM</v>
          </cell>
          <cell r="D7728" t="str">
            <v>UN</v>
          </cell>
          <cell r="E7728">
            <v>0</v>
          </cell>
        </row>
        <row r="7729">
          <cell r="B7729" t="str">
            <v>530113</v>
          </cell>
          <cell r="C7729" t="str">
            <v>JUNTA DRESSER TIPO 38, C/ FLANGE, AÇO D=800MM</v>
          </cell>
          <cell r="D7729" t="str">
            <v>UN</v>
          </cell>
          <cell r="E7729">
            <v>0</v>
          </cell>
        </row>
        <row r="7730">
          <cell r="B7730" t="str">
            <v>530114</v>
          </cell>
          <cell r="C7730" t="str">
            <v>JUNTA DRESSER TIPO 38, C/ FLANGE, AÇO D=900MM</v>
          </cell>
          <cell r="D7730" t="str">
            <v>UN</v>
          </cell>
          <cell r="E7730">
            <v>0</v>
          </cell>
        </row>
        <row r="7731">
          <cell r="B7731" t="str">
            <v>530115</v>
          </cell>
          <cell r="C7731" t="str">
            <v>JUNTA DRESSER TIPO 38, C/ FLANGE, AÇO D=1000MM</v>
          </cell>
          <cell r="D7731" t="str">
            <v>UN</v>
          </cell>
          <cell r="E7731">
            <v>0</v>
          </cell>
        </row>
        <row r="7732">
          <cell r="B7732" t="str">
            <v>530116</v>
          </cell>
          <cell r="C7732" t="str">
            <v>JUNTA DRESSER TIPO 38, C/ FLANGE, AÇO D=1200MM</v>
          </cell>
          <cell r="D7732" t="str">
            <v>UN</v>
          </cell>
          <cell r="E7732">
            <v>0</v>
          </cell>
        </row>
        <row r="7733">
          <cell r="B7733" t="str">
            <v>530117</v>
          </cell>
          <cell r="C7733" t="str">
            <v>JUNTA DRESSER TIPO 38, C/ FLANGE, AÇO D=1300MM</v>
          </cell>
          <cell r="D7733" t="str">
            <v>UN</v>
          </cell>
          <cell r="E7733">
            <v>0</v>
          </cell>
        </row>
        <row r="7734">
          <cell r="B7734" t="str">
            <v>530118</v>
          </cell>
          <cell r="C7734" t="str">
            <v>JUNTA DRESSER TIPO 38, C/ FLANGE, AÇO D=1350MM</v>
          </cell>
          <cell r="D7734" t="str">
            <v>UN</v>
          </cell>
          <cell r="E7734">
            <v>0</v>
          </cell>
        </row>
        <row r="7735">
          <cell r="B7735" t="str">
            <v>530119</v>
          </cell>
          <cell r="C7735" t="str">
            <v>JUNTA DRESSER TIPO 38, C/ FLANGE, AÇO D=1500MM</v>
          </cell>
          <cell r="D7735" t="str">
            <v>UN</v>
          </cell>
          <cell r="E7735">
            <v>0</v>
          </cell>
        </row>
        <row r="7736">
          <cell r="B7736" t="str">
            <v>530120</v>
          </cell>
          <cell r="C7736" t="str">
            <v>JUNTA DRESSER TIPO 38, C/ FLANGE, AÇO D=1600MM</v>
          </cell>
          <cell r="D7736" t="str">
            <v>UN</v>
          </cell>
          <cell r="E7736">
            <v>0</v>
          </cell>
        </row>
        <row r="7737">
          <cell r="B7737" t="str">
            <v>530121</v>
          </cell>
          <cell r="C7737" t="str">
            <v>JUNTA DRESSER TIPO 38, C/ FLANGE, AÇO D=1700MM</v>
          </cell>
          <cell r="D7737" t="str">
            <v>UN</v>
          </cell>
          <cell r="E7737">
            <v>0</v>
          </cell>
        </row>
        <row r="7738">
          <cell r="B7738" t="str">
            <v>530122</v>
          </cell>
          <cell r="C7738" t="str">
            <v>JUNTA DRESSER TIPO 38, C/ FLANGE, AÇO D=1800MM</v>
          </cell>
          <cell r="D7738" t="str">
            <v>UN</v>
          </cell>
          <cell r="E7738">
            <v>0</v>
          </cell>
        </row>
        <row r="7740">
          <cell r="B7740" t="str">
            <v>530200</v>
          </cell>
          <cell r="C7740" t="str">
            <v>COLAR DE TOMADA, ADAPTADOR FF (C31 - METALURGICA 100%)</v>
          </cell>
        </row>
        <row r="7741">
          <cell r="B7741" t="str">
            <v>530201</v>
          </cell>
          <cell r="C7741" t="str">
            <v>COLAR DE TOMADA FF PT/TUBOS FF OU PVC 50 X 20MM</v>
          </cell>
          <cell r="D7741" t="str">
            <v>UN</v>
          </cell>
          <cell r="E7741">
            <v>0</v>
          </cell>
        </row>
        <row r="7742">
          <cell r="B7742" t="str">
            <v>530202</v>
          </cell>
          <cell r="C7742" t="str">
            <v>COLAR DE TOMADA FF PT/TUBOS FF OU PVC 50 X 25MM</v>
          </cell>
          <cell r="D7742" t="str">
            <v>UN</v>
          </cell>
          <cell r="E7742">
            <v>0</v>
          </cell>
        </row>
        <row r="7743">
          <cell r="B7743" t="str">
            <v>530203</v>
          </cell>
          <cell r="C7743" t="str">
            <v>COLAR DE TOMADA FF PT/TUBOS FF OU PVC 75 X 20MM</v>
          </cell>
          <cell r="D7743" t="str">
            <v>UN</v>
          </cell>
          <cell r="E7743">
            <v>0</v>
          </cell>
        </row>
        <row r="7744">
          <cell r="B7744" t="str">
            <v>530204</v>
          </cell>
          <cell r="C7744" t="str">
            <v>COLAR DE TOMADA FF PT/TUBOS FF OU PVC 75 X 25MM</v>
          </cell>
          <cell r="D7744" t="str">
            <v>UN</v>
          </cell>
          <cell r="E7744">
            <v>0</v>
          </cell>
        </row>
        <row r="7745">
          <cell r="B7745" t="str">
            <v>530205</v>
          </cell>
          <cell r="C7745" t="str">
            <v>COLAR DE TOMADA FF PT/TUBOS FF OU PVC 100 X 20MM</v>
          </cell>
          <cell r="D7745" t="str">
            <v>UN</v>
          </cell>
          <cell r="E7745">
            <v>0</v>
          </cell>
        </row>
        <row r="7746">
          <cell r="B7746" t="str">
            <v>530206</v>
          </cell>
          <cell r="C7746" t="str">
            <v>COLAR DE TOMADA FF PT/TUBOS FF OU PVC 100 X 25MM</v>
          </cell>
          <cell r="D7746" t="str">
            <v>UN</v>
          </cell>
          <cell r="E7746">
            <v>0</v>
          </cell>
        </row>
        <row r="7747">
          <cell r="B7747" t="str">
            <v>530207</v>
          </cell>
          <cell r="C7747" t="str">
            <v>COLAR DE TOMADA FF PT/TUBOS FF OU PVC 150 X 20MM</v>
          </cell>
          <cell r="D7747" t="str">
            <v>UN</v>
          </cell>
          <cell r="E7747">
            <v>0</v>
          </cell>
        </row>
        <row r="7748">
          <cell r="B7748" t="str">
            <v>530208</v>
          </cell>
          <cell r="C7748" t="str">
            <v>COLAR DE TOMADA FF PT/TUBOS FF OU PVC 150 X 25MM</v>
          </cell>
          <cell r="D7748" t="str">
            <v>UN</v>
          </cell>
          <cell r="E7748">
            <v>0</v>
          </cell>
        </row>
        <row r="7749">
          <cell r="B7749" t="str">
            <v>530209</v>
          </cell>
          <cell r="C7749" t="str">
            <v>COLAR DE TOMADA FF PT/TUBOS FF OU PVC 200 X 20MM</v>
          </cell>
          <cell r="D7749" t="str">
            <v>UN</v>
          </cell>
          <cell r="E7749">
            <v>0</v>
          </cell>
        </row>
        <row r="7750">
          <cell r="B7750" t="str">
            <v>530210</v>
          </cell>
          <cell r="C7750" t="str">
            <v>ADAPTADOR FF P/LIG.PT PVC JE A BOL. FF JC/JE 50MM</v>
          </cell>
          <cell r="D7750" t="str">
            <v>UN</v>
          </cell>
          <cell r="E7750">
            <v>23.68</v>
          </cell>
        </row>
        <row r="7751">
          <cell r="B7751" t="str">
            <v>530211</v>
          </cell>
          <cell r="C7751" t="str">
            <v>ADAPTADOR FF P/LIG.PT PVC JE A BOL. FF JC/JE 75MM</v>
          </cell>
          <cell r="D7751" t="str">
            <v>UN</v>
          </cell>
          <cell r="E7751">
            <v>43.26</v>
          </cell>
        </row>
        <row r="7752">
          <cell r="B7752" t="str">
            <v>530212</v>
          </cell>
          <cell r="C7752" t="str">
            <v>ADAPTADOR FF P/LIG.PT PVC JE A BOL. FF JC/JE 100MM</v>
          </cell>
          <cell r="D7752" t="str">
            <v>UN</v>
          </cell>
          <cell r="E7752">
            <v>0</v>
          </cell>
        </row>
        <row r="7754">
          <cell r="B7754" t="str">
            <v>530300</v>
          </cell>
          <cell r="C7754" t="str">
            <v>CRUZETA FF C/BOLSAS JE P/PVC DEFOFO/PVC (C31 - METALURGICA 100%)</v>
          </cell>
        </row>
        <row r="7755">
          <cell r="B7755" t="str">
            <v>530301</v>
          </cell>
          <cell r="C7755" t="str">
            <v>CRUZETA FF C/BOLSAS JE P/PVC DEFOFO/PVC 150 X50MM</v>
          </cell>
          <cell r="D7755" t="str">
            <v>UN</v>
          </cell>
          <cell r="E7755">
            <v>0</v>
          </cell>
        </row>
        <row r="7756">
          <cell r="B7756" t="str">
            <v>530302</v>
          </cell>
          <cell r="C7756" t="str">
            <v>CRUZETA FF C/BOLSAS JE P/PVC DEFOFO/PVC 150 X75MM</v>
          </cell>
          <cell r="D7756" t="str">
            <v>UN</v>
          </cell>
          <cell r="E7756">
            <v>0</v>
          </cell>
        </row>
        <row r="7757">
          <cell r="B7757" t="str">
            <v>530303</v>
          </cell>
          <cell r="C7757" t="str">
            <v>CRUZETA FF C/BOLSAS JE P/PVC DEFOFO/PVC 150 X100MM</v>
          </cell>
          <cell r="D7757" t="str">
            <v>UN</v>
          </cell>
          <cell r="E7757">
            <v>0</v>
          </cell>
        </row>
        <row r="7758">
          <cell r="B7758" t="str">
            <v>530304</v>
          </cell>
          <cell r="C7758" t="str">
            <v>CRUZETA FF C/BOLSAS JE P/PVC DEFOFO/PVC 200 X50MM</v>
          </cell>
          <cell r="D7758" t="str">
            <v>UN</v>
          </cell>
          <cell r="E7758">
            <v>0</v>
          </cell>
        </row>
        <row r="7759">
          <cell r="B7759" t="str">
            <v>530305</v>
          </cell>
          <cell r="C7759" t="str">
            <v>CRUZETA FF C/BOLSAS JE P/PVC DEFOFO/PVC 200 X75MM</v>
          </cell>
          <cell r="D7759" t="str">
            <v>UN</v>
          </cell>
          <cell r="E7759">
            <v>0</v>
          </cell>
        </row>
        <row r="7760">
          <cell r="B7760" t="str">
            <v>530306</v>
          </cell>
          <cell r="C7760" t="str">
            <v>CRUZETA FF C/BOLSAS JE P/PVC DEFOFO/PVC 200 X100MM</v>
          </cell>
          <cell r="D7760" t="str">
            <v>UN</v>
          </cell>
          <cell r="E7760">
            <v>0</v>
          </cell>
        </row>
        <row r="7762">
          <cell r="B7762" t="str">
            <v>530400</v>
          </cell>
          <cell r="C7762" t="str">
            <v>TUBOS DE CONCRETO (C12 - MATERIAL DE CONSTRUCAO 100%)</v>
          </cell>
        </row>
        <row r="7763">
          <cell r="B7763" t="str">
            <v>530401</v>
          </cell>
          <cell r="C7763" t="str">
            <v>TUBO CONCRETO C-1, DIAMETRO 400 mm</v>
          </cell>
          <cell r="D7763" t="str">
            <v>M</v>
          </cell>
          <cell r="E7763">
            <v>31.51</v>
          </cell>
        </row>
        <row r="7764">
          <cell r="B7764" t="str">
            <v>530402</v>
          </cell>
          <cell r="C7764" t="str">
            <v>TUBO CONCRETO C-1, DIAMETRO 200 MM</v>
          </cell>
          <cell r="D7764" t="str">
            <v>M</v>
          </cell>
          <cell r="E7764">
            <v>18.53</v>
          </cell>
        </row>
        <row r="7765">
          <cell r="B7765" t="str">
            <v>530403</v>
          </cell>
          <cell r="C7765" t="str">
            <v>TUBO CONCRETO C-1, DIAMETRO 250 MM</v>
          </cell>
          <cell r="D7765" t="str">
            <v>M</v>
          </cell>
          <cell r="E7765">
            <v>21.7</v>
          </cell>
        </row>
        <row r="7766">
          <cell r="B7766" t="str">
            <v>530404</v>
          </cell>
          <cell r="C7766" t="str">
            <v>TUBO CONCRETO CA-2, DIAMETRO 300 mm</v>
          </cell>
          <cell r="D7766" t="str">
            <v>M</v>
          </cell>
          <cell r="E7766">
            <v>56.28</v>
          </cell>
        </row>
        <row r="7767">
          <cell r="B7767" t="str">
            <v>530405</v>
          </cell>
          <cell r="C7767" t="str">
            <v>TUBO CONCRETO CA-2, DIAMETRO 400 mm</v>
          </cell>
          <cell r="D7767" t="str">
            <v>M</v>
          </cell>
          <cell r="E7767">
            <v>56.52</v>
          </cell>
        </row>
        <row r="7768">
          <cell r="B7768" t="str">
            <v>530406</v>
          </cell>
          <cell r="C7768" t="str">
            <v>TUBO CONCRETO CA-2, DIAMETRO 500 mm</v>
          </cell>
          <cell r="D7768" t="str">
            <v>M</v>
          </cell>
          <cell r="E7768">
            <v>74.58</v>
          </cell>
        </row>
        <row r="7769">
          <cell r="B7769" t="str">
            <v>530407</v>
          </cell>
          <cell r="C7769" t="str">
            <v>TUBO CONCRETO CA-2, DIAMETRO 600 mm</v>
          </cell>
          <cell r="D7769" t="str">
            <v>M</v>
          </cell>
          <cell r="E7769">
            <v>84.35</v>
          </cell>
        </row>
        <row r="7770">
          <cell r="B7770" t="str">
            <v>530408</v>
          </cell>
          <cell r="C7770" t="str">
            <v>TUBO CONCRETO CA-2, DIAMETRO 700 mm</v>
          </cell>
          <cell r="D7770" t="str">
            <v>M</v>
          </cell>
          <cell r="E7770">
            <v>120</v>
          </cell>
        </row>
        <row r="7771">
          <cell r="B7771" t="str">
            <v>530409</v>
          </cell>
          <cell r="C7771" t="str">
            <v>TUBO CONCRETO CA-2, DIAMETRO 800 mm</v>
          </cell>
          <cell r="D7771" t="str">
            <v>M</v>
          </cell>
          <cell r="E7771">
            <v>132</v>
          </cell>
        </row>
        <row r="7772">
          <cell r="B7772" t="str">
            <v>530410</v>
          </cell>
          <cell r="C7772" t="str">
            <v>TUBO CONCRETO CA-2, DIAMETRO 900 mm</v>
          </cell>
          <cell r="D7772" t="str">
            <v>M</v>
          </cell>
          <cell r="E7772">
            <v>246</v>
          </cell>
        </row>
        <row r="7773">
          <cell r="B7773" t="str">
            <v>530411</v>
          </cell>
          <cell r="C7773" t="str">
            <v>TUBO CONCRETO CA-2, DIAMETRO 1000 mm</v>
          </cell>
          <cell r="D7773" t="str">
            <v>M</v>
          </cell>
          <cell r="E7773">
            <v>202.94</v>
          </cell>
        </row>
        <row r="7774">
          <cell r="B7774" t="str">
            <v>530412</v>
          </cell>
          <cell r="C7774" t="str">
            <v>TUBO CONCRETO CA-2, DIAMETRO 1100 mm</v>
          </cell>
          <cell r="D7774" t="str">
            <v>M</v>
          </cell>
          <cell r="E7774">
            <v>422.4</v>
          </cell>
        </row>
        <row r="7775">
          <cell r="B7775" t="str">
            <v>530413</v>
          </cell>
          <cell r="C7775" t="str">
            <v>TUBO CONCRETO CA-2, DIAMETRO 1200 mm</v>
          </cell>
          <cell r="D7775" t="str">
            <v>M</v>
          </cell>
          <cell r="E7775">
            <v>286.91000000000003</v>
          </cell>
        </row>
        <row r="7776">
          <cell r="B7776" t="str">
            <v>530414</v>
          </cell>
          <cell r="C7776" t="str">
            <v>TUBO CONCRETO CA-2, DIAMETRO 1500 mm</v>
          </cell>
          <cell r="D7776" t="str">
            <v>M</v>
          </cell>
          <cell r="E7776">
            <v>423.28</v>
          </cell>
        </row>
        <row r="7777">
          <cell r="B7777" t="str">
            <v>530415</v>
          </cell>
          <cell r="C7777" t="str">
            <v>TUBO CONCRETO CA-2, DIAMETRO 2000 MM</v>
          </cell>
          <cell r="D7777" t="str">
            <v>M</v>
          </cell>
          <cell r="E7777">
            <v>927.96</v>
          </cell>
        </row>
        <row r="7778">
          <cell r="B7778" t="str">
            <v>530416</v>
          </cell>
          <cell r="C7778" t="str">
            <v>TUBO CONCRETO A-2  -  400 MM</v>
          </cell>
          <cell r="D7778" t="str">
            <v>M</v>
          </cell>
          <cell r="E7778">
            <v>95.83</v>
          </cell>
        </row>
        <row r="7779">
          <cell r="B7779" t="str">
            <v>530417</v>
          </cell>
          <cell r="C7779" t="str">
            <v>TUBO CONCRETO A-2  -  500 MM</v>
          </cell>
          <cell r="D7779" t="str">
            <v>M</v>
          </cell>
          <cell r="E7779">
            <v>115.2</v>
          </cell>
        </row>
        <row r="7780">
          <cell r="B7780" t="str">
            <v>530418</v>
          </cell>
          <cell r="C7780" t="str">
            <v>TUBO CONCRETO A-2  -  600 MM</v>
          </cell>
          <cell r="D7780" t="str">
            <v>M</v>
          </cell>
          <cell r="E7780">
            <v>155.76</v>
          </cell>
        </row>
        <row r="7781">
          <cell r="B7781" t="str">
            <v>530419</v>
          </cell>
          <cell r="C7781" t="str">
            <v>TUBO CONCRETO A-2  -  700 MM</v>
          </cell>
          <cell r="D7781" t="str">
            <v>M</v>
          </cell>
          <cell r="E7781">
            <v>180</v>
          </cell>
        </row>
        <row r="7782">
          <cell r="B7782" t="str">
            <v>530420</v>
          </cell>
          <cell r="C7782" t="str">
            <v>TUBO CONCRETO A-2  -  800 MM</v>
          </cell>
          <cell r="D7782" t="str">
            <v>M</v>
          </cell>
          <cell r="E7782">
            <v>213.6</v>
          </cell>
        </row>
        <row r="7783">
          <cell r="B7783" t="str">
            <v>530421</v>
          </cell>
          <cell r="C7783" t="str">
            <v>TUBO CONCRETO A-2  -  900 MM</v>
          </cell>
          <cell r="D7783" t="str">
            <v>M</v>
          </cell>
          <cell r="E7783">
            <v>270</v>
          </cell>
        </row>
        <row r="7784">
          <cell r="B7784" t="str">
            <v>530422</v>
          </cell>
          <cell r="C7784" t="str">
            <v>TUBO CONCRETO A-2  -  1000 MM</v>
          </cell>
          <cell r="D7784" t="str">
            <v>M</v>
          </cell>
          <cell r="E7784">
            <v>330</v>
          </cell>
        </row>
        <row r="7785">
          <cell r="B7785" t="str">
            <v>530423</v>
          </cell>
          <cell r="C7785" t="str">
            <v>TUBO CONCRETO A-3  -  400 MM</v>
          </cell>
          <cell r="D7785" t="str">
            <v>M</v>
          </cell>
          <cell r="E7785">
            <v>108</v>
          </cell>
        </row>
        <row r="7786">
          <cell r="B7786" t="str">
            <v>530424</v>
          </cell>
          <cell r="C7786" t="str">
            <v>TUBO CONCRETO A-3  -  500 MM</v>
          </cell>
          <cell r="D7786" t="str">
            <v>M</v>
          </cell>
          <cell r="E7786">
            <v>120</v>
          </cell>
        </row>
        <row r="7787">
          <cell r="B7787" t="str">
            <v>530425</v>
          </cell>
          <cell r="C7787" t="str">
            <v>TUBO CONCRETO A-3  -  600 MM</v>
          </cell>
          <cell r="D7787" t="str">
            <v>M</v>
          </cell>
          <cell r="E7787">
            <v>168</v>
          </cell>
        </row>
        <row r="7788">
          <cell r="B7788" t="str">
            <v>530426</v>
          </cell>
          <cell r="C7788" t="str">
            <v>TUBO CONCRETO A-3  -  700 MM</v>
          </cell>
          <cell r="D7788" t="str">
            <v>M</v>
          </cell>
          <cell r="E7788">
            <v>204</v>
          </cell>
        </row>
        <row r="7789">
          <cell r="B7789" t="str">
            <v>530427</v>
          </cell>
          <cell r="C7789" t="str">
            <v>TUBO CONCRETO A-3  -  800 MM</v>
          </cell>
          <cell r="D7789" t="str">
            <v>M</v>
          </cell>
          <cell r="E7789">
            <v>252</v>
          </cell>
        </row>
        <row r="7790">
          <cell r="B7790" t="str">
            <v>530428</v>
          </cell>
          <cell r="C7790" t="str">
            <v>TUBO CONCRETO A-3  -  900 MM</v>
          </cell>
          <cell r="D7790" t="str">
            <v>M</v>
          </cell>
          <cell r="E7790">
            <v>348</v>
          </cell>
        </row>
        <row r="7791">
          <cell r="B7791" t="str">
            <v>530429</v>
          </cell>
          <cell r="C7791" t="str">
            <v>TUBO CONCRETO A-3  -  1000 MM</v>
          </cell>
          <cell r="D7791" t="str">
            <v>M</v>
          </cell>
          <cell r="E7791">
            <v>384</v>
          </cell>
        </row>
        <row r="7792">
          <cell r="B7792" t="str">
            <v>530430</v>
          </cell>
          <cell r="C7792" t="str">
            <v>ANEIS DE BORRACHA P/ TUBOS A-3 600MM</v>
          </cell>
          <cell r="D7792" t="str">
            <v>UN</v>
          </cell>
          <cell r="E7792">
            <v>0</v>
          </cell>
        </row>
        <row r="7793">
          <cell r="B7793" t="str">
            <v>530431</v>
          </cell>
          <cell r="C7793" t="str">
            <v>ANEIS DE BORRACHA P/ TUBOS A-3 800MM</v>
          </cell>
          <cell r="D7793" t="str">
            <v>UN</v>
          </cell>
          <cell r="E7793">
            <v>0</v>
          </cell>
        </row>
        <row r="7794">
          <cell r="B7794" t="str">
            <v>530432</v>
          </cell>
          <cell r="C7794" t="str">
            <v>ANEIS DE BORRACHA P/ TUBOS A-3 1000MM</v>
          </cell>
          <cell r="D7794" t="str">
            <v>UN</v>
          </cell>
          <cell r="E7794">
            <v>0</v>
          </cell>
        </row>
        <row r="7795">
          <cell r="B7795" t="str">
            <v>530433</v>
          </cell>
          <cell r="C7795" t="str">
            <v>ANEL DE ACO-600MM</v>
          </cell>
          <cell r="D7795" t="str">
            <v>UN</v>
          </cell>
          <cell r="E7795">
            <v>0</v>
          </cell>
        </row>
        <row r="7796">
          <cell r="B7796" t="str">
            <v>530434</v>
          </cell>
          <cell r="C7796" t="str">
            <v>ANEL DE BORRACHA -600MM</v>
          </cell>
          <cell r="D7796" t="str">
            <v>UN</v>
          </cell>
          <cell r="E7796">
            <v>0</v>
          </cell>
        </row>
        <row r="7797">
          <cell r="B7797" t="str">
            <v>530435</v>
          </cell>
          <cell r="C7797" t="str">
            <v>TUBO CONCRETO P/ CRAVACAO (JACKING PIPE) - 300MM</v>
          </cell>
          <cell r="D7797" t="str">
            <v>M</v>
          </cell>
          <cell r="E7797">
            <v>114</v>
          </cell>
        </row>
        <row r="7798">
          <cell r="B7798" t="str">
            <v>530436</v>
          </cell>
          <cell r="C7798" t="str">
            <v>TUBO CONCRETO P/ CRAVACAO (JACKING PIPE) - 400 MM</v>
          </cell>
          <cell r="D7798" t="str">
            <v>M</v>
          </cell>
          <cell r="E7798">
            <v>186</v>
          </cell>
        </row>
        <row r="7799">
          <cell r="B7799" t="str">
            <v>530437</v>
          </cell>
          <cell r="C7799" t="str">
            <v>TUBO CONCRETO P/ CRAVACAO (JACKING PIPE) - 500 MM</v>
          </cell>
          <cell r="D7799" t="str">
            <v>M</v>
          </cell>
          <cell r="E7799">
            <v>243.6</v>
          </cell>
        </row>
        <row r="7800">
          <cell r="B7800" t="str">
            <v>530438</v>
          </cell>
          <cell r="C7800" t="str">
            <v>TUBO CONCRETO P/ CRAVACAO (JACKING PIPE) - 600 MM</v>
          </cell>
          <cell r="D7800" t="str">
            <v>M</v>
          </cell>
          <cell r="E7800">
            <v>259.2</v>
          </cell>
        </row>
        <row r="7801">
          <cell r="B7801" t="str">
            <v>530439</v>
          </cell>
          <cell r="C7801" t="str">
            <v>TUBO CONCRETO P/ CRAVACAO (JACKING PIPE) - 700 MM</v>
          </cell>
          <cell r="D7801" t="str">
            <v>M</v>
          </cell>
          <cell r="E7801">
            <v>312</v>
          </cell>
        </row>
        <row r="7802">
          <cell r="B7802" t="str">
            <v>530440</v>
          </cell>
          <cell r="C7802" t="str">
            <v>TUBO CONCRETO P/ CRAVACAO (JACKING PIPE) - 800 MM</v>
          </cell>
          <cell r="D7802" t="str">
            <v>M</v>
          </cell>
          <cell r="E7802">
            <v>372</v>
          </cell>
        </row>
        <row r="7803">
          <cell r="B7803" t="str">
            <v>530441</v>
          </cell>
          <cell r="C7803" t="str">
            <v>TUBO CONCRETO P/ CRAVACAO (JACKING PIPE) - 900 MM</v>
          </cell>
          <cell r="D7803" t="str">
            <v>M</v>
          </cell>
          <cell r="E7803">
            <v>438</v>
          </cell>
        </row>
        <row r="7804">
          <cell r="B7804" t="str">
            <v>530442</v>
          </cell>
          <cell r="C7804" t="str">
            <v>TUBO CONCRETO P/ CRAVACAO (JACKING PIPE) - 1000 MM</v>
          </cell>
          <cell r="D7804" t="str">
            <v>M</v>
          </cell>
          <cell r="E7804">
            <v>552</v>
          </cell>
        </row>
        <row r="7805">
          <cell r="B7805" t="str">
            <v>530443</v>
          </cell>
          <cell r="C7805" t="str">
            <v>TUBO CONCRETO P/ CRAVACAO (JACKING PIPE) - 1200 MM</v>
          </cell>
          <cell r="D7805" t="str">
            <v>M</v>
          </cell>
          <cell r="E7805">
            <v>768</v>
          </cell>
        </row>
        <row r="7806">
          <cell r="B7806" t="str">
            <v>530444</v>
          </cell>
          <cell r="C7806" t="str">
            <v>TUBO CONCRETO P/ CRAVACAO (JACKING PIPE) - 1500 MM</v>
          </cell>
          <cell r="D7806" t="str">
            <v>M</v>
          </cell>
          <cell r="E7806">
            <v>1104</v>
          </cell>
        </row>
        <row r="7807">
          <cell r="B7807" t="str">
            <v>530445</v>
          </cell>
          <cell r="C7807" t="str">
            <v>TUBO CONCRETO P/ CRAVACAO (JACKING PIPE) - 2000 MM</v>
          </cell>
          <cell r="D7807" t="str">
            <v>M</v>
          </cell>
          <cell r="E7807">
            <v>2400</v>
          </cell>
        </row>
        <row r="7809">
          <cell r="B7809" t="str">
            <v>530500</v>
          </cell>
          <cell r="C7809" t="str">
            <v>TUBOS E CONEXOES CERAMICAS (C54 - COMBUSTIVEL/LUBRIF. 40%; C12 - MAT. CONSTRUCAO 30%; IPC - INDICE GERAL 30%)</v>
          </cell>
        </row>
        <row r="7810">
          <cell r="B7810" t="str">
            <v>530501</v>
          </cell>
          <cell r="C7810" t="str">
            <v>TUBO CERAMICO -100MM</v>
          </cell>
          <cell r="D7810" t="str">
            <v>M</v>
          </cell>
          <cell r="E7810">
            <v>7.36</v>
          </cell>
        </row>
        <row r="7811">
          <cell r="B7811" t="str">
            <v>530502</v>
          </cell>
          <cell r="C7811" t="str">
            <v>TUBO CERAMICO -150MM</v>
          </cell>
          <cell r="D7811" t="str">
            <v>M</v>
          </cell>
          <cell r="E7811">
            <v>10.199999999999999</v>
          </cell>
        </row>
        <row r="7812">
          <cell r="B7812" t="str">
            <v>530503</v>
          </cell>
          <cell r="C7812" t="str">
            <v>TUBO CERAMICO -200MM</v>
          </cell>
          <cell r="D7812" t="str">
            <v>M</v>
          </cell>
          <cell r="E7812">
            <v>16.559999999999999</v>
          </cell>
        </row>
        <row r="7813">
          <cell r="B7813" t="str">
            <v>530504</v>
          </cell>
          <cell r="C7813" t="str">
            <v>TUBO CERAMICO -250MM</v>
          </cell>
          <cell r="D7813" t="str">
            <v>M</v>
          </cell>
          <cell r="E7813">
            <v>29.64</v>
          </cell>
        </row>
        <row r="7814">
          <cell r="B7814" t="str">
            <v>530505</v>
          </cell>
          <cell r="C7814" t="str">
            <v>TUBO CERAMICO -300MM</v>
          </cell>
          <cell r="D7814" t="str">
            <v>M</v>
          </cell>
          <cell r="E7814">
            <v>39.82</v>
          </cell>
        </row>
        <row r="7815">
          <cell r="B7815" t="str">
            <v>530506</v>
          </cell>
          <cell r="C7815" t="str">
            <v>TUBO CERAMICO -375MM</v>
          </cell>
          <cell r="D7815" t="str">
            <v>M</v>
          </cell>
          <cell r="E7815">
            <v>64.45</v>
          </cell>
        </row>
        <row r="7816">
          <cell r="B7816" t="str">
            <v>530507</v>
          </cell>
          <cell r="C7816" t="str">
            <v>TUBO CERAMICO -450MM</v>
          </cell>
          <cell r="D7816" t="str">
            <v>M</v>
          </cell>
          <cell r="E7816">
            <v>93.53</v>
          </cell>
        </row>
        <row r="7817">
          <cell r="B7817" t="str">
            <v>530508</v>
          </cell>
          <cell r="C7817" t="str">
            <v>CURVA CERAMICA 45 GR 100MM</v>
          </cell>
          <cell r="D7817" t="str">
            <v>UN</v>
          </cell>
          <cell r="E7817">
            <v>8.66</v>
          </cell>
        </row>
        <row r="7818">
          <cell r="B7818" t="str">
            <v>530509</v>
          </cell>
          <cell r="C7818" t="str">
            <v>CURVA CERAMICA 45 GR 150MM</v>
          </cell>
          <cell r="D7818" t="str">
            <v>UN</v>
          </cell>
          <cell r="E7818">
            <v>12.01</v>
          </cell>
        </row>
        <row r="7819">
          <cell r="B7819" t="str">
            <v>530510</v>
          </cell>
          <cell r="C7819" t="str">
            <v>CURVA CERAMICA 45 GR 200MM</v>
          </cell>
          <cell r="D7819" t="str">
            <v>UN</v>
          </cell>
          <cell r="E7819">
            <v>19.61</v>
          </cell>
        </row>
        <row r="7820">
          <cell r="B7820" t="str">
            <v>530511</v>
          </cell>
          <cell r="C7820" t="str">
            <v>CURVA CERAMICA 45 GR 300MM</v>
          </cell>
          <cell r="D7820" t="str">
            <v>UN</v>
          </cell>
          <cell r="E7820">
            <v>89.75</v>
          </cell>
        </row>
        <row r="7821">
          <cell r="B7821" t="str">
            <v>530512</v>
          </cell>
          <cell r="C7821" t="str">
            <v>CURVA CERAMICA 90 GR 100MM</v>
          </cell>
          <cell r="D7821" t="str">
            <v>UN</v>
          </cell>
          <cell r="E7821">
            <v>8.66</v>
          </cell>
        </row>
        <row r="7822">
          <cell r="B7822" t="str">
            <v>530513</v>
          </cell>
          <cell r="C7822" t="str">
            <v>CURVA CERAMICA 90 GR 150MM</v>
          </cell>
          <cell r="D7822" t="str">
            <v>UN</v>
          </cell>
          <cell r="E7822">
            <v>12.01</v>
          </cell>
        </row>
        <row r="7823">
          <cell r="B7823" t="str">
            <v>530514</v>
          </cell>
          <cell r="C7823" t="str">
            <v>CURVA CERAMICA 90 GR 200MM</v>
          </cell>
          <cell r="D7823" t="str">
            <v>UN</v>
          </cell>
          <cell r="E7823">
            <v>19.61</v>
          </cell>
        </row>
        <row r="7824">
          <cell r="B7824" t="str">
            <v>530515</v>
          </cell>
          <cell r="C7824" t="str">
            <v>CURVA CERAMICA 90 GR 300MM</v>
          </cell>
          <cell r="D7824" t="str">
            <v>UN</v>
          </cell>
          <cell r="E7824">
            <v>89.75</v>
          </cell>
        </row>
        <row r="7825">
          <cell r="B7825" t="str">
            <v>530516</v>
          </cell>
          <cell r="C7825" t="str">
            <v>JUNCAO CERAMICA PBB 150 X 100MM</v>
          </cell>
          <cell r="D7825" t="str">
            <v>UN</v>
          </cell>
          <cell r="E7825">
            <v>13.7</v>
          </cell>
        </row>
        <row r="7826">
          <cell r="B7826" t="str">
            <v>530517</v>
          </cell>
          <cell r="C7826" t="str">
            <v>SELIM CERAMICA TIPO TE 150 X 100MM</v>
          </cell>
          <cell r="D7826" t="str">
            <v>UN</v>
          </cell>
          <cell r="E7826">
            <v>13.91</v>
          </cell>
        </row>
        <row r="7827">
          <cell r="B7827" t="str">
            <v>530518</v>
          </cell>
          <cell r="C7827" t="str">
            <v>SELIM CERAMICA TIPO TE 200 X 100MM</v>
          </cell>
          <cell r="D7827" t="str">
            <v>UN</v>
          </cell>
          <cell r="E7827">
            <v>13.91</v>
          </cell>
        </row>
        <row r="7828">
          <cell r="B7828" t="str">
            <v>530519</v>
          </cell>
          <cell r="C7828" t="str">
            <v>SELIM CERAMICA TIPO TE 200 X 150MM</v>
          </cell>
          <cell r="D7828" t="str">
            <v>UN</v>
          </cell>
          <cell r="E7828">
            <v>16.399999999999999</v>
          </cell>
        </row>
        <row r="7829">
          <cell r="B7829" t="str">
            <v>530520</v>
          </cell>
          <cell r="C7829" t="str">
            <v>TE CERAMICO 100 X 100MM</v>
          </cell>
          <cell r="D7829" t="str">
            <v>UN</v>
          </cell>
          <cell r="E7829">
            <v>9.52</v>
          </cell>
        </row>
        <row r="7830">
          <cell r="B7830" t="str">
            <v>530521</v>
          </cell>
          <cell r="C7830" t="str">
            <v>TE CERAMICO 150 X 100MM</v>
          </cell>
          <cell r="D7830" t="str">
            <v>UN</v>
          </cell>
          <cell r="E7830">
            <v>14.44</v>
          </cell>
        </row>
        <row r="7831">
          <cell r="B7831" t="str">
            <v>530522</v>
          </cell>
          <cell r="C7831" t="str">
            <v>TE CERAMICO 150 X 150MM</v>
          </cell>
          <cell r="D7831" t="str">
            <v>UN</v>
          </cell>
          <cell r="E7831">
            <v>17.46</v>
          </cell>
        </row>
        <row r="7832">
          <cell r="B7832" t="str">
            <v>530523</v>
          </cell>
          <cell r="C7832" t="str">
            <v>TE CERAMICO 200 X 100MM</v>
          </cell>
          <cell r="D7832" t="str">
            <v>UN</v>
          </cell>
          <cell r="E7832">
            <v>21.7</v>
          </cell>
        </row>
        <row r="7833">
          <cell r="B7833" t="str">
            <v>530524</v>
          </cell>
          <cell r="C7833" t="str">
            <v>TE CERAMICO 200 X 150MM</v>
          </cell>
          <cell r="D7833" t="str">
            <v>UN</v>
          </cell>
          <cell r="E7833">
            <v>31.46</v>
          </cell>
        </row>
        <row r="7834">
          <cell r="B7834" t="str">
            <v>530525</v>
          </cell>
          <cell r="C7834" t="str">
            <v>TE CERAMICO 300 X 100MM</v>
          </cell>
          <cell r="D7834" t="str">
            <v>UN</v>
          </cell>
          <cell r="E7834">
            <v>68.36</v>
          </cell>
        </row>
        <row r="7835">
          <cell r="B7835" t="str">
            <v>530526</v>
          </cell>
          <cell r="C7835" t="str">
            <v>TE CERAMICO 300 X 150MM</v>
          </cell>
          <cell r="D7835" t="str">
            <v>UN</v>
          </cell>
          <cell r="E7835">
            <v>77.83</v>
          </cell>
        </row>
        <row r="7836">
          <cell r="B7836" t="str">
            <v>530527</v>
          </cell>
          <cell r="C7836" t="str">
            <v>TE CERAMICO 375 X 100MM</v>
          </cell>
          <cell r="D7836" t="str">
            <v>UN</v>
          </cell>
          <cell r="E7836">
            <v>85.86</v>
          </cell>
        </row>
        <row r="7837">
          <cell r="B7837" t="str">
            <v>530528</v>
          </cell>
          <cell r="C7837" t="str">
            <v>TE CERAMICO 375 X 150MM</v>
          </cell>
          <cell r="D7837" t="str">
            <v>UN</v>
          </cell>
          <cell r="E7837">
            <v>96.7</v>
          </cell>
        </row>
        <row r="7838">
          <cell r="B7838" t="str">
            <v>530529</v>
          </cell>
          <cell r="C7838" t="str">
            <v>TE CERAMICO 450 X 100MM</v>
          </cell>
          <cell r="D7838" t="str">
            <v>UN</v>
          </cell>
          <cell r="E7838">
            <v>117.8</v>
          </cell>
        </row>
        <row r="7839">
          <cell r="B7839" t="str">
            <v>530530</v>
          </cell>
          <cell r="C7839" t="str">
            <v>TE CERAMICO 450 X 150MM</v>
          </cell>
          <cell r="D7839" t="str">
            <v>UN</v>
          </cell>
          <cell r="E7839">
            <v>140.29</v>
          </cell>
        </row>
        <row r="7840">
          <cell r="B7840" t="str">
            <v>530531</v>
          </cell>
          <cell r="C7840" t="str">
            <v>TE ESPECIAL CERAMICO PPB P/TUBO DE Q. 150 X 150MM</v>
          </cell>
          <cell r="D7840" t="str">
            <v>UN</v>
          </cell>
          <cell r="E7840">
            <v>32.15</v>
          </cell>
        </row>
        <row r="7841">
          <cell r="B7841" t="str">
            <v>530532</v>
          </cell>
          <cell r="C7841" t="str">
            <v>TE ESPECIAL CERAMICO PPB P/TUBO DE Q. 200 X 200MM</v>
          </cell>
          <cell r="D7841" t="str">
            <v>UN</v>
          </cell>
          <cell r="E7841">
            <v>46.57</v>
          </cell>
        </row>
        <row r="7842">
          <cell r="B7842" t="str">
            <v>530533</v>
          </cell>
          <cell r="C7842" t="str">
            <v>TE ESPECIAL CERAMICO PPB P/TUBO DE Q. 300 X 300MM</v>
          </cell>
          <cell r="D7842" t="str">
            <v>UN</v>
          </cell>
          <cell r="E7842">
            <v>97.92</v>
          </cell>
        </row>
        <row r="7843">
          <cell r="B7843" t="str">
            <v>530534</v>
          </cell>
          <cell r="C7843" t="str">
            <v>TE ESPECIAL CERAMICO PPB P/TUBO DE Q. 375 X 375MM</v>
          </cell>
          <cell r="D7843" t="str">
            <v>UN</v>
          </cell>
          <cell r="E7843">
            <v>179.82</v>
          </cell>
        </row>
        <row r="7844">
          <cell r="B7844" t="str">
            <v>530535</v>
          </cell>
          <cell r="C7844" t="str">
            <v>TE ESPECIAL CERAMICO PPB P/TUBO DE Q. 450 X 450MM</v>
          </cell>
          <cell r="D7844" t="str">
            <v>UN</v>
          </cell>
          <cell r="E7844">
            <v>288.68</v>
          </cell>
        </row>
        <row r="7846">
          <cell r="B7846" t="str">
            <v>530600</v>
          </cell>
          <cell r="C7846" t="str">
            <v>MATERIAIS P/INSTALACAO PREDIAL (C12 - MATERIAL DE CONSTRUCAO 100%)</v>
          </cell>
        </row>
        <row r="7847">
          <cell r="B7847" t="str">
            <v>530601</v>
          </cell>
          <cell r="C7847" t="str">
            <v>TE FERRO GALVANIZADO DIAM. 1 POL.</v>
          </cell>
          <cell r="D7847" t="str">
            <v>UN</v>
          </cell>
          <cell r="E7847">
            <v>6.24</v>
          </cell>
        </row>
        <row r="7848">
          <cell r="B7848" t="str">
            <v>530602</v>
          </cell>
          <cell r="C7848" t="str">
            <v>TE FERRO GALVANIZADO DIAM. 1 1/2 POL.</v>
          </cell>
          <cell r="D7848" t="str">
            <v>UN</v>
          </cell>
          <cell r="E7848">
            <v>12.71</v>
          </cell>
        </row>
        <row r="7849">
          <cell r="B7849" t="str">
            <v>530603</v>
          </cell>
          <cell r="C7849" t="str">
            <v>CAIXA DESCARGA DE EMBUTIR</v>
          </cell>
          <cell r="D7849" t="str">
            <v>UN</v>
          </cell>
          <cell r="E7849">
            <v>19.8</v>
          </cell>
        </row>
        <row r="7850">
          <cell r="B7850" t="str">
            <v>530604</v>
          </cell>
          <cell r="C7850" t="str">
            <v>CAIXA SIFONADA PVC 150 mm</v>
          </cell>
          <cell r="D7850" t="str">
            <v>UN</v>
          </cell>
          <cell r="E7850">
            <v>9.6</v>
          </cell>
        </row>
        <row r="7851">
          <cell r="B7851" t="str">
            <v>530605</v>
          </cell>
          <cell r="C7851" t="str">
            <v>CONJUNTO SIFAO PVC</v>
          </cell>
          <cell r="D7851" t="str">
            <v>UN</v>
          </cell>
          <cell r="E7851">
            <v>7</v>
          </cell>
        </row>
        <row r="7852">
          <cell r="B7852" t="str">
            <v>530606</v>
          </cell>
          <cell r="C7852" t="str">
            <v>RALO 15 X 15 CM</v>
          </cell>
          <cell r="D7852" t="str">
            <v>UN</v>
          </cell>
          <cell r="E7852">
            <v>9.6</v>
          </cell>
        </row>
        <row r="7853">
          <cell r="B7853" t="str">
            <v>530607</v>
          </cell>
          <cell r="C7853" t="str">
            <v>RALO 10 X 10 CM</v>
          </cell>
          <cell r="D7853" t="str">
            <v>UN</v>
          </cell>
          <cell r="E7853">
            <v>4.2</v>
          </cell>
        </row>
        <row r="7854">
          <cell r="B7854" t="str">
            <v>530608</v>
          </cell>
          <cell r="C7854" t="str">
            <v>RALO SIFONADO DIAM. 100 MM</v>
          </cell>
          <cell r="D7854" t="str">
            <v>UN</v>
          </cell>
          <cell r="E7854">
            <v>4.91</v>
          </cell>
        </row>
        <row r="7855">
          <cell r="B7855" t="str">
            <v>530609</v>
          </cell>
          <cell r="C7855" t="str">
            <v>TUBO COM CANOPLA CROMADA DE 1/2 POL. PARA CHUVEIRO</v>
          </cell>
          <cell r="D7855" t="str">
            <v>UN</v>
          </cell>
          <cell r="E7855">
            <v>4.7</v>
          </cell>
        </row>
        <row r="7856">
          <cell r="B7856" t="str">
            <v>530610</v>
          </cell>
          <cell r="C7856" t="str">
            <v>TUBO LIGACAO COM CANOPLA PARA BACIA SIFONADA</v>
          </cell>
          <cell r="D7856" t="str">
            <v>UN</v>
          </cell>
          <cell r="E7856">
            <v>16.52</v>
          </cell>
        </row>
        <row r="7857">
          <cell r="B7857" t="str">
            <v>530611</v>
          </cell>
          <cell r="C7857" t="str">
            <v>REGISTRO DE GAVETA CROMADO CANOPLA LISA DIAM. 20MM</v>
          </cell>
          <cell r="D7857" t="str">
            <v>UN</v>
          </cell>
          <cell r="E7857">
            <v>30.6</v>
          </cell>
        </row>
        <row r="7858">
          <cell r="B7858" t="str">
            <v>530612</v>
          </cell>
          <cell r="C7858" t="str">
            <v>REGISTRO DE GAVETA CROMADO CANOPLA LISA DIAM. 25MM</v>
          </cell>
          <cell r="D7858" t="str">
            <v>UN</v>
          </cell>
          <cell r="E7858">
            <v>33</v>
          </cell>
        </row>
        <row r="7859">
          <cell r="B7859" t="str">
            <v>530613</v>
          </cell>
          <cell r="C7859" t="str">
            <v>REGISTRO DE GAVETA CROMADO CANOPLA LISA DIAM. 32MM</v>
          </cell>
          <cell r="D7859" t="str">
            <v>UN</v>
          </cell>
          <cell r="E7859">
            <v>40.799999999999997</v>
          </cell>
        </row>
        <row r="7860">
          <cell r="B7860" t="str">
            <v>530614</v>
          </cell>
          <cell r="C7860" t="str">
            <v>REGISTRO DE GAVETA CROMADO CANOPLA LISA DIAM. 40MM</v>
          </cell>
          <cell r="D7860" t="str">
            <v>UN</v>
          </cell>
          <cell r="E7860">
            <v>52.8</v>
          </cell>
        </row>
        <row r="7861">
          <cell r="B7861" t="str">
            <v>530615</v>
          </cell>
          <cell r="C7861" t="str">
            <v>REGISTRO DE GAVETA, BRUTO 3/4"</v>
          </cell>
          <cell r="D7861" t="str">
            <v>UN</v>
          </cell>
          <cell r="E7861">
            <v>15.12</v>
          </cell>
        </row>
        <row r="7862">
          <cell r="B7862" t="str">
            <v>530616</v>
          </cell>
          <cell r="C7862" t="str">
            <v>REGISTRO DE GAVETA, BRUTO 1"</v>
          </cell>
          <cell r="D7862" t="str">
            <v>UN</v>
          </cell>
          <cell r="E7862">
            <v>19.079999999999998</v>
          </cell>
        </row>
        <row r="7863">
          <cell r="B7863" t="str">
            <v>530617</v>
          </cell>
          <cell r="C7863" t="str">
            <v>REGISTRO DE GAVETA, BRUTO 1 1/4"</v>
          </cell>
          <cell r="D7863" t="str">
            <v>UN</v>
          </cell>
          <cell r="E7863">
            <v>28.56</v>
          </cell>
        </row>
        <row r="7864">
          <cell r="B7864" t="str">
            <v>530618</v>
          </cell>
          <cell r="C7864" t="str">
            <v>REGISTRO DE GAVETA, BRUTO 1 1/2"</v>
          </cell>
          <cell r="D7864" t="str">
            <v>UN</v>
          </cell>
          <cell r="E7864">
            <v>33.6</v>
          </cell>
        </row>
        <row r="7865">
          <cell r="B7865" t="str">
            <v>530619</v>
          </cell>
          <cell r="C7865" t="str">
            <v>REGISTRO DE GAVETA, BRUTO 2"</v>
          </cell>
          <cell r="D7865" t="str">
            <v>UN</v>
          </cell>
          <cell r="E7865">
            <v>51.6</v>
          </cell>
        </row>
        <row r="7866">
          <cell r="B7866" t="str">
            <v>530620</v>
          </cell>
          <cell r="C7866" t="str">
            <v>REGISTRO ESFERA PVC C/BORB - D= 1/2"</v>
          </cell>
          <cell r="D7866" t="str">
            <v>UN</v>
          </cell>
          <cell r="E7866">
            <v>8.94</v>
          </cell>
        </row>
        <row r="7867">
          <cell r="B7867" t="str">
            <v>530621</v>
          </cell>
          <cell r="C7867" t="str">
            <v>REGISTRO ESFERA PVC C/BORB - D= 3/4"</v>
          </cell>
          <cell r="D7867" t="str">
            <v>UN</v>
          </cell>
          <cell r="E7867">
            <v>0</v>
          </cell>
        </row>
        <row r="7868">
          <cell r="B7868" t="str">
            <v>530622</v>
          </cell>
          <cell r="C7868" t="str">
            <v>REGISTRO ESFERA PVC C/CAB QUADRADA - D= 1/2"</v>
          </cell>
          <cell r="D7868" t="str">
            <v>UN</v>
          </cell>
          <cell r="E7868">
            <v>0</v>
          </cell>
        </row>
        <row r="7869">
          <cell r="B7869" t="str">
            <v>530623</v>
          </cell>
          <cell r="C7869" t="str">
            <v>REGISTRO ESFERA PVC C/CAB QUADRADA - D= 3/4"</v>
          </cell>
          <cell r="D7869" t="str">
            <v>UN</v>
          </cell>
          <cell r="E7869">
            <v>0</v>
          </cell>
        </row>
        <row r="7870">
          <cell r="B7870" t="str">
            <v>530624</v>
          </cell>
          <cell r="C7870" t="str">
            <v>REGISTRO ESFERA PVC VS ROSC - D=1/2"</v>
          </cell>
          <cell r="D7870" t="str">
            <v>UN</v>
          </cell>
          <cell r="E7870">
            <v>0</v>
          </cell>
        </row>
        <row r="7871">
          <cell r="B7871" t="str">
            <v>530625</v>
          </cell>
          <cell r="C7871" t="str">
            <v>REGISTRO ESFERA PVC VS ROSC - D=3/4"</v>
          </cell>
          <cell r="D7871" t="str">
            <v>UN</v>
          </cell>
          <cell r="E7871">
            <v>10.66</v>
          </cell>
        </row>
        <row r="7872">
          <cell r="B7872" t="str">
            <v>530626</v>
          </cell>
          <cell r="C7872" t="str">
            <v>REGISTRO ESFERA PVC VS ROSC - D= 1"</v>
          </cell>
          <cell r="D7872" t="str">
            <v>UN</v>
          </cell>
          <cell r="E7872">
            <v>15.13</v>
          </cell>
        </row>
        <row r="7873">
          <cell r="B7873" t="str">
            <v>530627</v>
          </cell>
          <cell r="C7873" t="str">
            <v>REGISTRO ESFERA PVC VS ROSC - D=1 1/4"</v>
          </cell>
          <cell r="D7873" t="str">
            <v>UN</v>
          </cell>
          <cell r="E7873">
            <v>0</v>
          </cell>
        </row>
        <row r="7874">
          <cell r="B7874" t="str">
            <v>530628</v>
          </cell>
          <cell r="C7874" t="str">
            <v>REGISTRO ESFERA PVC VS ROSC - D=1 1/2"</v>
          </cell>
          <cell r="D7874" t="str">
            <v>UN</v>
          </cell>
          <cell r="E7874">
            <v>0</v>
          </cell>
        </row>
        <row r="7875">
          <cell r="B7875" t="str">
            <v>530629</v>
          </cell>
          <cell r="C7875" t="str">
            <v>REGISTRO ESFERA PVC VS ROSC - D=2"</v>
          </cell>
          <cell r="D7875" t="str">
            <v>UN</v>
          </cell>
          <cell r="E7875">
            <v>36.799999999999997</v>
          </cell>
        </row>
        <row r="7876">
          <cell r="B7876" t="str">
            <v>530630</v>
          </cell>
          <cell r="C7876" t="str">
            <v>REGISTRO ESFERA PVC VS SOLD - D=20 MM</v>
          </cell>
          <cell r="D7876" t="str">
            <v>UN</v>
          </cell>
          <cell r="E7876">
            <v>0</v>
          </cell>
        </row>
        <row r="7877">
          <cell r="B7877" t="str">
            <v>530631</v>
          </cell>
          <cell r="C7877" t="str">
            <v>REGISTRO ESFERA PVC VS SOLD - D=25 MM</v>
          </cell>
          <cell r="D7877" t="str">
            <v>UN</v>
          </cell>
          <cell r="E7877">
            <v>10.72</v>
          </cell>
        </row>
        <row r="7878">
          <cell r="B7878" t="str">
            <v>530632</v>
          </cell>
          <cell r="C7878" t="str">
            <v>REGISTRO ESFERA PVC VS SOLD - D=32 MM</v>
          </cell>
          <cell r="D7878" t="str">
            <v>UN</v>
          </cell>
          <cell r="E7878">
            <v>0</v>
          </cell>
        </row>
        <row r="7879">
          <cell r="B7879" t="str">
            <v>530633</v>
          </cell>
          <cell r="C7879" t="str">
            <v>REGISTRO ESFERA PVC VS SOLD - D=40 MM</v>
          </cell>
          <cell r="D7879" t="str">
            <v>UN</v>
          </cell>
          <cell r="E7879">
            <v>0</v>
          </cell>
        </row>
        <row r="7880">
          <cell r="B7880" t="str">
            <v>530634</v>
          </cell>
          <cell r="C7880" t="str">
            <v>REGISTRO ESFERA PVC VS SOLD - D=50 MM</v>
          </cell>
          <cell r="D7880" t="str">
            <v>UN</v>
          </cell>
          <cell r="E7880">
            <v>23.59</v>
          </cell>
        </row>
        <row r="7881">
          <cell r="B7881" t="str">
            <v>530635</v>
          </cell>
          <cell r="C7881" t="str">
            <v>REGISTRO ESFERA PVC VS SOLD - D=60 MM</v>
          </cell>
          <cell r="D7881" t="str">
            <v>UN</v>
          </cell>
          <cell r="E7881">
            <v>0</v>
          </cell>
        </row>
        <row r="7882">
          <cell r="B7882" t="str">
            <v>530636</v>
          </cell>
          <cell r="C7882" t="str">
            <v>REGISTRO PRESSAO S30  PVC ROSC - D= 1/2"</v>
          </cell>
          <cell r="D7882" t="str">
            <v>UN</v>
          </cell>
          <cell r="E7882">
            <v>11.98</v>
          </cell>
        </row>
        <row r="7883">
          <cell r="B7883" t="str">
            <v>530637</v>
          </cell>
          <cell r="C7883" t="str">
            <v>REGISTRO PRESSAO S30  PVC ROSC - D= 3/4"</v>
          </cell>
          <cell r="D7883" t="str">
            <v>UN</v>
          </cell>
          <cell r="E7883">
            <v>0</v>
          </cell>
        </row>
        <row r="7884">
          <cell r="B7884" t="str">
            <v>530638</v>
          </cell>
          <cell r="C7884" t="str">
            <v>REGISTRO PRESSAO S30  PVC SOLD - D=20 MM</v>
          </cell>
          <cell r="D7884" t="str">
            <v>UN</v>
          </cell>
          <cell r="E7884">
            <v>0</v>
          </cell>
        </row>
        <row r="7885">
          <cell r="B7885" t="str">
            <v>530639</v>
          </cell>
          <cell r="C7885" t="str">
            <v>REGISTRO PRESSAO S30  PVC SOLD - D=25 MM</v>
          </cell>
          <cell r="D7885" t="str">
            <v>UN</v>
          </cell>
          <cell r="E7885">
            <v>13.64</v>
          </cell>
        </row>
        <row r="7886">
          <cell r="B7886" t="str">
            <v>530640</v>
          </cell>
          <cell r="C7886" t="str">
            <v>REGISTRO DE PRESSAO CROMADO LISO DIAM. 3/4 POL.</v>
          </cell>
          <cell r="D7886" t="str">
            <v>UN</v>
          </cell>
          <cell r="E7886">
            <v>33.840000000000003</v>
          </cell>
        </row>
        <row r="7887">
          <cell r="B7887" t="str">
            <v>530641</v>
          </cell>
          <cell r="C7887" t="str">
            <v>VALVULA 1' PARA LAVATORIO</v>
          </cell>
          <cell r="D7887" t="str">
            <v>UN</v>
          </cell>
          <cell r="E7887">
            <v>9.02</v>
          </cell>
        </row>
        <row r="7888">
          <cell r="B7888" t="str">
            <v>530642</v>
          </cell>
          <cell r="C7888" t="str">
            <v>VALVULA DE BOIA</v>
          </cell>
          <cell r="D7888" t="str">
            <v>UN</v>
          </cell>
          <cell r="E7888">
            <v>26.4</v>
          </cell>
        </row>
        <row r="7889">
          <cell r="B7889" t="str">
            <v>530643</v>
          </cell>
          <cell r="C7889" t="str">
            <v>VALVULA DE DESC.DIAM.1 1/2 POL.,C/REG.CONJUG.</v>
          </cell>
          <cell r="D7889" t="str">
            <v>UN</v>
          </cell>
          <cell r="E7889">
            <v>102</v>
          </cell>
        </row>
        <row r="7890">
          <cell r="B7890" t="str">
            <v>530644</v>
          </cell>
          <cell r="C7890" t="str">
            <v>CAIXA DE PVC 100 X 100 X 40MM C/ GRELHA SIMPLES</v>
          </cell>
          <cell r="D7890" t="str">
            <v>UN</v>
          </cell>
          <cell r="E7890">
            <v>0</v>
          </cell>
        </row>
        <row r="7891">
          <cell r="B7891" t="str">
            <v>530645</v>
          </cell>
          <cell r="C7891" t="str">
            <v>CAIXA DE PVC 100 X 100 X 40MM C/ GRELHA CROMADA</v>
          </cell>
          <cell r="D7891" t="str">
            <v>UN</v>
          </cell>
          <cell r="E7891">
            <v>0</v>
          </cell>
        </row>
        <row r="7892">
          <cell r="B7892" t="str">
            <v>530646</v>
          </cell>
          <cell r="C7892" t="str">
            <v>CAIXA DE PVC 100 X 100 X 50MM C/ GRELHA SIMPLES</v>
          </cell>
          <cell r="D7892" t="str">
            <v>UN</v>
          </cell>
          <cell r="E7892">
            <v>0</v>
          </cell>
        </row>
        <row r="7893">
          <cell r="B7893" t="str">
            <v>530647</v>
          </cell>
          <cell r="C7893" t="str">
            <v>CAIXA FF C/ TAMPA P/ REGISTRO PARADA</v>
          </cell>
          <cell r="D7893" t="str">
            <v>UN</v>
          </cell>
          <cell r="E7893">
            <v>0</v>
          </cell>
        </row>
        <row r="7894">
          <cell r="B7894" t="str">
            <v>530648</v>
          </cell>
          <cell r="C7894" t="str">
            <v>CAIXA FF C/ TAMPA P/ VAL. DE INCÊNDIO</v>
          </cell>
          <cell r="D7894" t="str">
            <v>UN</v>
          </cell>
          <cell r="E7894">
            <v>0</v>
          </cell>
        </row>
        <row r="7895">
          <cell r="B7895" t="str">
            <v>530649</v>
          </cell>
          <cell r="C7895" t="str">
            <v>PARAFUSO ACO GALV. ROSCA NC P/FG 5/8 X3.1/2 X1.1/2</v>
          </cell>
          <cell r="D7895" t="str">
            <v>CJ</v>
          </cell>
          <cell r="E7895">
            <v>3.9</v>
          </cell>
        </row>
        <row r="7896">
          <cell r="B7896" t="str">
            <v>530650</v>
          </cell>
          <cell r="C7896" t="str">
            <v>CAIXA D'AGUA CIMENTO AMIANTO 250 L</v>
          </cell>
          <cell r="D7896" t="str">
            <v>UN</v>
          </cell>
          <cell r="E7896">
            <v>61.2</v>
          </cell>
        </row>
        <row r="7897">
          <cell r="B7897" t="str">
            <v>530651</v>
          </cell>
          <cell r="C7897" t="str">
            <v>CAIXA D'AGUA CIMENTO AMIANTO 500 L</v>
          </cell>
          <cell r="D7897" t="str">
            <v>UN</v>
          </cell>
          <cell r="E7897">
            <v>102</v>
          </cell>
        </row>
        <row r="7898">
          <cell r="B7898" t="str">
            <v>530652</v>
          </cell>
          <cell r="C7898" t="str">
            <v>CAIXA D'AGUA CIMENTO AMIANTO 1000 L</v>
          </cell>
          <cell r="D7898" t="str">
            <v>UN</v>
          </cell>
          <cell r="E7898">
            <v>202.85</v>
          </cell>
        </row>
        <row r="7899">
          <cell r="B7899" t="str">
            <v>530653</v>
          </cell>
          <cell r="C7899" t="str">
            <v>ARMARIO SIMPLES DE PLASTICO C/ESPELHO(42X50X7,5)CM</v>
          </cell>
          <cell r="D7899" t="str">
            <v>UN</v>
          </cell>
          <cell r="E7899">
            <v>55.74</v>
          </cell>
        </row>
        <row r="7900">
          <cell r="B7900" t="str">
            <v>530654</v>
          </cell>
          <cell r="C7900" t="str">
            <v>BACIA SANITARIA LOUCA</v>
          </cell>
          <cell r="D7900" t="str">
            <v>UN</v>
          </cell>
          <cell r="E7900">
            <v>57</v>
          </cell>
        </row>
        <row r="7901">
          <cell r="B7901" t="str">
            <v>530655</v>
          </cell>
          <cell r="C7901" t="str">
            <v>BANCADA DE MARMORE</v>
          </cell>
          <cell r="D7901" t="str">
            <v>M2</v>
          </cell>
          <cell r="E7901">
            <v>216</v>
          </cell>
        </row>
        <row r="7902">
          <cell r="B7902" t="str">
            <v>530656</v>
          </cell>
          <cell r="C7902" t="str">
            <v>CHUVEIRO ELETRICO - STANDARD</v>
          </cell>
          <cell r="D7902" t="str">
            <v>UN</v>
          </cell>
          <cell r="E7902">
            <v>32.28</v>
          </cell>
        </row>
        <row r="7903">
          <cell r="B7903" t="str">
            <v>530657</v>
          </cell>
          <cell r="C7903" t="str">
            <v>CUBA DE ACO INOX (0,56 X 0,33 X 0,16) M</v>
          </cell>
          <cell r="D7903" t="str">
            <v>UN</v>
          </cell>
          <cell r="E7903">
            <v>205.92</v>
          </cell>
        </row>
        <row r="7904">
          <cell r="B7904" t="str">
            <v>530658</v>
          </cell>
          <cell r="C7904" t="str">
            <v>LAVATORIO DE COLUNA</v>
          </cell>
          <cell r="D7904" t="str">
            <v>UN</v>
          </cell>
          <cell r="E7904">
            <v>55.14</v>
          </cell>
        </row>
        <row r="7905">
          <cell r="B7905" t="str">
            <v>530659</v>
          </cell>
          <cell r="C7905" t="str">
            <v>PAPELEIRA LOUCA</v>
          </cell>
          <cell r="D7905" t="str">
            <v>UN</v>
          </cell>
          <cell r="E7905">
            <v>8.4</v>
          </cell>
        </row>
        <row r="7906">
          <cell r="B7906" t="str">
            <v>530660</v>
          </cell>
          <cell r="C7906" t="str">
            <v>PIA ACO INOX(3,00X0,60)M CUBA DE (0,50X0,40X0,40)M</v>
          </cell>
          <cell r="D7906" t="str">
            <v>UN</v>
          </cell>
          <cell r="E7906">
            <v>2086.6</v>
          </cell>
        </row>
        <row r="7907">
          <cell r="B7907" t="str">
            <v>530661</v>
          </cell>
          <cell r="C7907" t="str">
            <v>PIA ACO INOX(3,00X0,60)M CUBA DE (0,56X0,33X0,16)M</v>
          </cell>
          <cell r="D7907" t="str">
            <v>UN</v>
          </cell>
          <cell r="E7907">
            <v>1993.25</v>
          </cell>
        </row>
        <row r="7908">
          <cell r="B7908" t="str">
            <v>530662</v>
          </cell>
          <cell r="C7908" t="str">
            <v>PIA ACO INOX(3,00X0,60)M CUBA DE (1,12X0,50X0,40)M</v>
          </cell>
          <cell r="D7908" t="str">
            <v>UN</v>
          </cell>
          <cell r="E7908">
            <v>2718.24</v>
          </cell>
        </row>
        <row r="7909">
          <cell r="B7909" t="str">
            <v>530663</v>
          </cell>
          <cell r="C7909" t="str">
            <v>PIA ACO INOX(3,60X0,60)M CUBA DE (0,50X0,40X0,40)M</v>
          </cell>
          <cell r="D7909" t="str">
            <v>UN</v>
          </cell>
          <cell r="E7909">
            <v>2541.96</v>
          </cell>
        </row>
        <row r="7910">
          <cell r="B7910" t="str">
            <v>530664</v>
          </cell>
          <cell r="C7910" t="str">
            <v>PIA ACO INOX(3,60X0,60)M CUBA DE (0,56X0,33X0,16)M</v>
          </cell>
          <cell r="D7910" t="str">
            <v>UN</v>
          </cell>
          <cell r="E7910">
            <v>2321.4</v>
          </cell>
        </row>
        <row r="7911">
          <cell r="B7911" t="str">
            <v>530665</v>
          </cell>
          <cell r="C7911" t="str">
            <v>PIA ACO INOX(3,60X0,60)M CUBA DE (1,12X0,50X0,40)M</v>
          </cell>
          <cell r="D7911" t="str">
            <v>UN</v>
          </cell>
          <cell r="E7911">
            <v>3027.84</v>
          </cell>
        </row>
        <row r="7912">
          <cell r="B7912" t="str">
            <v>530666</v>
          </cell>
          <cell r="C7912" t="str">
            <v>PIA ACO INOX(4,00X0,60)M CUBA DE (0,50X0,40X0,40)M</v>
          </cell>
          <cell r="D7912" t="str">
            <v>UN</v>
          </cell>
          <cell r="E7912">
            <v>2770.08</v>
          </cell>
        </row>
        <row r="7913">
          <cell r="B7913" t="str">
            <v>530667</v>
          </cell>
          <cell r="C7913" t="str">
            <v>PIA ACO INOX(4,00X0,60)M CUBA DE (0,56X0,33X0,16)M</v>
          </cell>
          <cell r="D7913" t="str">
            <v>UN</v>
          </cell>
          <cell r="E7913">
            <v>2452.56</v>
          </cell>
        </row>
        <row r="7914">
          <cell r="B7914" t="str">
            <v>530668</v>
          </cell>
          <cell r="C7914" t="str">
            <v>PIA ACO INOX(4,00X0,60)M CUBA DE (1,12X0,50X0,40)M</v>
          </cell>
          <cell r="D7914" t="str">
            <v>UN</v>
          </cell>
          <cell r="E7914">
            <v>2866.32</v>
          </cell>
        </row>
        <row r="7915">
          <cell r="B7915" t="str">
            <v>530669</v>
          </cell>
          <cell r="C7915" t="str">
            <v>PORTA TOALHA (SUPORTE P/TOALHA C/BASTAO DE 60 CM)</v>
          </cell>
          <cell r="D7915" t="str">
            <v>UN</v>
          </cell>
          <cell r="E7915">
            <v>6.6</v>
          </cell>
        </row>
        <row r="7916">
          <cell r="B7916" t="str">
            <v>530670</v>
          </cell>
          <cell r="C7916" t="str">
            <v>SABONETEIRA SEM ALCA 15 X 15 CM</v>
          </cell>
          <cell r="D7916" t="str">
            <v>UN</v>
          </cell>
          <cell r="E7916">
            <v>8.4</v>
          </cell>
        </row>
        <row r="7917">
          <cell r="B7917" t="str">
            <v>530671</v>
          </cell>
          <cell r="C7917" t="str">
            <v>TAMPA PLASTICA PARA BACIA SANITARIA</v>
          </cell>
          <cell r="D7917" t="str">
            <v>UN</v>
          </cell>
          <cell r="E7917">
            <v>14.4</v>
          </cell>
        </row>
        <row r="7918">
          <cell r="B7918" t="str">
            <v>530672</v>
          </cell>
          <cell r="C7918" t="str">
            <v>TORNEIRA CROMADA PARA JARDIM</v>
          </cell>
          <cell r="D7918" t="str">
            <v>UN</v>
          </cell>
          <cell r="E7918">
            <v>12.16</v>
          </cell>
        </row>
        <row r="7919">
          <cell r="B7919" t="str">
            <v>530673</v>
          </cell>
          <cell r="C7919" t="str">
            <v>TORNEIRA CROMADA, LONGA PARA PIA</v>
          </cell>
          <cell r="D7919" t="str">
            <v>UN</v>
          </cell>
          <cell r="E7919">
            <v>21.83</v>
          </cell>
        </row>
        <row r="7920">
          <cell r="B7920" t="str">
            <v>530674</v>
          </cell>
          <cell r="C7920" t="str">
            <v>TORNEIRA JARDIM LATAO 3/4'</v>
          </cell>
          <cell r="D7920" t="str">
            <v>UN</v>
          </cell>
          <cell r="E7920">
            <v>11.68</v>
          </cell>
        </row>
        <row r="7921">
          <cell r="B7921" t="str">
            <v>530675</v>
          </cell>
          <cell r="C7921" t="str">
            <v>BOLSA BORRACHA PARA BACIA SANITARIA</v>
          </cell>
          <cell r="D7921" t="str">
            <v>UN</v>
          </cell>
          <cell r="E7921">
            <v>1.04</v>
          </cell>
        </row>
        <row r="7922">
          <cell r="B7922" t="str">
            <v>530676</v>
          </cell>
          <cell r="C7922" t="str">
            <v>ENGATE PVC FLEXIVEL</v>
          </cell>
          <cell r="D7922" t="str">
            <v>UN</v>
          </cell>
          <cell r="E7922">
            <v>2.5</v>
          </cell>
        </row>
        <row r="7923">
          <cell r="B7923" t="str">
            <v>530677</v>
          </cell>
          <cell r="C7923" t="str">
            <v>FITA VEDANTE TEFLON L=1,5 CM</v>
          </cell>
          <cell r="D7923" t="str">
            <v>MT</v>
          </cell>
          <cell r="E7923">
            <v>0.05</v>
          </cell>
        </row>
        <row r="7925">
          <cell r="B7925" t="str">
            <v>530700</v>
          </cell>
          <cell r="C7925" t="str">
            <v>MATERIAIS P/LIGACAO DOMICILIAR DE AGUA (C33 - METAIS NAO FERROSOS 100%)</v>
          </cell>
          <cell r="E7925">
            <v>0</v>
          </cell>
        </row>
        <row r="7926">
          <cell r="B7926" t="str">
            <v>530701</v>
          </cell>
          <cell r="C7926" t="str">
            <v>FERRULE DN 20</v>
          </cell>
          <cell r="D7926" t="str">
            <v>UN</v>
          </cell>
          <cell r="E7926">
            <v>13.44</v>
          </cell>
        </row>
        <row r="7927">
          <cell r="B7927" t="str">
            <v>530702</v>
          </cell>
          <cell r="C7927" t="str">
            <v>FERRULE DN 25</v>
          </cell>
          <cell r="D7927" t="str">
            <v>UN</v>
          </cell>
          <cell r="E7927">
            <v>0</v>
          </cell>
        </row>
        <row r="7928">
          <cell r="B7928" t="str">
            <v>530703</v>
          </cell>
          <cell r="C7928" t="str">
            <v>REGISTRO BROCA</v>
          </cell>
          <cell r="D7928" t="str">
            <v>UN</v>
          </cell>
          <cell r="E7928">
            <v>10.8</v>
          </cell>
        </row>
        <row r="7929">
          <cell r="B7929" t="str">
            <v>530704</v>
          </cell>
          <cell r="C7929" t="str">
            <v>REGISTRO DE PRESSAO P/INSTALACÕES PREDIAIS DN 20MM</v>
          </cell>
          <cell r="D7929" t="str">
            <v>UN</v>
          </cell>
          <cell r="E7929">
            <v>0</v>
          </cell>
        </row>
        <row r="7930">
          <cell r="B7930" t="str">
            <v>530705</v>
          </cell>
          <cell r="C7930" t="str">
            <v>REGISTRO MACHO P/INSTALACÕES PREDIAIS DN 20MM</v>
          </cell>
          <cell r="D7930" t="str">
            <v>UN</v>
          </cell>
          <cell r="E7930">
            <v>0</v>
          </cell>
        </row>
        <row r="7931">
          <cell r="B7931" t="str">
            <v>530706</v>
          </cell>
          <cell r="C7931" t="str">
            <v>TE JUNTA MECANICA P/ TUBO PEAD 32 X 32MM</v>
          </cell>
          <cell r="D7931" t="str">
            <v>UN</v>
          </cell>
          <cell r="E7931">
            <v>0</v>
          </cell>
        </row>
        <row r="7932">
          <cell r="B7932" t="str">
            <v>530707</v>
          </cell>
          <cell r="C7932" t="str">
            <v>OBTURADOR C/ GUARNICAO P/ REGISTRO DE PRESSAO</v>
          </cell>
          <cell r="D7932" t="str">
            <v>UN</v>
          </cell>
          <cell r="E7932">
            <v>0</v>
          </cell>
        </row>
        <row r="7933">
          <cell r="B7933" t="str">
            <v>530708</v>
          </cell>
          <cell r="C7933" t="str">
            <v>CONTRA-FLANGE (PAR) P/ HIDROMETRO 50MM</v>
          </cell>
          <cell r="D7933" t="str">
            <v>UN</v>
          </cell>
          <cell r="E7933">
            <v>0</v>
          </cell>
        </row>
        <row r="7934">
          <cell r="B7934" t="str">
            <v>530709</v>
          </cell>
          <cell r="C7934" t="str">
            <v>LUVA DE FERRO MALEAVEL GALVANIZADO 25 MM</v>
          </cell>
          <cell r="D7934" t="str">
            <v>UN</v>
          </cell>
          <cell r="E7934">
            <v>3.3</v>
          </cell>
        </row>
        <row r="7935">
          <cell r="B7935" t="str">
            <v>530710</v>
          </cell>
          <cell r="C7935" t="str">
            <v>COTOVELO 90 GR DE FERRO MALEAVEL GALVANIZADO 25 MM</v>
          </cell>
          <cell r="D7935" t="str">
            <v>UN</v>
          </cell>
          <cell r="E7935">
            <v>2.86</v>
          </cell>
        </row>
        <row r="7936">
          <cell r="B7936" t="str">
            <v>530711</v>
          </cell>
          <cell r="C7936" t="str">
            <v>CAVALETE DE FERRO MALEAVEL GALVANIZADO 20MM</v>
          </cell>
          <cell r="D7936" t="str">
            <v>UN</v>
          </cell>
          <cell r="E7936">
            <v>151.02000000000001</v>
          </cell>
        </row>
        <row r="7937">
          <cell r="B7937" t="str">
            <v>530712</v>
          </cell>
          <cell r="C7937" t="str">
            <v>COTOVELO 90 GR DE FERRO MALEAVEL GALV. 25 X 20MM</v>
          </cell>
          <cell r="D7937" t="str">
            <v>UN</v>
          </cell>
          <cell r="E7937">
            <v>0</v>
          </cell>
        </row>
        <row r="7938">
          <cell r="B7938" t="str">
            <v>530713</v>
          </cell>
          <cell r="C7938" t="str">
            <v>COTOVELO 90 GR DE FERRO MALEAVEL GALV. 40 X 20MM</v>
          </cell>
          <cell r="D7938" t="str">
            <v>UN</v>
          </cell>
          <cell r="E7938">
            <v>0</v>
          </cell>
        </row>
        <row r="7939">
          <cell r="B7939" t="str">
            <v>530714</v>
          </cell>
          <cell r="C7939" t="str">
            <v>LUVA DE FERRO MALEAVEL GALVANIZADO 25 X 20MM</v>
          </cell>
          <cell r="D7939" t="str">
            <v>UN</v>
          </cell>
          <cell r="E7939">
            <v>0</v>
          </cell>
        </row>
        <row r="7940">
          <cell r="B7940" t="str">
            <v>530715</v>
          </cell>
          <cell r="C7940" t="str">
            <v>LUVA DE FERRO MALEAVEL GALVANIZADO 40 X 20MM</v>
          </cell>
          <cell r="D7940" t="str">
            <v>UN</v>
          </cell>
          <cell r="E7940">
            <v>0</v>
          </cell>
        </row>
        <row r="7941">
          <cell r="B7941" t="str">
            <v>530716</v>
          </cell>
          <cell r="C7941" t="str">
            <v>BUJAO (PLUG) GALVANIZADO DN 20</v>
          </cell>
          <cell r="D7941" t="str">
            <v>UN</v>
          </cell>
          <cell r="E7941">
            <v>0</v>
          </cell>
        </row>
        <row r="7943">
          <cell r="B7943" t="str">
            <v>530800</v>
          </cell>
          <cell r="C7943" t="str">
            <v>HIDROMETROS (C33 - METAIS NAO FERROSOS 45%; SETOR ABDIB GLOBAL 40%; C56 - MATERIAS PLASTICAS 15%)</v>
          </cell>
        </row>
        <row r="7944">
          <cell r="B7944" t="str">
            <v>530801</v>
          </cell>
          <cell r="C7944" t="str">
            <v>HIDROMETRO TAQ TRANS. MAG.DN=20MM-CL B-QN=0.75M3/H</v>
          </cell>
          <cell r="D7944" t="str">
            <v>UN</v>
          </cell>
          <cell r="E7944">
            <v>49.52</v>
          </cell>
        </row>
        <row r="7945">
          <cell r="B7945" t="str">
            <v>530802</v>
          </cell>
          <cell r="C7945" t="str">
            <v>HIDROMETRO TAQ TRANS. MAG. DN=20MM-CL B-QN=1.5M3/H</v>
          </cell>
          <cell r="D7945" t="str">
            <v>UN</v>
          </cell>
          <cell r="E7945">
            <v>54.61</v>
          </cell>
        </row>
        <row r="7946">
          <cell r="B7946" t="str">
            <v>530803</v>
          </cell>
          <cell r="C7946" t="str">
            <v>HIDROMETRO TAQ TRANS. MAG. DN=25MM-CL B-QN=  5M3/H</v>
          </cell>
          <cell r="D7946" t="str">
            <v>UN</v>
          </cell>
          <cell r="E7946">
            <v>254.42</v>
          </cell>
        </row>
        <row r="7947">
          <cell r="B7947" t="str">
            <v>530804</v>
          </cell>
          <cell r="C7947" t="str">
            <v>HIDROMETRO TAQ TRANS. MAG. C/FG DN= 50MM QN=15M3/H</v>
          </cell>
          <cell r="D7947" t="str">
            <v>UN</v>
          </cell>
          <cell r="E7947">
            <v>471.62</v>
          </cell>
        </row>
        <row r="7948">
          <cell r="B7948" t="str">
            <v>530805</v>
          </cell>
          <cell r="C7948" t="str">
            <v>HIDROMETRO DE VEL. (WOLTMANN) 50MM 300M3/D</v>
          </cell>
          <cell r="D7948" t="str">
            <v>UN</v>
          </cell>
          <cell r="E7948">
            <v>1234.9000000000001</v>
          </cell>
        </row>
        <row r="7949">
          <cell r="B7949" t="str">
            <v>530806</v>
          </cell>
          <cell r="C7949" t="str">
            <v>HIDROMETRO DE VEL. (WOLTMANN) 80MM 1100M3/D</v>
          </cell>
          <cell r="D7949" t="str">
            <v>UN</v>
          </cell>
          <cell r="E7949">
            <v>1563.79</v>
          </cell>
        </row>
        <row r="7950">
          <cell r="B7950" t="str">
            <v>530807</v>
          </cell>
          <cell r="C7950" t="str">
            <v>HIDROMETRO DE VEL. (WOLTMANN) 100MM 1800M3/D</v>
          </cell>
          <cell r="D7950" t="str">
            <v>UN</v>
          </cell>
          <cell r="E7950">
            <v>1774.78</v>
          </cell>
        </row>
        <row r="7951">
          <cell r="B7951" t="str">
            <v>530808</v>
          </cell>
          <cell r="C7951" t="str">
            <v>HIDROMETRO DE VEL. (WOLTMANN) 150MM 4000M3/D</v>
          </cell>
          <cell r="D7951" t="str">
            <v>UN</v>
          </cell>
          <cell r="E7951">
            <v>3486</v>
          </cell>
        </row>
        <row r="7952">
          <cell r="B7952" t="str">
            <v>530809</v>
          </cell>
          <cell r="C7952" t="str">
            <v>HIDROMETRO DE VEL. (WOLTMANN) 200MM 6500M3/D</v>
          </cell>
          <cell r="D7952" t="str">
            <v>UN</v>
          </cell>
          <cell r="E7952">
            <v>4228.2700000000004</v>
          </cell>
        </row>
        <row r="7953">
          <cell r="B7953" t="str">
            <v>530810</v>
          </cell>
          <cell r="C7953" t="str">
            <v>CONTRA FLANGE P/ HIDROMETRO 50MM</v>
          </cell>
          <cell r="D7953" t="str">
            <v>UN</v>
          </cell>
          <cell r="E7953">
            <v>47.78</v>
          </cell>
        </row>
        <row r="7954">
          <cell r="B7954" t="str">
            <v>530811</v>
          </cell>
          <cell r="C7954" t="str">
            <v>CONTRA FLANGE P/ HIDROMETRO 80MM</v>
          </cell>
          <cell r="D7954" t="str">
            <v>UN</v>
          </cell>
          <cell r="E7954">
            <v>0</v>
          </cell>
        </row>
        <row r="7955">
          <cell r="B7955" t="str">
            <v>530812</v>
          </cell>
          <cell r="C7955" t="str">
            <v>CONTRA FLANGE P/ HIDROMETRO 100MM</v>
          </cell>
          <cell r="D7955" t="str">
            <v>UN</v>
          </cell>
          <cell r="E7955">
            <v>111.7</v>
          </cell>
        </row>
        <row r="7956">
          <cell r="B7956" t="str">
            <v>530813</v>
          </cell>
          <cell r="C7956" t="str">
            <v>CONTRA FLANGE P/ HIDROMETRO 150MM</v>
          </cell>
          <cell r="D7956" t="str">
            <v>UN</v>
          </cell>
          <cell r="E7956">
            <v>0</v>
          </cell>
        </row>
        <row r="7957">
          <cell r="B7957" t="str">
            <v>530814</v>
          </cell>
          <cell r="C7957" t="str">
            <v>CONTRA FLANGE P/ HIDROMETRO 200MM</v>
          </cell>
          <cell r="D7957" t="str">
            <v>UN</v>
          </cell>
          <cell r="E7957">
            <v>255</v>
          </cell>
        </row>
        <row r="7958">
          <cell r="B7958" t="str">
            <v>530815</v>
          </cell>
          <cell r="C7958" t="str">
            <v>FILTRO P/ HIDROMETRO 50MM</v>
          </cell>
          <cell r="D7958" t="str">
            <v>UN</v>
          </cell>
          <cell r="E7958">
            <v>0</v>
          </cell>
        </row>
        <row r="7959">
          <cell r="B7959" t="str">
            <v>530816</v>
          </cell>
          <cell r="C7959" t="str">
            <v>FILTRO P/ HIDROMETRO 80MM</v>
          </cell>
          <cell r="D7959" t="str">
            <v>UN</v>
          </cell>
          <cell r="E7959">
            <v>0</v>
          </cell>
        </row>
        <row r="7960">
          <cell r="B7960" t="str">
            <v>530817</v>
          </cell>
          <cell r="C7960" t="str">
            <v>FILTRO P/ HIDROMETRO 100MM</v>
          </cell>
          <cell r="D7960" t="str">
            <v>UN</v>
          </cell>
          <cell r="E7960">
            <v>0</v>
          </cell>
        </row>
        <row r="7961">
          <cell r="B7961" t="str">
            <v>530818</v>
          </cell>
          <cell r="C7961" t="str">
            <v>FILTRO P/ HIDROMETRO 150MM</v>
          </cell>
          <cell r="D7961" t="str">
            <v>UN</v>
          </cell>
          <cell r="E7961">
            <v>0</v>
          </cell>
        </row>
        <row r="7962">
          <cell r="B7962" t="str">
            <v>530819</v>
          </cell>
          <cell r="C7962" t="str">
            <v>FILTRO P/ HIDROMETRO 200MM</v>
          </cell>
          <cell r="D7962" t="str">
            <v>UN</v>
          </cell>
          <cell r="E7962">
            <v>0</v>
          </cell>
        </row>
        <row r="7963">
          <cell r="B7963" t="str">
            <v>530820</v>
          </cell>
          <cell r="C7963" t="str">
            <v>TUBETE EM LIGA DE COBRE 20MM</v>
          </cell>
          <cell r="D7963" t="str">
            <v>UN</v>
          </cell>
          <cell r="E7963">
            <v>4.5599999999999996</v>
          </cell>
        </row>
        <row r="7964">
          <cell r="B7964" t="str">
            <v>530821</v>
          </cell>
          <cell r="C7964" t="str">
            <v>TUBETE EM LIGA DE COBRE 25MM</v>
          </cell>
          <cell r="D7964" t="str">
            <v>UN</v>
          </cell>
          <cell r="E7964">
            <v>0</v>
          </cell>
        </row>
        <row r="7965">
          <cell r="B7965" t="str">
            <v>530822</v>
          </cell>
          <cell r="C7965" t="str">
            <v>TUBETE EM LIGA DE COBRE 40MM</v>
          </cell>
          <cell r="D7965" t="str">
            <v>UN</v>
          </cell>
          <cell r="E7965">
            <v>0</v>
          </cell>
        </row>
        <row r="7966">
          <cell r="B7966" t="str">
            <v>530823</v>
          </cell>
          <cell r="C7966" t="str">
            <v>TUBETE PROLONGADO EM LIGA DE COBRE 20 MM</v>
          </cell>
          <cell r="D7966" t="str">
            <v>UN</v>
          </cell>
          <cell r="E7966">
            <v>8.68</v>
          </cell>
        </row>
        <row r="7967">
          <cell r="B7967" t="str">
            <v>530824</v>
          </cell>
          <cell r="C7967" t="str">
            <v>TUBETE FG - DN 25 (1")</v>
          </cell>
          <cell r="D7967" t="str">
            <v>UN</v>
          </cell>
          <cell r="E7967">
            <v>0</v>
          </cell>
        </row>
        <row r="7968">
          <cell r="B7968" t="str">
            <v>530825</v>
          </cell>
          <cell r="C7968" t="str">
            <v>TUBETE FG - DN 20 (3/4")</v>
          </cell>
          <cell r="D7968" t="str">
            <v>UN</v>
          </cell>
          <cell r="E7968">
            <v>0</v>
          </cell>
        </row>
        <row r="7969">
          <cell r="B7969" t="str">
            <v>530826</v>
          </cell>
          <cell r="C7969" t="str">
            <v>TUBETE LONGO FG - DN 20 (3/4")</v>
          </cell>
          <cell r="D7969" t="str">
            <v>UN</v>
          </cell>
          <cell r="E7969">
            <v>0</v>
          </cell>
        </row>
        <row r="7970">
          <cell r="B7970" t="str">
            <v>530827</v>
          </cell>
          <cell r="C7970" t="str">
            <v>GUARNICAO (ANEL) DO TUBETE 19 X 23,2 X 2 X 29,8MM</v>
          </cell>
          <cell r="D7970" t="str">
            <v>UN</v>
          </cell>
          <cell r="E7970">
            <v>0.31</v>
          </cell>
        </row>
        <row r="7971">
          <cell r="B7971" t="str">
            <v>530828</v>
          </cell>
          <cell r="C7971" t="str">
            <v>GUARNICAO (ANEL) DO TUBETE 25 X 29,2 X 37,8MM</v>
          </cell>
          <cell r="D7971" t="str">
            <v>UN</v>
          </cell>
          <cell r="E7971">
            <v>0</v>
          </cell>
        </row>
        <row r="7972">
          <cell r="B7972" t="str">
            <v>530829</v>
          </cell>
          <cell r="C7972" t="str">
            <v>GUARNICAO ARRUELA DO FG LAT.(DN/DI/DE) 50/105/58MM</v>
          </cell>
          <cell r="D7972" t="str">
            <v>UN</v>
          </cell>
          <cell r="E7972">
            <v>0</v>
          </cell>
        </row>
        <row r="7973">
          <cell r="B7973" t="str">
            <v>530830</v>
          </cell>
          <cell r="C7973" t="str">
            <v>GUARNICAO DO TUBETE (DN/DI/DE) 38 / 43,2 / 54,8 MM</v>
          </cell>
          <cell r="D7973" t="str">
            <v>UN</v>
          </cell>
          <cell r="E7973">
            <v>0</v>
          </cell>
        </row>
        <row r="7974">
          <cell r="B7974" t="str">
            <v>530831</v>
          </cell>
          <cell r="C7974" t="str">
            <v>PORCA DO TUBETE (OITAVADA) 38MM ROSCA DE 50MM</v>
          </cell>
          <cell r="D7974" t="str">
            <v>UN</v>
          </cell>
          <cell r="E7974">
            <v>0</v>
          </cell>
        </row>
        <row r="7975">
          <cell r="B7975" t="str">
            <v>530832</v>
          </cell>
          <cell r="C7975" t="str">
            <v>PORCA DO TUBETE 19MM (3/4 POL)</v>
          </cell>
          <cell r="D7975" t="str">
            <v>UN</v>
          </cell>
          <cell r="E7975">
            <v>3.97</v>
          </cell>
        </row>
        <row r="7976">
          <cell r="B7976" t="str">
            <v>530833</v>
          </cell>
          <cell r="C7976" t="str">
            <v>PORCA SEXTAVADA 25MM (1 POL)</v>
          </cell>
          <cell r="D7976" t="str">
            <v>UN</v>
          </cell>
          <cell r="E7976">
            <v>0</v>
          </cell>
        </row>
        <row r="7978">
          <cell r="B7978" t="str">
            <v>530900</v>
          </cell>
          <cell r="C7978" t="str">
            <v>TUBOS E CONEXOES PVC - AGUA (C56 - MATERIAS PLASTICAS 100%)</v>
          </cell>
        </row>
        <row r="7979">
          <cell r="B7979" t="str">
            <v>530901</v>
          </cell>
          <cell r="C7979" t="str">
            <v>ADAPTADOR CURTO SOLD PVC P/REG - D=20 MM x 1/2"</v>
          </cell>
          <cell r="D7979" t="str">
            <v>UN</v>
          </cell>
          <cell r="E7979">
            <v>0</v>
          </cell>
        </row>
        <row r="7980">
          <cell r="B7980" t="str">
            <v>530902</v>
          </cell>
          <cell r="C7980" t="str">
            <v>ADAPTADOR CURTO SOLD PVC P/REG - D=25 MM x 3/4"</v>
          </cell>
          <cell r="D7980" t="str">
            <v>UN</v>
          </cell>
          <cell r="E7980">
            <v>0.3</v>
          </cell>
        </row>
        <row r="7981">
          <cell r="B7981" t="str">
            <v>530903</v>
          </cell>
          <cell r="C7981" t="str">
            <v>ADAPTADOR CURTO SOLD PVC P/REG - D=32 MM  x  1"</v>
          </cell>
          <cell r="D7981" t="str">
            <v>UN</v>
          </cell>
          <cell r="E7981">
            <v>0</v>
          </cell>
        </row>
        <row r="7982">
          <cell r="B7982" t="str">
            <v>530904</v>
          </cell>
          <cell r="C7982" t="str">
            <v>ADAPTADOR CURTO SOLD PVC P/REG - D=40 MM x 1 1/2"</v>
          </cell>
          <cell r="D7982" t="str">
            <v>UN</v>
          </cell>
          <cell r="E7982">
            <v>0</v>
          </cell>
        </row>
        <row r="7983">
          <cell r="B7983" t="str">
            <v>530905</v>
          </cell>
          <cell r="C7983" t="str">
            <v>ADAPTADOR CURTO SOLD PVC P/REG - D=40 MM x 1 1/4"</v>
          </cell>
          <cell r="D7983" t="str">
            <v>UN</v>
          </cell>
          <cell r="E7983">
            <v>0</v>
          </cell>
        </row>
        <row r="7984">
          <cell r="B7984" t="str">
            <v>530906</v>
          </cell>
          <cell r="C7984" t="str">
            <v>ADAPTADOR CURTO SOLD PVC P/REG - D=50 MM x 1 1/2"</v>
          </cell>
          <cell r="D7984" t="str">
            <v>UN</v>
          </cell>
          <cell r="E7984">
            <v>1.8</v>
          </cell>
        </row>
        <row r="7985">
          <cell r="B7985" t="str">
            <v>530907</v>
          </cell>
          <cell r="C7985" t="str">
            <v>ADAPTADOR CURTO SOLD PVC P/REG - D=50 MM x 1 1/4"</v>
          </cell>
          <cell r="D7985" t="str">
            <v>UN</v>
          </cell>
          <cell r="E7985">
            <v>0</v>
          </cell>
        </row>
        <row r="7986">
          <cell r="B7986" t="str">
            <v>530908</v>
          </cell>
          <cell r="C7986" t="str">
            <v>ADAPTADOR CURTO SOLD PVC P/REG - D=60 MM  x  2"</v>
          </cell>
          <cell r="D7986" t="str">
            <v>UN</v>
          </cell>
          <cell r="E7986">
            <v>0</v>
          </cell>
        </row>
        <row r="7987">
          <cell r="B7987" t="str">
            <v>530909</v>
          </cell>
          <cell r="C7987" t="str">
            <v>ADAPTADOR CURTO SOLD PVC P/REG - D=75 MM x 2 1/2"</v>
          </cell>
          <cell r="D7987" t="str">
            <v>UN</v>
          </cell>
          <cell r="E7987">
            <v>10.5</v>
          </cell>
        </row>
        <row r="7988">
          <cell r="B7988" t="str">
            <v>530910</v>
          </cell>
          <cell r="C7988" t="str">
            <v>ADAPTADOR CURTO SOLD PVC P/REG - D=85 MM x  3"</v>
          </cell>
          <cell r="D7988" t="str">
            <v>UN</v>
          </cell>
          <cell r="E7988">
            <v>0</v>
          </cell>
        </row>
        <row r="7989">
          <cell r="B7989" t="str">
            <v>530911</v>
          </cell>
          <cell r="C7989" t="str">
            <v>ADAPTADOR CURTO SOLD PVC P/REG - D=110 MM x 4"</v>
          </cell>
          <cell r="D7989" t="str">
            <v>UN</v>
          </cell>
          <cell r="E7989">
            <v>25.42</v>
          </cell>
        </row>
        <row r="7990">
          <cell r="B7990" t="str">
            <v>530912</v>
          </cell>
          <cell r="C7990" t="str">
            <v>ADAPT SOLD PVC C/FL P/CX D'AGUA - D=25 MM x 3/4"</v>
          </cell>
          <cell r="D7990" t="str">
            <v>UN</v>
          </cell>
          <cell r="E7990">
            <v>0</v>
          </cell>
        </row>
        <row r="7991">
          <cell r="B7991" t="str">
            <v>530913</v>
          </cell>
          <cell r="C7991" t="str">
            <v>ADAPT SOLD PVC C/FL P/CX D'AGUA - D=32 MM x 1"</v>
          </cell>
          <cell r="D7991" t="str">
            <v>UN</v>
          </cell>
          <cell r="E7991">
            <v>0</v>
          </cell>
        </row>
        <row r="7992">
          <cell r="B7992" t="str">
            <v>530914</v>
          </cell>
          <cell r="C7992" t="str">
            <v>ADAPT SOLD PVC C/FL P/CX D'AGUA - D=40 MMx1 1/4"</v>
          </cell>
          <cell r="D7992" t="str">
            <v>UN</v>
          </cell>
          <cell r="E7992">
            <v>0</v>
          </cell>
        </row>
        <row r="7993">
          <cell r="B7993" t="str">
            <v>530915</v>
          </cell>
          <cell r="C7993" t="str">
            <v>ADAPT SOLD PVC C/FL P/CX D'AGUA - D=50 MMx1 1/2"</v>
          </cell>
          <cell r="D7993" t="str">
            <v>UN</v>
          </cell>
          <cell r="E7993">
            <v>0</v>
          </cell>
        </row>
        <row r="7994">
          <cell r="B7994" t="str">
            <v>530916</v>
          </cell>
          <cell r="C7994" t="str">
            <v>ADAPT SOLD PVC C/FL P/CX D'AGUA - D=60 MMx 2"</v>
          </cell>
          <cell r="D7994" t="str">
            <v>UN</v>
          </cell>
          <cell r="E7994">
            <v>0</v>
          </cell>
        </row>
        <row r="7995">
          <cell r="B7995" t="str">
            <v>530917</v>
          </cell>
          <cell r="C7995" t="str">
            <v>ADAPT SOLD PVC C/FL P/CX D'AGUA - D=75 MM x 2 1/2"</v>
          </cell>
          <cell r="D7995" t="str">
            <v>UN</v>
          </cell>
          <cell r="E7995">
            <v>0</v>
          </cell>
        </row>
        <row r="7996">
          <cell r="B7996" t="str">
            <v>530918</v>
          </cell>
          <cell r="C7996" t="str">
            <v>ADAPT SOLD PVC C/FL P/CX D'AGUA - D=85 MM x  3"</v>
          </cell>
          <cell r="D7996" t="str">
            <v>UN</v>
          </cell>
          <cell r="E7996">
            <v>0</v>
          </cell>
        </row>
        <row r="7997">
          <cell r="B7997" t="str">
            <v>530919</v>
          </cell>
          <cell r="C7997" t="str">
            <v>ADAPT SOLD PVC C/FL P/CX D'AGUA - D=110 MM x 4"</v>
          </cell>
          <cell r="D7997" t="str">
            <v>UN</v>
          </cell>
          <cell r="E7997">
            <v>0</v>
          </cell>
        </row>
        <row r="7998">
          <cell r="B7998" t="str">
            <v>530920</v>
          </cell>
          <cell r="C7998" t="str">
            <v>ADAPT SOLD LONGO PVC C/FL P/CX D'AGUA-D=25 MMx3/4"</v>
          </cell>
          <cell r="D7998" t="str">
            <v>UN</v>
          </cell>
          <cell r="E7998">
            <v>5.83</v>
          </cell>
        </row>
        <row r="7999">
          <cell r="B7999" t="str">
            <v>530921</v>
          </cell>
          <cell r="C7999" t="str">
            <v>ADAPT SOLD LONGO PVC C/FL P/CX D'AGUA-D=32 MMx1"</v>
          </cell>
          <cell r="D7999" t="str">
            <v>UN</v>
          </cell>
          <cell r="E7999">
            <v>0</v>
          </cell>
        </row>
        <row r="8000">
          <cell r="B8000" t="str">
            <v>530922</v>
          </cell>
          <cell r="C8000" t="str">
            <v>ADAPT SOLD LONGO PVC C/FL P/CX D'AGUA-D=40MMx1 1/4</v>
          </cell>
          <cell r="D8000" t="str">
            <v>UN</v>
          </cell>
          <cell r="E8000">
            <v>0</v>
          </cell>
        </row>
        <row r="8001">
          <cell r="B8001" t="str">
            <v>530923</v>
          </cell>
          <cell r="C8001" t="str">
            <v>ADAPT SOLD LONGO PVC C/FL P/CX D'AGUA-D=50MMx1 1/2</v>
          </cell>
          <cell r="D8001" t="str">
            <v>UN</v>
          </cell>
          <cell r="E8001">
            <v>14.1</v>
          </cell>
        </row>
        <row r="8002">
          <cell r="B8002" t="str">
            <v>530924</v>
          </cell>
          <cell r="C8002" t="str">
            <v>ADAPT SOLD LONGO PVC C/FL P/CX D'AGUA-D=60 MMx2"</v>
          </cell>
          <cell r="D8002" t="str">
            <v>UN</v>
          </cell>
          <cell r="E8002">
            <v>0</v>
          </cell>
        </row>
        <row r="8003">
          <cell r="B8003" t="str">
            <v>530925</v>
          </cell>
          <cell r="C8003" t="str">
            <v>ADAPT SOLD LONGO PVC C/FL P/CX D'AGUA-D=75MMx2 1/2</v>
          </cell>
          <cell r="D8003" t="str">
            <v>UN</v>
          </cell>
          <cell r="E8003">
            <v>93.72</v>
          </cell>
        </row>
        <row r="8004">
          <cell r="B8004" t="str">
            <v>530926</v>
          </cell>
          <cell r="C8004" t="str">
            <v>ADAPT SOLD LONGO PVC C/FL P/CX D'AGUA-D=85 MMx 3"</v>
          </cell>
          <cell r="D8004" t="str">
            <v>UN</v>
          </cell>
          <cell r="E8004">
            <v>0</v>
          </cell>
        </row>
        <row r="8005">
          <cell r="B8005" t="str">
            <v>530927</v>
          </cell>
          <cell r="C8005" t="str">
            <v>ADAPT SOLD LONGO PVC C/FL P/CX D'AGUA-D=110 MMx4"</v>
          </cell>
          <cell r="D8005" t="str">
            <v>UN</v>
          </cell>
          <cell r="E8005">
            <v>180.79</v>
          </cell>
        </row>
        <row r="8006">
          <cell r="B8006" t="str">
            <v>530928</v>
          </cell>
          <cell r="C8006" t="str">
            <v>BUCHA RED SOLD CURTA PVC - D=25 X 20 MM</v>
          </cell>
          <cell r="D8006" t="str">
            <v>UN</v>
          </cell>
          <cell r="E8006">
            <v>0.14000000000000001</v>
          </cell>
        </row>
        <row r="8007">
          <cell r="B8007" t="str">
            <v>530929</v>
          </cell>
          <cell r="C8007" t="str">
            <v>BUCHA RED SOLD CURTA PVC - D=32 X 25 MM</v>
          </cell>
          <cell r="D8007" t="str">
            <v>UN</v>
          </cell>
          <cell r="E8007">
            <v>0</v>
          </cell>
        </row>
        <row r="8008">
          <cell r="B8008" t="str">
            <v>530930</v>
          </cell>
          <cell r="C8008" t="str">
            <v>BUCHA RED SOLD CURTA PVC - D=40 X 32 MM</v>
          </cell>
          <cell r="D8008" t="str">
            <v>UN</v>
          </cell>
          <cell r="E8008">
            <v>0</v>
          </cell>
        </row>
        <row r="8009">
          <cell r="B8009" t="str">
            <v>530931</v>
          </cell>
          <cell r="C8009" t="str">
            <v>BUCHA RED SOLD CURTA PVC - D=50 X 40 MM</v>
          </cell>
          <cell r="D8009" t="str">
            <v>UN</v>
          </cell>
          <cell r="E8009">
            <v>0</v>
          </cell>
        </row>
        <row r="8010">
          <cell r="B8010" t="str">
            <v>530932</v>
          </cell>
          <cell r="C8010" t="str">
            <v>BUCHA RED SOLD CURTA PVC - D=60 X 50 MM</v>
          </cell>
          <cell r="D8010" t="str">
            <v>UN</v>
          </cell>
          <cell r="E8010">
            <v>0</v>
          </cell>
        </row>
        <row r="8011">
          <cell r="B8011" t="str">
            <v>530933</v>
          </cell>
          <cell r="C8011" t="str">
            <v>BUCHA RED SOLD CURTA PVC - D=75 X 60 MM</v>
          </cell>
          <cell r="D8011" t="str">
            <v>UN</v>
          </cell>
          <cell r="E8011">
            <v>6.78</v>
          </cell>
        </row>
        <row r="8012">
          <cell r="B8012" t="str">
            <v>530934</v>
          </cell>
          <cell r="C8012" t="str">
            <v>BUCHA RED SOLD CURTA PVC - D=85 X 75 MM</v>
          </cell>
          <cell r="D8012" t="str">
            <v>UN</v>
          </cell>
          <cell r="E8012">
            <v>0</v>
          </cell>
        </row>
        <row r="8013">
          <cell r="B8013" t="str">
            <v>530935</v>
          </cell>
          <cell r="C8013" t="str">
            <v>BUCHA RED SOLD CURTA PVC - D=110 X 85 MM</v>
          </cell>
          <cell r="D8013" t="str">
            <v>UN</v>
          </cell>
          <cell r="E8013">
            <v>32.18</v>
          </cell>
        </row>
        <row r="8014">
          <cell r="B8014" t="str">
            <v>530936</v>
          </cell>
          <cell r="C8014" t="str">
            <v>BUCHA RED SOLD LONGA PVC - D=32 X 20 MM</v>
          </cell>
          <cell r="D8014" t="str">
            <v>UN</v>
          </cell>
          <cell r="E8014">
            <v>0.88</v>
          </cell>
        </row>
        <row r="8015">
          <cell r="B8015" t="str">
            <v>530937</v>
          </cell>
          <cell r="C8015" t="str">
            <v>BUCHA RED SOLD LONGA PVC - D=40 X 20 MM</v>
          </cell>
          <cell r="D8015" t="str">
            <v>UN</v>
          </cell>
          <cell r="E8015">
            <v>0</v>
          </cell>
        </row>
        <row r="8016">
          <cell r="B8016" t="str">
            <v>530938</v>
          </cell>
          <cell r="C8016" t="str">
            <v>BUCHA RED SOLD LONGA PVC - D=40 X  25 MM</v>
          </cell>
          <cell r="D8016" t="str">
            <v>UN</v>
          </cell>
          <cell r="E8016">
            <v>0</v>
          </cell>
        </row>
        <row r="8017">
          <cell r="B8017" t="str">
            <v>530939</v>
          </cell>
          <cell r="C8017" t="str">
            <v>BUCHA RED SOLD LONGA PVC - D=50 X  20 MM</v>
          </cell>
          <cell r="D8017" t="str">
            <v>UN</v>
          </cell>
          <cell r="E8017">
            <v>0</v>
          </cell>
        </row>
        <row r="8018">
          <cell r="B8018" t="str">
            <v>530940</v>
          </cell>
          <cell r="C8018" t="str">
            <v>BUCHA RED SOLD LONGA PVC - D=50 X  25 MM</v>
          </cell>
          <cell r="D8018" t="str">
            <v>UN</v>
          </cell>
          <cell r="E8018">
            <v>1.02</v>
          </cell>
        </row>
        <row r="8019">
          <cell r="B8019" t="str">
            <v>530941</v>
          </cell>
          <cell r="C8019" t="str">
            <v>BUCHA RED SOLD LONGA PVC - D=50 X 32 MM</v>
          </cell>
          <cell r="D8019" t="str">
            <v>UN</v>
          </cell>
          <cell r="E8019">
            <v>0</v>
          </cell>
        </row>
        <row r="8020">
          <cell r="B8020" t="str">
            <v>530942</v>
          </cell>
          <cell r="C8020" t="str">
            <v>BUCHA RED SOLD LONGA PVC - D=60 X  25 MM</v>
          </cell>
          <cell r="D8020" t="str">
            <v>UN</v>
          </cell>
          <cell r="E8020">
            <v>0</v>
          </cell>
        </row>
        <row r="8021">
          <cell r="B8021" t="str">
            <v>530943</v>
          </cell>
          <cell r="C8021" t="str">
            <v>BUCHA RED SOLD LONGA PVC - D=60 X  32 MM</v>
          </cell>
          <cell r="D8021" t="str">
            <v>UN</v>
          </cell>
          <cell r="E8021">
            <v>0</v>
          </cell>
        </row>
        <row r="8022">
          <cell r="B8022" t="str">
            <v>530944</v>
          </cell>
          <cell r="C8022" t="str">
            <v>BUCHA RED SOLD LONGA PVC - D=60 X 40 MM</v>
          </cell>
          <cell r="D8022" t="str">
            <v>UN</v>
          </cell>
          <cell r="E8022">
            <v>0</v>
          </cell>
        </row>
        <row r="8023">
          <cell r="B8023" t="str">
            <v>530945</v>
          </cell>
          <cell r="C8023" t="str">
            <v>BUCHA RED SOLD LONGA PVC - D=60 X  50 MM</v>
          </cell>
          <cell r="D8023" t="str">
            <v>UN</v>
          </cell>
          <cell r="E8023">
            <v>0</v>
          </cell>
        </row>
        <row r="8024">
          <cell r="B8024" t="str">
            <v>530946</v>
          </cell>
          <cell r="C8024" t="str">
            <v>BUCHA RED SOLD LONGA PVC - D=75 X  50 MM</v>
          </cell>
          <cell r="D8024" t="str">
            <v>UN</v>
          </cell>
          <cell r="E8024">
            <v>7.87</v>
          </cell>
        </row>
        <row r="8025">
          <cell r="B8025" t="str">
            <v>530947</v>
          </cell>
          <cell r="C8025" t="str">
            <v>BUCHA RED SOLD LONGA PVC - D=85 X  60 MM</v>
          </cell>
          <cell r="D8025" t="str">
            <v>UN</v>
          </cell>
          <cell r="E8025">
            <v>0</v>
          </cell>
        </row>
        <row r="8026">
          <cell r="B8026" t="str">
            <v>530948</v>
          </cell>
          <cell r="C8026" t="str">
            <v>BUCHA RED SOLD LONGA PVC - D=110 X  60 MM</v>
          </cell>
          <cell r="D8026" t="str">
            <v>UN</v>
          </cell>
          <cell r="E8026">
            <v>0</v>
          </cell>
        </row>
        <row r="8027">
          <cell r="B8027" t="str">
            <v>530949</v>
          </cell>
          <cell r="C8027" t="str">
            <v>BUCHA RED SOLD LONGA PVC - D=110 X  75 MM</v>
          </cell>
          <cell r="D8027" t="str">
            <v>UN</v>
          </cell>
          <cell r="E8027">
            <v>15.83</v>
          </cell>
        </row>
        <row r="8028">
          <cell r="B8028" t="str">
            <v>530950</v>
          </cell>
          <cell r="C8028" t="str">
            <v>CAP SOLDAVEL PVC - D=20 MM</v>
          </cell>
          <cell r="D8028" t="str">
            <v>UN</v>
          </cell>
          <cell r="E8028">
            <v>0</v>
          </cell>
        </row>
        <row r="8029">
          <cell r="B8029" t="str">
            <v>530951</v>
          </cell>
          <cell r="C8029" t="str">
            <v>CAP SOLDAVEL PVC - D=25 MM</v>
          </cell>
          <cell r="D8029" t="str">
            <v>UN</v>
          </cell>
          <cell r="E8029">
            <v>0.38</v>
          </cell>
        </row>
        <row r="8030">
          <cell r="B8030" t="str">
            <v>530952</v>
          </cell>
          <cell r="C8030" t="str">
            <v>CAP SOLDAVEL PVC - D=32 MM</v>
          </cell>
          <cell r="D8030" t="str">
            <v>UN</v>
          </cell>
          <cell r="E8030">
            <v>0</v>
          </cell>
        </row>
        <row r="8031">
          <cell r="B8031" t="str">
            <v>530953</v>
          </cell>
          <cell r="C8031" t="str">
            <v>CAP SOLDAVEL PVC - D=40 MM</v>
          </cell>
          <cell r="D8031" t="str">
            <v>UN</v>
          </cell>
          <cell r="E8031">
            <v>0</v>
          </cell>
        </row>
        <row r="8032">
          <cell r="B8032" t="str">
            <v>530954</v>
          </cell>
          <cell r="C8032" t="str">
            <v>CAP SOLDAVEL PVC - D=50 MM</v>
          </cell>
          <cell r="D8032" t="str">
            <v>UN</v>
          </cell>
          <cell r="E8032">
            <v>2.08</v>
          </cell>
        </row>
        <row r="8033">
          <cell r="B8033" t="str">
            <v>530955</v>
          </cell>
          <cell r="C8033" t="str">
            <v>CAP SOLDAVEL PVC - D=60 MM</v>
          </cell>
          <cell r="D8033" t="str">
            <v>UN</v>
          </cell>
          <cell r="E8033">
            <v>0</v>
          </cell>
        </row>
        <row r="8034">
          <cell r="B8034" t="str">
            <v>530956</v>
          </cell>
          <cell r="C8034" t="str">
            <v>CAP SOLDAVEL PVC - D=75 MM</v>
          </cell>
          <cell r="D8034" t="str">
            <v>UN</v>
          </cell>
          <cell r="E8034">
            <v>10</v>
          </cell>
        </row>
        <row r="8035">
          <cell r="B8035" t="str">
            <v>530957</v>
          </cell>
          <cell r="C8035" t="str">
            <v>CAP SOLDAVEL PVC - D=85 MM</v>
          </cell>
          <cell r="D8035" t="str">
            <v>UN</v>
          </cell>
          <cell r="E8035">
            <v>0</v>
          </cell>
        </row>
        <row r="8036">
          <cell r="B8036" t="str">
            <v>530958</v>
          </cell>
          <cell r="C8036" t="str">
            <v>CAP SOLDAVEL PVC - D=110 MM</v>
          </cell>
          <cell r="D8036" t="str">
            <v>UN</v>
          </cell>
          <cell r="E8036">
            <v>37.630000000000003</v>
          </cell>
        </row>
        <row r="8037">
          <cell r="B8037" t="str">
            <v>530959</v>
          </cell>
          <cell r="C8037" t="str">
            <v>CRUZETA SOLDAVEL PVC - D=25 MM</v>
          </cell>
          <cell r="D8037" t="str">
            <v>UN</v>
          </cell>
          <cell r="E8037">
            <v>0</v>
          </cell>
        </row>
        <row r="8038">
          <cell r="B8038" t="str">
            <v>530960</v>
          </cell>
          <cell r="C8038" t="str">
            <v>CRUZETA SOLDAVEL PVC - D=50 MM</v>
          </cell>
          <cell r="D8038" t="str">
            <v>UN</v>
          </cell>
          <cell r="E8038">
            <v>0</v>
          </cell>
        </row>
        <row r="8039">
          <cell r="B8039" t="str">
            <v>530961</v>
          </cell>
          <cell r="C8039" t="str">
            <v>CURVA 45º SOLDAVEL PVC - D=20 MM</v>
          </cell>
          <cell r="D8039" t="str">
            <v>UN</v>
          </cell>
          <cell r="E8039">
            <v>0</v>
          </cell>
        </row>
        <row r="8040">
          <cell r="B8040" t="str">
            <v>530962</v>
          </cell>
          <cell r="C8040" t="str">
            <v>CURVA 45º SOLDAVEL PVC - D=25 MM</v>
          </cell>
          <cell r="D8040" t="str">
            <v>UN</v>
          </cell>
          <cell r="E8040">
            <v>0.61</v>
          </cell>
        </row>
        <row r="8041">
          <cell r="B8041" t="str">
            <v>530963</v>
          </cell>
          <cell r="C8041" t="str">
            <v>CURVA 45º SOLDAVEL PVC - D=32 MM</v>
          </cell>
          <cell r="D8041" t="str">
            <v>UN</v>
          </cell>
          <cell r="E8041">
            <v>0</v>
          </cell>
        </row>
        <row r="8042">
          <cell r="B8042" t="str">
            <v>530964</v>
          </cell>
          <cell r="C8042" t="str">
            <v>CURVA 45º SOLDAVEL PVC - D=40 MM</v>
          </cell>
          <cell r="D8042" t="str">
            <v>UN</v>
          </cell>
          <cell r="E8042">
            <v>0</v>
          </cell>
        </row>
        <row r="8043">
          <cell r="B8043" t="str">
            <v>530965</v>
          </cell>
          <cell r="C8043" t="str">
            <v>CURVA 45º SOLDAVEL PVC - D=50 MM</v>
          </cell>
          <cell r="D8043" t="str">
            <v>UN</v>
          </cell>
          <cell r="E8043">
            <v>4.4400000000000004</v>
          </cell>
        </row>
        <row r="8044">
          <cell r="B8044" t="str">
            <v>530966</v>
          </cell>
          <cell r="C8044" t="str">
            <v>CURVA 45º SOLDAVEL PVC - D=60 MM</v>
          </cell>
          <cell r="D8044" t="str">
            <v>UN</v>
          </cell>
          <cell r="E8044">
            <v>0</v>
          </cell>
        </row>
        <row r="8045">
          <cell r="B8045" t="str">
            <v>530967</v>
          </cell>
          <cell r="C8045" t="str">
            <v>CURVA 45º SOLDAVEL PVC - D=75 MM</v>
          </cell>
          <cell r="D8045" t="str">
            <v>UN</v>
          </cell>
          <cell r="E8045">
            <v>15.48</v>
          </cell>
        </row>
        <row r="8046">
          <cell r="B8046" t="str">
            <v>530968</v>
          </cell>
          <cell r="C8046" t="str">
            <v>CURVA 45º SOLDAVEL PVC - D=85 MM</v>
          </cell>
          <cell r="D8046" t="str">
            <v>UN</v>
          </cell>
          <cell r="E8046">
            <v>0</v>
          </cell>
        </row>
        <row r="8047">
          <cell r="B8047" t="str">
            <v>530969</v>
          </cell>
          <cell r="C8047" t="str">
            <v>CURVA 45º SOLDAVEL PVC - D=110 MM</v>
          </cell>
          <cell r="D8047" t="str">
            <v>UN</v>
          </cell>
          <cell r="E8047">
            <v>48.35</v>
          </cell>
        </row>
        <row r="8048">
          <cell r="B8048" t="str">
            <v>530970</v>
          </cell>
          <cell r="C8048" t="str">
            <v>CURVA 90º SOLDAVEL PVC - D=20 MM</v>
          </cell>
          <cell r="D8048" t="str">
            <v>UN</v>
          </cell>
          <cell r="E8048">
            <v>0</v>
          </cell>
        </row>
        <row r="8049">
          <cell r="B8049" t="str">
            <v>530971</v>
          </cell>
          <cell r="C8049" t="str">
            <v>CURVA 90º SOLDAVEL PVC - D=25 MM</v>
          </cell>
          <cell r="D8049" t="str">
            <v>UN</v>
          </cell>
          <cell r="E8049">
            <v>1.1299999999999999</v>
          </cell>
        </row>
        <row r="8050">
          <cell r="B8050" t="str">
            <v>530972</v>
          </cell>
          <cell r="C8050" t="str">
            <v>CURVA 90º SOLDAVEL PVC - D=32 MM</v>
          </cell>
          <cell r="D8050" t="str">
            <v>UN</v>
          </cell>
          <cell r="E8050">
            <v>0</v>
          </cell>
        </row>
        <row r="8051">
          <cell r="B8051" t="str">
            <v>530973</v>
          </cell>
          <cell r="C8051" t="str">
            <v>CURVA 90º SOLDAVEL PVC - D=40 MM</v>
          </cell>
          <cell r="D8051" t="str">
            <v>UN</v>
          </cell>
          <cell r="E8051">
            <v>0</v>
          </cell>
        </row>
        <row r="8052">
          <cell r="B8052" t="str">
            <v>530974</v>
          </cell>
          <cell r="C8052" t="str">
            <v>CURVA 90º SOLDAVEL PVC - D=50 MM</v>
          </cell>
          <cell r="D8052" t="str">
            <v>UN</v>
          </cell>
          <cell r="E8052">
            <v>5.89</v>
          </cell>
        </row>
        <row r="8053">
          <cell r="B8053" t="str">
            <v>530975</v>
          </cell>
          <cell r="C8053" t="str">
            <v>CURVA 90º SOLDAVEL PVC - D=60 MM</v>
          </cell>
          <cell r="D8053" t="str">
            <v>UN</v>
          </cell>
          <cell r="E8053">
            <v>0</v>
          </cell>
        </row>
        <row r="8054">
          <cell r="B8054" t="str">
            <v>530976</v>
          </cell>
          <cell r="C8054" t="str">
            <v>CURVA 90º SOLDAVEL PVC - D=75 MM</v>
          </cell>
          <cell r="D8054" t="str">
            <v>UN</v>
          </cell>
          <cell r="E8054">
            <v>19.55</v>
          </cell>
        </row>
        <row r="8055">
          <cell r="B8055" t="str">
            <v>530977</v>
          </cell>
          <cell r="C8055" t="str">
            <v>CURVA 90º SOLDAVEL PVC - D=85 MM</v>
          </cell>
          <cell r="D8055" t="str">
            <v>UN</v>
          </cell>
          <cell r="E8055">
            <v>0</v>
          </cell>
        </row>
        <row r="8056">
          <cell r="B8056" t="str">
            <v>530978</v>
          </cell>
          <cell r="C8056" t="str">
            <v>CURVA 90º SOLDAVEL PVC - D=110 MM</v>
          </cell>
          <cell r="D8056" t="str">
            <v>UN</v>
          </cell>
          <cell r="E8056">
            <v>54.78</v>
          </cell>
        </row>
        <row r="8057">
          <cell r="B8057" t="str">
            <v>530979</v>
          </cell>
          <cell r="C8057" t="str">
            <v>JOELHO 45º SOLDAVEL PVC - D=20 MM</v>
          </cell>
          <cell r="D8057" t="str">
            <v>UN</v>
          </cell>
          <cell r="E8057">
            <v>0</v>
          </cell>
        </row>
        <row r="8058">
          <cell r="B8058" t="str">
            <v>530980</v>
          </cell>
          <cell r="C8058" t="str">
            <v>JOELHO 45º SOLDAVEL PVC - D=25 MM</v>
          </cell>
          <cell r="D8058" t="str">
            <v>UN</v>
          </cell>
          <cell r="E8058">
            <v>0.7</v>
          </cell>
        </row>
        <row r="8059">
          <cell r="B8059" t="str">
            <v>530981</v>
          </cell>
          <cell r="C8059" t="str">
            <v>JOELHO 45º SOLDAVEL PVC - D=32 MM</v>
          </cell>
          <cell r="D8059" t="str">
            <v>UN</v>
          </cell>
          <cell r="E8059">
            <v>0</v>
          </cell>
        </row>
        <row r="8060">
          <cell r="B8060" t="str">
            <v>530982</v>
          </cell>
          <cell r="C8060" t="str">
            <v>JOELHO 45º SOLDAVEL PVC - D=40 MM</v>
          </cell>
          <cell r="D8060" t="str">
            <v>UN</v>
          </cell>
          <cell r="E8060">
            <v>0</v>
          </cell>
        </row>
        <row r="8061">
          <cell r="B8061" t="str">
            <v>530983</v>
          </cell>
          <cell r="C8061" t="str">
            <v>JOELHO 45º SOLDAVEL PVC - D=50 MM</v>
          </cell>
          <cell r="D8061" t="str">
            <v>UN</v>
          </cell>
          <cell r="E8061">
            <v>2.58</v>
          </cell>
        </row>
        <row r="8062">
          <cell r="B8062" t="str">
            <v>530984</v>
          </cell>
          <cell r="C8062" t="str">
            <v>JOELHO 45º SOLDAVEL PVC - D=60 MM</v>
          </cell>
          <cell r="D8062" t="str">
            <v>UN</v>
          </cell>
          <cell r="E8062">
            <v>0</v>
          </cell>
        </row>
        <row r="8063">
          <cell r="B8063" t="str">
            <v>530985</v>
          </cell>
          <cell r="C8063" t="str">
            <v>JOELHO 45º SOLDAVEL PVC - D=75 MM</v>
          </cell>
          <cell r="D8063" t="str">
            <v>UN</v>
          </cell>
          <cell r="E8063">
            <v>32.11</v>
          </cell>
        </row>
        <row r="8064">
          <cell r="B8064" t="str">
            <v>530986</v>
          </cell>
          <cell r="C8064" t="str">
            <v>JOELHO 45º SOLDAVEL PVC - D=85 MM</v>
          </cell>
          <cell r="D8064" t="str">
            <v>UN</v>
          </cell>
          <cell r="E8064">
            <v>0</v>
          </cell>
        </row>
        <row r="8065">
          <cell r="B8065" t="str">
            <v>530987</v>
          </cell>
          <cell r="C8065" t="str">
            <v>JOELHO 45º SOLDAVEL PVC - D=110 MM</v>
          </cell>
          <cell r="D8065" t="str">
            <v>UN</v>
          </cell>
          <cell r="E8065">
            <v>104.38</v>
          </cell>
        </row>
        <row r="8066">
          <cell r="B8066" t="str">
            <v>530988</v>
          </cell>
          <cell r="C8066" t="str">
            <v>JOELHO 90º PVC SOLD C/BUCHA LATAO - D=20 MM x 1/2"</v>
          </cell>
          <cell r="D8066" t="str">
            <v>UN</v>
          </cell>
          <cell r="E8066">
            <v>0</v>
          </cell>
        </row>
        <row r="8067">
          <cell r="B8067" t="str">
            <v>530989</v>
          </cell>
          <cell r="C8067" t="str">
            <v>JOELHO 90º PVC SOLD C/BUCHA LATAO - D=25 MM x 3/4"</v>
          </cell>
          <cell r="D8067" t="str">
            <v>UN</v>
          </cell>
          <cell r="E8067">
            <v>0</v>
          </cell>
        </row>
        <row r="8068">
          <cell r="B8068" t="str">
            <v>530990</v>
          </cell>
          <cell r="C8068" t="str">
            <v>JOELHO 90º PVC SOLD C/ROSCA - D=20 MM x 1/2"</v>
          </cell>
          <cell r="D8068" t="str">
            <v>UN</v>
          </cell>
          <cell r="E8068">
            <v>0</v>
          </cell>
        </row>
        <row r="8069">
          <cell r="B8069" t="str">
            <v>530991</v>
          </cell>
          <cell r="C8069" t="str">
            <v>JOELHO 90º PVC SOLD C/ROSCA - D=25 MM x 3/4"</v>
          </cell>
          <cell r="D8069" t="str">
            <v>UN</v>
          </cell>
          <cell r="E8069">
            <v>0</v>
          </cell>
        </row>
        <row r="8070">
          <cell r="B8070" t="str">
            <v>530992</v>
          </cell>
          <cell r="C8070" t="str">
            <v>JOELHO 90º SOLDAVEL PVC - D=20 MM</v>
          </cell>
          <cell r="D8070" t="str">
            <v>UN</v>
          </cell>
          <cell r="E8070">
            <v>0</v>
          </cell>
        </row>
        <row r="8071">
          <cell r="B8071" t="str">
            <v>530993</v>
          </cell>
          <cell r="C8071" t="str">
            <v>JOELHO 90º SOLDAVEL PVC - D=25 MM</v>
          </cell>
          <cell r="D8071" t="str">
            <v>UN</v>
          </cell>
          <cell r="E8071">
            <v>0.28999999999999998</v>
          </cell>
        </row>
        <row r="8072">
          <cell r="B8072" t="str">
            <v>530994</v>
          </cell>
          <cell r="C8072" t="str">
            <v>JOELHO 90º SOLDAVEL PVC - D=32 MM</v>
          </cell>
          <cell r="D8072" t="str">
            <v>UN</v>
          </cell>
          <cell r="E8072">
            <v>0</v>
          </cell>
        </row>
        <row r="8073">
          <cell r="B8073" t="str">
            <v>530995</v>
          </cell>
          <cell r="C8073" t="str">
            <v>JOELHO 90º SOLDAVEL PVC - D=40 MM</v>
          </cell>
          <cell r="D8073" t="str">
            <v>UN</v>
          </cell>
          <cell r="E8073">
            <v>0</v>
          </cell>
        </row>
        <row r="8074">
          <cell r="B8074" t="str">
            <v>530996</v>
          </cell>
          <cell r="C8074" t="str">
            <v>JOELHO 90º SOLDAVEL PVC - D=50 MM</v>
          </cell>
          <cell r="D8074" t="str">
            <v>UN</v>
          </cell>
          <cell r="E8074">
            <v>2.11</v>
          </cell>
        </row>
        <row r="8075">
          <cell r="B8075" t="str">
            <v>530997</v>
          </cell>
          <cell r="C8075" t="str">
            <v>JOELHO 90º SOLDAVEL PVC - D=60 MM</v>
          </cell>
          <cell r="D8075" t="str">
            <v>UN</v>
          </cell>
          <cell r="E8075">
            <v>0</v>
          </cell>
        </row>
        <row r="8076">
          <cell r="B8076" t="str">
            <v>530998</v>
          </cell>
          <cell r="C8076" t="str">
            <v>JOELHO 90º SOLDAVEL PVC - D=75 MM</v>
          </cell>
          <cell r="D8076" t="str">
            <v>UN</v>
          </cell>
          <cell r="E8076">
            <v>43.55</v>
          </cell>
        </row>
        <row r="8077">
          <cell r="B8077" t="str">
            <v>530999</v>
          </cell>
          <cell r="C8077" t="str">
            <v>JOELHO 90º SOLDAVEL PVC - D=85 MM</v>
          </cell>
          <cell r="D8077" t="str">
            <v>UN</v>
          </cell>
          <cell r="E8077">
            <v>0</v>
          </cell>
        </row>
        <row r="8078">
          <cell r="B8078" t="str">
            <v>531001</v>
          </cell>
          <cell r="C8078" t="str">
            <v>JOELHO 90º SOLDAVEL PVC - D=110 MM</v>
          </cell>
          <cell r="D8078" t="str">
            <v>UN</v>
          </cell>
          <cell r="E8078">
            <v>109.52</v>
          </cell>
        </row>
        <row r="8079">
          <cell r="B8079" t="str">
            <v>531002</v>
          </cell>
          <cell r="C8079" t="str">
            <v>JOELHO RED 90º PVC SOLD C/BUCHA - D=25 MM x 1/2"</v>
          </cell>
          <cell r="D8079" t="str">
            <v>UN</v>
          </cell>
          <cell r="E8079">
            <v>0</v>
          </cell>
        </row>
        <row r="8080">
          <cell r="B8080" t="str">
            <v>531003</v>
          </cell>
          <cell r="C8080" t="str">
            <v>JOELHO RED 90º PVC SOLD C/BUCHA - D=32 MM x 3/4"</v>
          </cell>
          <cell r="D8080" t="str">
            <v>UN</v>
          </cell>
          <cell r="E8080">
            <v>0</v>
          </cell>
        </row>
        <row r="8081">
          <cell r="B8081" t="str">
            <v>531004</v>
          </cell>
          <cell r="C8081" t="str">
            <v>JOELHO RED 90º PVC SOLD C/ROSCA - D=25 MM x 1/2"</v>
          </cell>
          <cell r="D8081" t="str">
            <v>UN</v>
          </cell>
          <cell r="E8081">
            <v>0</v>
          </cell>
        </row>
        <row r="8082">
          <cell r="B8082" t="str">
            <v>531005</v>
          </cell>
          <cell r="C8082" t="str">
            <v>JOELHO RED 90º PVC SOLD C/ROSCA - D=32 MM x 3/4"</v>
          </cell>
          <cell r="D8082" t="str">
            <v>UN</v>
          </cell>
          <cell r="E8082">
            <v>0</v>
          </cell>
        </row>
        <row r="8083">
          <cell r="B8083" t="str">
            <v>531006</v>
          </cell>
          <cell r="C8083" t="str">
            <v>JOELHO RED 90º PVC  SOLD - D=25 X 20 MM</v>
          </cell>
          <cell r="D8083" t="str">
            <v>UN</v>
          </cell>
          <cell r="E8083">
            <v>0</v>
          </cell>
        </row>
        <row r="8084">
          <cell r="B8084" t="str">
            <v>531007</v>
          </cell>
          <cell r="C8084" t="str">
            <v>JOELHO RED 90º PVC  SOLD - D=32 X 25 MM</v>
          </cell>
          <cell r="D8084" t="str">
            <v>UN</v>
          </cell>
          <cell r="E8084">
            <v>0</v>
          </cell>
        </row>
        <row r="8085">
          <cell r="B8085" t="str">
            <v>531008</v>
          </cell>
          <cell r="C8085" t="str">
            <v>LUVA DE CORRER PVC P/ TUBO SOLD - D=20 MM</v>
          </cell>
          <cell r="D8085" t="str">
            <v>UN</v>
          </cell>
          <cell r="E8085">
            <v>0</v>
          </cell>
        </row>
        <row r="8086">
          <cell r="B8086" t="str">
            <v>531009</v>
          </cell>
          <cell r="C8086" t="str">
            <v>LUVA DE CORRER PVC P/ TUBO SOLD - D=25 MM</v>
          </cell>
          <cell r="D8086" t="str">
            <v>UN</v>
          </cell>
          <cell r="E8086">
            <v>0</v>
          </cell>
        </row>
        <row r="8087">
          <cell r="B8087" t="str">
            <v>531010</v>
          </cell>
          <cell r="C8087" t="str">
            <v>LUVA DE CORRER PVC P/ TUBO SOLD - D=50 MM</v>
          </cell>
          <cell r="D8087" t="str">
            <v>UN</v>
          </cell>
          <cell r="E8087">
            <v>0</v>
          </cell>
        </row>
        <row r="8088">
          <cell r="B8088" t="str">
            <v>531011</v>
          </cell>
          <cell r="C8088" t="str">
            <v>LUVA DE RED SOLD C/ ROSCA PVC - D=25MM X 1/2"</v>
          </cell>
          <cell r="D8088" t="str">
            <v>UN</v>
          </cell>
          <cell r="E8088">
            <v>0</v>
          </cell>
        </row>
        <row r="8089">
          <cell r="B8089" t="str">
            <v>531012</v>
          </cell>
          <cell r="C8089" t="str">
            <v>LUVA DE RED SOLD PVC C/ BUCHA - D=25MM X 1/2"</v>
          </cell>
          <cell r="D8089" t="str">
            <v>UN</v>
          </cell>
          <cell r="E8089">
            <v>0</v>
          </cell>
        </row>
        <row r="8090">
          <cell r="B8090" t="str">
            <v>531013</v>
          </cell>
          <cell r="C8090" t="str">
            <v>LUVA DE RED SOLD PVC - D=25 X 20 MM</v>
          </cell>
          <cell r="D8090" t="str">
            <v>UN</v>
          </cell>
          <cell r="E8090">
            <v>0</v>
          </cell>
        </row>
        <row r="8091">
          <cell r="B8091" t="str">
            <v>531014</v>
          </cell>
          <cell r="C8091" t="str">
            <v>LUVA DE RED SOLD PVC - D=32 X 25 MM</v>
          </cell>
          <cell r="D8091" t="str">
            <v>UN</v>
          </cell>
          <cell r="E8091">
            <v>0</v>
          </cell>
        </row>
        <row r="8092">
          <cell r="B8092" t="str">
            <v>531015</v>
          </cell>
          <cell r="C8092" t="str">
            <v>LUVA DE RED SOLD PVC  - D=40 X 32 MM</v>
          </cell>
          <cell r="D8092" t="str">
            <v>UN</v>
          </cell>
          <cell r="E8092">
            <v>0</v>
          </cell>
        </row>
        <row r="8093">
          <cell r="B8093" t="str">
            <v>531016</v>
          </cell>
          <cell r="C8093" t="str">
            <v>LUVA DE RED SOLD PVC - D=60 X 50 MM</v>
          </cell>
          <cell r="D8093" t="str">
            <v>UN</v>
          </cell>
          <cell r="E8093">
            <v>0</v>
          </cell>
        </row>
        <row r="8094">
          <cell r="B8094" t="str">
            <v>531017</v>
          </cell>
          <cell r="C8094" t="str">
            <v>LUVA SOLD PVC C/ ROSCA - D=20 MM x 1/2"</v>
          </cell>
          <cell r="D8094" t="str">
            <v>UN</v>
          </cell>
          <cell r="E8094">
            <v>0</v>
          </cell>
        </row>
        <row r="8095">
          <cell r="B8095" t="str">
            <v>531018</v>
          </cell>
          <cell r="C8095" t="str">
            <v>LUVA SOLD PVC C/ ROSCA - D=25 MM x 3/4"</v>
          </cell>
          <cell r="D8095" t="str">
            <v>UN</v>
          </cell>
          <cell r="E8095">
            <v>0.53</v>
          </cell>
        </row>
        <row r="8096">
          <cell r="B8096" t="str">
            <v>531019</v>
          </cell>
          <cell r="C8096" t="str">
            <v>LUVA SOLD PVC C/ ROSCA - D=32 MM  x  1"</v>
          </cell>
          <cell r="D8096" t="str">
            <v>UN</v>
          </cell>
          <cell r="E8096">
            <v>0</v>
          </cell>
        </row>
        <row r="8097">
          <cell r="B8097" t="str">
            <v>531020</v>
          </cell>
          <cell r="C8097" t="str">
            <v>LUVA SOLD PVC C/ ROSCA - D=40 MM x 1 1/4"</v>
          </cell>
          <cell r="D8097" t="str">
            <v>UN</v>
          </cell>
          <cell r="E8097">
            <v>0</v>
          </cell>
        </row>
        <row r="8098">
          <cell r="B8098" t="str">
            <v>531021</v>
          </cell>
          <cell r="C8098" t="str">
            <v>LUVA SOLD PVC C/ ROSCA - D=50 MM x 1 1/2"</v>
          </cell>
          <cell r="D8098" t="str">
            <v>UN</v>
          </cell>
          <cell r="E8098">
            <v>12.22</v>
          </cell>
        </row>
        <row r="8099">
          <cell r="B8099" t="str">
            <v>531022</v>
          </cell>
          <cell r="C8099" t="str">
            <v>LUVA SOLD PVC C/ BUCHA DE LATAO - D=20 MM x 1/2"</v>
          </cell>
          <cell r="D8099" t="str">
            <v>UN</v>
          </cell>
          <cell r="E8099">
            <v>0</v>
          </cell>
        </row>
        <row r="8100">
          <cell r="B8100" t="str">
            <v>531023</v>
          </cell>
          <cell r="C8100" t="str">
            <v>LUVA SOLD PVC C/ BUCHA DE LATAO - D=25 MM x 3/4"</v>
          </cell>
          <cell r="D8100" t="str">
            <v>UN</v>
          </cell>
          <cell r="E8100">
            <v>2.66</v>
          </cell>
        </row>
        <row r="8101">
          <cell r="B8101" t="str">
            <v>531024</v>
          </cell>
          <cell r="C8101" t="str">
            <v>LUVA SOLDAVEL PVC - D=20 MM</v>
          </cell>
          <cell r="D8101" t="str">
            <v>UN</v>
          </cell>
          <cell r="E8101">
            <v>0</v>
          </cell>
        </row>
        <row r="8102">
          <cell r="B8102" t="str">
            <v>531025</v>
          </cell>
          <cell r="C8102" t="str">
            <v>LUVA SOLDAVEL PVC - D=25 MM</v>
          </cell>
          <cell r="D8102" t="str">
            <v>UN</v>
          </cell>
          <cell r="E8102">
            <v>0.28999999999999998</v>
          </cell>
        </row>
        <row r="8103">
          <cell r="B8103" t="str">
            <v>531026</v>
          </cell>
          <cell r="C8103" t="str">
            <v>LUVA SOLDAVEL PVC - D=32 MM</v>
          </cell>
          <cell r="D8103" t="str">
            <v>UN</v>
          </cell>
          <cell r="E8103">
            <v>0</v>
          </cell>
        </row>
        <row r="8104">
          <cell r="B8104" t="str">
            <v>531027</v>
          </cell>
          <cell r="C8104" t="str">
            <v>LUVA SOLDAVEL PVC - D=40 MM</v>
          </cell>
          <cell r="D8104" t="str">
            <v>UN</v>
          </cell>
          <cell r="E8104">
            <v>0</v>
          </cell>
        </row>
        <row r="8105">
          <cell r="B8105" t="str">
            <v>531028</v>
          </cell>
          <cell r="C8105" t="str">
            <v>LUVA SOLDAVEL PVC - D=50 MM</v>
          </cell>
          <cell r="D8105" t="str">
            <v>UN</v>
          </cell>
          <cell r="E8105">
            <v>1.52</v>
          </cell>
        </row>
        <row r="8106">
          <cell r="B8106" t="str">
            <v>531029</v>
          </cell>
          <cell r="C8106" t="str">
            <v>LUVA SOLDAVEL PVC - D=60 MM</v>
          </cell>
          <cell r="D8106" t="str">
            <v>UN</v>
          </cell>
          <cell r="E8106">
            <v>0</v>
          </cell>
        </row>
        <row r="8107">
          <cell r="B8107" t="str">
            <v>531030</v>
          </cell>
          <cell r="C8107" t="str">
            <v>LUVA SOLDAVEL PVC - D=75 MM</v>
          </cell>
          <cell r="D8107" t="str">
            <v>UN</v>
          </cell>
          <cell r="E8107">
            <v>9.6199999999999992</v>
          </cell>
        </row>
        <row r="8108">
          <cell r="B8108" t="str">
            <v>531031</v>
          </cell>
          <cell r="C8108" t="str">
            <v>LUVA SOLDAVEL PVC - D=85 MM</v>
          </cell>
          <cell r="D8108" t="str">
            <v>UN</v>
          </cell>
          <cell r="E8108">
            <v>0</v>
          </cell>
        </row>
        <row r="8109">
          <cell r="B8109" t="str">
            <v>531032</v>
          </cell>
          <cell r="C8109" t="str">
            <v>LUVA SOLDAVEL PVC - D=110 MM</v>
          </cell>
          <cell r="D8109" t="str">
            <v>UN</v>
          </cell>
          <cell r="E8109">
            <v>37.22</v>
          </cell>
        </row>
        <row r="8110">
          <cell r="B8110" t="str">
            <v>531033</v>
          </cell>
          <cell r="C8110" t="str">
            <v>TE 90º PVC SOLD C/ BUCHA DE LATAO - D=20 MM x 1/2"</v>
          </cell>
          <cell r="D8110" t="str">
            <v>UN</v>
          </cell>
          <cell r="E8110">
            <v>0</v>
          </cell>
        </row>
        <row r="8111">
          <cell r="B8111" t="str">
            <v>531034</v>
          </cell>
          <cell r="C8111" t="str">
            <v>TE 90º PVC SOLD C/ BUCHA DE LATAO - D=25 MM x 3/4"</v>
          </cell>
          <cell r="D8111" t="str">
            <v>UN</v>
          </cell>
          <cell r="E8111">
            <v>4.04</v>
          </cell>
        </row>
        <row r="8112">
          <cell r="B8112" t="str">
            <v>531035</v>
          </cell>
          <cell r="C8112" t="str">
            <v>TE 90º PVC SOLD C/ROSCA CENTRAL - D=20 MM x 1/2"</v>
          </cell>
          <cell r="D8112" t="str">
            <v>UN</v>
          </cell>
          <cell r="E8112">
            <v>0</v>
          </cell>
        </row>
        <row r="8113">
          <cell r="B8113" t="str">
            <v>531036</v>
          </cell>
          <cell r="C8113" t="str">
            <v>TE 90º PVC SOLD C/ROSCA CENTRAL - D=25 MM x 3/4"</v>
          </cell>
          <cell r="D8113" t="str">
            <v>UN</v>
          </cell>
          <cell r="E8113">
            <v>0</v>
          </cell>
        </row>
        <row r="8114">
          <cell r="B8114" t="str">
            <v>531037</v>
          </cell>
          <cell r="C8114" t="str">
            <v>TE 90º SOLDAVEL PVC - D=20 MM</v>
          </cell>
          <cell r="D8114" t="str">
            <v>UN</v>
          </cell>
          <cell r="E8114">
            <v>0</v>
          </cell>
        </row>
        <row r="8115">
          <cell r="B8115" t="str">
            <v>531038</v>
          </cell>
          <cell r="C8115" t="str">
            <v>TE 90º SOLDAVEL PVC - D=25 MM</v>
          </cell>
          <cell r="D8115" t="str">
            <v>UN</v>
          </cell>
          <cell r="E8115">
            <v>0.49</v>
          </cell>
        </row>
        <row r="8116">
          <cell r="B8116" t="str">
            <v>531039</v>
          </cell>
          <cell r="C8116" t="str">
            <v>TE 90º SOLDAVEL PVC - D=32 MM</v>
          </cell>
          <cell r="D8116" t="str">
            <v>UN</v>
          </cell>
          <cell r="E8116">
            <v>0</v>
          </cell>
        </row>
        <row r="8117">
          <cell r="B8117" t="str">
            <v>531040</v>
          </cell>
          <cell r="C8117" t="str">
            <v>TE 90º SOLDAVEL PVC - D=40 MM</v>
          </cell>
          <cell r="D8117" t="str">
            <v>UN</v>
          </cell>
          <cell r="E8117">
            <v>0</v>
          </cell>
        </row>
        <row r="8118">
          <cell r="B8118" t="str">
            <v>531041</v>
          </cell>
          <cell r="C8118" t="str">
            <v>TE 90º SOLDAVEL PVC - D=50 MM</v>
          </cell>
          <cell r="D8118" t="str">
            <v>UN</v>
          </cell>
          <cell r="E8118">
            <v>5.04</v>
          </cell>
        </row>
        <row r="8119">
          <cell r="B8119" t="str">
            <v>531042</v>
          </cell>
          <cell r="C8119" t="str">
            <v>TE 90º SOLDAVEL PVC - D=60 MM</v>
          </cell>
          <cell r="D8119" t="str">
            <v>UN</v>
          </cell>
          <cell r="E8119">
            <v>0</v>
          </cell>
        </row>
        <row r="8120">
          <cell r="B8120" t="str">
            <v>531043</v>
          </cell>
          <cell r="C8120" t="str">
            <v>TE 90º SOLDAVEL PVC - D=75 MM</v>
          </cell>
          <cell r="D8120" t="str">
            <v>UN</v>
          </cell>
          <cell r="E8120">
            <v>30.07</v>
          </cell>
        </row>
        <row r="8121">
          <cell r="B8121" t="str">
            <v>531044</v>
          </cell>
          <cell r="C8121" t="str">
            <v>TE 90º SOLDAVEL PVC - D=85 MM</v>
          </cell>
          <cell r="D8121" t="str">
            <v>UN</v>
          </cell>
          <cell r="E8121">
            <v>0</v>
          </cell>
        </row>
        <row r="8122">
          <cell r="B8122" t="str">
            <v>531045</v>
          </cell>
          <cell r="C8122" t="str">
            <v>TE 90º SOLDAVEL PVC - D=110 MM</v>
          </cell>
          <cell r="D8122" t="str">
            <v>UN</v>
          </cell>
          <cell r="E8122">
            <v>85.7</v>
          </cell>
        </row>
        <row r="8123">
          <cell r="B8123" t="str">
            <v>531046</v>
          </cell>
          <cell r="C8123" t="str">
            <v>TE RED 90º PVC SOLD C/BUCHA LATAO - D=25MMx1/2"</v>
          </cell>
          <cell r="D8123" t="str">
            <v>UN</v>
          </cell>
          <cell r="E8123">
            <v>0</v>
          </cell>
        </row>
        <row r="8124">
          <cell r="B8124" t="str">
            <v>531047</v>
          </cell>
          <cell r="C8124" t="str">
            <v>TE RED 90º PVC SOLD C/BUCHA LATAO - D=32 MMx3/4"</v>
          </cell>
          <cell r="D8124" t="str">
            <v>UN</v>
          </cell>
          <cell r="E8124">
            <v>0</v>
          </cell>
        </row>
        <row r="8125">
          <cell r="B8125" t="str">
            <v>531048</v>
          </cell>
          <cell r="C8125" t="str">
            <v>TE RED 90º PVC SOLD C/ROSCA CENTRAL - D=25MMx1/2"</v>
          </cell>
          <cell r="D8125" t="str">
            <v>UN</v>
          </cell>
          <cell r="E8125">
            <v>0</v>
          </cell>
        </row>
        <row r="8126">
          <cell r="B8126" t="str">
            <v>531049</v>
          </cell>
          <cell r="C8126" t="str">
            <v>TE RED 90º PVC SOLD C/ROSCA CENTRAL - D=32MMx3/4"</v>
          </cell>
          <cell r="D8126" t="str">
            <v>UN</v>
          </cell>
          <cell r="E8126">
            <v>0</v>
          </cell>
        </row>
        <row r="8127">
          <cell r="B8127" t="str">
            <v>531050</v>
          </cell>
          <cell r="C8127" t="str">
            <v>TE RED 90º SOLD PVC - D=25 X 20 MM</v>
          </cell>
          <cell r="D8127" t="str">
            <v>UN</v>
          </cell>
          <cell r="E8127">
            <v>1.21</v>
          </cell>
        </row>
        <row r="8128">
          <cell r="B8128" t="str">
            <v>531051</v>
          </cell>
          <cell r="C8128" t="str">
            <v>TE RED 90º SOLD PVC - D=32 X 25 MM</v>
          </cell>
          <cell r="D8128" t="str">
            <v>UN</v>
          </cell>
          <cell r="E8128">
            <v>0</v>
          </cell>
        </row>
        <row r="8129">
          <cell r="B8129" t="str">
            <v>531052</v>
          </cell>
          <cell r="C8129" t="str">
            <v>TE RED 90º SOLD PVC - D=40 X 32 MM</v>
          </cell>
          <cell r="D8129" t="str">
            <v>UN</v>
          </cell>
          <cell r="E8129">
            <v>0</v>
          </cell>
        </row>
        <row r="8130">
          <cell r="B8130" t="str">
            <v>531053</v>
          </cell>
          <cell r="C8130" t="str">
            <v>TE RED 90º SOLD PVC - D=50 X 20 MM</v>
          </cell>
          <cell r="D8130" t="str">
            <v>UN</v>
          </cell>
          <cell r="E8130">
            <v>0</v>
          </cell>
        </row>
        <row r="8131">
          <cell r="B8131" t="str">
            <v>531054</v>
          </cell>
          <cell r="C8131" t="str">
            <v>TE RED 90º SOLD PVC - D=50 X 25 MM</v>
          </cell>
          <cell r="D8131" t="str">
            <v>UN</v>
          </cell>
          <cell r="E8131">
            <v>3.16</v>
          </cell>
        </row>
        <row r="8132">
          <cell r="B8132" t="str">
            <v>531055</v>
          </cell>
          <cell r="C8132" t="str">
            <v>TE RED 90º SOLD PVC - D=50 X 32 MM</v>
          </cell>
          <cell r="D8132" t="str">
            <v>UN</v>
          </cell>
          <cell r="E8132">
            <v>0</v>
          </cell>
        </row>
        <row r="8133">
          <cell r="B8133" t="str">
            <v>531056</v>
          </cell>
          <cell r="C8133" t="str">
            <v>TE RED 90º SOLD PVC - D=50 X 40 MM</v>
          </cell>
          <cell r="D8133" t="str">
            <v>UN</v>
          </cell>
          <cell r="E8133">
            <v>0</v>
          </cell>
        </row>
        <row r="8134">
          <cell r="B8134" t="str">
            <v>531057</v>
          </cell>
          <cell r="C8134" t="str">
            <v>TE RED 90º SOLD PVC - D=75 X 50 MM</v>
          </cell>
          <cell r="D8134" t="str">
            <v>UN</v>
          </cell>
          <cell r="E8134">
            <v>20.22</v>
          </cell>
        </row>
        <row r="8135">
          <cell r="B8135" t="str">
            <v>531058</v>
          </cell>
          <cell r="C8135" t="str">
            <v>TE RED 90º SOLD PVC - D=85 X 60 MM</v>
          </cell>
          <cell r="D8135" t="str">
            <v>UN</v>
          </cell>
          <cell r="E8135">
            <v>0</v>
          </cell>
        </row>
        <row r="8136">
          <cell r="B8136" t="str">
            <v>531059</v>
          </cell>
          <cell r="C8136" t="str">
            <v>TE RED 90º SOLD PVC - D=110 X 60 MM</v>
          </cell>
          <cell r="D8136" t="str">
            <v>UN</v>
          </cell>
          <cell r="E8136">
            <v>55.66</v>
          </cell>
        </row>
        <row r="8137">
          <cell r="B8137" t="str">
            <v>531060</v>
          </cell>
          <cell r="C8137" t="str">
            <v>TUBO DE PVC SOLDAVEL NBR 5648 - D=20 MM</v>
          </cell>
          <cell r="D8137" t="str">
            <v>M</v>
          </cell>
          <cell r="E8137">
            <v>1.19</v>
          </cell>
        </row>
        <row r="8138">
          <cell r="B8138" t="str">
            <v>531061</v>
          </cell>
          <cell r="C8138" t="str">
            <v>TUBO DE PVC SOLDAVEL NBR 5648 - D=25 MM</v>
          </cell>
          <cell r="D8138" t="str">
            <v>M</v>
          </cell>
          <cell r="E8138">
            <v>1.58</v>
          </cell>
        </row>
        <row r="8139">
          <cell r="B8139" t="str">
            <v>531062</v>
          </cell>
          <cell r="C8139" t="str">
            <v>TUBO DE PVC SOLDAVEL NBR 5648 - D=32 MM</v>
          </cell>
          <cell r="D8139" t="str">
            <v>M</v>
          </cell>
          <cell r="E8139">
            <v>2.87</v>
          </cell>
        </row>
        <row r="8140">
          <cell r="B8140" t="str">
            <v>531063</v>
          </cell>
          <cell r="C8140" t="str">
            <v>TUBO DE PVC SOLDAVEL NBR 5648 - D=40 MM</v>
          </cell>
          <cell r="D8140" t="str">
            <v>M</v>
          </cell>
          <cell r="E8140">
            <v>4.1900000000000004</v>
          </cell>
        </row>
        <row r="8141">
          <cell r="B8141" t="str">
            <v>531064</v>
          </cell>
          <cell r="C8141" t="str">
            <v>TUBO DE PVC SOLDAVEL NBR 5648 - D=50 MM</v>
          </cell>
          <cell r="D8141" t="str">
            <v>M</v>
          </cell>
          <cell r="E8141">
            <v>6.16</v>
          </cell>
        </row>
        <row r="8142">
          <cell r="B8142" t="str">
            <v>531065</v>
          </cell>
          <cell r="C8142" t="str">
            <v>TUBO DE PVC SOLDAVEL NBR 5648 - D=60 MM</v>
          </cell>
          <cell r="D8142" t="str">
            <v>M</v>
          </cell>
          <cell r="E8142">
            <v>8.27</v>
          </cell>
        </row>
        <row r="8143">
          <cell r="B8143" t="str">
            <v>531066</v>
          </cell>
          <cell r="C8143" t="str">
            <v>TUBO DE PVC SOLDAVEL NBR 5648 - D=75 MM</v>
          </cell>
          <cell r="D8143" t="str">
            <v>M</v>
          </cell>
          <cell r="E8143">
            <v>13.36</v>
          </cell>
        </row>
        <row r="8144">
          <cell r="B8144" t="str">
            <v>531067</v>
          </cell>
          <cell r="C8144" t="str">
            <v>TUBO DE PVC SOLDAVEL NBR 5648 - D=85 MM</v>
          </cell>
          <cell r="D8144" t="str">
            <v>M</v>
          </cell>
          <cell r="E8144">
            <v>16.100000000000001</v>
          </cell>
        </row>
        <row r="8145">
          <cell r="B8145" t="str">
            <v>531068</v>
          </cell>
          <cell r="C8145" t="str">
            <v>TUBO DE PVC SOLDAVEL NBR 5648 - D=110 MM</v>
          </cell>
          <cell r="D8145" t="str">
            <v>M</v>
          </cell>
          <cell r="E8145">
            <v>27.74</v>
          </cell>
        </row>
        <row r="8146">
          <cell r="B8146" t="str">
            <v>531069</v>
          </cell>
          <cell r="C8146" t="str">
            <v>UNIAO SOLDAVEL PVC - D=20 MM</v>
          </cell>
          <cell r="D8146" t="str">
            <v>UN</v>
          </cell>
          <cell r="E8146">
            <v>0</v>
          </cell>
        </row>
        <row r="8147">
          <cell r="B8147" t="str">
            <v>531070</v>
          </cell>
          <cell r="C8147" t="str">
            <v>UNIAO SOLDAVEL PVC - D=25 MM</v>
          </cell>
          <cell r="D8147" t="str">
            <v>UN</v>
          </cell>
          <cell r="E8147">
            <v>3.13</v>
          </cell>
        </row>
        <row r="8148">
          <cell r="B8148" t="str">
            <v>531071</v>
          </cell>
          <cell r="C8148" t="str">
            <v>UNIAO SOLDAVEL PVC - D=32 MM</v>
          </cell>
          <cell r="D8148" t="str">
            <v>UN</v>
          </cell>
          <cell r="E8148">
            <v>0</v>
          </cell>
        </row>
        <row r="8149">
          <cell r="B8149" t="str">
            <v>531072</v>
          </cell>
          <cell r="C8149" t="str">
            <v>UNIAO SOLDAVEL PVC - D=40 MM</v>
          </cell>
          <cell r="D8149" t="str">
            <v>UN</v>
          </cell>
          <cell r="E8149">
            <v>0</v>
          </cell>
        </row>
        <row r="8150">
          <cell r="B8150" t="str">
            <v>531073</v>
          </cell>
          <cell r="C8150" t="str">
            <v>UNIAO SOLDAVEL PVC - D=50 MM</v>
          </cell>
          <cell r="D8150" t="str">
            <v>UN</v>
          </cell>
          <cell r="E8150">
            <v>13.8</v>
          </cell>
        </row>
        <row r="8151">
          <cell r="B8151" t="str">
            <v>531074</v>
          </cell>
          <cell r="C8151" t="str">
            <v>UNIAO SOLDAVEL PVC - D=60 MM</v>
          </cell>
          <cell r="D8151" t="str">
            <v>UN</v>
          </cell>
          <cell r="E8151">
            <v>0</v>
          </cell>
        </row>
        <row r="8152">
          <cell r="B8152" t="str">
            <v>531075</v>
          </cell>
          <cell r="C8152" t="str">
            <v>UNIAO SOLDAVEL PVC - D=75 MM</v>
          </cell>
          <cell r="D8152" t="str">
            <v>UN</v>
          </cell>
          <cell r="E8152">
            <v>102.95</v>
          </cell>
        </row>
        <row r="8153">
          <cell r="B8153" t="str">
            <v>531076</v>
          </cell>
          <cell r="C8153" t="str">
            <v>UNIAO SOLDAVEL PVC - D=85 MM</v>
          </cell>
          <cell r="D8153" t="str">
            <v>UN</v>
          </cell>
          <cell r="E8153">
            <v>0</v>
          </cell>
        </row>
        <row r="8154">
          <cell r="B8154" t="str">
            <v>531077</v>
          </cell>
          <cell r="C8154" t="str">
            <v>UNIAO SOLDAVEL PVC - D=110 MM</v>
          </cell>
          <cell r="D8154" t="str">
            <v>UN</v>
          </cell>
          <cell r="E8154">
            <v>243.32</v>
          </cell>
        </row>
        <row r="8155">
          <cell r="B8155" t="str">
            <v>531078</v>
          </cell>
          <cell r="C8155" t="str">
            <v>ADAPTADOR ROSCA PVC C/FL E ANEL VED P/CX- D=1 1/2"</v>
          </cell>
          <cell r="D8155" t="str">
            <v>UN</v>
          </cell>
          <cell r="E8155">
            <v>0</v>
          </cell>
        </row>
        <row r="8156">
          <cell r="B8156" t="str">
            <v>531079</v>
          </cell>
          <cell r="C8156" t="str">
            <v>ADAPTADOR ROSCA PVC C/FL E ANEL VED P/CX- D=1 1/4"</v>
          </cell>
          <cell r="D8156" t="str">
            <v>UN</v>
          </cell>
          <cell r="E8156">
            <v>0</v>
          </cell>
        </row>
        <row r="8157">
          <cell r="B8157" t="str">
            <v>531080</v>
          </cell>
          <cell r="C8157" t="str">
            <v>ADAPTADOR ROSCA PVC C/FL E ANEL VED P/CX- D=1"</v>
          </cell>
          <cell r="D8157" t="str">
            <v>UN</v>
          </cell>
          <cell r="E8157">
            <v>7.98</v>
          </cell>
        </row>
        <row r="8158">
          <cell r="B8158" t="str">
            <v>531081</v>
          </cell>
          <cell r="C8158" t="str">
            <v>ADAPTADOR ROSCA PVC C/FL E ANEL VED P/CX- D=1/2"</v>
          </cell>
          <cell r="D8158" t="str">
            <v>UN</v>
          </cell>
          <cell r="E8158">
            <v>4.55</v>
          </cell>
        </row>
        <row r="8159">
          <cell r="B8159" t="str">
            <v>531082</v>
          </cell>
          <cell r="C8159" t="str">
            <v>ADAPTADOR ROSCA PVC C/FL E ANEL VED P/CX- D=2"</v>
          </cell>
          <cell r="D8159" t="str">
            <v>UN</v>
          </cell>
          <cell r="E8159">
            <v>0</v>
          </cell>
        </row>
        <row r="8160">
          <cell r="B8160" t="str">
            <v>531083</v>
          </cell>
          <cell r="C8160" t="str">
            <v>ADAPTADOR ROSCA PVC C/FL E ANEL VED P/CX- D=3/4"</v>
          </cell>
          <cell r="D8160" t="str">
            <v>UN</v>
          </cell>
          <cell r="E8160">
            <v>5.51</v>
          </cell>
        </row>
        <row r="8161">
          <cell r="B8161" t="str">
            <v>531084</v>
          </cell>
          <cell r="C8161" t="str">
            <v>BUCHA DE RED C/ ROSCA PVC - D=3/4" X 1/2"</v>
          </cell>
          <cell r="D8161" t="str">
            <v>UN</v>
          </cell>
          <cell r="E8161">
            <v>0</v>
          </cell>
        </row>
        <row r="8162">
          <cell r="B8162" t="str">
            <v>531085</v>
          </cell>
          <cell r="C8162" t="str">
            <v>BUCHA DE RED C/ ROSCA PVC - D=1" X  1/2"</v>
          </cell>
          <cell r="D8162" t="str">
            <v>UN</v>
          </cell>
          <cell r="E8162">
            <v>0</v>
          </cell>
        </row>
        <row r="8163">
          <cell r="B8163" t="str">
            <v>531086</v>
          </cell>
          <cell r="C8163" t="str">
            <v>BUCHA DE RED C/ ROSCA PVC - D=1" X 3/4"</v>
          </cell>
          <cell r="D8163" t="str">
            <v>UN</v>
          </cell>
          <cell r="E8163">
            <v>0.97</v>
          </cell>
        </row>
        <row r="8164">
          <cell r="B8164" t="str">
            <v>531087</v>
          </cell>
          <cell r="C8164" t="str">
            <v>BUCHA DE RED C/ ROSCA PVC - D=1 1/4" X 1"</v>
          </cell>
          <cell r="D8164" t="str">
            <v>UN</v>
          </cell>
          <cell r="E8164">
            <v>0</v>
          </cell>
        </row>
        <row r="8165">
          <cell r="B8165" t="str">
            <v>531088</v>
          </cell>
          <cell r="C8165" t="str">
            <v>BUCHA DE RED C/ ROSCA PVC - D=1 1/4" X 3/4"</v>
          </cell>
          <cell r="D8165" t="str">
            <v>UN</v>
          </cell>
          <cell r="E8165">
            <v>0</v>
          </cell>
        </row>
        <row r="8166">
          <cell r="B8166" t="str">
            <v>531089</v>
          </cell>
          <cell r="C8166" t="str">
            <v>BUCHA DE RED C/ ROSCA PVC - D=1 1/2" X 3/4"</v>
          </cell>
          <cell r="D8166" t="str">
            <v>UN</v>
          </cell>
          <cell r="E8166">
            <v>0</v>
          </cell>
        </row>
        <row r="8167">
          <cell r="B8167" t="str">
            <v>531090</v>
          </cell>
          <cell r="C8167" t="str">
            <v>BUCHA DE RED C/ ROSCA PVC - D=1 1/2" X 1"</v>
          </cell>
          <cell r="D8167" t="str">
            <v>UN</v>
          </cell>
          <cell r="E8167">
            <v>0</v>
          </cell>
        </row>
        <row r="8168">
          <cell r="B8168" t="str">
            <v>531091</v>
          </cell>
          <cell r="C8168" t="str">
            <v>BUCHA DE RED C/ ROSCA PVC - D=1 1/2" X 1 1/4"</v>
          </cell>
          <cell r="D8168" t="str">
            <v>UN</v>
          </cell>
          <cell r="E8168">
            <v>0</v>
          </cell>
        </row>
        <row r="8169">
          <cell r="B8169" t="str">
            <v>531092</v>
          </cell>
          <cell r="C8169" t="str">
            <v>BUCHA DE RED C/ ROSCA PVC - D=2" X 1 1/2"</v>
          </cell>
          <cell r="D8169" t="str">
            <v>UN</v>
          </cell>
          <cell r="E8169">
            <v>0</v>
          </cell>
        </row>
        <row r="8170">
          <cell r="B8170" t="str">
            <v>531093</v>
          </cell>
          <cell r="C8170" t="str">
            <v>BUCHA DE RED C/ ROSCA PVC - D=2" X 1 1/4"</v>
          </cell>
          <cell r="D8170" t="str">
            <v>UN</v>
          </cell>
          <cell r="E8170">
            <v>0</v>
          </cell>
        </row>
        <row r="8171">
          <cell r="B8171" t="str">
            <v>531094</v>
          </cell>
          <cell r="C8171" t="str">
            <v>BUCHA DE RED C/ ROSCA PVC - D=2" X 1"</v>
          </cell>
          <cell r="D8171" t="str">
            <v>UN</v>
          </cell>
          <cell r="E8171">
            <v>6.64</v>
          </cell>
        </row>
        <row r="8172">
          <cell r="B8172" t="str">
            <v>531095</v>
          </cell>
          <cell r="C8172" t="str">
            <v>CAP C/ ROSCA PVC - D=1/2"</v>
          </cell>
          <cell r="D8172" t="str">
            <v>UN</v>
          </cell>
          <cell r="E8172">
            <v>0</v>
          </cell>
        </row>
        <row r="8173">
          <cell r="B8173" t="str">
            <v>531096</v>
          </cell>
          <cell r="C8173" t="str">
            <v>CAP C/ ROSCA PVC - D=3/4"</v>
          </cell>
          <cell r="D8173" t="str">
            <v>UN</v>
          </cell>
          <cell r="E8173">
            <v>0</v>
          </cell>
        </row>
        <row r="8174">
          <cell r="B8174" t="str">
            <v>531097</v>
          </cell>
          <cell r="C8174" t="str">
            <v>CAP C/ ROSCA PVC - D=1"</v>
          </cell>
          <cell r="D8174" t="str">
            <v>UN</v>
          </cell>
          <cell r="E8174">
            <v>1.6</v>
          </cell>
        </row>
        <row r="8175">
          <cell r="B8175" t="str">
            <v>531098</v>
          </cell>
          <cell r="C8175" t="str">
            <v>CAP C/ ROSCA PVC - D=1 1/4"</v>
          </cell>
          <cell r="D8175" t="str">
            <v>UN</v>
          </cell>
          <cell r="E8175">
            <v>0</v>
          </cell>
        </row>
        <row r="8176">
          <cell r="B8176" t="str">
            <v>531099</v>
          </cell>
          <cell r="C8176" t="str">
            <v>CAP C/ ROSCA PVC - D=1 1/2"</v>
          </cell>
          <cell r="D8176" t="str">
            <v>UN</v>
          </cell>
          <cell r="E8176">
            <v>0</v>
          </cell>
        </row>
        <row r="8177">
          <cell r="B8177" t="str">
            <v>531101</v>
          </cell>
          <cell r="C8177" t="str">
            <v>CAP C/ ROSCA PVC - D=2"</v>
          </cell>
          <cell r="D8177" t="str">
            <v>UN</v>
          </cell>
          <cell r="E8177">
            <v>4.78</v>
          </cell>
        </row>
        <row r="8178">
          <cell r="B8178" t="str">
            <v>531102</v>
          </cell>
          <cell r="C8178" t="str">
            <v>CAP C/ ROSCA PVC - D=2 1/2"</v>
          </cell>
          <cell r="D8178" t="str">
            <v>UN</v>
          </cell>
          <cell r="E8178">
            <v>0</v>
          </cell>
        </row>
        <row r="8179">
          <cell r="B8179" t="str">
            <v>531103</v>
          </cell>
          <cell r="C8179" t="str">
            <v>CAP C/ ROSCA PVC - D=3"</v>
          </cell>
          <cell r="D8179" t="str">
            <v>UN</v>
          </cell>
          <cell r="E8179">
            <v>0</v>
          </cell>
        </row>
        <row r="8180">
          <cell r="B8180" t="str">
            <v>531104</v>
          </cell>
          <cell r="C8180" t="str">
            <v>CAP C/ ROSCA PVC - D=4"</v>
          </cell>
          <cell r="D8180" t="str">
            <v>UN</v>
          </cell>
          <cell r="E8180">
            <v>24</v>
          </cell>
        </row>
        <row r="8181">
          <cell r="B8181" t="str">
            <v>531105</v>
          </cell>
          <cell r="C8181" t="str">
            <v>CRUZETA C/ ROSCA PVC - D=3/4"</v>
          </cell>
          <cell r="D8181" t="str">
            <v>UN</v>
          </cell>
          <cell r="E8181">
            <v>0</v>
          </cell>
        </row>
        <row r="8182">
          <cell r="B8182" t="str">
            <v>531106</v>
          </cell>
          <cell r="C8182" t="str">
            <v>CRUZETA C/ ROSCA PVC - D=1 1/2"</v>
          </cell>
          <cell r="D8182" t="str">
            <v>UN</v>
          </cell>
          <cell r="E8182">
            <v>0</v>
          </cell>
        </row>
        <row r="8183">
          <cell r="B8183" t="str">
            <v>531107</v>
          </cell>
          <cell r="C8183" t="str">
            <v>CURVA 90º C/ ROSCA PVC - D=1/2"</v>
          </cell>
          <cell r="D8183" t="str">
            <v>UN</v>
          </cell>
          <cell r="E8183">
            <v>0</v>
          </cell>
        </row>
        <row r="8184">
          <cell r="B8184" t="str">
            <v>531108</v>
          </cell>
          <cell r="C8184" t="str">
            <v>CURVA 90º C/ ROSCA PVC - D=3/4"</v>
          </cell>
          <cell r="D8184" t="str">
            <v>UN</v>
          </cell>
          <cell r="E8184">
            <v>0</v>
          </cell>
        </row>
        <row r="8185">
          <cell r="B8185" t="str">
            <v>531109</v>
          </cell>
          <cell r="C8185" t="str">
            <v>CURVA 90º C/ ROSCA PVC - D=1 1/4"</v>
          </cell>
          <cell r="D8185" t="str">
            <v>UN</v>
          </cell>
          <cell r="E8185">
            <v>0</v>
          </cell>
        </row>
        <row r="8186">
          <cell r="B8186" t="str">
            <v>531110</v>
          </cell>
          <cell r="C8186" t="str">
            <v>CURVA 90º C/ ROSCA PVC - D=1 1/2"</v>
          </cell>
          <cell r="D8186" t="str">
            <v>UN</v>
          </cell>
          <cell r="E8186">
            <v>0</v>
          </cell>
        </row>
        <row r="8187">
          <cell r="B8187" t="str">
            <v>531111</v>
          </cell>
          <cell r="C8187" t="str">
            <v>CURVA 90º C/ ROSCA PVC - D=1"</v>
          </cell>
          <cell r="D8187" t="str">
            <v>UN</v>
          </cell>
          <cell r="E8187">
            <v>2.92</v>
          </cell>
        </row>
        <row r="8188">
          <cell r="B8188" t="str">
            <v>531112</v>
          </cell>
          <cell r="C8188" t="str">
            <v>CURVA 90º C/ ROSCA PVC - D=2"</v>
          </cell>
          <cell r="D8188" t="str">
            <v>UN</v>
          </cell>
          <cell r="E8188">
            <v>15.62</v>
          </cell>
        </row>
        <row r="8189">
          <cell r="B8189" t="str">
            <v>531113</v>
          </cell>
          <cell r="C8189" t="str">
            <v>FLANGE SEXTAV C/ROSCA E S/FUROS PVC - D=1/2"</v>
          </cell>
          <cell r="D8189" t="str">
            <v>UN</v>
          </cell>
          <cell r="E8189">
            <v>0</v>
          </cell>
        </row>
        <row r="8190">
          <cell r="B8190" t="str">
            <v>531114</v>
          </cell>
          <cell r="C8190" t="str">
            <v>FLANGE SEXTAV C/ROSCA E S/FUROS PVC - D=3/4"</v>
          </cell>
          <cell r="D8190" t="str">
            <v>UN</v>
          </cell>
          <cell r="E8190">
            <v>0</v>
          </cell>
        </row>
        <row r="8191">
          <cell r="B8191" t="str">
            <v>531115</v>
          </cell>
          <cell r="C8191" t="str">
            <v>FLANGE SEXTAV C/ROSCA E S/FUROS PVC - D=1"</v>
          </cell>
          <cell r="D8191" t="str">
            <v>UN</v>
          </cell>
          <cell r="E8191">
            <v>3.47</v>
          </cell>
        </row>
        <row r="8192">
          <cell r="B8192" t="str">
            <v>531116</v>
          </cell>
          <cell r="C8192" t="str">
            <v>FLANGE SEXTAV C/ROSCA E S/FUROS PVC - D=1 1/4"</v>
          </cell>
          <cell r="D8192" t="str">
            <v>UN</v>
          </cell>
          <cell r="E8192">
            <v>0</v>
          </cell>
        </row>
        <row r="8193">
          <cell r="B8193" t="str">
            <v>531117</v>
          </cell>
          <cell r="C8193" t="str">
            <v>FLANGE SEXTAV C/ROSCA E S/FUROS PVC - D=1 1/2"</v>
          </cell>
          <cell r="D8193" t="str">
            <v>UN</v>
          </cell>
          <cell r="E8193">
            <v>0</v>
          </cell>
        </row>
        <row r="8194">
          <cell r="B8194" t="str">
            <v>531118</v>
          </cell>
          <cell r="C8194" t="str">
            <v>FLANGE SEXTAV C/ROSCA E S/FUROS PVC - D=2"</v>
          </cell>
          <cell r="D8194" t="str">
            <v>UN</v>
          </cell>
          <cell r="E8194">
            <v>7.7</v>
          </cell>
        </row>
        <row r="8195">
          <cell r="B8195" t="str">
            <v>531119</v>
          </cell>
          <cell r="C8195" t="str">
            <v>FLANGE SEXTAV C/ROSCA E S/FUROS PVC - D=2 1/2"</v>
          </cell>
          <cell r="D8195" t="str">
            <v>UN</v>
          </cell>
          <cell r="E8195">
            <v>0</v>
          </cell>
        </row>
        <row r="8196">
          <cell r="B8196" t="str">
            <v>531120</v>
          </cell>
          <cell r="C8196" t="str">
            <v>FLANGE SEXTAV C/ROSCA E S/FUROS PVC - D=3"</v>
          </cell>
          <cell r="D8196" t="str">
            <v>UN</v>
          </cell>
          <cell r="E8196">
            <v>0</v>
          </cell>
        </row>
        <row r="8197">
          <cell r="B8197" t="str">
            <v>531121</v>
          </cell>
          <cell r="C8197" t="str">
            <v>FLANGE SEXTAV C/ROSCA E S/FUROS PVC - D=4"</v>
          </cell>
          <cell r="D8197" t="str">
            <v>UN</v>
          </cell>
          <cell r="E8197">
            <v>69.16</v>
          </cell>
        </row>
        <row r="8198">
          <cell r="B8198" t="str">
            <v>531122</v>
          </cell>
          <cell r="C8198" t="str">
            <v>JOELHO 45º C/ ROSCA PVC - D=1/2"</v>
          </cell>
          <cell r="D8198" t="str">
            <v>UN</v>
          </cell>
          <cell r="E8198">
            <v>0</v>
          </cell>
        </row>
        <row r="8199">
          <cell r="B8199" t="str">
            <v>531123</v>
          </cell>
          <cell r="C8199" t="str">
            <v>JOELHO 45º C/ ROSCA PVC - D=3/4"</v>
          </cell>
          <cell r="D8199" t="str">
            <v>UN</v>
          </cell>
          <cell r="E8199">
            <v>0</v>
          </cell>
        </row>
        <row r="8200">
          <cell r="B8200" t="str">
            <v>531124</v>
          </cell>
          <cell r="C8200" t="str">
            <v>JOELHO 45º C/ ROSCA PVC - D=1"</v>
          </cell>
          <cell r="D8200" t="str">
            <v>UN</v>
          </cell>
          <cell r="E8200">
            <v>4.3</v>
          </cell>
        </row>
        <row r="8201">
          <cell r="B8201" t="str">
            <v>531125</v>
          </cell>
          <cell r="C8201" t="str">
            <v>JOELHO 45º C/ ROSCA PVC - D=1 1/4"</v>
          </cell>
          <cell r="D8201" t="str">
            <v>UN</v>
          </cell>
          <cell r="E8201">
            <v>0</v>
          </cell>
        </row>
        <row r="8202">
          <cell r="B8202" t="str">
            <v>531126</v>
          </cell>
          <cell r="C8202" t="str">
            <v>JOELHO 45º C/ ROSCA PVC - D=1 1/2"</v>
          </cell>
          <cell r="D8202" t="str">
            <v>UN</v>
          </cell>
          <cell r="E8202">
            <v>0</v>
          </cell>
        </row>
        <row r="8203">
          <cell r="B8203" t="str">
            <v>531127</v>
          </cell>
          <cell r="C8203" t="str">
            <v>JOELHO 45º C/ ROSCA PVC - D=2"</v>
          </cell>
          <cell r="D8203" t="str">
            <v>UN</v>
          </cell>
          <cell r="E8203">
            <v>11.71</v>
          </cell>
        </row>
        <row r="8204">
          <cell r="B8204" t="str">
            <v>531128</v>
          </cell>
          <cell r="C8204" t="str">
            <v>JOELHO 90º C/ ROSCA PVC - D=1/2"</v>
          </cell>
          <cell r="D8204" t="str">
            <v>UN</v>
          </cell>
          <cell r="E8204">
            <v>0</v>
          </cell>
        </row>
        <row r="8205">
          <cell r="B8205" t="str">
            <v>531129</v>
          </cell>
          <cell r="C8205" t="str">
            <v>JOELHO 90º C/ ROSCA PVC - D=3/4"</v>
          </cell>
          <cell r="D8205" t="str">
            <v>UN</v>
          </cell>
          <cell r="E8205">
            <v>0</v>
          </cell>
        </row>
        <row r="8206">
          <cell r="B8206" t="str">
            <v>531130</v>
          </cell>
          <cell r="C8206" t="str">
            <v>JOELHO 90º C/ ROSCA PVC - D=1"</v>
          </cell>
          <cell r="D8206" t="str">
            <v>UN</v>
          </cell>
          <cell r="E8206">
            <v>2.2799999999999998</v>
          </cell>
        </row>
        <row r="8207">
          <cell r="B8207" t="str">
            <v>531131</v>
          </cell>
          <cell r="C8207" t="str">
            <v>JOELHO 90º C/ ROSCA PVC - D=1 1/4"</v>
          </cell>
          <cell r="D8207" t="str">
            <v>UN</v>
          </cell>
          <cell r="E8207">
            <v>0</v>
          </cell>
        </row>
        <row r="8208">
          <cell r="B8208" t="str">
            <v>531132</v>
          </cell>
          <cell r="C8208" t="str">
            <v>JOELHO 90º C/ ROSCA PVC - D=1 1/2"</v>
          </cell>
          <cell r="D8208" t="str">
            <v>UN</v>
          </cell>
          <cell r="E8208">
            <v>0</v>
          </cell>
        </row>
        <row r="8209">
          <cell r="B8209" t="str">
            <v>531133</v>
          </cell>
          <cell r="C8209" t="str">
            <v>JOELHO 90º C/ ROSCA PVC - D=2"</v>
          </cell>
          <cell r="D8209" t="str">
            <v>UN</v>
          </cell>
          <cell r="E8209">
            <v>12.14</v>
          </cell>
        </row>
        <row r="8210">
          <cell r="B8210" t="str">
            <v>531134</v>
          </cell>
          <cell r="C8210" t="str">
            <v>JOELHO 90º PVC C/ ROSCA E BUCHA DE LATAO - D=1/2"</v>
          </cell>
          <cell r="D8210" t="str">
            <v>UN</v>
          </cell>
          <cell r="E8210">
            <v>0</v>
          </cell>
        </row>
        <row r="8211">
          <cell r="B8211" t="str">
            <v>531135</v>
          </cell>
          <cell r="C8211" t="str">
            <v>JOELHO 90º PVC C/ ROSCA E BUCHA DE LATAO - D=3/4"</v>
          </cell>
          <cell r="D8211" t="str">
            <v>UN</v>
          </cell>
          <cell r="E8211">
            <v>0</v>
          </cell>
        </row>
        <row r="8212">
          <cell r="B8212" t="str">
            <v>531136</v>
          </cell>
          <cell r="C8212" t="str">
            <v>JOELHO RED 90º C/ ROSCA PVC - D=3/4" X 1/2"</v>
          </cell>
          <cell r="D8212" t="str">
            <v>UN</v>
          </cell>
          <cell r="E8212">
            <v>0</v>
          </cell>
        </row>
        <row r="8213">
          <cell r="B8213" t="str">
            <v>531137</v>
          </cell>
          <cell r="C8213" t="str">
            <v>JOELHO RED 90º C/ ROSCA PVC - D=1" X 3/4"</v>
          </cell>
          <cell r="D8213" t="str">
            <v>UN</v>
          </cell>
          <cell r="E8213">
            <v>0</v>
          </cell>
        </row>
        <row r="8214">
          <cell r="B8214" t="str">
            <v>531138</v>
          </cell>
          <cell r="C8214" t="str">
            <v>JOELHO RED 90º PVC C/ROSCA E BUCHA - D=3/4" X 1/2"</v>
          </cell>
          <cell r="D8214" t="str">
            <v>UN</v>
          </cell>
          <cell r="E8214">
            <v>0</v>
          </cell>
        </row>
        <row r="8215">
          <cell r="B8215" t="str">
            <v>531139</v>
          </cell>
          <cell r="C8215" t="str">
            <v>JUNCAO C/ ROSCA PVC - D=1/2"</v>
          </cell>
          <cell r="D8215" t="str">
            <v>UN</v>
          </cell>
          <cell r="E8215">
            <v>0</v>
          </cell>
        </row>
        <row r="8216">
          <cell r="B8216" t="str">
            <v>531140</v>
          </cell>
          <cell r="C8216" t="str">
            <v>JUNCAO C/ ROSCA PVC - D=3/4"</v>
          </cell>
          <cell r="D8216" t="str">
            <v>UN</v>
          </cell>
          <cell r="E8216">
            <v>0</v>
          </cell>
        </row>
        <row r="8217">
          <cell r="B8217" t="str">
            <v>531141</v>
          </cell>
          <cell r="C8217" t="str">
            <v>JUNCAO C/ ROSCA PVC - D=1"</v>
          </cell>
          <cell r="D8217" t="str">
            <v>UN</v>
          </cell>
          <cell r="E8217">
            <v>9.1</v>
          </cell>
        </row>
        <row r="8218">
          <cell r="B8218" t="str">
            <v>531142</v>
          </cell>
          <cell r="C8218" t="str">
            <v>JUNCAO C/ ROSCA PVC - D=1 1/4"</v>
          </cell>
          <cell r="D8218" t="str">
            <v>UN</v>
          </cell>
          <cell r="E8218">
            <v>0</v>
          </cell>
        </row>
        <row r="8219">
          <cell r="B8219" t="str">
            <v>531143</v>
          </cell>
          <cell r="C8219" t="str">
            <v>JUNCAO C/ ROSCA PVC - D=1 1/2"</v>
          </cell>
          <cell r="D8219" t="str">
            <v>UN</v>
          </cell>
          <cell r="E8219">
            <v>0</v>
          </cell>
        </row>
        <row r="8220">
          <cell r="B8220" t="str">
            <v>531144</v>
          </cell>
          <cell r="C8220" t="str">
            <v>JUNCAO C/ ROSCA PVC - D=2"</v>
          </cell>
          <cell r="D8220" t="str">
            <v>UN</v>
          </cell>
          <cell r="E8220">
            <v>29.8</v>
          </cell>
        </row>
        <row r="8221">
          <cell r="B8221" t="str">
            <v>531145</v>
          </cell>
          <cell r="C8221" t="str">
            <v>LUVA C/ ROSCA PVC - D=1/2"</v>
          </cell>
          <cell r="D8221" t="str">
            <v>UN</v>
          </cell>
          <cell r="E8221">
            <v>0</v>
          </cell>
        </row>
        <row r="8222">
          <cell r="B8222" t="str">
            <v>531146</v>
          </cell>
          <cell r="C8222" t="str">
            <v>LUVA C/ ROSCA PVC - D=3/4"</v>
          </cell>
          <cell r="D8222" t="str">
            <v>UN</v>
          </cell>
          <cell r="E8222">
            <v>0</v>
          </cell>
        </row>
        <row r="8223">
          <cell r="B8223" t="str">
            <v>531147</v>
          </cell>
          <cell r="C8223" t="str">
            <v>LUVA C/ ROSCA PVC - D=1"</v>
          </cell>
          <cell r="D8223" t="str">
            <v>UN</v>
          </cell>
          <cell r="E8223">
            <v>0.94</v>
          </cell>
        </row>
        <row r="8224">
          <cell r="B8224" t="str">
            <v>531148</v>
          </cell>
          <cell r="C8224" t="str">
            <v>LUVA C/ ROSCA PVC - D=1 1/4"</v>
          </cell>
          <cell r="D8224" t="str">
            <v>UN</v>
          </cell>
          <cell r="E8224">
            <v>0</v>
          </cell>
        </row>
        <row r="8225">
          <cell r="B8225" t="str">
            <v>531149</v>
          </cell>
          <cell r="C8225" t="str">
            <v>LUVA C/ ROSCA PVC - D=1 1/2"</v>
          </cell>
          <cell r="D8225" t="str">
            <v>UN</v>
          </cell>
          <cell r="E8225">
            <v>0</v>
          </cell>
        </row>
        <row r="8226">
          <cell r="B8226" t="str">
            <v>531150</v>
          </cell>
          <cell r="C8226" t="str">
            <v>LUVA C/ ROSCA PVC - D=2"</v>
          </cell>
          <cell r="D8226" t="str">
            <v>UN</v>
          </cell>
          <cell r="E8226">
            <v>6.74</v>
          </cell>
        </row>
        <row r="8227">
          <cell r="B8227" t="str">
            <v>531151</v>
          </cell>
          <cell r="C8227" t="str">
            <v>LUVA C/ ROSCA PVC - D=2 1/2"</v>
          </cell>
          <cell r="D8227" t="str">
            <v>UN</v>
          </cell>
          <cell r="E8227">
            <v>0</v>
          </cell>
        </row>
        <row r="8228">
          <cell r="B8228" t="str">
            <v>531152</v>
          </cell>
          <cell r="C8228" t="str">
            <v>LUVA C/ ROSCA PVC - D=3"</v>
          </cell>
          <cell r="D8228" t="str">
            <v>UN</v>
          </cell>
          <cell r="E8228">
            <v>0</v>
          </cell>
        </row>
        <row r="8229">
          <cell r="B8229" t="str">
            <v>531153</v>
          </cell>
          <cell r="C8229" t="str">
            <v>LUVA C/ ROSCA PVC - D=4"</v>
          </cell>
          <cell r="D8229" t="str">
            <v>UN</v>
          </cell>
          <cell r="E8229">
            <v>16.78</v>
          </cell>
        </row>
        <row r="8230">
          <cell r="B8230" t="str">
            <v>531154</v>
          </cell>
          <cell r="C8230" t="str">
            <v>LUVA DE CORRER PVC P/TUBO ROSCAVEL - D=1/2"</v>
          </cell>
          <cell r="D8230" t="str">
            <v>UN</v>
          </cell>
          <cell r="E8230">
            <v>0</v>
          </cell>
        </row>
        <row r="8231">
          <cell r="B8231" t="str">
            <v>531155</v>
          </cell>
          <cell r="C8231" t="str">
            <v>LUVA DE CORRER PVC P/TUBO ROSCAVEL - D=3/4"</v>
          </cell>
          <cell r="D8231" t="str">
            <v>UN</v>
          </cell>
          <cell r="E8231">
            <v>0</v>
          </cell>
        </row>
        <row r="8232">
          <cell r="B8232" t="str">
            <v>531156</v>
          </cell>
          <cell r="C8232" t="str">
            <v>LUVA DE CORRER PVC P/TUBO ROSCAVEL - D=1 1/2"</v>
          </cell>
          <cell r="D8232" t="str">
            <v>UN</v>
          </cell>
          <cell r="E8232">
            <v>0</v>
          </cell>
        </row>
        <row r="8233">
          <cell r="B8233" t="str">
            <v>531157</v>
          </cell>
          <cell r="C8233" t="str">
            <v>LUVA DE RED C/ ROSCA PVC - D=3/4" X 1/2"</v>
          </cell>
          <cell r="D8233" t="str">
            <v>UN</v>
          </cell>
          <cell r="E8233">
            <v>0</v>
          </cell>
        </row>
        <row r="8234">
          <cell r="B8234" t="str">
            <v>531158</v>
          </cell>
          <cell r="C8234" t="str">
            <v>LUVA DE RED C/ ROSCA PVC - D=1" X 3/4"</v>
          </cell>
          <cell r="D8234" t="str">
            <v>UN</v>
          </cell>
          <cell r="E8234">
            <v>0</v>
          </cell>
        </row>
        <row r="8235">
          <cell r="B8235" t="str">
            <v>531159</v>
          </cell>
          <cell r="C8235" t="str">
            <v>NIPLE PARALELO C/ ROSCA PVC - D=1/2"</v>
          </cell>
          <cell r="D8235" t="str">
            <v>UN</v>
          </cell>
          <cell r="E8235">
            <v>0</v>
          </cell>
        </row>
        <row r="8236">
          <cell r="B8236" t="str">
            <v>531160</v>
          </cell>
          <cell r="C8236" t="str">
            <v>NIPLE PARALELO C/ ROSCA PVC - D=3/4"</v>
          </cell>
          <cell r="D8236" t="str">
            <v>UN</v>
          </cell>
          <cell r="E8236">
            <v>0</v>
          </cell>
        </row>
        <row r="8237">
          <cell r="B8237" t="str">
            <v>531161</v>
          </cell>
          <cell r="C8237" t="str">
            <v>NIPLE PARALELO C/ ROSCA PVC - D=1"</v>
          </cell>
          <cell r="D8237" t="str">
            <v>UN</v>
          </cell>
          <cell r="E8237">
            <v>1.06</v>
          </cell>
        </row>
        <row r="8238">
          <cell r="B8238" t="str">
            <v>531162</v>
          </cell>
          <cell r="C8238" t="str">
            <v>NIPLE PARALELO C/ ROSCA PVC - D=1 1/4"</v>
          </cell>
          <cell r="D8238" t="str">
            <v>UN</v>
          </cell>
          <cell r="E8238">
            <v>0</v>
          </cell>
        </row>
        <row r="8239">
          <cell r="B8239" t="str">
            <v>531163</v>
          </cell>
          <cell r="C8239" t="str">
            <v>NIPLE PARALELO C/ ROSCA PVC - D=1 1/2"</v>
          </cell>
          <cell r="D8239" t="str">
            <v>UN</v>
          </cell>
          <cell r="E8239">
            <v>0</v>
          </cell>
        </row>
        <row r="8240">
          <cell r="B8240" t="str">
            <v>531164</v>
          </cell>
          <cell r="C8240" t="str">
            <v>NIPLE PARALELO C/ ROSCA PVC - D=2"</v>
          </cell>
          <cell r="D8240" t="str">
            <v>UN</v>
          </cell>
          <cell r="E8240">
            <v>5.36</v>
          </cell>
        </row>
        <row r="8241">
          <cell r="B8241" t="str">
            <v>531165</v>
          </cell>
          <cell r="C8241" t="str">
            <v>TE 90º C/ ROSCA PVC - D=1/2"</v>
          </cell>
          <cell r="D8241" t="str">
            <v>UN</v>
          </cell>
          <cell r="E8241">
            <v>0</v>
          </cell>
        </row>
        <row r="8242">
          <cell r="B8242" t="str">
            <v>531166</v>
          </cell>
          <cell r="C8242" t="str">
            <v>TE 90º C/ ROSCA PVC - D=3/4"</v>
          </cell>
          <cell r="D8242" t="str">
            <v>UN</v>
          </cell>
          <cell r="E8242">
            <v>0</v>
          </cell>
        </row>
        <row r="8243">
          <cell r="B8243" t="str">
            <v>531167</v>
          </cell>
          <cell r="C8243" t="str">
            <v>TE 90º C/ ROSCA PVC - D=1"</v>
          </cell>
          <cell r="D8243" t="str">
            <v>UN</v>
          </cell>
          <cell r="E8243">
            <v>4.03</v>
          </cell>
        </row>
        <row r="8244">
          <cell r="B8244" t="str">
            <v>531168</v>
          </cell>
          <cell r="C8244" t="str">
            <v>TE 90º C/ ROSCA PVC - D=1 1/4"</v>
          </cell>
          <cell r="D8244" t="str">
            <v>UN</v>
          </cell>
          <cell r="E8244">
            <v>0</v>
          </cell>
        </row>
        <row r="8245">
          <cell r="B8245" t="str">
            <v>531169</v>
          </cell>
          <cell r="C8245" t="str">
            <v>TE 90º C/ ROSCA PVC - D=1 1/2"</v>
          </cell>
          <cell r="D8245" t="str">
            <v>UN</v>
          </cell>
          <cell r="E8245">
            <v>0</v>
          </cell>
        </row>
        <row r="8246">
          <cell r="B8246" t="str">
            <v>531170</v>
          </cell>
          <cell r="C8246" t="str">
            <v>TE 90º C/ ROSCA PVC - D=2"</v>
          </cell>
          <cell r="D8246" t="str">
            <v>UN</v>
          </cell>
          <cell r="E8246">
            <v>18.04</v>
          </cell>
        </row>
        <row r="8247">
          <cell r="B8247" t="str">
            <v>531171</v>
          </cell>
          <cell r="C8247" t="str">
            <v>TE DE RED 90º C/ ROSCA - D=3/4" X 1/2"</v>
          </cell>
          <cell r="D8247" t="str">
            <v>UN</v>
          </cell>
          <cell r="E8247">
            <v>0</v>
          </cell>
        </row>
        <row r="8248">
          <cell r="B8248" t="str">
            <v>531172</v>
          </cell>
          <cell r="C8248" t="str">
            <v>TE DE RED 90º C/ ROSCA - D=1 1/2" X 3/4"</v>
          </cell>
          <cell r="D8248" t="str">
            <v>UN</v>
          </cell>
          <cell r="E8248">
            <v>0</v>
          </cell>
        </row>
        <row r="8249">
          <cell r="B8249" t="str">
            <v>531173</v>
          </cell>
          <cell r="C8249" t="str">
            <v>TE DE RED 90º C/ ROSCA - D=1" X 3/4"</v>
          </cell>
          <cell r="D8249" t="str">
            <v>UN</v>
          </cell>
          <cell r="E8249">
            <v>3.95</v>
          </cell>
        </row>
        <row r="8250">
          <cell r="B8250" t="str">
            <v>531174</v>
          </cell>
          <cell r="C8250" t="str">
            <v>TUBO DE PVC BRANCO ROSCAVEL - D=1/2"</v>
          </cell>
          <cell r="D8250" t="str">
            <v>M</v>
          </cell>
          <cell r="E8250">
            <v>2</v>
          </cell>
        </row>
        <row r="8251">
          <cell r="B8251" t="str">
            <v>531175</v>
          </cell>
          <cell r="C8251" t="str">
            <v>TUBO DE PVC BRANCO ROSCAVEL - D=3/4"</v>
          </cell>
          <cell r="D8251" t="str">
            <v>M</v>
          </cell>
          <cell r="E8251">
            <v>2.56</v>
          </cell>
        </row>
        <row r="8252">
          <cell r="B8252" t="str">
            <v>531176</v>
          </cell>
          <cell r="C8252" t="str">
            <v>TUBO DE PVC BRANCO ROSCAVEL - D=1"</v>
          </cell>
          <cell r="D8252" t="str">
            <v>M</v>
          </cell>
          <cell r="E8252">
            <v>4.0999999999999996</v>
          </cell>
        </row>
        <row r="8253">
          <cell r="B8253" t="str">
            <v>531177</v>
          </cell>
          <cell r="C8253" t="str">
            <v>TUBO DE PVC BRANCO ROSCAVEL - D=1 1/4"</v>
          </cell>
          <cell r="D8253" t="str">
            <v>M</v>
          </cell>
          <cell r="E8253">
            <v>6.25</v>
          </cell>
        </row>
        <row r="8254">
          <cell r="B8254" t="str">
            <v>531178</v>
          </cell>
          <cell r="C8254" t="str">
            <v>TUBO DE PVC BRANCO ROSCAVEL - D=1 1/2"</v>
          </cell>
          <cell r="D8254" t="str">
            <v>M</v>
          </cell>
          <cell r="E8254">
            <v>7.79</v>
          </cell>
        </row>
        <row r="8255">
          <cell r="B8255" t="str">
            <v>531179</v>
          </cell>
          <cell r="C8255" t="str">
            <v>TUBO DE PVC BRANCO ROSCAVEL - D=2"</v>
          </cell>
          <cell r="D8255" t="str">
            <v>M</v>
          </cell>
          <cell r="E8255">
            <v>11.22</v>
          </cell>
        </row>
        <row r="8256">
          <cell r="B8256" t="str">
            <v>531180</v>
          </cell>
          <cell r="C8256" t="str">
            <v>TUBO DE PVC BRANCO ROSCAVEL - D=2 1/2"</v>
          </cell>
          <cell r="D8256" t="str">
            <v>M</v>
          </cell>
          <cell r="E8256">
            <v>14.48</v>
          </cell>
        </row>
        <row r="8257">
          <cell r="B8257" t="str">
            <v>531181</v>
          </cell>
          <cell r="C8257" t="str">
            <v>TUBO DE PVC BRANCO ROSCAVEL - D=3"</v>
          </cell>
          <cell r="D8257" t="str">
            <v>M</v>
          </cell>
          <cell r="E8257">
            <v>18.440000000000001</v>
          </cell>
        </row>
        <row r="8258">
          <cell r="B8258" t="str">
            <v>531182</v>
          </cell>
          <cell r="C8258" t="str">
            <v>TUBO DE PVC BRANCO ROSCAVEL - D=4"</v>
          </cell>
          <cell r="D8258" t="str">
            <v>M</v>
          </cell>
          <cell r="E8258">
            <v>25.19</v>
          </cell>
        </row>
        <row r="8259">
          <cell r="B8259" t="str">
            <v>531183</v>
          </cell>
          <cell r="C8259" t="str">
            <v>TUBO DE PVC BRANCO ROSCAVEL - D=5"</v>
          </cell>
          <cell r="D8259" t="str">
            <v>M</v>
          </cell>
          <cell r="E8259">
            <v>26.58</v>
          </cell>
        </row>
        <row r="8260">
          <cell r="B8260" t="str">
            <v>531184</v>
          </cell>
          <cell r="C8260" t="str">
            <v>TUBO DE PVC BRANCO ROSCAVEL - D=6"X 5 MM</v>
          </cell>
          <cell r="D8260" t="str">
            <v>M</v>
          </cell>
          <cell r="E8260">
            <v>30.31</v>
          </cell>
        </row>
        <row r="8261">
          <cell r="B8261" t="str">
            <v>531185</v>
          </cell>
          <cell r="C8261" t="str">
            <v>UNIAO C/ ROSCA PVC - D=1/2"</v>
          </cell>
          <cell r="D8261" t="str">
            <v>UN</v>
          </cell>
          <cell r="E8261">
            <v>0</v>
          </cell>
        </row>
        <row r="8262">
          <cell r="B8262" t="str">
            <v>531186</v>
          </cell>
          <cell r="C8262" t="str">
            <v>UNIAO C/ ROSCA PVC - D=3/4"</v>
          </cell>
          <cell r="D8262" t="str">
            <v>UN</v>
          </cell>
          <cell r="E8262">
            <v>0</v>
          </cell>
        </row>
        <row r="8263">
          <cell r="B8263" t="str">
            <v>531187</v>
          </cell>
          <cell r="C8263" t="str">
            <v>UNIAO C/ ROSCA PVC - D=1"</v>
          </cell>
          <cell r="D8263" t="str">
            <v>UN</v>
          </cell>
          <cell r="E8263">
            <v>7.45</v>
          </cell>
        </row>
        <row r="8264">
          <cell r="B8264" t="str">
            <v>531188</v>
          </cell>
          <cell r="C8264" t="str">
            <v>UNIAO C/ ROSCA PVC - D=1 1/4"</v>
          </cell>
          <cell r="D8264" t="str">
            <v>UN</v>
          </cell>
          <cell r="E8264">
            <v>0</v>
          </cell>
        </row>
        <row r="8265">
          <cell r="B8265" t="str">
            <v>531189</v>
          </cell>
          <cell r="C8265" t="str">
            <v>UNIAO C/ ROSCA PVC - D=1 1/2"</v>
          </cell>
          <cell r="D8265" t="str">
            <v>UN</v>
          </cell>
          <cell r="E8265">
            <v>0</v>
          </cell>
        </row>
        <row r="8266">
          <cell r="B8266" t="str">
            <v>531190</v>
          </cell>
          <cell r="C8266" t="str">
            <v>UNIAO C/ ROSCA PVC - D=2"</v>
          </cell>
          <cell r="D8266" t="str">
            <v>UN</v>
          </cell>
          <cell r="E8266">
            <v>31.7</v>
          </cell>
        </row>
        <row r="8267">
          <cell r="B8267" t="str">
            <v>531191</v>
          </cell>
          <cell r="C8267" t="str">
            <v>UNIAO C/ ROSCA PVC - D=2 1/2"</v>
          </cell>
          <cell r="D8267" t="str">
            <v>UN</v>
          </cell>
          <cell r="E8267">
            <v>0</v>
          </cell>
        </row>
        <row r="8268">
          <cell r="B8268" t="str">
            <v>531192</v>
          </cell>
          <cell r="C8268" t="str">
            <v>UNIAO C/ ROSCA PVC - D=3"</v>
          </cell>
          <cell r="D8268" t="str">
            <v>UN</v>
          </cell>
          <cell r="E8268">
            <v>0</v>
          </cell>
        </row>
        <row r="8269">
          <cell r="B8269" t="str">
            <v>531193</v>
          </cell>
          <cell r="C8269" t="str">
            <v>UNIAO C/ ROSCA PVC - D=4"</v>
          </cell>
          <cell r="D8269" t="str">
            <v>UN</v>
          </cell>
          <cell r="E8269">
            <v>123.66</v>
          </cell>
        </row>
        <row r="8270">
          <cell r="B8270" t="str">
            <v>531194</v>
          </cell>
          <cell r="C8270" t="str">
            <v>ADAPTADOR PVC P/SIFAO METALICO - D=1 1/2"x40 MM</v>
          </cell>
          <cell r="D8270" t="str">
            <v>UN</v>
          </cell>
          <cell r="E8270">
            <v>0</v>
          </cell>
        </row>
        <row r="8271">
          <cell r="B8271" t="str">
            <v>531195</v>
          </cell>
          <cell r="C8271" t="str">
            <v>ADAPTADOR PVC P/SIFAO - D=2 1/4" X 40 MM</v>
          </cell>
          <cell r="D8271" t="str">
            <v>UN</v>
          </cell>
          <cell r="E8271">
            <v>0</v>
          </cell>
        </row>
        <row r="8272">
          <cell r="B8272" t="str">
            <v>531196</v>
          </cell>
          <cell r="C8272" t="str">
            <v>ADAPTADOR PVC P/ VALV DE PIA E LAV - D=40 MM</v>
          </cell>
          <cell r="D8272" t="str">
            <v>UN</v>
          </cell>
          <cell r="E8272">
            <v>0</v>
          </cell>
        </row>
        <row r="8273">
          <cell r="B8273" t="str">
            <v>531197</v>
          </cell>
          <cell r="C8273" t="str">
            <v>COLAR TOMADA PVC C/TR ROSCA-BUCHA - D=60MMx1/2"</v>
          </cell>
          <cell r="D8273" t="str">
            <v>UN</v>
          </cell>
          <cell r="E8273">
            <v>0</v>
          </cell>
        </row>
        <row r="8274">
          <cell r="B8274" t="str">
            <v>531198</v>
          </cell>
          <cell r="C8274" t="str">
            <v>COLAR TOMADA PVC C/TR ROSCA-BUCHA - D=60MMx3/4"</v>
          </cell>
          <cell r="D8274" t="str">
            <v>UN</v>
          </cell>
          <cell r="E8274">
            <v>6.43</v>
          </cell>
        </row>
        <row r="8275">
          <cell r="B8275" t="str">
            <v>531199</v>
          </cell>
          <cell r="C8275" t="str">
            <v>COLAR TOMADA PVC C/TR ROSCA-BUCHA - D=75MMx1/2"</v>
          </cell>
          <cell r="D8275" t="str">
            <v>UN</v>
          </cell>
          <cell r="E8275">
            <v>0</v>
          </cell>
        </row>
        <row r="8276">
          <cell r="B8276" t="str">
            <v>531201</v>
          </cell>
          <cell r="C8276" t="str">
            <v>COLAR TOMADA PVC C/TR ROSCA-BUCHA - D=75MMx3/4"</v>
          </cell>
          <cell r="D8276" t="str">
            <v>UN</v>
          </cell>
          <cell r="E8276">
            <v>0</v>
          </cell>
        </row>
        <row r="8277">
          <cell r="B8277" t="str">
            <v>531202</v>
          </cell>
          <cell r="C8277" t="str">
            <v>COLAR TOMADA PVC C/TR ROSCA-BUCHA - D=85MMx1/2"</v>
          </cell>
          <cell r="D8277" t="str">
            <v>UN</v>
          </cell>
          <cell r="E8277">
            <v>0</v>
          </cell>
        </row>
        <row r="8278">
          <cell r="B8278" t="str">
            <v>531203</v>
          </cell>
          <cell r="C8278" t="str">
            <v>COLAR TOMADA PVC C/TR ROSCA-BUCHA - D=85MMx3/4"</v>
          </cell>
          <cell r="D8278" t="str">
            <v>UN</v>
          </cell>
          <cell r="E8278">
            <v>8.69</v>
          </cell>
        </row>
        <row r="8279">
          <cell r="B8279" t="str">
            <v>531204</v>
          </cell>
          <cell r="C8279" t="str">
            <v>COLAR TOMADA PVC C/TR ROSCA-BUCHA - D=110MMx1/2"</v>
          </cell>
          <cell r="D8279" t="str">
            <v>UN</v>
          </cell>
          <cell r="E8279">
            <v>0</v>
          </cell>
        </row>
        <row r="8280">
          <cell r="B8280" t="str">
            <v>531205</v>
          </cell>
          <cell r="C8280" t="str">
            <v>COLAR TOMADA PVC C/TR ROSCA-BUCHA - D=110MMx3/4"</v>
          </cell>
          <cell r="D8280" t="str">
            <v>UN</v>
          </cell>
          <cell r="E8280">
            <v>9.9</v>
          </cell>
        </row>
        <row r="8281">
          <cell r="B8281" t="str">
            <v>531206</v>
          </cell>
          <cell r="C8281" t="str">
            <v>COLAR TOMADA PVC C/TR E SAIDA ROSC - D=110MMx1/2"</v>
          </cell>
          <cell r="D8281" t="str">
            <v>UN</v>
          </cell>
          <cell r="E8281">
            <v>0</v>
          </cell>
        </row>
        <row r="8282">
          <cell r="B8282" t="str">
            <v>531207</v>
          </cell>
          <cell r="C8282" t="str">
            <v>COLAR TOMADA PVC C/TR E SAIDA ROSC - D=110MMx3/4"</v>
          </cell>
          <cell r="D8282" t="str">
            <v>UN</v>
          </cell>
          <cell r="E8282">
            <v>6.89</v>
          </cell>
        </row>
        <row r="8283">
          <cell r="B8283" t="str">
            <v>531208</v>
          </cell>
          <cell r="C8283" t="str">
            <v>COLAR TOMADA PVC C/TR E SAIDA ROSC - D=32MMx1/2"</v>
          </cell>
          <cell r="D8283" t="str">
            <v>UN</v>
          </cell>
          <cell r="E8283">
            <v>0</v>
          </cell>
        </row>
        <row r="8284">
          <cell r="B8284" t="str">
            <v>531209</v>
          </cell>
          <cell r="C8284" t="str">
            <v>COLAR TOMADA PVC C/TR E SAIDA ROSC - D=32MMx3/4"</v>
          </cell>
          <cell r="D8284" t="str">
            <v>UN</v>
          </cell>
          <cell r="E8284">
            <v>3.43</v>
          </cell>
        </row>
        <row r="8285">
          <cell r="B8285" t="str">
            <v>531210</v>
          </cell>
          <cell r="C8285" t="str">
            <v>COLAR TOMADA PVC C/TR E SAIDA ROSC - D=40MMx1/2"</v>
          </cell>
          <cell r="D8285" t="str">
            <v>UN</v>
          </cell>
          <cell r="E8285">
            <v>0</v>
          </cell>
        </row>
        <row r="8286">
          <cell r="B8286" t="str">
            <v>531211</v>
          </cell>
          <cell r="C8286" t="str">
            <v>COLAR TOMADA PVC C/TR E SAIDA ROSC - D=40MMx3/4"</v>
          </cell>
          <cell r="D8286" t="str">
            <v>UN</v>
          </cell>
          <cell r="E8286">
            <v>0</v>
          </cell>
        </row>
        <row r="8287">
          <cell r="B8287" t="str">
            <v>531212</v>
          </cell>
          <cell r="C8287" t="str">
            <v>COLAR TOMADA PVC C/TR E SAIDA ROSC - D=50MMx1/2"</v>
          </cell>
          <cell r="D8287" t="str">
            <v>UN</v>
          </cell>
          <cell r="E8287">
            <v>0</v>
          </cell>
        </row>
        <row r="8288">
          <cell r="B8288" t="str">
            <v>531213</v>
          </cell>
          <cell r="C8288" t="str">
            <v>COLAR TOMADA PVC C/TR E SAIDA ROSC - D=50MMx3/4"</v>
          </cell>
          <cell r="D8288" t="str">
            <v>UN</v>
          </cell>
          <cell r="E8288">
            <v>0</v>
          </cell>
        </row>
        <row r="8289">
          <cell r="B8289" t="str">
            <v>531214</v>
          </cell>
          <cell r="C8289" t="str">
            <v>COLAR TOMADA PVC C/TR E SAIDA ROSC - D=60MMx1/2"</v>
          </cell>
          <cell r="D8289" t="str">
            <v>UN</v>
          </cell>
          <cell r="E8289">
            <v>0</v>
          </cell>
        </row>
        <row r="8290">
          <cell r="B8290" t="str">
            <v>531215</v>
          </cell>
          <cell r="C8290" t="str">
            <v>COLAR TOMADA PVC C/TR E SAIDA ROSC - D=75MMx1/2"</v>
          </cell>
          <cell r="D8290" t="str">
            <v>UN</v>
          </cell>
          <cell r="E8290">
            <v>0</v>
          </cell>
        </row>
        <row r="8291">
          <cell r="B8291" t="str">
            <v>531216</v>
          </cell>
          <cell r="C8291" t="str">
            <v>COLAR TOMADA PVC C/TR E SAIDA ROSC - D=75MMx3/4"</v>
          </cell>
          <cell r="D8291" t="str">
            <v>UN</v>
          </cell>
          <cell r="E8291">
            <v>0</v>
          </cell>
        </row>
        <row r="8292">
          <cell r="B8292" t="str">
            <v>531217</v>
          </cell>
          <cell r="C8292" t="str">
            <v>COLAR TOMADA PVC C/TR E SAIDA ROSC - D=85MMx1/2"</v>
          </cell>
          <cell r="D8292" t="str">
            <v>UN</v>
          </cell>
          <cell r="E8292">
            <v>0</v>
          </cell>
        </row>
        <row r="8293">
          <cell r="B8293" t="str">
            <v>531218</v>
          </cell>
          <cell r="C8293" t="str">
            <v>COLAR TOMADA PVC C/TR E SAIDA ROSC - D=85MMx3/4"</v>
          </cell>
          <cell r="D8293" t="str">
            <v>UN</v>
          </cell>
          <cell r="E8293">
            <v>7.03</v>
          </cell>
        </row>
        <row r="8294">
          <cell r="B8294" t="str">
            <v>531219</v>
          </cell>
          <cell r="C8294" t="str">
            <v>COLAR TOMADA PVC C/TR E SAIDA ROSC - D=60MMx3/4"</v>
          </cell>
          <cell r="D8294" t="str">
            <v>UN</v>
          </cell>
          <cell r="E8294">
            <v>4.5999999999999996</v>
          </cell>
        </row>
        <row r="8295">
          <cell r="B8295" t="str">
            <v>531220</v>
          </cell>
          <cell r="C8295" t="str">
            <v>TUBETE PVC P/HIDROM C/BUCHA DE LATAO - D=1/2"</v>
          </cell>
          <cell r="D8295" t="str">
            <v>UN</v>
          </cell>
          <cell r="E8295">
            <v>3.32</v>
          </cell>
        </row>
        <row r="8296">
          <cell r="B8296" t="str">
            <v>531221</v>
          </cell>
          <cell r="C8296" t="str">
            <v>TUBETE PVC P/HIDROM S/BUCHA DE LATAO - D=1/2"</v>
          </cell>
          <cell r="D8296" t="str">
            <v>UN</v>
          </cell>
          <cell r="E8296">
            <v>1.25</v>
          </cell>
        </row>
        <row r="8297">
          <cell r="B8297" t="str">
            <v>531222</v>
          </cell>
          <cell r="C8297" t="str">
            <v>TUBETE PVC P/HIDROM S/BUCHA DE LATAO - D=3/4"</v>
          </cell>
          <cell r="D8297" t="str">
            <v>UN</v>
          </cell>
          <cell r="E8297">
            <v>0</v>
          </cell>
        </row>
        <row r="8298">
          <cell r="B8298" t="str">
            <v>531223</v>
          </cell>
          <cell r="C8298" t="str">
            <v>TUBETE LONGO PVC P/HIDR S/BUCHA DE LATAO-D=3/4"</v>
          </cell>
          <cell r="D8298" t="str">
            <v>UN</v>
          </cell>
          <cell r="E8298">
            <v>0</v>
          </cell>
        </row>
        <row r="8299">
          <cell r="B8299" t="str">
            <v>531224</v>
          </cell>
          <cell r="C8299" t="str">
            <v>KIT CAVALETE PVC SABESP - D=3/4"</v>
          </cell>
          <cell r="D8299" t="str">
            <v>UN</v>
          </cell>
          <cell r="E8299">
            <v>38.799999999999997</v>
          </cell>
        </row>
        <row r="8300">
          <cell r="B8300" t="str">
            <v>531225</v>
          </cell>
          <cell r="C8300" t="str">
            <v>REGISTRO DE PASSEIO P/PEAD - D=20 MM</v>
          </cell>
          <cell r="D8300" t="str">
            <v>UN</v>
          </cell>
          <cell r="E8300">
            <v>5.82</v>
          </cell>
        </row>
        <row r="8301">
          <cell r="B8301" t="str">
            <v>531226</v>
          </cell>
          <cell r="C8301" t="str">
            <v>TUBO PEAD (NTS 048) - D=20 X 2,0 MM</v>
          </cell>
          <cell r="D8301" t="str">
            <v>M</v>
          </cell>
          <cell r="E8301">
            <v>1.88</v>
          </cell>
        </row>
        <row r="8302">
          <cell r="B8302" t="str">
            <v>531227</v>
          </cell>
          <cell r="C8302" t="str">
            <v>TUBO PEAD (NTS 048) - D=32 X 3,0 MM</v>
          </cell>
          <cell r="D8302" t="str">
            <v>M</v>
          </cell>
          <cell r="E8302">
            <v>3.65</v>
          </cell>
        </row>
        <row r="8303">
          <cell r="B8303" t="str">
            <v>531228</v>
          </cell>
          <cell r="C8303" t="str">
            <v>TUBO EM PEAD P=10KG/CM2 - D.E.63MMX5,80MM ESPESS.</v>
          </cell>
          <cell r="D8303" t="str">
            <v>M</v>
          </cell>
          <cell r="E8303">
            <v>11.52</v>
          </cell>
        </row>
        <row r="8304">
          <cell r="B8304" t="str">
            <v>531229</v>
          </cell>
          <cell r="C8304" t="str">
            <v>TUBO EM PEAD P=10KG/CM2 D.E.125MMX11,40MM ESPESS.</v>
          </cell>
          <cell r="D8304" t="str">
            <v>M</v>
          </cell>
          <cell r="E8304">
            <v>0</v>
          </cell>
        </row>
        <row r="8305">
          <cell r="B8305" t="str">
            <v>531230</v>
          </cell>
          <cell r="C8305" t="str">
            <v>TE 90 GR EM PEAD P=10KG/CM2 - D.E. 63MMX63MM</v>
          </cell>
          <cell r="D8305" t="str">
            <v>UN</v>
          </cell>
          <cell r="E8305">
            <v>0</v>
          </cell>
        </row>
        <row r="8306">
          <cell r="B8306" t="str">
            <v>531231</v>
          </cell>
          <cell r="C8306" t="str">
            <v>TE 90 GR EM PEAD P=10KG/CM2 - D.E.125MMX125MM</v>
          </cell>
          <cell r="D8306" t="str">
            <v>UN</v>
          </cell>
          <cell r="E8306">
            <v>0</v>
          </cell>
        </row>
        <row r="8307">
          <cell r="B8307" t="str">
            <v>531232</v>
          </cell>
          <cell r="C8307" t="str">
            <v>UNIAO P/PEAD - D=20 MM</v>
          </cell>
          <cell r="D8307" t="str">
            <v>UN</v>
          </cell>
          <cell r="E8307">
            <v>5.26</v>
          </cell>
        </row>
        <row r="8308">
          <cell r="B8308" t="str">
            <v>531233</v>
          </cell>
          <cell r="C8308" t="str">
            <v>UNIAO P/ TUBO PEAD 32MM</v>
          </cell>
          <cell r="D8308" t="str">
            <v>UN</v>
          </cell>
          <cell r="E8308">
            <v>0</v>
          </cell>
        </row>
        <row r="8309">
          <cell r="B8309" t="str">
            <v>531234</v>
          </cell>
          <cell r="C8309" t="str">
            <v>UNIAO P/ TUBO PEAD CAPEADA 32MM</v>
          </cell>
          <cell r="D8309" t="str">
            <v>UN</v>
          </cell>
          <cell r="E8309">
            <v>0</v>
          </cell>
        </row>
        <row r="8310">
          <cell r="B8310" t="str">
            <v>531235</v>
          </cell>
          <cell r="C8310" t="str">
            <v>ADAPTADOR C/REGISTRO P/PEAD - D=20MM X 3/4"</v>
          </cell>
          <cell r="D8310" t="str">
            <v>UN</v>
          </cell>
          <cell r="E8310">
            <v>4.99</v>
          </cell>
        </row>
        <row r="8311">
          <cell r="B8311" t="str">
            <v>531236</v>
          </cell>
          <cell r="C8311" t="str">
            <v>ADAPTADOR P/PEAD - D=20MM X 1/2"</v>
          </cell>
          <cell r="D8311" t="str">
            <v>UN</v>
          </cell>
          <cell r="E8311">
            <v>1.07</v>
          </cell>
        </row>
        <row r="8312">
          <cell r="B8312" t="str">
            <v>531237</v>
          </cell>
          <cell r="C8312" t="str">
            <v>ADAPTADOR P/PEAD - D=32MM X 1"</v>
          </cell>
          <cell r="D8312" t="str">
            <v>UN</v>
          </cell>
          <cell r="E8312">
            <v>4.01</v>
          </cell>
        </row>
        <row r="8313">
          <cell r="B8313" t="str">
            <v>531238</v>
          </cell>
          <cell r="C8313" t="str">
            <v>ADAPTADOR P/ PEAD - D=20MM X 3/4" (25 MM)</v>
          </cell>
          <cell r="D8313" t="str">
            <v>UN</v>
          </cell>
          <cell r="E8313">
            <v>1.48</v>
          </cell>
        </row>
        <row r="8314">
          <cell r="B8314" t="str">
            <v>531239</v>
          </cell>
          <cell r="C8314" t="str">
            <v>ADAPTADOR PVC PBA BOLSA/ROSCA - DE=60 MM</v>
          </cell>
          <cell r="D8314" t="str">
            <v>UN</v>
          </cell>
          <cell r="E8314">
            <v>6.65</v>
          </cell>
        </row>
        <row r="8315">
          <cell r="B8315" t="str">
            <v>531240</v>
          </cell>
          <cell r="C8315" t="str">
            <v>ADAPTADOR PVC PBA BOLSA/ROSCA - DE=85 MM</v>
          </cell>
          <cell r="D8315" t="str">
            <v>UN</v>
          </cell>
          <cell r="E8315">
            <v>0</v>
          </cell>
        </row>
        <row r="8316">
          <cell r="B8316" t="str">
            <v>531241</v>
          </cell>
          <cell r="C8316" t="str">
            <v>ADAPTADOR PVC PBA BOLSA/ROSCA - DE=110 MM</v>
          </cell>
          <cell r="D8316" t="str">
            <v>UN</v>
          </cell>
          <cell r="E8316">
            <v>22.18</v>
          </cell>
        </row>
        <row r="8317">
          <cell r="B8317" t="str">
            <v>531242</v>
          </cell>
          <cell r="C8317" t="str">
            <v>ADAPTADOR PVC PBA PONTA/ROSCA - DE=60 MM</v>
          </cell>
          <cell r="D8317" t="str">
            <v>UN</v>
          </cell>
          <cell r="E8317">
            <v>3.36</v>
          </cell>
        </row>
        <row r="8318">
          <cell r="B8318" t="str">
            <v>531243</v>
          </cell>
          <cell r="C8318" t="str">
            <v>ADAPTADOR PVC PBA PONTA/ROSCA - DE=85 MM</v>
          </cell>
          <cell r="D8318" t="str">
            <v>UN</v>
          </cell>
          <cell r="E8318">
            <v>0</v>
          </cell>
        </row>
        <row r="8319">
          <cell r="B8319" t="str">
            <v>531244</v>
          </cell>
          <cell r="C8319" t="str">
            <v>ADAPTADOR PVC PBA PONTA/ROSCA - DE=110 MM</v>
          </cell>
          <cell r="D8319" t="str">
            <v>UN</v>
          </cell>
          <cell r="E8319">
            <v>17.18</v>
          </cell>
        </row>
        <row r="8320">
          <cell r="B8320" t="str">
            <v>531245</v>
          </cell>
          <cell r="C8320" t="str">
            <v>ADAPTADOR PVC JE A BOLSA FF JE DE=60 MM</v>
          </cell>
          <cell r="D8320" t="str">
            <v>UN</v>
          </cell>
          <cell r="E8320">
            <v>4.9400000000000004</v>
          </cell>
        </row>
        <row r="8321">
          <cell r="B8321" t="str">
            <v>531246</v>
          </cell>
          <cell r="C8321" t="str">
            <v>ADAPTADOR PVC JE A BOLSA FF JE DE=85 MM</v>
          </cell>
          <cell r="D8321" t="str">
            <v>UN</v>
          </cell>
          <cell r="E8321">
            <v>0</v>
          </cell>
        </row>
        <row r="8322">
          <cell r="B8322" t="str">
            <v>531247</v>
          </cell>
          <cell r="C8322" t="str">
            <v>ADAPTADOR PVC JE A BOLSA FF JE DE=110 MM</v>
          </cell>
          <cell r="D8322" t="str">
            <v>UN</v>
          </cell>
          <cell r="E8322">
            <v>20.92</v>
          </cell>
        </row>
        <row r="8323">
          <cell r="B8323" t="str">
            <v>531248</v>
          </cell>
          <cell r="C8323" t="str">
            <v>ANEL DE BORRACHA PBA - DE=60 MM</v>
          </cell>
          <cell r="D8323" t="str">
            <v>UN</v>
          </cell>
          <cell r="E8323">
            <v>0</v>
          </cell>
        </row>
        <row r="8324">
          <cell r="B8324" t="str">
            <v>531249</v>
          </cell>
          <cell r="C8324" t="str">
            <v>ANEL DE BORRACHA PBA - DE=75 MM</v>
          </cell>
          <cell r="D8324" t="str">
            <v>UN</v>
          </cell>
          <cell r="E8324">
            <v>0</v>
          </cell>
        </row>
        <row r="8325">
          <cell r="B8325" t="str">
            <v>531250</v>
          </cell>
          <cell r="C8325" t="str">
            <v>ANEL DE BORRACHA PBA - DE=85 MM</v>
          </cell>
          <cell r="D8325" t="str">
            <v>UN</v>
          </cell>
          <cell r="E8325">
            <v>0</v>
          </cell>
        </row>
        <row r="8326">
          <cell r="B8326" t="str">
            <v>531251</v>
          </cell>
          <cell r="C8326" t="str">
            <v>ANEL DE BORRACHA PBA - DE=110 MM</v>
          </cell>
          <cell r="D8326" t="str">
            <v>UN</v>
          </cell>
          <cell r="E8326">
            <v>0</v>
          </cell>
        </row>
        <row r="8327">
          <cell r="B8327" t="str">
            <v>531252</v>
          </cell>
          <cell r="C8327" t="str">
            <v>CAP PVC PBA - DE=60 MM</v>
          </cell>
          <cell r="D8327" t="str">
            <v>UN</v>
          </cell>
          <cell r="E8327">
            <v>2.44</v>
          </cell>
        </row>
        <row r="8328">
          <cell r="B8328" t="str">
            <v>531253</v>
          </cell>
          <cell r="C8328" t="str">
            <v>CAP PVC PBA - DE=85 MM</v>
          </cell>
          <cell r="D8328" t="str">
            <v>UN</v>
          </cell>
          <cell r="E8328">
            <v>6.08</v>
          </cell>
        </row>
        <row r="8329">
          <cell r="B8329" t="str">
            <v>531254</v>
          </cell>
          <cell r="C8329" t="str">
            <v>CAP PVC PBA - DE=110 MM</v>
          </cell>
          <cell r="D8329" t="str">
            <v>UN</v>
          </cell>
          <cell r="E8329">
            <v>11.68</v>
          </cell>
        </row>
        <row r="8330">
          <cell r="B8330" t="str">
            <v>531255</v>
          </cell>
          <cell r="C8330" t="str">
            <v>CURVA 22º 30 PVC PBA - DE=60 MM</v>
          </cell>
          <cell r="D8330" t="str">
            <v>UN</v>
          </cell>
          <cell r="E8330">
            <v>10.7</v>
          </cell>
        </row>
        <row r="8331">
          <cell r="B8331" t="str">
            <v>531256</v>
          </cell>
          <cell r="C8331" t="str">
            <v>CURVA 22º 30 PVC PBA - DE=85 MM</v>
          </cell>
          <cell r="D8331" t="str">
            <v>UN</v>
          </cell>
          <cell r="E8331">
            <v>0</v>
          </cell>
        </row>
        <row r="8332">
          <cell r="B8332" t="str">
            <v>531257</v>
          </cell>
          <cell r="C8332" t="str">
            <v>CURVA 22º 30 PVC PBA - DE=110 MM</v>
          </cell>
          <cell r="D8332" t="str">
            <v>UN</v>
          </cell>
          <cell r="E8332">
            <v>45.52</v>
          </cell>
        </row>
        <row r="8333">
          <cell r="B8333" t="str">
            <v>531258</v>
          </cell>
          <cell r="C8333" t="str">
            <v>CURVA 45º PVC PBA - DE=60 MM</v>
          </cell>
          <cell r="D8333" t="str">
            <v>UN</v>
          </cell>
          <cell r="E8333">
            <v>10.09</v>
          </cell>
        </row>
        <row r="8334">
          <cell r="B8334" t="str">
            <v>531259</v>
          </cell>
          <cell r="C8334" t="str">
            <v>CURVA 45º PVC PBA - DE=85 MM</v>
          </cell>
          <cell r="D8334" t="str">
            <v>UN</v>
          </cell>
          <cell r="E8334">
            <v>0</v>
          </cell>
        </row>
        <row r="8335">
          <cell r="B8335" t="str">
            <v>531260</v>
          </cell>
          <cell r="C8335" t="str">
            <v>CURVA 45º PVC PBA - DE=110 MM</v>
          </cell>
          <cell r="D8335" t="str">
            <v>UN</v>
          </cell>
          <cell r="E8335">
            <v>43.02</v>
          </cell>
        </row>
        <row r="8336">
          <cell r="B8336" t="str">
            <v>531261</v>
          </cell>
          <cell r="C8336" t="str">
            <v>CURVA 90º PVC PBA - DE=60 MM</v>
          </cell>
          <cell r="D8336" t="str">
            <v>UN</v>
          </cell>
          <cell r="E8336">
            <v>10.27</v>
          </cell>
        </row>
        <row r="8337">
          <cell r="B8337" t="str">
            <v>531262</v>
          </cell>
          <cell r="C8337" t="str">
            <v>CURVA 90º PVC PBA - DE=85 MM</v>
          </cell>
          <cell r="D8337" t="str">
            <v>UN</v>
          </cell>
          <cell r="E8337">
            <v>0</v>
          </cell>
        </row>
        <row r="8338">
          <cell r="B8338" t="str">
            <v>531263</v>
          </cell>
          <cell r="C8338" t="str">
            <v>CURVA 90º PVC PBA - DE=110 MM</v>
          </cell>
          <cell r="D8338" t="str">
            <v>UN</v>
          </cell>
          <cell r="E8338">
            <v>50.58</v>
          </cell>
        </row>
        <row r="8339">
          <cell r="B8339" t="str">
            <v>531264</v>
          </cell>
          <cell r="C8339" t="str">
            <v>CRUZETA PVC PBA - DE=60 MM</v>
          </cell>
          <cell r="D8339" t="str">
            <v>UN</v>
          </cell>
          <cell r="E8339">
            <v>8.0299999999999994</v>
          </cell>
        </row>
        <row r="8340">
          <cell r="B8340" t="str">
            <v>531265</v>
          </cell>
          <cell r="C8340" t="str">
            <v>CRUZETA PVC PBA - DE=85 MM</v>
          </cell>
          <cell r="D8340" t="str">
            <v>UN</v>
          </cell>
          <cell r="E8340">
            <v>0</v>
          </cell>
        </row>
        <row r="8341">
          <cell r="B8341" t="str">
            <v>531266</v>
          </cell>
          <cell r="C8341" t="str">
            <v>CRUZETA PVC PBA - DE=110 MM</v>
          </cell>
          <cell r="D8341" t="str">
            <v>UN</v>
          </cell>
          <cell r="E8341">
            <v>41.38</v>
          </cell>
        </row>
        <row r="8342">
          <cell r="B8342" t="str">
            <v>531267</v>
          </cell>
          <cell r="C8342" t="str">
            <v>CRUZETA DE RED PVC PBA - DE=85 X 60 MM</v>
          </cell>
          <cell r="D8342" t="str">
            <v>UN</v>
          </cell>
          <cell r="E8342">
            <v>0</v>
          </cell>
        </row>
        <row r="8343">
          <cell r="B8343" t="str">
            <v>531268</v>
          </cell>
          <cell r="C8343" t="str">
            <v>JUNCAO 45º PVC PBA - DE=60 MM</v>
          </cell>
          <cell r="D8343" t="str">
            <v>UN</v>
          </cell>
          <cell r="E8343">
            <v>8.32</v>
          </cell>
        </row>
        <row r="8344">
          <cell r="B8344" t="str">
            <v>531269</v>
          </cell>
          <cell r="C8344" t="str">
            <v>LUVA DE CORRER PVC PBA - DE=60 MM</v>
          </cell>
          <cell r="D8344" t="str">
            <v>UN</v>
          </cell>
          <cell r="E8344">
            <v>4.3899999999999997</v>
          </cell>
        </row>
        <row r="8345">
          <cell r="B8345" t="str">
            <v>531270</v>
          </cell>
          <cell r="C8345" t="str">
            <v>LUVA DE CORRER PVC PBA - DE=75 MM</v>
          </cell>
          <cell r="D8345" t="str">
            <v>UN</v>
          </cell>
          <cell r="E8345">
            <v>8.6199999999999992</v>
          </cell>
        </row>
        <row r="8346">
          <cell r="B8346" t="str">
            <v>531271</v>
          </cell>
          <cell r="C8346" t="str">
            <v>LUVA DE CORRER PVC PBA - DE=85 MM</v>
          </cell>
          <cell r="D8346" t="str">
            <v>UN</v>
          </cell>
          <cell r="E8346">
            <v>9.76</v>
          </cell>
        </row>
        <row r="8347">
          <cell r="B8347" t="str">
            <v>531272</v>
          </cell>
          <cell r="C8347" t="str">
            <v>LUVA DE CORRER PVC PBA - DE=110 MM</v>
          </cell>
          <cell r="D8347" t="str">
            <v>UN</v>
          </cell>
          <cell r="E8347">
            <v>17.63</v>
          </cell>
        </row>
        <row r="8348">
          <cell r="B8348" t="str">
            <v>531273</v>
          </cell>
          <cell r="C8348" t="str">
            <v>LUVA SIMPLES PVC PBA - DE=60 MM</v>
          </cell>
          <cell r="D8348" t="str">
            <v>UN</v>
          </cell>
          <cell r="E8348">
            <v>8.93</v>
          </cell>
        </row>
        <row r="8349">
          <cell r="B8349" t="str">
            <v>531274</v>
          </cell>
          <cell r="C8349" t="str">
            <v>LUVA SIMPLES PVC PBA - DE=85 MM</v>
          </cell>
          <cell r="D8349" t="str">
            <v>UN</v>
          </cell>
          <cell r="E8349">
            <v>14.28</v>
          </cell>
        </row>
        <row r="8350">
          <cell r="B8350" t="str">
            <v>531275</v>
          </cell>
          <cell r="C8350" t="str">
            <v>LUVA SIMPLES PVC PBA - DE=110 MM</v>
          </cell>
          <cell r="D8350" t="str">
            <v>UN</v>
          </cell>
          <cell r="E8350">
            <v>26.42</v>
          </cell>
        </row>
        <row r="8351">
          <cell r="B8351" t="str">
            <v>531276</v>
          </cell>
          <cell r="C8351" t="str">
            <v>REDUCAO PVC PBA BB - DE=85 X 60 MM</v>
          </cell>
          <cell r="D8351" t="str">
            <v>UN</v>
          </cell>
          <cell r="E8351">
            <v>12.6</v>
          </cell>
        </row>
        <row r="8352">
          <cell r="B8352" t="str">
            <v>531277</v>
          </cell>
          <cell r="C8352" t="str">
            <v>REDUCAO PVC PBA PB - DE=85 X 60 MM</v>
          </cell>
          <cell r="D8352" t="str">
            <v>UN</v>
          </cell>
          <cell r="E8352">
            <v>0</v>
          </cell>
        </row>
        <row r="8353">
          <cell r="B8353" t="str">
            <v>531278</v>
          </cell>
          <cell r="C8353" t="str">
            <v>REDUCAO PVC PBA PB - DE=110 X 60 MM</v>
          </cell>
          <cell r="D8353" t="str">
            <v>UN</v>
          </cell>
          <cell r="E8353">
            <v>9.25</v>
          </cell>
        </row>
        <row r="8354">
          <cell r="B8354" t="str">
            <v>531279</v>
          </cell>
          <cell r="C8354" t="str">
            <v>REDUCAO PVC PBA PB - DE=110 X 85 MM</v>
          </cell>
          <cell r="D8354" t="str">
            <v>UN</v>
          </cell>
          <cell r="E8354">
            <v>0</v>
          </cell>
        </row>
        <row r="8355">
          <cell r="B8355" t="str">
            <v>531280</v>
          </cell>
          <cell r="C8355" t="str">
            <v>TE 90º PVC PBA - DE=60 MM</v>
          </cell>
          <cell r="D8355" t="str">
            <v>UN</v>
          </cell>
          <cell r="E8355">
            <v>7.74</v>
          </cell>
        </row>
        <row r="8356">
          <cell r="B8356" t="str">
            <v>531281</v>
          </cell>
          <cell r="C8356" t="str">
            <v>TE 90º PVC PBA - DE=85 MM</v>
          </cell>
          <cell r="D8356" t="str">
            <v>UN</v>
          </cell>
          <cell r="E8356">
            <v>18.899999999999999</v>
          </cell>
        </row>
        <row r="8357">
          <cell r="B8357" t="str">
            <v>531282</v>
          </cell>
          <cell r="C8357" t="str">
            <v>TE 90º PVC PBA - DE=110 MM</v>
          </cell>
          <cell r="D8357" t="str">
            <v>UN</v>
          </cell>
          <cell r="E8357">
            <v>34.04</v>
          </cell>
        </row>
        <row r="8358">
          <cell r="B8358" t="str">
            <v>531283</v>
          </cell>
          <cell r="C8358" t="str">
            <v>TE DE RED 90º PVC PBA - DE=85 X 60 MM</v>
          </cell>
          <cell r="D8358" t="str">
            <v>UN</v>
          </cell>
          <cell r="E8358">
            <v>16.079999999999998</v>
          </cell>
        </row>
        <row r="8359">
          <cell r="B8359" t="str">
            <v>531284</v>
          </cell>
          <cell r="C8359" t="str">
            <v>TE DE RED 90º PVC PBA - DE=110 X 60 MM</v>
          </cell>
          <cell r="D8359" t="str">
            <v>UN</v>
          </cell>
          <cell r="E8359">
            <v>25.51</v>
          </cell>
        </row>
        <row r="8360">
          <cell r="B8360" t="str">
            <v>531285</v>
          </cell>
          <cell r="C8360" t="str">
            <v>TE DE RED 90º PVC PBA - DE=110 X 85 MM</v>
          </cell>
          <cell r="D8360" t="str">
            <v>UN</v>
          </cell>
          <cell r="E8360">
            <v>0</v>
          </cell>
        </row>
        <row r="8361">
          <cell r="B8361" t="str">
            <v>531286</v>
          </cell>
          <cell r="C8361" t="str">
            <v>TUBO PVC PBA CL 12 - NBR 5647 - DE=60 MM</v>
          </cell>
          <cell r="D8361" t="str">
            <v>M</v>
          </cell>
          <cell r="E8361">
            <v>6.19</v>
          </cell>
        </row>
        <row r="8362">
          <cell r="B8362" t="str">
            <v>531287</v>
          </cell>
          <cell r="C8362" t="str">
            <v>TUBO PVC PBA CL 12 - NBR 5647 - DE=75 MM</v>
          </cell>
          <cell r="D8362" t="str">
            <v>M</v>
          </cell>
          <cell r="E8362">
            <v>11.16</v>
          </cell>
        </row>
        <row r="8363">
          <cell r="B8363" t="str">
            <v>531288</v>
          </cell>
          <cell r="C8363" t="str">
            <v>TUBO PVC PBA CL 12 - NBR 5647 - DE=85 MM</v>
          </cell>
          <cell r="D8363" t="str">
            <v>M</v>
          </cell>
          <cell r="E8363">
            <v>12.61</v>
          </cell>
        </row>
        <row r="8364">
          <cell r="B8364" t="str">
            <v>531289</v>
          </cell>
          <cell r="C8364" t="str">
            <v>TUBO PVC PBA CL 12 - NBR 5647 - DE=110 MM</v>
          </cell>
          <cell r="D8364" t="str">
            <v>M</v>
          </cell>
          <cell r="E8364">
            <v>20.350000000000001</v>
          </cell>
        </row>
        <row r="8365">
          <cell r="B8365" t="str">
            <v>531290</v>
          </cell>
          <cell r="C8365" t="str">
            <v>TUBO PVC PBA CL 15 - NBR 5647 - DE=60 MM</v>
          </cell>
          <cell r="D8365" t="str">
            <v>M</v>
          </cell>
          <cell r="E8365">
            <v>7.43</v>
          </cell>
        </row>
        <row r="8366">
          <cell r="B8366" t="str">
            <v>531291</v>
          </cell>
          <cell r="C8366" t="str">
            <v>TUBO PVC PBA CL 15 - NBR 5647 - DE=75 MM</v>
          </cell>
          <cell r="D8366" t="str">
            <v>M</v>
          </cell>
          <cell r="E8366">
            <v>11.44</v>
          </cell>
        </row>
        <row r="8367">
          <cell r="B8367" t="str">
            <v>531292</v>
          </cell>
          <cell r="C8367" t="str">
            <v>TUBO PVC PBA CL 15 - NBR 5647 - DE=85 MM</v>
          </cell>
          <cell r="D8367" t="str">
            <v>M</v>
          </cell>
          <cell r="E8367">
            <v>14.62</v>
          </cell>
        </row>
        <row r="8368">
          <cell r="B8368" t="str">
            <v>531293</v>
          </cell>
          <cell r="C8368" t="str">
            <v>TUBO PVC PBA CL 15 - NBR 5647 - DE=110 MM</v>
          </cell>
          <cell r="D8368" t="str">
            <v>M</v>
          </cell>
          <cell r="E8368">
            <v>24.53</v>
          </cell>
        </row>
        <row r="8369">
          <cell r="B8369" t="str">
            <v>531294</v>
          </cell>
          <cell r="C8369" t="str">
            <v>TUBO PVC PBA CL 20 - NBR 5647 - DE=60 MM</v>
          </cell>
          <cell r="D8369" t="str">
            <v>M</v>
          </cell>
          <cell r="E8369">
            <v>9.0500000000000007</v>
          </cell>
        </row>
        <row r="8370">
          <cell r="B8370" t="str">
            <v>531295</v>
          </cell>
          <cell r="C8370" t="str">
            <v>TUBO PVC PBA CL 20 - NBR 5647 - DE=75 MM</v>
          </cell>
          <cell r="D8370" t="str">
            <v>M</v>
          </cell>
          <cell r="E8370">
            <v>16.579999999999998</v>
          </cell>
        </row>
        <row r="8371">
          <cell r="B8371" t="str">
            <v>531296</v>
          </cell>
          <cell r="C8371" t="str">
            <v>TUBO PVC PBA CL 20 - NBR 5647 - DE=85 MM</v>
          </cell>
          <cell r="D8371" t="str">
            <v>M</v>
          </cell>
          <cell r="E8371">
            <v>18.2</v>
          </cell>
        </row>
        <row r="8372">
          <cell r="B8372" t="str">
            <v>531297</v>
          </cell>
          <cell r="C8372" t="str">
            <v>TUBO PVC PBA CL 20 - NBR 5647 - DE=110 MM</v>
          </cell>
          <cell r="D8372" t="str">
            <v>M</v>
          </cell>
          <cell r="E8372">
            <v>30.17</v>
          </cell>
        </row>
        <row r="8373">
          <cell r="B8373" t="str">
            <v>531298</v>
          </cell>
          <cell r="C8373" t="str">
            <v>TUBO PVC PB JE CL.15 150 MM</v>
          </cell>
          <cell r="D8373" t="str">
            <v>M</v>
          </cell>
          <cell r="E8373">
            <v>26.47</v>
          </cell>
        </row>
        <row r="8374">
          <cell r="B8374" t="str">
            <v>531299</v>
          </cell>
          <cell r="C8374" t="str">
            <v>ANEL JE DEFOFO - D=100 MM</v>
          </cell>
          <cell r="D8374" t="str">
            <v>UN</v>
          </cell>
          <cell r="E8374">
            <v>2.2200000000000002</v>
          </cell>
        </row>
        <row r="8375">
          <cell r="B8375" t="str">
            <v>531301</v>
          </cell>
          <cell r="C8375" t="str">
            <v>ANEL JE DEFOFO - D=150 MM</v>
          </cell>
          <cell r="D8375" t="str">
            <v>UN</v>
          </cell>
          <cell r="E8375">
            <v>3.6</v>
          </cell>
        </row>
        <row r="8376">
          <cell r="B8376" t="str">
            <v>531302</v>
          </cell>
          <cell r="C8376" t="str">
            <v>ANEL JE DEFOFO - D=200 MM</v>
          </cell>
          <cell r="D8376" t="str">
            <v>UN</v>
          </cell>
          <cell r="E8376">
            <v>5.04</v>
          </cell>
        </row>
        <row r="8377">
          <cell r="B8377" t="str">
            <v>531303</v>
          </cell>
          <cell r="C8377" t="str">
            <v>ANEL JE DEFOFO - D=250 MM</v>
          </cell>
          <cell r="D8377" t="str">
            <v>UN</v>
          </cell>
          <cell r="E8377">
            <v>10.93</v>
          </cell>
        </row>
        <row r="8378">
          <cell r="B8378" t="str">
            <v>531304</v>
          </cell>
          <cell r="C8378" t="str">
            <v>ANEL JE DEFOFO - D=300 MM</v>
          </cell>
          <cell r="D8378" t="str">
            <v>UN</v>
          </cell>
          <cell r="E8378">
            <v>15.53</v>
          </cell>
        </row>
        <row r="8379">
          <cell r="B8379" t="str">
            <v>531305</v>
          </cell>
          <cell r="C8379" t="str">
            <v>LUVA DE CORRER PVC DEFOFO JE  - D=100 MM</v>
          </cell>
          <cell r="D8379" t="str">
            <v>UN</v>
          </cell>
          <cell r="E8379">
            <v>18.11</v>
          </cell>
        </row>
        <row r="8380">
          <cell r="B8380" t="str">
            <v>531306</v>
          </cell>
          <cell r="C8380" t="str">
            <v>LUVA DE CORRER PVC DEFOFO JE  - D=150 MM</v>
          </cell>
          <cell r="D8380" t="str">
            <v>UN</v>
          </cell>
          <cell r="E8380">
            <v>46.24</v>
          </cell>
        </row>
        <row r="8381">
          <cell r="B8381" t="str">
            <v>531307</v>
          </cell>
          <cell r="C8381" t="str">
            <v>LUVA DE CORRER PVC DEFOFO JE  - D=200 MM</v>
          </cell>
          <cell r="D8381" t="str">
            <v>UN</v>
          </cell>
          <cell r="E8381">
            <v>83.66</v>
          </cell>
        </row>
        <row r="8382">
          <cell r="B8382" t="str">
            <v>531308</v>
          </cell>
          <cell r="C8382" t="str">
            <v>LUVA DE CORRER PVC DEFOFO JE  - D=250 MM</v>
          </cell>
          <cell r="D8382" t="str">
            <v>UN</v>
          </cell>
          <cell r="E8382">
            <v>162.13999999999999</v>
          </cell>
        </row>
        <row r="8383">
          <cell r="B8383" t="str">
            <v>531309</v>
          </cell>
          <cell r="C8383" t="str">
            <v>LUVA DE CORRER PVC DEFOFO JE  - D=300 MM</v>
          </cell>
          <cell r="D8383" t="str">
            <v>UN</v>
          </cell>
          <cell r="E8383">
            <v>289.62</v>
          </cell>
        </row>
        <row r="8384">
          <cell r="B8384" t="str">
            <v>531310</v>
          </cell>
          <cell r="C8384" t="str">
            <v>TUBO DE PVC RIG DEFOFO JE 1 MPA - D=100 MM</v>
          </cell>
          <cell r="D8384" t="str">
            <v>M</v>
          </cell>
          <cell r="E8384">
            <v>22.55</v>
          </cell>
        </row>
        <row r="8385">
          <cell r="B8385" t="str">
            <v>531311</v>
          </cell>
          <cell r="C8385" t="str">
            <v>TUBO DE PVC RIG DEFOFO JE 1 MPA - D=150 MM</v>
          </cell>
          <cell r="D8385" t="str">
            <v>M</v>
          </cell>
          <cell r="E8385">
            <v>45.68</v>
          </cell>
        </row>
        <row r="8386">
          <cell r="B8386" t="str">
            <v>531312</v>
          </cell>
          <cell r="C8386" t="str">
            <v>TUBO DE PVC RIG DEFOFO JE 1 MPA - D=200 MM</v>
          </cell>
          <cell r="D8386" t="str">
            <v>M</v>
          </cell>
          <cell r="E8386">
            <v>77.239999999999995</v>
          </cell>
        </row>
        <row r="8387">
          <cell r="B8387" t="str">
            <v>531313</v>
          </cell>
          <cell r="C8387" t="str">
            <v>TUBO DE PVC RIG DEFOFO JE 1 MPA - D=250 MM</v>
          </cell>
          <cell r="D8387" t="str">
            <v>M</v>
          </cell>
          <cell r="E8387">
            <v>117.98</v>
          </cell>
        </row>
        <row r="8388">
          <cell r="B8388" t="str">
            <v>531314</v>
          </cell>
          <cell r="C8388" t="str">
            <v>TUBO DE PVC RIG DEFOFO JE 1 MPA - D=300 MM</v>
          </cell>
          <cell r="D8388" t="str">
            <v>M</v>
          </cell>
          <cell r="E8388">
            <v>167.26</v>
          </cell>
        </row>
        <row r="8390">
          <cell r="B8390" t="str">
            <v>531400</v>
          </cell>
          <cell r="C8390" t="str">
            <v>TUBOS E CONEXOES PVC - ESGOTO (C56 - MATERIAS PLASTICAS 100%)</v>
          </cell>
        </row>
        <row r="8391">
          <cell r="B8391" t="str">
            <v>531401</v>
          </cell>
          <cell r="C8391" t="str">
            <v>ANEL DE BORRACHA P/ ESG PRED - D=40 MM</v>
          </cell>
          <cell r="D8391" t="str">
            <v>UN</v>
          </cell>
          <cell r="E8391">
            <v>0</v>
          </cell>
        </row>
        <row r="8392">
          <cell r="B8392" t="str">
            <v>531402</v>
          </cell>
          <cell r="C8392" t="str">
            <v>ANEL DE BORRACHA P/ ESG PRED - D=50 MM</v>
          </cell>
          <cell r="D8392" t="str">
            <v>UN</v>
          </cell>
          <cell r="E8392">
            <v>0</v>
          </cell>
        </row>
        <row r="8393">
          <cell r="B8393" t="str">
            <v>531403</v>
          </cell>
          <cell r="C8393" t="str">
            <v>ANEL DE BORRACHA P/ ESG PRED - D=75 MM</v>
          </cell>
          <cell r="D8393" t="str">
            <v>UN</v>
          </cell>
          <cell r="E8393">
            <v>0</v>
          </cell>
        </row>
        <row r="8394">
          <cell r="B8394" t="str">
            <v>531404</v>
          </cell>
          <cell r="C8394" t="str">
            <v>ANEL DE BORRACHA P/ ESG PRED - D=100 MM</v>
          </cell>
          <cell r="D8394" t="str">
            <v>UN</v>
          </cell>
          <cell r="E8394">
            <v>0</v>
          </cell>
        </row>
        <row r="8395">
          <cell r="B8395" t="str">
            <v>531405</v>
          </cell>
          <cell r="C8395" t="str">
            <v>BUCHA DE RED LONGA PVC P/ESG PRED - D=50 X 40 MM</v>
          </cell>
          <cell r="D8395" t="str">
            <v>UN</v>
          </cell>
          <cell r="E8395">
            <v>0</v>
          </cell>
        </row>
        <row r="8396">
          <cell r="B8396" t="str">
            <v>531406</v>
          </cell>
          <cell r="C8396" t="str">
            <v>CAP PVC P/ESG PRED - D=40 MM</v>
          </cell>
          <cell r="D8396" t="str">
            <v>UN</v>
          </cell>
          <cell r="E8396">
            <v>0</v>
          </cell>
        </row>
        <row r="8397">
          <cell r="B8397" t="str">
            <v>531407</v>
          </cell>
          <cell r="C8397" t="str">
            <v>CAP PVC P/ESG PRED - D=50 MM</v>
          </cell>
          <cell r="D8397" t="str">
            <v>UN</v>
          </cell>
          <cell r="E8397">
            <v>1.08</v>
          </cell>
        </row>
        <row r="8398">
          <cell r="B8398" t="str">
            <v>531408</v>
          </cell>
          <cell r="C8398" t="str">
            <v>CAP PVC P/ESG PRED - D=75 MM</v>
          </cell>
          <cell r="D8398" t="str">
            <v>UN</v>
          </cell>
          <cell r="E8398">
            <v>0</v>
          </cell>
        </row>
        <row r="8399">
          <cell r="B8399" t="str">
            <v>531409</v>
          </cell>
          <cell r="C8399" t="str">
            <v>CAP PVC P/ESG PRED - D=100 MM</v>
          </cell>
          <cell r="D8399" t="str">
            <v>UN</v>
          </cell>
          <cell r="E8399">
            <v>2.42</v>
          </cell>
        </row>
        <row r="8400">
          <cell r="B8400" t="str">
            <v>531410</v>
          </cell>
          <cell r="C8400" t="str">
            <v>CURVA 45º LONGA PVC P/ESG PRED - D=50 MM</v>
          </cell>
          <cell r="D8400" t="str">
            <v>UN</v>
          </cell>
          <cell r="E8400">
            <v>2.92</v>
          </cell>
        </row>
        <row r="8401">
          <cell r="B8401" t="str">
            <v>531411</v>
          </cell>
          <cell r="C8401" t="str">
            <v>CURVA 45º LONGA PVC P/ESG PRED - D=75 MM</v>
          </cell>
          <cell r="D8401" t="str">
            <v>UN</v>
          </cell>
          <cell r="E8401">
            <v>0</v>
          </cell>
        </row>
        <row r="8402">
          <cell r="B8402" t="str">
            <v>531412</v>
          </cell>
          <cell r="C8402" t="str">
            <v>CURVA 45º LONGA PVC P/ESG PRED - D=100 MM</v>
          </cell>
          <cell r="D8402" t="str">
            <v>UN</v>
          </cell>
          <cell r="E8402">
            <v>11.88</v>
          </cell>
        </row>
        <row r="8403">
          <cell r="B8403" t="str">
            <v>531413</v>
          </cell>
          <cell r="C8403" t="str">
            <v>CURVA 90º CURTA PVC P/ESG PRED - D=40 MM</v>
          </cell>
          <cell r="D8403" t="str">
            <v>UN</v>
          </cell>
          <cell r="E8403">
            <v>0</v>
          </cell>
        </row>
        <row r="8404">
          <cell r="B8404" t="str">
            <v>531414</v>
          </cell>
          <cell r="C8404" t="str">
            <v>CURVA 90º CURTA PVC P/ESG PRED - D=50 MM</v>
          </cell>
          <cell r="D8404" t="str">
            <v>UN</v>
          </cell>
          <cell r="E8404">
            <v>4.78</v>
          </cell>
        </row>
        <row r="8405">
          <cell r="B8405" t="str">
            <v>531415</v>
          </cell>
          <cell r="C8405" t="str">
            <v>CURVA 90º CURTA PVC P/ESG PRED - D=75 MM</v>
          </cell>
          <cell r="D8405" t="str">
            <v>UN</v>
          </cell>
          <cell r="E8405">
            <v>0</v>
          </cell>
        </row>
        <row r="8406">
          <cell r="B8406" t="str">
            <v>531416</v>
          </cell>
          <cell r="C8406" t="str">
            <v>CURVA 90º CURTA PVC P/ESG PRED - D=100 MM</v>
          </cell>
          <cell r="D8406" t="str">
            <v>UN</v>
          </cell>
          <cell r="E8406">
            <v>9.0500000000000007</v>
          </cell>
        </row>
        <row r="8407">
          <cell r="B8407" t="str">
            <v>531417</v>
          </cell>
          <cell r="C8407" t="str">
            <v>CURVA 90º LONGA PVC P/ESG PRED - D=40 MM</v>
          </cell>
          <cell r="D8407" t="str">
            <v>UN</v>
          </cell>
          <cell r="E8407">
            <v>0</v>
          </cell>
        </row>
        <row r="8408">
          <cell r="B8408" t="str">
            <v>531418</v>
          </cell>
          <cell r="C8408" t="str">
            <v>CURVA 90º LONGA PVC P/ESG PRED - D=50 MM</v>
          </cell>
          <cell r="D8408" t="str">
            <v>UN</v>
          </cell>
          <cell r="E8408">
            <v>3.32</v>
          </cell>
        </row>
        <row r="8409">
          <cell r="B8409" t="str">
            <v>531419</v>
          </cell>
          <cell r="C8409" t="str">
            <v>CURVA 90º LONGA PVC P/ESG PRED - D=75 MM</v>
          </cell>
          <cell r="D8409" t="str">
            <v>UN</v>
          </cell>
          <cell r="E8409">
            <v>0</v>
          </cell>
        </row>
        <row r="8410">
          <cell r="B8410" t="str">
            <v>531420</v>
          </cell>
          <cell r="C8410" t="str">
            <v>CURVA 90º LONGA PVC P/ESG PRED - D=100 MM</v>
          </cell>
          <cell r="D8410" t="str">
            <v>UN</v>
          </cell>
          <cell r="E8410">
            <v>11.35</v>
          </cell>
        </row>
        <row r="8411">
          <cell r="B8411" t="str">
            <v>531421</v>
          </cell>
          <cell r="C8411" t="str">
            <v>JOELHO 45º PVC P/ESG PRED - D=40 MM</v>
          </cell>
          <cell r="D8411" t="str">
            <v>UN</v>
          </cell>
          <cell r="E8411">
            <v>0</v>
          </cell>
        </row>
        <row r="8412">
          <cell r="B8412" t="str">
            <v>531422</v>
          </cell>
          <cell r="C8412" t="str">
            <v>JOELHO 45º PVC P/ESG PRED - D=50 MM</v>
          </cell>
          <cell r="D8412" t="str">
            <v>UN</v>
          </cell>
          <cell r="E8412">
            <v>1.1200000000000001</v>
          </cell>
        </row>
        <row r="8413">
          <cell r="B8413" t="str">
            <v>531423</v>
          </cell>
          <cell r="C8413" t="str">
            <v>JOELHO 45º PVC P/ESG PRED - D=75 MM</v>
          </cell>
          <cell r="D8413" t="str">
            <v>UN</v>
          </cell>
          <cell r="E8413">
            <v>0</v>
          </cell>
        </row>
        <row r="8414">
          <cell r="B8414" t="str">
            <v>531424</v>
          </cell>
          <cell r="C8414" t="str">
            <v>JOELHO 45º PVC P/ESG PRED - D=100 MM</v>
          </cell>
          <cell r="D8414" t="str">
            <v>UN</v>
          </cell>
          <cell r="E8414">
            <v>3.29</v>
          </cell>
        </row>
        <row r="8415">
          <cell r="B8415" t="str">
            <v>531425</v>
          </cell>
          <cell r="C8415" t="str">
            <v>JOELHO 90º PVC C/ VISITA P/ESG PRED - D=100x50 MM</v>
          </cell>
          <cell r="D8415" t="str">
            <v>UN</v>
          </cell>
          <cell r="E8415">
            <v>0</v>
          </cell>
        </row>
        <row r="8416">
          <cell r="B8416" t="str">
            <v>531426</v>
          </cell>
          <cell r="C8416" t="str">
            <v>JOELHO 90º PVC P/ANEL P/ESG PRED - D= 40x1 1/2"</v>
          </cell>
          <cell r="D8416" t="str">
            <v>UN</v>
          </cell>
          <cell r="E8416">
            <v>0</v>
          </cell>
        </row>
        <row r="8417">
          <cell r="B8417" t="str">
            <v>531427</v>
          </cell>
          <cell r="C8417" t="str">
            <v>JOELHO 90º PVC P/ESG PRED - D=40 MM</v>
          </cell>
          <cell r="D8417" t="str">
            <v>UN</v>
          </cell>
          <cell r="E8417">
            <v>0</v>
          </cell>
        </row>
        <row r="8418">
          <cell r="B8418" t="str">
            <v>531428</v>
          </cell>
          <cell r="C8418" t="str">
            <v>JOELHO 90º PVC P/ESG PRED - D=50 MM</v>
          </cell>
          <cell r="D8418" t="str">
            <v>UN</v>
          </cell>
          <cell r="E8418">
            <v>0.98</v>
          </cell>
        </row>
        <row r="8419">
          <cell r="B8419" t="str">
            <v>531429</v>
          </cell>
          <cell r="C8419" t="str">
            <v>JOELHO 90º PVC P/ESG PRED - D=75 MM</v>
          </cell>
          <cell r="D8419" t="str">
            <v>UN</v>
          </cell>
          <cell r="E8419">
            <v>0</v>
          </cell>
        </row>
        <row r="8420">
          <cell r="B8420" t="str">
            <v>531430</v>
          </cell>
          <cell r="C8420" t="str">
            <v>JOELHO 90º PVC P/ESG PRED - D=100 MM</v>
          </cell>
          <cell r="D8420" t="str">
            <v>UN</v>
          </cell>
          <cell r="E8420">
            <v>2.94</v>
          </cell>
        </row>
        <row r="8421">
          <cell r="B8421" t="str">
            <v>531431</v>
          </cell>
          <cell r="C8421" t="str">
            <v>JOELHO 90º PVC P/ESG PRED - D=150 MM</v>
          </cell>
          <cell r="D8421" t="str">
            <v>UN</v>
          </cell>
          <cell r="E8421">
            <v>0</v>
          </cell>
        </row>
        <row r="8422">
          <cell r="B8422" t="str">
            <v>531432</v>
          </cell>
          <cell r="C8422" t="str">
            <v>JUNCAO 45º PVC P/ESG PRED - D= 40 MM</v>
          </cell>
          <cell r="D8422" t="str">
            <v>UN</v>
          </cell>
          <cell r="E8422">
            <v>0</v>
          </cell>
        </row>
        <row r="8423">
          <cell r="B8423" t="str">
            <v>531433</v>
          </cell>
          <cell r="C8423" t="str">
            <v>JUNCAO DUPLA PVC P/ESG PRED - D=75 X 75 X 75 MM</v>
          </cell>
          <cell r="D8423" t="str">
            <v>UN</v>
          </cell>
          <cell r="E8423">
            <v>0</v>
          </cell>
        </row>
        <row r="8424">
          <cell r="B8424" t="str">
            <v>531434</v>
          </cell>
          <cell r="C8424" t="str">
            <v>JUNCAO DUPLA PVC P/ESG PRED - D=100 X 100 X 100 MM</v>
          </cell>
          <cell r="D8424" t="str">
            <v>UN</v>
          </cell>
          <cell r="E8424">
            <v>0</v>
          </cell>
        </row>
        <row r="8425">
          <cell r="B8425" t="str">
            <v>531435</v>
          </cell>
          <cell r="C8425" t="str">
            <v>JUNCAO INVERTIDA PVC P/ESG PRED - D=75 X 50 MM</v>
          </cell>
          <cell r="D8425" t="str">
            <v>UN</v>
          </cell>
          <cell r="E8425">
            <v>0</v>
          </cell>
        </row>
        <row r="8426">
          <cell r="B8426" t="str">
            <v>531436</v>
          </cell>
          <cell r="C8426" t="str">
            <v>JUNCAO INVERTIDA PVC P/ESG PRED - D=75 X 75 MM</v>
          </cell>
          <cell r="D8426" t="str">
            <v>UN</v>
          </cell>
          <cell r="E8426">
            <v>0</v>
          </cell>
        </row>
        <row r="8427">
          <cell r="B8427" t="str">
            <v>531437</v>
          </cell>
          <cell r="C8427" t="str">
            <v>JUNCAO SIMPLES PVC P/ESG PRED - D=50 X 50 MM</v>
          </cell>
          <cell r="D8427" t="str">
            <v>UN</v>
          </cell>
          <cell r="E8427">
            <v>2.7</v>
          </cell>
        </row>
        <row r="8428">
          <cell r="B8428" t="str">
            <v>531438</v>
          </cell>
          <cell r="C8428" t="str">
            <v>JUNCAO SIMPLES PVC P/ESG PRED - D=75 X 50 MM</v>
          </cell>
          <cell r="D8428" t="str">
            <v>UN</v>
          </cell>
          <cell r="E8428">
            <v>0</v>
          </cell>
        </row>
        <row r="8429">
          <cell r="B8429" t="str">
            <v>531439</v>
          </cell>
          <cell r="C8429" t="str">
            <v>JUNCAO SIMPLES PVC P/ESG PRED - D=75 X 75 MM</v>
          </cell>
          <cell r="D8429" t="str">
            <v>UN</v>
          </cell>
          <cell r="E8429">
            <v>0</v>
          </cell>
        </row>
        <row r="8430">
          <cell r="B8430" t="str">
            <v>531440</v>
          </cell>
          <cell r="C8430" t="str">
            <v>JUNCAO SIMPLES PVC P/ESG PRED - D=100 X 50 MM</v>
          </cell>
          <cell r="D8430" t="str">
            <v>UN</v>
          </cell>
          <cell r="E8430">
            <v>0</v>
          </cell>
        </row>
        <row r="8431">
          <cell r="B8431" t="str">
            <v>531441</v>
          </cell>
          <cell r="C8431" t="str">
            <v>JUNCAO SIMPLES PVC P/ESG PRED - D=100 X 75 MM</v>
          </cell>
          <cell r="D8431" t="str">
            <v>UN</v>
          </cell>
          <cell r="E8431">
            <v>0</v>
          </cell>
        </row>
        <row r="8432">
          <cell r="B8432" t="str">
            <v>531442</v>
          </cell>
          <cell r="C8432" t="str">
            <v>JUNCAO SIMPLES PVC P/ESG PRED - D=100 X 100 MM</v>
          </cell>
          <cell r="D8432" t="str">
            <v>UN</v>
          </cell>
          <cell r="E8432">
            <v>8.16</v>
          </cell>
        </row>
        <row r="8433">
          <cell r="B8433" t="str">
            <v>531443</v>
          </cell>
          <cell r="C8433" t="str">
            <v>LUVA DE CORRER PVC P/ESG PRED - D=40 MM</v>
          </cell>
          <cell r="D8433" t="str">
            <v>UN</v>
          </cell>
          <cell r="E8433">
            <v>0</v>
          </cell>
        </row>
        <row r="8434">
          <cell r="B8434" t="str">
            <v>531444</v>
          </cell>
          <cell r="C8434" t="str">
            <v>LUVA DE CORRER PVC P/ESG PRED - D=50 MM</v>
          </cell>
          <cell r="D8434" t="str">
            <v>UN</v>
          </cell>
          <cell r="E8434">
            <v>3.71</v>
          </cell>
        </row>
        <row r="8435">
          <cell r="B8435" t="str">
            <v>531445</v>
          </cell>
          <cell r="C8435" t="str">
            <v>LUVA DE CORRER PVC P/ESG PRED - D=75 MM</v>
          </cell>
          <cell r="D8435" t="str">
            <v>UN</v>
          </cell>
          <cell r="E8435">
            <v>0</v>
          </cell>
        </row>
        <row r="8436">
          <cell r="B8436" t="str">
            <v>531446</v>
          </cell>
          <cell r="C8436" t="str">
            <v>LUVA DE CORRER PVC P/ESG PRED - D=100 MM</v>
          </cell>
          <cell r="D8436" t="str">
            <v>UN</v>
          </cell>
          <cell r="E8436">
            <v>4.6100000000000003</v>
          </cell>
        </row>
        <row r="8437">
          <cell r="B8437" t="str">
            <v>531447</v>
          </cell>
          <cell r="C8437" t="str">
            <v>LUVA PVC P/ESG PRED - D=40 MM</v>
          </cell>
          <cell r="D8437" t="str">
            <v>UN</v>
          </cell>
          <cell r="E8437">
            <v>0</v>
          </cell>
        </row>
        <row r="8438">
          <cell r="B8438" t="str">
            <v>531448</v>
          </cell>
          <cell r="C8438" t="str">
            <v>LUVA SIMPLES PVC P/ESG PRED - D=50 MM</v>
          </cell>
          <cell r="D8438" t="str">
            <v>UN</v>
          </cell>
          <cell r="E8438">
            <v>1</v>
          </cell>
        </row>
        <row r="8439">
          <cell r="B8439" t="str">
            <v>531449</v>
          </cell>
          <cell r="C8439" t="str">
            <v>LUVA SIMPLES PVC P/ESG PRED - D=75 MM</v>
          </cell>
          <cell r="D8439" t="str">
            <v>UN</v>
          </cell>
          <cell r="E8439">
            <v>0</v>
          </cell>
        </row>
        <row r="8440">
          <cell r="B8440" t="str">
            <v>531450</v>
          </cell>
          <cell r="C8440" t="str">
            <v>LUVA SIMPLES PVC P/ESG PRED - D=100 MM</v>
          </cell>
          <cell r="D8440" t="str">
            <v>UN</v>
          </cell>
          <cell r="E8440">
            <v>2.34</v>
          </cell>
        </row>
        <row r="8441">
          <cell r="B8441" t="str">
            <v>531451</v>
          </cell>
          <cell r="C8441" t="str">
            <v>PLUG DE PVC P/ESG PRED - D=50 MM</v>
          </cell>
          <cell r="D8441" t="str">
            <v>UN</v>
          </cell>
          <cell r="E8441">
            <v>1.03</v>
          </cell>
        </row>
        <row r="8442">
          <cell r="B8442" t="str">
            <v>531452</v>
          </cell>
          <cell r="C8442" t="str">
            <v>PLUG DE PVC P/ESG PRED - D=75 MM</v>
          </cell>
          <cell r="D8442" t="str">
            <v>UN</v>
          </cell>
          <cell r="E8442">
            <v>0</v>
          </cell>
        </row>
        <row r="8443">
          <cell r="B8443" t="str">
            <v>531453</v>
          </cell>
          <cell r="C8443" t="str">
            <v>PLUG DE PVC P/ESG PRED - D=100 MM</v>
          </cell>
          <cell r="D8443" t="str">
            <v>UN</v>
          </cell>
          <cell r="E8443">
            <v>2.77</v>
          </cell>
        </row>
        <row r="8444">
          <cell r="B8444" t="str">
            <v>531454</v>
          </cell>
          <cell r="C8444" t="str">
            <v>REDUCAO EXC PVC P/ESG PRED - D=75 X 50 MM</v>
          </cell>
          <cell r="D8444" t="str">
            <v>UN</v>
          </cell>
          <cell r="E8444">
            <v>1.85</v>
          </cell>
        </row>
        <row r="8445">
          <cell r="B8445" t="str">
            <v>531455</v>
          </cell>
          <cell r="C8445" t="str">
            <v>REDUCAO EXC PVC P/ESG PRED - D=100 X 50 MM</v>
          </cell>
          <cell r="D8445" t="str">
            <v>UN</v>
          </cell>
          <cell r="E8445">
            <v>2.7</v>
          </cell>
        </row>
        <row r="8446">
          <cell r="B8446" t="str">
            <v>531456</v>
          </cell>
          <cell r="C8446" t="str">
            <v>REDUCAO EXC PVC P/ESG PRED - D=100 X 75 MM</v>
          </cell>
          <cell r="D8446" t="str">
            <v>UN</v>
          </cell>
          <cell r="E8446">
            <v>0</v>
          </cell>
        </row>
        <row r="8447">
          <cell r="B8447" t="str">
            <v>531457</v>
          </cell>
          <cell r="C8447" t="str">
            <v>REDUCAO EXC PVC P/ESG PRED - D=150 X 100 MM</v>
          </cell>
          <cell r="D8447" t="str">
            <v>UN</v>
          </cell>
          <cell r="E8447">
            <v>0</v>
          </cell>
        </row>
        <row r="8448">
          <cell r="B8448" t="str">
            <v>531458</v>
          </cell>
          <cell r="C8448" t="str">
            <v>TE 90º PVC P/ESG PRED - D=40 MM</v>
          </cell>
          <cell r="D8448" t="str">
            <v>UN</v>
          </cell>
          <cell r="E8448">
            <v>0</v>
          </cell>
        </row>
        <row r="8449">
          <cell r="B8449" t="str">
            <v>531459</v>
          </cell>
          <cell r="C8449" t="str">
            <v>TE CURTO PVC P/ESG PRED - D=50 X 50 MM</v>
          </cell>
          <cell r="D8449" t="str">
            <v>UN</v>
          </cell>
          <cell r="E8449">
            <v>2.36</v>
          </cell>
        </row>
        <row r="8450">
          <cell r="B8450" t="str">
            <v>531460</v>
          </cell>
          <cell r="C8450" t="str">
            <v>TE CURTO PVC P/ESG PRED - D=75 X 50 MM</v>
          </cell>
          <cell r="D8450" t="str">
            <v>UN</v>
          </cell>
          <cell r="E8450">
            <v>0</v>
          </cell>
        </row>
        <row r="8451">
          <cell r="B8451" t="str">
            <v>531461</v>
          </cell>
          <cell r="C8451" t="str">
            <v>TE CURTO PVC P/ESG PRED - D=75 X 75 MM</v>
          </cell>
          <cell r="D8451" t="str">
            <v>UN</v>
          </cell>
          <cell r="E8451">
            <v>4.9000000000000004</v>
          </cell>
        </row>
        <row r="8452">
          <cell r="B8452" t="str">
            <v>531462</v>
          </cell>
          <cell r="C8452" t="str">
            <v>TE CURTO PVC P/ESG PRED - D=100 X 50 MM</v>
          </cell>
          <cell r="D8452" t="str">
            <v>UN</v>
          </cell>
          <cell r="E8452">
            <v>0</v>
          </cell>
        </row>
        <row r="8453">
          <cell r="B8453" t="str">
            <v>531463</v>
          </cell>
          <cell r="C8453" t="str">
            <v>TE CURTO PVC P/ESG PRED - D=100 X 75 MM</v>
          </cell>
          <cell r="D8453" t="str">
            <v>UN</v>
          </cell>
          <cell r="E8453">
            <v>0</v>
          </cell>
        </row>
        <row r="8454">
          <cell r="B8454" t="str">
            <v>531464</v>
          </cell>
          <cell r="C8454" t="str">
            <v>TE CURTO PVC P/ESG PRED - D=100 X 100 MM</v>
          </cell>
          <cell r="D8454" t="str">
            <v>UN</v>
          </cell>
          <cell r="E8454">
            <v>5.81</v>
          </cell>
        </row>
        <row r="8455">
          <cell r="B8455" t="str">
            <v>531465</v>
          </cell>
          <cell r="C8455" t="str">
            <v>TE DE INSPECAO PVC P/ESG PRED - D=100 X 75 MM</v>
          </cell>
          <cell r="D8455" t="str">
            <v>UN</v>
          </cell>
          <cell r="E8455">
            <v>0</v>
          </cell>
        </row>
        <row r="8456">
          <cell r="B8456" t="str">
            <v>531466</v>
          </cell>
          <cell r="C8456" t="str">
            <v>TERMINAL DE VENTILACAO PVC P/ESG PRED - D=50 MM</v>
          </cell>
          <cell r="D8456" t="str">
            <v>UN</v>
          </cell>
          <cell r="E8456">
            <v>0</v>
          </cell>
        </row>
        <row r="8457">
          <cell r="B8457" t="str">
            <v>531467</v>
          </cell>
          <cell r="C8457" t="str">
            <v>TUBO PVC PBJE P/ESG PRED  - D=40 MM</v>
          </cell>
          <cell r="D8457" t="str">
            <v>M</v>
          </cell>
          <cell r="E8457">
            <v>2.08</v>
          </cell>
        </row>
        <row r="8458">
          <cell r="B8458" t="str">
            <v>531468</v>
          </cell>
          <cell r="C8458" t="str">
            <v>TUBO PVC PBJE P/ESG PRED  - D=50 MM</v>
          </cell>
          <cell r="D8458" t="str">
            <v>M</v>
          </cell>
          <cell r="E8458">
            <v>3.56</v>
          </cell>
        </row>
        <row r="8459">
          <cell r="B8459" t="str">
            <v>531469</v>
          </cell>
          <cell r="C8459" t="str">
            <v>TUBO PVC PBJE P/ESG PRED  - D=75 MM</v>
          </cell>
          <cell r="D8459" t="str">
            <v>M</v>
          </cell>
          <cell r="E8459">
            <v>5.78</v>
          </cell>
        </row>
        <row r="8460">
          <cell r="B8460" t="str">
            <v>531470</v>
          </cell>
          <cell r="C8460" t="str">
            <v>TUBO PVC PBJE P/ESG PRED  - D=100 MM</v>
          </cell>
          <cell r="D8460" t="str">
            <v>M</v>
          </cell>
          <cell r="E8460">
            <v>6.88</v>
          </cell>
        </row>
        <row r="8461">
          <cell r="B8461" t="str">
            <v>531471</v>
          </cell>
          <cell r="C8461" t="str">
            <v>ADAPTADOR PVC P/TUBO CERAM X PVC - 100 MM</v>
          </cell>
          <cell r="D8461" t="str">
            <v>UN</v>
          </cell>
          <cell r="E8461">
            <v>4.24</v>
          </cell>
        </row>
        <row r="8462">
          <cell r="B8462" t="str">
            <v>531472</v>
          </cell>
          <cell r="C8462" t="str">
            <v>ADAPTADOR PVC P/TUBO CERAM X PVC - 150 MM</v>
          </cell>
          <cell r="D8462" t="str">
            <v>UN</v>
          </cell>
          <cell r="E8462">
            <v>0</v>
          </cell>
        </row>
        <row r="8463">
          <cell r="B8463" t="str">
            <v>531473</v>
          </cell>
          <cell r="C8463" t="str">
            <v>ADAPTADOR PVC P/TUBO CERAM X PVC - 200 MM</v>
          </cell>
          <cell r="D8463" t="str">
            <v>UN</v>
          </cell>
          <cell r="E8463">
            <v>27.1</v>
          </cell>
        </row>
        <row r="8464">
          <cell r="B8464" t="str">
            <v>531474</v>
          </cell>
          <cell r="C8464" t="str">
            <v>ADAPTADOR PVC P/ TUBO CERAM X PVC VFORT - 100 MM</v>
          </cell>
          <cell r="D8464" t="str">
            <v>UN</v>
          </cell>
          <cell r="E8464">
            <v>10.220000000000001</v>
          </cell>
        </row>
        <row r="8465">
          <cell r="B8465" t="str">
            <v>531475</v>
          </cell>
          <cell r="C8465" t="str">
            <v>ADAPTADOR PVC P/ TUBO CERAM X PVC VFORT - 150 MM</v>
          </cell>
          <cell r="D8465" t="str">
            <v>UN</v>
          </cell>
          <cell r="E8465">
            <v>0</v>
          </cell>
        </row>
        <row r="8466">
          <cell r="B8466" t="str">
            <v>531476</v>
          </cell>
          <cell r="C8466" t="str">
            <v>ADAPTADOR PVC P/ TUBO CERAM X PVC VFORT - 200 MM</v>
          </cell>
          <cell r="D8466" t="str">
            <v>UN</v>
          </cell>
          <cell r="E8466">
            <v>27.7</v>
          </cell>
        </row>
        <row r="8467">
          <cell r="B8467" t="str">
            <v>531477</v>
          </cell>
          <cell r="C8467" t="str">
            <v>ANEL DE BORRACHA P/COL ESG - VINILFORT - D=100 MM</v>
          </cell>
          <cell r="D8467" t="str">
            <v>UN</v>
          </cell>
          <cell r="E8467">
            <v>0</v>
          </cell>
        </row>
        <row r="8468">
          <cell r="B8468" t="str">
            <v>531478</v>
          </cell>
          <cell r="C8468" t="str">
            <v>ANEL DE BORRACHA P/COL ESG - VINILFORT - D=125 MM</v>
          </cell>
          <cell r="D8468" t="str">
            <v>UN</v>
          </cell>
          <cell r="E8468">
            <v>0</v>
          </cell>
        </row>
        <row r="8469">
          <cell r="B8469" t="str">
            <v>531479</v>
          </cell>
          <cell r="C8469" t="str">
            <v>ANEL DE BORRACHA P/COL ESG - VINILFORT - D=150 MM</v>
          </cell>
          <cell r="D8469" t="str">
            <v>UN</v>
          </cell>
          <cell r="E8469">
            <v>0</v>
          </cell>
        </row>
        <row r="8470">
          <cell r="B8470" t="str">
            <v>531480</v>
          </cell>
          <cell r="C8470" t="str">
            <v>ANEL DE BORRACHA P/COL ESG - VINILFORT - D=200 MM</v>
          </cell>
          <cell r="D8470" t="str">
            <v>UN</v>
          </cell>
          <cell r="E8470">
            <v>0</v>
          </cell>
        </row>
        <row r="8471">
          <cell r="B8471" t="str">
            <v>531481</v>
          </cell>
          <cell r="C8471" t="str">
            <v>ANEL DE BORRACHA P/COL ESG - VINILFORT - D=250 MM</v>
          </cell>
          <cell r="D8471" t="str">
            <v>UN</v>
          </cell>
          <cell r="E8471">
            <v>0</v>
          </cell>
        </row>
        <row r="8472">
          <cell r="B8472" t="str">
            <v>531482</v>
          </cell>
          <cell r="C8472" t="str">
            <v>ANEL DE BORRACHA P/COL ESG - VINILFORT - D=300 MM</v>
          </cell>
          <cell r="D8472" t="str">
            <v>UN</v>
          </cell>
          <cell r="E8472">
            <v>0</v>
          </cell>
        </row>
        <row r="8473">
          <cell r="B8473" t="str">
            <v>531483</v>
          </cell>
          <cell r="C8473" t="str">
            <v>ANEL DE BORRACHA P/COL ESG - VINILFORT - D=350 MM</v>
          </cell>
          <cell r="D8473" t="str">
            <v>UN</v>
          </cell>
          <cell r="E8473">
            <v>0</v>
          </cell>
        </row>
        <row r="8474">
          <cell r="B8474" t="str">
            <v>531484</v>
          </cell>
          <cell r="C8474" t="str">
            <v>ANEL DE BORRACHA P/COL ESG - VINILFORT - D=400 MM</v>
          </cell>
          <cell r="D8474" t="str">
            <v>UN</v>
          </cell>
          <cell r="E8474">
            <v>0</v>
          </cell>
        </row>
        <row r="8475">
          <cell r="B8475" t="str">
            <v>531485</v>
          </cell>
          <cell r="C8475" t="str">
            <v>ANEL DE BORRACHA P/COL ESG - VFORT ULTRA - D=150MM</v>
          </cell>
          <cell r="D8475" t="str">
            <v>UN</v>
          </cell>
          <cell r="E8475">
            <v>0</v>
          </cell>
        </row>
        <row r="8476">
          <cell r="B8476" t="str">
            <v>531486</v>
          </cell>
          <cell r="C8476" t="str">
            <v>CAP PVC P/COL ESG - VINILFORT - D=150 MM</v>
          </cell>
          <cell r="D8476" t="str">
            <v>UN</v>
          </cell>
          <cell r="E8476">
            <v>0</v>
          </cell>
        </row>
        <row r="8477">
          <cell r="B8477" t="str">
            <v>531487</v>
          </cell>
          <cell r="C8477" t="str">
            <v>CAP PVC P/COL ESG - VINILFORT - D=200 MM</v>
          </cell>
          <cell r="D8477" t="str">
            <v>UN</v>
          </cell>
          <cell r="E8477">
            <v>0</v>
          </cell>
        </row>
        <row r="8478">
          <cell r="B8478" t="str">
            <v>531488</v>
          </cell>
          <cell r="C8478" t="str">
            <v>CURVA 11º 15 PVC PB P/COL ESG-VINILFORT - D=100 MM</v>
          </cell>
          <cell r="D8478" t="str">
            <v>UN</v>
          </cell>
          <cell r="E8478">
            <v>0</v>
          </cell>
        </row>
        <row r="8479">
          <cell r="B8479" t="str">
            <v>531489</v>
          </cell>
          <cell r="C8479" t="str">
            <v>CURVA 11º 15 PVC PB P/COL ESG-VINILFORT - D=150 MM</v>
          </cell>
          <cell r="D8479" t="str">
            <v>UN</v>
          </cell>
          <cell r="E8479">
            <v>0</v>
          </cell>
        </row>
        <row r="8480">
          <cell r="B8480" t="str">
            <v>531490</v>
          </cell>
          <cell r="C8480" t="str">
            <v>CURVA 22º 30 PVC PB P/COL ESG-VINILFORT - D=100 MM</v>
          </cell>
          <cell r="D8480" t="str">
            <v>UN</v>
          </cell>
          <cell r="E8480">
            <v>0</v>
          </cell>
        </row>
        <row r="8481">
          <cell r="B8481" t="str">
            <v>531491</v>
          </cell>
          <cell r="C8481" t="str">
            <v>CURVA 22º 30 PVC PB P/COL ESG-VINILFORT - D=150 MM</v>
          </cell>
          <cell r="D8481" t="str">
            <v>UN</v>
          </cell>
          <cell r="E8481">
            <v>0</v>
          </cell>
        </row>
        <row r="8482">
          <cell r="B8482" t="str">
            <v>531492</v>
          </cell>
          <cell r="C8482" t="str">
            <v>CURVA 45º CURTA PVC PB P/COL ESG-VFORT - D=100 MM</v>
          </cell>
          <cell r="D8482" t="str">
            <v>UN</v>
          </cell>
          <cell r="E8482">
            <v>0</v>
          </cell>
        </row>
        <row r="8483">
          <cell r="B8483" t="str">
            <v>531493</v>
          </cell>
          <cell r="C8483" t="str">
            <v>CURVA 45º LONGA PVC PB P/COL ESG-VFORT - D=100 MM</v>
          </cell>
          <cell r="D8483" t="str">
            <v>UN</v>
          </cell>
          <cell r="E8483">
            <v>18.78</v>
          </cell>
        </row>
        <row r="8484">
          <cell r="B8484" t="str">
            <v>531494</v>
          </cell>
          <cell r="C8484" t="str">
            <v>CURVA 45º PVC PB P/COL ESG - VINILFORT - D=125 MM</v>
          </cell>
          <cell r="D8484" t="str">
            <v>UN</v>
          </cell>
          <cell r="E8484">
            <v>0</v>
          </cell>
        </row>
        <row r="8485">
          <cell r="B8485" t="str">
            <v>531495</v>
          </cell>
          <cell r="C8485" t="str">
            <v>CURVA 45º PVC PB P/COL ESG - VINILFORT - D=150 MM</v>
          </cell>
          <cell r="D8485" t="str">
            <v>UN</v>
          </cell>
          <cell r="E8485">
            <v>62.32</v>
          </cell>
        </row>
        <row r="8486">
          <cell r="B8486" t="str">
            <v>531496</v>
          </cell>
          <cell r="C8486" t="str">
            <v>CURVA 45º PVC PB P/COL ESG - VINILFORT - D=200 MM</v>
          </cell>
          <cell r="D8486" t="str">
            <v>UN</v>
          </cell>
          <cell r="E8486">
            <v>97.78</v>
          </cell>
        </row>
        <row r="8487">
          <cell r="B8487" t="str">
            <v>531497</v>
          </cell>
          <cell r="C8487" t="str">
            <v>CURVA 45º PVC PB P/COL ESG - VINILFORT - D=250 MM</v>
          </cell>
          <cell r="D8487" t="str">
            <v>UN</v>
          </cell>
          <cell r="E8487">
            <v>0</v>
          </cell>
        </row>
        <row r="8488">
          <cell r="B8488" t="str">
            <v>531498</v>
          </cell>
          <cell r="C8488" t="str">
            <v>CURVA 45º PVC PB P/COL ESG - VINILFORT - D=300 MM</v>
          </cell>
          <cell r="D8488" t="str">
            <v>UN</v>
          </cell>
          <cell r="E8488">
            <v>333.89</v>
          </cell>
        </row>
        <row r="8489">
          <cell r="B8489" t="str">
            <v>531499</v>
          </cell>
          <cell r="C8489" t="str">
            <v>CURVA 45º PVC PB P/COL ESG - VINILFORT - D=350 MM</v>
          </cell>
          <cell r="D8489" t="str">
            <v>UN</v>
          </cell>
          <cell r="E8489">
            <v>0</v>
          </cell>
        </row>
        <row r="8490">
          <cell r="B8490" t="str">
            <v>531501</v>
          </cell>
          <cell r="C8490" t="str">
            <v>CURVA 45º PVC PB P/COL ESG - VINILFORT - D=400 MM</v>
          </cell>
          <cell r="D8490" t="str">
            <v>UN</v>
          </cell>
          <cell r="E8490">
            <v>498.14</v>
          </cell>
        </row>
        <row r="8491">
          <cell r="B8491" t="str">
            <v>531502</v>
          </cell>
          <cell r="C8491" t="str">
            <v>CURVA 90º CURTA PVC PB P/COL ESG-VFORT - D=100 MM</v>
          </cell>
          <cell r="D8491" t="str">
            <v>UN</v>
          </cell>
          <cell r="E8491">
            <v>0</v>
          </cell>
        </row>
        <row r="8492">
          <cell r="B8492" t="str">
            <v>531503</v>
          </cell>
          <cell r="C8492" t="str">
            <v>CURVA 90º LONGA PVC PB P/COL ESG-VFORT - D=100 MM</v>
          </cell>
          <cell r="D8492" t="str">
            <v>UN</v>
          </cell>
          <cell r="E8492">
            <v>22.21</v>
          </cell>
        </row>
        <row r="8493">
          <cell r="B8493" t="str">
            <v>531504</v>
          </cell>
          <cell r="C8493" t="str">
            <v>CURVA 90º PVC PB P/COL ESG - VINILFORT - D=125 MM</v>
          </cell>
          <cell r="D8493" t="str">
            <v>UN</v>
          </cell>
          <cell r="E8493">
            <v>0</v>
          </cell>
        </row>
        <row r="8494">
          <cell r="B8494" t="str">
            <v>531505</v>
          </cell>
          <cell r="C8494" t="str">
            <v>CURVA 90º PVC PB P/COL ESG - VINILFORT - D=150 MM</v>
          </cell>
          <cell r="D8494" t="str">
            <v>UN</v>
          </cell>
          <cell r="E8494">
            <v>0</v>
          </cell>
        </row>
        <row r="8495">
          <cell r="B8495" t="str">
            <v>531506</v>
          </cell>
          <cell r="C8495" t="str">
            <v>CURVA 90º PVC PB P/COL ESG - VINILFORT - D=200 MM</v>
          </cell>
          <cell r="D8495" t="str">
            <v>UN</v>
          </cell>
          <cell r="E8495">
            <v>104.9</v>
          </cell>
        </row>
        <row r="8496">
          <cell r="B8496" t="str">
            <v>531507</v>
          </cell>
          <cell r="C8496" t="str">
            <v>CURVA 90º PVC PB P/COL ESG - VINILFORT - D=250 MM</v>
          </cell>
          <cell r="D8496" t="str">
            <v>UN</v>
          </cell>
          <cell r="E8496">
            <v>0</v>
          </cell>
        </row>
        <row r="8497">
          <cell r="B8497" t="str">
            <v>531508</v>
          </cell>
          <cell r="C8497" t="str">
            <v>CURVA 90º PVC PB P/COL ESG - VINILFORT - D=300 MM</v>
          </cell>
          <cell r="D8497" t="str">
            <v>UN</v>
          </cell>
          <cell r="E8497">
            <v>414.32</v>
          </cell>
        </row>
        <row r="8498">
          <cell r="B8498" t="str">
            <v>531509</v>
          </cell>
          <cell r="C8498" t="str">
            <v>CURVA 90º PVC PB P/COL ESG - VINILFORT - D=350 MM</v>
          </cell>
          <cell r="D8498" t="str">
            <v>UN</v>
          </cell>
          <cell r="E8498">
            <v>0</v>
          </cell>
        </row>
        <row r="8499">
          <cell r="B8499" t="str">
            <v>531510</v>
          </cell>
          <cell r="C8499" t="str">
            <v>CURVA 90º PVC PB P/COL ESG - VINILFORT - D=400 MM</v>
          </cell>
          <cell r="D8499" t="str">
            <v>UN</v>
          </cell>
          <cell r="E8499">
            <v>710.78</v>
          </cell>
        </row>
        <row r="8500">
          <cell r="B8500" t="str">
            <v>531511</v>
          </cell>
          <cell r="C8500" t="str">
            <v>JUNCAO 45º PVC P/COL ESG - VINILFORT - D=100 MM</v>
          </cell>
          <cell r="D8500" t="str">
            <v>UN</v>
          </cell>
          <cell r="E8500">
            <v>32.78</v>
          </cell>
        </row>
        <row r="8501">
          <cell r="B8501" t="str">
            <v>531512</v>
          </cell>
          <cell r="C8501" t="str">
            <v>JUNCAO 45º PVC P/COL ESG - VINILFORT - D=150 MM</v>
          </cell>
          <cell r="D8501" t="str">
            <v>UN</v>
          </cell>
          <cell r="E8501">
            <v>0</v>
          </cell>
        </row>
        <row r="8502">
          <cell r="B8502" t="str">
            <v>531513</v>
          </cell>
          <cell r="C8502" t="str">
            <v>JUNCAO 45º PVC P/COL ESG - VINILFORT - D=200 MM</v>
          </cell>
          <cell r="D8502" t="str">
            <v>UN</v>
          </cell>
          <cell r="E8502">
            <v>122.9</v>
          </cell>
        </row>
        <row r="8503">
          <cell r="B8503" t="str">
            <v>531514</v>
          </cell>
          <cell r="C8503" t="str">
            <v>JUNCAO 45º PVC P/COL ESG - VINILFORT - D=250 MM</v>
          </cell>
          <cell r="D8503" t="str">
            <v>UN</v>
          </cell>
          <cell r="E8503">
            <v>0</v>
          </cell>
        </row>
        <row r="8504">
          <cell r="B8504" t="str">
            <v>531515</v>
          </cell>
          <cell r="C8504" t="str">
            <v>JUNCAO 45º PVC P/COL ESG - VINILFORT - D=300 MM</v>
          </cell>
          <cell r="D8504" t="str">
            <v>UN</v>
          </cell>
          <cell r="E8504">
            <v>477.32</v>
          </cell>
        </row>
        <row r="8505">
          <cell r="B8505" t="str">
            <v>531516</v>
          </cell>
          <cell r="C8505" t="str">
            <v>JUNCAO 45º PVC P/COL ESG - VINILFORT - D=350 MM</v>
          </cell>
          <cell r="D8505" t="str">
            <v>UN</v>
          </cell>
          <cell r="E8505">
            <v>0</v>
          </cell>
        </row>
        <row r="8506">
          <cell r="B8506" t="str">
            <v>531517</v>
          </cell>
          <cell r="C8506" t="str">
            <v>JUNCAO 45º PVC P/COL ESG - VINILFORT - D=400 MM</v>
          </cell>
          <cell r="D8506" t="str">
            <v>UN</v>
          </cell>
          <cell r="E8506">
            <v>882</v>
          </cell>
        </row>
        <row r="8507">
          <cell r="B8507" t="str">
            <v>531518</v>
          </cell>
          <cell r="C8507" t="str">
            <v>JUNCAO PVC P/COL ESG - VFORT ULTRA - D=150 X 100MM</v>
          </cell>
          <cell r="D8507" t="str">
            <v>UN</v>
          </cell>
          <cell r="E8507">
            <v>0</v>
          </cell>
        </row>
        <row r="8508">
          <cell r="B8508" t="str">
            <v>531519</v>
          </cell>
          <cell r="C8508" t="str">
            <v>LUVA DE CORRER PVC P/COL ESG-VFORT ULTRA - D=100MM</v>
          </cell>
          <cell r="D8508" t="str">
            <v>UN</v>
          </cell>
          <cell r="E8508">
            <v>0</v>
          </cell>
        </row>
        <row r="8509">
          <cell r="B8509" t="str">
            <v>531520</v>
          </cell>
          <cell r="C8509" t="str">
            <v>LUVA DE CORRER PVC P/COL ESG-VFORT ULTRA - D=150MM</v>
          </cell>
          <cell r="D8509" t="str">
            <v>UN</v>
          </cell>
          <cell r="E8509">
            <v>0</v>
          </cell>
        </row>
        <row r="8510">
          <cell r="B8510" t="str">
            <v>531521</v>
          </cell>
          <cell r="C8510" t="str">
            <v>LUVA DE CORRER PVC P/COL ESG- VINILFORT - D=100 MM</v>
          </cell>
          <cell r="D8510" t="str">
            <v>UN</v>
          </cell>
          <cell r="E8510">
            <v>4.34</v>
          </cell>
        </row>
        <row r="8511">
          <cell r="B8511" t="str">
            <v>531522</v>
          </cell>
          <cell r="C8511" t="str">
            <v>LUVA DE CORRER PVC P/COL ESG- VINILFORT - D=125 MM</v>
          </cell>
          <cell r="D8511" t="str">
            <v>UN</v>
          </cell>
          <cell r="E8511">
            <v>0</v>
          </cell>
        </row>
        <row r="8512">
          <cell r="B8512" t="str">
            <v>531523</v>
          </cell>
          <cell r="C8512" t="str">
            <v>LUVA DE CORRER PVC P/COL ESG- VINILFORT - D=150 MM</v>
          </cell>
          <cell r="D8512" t="str">
            <v>UN</v>
          </cell>
          <cell r="E8512">
            <v>16.66</v>
          </cell>
        </row>
        <row r="8513">
          <cell r="B8513" t="str">
            <v>531524</v>
          </cell>
          <cell r="C8513" t="str">
            <v>LUVA DE CORRER PVC P/COL ESG- VINILFORT - D=200 MM</v>
          </cell>
          <cell r="D8513" t="str">
            <v>UN</v>
          </cell>
          <cell r="E8513">
            <v>27.35</v>
          </cell>
        </row>
        <row r="8514">
          <cell r="B8514" t="str">
            <v>531525</v>
          </cell>
          <cell r="C8514" t="str">
            <v>LUVA DE CORRER PVC P/COL ESG- VINILFORT - D=250 MM</v>
          </cell>
          <cell r="D8514" t="str">
            <v>UN</v>
          </cell>
          <cell r="E8514">
            <v>0</v>
          </cell>
        </row>
        <row r="8515">
          <cell r="B8515" t="str">
            <v>531526</v>
          </cell>
          <cell r="C8515" t="str">
            <v>LUVA DE CORRER PVC P/COL ESG- VINILFORT - D=300 MM</v>
          </cell>
          <cell r="D8515" t="str">
            <v>UN</v>
          </cell>
          <cell r="E8515">
            <v>142.84</v>
          </cell>
        </row>
        <row r="8516">
          <cell r="B8516" t="str">
            <v>531527</v>
          </cell>
          <cell r="C8516" t="str">
            <v>LUVA DE CORRER PVC P/COL ESG- VINILFORT - D=350 MM</v>
          </cell>
          <cell r="D8516" t="str">
            <v>UN</v>
          </cell>
          <cell r="E8516">
            <v>0</v>
          </cell>
        </row>
        <row r="8517">
          <cell r="B8517" t="str">
            <v>531528</v>
          </cell>
          <cell r="C8517" t="str">
            <v>LUVA DE CORRER PVC P/COL ESG- VINILFORT - D=400 MM</v>
          </cell>
          <cell r="D8517" t="str">
            <v>UN</v>
          </cell>
          <cell r="E8517">
            <v>232.75</v>
          </cell>
        </row>
        <row r="8518">
          <cell r="B8518" t="str">
            <v>531529</v>
          </cell>
          <cell r="C8518" t="str">
            <v>PLUG PVC P/COL ESG - VINILFORT - D=100 MM</v>
          </cell>
          <cell r="D8518" t="str">
            <v>UN</v>
          </cell>
          <cell r="E8518">
            <v>16.46</v>
          </cell>
        </row>
        <row r="8519">
          <cell r="B8519" t="str">
            <v>531530</v>
          </cell>
          <cell r="C8519" t="str">
            <v>PLUG PVC P/COL ESG - VINILFORT - D=125 MM</v>
          </cell>
          <cell r="D8519" t="str">
            <v>UN</v>
          </cell>
          <cell r="E8519">
            <v>0</v>
          </cell>
        </row>
        <row r="8520">
          <cell r="B8520" t="str">
            <v>531531</v>
          </cell>
          <cell r="C8520" t="str">
            <v>PLUG PVC P/COL ESG - VINILFORT - D=150 MM</v>
          </cell>
          <cell r="D8520" t="str">
            <v>UN</v>
          </cell>
          <cell r="E8520">
            <v>0</v>
          </cell>
        </row>
        <row r="8521">
          <cell r="B8521" t="str">
            <v>531532</v>
          </cell>
          <cell r="C8521" t="str">
            <v>PLUG PVC P/COL ESG - VINILFORT - D=200 MM</v>
          </cell>
          <cell r="D8521" t="str">
            <v>UN</v>
          </cell>
          <cell r="E8521">
            <v>39.76</v>
          </cell>
        </row>
        <row r="8522">
          <cell r="B8522" t="str">
            <v>531533</v>
          </cell>
          <cell r="C8522" t="str">
            <v>PLUG PVC P/COL ESG - VINILFORT - D=250 MM</v>
          </cell>
          <cell r="D8522" t="str">
            <v>UN</v>
          </cell>
          <cell r="E8522">
            <v>0</v>
          </cell>
        </row>
        <row r="8523">
          <cell r="B8523" t="str">
            <v>531534</v>
          </cell>
          <cell r="C8523" t="str">
            <v>PLUG PVC P/COL ESG - VINILFORT - D=300 MM</v>
          </cell>
          <cell r="D8523" t="str">
            <v>UN</v>
          </cell>
          <cell r="E8523">
            <v>128.74</v>
          </cell>
        </row>
        <row r="8524">
          <cell r="B8524" t="str">
            <v>531535</v>
          </cell>
          <cell r="C8524" t="str">
            <v>PLUG PVC P/COL ESG - VINILFORT - D=350 MM</v>
          </cell>
          <cell r="D8524" t="str">
            <v>UN</v>
          </cell>
          <cell r="E8524">
            <v>0</v>
          </cell>
        </row>
        <row r="8525">
          <cell r="B8525" t="str">
            <v>531536</v>
          </cell>
          <cell r="C8525" t="str">
            <v>PLUG PVC P/COL ESG - VINILFORT - D=400 MM</v>
          </cell>
          <cell r="D8525" t="str">
            <v>UN</v>
          </cell>
          <cell r="E8525">
            <v>214.57</v>
          </cell>
        </row>
        <row r="8526">
          <cell r="B8526" t="str">
            <v>531537</v>
          </cell>
          <cell r="C8526" t="str">
            <v>REDUCAO EXC PVC PB P/COL ESG-VFORT -D=125 X 100 MM</v>
          </cell>
          <cell r="D8526" t="str">
            <v>UN</v>
          </cell>
          <cell r="E8526">
            <v>20.88</v>
          </cell>
        </row>
        <row r="8527">
          <cell r="B8527" t="str">
            <v>531538</v>
          </cell>
          <cell r="C8527" t="str">
            <v>REDUCAO EXC PVC PB P/COL ESG-VFORT -D=150 X 100 MM</v>
          </cell>
          <cell r="D8527" t="str">
            <v>UN</v>
          </cell>
          <cell r="E8527">
            <v>0</v>
          </cell>
        </row>
        <row r="8528">
          <cell r="B8528" t="str">
            <v>531539</v>
          </cell>
          <cell r="C8528" t="str">
            <v>REDUCAO EXC PVC PB P/COL ESG-VFORT -D=150 X 125 MM</v>
          </cell>
          <cell r="D8528" t="str">
            <v>UN</v>
          </cell>
          <cell r="E8528">
            <v>0</v>
          </cell>
        </row>
        <row r="8529">
          <cell r="B8529" t="str">
            <v>531540</v>
          </cell>
          <cell r="C8529" t="str">
            <v>REDUCAO EXC PVC PB P/COL ESG-VFORT -D=200 X 150 MM</v>
          </cell>
          <cell r="D8529" t="str">
            <v>UN</v>
          </cell>
          <cell r="E8529">
            <v>39.11</v>
          </cell>
        </row>
        <row r="8530">
          <cell r="B8530" t="str">
            <v>531541</v>
          </cell>
          <cell r="C8530" t="str">
            <v>REDUCAO EXC PVC PB P/COL ESG-VFORT -D=250 X 200 MM</v>
          </cell>
          <cell r="D8530" t="str">
            <v>UN</v>
          </cell>
          <cell r="E8530">
            <v>0</v>
          </cell>
        </row>
        <row r="8531">
          <cell r="B8531" t="str">
            <v>531542</v>
          </cell>
          <cell r="C8531" t="str">
            <v>REDUCAO EXC PVC PB P/COL ESG-VFORT -D=300 X 200 MM</v>
          </cell>
          <cell r="D8531" t="str">
            <v>UN</v>
          </cell>
          <cell r="E8531">
            <v>206.29</v>
          </cell>
        </row>
        <row r="8532">
          <cell r="B8532" t="str">
            <v>531543</v>
          </cell>
          <cell r="C8532" t="str">
            <v>REDUCAO EXC PVC PB P/COL ESG-VFORT -D=300 X 250 MM</v>
          </cell>
          <cell r="D8532" t="str">
            <v>UN</v>
          </cell>
          <cell r="E8532">
            <v>0</v>
          </cell>
        </row>
        <row r="8533">
          <cell r="B8533" t="str">
            <v>531544</v>
          </cell>
          <cell r="C8533" t="str">
            <v>REDUCAO EXC PVC PB P/COL ESG-VFORT -D=350 X 300 MM</v>
          </cell>
          <cell r="D8533" t="str">
            <v>UN</v>
          </cell>
          <cell r="E8533">
            <v>0</v>
          </cell>
        </row>
        <row r="8534">
          <cell r="B8534" t="str">
            <v>531545</v>
          </cell>
          <cell r="C8534" t="str">
            <v>REDUCAO EXC PVC PB P/COL ESG-VFORT -D=400 X 300 MM</v>
          </cell>
          <cell r="D8534" t="str">
            <v>UN</v>
          </cell>
          <cell r="E8534">
            <v>430.42</v>
          </cell>
        </row>
        <row r="8535">
          <cell r="B8535" t="str">
            <v>531546</v>
          </cell>
          <cell r="C8535" t="str">
            <v>REDUCAO EXC PVC PB P/COL ESG-VFORT -D=400 X 350 MM</v>
          </cell>
          <cell r="D8535" t="str">
            <v>UN</v>
          </cell>
          <cell r="E8535">
            <v>0</v>
          </cell>
        </row>
        <row r="8536">
          <cell r="B8536" t="str">
            <v>531547</v>
          </cell>
          <cell r="C8536" t="str">
            <v>TE 90º RED PVC BBB P/COL ESG-VFORT - D=200 X 150MM</v>
          </cell>
          <cell r="D8536" t="str">
            <v>UN</v>
          </cell>
          <cell r="E8536">
            <v>0</v>
          </cell>
        </row>
        <row r="8537">
          <cell r="B8537" t="str">
            <v>531548</v>
          </cell>
          <cell r="C8537" t="str">
            <v>TE 90º RED PVC BBB P/COL ESG-VFORT - D=250 X 150MM</v>
          </cell>
          <cell r="D8537" t="str">
            <v>UN</v>
          </cell>
          <cell r="E8537">
            <v>0</v>
          </cell>
        </row>
        <row r="8538">
          <cell r="B8538" t="str">
            <v>531549</v>
          </cell>
          <cell r="C8538" t="str">
            <v>TE 90º PVC BBB P/COL ESG - VINILFORT - D=100 MM</v>
          </cell>
          <cell r="D8538" t="str">
            <v>UN</v>
          </cell>
          <cell r="E8538">
            <v>30.67</v>
          </cell>
        </row>
        <row r="8539">
          <cell r="B8539" t="str">
            <v>531550</v>
          </cell>
          <cell r="C8539" t="str">
            <v>TE 90º PVC BBB P/COL ESG - VINILFORT - D=125 MM</v>
          </cell>
          <cell r="D8539" t="str">
            <v>UN</v>
          </cell>
          <cell r="E8539">
            <v>0</v>
          </cell>
        </row>
        <row r="8540">
          <cell r="B8540" t="str">
            <v>531551</v>
          </cell>
          <cell r="C8540" t="str">
            <v>TE 90º PVC BBB P/COL ESG - VINILFORT - D=150 MM</v>
          </cell>
          <cell r="D8540" t="str">
            <v>UN</v>
          </cell>
          <cell r="E8540">
            <v>84</v>
          </cell>
        </row>
        <row r="8541">
          <cell r="B8541" t="str">
            <v>531552</v>
          </cell>
          <cell r="C8541" t="str">
            <v>TE 90º PVC BBB P/COL ESG - VINILFORT - D=200 MM</v>
          </cell>
          <cell r="D8541" t="str">
            <v>UN</v>
          </cell>
          <cell r="E8541">
            <v>93.92</v>
          </cell>
        </row>
        <row r="8542">
          <cell r="B8542" t="str">
            <v>531553</v>
          </cell>
          <cell r="C8542" t="str">
            <v>TE 90º PVC BBB P/COL ESG - VINILFORT - D=250 MM</v>
          </cell>
          <cell r="D8542" t="str">
            <v>UN</v>
          </cell>
          <cell r="E8542">
            <v>0</v>
          </cell>
        </row>
        <row r="8543">
          <cell r="B8543" t="str">
            <v>531554</v>
          </cell>
          <cell r="C8543" t="str">
            <v>TE 90º PVC BBB P/COL ESG - VINILFORT - D=300 MM</v>
          </cell>
          <cell r="D8543" t="str">
            <v>UN</v>
          </cell>
          <cell r="E8543">
            <v>360.34</v>
          </cell>
        </row>
        <row r="8544">
          <cell r="B8544" t="str">
            <v>531555</v>
          </cell>
          <cell r="C8544" t="str">
            <v>TE 90º PVC BBB P/COL ESG - VINILFORT - D=400 MM</v>
          </cell>
          <cell r="D8544" t="str">
            <v>UN</v>
          </cell>
          <cell r="E8544">
            <v>500.52</v>
          </cell>
        </row>
        <row r="8545">
          <cell r="B8545" t="str">
            <v>531556</v>
          </cell>
          <cell r="C8545" t="str">
            <v>TE 90º PVC PBB P/COL ESG - VINILFORT - D=100 MM</v>
          </cell>
          <cell r="D8545" t="str">
            <v>UN</v>
          </cell>
          <cell r="E8545">
            <v>0</v>
          </cell>
        </row>
        <row r="8546">
          <cell r="B8546" t="str">
            <v>531557</v>
          </cell>
          <cell r="C8546" t="str">
            <v>TUBO PVC RIG PB NBR 7362 P/COL ESG-VFORT - D=100MM</v>
          </cell>
          <cell r="D8546" t="str">
            <v>M</v>
          </cell>
          <cell r="E8546">
            <v>10.199999999999999</v>
          </cell>
        </row>
        <row r="8547">
          <cell r="B8547" t="str">
            <v>531558</v>
          </cell>
          <cell r="C8547" t="str">
            <v>TUBO PVC RIG PB NBR 7362 P/COL ESG-VFORT - D=125MM</v>
          </cell>
          <cell r="D8547" t="str">
            <v>M</v>
          </cell>
          <cell r="E8547">
            <v>10.82</v>
          </cell>
        </row>
        <row r="8548">
          <cell r="B8548" t="str">
            <v>531559</v>
          </cell>
          <cell r="C8548" t="str">
            <v>TUBO PVC RIG PB NBR 7362 P/COL ESG-VFORT - D=150MM</v>
          </cell>
          <cell r="D8548" t="str">
            <v>M</v>
          </cell>
          <cell r="E8548">
            <v>21</v>
          </cell>
        </row>
        <row r="8549">
          <cell r="B8549" t="str">
            <v>531560</v>
          </cell>
          <cell r="C8549" t="str">
            <v>TUBO PVC RIG PB NBR 7362 P/COL ESG-VFORT - D=200MM</v>
          </cell>
          <cell r="D8549" t="str">
            <v>M</v>
          </cell>
          <cell r="E8549">
            <v>31.8</v>
          </cell>
        </row>
        <row r="8550">
          <cell r="B8550" t="str">
            <v>531561</v>
          </cell>
          <cell r="C8550" t="str">
            <v>TUBO PVC RIG PB NBR 7362 P/COL ESG-VFORT - D=250MM</v>
          </cell>
          <cell r="D8550" t="str">
            <v>M</v>
          </cell>
          <cell r="E8550">
            <v>52.8</v>
          </cell>
        </row>
        <row r="8551">
          <cell r="B8551" t="str">
            <v>531562</v>
          </cell>
          <cell r="C8551" t="str">
            <v>TUBO PVC RIG PB NBR 7362 P/COL ESG-VFORT - D=300MM</v>
          </cell>
          <cell r="D8551" t="str">
            <v>M</v>
          </cell>
          <cell r="E8551">
            <v>82.8</v>
          </cell>
        </row>
        <row r="8552">
          <cell r="B8552" t="str">
            <v>531563</v>
          </cell>
          <cell r="C8552" t="str">
            <v>TUBO PVC RIG PB NBR 7362 P/COL ESG-VFORT - D=350MM</v>
          </cell>
          <cell r="D8552" t="str">
            <v>M</v>
          </cell>
          <cell r="E8552">
            <v>108.24</v>
          </cell>
        </row>
        <row r="8553">
          <cell r="B8553" t="str">
            <v>531564</v>
          </cell>
          <cell r="C8553" t="str">
            <v>TUBO PVC RIG PB NBR 7362 P/COL ESG-VFORT - D=400MM</v>
          </cell>
          <cell r="D8553" t="str">
            <v>M</v>
          </cell>
          <cell r="E8553">
            <v>150</v>
          </cell>
        </row>
        <row r="8554">
          <cell r="B8554" t="str">
            <v>531565</v>
          </cell>
          <cell r="C8554" t="str">
            <v>SELIM 90º ELASTICO PVC VFORT ULTRA - D=150 X 100MM</v>
          </cell>
          <cell r="D8554" t="str">
            <v>UN</v>
          </cell>
          <cell r="E8554">
            <v>0</v>
          </cell>
        </row>
        <row r="8555">
          <cell r="B8555" t="str">
            <v>531566</v>
          </cell>
          <cell r="C8555" t="str">
            <v>SELIM 90º ELASTICO PVC VFORT VT 9 - D=200 X 100MM</v>
          </cell>
          <cell r="D8555" t="str">
            <v>UN</v>
          </cell>
          <cell r="E8555">
            <v>27.28</v>
          </cell>
        </row>
        <row r="8556">
          <cell r="B8556" t="str">
            <v>531567</v>
          </cell>
          <cell r="C8556" t="str">
            <v>SELIM 90º ELASTICO PVC VFORT VT 9 - D=250 X 100 MM</v>
          </cell>
          <cell r="D8556" t="str">
            <v>UN</v>
          </cell>
          <cell r="E8556">
            <v>0</v>
          </cell>
        </row>
        <row r="8557">
          <cell r="B8557" t="str">
            <v>531568</v>
          </cell>
          <cell r="C8557" t="str">
            <v>SELIM 90º ELASTICO PVC VFORT VT 9 - D=300 X 100 MM</v>
          </cell>
          <cell r="D8557" t="str">
            <v>UN</v>
          </cell>
          <cell r="E8557">
            <v>30.62</v>
          </cell>
        </row>
        <row r="8558">
          <cell r="B8558" t="str">
            <v>531569</v>
          </cell>
          <cell r="C8558" t="str">
            <v>SELIM 90º ELASTICO PVC VFORT VT10 - D=125 X 100 MM</v>
          </cell>
          <cell r="D8558" t="str">
            <v>UN</v>
          </cell>
          <cell r="E8558">
            <v>0</v>
          </cell>
        </row>
        <row r="8559">
          <cell r="B8559" t="str">
            <v>531570</v>
          </cell>
          <cell r="C8559" t="str">
            <v>SELIM 90º ELASTICO PVC VFORT VT10 - D=150 X 100 MM</v>
          </cell>
          <cell r="D8559" t="str">
            <v>UN</v>
          </cell>
          <cell r="E8559">
            <v>11.81</v>
          </cell>
        </row>
        <row r="8560">
          <cell r="B8560" t="str">
            <v>531571</v>
          </cell>
          <cell r="C8560" t="str">
            <v>SELIM 90º ELASTICO PVC P/COL ESG - D=150 X 150 MM</v>
          </cell>
          <cell r="D8560" t="str">
            <v>UN</v>
          </cell>
          <cell r="E8560">
            <v>17.399999999999999</v>
          </cell>
        </row>
        <row r="8561">
          <cell r="B8561" t="str">
            <v>531572</v>
          </cell>
          <cell r="C8561" t="str">
            <v>SELIM 90º ELASTICO PVC P/COL ESG - D=200 X 150 MM</v>
          </cell>
          <cell r="D8561" t="str">
            <v>UN</v>
          </cell>
          <cell r="E8561">
            <v>0</v>
          </cell>
        </row>
        <row r="8563">
          <cell r="B8563" t="str">
            <v>531600</v>
          </cell>
          <cell r="C8563" t="str">
            <v>TUBO DE ACO (C32 - FERRO/ACO/DERIV. 50%; SETOR ABDIB GLOBAL 35%; C54 - COMBUSTIVEL/LUBRIF. 15%)</v>
          </cell>
        </row>
        <row r="8564">
          <cell r="B8564" t="str">
            <v>531601</v>
          </cell>
          <cell r="C8564" t="str">
            <v>TUBO ACO GALVANIZADO 1/2"</v>
          </cell>
          <cell r="D8564" t="str">
            <v>M</v>
          </cell>
          <cell r="E8564">
            <v>7.44</v>
          </cell>
        </row>
        <row r="8565">
          <cell r="B8565" t="str">
            <v>531602</v>
          </cell>
          <cell r="C8565" t="str">
            <v>TUBO ACO GALVANIZADO 3/4'</v>
          </cell>
          <cell r="D8565" t="str">
            <v>M</v>
          </cell>
          <cell r="E8565">
            <v>9.1300000000000008</v>
          </cell>
        </row>
        <row r="8566">
          <cell r="B8566" t="str">
            <v>531603</v>
          </cell>
          <cell r="C8566" t="str">
            <v>TUBO ACO GALVANIZADO 1'</v>
          </cell>
          <cell r="D8566" t="str">
            <v>M</v>
          </cell>
          <cell r="E8566">
            <v>12.35</v>
          </cell>
        </row>
        <row r="8567">
          <cell r="B8567" t="str">
            <v>531604</v>
          </cell>
          <cell r="C8567" t="str">
            <v>TUBO ACO GALVANIZADO 1 1/4'</v>
          </cell>
          <cell r="D8567" t="str">
            <v>M</v>
          </cell>
          <cell r="E8567">
            <v>15.46</v>
          </cell>
        </row>
        <row r="8568">
          <cell r="B8568" t="str">
            <v>531605</v>
          </cell>
          <cell r="C8568" t="str">
            <v>TUBO ACO GALVANIZADO 1 1/2'</v>
          </cell>
          <cell r="D8568" t="str">
            <v>M</v>
          </cell>
          <cell r="E8568">
            <v>19.2</v>
          </cell>
        </row>
        <row r="8569">
          <cell r="B8569" t="str">
            <v>531606</v>
          </cell>
          <cell r="C8569" t="str">
            <v>TUBO ACO GALVANIZADO 2 POL.</v>
          </cell>
          <cell r="D8569" t="str">
            <v>M</v>
          </cell>
          <cell r="E8569">
            <v>25.43</v>
          </cell>
        </row>
        <row r="8570">
          <cell r="B8570" t="str">
            <v>531607</v>
          </cell>
          <cell r="C8570" t="str">
            <v>TUBO ACO GALVANIZADO 4 POL.</v>
          </cell>
          <cell r="D8570" t="str">
            <v>M</v>
          </cell>
          <cell r="E8570">
            <v>57.13</v>
          </cell>
        </row>
        <row r="8571">
          <cell r="B8571" t="str">
            <v>531608</v>
          </cell>
          <cell r="C8571" t="str">
            <v>TUBO DE AçO 36"  E=5/16"</v>
          </cell>
          <cell r="D8571" t="str">
            <v>M</v>
          </cell>
          <cell r="E8571">
            <v>1510.32</v>
          </cell>
        </row>
        <row r="8572">
          <cell r="B8572" t="str">
            <v>531609</v>
          </cell>
          <cell r="C8572" t="str">
            <v>TUBO DE AçO 40" E=5/16"</v>
          </cell>
          <cell r="D8572" t="str">
            <v>M</v>
          </cell>
          <cell r="E8572">
            <v>1678.8</v>
          </cell>
        </row>
        <row r="8573">
          <cell r="B8573" t="str">
            <v>531610</v>
          </cell>
          <cell r="C8573" t="str">
            <v>TUBO DE AçO 42" E=5/16"</v>
          </cell>
          <cell r="D8573" t="str">
            <v>M</v>
          </cell>
          <cell r="E8573">
            <v>1763.28</v>
          </cell>
        </row>
        <row r="8574">
          <cell r="B8574" t="str">
            <v>531611</v>
          </cell>
          <cell r="C8574" t="str">
            <v>TUBO DE AçO 48" E=5/16"</v>
          </cell>
          <cell r="D8574" t="str">
            <v>M</v>
          </cell>
          <cell r="E8574">
            <v>2016.36</v>
          </cell>
        </row>
        <row r="8575">
          <cell r="B8575" t="str">
            <v>531612</v>
          </cell>
          <cell r="C8575" t="str">
            <v>TUBO DE AçO 60" E=3/8"</v>
          </cell>
          <cell r="D8575" t="str">
            <v>M</v>
          </cell>
          <cell r="E8575">
            <v>3048</v>
          </cell>
        </row>
        <row r="8576">
          <cell r="B8576" t="str">
            <v>531613</v>
          </cell>
          <cell r="C8576" t="str">
            <v>TUBO ACO LISO SCH.10, 147,36 KG/M:DIAM.762 MM(30")</v>
          </cell>
          <cell r="D8576" t="str">
            <v>M</v>
          </cell>
          <cell r="E8576">
            <v>1020.6</v>
          </cell>
        </row>
        <row r="8577">
          <cell r="B8577" t="str">
            <v>531614</v>
          </cell>
          <cell r="C8577" t="str">
            <v>TUBO ACO LISO SCH.10, 137,42 KG/M:DIAM.711 MM(28")</v>
          </cell>
          <cell r="D8577" t="str">
            <v>M</v>
          </cell>
          <cell r="E8577">
            <v>951.72</v>
          </cell>
        </row>
        <row r="8578">
          <cell r="B8578" t="str">
            <v>531615</v>
          </cell>
          <cell r="C8578" t="str">
            <v>TUBO ACO LISO SCH.10, 127,50 KG/M:DIAM.660 MM(26")</v>
          </cell>
          <cell r="D8578" t="str">
            <v>M</v>
          </cell>
          <cell r="E8578">
            <v>882</v>
          </cell>
        </row>
        <row r="8579">
          <cell r="B8579" t="str">
            <v>531616</v>
          </cell>
          <cell r="C8579" t="str">
            <v>TUBO ACO LISO SCH.10, 94,45 KG/M:DIAM.609 MM(24")</v>
          </cell>
          <cell r="D8579" t="str">
            <v>M</v>
          </cell>
          <cell r="E8579">
            <v>649.44000000000005</v>
          </cell>
        </row>
        <row r="8580">
          <cell r="B8580" t="str">
            <v>531617</v>
          </cell>
          <cell r="C8580" t="str">
            <v>TUBO ACO LISO SCH.10, 86,50 KG/M:DIAM.560 MM(22")</v>
          </cell>
          <cell r="D8580" t="str">
            <v>M</v>
          </cell>
          <cell r="E8580">
            <v>594.78</v>
          </cell>
        </row>
        <row r="8581">
          <cell r="B8581" t="str">
            <v>531618</v>
          </cell>
          <cell r="C8581" t="str">
            <v>TUBO ACO LISOS CH.10, 78,54 KG/M:DIAM.508 MM(20")</v>
          </cell>
          <cell r="D8581" t="str">
            <v>M</v>
          </cell>
          <cell r="E8581">
            <v>505.69</v>
          </cell>
        </row>
        <row r="8582">
          <cell r="B8582" t="str">
            <v>531619</v>
          </cell>
          <cell r="C8582" t="str">
            <v>TUBO ACO LISO SCH.20, 117,07 KG/M:DIAM.508 MM(20")</v>
          </cell>
          <cell r="D8582" t="str">
            <v>M</v>
          </cell>
          <cell r="E8582">
            <v>815.22</v>
          </cell>
        </row>
        <row r="8583">
          <cell r="B8583" t="str">
            <v>531620</v>
          </cell>
          <cell r="C8583" t="str">
            <v>TUBO ACO LISO SCH.10, 70,59 KG/M:DIAM.457 MM(18")</v>
          </cell>
          <cell r="D8583" t="str">
            <v>M</v>
          </cell>
          <cell r="E8583">
            <v>454.5</v>
          </cell>
        </row>
        <row r="8584">
          <cell r="B8584" t="str">
            <v>531621</v>
          </cell>
          <cell r="C8584" t="str">
            <v>TUBO ACO LISO SCH.20, 87,79 KG/M:DIAM.457 MM(18")</v>
          </cell>
          <cell r="D8584" t="str">
            <v>M</v>
          </cell>
          <cell r="E8584">
            <v>605.64</v>
          </cell>
        </row>
        <row r="8585">
          <cell r="B8585" t="str">
            <v>531622</v>
          </cell>
          <cell r="C8585" t="str">
            <v>TUBO ACO LISO SCH.10, 62,63 KG/M:DIAM.406 MM(16")</v>
          </cell>
          <cell r="D8585" t="str">
            <v>M</v>
          </cell>
          <cell r="E8585">
            <v>403.25</v>
          </cell>
        </row>
        <row r="8586">
          <cell r="B8586" t="str">
            <v>531623</v>
          </cell>
          <cell r="C8586" t="str">
            <v>TUBO ACO LISO SCH.20, 77,86 KG/M:DIAM.406 MM(16")</v>
          </cell>
          <cell r="D8586" t="str">
            <v>M</v>
          </cell>
          <cell r="E8586">
            <v>536.76</v>
          </cell>
        </row>
        <row r="8587">
          <cell r="B8587" t="str">
            <v>531624</v>
          </cell>
          <cell r="C8587" t="str">
            <v>TUBO ACO LISO SCH.10, 54,68 KG/M:DIAM.356 MM(14")</v>
          </cell>
          <cell r="D8587" t="str">
            <v>M</v>
          </cell>
          <cell r="E8587">
            <v>352.07</v>
          </cell>
        </row>
        <row r="8588">
          <cell r="B8588" t="str">
            <v>531625</v>
          </cell>
          <cell r="C8588" t="str">
            <v>TUBO ACO LISO SCH.20, 67,94 KG/M:DIAM.356 MM(14")</v>
          </cell>
          <cell r="D8588" t="str">
            <v>M</v>
          </cell>
          <cell r="E8588">
            <v>468.25</v>
          </cell>
        </row>
        <row r="8589">
          <cell r="B8589" t="str">
            <v>531626</v>
          </cell>
          <cell r="C8589" t="str">
            <v>TUBO ACO LISO SCH.30, 81,28 KG/M:DIAM.356 MM(14")</v>
          </cell>
          <cell r="D8589" t="str">
            <v>M</v>
          </cell>
          <cell r="E8589">
            <v>565.32000000000005</v>
          </cell>
        </row>
        <row r="8590">
          <cell r="B8590" t="str">
            <v>531627</v>
          </cell>
          <cell r="C8590" t="str">
            <v>TUBO ACO LISO SCH.20;49,72KG/M:DIAM.323MM(12 3/4")</v>
          </cell>
          <cell r="D8590" t="str">
            <v>M</v>
          </cell>
          <cell r="E8590">
            <v>320.75</v>
          </cell>
        </row>
        <row r="8591">
          <cell r="B8591" t="str">
            <v>531628</v>
          </cell>
          <cell r="C8591" t="str">
            <v>TUBO ACO LISO SCH.30;65,20KG/M:DIAM.323MM(12 3/4")</v>
          </cell>
          <cell r="D8591" t="str">
            <v>M</v>
          </cell>
          <cell r="E8591">
            <v>444.72</v>
          </cell>
        </row>
        <row r="8592">
          <cell r="B8592" t="str">
            <v>531629</v>
          </cell>
          <cell r="C8592" t="str">
            <v>TUBO ACO LISO SCH.40;79,74KG/M:DIAM.323MM(12 3/4")</v>
          </cell>
          <cell r="D8592" t="str">
            <v>M</v>
          </cell>
          <cell r="E8592">
            <v>557.72</v>
          </cell>
        </row>
        <row r="8593">
          <cell r="B8593" t="str">
            <v>531630</v>
          </cell>
          <cell r="C8593" t="str">
            <v>TUBO ACO LISO 37,57 KG/M:DIAM. 305 MM (12")</v>
          </cell>
          <cell r="D8593" t="str">
            <v>M</v>
          </cell>
          <cell r="E8593">
            <v>239.05</v>
          </cell>
        </row>
        <row r="8594">
          <cell r="B8594" t="str">
            <v>531631</v>
          </cell>
          <cell r="C8594" t="str">
            <v>TUBO ACO LISO 31,59 KG/M:DIAM. 273 MM (10 3/4")</v>
          </cell>
          <cell r="D8594" t="str">
            <v>M</v>
          </cell>
          <cell r="E8594">
            <v>204.19</v>
          </cell>
        </row>
        <row r="8595">
          <cell r="B8595" t="str">
            <v>531632</v>
          </cell>
          <cell r="C8595" t="str">
            <v>TUBO ACO LISO SCH.20;41,77KG/M:DIAM.273MM(10 3/4")</v>
          </cell>
          <cell r="D8595" t="str">
            <v>M</v>
          </cell>
          <cell r="E8595">
            <v>275.77999999999997</v>
          </cell>
        </row>
        <row r="8596">
          <cell r="B8596" t="str">
            <v>531633</v>
          </cell>
          <cell r="C8596" t="str">
            <v>TUBO ACO LISO SCH.30;51,00KG/M:DIAM.273MM(10 3/4")</v>
          </cell>
          <cell r="D8596" t="str">
            <v>M</v>
          </cell>
          <cell r="E8596">
            <v>366.29</v>
          </cell>
        </row>
        <row r="8597">
          <cell r="B8597" t="str">
            <v>531634</v>
          </cell>
          <cell r="C8597" t="str">
            <v>TUBO ACO LISO SCH.40;60,29KG/M:DIAM.273MM(10 3/4")</v>
          </cell>
          <cell r="D8597" t="str">
            <v>M</v>
          </cell>
          <cell r="E8597">
            <v>435.08</v>
          </cell>
        </row>
        <row r="8598">
          <cell r="B8598" t="str">
            <v>531635</v>
          </cell>
          <cell r="C8598" t="str">
            <v>TUBO ACO LISO SCH.20;33,31KG/M,GALV:DIAM.203MM(8")</v>
          </cell>
          <cell r="D8598" t="str">
            <v>M</v>
          </cell>
          <cell r="E8598">
            <v>270.54000000000002</v>
          </cell>
        </row>
        <row r="8599">
          <cell r="B8599" t="str">
            <v>531636</v>
          </cell>
          <cell r="C8599" t="str">
            <v>TUBO ACO LISO SCH.20;49,72KG/M,PRETO:DIAM.305MM12"</v>
          </cell>
          <cell r="D8599" t="str">
            <v>M</v>
          </cell>
          <cell r="E8599">
            <v>320.75</v>
          </cell>
        </row>
        <row r="8600">
          <cell r="B8600" t="str">
            <v>531637</v>
          </cell>
          <cell r="C8600" t="str">
            <v>TUBO ACO LISO SCH.20;41,77KG/M,PRETO:DIAM.254MM10"</v>
          </cell>
          <cell r="D8600" t="str">
            <v>M</v>
          </cell>
          <cell r="E8600">
            <v>275.77999999999997</v>
          </cell>
        </row>
        <row r="8601">
          <cell r="B8601" t="str">
            <v>531638</v>
          </cell>
          <cell r="C8601" t="str">
            <v>TUBO ACO LISO SCH.20;33,31KG/M,PRETO:DIAM.203MM 8"</v>
          </cell>
          <cell r="D8601" t="str">
            <v>M</v>
          </cell>
          <cell r="E8601">
            <v>224.95</v>
          </cell>
        </row>
        <row r="8602">
          <cell r="B8602" t="str">
            <v>531639</v>
          </cell>
          <cell r="C8602" t="str">
            <v>TUBO ACO LISO DIN2440;19,24KG/M,PRETO:DIAM.152MM6"</v>
          </cell>
          <cell r="D8602" t="str">
            <v>M</v>
          </cell>
          <cell r="E8602">
            <v>101.82</v>
          </cell>
        </row>
        <row r="8603">
          <cell r="B8603" t="str">
            <v>531640</v>
          </cell>
          <cell r="C8603" t="str">
            <v>TUBO API 5A;140,00 KG/M:DIAM.508 MM (20") J OU K55</v>
          </cell>
          <cell r="D8603" t="str">
            <v>M</v>
          </cell>
          <cell r="E8603">
            <v>1439.42</v>
          </cell>
        </row>
        <row r="8604">
          <cell r="B8604" t="str">
            <v>531641</v>
          </cell>
          <cell r="C8604" t="str">
            <v>TUBO API 5A,158,64 KG/M:DIAM.508 MM (20")J OU K55</v>
          </cell>
          <cell r="D8604" t="str">
            <v>M</v>
          </cell>
          <cell r="E8604">
            <v>1504.8</v>
          </cell>
        </row>
        <row r="8605">
          <cell r="B8605" t="str">
            <v>531642</v>
          </cell>
          <cell r="C8605" t="str">
            <v>TUBO API 5A,130,34KG/M:DIAM.473MM(18 5/8")J OU K55</v>
          </cell>
          <cell r="D8605" t="str">
            <v>M</v>
          </cell>
          <cell r="E8605">
            <v>1232.68</v>
          </cell>
        </row>
        <row r="8606">
          <cell r="B8606" t="str">
            <v>531643</v>
          </cell>
          <cell r="C8606" t="str">
            <v>TUBO API 5A, 96,82 KG/M:DIAM. 406 MM (16") H 40</v>
          </cell>
          <cell r="D8606" t="str">
            <v>M</v>
          </cell>
          <cell r="E8606">
            <v>855.35</v>
          </cell>
        </row>
        <row r="8607">
          <cell r="B8607" t="str">
            <v>531644</v>
          </cell>
          <cell r="C8607" t="str">
            <v>TUBO API 5A,111,71 KG/M:DIAM.406 MM (16")J OU K 55</v>
          </cell>
          <cell r="D8607" t="str">
            <v>M</v>
          </cell>
          <cell r="E8607">
            <v>995.41</v>
          </cell>
        </row>
        <row r="8608">
          <cell r="B8608" t="str">
            <v>531645</v>
          </cell>
          <cell r="C8608" t="str">
            <v>TUBO API 5A;125,12 KG/M:DIAM.406 MM(16") J OU K 55</v>
          </cell>
          <cell r="D8608" t="str">
            <v>M</v>
          </cell>
          <cell r="E8608">
            <v>1114.9100000000001</v>
          </cell>
        </row>
        <row r="8609">
          <cell r="B8609" t="str">
            <v>531646</v>
          </cell>
          <cell r="C8609" t="str">
            <v>TUBO API 5A;81,18 KG/M:DIAM.340MM(13 3/8")J OU K55</v>
          </cell>
          <cell r="D8609" t="str">
            <v>M</v>
          </cell>
          <cell r="E8609">
            <v>668.72</v>
          </cell>
        </row>
        <row r="8610">
          <cell r="B8610" t="str">
            <v>531647</v>
          </cell>
          <cell r="C8610" t="str">
            <v>TUBO API 5A;90,86KG/M:DIAM.340 MM(13 3/8")J OU K55</v>
          </cell>
          <cell r="D8610" t="str">
            <v>M</v>
          </cell>
          <cell r="E8610">
            <v>748.46</v>
          </cell>
        </row>
        <row r="8611">
          <cell r="B8611" t="str">
            <v>531648</v>
          </cell>
          <cell r="C8611" t="str">
            <v>TUBO API5A,101,29KG/M:DIAM.340MM(13 3/8")J OU K 55</v>
          </cell>
          <cell r="D8611" t="str">
            <v>M</v>
          </cell>
          <cell r="E8611">
            <v>834.38</v>
          </cell>
        </row>
        <row r="8612">
          <cell r="B8612" t="str">
            <v>531649</v>
          </cell>
          <cell r="C8612" t="str">
            <v>TUBO API5A;60,32KG/M:DIAM.273 MM(10 3/4")J OU K 55</v>
          </cell>
          <cell r="D8612" t="str">
            <v>M</v>
          </cell>
          <cell r="E8612">
            <v>471.22</v>
          </cell>
        </row>
        <row r="8613">
          <cell r="B8613" t="str">
            <v>531650</v>
          </cell>
          <cell r="C8613" t="str">
            <v>TUBO API5A;67,66KG/M:DIAM.273 MM(10 3/4")J OU K 55</v>
          </cell>
          <cell r="D8613" t="str">
            <v>M</v>
          </cell>
          <cell r="E8613">
            <v>528.55999999999995</v>
          </cell>
        </row>
        <row r="8614">
          <cell r="B8614" t="str">
            <v>531651</v>
          </cell>
          <cell r="C8614" t="str">
            <v>TUBO API5A;75,96KG/M:DIAM.273 MM(10 3/4")J OU K 55</v>
          </cell>
          <cell r="D8614" t="str">
            <v>M</v>
          </cell>
          <cell r="E8614">
            <v>593.4</v>
          </cell>
        </row>
        <row r="8615">
          <cell r="B8615" t="str">
            <v>531652</v>
          </cell>
          <cell r="C8615" t="str">
            <v>TUBO API 5A; 48,11 KG/M:DIAM.244 MM(9 5/8") H 40</v>
          </cell>
          <cell r="D8615" t="str">
            <v>M</v>
          </cell>
          <cell r="E8615">
            <v>375.84</v>
          </cell>
        </row>
        <row r="8616">
          <cell r="B8616" t="str">
            <v>531653</v>
          </cell>
          <cell r="C8616" t="str">
            <v>TUBO API 5A;53,62 KG/M:DIAM.244MM(9 5/8")J OU K 55</v>
          </cell>
          <cell r="D8616" t="str">
            <v>M</v>
          </cell>
          <cell r="E8616">
            <v>418.88</v>
          </cell>
        </row>
        <row r="8617">
          <cell r="B8617" t="str">
            <v>531654</v>
          </cell>
          <cell r="C8617" t="str">
            <v>TUBO API 5A;59,68 KG/M:DIAM.244MM(9 5/8")J OU K 55</v>
          </cell>
          <cell r="D8617" t="str">
            <v>M</v>
          </cell>
          <cell r="E8617">
            <v>466.22</v>
          </cell>
        </row>
        <row r="8618">
          <cell r="B8618" t="str">
            <v>531655</v>
          </cell>
          <cell r="C8618" t="str">
            <v>TUBO API 5A;35,75 KG/M:DIAM.219MM(8 5/8")J OU K 55</v>
          </cell>
          <cell r="D8618" t="str">
            <v>M</v>
          </cell>
          <cell r="E8618">
            <v>279.27999999999997</v>
          </cell>
        </row>
        <row r="8619">
          <cell r="B8619" t="str">
            <v>531656</v>
          </cell>
          <cell r="C8619" t="str">
            <v>TUBO API 5A;47,66 KG/M:DIAM.219MM(8 5/8")J OU K 55</v>
          </cell>
          <cell r="D8619" t="str">
            <v>M</v>
          </cell>
          <cell r="E8619">
            <v>372.32</v>
          </cell>
        </row>
        <row r="8620">
          <cell r="B8620" t="str">
            <v>531657</v>
          </cell>
          <cell r="C8620" t="str">
            <v>TUBO API 5A;53,62 KG/M:DIAM.219MM(8 5/8")J OU K 55</v>
          </cell>
          <cell r="D8620" t="str">
            <v>M</v>
          </cell>
          <cell r="E8620">
            <v>418.88</v>
          </cell>
        </row>
        <row r="8621">
          <cell r="B8621" t="str">
            <v>531658</v>
          </cell>
          <cell r="C8621" t="str">
            <v>TUBO API 5A;29,79 KG/M:DIAM.168MM(6 5/8")J OU K 55</v>
          </cell>
          <cell r="D8621" t="str">
            <v>M</v>
          </cell>
          <cell r="E8621">
            <v>232.72</v>
          </cell>
        </row>
        <row r="8622">
          <cell r="B8622" t="str">
            <v>531659</v>
          </cell>
          <cell r="C8622" t="str">
            <v>TUBO API 5A;35,75 KG/M:DIAM.168MM(6 5/8")J OU K55</v>
          </cell>
          <cell r="D8622" t="str">
            <v>M</v>
          </cell>
          <cell r="E8622">
            <v>279.27999999999997</v>
          </cell>
        </row>
      </sheetData>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ario"/>
      <sheetName val="Quadro de Quantidades"/>
      <sheetName val="orçamento"/>
      <sheetName val="Mobil"/>
      <sheetName val="Acamp"/>
      <sheetName val="Resumo Quadros"/>
      <sheetName val="Cronograma FIS FINANC"/>
    </sheetNames>
    <sheetDataSet>
      <sheetData sheetId="0"/>
      <sheetData sheetId="1"/>
      <sheetData sheetId="2"/>
      <sheetData sheetId="3"/>
      <sheetData sheetId="4"/>
      <sheetData sheetId="5"/>
      <sheetData sheetId="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a abril 2000"/>
      <sheetName val="RELATÓRIO"/>
      <sheetName val="RESUMO-DVOP"/>
      <sheetName val="REAJU"/>
      <sheetName val="Cronograma Físico-Financeiro"/>
      <sheetName val="Desmatamento"/>
      <sheetName val="Aterro"/>
      <sheetName val="Aterro (2)"/>
      <sheetName val="Cortes"/>
      <sheetName val="Compac.95%"/>
      <sheetName val="Compac.100%"/>
      <sheetName val="DMT Terrap."/>
      <sheetName val="O.A.C."/>
      <sheetName val="Regularização"/>
      <sheetName val="Croquis"/>
      <sheetName val="Base"/>
      <sheetName val="Solo-Cimento"/>
      <sheetName val="Imprimação"/>
      <sheetName val="Concreto "/>
      <sheetName val="D.M.T. Brita"/>
      <sheetName val="T.S.D."/>
      <sheetName val="Meio-fio"/>
      <sheetName val="Dren. Superf."/>
      <sheetName val="GRAMA"/>
      <sheetName val="Sinal. Horizont."/>
      <sheetName val="DMT DIGITAÇÃO"/>
      <sheetName val="PLANILHA"/>
      <sheetName val="CUSTO HORÁRIO"/>
      <sheetName val="Mão de obra"/>
      <sheetName val="Mate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Quadros"/>
      <sheetName val="Quadro de qntd"/>
      <sheetName val="Acamp"/>
      <sheetName val="Mobil"/>
      <sheetName val="CURVA ABC"/>
      <sheetName val="Cronograma FIS FINANC"/>
    </sheetNames>
    <sheetDataSet>
      <sheetData sheetId="0"/>
      <sheetData sheetId="1"/>
      <sheetData sheetId="2"/>
      <sheetData sheetId="3"/>
      <sheetData sheetId="4"/>
      <sheetData sheetId="5"/>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B"/>
      <sheetName val="4C"/>
      <sheetName val="4D"/>
      <sheetName val="4E"/>
      <sheetName val="4F"/>
      <sheetName val="4G"/>
      <sheetName val="4H"/>
      <sheetName val="CRONO"/>
    </sheetNames>
    <sheetDataSet>
      <sheetData sheetId="0">
        <row r="13">
          <cell r="G13">
            <v>330318.20314374863</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orçamento"/>
      <sheetName val="Cronograma FIS FINANC"/>
      <sheetName val="Quadro de qntd"/>
    </sheetNames>
    <sheetDataSet>
      <sheetData sheetId="0"/>
      <sheetData sheetId="1"/>
      <sheetData sheetId="2"/>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MODULO TOTAL"/>
      <sheetName val="CRONOGRAMA TOTAL"/>
      <sheetName val=" CONSUMO DE MAT. B TOTAL"/>
      <sheetName val="CPU CODEVASF"/>
      <sheetName val="Projeto Executivo"/>
      <sheetName val="Mob e Desmob"/>
      <sheetName val="BDI"/>
      <sheetName val="ENC. SOCIAIS"/>
      <sheetName val="Transporte Cap 50-70"/>
      <sheetName val="Transporte RR-1C"/>
      <sheetName val="Transporte CM-30"/>
      <sheetName val="RESUMO_Transp"/>
      <sheetName val="MC MODULO"/>
      <sheetName val="ANP ESTADO"/>
      <sheetName val="ANP REGIÃO"/>
      <sheetName val="Curva ABC"/>
      <sheetName val="MOMENTO DE TRANSPORTE - PRINC"/>
      <sheetName val="MOMENTO DE TRANSPORTE - AUX"/>
      <sheetName val="SINTÉTICO SICRO"/>
      <sheetName val="INSUMOS SINAPI"/>
      <sheetName val="COMP Sint. Sinapi"/>
    </sheetNames>
    <sheetDataSet>
      <sheetData sheetId="0"/>
      <sheetData sheetId="1"/>
      <sheetData sheetId="2">
        <row r="13">
          <cell r="P13">
            <v>1274.72</v>
          </cell>
        </row>
      </sheetData>
      <sheetData sheetId="3"/>
      <sheetData sheetId="4"/>
      <sheetData sheetId="5"/>
      <sheetData sheetId="6"/>
      <sheetData sheetId="7"/>
      <sheetData sheetId="8">
        <row r="2">
          <cell r="C2" t="str">
            <v>MEMÓRIA DE CÁLCULO</v>
          </cell>
          <cell r="D2"/>
          <cell r="E2"/>
          <cell r="F2"/>
          <cell r="G2"/>
          <cell r="H2"/>
          <cell r="I2"/>
          <cell r="J2"/>
          <cell r="K2"/>
          <cell r="L2"/>
          <cell r="M2"/>
          <cell r="N2"/>
          <cell r="O2"/>
          <cell r="P2"/>
          <cell r="Q2"/>
          <cell r="R2"/>
          <cell r="S2"/>
          <cell r="T2"/>
          <cell r="U2"/>
          <cell r="V2"/>
          <cell r="W2"/>
          <cell r="X2"/>
        </row>
        <row r="3">
          <cell r="C3"/>
          <cell r="D3"/>
          <cell r="E3"/>
          <cell r="F3"/>
          <cell r="G3"/>
          <cell r="H3"/>
          <cell r="I3"/>
          <cell r="J3"/>
          <cell r="K3"/>
          <cell r="L3"/>
          <cell r="M3"/>
          <cell r="N3"/>
          <cell r="O3"/>
          <cell r="P3"/>
          <cell r="Q3"/>
          <cell r="R3"/>
          <cell r="S3"/>
          <cell r="T3"/>
          <cell r="U3"/>
          <cell r="V3"/>
          <cell r="W3"/>
          <cell r="X3"/>
        </row>
        <row r="4">
          <cell r="C4"/>
          <cell r="D4"/>
          <cell r="E4"/>
          <cell r="F4"/>
          <cell r="G4"/>
          <cell r="H4"/>
          <cell r="I4"/>
          <cell r="J4"/>
          <cell r="K4"/>
          <cell r="L4"/>
          <cell r="M4"/>
          <cell r="N4"/>
          <cell r="O4"/>
          <cell r="P4"/>
          <cell r="Q4"/>
          <cell r="R4"/>
          <cell r="S4"/>
          <cell r="T4"/>
          <cell r="U4"/>
          <cell r="V4"/>
          <cell r="W4"/>
          <cell r="X4"/>
        </row>
        <row r="5">
          <cell r="C5"/>
          <cell r="D5"/>
          <cell r="E5"/>
          <cell r="F5"/>
          <cell r="G5"/>
          <cell r="H5"/>
          <cell r="I5"/>
          <cell r="J5"/>
          <cell r="K5"/>
          <cell r="L5"/>
          <cell r="M5"/>
          <cell r="N5"/>
          <cell r="O5"/>
          <cell r="P5"/>
          <cell r="Q5"/>
          <cell r="R5"/>
          <cell r="S5"/>
          <cell r="T5"/>
          <cell r="U5"/>
          <cell r="V5"/>
          <cell r="W5"/>
          <cell r="X5"/>
        </row>
        <row r="6">
          <cell r="C6"/>
          <cell r="D6"/>
          <cell r="E6"/>
          <cell r="F6"/>
          <cell r="G6"/>
          <cell r="H6"/>
          <cell r="I6"/>
          <cell r="J6"/>
          <cell r="K6"/>
          <cell r="L6"/>
          <cell r="M6"/>
          <cell r="N6"/>
          <cell r="O6"/>
          <cell r="P6"/>
          <cell r="Q6"/>
          <cell r="R6"/>
          <cell r="S6"/>
          <cell r="T6"/>
          <cell r="U6"/>
          <cell r="V6"/>
          <cell r="W6"/>
          <cell r="X6"/>
        </row>
        <row r="7">
          <cell r="C7" t="str">
            <v>REAJUSTE</v>
          </cell>
          <cell r="D7"/>
          <cell r="E7"/>
          <cell r="F7" t="str">
            <v>TIPOLOGIA DO MATERIAL</v>
          </cell>
          <cell r="G7"/>
          <cell r="H7"/>
          <cell r="I7" t="str">
            <v>CIMENTOS ASFÁLTICOS CAP-50-70</v>
          </cell>
          <cell r="J7"/>
          <cell r="K7"/>
          <cell r="L7"/>
          <cell r="M7" t="str">
            <v>IMPOSTOS</v>
          </cell>
          <cell r="N7" t="str">
            <v>COFINS</v>
          </cell>
          <cell r="O7">
            <v>6.4999999999999997E-3</v>
          </cell>
          <cell r="P7"/>
          <cell r="Q7"/>
          <cell r="R7"/>
          <cell r="S7"/>
          <cell r="T7"/>
          <cell r="U7"/>
          <cell r="V7"/>
          <cell r="W7"/>
          <cell r="X7"/>
        </row>
        <row r="8">
          <cell r="C8"/>
          <cell r="D8"/>
          <cell r="E8"/>
          <cell r="F8"/>
          <cell r="G8" t="str">
            <v>ÍNDICE DE PAVIMENTAÇÃO DNIT</v>
          </cell>
          <cell r="H8">
            <v>41821</v>
          </cell>
          <cell r="I8" t="str">
            <v>ÍNDICE INICIAL</v>
          </cell>
          <cell r="J8">
            <v>270.23700000000002</v>
          </cell>
          <cell r="K8"/>
          <cell r="L8"/>
          <cell r="M8"/>
          <cell r="N8" t="str">
            <v>PIS</v>
          </cell>
          <cell r="O8">
            <v>0.03</v>
          </cell>
          <cell r="P8"/>
          <cell r="Q8" t="str">
            <v>LEGENDA</v>
          </cell>
          <cell r="R8"/>
          <cell r="S8"/>
          <cell r="T8"/>
          <cell r="U8"/>
          <cell r="V8"/>
          <cell r="W8"/>
          <cell r="X8"/>
        </row>
        <row r="9">
          <cell r="C9"/>
          <cell r="D9"/>
          <cell r="E9"/>
          <cell r="F9"/>
          <cell r="G9"/>
          <cell r="H9">
            <v>45383</v>
          </cell>
          <cell r="I9" t="str">
            <v>ÍNDICE FINAL</v>
          </cell>
          <cell r="J9">
            <v>567.09199999999998</v>
          </cell>
          <cell r="K9"/>
          <cell r="L9"/>
          <cell r="M9"/>
          <cell r="N9" t="str">
            <v xml:space="preserve"> ICMS</v>
          </cell>
          <cell r="O9">
            <v>0.18</v>
          </cell>
          <cell r="P9">
            <v>0.82000000000000006</v>
          </cell>
          <cell r="Q9" t="str">
            <v>ENTRADA DE DADOS</v>
          </cell>
          <cell r="R9"/>
          <cell r="S9"/>
          <cell r="T9"/>
          <cell r="U9"/>
          <cell r="V9"/>
          <cell r="W9"/>
          <cell r="X9"/>
        </row>
        <row r="10">
          <cell r="C10"/>
          <cell r="D10"/>
          <cell r="E10"/>
          <cell r="F10" t="str">
            <v>CAP50/70</v>
          </cell>
          <cell r="G10" t="str">
            <v>Data ANP</v>
          </cell>
          <cell r="H10">
            <v>45352</v>
          </cell>
          <cell r="I10"/>
          <cell r="J10"/>
          <cell r="K10"/>
          <cell r="L10"/>
          <cell r="M10"/>
          <cell r="N10"/>
          <cell r="O10"/>
          <cell r="P10"/>
          <cell r="Q10"/>
          <cell r="R10"/>
          <cell r="S10"/>
          <cell r="T10"/>
          <cell r="U10"/>
          <cell r="V10"/>
          <cell r="W10"/>
          <cell r="X10"/>
        </row>
        <row r="11">
          <cell r="C11" t="str">
            <v>DATA-BASE</v>
          </cell>
          <cell r="D11" t="str">
            <v>PRODUTOS</v>
          </cell>
          <cell r="E11" t="str">
            <v>LOCALIDADES</v>
          </cell>
          <cell r="F11"/>
          <cell r="G11"/>
          <cell r="H11"/>
          <cell r="I11"/>
          <cell r="J11" t="str">
            <v>CUSTO ANP (R$/Kg)</v>
          </cell>
          <cell r="K11"/>
          <cell r="L11" t="str">
            <v>CUSTO ANP</v>
          </cell>
          <cell r="M11" t="str">
            <v>IMPOSTOS DO PRODUTO</v>
          </cell>
          <cell r="N11" t="str">
            <v>CUSTO DO PRODUTO COM IMPOSTOS</v>
          </cell>
          <cell r="O11" t="str">
            <v>DMT's</v>
          </cell>
          <cell r="P11" t="str">
            <v>CUSTO DO TRANSPORTE RODOVIA PAVIMENTADA</v>
          </cell>
          <cell r="Q11" t="str">
            <v>ICMS</v>
          </cell>
          <cell r="R11" t="str">
            <v>ATUALIZAÇÃO DO CUSTO DE TRANSPORTE</v>
          </cell>
          <cell r="S11" t="str">
            <v>CUSTO DO TRANSPORTE RODOVIA PAVIMENTADA COM IMPOSTOS E ATUALIZAÇÃO MONETÁRIA</v>
          </cell>
          <cell r="T11" t="str">
            <v xml:space="preserve">PEDÁGIO </v>
          </cell>
          <cell r="U11"/>
          <cell r="V11" t="str">
            <v>TOTAL TRANSPORTE</v>
          </cell>
          <cell r="W11" t="str">
            <v>AQUISIÇÃO DO PRODUTO</v>
          </cell>
          <cell r="X11" t="str">
            <v>TOTAL GERAL ( TRANSP + AQUISIÇÃO)</v>
          </cell>
        </row>
        <row r="12">
          <cell r="C12">
            <v>45383</v>
          </cell>
          <cell r="D12"/>
          <cell r="E12" t="str">
            <v>REFINARIAS</v>
          </cell>
          <cell r="F12" t="str">
            <v>ENDEREÇO</v>
          </cell>
          <cell r="G12" t="str">
            <v>ESTADO</v>
          </cell>
          <cell r="H12" t="str">
            <v>CIDADE</v>
          </cell>
          <cell r="I12" t="str">
            <v>DESTINO</v>
          </cell>
          <cell r="J12" t="str">
            <v>ESTADO</v>
          </cell>
          <cell r="K12" t="str">
            <v>REGIÃO</v>
          </cell>
          <cell r="L12" t="str">
            <v>R$/t</v>
          </cell>
          <cell r="M12" t="str">
            <v>R$/t</v>
          </cell>
          <cell r="N12" t="str">
            <v>R$/t</v>
          </cell>
          <cell r="O12" t="str">
            <v>KM</v>
          </cell>
          <cell r="P12" t="str">
            <v>R$/t</v>
          </cell>
          <cell r="Q12" t="str">
            <v>R$/t</v>
          </cell>
          <cell r="R12" t="str">
            <v>R$/t</v>
          </cell>
          <cell r="S12" t="str">
            <v>R$/t</v>
          </cell>
          <cell r="T12" t="str">
            <v xml:space="preserve">CUSTO </v>
          </cell>
          <cell r="U12" t="str">
            <v>R$/t</v>
          </cell>
          <cell r="V12" t="str">
            <v>R$/t</v>
          </cell>
          <cell r="W12" t="str">
            <v>R$/t</v>
          </cell>
          <cell r="X12" t="str">
            <v>R$/t</v>
          </cell>
        </row>
        <row r="13">
          <cell r="B13">
            <v>4774.529922582703</v>
          </cell>
          <cell r="C13">
            <v>1</v>
          </cell>
          <cell r="D13" t="str">
            <v>CIMENTOS ASFÁLTICOS CAP-50-70</v>
          </cell>
          <cell r="E13" t="str">
            <v>Refinaria Abreu e Lima</v>
          </cell>
          <cell r="F13" t="str">
            <v>Rodovia PE 60, Km 10 - Ipojuca - PE CEP:55590-000</v>
          </cell>
          <cell r="G13" t="str">
            <v>Pernambuco</v>
          </cell>
          <cell r="H13" t="str">
            <v>IPOJUCA - PE</v>
          </cell>
          <cell r="I13" t="str">
            <v>São Sebastião -AL</v>
          </cell>
          <cell r="J13" t="str">
            <v>-</v>
          </cell>
          <cell r="K13">
            <v>3.506239922582703</v>
          </cell>
          <cell r="L13">
            <v>3506.239922582703</v>
          </cell>
          <cell r="M13">
            <v>968.86</v>
          </cell>
          <cell r="N13">
            <v>4475.0999225827027</v>
          </cell>
          <cell r="O13">
            <v>356</v>
          </cell>
          <cell r="P13">
            <v>117.01</v>
          </cell>
          <cell r="Q13">
            <v>25.68</v>
          </cell>
          <cell r="R13">
            <v>156.74</v>
          </cell>
          <cell r="S13">
            <v>299.43</v>
          </cell>
          <cell r="T13"/>
          <cell r="U13">
            <v>0</v>
          </cell>
          <cell r="V13">
            <v>299.43</v>
          </cell>
          <cell r="W13">
            <v>4475.0999225827027</v>
          </cell>
          <cell r="X13">
            <v>4774.529922582703</v>
          </cell>
        </row>
        <row r="14">
          <cell r="B14">
            <v>5066.5399225827023</v>
          </cell>
          <cell r="C14">
            <v>2</v>
          </cell>
          <cell r="D14"/>
          <cell r="E14" t="str">
            <v>Refinaria Potiguar Clara Camarão</v>
          </cell>
          <cell r="F14" t="str">
            <v>Rodovia RN 221, KM 25 - Guamaré - RN CEP:59598-000</v>
          </cell>
          <cell r="G14" t="str">
            <v>Rio Grande do Norte</v>
          </cell>
          <cell r="H14" t="str">
            <v>GUAMARÉ - RN</v>
          </cell>
          <cell r="I14" t="str">
            <v>São Sebastião -AL</v>
          </cell>
          <cell r="J14" t="str">
            <v>-</v>
          </cell>
          <cell r="K14">
            <v>3.506239922582703</v>
          </cell>
          <cell r="L14">
            <v>3506.239922582703</v>
          </cell>
          <cell r="M14">
            <v>968.86</v>
          </cell>
          <cell r="N14">
            <v>4475.0999225827027</v>
          </cell>
          <cell r="O14">
            <v>807</v>
          </cell>
          <cell r="P14">
            <v>231.11</v>
          </cell>
          <cell r="Q14">
            <v>50.73</v>
          </cell>
          <cell r="R14">
            <v>309.60000000000002</v>
          </cell>
          <cell r="S14">
            <v>591.44000000000005</v>
          </cell>
          <cell r="T14"/>
          <cell r="U14">
            <v>0</v>
          </cell>
          <cell r="V14">
            <v>591.44000000000005</v>
          </cell>
          <cell r="W14">
            <v>4475.0999225827027</v>
          </cell>
          <cell r="X14">
            <v>5066.5399225827023</v>
          </cell>
        </row>
        <row r="15">
          <cell r="B15">
            <v>4954.2999830651315</v>
          </cell>
          <cell r="C15">
            <v>3</v>
          </cell>
          <cell r="D15"/>
          <cell r="E15" t="str">
            <v>Refinaria Landulpho Alves (RLAM)</v>
          </cell>
          <cell r="F15" t="str">
            <v>Rodovia BA 523, KM 4 – Mataripe São Francisco do Conde - BA CEP:43900-000</v>
          </cell>
          <cell r="G15" t="str">
            <v>Bahia</v>
          </cell>
          <cell r="H15" t="str">
            <v>SÃO FRANCISCO DO CONDE - BA</v>
          </cell>
          <cell r="I15" t="str">
            <v>São Sebastião -AL</v>
          </cell>
          <cell r="J15">
            <v>3.5253204173565842</v>
          </cell>
          <cell r="K15">
            <v>3.506239922582703</v>
          </cell>
          <cell r="L15">
            <v>3525.3204173565841</v>
          </cell>
          <cell r="M15">
            <v>974.13</v>
          </cell>
          <cell r="N15">
            <v>4499.4504173565838</v>
          </cell>
          <cell r="O15">
            <v>475</v>
          </cell>
          <cell r="P15">
            <v>147.11000000000001</v>
          </cell>
          <cell r="Q15">
            <v>32.29</v>
          </cell>
          <cell r="R15">
            <v>197.07</v>
          </cell>
          <cell r="S15">
            <v>376.47</v>
          </cell>
          <cell r="T15">
            <v>1086</v>
          </cell>
          <cell r="U15">
            <v>78.379565708547759</v>
          </cell>
          <cell r="V15">
            <v>454.8495657085478</v>
          </cell>
          <cell r="W15">
            <v>4499.4504173565838</v>
          </cell>
          <cell r="X15">
            <v>4954.2999830651315</v>
          </cell>
        </row>
        <row r="16">
          <cell r="B16">
            <v>5153.4096312380716</v>
          </cell>
          <cell r="C16">
            <v>4</v>
          </cell>
          <cell r="D16"/>
          <cell r="E16" t="str">
            <v>Refinaria Lubrificantes e Derivados do Nordeste (Lubnor)</v>
          </cell>
          <cell r="F16" t="str">
            <v>Av. Leite Barbosa, s/nº - Mucuripe Fortaleza - Ceará CEP:60180-420</v>
          </cell>
          <cell r="G16" t="str">
            <v>Ceará</v>
          </cell>
          <cell r="H16" t="str">
            <v>FORTALEZA - CE</v>
          </cell>
          <cell r="I16" t="str">
            <v>São Sebastião -AL</v>
          </cell>
          <cell r="J16">
            <v>3.490599631238072</v>
          </cell>
          <cell r="K16">
            <v>3.506239922582703</v>
          </cell>
          <cell r="L16">
            <v>3490.5996312380721</v>
          </cell>
          <cell r="M16">
            <v>964.54</v>
          </cell>
          <cell r="N16">
            <v>4455.1396312380721</v>
          </cell>
          <cell r="O16">
            <v>972</v>
          </cell>
          <cell r="P16">
            <v>272.86</v>
          </cell>
          <cell r="Q16">
            <v>59.89</v>
          </cell>
          <cell r="R16">
            <v>365.52</v>
          </cell>
          <cell r="S16">
            <v>698.27</v>
          </cell>
          <cell r="T16"/>
          <cell r="U16">
            <v>0</v>
          </cell>
          <cell r="V16">
            <v>698.27</v>
          </cell>
          <cell r="W16">
            <v>4455.1396312380721</v>
          </cell>
          <cell r="X16">
            <v>5153.4096312380716</v>
          </cell>
        </row>
        <row r="17">
          <cell r="B17">
            <v>5570.9476806637913</v>
          </cell>
          <cell r="C17">
            <v>5</v>
          </cell>
          <cell r="D17"/>
          <cell r="E17" t="str">
            <v>Refinaria Capuava (Recap)</v>
          </cell>
          <cell r="F17" t="str">
            <v>Av. Alberto Soares Sampaio, 2122-A Capuava – Mauá - SP</v>
          </cell>
          <cell r="G17" t="str">
            <v>São Paulo</v>
          </cell>
          <cell r="H17" t="str">
            <v>MAUÁ - SP</v>
          </cell>
          <cell r="I17" t="str">
            <v>São Sebastião -AL</v>
          </cell>
          <cell r="J17">
            <v>3.136977680663791</v>
          </cell>
          <cell r="K17">
            <v>3.1396080816703278</v>
          </cell>
          <cell r="L17">
            <v>3136.977680663791</v>
          </cell>
          <cell r="M17">
            <v>866.82</v>
          </cell>
          <cell r="N17">
            <v>4003.7976806637912</v>
          </cell>
          <cell r="O17">
            <v>2314</v>
          </cell>
          <cell r="P17">
            <v>612.38</v>
          </cell>
          <cell r="Q17">
            <v>134.41999999999999</v>
          </cell>
          <cell r="R17">
            <v>820.35</v>
          </cell>
          <cell r="S17">
            <v>1567.15</v>
          </cell>
          <cell r="T17"/>
          <cell r="U17">
            <v>0</v>
          </cell>
          <cell r="V17">
            <v>1567.15</v>
          </cell>
          <cell r="W17">
            <v>4003.7976806637912</v>
          </cell>
          <cell r="X17">
            <v>5570.9476806637913</v>
          </cell>
        </row>
        <row r="18">
          <cell r="B18">
            <v>5515.6909060114458</v>
          </cell>
          <cell r="C18">
            <v>6</v>
          </cell>
          <cell r="D18"/>
          <cell r="E18" t="str">
            <v>Refinaria Duque de Caxias (Reduc)</v>
          </cell>
          <cell r="F18" t="str">
            <v>Rodovia Washington Luiz, km 113,7 Campos Elíseos – Duque de Caxias - RJ CEP:25213-005</v>
          </cell>
          <cell r="G18" t="str">
            <v>Rio de Janeiro</v>
          </cell>
          <cell r="H18" t="str">
            <v>DUQUE DE CAXIAS - RJ</v>
          </cell>
          <cell r="I18" t="str">
            <v>São Sebastião -AL</v>
          </cell>
          <cell r="J18">
            <v>3.2813809060114454</v>
          </cell>
          <cell r="K18">
            <v>3.1396080816703278</v>
          </cell>
          <cell r="L18">
            <v>3281.3809060114454</v>
          </cell>
          <cell r="M18">
            <v>906.72</v>
          </cell>
          <cell r="N18">
            <v>4188.1009060114457</v>
          </cell>
          <cell r="O18">
            <v>1944</v>
          </cell>
          <cell r="P18">
            <v>518.77</v>
          </cell>
          <cell r="Q18">
            <v>113.87</v>
          </cell>
          <cell r="R18">
            <v>694.95</v>
          </cell>
          <cell r="S18">
            <v>1327.5900000000001</v>
          </cell>
          <cell r="T18"/>
          <cell r="U18">
            <v>0</v>
          </cell>
          <cell r="V18">
            <v>1327.5900000000001</v>
          </cell>
          <cell r="W18">
            <v>4188.1009060114457</v>
          </cell>
          <cell r="X18">
            <v>5515.6909060114458</v>
          </cell>
        </row>
        <row r="19">
          <cell r="B19">
            <v>6389.0679823659648</v>
          </cell>
          <cell r="C19">
            <v>7</v>
          </cell>
          <cell r="D19"/>
          <cell r="E19" t="str">
            <v>Refinaria Alberto Pasqualini (Refap)</v>
          </cell>
          <cell r="F19" t="str">
            <v>Avenida Getúlio Vargas, 11001 - Bairro Brigadeira Canoas - RS - Brasil CEP:92420-221</v>
          </cell>
          <cell r="G19" t="str">
            <v>Rio grande do sul</v>
          </cell>
          <cell r="H19" t="str">
            <v>CANOAS - RS</v>
          </cell>
          <cell r="I19" t="str">
            <v>São Sebastião -AL</v>
          </cell>
          <cell r="J19">
            <v>3.2179379823659646</v>
          </cell>
          <cell r="K19">
            <v>3.227378425529984</v>
          </cell>
          <cell r="L19">
            <v>3217.9379823659647</v>
          </cell>
          <cell r="M19">
            <v>889.19</v>
          </cell>
          <cell r="N19">
            <v>4107.1279823659643</v>
          </cell>
          <cell r="O19">
            <v>3418</v>
          </cell>
          <cell r="P19">
            <v>891.69</v>
          </cell>
          <cell r="Q19">
            <v>195.73</v>
          </cell>
          <cell r="R19">
            <v>1194.52</v>
          </cell>
          <cell r="S19">
            <v>2281.94</v>
          </cell>
          <cell r="T19"/>
          <cell r="U19">
            <v>0</v>
          </cell>
          <cell r="V19">
            <v>2281.94</v>
          </cell>
          <cell r="W19">
            <v>4107.1279823659643</v>
          </cell>
          <cell r="X19">
            <v>6389.0679823659648</v>
          </cell>
        </row>
        <row r="20">
          <cell r="B20">
            <v>6035.9351780268498</v>
          </cell>
          <cell r="C20">
            <v>8</v>
          </cell>
          <cell r="D20"/>
          <cell r="E20" t="str">
            <v>Unidade de Industrialização do Xisto (SIX)</v>
          </cell>
          <cell r="F20" t="str">
            <v>Rodovia do Xisto, BR 476, km 153 São Mateus do Sul – PR CEP 83900-000</v>
          </cell>
          <cell r="G20" t="str">
            <v>Paraná</v>
          </cell>
          <cell r="H20" t="str">
            <v>SÃO MATEUS DO SUL - PR</v>
          </cell>
          <cell r="I20" t="str">
            <v>São Sebastião -AL</v>
          </cell>
          <cell r="J20">
            <v>3.23292517802685</v>
          </cell>
          <cell r="K20">
            <v>3.227378425529984</v>
          </cell>
          <cell r="L20">
            <v>3232.9251780268501</v>
          </cell>
          <cell r="M20">
            <v>893.34</v>
          </cell>
          <cell r="N20">
            <v>4126.2651780268498</v>
          </cell>
          <cell r="O20">
            <v>2843</v>
          </cell>
          <cell r="P20">
            <v>746.22</v>
          </cell>
          <cell r="Q20">
            <v>163.80000000000001</v>
          </cell>
          <cell r="R20">
            <v>999.65</v>
          </cell>
          <cell r="S20">
            <v>1909.67</v>
          </cell>
          <cell r="T20"/>
          <cell r="U20">
            <v>0</v>
          </cell>
          <cell r="V20">
            <v>1909.67</v>
          </cell>
          <cell r="W20">
            <v>4126.2651780268498</v>
          </cell>
          <cell r="X20">
            <v>6035.9351780268498</v>
          </cell>
        </row>
        <row r="21">
          <cell r="B21">
            <v>5180.6898235041281</v>
          </cell>
          <cell r="C21">
            <v>9</v>
          </cell>
          <cell r="D21"/>
          <cell r="E21" t="str">
            <v>Refinaria Gabriel Passos (Regap)</v>
          </cell>
          <cell r="F21" t="str">
            <v>Av. Refinaria Gabriel Passos, 690 Distrito Industrial Paulo Camilo Sul Betim - MG CEP:32669-205</v>
          </cell>
          <cell r="G21" t="str">
            <v>Minas Gerais</v>
          </cell>
          <cell r="H21" t="str">
            <v>BETIM - MG</v>
          </cell>
          <cell r="I21" t="str">
            <v>São Sebastião -AL</v>
          </cell>
          <cell r="J21">
            <v>3.1203698235041282</v>
          </cell>
          <cell r="K21">
            <v>3.1396080816703278</v>
          </cell>
          <cell r="L21">
            <v>3120.3698235041284</v>
          </cell>
          <cell r="M21">
            <v>862.23</v>
          </cell>
          <cell r="N21">
            <v>3982.5998235041284</v>
          </cell>
          <cell r="O21">
            <v>1744</v>
          </cell>
          <cell r="P21">
            <v>468.17</v>
          </cell>
          <cell r="Q21">
            <v>102.76</v>
          </cell>
          <cell r="R21">
            <v>627.16</v>
          </cell>
          <cell r="S21">
            <v>1198.0900000000001</v>
          </cell>
          <cell r="T21"/>
          <cell r="U21">
            <v>0</v>
          </cell>
          <cell r="V21">
            <v>1198.0900000000001</v>
          </cell>
          <cell r="W21">
            <v>3982.5998235041284</v>
          </cell>
          <cell r="X21">
            <v>5180.6898235041281</v>
          </cell>
        </row>
        <row r="22">
          <cell r="B22">
            <v>5957.5951780268497</v>
          </cell>
          <cell r="C22">
            <v>10</v>
          </cell>
          <cell r="D22"/>
          <cell r="E22" t="str">
            <v>Refinaria Presidente Getúlio Vargas (Repar)</v>
          </cell>
          <cell r="F22" t="str">
            <v>Rodovia do Xisto, BR 476, km 16 Araucária - PR CEP:83707-440</v>
          </cell>
          <cell r="G22" t="str">
            <v>Paraná</v>
          </cell>
          <cell r="H22" t="str">
            <v>ARAUCÁRIA - PR</v>
          </cell>
          <cell r="I22" t="str">
            <v>São Sebastião -AL</v>
          </cell>
          <cell r="J22">
            <v>3.23292517802685</v>
          </cell>
          <cell r="K22">
            <v>3.227378425529984</v>
          </cell>
          <cell r="L22">
            <v>3232.9251780268501</v>
          </cell>
          <cell r="M22">
            <v>893.34</v>
          </cell>
          <cell r="N22">
            <v>4126.2651780268498</v>
          </cell>
          <cell r="O22">
            <v>2722</v>
          </cell>
          <cell r="P22">
            <v>715.61</v>
          </cell>
          <cell r="Q22">
            <v>157.08000000000001</v>
          </cell>
          <cell r="R22">
            <v>958.64</v>
          </cell>
          <cell r="S22">
            <v>1831.33</v>
          </cell>
          <cell r="T22"/>
          <cell r="U22">
            <v>0</v>
          </cell>
          <cell r="V22">
            <v>1831.33</v>
          </cell>
          <cell r="W22">
            <v>4126.2651780268498</v>
          </cell>
          <cell r="X22">
            <v>5957.5951780268497</v>
          </cell>
        </row>
        <row r="23">
          <cell r="B23">
            <v>5602.6776806637918</v>
          </cell>
          <cell r="C23">
            <v>11</v>
          </cell>
          <cell r="D23"/>
          <cell r="E23" t="str">
            <v>Refinaria Presidente Bernardes (RPBC)</v>
          </cell>
          <cell r="F23" t="str">
            <v>Av. 9 de abril, 777 - Jardim das Indústrias Cubatão - SP CEP:11505-000</v>
          </cell>
          <cell r="G23" t="str">
            <v>São Paulo</v>
          </cell>
          <cell r="H23" t="str">
            <v>CUBATÃO - SP</v>
          </cell>
          <cell r="I23" t="str">
            <v>São Sebastião -AL</v>
          </cell>
          <cell r="J23">
            <v>3.136977680663791</v>
          </cell>
          <cell r="K23">
            <v>3.1396080816703278</v>
          </cell>
          <cell r="L23">
            <v>3136.977680663791</v>
          </cell>
          <cell r="M23">
            <v>866.82</v>
          </cell>
          <cell r="N23">
            <v>4003.7976806637912</v>
          </cell>
          <cell r="O23">
            <v>2363</v>
          </cell>
          <cell r="P23">
            <v>624.78</v>
          </cell>
          <cell r="Q23">
            <v>137.13999999999999</v>
          </cell>
          <cell r="R23">
            <v>836.96</v>
          </cell>
          <cell r="S23">
            <v>1598.88</v>
          </cell>
          <cell r="T23"/>
          <cell r="U23">
            <v>0</v>
          </cell>
          <cell r="V23">
            <v>1598.88</v>
          </cell>
          <cell r="W23">
            <v>4003.7976806637912</v>
          </cell>
          <cell r="X23">
            <v>5602.6776806637918</v>
          </cell>
        </row>
        <row r="24">
          <cell r="B24">
            <v>5570.9476806637913</v>
          </cell>
          <cell r="C24">
            <v>12</v>
          </cell>
          <cell r="D24"/>
          <cell r="E24" t="str">
            <v>Refinaria de Paulínia (Replan)</v>
          </cell>
          <cell r="F24" t="str">
            <v>Rodovia SP 332 - Km. 130 Bonfim - Paulínia – SP CEP:13140-000</v>
          </cell>
          <cell r="G24" t="str">
            <v>São Paulo</v>
          </cell>
          <cell r="H24" t="str">
            <v>PAULÍNIA - SP</v>
          </cell>
          <cell r="I24" t="str">
            <v>São Sebastião -AL</v>
          </cell>
          <cell r="J24">
            <v>3.136977680663791</v>
          </cell>
          <cell r="K24">
            <v>3.1396080816703278</v>
          </cell>
          <cell r="L24">
            <v>3136.977680663791</v>
          </cell>
          <cell r="M24">
            <v>866.82</v>
          </cell>
          <cell r="N24">
            <v>4003.7976806637912</v>
          </cell>
          <cell r="O24">
            <v>2314</v>
          </cell>
          <cell r="P24">
            <v>612.38</v>
          </cell>
          <cell r="Q24">
            <v>134.41999999999999</v>
          </cell>
          <cell r="R24">
            <v>820.35</v>
          </cell>
          <cell r="S24">
            <v>1567.15</v>
          </cell>
          <cell r="T24"/>
          <cell r="U24">
            <v>0</v>
          </cell>
          <cell r="V24">
            <v>1567.15</v>
          </cell>
          <cell r="W24">
            <v>4003.7976806637912</v>
          </cell>
          <cell r="X24">
            <v>5570.9476806637913</v>
          </cell>
        </row>
        <row r="25">
          <cell r="B25">
            <v>5575.4876806637913</v>
          </cell>
          <cell r="C25">
            <v>13</v>
          </cell>
          <cell r="D25"/>
          <cell r="E25" t="str">
            <v>Refinaria Henrique Lage (Revap)</v>
          </cell>
          <cell r="F25" t="str">
            <v>Rodovia Presidente Dutra, KM 143, S/N Bairro Jardim Diamante - São José dos Campos – SP CEP:12223-900</v>
          </cell>
          <cell r="G25" t="str">
            <v>São Paulo</v>
          </cell>
          <cell r="H25" t="str">
            <v>SÃO JOSÉ DOS CAMPOS - SP</v>
          </cell>
          <cell r="I25" t="str">
            <v>São Sebastião -AL</v>
          </cell>
          <cell r="J25">
            <v>3.136977680663791</v>
          </cell>
          <cell r="K25">
            <v>3.1396080816703278</v>
          </cell>
          <cell r="L25">
            <v>3136.977680663791</v>
          </cell>
          <cell r="M25">
            <v>866.82</v>
          </cell>
          <cell r="N25">
            <v>4003.7976806637912</v>
          </cell>
          <cell r="O25">
            <v>2321</v>
          </cell>
          <cell r="P25">
            <v>614.15</v>
          </cell>
          <cell r="Q25">
            <v>134.81</v>
          </cell>
          <cell r="R25">
            <v>822.73</v>
          </cell>
          <cell r="S25">
            <v>1571.69</v>
          </cell>
          <cell r="T25"/>
          <cell r="U25">
            <v>0</v>
          </cell>
          <cell r="V25">
            <v>1571.69</v>
          </cell>
          <cell r="W25">
            <v>4003.7976806637912</v>
          </cell>
          <cell r="X25">
            <v>5575.4876806637913</v>
          </cell>
        </row>
        <row r="35">
          <cell r="D35" t="str">
            <v>Acre</v>
          </cell>
        </row>
        <row r="36">
          <cell r="D36" t="str">
            <v>Alagoas</v>
          </cell>
        </row>
        <row r="37">
          <cell r="D37" t="str">
            <v>Amapá</v>
          </cell>
        </row>
        <row r="38">
          <cell r="D38" t="str">
            <v>Amazonas</v>
          </cell>
        </row>
        <row r="39">
          <cell r="D39" t="str">
            <v>Bahia</v>
          </cell>
        </row>
        <row r="40">
          <cell r="D40" t="str">
            <v>Ceará</v>
          </cell>
        </row>
        <row r="41">
          <cell r="D41" t="str">
            <v>Distrito Federal</v>
          </cell>
        </row>
        <row r="42">
          <cell r="D42" t="str">
            <v>Espírito Santo</v>
          </cell>
        </row>
        <row r="43">
          <cell r="D43" t="str">
            <v>Goiás</v>
          </cell>
        </row>
        <row r="44">
          <cell r="D44" t="str">
            <v>Maranhão</v>
          </cell>
        </row>
        <row r="45">
          <cell r="D45" t="str">
            <v>Mato Grosso</v>
          </cell>
        </row>
        <row r="46">
          <cell r="D46" t="str">
            <v>Mato Grosso do Sul</v>
          </cell>
        </row>
        <row r="47">
          <cell r="D47" t="str">
            <v>Minas Gerais</v>
          </cell>
        </row>
        <row r="48">
          <cell r="D48" t="str">
            <v>Pará</v>
          </cell>
        </row>
        <row r="49">
          <cell r="D49" t="str">
            <v>Paraíba</v>
          </cell>
        </row>
        <row r="50">
          <cell r="D50" t="str">
            <v>Paraná</v>
          </cell>
        </row>
        <row r="51">
          <cell r="D51" t="str">
            <v>Pernambuco</v>
          </cell>
        </row>
        <row r="52">
          <cell r="D52" t="str">
            <v>Piauí</v>
          </cell>
        </row>
        <row r="53">
          <cell r="D53" t="str">
            <v>Rio de Janeiro</v>
          </cell>
        </row>
        <row r="54">
          <cell r="D54" t="str">
            <v>Rio Grande do Norte</v>
          </cell>
        </row>
        <row r="55">
          <cell r="D55" t="str">
            <v>Rio Grande do Sul</v>
          </cell>
        </row>
        <row r="56">
          <cell r="D56" t="str">
            <v>Rondônia</v>
          </cell>
        </row>
        <row r="57">
          <cell r="D57" t="str">
            <v>Roraima</v>
          </cell>
        </row>
        <row r="58">
          <cell r="D58" t="str">
            <v>Santa Catarina</v>
          </cell>
        </row>
        <row r="59">
          <cell r="D59" t="str">
            <v>São Paulo</v>
          </cell>
        </row>
        <row r="60">
          <cell r="D60" t="str">
            <v>Sergipe</v>
          </cell>
        </row>
        <row r="61">
          <cell r="D61" t="str">
            <v>Tocantins</v>
          </cell>
        </row>
        <row r="65">
          <cell r="D65" t="str">
            <v>ASFALTOS DILUÍDOS CM-30</v>
          </cell>
        </row>
        <row r="66">
          <cell r="D66" t="str">
            <v>ASFALTOS DILUÍDOS CM-70</v>
          </cell>
        </row>
        <row r="67">
          <cell r="D67" t="str">
            <v>ASFALTOS DILUÍDOS CR-250</v>
          </cell>
        </row>
        <row r="68">
          <cell r="D68" t="str">
            <v>ASFALTOS DILUÍDOS CR-70</v>
          </cell>
        </row>
        <row r="69">
          <cell r="D69" t="str">
            <v>CAP MODIFICADO POR BORRACHA DE PNEU AB22</v>
          </cell>
        </row>
        <row r="70">
          <cell r="D70" t="str">
            <v>CAP MODIFICADO POR BORRACHA DE PNEU AB8</v>
          </cell>
        </row>
        <row r="71">
          <cell r="D71" t="str">
            <v>CAP MODIFICADO POR POLÍMERO 55-75-E</v>
          </cell>
        </row>
        <row r="72">
          <cell r="D72" t="str">
            <v>CAP MODIFICADO POR POLÍMERO 60-85-E</v>
          </cell>
        </row>
        <row r="73">
          <cell r="D73" t="str">
            <v>CAP MODIFICADO POR POLÍMERO 65-90-E</v>
          </cell>
        </row>
        <row r="74">
          <cell r="D74" t="str">
            <v>CIMENTOS ASFÁLTICOS CAP-150-200</v>
          </cell>
        </row>
        <row r="75">
          <cell r="D75" t="str">
            <v>CIMENTOS ASFÁLTICOS CAP-30-45</v>
          </cell>
        </row>
        <row r="76">
          <cell r="D76" t="str">
            <v>CIMENTOS ASFÁLTICOS CAP-50-70</v>
          </cell>
        </row>
        <row r="77">
          <cell r="D77" t="str">
            <v>CIMENTOS ASFÁLTICOS CAP-85-100</v>
          </cell>
        </row>
        <row r="78">
          <cell r="D78" t="str">
            <v>EMULSÃO ASFÁLTICA CATIÔNICA DE RUPTURA CONTROLADA PARA SERVIÇO DE LAMA ASFÁLTICA</v>
          </cell>
        </row>
        <row r="79">
          <cell r="D79" t="str">
            <v>EMULSÃO ASFÁLTICA DE RUPTURA LENTA CATIÔNICA PARA SERVIÇO DE LAMA ASFÁLTICA</v>
          </cell>
        </row>
        <row r="80">
          <cell r="D80" t="str">
            <v>EMULSÃO ASFÁLTICA DE RUPTURA LENTA DE CARGA NEUTRA PARA SERVIÇO DE LAMA ASFÁLTICA</v>
          </cell>
        </row>
        <row r="81">
          <cell r="D81" t="str">
            <v>EMULSÃO ASFÁLTICA PARA SERVIÇO DE IMPRIMAÇÃO</v>
          </cell>
        </row>
        <row r="82">
          <cell r="D82" t="str">
            <v>EMULSÕES ASF. MOD. POR POLÍMEROS RC1C-E</v>
          </cell>
        </row>
        <row r="83">
          <cell r="D83" t="str">
            <v>EMULSÕES ASF. MOD. POR POLÍMEROS RL1C-E</v>
          </cell>
        </row>
        <row r="84">
          <cell r="D84" t="str">
            <v>EMULSÕES ASF. MOD. POR POLÍMEROS RM1C-E</v>
          </cell>
        </row>
        <row r="85">
          <cell r="D85" t="str">
            <v>EMULSÕES ASF. MOD. POR POLÍMEROS RR1C-E</v>
          </cell>
        </row>
        <row r="86">
          <cell r="D86" t="str">
            <v>EMULSÕES ASF. MOD. POR POLÍMEROS RR2C-E</v>
          </cell>
        </row>
        <row r="87">
          <cell r="D87" t="str">
            <v>EMULSÕES ASFÁLTICAS RL-1C</v>
          </cell>
        </row>
        <row r="88">
          <cell r="D88" t="str">
            <v>EMULSÕES ASFÁLTICAS RM-1C</v>
          </cell>
        </row>
        <row r="89">
          <cell r="D89" t="str">
            <v>EMULSÕES ASFÁLTICAS RM-2C</v>
          </cell>
        </row>
        <row r="90">
          <cell r="D90" t="str">
            <v>EMULSÕES ASFÁLTICAS RR-1C</v>
          </cell>
        </row>
        <row r="91">
          <cell r="D91" t="str">
            <v>EMULSÕES ASFÁLTICAS RR-2C</v>
          </cell>
        </row>
      </sheetData>
      <sheetData sheetId="9">
        <row r="2">
          <cell r="C2" t="str">
            <v>MEMÓRIA DE CÁLCULO</v>
          </cell>
          <cell r="D2"/>
          <cell r="E2"/>
          <cell r="F2"/>
          <cell r="G2"/>
          <cell r="H2"/>
          <cell r="I2"/>
          <cell r="J2"/>
          <cell r="K2"/>
          <cell r="L2"/>
          <cell r="M2"/>
          <cell r="N2"/>
          <cell r="O2"/>
          <cell r="P2"/>
          <cell r="Q2"/>
          <cell r="R2"/>
          <cell r="S2"/>
          <cell r="T2"/>
          <cell r="U2"/>
          <cell r="V2"/>
          <cell r="W2"/>
          <cell r="X2"/>
        </row>
        <row r="3">
          <cell r="C3"/>
          <cell r="D3"/>
          <cell r="E3"/>
          <cell r="F3"/>
          <cell r="G3"/>
          <cell r="H3"/>
          <cell r="I3"/>
          <cell r="J3"/>
          <cell r="K3"/>
          <cell r="L3"/>
          <cell r="M3"/>
          <cell r="N3"/>
          <cell r="O3"/>
          <cell r="P3"/>
          <cell r="Q3"/>
          <cell r="R3"/>
          <cell r="S3"/>
          <cell r="T3"/>
          <cell r="U3"/>
          <cell r="V3"/>
          <cell r="W3"/>
          <cell r="X3"/>
        </row>
        <row r="4">
          <cell r="C4"/>
          <cell r="D4"/>
          <cell r="E4"/>
          <cell r="F4"/>
          <cell r="G4"/>
          <cell r="H4"/>
          <cell r="I4"/>
          <cell r="J4"/>
          <cell r="K4"/>
          <cell r="L4"/>
          <cell r="M4"/>
          <cell r="N4"/>
          <cell r="O4"/>
          <cell r="P4"/>
          <cell r="Q4"/>
          <cell r="R4"/>
          <cell r="S4"/>
          <cell r="T4"/>
          <cell r="U4"/>
          <cell r="V4"/>
          <cell r="W4"/>
          <cell r="X4"/>
        </row>
        <row r="5">
          <cell r="C5"/>
          <cell r="D5"/>
          <cell r="E5"/>
          <cell r="F5"/>
          <cell r="G5"/>
          <cell r="H5"/>
          <cell r="I5"/>
          <cell r="J5"/>
          <cell r="K5"/>
          <cell r="L5"/>
          <cell r="M5"/>
          <cell r="N5"/>
          <cell r="O5"/>
          <cell r="P5"/>
          <cell r="Q5"/>
          <cell r="R5"/>
          <cell r="S5"/>
          <cell r="T5"/>
          <cell r="U5"/>
          <cell r="V5"/>
          <cell r="W5"/>
          <cell r="X5"/>
        </row>
        <row r="6">
          <cell r="C6"/>
          <cell r="D6"/>
          <cell r="E6"/>
          <cell r="F6"/>
          <cell r="G6"/>
          <cell r="H6"/>
          <cell r="I6"/>
          <cell r="J6"/>
          <cell r="K6"/>
          <cell r="L6"/>
          <cell r="M6"/>
          <cell r="N6"/>
          <cell r="O6"/>
          <cell r="P6"/>
          <cell r="Q6"/>
          <cell r="R6"/>
          <cell r="S6"/>
          <cell r="T6"/>
          <cell r="U6"/>
          <cell r="V6"/>
          <cell r="W6"/>
          <cell r="X6"/>
        </row>
        <row r="7">
          <cell r="C7" t="str">
            <v>REAJUSTE</v>
          </cell>
          <cell r="D7"/>
          <cell r="E7"/>
          <cell r="F7" t="str">
            <v>TIPOLOGIA DO MATERIAL</v>
          </cell>
          <cell r="G7"/>
          <cell r="H7"/>
          <cell r="I7" t="str">
            <v>EMULSÕES ASFÁLTICAS RR-1C</v>
          </cell>
          <cell r="J7"/>
          <cell r="K7"/>
          <cell r="L7"/>
          <cell r="M7" t="str">
            <v>IMPOSTOS</v>
          </cell>
          <cell r="N7" t="str">
            <v>COFINS</v>
          </cell>
          <cell r="O7">
            <v>6.4999999999999997E-3</v>
          </cell>
          <cell r="P7"/>
          <cell r="Q7"/>
          <cell r="R7"/>
          <cell r="S7"/>
          <cell r="T7"/>
          <cell r="U7"/>
          <cell r="V7"/>
          <cell r="W7"/>
          <cell r="X7"/>
        </row>
        <row r="8">
          <cell r="C8"/>
          <cell r="D8"/>
          <cell r="E8"/>
          <cell r="F8"/>
          <cell r="G8" t="str">
            <v>ÍNDICE DE PAVIMENTAÇÃO DNIT</v>
          </cell>
          <cell r="H8">
            <v>41821</v>
          </cell>
          <cell r="I8" t="str">
            <v>ÍNDICE INICIAL</v>
          </cell>
          <cell r="J8">
            <v>270.23700000000002</v>
          </cell>
          <cell r="K8"/>
          <cell r="L8"/>
          <cell r="M8"/>
          <cell r="N8" t="str">
            <v>PIS</v>
          </cell>
          <cell r="O8">
            <v>0.03</v>
          </cell>
          <cell r="P8"/>
          <cell r="Q8" t="str">
            <v>LEGENDA</v>
          </cell>
          <cell r="R8"/>
          <cell r="S8"/>
          <cell r="T8"/>
          <cell r="U8"/>
          <cell r="V8"/>
          <cell r="W8"/>
          <cell r="X8"/>
        </row>
        <row r="9">
          <cell r="C9"/>
          <cell r="D9"/>
          <cell r="E9"/>
          <cell r="F9"/>
          <cell r="G9"/>
          <cell r="H9">
            <v>45383</v>
          </cell>
          <cell r="I9" t="str">
            <v>ÍNDICE FINAL</v>
          </cell>
          <cell r="J9">
            <v>567.09199999999998</v>
          </cell>
          <cell r="K9"/>
          <cell r="L9"/>
          <cell r="M9"/>
          <cell r="N9" t="str">
            <v xml:space="preserve"> ICMS</v>
          </cell>
          <cell r="O9">
            <v>0.18</v>
          </cell>
          <cell r="P9">
            <v>0.82000000000000006</v>
          </cell>
          <cell r="Q9" t="str">
            <v>ENTRADA DE DADOS</v>
          </cell>
          <cell r="R9"/>
          <cell r="S9"/>
          <cell r="T9"/>
          <cell r="U9"/>
          <cell r="V9"/>
          <cell r="W9"/>
          <cell r="X9"/>
        </row>
        <row r="10">
          <cell r="C10"/>
          <cell r="D10"/>
          <cell r="E10"/>
          <cell r="F10"/>
          <cell r="G10" t="str">
            <v>Data ANP</v>
          </cell>
          <cell r="H10">
            <v>45352</v>
          </cell>
          <cell r="I10"/>
          <cell r="J10"/>
          <cell r="K10"/>
          <cell r="L10"/>
          <cell r="M10"/>
          <cell r="N10"/>
          <cell r="O10"/>
          <cell r="P10"/>
          <cell r="Q10"/>
          <cell r="R10"/>
          <cell r="S10"/>
          <cell r="T10"/>
          <cell r="U10"/>
          <cell r="V10"/>
          <cell r="W10"/>
          <cell r="X10"/>
        </row>
        <row r="11">
          <cell r="C11" t="str">
            <v>DATA-BASE</v>
          </cell>
          <cell r="D11" t="str">
            <v>PRODUTOS</v>
          </cell>
          <cell r="E11" t="str">
            <v>LOCALIDADES</v>
          </cell>
          <cell r="F11"/>
          <cell r="G11"/>
          <cell r="H11"/>
          <cell r="I11"/>
          <cell r="J11" t="str">
            <v>CUSTO ANP (R$/Kg)</v>
          </cell>
          <cell r="K11"/>
          <cell r="L11" t="str">
            <v>CUSTO ANP</v>
          </cell>
          <cell r="M11" t="str">
            <v>IMPOSTOS DO PRODUTO</v>
          </cell>
          <cell r="N11" t="str">
            <v>CUSTO DO PRODUTO COM IMPOSTOS</v>
          </cell>
          <cell r="O11" t="str">
            <v>DMT's</v>
          </cell>
          <cell r="P11" t="str">
            <v>CUSTO DO TRANSPORTE RODOVIA PAVIMENTADA</v>
          </cell>
          <cell r="Q11" t="str">
            <v>ICMS</v>
          </cell>
          <cell r="R11" t="str">
            <v>ATUALIZAÇÃO DO CUSTO DE TRANSPORTE</v>
          </cell>
          <cell r="S11" t="str">
            <v>CUSTO DO TRANSPORTE RODOVIA PAVIMENTADA COM IMPOSTOS E ATUALIZAÇÃO MONETÁRIA</v>
          </cell>
          <cell r="T11" t="str">
            <v xml:space="preserve">PEDÁGIO </v>
          </cell>
          <cell r="U11"/>
          <cell r="V11" t="str">
            <v>TOTAL TRANSPORTE</v>
          </cell>
          <cell r="W11" t="str">
            <v>AQUISIÇÃO DO PRODUTO</v>
          </cell>
          <cell r="X11" t="str">
            <v>TOTAL GERAL ( TRANSP + AQUISIÇÃO)</v>
          </cell>
        </row>
        <row r="12">
          <cell r="C12">
            <v>45383</v>
          </cell>
          <cell r="D12"/>
          <cell r="E12" t="str">
            <v>REFINARIAS</v>
          </cell>
          <cell r="F12" t="str">
            <v>ENDEREÇO</v>
          </cell>
          <cell r="G12" t="str">
            <v>ESTADO</v>
          </cell>
          <cell r="H12" t="str">
            <v>CIDADE</v>
          </cell>
          <cell r="I12" t="str">
            <v>DESTINO</v>
          </cell>
          <cell r="J12" t="str">
            <v>ESTADO</v>
          </cell>
          <cell r="K12" t="str">
            <v>REGIÃO</v>
          </cell>
          <cell r="L12" t="str">
            <v>R$/t</v>
          </cell>
          <cell r="M12" t="str">
            <v>R$/t</v>
          </cell>
          <cell r="N12" t="str">
            <v>R$/t</v>
          </cell>
          <cell r="O12" t="str">
            <v>KM</v>
          </cell>
          <cell r="P12" t="str">
            <v>R$/t</v>
          </cell>
          <cell r="Q12" t="str">
            <v>R$/t</v>
          </cell>
          <cell r="R12" t="str">
            <v>R$/t</v>
          </cell>
          <cell r="S12" t="str">
            <v>R$/t</v>
          </cell>
          <cell r="T12" t="str">
            <v xml:space="preserve">CUSTO </v>
          </cell>
          <cell r="U12" t="str">
            <v>R$/t</v>
          </cell>
          <cell r="V12" t="str">
            <v>R$/t</v>
          </cell>
          <cell r="W12" t="str">
            <v>R$/t</v>
          </cell>
          <cell r="X12" t="str">
            <v>R$/t</v>
          </cell>
        </row>
        <row r="13">
          <cell r="B13">
            <v>4498.1911623513697</v>
          </cell>
          <cell r="C13">
            <v>1</v>
          </cell>
          <cell r="D13" t="str">
            <v>EMULSÕES ASFÁLTICAS RR-1C</v>
          </cell>
          <cell r="E13" t="str">
            <v>'CENTRO OESTE ASFALTOS LTDA.</v>
          </cell>
          <cell r="F13" t="str">
            <v>SETOR DE INFLAMÁVEIS, S/N TRECHO 02 - LOTE 1.100 - GUARÁ - CEP:71225-000</v>
          </cell>
          <cell r="G13" t="str">
            <v>Distrito Federal</v>
          </cell>
          <cell r="H13" t="str">
            <v>BRASÍLIA - DF</v>
          </cell>
          <cell r="I13" t="str">
            <v>São Sebastião -AL</v>
          </cell>
          <cell r="J13" t="str">
            <v>-</v>
          </cell>
          <cell r="K13">
            <v>2.5714111623513696</v>
          </cell>
          <cell r="L13">
            <v>2571.4111623513695</v>
          </cell>
          <cell r="M13">
            <v>710.54</v>
          </cell>
          <cell r="N13">
            <v>3281.9511623513695</v>
          </cell>
          <cell r="O13">
            <v>1772</v>
          </cell>
          <cell r="P13">
            <v>475.26</v>
          </cell>
          <cell r="Q13">
            <v>104.32</v>
          </cell>
          <cell r="R13">
            <v>636.66</v>
          </cell>
          <cell r="S13">
            <v>1216.2399999999998</v>
          </cell>
          <cell r="T13"/>
          <cell r="U13">
            <v>0</v>
          </cell>
          <cell r="V13">
            <v>1216.2399999999998</v>
          </cell>
          <cell r="W13">
            <v>3281.9511623513695</v>
          </cell>
          <cell r="X13">
            <v>4498.1911623513697</v>
          </cell>
        </row>
        <row r="14">
          <cell r="B14">
            <v>4477.5372375220031</v>
          </cell>
          <cell r="C14">
            <v>2</v>
          </cell>
          <cell r="D14"/>
          <cell r="E14" t="str">
            <v>STRATURA ASFALTOS S/A</v>
          </cell>
          <cell r="F14" t="str">
            <v>AVENIDA PRESIDENTE WILSON, 08  - JUNDIAÍ - CEP:75115-100</v>
          </cell>
          <cell r="G14" t="str">
            <v>Goiás</v>
          </cell>
          <cell r="H14" t="str">
            <v>ANÁPOLIS - GO</v>
          </cell>
          <cell r="I14" t="str">
            <v>São Sebastião -AL</v>
          </cell>
          <cell r="J14">
            <v>2.4806572375220033</v>
          </cell>
          <cell r="K14">
            <v>2.5714111623513696</v>
          </cell>
          <cell r="L14">
            <v>2480.6572375220035</v>
          </cell>
          <cell r="M14">
            <v>685.47</v>
          </cell>
          <cell r="N14">
            <v>3166.1272375220033</v>
          </cell>
          <cell r="O14">
            <v>1919</v>
          </cell>
          <cell r="P14">
            <v>512.45000000000005</v>
          </cell>
          <cell r="Q14">
            <v>112.48</v>
          </cell>
          <cell r="R14">
            <v>686.48</v>
          </cell>
          <cell r="S14">
            <v>1311.41</v>
          </cell>
          <cell r="T14"/>
          <cell r="U14">
            <v>0</v>
          </cell>
          <cell r="V14">
            <v>1311.41</v>
          </cell>
          <cell r="W14">
            <v>3166.1272375220033</v>
          </cell>
          <cell r="X14">
            <v>4477.5372375220031</v>
          </cell>
        </row>
        <row r="15">
          <cell r="B15">
            <v>4521.5672375220038</v>
          </cell>
          <cell r="C15">
            <v>3</v>
          </cell>
          <cell r="D15"/>
          <cell r="E15" t="str">
            <v>DISTRIBUIDORA BRASILEIRA DE ASFALTO SA - DISBRAL</v>
          </cell>
          <cell r="F15" t="str">
            <v>VIA PRIMARIA 8, S/N QD-18, MODS. 24/47 - DAIAG - CEP:74980-970</v>
          </cell>
          <cell r="G15" t="str">
            <v>Goiás</v>
          </cell>
          <cell r="H15" t="str">
            <v>APARECIDA DE GOIANIA - GO</v>
          </cell>
          <cell r="I15" t="str">
            <v>São Sebastião -AL</v>
          </cell>
          <cell r="J15">
            <v>2.4806572375220033</v>
          </cell>
          <cell r="K15">
            <v>2.5714111623513696</v>
          </cell>
          <cell r="L15">
            <v>2480.6572375220035</v>
          </cell>
          <cell r="M15">
            <v>685.47</v>
          </cell>
          <cell r="N15">
            <v>3166.1272375220033</v>
          </cell>
          <cell r="O15">
            <v>1987</v>
          </cell>
          <cell r="P15">
            <v>529.65</v>
          </cell>
          <cell r="Q15">
            <v>116.26</v>
          </cell>
          <cell r="R15">
            <v>709.53</v>
          </cell>
          <cell r="S15">
            <v>1355.44</v>
          </cell>
          <cell r="T15"/>
          <cell r="U15">
            <v>0</v>
          </cell>
          <cell r="V15">
            <v>1355.44</v>
          </cell>
          <cell r="W15">
            <v>3166.1272375220033</v>
          </cell>
          <cell r="X15">
            <v>4521.5672375220038</v>
          </cell>
        </row>
        <row r="16">
          <cell r="B16">
            <v>4524.1472375220037</v>
          </cell>
          <cell r="C16">
            <v>4</v>
          </cell>
          <cell r="D16"/>
          <cell r="E16" t="str">
            <v>INDÚSTRIA NACIONAL DE ASFALTOS LTDA.</v>
          </cell>
          <cell r="F16" t="str">
            <v>VIA PRIMEIRA E SEGUNDA 3, S/N.º LOTES 01 A 10 - DISTRITO AGROINDUSTRIAL - CEP:75370-000</v>
          </cell>
          <cell r="G16" t="str">
            <v>Goiás</v>
          </cell>
          <cell r="H16" t="str">
            <v>GOIANIRA - GO</v>
          </cell>
          <cell r="I16" t="str">
            <v>São Sebastião -AL</v>
          </cell>
          <cell r="J16">
            <v>2.4806572375220033</v>
          </cell>
          <cell r="K16">
            <v>2.5714111623513696</v>
          </cell>
          <cell r="L16">
            <v>2480.6572375220035</v>
          </cell>
          <cell r="M16">
            <v>685.47</v>
          </cell>
          <cell r="N16">
            <v>3166.1272375220033</v>
          </cell>
          <cell r="O16">
            <v>1991</v>
          </cell>
          <cell r="P16">
            <v>530.66</v>
          </cell>
          <cell r="Q16">
            <v>116.48</v>
          </cell>
          <cell r="R16">
            <v>710.88</v>
          </cell>
          <cell r="S16">
            <v>1358.02</v>
          </cell>
          <cell r="T16"/>
          <cell r="U16">
            <v>0</v>
          </cell>
          <cell r="V16">
            <v>1358.02</v>
          </cell>
          <cell r="W16">
            <v>3166.1272375220033</v>
          </cell>
          <cell r="X16">
            <v>4524.1472375220037</v>
          </cell>
        </row>
        <row r="17">
          <cell r="B17">
            <v>4337.5781968667834</v>
          </cell>
          <cell r="C17">
            <v>5</v>
          </cell>
          <cell r="D17"/>
          <cell r="E17" t="str">
            <v>STRATURA ASFALTOS S/A</v>
          </cell>
          <cell r="F17" t="str">
            <v>RUA VICTOR RODRIGUES RESENDE, 333  - DISTRITO IND. DE UBERLÂNDIA - CEP:38405-440</v>
          </cell>
          <cell r="G17" t="str">
            <v>Minas Gerais</v>
          </cell>
          <cell r="H17" t="str">
            <v>UBERLANDIA - MG</v>
          </cell>
          <cell r="I17" t="str">
            <v>São Sebastião -AL</v>
          </cell>
          <cell r="J17">
            <v>2.2974086311582353</v>
          </cell>
          <cell r="K17">
            <v>2.6074360580635894</v>
          </cell>
          <cell r="L17">
            <v>2297.4086311582355</v>
          </cell>
          <cell r="M17">
            <v>634.83000000000004</v>
          </cell>
          <cell r="N17">
            <v>2932.2386311582354</v>
          </cell>
          <cell r="O17">
            <v>1943</v>
          </cell>
          <cell r="P17">
            <v>518.52</v>
          </cell>
          <cell r="Q17">
            <v>113.82</v>
          </cell>
          <cell r="R17">
            <v>694.62</v>
          </cell>
          <cell r="S17">
            <v>1326.96</v>
          </cell>
          <cell r="T17">
            <v>1086</v>
          </cell>
          <cell r="U17">
            <v>78.379565708547759</v>
          </cell>
          <cell r="V17">
            <v>1405.3395657085478</v>
          </cell>
          <cell r="W17">
            <v>2932.2386311582354</v>
          </cell>
          <cell r="X17">
            <v>4337.5781968667834</v>
          </cell>
        </row>
        <row r="18">
          <cell r="B18">
            <v>4337.5781968667834</v>
          </cell>
          <cell r="C18">
            <v>6</v>
          </cell>
          <cell r="D18"/>
          <cell r="E18" t="str">
            <v>BETUNEL INDÚSTRIA E COMÉRCIO LTDA.</v>
          </cell>
          <cell r="F18" t="str">
            <v>RUA   VICTOR RODRIGUES DE REZENDE, 185  - DISTRITO INDUSTRIAL - CEP:38402-334</v>
          </cell>
          <cell r="G18" t="str">
            <v>Minas Gerais</v>
          </cell>
          <cell r="H18" t="str">
            <v>UBERLANDIA - MG</v>
          </cell>
          <cell r="I18" t="str">
            <v>São Sebastião -AL</v>
          </cell>
          <cell r="J18">
            <v>2.2974086311582353</v>
          </cell>
          <cell r="K18">
            <v>2.6074360580635894</v>
          </cell>
          <cell r="L18">
            <v>2297.4086311582355</v>
          </cell>
          <cell r="M18">
            <v>634.83000000000004</v>
          </cell>
          <cell r="N18">
            <v>2932.2386311582354</v>
          </cell>
          <cell r="O18">
            <v>1943</v>
          </cell>
          <cell r="P18">
            <v>518.52</v>
          </cell>
          <cell r="Q18">
            <v>113.82</v>
          </cell>
          <cell r="R18">
            <v>694.62</v>
          </cell>
          <cell r="S18">
            <v>1326.96</v>
          </cell>
          <cell r="T18">
            <v>1086</v>
          </cell>
          <cell r="U18">
            <v>78.379565708547759</v>
          </cell>
          <cell r="V18">
            <v>1405.3395657085478</v>
          </cell>
          <cell r="W18">
            <v>2932.2386311582354</v>
          </cell>
          <cell r="X18">
            <v>4337.5781968667834</v>
          </cell>
        </row>
        <row r="19">
          <cell r="B19">
            <v>6287.7353586735062</v>
          </cell>
          <cell r="C19">
            <v>7</v>
          </cell>
          <cell r="D19"/>
          <cell r="E19" t="str">
            <v>ARAPETRO DISTRIBUIDORA DE PETRÓLEO LTDA.</v>
          </cell>
          <cell r="F19" t="str">
            <v>RUA 04, S/N° LOTES 17 A 20. - DISTRITO INDUSTRIAL 1/8 - CEP:78600-000</v>
          </cell>
          <cell r="G19" t="str">
            <v>Mato grosso</v>
          </cell>
          <cell r="H19" t="str">
            <v>BARRA DO GARCAS - MT</v>
          </cell>
          <cell r="I19" t="str">
            <v>São Sebastião -AL</v>
          </cell>
          <cell r="J19">
            <v>3.6950253586735053</v>
          </cell>
          <cell r="K19">
            <v>2.5714111623513696</v>
          </cell>
          <cell r="L19">
            <v>3695.0253586735053</v>
          </cell>
          <cell r="M19">
            <v>1021.02</v>
          </cell>
          <cell r="N19">
            <v>4716.0453586735057</v>
          </cell>
          <cell r="O19">
            <v>2321</v>
          </cell>
          <cell r="P19">
            <v>614.15</v>
          </cell>
          <cell r="Q19">
            <v>134.81</v>
          </cell>
          <cell r="R19">
            <v>822.73</v>
          </cell>
          <cell r="S19">
            <v>1571.69</v>
          </cell>
          <cell r="T19"/>
          <cell r="U19">
            <v>0</v>
          </cell>
          <cell r="V19">
            <v>1571.69</v>
          </cell>
          <cell r="W19">
            <v>4716.0453586735057</v>
          </cell>
          <cell r="X19">
            <v>6287.7353586735062</v>
          </cell>
        </row>
        <row r="20">
          <cell r="B20">
            <v>4215.1981968667833</v>
          </cell>
          <cell r="C20">
            <v>8</v>
          </cell>
          <cell r="D20"/>
          <cell r="E20" t="str">
            <v>DISTRIBUIDORA BRASILEIRA DE ASFALTO SA - DISBRAL</v>
          </cell>
          <cell r="F20" t="str">
            <v>SÃO JUDAS TADEU, 288  - DISTRITO INDUSTRIAL - CEP:32450-000</v>
          </cell>
          <cell r="G20" t="str">
            <v>Minas Gerais</v>
          </cell>
          <cell r="H20" t="str">
            <v>SARZEDO - MG</v>
          </cell>
          <cell r="I20" t="str">
            <v>São Sebastião -AL</v>
          </cell>
          <cell r="J20">
            <v>2.2974086311582353</v>
          </cell>
          <cell r="K20">
            <v>2.6074360580635894</v>
          </cell>
          <cell r="L20">
            <v>2297.4086311582355</v>
          </cell>
          <cell r="M20">
            <v>634.83000000000004</v>
          </cell>
          <cell r="N20">
            <v>2932.2386311582354</v>
          </cell>
          <cell r="O20">
            <v>1754</v>
          </cell>
          <cell r="P20">
            <v>470.7</v>
          </cell>
          <cell r="Q20">
            <v>103.32</v>
          </cell>
          <cell r="R20">
            <v>630.55999999999995</v>
          </cell>
          <cell r="S20">
            <v>1204.58</v>
          </cell>
          <cell r="T20">
            <v>1086</v>
          </cell>
          <cell r="U20">
            <v>78.379565708547759</v>
          </cell>
          <cell r="V20">
            <v>1282.9595657085476</v>
          </cell>
          <cell r="W20">
            <v>2932.2386311582354</v>
          </cell>
          <cell r="X20">
            <v>4215.1981968667833</v>
          </cell>
        </row>
        <row r="21">
          <cell r="B21">
            <v>5721.1067772511851</v>
          </cell>
          <cell r="C21">
            <v>9</v>
          </cell>
          <cell r="D21"/>
          <cell r="E21" t="str">
            <v>'INDÚSTRIA NACIONAL DE ASFALTOS LTDA.</v>
          </cell>
          <cell r="F21" t="str">
            <v>INDÚSTRIA NACIONAL DE ASFALTOS LTDA - CEP:77053-080</v>
          </cell>
          <cell r="G21" t="str">
            <v>Tocantins</v>
          </cell>
          <cell r="H21" t="str">
            <v xml:space="preserve"> PALMAS - TO</v>
          </cell>
          <cell r="I21" t="str">
            <v>São Sebastião -AL</v>
          </cell>
          <cell r="J21" t="str">
            <v>-</v>
          </cell>
          <cell r="K21">
            <v>3.5326067772511855</v>
          </cell>
          <cell r="L21">
            <v>3532.6067772511856</v>
          </cell>
          <cell r="M21">
            <v>976.14</v>
          </cell>
          <cell r="N21">
            <v>4508.7467772511854</v>
          </cell>
          <cell r="O21">
            <v>1766</v>
          </cell>
          <cell r="P21">
            <v>473.74</v>
          </cell>
          <cell r="Q21">
            <v>103.99</v>
          </cell>
          <cell r="R21">
            <v>634.63</v>
          </cell>
          <cell r="S21">
            <v>1212.3600000000001</v>
          </cell>
          <cell r="T21"/>
          <cell r="U21">
            <v>0</v>
          </cell>
          <cell r="V21">
            <v>1212.3600000000001</v>
          </cell>
          <cell r="W21">
            <v>4508.7467772511854</v>
          </cell>
          <cell r="X21">
            <v>5721.1067772511851</v>
          </cell>
        </row>
        <row r="22">
          <cell r="B22">
            <v>5311.1515971286917</v>
          </cell>
          <cell r="C22">
            <v>10</v>
          </cell>
          <cell r="D22"/>
          <cell r="E22" t="str">
            <v>'NTA - NOVAS TÉCNICAS DE ASFALTOS S/A</v>
          </cell>
          <cell r="F22" t="str">
            <v>RUA SOFIA ATAURI FADIN, 150 SALA A - B. SANTA TEREZINHA - CEP:13140-000</v>
          </cell>
          <cell r="G22" t="str">
            <v>São Paulo</v>
          </cell>
          <cell r="H22" t="str">
            <v>PAULINIA - SP</v>
          </cell>
          <cell r="I22" t="str">
            <v>São Sebastião -AL</v>
          </cell>
          <cell r="J22">
            <v>2.9334215971286923</v>
          </cell>
          <cell r="K22">
            <v>2.6074360580635894</v>
          </cell>
          <cell r="L22">
            <v>2933.4215971286922</v>
          </cell>
          <cell r="M22">
            <v>810.58</v>
          </cell>
          <cell r="N22">
            <v>3744.0015971286921</v>
          </cell>
          <cell r="O22">
            <v>2314</v>
          </cell>
          <cell r="P22">
            <v>612.38</v>
          </cell>
          <cell r="Q22">
            <v>134.41999999999999</v>
          </cell>
          <cell r="R22">
            <v>820.35</v>
          </cell>
          <cell r="S22">
            <v>1567.15</v>
          </cell>
          <cell r="T22"/>
          <cell r="U22">
            <v>0</v>
          </cell>
          <cell r="V22">
            <v>1567.15</v>
          </cell>
          <cell r="W22">
            <v>3744.0015971286921</v>
          </cell>
          <cell r="X22">
            <v>5311.1515971286917</v>
          </cell>
        </row>
        <row r="23">
          <cell r="B23">
            <v>5291.0915971286922</v>
          </cell>
          <cell r="C23">
            <v>11</v>
          </cell>
          <cell r="D23"/>
          <cell r="E23" t="str">
            <v>COMPANHIA BRASILEIRA DE ASFALTOS DA AMAZÔNIA - IMPORTAÇÃO E EXPORTAÇÃO</v>
          </cell>
          <cell r="F23" t="str">
            <v>Avenida Doutor Olindo Dártora 2451, Galpão 02, Morro Grande - CEP:07726-555</v>
          </cell>
          <cell r="G23" t="str">
            <v>São Paulo</v>
          </cell>
          <cell r="H23" t="str">
            <v>CAIEIRAS - SP</v>
          </cell>
          <cell r="I23" t="str">
            <v>São Sebastião -AL</v>
          </cell>
          <cell r="J23">
            <v>2.9334215971286923</v>
          </cell>
          <cell r="K23">
            <v>2.6074360580635894</v>
          </cell>
          <cell r="L23">
            <v>2933.4215971286922</v>
          </cell>
          <cell r="M23">
            <v>810.58</v>
          </cell>
          <cell r="N23">
            <v>3744.0015971286921</v>
          </cell>
          <cell r="O23">
            <v>2283</v>
          </cell>
          <cell r="P23">
            <v>604.54</v>
          </cell>
          <cell r="Q23">
            <v>132.69999999999999</v>
          </cell>
          <cell r="R23">
            <v>809.85</v>
          </cell>
          <cell r="S23">
            <v>1547.0900000000001</v>
          </cell>
          <cell r="T23"/>
          <cell r="U23">
            <v>0</v>
          </cell>
          <cell r="V23">
            <v>1547.0900000000001</v>
          </cell>
          <cell r="W23">
            <v>3744.0015971286921</v>
          </cell>
          <cell r="X23">
            <v>5291.0915971286922</v>
          </cell>
        </row>
        <row r="24">
          <cell r="B24">
            <v>5364.0959486238526</v>
          </cell>
          <cell r="C24">
            <v>12</v>
          </cell>
          <cell r="D24"/>
          <cell r="E24" t="str">
            <v>BETUNEL INDÚSTRIA E COMÉRCIO LTDA.</v>
          </cell>
          <cell r="F24" t="str">
            <v>R 16 , 82, Vila Nova Campo Grande - CEP:79.103-834</v>
          </cell>
          <cell r="G24" t="str">
            <v>Mato Grosso do Sul</v>
          </cell>
          <cell r="H24" t="str">
            <v>CAMPO GRANDE - MS</v>
          </cell>
          <cell r="I24" t="str">
            <v>São Sebastião -AL</v>
          </cell>
          <cell r="J24">
            <v>2.7217659486238528</v>
          </cell>
          <cell r="K24">
            <v>2.5714111623513696</v>
          </cell>
          <cell r="L24">
            <v>2721.7659486238526</v>
          </cell>
          <cell r="M24">
            <v>752.09</v>
          </cell>
          <cell r="N24">
            <v>3473.8559486238528</v>
          </cell>
          <cell r="O24">
            <v>2813</v>
          </cell>
          <cell r="P24">
            <v>738.63</v>
          </cell>
          <cell r="Q24">
            <v>162.13</v>
          </cell>
          <cell r="R24">
            <v>989.48</v>
          </cell>
          <cell r="S24">
            <v>1890.24</v>
          </cell>
          <cell r="T24"/>
          <cell r="U24">
            <v>0</v>
          </cell>
          <cell r="V24">
            <v>1890.24</v>
          </cell>
          <cell r="W24">
            <v>3473.8559486238528</v>
          </cell>
          <cell r="X24">
            <v>5364.0959486238526</v>
          </cell>
        </row>
        <row r="25">
          <cell r="B25">
            <v>6618.6053586735052</v>
          </cell>
          <cell r="C25">
            <v>13</v>
          </cell>
          <cell r="D25"/>
          <cell r="E25" t="str">
            <v>CENTRO OESTE ASFALTOS LTDA.</v>
          </cell>
          <cell r="F25" t="str">
            <v>RUA   N, S/N.º LOTES 39/43 E LOTES 129/133 - DISTRITO INDUSTRIAL - CEP:78098-400</v>
          </cell>
          <cell r="G25" t="str">
            <v>Mato Grosso</v>
          </cell>
          <cell r="H25" t="str">
            <v>CUIABA - MT</v>
          </cell>
          <cell r="I25" t="str">
            <v>São Sebastião -AL</v>
          </cell>
          <cell r="J25">
            <v>3.6950253586735053</v>
          </cell>
          <cell r="K25">
            <v>2.5714111623513696</v>
          </cell>
          <cell r="L25">
            <v>3695.0253586735053</v>
          </cell>
          <cell r="M25">
            <v>1021.02</v>
          </cell>
          <cell r="N25">
            <v>4716.0453586735057</v>
          </cell>
          <cell r="O25">
            <v>2832</v>
          </cell>
          <cell r="P25">
            <v>743.44</v>
          </cell>
          <cell r="Q25">
            <v>163.19</v>
          </cell>
          <cell r="R25">
            <v>995.93</v>
          </cell>
          <cell r="S25">
            <v>1902.56</v>
          </cell>
          <cell r="T25"/>
          <cell r="U25">
            <v>0</v>
          </cell>
          <cell r="V25">
            <v>1902.56</v>
          </cell>
          <cell r="W25">
            <v>4716.0453586735057</v>
          </cell>
          <cell r="X25">
            <v>6618.6053586735052</v>
          </cell>
        </row>
        <row r="26">
          <cell r="B26">
            <v>6618.6053586735052</v>
          </cell>
          <cell r="C26">
            <v>14</v>
          </cell>
          <cell r="D26"/>
          <cell r="E26" t="str">
            <v>BETUNEL INDÚSTRIA E COMÉRCIO LTDA.</v>
          </cell>
          <cell r="F26" t="str">
            <v>RUA N ESQUINA COM RUA X, S/N QD. IND. 7 L 01/08 - DIST. IND. - CEP:78015-285</v>
          </cell>
          <cell r="G26" t="str">
            <v>Mato Grosso</v>
          </cell>
          <cell r="H26" t="str">
            <v>CUIABA - MT</v>
          </cell>
          <cell r="I26" t="str">
            <v>São Sebastião -AL</v>
          </cell>
          <cell r="J26">
            <v>3.6950253586735053</v>
          </cell>
          <cell r="K26">
            <v>2.5714111623513696</v>
          </cell>
          <cell r="L26">
            <v>3695.0253586735053</v>
          </cell>
          <cell r="M26">
            <v>1021.02</v>
          </cell>
          <cell r="N26">
            <v>4716.0453586735057</v>
          </cell>
          <cell r="O26">
            <v>2832</v>
          </cell>
          <cell r="P26">
            <v>743.44</v>
          </cell>
          <cell r="Q26">
            <v>163.19</v>
          </cell>
          <cell r="R26">
            <v>995.93</v>
          </cell>
          <cell r="S26">
            <v>1902.56</v>
          </cell>
          <cell r="T26"/>
          <cell r="U26">
            <v>0</v>
          </cell>
          <cell r="V26">
            <v>1902.56</v>
          </cell>
          <cell r="W26">
            <v>4716.0453586735057</v>
          </cell>
          <cell r="X26">
            <v>6618.6053586735052</v>
          </cell>
        </row>
        <row r="27">
          <cell r="B27">
            <v>6621.8353586735057</v>
          </cell>
          <cell r="C27">
            <v>15</v>
          </cell>
          <cell r="D27"/>
          <cell r="E27" t="str">
            <v>EMAM - EMULSÕES E TRANSPORTES LTDA.</v>
          </cell>
          <cell r="F27" t="str">
            <v>RODOVIA DOS IMIGRANTES, S/Nº KM 8,6 -  - CEP:60035-351</v>
          </cell>
          <cell r="G27" t="str">
            <v>Mato Grosso</v>
          </cell>
          <cell r="H27" t="str">
            <v>VARZEA GRANDE - MT</v>
          </cell>
          <cell r="I27" t="str">
            <v>São Sebastião -AL</v>
          </cell>
          <cell r="J27">
            <v>3.6950253586735053</v>
          </cell>
          <cell r="K27">
            <v>2.5714111623513696</v>
          </cell>
          <cell r="L27">
            <v>3695.0253586735053</v>
          </cell>
          <cell r="M27">
            <v>1021.02</v>
          </cell>
          <cell r="N27">
            <v>4716.0453586735057</v>
          </cell>
          <cell r="O27">
            <v>2837</v>
          </cell>
          <cell r="P27">
            <v>744.7</v>
          </cell>
          <cell r="Q27">
            <v>163.47</v>
          </cell>
          <cell r="R27">
            <v>997.62</v>
          </cell>
          <cell r="S27">
            <v>1905.79</v>
          </cell>
          <cell r="T27"/>
          <cell r="U27">
            <v>0</v>
          </cell>
          <cell r="V27">
            <v>1905.79</v>
          </cell>
          <cell r="W27">
            <v>4716.0453586735057</v>
          </cell>
          <cell r="X27">
            <v>6621.8353586735057</v>
          </cell>
        </row>
        <row r="28">
          <cell r="B28">
            <v>5265.2015971286919</v>
          </cell>
          <cell r="C28">
            <v>16</v>
          </cell>
          <cell r="D28"/>
          <cell r="E28" t="str">
            <v>VIAPOL LTDA.</v>
          </cell>
          <cell r="F28" t="str">
            <v>VITO ARDITO, 6401 KM 118,5 - JARDIM CAMPO GRANDE - CEP:12282-535</v>
          </cell>
          <cell r="G28" t="str">
            <v>São Paulo</v>
          </cell>
          <cell r="H28" t="str">
            <v>CACAPAVA - SP</v>
          </cell>
          <cell r="I28" t="str">
            <v>São Sebastião -AL</v>
          </cell>
          <cell r="J28">
            <v>2.9334215971286923</v>
          </cell>
          <cell r="K28">
            <v>2.6074360580635894</v>
          </cell>
          <cell r="L28">
            <v>2933.4215971286922</v>
          </cell>
          <cell r="M28">
            <v>810.58</v>
          </cell>
          <cell r="N28">
            <v>3744.0015971286921</v>
          </cell>
          <cell r="O28">
            <v>2243</v>
          </cell>
          <cell r="P28">
            <v>594.41999999999996</v>
          </cell>
          <cell r="Q28">
            <v>130.47999999999999</v>
          </cell>
          <cell r="R28">
            <v>796.3</v>
          </cell>
          <cell r="S28">
            <v>1521.1999999999998</v>
          </cell>
          <cell r="T28"/>
          <cell r="U28">
            <v>0</v>
          </cell>
          <cell r="V28">
            <v>1521.1999999999998</v>
          </cell>
          <cell r="W28">
            <v>3744.0015971286921</v>
          </cell>
          <cell r="X28">
            <v>5265.2015971286919</v>
          </cell>
        </row>
        <row r="29">
          <cell r="B29">
            <v>4655.5260580635895</v>
          </cell>
          <cell r="C29">
            <v>17</v>
          </cell>
          <cell r="D29"/>
          <cell r="E29" t="str">
            <v>STRATURA ASFALTOS S/A</v>
          </cell>
          <cell r="F29" t="str">
            <v>RUA LUIS DE CAMÕES, 26  - CAMPOS ELÍSEOS - CEP:25225-030</v>
          </cell>
          <cell r="G29" t="str">
            <v>Rio de Janeiro</v>
          </cell>
          <cell r="H29" t="str">
            <v>DUQUE DE CAXIAS - RJ</v>
          </cell>
          <cell r="I29" t="str">
            <v>São Sebastião -AL</v>
          </cell>
          <cell r="J29" t="str">
            <v>-</v>
          </cell>
          <cell r="K29">
            <v>2.6074360580635894</v>
          </cell>
          <cell r="L29">
            <v>2607.4360580635894</v>
          </cell>
          <cell r="M29">
            <v>720.5</v>
          </cell>
          <cell r="N29">
            <v>3327.9360580635894</v>
          </cell>
          <cell r="O29">
            <v>1944</v>
          </cell>
          <cell r="P29">
            <v>518.77</v>
          </cell>
          <cell r="Q29">
            <v>113.87</v>
          </cell>
          <cell r="R29">
            <v>694.95</v>
          </cell>
          <cell r="S29">
            <v>1327.5900000000001</v>
          </cell>
          <cell r="T29"/>
          <cell r="U29">
            <v>0</v>
          </cell>
          <cell r="V29">
            <v>1327.5900000000001</v>
          </cell>
          <cell r="W29">
            <v>3327.9360580635894</v>
          </cell>
          <cell r="X29">
            <v>4655.5260580635895</v>
          </cell>
        </row>
        <row r="30">
          <cell r="B30">
            <v>4666.54605806359</v>
          </cell>
          <cell r="C30">
            <v>18</v>
          </cell>
          <cell r="D30"/>
          <cell r="E30" t="str">
            <v>PROBITEC - PRODUTOS BETUMINOSOS E TECNOLOGIA DE APLICAÇÃO LTDA.</v>
          </cell>
          <cell r="F30" t="str">
            <v>AVENIDA CANAL DA PAVUNA, 620  - PAVUNA - CEP:21535-630</v>
          </cell>
          <cell r="G30" t="str">
            <v>Rio de Janeiro</v>
          </cell>
          <cell r="H30" t="str">
            <v>RIO DE JANEIRO - RJ</v>
          </cell>
          <cell r="I30" t="str">
            <v>São Sebastião -AL</v>
          </cell>
          <cell r="J30" t="str">
            <v>-</v>
          </cell>
          <cell r="K30">
            <v>2.6074360580635894</v>
          </cell>
          <cell r="L30">
            <v>2607.4360580635894</v>
          </cell>
          <cell r="M30">
            <v>720.5</v>
          </cell>
          <cell r="N30">
            <v>3327.9360580635894</v>
          </cell>
          <cell r="O30">
            <v>1961</v>
          </cell>
          <cell r="P30">
            <v>523.07000000000005</v>
          </cell>
          <cell r="Q30">
            <v>114.82</v>
          </cell>
          <cell r="R30">
            <v>700.72</v>
          </cell>
          <cell r="S30">
            <v>1338.6100000000001</v>
          </cell>
          <cell r="T30"/>
          <cell r="U30">
            <v>0</v>
          </cell>
          <cell r="V30">
            <v>1338.6100000000001</v>
          </cell>
          <cell r="W30">
            <v>3327.9360580635894</v>
          </cell>
          <cell r="X30">
            <v>4666.54605806359</v>
          </cell>
        </row>
        <row r="31">
          <cell r="B31">
            <v>4847.4227807486641</v>
          </cell>
          <cell r="C31">
            <v>19</v>
          </cell>
          <cell r="D31"/>
          <cell r="E31" t="str">
            <v>CASA DO ASFALTO DISTRIBUIDORA, INDÚSTRIA E COMÉRCIO DE ASFALTO LTDA.</v>
          </cell>
          <cell r="F31" t="str">
            <v>BR 376, PARQUE INDUSTRIAL, S/N LOTE 6/7/7-A-3-1 - GL.PATR.MARIALVA - CEP:86990-000</v>
          </cell>
          <cell r="G31" t="str">
            <v>Paraná</v>
          </cell>
          <cell r="H31" t="str">
            <v>MARIALVA - PR</v>
          </cell>
          <cell r="I31" t="str">
            <v>São Sebastião -AL</v>
          </cell>
          <cell r="J31">
            <v>2.3899927807486643</v>
          </cell>
          <cell r="K31">
            <v>2.4093027263694733</v>
          </cell>
          <cell r="L31">
            <v>2389.9927807486642</v>
          </cell>
          <cell r="M31">
            <v>660.41</v>
          </cell>
          <cell r="N31">
            <v>3050.4027807486641</v>
          </cell>
          <cell r="O31">
            <v>2669</v>
          </cell>
          <cell r="P31">
            <v>702.2</v>
          </cell>
          <cell r="Q31">
            <v>154.13999999999999</v>
          </cell>
          <cell r="R31">
            <v>940.68</v>
          </cell>
          <cell r="S31">
            <v>1797.02</v>
          </cell>
          <cell r="T31"/>
          <cell r="U31">
            <v>0</v>
          </cell>
          <cell r="V31">
            <v>1797.02</v>
          </cell>
          <cell r="W31">
            <v>3050.4027807486641</v>
          </cell>
          <cell r="X31">
            <v>4847.4227807486641</v>
          </cell>
        </row>
        <row r="32">
          <cell r="B32">
            <v>4881.0627807486635</v>
          </cell>
          <cell r="C32">
            <v>20</v>
          </cell>
          <cell r="D32"/>
          <cell r="E32" t="str">
            <v>PETROBRAS DISTRIBUIDORA S.A.</v>
          </cell>
          <cell r="F32" t="str">
            <v>RUA MAQUINISTA  ELEODORO JACINTO, 100  - OFICINAS - CEP:84045-170</v>
          </cell>
          <cell r="G32" t="str">
            <v>Paraná</v>
          </cell>
          <cell r="H32" t="str">
            <v>PONTA GROSSA - PR</v>
          </cell>
          <cell r="I32" t="str">
            <v>São Sebastião -AL</v>
          </cell>
          <cell r="J32">
            <v>2.3899927807486643</v>
          </cell>
          <cell r="K32">
            <v>2.4093027263694733</v>
          </cell>
          <cell r="L32">
            <v>2389.9927807486642</v>
          </cell>
          <cell r="M32">
            <v>660.41</v>
          </cell>
          <cell r="N32">
            <v>3050.4027807486641</v>
          </cell>
          <cell r="O32">
            <v>2721</v>
          </cell>
          <cell r="P32">
            <v>715.35</v>
          </cell>
          <cell r="Q32">
            <v>157.02000000000001</v>
          </cell>
          <cell r="R32">
            <v>958.29</v>
          </cell>
          <cell r="S32">
            <v>1830.6599999999999</v>
          </cell>
          <cell r="T32"/>
          <cell r="U32">
            <v>0</v>
          </cell>
          <cell r="V32">
            <v>1830.6599999999999</v>
          </cell>
          <cell r="W32">
            <v>3050.4027807486641</v>
          </cell>
          <cell r="X32">
            <v>4881.0627807486635</v>
          </cell>
        </row>
        <row r="42">
          <cell r="D42" t="str">
            <v>Acre</v>
          </cell>
        </row>
        <row r="43">
          <cell r="D43" t="str">
            <v>Alagoas</v>
          </cell>
        </row>
        <row r="44">
          <cell r="D44" t="str">
            <v>Amapá</v>
          </cell>
        </row>
        <row r="45">
          <cell r="D45" t="str">
            <v>Amazonas</v>
          </cell>
        </row>
        <row r="46">
          <cell r="D46" t="str">
            <v>Bahia</v>
          </cell>
        </row>
        <row r="47">
          <cell r="D47" t="str">
            <v>Ceará</v>
          </cell>
        </row>
        <row r="48">
          <cell r="D48" t="str">
            <v>Distrito Federal</v>
          </cell>
        </row>
        <row r="49">
          <cell r="D49" t="str">
            <v>Espírito Santo</v>
          </cell>
        </row>
        <row r="50">
          <cell r="D50" t="str">
            <v>Goiás</v>
          </cell>
        </row>
        <row r="51">
          <cell r="D51" t="str">
            <v>Maranhão</v>
          </cell>
        </row>
        <row r="52">
          <cell r="D52" t="str">
            <v>Mato Grosso</v>
          </cell>
        </row>
        <row r="53">
          <cell r="D53" t="str">
            <v>Mato Grosso do Sul</v>
          </cell>
        </row>
        <row r="54">
          <cell r="D54" t="str">
            <v>Minas Gerais</v>
          </cell>
        </row>
        <row r="55">
          <cell r="D55" t="str">
            <v>Pará</v>
          </cell>
        </row>
        <row r="56">
          <cell r="D56" t="str">
            <v>Paraíba</v>
          </cell>
        </row>
        <row r="57">
          <cell r="D57" t="str">
            <v>Paraná</v>
          </cell>
        </row>
        <row r="58">
          <cell r="D58" t="str">
            <v>Pernambuco</v>
          </cell>
        </row>
        <row r="59">
          <cell r="D59" t="str">
            <v>Piauí</v>
          </cell>
        </row>
        <row r="60">
          <cell r="D60" t="str">
            <v>Rio de Janeiro</v>
          </cell>
        </row>
        <row r="61">
          <cell r="D61" t="str">
            <v>Rio Grande do Norte</v>
          </cell>
        </row>
        <row r="62">
          <cell r="D62" t="str">
            <v>Rio Grande do Sul</v>
          </cell>
        </row>
        <row r="63">
          <cell r="D63" t="str">
            <v>Rondônia</v>
          </cell>
        </row>
        <row r="64">
          <cell r="D64" t="str">
            <v>Roraima</v>
          </cell>
        </row>
        <row r="65">
          <cell r="D65" t="str">
            <v>Santa Catarina</v>
          </cell>
        </row>
        <row r="66">
          <cell r="D66" t="str">
            <v>São Paulo</v>
          </cell>
        </row>
        <row r="67">
          <cell r="D67" t="str">
            <v>Sergipe</v>
          </cell>
        </row>
        <row r="68">
          <cell r="D68" t="str">
            <v>Tocantins</v>
          </cell>
        </row>
        <row r="72">
          <cell r="D72" t="str">
            <v>ASFALTOS DILUÍDOS CM-30</v>
          </cell>
        </row>
        <row r="73">
          <cell r="D73" t="str">
            <v>ASFALTOS DILUÍDOS CM-70</v>
          </cell>
        </row>
        <row r="74">
          <cell r="D74" t="str">
            <v>ASFALTOS DILUÍDOS CR-250</v>
          </cell>
        </row>
        <row r="75">
          <cell r="D75" t="str">
            <v>ASFALTOS DILUÍDOS CR-70</v>
          </cell>
        </row>
        <row r="76">
          <cell r="D76" t="str">
            <v>CAP MODIFICADO POR BORRACHA DE PNEU AB22</v>
          </cell>
        </row>
        <row r="77">
          <cell r="D77" t="str">
            <v>CAP MODIFICADO POR BORRACHA DE PNEU AB8</v>
          </cell>
        </row>
        <row r="78">
          <cell r="D78" t="str">
            <v>CAP MODIFICADO POR POLÍMERO 55-75-E</v>
          </cell>
        </row>
        <row r="79">
          <cell r="D79" t="str">
            <v>CAP MODIFICADO POR POLÍMERO 60-85-E</v>
          </cell>
        </row>
        <row r="80">
          <cell r="D80" t="str">
            <v>CAP MODIFICADO POR POLÍMERO 65-90-E</v>
          </cell>
        </row>
        <row r="81">
          <cell r="D81" t="str">
            <v>CIMENTOS ASFÁLTICOS CAP-150-200</v>
          </cell>
        </row>
        <row r="82">
          <cell r="D82" t="str">
            <v>CIMENTOS ASFÁLTICOS CAP-30-45</v>
          </cell>
        </row>
        <row r="83">
          <cell r="D83" t="str">
            <v>CIMENTOS ASFÁLTICOS CAP-50-70</v>
          </cell>
        </row>
        <row r="84">
          <cell r="D84" t="str">
            <v>CIMENTOS ASFÁLTICOS CAP-85-100</v>
          </cell>
        </row>
        <row r="85">
          <cell r="D85" t="str">
            <v>EMULSÃO ASFÁLTICA CATIÔNICA DE RUPTURA CONTROLADA PARA SERVIÇO DE LAMA ASFÁLTICA</v>
          </cell>
        </row>
        <row r="86">
          <cell r="D86" t="str">
            <v>EMULSÃO ASFÁLTICA DE RUPTURA LENTA CATIÔNICA PARA SERVIÇO DE LAMA ASFÁLTICA</v>
          </cell>
        </row>
        <row r="87">
          <cell r="D87" t="str">
            <v>EMULSÃO ASFÁLTICA DE RUPTURA LENTA DE CARGA NEUTRA PARA SERVIÇO DE LAMA ASFÁLTICA</v>
          </cell>
        </row>
        <row r="88">
          <cell r="D88" t="str">
            <v>EMULSÃO ASFÁLTICA PARA SERVIÇO DE IMPRIMAÇÃO</v>
          </cell>
        </row>
        <row r="89">
          <cell r="D89" t="str">
            <v>EMULSÕES ASF. MOD. POR POLÍMEROS RC1C-E</v>
          </cell>
        </row>
        <row r="90">
          <cell r="D90" t="str">
            <v>EMULSÕES ASF. MOD. POR POLÍMEROS RL1C-E</v>
          </cell>
        </row>
        <row r="91">
          <cell r="D91" t="str">
            <v>EMULSÕES ASF. MOD. POR POLÍMEROS RM1C-E</v>
          </cell>
        </row>
        <row r="92">
          <cell r="D92" t="str">
            <v>EMULSÕES ASF. MOD. POR POLÍMEROS RR1C-E</v>
          </cell>
        </row>
        <row r="93">
          <cell r="D93" t="str">
            <v>EMULSÕES ASF. MOD. POR POLÍMEROS RR2C-E</v>
          </cell>
        </row>
        <row r="94">
          <cell r="D94" t="str">
            <v>EMULSÕES ASFÁLTICAS RL-1C</v>
          </cell>
        </row>
        <row r="95">
          <cell r="D95" t="str">
            <v>EMULSÕES ASFÁLTICAS RM-1C</v>
          </cell>
        </row>
        <row r="96">
          <cell r="D96" t="str">
            <v>EMULSÕES ASFÁLTICAS RM-2C</v>
          </cell>
        </row>
        <row r="97">
          <cell r="D97" t="str">
            <v>EMULSÕES ASFÁLTICAS RR-1C</v>
          </cell>
        </row>
        <row r="98">
          <cell r="D98" t="str">
            <v>EMULSÕES ASFÁLTICAS RR-2C</v>
          </cell>
        </row>
      </sheetData>
      <sheetData sheetId="10">
        <row r="2">
          <cell r="C2" t="str">
            <v>MEMÓRIA DE CÁLCULO</v>
          </cell>
          <cell r="D2"/>
          <cell r="E2"/>
          <cell r="F2"/>
          <cell r="G2"/>
          <cell r="H2"/>
          <cell r="I2"/>
          <cell r="J2"/>
          <cell r="K2"/>
          <cell r="L2"/>
          <cell r="M2"/>
          <cell r="N2"/>
          <cell r="O2"/>
          <cell r="P2"/>
          <cell r="Q2"/>
          <cell r="R2"/>
          <cell r="S2"/>
          <cell r="T2"/>
          <cell r="U2"/>
          <cell r="V2"/>
          <cell r="W2"/>
          <cell r="X2"/>
        </row>
        <row r="3">
          <cell r="C3"/>
          <cell r="D3"/>
          <cell r="E3"/>
          <cell r="F3"/>
          <cell r="G3"/>
          <cell r="H3"/>
          <cell r="I3"/>
          <cell r="J3"/>
          <cell r="K3"/>
          <cell r="L3"/>
          <cell r="M3"/>
          <cell r="N3"/>
          <cell r="O3"/>
          <cell r="P3"/>
          <cell r="Q3"/>
          <cell r="R3"/>
          <cell r="S3"/>
          <cell r="T3"/>
          <cell r="U3"/>
          <cell r="V3"/>
          <cell r="W3"/>
          <cell r="X3"/>
        </row>
        <row r="4">
          <cell r="C4"/>
          <cell r="D4"/>
          <cell r="E4"/>
          <cell r="F4"/>
          <cell r="G4"/>
          <cell r="H4"/>
          <cell r="I4"/>
          <cell r="J4"/>
          <cell r="K4"/>
          <cell r="L4"/>
          <cell r="M4"/>
          <cell r="N4"/>
          <cell r="O4"/>
          <cell r="P4"/>
          <cell r="Q4"/>
          <cell r="R4"/>
          <cell r="S4"/>
          <cell r="T4"/>
          <cell r="U4"/>
          <cell r="V4"/>
          <cell r="W4"/>
          <cell r="X4"/>
        </row>
        <row r="5">
          <cell r="C5"/>
          <cell r="D5"/>
          <cell r="E5"/>
          <cell r="F5"/>
          <cell r="G5"/>
          <cell r="H5"/>
          <cell r="I5"/>
          <cell r="J5"/>
          <cell r="K5"/>
          <cell r="L5"/>
          <cell r="M5"/>
          <cell r="N5"/>
          <cell r="O5"/>
          <cell r="P5"/>
          <cell r="Q5"/>
          <cell r="R5"/>
          <cell r="S5"/>
          <cell r="T5"/>
          <cell r="U5"/>
          <cell r="V5"/>
          <cell r="W5"/>
          <cell r="X5"/>
        </row>
        <row r="6">
          <cell r="C6"/>
          <cell r="D6"/>
          <cell r="E6"/>
          <cell r="F6"/>
          <cell r="G6"/>
          <cell r="H6"/>
          <cell r="I6"/>
          <cell r="J6"/>
          <cell r="K6"/>
          <cell r="L6"/>
          <cell r="M6"/>
          <cell r="N6"/>
          <cell r="O6"/>
          <cell r="P6"/>
          <cell r="Q6"/>
          <cell r="R6"/>
          <cell r="S6"/>
          <cell r="T6"/>
          <cell r="U6"/>
          <cell r="V6"/>
          <cell r="W6"/>
          <cell r="X6"/>
        </row>
        <row r="7">
          <cell r="C7" t="str">
            <v>REAJUSTE</v>
          </cell>
          <cell r="D7"/>
          <cell r="E7"/>
          <cell r="F7" t="str">
            <v>TIPOLOGIA DO MATERIAL</v>
          </cell>
          <cell r="G7"/>
          <cell r="H7"/>
          <cell r="I7" t="str">
            <v>ASFALTOS DILUÍDOS CM-30</v>
          </cell>
          <cell r="J7"/>
          <cell r="K7"/>
          <cell r="L7"/>
          <cell r="M7" t="str">
            <v>IMPOSTOS</v>
          </cell>
          <cell r="N7" t="str">
            <v>COFINS</v>
          </cell>
          <cell r="O7">
            <v>6.4999999999999997E-3</v>
          </cell>
          <cell r="P7"/>
          <cell r="Q7"/>
          <cell r="R7"/>
          <cell r="S7"/>
          <cell r="T7"/>
          <cell r="U7"/>
          <cell r="V7"/>
          <cell r="W7"/>
          <cell r="X7"/>
        </row>
        <row r="8">
          <cell r="C8"/>
          <cell r="D8"/>
          <cell r="E8"/>
          <cell r="F8"/>
          <cell r="G8" t="str">
            <v>ÍNDICE DE PAVIMENTAÇÃO DNIT</v>
          </cell>
          <cell r="H8">
            <v>41821</v>
          </cell>
          <cell r="I8" t="str">
            <v>ÍNDICE INICIAL</v>
          </cell>
          <cell r="J8">
            <v>270.23700000000002</v>
          </cell>
          <cell r="K8"/>
          <cell r="L8"/>
          <cell r="M8"/>
          <cell r="N8" t="str">
            <v>PIS</v>
          </cell>
          <cell r="O8">
            <v>0.03</v>
          </cell>
          <cell r="P8"/>
          <cell r="Q8" t="str">
            <v>LEGENDA</v>
          </cell>
          <cell r="R8"/>
          <cell r="S8"/>
          <cell r="T8"/>
          <cell r="U8"/>
          <cell r="V8"/>
          <cell r="W8"/>
          <cell r="X8"/>
        </row>
        <row r="9">
          <cell r="C9"/>
          <cell r="D9"/>
          <cell r="E9"/>
          <cell r="F9"/>
          <cell r="G9"/>
          <cell r="H9">
            <v>45383</v>
          </cell>
          <cell r="I9" t="str">
            <v>ÍNDICE FINAL</v>
          </cell>
          <cell r="J9">
            <v>567.09199999999998</v>
          </cell>
          <cell r="K9"/>
          <cell r="L9"/>
          <cell r="M9"/>
          <cell r="N9" t="str">
            <v xml:space="preserve"> ICMS</v>
          </cell>
          <cell r="O9">
            <v>0.18</v>
          </cell>
          <cell r="P9">
            <v>0.82000000000000006</v>
          </cell>
          <cell r="Q9" t="str">
            <v>ENTRADA DE DADOS</v>
          </cell>
          <cell r="R9"/>
          <cell r="S9"/>
          <cell r="T9"/>
          <cell r="U9"/>
          <cell r="V9"/>
          <cell r="W9"/>
          <cell r="X9"/>
        </row>
        <row r="10">
          <cell r="C10"/>
          <cell r="D10"/>
          <cell r="E10"/>
          <cell r="F10"/>
          <cell r="G10" t="str">
            <v>Data ANP</v>
          </cell>
          <cell r="H10">
            <v>45352</v>
          </cell>
          <cell r="I10"/>
          <cell r="J10"/>
          <cell r="K10"/>
          <cell r="L10"/>
          <cell r="M10"/>
          <cell r="N10"/>
          <cell r="O10"/>
          <cell r="P10"/>
          <cell r="Q10"/>
          <cell r="R10"/>
          <cell r="S10"/>
          <cell r="T10"/>
          <cell r="U10"/>
          <cell r="V10"/>
          <cell r="W10"/>
          <cell r="X10"/>
        </row>
        <row r="11">
          <cell r="C11" t="str">
            <v>DATA-BASE</v>
          </cell>
          <cell r="D11" t="str">
            <v>PRODUTOS</v>
          </cell>
          <cell r="E11" t="str">
            <v>LOCALIDADES</v>
          </cell>
          <cell r="F11"/>
          <cell r="G11"/>
          <cell r="H11"/>
          <cell r="I11"/>
          <cell r="J11" t="str">
            <v>CUSTO ANP (R$/Kg)</v>
          </cell>
          <cell r="K11"/>
          <cell r="L11" t="str">
            <v>CUSTO ANP</v>
          </cell>
          <cell r="M11" t="str">
            <v>IMPOSTOS DO PRODUTO</v>
          </cell>
          <cell r="N11" t="str">
            <v>CUSTO DO PRODUTO COM IMPOSTOS</v>
          </cell>
          <cell r="O11" t="str">
            <v>DMT's</v>
          </cell>
          <cell r="P11" t="str">
            <v>CUSTO DO TRANSPORTE RODOVIA PAVIMENTADA</v>
          </cell>
          <cell r="Q11" t="str">
            <v>ICMS</v>
          </cell>
          <cell r="R11" t="str">
            <v>ATUALIZAÇÃO DO CUSTO DE TRANSPORTE</v>
          </cell>
          <cell r="S11" t="str">
            <v>CUSTO DO TRANSPORTE RODOVIA PAVIMENTADA COM IMPOSTOS E ATUALIZAÇÃO MONETÁRIA</v>
          </cell>
          <cell r="T11" t="str">
            <v xml:space="preserve">PEDÁGIO </v>
          </cell>
          <cell r="U11"/>
          <cell r="V11" t="str">
            <v>TOTAL TRANSPORTE</v>
          </cell>
          <cell r="W11" t="str">
            <v>AQUISIÇÃO DO PRODUTO</v>
          </cell>
          <cell r="X11" t="str">
            <v>TOTAL GERAL ( TRANSP + AQUISIÇÃO)</v>
          </cell>
        </row>
        <row r="12">
          <cell r="C12">
            <v>45383</v>
          </cell>
          <cell r="D12"/>
          <cell r="E12" t="str">
            <v>REFINARIAS</v>
          </cell>
          <cell r="F12" t="str">
            <v>ENDEREÇO</v>
          </cell>
          <cell r="G12" t="str">
            <v>ESTADO</v>
          </cell>
          <cell r="H12" t="str">
            <v>CIDADE</v>
          </cell>
          <cell r="I12" t="str">
            <v>DESTINO</v>
          </cell>
          <cell r="J12" t="str">
            <v>ESTADO</v>
          </cell>
          <cell r="K12" t="str">
            <v>REGIÃO</v>
          </cell>
          <cell r="L12" t="str">
            <v>R$/t</v>
          </cell>
          <cell r="M12" t="str">
            <v>R$/t</v>
          </cell>
          <cell r="N12" t="str">
            <v>R$/t</v>
          </cell>
          <cell r="O12" t="str">
            <v>KM</v>
          </cell>
          <cell r="P12" t="str">
            <v>R$/t</v>
          </cell>
          <cell r="Q12" t="str">
            <v>R$/t</v>
          </cell>
          <cell r="R12" t="str">
            <v>R$/t</v>
          </cell>
          <cell r="S12" t="str">
            <v>R$/t</v>
          </cell>
          <cell r="T12" t="str">
            <v xml:space="preserve">CUSTO </v>
          </cell>
          <cell r="U12" t="str">
            <v>R$/t</v>
          </cell>
          <cell r="V12" t="str">
            <v>R$/t</v>
          </cell>
          <cell r="W12" t="str">
            <v>R$/t</v>
          </cell>
          <cell r="X12" t="str">
            <v>R$/t</v>
          </cell>
        </row>
        <row r="13">
          <cell r="B13">
            <v>7590.2459324035126</v>
          </cell>
          <cell r="C13">
            <v>1</v>
          </cell>
          <cell r="D13" t="str">
            <v>ASFALTOS DILUÍDOS CM-30</v>
          </cell>
          <cell r="E13" t="str">
            <v>'CENTRO OESTE ASFALTOS LTDA.</v>
          </cell>
          <cell r="F13" t="str">
            <v>SETOR DE INFLAMÁVEIS, S/N TRECHO 02 - LOTE 1.100 - GUARÁ - CEP:71225-000</v>
          </cell>
          <cell r="G13" t="str">
            <v>Distrito Federal</v>
          </cell>
          <cell r="H13" t="str">
            <v>BRASÍLIA - DF</v>
          </cell>
          <cell r="I13" t="str">
            <v>São Sebastião -AL</v>
          </cell>
          <cell r="J13" t="str">
            <v>-</v>
          </cell>
          <cell r="K13">
            <v>4.9940359324035128</v>
          </cell>
          <cell r="L13">
            <v>4994.0359324035126</v>
          </cell>
          <cell r="M13">
            <v>1379.97</v>
          </cell>
          <cell r="N13">
            <v>6374.0059324035128</v>
          </cell>
          <cell r="O13">
            <v>1772</v>
          </cell>
          <cell r="P13">
            <v>475.26</v>
          </cell>
          <cell r="Q13">
            <v>104.32</v>
          </cell>
          <cell r="R13">
            <v>636.66</v>
          </cell>
          <cell r="S13">
            <v>1216.2399999999998</v>
          </cell>
          <cell r="T13"/>
          <cell r="U13">
            <v>0</v>
          </cell>
          <cell r="V13">
            <v>1216.2399999999998</v>
          </cell>
          <cell r="W13">
            <v>6374.0059324035128</v>
          </cell>
          <cell r="X13">
            <v>7590.2459324035126</v>
          </cell>
        </row>
        <row r="14">
          <cell r="B14">
            <v>7685.4159324035127</v>
          </cell>
          <cell r="C14">
            <v>2</v>
          </cell>
          <cell r="D14"/>
          <cell r="E14" t="str">
            <v>STRATURA ASFALTOS S/A</v>
          </cell>
          <cell r="F14" t="str">
            <v>AVENIDA PRESIDENTE WILSON, 08  - JUNDIAÍ - CEP:75115-100</v>
          </cell>
          <cell r="G14" t="str">
            <v>Goiás</v>
          </cell>
          <cell r="H14" t="str">
            <v>ANÁPOLIS - GO</v>
          </cell>
          <cell r="I14" t="str">
            <v>São Sebastião -AL</v>
          </cell>
          <cell r="J14" t="str">
            <v>-</v>
          </cell>
          <cell r="K14">
            <v>4.9940359324035128</v>
          </cell>
          <cell r="L14">
            <v>4994.0359324035126</v>
          </cell>
          <cell r="M14">
            <v>1379.97</v>
          </cell>
          <cell r="N14">
            <v>6374.0059324035128</v>
          </cell>
          <cell r="O14">
            <v>1919</v>
          </cell>
          <cell r="P14">
            <v>512.45000000000005</v>
          </cell>
          <cell r="Q14">
            <v>112.48</v>
          </cell>
          <cell r="R14">
            <v>686.48</v>
          </cell>
          <cell r="S14">
            <v>1311.41</v>
          </cell>
          <cell r="T14"/>
          <cell r="U14">
            <v>0</v>
          </cell>
          <cell r="V14">
            <v>1311.41</v>
          </cell>
          <cell r="W14">
            <v>6374.0059324035128</v>
          </cell>
          <cell r="X14">
            <v>7685.4159324035127</v>
          </cell>
        </row>
        <row r="15">
          <cell r="B15">
            <v>7729.4459324035124</v>
          </cell>
          <cell r="C15">
            <v>3</v>
          </cell>
          <cell r="D15"/>
          <cell r="E15" t="str">
            <v>DISTRIBUIDORA BRASILEIRA DE ASFALTO SA - DISBRAL</v>
          </cell>
          <cell r="F15" t="str">
            <v>VIA PRIMARIA 8, S/N QD-18, MODS. 24/47 - DAIAG - CEP:74980-970</v>
          </cell>
          <cell r="G15" t="str">
            <v>Goiás</v>
          </cell>
          <cell r="H15" t="str">
            <v>APARECIDA DE GOIANIA - GO</v>
          </cell>
          <cell r="I15" t="str">
            <v>São Sebastião -AL</v>
          </cell>
          <cell r="J15" t="str">
            <v>-</v>
          </cell>
          <cell r="K15">
            <v>4.9940359324035128</v>
          </cell>
          <cell r="L15">
            <v>4994.0359324035126</v>
          </cell>
          <cell r="M15">
            <v>1379.97</v>
          </cell>
          <cell r="N15">
            <v>6374.0059324035128</v>
          </cell>
          <cell r="O15">
            <v>1987</v>
          </cell>
          <cell r="P15">
            <v>529.65</v>
          </cell>
          <cell r="Q15">
            <v>116.26</v>
          </cell>
          <cell r="R15">
            <v>709.53</v>
          </cell>
          <cell r="S15">
            <v>1355.44</v>
          </cell>
          <cell r="T15"/>
          <cell r="U15">
            <v>0</v>
          </cell>
          <cell r="V15">
            <v>1355.44</v>
          </cell>
          <cell r="W15">
            <v>6374.0059324035128</v>
          </cell>
          <cell r="X15">
            <v>7729.4459324035124</v>
          </cell>
        </row>
        <row r="16">
          <cell r="B16">
            <v>7732.0259324035123</v>
          </cell>
          <cell r="C16">
            <v>4</v>
          </cell>
          <cell r="D16"/>
          <cell r="E16" t="str">
            <v>INDÚSTRIA NACIONAL DE ASFALTOS LTDA.</v>
          </cell>
          <cell r="F16" t="str">
            <v>VIA PRIMEIRA E SEGUNDA 3, S/N.º LOTES 01 A 10 - DISTRITO AGROINDUSTRIAL - CEP:75370-000</v>
          </cell>
          <cell r="G16" t="str">
            <v>Goiás</v>
          </cell>
          <cell r="H16" t="str">
            <v>GOIANIRA - GO</v>
          </cell>
          <cell r="I16" t="str">
            <v>São Sebastião -AL</v>
          </cell>
          <cell r="J16" t="str">
            <v>-</v>
          </cell>
          <cell r="K16">
            <v>4.9940359324035128</v>
          </cell>
          <cell r="L16">
            <v>4994.0359324035126</v>
          </cell>
          <cell r="M16">
            <v>1379.97</v>
          </cell>
          <cell r="N16">
            <v>6374.0059324035128</v>
          </cell>
          <cell r="O16">
            <v>1991</v>
          </cell>
          <cell r="P16">
            <v>530.66</v>
          </cell>
          <cell r="Q16">
            <v>116.48</v>
          </cell>
          <cell r="R16">
            <v>710.88</v>
          </cell>
          <cell r="S16">
            <v>1358.02</v>
          </cell>
          <cell r="T16"/>
          <cell r="U16">
            <v>0</v>
          </cell>
          <cell r="V16">
            <v>1358.02</v>
          </cell>
          <cell r="W16">
            <v>6374.0059324035128</v>
          </cell>
          <cell r="X16">
            <v>7732.0259324035123</v>
          </cell>
        </row>
        <row r="17">
          <cell r="B17">
            <v>7379.3198692475034</v>
          </cell>
          <cell r="C17">
            <v>5</v>
          </cell>
          <cell r="D17"/>
          <cell r="E17" t="str">
            <v>STRATURA ASFALTOS S/A</v>
          </cell>
          <cell r="F17" t="str">
            <v>RUA VICTOR RODRIGUES RESENDE, 333  - DISTRITO IND. DE UBERLÂNDIA - CEP:38405-440</v>
          </cell>
          <cell r="G17" t="str">
            <v>Minas Gerais</v>
          </cell>
          <cell r="H17" t="str">
            <v>UBERLANDIA - MG</v>
          </cell>
          <cell r="I17" t="str">
            <v>São Sebastião -AL</v>
          </cell>
          <cell r="J17" t="str">
            <v>-</v>
          </cell>
          <cell r="K17">
            <v>4.6806103035389564</v>
          </cell>
          <cell r="L17">
            <v>4680.610303538956</v>
          </cell>
          <cell r="M17">
            <v>1293.3699999999999</v>
          </cell>
          <cell r="N17">
            <v>5973.9803035389559</v>
          </cell>
          <cell r="O17">
            <v>1943</v>
          </cell>
          <cell r="P17">
            <v>518.52</v>
          </cell>
          <cell r="Q17">
            <v>113.82</v>
          </cell>
          <cell r="R17">
            <v>694.62</v>
          </cell>
          <cell r="S17">
            <v>1326.96</v>
          </cell>
          <cell r="T17">
            <v>1086</v>
          </cell>
          <cell r="U17">
            <v>78.379565708547759</v>
          </cell>
          <cell r="V17">
            <v>1405.3395657085478</v>
          </cell>
          <cell r="W17">
            <v>5973.9803035389559</v>
          </cell>
          <cell r="X17">
            <v>7379.3198692475034</v>
          </cell>
        </row>
        <row r="18">
          <cell r="B18">
            <v>7379.3198692475034</v>
          </cell>
          <cell r="C18">
            <v>6</v>
          </cell>
          <cell r="D18"/>
          <cell r="E18" t="str">
            <v>BETUNEL INDÚSTRIA E COMÉRCIO LTDA.</v>
          </cell>
          <cell r="F18" t="str">
            <v>RUA   VICTOR RODRIGUES DE REZENDE, 185  - DISTRITO INDUSTRIAL - CEP:38402-334</v>
          </cell>
          <cell r="G18" t="str">
            <v>Minas Gerais</v>
          </cell>
          <cell r="H18" t="str">
            <v>UBERLANDIA - MG</v>
          </cell>
          <cell r="I18" t="str">
            <v>São Sebastião -AL</v>
          </cell>
          <cell r="J18" t="str">
            <v>-</v>
          </cell>
          <cell r="K18">
            <v>4.6806103035389564</v>
          </cell>
          <cell r="L18">
            <v>4680.610303538956</v>
          </cell>
          <cell r="M18">
            <v>1293.3699999999999</v>
          </cell>
          <cell r="N18">
            <v>5973.9803035389559</v>
          </cell>
          <cell r="O18">
            <v>1943</v>
          </cell>
          <cell r="P18">
            <v>518.52</v>
          </cell>
          <cell r="Q18">
            <v>113.82</v>
          </cell>
          <cell r="R18">
            <v>694.62</v>
          </cell>
          <cell r="S18">
            <v>1326.96</v>
          </cell>
          <cell r="T18">
            <v>1086</v>
          </cell>
          <cell r="U18">
            <v>78.379565708547759</v>
          </cell>
          <cell r="V18">
            <v>1405.3395657085478</v>
          </cell>
          <cell r="W18">
            <v>5973.9803035389559</v>
          </cell>
          <cell r="X18">
            <v>7379.3198692475034</v>
          </cell>
        </row>
        <row r="19">
          <cell r="B19">
            <v>8104.0982746131049</v>
          </cell>
          <cell r="C19">
            <v>7</v>
          </cell>
          <cell r="D19"/>
          <cell r="E19" t="str">
            <v>ARAPETRO DISTRIBUIDORA DE PETRÓLEO LTDA.</v>
          </cell>
          <cell r="F19" t="str">
            <v>RUA 04, S/N° LOTES 17 A 20. - DISTRITO INDUSTRIAL 1/8 - CEP:78600-000</v>
          </cell>
          <cell r="G19" t="str">
            <v>Mato grosso</v>
          </cell>
          <cell r="H19" t="str">
            <v>BARRA DO GARCAS - MT</v>
          </cell>
          <cell r="I19" t="str">
            <v>São Sebastião -AL</v>
          </cell>
          <cell r="J19">
            <v>5.1181382746131048</v>
          </cell>
          <cell r="K19">
            <v>4.9940359324035128</v>
          </cell>
          <cell r="L19">
            <v>5118.1382746131048</v>
          </cell>
          <cell r="M19">
            <v>1414.27</v>
          </cell>
          <cell r="N19">
            <v>6532.4082746131044</v>
          </cell>
          <cell r="O19">
            <v>2321</v>
          </cell>
          <cell r="P19">
            <v>614.15</v>
          </cell>
          <cell r="Q19">
            <v>134.81</v>
          </cell>
          <cell r="R19">
            <v>822.73</v>
          </cell>
          <cell r="S19">
            <v>1571.69</v>
          </cell>
          <cell r="T19"/>
          <cell r="U19">
            <v>0</v>
          </cell>
          <cell r="V19">
            <v>1571.69</v>
          </cell>
          <cell r="W19">
            <v>6532.4082746131044</v>
          </cell>
          <cell r="X19">
            <v>8104.0982746131049</v>
          </cell>
        </row>
        <row r="20">
          <cell r="B20">
            <v>7256.9398692475033</v>
          </cell>
          <cell r="C20">
            <v>8</v>
          </cell>
          <cell r="D20"/>
          <cell r="E20" t="str">
            <v>DISTRIBUIDORA BRASILEIRA DE ASFALTO SA - DISBRAL</v>
          </cell>
          <cell r="F20" t="str">
            <v>SÃO JUDAS TADEU, 288  - DISTRITO INDUSTRIAL - CEP:32450-000</v>
          </cell>
          <cell r="G20" t="str">
            <v>Minas Gerais</v>
          </cell>
          <cell r="H20" t="str">
            <v>SARZEDO - MG</v>
          </cell>
          <cell r="I20" t="str">
            <v>São Sebastião -AL</v>
          </cell>
          <cell r="J20" t="str">
            <v>-</v>
          </cell>
          <cell r="K20">
            <v>4.6806103035389564</v>
          </cell>
          <cell r="L20">
            <v>4680.610303538956</v>
          </cell>
          <cell r="M20">
            <v>1293.3699999999999</v>
          </cell>
          <cell r="N20">
            <v>5973.9803035389559</v>
          </cell>
          <cell r="O20">
            <v>1754</v>
          </cell>
          <cell r="P20">
            <v>470.7</v>
          </cell>
          <cell r="Q20">
            <v>103.32</v>
          </cell>
          <cell r="R20">
            <v>630.55999999999995</v>
          </cell>
          <cell r="S20">
            <v>1204.58</v>
          </cell>
          <cell r="T20">
            <v>1086</v>
          </cell>
          <cell r="U20">
            <v>78.379565708547759</v>
          </cell>
          <cell r="V20">
            <v>1282.9595657085476</v>
          </cell>
          <cell r="W20">
            <v>5973.9803035389559</v>
          </cell>
          <cell r="X20">
            <v>7256.9398692475033</v>
          </cell>
        </row>
        <row r="21">
          <cell r="B21">
            <v>9428.8541652021104</v>
          </cell>
          <cell r="C21">
            <v>9</v>
          </cell>
          <cell r="D21"/>
          <cell r="E21" t="str">
            <v>'INDÚSTRIA NACIONAL DE ASFALTOS LTDA.</v>
          </cell>
          <cell r="F21" t="str">
            <v>INDÚSTRIA NACIONAL DE ASFALTOS LTDA - CEP:77053-080</v>
          </cell>
          <cell r="G21" t="str">
            <v>Tocantins</v>
          </cell>
          <cell r="H21" t="str">
            <v xml:space="preserve"> PALMAS - TO</v>
          </cell>
          <cell r="I21" t="str">
            <v>São Sebastião -AL</v>
          </cell>
          <cell r="J21" t="str">
            <v>-</v>
          </cell>
          <cell r="K21">
            <v>6.4376241652021102</v>
          </cell>
          <cell r="L21">
            <v>6437.6241652021099</v>
          </cell>
          <cell r="M21">
            <v>1778.87</v>
          </cell>
          <cell r="N21">
            <v>8216.4941652021098</v>
          </cell>
          <cell r="O21">
            <v>1766</v>
          </cell>
          <cell r="P21">
            <v>473.74</v>
          </cell>
          <cell r="Q21">
            <v>103.99</v>
          </cell>
          <cell r="R21">
            <v>634.63</v>
          </cell>
          <cell r="S21">
            <v>1212.3600000000001</v>
          </cell>
          <cell r="T21"/>
          <cell r="U21">
            <v>0</v>
          </cell>
          <cell r="V21">
            <v>1212.3600000000001</v>
          </cell>
          <cell r="W21">
            <v>8216.4941652021098</v>
          </cell>
          <cell r="X21">
            <v>9428.8541652021104</v>
          </cell>
        </row>
        <row r="22">
          <cell r="B22">
            <v>7541.1303035389556</v>
          </cell>
          <cell r="C22">
            <v>10</v>
          </cell>
          <cell r="D22"/>
          <cell r="E22" t="str">
            <v>'NTA - NOVAS TÉCNICAS DE ASFALTOS S/A</v>
          </cell>
          <cell r="F22" t="str">
            <v>RUA SOFIA ATAURI FADIN, 150 SALA A - B. SANTA TEREZINHA - CEP:13140-000</v>
          </cell>
          <cell r="G22" t="str">
            <v>São Paulo</v>
          </cell>
          <cell r="H22" t="str">
            <v>PAULINIA - SP</v>
          </cell>
          <cell r="I22" t="str">
            <v>São Sebastião -AL</v>
          </cell>
          <cell r="J22" t="str">
            <v>-</v>
          </cell>
          <cell r="K22">
            <v>4.6806103035389564</v>
          </cell>
          <cell r="L22">
            <v>4680.610303538956</v>
          </cell>
          <cell r="M22">
            <v>1293.3699999999999</v>
          </cell>
          <cell r="N22">
            <v>5973.9803035389559</v>
          </cell>
          <cell r="O22">
            <v>2314</v>
          </cell>
          <cell r="P22">
            <v>612.38</v>
          </cell>
          <cell r="Q22">
            <v>134.41999999999999</v>
          </cell>
          <cell r="R22">
            <v>820.35</v>
          </cell>
          <cell r="S22">
            <v>1567.15</v>
          </cell>
          <cell r="T22"/>
          <cell r="U22">
            <v>0</v>
          </cell>
          <cell r="V22">
            <v>1567.15</v>
          </cell>
          <cell r="W22">
            <v>5973.9803035389559</v>
          </cell>
          <cell r="X22">
            <v>7541.1303035389556</v>
          </cell>
        </row>
        <row r="23">
          <cell r="B23">
            <v>7521.0703035389561</v>
          </cell>
          <cell r="C23">
            <v>11</v>
          </cell>
          <cell r="D23"/>
          <cell r="E23" t="str">
            <v>COMPANHIA BRASILEIRA DE ASFALTOS DA AMAZÔNIA - IMPORTAÇÃO E EXPORTAÇÃO</v>
          </cell>
          <cell r="F23" t="str">
            <v>Avenida Doutor Olindo Dártora 2451, Galpão 02, Morro Grande - CEP:07726-555</v>
          </cell>
          <cell r="G23" t="str">
            <v>São Paulo</v>
          </cell>
          <cell r="H23" t="str">
            <v>CAIEIRAS - SP</v>
          </cell>
          <cell r="I23" t="str">
            <v>São Sebastião -AL</v>
          </cell>
          <cell r="J23" t="str">
            <v>-</v>
          </cell>
          <cell r="K23">
            <v>4.6806103035389564</v>
          </cell>
          <cell r="L23">
            <v>4680.610303538956</v>
          </cell>
          <cell r="M23">
            <v>1293.3699999999999</v>
          </cell>
          <cell r="N23">
            <v>5973.9803035389559</v>
          </cell>
          <cell r="O23">
            <v>2283</v>
          </cell>
          <cell r="P23">
            <v>604.54</v>
          </cell>
          <cell r="Q23">
            <v>132.69999999999999</v>
          </cell>
          <cell r="R23">
            <v>809.85</v>
          </cell>
          <cell r="S23">
            <v>1547.0900000000001</v>
          </cell>
          <cell r="T23"/>
          <cell r="U23">
            <v>0</v>
          </cell>
          <cell r="V23">
            <v>1547.0900000000001</v>
          </cell>
          <cell r="W23">
            <v>5973.9803035389559</v>
          </cell>
          <cell r="X23">
            <v>7521.0703035389561</v>
          </cell>
        </row>
        <row r="24">
          <cell r="B24">
            <v>8264.2459324035135</v>
          </cell>
          <cell r="C24">
            <v>12</v>
          </cell>
          <cell r="D24"/>
          <cell r="E24" t="str">
            <v>BETUNEL INDÚSTRIA E COMÉRCIO LTDA.</v>
          </cell>
          <cell r="F24" t="str">
            <v>R 16 , 82, Vila Nova Campo Grande - CEP:79.103-834</v>
          </cell>
          <cell r="G24" t="str">
            <v>Mato Grosso do Sul</v>
          </cell>
          <cell r="H24" t="str">
            <v>CAMPO GRANDE - MS</v>
          </cell>
          <cell r="I24" t="str">
            <v>São Sebastião -AL</v>
          </cell>
          <cell r="J24" t="str">
            <v>-</v>
          </cell>
          <cell r="K24">
            <v>4.9940359324035128</v>
          </cell>
          <cell r="L24">
            <v>4994.0359324035126</v>
          </cell>
          <cell r="M24">
            <v>1379.97</v>
          </cell>
          <cell r="N24">
            <v>6374.0059324035128</v>
          </cell>
          <cell r="O24">
            <v>2813</v>
          </cell>
          <cell r="P24">
            <v>738.63</v>
          </cell>
          <cell r="Q24">
            <v>162.13</v>
          </cell>
          <cell r="R24">
            <v>989.48</v>
          </cell>
          <cell r="S24">
            <v>1890.24</v>
          </cell>
          <cell r="T24"/>
          <cell r="U24">
            <v>0</v>
          </cell>
          <cell r="V24">
            <v>1890.24</v>
          </cell>
          <cell r="W24">
            <v>6374.0059324035128</v>
          </cell>
          <cell r="X24">
            <v>8264.2459324035135</v>
          </cell>
        </row>
        <row r="25">
          <cell r="B25">
            <v>8434.9682746131039</v>
          </cell>
          <cell r="C25">
            <v>13</v>
          </cell>
          <cell r="D25"/>
          <cell r="E25" t="str">
            <v>CENTRO OESTE ASFALTOS LTDA.</v>
          </cell>
          <cell r="F25" t="str">
            <v>RUA   N, S/N.º LOTES 39/43 E LOTES 129/133 - DISTRITO INDUSTRIAL - CEP:78098-400</v>
          </cell>
          <cell r="G25" t="str">
            <v>Mato Grosso</v>
          </cell>
          <cell r="H25" t="str">
            <v>CUIABA - MT</v>
          </cell>
          <cell r="I25" t="str">
            <v>São Sebastião -AL</v>
          </cell>
          <cell r="J25">
            <v>5.1181382746131048</v>
          </cell>
          <cell r="K25">
            <v>4.9940359324035128</v>
          </cell>
          <cell r="L25">
            <v>5118.1382746131048</v>
          </cell>
          <cell r="M25">
            <v>1414.27</v>
          </cell>
          <cell r="N25">
            <v>6532.4082746131044</v>
          </cell>
          <cell r="O25">
            <v>2832</v>
          </cell>
          <cell r="P25">
            <v>743.44</v>
          </cell>
          <cell r="Q25">
            <v>163.19</v>
          </cell>
          <cell r="R25">
            <v>995.93</v>
          </cell>
          <cell r="S25">
            <v>1902.56</v>
          </cell>
          <cell r="T25"/>
          <cell r="U25">
            <v>0</v>
          </cell>
          <cell r="V25">
            <v>1902.56</v>
          </cell>
          <cell r="W25">
            <v>6532.4082746131044</v>
          </cell>
          <cell r="X25">
            <v>8434.9682746131039</v>
          </cell>
        </row>
        <row r="26">
          <cell r="B26">
            <v>8434.9682746131039</v>
          </cell>
          <cell r="C26">
            <v>14</v>
          </cell>
          <cell r="D26"/>
          <cell r="E26" t="str">
            <v>BETUNEL INDÚSTRIA E COMÉRCIO LTDA.</v>
          </cell>
          <cell r="F26" t="str">
            <v>RUA N ESQUINA COM RUA X, S/N QD. IND. 7 L 01/08 - DIST. IND. - CEP:78015-285</v>
          </cell>
          <cell r="G26" t="str">
            <v>Mato Grosso</v>
          </cell>
          <cell r="H26" t="str">
            <v>CUIABA - MT</v>
          </cell>
          <cell r="I26" t="str">
            <v>São Sebastião -AL</v>
          </cell>
          <cell r="J26">
            <v>5.1181382746131048</v>
          </cell>
          <cell r="K26">
            <v>4.9940359324035128</v>
          </cell>
          <cell r="L26">
            <v>5118.1382746131048</v>
          </cell>
          <cell r="M26">
            <v>1414.27</v>
          </cell>
          <cell r="N26">
            <v>6532.4082746131044</v>
          </cell>
          <cell r="O26">
            <v>2832</v>
          </cell>
          <cell r="P26">
            <v>743.44</v>
          </cell>
          <cell r="Q26">
            <v>163.19</v>
          </cell>
          <cell r="R26">
            <v>995.93</v>
          </cell>
          <cell r="S26">
            <v>1902.56</v>
          </cell>
          <cell r="T26"/>
          <cell r="U26">
            <v>0</v>
          </cell>
          <cell r="V26">
            <v>1902.56</v>
          </cell>
          <cell r="W26">
            <v>6532.4082746131044</v>
          </cell>
          <cell r="X26">
            <v>8434.9682746131039</v>
          </cell>
        </row>
        <row r="27">
          <cell r="B27">
            <v>8438.1982746131034</v>
          </cell>
          <cell r="C27">
            <v>15</v>
          </cell>
          <cell r="D27"/>
          <cell r="E27" t="str">
            <v>EMAM - EMULSÕES E TRANSPORTES LTDA.</v>
          </cell>
          <cell r="F27" t="str">
            <v>RODOVIA DOS IMIGRANTES, S/Nº KM 8,6 -  - CEP:60035-351</v>
          </cell>
          <cell r="G27" t="str">
            <v>Mato Grosso</v>
          </cell>
          <cell r="H27" t="str">
            <v>VARZEA GRANDE - MT</v>
          </cell>
          <cell r="I27" t="str">
            <v>São Sebastião -AL</v>
          </cell>
          <cell r="J27">
            <v>5.1181382746131048</v>
          </cell>
          <cell r="K27">
            <v>4.9940359324035128</v>
          </cell>
          <cell r="L27">
            <v>5118.1382746131048</v>
          </cell>
          <cell r="M27">
            <v>1414.27</v>
          </cell>
          <cell r="N27">
            <v>6532.4082746131044</v>
          </cell>
          <cell r="O27">
            <v>2837</v>
          </cell>
          <cell r="P27">
            <v>744.7</v>
          </cell>
          <cell r="Q27">
            <v>163.47</v>
          </cell>
          <cell r="R27">
            <v>997.62</v>
          </cell>
          <cell r="S27">
            <v>1905.79</v>
          </cell>
          <cell r="T27"/>
          <cell r="U27">
            <v>0</v>
          </cell>
          <cell r="V27">
            <v>1905.79</v>
          </cell>
          <cell r="W27">
            <v>6532.4082746131044</v>
          </cell>
          <cell r="X27">
            <v>8438.1982746131034</v>
          </cell>
        </row>
        <row r="28">
          <cell r="B28">
            <v>7495.1803035389557</v>
          </cell>
          <cell r="C28">
            <v>16</v>
          </cell>
          <cell r="D28"/>
          <cell r="E28" t="str">
            <v>VIAPOL LTDA.</v>
          </cell>
          <cell r="F28" t="str">
            <v>VITO ARDITO, 6401 KM 118,5 - JARDIM CAMPO GRANDE - CEP:12282-535</v>
          </cell>
          <cell r="G28" t="str">
            <v>São Paulo</v>
          </cell>
          <cell r="H28" t="str">
            <v>CACAPAVA - SP</v>
          </cell>
          <cell r="I28" t="str">
            <v>São Sebastião -AL</v>
          </cell>
          <cell r="J28" t="str">
            <v>-</v>
          </cell>
          <cell r="K28">
            <v>4.6806103035389564</v>
          </cell>
          <cell r="L28">
            <v>4680.610303538956</v>
          </cell>
          <cell r="M28">
            <v>1293.3699999999999</v>
          </cell>
          <cell r="N28">
            <v>5973.9803035389559</v>
          </cell>
          <cell r="O28">
            <v>2243</v>
          </cell>
          <cell r="P28">
            <v>594.41999999999996</v>
          </cell>
          <cell r="Q28">
            <v>130.47999999999999</v>
          </cell>
          <cell r="R28">
            <v>796.3</v>
          </cell>
          <cell r="S28">
            <v>1521.1999999999998</v>
          </cell>
          <cell r="T28"/>
          <cell r="U28">
            <v>0</v>
          </cell>
          <cell r="V28">
            <v>1521.1999999999998</v>
          </cell>
          <cell r="W28">
            <v>5973.9803035389559</v>
          </cell>
          <cell r="X28">
            <v>7495.1803035389557</v>
          </cell>
        </row>
        <row r="29">
          <cell r="B29">
            <v>7301.5703035389561</v>
          </cell>
          <cell r="C29">
            <v>17</v>
          </cell>
          <cell r="D29"/>
          <cell r="E29" t="str">
            <v>STRATURA ASFALTOS S/A</v>
          </cell>
          <cell r="F29" t="str">
            <v>RUA LUIS DE CAMÕES, 26  - CAMPOS ELÍSEOS - CEP:25225-030</v>
          </cell>
          <cell r="G29" t="str">
            <v>Rio de Janeiro</v>
          </cell>
          <cell r="H29" t="str">
            <v>DUQUE DE CAXIAS - RJ</v>
          </cell>
          <cell r="I29" t="str">
            <v>São Sebastião -AL</v>
          </cell>
          <cell r="J29" t="str">
            <v>-</v>
          </cell>
          <cell r="K29">
            <v>4.6806103035389564</v>
          </cell>
          <cell r="L29">
            <v>4680.610303538956</v>
          </cell>
          <cell r="M29">
            <v>1293.3699999999999</v>
          </cell>
          <cell r="N29">
            <v>5973.9803035389559</v>
          </cell>
          <cell r="O29">
            <v>1944</v>
          </cell>
          <cell r="P29">
            <v>518.77</v>
          </cell>
          <cell r="Q29">
            <v>113.87</v>
          </cell>
          <cell r="R29">
            <v>694.95</v>
          </cell>
          <cell r="S29">
            <v>1327.5900000000001</v>
          </cell>
          <cell r="T29"/>
          <cell r="U29">
            <v>0</v>
          </cell>
          <cell r="V29">
            <v>1327.5900000000001</v>
          </cell>
          <cell r="W29">
            <v>5973.9803035389559</v>
          </cell>
          <cell r="X29">
            <v>7301.5703035389561</v>
          </cell>
        </row>
        <row r="30">
          <cell r="B30">
            <v>7312.5903035389565</v>
          </cell>
          <cell r="C30">
            <v>18</v>
          </cell>
          <cell r="D30"/>
          <cell r="E30" t="str">
            <v>PROBITEC - PRODUTOS BETUMINOSOS E TECNOLOGIA DE APLICAÇÃO LTDA.</v>
          </cell>
          <cell r="F30" t="str">
            <v>AVENIDA CANAL DA PAVUNA, 620  - PAVUNA - CEP:21535-630</v>
          </cell>
          <cell r="G30" t="str">
            <v>Rio de Janeiro</v>
          </cell>
          <cell r="H30" t="str">
            <v>RIO DE JANEIRO - RJ</v>
          </cell>
          <cell r="I30" t="str">
            <v>São Sebastião -AL</v>
          </cell>
          <cell r="J30" t="str">
            <v>-</v>
          </cell>
          <cell r="K30">
            <v>4.6806103035389564</v>
          </cell>
          <cell r="L30">
            <v>4680.610303538956</v>
          </cell>
          <cell r="M30">
            <v>1293.3699999999999</v>
          </cell>
          <cell r="N30">
            <v>5973.9803035389559</v>
          </cell>
          <cell r="O30">
            <v>1961</v>
          </cell>
          <cell r="P30">
            <v>523.07000000000005</v>
          </cell>
          <cell r="Q30">
            <v>114.82</v>
          </cell>
          <cell r="R30">
            <v>700.72</v>
          </cell>
          <cell r="S30">
            <v>1338.6100000000001</v>
          </cell>
          <cell r="T30"/>
          <cell r="U30">
            <v>0</v>
          </cell>
          <cell r="V30">
            <v>1338.6100000000001</v>
          </cell>
          <cell r="W30">
            <v>5973.9803035389559</v>
          </cell>
          <cell r="X30">
            <v>7312.5903035389565</v>
          </cell>
        </row>
        <row r="31">
          <cell r="B31">
            <v>7608.0654292375202</v>
          </cell>
          <cell r="C31">
            <v>19</v>
          </cell>
          <cell r="D31"/>
          <cell r="E31" t="str">
            <v>CASA DO ASFALTO DISTRIBUIDORA, INDÚSTRIA E COMÉRCIO DE ASFALTO LTDA.</v>
          </cell>
          <cell r="F31" t="str">
            <v>BR 376, PARQUE INDUSTRIAL, S/N LOTE 6/7/7-A-3-1 - GL.PATR.MARIALVA - CEP:86990-000</v>
          </cell>
          <cell r="G31" t="str">
            <v>Paraná</v>
          </cell>
          <cell r="H31" t="str">
            <v>MARIALVA - PR</v>
          </cell>
          <cell r="I31" t="str">
            <v>São Sebastião -AL</v>
          </cell>
          <cell r="J31">
            <v>4.5529554292375209</v>
          </cell>
          <cell r="K31">
            <v>4.1973881228300884</v>
          </cell>
          <cell r="L31">
            <v>4552.9554292375205</v>
          </cell>
          <cell r="M31">
            <v>1258.0899999999999</v>
          </cell>
          <cell r="N31">
            <v>5811.0454292375207</v>
          </cell>
          <cell r="O31">
            <v>2669</v>
          </cell>
          <cell r="P31">
            <v>702.2</v>
          </cell>
          <cell r="Q31">
            <v>154.13999999999999</v>
          </cell>
          <cell r="R31">
            <v>940.68</v>
          </cell>
          <cell r="S31">
            <v>1797.02</v>
          </cell>
          <cell r="T31"/>
          <cell r="U31">
            <v>0</v>
          </cell>
          <cell r="V31">
            <v>1797.02</v>
          </cell>
          <cell r="W31">
            <v>5811.0454292375207</v>
          </cell>
          <cell r="X31">
            <v>7608.0654292375202</v>
          </cell>
        </row>
        <row r="32">
          <cell r="B32">
            <v>7641.7054292375205</v>
          </cell>
          <cell r="C32">
            <v>20</v>
          </cell>
          <cell r="D32"/>
          <cell r="E32" t="str">
            <v>PETROBRAS DISTRIBUIDORA S.A.</v>
          </cell>
          <cell r="F32" t="str">
            <v>RUA MAQUINISTA  ELEODORO JACINTO, 100  - OFICINAS - CEP:84045-170</v>
          </cell>
          <cell r="G32" t="str">
            <v>Paraná</v>
          </cell>
          <cell r="H32" t="str">
            <v>PONTA GROSSA - PR</v>
          </cell>
          <cell r="I32" t="str">
            <v>São Sebastião -AL</v>
          </cell>
          <cell r="J32">
            <v>4.5529554292375209</v>
          </cell>
          <cell r="K32">
            <v>4.1973881228300884</v>
          </cell>
          <cell r="L32">
            <v>4552.9554292375205</v>
          </cell>
          <cell r="M32">
            <v>1258.0899999999999</v>
          </cell>
          <cell r="N32">
            <v>5811.0454292375207</v>
          </cell>
          <cell r="O32">
            <v>2721</v>
          </cell>
          <cell r="P32">
            <v>715.35</v>
          </cell>
          <cell r="Q32">
            <v>157.02000000000001</v>
          </cell>
          <cell r="R32">
            <v>958.29</v>
          </cell>
          <cell r="S32">
            <v>1830.6599999999999</v>
          </cell>
          <cell r="T32"/>
          <cell r="U32">
            <v>0</v>
          </cell>
          <cell r="V32">
            <v>1830.6599999999999</v>
          </cell>
          <cell r="W32">
            <v>5811.0454292375207</v>
          </cell>
          <cell r="X32">
            <v>7641.7054292375205</v>
          </cell>
        </row>
        <row r="42">
          <cell r="D42" t="str">
            <v>Acre</v>
          </cell>
        </row>
        <row r="43">
          <cell r="D43" t="str">
            <v>Alagoas</v>
          </cell>
        </row>
        <row r="44">
          <cell r="D44" t="str">
            <v>Amapá</v>
          </cell>
        </row>
        <row r="45">
          <cell r="D45" t="str">
            <v>Amazonas</v>
          </cell>
        </row>
        <row r="46">
          <cell r="D46" t="str">
            <v>Bahia</v>
          </cell>
        </row>
        <row r="47">
          <cell r="D47" t="str">
            <v>Ceará</v>
          </cell>
        </row>
        <row r="48">
          <cell r="D48" t="str">
            <v>Distrito Federal</v>
          </cell>
        </row>
        <row r="49">
          <cell r="D49" t="str">
            <v>Espírito Santo</v>
          </cell>
        </row>
        <row r="50">
          <cell r="D50" t="str">
            <v>Goiás</v>
          </cell>
        </row>
        <row r="51">
          <cell r="D51" t="str">
            <v>Maranhão</v>
          </cell>
        </row>
        <row r="52">
          <cell r="D52" t="str">
            <v>Mato Grosso</v>
          </cell>
        </row>
        <row r="53">
          <cell r="D53" t="str">
            <v>Mato Grosso do Sul</v>
          </cell>
        </row>
        <row r="54">
          <cell r="D54" t="str">
            <v>Minas Gerais</v>
          </cell>
        </row>
        <row r="55">
          <cell r="D55" t="str">
            <v>Pará</v>
          </cell>
        </row>
        <row r="56">
          <cell r="D56" t="str">
            <v>Paraíba</v>
          </cell>
        </row>
        <row r="57">
          <cell r="D57" t="str">
            <v>Paraná</v>
          </cell>
        </row>
        <row r="58">
          <cell r="D58" t="str">
            <v>Pernambuco</v>
          </cell>
        </row>
        <row r="59">
          <cell r="D59" t="str">
            <v>Piauí</v>
          </cell>
        </row>
        <row r="60">
          <cell r="D60" t="str">
            <v>Rio de Janeiro</v>
          </cell>
        </row>
        <row r="61">
          <cell r="D61" t="str">
            <v>Rio Grande do Norte</v>
          </cell>
        </row>
        <row r="62">
          <cell r="D62" t="str">
            <v>Rio Grande do Sul</v>
          </cell>
        </row>
        <row r="63">
          <cell r="D63" t="str">
            <v>Rondônia</v>
          </cell>
        </row>
        <row r="64">
          <cell r="D64" t="str">
            <v>Roraima</v>
          </cell>
        </row>
        <row r="65">
          <cell r="D65" t="str">
            <v>Santa Catarina</v>
          </cell>
        </row>
        <row r="66">
          <cell r="D66" t="str">
            <v>São Paulo</v>
          </cell>
        </row>
        <row r="67">
          <cell r="D67" t="str">
            <v>Sergipe</v>
          </cell>
        </row>
        <row r="68">
          <cell r="D68" t="str">
            <v>Tocantins</v>
          </cell>
        </row>
        <row r="72">
          <cell r="D72" t="str">
            <v>ASFALTOS DILUÍDOS CM-30</v>
          </cell>
        </row>
        <row r="73">
          <cell r="D73" t="str">
            <v>ASFALTOS DILUÍDOS CM-70</v>
          </cell>
        </row>
        <row r="74">
          <cell r="D74" t="str">
            <v>ASFALTOS DILUÍDOS CR-250</v>
          </cell>
        </row>
        <row r="75">
          <cell r="D75" t="str">
            <v>ASFALTOS DILUÍDOS CR-70</v>
          </cell>
        </row>
        <row r="76">
          <cell r="D76" t="str">
            <v>CAP MODIFICADO POR BORRACHA DE PNEU AB22</v>
          </cell>
        </row>
        <row r="77">
          <cell r="D77" t="str">
            <v>CAP MODIFICADO POR BORRACHA DE PNEU AB8</v>
          </cell>
        </row>
        <row r="78">
          <cell r="D78" t="str">
            <v>CAP MODIFICADO POR POLÍMERO 55-75-E</v>
          </cell>
        </row>
        <row r="79">
          <cell r="D79" t="str">
            <v>CAP MODIFICADO POR POLÍMERO 60-85-E</v>
          </cell>
        </row>
        <row r="80">
          <cell r="D80" t="str">
            <v>CAP MODIFICADO POR POLÍMERO 65-90-E</v>
          </cell>
        </row>
        <row r="81">
          <cell r="D81" t="str">
            <v>CIMENTOS ASFÁLTICOS CAP-150-200</v>
          </cell>
        </row>
        <row r="82">
          <cell r="D82" t="str">
            <v>CIMENTOS ASFÁLTICOS CAP-30-45</v>
          </cell>
        </row>
        <row r="83">
          <cell r="D83" t="str">
            <v>CIMENTOS ASFÁLTICOS CAP-50-70</v>
          </cell>
        </row>
        <row r="84">
          <cell r="D84" t="str">
            <v>CIMENTOS ASFÁLTICOS CAP-85-100</v>
          </cell>
        </row>
        <row r="85">
          <cell r="D85" t="str">
            <v>EMULSÃO ASFÁLTICA CATIÔNICA DE RUPTURA CONTROLADA PARA SERVIÇO DE LAMA ASFÁLTICA</v>
          </cell>
        </row>
        <row r="86">
          <cell r="D86" t="str">
            <v>EMULSÃO ASFÁLTICA DE RUPTURA LENTA CATIÔNICA PARA SERVIÇO DE LAMA ASFÁLTICA</v>
          </cell>
        </row>
        <row r="87">
          <cell r="D87" t="str">
            <v>EMULSÃO ASFÁLTICA DE RUPTURA LENTA DE CARGA NEUTRA PARA SERVIÇO DE LAMA ASFÁLTICA</v>
          </cell>
        </row>
        <row r="88">
          <cell r="D88" t="str">
            <v>EMULSÃO ASFÁLTICA PARA SERVIÇO DE IMPRIMAÇÃO</v>
          </cell>
        </row>
        <row r="89">
          <cell r="D89" t="str">
            <v>EMULSÕES ASF. MOD. POR POLÍMEROS RC1C-E</v>
          </cell>
        </row>
        <row r="90">
          <cell r="D90" t="str">
            <v>EMULSÕES ASF. MOD. POR POLÍMEROS RL1C-E</v>
          </cell>
        </row>
        <row r="91">
          <cell r="D91" t="str">
            <v>EMULSÕES ASF. MOD. POR POLÍMEROS RM1C-E</v>
          </cell>
        </row>
        <row r="92">
          <cell r="D92" t="str">
            <v>EMULSÕES ASF. MOD. POR POLÍMEROS RR1C-E</v>
          </cell>
        </row>
        <row r="93">
          <cell r="D93" t="str">
            <v>EMULSÕES ASF. MOD. POR POLÍMEROS RR2C-E</v>
          </cell>
        </row>
        <row r="94">
          <cell r="D94" t="str">
            <v>EMULSÕES ASFÁLTICAS RL-1C</v>
          </cell>
        </row>
        <row r="95">
          <cell r="D95" t="str">
            <v>EMULSÕES ASFÁLTICAS RM-1C</v>
          </cell>
        </row>
        <row r="96">
          <cell r="D96" t="str">
            <v>EMULSÕES ASFÁLTICAS RM-2C</v>
          </cell>
        </row>
        <row r="97">
          <cell r="D97" t="str">
            <v>EMULSÕES ASFÁLTICAS RR-1C</v>
          </cell>
        </row>
        <row r="98">
          <cell r="D98" t="str">
            <v>EMULSÕES ASFÁLTICAS RR-2C</v>
          </cell>
        </row>
      </sheetData>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DE MOBILIZAÇÃO"/>
      <sheetName val="MOB DE  EQUIP"/>
      <sheetName val="Tabelas Vol.09"/>
      <sheetName val="SINAPI"/>
      <sheetName val="ORSE"/>
      <sheetName val="LISTA DE EQUIPAMENTO-DNIT"/>
      <sheetName val="TRANSPORTE E SERVIÇOS"/>
    </sheetNames>
    <sheetDataSet>
      <sheetData sheetId="0"/>
      <sheetData sheetId="1"/>
      <sheetData sheetId="2">
        <row r="4">
          <cell r="K4">
            <v>60</v>
          </cell>
        </row>
        <row r="5">
          <cell r="K5">
            <v>50</v>
          </cell>
        </row>
        <row r="18">
          <cell r="A18">
            <v>9012</v>
          </cell>
          <cell r="B18" t="str">
            <v>Recicladora a frio - 403 kW</v>
          </cell>
          <cell r="H18">
            <v>9666</v>
          </cell>
          <cell r="I18">
            <v>1</v>
          </cell>
        </row>
        <row r="19">
          <cell r="A19">
            <v>9013</v>
          </cell>
          <cell r="B19" t="str">
            <v>Caminhão tanque de asfalto de 6.000 l - 136 kW</v>
          </cell>
          <cell r="H19">
            <v>9013</v>
          </cell>
          <cell r="I19">
            <v>1</v>
          </cell>
        </row>
        <row r="20">
          <cell r="A20">
            <v>9014</v>
          </cell>
          <cell r="B20" t="str">
            <v>Deflectômetro de impacto (FWD) instalado em pick up com reboque e faixa de carga de 7 a 120 kN - 147 kW</v>
          </cell>
          <cell r="H20">
            <v>9014</v>
          </cell>
          <cell r="I20">
            <v>1</v>
          </cell>
        </row>
        <row r="21">
          <cell r="A21">
            <v>9017</v>
          </cell>
          <cell r="B21" t="str">
            <v>Escavadeira hidráulica sobre esteira de 0,4 m³ - 64 kW</v>
          </cell>
          <cell r="H21">
            <v>9665</v>
          </cell>
          <cell r="I21">
            <v>0.5</v>
          </cell>
        </row>
        <row r="22">
          <cell r="A22">
            <v>9016</v>
          </cell>
          <cell r="B22" t="str">
            <v>Usina misturadora móvel de reciclagem a frio com sistema de espuma de asfalto - 129 kW</v>
          </cell>
          <cell r="H22">
            <v>9016</v>
          </cell>
          <cell r="I22">
            <v>1</v>
          </cell>
        </row>
        <row r="23">
          <cell r="A23">
            <v>9018</v>
          </cell>
          <cell r="B23" t="str">
            <v>Cavalo  mecânico  com  semi-reboque  de  6 eixos com capacidade de 74 t - 324 kW</v>
          </cell>
          <cell r="H23">
            <v>9018</v>
          </cell>
          <cell r="I23">
            <v>1</v>
          </cell>
        </row>
        <row r="24">
          <cell r="A24">
            <v>9020</v>
          </cell>
          <cell r="B24" t="str">
            <v>Recicladora a frio com espuma de asfalto - 315 kW</v>
          </cell>
          <cell r="H24">
            <v>9665</v>
          </cell>
          <cell r="I24">
            <v>1</v>
          </cell>
        </row>
        <row r="25">
          <cell r="A25">
            <v>9022</v>
          </cell>
          <cell r="B25" t="str">
            <v>Pórtico rolante com capacidade de 25 t - 30 kW</v>
          </cell>
          <cell r="H25">
            <v>9666</v>
          </cell>
          <cell r="I25">
            <v>1</v>
          </cell>
        </row>
        <row r="26">
          <cell r="A26">
            <v>9023</v>
          </cell>
          <cell r="B26" t="str">
            <v>Guindaste sobre esteiras com dragline com capacidade de 1,9 a 2,3 m³ - 270 kW</v>
          </cell>
          <cell r="H26">
            <v>9666</v>
          </cell>
          <cell r="I26">
            <v>1</v>
          </cell>
        </row>
        <row r="27">
          <cell r="A27">
            <v>9027</v>
          </cell>
          <cell r="B27" t="str">
            <v>Caminhão   distribuidor   de   cimento   com capacidade de 17 t - 265 kW</v>
          </cell>
          <cell r="H27">
            <v>9027</v>
          </cell>
          <cell r="I27">
            <v>1</v>
          </cell>
        </row>
        <row r="28">
          <cell r="A28">
            <v>9031</v>
          </cell>
          <cell r="B28" t="str">
            <v>Elevador de cremalheira com cabine simples, com capacidade de 1.500 kg e altura de até 100 m - 15 kW</v>
          </cell>
          <cell r="H28">
            <v>9686</v>
          </cell>
          <cell r="I28">
            <v>2</v>
          </cell>
        </row>
        <row r="29">
          <cell r="A29">
            <v>9036</v>
          </cell>
          <cell r="B29" t="str">
            <v>Grua fixa para alturas de 60 a 198 m, com alcance de 60 m e capacidade de 1.500 kg na ponta da lança - 37 kW</v>
          </cell>
          <cell r="H29">
            <v>9665</v>
          </cell>
          <cell r="I29">
            <v>3</v>
          </cell>
        </row>
        <row r="30">
          <cell r="A30">
            <v>9037</v>
          </cell>
          <cell r="B30" t="str">
            <v>Plataforma de inspeção sob pontes montada em caminhão com capacidade 600 kg e alcance de 14 m - 210 kW</v>
          </cell>
          <cell r="H30">
            <v>9037</v>
          </cell>
          <cell r="I30">
            <v>1</v>
          </cell>
        </row>
        <row r="31">
          <cell r="A31">
            <v>9041</v>
          </cell>
          <cell r="B31" t="str">
            <v>Caminhão   carroceria   com   guindauto   e capacidade de 10 t - 188 kW</v>
          </cell>
          <cell r="H31">
            <v>9041</v>
          </cell>
          <cell r="I31">
            <v>1</v>
          </cell>
        </row>
        <row r="32">
          <cell r="A32" t="str">
            <v>Tabela 02 - Fatores de utilização de equipamentos de grande porte (2/11)</v>
          </cell>
        </row>
        <row r="33">
          <cell r="A33" t="str">
            <v>Código SICRO</v>
          </cell>
          <cell r="F33" t="str">
            <v>Transporte Rodoviário</v>
          </cell>
          <cell r="K33" t="str">
            <v>Transporte Aquaviário</v>
          </cell>
          <cell r="N33" t="str">
            <v>Transporte Ferroviário</v>
          </cell>
        </row>
        <row r="34">
          <cell r="F34" t="str">
            <v>Código</v>
          </cell>
          <cell r="I34" t="str">
            <v>FU</v>
          </cell>
          <cell r="K34" t="str">
            <v>Código</v>
          </cell>
          <cell r="M34" t="str">
            <v>FU</v>
          </cell>
          <cell r="N34" t="str">
            <v>Código</v>
          </cell>
          <cell r="O34" t="str">
            <v>FU</v>
          </cell>
        </row>
        <row r="35">
          <cell r="A35">
            <v>9042</v>
          </cell>
          <cell r="B35" t="str">
            <v>Trator de esteiras com lâmina - 74,5 kW</v>
          </cell>
          <cell r="H35">
            <v>9665</v>
          </cell>
          <cell r="I35">
            <v>0.5</v>
          </cell>
        </row>
        <row r="36">
          <cell r="A36">
            <v>9043</v>
          </cell>
          <cell r="B36" t="str">
            <v>Barco de alumínio com comprimento de 7 m e motor de popa - 30 HP</v>
          </cell>
          <cell r="H36">
            <v>9043</v>
          </cell>
          <cell r="I36">
            <v>1</v>
          </cell>
        </row>
        <row r="37">
          <cell r="A37">
            <v>9044</v>
          </cell>
          <cell r="B37" t="str">
            <v>Central de concreto com capacidade de 150 m³/h - dosadora e misturadora</v>
          </cell>
          <cell r="H37">
            <v>9665</v>
          </cell>
          <cell r="I37">
            <v>3</v>
          </cell>
        </row>
        <row r="38">
          <cell r="A38">
            <v>9049</v>
          </cell>
          <cell r="B38" t="str">
            <v>Lavadora profissional de alta pressão com capacidade de 250 MPa - 72 kW</v>
          </cell>
          <cell r="H38">
            <v>9686</v>
          </cell>
          <cell r="I38">
            <v>0.2</v>
          </cell>
        </row>
        <row r="39">
          <cell r="A39">
            <v>9050</v>
          </cell>
          <cell r="B39" t="str">
            <v>Guindaste sobre rodas com capacidade de 370 kNm - 75 kW</v>
          </cell>
          <cell r="H39">
            <v>9050</v>
          </cell>
          <cell r="I39">
            <v>1</v>
          </cell>
        </row>
        <row r="40">
          <cell r="A40">
            <v>9051</v>
          </cell>
          <cell r="B40" t="str">
            <v>Máquina levantadora e puxadora de via - 7,4 kW</v>
          </cell>
          <cell r="H40">
            <v>9686</v>
          </cell>
          <cell r="I40">
            <v>0.2</v>
          </cell>
        </row>
        <row r="41">
          <cell r="A41">
            <v>9052</v>
          </cell>
          <cell r="B41" t="str">
            <v>Empilhadeira a diesel com capacidade de 10 t - 100 kW</v>
          </cell>
          <cell r="H41">
            <v>9665</v>
          </cell>
          <cell r="I41">
            <v>0.5</v>
          </cell>
        </row>
        <row r="42">
          <cell r="A42">
            <v>9053</v>
          </cell>
          <cell r="B42" t="str">
            <v>Perfuratriz hidráulica montada em flutuante - 32 kW</v>
          </cell>
          <cell r="K42">
            <v>9508</v>
          </cell>
          <cell r="M42">
            <v>1</v>
          </cell>
        </row>
        <row r="43">
          <cell r="A43">
            <v>9054</v>
          </cell>
          <cell r="B43" t="str">
            <v>Equipamento forma-trilho - 13,4 kW</v>
          </cell>
          <cell r="N43">
            <v>9665</v>
          </cell>
          <cell r="O43">
            <v>1</v>
          </cell>
        </row>
        <row r="44">
          <cell r="A44">
            <v>9056</v>
          </cell>
          <cell r="B44" t="str">
            <v>Plataforma  autoelevatriz  de  12  x 24  m²  e capacidade de 150 t</v>
          </cell>
          <cell r="K44">
            <v>9534</v>
          </cell>
          <cell r="M44">
            <v>1</v>
          </cell>
        </row>
        <row r="45">
          <cell r="A45">
            <v>9057</v>
          </cell>
          <cell r="B45" t="str">
            <v>Batelão sem propulsão com capacidade de 100 t</v>
          </cell>
          <cell r="K45">
            <v>9534</v>
          </cell>
          <cell r="M45">
            <v>1</v>
          </cell>
        </row>
        <row r="46">
          <cell r="A46">
            <v>9058</v>
          </cell>
          <cell r="B46" t="str">
            <v>Plataforma flutuante de 12 x 24 x 1,8 m e capacidade de 150 t</v>
          </cell>
          <cell r="K46">
            <v>9534</v>
          </cell>
          <cell r="M46">
            <v>1</v>
          </cell>
        </row>
        <row r="47">
          <cell r="A47">
            <v>9059</v>
          </cell>
          <cell r="B47" t="str">
            <v>Plataforma  autoelevatriz  de  12  x  24  m² montada na obra e capacidade de 150 t</v>
          </cell>
          <cell r="K47">
            <v>9665</v>
          </cell>
          <cell r="M47">
            <v>1</v>
          </cell>
        </row>
        <row r="48">
          <cell r="A48">
            <v>9060</v>
          </cell>
          <cell r="B48" t="str">
            <v>Perfuratriz pneumática rotopercussiva montada em flutuante com pressão de 7 bar - D = 64 a 89 mm</v>
          </cell>
          <cell r="K48">
            <v>9508</v>
          </cell>
          <cell r="M48">
            <v>1</v>
          </cell>
        </row>
        <row r="49">
          <cell r="A49">
            <v>9063</v>
          </cell>
          <cell r="B49" t="str">
            <v>Máquina estabilizadora dinâmica da via - 300 kW</v>
          </cell>
          <cell r="N49">
            <v>9063</v>
          </cell>
          <cell r="O49">
            <v>1</v>
          </cell>
        </row>
        <row r="50">
          <cell r="A50">
            <v>9065</v>
          </cell>
          <cell r="B50" t="str">
            <v>Carro controle ferroviário - 186 kW</v>
          </cell>
          <cell r="N50">
            <v>9065</v>
          </cell>
          <cell r="O50">
            <v>1</v>
          </cell>
        </row>
        <row r="51">
          <cell r="A51">
            <v>9067</v>
          </cell>
          <cell r="B51" t="str">
            <v>Veículo ferroviário para capina química</v>
          </cell>
          <cell r="N51">
            <v>9067</v>
          </cell>
          <cell r="O51">
            <v>1</v>
          </cell>
        </row>
        <row r="52">
          <cell r="A52">
            <v>9068</v>
          </cell>
          <cell r="B52" t="str">
            <v>Perfuratriz   hidráulica   rotopercussiva   para CCPH - 123 kW</v>
          </cell>
          <cell r="H52">
            <v>9665</v>
          </cell>
          <cell r="I52">
            <v>1</v>
          </cell>
        </row>
        <row r="53">
          <cell r="A53">
            <v>9070</v>
          </cell>
          <cell r="B53" t="str">
            <v>Ponte rolante com acessórios para vão de até 15 m e capacidade de 5 t</v>
          </cell>
          <cell r="H53">
            <v>9665</v>
          </cell>
          <cell r="I53">
            <v>1</v>
          </cell>
        </row>
        <row r="54">
          <cell r="A54">
            <v>9072</v>
          </cell>
          <cell r="B54" t="str">
            <v>Martelo  hidráulico  vibratório  com  unidade hidráulica (Power Pack) - 486 kW</v>
          </cell>
          <cell r="H54">
            <v>9665</v>
          </cell>
          <cell r="I54">
            <v>0.2</v>
          </cell>
        </row>
        <row r="55">
          <cell r="A55">
            <v>9073</v>
          </cell>
          <cell r="B55" t="str">
            <v>Bomba     de     concreto     rebocável     com capacidade de 30 m³/h - 74 kW</v>
          </cell>
          <cell r="H55">
            <v>9073</v>
          </cell>
          <cell r="I55">
            <v>1</v>
          </cell>
        </row>
        <row r="56">
          <cell r="A56" t="str">
            <v>Tabela 02 - Fatores de utilização de equipamentos de grande porte (3/11)</v>
          </cell>
        </row>
        <row r="57">
          <cell r="A57" t="str">
            <v>Código SICRO</v>
          </cell>
          <cell r="K57" t="str">
            <v>Transporte Aquaviário</v>
          </cell>
          <cell r="N57" t="str">
            <v>Transporte Ferroviário</v>
          </cell>
        </row>
        <row r="58">
          <cell r="I58" t="str">
            <v>FU</v>
          </cell>
          <cell r="K58" t="str">
            <v>Código</v>
          </cell>
          <cell r="M58" t="str">
            <v>FU</v>
          </cell>
          <cell r="N58" t="str">
            <v>Código</v>
          </cell>
          <cell r="O58" t="str">
            <v>FU</v>
          </cell>
        </row>
        <row r="59">
          <cell r="A59">
            <v>9074</v>
          </cell>
          <cell r="B59" t="str">
            <v>Tanque   de   estocagem   de   asfalto   com agitadores de 60.000 l</v>
          </cell>
          <cell r="H59">
            <v>9016</v>
          </cell>
          <cell r="I59">
            <v>1</v>
          </cell>
        </row>
        <row r="60">
          <cell r="A60">
            <v>9076</v>
          </cell>
          <cell r="B60" t="str">
            <v>Equipamento  de  pintura  eletrostática  com cabine de 13,2 kW e estufa de 90.000 kCal</v>
          </cell>
          <cell r="H60">
            <v>9665</v>
          </cell>
          <cell r="I60">
            <v>0.5</v>
          </cell>
        </row>
        <row r="61">
          <cell r="A61">
            <v>9077</v>
          </cell>
          <cell r="B61" t="str">
            <v>Perfuratriz Wirth com acessórios e unidade hidráulica (Power Pack) - 273 kW</v>
          </cell>
          <cell r="H61">
            <v>9665</v>
          </cell>
          <cell r="I61">
            <v>0.5</v>
          </cell>
        </row>
        <row r="62">
          <cell r="A62">
            <v>9078</v>
          </cell>
          <cell r="B62" t="str">
            <v>Treliça lançadeira com capacidade de carga de 120 a 150 t e vão máximo de 45 m - 110 kW</v>
          </cell>
          <cell r="H62">
            <v>9665</v>
          </cell>
          <cell r="I62">
            <v>9</v>
          </cell>
        </row>
        <row r="63">
          <cell r="A63">
            <v>9080</v>
          </cell>
          <cell r="B63" t="str">
            <v>Carrelone com capacidade máxima de 70 t - 24 kW</v>
          </cell>
          <cell r="H63">
            <v>9665</v>
          </cell>
          <cell r="I63">
            <v>0.25</v>
          </cell>
        </row>
        <row r="64">
          <cell r="A64">
            <v>9082</v>
          </cell>
          <cell r="B64" t="str">
            <v>Bate estaca hidráulico para defensas montado em caminhão guindauto com capacidade de 6 t - 136 kW</v>
          </cell>
          <cell r="H64">
            <v>9082</v>
          </cell>
          <cell r="I64">
            <v>1</v>
          </cell>
        </row>
        <row r="65">
          <cell r="A65">
            <v>9083</v>
          </cell>
          <cell r="B65" t="str">
            <v>Vagão fechado tipo FSS</v>
          </cell>
          <cell r="N65">
            <v>9743</v>
          </cell>
          <cell r="O65">
            <v>0.1</v>
          </cell>
        </row>
        <row r="66">
          <cell r="A66">
            <v>9084</v>
          </cell>
          <cell r="B66" t="str">
            <v>Vagão tanque tipo TCR</v>
          </cell>
          <cell r="N66">
            <v>9743</v>
          </cell>
          <cell r="O66">
            <v>0.1</v>
          </cell>
        </row>
        <row r="67">
          <cell r="A67">
            <v>9085</v>
          </cell>
          <cell r="B67" t="str">
            <v>Vagão gôndola tipo GTB</v>
          </cell>
          <cell r="N67">
            <v>9743</v>
          </cell>
          <cell r="O67">
            <v>0.1</v>
          </cell>
        </row>
        <row r="68">
          <cell r="A68">
            <v>9086</v>
          </cell>
          <cell r="B68" t="str">
            <v>Bomba de concreto rebocável com capacidade de 41 m³/h - 74 kW</v>
          </cell>
          <cell r="H68">
            <v>9086</v>
          </cell>
          <cell r="I68">
            <v>1</v>
          </cell>
        </row>
        <row r="69">
          <cell r="A69">
            <v>9087</v>
          </cell>
          <cell r="B69" t="str">
            <v>Vagão Hopper aberto com descarga inferior manual e capacidade de 60 t, bitola métrica</v>
          </cell>
          <cell r="N69">
            <v>9743</v>
          </cell>
          <cell r="O69">
            <v>0.1</v>
          </cell>
        </row>
        <row r="70">
          <cell r="A70">
            <v>9088</v>
          </cell>
          <cell r="B70" t="str">
            <v>Vagão Hopper aberto com descarga inferior manual e capacidade de 75 t, bitola larga</v>
          </cell>
          <cell r="N70">
            <v>9743</v>
          </cell>
          <cell r="O70">
            <v>0.1</v>
          </cell>
        </row>
        <row r="71">
          <cell r="A71">
            <v>9090</v>
          </cell>
          <cell r="B71" t="str">
            <v>Equipamento para descarga de TLS - 140 kW</v>
          </cell>
          <cell r="N71">
            <v>9090</v>
          </cell>
          <cell r="O71">
            <v>1</v>
          </cell>
        </row>
        <row r="72">
          <cell r="A72">
            <v>9091</v>
          </cell>
          <cell r="B72" t="str">
            <v>Empurrador fluvial - 500 kW</v>
          </cell>
          <cell r="K72">
            <v>9091</v>
          </cell>
          <cell r="M72">
            <v>1</v>
          </cell>
        </row>
        <row r="73">
          <cell r="A73">
            <v>9092</v>
          </cell>
          <cell r="B73" t="str">
            <v>Balsa para transporte de material asfáltico com 6 tanques de 60.000 litros cada</v>
          </cell>
          <cell r="K73">
            <v>9091</v>
          </cell>
          <cell r="M73">
            <v>1</v>
          </cell>
        </row>
        <row r="74">
          <cell r="A74">
            <v>9093</v>
          </cell>
          <cell r="B74" t="str">
            <v>Veículo leve - 53 kW (sem motorista)</v>
          </cell>
          <cell r="H74">
            <v>9512</v>
          </cell>
          <cell r="I74">
            <v>1</v>
          </cell>
        </row>
        <row r="75">
          <cell r="A75">
            <v>9094</v>
          </cell>
          <cell r="B75" t="str">
            <v>Guindaste móvel sobre pneus com 6 eixos e capacidade de 10.500 kNm - 450 kW</v>
          </cell>
          <cell r="H75">
            <v>9094</v>
          </cell>
          <cell r="I75">
            <v>1</v>
          </cell>
        </row>
        <row r="76">
          <cell r="A76">
            <v>9095</v>
          </cell>
          <cell r="B76" t="str">
            <v>Guindaste móvel sobre pneus com 8 eixos e capacidade de 15.000 kNm - 500 kW</v>
          </cell>
          <cell r="H76">
            <v>9095</v>
          </cell>
          <cell r="I76">
            <v>1</v>
          </cell>
        </row>
        <row r="77">
          <cell r="A77">
            <v>9096</v>
          </cell>
          <cell r="B77" t="str">
            <v>Mini-carregadeira de pneus - 42 kW</v>
          </cell>
          <cell r="H77">
            <v>9665</v>
          </cell>
          <cell r="I77">
            <v>0.33</v>
          </cell>
        </row>
        <row r="78">
          <cell r="A78">
            <v>9097</v>
          </cell>
          <cell r="B78" t="str">
            <v>Caminhão de resgate de veículos leves com capacidade de guincho de 6 t - 115 kW</v>
          </cell>
          <cell r="H78">
            <v>9097</v>
          </cell>
          <cell r="I78">
            <v>1</v>
          </cell>
        </row>
        <row r="79">
          <cell r="A79">
            <v>9098</v>
          </cell>
          <cell r="B79" t="str">
            <v>Caminhão de resgate de veículos de porte médio com capacidade do guincho de 20 t - 136 kW</v>
          </cell>
          <cell r="H79">
            <v>9098</v>
          </cell>
          <cell r="I79">
            <v>1</v>
          </cell>
        </row>
        <row r="80">
          <cell r="A80" t="str">
            <v>Tabela 02 - Fatores de utilização de equipamentos de grande porte (4/11)</v>
          </cell>
        </row>
        <row r="81">
          <cell r="A81" t="str">
            <v>Código SICRO</v>
          </cell>
          <cell r="K81" t="str">
            <v>Transporte Aquaviário</v>
          </cell>
          <cell r="N81" t="str">
            <v>Transporte Ferroviário</v>
          </cell>
        </row>
        <row r="82">
          <cell r="I82" t="str">
            <v>FU</v>
          </cell>
          <cell r="K82" t="str">
            <v>Código</v>
          </cell>
          <cell r="M82" t="str">
            <v>FU</v>
          </cell>
          <cell r="N82" t="str">
            <v>Código</v>
          </cell>
          <cell r="O82" t="str">
            <v>FU</v>
          </cell>
        </row>
        <row r="83">
          <cell r="A83">
            <v>9099</v>
          </cell>
          <cell r="B83" t="str">
            <v>Caminhão de resgate de veículos pesados com dois guinchos e capacidade de 30 t - 335 kW</v>
          </cell>
          <cell r="H83">
            <v>9099</v>
          </cell>
          <cell r="I83">
            <v>1</v>
          </cell>
        </row>
        <row r="84">
          <cell r="A84">
            <v>9100</v>
          </cell>
          <cell r="B84" t="str">
            <v>Cavalo mecânico sem reboque - 210 kW</v>
          </cell>
          <cell r="H84">
            <v>9100</v>
          </cell>
          <cell r="I84">
            <v>1</v>
          </cell>
        </row>
        <row r="85">
          <cell r="A85">
            <v>9104</v>
          </cell>
          <cell r="B85" t="str">
            <v>Embarcação empurradora multi-propósito - 2 x 150 HP</v>
          </cell>
          <cell r="K85">
            <v>9104</v>
          </cell>
          <cell r="M85">
            <v>1</v>
          </cell>
        </row>
        <row r="86">
          <cell r="A86">
            <v>9105</v>
          </cell>
          <cell r="B86" t="str">
            <v>Embarcação empurradora multi-propósito - 2 x 250 HP</v>
          </cell>
          <cell r="K86">
            <v>9105</v>
          </cell>
          <cell r="M86">
            <v>1</v>
          </cell>
        </row>
        <row r="87">
          <cell r="A87">
            <v>9106</v>
          </cell>
          <cell r="B87" t="str">
            <v>Balsa de convés com capacidade de 200 t</v>
          </cell>
          <cell r="K87">
            <v>9603</v>
          </cell>
          <cell r="M87">
            <v>0.25</v>
          </cell>
        </row>
        <row r="88">
          <cell r="A88">
            <v>9108</v>
          </cell>
          <cell r="B88" t="str">
            <v>Soldadora de trilho por caldeamento na via - 400 kW</v>
          </cell>
          <cell r="N88">
            <v>9108</v>
          </cell>
          <cell r="O88">
            <v>1</v>
          </cell>
        </row>
        <row r="89">
          <cell r="A89">
            <v>9109</v>
          </cell>
          <cell r="B89" t="str">
            <v>Cavalo mecânico com tanque isotérmico e capacidade de 31.000 litros - 323 kW</v>
          </cell>
          <cell r="H89">
            <v>9109</v>
          </cell>
          <cell r="I89">
            <v>1</v>
          </cell>
        </row>
        <row r="90">
          <cell r="A90">
            <v>9110</v>
          </cell>
          <cell r="B90" t="str">
            <v>Escavadeira hidráulica sobre esteira para rocha com caçamba e capacidade de 1,5 m³
- 110 kW</v>
          </cell>
          <cell r="H90">
            <v>9665</v>
          </cell>
          <cell r="I90">
            <v>1</v>
          </cell>
        </row>
        <row r="91">
          <cell r="A91">
            <v>9117</v>
          </cell>
          <cell r="B91" t="str">
            <v>Carregadeira de pneus para rocha com capacidade de 2,9 m³ - 96 kW</v>
          </cell>
          <cell r="H91">
            <v>9665</v>
          </cell>
          <cell r="I91">
            <v>0.5</v>
          </cell>
        </row>
        <row r="92">
          <cell r="A92">
            <v>9119</v>
          </cell>
          <cell r="B92" t="str">
            <v>Carregadeira compacta com valetadeira para escavação até a profundidade de 1.575 mm - 55,4 kW</v>
          </cell>
          <cell r="H92">
            <v>9665</v>
          </cell>
          <cell r="I92">
            <v>0.5</v>
          </cell>
        </row>
        <row r="93">
          <cell r="A93">
            <v>9120</v>
          </cell>
          <cell r="B93" t="str">
            <v>Equipamento de cravação sobre esteira para geodreno com haste para profundidade de até 20 m - 200 kW</v>
          </cell>
          <cell r="H93">
            <v>9666</v>
          </cell>
          <cell r="I93">
            <v>1</v>
          </cell>
        </row>
        <row r="94">
          <cell r="A94">
            <v>9122</v>
          </cell>
          <cell r="B94" t="str">
            <v>Perfuratriz tipo Bottom Feed para coluna de brita - 194 kW</v>
          </cell>
          <cell r="H94">
            <v>9665</v>
          </cell>
          <cell r="I94">
            <v>1</v>
          </cell>
        </row>
        <row r="95">
          <cell r="A95">
            <v>9123</v>
          </cell>
          <cell r="B95" t="str">
            <v>Veículo leve a gasolina - 72 a 92 kW</v>
          </cell>
          <cell r="H95">
            <v>9123</v>
          </cell>
          <cell r="I95">
            <v>1</v>
          </cell>
        </row>
        <row r="96">
          <cell r="A96">
            <v>9124</v>
          </cell>
          <cell r="B96" t="str">
            <v>Caminhonete a gasolina cabine dupla 4 x 4 - 101 a 145 kW</v>
          </cell>
          <cell r="H96">
            <v>9124</v>
          </cell>
          <cell r="I96">
            <v>1</v>
          </cell>
        </row>
        <row r="97">
          <cell r="A97">
            <v>9125</v>
          </cell>
          <cell r="B97" t="str">
            <v>Van furgão a diesel - 93 a 102 kW</v>
          </cell>
          <cell r="H97">
            <v>9125</v>
          </cell>
          <cell r="I97">
            <v>1</v>
          </cell>
        </row>
        <row r="98">
          <cell r="A98">
            <v>9126</v>
          </cell>
          <cell r="B98" t="str">
            <v>Draga Backhoe com capacidade de 7 m³ -
1.000 kW</v>
          </cell>
          <cell r="K98">
            <v>9606</v>
          </cell>
          <cell r="M98">
            <v>1</v>
          </cell>
        </row>
        <row r="99">
          <cell r="A99">
            <v>9127</v>
          </cell>
          <cell r="B99" t="str">
            <v>Escavadeira      hidráulica      com      martelo hidráulico de 550 kg - 103 kW</v>
          </cell>
          <cell r="H99">
            <v>9665</v>
          </cell>
          <cell r="I99">
            <v>1</v>
          </cell>
        </row>
        <row r="100">
          <cell r="A100">
            <v>9135</v>
          </cell>
          <cell r="B100" t="str">
            <v>Semi-reboque  com  tanque  isotérmico  com capacidade de 31.000 litros</v>
          </cell>
          <cell r="H100">
            <v>9135</v>
          </cell>
          <cell r="I100">
            <v>1</v>
          </cell>
        </row>
        <row r="101">
          <cell r="A101">
            <v>9136</v>
          </cell>
          <cell r="B101" t="str">
            <v>Cavalo mecânico - 323 kW</v>
          </cell>
          <cell r="H101">
            <v>9136</v>
          </cell>
          <cell r="I101">
            <v>1</v>
          </cell>
        </row>
        <row r="102">
          <cell r="A102">
            <v>9499</v>
          </cell>
          <cell r="B102" t="str">
            <v>Viscosímetro   Saybolt-Furol   com   controle eletrônico para 2 corpos de prova</v>
          </cell>
          <cell r="H102">
            <v>9665</v>
          </cell>
          <cell r="I102">
            <v>1</v>
          </cell>
        </row>
        <row r="103">
          <cell r="A103" t="str">
            <v>Tabela 02 - Fatores de utilização de equipamentos de grande porte (5/11)</v>
          </cell>
        </row>
        <row r="104">
          <cell r="A104" t="str">
            <v>Código SICRO</v>
          </cell>
          <cell r="F104" t="str">
            <v>Transporte Rodoviário</v>
          </cell>
          <cell r="K104" t="str">
            <v>Transporte Aquaviário</v>
          </cell>
          <cell r="N104" t="str">
            <v>Transporte Ferroviário</v>
          </cell>
        </row>
        <row r="105">
          <cell r="F105" t="str">
            <v>Código</v>
          </cell>
          <cell r="I105" t="str">
            <v>FU</v>
          </cell>
          <cell r="K105" t="str">
            <v>Código</v>
          </cell>
          <cell r="M105" t="str">
            <v>FU</v>
          </cell>
          <cell r="N105" t="str">
            <v>Código</v>
          </cell>
          <cell r="O105" t="str">
            <v>FU</v>
          </cell>
        </row>
        <row r="106">
          <cell r="A106">
            <v>9500</v>
          </cell>
          <cell r="B106" t="str">
            <v>Vagão gôndola com capacidade de 100 t</v>
          </cell>
          <cell r="N106">
            <v>9743</v>
          </cell>
          <cell r="O106">
            <v>0.1</v>
          </cell>
        </row>
        <row r="107">
          <cell r="A107">
            <v>9502</v>
          </cell>
          <cell r="B107" t="str">
            <v>Bate-estaca de gravidade para 3,5 a 4,0 t - 119 kW</v>
          </cell>
          <cell r="H107">
            <v>9686</v>
          </cell>
          <cell r="I107">
            <v>1</v>
          </cell>
        </row>
        <row r="108">
          <cell r="A108">
            <v>9506</v>
          </cell>
          <cell r="B108" t="str">
            <v>Caminhão basculante com capacidade de 6 m³ - 136 kW</v>
          </cell>
          <cell r="H108">
            <v>9506</v>
          </cell>
          <cell r="I108">
            <v>1</v>
          </cell>
        </row>
        <row r="109">
          <cell r="A109">
            <v>9508</v>
          </cell>
          <cell r="B109" t="str">
            <v>Caminhão carroceria com capacidade de 9 t - 136 kW</v>
          </cell>
          <cell r="H109">
            <v>9508</v>
          </cell>
          <cell r="I109">
            <v>1</v>
          </cell>
        </row>
        <row r="110">
          <cell r="A110">
            <v>9509</v>
          </cell>
          <cell r="B110" t="str">
            <v>Caminhão tanque distribuidor de asfalto com capacidade de 6.000 l - 136 kW</v>
          </cell>
          <cell r="H110">
            <v>9509</v>
          </cell>
          <cell r="I110">
            <v>1</v>
          </cell>
        </row>
        <row r="111">
          <cell r="A111">
            <v>9511</v>
          </cell>
          <cell r="B111" t="str">
            <v>Carregadeira de pneus com capacidade de 3,3 m³ - 213 kW</v>
          </cell>
          <cell r="H111">
            <v>9665</v>
          </cell>
          <cell r="I111">
            <v>0.5</v>
          </cell>
        </row>
        <row r="112">
          <cell r="A112">
            <v>9512</v>
          </cell>
          <cell r="B112" t="str">
            <v>Veículo leve - 53 kW</v>
          </cell>
          <cell r="H112">
            <v>9512</v>
          </cell>
          <cell r="I112">
            <v>1</v>
          </cell>
        </row>
        <row r="113">
          <cell r="A113">
            <v>9514</v>
          </cell>
          <cell r="B113" t="str">
            <v>Distribuidor de agregados autopropelido - 130 kW</v>
          </cell>
          <cell r="H113">
            <v>9665</v>
          </cell>
          <cell r="I113">
            <v>0.5</v>
          </cell>
        </row>
        <row r="114">
          <cell r="A114">
            <v>9515</v>
          </cell>
          <cell r="B114" t="str">
            <v>Escavadeira  hidráulica  sobre  esteira  com caçamba com capacidade de 1,5 m³ - 110 kW</v>
          </cell>
          <cell r="H114">
            <v>9665</v>
          </cell>
          <cell r="I114">
            <v>1</v>
          </cell>
        </row>
        <row r="115">
          <cell r="A115">
            <v>9516</v>
          </cell>
          <cell r="B115" t="str">
            <v>Perfuratriz hidráulica sobre esteiras - 300 kW</v>
          </cell>
          <cell r="H115">
            <v>9018</v>
          </cell>
          <cell r="I115">
            <v>1</v>
          </cell>
        </row>
        <row r="116">
          <cell r="A116">
            <v>9518</v>
          </cell>
          <cell r="B116" t="str">
            <v>Grade de discos rebocável de 24 x 24</v>
          </cell>
          <cell r="H116">
            <v>9518</v>
          </cell>
          <cell r="I116">
            <v>1</v>
          </cell>
        </row>
        <row r="117">
          <cell r="A117">
            <v>9520</v>
          </cell>
          <cell r="B117" t="str">
            <v>Caminhão     com     caçamba     térmica     e capacidade de 5,5 m³ - 210 kW</v>
          </cell>
          <cell r="H117">
            <v>9520</v>
          </cell>
          <cell r="I117">
            <v>1</v>
          </cell>
        </row>
        <row r="118">
          <cell r="A118">
            <v>9522</v>
          </cell>
          <cell r="B118" t="str">
            <v>Caldeira     de     asfalto     rebocável     com capacidade de 1.500 l - 6,5 kW</v>
          </cell>
          <cell r="H118">
            <v>9522</v>
          </cell>
          <cell r="I118">
            <v>1</v>
          </cell>
        </row>
        <row r="119">
          <cell r="A119">
            <v>9523</v>
          </cell>
          <cell r="B119" t="str">
            <v>Motoscraper - 304 kW</v>
          </cell>
          <cell r="H119">
            <v>9665</v>
          </cell>
          <cell r="I119">
            <v>1</v>
          </cell>
        </row>
        <row r="120">
          <cell r="A120">
            <v>9524</v>
          </cell>
          <cell r="B120" t="str">
            <v>Motoniveladora - 93 kW</v>
          </cell>
          <cell r="H120">
            <v>9665</v>
          </cell>
          <cell r="I120">
            <v>1</v>
          </cell>
        </row>
        <row r="121">
          <cell r="A121">
            <v>9525</v>
          </cell>
          <cell r="B121" t="str">
            <v>Ponte rolante com acessórios para vãos de até 15 m e capacidade de 15 t - 20 kW</v>
          </cell>
          <cell r="H121">
            <v>9666</v>
          </cell>
          <cell r="I121">
            <v>1</v>
          </cell>
        </row>
        <row r="122">
          <cell r="A122">
            <v>9526</v>
          </cell>
          <cell r="B122" t="str">
            <v>Retroescavadeira de pneus - 58 kW</v>
          </cell>
          <cell r="H122">
            <v>9665</v>
          </cell>
          <cell r="I122">
            <v>0.5</v>
          </cell>
        </row>
        <row r="123">
          <cell r="A123">
            <v>9530</v>
          </cell>
          <cell r="B123" t="str">
            <v>Rolo     compactador     liso     autopropelido vibratório de 11 t - 97 kW</v>
          </cell>
          <cell r="H123">
            <v>9665</v>
          </cell>
          <cell r="I123">
            <v>0.5</v>
          </cell>
        </row>
        <row r="124">
          <cell r="A124">
            <v>9531</v>
          </cell>
          <cell r="B124" t="str">
            <v>Equipamento de sondagem a percussão com motobomba - 2,5 kW</v>
          </cell>
          <cell r="H124">
            <v>9508</v>
          </cell>
          <cell r="I124">
            <v>1</v>
          </cell>
        </row>
        <row r="125">
          <cell r="A125">
            <v>9533</v>
          </cell>
          <cell r="B125" t="str">
            <v>Sonda rotativa com motor, bombas, mastro e cabeçote - 20 kW</v>
          </cell>
          <cell r="H125">
            <v>9508</v>
          </cell>
          <cell r="I125">
            <v>1</v>
          </cell>
        </row>
        <row r="126">
          <cell r="A126">
            <v>9534</v>
          </cell>
          <cell r="B126" t="str">
            <v>Rebocador - 2 x 500 HP</v>
          </cell>
          <cell r="K126">
            <v>9534</v>
          </cell>
          <cell r="M126">
            <v>1</v>
          </cell>
        </row>
        <row r="127">
          <cell r="A127">
            <v>9537</v>
          </cell>
          <cell r="B127" t="str">
            <v>Carregadeira de pneus com capacidade de 1,72 m³ - 113 kW</v>
          </cell>
          <cell r="H127">
            <v>9665</v>
          </cell>
          <cell r="I127">
            <v>0.5</v>
          </cell>
        </row>
        <row r="128">
          <cell r="A128">
            <v>9540</v>
          </cell>
          <cell r="B128" t="str">
            <v>Trator de esteiras com lâmina - 112 kW</v>
          </cell>
          <cell r="H128">
            <v>9665</v>
          </cell>
          <cell r="I128">
            <v>0.5</v>
          </cell>
        </row>
        <row r="129">
          <cell r="A129" t="str">
            <v>Tabela 02 - Fatores de utilização de equipamentos de grande porte (6/11)</v>
          </cell>
        </row>
        <row r="130">
          <cell r="A130" t="str">
            <v>Código SICRO</v>
          </cell>
          <cell r="K130" t="str">
            <v>Transporte Aquaviário</v>
          </cell>
          <cell r="N130" t="str">
            <v>Transporte Ferroviário</v>
          </cell>
        </row>
        <row r="131">
          <cell r="I131" t="str">
            <v>FU</v>
          </cell>
          <cell r="K131" t="str">
            <v>Código</v>
          </cell>
          <cell r="M131" t="str">
            <v>FU</v>
          </cell>
          <cell r="N131" t="str">
            <v>Código</v>
          </cell>
          <cell r="O131" t="str">
            <v>FU</v>
          </cell>
        </row>
        <row r="132">
          <cell r="A132">
            <v>9541</v>
          </cell>
          <cell r="B132" t="str">
            <v>Trator de esteiras com lâmina - 259 kW</v>
          </cell>
          <cell r="H132">
            <v>9665</v>
          </cell>
          <cell r="I132">
            <v>1</v>
          </cell>
        </row>
        <row r="133">
          <cell r="A133">
            <v>9545</v>
          </cell>
          <cell r="B133" t="str">
            <v>Vibroacabadora de asfalto sobre esteiras - 82 kW</v>
          </cell>
          <cell r="H133">
            <v>9665</v>
          </cell>
          <cell r="I133">
            <v>0.5</v>
          </cell>
        </row>
        <row r="134">
          <cell r="A134">
            <v>9558</v>
          </cell>
          <cell r="B134" t="str">
            <v>Tanque   de   estocagem   de   asfalto   com capacidade de 30.000 l</v>
          </cell>
          <cell r="H134">
            <v>9665</v>
          </cell>
          <cell r="I134">
            <v>1</v>
          </cell>
        </row>
        <row r="135">
          <cell r="A135">
            <v>9560</v>
          </cell>
          <cell r="B135" t="str">
            <v>Ônibus com capacidade para 80 lugares - 175 kW</v>
          </cell>
          <cell r="H135">
            <v>9560</v>
          </cell>
          <cell r="I135">
            <v>1</v>
          </cell>
        </row>
        <row r="136">
          <cell r="A136">
            <v>9563</v>
          </cell>
          <cell r="B136" t="str">
            <v>Perfuratriz  hidráulica  sobre  esteiras  com clamshell - 220 kW</v>
          </cell>
          <cell r="H136">
            <v>9666</v>
          </cell>
          <cell r="I136">
            <v>1</v>
          </cell>
        </row>
        <row r="137">
          <cell r="A137">
            <v>9565</v>
          </cell>
          <cell r="B137" t="str">
            <v>Trator de esteiras com escarificador - 259 kW</v>
          </cell>
          <cell r="H137">
            <v>9665</v>
          </cell>
          <cell r="I137">
            <v>1</v>
          </cell>
        </row>
        <row r="138">
          <cell r="A138">
            <v>9566</v>
          </cell>
          <cell r="B138" t="str">
            <v>Guindaste sobre esteiras com clamshell de 1,9 m³ - 220 kW</v>
          </cell>
          <cell r="H138">
            <v>9666</v>
          </cell>
          <cell r="I138">
            <v>1</v>
          </cell>
        </row>
        <row r="139">
          <cell r="A139">
            <v>9569</v>
          </cell>
          <cell r="B139" t="str">
            <v>Guindaste sobre esteiras com clamshell de 4,6 m³ - 403 kW</v>
          </cell>
          <cell r="H139">
            <v>9665</v>
          </cell>
          <cell r="I139">
            <v>1</v>
          </cell>
        </row>
        <row r="140">
          <cell r="A140">
            <v>9571</v>
          </cell>
          <cell r="B140" t="str">
            <v>Caminhão tanque com capacidade de 10.000 l - 188 kW</v>
          </cell>
          <cell r="H140">
            <v>9571</v>
          </cell>
          <cell r="I140">
            <v>1</v>
          </cell>
        </row>
        <row r="141">
          <cell r="A141">
            <v>9574</v>
          </cell>
          <cell r="B141" t="str">
            <v>Perfuratriz sobre esteiras - 145 kW</v>
          </cell>
          <cell r="H141">
            <v>9665</v>
          </cell>
          <cell r="I141">
            <v>0.5</v>
          </cell>
        </row>
        <row r="142">
          <cell r="A142">
            <v>9575</v>
          </cell>
          <cell r="B142" t="str">
            <v>Caminhão     basculante     com     caçamba estanque e capacidade de 14 m³ - 265 kW</v>
          </cell>
          <cell r="H142">
            <v>9575</v>
          </cell>
          <cell r="I142">
            <v>1</v>
          </cell>
        </row>
        <row r="143">
          <cell r="A143">
            <v>9576</v>
          </cell>
          <cell r="B143" t="str">
            <v>Escavadeira  hidráulica  de  longo  alcance sobre esteiras - 103 kW</v>
          </cell>
          <cell r="H143">
            <v>9665</v>
          </cell>
          <cell r="I143">
            <v>1</v>
          </cell>
        </row>
        <row r="144">
          <cell r="A144">
            <v>9577</v>
          </cell>
          <cell r="B144" t="str">
            <v>Trator agrícola - 77 kW</v>
          </cell>
          <cell r="H144">
            <v>9665</v>
          </cell>
          <cell r="I144">
            <v>0.5</v>
          </cell>
        </row>
        <row r="145">
          <cell r="A145">
            <v>9579</v>
          </cell>
          <cell r="B145" t="str">
            <v>Caminhão basculante com capacidade de 10 m³ - 210 kW</v>
          </cell>
          <cell r="H145">
            <v>9579</v>
          </cell>
          <cell r="I145">
            <v>1</v>
          </cell>
        </row>
        <row r="146">
          <cell r="A146">
            <v>9580</v>
          </cell>
          <cell r="B146" t="str">
            <v>Distribuidora  /  fresadora  com  controle  de greide - 287 kW</v>
          </cell>
          <cell r="H146">
            <v>9665</v>
          </cell>
          <cell r="I146">
            <v>1</v>
          </cell>
        </row>
        <row r="147">
          <cell r="A147">
            <v>9582</v>
          </cell>
          <cell r="B147" t="str">
            <v>Carregadeira de pneus com capacidade de 2,9 m³ - 96 kW</v>
          </cell>
          <cell r="H147">
            <v>9665</v>
          </cell>
          <cell r="I147">
            <v>0.5</v>
          </cell>
        </row>
        <row r="148">
          <cell r="A148">
            <v>9583</v>
          </cell>
          <cell r="B148" t="str">
            <v>Distribuidor de agregados rebocável de 1,9 m³</v>
          </cell>
          <cell r="H148">
            <v>9583</v>
          </cell>
          <cell r="I148">
            <v>1</v>
          </cell>
        </row>
        <row r="149">
          <cell r="A149">
            <v>9584</v>
          </cell>
          <cell r="B149" t="str">
            <v>Carregadeira de pneus com capacidade de 1,53 m³ - 106 kW</v>
          </cell>
          <cell r="H149">
            <v>9665</v>
          </cell>
          <cell r="I149">
            <v>5</v>
          </cell>
        </row>
        <row r="150">
          <cell r="A150">
            <v>9588</v>
          </cell>
          <cell r="B150" t="str">
            <v>Vibroacabadora  de  concreto  com  formas deslizantes - 205 kW</v>
          </cell>
          <cell r="H150">
            <v>9665</v>
          </cell>
          <cell r="I150">
            <v>1</v>
          </cell>
        </row>
        <row r="151">
          <cell r="A151">
            <v>9589</v>
          </cell>
          <cell r="B151" t="str">
            <v>Texturizadora/cura - 44,8 kW</v>
          </cell>
          <cell r="H151">
            <v>9665</v>
          </cell>
          <cell r="I151">
            <v>1</v>
          </cell>
        </row>
        <row r="152">
          <cell r="A152">
            <v>9590</v>
          </cell>
          <cell r="B152" t="str">
            <v>Central de concreto com capacidade de 40 m³/h - dosadora fixa</v>
          </cell>
          <cell r="H152">
            <v>9665</v>
          </cell>
          <cell r="I152">
            <v>1</v>
          </cell>
        </row>
        <row r="153">
          <cell r="A153" t="str">
            <v>Tabela 02 - Fatores de utilização de equipamentos de grande porte (7/11)</v>
          </cell>
        </row>
        <row r="154">
          <cell r="A154" t="str">
            <v>Código SICRO</v>
          </cell>
          <cell r="F154" t="str">
            <v>Transporte Rodoviário</v>
          </cell>
          <cell r="K154" t="str">
            <v>Transporte Aquaviário</v>
          </cell>
          <cell r="N154" t="str">
            <v>Transporte Ferroviário</v>
          </cell>
        </row>
        <row r="155">
          <cell r="F155" t="str">
            <v>Código</v>
          </cell>
          <cell r="I155" t="str">
            <v>FU</v>
          </cell>
          <cell r="K155" t="str">
            <v>Código</v>
          </cell>
          <cell r="M155" t="str">
            <v>FU</v>
          </cell>
          <cell r="N155" t="str">
            <v>Código</v>
          </cell>
          <cell r="O155" t="str">
            <v>FU</v>
          </cell>
        </row>
        <row r="156">
          <cell r="A156">
            <v>9592</v>
          </cell>
          <cell r="B156" t="str">
            <v>Caminhão carroceria com capacidade de 15 t
- 188 kW</v>
          </cell>
          <cell r="H156">
            <v>9592</v>
          </cell>
          <cell r="I156">
            <v>1</v>
          </cell>
        </row>
        <row r="157">
          <cell r="A157">
            <v>9593</v>
          </cell>
          <cell r="B157" t="str">
            <v>Draga Hopper com capacidade de 750 m³</v>
          </cell>
          <cell r="K157">
            <v>9593</v>
          </cell>
          <cell r="M157">
            <v>1</v>
          </cell>
        </row>
        <row r="158">
          <cell r="A158">
            <v>9594</v>
          </cell>
          <cell r="B158" t="str">
            <v>Draga Hopper com capacidade de 1.000 m³</v>
          </cell>
          <cell r="K158">
            <v>9594</v>
          </cell>
          <cell r="M158">
            <v>1</v>
          </cell>
        </row>
        <row r="159">
          <cell r="A159">
            <v>9595</v>
          </cell>
          <cell r="B159" t="str">
            <v>Draga Hopper com capacidade de 2.000 m³</v>
          </cell>
          <cell r="K159">
            <v>9595</v>
          </cell>
          <cell r="M159">
            <v>1</v>
          </cell>
        </row>
        <row r="160">
          <cell r="A160">
            <v>9596</v>
          </cell>
          <cell r="B160" t="str">
            <v>Draga Hopper com capacidade de 3.000 m³</v>
          </cell>
          <cell r="K160">
            <v>9596</v>
          </cell>
          <cell r="M160">
            <v>1</v>
          </cell>
        </row>
        <row r="161">
          <cell r="A161">
            <v>9597</v>
          </cell>
          <cell r="B161" t="str">
            <v>Draga Hopper com capacidade de 4.000 m³</v>
          </cell>
          <cell r="K161">
            <v>9597</v>
          </cell>
          <cell r="M161">
            <v>1</v>
          </cell>
        </row>
        <row r="162">
          <cell r="A162">
            <v>9598</v>
          </cell>
          <cell r="B162" t="str">
            <v>Draga Hopper com capacidade de 5.000 m³</v>
          </cell>
          <cell r="K162">
            <v>9598</v>
          </cell>
          <cell r="M162">
            <v>1</v>
          </cell>
        </row>
        <row r="163">
          <cell r="A163">
            <v>9599</v>
          </cell>
          <cell r="B163" t="str">
            <v>Central de concreto com capacidade de 30 m³/h - dosadora RS</v>
          </cell>
          <cell r="H163">
            <v>9665</v>
          </cell>
          <cell r="I163">
            <v>1</v>
          </cell>
        </row>
        <row r="164">
          <cell r="A164">
            <v>9600</v>
          </cell>
          <cell r="B164" t="str">
            <v>Caminhão betoneira com capacidade de 15,2 t - 210 kW</v>
          </cell>
          <cell r="H164">
            <v>9600</v>
          </cell>
          <cell r="I164">
            <v>1</v>
          </cell>
        </row>
        <row r="165">
          <cell r="A165">
            <v>9601</v>
          </cell>
          <cell r="B165" t="str">
            <v>Embarcação de transporte de pessoal e apoio logístico - 175 HP</v>
          </cell>
          <cell r="K165">
            <v>9601</v>
          </cell>
          <cell r="M165">
            <v>1</v>
          </cell>
        </row>
        <row r="166">
          <cell r="A166">
            <v>9602</v>
          </cell>
          <cell r="B166" t="str">
            <v>Embarcação de sondagem - 120 HP</v>
          </cell>
          <cell r="K166">
            <v>9602</v>
          </cell>
          <cell r="M166">
            <v>1</v>
          </cell>
        </row>
        <row r="167">
          <cell r="A167">
            <v>9603</v>
          </cell>
          <cell r="B167" t="str">
            <v>Embarcação empurradora multi-propósito com guindaste hidráulico de 11 mt - 2 x 150 HP</v>
          </cell>
          <cell r="K167">
            <v>9603</v>
          </cell>
          <cell r="M167">
            <v>1</v>
          </cell>
        </row>
        <row r="168">
          <cell r="A168">
            <v>9604</v>
          </cell>
          <cell r="B168" t="str">
            <v>Caminhão   basculante   para   rocha   com capacidade de 8 m³ - 210 kW</v>
          </cell>
          <cell r="H168">
            <v>9604</v>
          </cell>
          <cell r="I168">
            <v>1</v>
          </cell>
        </row>
        <row r="169">
          <cell r="A169">
            <v>9605</v>
          </cell>
          <cell r="B169" t="str">
            <v>Caminhão tanque com capacidade de 6.000 l
- 136 kW</v>
          </cell>
          <cell r="H169">
            <v>9605</v>
          </cell>
          <cell r="I169">
            <v>1</v>
          </cell>
        </row>
        <row r="170">
          <cell r="A170">
            <v>9606</v>
          </cell>
          <cell r="B170" t="str">
            <v>Rebocador - 2 x 360 HP</v>
          </cell>
          <cell r="K170">
            <v>9606</v>
          </cell>
          <cell r="M170">
            <v>1</v>
          </cell>
        </row>
        <row r="171">
          <cell r="A171">
            <v>9607</v>
          </cell>
          <cell r="B171" t="str">
            <v>Conjunto  de  britagem  para  rachão  com capacidade de 80 m³/h</v>
          </cell>
          <cell r="H171">
            <v>9665</v>
          </cell>
          <cell r="I171">
            <v>1</v>
          </cell>
        </row>
        <row r="172">
          <cell r="A172">
            <v>9608</v>
          </cell>
          <cell r="B172" t="str">
            <v>Lancha de apoio - 40 HP</v>
          </cell>
          <cell r="K172">
            <v>9608</v>
          </cell>
          <cell r="M172">
            <v>1</v>
          </cell>
        </row>
        <row r="173">
          <cell r="A173">
            <v>9609</v>
          </cell>
          <cell r="B173" t="str">
            <v>Draga de sucção para extração de areia com tubo de descarga de 150 mm - 100 kW</v>
          </cell>
          <cell r="K173">
            <v>9009</v>
          </cell>
          <cell r="M173">
            <v>1</v>
          </cell>
        </row>
        <row r="174">
          <cell r="A174">
            <v>9611</v>
          </cell>
          <cell r="B174" t="str">
            <v>Conjunto de britagem com capacidade de 80 m³/h</v>
          </cell>
          <cell r="H174">
            <v>9665</v>
          </cell>
          <cell r="I174">
            <v>1</v>
          </cell>
        </row>
        <row r="175">
          <cell r="A175">
            <v>9612</v>
          </cell>
          <cell r="B175" t="str">
            <v>Plataforma flutuante montada na obra de 12 x 24 x 1,8 m e com capacidade de 150 t</v>
          </cell>
          <cell r="K175">
            <v>9534</v>
          </cell>
          <cell r="M175">
            <v>1</v>
          </cell>
        </row>
        <row r="176">
          <cell r="A176">
            <v>9613</v>
          </cell>
          <cell r="B176" t="str">
            <v>Guindaste sobre esteiras com pinça - 220 kW</v>
          </cell>
          <cell r="H176">
            <v>9666</v>
          </cell>
          <cell r="I176">
            <v>1</v>
          </cell>
        </row>
        <row r="177">
          <cell r="A177">
            <v>9615</v>
          </cell>
          <cell r="B177" t="str">
            <v>Usina misturadora de solos com capacidade de 300 t/h</v>
          </cell>
          <cell r="H177">
            <v>9665</v>
          </cell>
          <cell r="I177">
            <v>2</v>
          </cell>
        </row>
        <row r="178">
          <cell r="A178" t="str">
            <v>Tabela 02 - Fatores de utilização de equipamentos de grande porte (8/11)</v>
          </cell>
        </row>
        <row r="179">
          <cell r="A179" t="str">
            <v>Código SICRO</v>
          </cell>
          <cell r="K179" t="str">
            <v>Transporte Aquaviário</v>
          </cell>
          <cell r="N179" t="str">
            <v>Transporte Ferroviário</v>
          </cell>
        </row>
        <row r="180">
          <cell r="I180" t="str">
            <v>FU</v>
          </cell>
          <cell r="K180" t="str">
            <v>Código</v>
          </cell>
          <cell r="L180" t="str">
            <v>FU</v>
          </cell>
          <cell r="N180" t="str">
            <v>Código</v>
          </cell>
          <cell r="O180" t="str">
            <v>FU</v>
          </cell>
        </row>
        <row r="181">
          <cell r="A181">
            <v>9617</v>
          </cell>
          <cell r="B181" t="str">
            <v>Usina misturadora de pré misturado a frio com capacidade de 60 t/h</v>
          </cell>
          <cell r="H181">
            <v>9665</v>
          </cell>
          <cell r="I181">
            <v>1</v>
          </cell>
        </row>
        <row r="182">
          <cell r="A182">
            <v>9618</v>
          </cell>
          <cell r="B182" t="str">
            <v>Batelão  autopropelido  com  capacidade  de 300 m³</v>
          </cell>
          <cell r="K182">
            <v>9618</v>
          </cell>
          <cell r="L182">
            <v>1</v>
          </cell>
        </row>
        <row r="183">
          <cell r="A183">
            <v>9619</v>
          </cell>
          <cell r="B183" t="str">
            <v>Batelão  autopropelido  com  capacidade  de 500 m³</v>
          </cell>
          <cell r="K183">
            <v>9619</v>
          </cell>
          <cell r="L183">
            <v>1</v>
          </cell>
        </row>
        <row r="184">
          <cell r="A184">
            <v>9620</v>
          </cell>
          <cell r="B184" t="str">
            <v>Pontão  flutuante  de  15  x  30  x  1,8  m  e capacidade de 500 t</v>
          </cell>
          <cell r="K184">
            <v>9534</v>
          </cell>
          <cell r="L184">
            <v>1</v>
          </cell>
        </row>
        <row r="185">
          <cell r="A185">
            <v>9635</v>
          </cell>
          <cell r="B185" t="str">
            <v>Draga de sucção e recalque com potência da bomba de 177 kW e do cortador de 30 kW</v>
          </cell>
          <cell r="K185">
            <v>9603</v>
          </cell>
          <cell r="L185">
            <v>1</v>
          </cell>
        </row>
        <row r="186">
          <cell r="A186">
            <v>9636</v>
          </cell>
          <cell r="B186" t="str">
            <v>Draga de sucção e recalque com potência da bomba de 447 kW e do cortador de 52 kW</v>
          </cell>
          <cell r="K186">
            <v>9603</v>
          </cell>
          <cell r="L186">
            <v>1</v>
          </cell>
        </row>
        <row r="187">
          <cell r="A187">
            <v>9637</v>
          </cell>
          <cell r="B187" t="str">
            <v>Draga de sucção e recalque com potência da bomba de 746 kW e do cortador de 110 kW</v>
          </cell>
          <cell r="K187">
            <v>9603</v>
          </cell>
          <cell r="L187">
            <v>1</v>
          </cell>
        </row>
        <row r="188">
          <cell r="A188">
            <v>9638</v>
          </cell>
          <cell r="B188" t="str">
            <v>Draga de sucção e recalque com potência da bomba de 1.350 kW e do cortador de 170 kW</v>
          </cell>
          <cell r="K188">
            <v>9603</v>
          </cell>
          <cell r="L188">
            <v>1</v>
          </cell>
        </row>
        <row r="189">
          <cell r="A189">
            <v>9639</v>
          </cell>
          <cell r="B189" t="str">
            <v>Barco hotel com capacidade para 30 pessoas
- 2 x 150 HP</v>
          </cell>
          <cell r="K189">
            <v>9603</v>
          </cell>
          <cell r="L189">
            <v>1</v>
          </cell>
        </row>
        <row r="190">
          <cell r="A190">
            <v>9642</v>
          </cell>
          <cell r="B190" t="str">
            <v>Perfuratriz  hidráulica  sobre  esteiras  para estaca raiz - 56 kW</v>
          </cell>
          <cell r="H190">
            <v>9665</v>
          </cell>
          <cell r="I190">
            <v>0.5</v>
          </cell>
        </row>
        <row r="191">
          <cell r="A191">
            <v>9644</v>
          </cell>
          <cell r="B191" t="str">
            <v>Caminhão para pintura a frio com demarcador de faixas - 143 kW</v>
          </cell>
          <cell r="H191">
            <v>9644</v>
          </cell>
          <cell r="I191">
            <v>1</v>
          </cell>
        </row>
        <row r="192">
          <cell r="A192">
            <v>9645</v>
          </cell>
          <cell r="B192" t="str">
            <v>Caminhão        aplicador        de        material termoplástico - 233 kW</v>
          </cell>
          <cell r="H192">
            <v>9645</v>
          </cell>
          <cell r="I192">
            <v>1</v>
          </cell>
        </row>
        <row r="193">
          <cell r="A193">
            <v>9650</v>
          </cell>
          <cell r="B193" t="str">
            <v>Guindaste   sobre   esteiras   com   martelo hidráulico de 2.600 kg - 220 kW</v>
          </cell>
          <cell r="H193">
            <v>9666</v>
          </cell>
          <cell r="I193">
            <v>1</v>
          </cell>
        </row>
        <row r="194">
          <cell r="A194">
            <v>9651</v>
          </cell>
          <cell r="B194" t="str">
            <v>Guindaste sobre esteiras com Hammer Grab
- 220 kW</v>
          </cell>
          <cell r="H194">
            <v>9666</v>
          </cell>
          <cell r="I194">
            <v>1</v>
          </cell>
        </row>
        <row r="195">
          <cell r="A195">
            <v>9653</v>
          </cell>
          <cell r="B195" t="str">
            <v>Guindaste sobre esteiras com trado com bits para material de 1ª categoria - 220 kW</v>
          </cell>
          <cell r="H195">
            <v>9666</v>
          </cell>
          <cell r="I195">
            <v>1</v>
          </cell>
        </row>
        <row r="196">
          <cell r="A196">
            <v>9654</v>
          </cell>
          <cell r="B196" t="str">
            <v>Guindaste sobre esteiras com trado com bits para material de 2ª categoria - 220 kW</v>
          </cell>
          <cell r="H196">
            <v>9666</v>
          </cell>
          <cell r="I196">
            <v>1</v>
          </cell>
        </row>
        <row r="197">
          <cell r="A197">
            <v>9655</v>
          </cell>
          <cell r="B197" t="str">
            <v>Guindaste sobre esteiras com trado com bits para material de 3ª categoria - 220 kW</v>
          </cell>
          <cell r="H197">
            <v>9666</v>
          </cell>
          <cell r="I197">
            <v>1</v>
          </cell>
        </row>
        <row r="198">
          <cell r="A198">
            <v>9656</v>
          </cell>
          <cell r="B198" t="str">
            <v>Guindaste sobre esteiras com caçamba para material de 1ª categoria - 220 kW</v>
          </cell>
          <cell r="H198">
            <v>9665</v>
          </cell>
          <cell r="I198">
            <v>1</v>
          </cell>
        </row>
        <row r="199">
          <cell r="A199">
            <v>9657</v>
          </cell>
          <cell r="B199" t="str">
            <v>Guindaste sobre esteiras com caçamba para material de 2ª categoria - 220 kW</v>
          </cell>
          <cell r="H199">
            <v>9666</v>
          </cell>
          <cell r="I199">
            <v>1</v>
          </cell>
        </row>
        <row r="200">
          <cell r="A200" t="str">
            <v>Tabela 02 - Fatores de utilização de equipamentos de grande porte (9/11)</v>
          </cell>
        </row>
        <row r="201">
          <cell r="A201" t="str">
            <v>Código SICRO</v>
          </cell>
          <cell r="G201" t="str">
            <v>Transporte Rodoviário</v>
          </cell>
          <cell r="K201" t="str">
            <v>Transporte Aquaviário</v>
          </cell>
          <cell r="N201" t="str">
            <v>Transporte Ferroviário</v>
          </cell>
        </row>
        <row r="202">
          <cell r="G202" t="str">
            <v>Código</v>
          </cell>
          <cell r="I202" t="str">
            <v>FU</v>
          </cell>
          <cell r="K202" t="str">
            <v>Código</v>
          </cell>
          <cell r="M202" t="str">
            <v>FU</v>
          </cell>
          <cell r="N202" t="str">
            <v>Código</v>
          </cell>
          <cell r="O202" t="str">
            <v>FU</v>
          </cell>
        </row>
        <row r="203">
          <cell r="A203">
            <v>9658</v>
          </cell>
          <cell r="B203" t="str">
            <v>Guindaste sobre esteiras com caçamba para material de 3ª categoria - 220 kW</v>
          </cell>
          <cell r="H203">
            <v>9666</v>
          </cell>
          <cell r="I203">
            <v>1</v>
          </cell>
        </row>
        <row r="204">
          <cell r="A204">
            <v>9659</v>
          </cell>
          <cell r="B204" t="str">
            <v>Campânula     de     ar     comprimido     com capacidade de 3 m³</v>
          </cell>
          <cell r="H204">
            <v>9508</v>
          </cell>
          <cell r="I204">
            <v>0.5</v>
          </cell>
        </row>
        <row r="205">
          <cell r="A205">
            <v>9660</v>
          </cell>
          <cell r="B205" t="str">
            <v>Guindaste sobre esteiras - 220 kW</v>
          </cell>
          <cell r="H205">
            <v>9666</v>
          </cell>
          <cell r="I205">
            <v>1</v>
          </cell>
        </row>
        <row r="206">
          <cell r="A206">
            <v>9663</v>
          </cell>
          <cell r="B206" t="str">
            <v>Caminhão basculante com capacidade de 4 m³ - 115 kW</v>
          </cell>
          <cell r="H206">
            <v>9663</v>
          </cell>
          <cell r="I206">
            <v>1</v>
          </cell>
        </row>
        <row r="207">
          <cell r="A207">
            <v>9664</v>
          </cell>
          <cell r="B207" t="str">
            <v>Caminhão basculante com capacidade de 5 m³ - 136 kW</v>
          </cell>
          <cell r="H207">
            <v>9664</v>
          </cell>
          <cell r="I207">
            <v>1</v>
          </cell>
        </row>
        <row r="208">
          <cell r="A208">
            <v>9665</v>
          </cell>
          <cell r="B208" t="str">
            <v>Cavalo   mecânico   com   semi-reboque   e capacidade de 35 t - 210 kW</v>
          </cell>
          <cell r="H208">
            <v>9665</v>
          </cell>
          <cell r="I208">
            <v>1</v>
          </cell>
        </row>
        <row r="209">
          <cell r="A209">
            <v>9666</v>
          </cell>
          <cell r="B209" t="str">
            <v>Cavalo   mecânico   com   semi-reboque   e capacidade de 45 t - 295 kW</v>
          </cell>
          <cell r="H209">
            <v>9666</v>
          </cell>
          <cell r="I209">
            <v>1</v>
          </cell>
        </row>
        <row r="210">
          <cell r="A210">
            <v>9667</v>
          </cell>
          <cell r="B210" t="str">
            <v>Caminhão basculante com capacidade de 14 m³ - 295 kW</v>
          </cell>
          <cell r="H210">
            <v>9667</v>
          </cell>
          <cell r="I210">
            <v>1</v>
          </cell>
        </row>
        <row r="211">
          <cell r="A211">
            <v>9669</v>
          </cell>
          <cell r="B211" t="str">
            <v>Caminhão tanque com capacidade de 8.000 l
- 188 kW</v>
          </cell>
          <cell r="H211">
            <v>9669</v>
          </cell>
          <cell r="I211">
            <v>1</v>
          </cell>
        </row>
        <row r="212">
          <cell r="A212">
            <v>9670</v>
          </cell>
          <cell r="B212" t="str">
            <v>Usina móvel para microrrevestimento - 335 kW</v>
          </cell>
          <cell r="H212">
            <v>9670</v>
          </cell>
          <cell r="I212">
            <v>1</v>
          </cell>
        </row>
        <row r="213">
          <cell r="A213">
            <v>9672</v>
          </cell>
          <cell r="B213" t="str">
            <v>Caminhão   basculante   para   rocha   com capacidade de 12 m³ - 294 kW</v>
          </cell>
          <cell r="H213">
            <v>9672</v>
          </cell>
          <cell r="I213">
            <v>1</v>
          </cell>
        </row>
        <row r="214">
          <cell r="A214">
            <v>9678</v>
          </cell>
          <cell r="B214" t="str">
            <v>Fresadora a frio - 410 kW</v>
          </cell>
          <cell r="H214">
            <v>9665</v>
          </cell>
          <cell r="I214">
            <v>1</v>
          </cell>
        </row>
        <row r="215">
          <cell r="A215">
            <v>9679</v>
          </cell>
          <cell r="B215" t="str">
            <v>Cavalo  mecânico  com  semi-reboque  de  6 eixos para até 216 t - 440 kW</v>
          </cell>
          <cell r="H215">
            <v>9679</v>
          </cell>
          <cell r="I215">
            <v>1</v>
          </cell>
        </row>
        <row r="216">
          <cell r="A216">
            <v>9680</v>
          </cell>
          <cell r="B216" t="str">
            <v>Caminhão tanque com capacidade de 13.000 l - 188 kW</v>
          </cell>
          <cell r="H216">
            <v>9680</v>
          </cell>
          <cell r="I216">
            <v>1</v>
          </cell>
        </row>
        <row r="217">
          <cell r="A217">
            <v>9682</v>
          </cell>
          <cell r="B217" t="str">
            <v>Rolo     compactador     liso     autopropelido vibratório de 1,6 t - 18 kW</v>
          </cell>
          <cell r="H217">
            <v>9665</v>
          </cell>
          <cell r="I217">
            <v>0.1</v>
          </cell>
        </row>
        <row r="218">
          <cell r="A218">
            <v>9684</v>
          </cell>
          <cell r="B218" t="str">
            <v>Veículo leve Pick Up 4 x 4 - 147 kW</v>
          </cell>
          <cell r="H218">
            <v>9684</v>
          </cell>
          <cell r="I218">
            <v>1</v>
          </cell>
        </row>
        <row r="219">
          <cell r="A219">
            <v>9685</v>
          </cell>
          <cell r="B219" t="str">
            <v>Rolo compactador pé de carneiro vibratório autopropelido de 11,6 t - 82 kW</v>
          </cell>
          <cell r="H219">
            <v>9665</v>
          </cell>
          <cell r="I219">
            <v>0.5</v>
          </cell>
        </row>
        <row r="220">
          <cell r="A220">
            <v>9686</v>
          </cell>
          <cell r="B220" t="str">
            <v>Caminhão   carroceria   com   guindauto   e capacidade de 6 t - 136 kW</v>
          </cell>
          <cell r="H220">
            <v>9686</v>
          </cell>
          <cell r="I220">
            <v>1</v>
          </cell>
        </row>
        <row r="221">
          <cell r="A221">
            <v>9687</v>
          </cell>
          <cell r="B221" t="str">
            <v>Caminhão carroceria com capacidade de 4 t - 115 kW</v>
          </cell>
          <cell r="H221">
            <v>9687</v>
          </cell>
          <cell r="I221">
            <v>1</v>
          </cell>
        </row>
        <row r="222">
          <cell r="A222">
            <v>9688</v>
          </cell>
          <cell r="B222" t="str">
            <v>Usina móvel de lama asfáltica - 230 kW</v>
          </cell>
          <cell r="H222">
            <v>9688</v>
          </cell>
          <cell r="I222">
            <v>1</v>
          </cell>
        </row>
        <row r="223">
          <cell r="A223">
            <v>9689</v>
          </cell>
          <cell r="B223" t="str">
            <v>Usina de asfalto a quente gravimétrica com capacidade de 100/140 t/h - 260 kW</v>
          </cell>
          <cell r="H223">
            <v>9665</v>
          </cell>
          <cell r="I223">
            <v>4</v>
          </cell>
        </row>
        <row r="224">
          <cell r="A224" t="str">
            <v>Tabela 02 - Fatores de utilização de equipamentos de grande porte (10/11)</v>
          </cell>
        </row>
        <row r="225">
          <cell r="A225" t="str">
            <v>Código SICRO</v>
          </cell>
          <cell r="F225" t="str">
            <v>Transporte Rodoviário</v>
          </cell>
          <cell r="K225" t="str">
            <v>Transporte Aquaviário</v>
          </cell>
          <cell r="N225" t="str">
            <v>Transporte Ferroviário</v>
          </cell>
        </row>
        <row r="226">
          <cell r="F226" t="str">
            <v>Código</v>
          </cell>
          <cell r="I226" t="str">
            <v>FU</v>
          </cell>
          <cell r="K226" t="str">
            <v>Código</v>
          </cell>
          <cell r="M226" t="str">
            <v>FU</v>
          </cell>
          <cell r="N226" t="str">
            <v>Código</v>
          </cell>
          <cell r="O226" t="str">
            <v>FU</v>
          </cell>
        </row>
        <row r="227">
          <cell r="A227">
            <v>9693</v>
          </cell>
          <cell r="B227" t="str">
            <v>Máquina de pintura do sistema Spray - 115 kW</v>
          </cell>
          <cell r="H227">
            <v>9693</v>
          </cell>
          <cell r="I227">
            <v>1</v>
          </cell>
        </row>
        <row r="228">
          <cell r="A228">
            <v>9697</v>
          </cell>
          <cell r="B228" t="str">
            <v>Mini-carregadeira de pneus com vassoura de 1,8 m - 42 kW</v>
          </cell>
          <cell r="H228">
            <v>9665</v>
          </cell>
          <cell r="I228">
            <v>0.33</v>
          </cell>
        </row>
        <row r="229">
          <cell r="A229">
            <v>9700</v>
          </cell>
          <cell r="B229" t="str">
            <v>Fresadora a frio - 155 kW</v>
          </cell>
          <cell r="H229">
            <v>9665</v>
          </cell>
          <cell r="I229">
            <v>0.5</v>
          </cell>
        </row>
        <row r="230">
          <cell r="A230">
            <v>9704</v>
          </cell>
          <cell r="B230" t="str">
            <v>Batelão sem propulsão montado na obra com capacidade de 100 t</v>
          </cell>
          <cell r="K230">
            <v>9534</v>
          </cell>
          <cell r="M230">
            <v>1</v>
          </cell>
        </row>
        <row r="231">
          <cell r="A231">
            <v>9710</v>
          </cell>
          <cell r="B231" t="str">
            <v>Socadora automática de linha - 253 kW</v>
          </cell>
          <cell r="N231">
            <v>9710</v>
          </cell>
          <cell r="O231">
            <v>1</v>
          </cell>
        </row>
        <row r="232">
          <cell r="A232">
            <v>9711</v>
          </cell>
          <cell r="B232" t="str">
            <v>Socadora automática de chave - 370 kW</v>
          </cell>
          <cell r="N232">
            <v>9711</v>
          </cell>
          <cell r="O232">
            <v>1</v>
          </cell>
        </row>
        <row r="233">
          <cell r="A233">
            <v>9712</v>
          </cell>
          <cell r="B233" t="str">
            <v>Reguladora e distribuidora de lastro - 300 kW</v>
          </cell>
          <cell r="N233">
            <v>9712</v>
          </cell>
          <cell r="O233">
            <v>1</v>
          </cell>
        </row>
        <row r="234">
          <cell r="A234">
            <v>9713</v>
          </cell>
          <cell r="B234" t="str">
            <v>Soldadora de trilho - 168 kW</v>
          </cell>
          <cell r="N234">
            <v>9713</v>
          </cell>
          <cell r="O234">
            <v>1</v>
          </cell>
        </row>
        <row r="235">
          <cell r="A235">
            <v>9714</v>
          </cell>
          <cell r="B235" t="str">
            <v>Bate-estaca com martelo hidráulico - 450 kW</v>
          </cell>
          <cell r="H235">
            <v>9666</v>
          </cell>
          <cell r="I235">
            <v>1</v>
          </cell>
        </row>
        <row r="236">
          <cell r="A236">
            <v>9718</v>
          </cell>
          <cell r="B236" t="str">
            <v>Pórtico duplo de descarga e posicionamento de dormente - 89 kW</v>
          </cell>
          <cell r="N236">
            <v>9718</v>
          </cell>
          <cell r="O236">
            <v>1</v>
          </cell>
        </row>
        <row r="237">
          <cell r="A237">
            <v>9726</v>
          </cell>
          <cell r="B237" t="str">
            <v>Bate-estaca Strauss - 15 kW</v>
          </cell>
          <cell r="H237">
            <v>9508</v>
          </cell>
          <cell r="I237">
            <v>1</v>
          </cell>
        </row>
        <row r="238">
          <cell r="A238">
            <v>9743</v>
          </cell>
          <cell r="B238" t="str">
            <v>Locomotiva diesel/elétrica - 1.492 kW</v>
          </cell>
          <cell r="N238">
            <v>9743</v>
          </cell>
          <cell r="O238">
            <v>1</v>
          </cell>
        </row>
        <row r="239">
          <cell r="A239">
            <v>9744</v>
          </cell>
          <cell r="B239" t="str">
            <v>Vagão prancha com capacidade de 100 t</v>
          </cell>
          <cell r="N239">
            <v>9743</v>
          </cell>
          <cell r="O239">
            <v>0.1</v>
          </cell>
        </row>
        <row r="240">
          <cell r="A240">
            <v>9745</v>
          </cell>
          <cell r="B240" t="str">
            <v>Trator de pneus com roçadeira a diesel - 77 kW</v>
          </cell>
          <cell r="H240">
            <v>9665</v>
          </cell>
          <cell r="I240">
            <v>0.5</v>
          </cell>
        </row>
        <row r="241">
          <cell r="A241">
            <v>9758</v>
          </cell>
          <cell r="B241" t="str">
            <v>Vibroacabadora de asfalto sobre pneus - 72 kW</v>
          </cell>
          <cell r="H241">
            <v>9665</v>
          </cell>
          <cell r="I241">
            <v>0.5</v>
          </cell>
        </row>
        <row r="242">
          <cell r="A242">
            <v>9762</v>
          </cell>
          <cell r="B242" t="str">
            <v>Rolo compactador de pneus autopropelido de 27 t - 85 kW</v>
          </cell>
          <cell r="H242">
            <v>9665</v>
          </cell>
          <cell r="I242">
            <v>1</v>
          </cell>
        </row>
        <row r="243">
          <cell r="A243">
            <v>9775</v>
          </cell>
          <cell r="B243" t="str">
            <v>Escavadeira      hidráulica      com      martelo hidráulico de 1.700 kg - 103 kW</v>
          </cell>
          <cell r="H243">
            <v>9665</v>
          </cell>
          <cell r="I243">
            <v>1</v>
          </cell>
        </row>
        <row r="244">
          <cell r="A244">
            <v>9777</v>
          </cell>
          <cell r="B244" t="str">
            <v>Extrusora de barreira de concreto - 74 kW</v>
          </cell>
          <cell r="H244">
            <v>9665</v>
          </cell>
          <cell r="I244">
            <v>1</v>
          </cell>
        </row>
        <row r="245">
          <cell r="A245">
            <v>9783</v>
          </cell>
          <cell r="B245" t="str">
            <v>Plataforma     pantográfica     montada     em caminhão - 136 kW</v>
          </cell>
          <cell r="H245">
            <v>9783</v>
          </cell>
          <cell r="I245">
            <v>1</v>
          </cell>
        </row>
        <row r="246">
          <cell r="A246">
            <v>9784</v>
          </cell>
          <cell r="B246" t="str">
            <v>Plataforma autopropelida com alcance de 12 m e capacidade de 700 kg - 24 kW</v>
          </cell>
          <cell r="H246">
            <v>9665</v>
          </cell>
          <cell r="I246">
            <v>0.5</v>
          </cell>
        </row>
        <row r="247">
          <cell r="A247">
            <v>9785</v>
          </cell>
          <cell r="B247" t="str">
            <v>Guindaste sobre caminhão, com chassi 4 x 4 x 4, altura de elevação de 35,8 m e capacidade de 1.500 kNm - 186 kW</v>
          </cell>
          <cell r="H247">
            <v>9785</v>
          </cell>
          <cell r="I247">
            <v>1</v>
          </cell>
        </row>
        <row r="248">
          <cell r="A248">
            <v>9787</v>
          </cell>
          <cell r="B248" t="str">
            <v>Bomba para concreto com lança sobre chassi e capacidade de 71/43 m³/h</v>
          </cell>
          <cell r="H248">
            <v>9787</v>
          </cell>
          <cell r="I248">
            <v>1</v>
          </cell>
        </row>
        <row r="249">
          <cell r="A249" t="str">
            <v>Tabela 02 - Fatores de utilização de equipamentos de grande porte (11/11)</v>
          </cell>
        </row>
        <row r="250">
          <cell r="A250" t="str">
            <v>Código SICRO</v>
          </cell>
          <cell r="F250" t="str">
            <v>Transporte Rodoviário</v>
          </cell>
          <cell r="K250" t="str">
            <v>Transporte Aquaviário</v>
          </cell>
          <cell r="N250" t="str">
            <v>Transporte Ferroviário</v>
          </cell>
        </row>
        <row r="251">
          <cell r="F251" t="str">
            <v>Código</v>
          </cell>
          <cell r="I251" t="str">
            <v>FU</v>
          </cell>
          <cell r="K251" t="str">
            <v>Código</v>
          </cell>
          <cell r="M251" t="str">
            <v>FU</v>
          </cell>
          <cell r="N251" t="str">
            <v>Código</v>
          </cell>
          <cell r="O251" t="str">
            <v>FU</v>
          </cell>
        </row>
        <row r="252">
          <cell r="A252">
            <v>9795</v>
          </cell>
          <cell r="B252" t="str">
            <v>Carreta de perfuração de superfície com martelo de topo e controle remoto via rádio - 46 kW</v>
          </cell>
          <cell r="H252">
            <v>9665</v>
          </cell>
          <cell r="I252">
            <v>0.33</v>
          </cell>
        </row>
        <row r="253">
          <cell r="A253">
            <v>9795</v>
          </cell>
          <cell r="B253" t="str">
            <v>Carreta de perfuração de superfície com martelo de topo e controle remoto via rádio - 46 kW</v>
          </cell>
          <cell r="H253">
            <v>9665</v>
          </cell>
          <cell r="I253">
            <v>0.33</v>
          </cell>
        </row>
        <row r="254">
          <cell r="A254">
            <v>9797</v>
          </cell>
          <cell r="B254" t="str">
            <v>Jumbo eletro-hidráulico com 3 braços - 233 kW</v>
          </cell>
          <cell r="H254">
            <v>9666</v>
          </cell>
          <cell r="I254">
            <v>1</v>
          </cell>
        </row>
        <row r="255">
          <cell r="A255">
            <v>9798</v>
          </cell>
          <cell r="B255" t="str">
            <v>Perfuratriz hidráulica rotopercussiva - 123 kW</v>
          </cell>
          <cell r="H255">
            <v>9665</v>
          </cell>
          <cell r="I255">
            <v>1</v>
          </cell>
        </row>
        <row r="256">
          <cell r="A256" t="str">
            <v>-</v>
          </cell>
          <cell r="B256" t="str">
            <v>Container 20 TEU</v>
          </cell>
          <cell r="H256">
            <v>9665</v>
          </cell>
          <cell r="I256">
            <v>0.5</v>
          </cell>
        </row>
        <row r="257">
          <cell r="A257" t="str">
            <v>-</v>
          </cell>
          <cell r="B257" t="str">
            <v>Container 40 TEU</v>
          </cell>
          <cell r="H257">
            <v>9665</v>
          </cell>
          <cell r="I257">
            <v>1</v>
          </cell>
        </row>
      </sheetData>
      <sheetData sheetId="3" refreshError="1"/>
      <sheetData sheetId="4" refreshError="1"/>
      <sheetData sheetId="5" refreshError="1"/>
      <sheetData sheetId="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DE MOBILIZAÇÃO"/>
      <sheetName val="MOB DE  EQUIP"/>
      <sheetName val="Tabelas Vol.09"/>
      <sheetName val="SINAPI"/>
      <sheetName val="ORSE"/>
      <sheetName val="LISTA DE EQUIPAMENTO-DNIT"/>
      <sheetName val="TRANSPORTE E SERVIÇOS"/>
    </sheetNames>
    <sheetDataSet>
      <sheetData sheetId="0"/>
      <sheetData sheetId="1"/>
      <sheetData sheetId="2">
        <row r="18">
          <cell r="A18">
            <v>9012</v>
          </cell>
          <cell r="B18" t="str">
            <v>Recicladora a frio - 403 kW</v>
          </cell>
          <cell r="C18">
            <v>0</v>
          </cell>
          <cell r="D18">
            <v>0</v>
          </cell>
          <cell r="E18">
            <v>0</v>
          </cell>
          <cell r="F18">
            <v>0</v>
          </cell>
          <cell r="G18">
            <v>0</v>
          </cell>
          <cell r="H18">
            <v>9666</v>
          </cell>
          <cell r="I18">
            <v>1</v>
          </cell>
          <cell r="J18">
            <v>0</v>
          </cell>
          <cell r="K18">
            <v>0</v>
          </cell>
          <cell r="L18">
            <v>0</v>
          </cell>
          <cell r="M18">
            <v>0</v>
          </cell>
          <cell r="N18">
            <v>0</v>
          </cell>
          <cell r="O18">
            <v>0</v>
          </cell>
          <cell r="P18">
            <v>0</v>
          </cell>
          <cell r="Q18">
            <v>0</v>
          </cell>
        </row>
        <row r="19">
          <cell r="A19">
            <v>9013</v>
          </cell>
          <cell r="B19" t="str">
            <v>Caminhão tanque de asfalto de 6.000 l - 136 kW</v>
          </cell>
          <cell r="C19">
            <v>0</v>
          </cell>
          <cell r="D19">
            <v>0</v>
          </cell>
          <cell r="E19">
            <v>0</v>
          </cell>
          <cell r="F19">
            <v>0</v>
          </cell>
          <cell r="G19">
            <v>0</v>
          </cell>
          <cell r="H19">
            <v>9013</v>
          </cell>
          <cell r="I19">
            <v>1</v>
          </cell>
          <cell r="J19">
            <v>0</v>
          </cell>
          <cell r="K19">
            <v>0</v>
          </cell>
          <cell r="L19">
            <v>0</v>
          </cell>
          <cell r="M19">
            <v>0</v>
          </cell>
          <cell r="N19">
            <v>0</v>
          </cell>
          <cell r="O19">
            <v>0</v>
          </cell>
          <cell r="P19">
            <v>0</v>
          </cell>
          <cell r="Q19">
            <v>0</v>
          </cell>
        </row>
        <row r="20">
          <cell r="A20">
            <v>9014</v>
          </cell>
          <cell r="B20" t="str">
            <v>Deflectômetro de impacto (FWD) instalado em pick up com reboque e faixa de carga de 7 a 120 kN - 147 kW</v>
          </cell>
          <cell r="C20">
            <v>0</v>
          </cell>
          <cell r="D20">
            <v>0</v>
          </cell>
          <cell r="E20">
            <v>0</v>
          </cell>
          <cell r="F20">
            <v>0</v>
          </cell>
          <cell r="G20">
            <v>0</v>
          </cell>
          <cell r="H20">
            <v>9014</v>
          </cell>
          <cell r="I20">
            <v>1</v>
          </cell>
          <cell r="J20">
            <v>0</v>
          </cell>
          <cell r="K20">
            <v>0</v>
          </cell>
          <cell r="L20">
            <v>0</v>
          </cell>
          <cell r="M20">
            <v>0</v>
          </cell>
          <cell r="N20">
            <v>0</v>
          </cell>
          <cell r="O20">
            <v>0</v>
          </cell>
          <cell r="P20">
            <v>0</v>
          </cell>
          <cell r="Q20">
            <v>0</v>
          </cell>
        </row>
        <row r="21">
          <cell r="A21">
            <v>9017</v>
          </cell>
          <cell r="B21" t="str">
            <v>Escavadeira hidráulica sobre esteira de 0,4 m³ - 64 kW</v>
          </cell>
          <cell r="C21">
            <v>0</v>
          </cell>
          <cell r="D21">
            <v>0</v>
          </cell>
          <cell r="E21">
            <v>0</v>
          </cell>
          <cell r="F21">
            <v>0</v>
          </cell>
          <cell r="G21">
            <v>0</v>
          </cell>
          <cell r="H21">
            <v>9665</v>
          </cell>
          <cell r="I21">
            <v>0.5</v>
          </cell>
          <cell r="J21">
            <v>0</v>
          </cell>
          <cell r="K21">
            <v>0</v>
          </cell>
          <cell r="L21">
            <v>0</v>
          </cell>
          <cell r="M21">
            <v>0</v>
          </cell>
          <cell r="N21">
            <v>0</v>
          </cell>
          <cell r="O21">
            <v>0</v>
          </cell>
          <cell r="P21">
            <v>0</v>
          </cell>
          <cell r="Q21">
            <v>0</v>
          </cell>
        </row>
        <row r="22">
          <cell r="A22">
            <v>9016</v>
          </cell>
          <cell r="B22" t="str">
            <v>Usina misturadora móvel de reciclagem a frio com sistema de espuma de asfalto - 129 kW</v>
          </cell>
          <cell r="C22">
            <v>0</v>
          </cell>
          <cell r="D22">
            <v>0</v>
          </cell>
          <cell r="E22">
            <v>0</v>
          </cell>
          <cell r="F22">
            <v>0</v>
          </cell>
          <cell r="G22">
            <v>0</v>
          </cell>
          <cell r="H22">
            <v>9016</v>
          </cell>
          <cell r="I22">
            <v>1</v>
          </cell>
          <cell r="J22">
            <v>0</v>
          </cell>
          <cell r="K22">
            <v>0</v>
          </cell>
          <cell r="L22">
            <v>0</v>
          </cell>
          <cell r="M22">
            <v>0</v>
          </cell>
          <cell r="N22">
            <v>0</v>
          </cell>
          <cell r="O22">
            <v>0</v>
          </cell>
          <cell r="P22">
            <v>0</v>
          </cell>
          <cell r="Q22">
            <v>0</v>
          </cell>
        </row>
        <row r="23">
          <cell r="A23">
            <v>9018</v>
          </cell>
          <cell r="B23" t="str">
            <v>Cavalo  mecânico  com  semi-reboque  de  6 eixos com capacidade de 74 t - 324 kW</v>
          </cell>
          <cell r="C23">
            <v>0</v>
          </cell>
          <cell r="D23">
            <v>0</v>
          </cell>
          <cell r="E23">
            <v>0</v>
          </cell>
          <cell r="F23">
            <v>0</v>
          </cell>
          <cell r="G23">
            <v>0</v>
          </cell>
          <cell r="H23">
            <v>9018</v>
          </cell>
          <cell r="I23">
            <v>1</v>
          </cell>
          <cell r="J23">
            <v>0</v>
          </cell>
          <cell r="K23">
            <v>0</v>
          </cell>
          <cell r="L23">
            <v>0</v>
          </cell>
          <cell r="M23">
            <v>0</v>
          </cell>
          <cell r="N23">
            <v>0</v>
          </cell>
          <cell r="O23">
            <v>0</v>
          </cell>
          <cell r="P23">
            <v>0</v>
          </cell>
          <cell r="Q23">
            <v>0</v>
          </cell>
        </row>
        <row r="24">
          <cell r="A24">
            <v>9020</v>
          </cell>
          <cell r="B24" t="str">
            <v>Recicladora a frio com espuma de asfalto - 315 kW</v>
          </cell>
          <cell r="C24">
            <v>0</v>
          </cell>
          <cell r="D24">
            <v>0</v>
          </cell>
          <cell r="E24">
            <v>0</v>
          </cell>
          <cell r="F24">
            <v>0</v>
          </cell>
          <cell r="G24">
            <v>0</v>
          </cell>
          <cell r="H24">
            <v>9665</v>
          </cell>
          <cell r="I24">
            <v>1</v>
          </cell>
          <cell r="J24">
            <v>0</v>
          </cell>
          <cell r="K24">
            <v>0</v>
          </cell>
          <cell r="L24">
            <v>0</v>
          </cell>
          <cell r="M24">
            <v>0</v>
          </cell>
          <cell r="N24">
            <v>0</v>
          </cell>
          <cell r="O24">
            <v>0</v>
          </cell>
          <cell r="P24">
            <v>0</v>
          </cell>
          <cell r="Q24">
            <v>0</v>
          </cell>
        </row>
        <row r="25">
          <cell r="A25">
            <v>9022</v>
          </cell>
          <cell r="B25" t="str">
            <v>Pórtico rolante com capacidade de 25 t - 30 kW</v>
          </cell>
          <cell r="C25">
            <v>0</v>
          </cell>
          <cell r="D25">
            <v>0</v>
          </cell>
          <cell r="E25">
            <v>0</v>
          </cell>
          <cell r="F25">
            <v>0</v>
          </cell>
          <cell r="G25">
            <v>0</v>
          </cell>
          <cell r="H25">
            <v>9666</v>
          </cell>
          <cell r="I25">
            <v>1</v>
          </cell>
          <cell r="J25">
            <v>0</v>
          </cell>
          <cell r="K25">
            <v>0</v>
          </cell>
          <cell r="L25">
            <v>0</v>
          </cell>
          <cell r="M25">
            <v>0</v>
          </cell>
          <cell r="N25">
            <v>0</v>
          </cell>
          <cell r="O25">
            <v>0</v>
          </cell>
          <cell r="P25">
            <v>0</v>
          </cell>
          <cell r="Q25">
            <v>0</v>
          </cell>
        </row>
        <row r="26">
          <cell r="A26">
            <v>9023</v>
          </cell>
          <cell r="B26" t="str">
            <v>Guindaste sobre esteiras com dragline com capacidade de 1,9 a 2,3 m³ - 270 kW</v>
          </cell>
          <cell r="C26">
            <v>0</v>
          </cell>
          <cell r="D26">
            <v>0</v>
          </cell>
          <cell r="E26">
            <v>0</v>
          </cell>
          <cell r="F26">
            <v>0</v>
          </cell>
          <cell r="G26">
            <v>0</v>
          </cell>
          <cell r="H26">
            <v>9666</v>
          </cell>
          <cell r="I26">
            <v>1</v>
          </cell>
          <cell r="J26">
            <v>0</v>
          </cell>
          <cell r="K26">
            <v>0</v>
          </cell>
          <cell r="L26">
            <v>0</v>
          </cell>
          <cell r="M26">
            <v>0</v>
          </cell>
          <cell r="N26">
            <v>0</v>
          </cell>
          <cell r="O26">
            <v>0</v>
          </cell>
          <cell r="P26">
            <v>0</v>
          </cell>
          <cell r="Q26">
            <v>0</v>
          </cell>
        </row>
        <row r="27">
          <cell r="A27">
            <v>9027</v>
          </cell>
          <cell r="B27" t="str">
            <v>Caminhão   distribuidor   de   cimento   com capacidade de 17 t - 265 kW</v>
          </cell>
          <cell r="C27">
            <v>0</v>
          </cell>
          <cell r="D27">
            <v>0</v>
          </cell>
          <cell r="E27">
            <v>0</v>
          </cell>
          <cell r="F27">
            <v>0</v>
          </cell>
          <cell r="G27">
            <v>0</v>
          </cell>
          <cell r="H27">
            <v>9027</v>
          </cell>
          <cell r="I27">
            <v>1</v>
          </cell>
          <cell r="J27">
            <v>0</v>
          </cell>
          <cell r="K27">
            <v>0</v>
          </cell>
          <cell r="L27">
            <v>0</v>
          </cell>
          <cell r="M27">
            <v>0</v>
          </cell>
          <cell r="N27">
            <v>0</v>
          </cell>
          <cell r="O27">
            <v>0</v>
          </cell>
          <cell r="P27">
            <v>0</v>
          </cell>
          <cell r="Q27">
            <v>0</v>
          </cell>
        </row>
        <row r="28">
          <cell r="A28">
            <v>9031</v>
          </cell>
          <cell r="B28" t="str">
            <v>Elevador de cremalheira com cabine simples, com capacidade de 1.500 kg e altura de até 100 m - 15 kW</v>
          </cell>
          <cell r="C28">
            <v>0</v>
          </cell>
          <cell r="D28">
            <v>0</v>
          </cell>
          <cell r="E28">
            <v>0</v>
          </cell>
          <cell r="F28">
            <v>0</v>
          </cell>
          <cell r="G28">
            <v>0</v>
          </cell>
          <cell r="H28">
            <v>9686</v>
          </cell>
          <cell r="I28">
            <v>2</v>
          </cell>
          <cell r="J28">
            <v>0</v>
          </cell>
          <cell r="K28">
            <v>0</v>
          </cell>
          <cell r="L28">
            <v>0</v>
          </cell>
          <cell r="M28">
            <v>0</v>
          </cell>
          <cell r="N28">
            <v>0</v>
          </cell>
          <cell r="O28">
            <v>0</v>
          </cell>
          <cell r="P28">
            <v>0</v>
          </cell>
          <cell r="Q28">
            <v>0</v>
          </cell>
        </row>
        <row r="29">
          <cell r="A29">
            <v>9036</v>
          </cell>
          <cell r="B29" t="str">
            <v>Grua fixa para alturas de 60 a 198 m, com alcance de 60 m e capacidade de 1.500 kg na ponta da lança - 37 kW</v>
          </cell>
          <cell r="C29">
            <v>0</v>
          </cell>
          <cell r="D29">
            <v>0</v>
          </cell>
          <cell r="E29">
            <v>0</v>
          </cell>
          <cell r="F29">
            <v>0</v>
          </cell>
          <cell r="G29">
            <v>0</v>
          </cell>
          <cell r="H29">
            <v>9665</v>
          </cell>
          <cell r="I29">
            <v>3</v>
          </cell>
          <cell r="J29">
            <v>0</v>
          </cell>
          <cell r="K29">
            <v>0</v>
          </cell>
          <cell r="L29">
            <v>0</v>
          </cell>
          <cell r="M29">
            <v>0</v>
          </cell>
          <cell r="N29">
            <v>0</v>
          </cell>
          <cell r="O29">
            <v>0</v>
          </cell>
          <cell r="P29">
            <v>0</v>
          </cell>
          <cell r="Q29">
            <v>0</v>
          </cell>
        </row>
        <row r="30">
          <cell r="A30">
            <v>9037</v>
          </cell>
          <cell r="B30" t="str">
            <v>Plataforma de inspeção sob pontes montada em caminhão com capacidade 600 kg e alcance de 14 m - 210 kW</v>
          </cell>
          <cell r="C30">
            <v>0</v>
          </cell>
          <cell r="D30">
            <v>0</v>
          </cell>
          <cell r="E30">
            <v>0</v>
          </cell>
          <cell r="F30">
            <v>0</v>
          </cell>
          <cell r="G30">
            <v>0</v>
          </cell>
          <cell r="H30">
            <v>9037</v>
          </cell>
          <cell r="I30">
            <v>1</v>
          </cell>
          <cell r="J30">
            <v>0</v>
          </cell>
          <cell r="K30">
            <v>0</v>
          </cell>
          <cell r="L30">
            <v>0</v>
          </cell>
          <cell r="M30">
            <v>0</v>
          </cell>
          <cell r="N30">
            <v>0</v>
          </cell>
          <cell r="O30">
            <v>0</v>
          </cell>
          <cell r="P30">
            <v>0</v>
          </cell>
          <cell r="Q30">
            <v>0</v>
          </cell>
        </row>
        <row r="31">
          <cell r="A31">
            <v>9041</v>
          </cell>
          <cell r="B31" t="str">
            <v>Caminhão   carroceria   com   guindauto   e capacidade de 10 t - 188 kW</v>
          </cell>
          <cell r="C31">
            <v>0</v>
          </cell>
          <cell r="D31">
            <v>0</v>
          </cell>
          <cell r="E31">
            <v>0</v>
          </cell>
          <cell r="F31">
            <v>0</v>
          </cell>
          <cell r="G31">
            <v>0</v>
          </cell>
          <cell r="H31">
            <v>9041</v>
          </cell>
          <cell r="I31">
            <v>1</v>
          </cell>
          <cell r="J31">
            <v>0</v>
          </cell>
          <cell r="K31">
            <v>0</v>
          </cell>
          <cell r="L31">
            <v>0</v>
          </cell>
          <cell r="M31">
            <v>0</v>
          </cell>
          <cell r="N31">
            <v>0</v>
          </cell>
          <cell r="O31">
            <v>0</v>
          </cell>
          <cell r="P31">
            <v>0</v>
          </cell>
          <cell r="Q31">
            <v>0</v>
          </cell>
        </row>
        <row r="32">
          <cell r="A32" t="str">
            <v>Tabela 02 - Fatores de utilização de equipamentos de grande porte (2/11)</v>
          </cell>
        </row>
        <row r="33">
          <cell r="A33" t="str">
            <v>Código SICRO</v>
          </cell>
          <cell r="B33">
            <v>0</v>
          </cell>
          <cell r="C33">
            <v>0</v>
          </cell>
          <cell r="D33">
            <v>0</v>
          </cell>
          <cell r="E33">
            <v>0</v>
          </cell>
          <cell r="F33" t="str">
            <v>Transporte Rodoviário</v>
          </cell>
          <cell r="G33">
            <v>0</v>
          </cell>
          <cell r="H33">
            <v>0</v>
          </cell>
          <cell r="I33">
            <v>0</v>
          </cell>
          <cell r="J33">
            <v>0</v>
          </cell>
          <cell r="K33" t="str">
            <v>Transporte Aquaviário</v>
          </cell>
          <cell r="L33">
            <v>0</v>
          </cell>
          <cell r="M33">
            <v>0</v>
          </cell>
          <cell r="N33" t="str">
            <v>Transporte Ferroviário</v>
          </cell>
          <cell r="O33">
            <v>0</v>
          </cell>
          <cell r="P33">
            <v>0</v>
          </cell>
          <cell r="Q33">
            <v>0</v>
          </cell>
        </row>
        <row r="34">
          <cell r="A34">
            <v>0</v>
          </cell>
          <cell r="B34">
            <v>0</v>
          </cell>
          <cell r="C34">
            <v>0</v>
          </cell>
          <cell r="D34">
            <v>0</v>
          </cell>
          <cell r="E34">
            <v>0</v>
          </cell>
          <cell r="F34" t="str">
            <v>Código</v>
          </cell>
          <cell r="G34">
            <v>0</v>
          </cell>
          <cell r="H34">
            <v>0</v>
          </cell>
          <cell r="I34" t="str">
            <v>FU</v>
          </cell>
          <cell r="J34">
            <v>0</v>
          </cell>
          <cell r="K34" t="str">
            <v>Código</v>
          </cell>
          <cell r="L34">
            <v>0</v>
          </cell>
          <cell r="M34" t="str">
            <v>FU</v>
          </cell>
          <cell r="N34" t="str">
            <v>Código</v>
          </cell>
          <cell r="O34" t="str">
            <v>FU</v>
          </cell>
          <cell r="P34">
            <v>0</v>
          </cell>
          <cell r="Q34">
            <v>0</v>
          </cell>
        </row>
        <row r="35">
          <cell r="A35">
            <v>9042</v>
          </cell>
          <cell r="B35" t="str">
            <v>Trator de esteiras com lâmina - 74,5 kW</v>
          </cell>
          <cell r="C35">
            <v>0</v>
          </cell>
          <cell r="D35">
            <v>0</v>
          </cell>
          <cell r="E35">
            <v>0</v>
          </cell>
          <cell r="F35">
            <v>0</v>
          </cell>
          <cell r="G35">
            <v>0</v>
          </cell>
          <cell r="H35">
            <v>9665</v>
          </cell>
          <cell r="I35">
            <v>0.5</v>
          </cell>
          <cell r="J35">
            <v>0</v>
          </cell>
          <cell r="K35">
            <v>0</v>
          </cell>
          <cell r="L35">
            <v>0</v>
          </cell>
          <cell r="M35">
            <v>0</v>
          </cell>
          <cell r="N35">
            <v>0</v>
          </cell>
          <cell r="O35">
            <v>0</v>
          </cell>
          <cell r="P35">
            <v>0</v>
          </cell>
          <cell r="Q35">
            <v>0</v>
          </cell>
        </row>
        <row r="36">
          <cell r="A36">
            <v>9043</v>
          </cell>
          <cell r="B36" t="str">
            <v>Barco de alumínio com comprimento de 7 m e motor de popa - 30 HP</v>
          </cell>
          <cell r="C36">
            <v>0</v>
          </cell>
          <cell r="D36">
            <v>0</v>
          </cell>
          <cell r="E36">
            <v>0</v>
          </cell>
          <cell r="F36">
            <v>0</v>
          </cell>
          <cell r="G36">
            <v>0</v>
          </cell>
          <cell r="H36">
            <v>9043</v>
          </cell>
          <cell r="I36">
            <v>1</v>
          </cell>
          <cell r="J36">
            <v>0</v>
          </cell>
          <cell r="K36">
            <v>0</v>
          </cell>
          <cell r="L36">
            <v>0</v>
          </cell>
          <cell r="M36">
            <v>0</v>
          </cell>
          <cell r="N36">
            <v>0</v>
          </cell>
          <cell r="O36">
            <v>0</v>
          </cell>
          <cell r="P36">
            <v>0</v>
          </cell>
          <cell r="Q36">
            <v>0</v>
          </cell>
        </row>
        <row r="37">
          <cell r="A37">
            <v>9044</v>
          </cell>
          <cell r="B37" t="str">
            <v>Central de concreto com capacidade de 150 m³/h - dosadora e misturadora</v>
          </cell>
          <cell r="C37">
            <v>0</v>
          </cell>
          <cell r="D37">
            <v>0</v>
          </cell>
          <cell r="E37">
            <v>0</v>
          </cell>
          <cell r="F37">
            <v>0</v>
          </cell>
          <cell r="G37">
            <v>0</v>
          </cell>
          <cell r="H37">
            <v>9665</v>
          </cell>
          <cell r="I37">
            <v>3</v>
          </cell>
          <cell r="J37">
            <v>0</v>
          </cell>
          <cell r="K37">
            <v>0</v>
          </cell>
          <cell r="L37">
            <v>0</v>
          </cell>
          <cell r="M37">
            <v>0</v>
          </cell>
          <cell r="N37">
            <v>0</v>
          </cell>
          <cell r="O37">
            <v>0</v>
          </cell>
          <cell r="P37">
            <v>0</v>
          </cell>
          <cell r="Q37">
            <v>0</v>
          </cell>
        </row>
        <row r="38">
          <cell r="A38">
            <v>9049</v>
          </cell>
          <cell r="B38" t="str">
            <v>Lavadora profissional de alta pressão com capacidade de 250 MPa - 72 kW</v>
          </cell>
          <cell r="C38">
            <v>0</v>
          </cell>
          <cell r="D38">
            <v>0</v>
          </cell>
          <cell r="E38">
            <v>0</v>
          </cell>
          <cell r="F38">
            <v>0</v>
          </cell>
          <cell r="G38">
            <v>0</v>
          </cell>
          <cell r="H38">
            <v>9686</v>
          </cell>
          <cell r="I38">
            <v>0.2</v>
          </cell>
          <cell r="J38">
            <v>0</v>
          </cell>
          <cell r="K38">
            <v>0</v>
          </cell>
          <cell r="L38">
            <v>0</v>
          </cell>
          <cell r="M38">
            <v>0</v>
          </cell>
          <cell r="N38">
            <v>0</v>
          </cell>
          <cell r="O38">
            <v>0</v>
          </cell>
          <cell r="P38">
            <v>0</v>
          </cell>
          <cell r="Q38">
            <v>0</v>
          </cell>
        </row>
        <row r="39">
          <cell r="A39">
            <v>9050</v>
          </cell>
          <cell r="B39" t="str">
            <v>Guindaste sobre rodas com capacidade de 370 kNm - 75 kW</v>
          </cell>
          <cell r="C39">
            <v>0</v>
          </cell>
          <cell r="D39">
            <v>0</v>
          </cell>
          <cell r="E39">
            <v>0</v>
          </cell>
          <cell r="F39">
            <v>0</v>
          </cell>
          <cell r="G39">
            <v>0</v>
          </cell>
          <cell r="H39">
            <v>9050</v>
          </cell>
          <cell r="I39">
            <v>1</v>
          </cell>
          <cell r="J39">
            <v>0</v>
          </cell>
          <cell r="K39">
            <v>0</v>
          </cell>
          <cell r="L39">
            <v>0</v>
          </cell>
          <cell r="M39">
            <v>0</v>
          </cell>
          <cell r="N39">
            <v>0</v>
          </cell>
          <cell r="O39">
            <v>0</v>
          </cell>
          <cell r="P39">
            <v>0</v>
          </cell>
          <cell r="Q39">
            <v>0</v>
          </cell>
        </row>
        <row r="40">
          <cell r="A40">
            <v>9051</v>
          </cell>
          <cell r="B40" t="str">
            <v>Máquina levantadora e puxadora de via - 7,4 kW</v>
          </cell>
          <cell r="C40">
            <v>0</v>
          </cell>
          <cell r="D40">
            <v>0</v>
          </cell>
          <cell r="E40">
            <v>0</v>
          </cell>
          <cell r="F40">
            <v>0</v>
          </cell>
          <cell r="G40">
            <v>0</v>
          </cell>
          <cell r="H40">
            <v>9686</v>
          </cell>
          <cell r="I40">
            <v>0.2</v>
          </cell>
          <cell r="J40">
            <v>0</v>
          </cell>
          <cell r="K40">
            <v>0</v>
          </cell>
          <cell r="L40">
            <v>0</v>
          </cell>
          <cell r="M40">
            <v>0</v>
          </cell>
          <cell r="N40">
            <v>0</v>
          </cell>
          <cell r="O40">
            <v>0</v>
          </cell>
          <cell r="P40">
            <v>0</v>
          </cell>
          <cell r="Q40">
            <v>0</v>
          </cell>
        </row>
        <row r="41">
          <cell r="A41">
            <v>9052</v>
          </cell>
          <cell r="B41" t="str">
            <v>Empilhadeira a diesel com capacidade de 10 t - 100 kW</v>
          </cell>
          <cell r="C41">
            <v>0</v>
          </cell>
          <cell r="D41">
            <v>0</v>
          </cell>
          <cell r="E41">
            <v>0</v>
          </cell>
          <cell r="F41">
            <v>0</v>
          </cell>
          <cell r="G41">
            <v>0</v>
          </cell>
          <cell r="H41">
            <v>9665</v>
          </cell>
          <cell r="I41">
            <v>0.5</v>
          </cell>
          <cell r="J41">
            <v>0</v>
          </cell>
          <cell r="K41">
            <v>0</v>
          </cell>
          <cell r="L41">
            <v>0</v>
          </cell>
          <cell r="M41">
            <v>0</v>
          </cell>
          <cell r="N41">
            <v>0</v>
          </cell>
          <cell r="O41">
            <v>0</v>
          </cell>
          <cell r="P41">
            <v>0</v>
          </cell>
          <cell r="Q41">
            <v>0</v>
          </cell>
        </row>
        <row r="42">
          <cell r="A42">
            <v>9053</v>
          </cell>
          <cell r="B42" t="str">
            <v>Perfuratriz hidráulica montada em flutuante - 32 kW</v>
          </cell>
          <cell r="C42">
            <v>0</v>
          </cell>
          <cell r="D42">
            <v>0</v>
          </cell>
          <cell r="E42">
            <v>0</v>
          </cell>
          <cell r="F42">
            <v>0</v>
          </cell>
          <cell r="G42">
            <v>0</v>
          </cell>
          <cell r="H42">
            <v>0</v>
          </cell>
          <cell r="I42">
            <v>0</v>
          </cell>
          <cell r="J42">
            <v>0</v>
          </cell>
          <cell r="K42">
            <v>9508</v>
          </cell>
          <cell r="L42">
            <v>0</v>
          </cell>
          <cell r="M42">
            <v>1</v>
          </cell>
          <cell r="N42">
            <v>0</v>
          </cell>
          <cell r="O42">
            <v>0</v>
          </cell>
          <cell r="P42">
            <v>0</v>
          </cell>
          <cell r="Q42">
            <v>0</v>
          </cell>
        </row>
        <row r="43">
          <cell r="A43">
            <v>9054</v>
          </cell>
          <cell r="B43" t="str">
            <v>Equipamento forma-trilho - 13,4 kW</v>
          </cell>
          <cell r="C43">
            <v>0</v>
          </cell>
          <cell r="D43">
            <v>0</v>
          </cell>
          <cell r="E43">
            <v>0</v>
          </cell>
          <cell r="F43">
            <v>0</v>
          </cell>
          <cell r="G43">
            <v>0</v>
          </cell>
          <cell r="H43">
            <v>0</v>
          </cell>
          <cell r="I43">
            <v>0</v>
          </cell>
          <cell r="J43">
            <v>0</v>
          </cell>
          <cell r="K43">
            <v>0</v>
          </cell>
          <cell r="L43">
            <v>0</v>
          </cell>
          <cell r="M43">
            <v>0</v>
          </cell>
          <cell r="N43">
            <v>9665</v>
          </cell>
          <cell r="O43">
            <v>1</v>
          </cell>
          <cell r="P43">
            <v>0</v>
          </cell>
          <cell r="Q43">
            <v>0</v>
          </cell>
        </row>
        <row r="44">
          <cell r="A44">
            <v>9056</v>
          </cell>
          <cell r="B44" t="str">
            <v>Plataforma  autoelevatriz  de  12  x 24  m²  e capacidade de 150 t</v>
          </cell>
          <cell r="C44">
            <v>0</v>
          </cell>
          <cell r="D44">
            <v>0</v>
          </cell>
          <cell r="E44">
            <v>0</v>
          </cell>
          <cell r="F44">
            <v>0</v>
          </cell>
          <cell r="G44">
            <v>0</v>
          </cell>
          <cell r="H44">
            <v>0</v>
          </cell>
          <cell r="I44">
            <v>0</v>
          </cell>
          <cell r="J44">
            <v>0</v>
          </cell>
          <cell r="K44">
            <v>9534</v>
          </cell>
          <cell r="L44">
            <v>0</v>
          </cell>
          <cell r="M44">
            <v>1</v>
          </cell>
          <cell r="N44">
            <v>0</v>
          </cell>
          <cell r="O44">
            <v>0</v>
          </cell>
          <cell r="P44">
            <v>0</v>
          </cell>
          <cell r="Q44">
            <v>0</v>
          </cell>
        </row>
        <row r="45">
          <cell r="A45">
            <v>9057</v>
          </cell>
          <cell r="B45" t="str">
            <v>Batelão sem propulsão com capacidade de 100 t</v>
          </cell>
          <cell r="C45">
            <v>0</v>
          </cell>
          <cell r="D45">
            <v>0</v>
          </cell>
          <cell r="E45">
            <v>0</v>
          </cell>
          <cell r="F45">
            <v>0</v>
          </cell>
          <cell r="G45">
            <v>0</v>
          </cell>
          <cell r="H45">
            <v>0</v>
          </cell>
          <cell r="I45">
            <v>0</v>
          </cell>
          <cell r="J45">
            <v>0</v>
          </cell>
          <cell r="K45">
            <v>9534</v>
          </cell>
          <cell r="L45">
            <v>0</v>
          </cell>
          <cell r="M45">
            <v>1</v>
          </cell>
          <cell r="N45">
            <v>0</v>
          </cell>
          <cell r="O45">
            <v>0</v>
          </cell>
          <cell r="P45">
            <v>0</v>
          </cell>
          <cell r="Q45">
            <v>0</v>
          </cell>
        </row>
        <row r="46">
          <cell r="A46">
            <v>9058</v>
          </cell>
          <cell r="B46" t="str">
            <v>Plataforma flutuante de 12 x 24 x 1,8 m e capacidade de 150 t</v>
          </cell>
          <cell r="C46">
            <v>0</v>
          </cell>
          <cell r="D46">
            <v>0</v>
          </cell>
          <cell r="E46">
            <v>0</v>
          </cell>
          <cell r="F46">
            <v>0</v>
          </cell>
          <cell r="G46">
            <v>0</v>
          </cell>
          <cell r="H46">
            <v>0</v>
          </cell>
          <cell r="I46">
            <v>0</v>
          </cell>
          <cell r="J46">
            <v>0</v>
          </cell>
          <cell r="K46">
            <v>9534</v>
          </cell>
          <cell r="L46">
            <v>0</v>
          </cell>
          <cell r="M46">
            <v>1</v>
          </cell>
          <cell r="N46">
            <v>0</v>
          </cell>
          <cell r="O46">
            <v>0</v>
          </cell>
          <cell r="P46">
            <v>0</v>
          </cell>
          <cell r="Q46">
            <v>0</v>
          </cell>
        </row>
        <row r="47">
          <cell r="A47">
            <v>9059</v>
          </cell>
          <cell r="B47" t="str">
            <v>Plataforma  autoelevatriz  de  12  x  24  m² montada na obra e capacidade de 150 t</v>
          </cell>
          <cell r="C47">
            <v>0</v>
          </cell>
          <cell r="D47">
            <v>0</v>
          </cell>
          <cell r="E47">
            <v>0</v>
          </cell>
          <cell r="F47">
            <v>0</v>
          </cell>
          <cell r="G47">
            <v>0</v>
          </cell>
          <cell r="H47">
            <v>0</v>
          </cell>
          <cell r="I47">
            <v>0</v>
          </cell>
          <cell r="J47">
            <v>0</v>
          </cell>
          <cell r="K47">
            <v>9665</v>
          </cell>
          <cell r="L47">
            <v>0</v>
          </cell>
          <cell r="M47">
            <v>1</v>
          </cell>
          <cell r="N47">
            <v>0</v>
          </cell>
          <cell r="O47">
            <v>0</v>
          </cell>
          <cell r="P47">
            <v>0</v>
          </cell>
          <cell r="Q47">
            <v>0</v>
          </cell>
        </row>
        <row r="48">
          <cell r="A48">
            <v>9060</v>
          </cell>
          <cell r="B48" t="str">
            <v>Perfuratriz pneumática rotopercussiva montada em flutuante com pressão de 7 bar - D = 64 a 89 mm</v>
          </cell>
          <cell r="C48">
            <v>0</v>
          </cell>
          <cell r="D48">
            <v>0</v>
          </cell>
          <cell r="E48">
            <v>0</v>
          </cell>
          <cell r="F48">
            <v>0</v>
          </cell>
          <cell r="G48">
            <v>0</v>
          </cell>
          <cell r="H48">
            <v>0</v>
          </cell>
          <cell r="I48">
            <v>0</v>
          </cell>
          <cell r="J48">
            <v>0</v>
          </cell>
          <cell r="K48">
            <v>9508</v>
          </cell>
          <cell r="L48">
            <v>0</v>
          </cell>
          <cell r="M48">
            <v>1</v>
          </cell>
          <cell r="N48">
            <v>0</v>
          </cell>
          <cell r="O48">
            <v>0</v>
          </cell>
          <cell r="P48">
            <v>0</v>
          </cell>
          <cell r="Q48">
            <v>0</v>
          </cell>
        </row>
        <row r="49">
          <cell r="A49">
            <v>9063</v>
          </cell>
          <cell r="B49" t="str">
            <v>Máquina estabilizadora dinâmica da via - 300 kW</v>
          </cell>
          <cell r="C49">
            <v>0</v>
          </cell>
          <cell r="D49">
            <v>0</v>
          </cell>
          <cell r="E49">
            <v>0</v>
          </cell>
          <cell r="F49">
            <v>0</v>
          </cell>
          <cell r="G49">
            <v>0</v>
          </cell>
          <cell r="H49">
            <v>0</v>
          </cell>
          <cell r="I49">
            <v>0</v>
          </cell>
          <cell r="J49">
            <v>0</v>
          </cell>
          <cell r="K49">
            <v>0</v>
          </cell>
          <cell r="L49">
            <v>0</v>
          </cell>
          <cell r="M49">
            <v>0</v>
          </cell>
          <cell r="N49">
            <v>9063</v>
          </cell>
          <cell r="O49">
            <v>1</v>
          </cell>
          <cell r="P49">
            <v>0</v>
          </cell>
          <cell r="Q49">
            <v>0</v>
          </cell>
        </row>
        <row r="50">
          <cell r="A50">
            <v>9065</v>
          </cell>
          <cell r="B50" t="str">
            <v>Carro controle ferroviário - 186 kW</v>
          </cell>
          <cell r="C50">
            <v>0</v>
          </cell>
          <cell r="D50">
            <v>0</v>
          </cell>
          <cell r="E50">
            <v>0</v>
          </cell>
          <cell r="F50">
            <v>0</v>
          </cell>
          <cell r="G50">
            <v>0</v>
          </cell>
          <cell r="H50">
            <v>0</v>
          </cell>
          <cell r="I50">
            <v>0</v>
          </cell>
          <cell r="J50">
            <v>0</v>
          </cell>
          <cell r="K50">
            <v>0</v>
          </cell>
          <cell r="L50">
            <v>0</v>
          </cell>
          <cell r="M50">
            <v>0</v>
          </cell>
          <cell r="N50">
            <v>9065</v>
          </cell>
          <cell r="O50">
            <v>1</v>
          </cell>
          <cell r="P50">
            <v>0</v>
          </cell>
          <cell r="Q50">
            <v>0</v>
          </cell>
        </row>
        <row r="51">
          <cell r="A51">
            <v>9067</v>
          </cell>
          <cell r="B51" t="str">
            <v>Veículo ferroviário para capina química</v>
          </cell>
          <cell r="C51">
            <v>0</v>
          </cell>
          <cell r="D51">
            <v>0</v>
          </cell>
          <cell r="E51">
            <v>0</v>
          </cell>
          <cell r="F51">
            <v>0</v>
          </cell>
          <cell r="G51">
            <v>0</v>
          </cell>
          <cell r="H51">
            <v>0</v>
          </cell>
          <cell r="I51">
            <v>0</v>
          </cell>
          <cell r="J51">
            <v>0</v>
          </cell>
          <cell r="K51">
            <v>0</v>
          </cell>
          <cell r="L51">
            <v>0</v>
          </cell>
          <cell r="M51">
            <v>0</v>
          </cell>
          <cell r="N51">
            <v>9067</v>
          </cell>
          <cell r="O51">
            <v>1</v>
          </cell>
          <cell r="P51">
            <v>0</v>
          </cell>
          <cell r="Q51">
            <v>0</v>
          </cell>
        </row>
        <row r="52">
          <cell r="A52">
            <v>9068</v>
          </cell>
          <cell r="B52" t="str">
            <v>Perfuratriz   hidráulica   rotopercussiva   para CCPH - 123 kW</v>
          </cell>
          <cell r="C52">
            <v>0</v>
          </cell>
          <cell r="D52">
            <v>0</v>
          </cell>
          <cell r="E52">
            <v>0</v>
          </cell>
          <cell r="F52">
            <v>0</v>
          </cell>
          <cell r="G52">
            <v>0</v>
          </cell>
          <cell r="H52">
            <v>9665</v>
          </cell>
          <cell r="I52">
            <v>1</v>
          </cell>
          <cell r="J52">
            <v>0</v>
          </cell>
          <cell r="K52">
            <v>0</v>
          </cell>
          <cell r="L52">
            <v>0</v>
          </cell>
          <cell r="M52">
            <v>0</v>
          </cell>
          <cell r="N52">
            <v>0</v>
          </cell>
          <cell r="O52">
            <v>0</v>
          </cell>
          <cell r="P52">
            <v>0</v>
          </cell>
          <cell r="Q52">
            <v>0</v>
          </cell>
        </row>
        <row r="53">
          <cell r="A53">
            <v>9070</v>
          </cell>
          <cell r="B53" t="str">
            <v>Ponte rolante com acessórios para vão de até 15 m e capacidade de 5 t</v>
          </cell>
          <cell r="C53">
            <v>0</v>
          </cell>
          <cell r="D53">
            <v>0</v>
          </cell>
          <cell r="E53">
            <v>0</v>
          </cell>
          <cell r="F53">
            <v>0</v>
          </cell>
          <cell r="G53">
            <v>0</v>
          </cell>
          <cell r="H53">
            <v>9665</v>
          </cell>
          <cell r="I53">
            <v>1</v>
          </cell>
          <cell r="J53">
            <v>0</v>
          </cell>
          <cell r="K53">
            <v>0</v>
          </cell>
          <cell r="L53">
            <v>0</v>
          </cell>
          <cell r="M53">
            <v>0</v>
          </cell>
          <cell r="N53">
            <v>0</v>
          </cell>
          <cell r="O53">
            <v>0</v>
          </cell>
          <cell r="P53">
            <v>0</v>
          </cell>
          <cell r="Q53">
            <v>0</v>
          </cell>
        </row>
        <row r="54">
          <cell r="A54">
            <v>9072</v>
          </cell>
          <cell r="B54" t="str">
            <v>Martelo  hidráulico  vibratório  com  unidade hidráulica (Power Pack) - 486 kW</v>
          </cell>
          <cell r="C54">
            <v>0</v>
          </cell>
          <cell r="D54">
            <v>0</v>
          </cell>
          <cell r="E54">
            <v>0</v>
          </cell>
          <cell r="F54">
            <v>0</v>
          </cell>
          <cell r="G54">
            <v>0</v>
          </cell>
          <cell r="H54">
            <v>9665</v>
          </cell>
          <cell r="I54">
            <v>0.2</v>
          </cell>
          <cell r="J54">
            <v>0</v>
          </cell>
          <cell r="K54">
            <v>0</v>
          </cell>
          <cell r="L54">
            <v>0</v>
          </cell>
          <cell r="M54">
            <v>0</v>
          </cell>
          <cell r="N54">
            <v>0</v>
          </cell>
          <cell r="O54">
            <v>0</v>
          </cell>
          <cell r="P54">
            <v>0</v>
          </cell>
          <cell r="Q54">
            <v>0</v>
          </cell>
        </row>
        <row r="55">
          <cell r="A55">
            <v>9073</v>
          </cell>
          <cell r="B55" t="str">
            <v>Bomba     de     concreto     rebocável     com capacidade de 30 m³/h - 74 kW</v>
          </cell>
          <cell r="C55">
            <v>0</v>
          </cell>
          <cell r="D55">
            <v>0</v>
          </cell>
          <cell r="E55">
            <v>0</v>
          </cell>
          <cell r="F55">
            <v>0</v>
          </cell>
          <cell r="G55">
            <v>0</v>
          </cell>
          <cell r="H55">
            <v>9073</v>
          </cell>
          <cell r="I55">
            <v>1</v>
          </cell>
          <cell r="J55">
            <v>0</v>
          </cell>
          <cell r="K55">
            <v>0</v>
          </cell>
          <cell r="L55">
            <v>0</v>
          </cell>
          <cell r="M55">
            <v>0</v>
          </cell>
          <cell r="N55">
            <v>0</v>
          </cell>
          <cell r="O55">
            <v>0</v>
          </cell>
          <cell r="P55">
            <v>0</v>
          </cell>
          <cell r="Q55">
            <v>0</v>
          </cell>
        </row>
        <row r="56">
          <cell r="A56" t="str">
            <v>Tabela 02 - Fatores de utilização de equipamentos de grande porte (3/11)</v>
          </cell>
        </row>
        <row r="57">
          <cell r="A57" t="str">
            <v>Código SICRO</v>
          </cell>
          <cell r="B57">
            <v>0</v>
          </cell>
          <cell r="C57">
            <v>0</v>
          </cell>
          <cell r="D57">
            <v>0</v>
          </cell>
          <cell r="E57">
            <v>0</v>
          </cell>
          <cell r="F57">
            <v>0</v>
          </cell>
          <cell r="G57">
            <v>0</v>
          </cell>
          <cell r="H57">
            <v>0</v>
          </cell>
          <cell r="I57">
            <v>0</v>
          </cell>
          <cell r="J57">
            <v>0</v>
          </cell>
          <cell r="K57" t="str">
            <v>Transporte Aquaviário</v>
          </cell>
          <cell r="L57">
            <v>0</v>
          </cell>
          <cell r="M57">
            <v>0</v>
          </cell>
          <cell r="N57" t="str">
            <v>Transporte Ferroviário</v>
          </cell>
          <cell r="O57">
            <v>0</v>
          </cell>
          <cell r="P57">
            <v>0</v>
          </cell>
          <cell r="Q57">
            <v>0</v>
          </cell>
        </row>
        <row r="58">
          <cell r="A58">
            <v>0</v>
          </cell>
          <cell r="B58">
            <v>0</v>
          </cell>
          <cell r="C58">
            <v>0</v>
          </cell>
          <cell r="D58">
            <v>0</v>
          </cell>
          <cell r="E58">
            <v>0</v>
          </cell>
          <cell r="F58">
            <v>0</v>
          </cell>
          <cell r="G58">
            <v>0</v>
          </cell>
          <cell r="H58">
            <v>0</v>
          </cell>
          <cell r="I58" t="str">
            <v>FU</v>
          </cell>
          <cell r="J58">
            <v>0</v>
          </cell>
          <cell r="K58" t="str">
            <v>Código</v>
          </cell>
          <cell r="L58">
            <v>0</v>
          </cell>
          <cell r="M58" t="str">
            <v>FU</v>
          </cell>
          <cell r="N58" t="str">
            <v>Código</v>
          </cell>
          <cell r="O58" t="str">
            <v>FU</v>
          </cell>
          <cell r="P58">
            <v>0</v>
          </cell>
          <cell r="Q58">
            <v>0</v>
          </cell>
        </row>
        <row r="59">
          <cell r="A59">
            <v>9074</v>
          </cell>
          <cell r="B59" t="str">
            <v>Tanque   de   estocagem   de   asfalto   com agitadores de 60.000 l</v>
          </cell>
          <cell r="C59">
            <v>0</v>
          </cell>
          <cell r="D59">
            <v>0</v>
          </cell>
          <cell r="E59">
            <v>0</v>
          </cell>
          <cell r="F59">
            <v>0</v>
          </cell>
          <cell r="G59">
            <v>0</v>
          </cell>
          <cell r="H59">
            <v>9016</v>
          </cell>
          <cell r="I59">
            <v>1</v>
          </cell>
          <cell r="J59">
            <v>0</v>
          </cell>
          <cell r="K59">
            <v>0</v>
          </cell>
          <cell r="L59">
            <v>0</v>
          </cell>
          <cell r="M59">
            <v>0</v>
          </cell>
          <cell r="N59">
            <v>0</v>
          </cell>
          <cell r="O59">
            <v>0</v>
          </cell>
          <cell r="P59">
            <v>0</v>
          </cell>
          <cell r="Q59">
            <v>0</v>
          </cell>
        </row>
        <row r="60">
          <cell r="A60">
            <v>9076</v>
          </cell>
          <cell r="B60" t="str">
            <v>Equipamento  de  pintura  eletrostática  com cabine de 13,2 kW e estufa de 90.000 kCal</v>
          </cell>
          <cell r="C60">
            <v>0</v>
          </cell>
          <cell r="D60">
            <v>0</v>
          </cell>
          <cell r="E60">
            <v>0</v>
          </cell>
          <cell r="F60">
            <v>0</v>
          </cell>
          <cell r="G60">
            <v>0</v>
          </cell>
          <cell r="H60">
            <v>9665</v>
          </cell>
          <cell r="I60">
            <v>0.5</v>
          </cell>
          <cell r="J60">
            <v>0</v>
          </cell>
          <cell r="K60">
            <v>0</v>
          </cell>
          <cell r="L60">
            <v>0</v>
          </cell>
          <cell r="M60">
            <v>0</v>
          </cell>
          <cell r="N60">
            <v>0</v>
          </cell>
          <cell r="O60">
            <v>0</v>
          </cell>
          <cell r="P60">
            <v>0</v>
          </cell>
          <cell r="Q60">
            <v>0</v>
          </cell>
        </row>
        <row r="61">
          <cell r="A61">
            <v>9077</v>
          </cell>
          <cell r="B61" t="str">
            <v>Perfuratriz Wirth com acessórios e unidade hidráulica (Power Pack) - 273 kW</v>
          </cell>
          <cell r="C61">
            <v>0</v>
          </cell>
          <cell r="D61">
            <v>0</v>
          </cell>
          <cell r="E61">
            <v>0</v>
          </cell>
          <cell r="F61">
            <v>0</v>
          </cell>
          <cell r="G61">
            <v>0</v>
          </cell>
          <cell r="H61">
            <v>9665</v>
          </cell>
          <cell r="I61">
            <v>0.5</v>
          </cell>
          <cell r="J61">
            <v>0</v>
          </cell>
          <cell r="K61">
            <v>0</v>
          </cell>
          <cell r="L61">
            <v>0</v>
          </cell>
          <cell r="M61">
            <v>0</v>
          </cell>
          <cell r="N61">
            <v>0</v>
          </cell>
          <cell r="O61">
            <v>0</v>
          </cell>
          <cell r="P61">
            <v>0</v>
          </cell>
          <cell r="Q61">
            <v>0</v>
          </cell>
        </row>
        <row r="62">
          <cell r="A62">
            <v>9078</v>
          </cell>
          <cell r="B62" t="str">
            <v>Treliça lançadeira com capacidade de carga de 120 a 150 t e vão máximo de 45 m - 110 kW</v>
          </cell>
          <cell r="C62">
            <v>0</v>
          </cell>
          <cell r="D62">
            <v>0</v>
          </cell>
          <cell r="E62">
            <v>0</v>
          </cell>
          <cell r="F62">
            <v>0</v>
          </cell>
          <cell r="G62">
            <v>0</v>
          </cell>
          <cell r="H62">
            <v>9665</v>
          </cell>
          <cell r="I62">
            <v>9</v>
          </cell>
          <cell r="J62">
            <v>0</v>
          </cell>
          <cell r="K62">
            <v>0</v>
          </cell>
          <cell r="L62">
            <v>0</v>
          </cell>
          <cell r="M62">
            <v>0</v>
          </cell>
          <cell r="N62">
            <v>0</v>
          </cell>
          <cell r="O62">
            <v>0</v>
          </cell>
          <cell r="P62">
            <v>0</v>
          </cell>
          <cell r="Q62">
            <v>0</v>
          </cell>
        </row>
        <row r="63">
          <cell r="A63">
            <v>9080</v>
          </cell>
          <cell r="B63" t="str">
            <v>Carrelone com capacidade máxima de 70 t - 24 kW</v>
          </cell>
          <cell r="C63">
            <v>0</v>
          </cell>
          <cell r="D63">
            <v>0</v>
          </cell>
          <cell r="E63">
            <v>0</v>
          </cell>
          <cell r="F63">
            <v>0</v>
          </cell>
          <cell r="G63">
            <v>0</v>
          </cell>
          <cell r="H63">
            <v>9665</v>
          </cell>
          <cell r="I63">
            <v>0.25</v>
          </cell>
          <cell r="J63">
            <v>0</v>
          </cell>
          <cell r="K63">
            <v>0</v>
          </cell>
          <cell r="L63">
            <v>0</v>
          </cell>
          <cell r="M63">
            <v>0</v>
          </cell>
          <cell r="N63">
            <v>0</v>
          </cell>
          <cell r="O63">
            <v>0</v>
          </cell>
          <cell r="P63">
            <v>0</v>
          </cell>
          <cell r="Q63">
            <v>0</v>
          </cell>
        </row>
        <row r="64">
          <cell r="A64">
            <v>9082</v>
          </cell>
          <cell r="B64" t="str">
            <v>Bate estaca hidráulico para defensas montado em caminhão guindauto com capacidade de 6 t - 136 kW</v>
          </cell>
          <cell r="C64">
            <v>0</v>
          </cell>
          <cell r="D64">
            <v>0</v>
          </cell>
          <cell r="E64">
            <v>0</v>
          </cell>
          <cell r="F64">
            <v>0</v>
          </cell>
          <cell r="G64">
            <v>0</v>
          </cell>
          <cell r="H64">
            <v>9082</v>
          </cell>
          <cell r="I64">
            <v>1</v>
          </cell>
          <cell r="J64">
            <v>0</v>
          </cell>
          <cell r="K64">
            <v>0</v>
          </cell>
          <cell r="L64">
            <v>0</v>
          </cell>
          <cell r="M64">
            <v>0</v>
          </cell>
          <cell r="N64">
            <v>0</v>
          </cell>
          <cell r="O64">
            <v>0</v>
          </cell>
          <cell r="P64">
            <v>0</v>
          </cell>
          <cell r="Q64">
            <v>0</v>
          </cell>
        </row>
        <row r="65">
          <cell r="A65">
            <v>9083</v>
          </cell>
          <cell r="B65" t="str">
            <v>Vagão fechado tipo FSS</v>
          </cell>
          <cell r="C65">
            <v>0</v>
          </cell>
          <cell r="D65">
            <v>0</v>
          </cell>
          <cell r="E65">
            <v>0</v>
          </cell>
          <cell r="F65">
            <v>0</v>
          </cell>
          <cell r="G65">
            <v>0</v>
          </cell>
          <cell r="H65">
            <v>0</v>
          </cell>
          <cell r="I65">
            <v>0</v>
          </cell>
          <cell r="J65">
            <v>0</v>
          </cell>
          <cell r="K65">
            <v>0</v>
          </cell>
          <cell r="L65">
            <v>0</v>
          </cell>
          <cell r="M65">
            <v>0</v>
          </cell>
          <cell r="N65">
            <v>9743</v>
          </cell>
          <cell r="O65">
            <v>0.1</v>
          </cell>
          <cell r="P65">
            <v>0</v>
          </cell>
          <cell r="Q65">
            <v>0</v>
          </cell>
        </row>
        <row r="66">
          <cell r="A66">
            <v>9084</v>
          </cell>
          <cell r="B66" t="str">
            <v>Vagão tanque tipo TCR</v>
          </cell>
          <cell r="C66">
            <v>0</v>
          </cell>
          <cell r="D66">
            <v>0</v>
          </cell>
          <cell r="E66">
            <v>0</v>
          </cell>
          <cell r="F66">
            <v>0</v>
          </cell>
          <cell r="G66">
            <v>0</v>
          </cell>
          <cell r="H66">
            <v>0</v>
          </cell>
          <cell r="I66">
            <v>0</v>
          </cell>
          <cell r="J66">
            <v>0</v>
          </cell>
          <cell r="K66">
            <v>0</v>
          </cell>
          <cell r="L66">
            <v>0</v>
          </cell>
          <cell r="M66">
            <v>0</v>
          </cell>
          <cell r="N66">
            <v>9743</v>
          </cell>
          <cell r="O66">
            <v>0.1</v>
          </cell>
          <cell r="P66">
            <v>0</v>
          </cell>
          <cell r="Q66">
            <v>0</v>
          </cell>
        </row>
        <row r="67">
          <cell r="A67">
            <v>9085</v>
          </cell>
          <cell r="B67" t="str">
            <v>Vagão gôndola tipo GTB</v>
          </cell>
          <cell r="C67">
            <v>0</v>
          </cell>
          <cell r="D67">
            <v>0</v>
          </cell>
          <cell r="E67">
            <v>0</v>
          </cell>
          <cell r="F67">
            <v>0</v>
          </cell>
          <cell r="G67">
            <v>0</v>
          </cell>
          <cell r="H67">
            <v>0</v>
          </cell>
          <cell r="I67">
            <v>0</v>
          </cell>
          <cell r="J67">
            <v>0</v>
          </cell>
          <cell r="K67">
            <v>0</v>
          </cell>
          <cell r="L67">
            <v>0</v>
          </cell>
          <cell r="M67">
            <v>0</v>
          </cell>
          <cell r="N67">
            <v>9743</v>
          </cell>
          <cell r="O67">
            <v>0.1</v>
          </cell>
          <cell r="P67">
            <v>0</v>
          </cell>
          <cell r="Q67">
            <v>0</v>
          </cell>
        </row>
        <row r="68">
          <cell r="A68">
            <v>9086</v>
          </cell>
          <cell r="B68" t="str">
            <v>Bomba de concreto rebocável com capacidade de 41 m³/h - 74 kW</v>
          </cell>
          <cell r="C68">
            <v>0</v>
          </cell>
          <cell r="D68">
            <v>0</v>
          </cell>
          <cell r="E68">
            <v>0</v>
          </cell>
          <cell r="F68">
            <v>0</v>
          </cell>
          <cell r="G68">
            <v>0</v>
          </cell>
          <cell r="H68">
            <v>9086</v>
          </cell>
          <cell r="I68">
            <v>1</v>
          </cell>
          <cell r="J68">
            <v>0</v>
          </cell>
          <cell r="K68">
            <v>0</v>
          </cell>
          <cell r="L68">
            <v>0</v>
          </cell>
          <cell r="M68">
            <v>0</v>
          </cell>
          <cell r="N68">
            <v>0</v>
          </cell>
          <cell r="O68">
            <v>0</v>
          </cell>
          <cell r="P68">
            <v>0</v>
          </cell>
          <cell r="Q68">
            <v>0</v>
          </cell>
        </row>
        <row r="69">
          <cell r="A69">
            <v>9087</v>
          </cell>
          <cell r="B69" t="str">
            <v>Vagão Hopper aberto com descarga inferior manual e capacidade de 60 t, bitola métrica</v>
          </cell>
          <cell r="C69">
            <v>0</v>
          </cell>
          <cell r="D69">
            <v>0</v>
          </cell>
          <cell r="E69">
            <v>0</v>
          </cell>
          <cell r="F69">
            <v>0</v>
          </cell>
          <cell r="G69">
            <v>0</v>
          </cell>
          <cell r="H69">
            <v>0</v>
          </cell>
          <cell r="I69">
            <v>0</v>
          </cell>
          <cell r="J69">
            <v>0</v>
          </cell>
          <cell r="K69">
            <v>0</v>
          </cell>
          <cell r="L69">
            <v>0</v>
          </cell>
          <cell r="M69">
            <v>0</v>
          </cell>
          <cell r="N69">
            <v>9743</v>
          </cell>
          <cell r="O69">
            <v>0.1</v>
          </cell>
          <cell r="P69">
            <v>0</v>
          </cell>
          <cell r="Q69">
            <v>0</v>
          </cell>
        </row>
        <row r="70">
          <cell r="A70">
            <v>9088</v>
          </cell>
          <cell r="B70" t="str">
            <v>Vagão Hopper aberto com descarga inferior manual e capacidade de 75 t, bitola larga</v>
          </cell>
          <cell r="C70">
            <v>0</v>
          </cell>
          <cell r="D70">
            <v>0</v>
          </cell>
          <cell r="E70">
            <v>0</v>
          </cell>
          <cell r="F70">
            <v>0</v>
          </cell>
          <cell r="G70">
            <v>0</v>
          </cell>
          <cell r="H70">
            <v>0</v>
          </cell>
          <cell r="I70">
            <v>0</v>
          </cell>
          <cell r="J70">
            <v>0</v>
          </cell>
          <cell r="K70">
            <v>0</v>
          </cell>
          <cell r="L70">
            <v>0</v>
          </cell>
          <cell r="M70">
            <v>0</v>
          </cell>
          <cell r="N70">
            <v>9743</v>
          </cell>
          <cell r="O70">
            <v>0.1</v>
          </cell>
          <cell r="P70">
            <v>0</v>
          </cell>
          <cell r="Q70">
            <v>0</v>
          </cell>
        </row>
        <row r="71">
          <cell r="A71">
            <v>9090</v>
          </cell>
          <cell r="B71" t="str">
            <v>Equipamento para descarga de TLS - 140 kW</v>
          </cell>
          <cell r="C71">
            <v>0</v>
          </cell>
          <cell r="D71">
            <v>0</v>
          </cell>
          <cell r="E71">
            <v>0</v>
          </cell>
          <cell r="F71">
            <v>0</v>
          </cell>
          <cell r="G71">
            <v>0</v>
          </cell>
          <cell r="H71">
            <v>0</v>
          </cell>
          <cell r="I71">
            <v>0</v>
          </cell>
          <cell r="J71">
            <v>0</v>
          </cell>
          <cell r="K71">
            <v>0</v>
          </cell>
          <cell r="L71">
            <v>0</v>
          </cell>
          <cell r="M71">
            <v>0</v>
          </cell>
          <cell r="N71">
            <v>9090</v>
          </cell>
          <cell r="O71">
            <v>1</v>
          </cell>
          <cell r="P71">
            <v>0</v>
          </cell>
          <cell r="Q71">
            <v>0</v>
          </cell>
        </row>
        <row r="72">
          <cell r="A72">
            <v>9091</v>
          </cell>
          <cell r="B72" t="str">
            <v>Empurrador fluvial - 500 kW</v>
          </cell>
          <cell r="C72">
            <v>0</v>
          </cell>
          <cell r="D72">
            <v>0</v>
          </cell>
          <cell r="E72">
            <v>0</v>
          </cell>
          <cell r="F72">
            <v>0</v>
          </cell>
          <cell r="G72">
            <v>0</v>
          </cell>
          <cell r="H72">
            <v>0</v>
          </cell>
          <cell r="I72">
            <v>0</v>
          </cell>
          <cell r="J72">
            <v>0</v>
          </cell>
          <cell r="K72">
            <v>9091</v>
          </cell>
          <cell r="L72">
            <v>0</v>
          </cell>
          <cell r="M72">
            <v>1</v>
          </cell>
          <cell r="N72">
            <v>0</v>
          </cell>
          <cell r="O72">
            <v>0</v>
          </cell>
          <cell r="P72">
            <v>0</v>
          </cell>
          <cell r="Q72">
            <v>0</v>
          </cell>
        </row>
        <row r="73">
          <cell r="A73">
            <v>9092</v>
          </cell>
          <cell r="B73" t="str">
            <v>Balsa para transporte de material asfáltico com 6 tanques de 60.000 litros cada</v>
          </cell>
          <cell r="C73">
            <v>0</v>
          </cell>
          <cell r="D73">
            <v>0</v>
          </cell>
          <cell r="E73">
            <v>0</v>
          </cell>
          <cell r="F73">
            <v>0</v>
          </cell>
          <cell r="G73">
            <v>0</v>
          </cell>
          <cell r="H73">
            <v>0</v>
          </cell>
          <cell r="I73">
            <v>0</v>
          </cell>
          <cell r="J73">
            <v>0</v>
          </cell>
          <cell r="K73">
            <v>9091</v>
          </cell>
          <cell r="L73">
            <v>0</v>
          </cell>
          <cell r="M73">
            <v>1</v>
          </cell>
          <cell r="N73">
            <v>0</v>
          </cell>
          <cell r="O73">
            <v>0</v>
          </cell>
          <cell r="P73">
            <v>0</v>
          </cell>
          <cell r="Q73">
            <v>0</v>
          </cell>
        </row>
        <row r="74">
          <cell r="A74">
            <v>9093</v>
          </cell>
          <cell r="B74" t="str">
            <v>Veículo leve - 53 kW (sem motorista)</v>
          </cell>
          <cell r="C74">
            <v>0</v>
          </cell>
          <cell r="D74">
            <v>0</v>
          </cell>
          <cell r="E74">
            <v>0</v>
          </cell>
          <cell r="F74">
            <v>0</v>
          </cell>
          <cell r="G74">
            <v>0</v>
          </cell>
          <cell r="H74">
            <v>9512</v>
          </cell>
          <cell r="I74">
            <v>1</v>
          </cell>
          <cell r="J74">
            <v>0</v>
          </cell>
          <cell r="K74">
            <v>0</v>
          </cell>
          <cell r="L74">
            <v>0</v>
          </cell>
          <cell r="M74">
            <v>0</v>
          </cell>
          <cell r="N74">
            <v>0</v>
          </cell>
          <cell r="O74">
            <v>0</v>
          </cell>
          <cell r="P74">
            <v>0</v>
          </cell>
          <cell r="Q74">
            <v>0</v>
          </cell>
        </row>
        <row r="75">
          <cell r="A75">
            <v>9094</v>
          </cell>
          <cell r="B75" t="str">
            <v>Guindaste móvel sobre pneus com 6 eixos e capacidade de 10.500 kNm - 450 kW</v>
          </cell>
          <cell r="C75">
            <v>0</v>
          </cell>
          <cell r="D75">
            <v>0</v>
          </cell>
          <cell r="E75">
            <v>0</v>
          </cell>
          <cell r="F75">
            <v>0</v>
          </cell>
          <cell r="G75">
            <v>0</v>
          </cell>
          <cell r="H75">
            <v>9094</v>
          </cell>
          <cell r="I75">
            <v>1</v>
          </cell>
          <cell r="J75">
            <v>0</v>
          </cell>
          <cell r="K75">
            <v>0</v>
          </cell>
          <cell r="L75">
            <v>0</v>
          </cell>
          <cell r="M75">
            <v>0</v>
          </cell>
          <cell r="N75">
            <v>0</v>
          </cell>
          <cell r="O75">
            <v>0</v>
          </cell>
          <cell r="P75">
            <v>0</v>
          </cell>
          <cell r="Q75">
            <v>0</v>
          </cell>
        </row>
        <row r="76">
          <cell r="A76">
            <v>9095</v>
          </cell>
          <cell r="B76" t="str">
            <v>Guindaste móvel sobre pneus com 8 eixos e capacidade de 15.000 kNm - 500 kW</v>
          </cell>
          <cell r="C76">
            <v>0</v>
          </cell>
          <cell r="D76">
            <v>0</v>
          </cell>
          <cell r="E76">
            <v>0</v>
          </cell>
          <cell r="F76">
            <v>0</v>
          </cell>
          <cell r="G76">
            <v>0</v>
          </cell>
          <cell r="H76">
            <v>9095</v>
          </cell>
          <cell r="I76">
            <v>1</v>
          </cell>
          <cell r="J76">
            <v>0</v>
          </cell>
          <cell r="K76">
            <v>0</v>
          </cell>
          <cell r="L76">
            <v>0</v>
          </cell>
          <cell r="M76">
            <v>0</v>
          </cell>
          <cell r="N76">
            <v>0</v>
          </cell>
          <cell r="O76">
            <v>0</v>
          </cell>
          <cell r="P76">
            <v>0</v>
          </cell>
          <cell r="Q76">
            <v>0</v>
          </cell>
        </row>
        <row r="77">
          <cell r="A77">
            <v>9096</v>
          </cell>
          <cell r="B77" t="str">
            <v>Mini-carregadeira de pneus - 42 kW</v>
          </cell>
          <cell r="C77">
            <v>0</v>
          </cell>
          <cell r="D77">
            <v>0</v>
          </cell>
          <cell r="E77">
            <v>0</v>
          </cell>
          <cell r="F77">
            <v>0</v>
          </cell>
          <cell r="G77">
            <v>0</v>
          </cell>
          <cell r="H77">
            <v>9665</v>
          </cell>
          <cell r="I77">
            <v>0.33</v>
          </cell>
          <cell r="J77">
            <v>0</v>
          </cell>
          <cell r="K77">
            <v>0</v>
          </cell>
          <cell r="L77">
            <v>0</v>
          </cell>
          <cell r="M77">
            <v>0</v>
          </cell>
          <cell r="N77">
            <v>0</v>
          </cell>
          <cell r="O77">
            <v>0</v>
          </cell>
          <cell r="P77">
            <v>0</v>
          </cell>
          <cell r="Q77">
            <v>0</v>
          </cell>
        </row>
        <row r="78">
          <cell r="A78">
            <v>9097</v>
          </cell>
          <cell r="B78" t="str">
            <v>Caminhão de resgate de veículos leves com capacidade de guincho de 6 t - 115 kW</v>
          </cell>
          <cell r="C78">
            <v>0</v>
          </cell>
          <cell r="D78">
            <v>0</v>
          </cell>
          <cell r="E78">
            <v>0</v>
          </cell>
          <cell r="F78">
            <v>0</v>
          </cell>
          <cell r="G78">
            <v>0</v>
          </cell>
          <cell r="H78">
            <v>9097</v>
          </cell>
          <cell r="I78">
            <v>1</v>
          </cell>
          <cell r="J78">
            <v>0</v>
          </cell>
          <cell r="K78">
            <v>0</v>
          </cell>
          <cell r="L78">
            <v>0</v>
          </cell>
          <cell r="M78">
            <v>0</v>
          </cell>
          <cell r="N78">
            <v>0</v>
          </cell>
          <cell r="O78">
            <v>0</v>
          </cell>
          <cell r="P78">
            <v>0</v>
          </cell>
          <cell r="Q78">
            <v>0</v>
          </cell>
        </row>
        <row r="79">
          <cell r="A79">
            <v>9098</v>
          </cell>
          <cell r="B79" t="str">
            <v>Caminhão de resgate de veículos de porte médio com capacidade do guincho de 20 t - 136 kW</v>
          </cell>
          <cell r="C79">
            <v>0</v>
          </cell>
          <cell r="D79">
            <v>0</v>
          </cell>
          <cell r="E79">
            <v>0</v>
          </cell>
          <cell r="F79">
            <v>0</v>
          </cell>
          <cell r="G79">
            <v>0</v>
          </cell>
          <cell r="H79">
            <v>9098</v>
          </cell>
          <cell r="I79">
            <v>1</v>
          </cell>
          <cell r="J79">
            <v>0</v>
          </cell>
          <cell r="K79">
            <v>0</v>
          </cell>
          <cell r="L79">
            <v>0</v>
          </cell>
          <cell r="M79">
            <v>0</v>
          </cell>
          <cell r="N79">
            <v>0</v>
          </cell>
          <cell r="O79">
            <v>0</v>
          </cell>
          <cell r="P79">
            <v>0</v>
          </cell>
          <cell r="Q79">
            <v>0</v>
          </cell>
        </row>
        <row r="80">
          <cell r="A80" t="str">
            <v>Tabela 02 - Fatores de utilização de equipamentos de grande porte (4/11)</v>
          </cell>
        </row>
        <row r="81">
          <cell r="A81" t="str">
            <v>Código SICRO</v>
          </cell>
          <cell r="B81">
            <v>0</v>
          </cell>
          <cell r="C81">
            <v>0</v>
          </cell>
          <cell r="D81">
            <v>0</v>
          </cell>
          <cell r="E81">
            <v>0</v>
          </cell>
          <cell r="F81">
            <v>0</v>
          </cell>
          <cell r="G81">
            <v>0</v>
          </cell>
          <cell r="H81">
            <v>0</v>
          </cell>
          <cell r="I81">
            <v>0</v>
          </cell>
          <cell r="J81">
            <v>0</v>
          </cell>
          <cell r="K81" t="str">
            <v>Transporte Aquaviário</v>
          </cell>
          <cell r="L81">
            <v>0</v>
          </cell>
          <cell r="M81">
            <v>0</v>
          </cell>
          <cell r="N81" t="str">
            <v>Transporte Ferroviário</v>
          </cell>
          <cell r="O81">
            <v>0</v>
          </cell>
          <cell r="P81">
            <v>0</v>
          </cell>
          <cell r="Q81">
            <v>0</v>
          </cell>
        </row>
        <row r="82">
          <cell r="A82">
            <v>0</v>
          </cell>
          <cell r="B82">
            <v>0</v>
          </cell>
          <cell r="C82">
            <v>0</v>
          </cell>
          <cell r="D82">
            <v>0</v>
          </cell>
          <cell r="E82">
            <v>0</v>
          </cell>
          <cell r="F82">
            <v>0</v>
          </cell>
          <cell r="G82">
            <v>0</v>
          </cell>
          <cell r="H82">
            <v>0</v>
          </cell>
          <cell r="I82" t="str">
            <v>FU</v>
          </cell>
          <cell r="J82">
            <v>0</v>
          </cell>
          <cell r="K82" t="str">
            <v>Código</v>
          </cell>
          <cell r="L82">
            <v>0</v>
          </cell>
          <cell r="M82" t="str">
            <v>FU</v>
          </cell>
          <cell r="N82" t="str">
            <v>Código</v>
          </cell>
          <cell r="O82" t="str">
            <v>FU</v>
          </cell>
          <cell r="P82">
            <v>0</v>
          </cell>
          <cell r="Q82">
            <v>0</v>
          </cell>
        </row>
        <row r="83">
          <cell r="A83">
            <v>9099</v>
          </cell>
          <cell r="B83" t="str">
            <v>Caminhão de resgate de veículos pesados com dois guinchos e capacidade de 30 t - 335 kW</v>
          </cell>
          <cell r="C83">
            <v>0</v>
          </cell>
          <cell r="D83">
            <v>0</v>
          </cell>
          <cell r="E83">
            <v>0</v>
          </cell>
          <cell r="F83">
            <v>0</v>
          </cell>
          <cell r="G83">
            <v>0</v>
          </cell>
          <cell r="H83">
            <v>9099</v>
          </cell>
          <cell r="I83">
            <v>1</v>
          </cell>
          <cell r="J83">
            <v>0</v>
          </cell>
          <cell r="K83">
            <v>0</v>
          </cell>
          <cell r="L83">
            <v>0</v>
          </cell>
          <cell r="M83">
            <v>0</v>
          </cell>
          <cell r="N83">
            <v>0</v>
          </cell>
          <cell r="O83">
            <v>0</v>
          </cell>
          <cell r="P83">
            <v>0</v>
          </cell>
          <cell r="Q83">
            <v>0</v>
          </cell>
        </row>
        <row r="84">
          <cell r="A84">
            <v>9100</v>
          </cell>
          <cell r="B84" t="str">
            <v>Cavalo mecânico sem reboque - 210 kW</v>
          </cell>
          <cell r="C84">
            <v>0</v>
          </cell>
          <cell r="D84">
            <v>0</v>
          </cell>
          <cell r="E84">
            <v>0</v>
          </cell>
          <cell r="F84">
            <v>0</v>
          </cell>
          <cell r="G84">
            <v>0</v>
          </cell>
          <cell r="H84">
            <v>9100</v>
          </cell>
          <cell r="I84">
            <v>1</v>
          </cell>
          <cell r="J84">
            <v>0</v>
          </cell>
          <cell r="K84">
            <v>0</v>
          </cell>
          <cell r="L84">
            <v>0</v>
          </cell>
          <cell r="M84">
            <v>0</v>
          </cell>
          <cell r="N84">
            <v>0</v>
          </cell>
          <cell r="O84">
            <v>0</v>
          </cell>
          <cell r="P84">
            <v>0</v>
          </cell>
          <cell r="Q84">
            <v>0</v>
          </cell>
        </row>
        <row r="85">
          <cell r="A85">
            <v>9104</v>
          </cell>
          <cell r="B85" t="str">
            <v>Embarcação empurradora multi-propósito - 2 x 150 HP</v>
          </cell>
          <cell r="C85">
            <v>0</v>
          </cell>
          <cell r="D85">
            <v>0</v>
          </cell>
          <cell r="E85">
            <v>0</v>
          </cell>
          <cell r="F85">
            <v>0</v>
          </cell>
          <cell r="G85">
            <v>0</v>
          </cell>
          <cell r="H85">
            <v>0</v>
          </cell>
          <cell r="I85">
            <v>0</v>
          </cell>
          <cell r="J85">
            <v>0</v>
          </cell>
          <cell r="K85">
            <v>9104</v>
          </cell>
          <cell r="L85">
            <v>0</v>
          </cell>
          <cell r="M85">
            <v>1</v>
          </cell>
          <cell r="N85">
            <v>0</v>
          </cell>
          <cell r="O85">
            <v>0</v>
          </cell>
          <cell r="P85">
            <v>0</v>
          </cell>
          <cell r="Q85">
            <v>0</v>
          </cell>
        </row>
        <row r="86">
          <cell r="A86">
            <v>9105</v>
          </cell>
          <cell r="B86" t="str">
            <v>Embarcação empurradora multi-propósito - 2 x 250 HP</v>
          </cell>
          <cell r="C86">
            <v>0</v>
          </cell>
          <cell r="D86">
            <v>0</v>
          </cell>
          <cell r="E86">
            <v>0</v>
          </cell>
          <cell r="F86">
            <v>0</v>
          </cell>
          <cell r="G86">
            <v>0</v>
          </cell>
          <cell r="H86">
            <v>0</v>
          </cell>
          <cell r="I86">
            <v>0</v>
          </cell>
          <cell r="J86">
            <v>0</v>
          </cell>
          <cell r="K86">
            <v>9105</v>
          </cell>
          <cell r="L86">
            <v>0</v>
          </cell>
          <cell r="M86">
            <v>1</v>
          </cell>
          <cell r="N86">
            <v>0</v>
          </cell>
          <cell r="O86">
            <v>0</v>
          </cell>
          <cell r="P86">
            <v>0</v>
          </cell>
          <cell r="Q86">
            <v>0</v>
          </cell>
        </row>
        <row r="87">
          <cell r="A87">
            <v>9106</v>
          </cell>
          <cell r="B87" t="str">
            <v>Balsa de convés com capacidade de 200 t</v>
          </cell>
          <cell r="C87">
            <v>0</v>
          </cell>
          <cell r="D87">
            <v>0</v>
          </cell>
          <cell r="E87">
            <v>0</v>
          </cell>
          <cell r="F87">
            <v>0</v>
          </cell>
          <cell r="G87">
            <v>0</v>
          </cell>
          <cell r="H87">
            <v>0</v>
          </cell>
          <cell r="I87">
            <v>0</v>
          </cell>
          <cell r="J87">
            <v>0</v>
          </cell>
          <cell r="K87">
            <v>9603</v>
          </cell>
          <cell r="L87">
            <v>0</v>
          </cell>
          <cell r="M87">
            <v>0.25</v>
          </cell>
          <cell r="N87">
            <v>0</v>
          </cell>
          <cell r="O87">
            <v>0</v>
          </cell>
          <cell r="P87">
            <v>0</v>
          </cell>
          <cell r="Q87">
            <v>0</v>
          </cell>
        </row>
        <row r="88">
          <cell r="A88">
            <v>9108</v>
          </cell>
          <cell r="B88" t="str">
            <v>Soldadora de trilho por caldeamento na via - 400 kW</v>
          </cell>
          <cell r="C88">
            <v>0</v>
          </cell>
          <cell r="D88">
            <v>0</v>
          </cell>
          <cell r="E88">
            <v>0</v>
          </cell>
          <cell r="F88">
            <v>0</v>
          </cell>
          <cell r="G88">
            <v>0</v>
          </cell>
          <cell r="H88">
            <v>0</v>
          </cell>
          <cell r="I88">
            <v>0</v>
          </cell>
          <cell r="J88">
            <v>0</v>
          </cell>
          <cell r="K88">
            <v>0</v>
          </cell>
          <cell r="L88">
            <v>0</v>
          </cell>
          <cell r="M88">
            <v>0</v>
          </cell>
          <cell r="N88">
            <v>9108</v>
          </cell>
          <cell r="O88">
            <v>1</v>
          </cell>
          <cell r="P88">
            <v>0</v>
          </cell>
          <cell r="Q88">
            <v>0</v>
          </cell>
        </row>
        <row r="89">
          <cell r="A89">
            <v>9109</v>
          </cell>
          <cell r="B89" t="str">
            <v>Cavalo mecânico com tanque isotérmico e capacidade de 31.000 litros - 323 kW</v>
          </cell>
          <cell r="C89">
            <v>0</v>
          </cell>
          <cell r="D89">
            <v>0</v>
          </cell>
          <cell r="E89">
            <v>0</v>
          </cell>
          <cell r="F89">
            <v>0</v>
          </cell>
          <cell r="G89">
            <v>0</v>
          </cell>
          <cell r="H89">
            <v>9109</v>
          </cell>
          <cell r="I89">
            <v>1</v>
          </cell>
          <cell r="J89">
            <v>0</v>
          </cell>
          <cell r="K89">
            <v>0</v>
          </cell>
          <cell r="L89">
            <v>0</v>
          </cell>
          <cell r="M89">
            <v>0</v>
          </cell>
          <cell r="N89">
            <v>0</v>
          </cell>
          <cell r="O89">
            <v>0</v>
          </cell>
          <cell r="P89">
            <v>0</v>
          </cell>
          <cell r="Q89">
            <v>0</v>
          </cell>
        </row>
        <row r="90">
          <cell r="A90">
            <v>9110</v>
          </cell>
          <cell r="B90" t="str">
            <v>Escavadeira hidráulica sobre esteira para rocha com caçamba e capacidade de 1,5 m³
- 110 kW</v>
          </cell>
          <cell r="C90">
            <v>0</v>
          </cell>
          <cell r="D90">
            <v>0</v>
          </cell>
          <cell r="E90">
            <v>0</v>
          </cell>
          <cell r="F90">
            <v>0</v>
          </cell>
          <cell r="G90">
            <v>0</v>
          </cell>
          <cell r="H90">
            <v>9665</v>
          </cell>
          <cell r="I90">
            <v>1</v>
          </cell>
          <cell r="J90">
            <v>0</v>
          </cell>
          <cell r="K90">
            <v>0</v>
          </cell>
          <cell r="L90">
            <v>0</v>
          </cell>
          <cell r="M90">
            <v>0</v>
          </cell>
          <cell r="N90">
            <v>0</v>
          </cell>
          <cell r="O90">
            <v>0</v>
          </cell>
          <cell r="P90">
            <v>0</v>
          </cell>
          <cell r="Q90">
            <v>0</v>
          </cell>
        </row>
        <row r="91">
          <cell r="A91">
            <v>9117</v>
          </cell>
          <cell r="B91" t="str">
            <v>Carregadeira de pneus para rocha com capacidade de 2,9 m³ - 96 kW</v>
          </cell>
          <cell r="C91">
            <v>0</v>
          </cell>
          <cell r="D91">
            <v>0</v>
          </cell>
          <cell r="E91">
            <v>0</v>
          </cell>
          <cell r="F91">
            <v>0</v>
          </cell>
          <cell r="G91">
            <v>0</v>
          </cell>
          <cell r="H91">
            <v>9665</v>
          </cell>
          <cell r="I91">
            <v>0.5</v>
          </cell>
          <cell r="J91">
            <v>0</v>
          </cell>
          <cell r="K91">
            <v>0</v>
          </cell>
          <cell r="L91">
            <v>0</v>
          </cell>
          <cell r="M91">
            <v>0</v>
          </cell>
          <cell r="N91">
            <v>0</v>
          </cell>
          <cell r="O91">
            <v>0</v>
          </cell>
          <cell r="P91">
            <v>0</v>
          </cell>
          <cell r="Q91">
            <v>0</v>
          </cell>
        </row>
        <row r="92">
          <cell r="A92">
            <v>9119</v>
          </cell>
          <cell r="B92" t="str">
            <v>Carregadeira compacta com valetadeira para escavação até a profundidade de 1.575 mm - 55,4 kW</v>
          </cell>
          <cell r="C92">
            <v>0</v>
          </cell>
          <cell r="D92">
            <v>0</v>
          </cell>
          <cell r="E92">
            <v>0</v>
          </cell>
          <cell r="F92">
            <v>0</v>
          </cell>
          <cell r="G92">
            <v>0</v>
          </cell>
          <cell r="H92">
            <v>9665</v>
          </cell>
          <cell r="I92">
            <v>0.5</v>
          </cell>
          <cell r="J92">
            <v>0</v>
          </cell>
          <cell r="K92">
            <v>0</v>
          </cell>
          <cell r="L92">
            <v>0</v>
          </cell>
          <cell r="M92">
            <v>0</v>
          </cell>
          <cell r="N92">
            <v>0</v>
          </cell>
          <cell r="O92">
            <v>0</v>
          </cell>
          <cell r="P92">
            <v>0</v>
          </cell>
          <cell r="Q92">
            <v>0</v>
          </cell>
        </row>
        <row r="93">
          <cell r="A93">
            <v>9120</v>
          </cell>
          <cell r="B93" t="str">
            <v>Equipamento de cravação sobre esteira para geodreno com haste para profundidade de até 20 m - 200 kW</v>
          </cell>
          <cell r="C93">
            <v>0</v>
          </cell>
          <cell r="D93">
            <v>0</v>
          </cell>
          <cell r="E93">
            <v>0</v>
          </cell>
          <cell r="F93">
            <v>0</v>
          </cell>
          <cell r="G93">
            <v>0</v>
          </cell>
          <cell r="H93">
            <v>9666</v>
          </cell>
          <cell r="I93">
            <v>1</v>
          </cell>
          <cell r="J93">
            <v>0</v>
          </cell>
          <cell r="K93">
            <v>0</v>
          </cell>
          <cell r="L93">
            <v>0</v>
          </cell>
          <cell r="M93">
            <v>0</v>
          </cell>
          <cell r="N93">
            <v>0</v>
          </cell>
          <cell r="O93">
            <v>0</v>
          </cell>
          <cell r="P93">
            <v>0</v>
          </cell>
          <cell r="Q93">
            <v>0</v>
          </cell>
        </row>
        <row r="94">
          <cell r="A94">
            <v>9122</v>
          </cell>
          <cell r="B94" t="str">
            <v>Perfuratriz tipo Bottom Feed para coluna de brita - 194 kW</v>
          </cell>
          <cell r="C94">
            <v>0</v>
          </cell>
          <cell r="D94">
            <v>0</v>
          </cell>
          <cell r="E94">
            <v>0</v>
          </cell>
          <cell r="F94">
            <v>0</v>
          </cell>
          <cell r="G94">
            <v>0</v>
          </cell>
          <cell r="H94">
            <v>9665</v>
          </cell>
          <cell r="I94">
            <v>1</v>
          </cell>
          <cell r="J94">
            <v>0</v>
          </cell>
          <cell r="K94">
            <v>0</v>
          </cell>
          <cell r="L94">
            <v>0</v>
          </cell>
          <cell r="M94">
            <v>0</v>
          </cell>
          <cell r="N94">
            <v>0</v>
          </cell>
          <cell r="O94">
            <v>0</v>
          </cell>
          <cell r="P94">
            <v>0</v>
          </cell>
          <cell r="Q94">
            <v>0</v>
          </cell>
        </row>
        <row r="95">
          <cell r="A95">
            <v>9123</v>
          </cell>
          <cell r="B95" t="str">
            <v>Veículo leve a gasolina - 72 a 92 kW</v>
          </cell>
          <cell r="C95">
            <v>0</v>
          </cell>
          <cell r="D95">
            <v>0</v>
          </cell>
          <cell r="E95">
            <v>0</v>
          </cell>
          <cell r="F95">
            <v>0</v>
          </cell>
          <cell r="G95">
            <v>0</v>
          </cell>
          <cell r="H95">
            <v>9123</v>
          </cell>
          <cell r="I95">
            <v>1</v>
          </cell>
          <cell r="J95">
            <v>0</v>
          </cell>
          <cell r="K95">
            <v>0</v>
          </cell>
          <cell r="L95">
            <v>0</v>
          </cell>
          <cell r="M95">
            <v>0</v>
          </cell>
          <cell r="N95">
            <v>0</v>
          </cell>
          <cell r="O95">
            <v>0</v>
          </cell>
          <cell r="P95">
            <v>0</v>
          </cell>
          <cell r="Q95">
            <v>0</v>
          </cell>
        </row>
        <row r="96">
          <cell r="A96">
            <v>9124</v>
          </cell>
          <cell r="B96" t="str">
            <v>Caminhonete a gasolina cabine dupla 4 x 4 - 101 a 145 kW</v>
          </cell>
          <cell r="C96">
            <v>0</v>
          </cell>
          <cell r="D96">
            <v>0</v>
          </cell>
          <cell r="E96">
            <v>0</v>
          </cell>
          <cell r="F96">
            <v>0</v>
          </cell>
          <cell r="G96">
            <v>0</v>
          </cell>
          <cell r="H96">
            <v>9124</v>
          </cell>
          <cell r="I96">
            <v>1</v>
          </cell>
          <cell r="J96">
            <v>0</v>
          </cell>
          <cell r="K96">
            <v>0</v>
          </cell>
          <cell r="L96">
            <v>0</v>
          </cell>
          <cell r="M96">
            <v>0</v>
          </cell>
          <cell r="N96">
            <v>0</v>
          </cell>
          <cell r="O96">
            <v>0</v>
          </cell>
          <cell r="P96">
            <v>0</v>
          </cell>
          <cell r="Q96">
            <v>0</v>
          </cell>
        </row>
        <row r="97">
          <cell r="A97">
            <v>9125</v>
          </cell>
          <cell r="B97" t="str">
            <v>Van furgão a diesel - 93 a 102 kW</v>
          </cell>
          <cell r="C97">
            <v>0</v>
          </cell>
          <cell r="D97">
            <v>0</v>
          </cell>
          <cell r="E97">
            <v>0</v>
          </cell>
          <cell r="F97">
            <v>0</v>
          </cell>
          <cell r="G97">
            <v>0</v>
          </cell>
          <cell r="H97">
            <v>9125</v>
          </cell>
          <cell r="I97">
            <v>1</v>
          </cell>
          <cell r="J97">
            <v>0</v>
          </cell>
          <cell r="K97">
            <v>0</v>
          </cell>
          <cell r="L97">
            <v>0</v>
          </cell>
          <cell r="M97">
            <v>0</v>
          </cell>
          <cell r="N97">
            <v>0</v>
          </cell>
          <cell r="O97">
            <v>0</v>
          </cell>
          <cell r="P97">
            <v>0</v>
          </cell>
          <cell r="Q97">
            <v>0</v>
          </cell>
        </row>
        <row r="98">
          <cell r="A98">
            <v>9126</v>
          </cell>
          <cell r="B98" t="str">
            <v>Draga Backhoe com capacidade de 7 m³ -
1.000 kW</v>
          </cell>
          <cell r="C98">
            <v>0</v>
          </cell>
          <cell r="D98">
            <v>0</v>
          </cell>
          <cell r="E98">
            <v>0</v>
          </cell>
          <cell r="F98">
            <v>0</v>
          </cell>
          <cell r="G98">
            <v>0</v>
          </cell>
          <cell r="H98">
            <v>0</v>
          </cell>
          <cell r="I98">
            <v>0</v>
          </cell>
          <cell r="J98">
            <v>0</v>
          </cell>
          <cell r="K98">
            <v>9606</v>
          </cell>
          <cell r="L98">
            <v>0</v>
          </cell>
          <cell r="M98">
            <v>1</v>
          </cell>
          <cell r="N98">
            <v>0</v>
          </cell>
          <cell r="O98">
            <v>0</v>
          </cell>
          <cell r="P98">
            <v>0</v>
          </cell>
          <cell r="Q98">
            <v>0</v>
          </cell>
        </row>
        <row r="99">
          <cell r="A99">
            <v>9127</v>
          </cell>
          <cell r="B99" t="str">
            <v>Escavadeira      hidráulica      com      martelo hidráulico de 550 kg - 103 kW</v>
          </cell>
          <cell r="C99">
            <v>0</v>
          </cell>
          <cell r="D99">
            <v>0</v>
          </cell>
          <cell r="E99">
            <v>0</v>
          </cell>
          <cell r="F99">
            <v>0</v>
          </cell>
          <cell r="G99">
            <v>0</v>
          </cell>
          <cell r="H99">
            <v>9665</v>
          </cell>
          <cell r="I99">
            <v>1</v>
          </cell>
          <cell r="J99">
            <v>0</v>
          </cell>
          <cell r="K99">
            <v>0</v>
          </cell>
          <cell r="L99">
            <v>0</v>
          </cell>
          <cell r="M99">
            <v>0</v>
          </cell>
          <cell r="N99">
            <v>0</v>
          </cell>
          <cell r="O99">
            <v>0</v>
          </cell>
          <cell r="P99">
            <v>0</v>
          </cell>
          <cell r="Q99">
            <v>0</v>
          </cell>
        </row>
        <row r="100">
          <cell r="A100">
            <v>9135</v>
          </cell>
          <cell r="B100" t="str">
            <v>Semi-reboque  com  tanque  isotérmico  com capacidade de 31.000 litros</v>
          </cell>
          <cell r="C100">
            <v>0</v>
          </cell>
          <cell r="D100">
            <v>0</v>
          </cell>
          <cell r="E100">
            <v>0</v>
          </cell>
          <cell r="F100">
            <v>0</v>
          </cell>
          <cell r="G100">
            <v>0</v>
          </cell>
          <cell r="H100">
            <v>9135</v>
          </cell>
          <cell r="I100">
            <v>1</v>
          </cell>
          <cell r="J100">
            <v>0</v>
          </cell>
          <cell r="K100">
            <v>0</v>
          </cell>
          <cell r="L100">
            <v>0</v>
          </cell>
          <cell r="M100">
            <v>0</v>
          </cell>
          <cell r="N100">
            <v>0</v>
          </cell>
          <cell r="O100">
            <v>0</v>
          </cell>
          <cell r="P100">
            <v>0</v>
          </cell>
          <cell r="Q100">
            <v>0</v>
          </cell>
        </row>
        <row r="101">
          <cell r="A101">
            <v>9136</v>
          </cell>
          <cell r="B101" t="str">
            <v>Cavalo mecânico - 323 kW</v>
          </cell>
          <cell r="C101">
            <v>0</v>
          </cell>
          <cell r="D101">
            <v>0</v>
          </cell>
          <cell r="E101">
            <v>0</v>
          </cell>
          <cell r="F101">
            <v>0</v>
          </cell>
          <cell r="G101">
            <v>0</v>
          </cell>
          <cell r="H101">
            <v>9136</v>
          </cell>
          <cell r="I101">
            <v>1</v>
          </cell>
          <cell r="J101">
            <v>0</v>
          </cell>
          <cell r="K101">
            <v>0</v>
          </cell>
          <cell r="L101">
            <v>0</v>
          </cell>
          <cell r="M101">
            <v>0</v>
          </cell>
          <cell r="N101">
            <v>0</v>
          </cell>
          <cell r="O101">
            <v>0</v>
          </cell>
          <cell r="P101">
            <v>0</v>
          </cell>
          <cell r="Q101">
            <v>0</v>
          </cell>
        </row>
        <row r="102">
          <cell r="A102">
            <v>9499</v>
          </cell>
          <cell r="B102" t="str">
            <v>Viscosímetro   Saybolt-Furol   com   controle eletrônico para 2 corpos de prova</v>
          </cell>
          <cell r="C102">
            <v>0</v>
          </cell>
          <cell r="D102">
            <v>0</v>
          </cell>
          <cell r="E102">
            <v>0</v>
          </cell>
          <cell r="F102">
            <v>0</v>
          </cell>
          <cell r="G102">
            <v>0</v>
          </cell>
          <cell r="H102">
            <v>9665</v>
          </cell>
          <cell r="I102">
            <v>1</v>
          </cell>
          <cell r="J102">
            <v>0</v>
          </cell>
          <cell r="K102">
            <v>0</v>
          </cell>
          <cell r="L102">
            <v>0</v>
          </cell>
          <cell r="M102">
            <v>0</v>
          </cell>
          <cell r="N102">
            <v>0</v>
          </cell>
          <cell r="O102">
            <v>0</v>
          </cell>
          <cell r="P102">
            <v>0</v>
          </cell>
          <cell r="Q102">
            <v>0</v>
          </cell>
        </row>
        <row r="103">
          <cell r="A103" t="str">
            <v>Tabela 02 - Fatores de utilização de equipamentos de grande porte (5/11)</v>
          </cell>
        </row>
        <row r="104">
          <cell r="A104" t="str">
            <v>Código SICRO</v>
          </cell>
          <cell r="B104">
            <v>0</v>
          </cell>
          <cell r="C104">
            <v>0</v>
          </cell>
          <cell r="D104">
            <v>0</v>
          </cell>
          <cell r="E104">
            <v>0</v>
          </cell>
          <cell r="F104" t="str">
            <v>Transporte Rodoviário</v>
          </cell>
          <cell r="G104">
            <v>0</v>
          </cell>
          <cell r="H104">
            <v>0</v>
          </cell>
          <cell r="I104">
            <v>0</v>
          </cell>
          <cell r="J104">
            <v>0</v>
          </cell>
          <cell r="K104" t="str">
            <v>Transporte Aquaviário</v>
          </cell>
          <cell r="L104">
            <v>0</v>
          </cell>
          <cell r="M104">
            <v>0</v>
          </cell>
          <cell r="N104" t="str">
            <v>Transporte Ferroviário</v>
          </cell>
          <cell r="O104">
            <v>0</v>
          </cell>
          <cell r="P104">
            <v>0</v>
          </cell>
          <cell r="Q104">
            <v>0</v>
          </cell>
        </row>
        <row r="105">
          <cell r="A105">
            <v>0</v>
          </cell>
          <cell r="B105">
            <v>0</v>
          </cell>
          <cell r="C105">
            <v>0</v>
          </cell>
          <cell r="D105">
            <v>0</v>
          </cell>
          <cell r="E105">
            <v>0</v>
          </cell>
          <cell r="F105" t="str">
            <v>Código</v>
          </cell>
          <cell r="G105">
            <v>0</v>
          </cell>
          <cell r="H105">
            <v>0</v>
          </cell>
          <cell r="I105" t="str">
            <v>FU</v>
          </cell>
          <cell r="J105">
            <v>0</v>
          </cell>
          <cell r="K105" t="str">
            <v>Código</v>
          </cell>
          <cell r="L105">
            <v>0</v>
          </cell>
          <cell r="M105" t="str">
            <v>FU</v>
          </cell>
          <cell r="N105" t="str">
            <v>Código</v>
          </cell>
          <cell r="O105" t="str">
            <v>FU</v>
          </cell>
          <cell r="P105">
            <v>0</v>
          </cell>
          <cell r="Q105">
            <v>0</v>
          </cell>
        </row>
        <row r="106">
          <cell r="A106">
            <v>9500</v>
          </cell>
          <cell r="B106" t="str">
            <v>Vagão gôndola com capacidade de 100 t</v>
          </cell>
          <cell r="C106">
            <v>0</v>
          </cell>
          <cell r="D106">
            <v>0</v>
          </cell>
          <cell r="E106">
            <v>0</v>
          </cell>
          <cell r="F106">
            <v>0</v>
          </cell>
          <cell r="G106">
            <v>0</v>
          </cell>
          <cell r="H106">
            <v>0</v>
          </cell>
          <cell r="I106">
            <v>0</v>
          </cell>
          <cell r="J106">
            <v>0</v>
          </cell>
          <cell r="K106">
            <v>0</v>
          </cell>
          <cell r="L106">
            <v>0</v>
          </cell>
          <cell r="M106">
            <v>0</v>
          </cell>
          <cell r="N106">
            <v>9743</v>
          </cell>
          <cell r="O106">
            <v>0.1</v>
          </cell>
          <cell r="P106">
            <v>0</v>
          </cell>
          <cell r="Q106">
            <v>0</v>
          </cell>
        </row>
        <row r="107">
          <cell r="A107">
            <v>9502</v>
          </cell>
          <cell r="B107" t="str">
            <v>Bate-estaca de gravidade para 3,5 a 4,0 t - 119 kW</v>
          </cell>
          <cell r="C107">
            <v>0</v>
          </cell>
          <cell r="D107">
            <v>0</v>
          </cell>
          <cell r="E107">
            <v>0</v>
          </cell>
          <cell r="F107">
            <v>0</v>
          </cell>
          <cell r="G107">
            <v>0</v>
          </cell>
          <cell r="H107">
            <v>9686</v>
          </cell>
          <cell r="I107">
            <v>1</v>
          </cell>
          <cell r="J107">
            <v>0</v>
          </cell>
          <cell r="K107">
            <v>0</v>
          </cell>
          <cell r="L107">
            <v>0</v>
          </cell>
          <cell r="M107">
            <v>0</v>
          </cell>
          <cell r="N107">
            <v>0</v>
          </cell>
          <cell r="O107">
            <v>0</v>
          </cell>
          <cell r="P107">
            <v>0</v>
          </cell>
          <cell r="Q107">
            <v>0</v>
          </cell>
        </row>
        <row r="108">
          <cell r="A108">
            <v>9506</v>
          </cell>
          <cell r="B108" t="str">
            <v>Caminhão basculante com capacidade de 6 m³ - 136 kW</v>
          </cell>
          <cell r="C108">
            <v>0</v>
          </cell>
          <cell r="D108">
            <v>0</v>
          </cell>
          <cell r="E108">
            <v>0</v>
          </cell>
          <cell r="F108">
            <v>0</v>
          </cell>
          <cell r="G108">
            <v>0</v>
          </cell>
          <cell r="H108">
            <v>9506</v>
          </cell>
          <cell r="I108">
            <v>1</v>
          </cell>
          <cell r="J108">
            <v>0</v>
          </cell>
          <cell r="K108">
            <v>0</v>
          </cell>
          <cell r="L108">
            <v>0</v>
          </cell>
          <cell r="M108">
            <v>0</v>
          </cell>
          <cell r="N108">
            <v>0</v>
          </cell>
          <cell r="O108">
            <v>0</v>
          </cell>
          <cell r="P108">
            <v>0</v>
          </cell>
          <cell r="Q108">
            <v>0</v>
          </cell>
        </row>
        <row r="109">
          <cell r="A109">
            <v>9508</v>
          </cell>
          <cell r="B109" t="str">
            <v>Caminhão carroceria com capacidade de 9 t - 136 kW</v>
          </cell>
          <cell r="C109">
            <v>0</v>
          </cell>
          <cell r="D109">
            <v>0</v>
          </cell>
          <cell r="E109">
            <v>0</v>
          </cell>
          <cell r="F109">
            <v>0</v>
          </cell>
          <cell r="G109">
            <v>0</v>
          </cell>
          <cell r="H109">
            <v>9508</v>
          </cell>
          <cell r="I109">
            <v>1</v>
          </cell>
          <cell r="J109">
            <v>0</v>
          </cell>
          <cell r="K109">
            <v>0</v>
          </cell>
          <cell r="L109">
            <v>0</v>
          </cell>
          <cell r="M109">
            <v>0</v>
          </cell>
          <cell r="N109">
            <v>0</v>
          </cell>
          <cell r="O109">
            <v>0</v>
          </cell>
          <cell r="P109">
            <v>0</v>
          </cell>
          <cell r="Q109">
            <v>0</v>
          </cell>
        </row>
        <row r="110">
          <cell r="A110">
            <v>9509</v>
          </cell>
          <cell r="B110" t="str">
            <v>Caminhão tanque distribuidor de asfalto com capacidade de 6.000 l - 136 kW</v>
          </cell>
          <cell r="C110">
            <v>0</v>
          </cell>
          <cell r="D110">
            <v>0</v>
          </cell>
          <cell r="E110">
            <v>0</v>
          </cell>
          <cell r="F110">
            <v>0</v>
          </cell>
          <cell r="G110">
            <v>0</v>
          </cell>
          <cell r="H110">
            <v>9509</v>
          </cell>
          <cell r="I110">
            <v>1</v>
          </cell>
          <cell r="J110">
            <v>0</v>
          </cell>
          <cell r="K110">
            <v>0</v>
          </cell>
          <cell r="L110">
            <v>0</v>
          </cell>
          <cell r="M110">
            <v>0</v>
          </cell>
          <cell r="N110">
            <v>0</v>
          </cell>
          <cell r="O110">
            <v>0</v>
          </cell>
          <cell r="P110">
            <v>0</v>
          </cell>
          <cell r="Q110">
            <v>0</v>
          </cell>
        </row>
        <row r="111">
          <cell r="A111">
            <v>9511</v>
          </cell>
          <cell r="B111" t="str">
            <v>Carregadeira de pneus com capacidade de 3,3 m³ - 213 kW</v>
          </cell>
          <cell r="C111">
            <v>0</v>
          </cell>
          <cell r="D111">
            <v>0</v>
          </cell>
          <cell r="E111">
            <v>0</v>
          </cell>
          <cell r="F111">
            <v>0</v>
          </cell>
          <cell r="G111">
            <v>0</v>
          </cell>
          <cell r="H111">
            <v>9665</v>
          </cell>
          <cell r="I111">
            <v>0.5</v>
          </cell>
          <cell r="J111">
            <v>0</v>
          </cell>
          <cell r="K111">
            <v>0</v>
          </cell>
          <cell r="L111">
            <v>0</v>
          </cell>
          <cell r="M111">
            <v>0</v>
          </cell>
          <cell r="N111">
            <v>0</v>
          </cell>
          <cell r="O111">
            <v>0</v>
          </cell>
          <cell r="P111">
            <v>0</v>
          </cell>
          <cell r="Q111">
            <v>0</v>
          </cell>
        </row>
        <row r="112">
          <cell r="A112">
            <v>9512</v>
          </cell>
          <cell r="B112" t="str">
            <v>Veículo leve - 53 kW</v>
          </cell>
          <cell r="C112">
            <v>0</v>
          </cell>
          <cell r="D112">
            <v>0</v>
          </cell>
          <cell r="E112">
            <v>0</v>
          </cell>
          <cell r="F112">
            <v>0</v>
          </cell>
          <cell r="G112">
            <v>0</v>
          </cell>
          <cell r="H112">
            <v>9512</v>
          </cell>
          <cell r="I112">
            <v>1</v>
          </cell>
          <cell r="J112">
            <v>0</v>
          </cell>
          <cell r="K112">
            <v>0</v>
          </cell>
          <cell r="L112">
            <v>0</v>
          </cell>
          <cell r="M112">
            <v>0</v>
          </cell>
          <cell r="N112">
            <v>0</v>
          </cell>
          <cell r="O112">
            <v>0</v>
          </cell>
          <cell r="P112">
            <v>0</v>
          </cell>
          <cell r="Q112">
            <v>0</v>
          </cell>
        </row>
        <row r="113">
          <cell r="A113">
            <v>9514</v>
          </cell>
          <cell r="B113" t="str">
            <v>Distribuidor de agregados autopropelido - 130 kW</v>
          </cell>
          <cell r="C113">
            <v>0</v>
          </cell>
          <cell r="D113">
            <v>0</v>
          </cell>
          <cell r="E113">
            <v>0</v>
          </cell>
          <cell r="F113">
            <v>0</v>
          </cell>
          <cell r="G113">
            <v>0</v>
          </cell>
          <cell r="H113">
            <v>9665</v>
          </cell>
          <cell r="I113">
            <v>0.5</v>
          </cell>
          <cell r="J113">
            <v>0</v>
          </cell>
          <cell r="K113">
            <v>0</v>
          </cell>
          <cell r="L113">
            <v>0</v>
          </cell>
          <cell r="M113">
            <v>0</v>
          </cell>
          <cell r="N113">
            <v>0</v>
          </cell>
          <cell r="O113">
            <v>0</v>
          </cell>
          <cell r="P113">
            <v>0</v>
          </cell>
          <cell r="Q113">
            <v>0</v>
          </cell>
        </row>
        <row r="114">
          <cell r="A114">
            <v>9515</v>
          </cell>
          <cell r="B114" t="str">
            <v>Escavadeira  hidráulica  sobre  esteira  com caçamba com capacidade de 1,5 m³ - 110 kW</v>
          </cell>
          <cell r="C114">
            <v>0</v>
          </cell>
          <cell r="D114">
            <v>0</v>
          </cell>
          <cell r="E114">
            <v>0</v>
          </cell>
          <cell r="F114">
            <v>0</v>
          </cell>
          <cell r="G114">
            <v>0</v>
          </cell>
          <cell r="H114">
            <v>9665</v>
          </cell>
          <cell r="I114">
            <v>1</v>
          </cell>
          <cell r="J114">
            <v>0</v>
          </cell>
          <cell r="K114">
            <v>0</v>
          </cell>
          <cell r="L114">
            <v>0</v>
          </cell>
          <cell r="M114">
            <v>0</v>
          </cell>
          <cell r="N114">
            <v>0</v>
          </cell>
          <cell r="O114">
            <v>0</v>
          </cell>
          <cell r="P114">
            <v>0</v>
          </cell>
          <cell r="Q114">
            <v>0</v>
          </cell>
        </row>
        <row r="115">
          <cell r="A115">
            <v>9516</v>
          </cell>
          <cell r="B115" t="str">
            <v>Perfuratriz hidráulica sobre esteiras - 300 kW</v>
          </cell>
          <cell r="C115">
            <v>0</v>
          </cell>
          <cell r="D115">
            <v>0</v>
          </cell>
          <cell r="E115">
            <v>0</v>
          </cell>
          <cell r="F115">
            <v>0</v>
          </cell>
          <cell r="G115">
            <v>0</v>
          </cell>
          <cell r="H115">
            <v>9018</v>
          </cell>
          <cell r="I115">
            <v>1</v>
          </cell>
          <cell r="J115">
            <v>0</v>
          </cell>
          <cell r="K115">
            <v>0</v>
          </cell>
          <cell r="L115">
            <v>0</v>
          </cell>
          <cell r="M115">
            <v>0</v>
          </cell>
          <cell r="N115">
            <v>0</v>
          </cell>
          <cell r="O115">
            <v>0</v>
          </cell>
          <cell r="P115">
            <v>0</v>
          </cell>
          <cell r="Q115">
            <v>0</v>
          </cell>
        </row>
        <row r="116">
          <cell r="A116">
            <v>9518</v>
          </cell>
          <cell r="B116" t="str">
            <v>Grade de discos rebocável de 24 x 24</v>
          </cell>
          <cell r="C116">
            <v>0</v>
          </cell>
          <cell r="D116">
            <v>0</v>
          </cell>
          <cell r="E116">
            <v>0</v>
          </cell>
          <cell r="F116">
            <v>0</v>
          </cell>
          <cell r="G116">
            <v>0</v>
          </cell>
          <cell r="H116">
            <v>9518</v>
          </cell>
          <cell r="I116">
            <v>1</v>
          </cell>
          <cell r="J116">
            <v>0</v>
          </cell>
          <cell r="K116">
            <v>0</v>
          </cell>
          <cell r="L116">
            <v>0</v>
          </cell>
          <cell r="M116">
            <v>0</v>
          </cell>
          <cell r="N116">
            <v>0</v>
          </cell>
          <cell r="O116">
            <v>0</v>
          </cell>
          <cell r="P116">
            <v>0</v>
          </cell>
          <cell r="Q116">
            <v>0</v>
          </cell>
        </row>
        <row r="117">
          <cell r="A117">
            <v>9520</v>
          </cell>
          <cell r="B117" t="str">
            <v>Caminhão     com     caçamba     térmica     e capacidade de 5,5 m³ - 210 kW</v>
          </cell>
          <cell r="C117">
            <v>0</v>
          </cell>
          <cell r="D117">
            <v>0</v>
          </cell>
          <cell r="E117">
            <v>0</v>
          </cell>
          <cell r="F117">
            <v>0</v>
          </cell>
          <cell r="G117">
            <v>0</v>
          </cell>
          <cell r="H117">
            <v>9520</v>
          </cell>
          <cell r="I117">
            <v>1</v>
          </cell>
          <cell r="J117">
            <v>0</v>
          </cell>
          <cell r="K117">
            <v>0</v>
          </cell>
          <cell r="L117">
            <v>0</v>
          </cell>
          <cell r="M117">
            <v>0</v>
          </cell>
          <cell r="N117">
            <v>0</v>
          </cell>
          <cell r="O117">
            <v>0</v>
          </cell>
          <cell r="P117">
            <v>0</v>
          </cell>
          <cell r="Q117">
            <v>0</v>
          </cell>
        </row>
        <row r="118">
          <cell r="A118">
            <v>9522</v>
          </cell>
          <cell r="B118" t="str">
            <v>Caldeira     de     asfalto     rebocável     com capacidade de 1.500 l - 6,5 kW</v>
          </cell>
          <cell r="C118">
            <v>0</v>
          </cell>
          <cell r="D118">
            <v>0</v>
          </cell>
          <cell r="E118">
            <v>0</v>
          </cell>
          <cell r="F118">
            <v>0</v>
          </cell>
          <cell r="G118">
            <v>0</v>
          </cell>
          <cell r="H118">
            <v>9522</v>
          </cell>
          <cell r="I118">
            <v>1</v>
          </cell>
          <cell r="J118">
            <v>0</v>
          </cell>
          <cell r="K118">
            <v>0</v>
          </cell>
          <cell r="L118">
            <v>0</v>
          </cell>
          <cell r="M118">
            <v>0</v>
          </cell>
          <cell r="N118">
            <v>0</v>
          </cell>
          <cell r="O118">
            <v>0</v>
          </cell>
          <cell r="P118">
            <v>0</v>
          </cell>
          <cell r="Q118">
            <v>0</v>
          </cell>
        </row>
        <row r="119">
          <cell r="A119">
            <v>9523</v>
          </cell>
          <cell r="B119" t="str">
            <v>Motoscraper - 304 kW</v>
          </cell>
          <cell r="C119">
            <v>0</v>
          </cell>
          <cell r="D119">
            <v>0</v>
          </cell>
          <cell r="E119">
            <v>0</v>
          </cell>
          <cell r="F119">
            <v>0</v>
          </cell>
          <cell r="G119">
            <v>0</v>
          </cell>
          <cell r="H119">
            <v>9665</v>
          </cell>
          <cell r="I119">
            <v>1</v>
          </cell>
          <cell r="J119">
            <v>0</v>
          </cell>
          <cell r="K119">
            <v>0</v>
          </cell>
          <cell r="L119">
            <v>0</v>
          </cell>
          <cell r="M119">
            <v>0</v>
          </cell>
          <cell r="N119">
            <v>0</v>
          </cell>
          <cell r="O119">
            <v>0</v>
          </cell>
          <cell r="P119">
            <v>0</v>
          </cell>
          <cell r="Q119">
            <v>0</v>
          </cell>
        </row>
        <row r="120">
          <cell r="A120">
            <v>9524</v>
          </cell>
          <cell r="B120" t="str">
            <v>Motoniveladora - 93 kW</v>
          </cell>
          <cell r="C120">
            <v>0</v>
          </cell>
          <cell r="D120">
            <v>0</v>
          </cell>
          <cell r="E120">
            <v>0</v>
          </cell>
          <cell r="F120">
            <v>0</v>
          </cell>
          <cell r="G120">
            <v>0</v>
          </cell>
          <cell r="H120">
            <v>9665</v>
          </cell>
          <cell r="I120">
            <v>1</v>
          </cell>
          <cell r="J120">
            <v>0</v>
          </cell>
          <cell r="K120">
            <v>0</v>
          </cell>
          <cell r="L120">
            <v>0</v>
          </cell>
          <cell r="M120">
            <v>0</v>
          </cell>
          <cell r="N120">
            <v>0</v>
          </cell>
          <cell r="O120">
            <v>0</v>
          </cell>
          <cell r="P120">
            <v>0</v>
          </cell>
          <cell r="Q120">
            <v>0</v>
          </cell>
        </row>
        <row r="121">
          <cell r="A121">
            <v>9525</v>
          </cell>
          <cell r="B121" t="str">
            <v>Ponte rolante com acessórios para vãos de até 15 m e capacidade de 15 t - 20 kW</v>
          </cell>
          <cell r="C121">
            <v>0</v>
          </cell>
          <cell r="D121">
            <v>0</v>
          </cell>
          <cell r="E121">
            <v>0</v>
          </cell>
          <cell r="F121">
            <v>0</v>
          </cell>
          <cell r="G121">
            <v>0</v>
          </cell>
          <cell r="H121">
            <v>9666</v>
          </cell>
          <cell r="I121">
            <v>1</v>
          </cell>
          <cell r="J121">
            <v>0</v>
          </cell>
          <cell r="K121">
            <v>0</v>
          </cell>
          <cell r="L121">
            <v>0</v>
          </cell>
          <cell r="M121">
            <v>0</v>
          </cell>
          <cell r="N121">
            <v>0</v>
          </cell>
          <cell r="O121">
            <v>0</v>
          </cell>
          <cell r="P121">
            <v>0</v>
          </cell>
          <cell r="Q121">
            <v>0</v>
          </cell>
        </row>
        <row r="122">
          <cell r="A122">
            <v>9526</v>
          </cell>
          <cell r="B122" t="str">
            <v>Retroescavadeira de pneus - 58 kW</v>
          </cell>
          <cell r="C122">
            <v>0</v>
          </cell>
          <cell r="D122">
            <v>0</v>
          </cell>
          <cell r="E122">
            <v>0</v>
          </cell>
          <cell r="F122">
            <v>0</v>
          </cell>
          <cell r="G122">
            <v>0</v>
          </cell>
          <cell r="H122">
            <v>9665</v>
          </cell>
          <cell r="I122">
            <v>0.5</v>
          </cell>
          <cell r="J122">
            <v>0</v>
          </cell>
          <cell r="K122">
            <v>0</v>
          </cell>
          <cell r="L122">
            <v>0</v>
          </cell>
          <cell r="M122">
            <v>0</v>
          </cell>
          <cell r="N122">
            <v>0</v>
          </cell>
          <cell r="O122">
            <v>0</v>
          </cell>
          <cell r="P122">
            <v>0</v>
          </cell>
          <cell r="Q122">
            <v>0</v>
          </cell>
        </row>
        <row r="123">
          <cell r="A123">
            <v>9530</v>
          </cell>
          <cell r="B123" t="str">
            <v>Rolo     compactador     liso     autopropelido vibratório de 11 t - 97 kW</v>
          </cell>
          <cell r="C123">
            <v>0</v>
          </cell>
          <cell r="D123">
            <v>0</v>
          </cell>
          <cell r="E123">
            <v>0</v>
          </cell>
          <cell r="F123">
            <v>0</v>
          </cell>
          <cell r="G123">
            <v>0</v>
          </cell>
          <cell r="H123">
            <v>9665</v>
          </cell>
          <cell r="I123">
            <v>0.5</v>
          </cell>
          <cell r="J123">
            <v>0</v>
          </cell>
          <cell r="K123">
            <v>0</v>
          </cell>
          <cell r="L123">
            <v>0</v>
          </cell>
          <cell r="M123">
            <v>0</v>
          </cell>
          <cell r="N123">
            <v>0</v>
          </cell>
          <cell r="O123">
            <v>0</v>
          </cell>
          <cell r="P123">
            <v>0</v>
          </cell>
          <cell r="Q123">
            <v>0</v>
          </cell>
        </row>
        <row r="124">
          <cell r="A124">
            <v>9531</v>
          </cell>
          <cell r="B124" t="str">
            <v>Equipamento de sondagem a percussão com motobomba - 2,5 kW</v>
          </cell>
          <cell r="C124">
            <v>0</v>
          </cell>
          <cell r="D124">
            <v>0</v>
          </cell>
          <cell r="E124">
            <v>0</v>
          </cell>
          <cell r="F124">
            <v>0</v>
          </cell>
          <cell r="G124">
            <v>0</v>
          </cell>
          <cell r="H124">
            <v>9508</v>
          </cell>
          <cell r="I124">
            <v>1</v>
          </cell>
          <cell r="J124">
            <v>0</v>
          </cell>
          <cell r="K124">
            <v>0</v>
          </cell>
          <cell r="L124">
            <v>0</v>
          </cell>
          <cell r="M124">
            <v>0</v>
          </cell>
          <cell r="N124">
            <v>0</v>
          </cell>
          <cell r="O124">
            <v>0</v>
          </cell>
          <cell r="P124">
            <v>0</v>
          </cell>
          <cell r="Q124">
            <v>0</v>
          </cell>
        </row>
        <row r="125">
          <cell r="A125">
            <v>9533</v>
          </cell>
          <cell r="B125" t="str">
            <v>Sonda rotativa com motor, bombas, mastro e cabeçote - 20 kW</v>
          </cell>
          <cell r="C125">
            <v>0</v>
          </cell>
          <cell r="D125">
            <v>0</v>
          </cell>
          <cell r="E125">
            <v>0</v>
          </cell>
          <cell r="F125">
            <v>0</v>
          </cell>
          <cell r="G125">
            <v>0</v>
          </cell>
          <cell r="H125">
            <v>9508</v>
          </cell>
          <cell r="I125">
            <v>1</v>
          </cell>
          <cell r="J125">
            <v>0</v>
          </cell>
          <cell r="K125">
            <v>0</v>
          </cell>
          <cell r="L125">
            <v>0</v>
          </cell>
          <cell r="M125">
            <v>0</v>
          </cell>
          <cell r="N125">
            <v>0</v>
          </cell>
          <cell r="O125">
            <v>0</v>
          </cell>
          <cell r="P125">
            <v>0</v>
          </cell>
          <cell r="Q125">
            <v>0</v>
          </cell>
        </row>
        <row r="126">
          <cell r="A126">
            <v>9534</v>
          </cell>
          <cell r="B126" t="str">
            <v>Rebocador - 2 x 500 HP</v>
          </cell>
          <cell r="C126">
            <v>0</v>
          </cell>
          <cell r="D126">
            <v>0</v>
          </cell>
          <cell r="E126">
            <v>0</v>
          </cell>
          <cell r="F126">
            <v>0</v>
          </cell>
          <cell r="G126">
            <v>0</v>
          </cell>
          <cell r="H126">
            <v>0</v>
          </cell>
          <cell r="I126">
            <v>0</v>
          </cell>
          <cell r="J126">
            <v>0</v>
          </cell>
          <cell r="K126">
            <v>9534</v>
          </cell>
          <cell r="L126">
            <v>0</v>
          </cell>
          <cell r="M126">
            <v>1</v>
          </cell>
          <cell r="N126">
            <v>0</v>
          </cell>
          <cell r="O126">
            <v>0</v>
          </cell>
          <cell r="P126">
            <v>0</v>
          </cell>
          <cell r="Q126">
            <v>0</v>
          </cell>
        </row>
        <row r="127">
          <cell r="A127">
            <v>9537</v>
          </cell>
          <cell r="B127" t="str">
            <v>Carregadeira de pneus com capacidade de 1,72 m³ - 113 kW</v>
          </cell>
          <cell r="C127">
            <v>0</v>
          </cell>
          <cell r="D127">
            <v>0</v>
          </cell>
          <cell r="E127">
            <v>0</v>
          </cell>
          <cell r="F127">
            <v>0</v>
          </cell>
          <cell r="G127">
            <v>0</v>
          </cell>
          <cell r="H127">
            <v>9665</v>
          </cell>
          <cell r="I127">
            <v>0.5</v>
          </cell>
          <cell r="J127">
            <v>0</v>
          </cell>
          <cell r="K127">
            <v>0</v>
          </cell>
          <cell r="L127">
            <v>0</v>
          </cell>
          <cell r="M127">
            <v>0</v>
          </cell>
          <cell r="N127">
            <v>0</v>
          </cell>
          <cell r="O127">
            <v>0</v>
          </cell>
          <cell r="P127">
            <v>0</v>
          </cell>
          <cell r="Q127">
            <v>0</v>
          </cell>
        </row>
        <row r="128">
          <cell r="A128">
            <v>9540</v>
          </cell>
          <cell r="B128" t="str">
            <v>Trator de esteiras com lâmina - 112 kW</v>
          </cell>
          <cell r="C128">
            <v>0</v>
          </cell>
          <cell r="D128">
            <v>0</v>
          </cell>
          <cell r="E128">
            <v>0</v>
          </cell>
          <cell r="F128">
            <v>0</v>
          </cell>
          <cell r="G128">
            <v>0</v>
          </cell>
          <cell r="H128">
            <v>9665</v>
          </cell>
          <cell r="I128">
            <v>0.5</v>
          </cell>
          <cell r="J128">
            <v>0</v>
          </cell>
          <cell r="K128">
            <v>0</v>
          </cell>
          <cell r="L128">
            <v>0</v>
          </cell>
          <cell r="M128">
            <v>0</v>
          </cell>
          <cell r="N128">
            <v>0</v>
          </cell>
          <cell r="O128">
            <v>0</v>
          </cell>
          <cell r="P128">
            <v>0</v>
          </cell>
          <cell r="Q128">
            <v>0</v>
          </cell>
        </row>
        <row r="129">
          <cell r="A129" t="str">
            <v>Tabela 02 - Fatores de utilização de equipamentos de grande porte (6/11)</v>
          </cell>
        </row>
        <row r="130">
          <cell r="A130" t="str">
            <v>Código SICRO</v>
          </cell>
          <cell r="B130">
            <v>0</v>
          </cell>
          <cell r="C130">
            <v>0</v>
          </cell>
          <cell r="D130">
            <v>0</v>
          </cell>
          <cell r="E130">
            <v>0</v>
          </cell>
          <cell r="F130">
            <v>0</v>
          </cell>
          <cell r="G130">
            <v>0</v>
          </cell>
          <cell r="H130">
            <v>0</v>
          </cell>
          <cell r="I130">
            <v>0</v>
          </cell>
          <cell r="J130">
            <v>0</v>
          </cell>
          <cell r="K130" t="str">
            <v>Transporte Aquaviário</v>
          </cell>
          <cell r="L130">
            <v>0</v>
          </cell>
          <cell r="M130">
            <v>0</v>
          </cell>
          <cell r="N130" t="str">
            <v>Transporte Ferroviário</v>
          </cell>
          <cell r="O130">
            <v>0</v>
          </cell>
          <cell r="P130">
            <v>0</v>
          </cell>
          <cell r="Q130">
            <v>0</v>
          </cell>
        </row>
        <row r="131">
          <cell r="A131">
            <v>0</v>
          </cell>
          <cell r="B131">
            <v>0</v>
          </cell>
          <cell r="C131">
            <v>0</v>
          </cell>
          <cell r="D131">
            <v>0</v>
          </cell>
          <cell r="E131">
            <v>0</v>
          </cell>
          <cell r="F131">
            <v>0</v>
          </cell>
          <cell r="G131">
            <v>0</v>
          </cell>
          <cell r="H131">
            <v>0</v>
          </cell>
          <cell r="I131" t="str">
            <v>FU</v>
          </cell>
          <cell r="J131">
            <v>0</v>
          </cell>
          <cell r="K131" t="str">
            <v>Código</v>
          </cell>
          <cell r="L131">
            <v>0</v>
          </cell>
          <cell r="M131" t="str">
            <v>FU</v>
          </cell>
          <cell r="N131" t="str">
            <v>Código</v>
          </cell>
          <cell r="O131" t="str">
            <v>FU</v>
          </cell>
          <cell r="P131">
            <v>0</v>
          </cell>
          <cell r="Q131">
            <v>0</v>
          </cell>
        </row>
        <row r="132">
          <cell r="A132">
            <v>9541</v>
          </cell>
          <cell r="B132" t="str">
            <v>Trator de esteiras com lâmina - 259 kW</v>
          </cell>
          <cell r="C132">
            <v>0</v>
          </cell>
          <cell r="D132">
            <v>0</v>
          </cell>
          <cell r="E132">
            <v>0</v>
          </cell>
          <cell r="F132">
            <v>0</v>
          </cell>
          <cell r="G132">
            <v>0</v>
          </cell>
          <cell r="H132">
            <v>9665</v>
          </cell>
          <cell r="I132">
            <v>1</v>
          </cell>
          <cell r="J132">
            <v>0</v>
          </cell>
          <cell r="K132">
            <v>0</v>
          </cell>
          <cell r="L132">
            <v>0</v>
          </cell>
          <cell r="M132">
            <v>0</v>
          </cell>
          <cell r="N132">
            <v>0</v>
          </cell>
          <cell r="O132">
            <v>0</v>
          </cell>
          <cell r="P132">
            <v>0</v>
          </cell>
          <cell r="Q132">
            <v>0</v>
          </cell>
        </row>
        <row r="133">
          <cell r="A133">
            <v>9545</v>
          </cell>
          <cell r="B133" t="str">
            <v>Vibroacabadora de asfalto sobre esteiras - 82 kW</v>
          </cell>
          <cell r="C133">
            <v>0</v>
          </cell>
          <cell r="D133">
            <v>0</v>
          </cell>
          <cell r="E133">
            <v>0</v>
          </cell>
          <cell r="F133">
            <v>0</v>
          </cell>
          <cell r="G133">
            <v>0</v>
          </cell>
          <cell r="H133">
            <v>9665</v>
          </cell>
          <cell r="I133">
            <v>0.5</v>
          </cell>
          <cell r="J133">
            <v>0</v>
          </cell>
          <cell r="K133">
            <v>0</v>
          </cell>
          <cell r="L133">
            <v>0</v>
          </cell>
          <cell r="M133">
            <v>0</v>
          </cell>
          <cell r="N133">
            <v>0</v>
          </cell>
          <cell r="O133">
            <v>0</v>
          </cell>
          <cell r="P133">
            <v>0</v>
          </cell>
          <cell r="Q133">
            <v>0</v>
          </cell>
        </row>
        <row r="134">
          <cell r="A134">
            <v>9558</v>
          </cell>
          <cell r="B134" t="str">
            <v>Tanque   de   estocagem   de   asfalto   com capacidade de 30.000 l</v>
          </cell>
          <cell r="C134">
            <v>0</v>
          </cell>
          <cell r="D134">
            <v>0</v>
          </cell>
          <cell r="E134">
            <v>0</v>
          </cell>
          <cell r="F134">
            <v>0</v>
          </cell>
          <cell r="G134">
            <v>0</v>
          </cell>
          <cell r="H134">
            <v>9665</v>
          </cell>
          <cell r="I134">
            <v>1</v>
          </cell>
          <cell r="J134">
            <v>0</v>
          </cell>
          <cell r="K134">
            <v>0</v>
          </cell>
          <cell r="L134">
            <v>0</v>
          </cell>
          <cell r="M134">
            <v>0</v>
          </cell>
          <cell r="N134">
            <v>0</v>
          </cell>
          <cell r="O134">
            <v>0</v>
          </cell>
          <cell r="P134">
            <v>0</v>
          </cell>
          <cell r="Q134">
            <v>0</v>
          </cell>
        </row>
        <row r="135">
          <cell r="A135">
            <v>9560</v>
          </cell>
          <cell r="B135" t="str">
            <v>Ônibus com capacidade para 80 lugares - 175 kW</v>
          </cell>
          <cell r="C135">
            <v>0</v>
          </cell>
          <cell r="D135">
            <v>0</v>
          </cell>
          <cell r="E135">
            <v>0</v>
          </cell>
          <cell r="F135">
            <v>0</v>
          </cell>
          <cell r="G135">
            <v>0</v>
          </cell>
          <cell r="H135">
            <v>9560</v>
          </cell>
          <cell r="I135">
            <v>1</v>
          </cell>
          <cell r="J135">
            <v>0</v>
          </cell>
          <cell r="K135">
            <v>0</v>
          </cell>
          <cell r="L135">
            <v>0</v>
          </cell>
          <cell r="M135">
            <v>0</v>
          </cell>
          <cell r="N135">
            <v>0</v>
          </cell>
          <cell r="O135">
            <v>0</v>
          </cell>
          <cell r="P135">
            <v>0</v>
          </cell>
          <cell r="Q135">
            <v>0</v>
          </cell>
        </row>
        <row r="136">
          <cell r="A136">
            <v>9563</v>
          </cell>
          <cell r="B136" t="str">
            <v>Perfuratriz  hidráulica  sobre  esteiras  com clamshell - 220 kW</v>
          </cell>
          <cell r="C136">
            <v>0</v>
          </cell>
          <cell r="D136">
            <v>0</v>
          </cell>
          <cell r="E136">
            <v>0</v>
          </cell>
          <cell r="F136">
            <v>0</v>
          </cell>
          <cell r="G136">
            <v>0</v>
          </cell>
          <cell r="H136">
            <v>9666</v>
          </cell>
          <cell r="I136">
            <v>1</v>
          </cell>
          <cell r="J136">
            <v>0</v>
          </cell>
          <cell r="K136">
            <v>0</v>
          </cell>
          <cell r="L136">
            <v>0</v>
          </cell>
          <cell r="M136">
            <v>0</v>
          </cell>
          <cell r="N136">
            <v>0</v>
          </cell>
          <cell r="O136">
            <v>0</v>
          </cell>
          <cell r="P136">
            <v>0</v>
          </cell>
          <cell r="Q136">
            <v>0</v>
          </cell>
        </row>
        <row r="137">
          <cell r="A137">
            <v>9565</v>
          </cell>
          <cell r="B137" t="str">
            <v>Trator de esteiras com escarificador - 259 kW</v>
          </cell>
          <cell r="C137">
            <v>0</v>
          </cell>
          <cell r="D137">
            <v>0</v>
          </cell>
          <cell r="E137">
            <v>0</v>
          </cell>
          <cell r="F137">
            <v>0</v>
          </cell>
          <cell r="G137">
            <v>0</v>
          </cell>
          <cell r="H137">
            <v>9665</v>
          </cell>
          <cell r="I137">
            <v>1</v>
          </cell>
          <cell r="J137">
            <v>0</v>
          </cell>
          <cell r="K137">
            <v>0</v>
          </cell>
          <cell r="L137">
            <v>0</v>
          </cell>
          <cell r="M137">
            <v>0</v>
          </cell>
          <cell r="N137">
            <v>0</v>
          </cell>
          <cell r="O137">
            <v>0</v>
          </cell>
          <cell r="P137">
            <v>0</v>
          </cell>
          <cell r="Q137">
            <v>0</v>
          </cell>
        </row>
        <row r="138">
          <cell r="A138">
            <v>9566</v>
          </cell>
          <cell r="B138" t="str">
            <v>Guindaste sobre esteiras com clamshell de 1,9 m³ - 220 kW</v>
          </cell>
          <cell r="C138">
            <v>0</v>
          </cell>
          <cell r="D138">
            <v>0</v>
          </cell>
          <cell r="E138">
            <v>0</v>
          </cell>
          <cell r="F138">
            <v>0</v>
          </cell>
          <cell r="G138">
            <v>0</v>
          </cell>
          <cell r="H138">
            <v>9666</v>
          </cell>
          <cell r="I138">
            <v>1</v>
          </cell>
          <cell r="J138">
            <v>0</v>
          </cell>
          <cell r="K138">
            <v>0</v>
          </cell>
          <cell r="L138">
            <v>0</v>
          </cell>
          <cell r="M138">
            <v>0</v>
          </cell>
          <cell r="N138">
            <v>0</v>
          </cell>
          <cell r="O138">
            <v>0</v>
          </cell>
          <cell r="P138">
            <v>0</v>
          </cell>
          <cell r="Q138">
            <v>0</v>
          </cell>
        </row>
        <row r="139">
          <cell r="A139">
            <v>9569</v>
          </cell>
          <cell r="B139" t="str">
            <v>Guindaste sobre esteiras com clamshell de 4,6 m³ - 403 kW</v>
          </cell>
          <cell r="C139">
            <v>0</v>
          </cell>
          <cell r="D139">
            <v>0</v>
          </cell>
          <cell r="E139">
            <v>0</v>
          </cell>
          <cell r="F139">
            <v>0</v>
          </cell>
          <cell r="G139">
            <v>0</v>
          </cell>
          <cell r="H139">
            <v>9665</v>
          </cell>
          <cell r="I139">
            <v>1</v>
          </cell>
          <cell r="J139">
            <v>0</v>
          </cell>
          <cell r="K139">
            <v>0</v>
          </cell>
          <cell r="L139">
            <v>0</v>
          </cell>
          <cell r="M139">
            <v>0</v>
          </cell>
          <cell r="N139">
            <v>0</v>
          </cell>
          <cell r="O139">
            <v>0</v>
          </cell>
          <cell r="P139">
            <v>0</v>
          </cell>
          <cell r="Q139">
            <v>0</v>
          </cell>
        </row>
        <row r="140">
          <cell r="A140">
            <v>9571</v>
          </cell>
          <cell r="B140" t="str">
            <v>Caminhão tanque com capacidade de 10.000 l - 188 kW</v>
          </cell>
          <cell r="C140">
            <v>0</v>
          </cell>
          <cell r="D140">
            <v>0</v>
          </cell>
          <cell r="E140">
            <v>0</v>
          </cell>
          <cell r="F140">
            <v>0</v>
          </cell>
          <cell r="G140">
            <v>0</v>
          </cell>
          <cell r="H140">
            <v>9571</v>
          </cell>
          <cell r="I140">
            <v>1</v>
          </cell>
          <cell r="J140">
            <v>0</v>
          </cell>
          <cell r="K140">
            <v>0</v>
          </cell>
          <cell r="L140">
            <v>0</v>
          </cell>
          <cell r="M140">
            <v>0</v>
          </cell>
          <cell r="N140">
            <v>0</v>
          </cell>
          <cell r="O140">
            <v>0</v>
          </cell>
          <cell r="P140">
            <v>0</v>
          </cell>
          <cell r="Q140">
            <v>0</v>
          </cell>
        </row>
        <row r="141">
          <cell r="A141">
            <v>9574</v>
          </cell>
          <cell r="B141" t="str">
            <v>Perfuratriz sobre esteiras - 145 kW</v>
          </cell>
          <cell r="C141">
            <v>0</v>
          </cell>
          <cell r="D141">
            <v>0</v>
          </cell>
          <cell r="E141">
            <v>0</v>
          </cell>
          <cell r="F141">
            <v>0</v>
          </cell>
          <cell r="G141">
            <v>0</v>
          </cell>
          <cell r="H141">
            <v>9665</v>
          </cell>
          <cell r="I141">
            <v>0.5</v>
          </cell>
          <cell r="J141">
            <v>0</v>
          </cell>
          <cell r="K141">
            <v>0</v>
          </cell>
          <cell r="L141">
            <v>0</v>
          </cell>
          <cell r="M141">
            <v>0</v>
          </cell>
          <cell r="N141">
            <v>0</v>
          </cell>
          <cell r="O141">
            <v>0</v>
          </cell>
          <cell r="P141">
            <v>0</v>
          </cell>
          <cell r="Q141">
            <v>0</v>
          </cell>
        </row>
        <row r="142">
          <cell r="A142">
            <v>9575</v>
          </cell>
          <cell r="B142" t="str">
            <v>Caminhão     basculante     com     caçamba estanque e capacidade de 14 m³ - 265 kW</v>
          </cell>
          <cell r="C142">
            <v>0</v>
          </cell>
          <cell r="D142">
            <v>0</v>
          </cell>
          <cell r="E142">
            <v>0</v>
          </cell>
          <cell r="F142">
            <v>0</v>
          </cell>
          <cell r="G142">
            <v>0</v>
          </cell>
          <cell r="H142">
            <v>9575</v>
          </cell>
          <cell r="I142">
            <v>1</v>
          </cell>
          <cell r="J142">
            <v>0</v>
          </cell>
          <cell r="K142">
            <v>0</v>
          </cell>
          <cell r="L142">
            <v>0</v>
          </cell>
          <cell r="M142">
            <v>0</v>
          </cell>
          <cell r="N142">
            <v>0</v>
          </cell>
          <cell r="O142">
            <v>0</v>
          </cell>
          <cell r="P142">
            <v>0</v>
          </cell>
          <cell r="Q142">
            <v>0</v>
          </cell>
        </row>
        <row r="143">
          <cell r="A143">
            <v>9576</v>
          </cell>
          <cell r="B143" t="str">
            <v>Escavadeira  hidráulica  de  longo  alcance sobre esteiras - 103 kW</v>
          </cell>
          <cell r="C143">
            <v>0</v>
          </cell>
          <cell r="D143">
            <v>0</v>
          </cell>
          <cell r="E143">
            <v>0</v>
          </cell>
          <cell r="F143">
            <v>0</v>
          </cell>
          <cell r="G143">
            <v>0</v>
          </cell>
          <cell r="H143">
            <v>9665</v>
          </cell>
          <cell r="I143">
            <v>1</v>
          </cell>
          <cell r="J143">
            <v>0</v>
          </cell>
          <cell r="K143">
            <v>0</v>
          </cell>
          <cell r="L143">
            <v>0</v>
          </cell>
          <cell r="M143">
            <v>0</v>
          </cell>
          <cell r="N143">
            <v>0</v>
          </cell>
          <cell r="O143">
            <v>0</v>
          </cell>
          <cell r="P143">
            <v>0</v>
          </cell>
          <cell r="Q143">
            <v>0</v>
          </cell>
        </row>
        <row r="144">
          <cell r="A144">
            <v>9577</v>
          </cell>
          <cell r="B144" t="str">
            <v>Trator agrícola - 77 kW</v>
          </cell>
          <cell r="C144">
            <v>0</v>
          </cell>
          <cell r="D144">
            <v>0</v>
          </cell>
          <cell r="E144">
            <v>0</v>
          </cell>
          <cell r="F144">
            <v>0</v>
          </cell>
          <cell r="G144">
            <v>0</v>
          </cell>
          <cell r="H144">
            <v>9665</v>
          </cell>
          <cell r="I144">
            <v>0.5</v>
          </cell>
          <cell r="J144">
            <v>0</v>
          </cell>
          <cell r="K144">
            <v>0</v>
          </cell>
          <cell r="L144">
            <v>0</v>
          </cell>
          <cell r="M144">
            <v>0</v>
          </cell>
          <cell r="N144">
            <v>0</v>
          </cell>
          <cell r="O144">
            <v>0</v>
          </cell>
          <cell r="P144">
            <v>0</v>
          </cell>
          <cell r="Q144">
            <v>0</v>
          </cell>
        </row>
        <row r="145">
          <cell r="A145">
            <v>9579</v>
          </cell>
          <cell r="B145" t="str">
            <v>Caminhão basculante com capacidade de 10 m³ - 210 kW</v>
          </cell>
          <cell r="C145">
            <v>0</v>
          </cell>
          <cell r="D145">
            <v>0</v>
          </cell>
          <cell r="E145">
            <v>0</v>
          </cell>
          <cell r="F145">
            <v>0</v>
          </cell>
          <cell r="G145">
            <v>0</v>
          </cell>
          <cell r="H145">
            <v>9579</v>
          </cell>
          <cell r="I145">
            <v>1</v>
          </cell>
          <cell r="J145">
            <v>0</v>
          </cell>
          <cell r="K145">
            <v>0</v>
          </cell>
          <cell r="L145">
            <v>0</v>
          </cell>
          <cell r="M145">
            <v>0</v>
          </cell>
          <cell r="N145">
            <v>0</v>
          </cell>
          <cell r="O145">
            <v>0</v>
          </cell>
          <cell r="P145">
            <v>0</v>
          </cell>
          <cell r="Q145">
            <v>0</v>
          </cell>
        </row>
        <row r="146">
          <cell r="A146">
            <v>9580</v>
          </cell>
          <cell r="B146" t="str">
            <v>Distribuidora  /  fresadora  com  controle  de greide - 287 kW</v>
          </cell>
          <cell r="C146">
            <v>0</v>
          </cell>
          <cell r="D146">
            <v>0</v>
          </cell>
          <cell r="E146">
            <v>0</v>
          </cell>
          <cell r="F146">
            <v>0</v>
          </cell>
          <cell r="G146">
            <v>0</v>
          </cell>
          <cell r="H146">
            <v>9665</v>
          </cell>
          <cell r="I146">
            <v>1</v>
          </cell>
          <cell r="J146">
            <v>0</v>
          </cell>
          <cell r="K146">
            <v>0</v>
          </cell>
          <cell r="L146">
            <v>0</v>
          </cell>
          <cell r="M146">
            <v>0</v>
          </cell>
          <cell r="N146">
            <v>0</v>
          </cell>
          <cell r="O146">
            <v>0</v>
          </cell>
          <cell r="P146">
            <v>0</v>
          </cell>
          <cell r="Q146">
            <v>0</v>
          </cell>
        </row>
        <row r="147">
          <cell r="A147">
            <v>9582</v>
          </cell>
          <cell r="B147" t="str">
            <v>Carregadeira de pneus com capacidade de 2,9 m³ - 96 kW</v>
          </cell>
          <cell r="C147">
            <v>0</v>
          </cell>
          <cell r="D147">
            <v>0</v>
          </cell>
          <cell r="E147">
            <v>0</v>
          </cell>
          <cell r="F147">
            <v>0</v>
          </cell>
          <cell r="G147">
            <v>0</v>
          </cell>
          <cell r="H147">
            <v>9665</v>
          </cell>
          <cell r="I147">
            <v>0.5</v>
          </cell>
          <cell r="J147">
            <v>0</v>
          </cell>
          <cell r="K147">
            <v>0</v>
          </cell>
          <cell r="L147">
            <v>0</v>
          </cell>
          <cell r="M147">
            <v>0</v>
          </cell>
          <cell r="N147">
            <v>0</v>
          </cell>
          <cell r="O147">
            <v>0</v>
          </cell>
          <cell r="P147">
            <v>0</v>
          </cell>
          <cell r="Q147">
            <v>0</v>
          </cell>
        </row>
        <row r="148">
          <cell r="A148">
            <v>9583</v>
          </cell>
          <cell r="B148" t="str">
            <v>Distribuidor de agregados rebocável de 1,9 m³</v>
          </cell>
          <cell r="C148">
            <v>0</v>
          </cell>
          <cell r="D148">
            <v>0</v>
          </cell>
          <cell r="E148">
            <v>0</v>
          </cell>
          <cell r="F148">
            <v>0</v>
          </cell>
          <cell r="G148">
            <v>0</v>
          </cell>
          <cell r="H148">
            <v>9583</v>
          </cell>
          <cell r="I148">
            <v>1</v>
          </cell>
          <cell r="J148">
            <v>0</v>
          </cell>
          <cell r="K148">
            <v>0</v>
          </cell>
          <cell r="L148">
            <v>0</v>
          </cell>
          <cell r="M148">
            <v>0</v>
          </cell>
          <cell r="N148">
            <v>0</v>
          </cell>
          <cell r="O148">
            <v>0</v>
          </cell>
          <cell r="P148">
            <v>0</v>
          </cell>
          <cell r="Q148">
            <v>0</v>
          </cell>
        </row>
        <row r="149">
          <cell r="A149">
            <v>9584</v>
          </cell>
          <cell r="B149" t="str">
            <v>Carregadeira de pneus com capacidade de 1,53 m³ - 106 kW</v>
          </cell>
          <cell r="C149">
            <v>0</v>
          </cell>
          <cell r="D149">
            <v>0</v>
          </cell>
          <cell r="E149">
            <v>0</v>
          </cell>
          <cell r="F149">
            <v>0</v>
          </cell>
          <cell r="G149">
            <v>0</v>
          </cell>
          <cell r="H149">
            <v>9665</v>
          </cell>
          <cell r="I149">
            <v>5</v>
          </cell>
          <cell r="J149">
            <v>0</v>
          </cell>
          <cell r="K149">
            <v>0</v>
          </cell>
          <cell r="L149">
            <v>0</v>
          </cell>
          <cell r="M149">
            <v>0</v>
          </cell>
          <cell r="N149">
            <v>0</v>
          </cell>
          <cell r="O149">
            <v>0</v>
          </cell>
          <cell r="P149">
            <v>0</v>
          </cell>
          <cell r="Q149">
            <v>0</v>
          </cell>
        </row>
        <row r="150">
          <cell r="A150">
            <v>9588</v>
          </cell>
          <cell r="B150" t="str">
            <v>Vibroacabadora  de  concreto  com  formas deslizantes - 205 kW</v>
          </cell>
          <cell r="C150">
            <v>0</v>
          </cell>
          <cell r="D150">
            <v>0</v>
          </cell>
          <cell r="E150">
            <v>0</v>
          </cell>
          <cell r="F150">
            <v>0</v>
          </cell>
          <cell r="G150">
            <v>0</v>
          </cell>
          <cell r="H150">
            <v>9665</v>
          </cell>
          <cell r="I150">
            <v>1</v>
          </cell>
          <cell r="J150">
            <v>0</v>
          </cell>
          <cell r="K150">
            <v>0</v>
          </cell>
          <cell r="L150">
            <v>0</v>
          </cell>
          <cell r="M150">
            <v>0</v>
          </cell>
          <cell r="N150">
            <v>0</v>
          </cell>
          <cell r="O150">
            <v>0</v>
          </cell>
          <cell r="P150">
            <v>0</v>
          </cell>
          <cell r="Q150">
            <v>0</v>
          </cell>
        </row>
        <row r="151">
          <cell r="A151">
            <v>9589</v>
          </cell>
          <cell r="B151" t="str">
            <v>Texturizadora/cura - 44,8 kW</v>
          </cell>
          <cell r="C151">
            <v>0</v>
          </cell>
          <cell r="D151">
            <v>0</v>
          </cell>
          <cell r="E151">
            <v>0</v>
          </cell>
          <cell r="F151">
            <v>0</v>
          </cell>
          <cell r="G151">
            <v>0</v>
          </cell>
          <cell r="H151">
            <v>9665</v>
          </cell>
          <cell r="I151">
            <v>1</v>
          </cell>
          <cell r="J151">
            <v>0</v>
          </cell>
          <cell r="K151">
            <v>0</v>
          </cell>
          <cell r="L151">
            <v>0</v>
          </cell>
          <cell r="M151">
            <v>0</v>
          </cell>
          <cell r="N151">
            <v>0</v>
          </cell>
          <cell r="O151">
            <v>0</v>
          </cell>
          <cell r="P151">
            <v>0</v>
          </cell>
          <cell r="Q151">
            <v>0</v>
          </cell>
        </row>
        <row r="152">
          <cell r="A152">
            <v>9590</v>
          </cell>
          <cell r="B152" t="str">
            <v>Central de concreto com capacidade de 40 m³/h - dosadora fixa</v>
          </cell>
          <cell r="C152">
            <v>0</v>
          </cell>
          <cell r="D152">
            <v>0</v>
          </cell>
          <cell r="E152">
            <v>0</v>
          </cell>
          <cell r="F152">
            <v>0</v>
          </cell>
          <cell r="G152">
            <v>0</v>
          </cell>
          <cell r="H152">
            <v>9665</v>
          </cell>
          <cell r="I152">
            <v>1</v>
          </cell>
          <cell r="J152">
            <v>0</v>
          </cell>
          <cell r="K152">
            <v>0</v>
          </cell>
          <cell r="L152">
            <v>0</v>
          </cell>
          <cell r="M152">
            <v>0</v>
          </cell>
          <cell r="N152">
            <v>0</v>
          </cell>
          <cell r="O152">
            <v>0</v>
          </cell>
          <cell r="P152">
            <v>0</v>
          </cell>
          <cell r="Q152">
            <v>0</v>
          </cell>
        </row>
        <row r="153">
          <cell r="A153" t="str">
            <v>Tabela 02 - Fatores de utilização de equipamentos de grande porte (7/11)</v>
          </cell>
        </row>
        <row r="154">
          <cell r="A154" t="str">
            <v>Código SICRO</v>
          </cell>
          <cell r="B154">
            <v>0</v>
          </cell>
          <cell r="C154">
            <v>0</v>
          </cell>
          <cell r="D154">
            <v>0</v>
          </cell>
          <cell r="E154">
            <v>0</v>
          </cell>
          <cell r="F154" t="str">
            <v>Transporte Rodoviário</v>
          </cell>
          <cell r="G154">
            <v>0</v>
          </cell>
          <cell r="H154">
            <v>0</v>
          </cell>
          <cell r="I154">
            <v>0</v>
          </cell>
          <cell r="J154">
            <v>0</v>
          </cell>
          <cell r="K154" t="str">
            <v>Transporte Aquaviário</v>
          </cell>
          <cell r="L154">
            <v>0</v>
          </cell>
          <cell r="M154">
            <v>0</v>
          </cell>
          <cell r="N154" t="str">
            <v>Transporte Ferroviário</v>
          </cell>
          <cell r="O154">
            <v>0</v>
          </cell>
          <cell r="P154">
            <v>0</v>
          </cell>
          <cell r="Q154">
            <v>0</v>
          </cell>
        </row>
        <row r="155">
          <cell r="A155">
            <v>0</v>
          </cell>
          <cell r="B155">
            <v>0</v>
          </cell>
          <cell r="C155">
            <v>0</v>
          </cell>
          <cell r="D155">
            <v>0</v>
          </cell>
          <cell r="E155">
            <v>0</v>
          </cell>
          <cell r="F155" t="str">
            <v>Código</v>
          </cell>
          <cell r="G155">
            <v>0</v>
          </cell>
          <cell r="H155">
            <v>0</v>
          </cell>
          <cell r="I155" t="str">
            <v>FU</v>
          </cell>
          <cell r="J155">
            <v>0</v>
          </cell>
          <cell r="K155" t="str">
            <v>Código</v>
          </cell>
          <cell r="L155">
            <v>0</v>
          </cell>
          <cell r="M155" t="str">
            <v>FU</v>
          </cell>
          <cell r="N155" t="str">
            <v>Código</v>
          </cell>
          <cell r="O155" t="str">
            <v>FU</v>
          </cell>
          <cell r="P155">
            <v>0</v>
          </cell>
          <cell r="Q155">
            <v>0</v>
          </cell>
        </row>
        <row r="156">
          <cell r="A156">
            <v>9592</v>
          </cell>
          <cell r="B156" t="str">
            <v>Caminhão carroceria com capacidade de 15 t
- 188 kW</v>
          </cell>
          <cell r="C156">
            <v>0</v>
          </cell>
          <cell r="D156">
            <v>0</v>
          </cell>
          <cell r="E156">
            <v>0</v>
          </cell>
          <cell r="F156">
            <v>0</v>
          </cell>
          <cell r="G156">
            <v>0</v>
          </cell>
          <cell r="H156">
            <v>9592</v>
          </cell>
          <cell r="I156">
            <v>1</v>
          </cell>
          <cell r="J156">
            <v>0</v>
          </cell>
          <cell r="K156">
            <v>0</v>
          </cell>
          <cell r="L156">
            <v>0</v>
          </cell>
          <cell r="M156">
            <v>0</v>
          </cell>
          <cell r="N156">
            <v>0</v>
          </cell>
          <cell r="O156">
            <v>0</v>
          </cell>
          <cell r="P156">
            <v>0</v>
          </cell>
          <cell r="Q156">
            <v>0</v>
          </cell>
        </row>
        <row r="157">
          <cell r="A157">
            <v>9593</v>
          </cell>
          <cell r="B157" t="str">
            <v>Draga Hopper com capacidade de 750 m³</v>
          </cell>
          <cell r="C157">
            <v>0</v>
          </cell>
          <cell r="D157">
            <v>0</v>
          </cell>
          <cell r="E157">
            <v>0</v>
          </cell>
          <cell r="F157">
            <v>0</v>
          </cell>
          <cell r="G157">
            <v>0</v>
          </cell>
          <cell r="H157">
            <v>0</v>
          </cell>
          <cell r="I157">
            <v>0</v>
          </cell>
          <cell r="J157">
            <v>0</v>
          </cell>
          <cell r="K157">
            <v>9593</v>
          </cell>
          <cell r="L157">
            <v>0</v>
          </cell>
          <cell r="M157">
            <v>1</v>
          </cell>
          <cell r="N157">
            <v>0</v>
          </cell>
          <cell r="O157">
            <v>0</v>
          </cell>
          <cell r="P157">
            <v>0</v>
          </cell>
          <cell r="Q157">
            <v>0</v>
          </cell>
        </row>
        <row r="158">
          <cell r="A158">
            <v>9594</v>
          </cell>
          <cell r="B158" t="str">
            <v>Draga Hopper com capacidade de 1.000 m³</v>
          </cell>
          <cell r="C158">
            <v>0</v>
          </cell>
          <cell r="D158">
            <v>0</v>
          </cell>
          <cell r="E158">
            <v>0</v>
          </cell>
          <cell r="F158">
            <v>0</v>
          </cell>
          <cell r="G158">
            <v>0</v>
          </cell>
          <cell r="H158">
            <v>0</v>
          </cell>
          <cell r="I158">
            <v>0</v>
          </cell>
          <cell r="J158">
            <v>0</v>
          </cell>
          <cell r="K158">
            <v>9594</v>
          </cell>
          <cell r="L158">
            <v>0</v>
          </cell>
          <cell r="M158">
            <v>1</v>
          </cell>
          <cell r="N158">
            <v>0</v>
          </cell>
          <cell r="O158">
            <v>0</v>
          </cell>
          <cell r="P158">
            <v>0</v>
          </cell>
          <cell r="Q158">
            <v>0</v>
          </cell>
        </row>
        <row r="159">
          <cell r="A159">
            <v>9595</v>
          </cell>
          <cell r="B159" t="str">
            <v>Draga Hopper com capacidade de 2.000 m³</v>
          </cell>
          <cell r="C159">
            <v>0</v>
          </cell>
          <cell r="D159">
            <v>0</v>
          </cell>
          <cell r="E159">
            <v>0</v>
          </cell>
          <cell r="F159">
            <v>0</v>
          </cell>
          <cell r="G159">
            <v>0</v>
          </cell>
          <cell r="H159">
            <v>0</v>
          </cell>
          <cell r="I159">
            <v>0</v>
          </cell>
          <cell r="J159">
            <v>0</v>
          </cell>
          <cell r="K159">
            <v>9595</v>
          </cell>
          <cell r="L159">
            <v>0</v>
          </cell>
          <cell r="M159">
            <v>1</v>
          </cell>
          <cell r="N159">
            <v>0</v>
          </cell>
          <cell r="O159">
            <v>0</v>
          </cell>
          <cell r="P159">
            <v>0</v>
          </cell>
          <cell r="Q159">
            <v>0</v>
          </cell>
        </row>
        <row r="160">
          <cell r="A160">
            <v>9596</v>
          </cell>
          <cell r="B160" t="str">
            <v>Draga Hopper com capacidade de 3.000 m³</v>
          </cell>
          <cell r="C160">
            <v>0</v>
          </cell>
          <cell r="D160">
            <v>0</v>
          </cell>
          <cell r="E160">
            <v>0</v>
          </cell>
          <cell r="F160">
            <v>0</v>
          </cell>
          <cell r="G160">
            <v>0</v>
          </cell>
          <cell r="H160">
            <v>0</v>
          </cell>
          <cell r="I160">
            <v>0</v>
          </cell>
          <cell r="J160">
            <v>0</v>
          </cell>
          <cell r="K160">
            <v>9596</v>
          </cell>
          <cell r="L160">
            <v>0</v>
          </cell>
          <cell r="M160">
            <v>1</v>
          </cell>
          <cell r="N160">
            <v>0</v>
          </cell>
          <cell r="O160">
            <v>0</v>
          </cell>
          <cell r="P160">
            <v>0</v>
          </cell>
          <cell r="Q160">
            <v>0</v>
          </cell>
        </row>
        <row r="161">
          <cell r="A161">
            <v>9597</v>
          </cell>
          <cell r="B161" t="str">
            <v>Draga Hopper com capacidade de 4.000 m³</v>
          </cell>
          <cell r="C161">
            <v>0</v>
          </cell>
          <cell r="D161">
            <v>0</v>
          </cell>
          <cell r="E161">
            <v>0</v>
          </cell>
          <cell r="F161">
            <v>0</v>
          </cell>
          <cell r="G161">
            <v>0</v>
          </cell>
          <cell r="H161">
            <v>0</v>
          </cell>
          <cell r="I161">
            <v>0</v>
          </cell>
          <cell r="J161">
            <v>0</v>
          </cell>
          <cell r="K161">
            <v>9597</v>
          </cell>
          <cell r="L161">
            <v>0</v>
          </cell>
          <cell r="M161">
            <v>1</v>
          </cell>
          <cell r="N161">
            <v>0</v>
          </cell>
          <cell r="O161">
            <v>0</v>
          </cell>
          <cell r="P161">
            <v>0</v>
          </cell>
          <cell r="Q161">
            <v>0</v>
          </cell>
        </row>
        <row r="162">
          <cell r="A162">
            <v>9598</v>
          </cell>
          <cell r="B162" t="str">
            <v>Draga Hopper com capacidade de 5.000 m³</v>
          </cell>
          <cell r="C162">
            <v>0</v>
          </cell>
          <cell r="D162">
            <v>0</v>
          </cell>
          <cell r="E162">
            <v>0</v>
          </cell>
          <cell r="F162">
            <v>0</v>
          </cell>
          <cell r="G162">
            <v>0</v>
          </cell>
          <cell r="H162">
            <v>0</v>
          </cell>
          <cell r="I162">
            <v>0</v>
          </cell>
          <cell r="J162">
            <v>0</v>
          </cell>
          <cell r="K162">
            <v>9598</v>
          </cell>
          <cell r="L162">
            <v>0</v>
          </cell>
          <cell r="M162">
            <v>1</v>
          </cell>
          <cell r="N162">
            <v>0</v>
          </cell>
          <cell r="O162">
            <v>0</v>
          </cell>
          <cell r="P162">
            <v>0</v>
          </cell>
          <cell r="Q162">
            <v>0</v>
          </cell>
        </row>
        <row r="163">
          <cell r="A163">
            <v>9599</v>
          </cell>
          <cell r="B163" t="str">
            <v>Central de concreto com capacidade de 30 m³/h - dosadora RS</v>
          </cell>
          <cell r="C163">
            <v>0</v>
          </cell>
          <cell r="D163">
            <v>0</v>
          </cell>
          <cell r="E163">
            <v>0</v>
          </cell>
          <cell r="F163">
            <v>0</v>
          </cell>
          <cell r="G163">
            <v>0</v>
          </cell>
          <cell r="H163">
            <v>9665</v>
          </cell>
          <cell r="I163">
            <v>1</v>
          </cell>
          <cell r="J163">
            <v>0</v>
          </cell>
          <cell r="K163">
            <v>0</v>
          </cell>
          <cell r="L163">
            <v>0</v>
          </cell>
          <cell r="M163">
            <v>0</v>
          </cell>
          <cell r="N163">
            <v>0</v>
          </cell>
          <cell r="O163">
            <v>0</v>
          </cell>
          <cell r="P163">
            <v>0</v>
          </cell>
          <cell r="Q163">
            <v>0</v>
          </cell>
        </row>
        <row r="164">
          <cell r="A164">
            <v>9600</v>
          </cell>
          <cell r="B164" t="str">
            <v>Caminhão betoneira com capacidade de 15,2 t - 210 kW</v>
          </cell>
          <cell r="C164">
            <v>0</v>
          </cell>
          <cell r="D164">
            <v>0</v>
          </cell>
          <cell r="E164">
            <v>0</v>
          </cell>
          <cell r="F164">
            <v>0</v>
          </cell>
          <cell r="G164">
            <v>0</v>
          </cell>
          <cell r="H164">
            <v>9600</v>
          </cell>
          <cell r="I164">
            <v>1</v>
          </cell>
          <cell r="J164">
            <v>0</v>
          </cell>
          <cell r="K164">
            <v>0</v>
          </cell>
          <cell r="L164">
            <v>0</v>
          </cell>
          <cell r="M164">
            <v>0</v>
          </cell>
          <cell r="N164">
            <v>0</v>
          </cell>
          <cell r="O164">
            <v>0</v>
          </cell>
          <cell r="P164">
            <v>0</v>
          </cell>
          <cell r="Q164">
            <v>0</v>
          </cell>
        </row>
        <row r="165">
          <cell r="A165">
            <v>9601</v>
          </cell>
          <cell r="B165" t="str">
            <v>Embarcação de transporte de pessoal e apoio logístico - 175 HP</v>
          </cell>
          <cell r="C165">
            <v>0</v>
          </cell>
          <cell r="D165">
            <v>0</v>
          </cell>
          <cell r="E165">
            <v>0</v>
          </cell>
          <cell r="F165">
            <v>0</v>
          </cell>
          <cell r="G165">
            <v>0</v>
          </cell>
          <cell r="H165">
            <v>0</v>
          </cell>
          <cell r="I165">
            <v>0</v>
          </cell>
          <cell r="J165">
            <v>0</v>
          </cell>
          <cell r="K165">
            <v>9601</v>
          </cell>
          <cell r="L165">
            <v>0</v>
          </cell>
          <cell r="M165">
            <v>1</v>
          </cell>
          <cell r="N165">
            <v>0</v>
          </cell>
          <cell r="O165">
            <v>0</v>
          </cell>
          <cell r="P165">
            <v>0</v>
          </cell>
          <cell r="Q165">
            <v>0</v>
          </cell>
        </row>
        <row r="166">
          <cell r="A166">
            <v>9602</v>
          </cell>
          <cell r="B166" t="str">
            <v>Embarcação de sondagem - 120 HP</v>
          </cell>
          <cell r="C166">
            <v>0</v>
          </cell>
          <cell r="D166">
            <v>0</v>
          </cell>
          <cell r="E166">
            <v>0</v>
          </cell>
          <cell r="F166">
            <v>0</v>
          </cell>
          <cell r="G166">
            <v>0</v>
          </cell>
          <cell r="H166">
            <v>0</v>
          </cell>
          <cell r="I166">
            <v>0</v>
          </cell>
          <cell r="J166">
            <v>0</v>
          </cell>
          <cell r="K166">
            <v>9602</v>
          </cell>
          <cell r="L166">
            <v>0</v>
          </cell>
          <cell r="M166">
            <v>1</v>
          </cell>
          <cell r="N166">
            <v>0</v>
          </cell>
          <cell r="O166">
            <v>0</v>
          </cell>
          <cell r="P166">
            <v>0</v>
          </cell>
          <cell r="Q166">
            <v>0</v>
          </cell>
        </row>
        <row r="167">
          <cell r="A167">
            <v>9603</v>
          </cell>
          <cell r="B167" t="str">
            <v>Embarcação empurradora multi-propósito com guindaste hidráulico de 11 mt - 2 x 150 HP</v>
          </cell>
          <cell r="C167">
            <v>0</v>
          </cell>
          <cell r="D167">
            <v>0</v>
          </cell>
          <cell r="E167">
            <v>0</v>
          </cell>
          <cell r="F167">
            <v>0</v>
          </cell>
          <cell r="G167">
            <v>0</v>
          </cell>
          <cell r="H167">
            <v>0</v>
          </cell>
          <cell r="I167">
            <v>0</v>
          </cell>
          <cell r="J167">
            <v>0</v>
          </cell>
          <cell r="K167">
            <v>9603</v>
          </cell>
          <cell r="L167">
            <v>0</v>
          </cell>
          <cell r="M167">
            <v>1</v>
          </cell>
          <cell r="N167">
            <v>0</v>
          </cell>
          <cell r="O167">
            <v>0</v>
          </cell>
          <cell r="P167">
            <v>0</v>
          </cell>
          <cell r="Q167">
            <v>0</v>
          </cell>
        </row>
        <row r="168">
          <cell r="A168">
            <v>9604</v>
          </cell>
          <cell r="B168" t="str">
            <v>Caminhão   basculante   para   rocha   com capacidade de 8 m³ - 210 kW</v>
          </cell>
          <cell r="C168">
            <v>0</v>
          </cell>
          <cell r="D168">
            <v>0</v>
          </cell>
          <cell r="E168">
            <v>0</v>
          </cell>
          <cell r="F168">
            <v>0</v>
          </cell>
          <cell r="G168">
            <v>0</v>
          </cell>
          <cell r="H168">
            <v>9604</v>
          </cell>
          <cell r="I168">
            <v>1</v>
          </cell>
          <cell r="J168">
            <v>0</v>
          </cell>
          <cell r="K168">
            <v>0</v>
          </cell>
          <cell r="L168">
            <v>0</v>
          </cell>
          <cell r="M168">
            <v>0</v>
          </cell>
          <cell r="N168">
            <v>0</v>
          </cell>
          <cell r="O168">
            <v>0</v>
          </cell>
          <cell r="P168">
            <v>0</v>
          </cell>
          <cell r="Q168">
            <v>0</v>
          </cell>
        </row>
        <row r="169">
          <cell r="A169">
            <v>9605</v>
          </cell>
          <cell r="B169" t="str">
            <v>Caminhão tanque com capacidade de 6.000 l
- 136 kW</v>
          </cell>
          <cell r="C169">
            <v>0</v>
          </cell>
          <cell r="D169">
            <v>0</v>
          </cell>
          <cell r="E169">
            <v>0</v>
          </cell>
          <cell r="F169">
            <v>0</v>
          </cell>
          <cell r="G169">
            <v>0</v>
          </cell>
          <cell r="H169">
            <v>9605</v>
          </cell>
          <cell r="I169">
            <v>1</v>
          </cell>
          <cell r="J169">
            <v>0</v>
          </cell>
          <cell r="K169">
            <v>0</v>
          </cell>
          <cell r="L169">
            <v>0</v>
          </cell>
          <cell r="M169">
            <v>0</v>
          </cell>
          <cell r="N169">
            <v>0</v>
          </cell>
          <cell r="O169">
            <v>0</v>
          </cell>
          <cell r="P169">
            <v>0</v>
          </cell>
          <cell r="Q169">
            <v>0</v>
          </cell>
        </row>
        <row r="170">
          <cell r="A170">
            <v>9606</v>
          </cell>
          <cell r="B170" t="str">
            <v>Rebocador - 2 x 360 HP</v>
          </cell>
          <cell r="C170">
            <v>0</v>
          </cell>
          <cell r="D170">
            <v>0</v>
          </cell>
          <cell r="E170">
            <v>0</v>
          </cell>
          <cell r="F170">
            <v>0</v>
          </cell>
          <cell r="G170">
            <v>0</v>
          </cell>
          <cell r="H170">
            <v>0</v>
          </cell>
          <cell r="I170">
            <v>0</v>
          </cell>
          <cell r="J170">
            <v>0</v>
          </cell>
          <cell r="K170">
            <v>9606</v>
          </cell>
          <cell r="L170">
            <v>0</v>
          </cell>
          <cell r="M170">
            <v>1</v>
          </cell>
          <cell r="N170">
            <v>0</v>
          </cell>
          <cell r="O170">
            <v>0</v>
          </cell>
          <cell r="P170">
            <v>0</v>
          </cell>
          <cell r="Q170">
            <v>0</v>
          </cell>
        </row>
        <row r="171">
          <cell r="A171">
            <v>9607</v>
          </cell>
          <cell r="B171" t="str">
            <v>Conjunto  de  britagem  para  rachão  com capacidade de 80 m³/h</v>
          </cell>
          <cell r="C171">
            <v>0</v>
          </cell>
          <cell r="D171">
            <v>0</v>
          </cell>
          <cell r="E171">
            <v>0</v>
          </cell>
          <cell r="F171">
            <v>0</v>
          </cell>
          <cell r="G171">
            <v>0</v>
          </cell>
          <cell r="H171">
            <v>9665</v>
          </cell>
          <cell r="I171">
            <v>1</v>
          </cell>
          <cell r="J171">
            <v>0</v>
          </cell>
          <cell r="K171">
            <v>0</v>
          </cell>
          <cell r="L171">
            <v>0</v>
          </cell>
          <cell r="M171">
            <v>0</v>
          </cell>
          <cell r="N171">
            <v>0</v>
          </cell>
          <cell r="O171">
            <v>0</v>
          </cell>
          <cell r="P171">
            <v>0</v>
          </cell>
          <cell r="Q171">
            <v>0</v>
          </cell>
        </row>
        <row r="172">
          <cell r="A172">
            <v>9608</v>
          </cell>
          <cell r="B172" t="str">
            <v>Lancha de apoio - 40 HP</v>
          </cell>
          <cell r="C172">
            <v>0</v>
          </cell>
          <cell r="D172">
            <v>0</v>
          </cell>
          <cell r="E172">
            <v>0</v>
          </cell>
          <cell r="F172">
            <v>0</v>
          </cell>
          <cell r="G172">
            <v>0</v>
          </cell>
          <cell r="H172">
            <v>0</v>
          </cell>
          <cell r="I172">
            <v>0</v>
          </cell>
          <cell r="J172">
            <v>0</v>
          </cell>
          <cell r="K172">
            <v>9608</v>
          </cell>
          <cell r="L172">
            <v>0</v>
          </cell>
          <cell r="M172">
            <v>1</v>
          </cell>
          <cell r="N172">
            <v>0</v>
          </cell>
          <cell r="O172">
            <v>0</v>
          </cell>
          <cell r="P172">
            <v>0</v>
          </cell>
          <cell r="Q172">
            <v>0</v>
          </cell>
        </row>
        <row r="173">
          <cell r="A173">
            <v>9609</v>
          </cell>
          <cell r="B173" t="str">
            <v>Draga de sucção para extração de areia com tubo de descarga de 150 mm - 100 kW</v>
          </cell>
          <cell r="C173">
            <v>0</v>
          </cell>
          <cell r="D173">
            <v>0</v>
          </cell>
          <cell r="E173">
            <v>0</v>
          </cell>
          <cell r="F173">
            <v>0</v>
          </cell>
          <cell r="G173">
            <v>0</v>
          </cell>
          <cell r="H173">
            <v>0</v>
          </cell>
          <cell r="I173">
            <v>0</v>
          </cell>
          <cell r="J173">
            <v>0</v>
          </cell>
          <cell r="K173">
            <v>9009</v>
          </cell>
          <cell r="L173">
            <v>0</v>
          </cell>
          <cell r="M173">
            <v>1</v>
          </cell>
          <cell r="N173">
            <v>0</v>
          </cell>
          <cell r="O173">
            <v>0</v>
          </cell>
          <cell r="P173">
            <v>0</v>
          </cell>
          <cell r="Q173">
            <v>0</v>
          </cell>
        </row>
        <row r="174">
          <cell r="A174">
            <v>9611</v>
          </cell>
          <cell r="B174" t="str">
            <v>Conjunto de britagem com capacidade de 80 m³/h</v>
          </cell>
          <cell r="C174">
            <v>0</v>
          </cell>
          <cell r="D174">
            <v>0</v>
          </cell>
          <cell r="E174">
            <v>0</v>
          </cell>
          <cell r="F174">
            <v>0</v>
          </cell>
          <cell r="G174">
            <v>0</v>
          </cell>
          <cell r="H174">
            <v>9665</v>
          </cell>
          <cell r="I174">
            <v>1</v>
          </cell>
          <cell r="J174">
            <v>0</v>
          </cell>
          <cell r="K174">
            <v>0</v>
          </cell>
          <cell r="L174">
            <v>0</v>
          </cell>
          <cell r="M174">
            <v>0</v>
          </cell>
          <cell r="N174">
            <v>0</v>
          </cell>
          <cell r="O174">
            <v>0</v>
          </cell>
          <cell r="P174">
            <v>0</v>
          </cell>
          <cell r="Q174">
            <v>0</v>
          </cell>
        </row>
        <row r="175">
          <cell r="A175">
            <v>9612</v>
          </cell>
          <cell r="B175" t="str">
            <v>Plataforma flutuante montada na obra de 12 x 24 x 1,8 m e com capacidade de 150 t</v>
          </cell>
          <cell r="C175">
            <v>0</v>
          </cell>
          <cell r="D175">
            <v>0</v>
          </cell>
          <cell r="E175">
            <v>0</v>
          </cell>
          <cell r="F175">
            <v>0</v>
          </cell>
          <cell r="G175">
            <v>0</v>
          </cell>
          <cell r="H175">
            <v>0</v>
          </cell>
          <cell r="I175">
            <v>0</v>
          </cell>
          <cell r="J175">
            <v>0</v>
          </cell>
          <cell r="K175">
            <v>9534</v>
          </cell>
          <cell r="L175">
            <v>0</v>
          </cell>
          <cell r="M175">
            <v>1</v>
          </cell>
          <cell r="N175">
            <v>0</v>
          </cell>
          <cell r="O175">
            <v>0</v>
          </cell>
          <cell r="P175">
            <v>0</v>
          </cell>
          <cell r="Q175">
            <v>0</v>
          </cell>
        </row>
        <row r="176">
          <cell r="A176">
            <v>9613</v>
          </cell>
          <cell r="B176" t="str">
            <v>Guindaste sobre esteiras com pinça - 220 kW</v>
          </cell>
          <cell r="C176">
            <v>0</v>
          </cell>
          <cell r="D176">
            <v>0</v>
          </cell>
          <cell r="E176">
            <v>0</v>
          </cell>
          <cell r="F176">
            <v>0</v>
          </cell>
          <cell r="G176">
            <v>0</v>
          </cell>
          <cell r="H176">
            <v>9666</v>
          </cell>
          <cell r="I176">
            <v>1</v>
          </cell>
          <cell r="J176">
            <v>0</v>
          </cell>
          <cell r="K176">
            <v>0</v>
          </cell>
          <cell r="L176">
            <v>0</v>
          </cell>
          <cell r="M176">
            <v>0</v>
          </cell>
          <cell r="N176">
            <v>0</v>
          </cell>
          <cell r="O176">
            <v>0</v>
          </cell>
          <cell r="P176">
            <v>0</v>
          </cell>
          <cell r="Q176">
            <v>0</v>
          </cell>
        </row>
        <row r="177">
          <cell r="A177">
            <v>9615</v>
          </cell>
          <cell r="B177" t="str">
            <v>Usina misturadora de solos com capacidade de 300 t/h</v>
          </cell>
          <cell r="C177">
            <v>0</v>
          </cell>
          <cell r="D177">
            <v>0</v>
          </cell>
          <cell r="E177">
            <v>0</v>
          </cell>
          <cell r="F177">
            <v>0</v>
          </cell>
          <cell r="G177">
            <v>0</v>
          </cell>
          <cell r="H177">
            <v>9665</v>
          </cell>
          <cell r="I177">
            <v>2</v>
          </cell>
          <cell r="J177">
            <v>0</v>
          </cell>
          <cell r="K177">
            <v>0</v>
          </cell>
          <cell r="L177">
            <v>0</v>
          </cell>
          <cell r="M177">
            <v>0</v>
          </cell>
          <cell r="N177">
            <v>0</v>
          </cell>
          <cell r="O177">
            <v>0</v>
          </cell>
          <cell r="P177">
            <v>0</v>
          </cell>
          <cell r="Q177">
            <v>0</v>
          </cell>
        </row>
        <row r="178">
          <cell r="A178" t="str">
            <v>Tabela 02 - Fatores de utilização de equipamentos de grande porte (8/11)</v>
          </cell>
        </row>
        <row r="179">
          <cell r="A179" t="str">
            <v>Código SICRO</v>
          </cell>
          <cell r="B179">
            <v>0</v>
          </cell>
          <cell r="C179">
            <v>0</v>
          </cell>
          <cell r="D179">
            <v>0</v>
          </cell>
          <cell r="E179">
            <v>0</v>
          </cell>
          <cell r="F179">
            <v>0</v>
          </cell>
          <cell r="G179">
            <v>0</v>
          </cell>
          <cell r="H179">
            <v>0</v>
          </cell>
          <cell r="I179">
            <v>0</v>
          </cell>
          <cell r="J179">
            <v>0</v>
          </cell>
          <cell r="K179" t="str">
            <v>Transporte Aquaviário</v>
          </cell>
          <cell r="L179">
            <v>0</v>
          </cell>
          <cell r="M179">
            <v>0</v>
          </cell>
          <cell r="N179" t="str">
            <v>Transporte Ferroviário</v>
          </cell>
          <cell r="O179">
            <v>0</v>
          </cell>
          <cell r="P179">
            <v>0</v>
          </cell>
          <cell r="Q179">
            <v>0</v>
          </cell>
        </row>
        <row r="180">
          <cell r="A180">
            <v>0</v>
          </cell>
          <cell r="B180">
            <v>0</v>
          </cell>
          <cell r="C180">
            <v>0</v>
          </cell>
          <cell r="D180">
            <v>0</v>
          </cell>
          <cell r="E180">
            <v>0</v>
          </cell>
          <cell r="F180">
            <v>0</v>
          </cell>
          <cell r="G180">
            <v>0</v>
          </cell>
          <cell r="H180">
            <v>0</v>
          </cell>
          <cell r="I180" t="str">
            <v>FU</v>
          </cell>
          <cell r="J180">
            <v>0</v>
          </cell>
          <cell r="K180" t="str">
            <v>Código</v>
          </cell>
          <cell r="L180" t="str">
            <v>FU</v>
          </cell>
          <cell r="M180">
            <v>0</v>
          </cell>
          <cell r="N180" t="str">
            <v>Código</v>
          </cell>
          <cell r="O180" t="str">
            <v>FU</v>
          </cell>
          <cell r="P180">
            <v>0</v>
          </cell>
          <cell r="Q180">
            <v>0</v>
          </cell>
        </row>
        <row r="181">
          <cell r="A181">
            <v>9617</v>
          </cell>
          <cell r="B181" t="str">
            <v>Usina misturadora de pré misturado a frio com capacidade de 60 t/h</v>
          </cell>
          <cell r="C181">
            <v>0</v>
          </cell>
          <cell r="D181">
            <v>0</v>
          </cell>
          <cell r="E181">
            <v>0</v>
          </cell>
          <cell r="F181">
            <v>0</v>
          </cell>
          <cell r="G181">
            <v>0</v>
          </cell>
          <cell r="H181">
            <v>9665</v>
          </cell>
          <cell r="I181">
            <v>1</v>
          </cell>
          <cell r="J181">
            <v>0</v>
          </cell>
          <cell r="K181">
            <v>0</v>
          </cell>
          <cell r="L181">
            <v>0</v>
          </cell>
          <cell r="M181">
            <v>0</v>
          </cell>
          <cell r="N181">
            <v>0</v>
          </cell>
          <cell r="O181">
            <v>0</v>
          </cell>
          <cell r="P181">
            <v>0</v>
          </cell>
          <cell r="Q181">
            <v>0</v>
          </cell>
        </row>
        <row r="182">
          <cell r="A182">
            <v>9618</v>
          </cell>
          <cell r="B182" t="str">
            <v>Batelão  autopropelido  com  capacidade  de 300 m³</v>
          </cell>
          <cell r="C182">
            <v>0</v>
          </cell>
          <cell r="D182">
            <v>0</v>
          </cell>
          <cell r="E182">
            <v>0</v>
          </cell>
          <cell r="F182">
            <v>0</v>
          </cell>
          <cell r="G182">
            <v>0</v>
          </cell>
          <cell r="H182">
            <v>0</v>
          </cell>
          <cell r="I182">
            <v>0</v>
          </cell>
          <cell r="J182">
            <v>0</v>
          </cell>
          <cell r="K182">
            <v>9618</v>
          </cell>
          <cell r="L182">
            <v>1</v>
          </cell>
          <cell r="M182">
            <v>0</v>
          </cell>
          <cell r="N182">
            <v>0</v>
          </cell>
          <cell r="O182">
            <v>0</v>
          </cell>
          <cell r="P182">
            <v>0</v>
          </cell>
          <cell r="Q182">
            <v>0</v>
          </cell>
        </row>
        <row r="183">
          <cell r="A183">
            <v>9619</v>
          </cell>
          <cell r="B183" t="str">
            <v>Batelão  autopropelido  com  capacidade  de 500 m³</v>
          </cell>
          <cell r="C183">
            <v>0</v>
          </cell>
          <cell r="D183">
            <v>0</v>
          </cell>
          <cell r="E183">
            <v>0</v>
          </cell>
          <cell r="F183">
            <v>0</v>
          </cell>
          <cell r="G183">
            <v>0</v>
          </cell>
          <cell r="H183">
            <v>0</v>
          </cell>
          <cell r="I183">
            <v>0</v>
          </cell>
          <cell r="J183">
            <v>0</v>
          </cell>
          <cell r="K183">
            <v>9619</v>
          </cell>
          <cell r="L183">
            <v>1</v>
          </cell>
          <cell r="M183">
            <v>0</v>
          </cell>
          <cell r="N183">
            <v>0</v>
          </cell>
          <cell r="O183">
            <v>0</v>
          </cell>
          <cell r="P183">
            <v>0</v>
          </cell>
          <cell r="Q183">
            <v>0</v>
          </cell>
        </row>
        <row r="184">
          <cell r="A184">
            <v>9620</v>
          </cell>
          <cell r="B184" t="str">
            <v>Pontão  flutuante  de  15  x  30  x  1,8  m  e capacidade de 500 t</v>
          </cell>
          <cell r="C184">
            <v>0</v>
          </cell>
          <cell r="D184">
            <v>0</v>
          </cell>
          <cell r="E184">
            <v>0</v>
          </cell>
          <cell r="F184">
            <v>0</v>
          </cell>
          <cell r="G184">
            <v>0</v>
          </cell>
          <cell r="H184">
            <v>0</v>
          </cell>
          <cell r="I184">
            <v>0</v>
          </cell>
          <cell r="J184">
            <v>0</v>
          </cell>
          <cell r="K184">
            <v>9534</v>
          </cell>
          <cell r="L184">
            <v>1</v>
          </cell>
          <cell r="M184">
            <v>0</v>
          </cell>
          <cell r="N184">
            <v>0</v>
          </cell>
          <cell r="O184">
            <v>0</v>
          </cell>
          <cell r="P184">
            <v>0</v>
          </cell>
          <cell r="Q184">
            <v>0</v>
          </cell>
        </row>
        <row r="185">
          <cell r="A185">
            <v>9635</v>
          </cell>
          <cell r="B185" t="str">
            <v>Draga de sucção e recalque com potência da bomba de 177 kW e do cortador de 30 kW</v>
          </cell>
          <cell r="C185">
            <v>0</v>
          </cell>
          <cell r="D185">
            <v>0</v>
          </cell>
          <cell r="E185">
            <v>0</v>
          </cell>
          <cell r="F185">
            <v>0</v>
          </cell>
          <cell r="G185">
            <v>0</v>
          </cell>
          <cell r="H185">
            <v>0</v>
          </cell>
          <cell r="I185">
            <v>0</v>
          </cell>
          <cell r="J185">
            <v>0</v>
          </cell>
          <cell r="K185">
            <v>9603</v>
          </cell>
          <cell r="L185">
            <v>1</v>
          </cell>
          <cell r="M185">
            <v>0</v>
          </cell>
          <cell r="N185">
            <v>0</v>
          </cell>
          <cell r="O185">
            <v>0</v>
          </cell>
          <cell r="P185">
            <v>0</v>
          </cell>
          <cell r="Q185">
            <v>0</v>
          </cell>
        </row>
        <row r="186">
          <cell r="A186">
            <v>9636</v>
          </cell>
          <cell r="B186" t="str">
            <v>Draga de sucção e recalque com potência da bomba de 447 kW e do cortador de 52 kW</v>
          </cell>
          <cell r="C186">
            <v>0</v>
          </cell>
          <cell r="D186">
            <v>0</v>
          </cell>
          <cell r="E186">
            <v>0</v>
          </cell>
          <cell r="F186">
            <v>0</v>
          </cell>
          <cell r="G186">
            <v>0</v>
          </cell>
          <cell r="H186">
            <v>0</v>
          </cell>
          <cell r="I186">
            <v>0</v>
          </cell>
          <cell r="J186">
            <v>0</v>
          </cell>
          <cell r="K186">
            <v>9603</v>
          </cell>
          <cell r="L186">
            <v>1</v>
          </cell>
          <cell r="M186">
            <v>0</v>
          </cell>
          <cell r="N186">
            <v>0</v>
          </cell>
          <cell r="O186">
            <v>0</v>
          </cell>
          <cell r="P186">
            <v>0</v>
          </cell>
          <cell r="Q186">
            <v>0</v>
          </cell>
        </row>
        <row r="187">
          <cell r="A187">
            <v>9637</v>
          </cell>
          <cell r="B187" t="str">
            <v>Draga de sucção e recalque com potência da bomba de 746 kW e do cortador de 110 kW</v>
          </cell>
          <cell r="C187">
            <v>0</v>
          </cell>
          <cell r="D187">
            <v>0</v>
          </cell>
          <cell r="E187">
            <v>0</v>
          </cell>
          <cell r="F187">
            <v>0</v>
          </cell>
          <cell r="G187">
            <v>0</v>
          </cell>
          <cell r="H187">
            <v>0</v>
          </cell>
          <cell r="I187">
            <v>0</v>
          </cell>
          <cell r="J187">
            <v>0</v>
          </cell>
          <cell r="K187">
            <v>9603</v>
          </cell>
          <cell r="L187">
            <v>1</v>
          </cell>
          <cell r="M187">
            <v>0</v>
          </cell>
          <cell r="N187">
            <v>0</v>
          </cell>
          <cell r="O187">
            <v>0</v>
          </cell>
          <cell r="P187">
            <v>0</v>
          </cell>
          <cell r="Q187">
            <v>0</v>
          </cell>
        </row>
        <row r="188">
          <cell r="A188">
            <v>9638</v>
          </cell>
          <cell r="B188" t="str">
            <v>Draga de sucção e recalque com potência da bomba de 1.350 kW e do cortador de 170 kW</v>
          </cell>
          <cell r="C188">
            <v>0</v>
          </cell>
          <cell r="D188">
            <v>0</v>
          </cell>
          <cell r="E188">
            <v>0</v>
          </cell>
          <cell r="F188">
            <v>0</v>
          </cell>
          <cell r="G188">
            <v>0</v>
          </cell>
          <cell r="H188">
            <v>0</v>
          </cell>
          <cell r="I188">
            <v>0</v>
          </cell>
          <cell r="J188">
            <v>0</v>
          </cell>
          <cell r="K188">
            <v>9603</v>
          </cell>
          <cell r="L188">
            <v>1</v>
          </cell>
          <cell r="M188">
            <v>0</v>
          </cell>
          <cell r="N188">
            <v>0</v>
          </cell>
          <cell r="O188">
            <v>0</v>
          </cell>
          <cell r="P188">
            <v>0</v>
          </cell>
          <cell r="Q188">
            <v>0</v>
          </cell>
        </row>
        <row r="189">
          <cell r="A189">
            <v>9639</v>
          </cell>
          <cell r="B189" t="str">
            <v>Barco hotel com capacidade para 30 pessoas
- 2 x 150 HP</v>
          </cell>
          <cell r="C189">
            <v>0</v>
          </cell>
          <cell r="D189">
            <v>0</v>
          </cell>
          <cell r="E189">
            <v>0</v>
          </cell>
          <cell r="F189">
            <v>0</v>
          </cell>
          <cell r="G189">
            <v>0</v>
          </cell>
          <cell r="H189">
            <v>0</v>
          </cell>
          <cell r="I189">
            <v>0</v>
          </cell>
          <cell r="J189">
            <v>0</v>
          </cell>
          <cell r="K189">
            <v>9603</v>
          </cell>
          <cell r="L189">
            <v>1</v>
          </cell>
          <cell r="M189">
            <v>0</v>
          </cell>
          <cell r="N189">
            <v>0</v>
          </cell>
          <cell r="O189">
            <v>0</v>
          </cell>
          <cell r="P189">
            <v>0</v>
          </cell>
          <cell r="Q189">
            <v>0</v>
          </cell>
        </row>
        <row r="190">
          <cell r="A190">
            <v>9642</v>
          </cell>
          <cell r="B190" t="str">
            <v>Perfuratriz  hidráulica  sobre  esteiras  para estaca raiz - 56 kW</v>
          </cell>
          <cell r="C190">
            <v>0</v>
          </cell>
          <cell r="D190">
            <v>0</v>
          </cell>
          <cell r="E190">
            <v>0</v>
          </cell>
          <cell r="F190">
            <v>0</v>
          </cell>
          <cell r="G190">
            <v>0</v>
          </cell>
          <cell r="H190">
            <v>9665</v>
          </cell>
          <cell r="I190">
            <v>0.5</v>
          </cell>
          <cell r="J190">
            <v>0</v>
          </cell>
          <cell r="K190">
            <v>0</v>
          </cell>
          <cell r="L190">
            <v>0</v>
          </cell>
          <cell r="M190">
            <v>0</v>
          </cell>
          <cell r="N190">
            <v>0</v>
          </cell>
          <cell r="O190">
            <v>0</v>
          </cell>
          <cell r="P190">
            <v>0</v>
          </cell>
          <cell r="Q190">
            <v>0</v>
          </cell>
        </row>
        <row r="191">
          <cell r="A191">
            <v>9644</v>
          </cell>
          <cell r="B191" t="str">
            <v>Caminhão para pintura a frio com demarcador de faixas - 143 kW</v>
          </cell>
          <cell r="C191">
            <v>0</v>
          </cell>
          <cell r="D191">
            <v>0</v>
          </cell>
          <cell r="E191">
            <v>0</v>
          </cell>
          <cell r="F191">
            <v>0</v>
          </cell>
          <cell r="G191">
            <v>0</v>
          </cell>
          <cell r="H191">
            <v>9644</v>
          </cell>
          <cell r="I191">
            <v>1</v>
          </cell>
          <cell r="J191">
            <v>0</v>
          </cell>
          <cell r="K191">
            <v>0</v>
          </cell>
          <cell r="L191">
            <v>0</v>
          </cell>
          <cell r="M191">
            <v>0</v>
          </cell>
          <cell r="N191">
            <v>0</v>
          </cell>
          <cell r="O191">
            <v>0</v>
          </cell>
          <cell r="P191">
            <v>0</v>
          </cell>
          <cell r="Q191">
            <v>0</v>
          </cell>
        </row>
        <row r="192">
          <cell r="A192">
            <v>9645</v>
          </cell>
          <cell r="B192" t="str">
            <v>Caminhão        aplicador        de        material termoplástico - 233 kW</v>
          </cell>
          <cell r="C192">
            <v>0</v>
          </cell>
          <cell r="D192">
            <v>0</v>
          </cell>
          <cell r="E192">
            <v>0</v>
          </cell>
          <cell r="F192">
            <v>0</v>
          </cell>
          <cell r="G192">
            <v>0</v>
          </cell>
          <cell r="H192">
            <v>9645</v>
          </cell>
          <cell r="I192">
            <v>1</v>
          </cell>
          <cell r="J192">
            <v>0</v>
          </cell>
          <cell r="K192">
            <v>0</v>
          </cell>
          <cell r="L192">
            <v>0</v>
          </cell>
          <cell r="M192">
            <v>0</v>
          </cell>
          <cell r="N192">
            <v>0</v>
          </cell>
          <cell r="O192">
            <v>0</v>
          </cell>
          <cell r="P192">
            <v>0</v>
          </cell>
          <cell r="Q192">
            <v>0</v>
          </cell>
        </row>
        <row r="193">
          <cell r="A193">
            <v>9650</v>
          </cell>
          <cell r="B193" t="str">
            <v>Guindaste   sobre   esteiras   com   martelo hidráulico de 2.600 kg - 220 kW</v>
          </cell>
          <cell r="C193">
            <v>0</v>
          </cell>
          <cell r="D193">
            <v>0</v>
          </cell>
          <cell r="E193">
            <v>0</v>
          </cell>
          <cell r="F193">
            <v>0</v>
          </cell>
          <cell r="G193">
            <v>0</v>
          </cell>
          <cell r="H193">
            <v>9666</v>
          </cell>
          <cell r="I193">
            <v>1</v>
          </cell>
          <cell r="J193">
            <v>0</v>
          </cell>
          <cell r="K193">
            <v>0</v>
          </cell>
          <cell r="L193">
            <v>0</v>
          </cell>
          <cell r="M193">
            <v>0</v>
          </cell>
          <cell r="N193">
            <v>0</v>
          </cell>
          <cell r="O193">
            <v>0</v>
          </cell>
          <cell r="P193">
            <v>0</v>
          </cell>
          <cell r="Q193">
            <v>0</v>
          </cell>
        </row>
        <row r="194">
          <cell r="A194">
            <v>9651</v>
          </cell>
          <cell r="B194" t="str">
            <v>Guindaste sobre esteiras com Hammer Grab
- 220 kW</v>
          </cell>
          <cell r="C194">
            <v>0</v>
          </cell>
          <cell r="D194">
            <v>0</v>
          </cell>
          <cell r="E194">
            <v>0</v>
          </cell>
          <cell r="F194">
            <v>0</v>
          </cell>
          <cell r="G194">
            <v>0</v>
          </cell>
          <cell r="H194">
            <v>9666</v>
          </cell>
          <cell r="I194">
            <v>1</v>
          </cell>
          <cell r="J194">
            <v>0</v>
          </cell>
          <cell r="K194">
            <v>0</v>
          </cell>
          <cell r="L194">
            <v>0</v>
          </cell>
          <cell r="M194">
            <v>0</v>
          </cell>
          <cell r="N194">
            <v>0</v>
          </cell>
          <cell r="O194">
            <v>0</v>
          </cell>
          <cell r="P194">
            <v>0</v>
          </cell>
          <cell r="Q194">
            <v>0</v>
          </cell>
        </row>
        <row r="195">
          <cell r="A195">
            <v>9653</v>
          </cell>
          <cell r="B195" t="str">
            <v>Guindaste sobre esteiras com trado com bits para material de 1ª categoria - 220 kW</v>
          </cell>
          <cell r="C195">
            <v>0</v>
          </cell>
          <cell r="D195">
            <v>0</v>
          </cell>
          <cell r="E195">
            <v>0</v>
          </cell>
          <cell r="F195">
            <v>0</v>
          </cell>
          <cell r="G195">
            <v>0</v>
          </cell>
          <cell r="H195">
            <v>9666</v>
          </cell>
          <cell r="I195">
            <v>1</v>
          </cell>
          <cell r="J195">
            <v>0</v>
          </cell>
          <cell r="K195">
            <v>0</v>
          </cell>
          <cell r="L195">
            <v>0</v>
          </cell>
          <cell r="M195">
            <v>0</v>
          </cell>
          <cell r="N195">
            <v>0</v>
          </cell>
          <cell r="O195">
            <v>0</v>
          </cell>
          <cell r="P195">
            <v>0</v>
          </cell>
          <cell r="Q195">
            <v>0</v>
          </cell>
        </row>
        <row r="196">
          <cell r="A196">
            <v>9654</v>
          </cell>
          <cell r="B196" t="str">
            <v>Guindaste sobre esteiras com trado com bits para material de 2ª categoria - 220 kW</v>
          </cell>
          <cell r="C196">
            <v>0</v>
          </cell>
          <cell r="D196">
            <v>0</v>
          </cell>
          <cell r="E196">
            <v>0</v>
          </cell>
          <cell r="F196">
            <v>0</v>
          </cell>
          <cell r="G196">
            <v>0</v>
          </cell>
          <cell r="H196">
            <v>9666</v>
          </cell>
          <cell r="I196">
            <v>1</v>
          </cell>
          <cell r="J196">
            <v>0</v>
          </cell>
          <cell r="K196">
            <v>0</v>
          </cell>
          <cell r="L196">
            <v>0</v>
          </cell>
          <cell r="M196">
            <v>0</v>
          </cell>
          <cell r="N196">
            <v>0</v>
          </cell>
          <cell r="O196">
            <v>0</v>
          </cell>
          <cell r="P196">
            <v>0</v>
          </cell>
          <cell r="Q196">
            <v>0</v>
          </cell>
        </row>
        <row r="197">
          <cell r="A197">
            <v>9655</v>
          </cell>
          <cell r="B197" t="str">
            <v>Guindaste sobre esteiras com trado com bits para material de 3ª categoria - 220 kW</v>
          </cell>
          <cell r="C197">
            <v>0</v>
          </cell>
          <cell r="D197">
            <v>0</v>
          </cell>
          <cell r="E197">
            <v>0</v>
          </cell>
          <cell r="F197">
            <v>0</v>
          </cell>
          <cell r="G197">
            <v>0</v>
          </cell>
          <cell r="H197">
            <v>9666</v>
          </cell>
          <cell r="I197">
            <v>1</v>
          </cell>
          <cell r="J197">
            <v>0</v>
          </cell>
          <cell r="K197">
            <v>0</v>
          </cell>
          <cell r="L197">
            <v>0</v>
          </cell>
          <cell r="M197">
            <v>0</v>
          </cell>
          <cell r="N197">
            <v>0</v>
          </cell>
          <cell r="O197">
            <v>0</v>
          </cell>
          <cell r="P197">
            <v>0</v>
          </cell>
          <cell r="Q197">
            <v>0</v>
          </cell>
        </row>
        <row r="198">
          <cell r="A198">
            <v>9656</v>
          </cell>
          <cell r="B198" t="str">
            <v>Guindaste sobre esteiras com caçamba para material de 1ª categoria - 220 kW</v>
          </cell>
          <cell r="C198">
            <v>0</v>
          </cell>
          <cell r="D198">
            <v>0</v>
          </cell>
          <cell r="E198">
            <v>0</v>
          </cell>
          <cell r="F198">
            <v>0</v>
          </cell>
          <cell r="G198">
            <v>0</v>
          </cell>
          <cell r="H198">
            <v>9665</v>
          </cell>
          <cell r="I198">
            <v>1</v>
          </cell>
          <cell r="J198">
            <v>0</v>
          </cell>
          <cell r="K198">
            <v>0</v>
          </cell>
          <cell r="L198">
            <v>0</v>
          </cell>
          <cell r="M198">
            <v>0</v>
          </cell>
          <cell r="N198">
            <v>0</v>
          </cell>
          <cell r="O198">
            <v>0</v>
          </cell>
          <cell r="P198">
            <v>0</v>
          </cell>
          <cell r="Q198">
            <v>0</v>
          </cell>
        </row>
        <row r="199">
          <cell r="A199">
            <v>9657</v>
          </cell>
          <cell r="B199" t="str">
            <v>Guindaste sobre esteiras com caçamba para material de 2ª categoria - 220 kW</v>
          </cell>
          <cell r="C199">
            <v>0</v>
          </cell>
          <cell r="D199">
            <v>0</v>
          </cell>
          <cell r="E199">
            <v>0</v>
          </cell>
          <cell r="F199">
            <v>0</v>
          </cell>
          <cell r="G199">
            <v>0</v>
          </cell>
          <cell r="H199">
            <v>9666</v>
          </cell>
          <cell r="I199">
            <v>1</v>
          </cell>
          <cell r="J199">
            <v>0</v>
          </cell>
          <cell r="K199">
            <v>0</v>
          </cell>
          <cell r="L199">
            <v>0</v>
          </cell>
          <cell r="M199">
            <v>0</v>
          </cell>
          <cell r="N199">
            <v>0</v>
          </cell>
          <cell r="O199">
            <v>0</v>
          </cell>
          <cell r="P199">
            <v>0</v>
          </cell>
          <cell r="Q199">
            <v>0</v>
          </cell>
        </row>
        <row r="200">
          <cell r="A200" t="str">
            <v>Tabela 02 - Fatores de utilização de equipamentos de grande porte (9/11)</v>
          </cell>
        </row>
        <row r="201">
          <cell r="A201" t="str">
            <v>Código SICRO</v>
          </cell>
          <cell r="B201">
            <v>0</v>
          </cell>
          <cell r="C201">
            <v>0</v>
          </cell>
          <cell r="D201">
            <v>0</v>
          </cell>
          <cell r="E201">
            <v>0</v>
          </cell>
          <cell r="F201">
            <v>0</v>
          </cell>
          <cell r="G201" t="str">
            <v>Transporte Rodoviário</v>
          </cell>
          <cell r="H201">
            <v>0</v>
          </cell>
          <cell r="I201">
            <v>0</v>
          </cell>
          <cell r="J201">
            <v>0</v>
          </cell>
          <cell r="K201" t="str">
            <v>Transporte Aquaviário</v>
          </cell>
          <cell r="L201">
            <v>0</v>
          </cell>
          <cell r="M201">
            <v>0</v>
          </cell>
          <cell r="N201" t="str">
            <v>Transporte Ferroviário</v>
          </cell>
          <cell r="O201">
            <v>0</v>
          </cell>
          <cell r="P201">
            <v>0</v>
          </cell>
          <cell r="Q201">
            <v>0</v>
          </cell>
        </row>
        <row r="202">
          <cell r="A202">
            <v>0</v>
          </cell>
          <cell r="B202">
            <v>0</v>
          </cell>
          <cell r="C202">
            <v>0</v>
          </cell>
          <cell r="D202">
            <v>0</v>
          </cell>
          <cell r="E202">
            <v>0</v>
          </cell>
          <cell r="F202">
            <v>0</v>
          </cell>
          <cell r="G202" t="str">
            <v>Código</v>
          </cell>
          <cell r="H202">
            <v>0</v>
          </cell>
          <cell r="I202" t="str">
            <v>FU</v>
          </cell>
          <cell r="J202">
            <v>0</v>
          </cell>
          <cell r="K202" t="str">
            <v>Código</v>
          </cell>
          <cell r="L202">
            <v>0</v>
          </cell>
          <cell r="M202" t="str">
            <v>FU</v>
          </cell>
          <cell r="N202" t="str">
            <v>Código</v>
          </cell>
          <cell r="O202" t="str">
            <v>FU</v>
          </cell>
          <cell r="P202">
            <v>0</v>
          </cell>
          <cell r="Q202">
            <v>0</v>
          </cell>
        </row>
        <row r="203">
          <cell r="A203">
            <v>9658</v>
          </cell>
          <cell r="B203" t="str">
            <v>Guindaste sobre esteiras com caçamba para material de 3ª categoria - 220 kW</v>
          </cell>
          <cell r="C203">
            <v>0</v>
          </cell>
          <cell r="D203">
            <v>0</v>
          </cell>
          <cell r="E203">
            <v>0</v>
          </cell>
          <cell r="F203">
            <v>0</v>
          </cell>
          <cell r="G203">
            <v>0</v>
          </cell>
          <cell r="H203">
            <v>9666</v>
          </cell>
          <cell r="I203">
            <v>1</v>
          </cell>
          <cell r="J203">
            <v>0</v>
          </cell>
          <cell r="K203">
            <v>0</v>
          </cell>
          <cell r="L203">
            <v>0</v>
          </cell>
          <cell r="M203">
            <v>0</v>
          </cell>
          <cell r="N203">
            <v>0</v>
          </cell>
          <cell r="O203">
            <v>0</v>
          </cell>
          <cell r="P203">
            <v>0</v>
          </cell>
          <cell r="Q203">
            <v>0</v>
          </cell>
        </row>
        <row r="204">
          <cell r="A204">
            <v>9659</v>
          </cell>
          <cell r="B204" t="str">
            <v>Campânula     de     ar     comprimido     com capacidade de 3 m³</v>
          </cell>
          <cell r="C204">
            <v>0</v>
          </cell>
          <cell r="D204">
            <v>0</v>
          </cell>
          <cell r="E204">
            <v>0</v>
          </cell>
          <cell r="F204">
            <v>0</v>
          </cell>
          <cell r="G204">
            <v>0</v>
          </cell>
          <cell r="H204">
            <v>9508</v>
          </cell>
          <cell r="I204">
            <v>0.5</v>
          </cell>
          <cell r="J204">
            <v>0</v>
          </cell>
          <cell r="K204">
            <v>0</v>
          </cell>
          <cell r="L204">
            <v>0</v>
          </cell>
          <cell r="M204">
            <v>0</v>
          </cell>
          <cell r="N204">
            <v>0</v>
          </cell>
          <cell r="O204">
            <v>0</v>
          </cell>
          <cell r="P204">
            <v>0</v>
          </cell>
          <cell r="Q204">
            <v>0</v>
          </cell>
        </row>
        <row r="205">
          <cell r="A205">
            <v>9660</v>
          </cell>
          <cell r="B205" t="str">
            <v>Guindaste sobre esteiras - 220 kW</v>
          </cell>
          <cell r="C205">
            <v>0</v>
          </cell>
          <cell r="D205">
            <v>0</v>
          </cell>
          <cell r="E205">
            <v>0</v>
          </cell>
          <cell r="F205">
            <v>0</v>
          </cell>
          <cell r="G205">
            <v>0</v>
          </cell>
          <cell r="H205">
            <v>9666</v>
          </cell>
          <cell r="I205">
            <v>1</v>
          </cell>
          <cell r="J205">
            <v>0</v>
          </cell>
          <cell r="K205">
            <v>0</v>
          </cell>
          <cell r="L205">
            <v>0</v>
          </cell>
          <cell r="M205">
            <v>0</v>
          </cell>
          <cell r="N205">
            <v>0</v>
          </cell>
          <cell r="O205">
            <v>0</v>
          </cell>
          <cell r="P205">
            <v>0</v>
          </cell>
          <cell r="Q205">
            <v>0</v>
          </cell>
        </row>
        <row r="206">
          <cell r="A206">
            <v>9663</v>
          </cell>
          <cell r="B206" t="str">
            <v>Caminhão basculante com capacidade de 4 m³ - 115 kW</v>
          </cell>
          <cell r="C206">
            <v>0</v>
          </cell>
          <cell r="D206">
            <v>0</v>
          </cell>
          <cell r="E206">
            <v>0</v>
          </cell>
          <cell r="F206">
            <v>0</v>
          </cell>
          <cell r="G206">
            <v>0</v>
          </cell>
          <cell r="H206">
            <v>9663</v>
          </cell>
          <cell r="I206">
            <v>1</v>
          </cell>
          <cell r="J206">
            <v>0</v>
          </cell>
          <cell r="K206">
            <v>0</v>
          </cell>
          <cell r="L206">
            <v>0</v>
          </cell>
          <cell r="M206">
            <v>0</v>
          </cell>
          <cell r="N206">
            <v>0</v>
          </cell>
          <cell r="O206">
            <v>0</v>
          </cell>
          <cell r="P206">
            <v>0</v>
          </cell>
          <cell r="Q206">
            <v>0</v>
          </cell>
        </row>
        <row r="207">
          <cell r="A207">
            <v>9664</v>
          </cell>
          <cell r="B207" t="str">
            <v>Caminhão basculante com capacidade de 5 m³ - 136 kW</v>
          </cell>
          <cell r="C207">
            <v>0</v>
          </cell>
          <cell r="D207">
            <v>0</v>
          </cell>
          <cell r="E207">
            <v>0</v>
          </cell>
          <cell r="F207">
            <v>0</v>
          </cell>
          <cell r="G207">
            <v>0</v>
          </cell>
          <cell r="H207">
            <v>9664</v>
          </cell>
          <cell r="I207">
            <v>1</v>
          </cell>
          <cell r="J207">
            <v>0</v>
          </cell>
          <cell r="K207">
            <v>0</v>
          </cell>
          <cell r="L207">
            <v>0</v>
          </cell>
          <cell r="M207">
            <v>0</v>
          </cell>
          <cell r="N207">
            <v>0</v>
          </cell>
          <cell r="O207">
            <v>0</v>
          </cell>
          <cell r="P207">
            <v>0</v>
          </cell>
          <cell r="Q207">
            <v>0</v>
          </cell>
        </row>
        <row r="208">
          <cell r="A208">
            <v>9665</v>
          </cell>
          <cell r="B208" t="str">
            <v>Cavalo   mecânico   com   semi-reboque   e capacidade de 35 t - 210 kW</v>
          </cell>
          <cell r="C208">
            <v>0</v>
          </cell>
          <cell r="D208">
            <v>0</v>
          </cell>
          <cell r="E208">
            <v>0</v>
          </cell>
          <cell r="F208">
            <v>0</v>
          </cell>
          <cell r="G208">
            <v>0</v>
          </cell>
          <cell r="H208">
            <v>9665</v>
          </cell>
          <cell r="I208">
            <v>1</v>
          </cell>
          <cell r="J208">
            <v>0</v>
          </cell>
          <cell r="K208">
            <v>0</v>
          </cell>
          <cell r="L208">
            <v>0</v>
          </cell>
          <cell r="M208">
            <v>0</v>
          </cell>
          <cell r="N208">
            <v>0</v>
          </cell>
          <cell r="O208">
            <v>0</v>
          </cell>
          <cell r="P208">
            <v>0</v>
          </cell>
          <cell r="Q208">
            <v>0</v>
          </cell>
        </row>
        <row r="209">
          <cell r="A209">
            <v>9666</v>
          </cell>
          <cell r="B209" t="str">
            <v>Cavalo   mecânico   com   semi-reboque   e capacidade de 45 t - 295 kW</v>
          </cell>
          <cell r="C209">
            <v>0</v>
          </cell>
          <cell r="D209">
            <v>0</v>
          </cell>
          <cell r="E209">
            <v>0</v>
          </cell>
          <cell r="F209">
            <v>0</v>
          </cell>
          <cell r="G209">
            <v>0</v>
          </cell>
          <cell r="H209">
            <v>9666</v>
          </cell>
          <cell r="I209">
            <v>1</v>
          </cell>
          <cell r="J209">
            <v>0</v>
          </cell>
          <cell r="K209">
            <v>0</v>
          </cell>
          <cell r="L209">
            <v>0</v>
          </cell>
          <cell r="M209">
            <v>0</v>
          </cell>
          <cell r="N209">
            <v>0</v>
          </cell>
          <cell r="O209">
            <v>0</v>
          </cell>
          <cell r="P209">
            <v>0</v>
          </cell>
          <cell r="Q209">
            <v>0</v>
          </cell>
        </row>
        <row r="210">
          <cell r="A210">
            <v>9667</v>
          </cell>
          <cell r="B210" t="str">
            <v>Caminhão basculante com capacidade de 14 m³ - 295 kW</v>
          </cell>
          <cell r="C210">
            <v>0</v>
          </cell>
          <cell r="D210">
            <v>0</v>
          </cell>
          <cell r="E210">
            <v>0</v>
          </cell>
          <cell r="F210">
            <v>0</v>
          </cell>
          <cell r="G210">
            <v>0</v>
          </cell>
          <cell r="H210">
            <v>9667</v>
          </cell>
          <cell r="I210">
            <v>1</v>
          </cell>
          <cell r="J210">
            <v>0</v>
          </cell>
          <cell r="K210">
            <v>0</v>
          </cell>
          <cell r="L210">
            <v>0</v>
          </cell>
          <cell r="M210">
            <v>0</v>
          </cell>
          <cell r="N210">
            <v>0</v>
          </cell>
          <cell r="O210">
            <v>0</v>
          </cell>
          <cell r="P210">
            <v>0</v>
          </cell>
          <cell r="Q210">
            <v>0</v>
          </cell>
        </row>
        <row r="211">
          <cell r="A211">
            <v>9669</v>
          </cell>
          <cell r="B211" t="str">
            <v>Caminhão tanque com capacidade de 8.000 l
- 188 kW</v>
          </cell>
          <cell r="C211">
            <v>0</v>
          </cell>
          <cell r="D211">
            <v>0</v>
          </cell>
          <cell r="E211">
            <v>0</v>
          </cell>
          <cell r="F211">
            <v>0</v>
          </cell>
          <cell r="G211">
            <v>0</v>
          </cell>
          <cell r="H211">
            <v>9669</v>
          </cell>
          <cell r="I211">
            <v>1</v>
          </cell>
          <cell r="J211">
            <v>0</v>
          </cell>
          <cell r="K211">
            <v>0</v>
          </cell>
          <cell r="L211">
            <v>0</v>
          </cell>
          <cell r="M211">
            <v>0</v>
          </cell>
          <cell r="N211">
            <v>0</v>
          </cell>
          <cell r="O211">
            <v>0</v>
          </cell>
          <cell r="P211">
            <v>0</v>
          </cell>
          <cell r="Q211">
            <v>0</v>
          </cell>
        </row>
        <row r="212">
          <cell r="A212">
            <v>9670</v>
          </cell>
          <cell r="B212" t="str">
            <v>Usina móvel para microrrevestimento - 335 kW</v>
          </cell>
          <cell r="C212">
            <v>0</v>
          </cell>
          <cell r="D212">
            <v>0</v>
          </cell>
          <cell r="E212">
            <v>0</v>
          </cell>
          <cell r="F212">
            <v>0</v>
          </cell>
          <cell r="G212">
            <v>0</v>
          </cell>
          <cell r="H212">
            <v>9670</v>
          </cell>
          <cell r="I212">
            <v>1</v>
          </cell>
          <cell r="J212">
            <v>0</v>
          </cell>
          <cell r="K212">
            <v>0</v>
          </cell>
          <cell r="L212">
            <v>0</v>
          </cell>
          <cell r="M212">
            <v>0</v>
          </cell>
          <cell r="N212">
            <v>0</v>
          </cell>
          <cell r="O212">
            <v>0</v>
          </cell>
          <cell r="P212">
            <v>0</v>
          </cell>
          <cell r="Q212">
            <v>0</v>
          </cell>
        </row>
        <row r="213">
          <cell r="A213">
            <v>9672</v>
          </cell>
          <cell r="B213" t="str">
            <v>Caminhão   basculante   para   rocha   com capacidade de 12 m³ - 294 kW</v>
          </cell>
          <cell r="C213">
            <v>0</v>
          </cell>
          <cell r="D213">
            <v>0</v>
          </cell>
          <cell r="E213">
            <v>0</v>
          </cell>
          <cell r="F213">
            <v>0</v>
          </cell>
          <cell r="G213">
            <v>0</v>
          </cell>
          <cell r="H213">
            <v>9672</v>
          </cell>
          <cell r="I213">
            <v>1</v>
          </cell>
          <cell r="J213">
            <v>0</v>
          </cell>
          <cell r="K213">
            <v>0</v>
          </cell>
          <cell r="L213">
            <v>0</v>
          </cell>
          <cell r="M213">
            <v>0</v>
          </cell>
          <cell r="N213">
            <v>0</v>
          </cell>
          <cell r="O213">
            <v>0</v>
          </cell>
          <cell r="P213">
            <v>0</v>
          </cell>
          <cell r="Q213">
            <v>0</v>
          </cell>
        </row>
        <row r="214">
          <cell r="A214">
            <v>9678</v>
          </cell>
          <cell r="B214" t="str">
            <v>Fresadora a frio - 410 kW</v>
          </cell>
          <cell r="C214">
            <v>0</v>
          </cell>
          <cell r="D214">
            <v>0</v>
          </cell>
          <cell r="E214">
            <v>0</v>
          </cell>
          <cell r="F214">
            <v>0</v>
          </cell>
          <cell r="G214">
            <v>0</v>
          </cell>
          <cell r="H214">
            <v>9665</v>
          </cell>
          <cell r="I214">
            <v>1</v>
          </cell>
          <cell r="J214">
            <v>0</v>
          </cell>
          <cell r="K214">
            <v>0</v>
          </cell>
          <cell r="L214">
            <v>0</v>
          </cell>
          <cell r="M214">
            <v>0</v>
          </cell>
          <cell r="N214">
            <v>0</v>
          </cell>
          <cell r="O214">
            <v>0</v>
          </cell>
          <cell r="P214">
            <v>0</v>
          </cell>
          <cell r="Q214">
            <v>0</v>
          </cell>
        </row>
        <row r="215">
          <cell r="A215">
            <v>9679</v>
          </cell>
          <cell r="B215" t="str">
            <v>Cavalo  mecânico  com  semi-reboque  de  6 eixos para até 216 t - 440 kW</v>
          </cell>
          <cell r="C215">
            <v>0</v>
          </cell>
          <cell r="D215">
            <v>0</v>
          </cell>
          <cell r="E215">
            <v>0</v>
          </cell>
          <cell r="F215">
            <v>0</v>
          </cell>
          <cell r="G215">
            <v>0</v>
          </cell>
          <cell r="H215">
            <v>9679</v>
          </cell>
          <cell r="I215">
            <v>1</v>
          </cell>
          <cell r="J215">
            <v>0</v>
          </cell>
          <cell r="K215">
            <v>0</v>
          </cell>
          <cell r="L215">
            <v>0</v>
          </cell>
          <cell r="M215">
            <v>0</v>
          </cell>
          <cell r="N215">
            <v>0</v>
          </cell>
          <cell r="O215">
            <v>0</v>
          </cell>
          <cell r="P215">
            <v>0</v>
          </cell>
          <cell r="Q215">
            <v>0</v>
          </cell>
        </row>
        <row r="216">
          <cell r="A216">
            <v>9680</v>
          </cell>
          <cell r="B216" t="str">
            <v>Caminhão tanque com capacidade de 13.000 l - 188 kW</v>
          </cell>
          <cell r="C216">
            <v>0</v>
          </cell>
          <cell r="D216">
            <v>0</v>
          </cell>
          <cell r="E216">
            <v>0</v>
          </cell>
          <cell r="F216">
            <v>0</v>
          </cell>
          <cell r="G216">
            <v>0</v>
          </cell>
          <cell r="H216">
            <v>9680</v>
          </cell>
          <cell r="I216">
            <v>1</v>
          </cell>
          <cell r="J216">
            <v>0</v>
          </cell>
          <cell r="K216">
            <v>0</v>
          </cell>
          <cell r="L216">
            <v>0</v>
          </cell>
          <cell r="M216">
            <v>0</v>
          </cell>
          <cell r="N216">
            <v>0</v>
          </cell>
          <cell r="O216">
            <v>0</v>
          </cell>
          <cell r="P216">
            <v>0</v>
          </cell>
          <cell r="Q216">
            <v>0</v>
          </cell>
        </row>
        <row r="217">
          <cell r="A217">
            <v>9682</v>
          </cell>
          <cell r="B217" t="str">
            <v>Rolo     compactador     liso     autopropelido vibratório de 1,6 t - 18 kW</v>
          </cell>
          <cell r="C217">
            <v>0</v>
          </cell>
          <cell r="D217">
            <v>0</v>
          </cell>
          <cell r="E217">
            <v>0</v>
          </cell>
          <cell r="F217">
            <v>0</v>
          </cell>
          <cell r="G217">
            <v>0</v>
          </cell>
          <cell r="H217">
            <v>9665</v>
          </cell>
          <cell r="I217">
            <v>0.1</v>
          </cell>
          <cell r="J217">
            <v>0</v>
          </cell>
          <cell r="K217">
            <v>0</v>
          </cell>
          <cell r="L217">
            <v>0</v>
          </cell>
          <cell r="M217">
            <v>0</v>
          </cell>
          <cell r="N217">
            <v>0</v>
          </cell>
          <cell r="O217">
            <v>0</v>
          </cell>
          <cell r="P217">
            <v>0</v>
          </cell>
          <cell r="Q217">
            <v>0</v>
          </cell>
        </row>
        <row r="218">
          <cell r="A218">
            <v>9684</v>
          </cell>
          <cell r="B218" t="str">
            <v>Veículo leve Pick Up 4 x 4 - 147 kW</v>
          </cell>
          <cell r="C218">
            <v>0</v>
          </cell>
          <cell r="D218">
            <v>0</v>
          </cell>
          <cell r="E218">
            <v>0</v>
          </cell>
          <cell r="F218">
            <v>0</v>
          </cell>
          <cell r="G218">
            <v>0</v>
          </cell>
          <cell r="H218">
            <v>9684</v>
          </cell>
          <cell r="I218">
            <v>1</v>
          </cell>
          <cell r="J218">
            <v>0</v>
          </cell>
          <cell r="K218">
            <v>0</v>
          </cell>
          <cell r="L218">
            <v>0</v>
          </cell>
          <cell r="M218">
            <v>0</v>
          </cell>
          <cell r="N218">
            <v>0</v>
          </cell>
          <cell r="O218">
            <v>0</v>
          </cell>
          <cell r="P218">
            <v>0</v>
          </cell>
          <cell r="Q218">
            <v>0</v>
          </cell>
        </row>
        <row r="219">
          <cell r="A219">
            <v>9685</v>
          </cell>
          <cell r="B219" t="str">
            <v>Rolo compactador pé de carneiro vibratório autopropelido de 11,6 t - 82 kW</v>
          </cell>
          <cell r="C219">
            <v>0</v>
          </cell>
          <cell r="D219">
            <v>0</v>
          </cell>
          <cell r="E219">
            <v>0</v>
          </cell>
          <cell r="F219">
            <v>0</v>
          </cell>
          <cell r="G219">
            <v>0</v>
          </cell>
          <cell r="H219">
            <v>9665</v>
          </cell>
          <cell r="I219">
            <v>0.5</v>
          </cell>
          <cell r="J219">
            <v>0</v>
          </cell>
          <cell r="K219">
            <v>0</v>
          </cell>
          <cell r="L219">
            <v>0</v>
          </cell>
          <cell r="M219">
            <v>0</v>
          </cell>
          <cell r="N219">
            <v>0</v>
          </cell>
          <cell r="O219">
            <v>0</v>
          </cell>
          <cell r="P219">
            <v>0</v>
          </cell>
          <cell r="Q219">
            <v>0</v>
          </cell>
        </row>
        <row r="220">
          <cell r="A220">
            <v>9686</v>
          </cell>
          <cell r="B220" t="str">
            <v>Caminhão   carroceria   com   guindauto   e capacidade de 6 t - 136 kW</v>
          </cell>
          <cell r="C220">
            <v>0</v>
          </cell>
          <cell r="D220">
            <v>0</v>
          </cell>
          <cell r="E220">
            <v>0</v>
          </cell>
          <cell r="F220">
            <v>0</v>
          </cell>
          <cell r="G220">
            <v>0</v>
          </cell>
          <cell r="H220">
            <v>9686</v>
          </cell>
          <cell r="I220">
            <v>1</v>
          </cell>
          <cell r="J220">
            <v>0</v>
          </cell>
          <cell r="K220">
            <v>0</v>
          </cell>
          <cell r="L220">
            <v>0</v>
          </cell>
          <cell r="M220">
            <v>0</v>
          </cell>
          <cell r="N220">
            <v>0</v>
          </cell>
          <cell r="O220">
            <v>0</v>
          </cell>
          <cell r="P220">
            <v>0</v>
          </cell>
          <cell r="Q220">
            <v>0</v>
          </cell>
        </row>
        <row r="221">
          <cell r="A221">
            <v>9687</v>
          </cell>
          <cell r="B221" t="str">
            <v>Caminhão carroceria com capacidade de 4 t - 115 kW</v>
          </cell>
          <cell r="C221">
            <v>0</v>
          </cell>
          <cell r="D221">
            <v>0</v>
          </cell>
          <cell r="E221">
            <v>0</v>
          </cell>
          <cell r="F221">
            <v>0</v>
          </cell>
          <cell r="G221">
            <v>0</v>
          </cell>
          <cell r="H221">
            <v>9687</v>
          </cell>
          <cell r="I221">
            <v>1</v>
          </cell>
          <cell r="J221">
            <v>0</v>
          </cell>
          <cell r="K221">
            <v>0</v>
          </cell>
          <cell r="L221">
            <v>0</v>
          </cell>
          <cell r="M221">
            <v>0</v>
          </cell>
          <cell r="N221">
            <v>0</v>
          </cell>
          <cell r="O221">
            <v>0</v>
          </cell>
          <cell r="P221">
            <v>0</v>
          </cell>
          <cell r="Q221">
            <v>0</v>
          </cell>
        </row>
        <row r="222">
          <cell r="A222">
            <v>9688</v>
          </cell>
          <cell r="B222" t="str">
            <v>Usina móvel de lama asfáltica - 230 kW</v>
          </cell>
          <cell r="C222">
            <v>0</v>
          </cell>
          <cell r="D222">
            <v>0</v>
          </cell>
          <cell r="E222">
            <v>0</v>
          </cell>
          <cell r="F222">
            <v>0</v>
          </cell>
          <cell r="G222">
            <v>0</v>
          </cell>
          <cell r="H222">
            <v>9688</v>
          </cell>
          <cell r="I222">
            <v>1</v>
          </cell>
          <cell r="J222">
            <v>0</v>
          </cell>
          <cell r="K222">
            <v>0</v>
          </cell>
          <cell r="L222">
            <v>0</v>
          </cell>
          <cell r="M222">
            <v>0</v>
          </cell>
          <cell r="N222">
            <v>0</v>
          </cell>
          <cell r="O222">
            <v>0</v>
          </cell>
          <cell r="P222">
            <v>0</v>
          </cell>
          <cell r="Q222">
            <v>0</v>
          </cell>
        </row>
        <row r="223">
          <cell r="A223">
            <v>9689</v>
          </cell>
          <cell r="B223" t="str">
            <v>Usina de asfalto a quente gravimétrica com capacidade de 100/140 t/h - 260 kW</v>
          </cell>
          <cell r="C223">
            <v>0</v>
          </cell>
          <cell r="D223">
            <v>0</v>
          </cell>
          <cell r="E223">
            <v>0</v>
          </cell>
          <cell r="F223">
            <v>0</v>
          </cell>
          <cell r="G223">
            <v>0</v>
          </cell>
          <cell r="H223">
            <v>9665</v>
          </cell>
          <cell r="I223">
            <v>4</v>
          </cell>
          <cell r="J223">
            <v>0</v>
          </cell>
          <cell r="K223">
            <v>0</v>
          </cell>
          <cell r="L223">
            <v>0</v>
          </cell>
          <cell r="M223">
            <v>0</v>
          </cell>
          <cell r="N223">
            <v>0</v>
          </cell>
          <cell r="O223">
            <v>0</v>
          </cell>
          <cell r="P223">
            <v>0</v>
          </cell>
          <cell r="Q223">
            <v>0</v>
          </cell>
        </row>
        <row r="224">
          <cell r="A224" t="str">
            <v>Tabela 02 - Fatores de utilização de equipamentos de grande porte (10/11)</v>
          </cell>
        </row>
        <row r="225">
          <cell r="A225" t="str">
            <v>Código SICRO</v>
          </cell>
          <cell r="B225">
            <v>0</v>
          </cell>
          <cell r="C225">
            <v>0</v>
          </cell>
          <cell r="D225">
            <v>0</v>
          </cell>
          <cell r="E225">
            <v>0</v>
          </cell>
          <cell r="F225" t="str">
            <v>Transporte Rodoviário</v>
          </cell>
          <cell r="G225">
            <v>0</v>
          </cell>
          <cell r="H225">
            <v>0</v>
          </cell>
          <cell r="I225">
            <v>0</v>
          </cell>
          <cell r="J225">
            <v>0</v>
          </cell>
          <cell r="K225" t="str">
            <v>Transporte Aquaviário</v>
          </cell>
          <cell r="L225">
            <v>0</v>
          </cell>
          <cell r="M225">
            <v>0</v>
          </cell>
          <cell r="N225" t="str">
            <v>Transporte Ferroviário</v>
          </cell>
          <cell r="O225">
            <v>0</v>
          </cell>
          <cell r="P225">
            <v>0</v>
          </cell>
          <cell r="Q225">
            <v>0</v>
          </cell>
        </row>
        <row r="226">
          <cell r="A226">
            <v>0</v>
          </cell>
          <cell r="B226">
            <v>0</v>
          </cell>
          <cell r="C226">
            <v>0</v>
          </cell>
          <cell r="D226">
            <v>0</v>
          </cell>
          <cell r="E226">
            <v>0</v>
          </cell>
          <cell r="F226" t="str">
            <v>Código</v>
          </cell>
          <cell r="G226">
            <v>0</v>
          </cell>
          <cell r="H226">
            <v>0</v>
          </cell>
          <cell r="I226" t="str">
            <v>FU</v>
          </cell>
          <cell r="J226">
            <v>0</v>
          </cell>
          <cell r="K226" t="str">
            <v>Código</v>
          </cell>
          <cell r="L226">
            <v>0</v>
          </cell>
          <cell r="M226" t="str">
            <v>FU</v>
          </cell>
          <cell r="N226" t="str">
            <v>Código</v>
          </cell>
          <cell r="O226" t="str">
            <v>FU</v>
          </cell>
          <cell r="P226">
            <v>0</v>
          </cell>
          <cell r="Q226">
            <v>0</v>
          </cell>
        </row>
        <row r="227">
          <cell r="A227">
            <v>9693</v>
          </cell>
          <cell r="B227" t="str">
            <v>Máquina de pintura do sistema Spray - 115 kW</v>
          </cell>
          <cell r="C227">
            <v>0</v>
          </cell>
          <cell r="D227">
            <v>0</v>
          </cell>
          <cell r="E227">
            <v>0</v>
          </cell>
          <cell r="F227">
            <v>0</v>
          </cell>
          <cell r="G227">
            <v>0</v>
          </cell>
          <cell r="H227">
            <v>9693</v>
          </cell>
          <cell r="I227">
            <v>1</v>
          </cell>
          <cell r="J227">
            <v>0</v>
          </cell>
          <cell r="K227">
            <v>0</v>
          </cell>
          <cell r="L227">
            <v>0</v>
          </cell>
          <cell r="M227">
            <v>0</v>
          </cell>
          <cell r="N227">
            <v>0</v>
          </cell>
          <cell r="O227">
            <v>0</v>
          </cell>
          <cell r="P227">
            <v>0</v>
          </cell>
          <cell r="Q227">
            <v>0</v>
          </cell>
        </row>
        <row r="228">
          <cell r="A228">
            <v>9697</v>
          </cell>
          <cell r="B228" t="str">
            <v>Mini-carregadeira de pneus com vassoura de 1,8 m - 42 kW</v>
          </cell>
          <cell r="C228">
            <v>0</v>
          </cell>
          <cell r="D228">
            <v>0</v>
          </cell>
          <cell r="E228">
            <v>0</v>
          </cell>
          <cell r="F228">
            <v>0</v>
          </cell>
          <cell r="G228">
            <v>0</v>
          </cell>
          <cell r="H228">
            <v>9665</v>
          </cell>
          <cell r="I228">
            <v>0.33</v>
          </cell>
          <cell r="J228">
            <v>0</v>
          </cell>
          <cell r="K228">
            <v>0</v>
          </cell>
          <cell r="L228">
            <v>0</v>
          </cell>
          <cell r="M228">
            <v>0</v>
          </cell>
          <cell r="N228">
            <v>0</v>
          </cell>
          <cell r="O228">
            <v>0</v>
          </cell>
          <cell r="P228">
            <v>0</v>
          </cell>
          <cell r="Q228">
            <v>0</v>
          </cell>
        </row>
        <row r="229">
          <cell r="A229">
            <v>9700</v>
          </cell>
          <cell r="B229" t="str">
            <v>Fresadora a frio - 155 kW</v>
          </cell>
          <cell r="C229">
            <v>0</v>
          </cell>
          <cell r="D229">
            <v>0</v>
          </cell>
          <cell r="E229">
            <v>0</v>
          </cell>
          <cell r="F229">
            <v>0</v>
          </cell>
          <cell r="G229">
            <v>0</v>
          </cell>
          <cell r="H229">
            <v>9665</v>
          </cell>
          <cell r="I229">
            <v>0.5</v>
          </cell>
          <cell r="J229">
            <v>0</v>
          </cell>
          <cell r="K229">
            <v>0</v>
          </cell>
          <cell r="L229">
            <v>0</v>
          </cell>
          <cell r="M229">
            <v>0</v>
          </cell>
          <cell r="N229">
            <v>0</v>
          </cell>
          <cell r="O229">
            <v>0</v>
          </cell>
          <cell r="P229">
            <v>0</v>
          </cell>
          <cell r="Q229">
            <v>0</v>
          </cell>
        </row>
        <row r="230">
          <cell r="A230">
            <v>9704</v>
          </cell>
          <cell r="B230" t="str">
            <v>Batelão sem propulsão montado na obra com capacidade de 100 t</v>
          </cell>
          <cell r="C230">
            <v>0</v>
          </cell>
          <cell r="D230">
            <v>0</v>
          </cell>
          <cell r="E230">
            <v>0</v>
          </cell>
          <cell r="F230">
            <v>0</v>
          </cell>
          <cell r="G230">
            <v>0</v>
          </cell>
          <cell r="H230">
            <v>0</v>
          </cell>
          <cell r="I230">
            <v>0</v>
          </cell>
          <cell r="J230">
            <v>0</v>
          </cell>
          <cell r="K230">
            <v>9534</v>
          </cell>
          <cell r="L230">
            <v>0</v>
          </cell>
          <cell r="M230">
            <v>1</v>
          </cell>
          <cell r="N230">
            <v>0</v>
          </cell>
          <cell r="O230">
            <v>0</v>
          </cell>
          <cell r="P230">
            <v>0</v>
          </cell>
          <cell r="Q230">
            <v>0</v>
          </cell>
        </row>
        <row r="231">
          <cell r="A231">
            <v>9710</v>
          </cell>
          <cell r="B231" t="str">
            <v>Socadora automática de linha - 253 kW</v>
          </cell>
          <cell r="C231">
            <v>0</v>
          </cell>
          <cell r="D231">
            <v>0</v>
          </cell>
          <cell r="E231">
            <v>0</v>
          </cell>
          <cell r="F231">
            <v>0</v>
          </cell>
          <cell r="G231">
            <v>0</v>
          </cell>
          <cell r="H231">
            <v>0</v>
          </cell>
          <cell r="I231">
            <v>0</v>
          </cell>
          <cell r="J231">
            <v>0</v>
          </cell>
          <cell r="K231">
            <v>0</v>
          </cell>
          <cell r="L231">
            <v>0</v>
          </cell>
          <cell r="M231">
            <v>0</v>
          </cell>
          <cell r="N231">
            <v>9710</v>
          </cell>
          <cell r="O231">
            <v>1</v>
          </cell>
          <cell r="P231">
            <v>0</v>
          </cell>
          <cell r="Q231">
            <v>0</v>
          </cell>
        </row>
        <row r="232">
          <cell r="A232">
            <v>9711</v>
          </cell>
          <cell r="B232" t="str">
            <v>Socadora automática de chave - 370 kW</v>
          </cell>
          <cell r="C232">
            <v>0</v>
          </cell>
          <cell r="D232">
            <v>0</v>
          </cell>
          <cell r="E232">
            <v>0</v>
          </cell>
          <cell r="F232">
            <v>0</v>
          </cell>
          <cell r="G232">
            <v>0</v>
          </cell>
          <cell r="H232">
            <v>0</v>
          </cell>
          <cell r="I232">
            <v>0</v>
          </cell>
          <cell r="J232">
            <v>0</v>
          </cell>
          <cell r="K232">
            <v>0</v>
          </cell>
          <cell r="L232">
            <v>0</v>
          </cell>
          <cell r="M232">
            <v>0</v>
          </cell>
          <cell r="N232">
            <v>9711</v>
          </cell>
          <cell r="O232">
            <v>1</v>
          </cell>
          <cell r="P232">
            <v>0</v>
          </cell>
          <cell r="Q232">
            <v>0</v>
          </cell>
        </row>
        <row r="233">
          <cell r="A233">
            <v>9712</v>
          </cell>
          <cell r="B233" t="str">
            <v>Reguladora e distribuidora de lastro - 300 kW</v>
          </cell>
          <cell r="C233">
            <v>0</v>
          </cell>
          <cell r="D233">
            <v>0</v>
          </cell>
          <cell r="E233">
            <v>0</v>
          </cell>
          <cell r="F233">
            <v>0</v>
          </cell>
          <cell r="G233">
            <v>0</v>
          </cell>
          <cell r="H233">
            <v>0</v>
          </cell>
          <cell r="I233">
            <v>0</v>
          </cell>
          <cell r="J233">
            <v>0</v>
          </cell>
          <cell r="K233">
            <v>0</v>
          </cell>
          <cell r="L233">
            <v>0</v>
          </cell>
          <cell r="M233">
            <v>0</v>
          </cell>
          <cell r="N233">
            <v>9712</v>
          </cell>
          <cell r="O233">
            <v>1</v>
          </cell>
          <cell r="P233">
            <v>0</v>
          </cell>
          <cell r="Q233">
            <v>0</v>
          </cell>
        </row>
        <row r="234">
          <cell r="A234">
            <v>9713</v>
          </cell>
          <cell r="B234" t="str">
            <v>Soldadora de trilho - 168 kW</v>
          </cell>
          <cell r="C234">
            <v>0</v>
          </cell>
          <cell r="D234">
            <v>0</v>
          </cell>
          <cell r="E234">
            <v>0</v>
          </cell>
          <cell r="F234">
            <v>0</v>
          </cell>
          <cell r="G234">
            <v>0</v>
          </cell>
          <cell r="H234">
            <v>0</v>
          </cell>
          <cell r="I234">
            <v>0</v>
          </cell>
          <cell r="J234">
            <v>0</v>
          </cell>
          <cell r="K234">
            <v>0</v>
          </cell>
          <cell r="L234">
            <v>0</v>
          </cell>
          <cell r="M234">
            <v>0</v>
          </cell>
          <cell r="N234">
            <v>9713</v>
          </cell>
          <cell r="O234">
            <v>1</v>
          </cell>
          <cell r="P234">
            <v>0</v>
          </cell>
          <cell r="Q234">
            <v>0</v>
          </cell>
        </row>
        <row r="235">
          <cell r="A235">
            <v>9714</v>
          </cell>
          <cell r="B235" t="str">
            <v>Bate-estaca com martelo hidráulico - 450 kW</v>
          </cell>
          <cell r="C235">
            <v>0</v>
          </cell>
          <cell r="D235">
            <v>0</v>
          </cell>
          <cell r="E235">
            <v>0</v>
          </cell>
          <cell r="F235">
            <v>0</v>
          </cell>
          <cell r="G235">
            <v>0</v>
          </cell>
          <cell r="H235">
            <v>9666</v>
          </cell>
          <cell r="I235">
            <v>1</v>
          </cell>
          <cell r="J235">
            <v>0</v>
          </cell>
          <cell r="K235">
            <v>0</v>
          </cell>
          <cell r="L235">
            <v>0</v>
          </cell>
          <cell r="M235">
            <v>0</v>
          </cell>
          <cell r="N235">
            <v>0</v>
          </cell>
          <cell r="O235">
            <v>0</v>
          </cell>
          <cell r="P235">
            <v>0</v>
          </cell>
          <cell r="Q235">
            <v>0</v>
          </cell>
        </row>
        <row r="236">
          <cell r="A236">
            <v>9718</v>
          </cell>
          <cell r="B236" t="str">
            <v>Pórtico duplo de descarga e posicionamento de dormente - 89 kW</v>
          </cell>
          <cell r="C236">
            <v>0</v>
          </cell>
          <cell r="D236">
            <v>0</v>
          </cell>
          <cell r="E236">
            <v>0</v>
          </cell>
          <cell r="F236">
            <v>0</v>
          </cell>
          <cell r="G236">
            <v>0</v>
          </cell>
          <cell r="H236">
            <v>0</v>
          </cell>
          <cell r="I236">
            <v>0</v>
          </cell>
          <cell r="J236">
            <v>0</v>
          </cell>
          <cell r="K236">
            <v>0</v>
          </cell>
          <cell r="L236">
            <v>0</v>
          </cell>
          <cell r="M236">
            <v>0</v>
          </cell>
          <cell r="N236">
            <v>9718</v>
          </cell>
          <cell r="O236">
            <v>1</v>
          </cell>
          <cell r="P236">
            <v>0</v>
          </cell>
          <cell r="Q236">
            <v>0</v>
          </cell>
        </row>
        <row r="237">
          <cell r="A237">
            <v>9726</v>
          </cell>
          <cell r="B237" t="str">
            <v>Bate-estaca Strauss - 15 kW</v>
          </cell>
          <cell r="C237">
            <v>0</v>
          </cell>
          <cell r="D237">
            <v>0</v>
          </cell>
          <cell r="E237">
            <v>0</v>
          </cell>
          <cell r="F237">
            <v>0</v>
          </cell>
          <cell r="G237">
            <v>0</v>
          </cell>
          <cell r="H237">
            <v>9508</v>
          </cell>
          <cell r="I237">
            <v>1</v>
          </cell>
          <cell r="J237">
            <v>0</v>
          </cell>
          <cell r="K237">
            <v>0</v>
          </cell>
          <cell r="L237">
            <v>0</v>
          </cell>
          <cell r="M237">
            <v>0</v>
          </cell>
          <cell r="N237">
            <v>0</v>
          </cell>
          <cell r="O237">
            <v>0</v>
          </cell>
          <cell r="P237">
            <v>0</v>
          </cell>
          <cell r="Q237">
            <v>0</v>
          </cell>
        </row>
        <row r="238">
          <cell r="A238">
            <v>9743</v>
          </cell>
          <cell r="B238" t="str">
            <v>Locomotiva diesel/elétrica - 1.492 kW</v>
          </cell>
          <cell r="C238">
            <v>0</v>
          </cell>
          <cell r="D238">
            <v>0</v>
          </cell>
          <cell r="E238">
            <v>0</v>
          </cell>
          <cell r="F238">
            <v>0</v>
          </cell>
          <cell r="G238">
            <v>0</v>
          </cell>
          <cell r="H238">
            <v>0</v>
          </cell>
          <cell r="I238">
            <v>0</v>
          </cell>
          <cell r="J238">
            <v>0</v>
          </cell>
          <cell r="K238">
            <v>0</v>
          </cell>
          <cell r="L238">
            <v>0</v>
          </cell>
          <cell r="M238">
            <v>0</v>
          </cell>
          <cell r="N238">
            <v>9743</v>
          </cell>
          <cell r="O238">
            <v>1</v>
          </cell>
          <cell r="P238">
            <v>0</v>
          </cell>
          <cell r="Q238">
            <v>0</v>
          </cell>
        </row>
        <row r="239">
          <cell r="A239">
            <v>9744</v>
          </cell>
          <cell r="B239" t="str">
            <v>Vagão prancha com capacidade de 100 t</v>
          </cell>
          <cell r="C239">
            <v>0</v>
          </cell>
          <cell r="D239">
            <v>0</v>
          </cell>
          <cell r="E239">
            <v>0</v>
          </cell>
          <cell r="F239">
            <v>0</v>
          </cell>
          <cell r="G239">
            <v>0</v>
          </cell>
          <cell r="H239">
            <v>0</v>
          </cell>
          <cell r="I239">
            <v>0</v>
          </cell>
          <cell r="J239">
            <v>0</v>
          </cell>
          <cell r="K239">
            <v>0</v>
          </cell>
          <cell r="L239">
            <v>0</v>
          </cell>
          <cell r="M239">
            <v>0</v>
          </cell>
          <cell r="N239">
            <v>9743</v>
          </cell>
          <cell r="O239">
            <v>0.1</v>
          </cell>
          <cell r="P239">
            <v>0</v>
          </cell>
          <cell r="Q239">
            <v>0</v>
          </cell>
        </row>
        <row r="240">
          <cell r="A240">
            <v>9745</v>
          </cell>
          <cell r="B240" t="str">
            <v>Trator de pneus com roçadeira a diesel - 77 kW</v>
          </cell>
          <cell r="C240">
            <v>0</v>
          </cell>
          <cell r="D240">
            <v>0</v>
          </cell>
          <cell r="E240">
            <v>0</v>
          </cell>
          <cell r="F240">
            <v>0</v>
          </cell>
          <cell r="G240">
            <v>0</v>
          </cell>
          <cell r="H240">
            <v>9665</v>
          </cell>
          <cell r="I240">
            <v>0.5</v>
          </cell>
          <cell r="J240">
            <v>0</v>
          </cell>
          <cell r="K240">
            <v>0</v>
          </cell>
          <cell r="L240">
            <v>0</v>
          </cell>
          <cell r="M240">
            <v>0</v>
          </cell>
          <cell r="N240">
            <v>0</v>
          </cell>
          <cell r="O240">
            <v>0</v>
          </cell>
          <cell r="P240">
            <v>0</v>
          </cell>
          <cell r="Q240">
            <v>0</v>
          </cell>
        </row>
        <row r="241">
          <cell r="A241">
            <v>9758</v>
          </cell>
          <cell r="B241" t="str">
            <v>Vibroacabadora de asfalto sobre pneus - 72 kW</v>
          </cell>
          <cell r="C241">
            <v>0</v>
          </cell>
          <cell r="D241">
            <v>0</v>
          </cell>
          <cell r="E241">
            <v>0</v>
          </cell>
          <cell r="F241">
            <v>0</v>
          </cell>
          <cell r="G241">
            <v>0</v>
          </cell>
          <cell r="H241">
            <v>9665</v>
          </cell>
          <cell r="I241">
            <v>0.5</v>
          </cell>
          <cell r="J241">
            <v>0</v>
          </cell>
          <cell r="K241">
            <v>0</v>
          </cell>
          <cell r="L241">
            <v>0</v>
          </cell>
          <cell r="M241">
            <v>0</v>
          </cell>
          <cell r="N241">
            <v>0</v>
          </cell>
          <cell r="O241">
            <v>0</v>
          </cell>
          <cell r="P241">
            <v>0</v>
          </cell>
          <cell r="Q241">
            <v>0</v>
          </cell>
        </row>
        <row r="242">
          <cell r="A242">
            <v>9762</v>
          </cell>
          <cell r="B242" t="str">
            <v>Rolo compactador de pneus autopropelido de 27 t - 85 kW</v>
          </cell>
          <cell r="C242">
            <v>0</v>
          </cell>
          <cell r="D242">
            <v>0</v>
          </cell>
          <cell r="E242">
            <v>0</v>
          </cell>
          <cell r="F242">
            <v>0</v>
          </cell>
          <cell r="G242">
            <v>0</v>
          </cell>
          <cell r="H242">
            <v>9665</v>
          </cell>
          <cell r="I242">
            <v>1</v>
          </cell>
          <cell r="J242">
            <v>0</v>
          </cell>
          <cell r="K242">
            <v>0</v>
          </cell>
          <cell r="L242">
            <v>0</v>
          </cell>
          <cell r="M242">
            <v>0</v>
          </cell>
          <cell r="N242">
            <v>0</v>
          </cell>
          <cell r="O242">
            <v>0</v>
          </cell>
          <cell r="P242">
            <v>0</v>
          </cell>
          <cell r="Q242">
            <v>0</v>
          </cell>
        </row>
        <row r="243">
          <cell r="A243">
            <v>9775</v>
          </cell>
          <cell r="B243" t="str">
            <v>Escavadeira      hidráulica      com      martelo hidráulico de 1.700 kg - 103 kW</v>
          </cell>
          <cell r="C243">
            <v>0</v>
          </cell>
          <cell r="D243">
            <v>0</v>
          </cell>
          <cell r="E243">
            <v>0</v>
          </cell>
          <cell r="F243">
            <v>0</v>
          </cell>
          <cell r="G243">
            <v>0</v>
          </cell>
          <cell r="H243">
            <v>9665</v>
          </cell>
          <cell r="I243">
            <v>1</v>
          </cell>
          <cell r="J243">
            <v>0</v>
          </cell>
          <cell r="K243">
            <v>0</v>
          </cell>
          <cell r="L243">
            <v>0</v>
          </cell>
          <cell r="M243">
            <v>0</v>
          </cell>
          <cell r="N243">
            <v>0</v>
          </cell>
          <cell r="O243">
            <v>0</v>
          </cell>
          <cell r="P243">
            <v>0</v>
          </cell>
          <cell r="Q243">
            <v>0</v>
          </cell>
        </row>
        <row r="244">
          <cell r="A244">
            <v>9777</v>
          </cell>
          <cell r="B244" t="str">
            <v>Extrusora de barreira de concreto - 74 kW</v>
          </cell>
          <cell r="C244">
            <v>0</v>
          </cell>
          <cell r="D244">
            <v>0</v>
          </cell>
          <cell r="E244">
            <v>0</v>
          </cell>
          <cell r="F244">
            <v>0</v>
          </cell>
          <cell r="G244">
            <v>0</v>
          </cell>
          <cell r="H244">
            <v>9665</v>
          </cell>
          <cell r="I244">
            <v>1</v>
          </cell>
          <cell r="J244">
            <v>0</v>
          </cell>
          <cell r="K244">
            <v>0</v>
          </cell>
          <cell r="L244">
            <v>0</v>
          </cell>
          <cell r="M244">
            <v>0</v>
          </cell>
          <cell r="N244">
            <v>0</v>
          </cell>
          <cell r="O244">
            <v>0</v>
          </cell>
          <cell r="P244">
            <v>0</v>
          </cell>
          <cell r="Q244">
            <v>0</v>
          </cell>
        </row>
        <row r="245">
          <cell r="A245">
            <v>9783</v>
          </cell>
          <cell r="B245" t="str">
            <v>Plataforma     pantográfica     montada     em caminhão - 136 kW</v>
          </cell>
          <cell r="C245">
            <v>0</v>
          </cell>
          <cell r="D245">
            <v>0</v>
          </cell>
          <cell r="E245">
            <v>0</v>
          </cell>
          <cell r="F245">
            <v>0</v>
          </cell>
          <cell r="G245">
            <v>0</v>
          </cell>
          <cell r="H245">
            <v>9783</v>
          </cell>
          <cell r="I245">
            <v>1</v>
          </cell>
          <cell r="J245">
            <v>0</v>
          </cell>
          <cell r="K245">
            <v>0</v>
          </cell>
          <cell r="L245">
            <v>0</v>
          </cell>
          <cell r="M245">
            <v>0</v>
          </cell>
          <cell r="N245">
            <v>0</v>
          </cell>
          <cell r="O245">
            <v>0</v>
          </cell>
          <cell r="P245">
            <v>0</v>
          </cell>
          <cell r="Q245">
            <v>0</v>
          </cell>
        </row>
        <row r="246">
          <cell r="A246">
            <v>9784</v>
          </cell>
          <cell r="B246" t="str">
            <v>Plataforma autopropelida com alcance de 12 m e capacidade de 700 kg - 24 kW</v>
          </cell>
          <cell r="C246">
            <v>0</v>
          </cell>
          <cell r="D246">
            <v>0</v>
          </cell>
          <cell r="E246">
            <v>0</v>
          </cell>
          <cell r="F246">
            <v>0</v>
          </cell>
          <cell r="G246">
            <v>0</v>
          </cell>
          <cell r="H246">
            <v>9665</v>
          </cell>
          <cell r="I246">
            <v>0.5</v>
          </cell>
          <cell r="J246">
            <v>0</v>
          </cell>
          <cell r="K246">
            <v>0</v>
          </cell>
          <cell r="L246">
            <v>0</v>
          </cell>
          <cell r="M246">
            <v>0</v>
          </cell>
          <cell r="N246">
            <v>0</v>
          </cell>
          <cell r="O246">
            <v>0</v>
          </cell>
          <cell r="P246">
            <v>0</v>
          </cell>
          <cell r="Q246">
            <v>0</v>
          </cell>
        </row>
        <row r="247">
          <cell r="A247">
            <v>9785</v>
          </cell>
          <cell r="B247" t="str">
            <v>Guindaste sobre caminhão, com chassi 4 x 4 x 4, altura de elevação de 35,8 m e capacidade de 1.500 kNm - 186 kW</v>
          </cell>
          <cell r="C247">
            <v>0</v>
          </cell>
          <cell r="D247">
            <v>0</v>
          </cell>
          <cell r="E247">
            <v>0</v>
          </cell>
          <cell r="F247">
            <v>0</v>
          </cell>
          <cell r="G247">
            <v>0</v>
          </cell>
          <cell r="H247">
            <v>9785</v>
          </cell>
          <cell r="I247">
            <v>1</v>
          </cell>
          <cell r="J247">
            <v>0</v>
          </cell>
          <cell r="K247">
            <v>0</v>
          </cell>
          <cell r="L247">
            <v>0</v>
          </cell>
          <cell r="M247">
            <v>0</v>
          </cell>
          <cell r="N247">
            <v>0</v>
          </cell>
          <cell r="O247">
            <v>0</v>
          </cell>
          <cell r="P247">
            <v>0</v>
          </cell>
          <cell r="Q247">
            <v>0</v>
          </cell>
        </row>
        <row r="248">
          <cell r="A248">
            <v>9787</v>
          </cell>
          <cell r="B248" t="str">
            <v>Bomba para concreto com lança sobre chassi e capacidade de 71/43 m³/h</v>
          </cell>
          <cell r="C248">
            <v>0</v>
          </cell>
          <cell r="D248">
            <v>0</v>
          </cell>
          <cell r="E248">
            <v>0</v>
          </cell>
          <cell r="F248">
            <v>0</v>
          </cell>
          <cell r="G248">
            <v>0</v>
          </cell>
          <cell r="H248">
            <v>9787</v>
          </cell>
          <cell r="I248">
            <v>1</v>
          </cell>
          <cell r="J248">
            <v>0</v>
          </cell>
          <cell r="K248">
            <v>0</v>
          </cell>
          <cell r="L248">
            <v>0</v>
          </cell>
          <cell r="M248">
            <v>0</v>
          </cell>
          <cell r="N248">
            <v>0</v>
          </cell>
          <cell r="O248">
            <v>0</v>
          </cell>
          <cell r="P248">
            <v>0</v>
          </cell>
          <cell r="Q248">
            <v>0</v>
          </cell>
        </row>
        <row r="249">
          <cell r="A249" t="str">
            <v>Tabela 02 - Fatores de utilização de equipamentos de grande porte (11/11)</v>
          </cell>
        </row>
        <row r="250">
          <cell r="A250" t="str">
            <v>Código SICRO</v>
          </cell>
          <cell r="B250">
            <v>0</v>
          </cell>
          <cell r="C250">
            <v>0</v>
          </cell>
          <cell r="D250">
            <v>0</v>
          </cell>
          <cell r="E250">
            <v>0</v>
          </cell>
          <cell r="F250" t="str">
            <v>Transporte Rodoviário</v>
          </cell>
          <cell r="G250">
            <v>0</v>
          </cell>
          <cell r="H250">
            <v>0</v>
          </cell>
          <cell r="I250">
            <v>0</v>
          </cell>
          <cell r="J250">
            <v>0</v>
          </cell>
          <cell r="K250" t="str">
            <v>Transporte Aquaviário</v>
          </cell>
          <cell r="L250">
            <v>0</v>
          </cell>
          <cell r="M250">
            <v>0</v>
          </cell>
          <cell r="N250" t="str">
            <v>Transporte Ferroviário</v>
          </cell>
          <cell r="O250">
            <v>0</v>
          </cell>
          <cell r="P250">
            <v>0</v>
          </cell>
          <cell r="Q250">
            <v>0</v>
          </cell>
        </row>
        <row r="251">
          <cell r="A251">
            <v>0</v>
          </cell>
          <cell r="B251">
            <v>0</v>
          </cell>
          <cell r="C251">
            <v>0</v>
          </cell>
          <cell r="D251">
            <v>0</v>
          </cell>
          <cell r="E251">
            <v>0</v>
          </cell>
          <cell r="F251" t="str">
            <v>Código</v>
          </cell>
          <cell r="G251">
            <v>0</v>
          </cell>
          <cell r="H251">
            <v>0</v>
          </cell>
          <cell r="I251" t="str">
            <v>FU</v>
          </cell>
          <cell r="J251">
            <v>0</v>
          </cell>
          <cell r="K251" t="str">
            <v>Código</v>
          </cell>
          <cell r="L251">
            <v>0</v>
          </cell>
          <cell r="M251" t="str">
            <v>FU</v>
          </cell>
          <cell r="N251" t="str">
            <v>Código</v>
          </cell>
          <cell r="O251" t="str">
            <v>FU</v>
          </cell>
          <cell r="P251">
            <v>0</v>
          </cell>
          <cell r="Q251">
            <v>0</v>
          </cell>
        </row>
        <row r="252">
          <cell r="A252">
            <v>9795</v>
          </cell>
          <cell r="B252" t="str">
            <v>Carreta de perfuração de superfície com martelo de topo e controle remoto via rádio - 46 kW</v>
          </cell>
          <cell r="C252">
            <v>0</v>
          </cell>
          <cell r="D252">
            <v>0</v>
          </cell>
          <cell r="E252">
            <v>0</v>
          </cell>
          <cell r="F252">
            <v>0</v>
          </cell>
          <cell r="G252">
            <v>0</v>
          </cell>
          <cell r="H252">
            <v>9665</v>
          </cell>
          <cell r="I252">
            <v>0.33</v>
          </cell>
          <cell r="J252">
            <v>0</v>
          </cell>
          <cell r="K252">
            <v>0</v>
          </cell>
          <cell r="L252">
            <v>0</v>
          </cell>
          <cell r="M252">
            <v>0</v>
          </cell>
          <cell r="N252">
            <v>0</v>
          </cell>
          <cell r="O252">
            <v>0</v>
          </cell>
          <cell r="P252">
            <v>0</v>
          </cell>
          <cell r="Q252">
            <v>0</v>
          </cell>
        </row>
        <row r="253">
          <cell r="A253">
            <v>9795</v>
          </cell>
          <cell r="B253" t="str">
            <v>Carreta de perfuração de superfície com martelo de topo e controle remoto via rádio - 46 kW</v>
          </cell>
          <cell r="C253">
            <v>0</v>
          </cell>
          <cell r="D253">
            <v>0</v>
          </cell>
          <cell r="E253">
            <v>0</v>
          </cell>
          <cell r="F253">
            <v>0</v>
          </cell>
          <cell r="G253">
            <v>0</v>
          </cell>
          <cell r="H253">
            <v>9665</v>
          </cell>
          <cell r="I253">
            <v>0.33</v>
          </cell>
          <cell r="J253">
            <v>0</v>
          </cell>
          <cell r="K253">
            <v>0</v>
          </cell>
          <cell r="L253">
            <v>0</v>
          </cell>
          <cell r="M253">
            <v>0</v>
          </cell>
          <cell r="N253">
            <v>0</v>
          </cell>
          <cell r="O253">
            <v>0</v>
          </cell>
          <cell r="P253">
            <v>0</v>
          </cell>
          <cell r="Q253">
            <v>0</v>
          </cell>
        </row>
        <row r="254">
          <cell r="A254">
            <v>9797</v>
          </cell>
          <cell r="B254" t="str">
            <v>Jumbo eletro-hidráulico com 3 braços - 233 kW</v>
          </cell>
          <cell r="C254">
            <v>0</v>
          </cell>
          <cell r="D254">
            <v>0</v>
          </cell>
          <cell r="E254">
            <v>0</v>
          </cell>
          <cell r="F254">
            <v>0</v>
          </cell>
          <cell r="G254">
            <v>0</v>
          </cell>
          <cell r="H254">
            <v>9666</v>
          </cell>
          <cell r="I254">
            <v>1</v>
          </cell>
          <cell r="J254">
            <v>0</v>
          </cell>
          <cell r="K254">
            <v>0</v>
          </cell>
          <cell r="L254">
            <v>0</v>
          </cell>
          <cell r="M254">
            <v>0</v>
          </cell>
          <cell r="N254">
            <v>0</v>
          </cell>
          <cell r="O254">
            <v>0</v>
          </cell>
          <cell r="P254">
            <v>0</v>
          </cell>
          <cell r="Q254">
            <v>0</v>
          </cell>
        </row>
        <row r="255">
          <cell r="A255">
            <v>9798</v>
          </cell>
          <cell r="B255" t="str">
            <v>Perfuratriz hidráulica rotopercussiva - 123 kW</v>
          </cell>
          <cell r="C255">
            <v>0</v>
          </cell>
          <cell r="D255">
            <v>0</v>
          </cell>
          <cell r="E255">
            <v>0</v>
          </cell>
          <cell r="F255">
            <v>0</v>
          </cell>
          <cell r="G255">
            <v>0</v>
          </cell>
          <cell r="H255">
            <v>9665</v>
          </cell>
          <cell r="I255">
            <v>1</v>
          </cell>
          <cell r="J255">
            <v>0</v>
          </cell>
          <cell r="K255">
            <v>0</v>
          </cell>
          <cell r="L255">
            <v>0</v>
          </cell>
          <cell r="M255">
            <v>0</v>
          </cell>
          <cell r="N255">
            <v>0</v>
          </cell>
          <cell r="O255">
            <v>0</v>
          </cell>
          <cell r="P255">
            <v>0</v>
          </cell>
          <cell r="Q255">
            <v>0</v>
          </cell>
        </row>
        <row r="256">
          <cell r="A256" t="str">
            <v>-</v>
          </cell>
          <cell r="B256" t="str">
            <v>Container 20 TEU</v>
          </cell>
          <cell r="C256">
            <v>0</v>
          </cell>
          <cell r="D256">
            <v>0</v>
          </cell>
          <cell r="E256">
            <v>0</v>
          </cell>
          <cell r="F256">
            <v>0</v>
          </cell>
          <cell r="G256">
            <v>0</v>
          </cell>
          <cell r="H256">
            <v>9665</v>
          </cell>
          <cell r="I256">
            <v>0.5</v>
          </cell>
          <cell r="J256">
            <v>0</v>
          </cell>
          <cell r="K256">
            <v>0</v>
          </cell>
          <cell r="L256">
            <v>0</v>
          </cell>
          <cell r="M256">
            <v>0</v>
          </cell>
          <cell r="N256">
            <v>0</v>
          </cell>
          <cell r="O256">
            <v>0</v>
          </cell>
          <cell r="P256">
            <v>0</v>
          </cell>
          <cell r="Q256">
            <v>0</v>
          </cell>
        </row>
        <row r="257">
          <cell r="A257" t="str">
            <v>-</v>
          </cell>
          <cell r="B257" t="str">
            <v>Container 40 TEU</v>
          </cell>
          <cell r="C257">
            <v>0</v>
          </cell>
          <cell r="D257">
            <v>0</v>
          </cell>
          <cell r="E257">
            <v>0</v>
          </cell>
          <cell r="F257">
            <v>0</v>
          </cell>
          <cell r="G257">
            <v>0</v>
          </cell>
          <cell r="H257">
            <v>9665</v>
          </cell>
          <cell r="I257">
            <v>1</v>
          </cell>
          <cell r="J257">
            <v>0</v>
          </cell>
          <cell r="K257">
            <v>0</v>
          </cell>
          <cell r="L257">
            <v>0</v>
          </cell>
          <cell r="M257">
            <v>0</v>
          </cell>
          <cell r="N257">
            <v>0</v>
          </cell>
          <cell r="O257">
            <v>0</v>
          </cell>
          <cell r="P257">
            <v>0</v>
          </cell>
          <cell r="Q257">
            <v>0</v>
          </cell>
        </row>
      </sheetData>
      <sheetData sheetId="3"/>
      <sheetData sheetId="4"/>
      <sheetData sheetId="5"/>
      <sheetData sheetId="6"/>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DE MOBILIZAÇÃO"/>
      <sheetName val="MOB DE  EQUIP"/>
      <sheetName val="Tabelas Vol.09"/>
      <sheetName val="SINAPI"/>
      <sheetName val="ORSE"/>
      <sheetName val="LISTA DE EQUIPAMENTO-DNIT"/>
      <sheetName val="TRANSPORTE E SERVIÇOS"/>
    </sheetNames>
    <sheetDataSet>
      <sheetData sheetId="0"/>
      <sheetData sheetId="1"/>
      <sheetData sheetId="2">
        <row r="4">
          <cell r="K4">
            <v>60</v>
          </cell>
        </row>
        <row r="5">
          <cell r="K5">
            <v>50</v>
          </cell>
        </row>
        <row r="18">
          <cell r="A18">
            <v>9012</v>
          </cell>
          <cell r="B18" t="str">
            <v>Recicladora a frio - 403 kW</v>
          </cell>
          <cell r="H18">
            <v>9666</v>
          </cell>
          <cell r="I18">
            <v>1</v>
          </cell>
        </row>
        <row r="19">
          <cell r="A19">
            <v>9013</v>
          </cell>
          <cell r="B19" t="str">
            <v>Caminhão tanque de asfalto de 6.000 l - 136 kW</v>
          </cell>
          <cell r="H19">
            <v>9013</v>
          </cell>
          <cell r="I19">
            <v>1</v>
          </cell>
        </row>
        <row r="20">
          <cell r="A20">
            <v>9014</v>
          </cell>
          <cell r="B20" t="str">
            <v>Deflectômetro de impacto (FWD) instalado em pick up com reboque e faixa de carga de 7 a 120 kN - 147 kW</v>
          </cell>
          <cell r="H20">
            <v>9014</v>
          </cell>
          <cell r="I20">
            <v>1</v>
          </cell>
        </row>
        <row r="21">
          <cell r="A21">
            <v>9017</v>
          </cell>
          <cell r="B21" t="str">
            <v>Escavadeira hidráulica sobre esteira de 0,4 m³ - 64 kW</v>
          </cell>
          <cell r="H21">
            <v>9665</v>
          </cell>
          <cell r="I21">
            <v>0.5</v>
          </cell>
        </row>
        <row r="22">
          <cell r="A22">
            <v>9016</v>
          </cell>
          <cell r="B22" t="str">
            <v>Usina misturadora móvel de reciclagem a frio com sistema de espuma de asfalto - 129 kW</v>
          </cell>
          <cell r="H22">
            <v>9016</v>
          </cell>
          <cell r="I22">
            <v>1</v>
          </cell>
        </row>
        <row r="23">
          <cell r="A23">
            <v>9018</v>
          </cell>
          <cell r="B23" t="str">
            <v>Cavalo  mecânico  com  semi-reboque  de  6 eixos com capacidade de 74 t - 324 kW</v>
          </cell>
          <cell r="H23">
            <v>9018</v>
          </cell>
          <cell r="I23">
            <v>1</v>
          </cell>
        </row>
        <row r="24">
          <cell r="A24">
            <v>9020</v>
          </cell>
          <cell r="B24" t="str">
            <v>Recicladora a frio com espuma de asfalto - 315 kW</v>
          </cell>
          <cell r="H24">
            <v>9665</v>
          </cell>
          <cell r="I24">
            <v>1</v>
          </cell>
        </row>
        <row r="25">
          <cell r="A25">
            <v>9022</v>
          </cell>
          <cell r="B25" t="str">
            <v>Pórtico rolante com capacidade de 25 t - 30 kW</v>
          </cell>
          <cell r="H25">
            <v>9666</v>
          </cell>
          <cell r="I25">
            <v>1</v>
          </cell>
        </row>
        <row r="26">
          <cell r="A26">
            <v>9023</v>
          </cell>
          <cell r="B26" t="str">
            <v>Guindaste sobre esteiras com dragline com capacidade de 1,9 a 2,3 m³ - 270 kW</v>
          </cell>
          <cell r="H26">
            <v>9666</v>
          </cell>
          <cell r="I26">
            <v>1</v>
          </cell>
        </row>
        <row r="27">
          <cell r="A27">
            <v>9027</v>
          </cell>
          <cell r="B27" t="str">
            <v>Caminhão   distribuidor   de   cimento   com capacidade de 17 t - 265 kW</v>
          </cell>
          <cell r="H27">
            <v>9027</v>
          </cell>
          <cell r="I27">
            <v>1</v>
          </cell>
        </row>
        <row r="28">
          <cell r="A28">
            <v>9031</v>
          </cell>
          <cell r="B28" t="str">
            <v>Elevador de cremalheira com cabine simples, com capacidade de 1.500 kg e altura de até 100 m - 15 kW</v>
          </cell>
          <cell r="H28">
            <v>9686</v>
          </cell>
          <cell r="I28">
            <v>2</v>
          </cell>
        </row>
        <row r="29">
          <cell r="A29">
            <v>9036</v>
          </cell>
          <cell r="B29" t="str">
            <v>Grua fixa para alturas de 60 a 198 m, com alcance de 60 m e capacidade de 1.500 kg na ponta da lança - 37 kW</v>
          </cell>
          <cell r="H29">
            <v>9665</v>
          </cell>
          <cell r="I29">
            <v>3</v>
          </cell>
        </row>
        <row r="30">
          <cell r="A30">
            <v>9037</v>
          </cell>
          <cell r="B30" t="str">
            <v>Plataforma de inspeção sob pontes montada em caminhão com capacidade 600 kg e alcance de 14 m - 210 kW</v>
          </cell>
          <cell r="H30">
            <v>9037</v>
          </cell>
          <cell r="I30">
            <v>1</v>
          </cell>
        </row>
        <row r="31">
          <cell r="A31">
            <v>9041</v>
          </cell>
          <cell r="B31" t="str">
            <v>Caminhão   carroceria   com   guindauto   e capacidade de 10 t - 188 kW</v>
          </cell>
          <cell r="H31">
            <v>9041</v>
          </cell>
          <cell r="I31">
            <v>1</v>
          </cell>
        </row>
        <row r="32">
          <cell r="A32" t="str">
            <v>Tabela 02 - Fatores de utilização de equipamentos de grande porte (2/11)</v>
          </cell>
        </row>
        <row r="33">
          <cell r="A33" t="str">
            <v>Código SICRO</v>
          </cell>
          <cell r="F33" t="str">
            <v>Transporte Rodoviário</v>
          </cell>
          <cell r="K33" t="str">
            <v>Transporte Aquaviário</v>
          </cell>
          <cell r="N33" t="str">
            <v>Transporte Ferroviário</v>
          </cell>
        </row>
        <row r="34">
          <cell r="F34" t="str">
            <v>Código</v>
          </cell>
          <cell r="I34" t="str">
            <v>FU</v>
          </cell>
          <cell r="K34" t="str">
            <v>Código</v>
          </cell>
          <cell r="M34" t="str">
            <v>FU</v>
          </cell>
          <cell r="N34" t="str">
            <v>Código</v>
          </cell>
          <cell r="O34" t="str">
            <v>FU</v>
          </cell>
        </row>
        <row r="35">
          <cell r="A35">
            <v>9042</v>
          </cell>
          <cell r="B35" t="str">
            <v>Trator de esteiras com lâmina - 74,5 kW</v>
          </cell>
          <cell r="H35">
            <v>9665</v>
          </cell>
          <cell r="I35">
            <v>0.5</v>
          </cell>
        </row>
        <row r="36">
          <cell r="A36">
            <v>9043</v>
          </cell>
          <cell r="B36" t="str">
            <v>Barco de alumínio com comprimento de 7 m e motor de popa - 30 HP</v>
          </cell>
          <cell r="H36">
            <v>9043</v>
          </cell>
          <cell r="I36">
            <v>1</v>
          </cell>
        </row>
        <row r="37">
          <cell r="A37">
            <v>9044</v>
          </cell>
          <cell r="B37" t="str">
            <v>Central de concreto com capacidade de 150 m³/h - dosadora e misturadora</v>
          </cell>
          <cell r="H37">
            <v>9665</v>
          </cell>
          <cell r="I37">
            <v>3</v>
          </cell>
        </row>
        <row r="38">
          <cell r="A38">
            <v>9049</v>
          </cell>
          <cell r="B38" t="str">
            <v>Lavadora profissional de alta pressão com capacidade de 250 MPa - 72 kW</v>
          </cell>
          <cell r="H38">
            <v>9686</v>
          </cell>
          <cell r="I38">
            <v>0.2</v>
          </cell>
        </row>
        <row r="39">
          <cell r="A39">
            <v>9050</v>
          </cell>
          <cell r="B39" t="str">
            <v>Guindaste sobre rodas com capacidade de 370 kNm - 75 kW</v>
          </cell>
          <cell r="H39">
            <v>9050</v>
          </cell>
          <cell r="I39">
            <v>1</v>
          </cell>
        </row>
        <row r="40">
          <cell r="A40">
            <v>9051</v>
          </cell>
          <cell r="B40" t="str">
            <v>Máquina levantadora e puxadora de via - 7,4 kW</v>
          </cell>
          <cell r="H40">
            <v>9686</v>
          </cell>
          <cell r="I40">
            <v>0.2</v>
          </cell>
        </row>
        <row r="41">
          <cell r="A41">
            <v>9052</v>
          </cell>
          <cell r="B41" t="str">
            <v>Empilhadeira a diesel com capacidade de 10 t - 100 kW</v>
          </cell>
          <cell r="H41">
            <v>9665</v>
          </cell>
          <cell r="I41">
            <v>0.5</v>
          </cell>
        </row>
        <row r="42">
          <cell r="A42">
            <v>9053</v>
          </cell>
          <cell r="B42" t="str">
            <v>Perfuratriz hidráulica montada em flutuante - 32 kW</v>
          </cell>
          <cell r="K42">
            <v>9508</v>
          </cell>
          <cell r="M42">
            <v>1</v>
          </cell>
        </row>
        <row r="43">
          <cell r="A43">
            <v>9054</v>
          </cell>
          <cell r="B43" t="str">
            <v>Equipamento forma-trilho - 13,4 kW</v>
          </cell>
          <cell r="N43">
            <v>9665</v>
          </cell>
          <cell r="O43">
            <v>1</v>
          </cell>
        </row>
        <row r="44">
          <cell r="A44">
            <v>9056</v>
          </cell>
          <cell r="B44" t="str">
            <v>Plataforma  autoelevatriz  de  12  x 24  m²  e capacidade de 150 t</v>
          </cell>
          <cell r="K44">
            <v>9534</v>
          </cell>
          <cell r="M44">
            <v>1</v>
          </cell>
        </row>
        <row r="45">
          <cell r="A45">
            <v>9057</v>
          </cell>
          <cell r="B45" t="str">
            <v>Batelão sem propulsão com capacidade de 100 t</v>
          </cell>
          <cell r="K45">
            <v>9534</v>
          </cell>
          <cell r="M45">
            <v>1</v>
          </cell>
        </row>
        <row r="46">
          <cell r="A46">
            <v>9058</v>
          </cell>
          <cell r="B46" t="str">
            <v>Plataforma flutuante de 12 x 24 x 1,8 m e capacidade de 150 t</v>
          </cell>
          <cell r="K46">
            <v>9534</v>
          </cell>
          <cell r="M46">
            <v>1</v>
          </cell>
        </row>
        <row r="47">
          <cell r="A47">
            <v>9059</v>
          </cell>
          <cell r="B47" t="str">
            <v>Plataforma  autoelevatriz  de  12  x  24  m² montada na obra e capacidade de 150 t</v>
          </cell>
          <cell r="K47">
            <v>9665</v>
          </cell>
          <cell r="M47">
            <v>1</v>
          </cell>
        </row>
        <row r="48">
          <cell r="A48">
            <v>9060</v>
          </cell>
          <cell r="B48" t="str">
            <v>Perfuratriz pneumática rotopercussiva montada em flutuante com pressão de 7 bar - D = 64 a 89 mm</v>
          </cell>
          <cell r="K48">
            <v>9508</v>
          </cell>
          <cell r="M48">
            <v>1</v>
          </cell>
        </row>
        <row r="49">
          <cell r="A49">
            <v>9063</v>
          </cell>
          <cell r="B49" t="str">
            <v>Máquina estabilizadora dinâmica da via - 300 kW</v>
          </cell>
          <cell r="N49">
            <v>9063</v>
          </cell>
          <cell r="O49">
            <v>1</v>
          </cell>
        </row>
        <row r="50">
          <cell r="A50">
            <v>9065</v>
          </cell>
          <cell r="B50" t="str">
            <v>Carro controle ferroviário - 186 kW</v>
          </cell>
          <cell r="N50">
            <v>9065</v>
          </cell>
          <cell r="O50">
            <v>1</v>
          </cell>
        </row>
        <row r="51">
          <cell r="A51">
            <v>9067</v>
          </cell>
          <cell r="B51" t="str">
            <v>Veículo ferroviário para capina química</v>
          </cell>
          <cell r="N51">
            <v>9067</v>
          </cell>
          <cell r="O51">
            <v>1</v>
          </cell>
        </row>
        <row r="52">
          <cell r="A52">
            <v>9068</v>
          </cell>
          <cell r="B52" t="str">
            <v>Perfuratriz   hidráulica   rotopercussiva   para CCPH - 123 kW</v>
          </cell>
          <cell r="H52">
            <v>9665</v>
          </cell>
          <cell r="I52">
            <v>1</v>
          </cell>
        </row>
        <row r="53">
          <cell r="A53">
            <v>9070</v>
          </cell>
          <cell r="B53" t="str">
            <v>Ponte rolante com acessórios para vão de até 15 m e capacidade de 5 t</v>
          </cell>
          <cell r="H53">
            <v>9665</v>
          </cell>
          <cell r="I53">
            <v>1</v>
          </cell>
        </row>
        <row r="54">
          <cell r="A54">
            <v>9072</v>
          </cell>
          <cell r="B54" t="str">
            <v>Martelo  hidráulico  vibratório  com  unidade hidráulica (Power Pack) - 486 kW</v>
          </cell>
          <cell r="H54">
            <v>9665</v>
          </cell>
          <cell r="I54">
            <v>0.2</v>
          </cell>
        </row>
        <row r="55">
          <cell r="A55">
            <v>9073</v>
          </cell>
          <cell r="B55" t="str">
            <v>Bomba     de     concreto     rebocável     com capacidade de 30 m³/h - 74 kW</v>
          </cell>
          <cell r="H55">
            <v>9073</v>
          </cell>
          <cell r="I55">
            <v>1</v>
          </cell>
        </row>
        <row r="56">
          <cell r="A56" t="str">
            <v>Tabela 02 - Fatores de utilização de equipamentos de grande porte (3/11)</v>
          </cell>
        </row>
        <row r="57">
          <cell r="A57" t="str">
            <v>Código SICRO</v>
          </cell>
          <cell r="K57" t="str">
            <v>Transporte Aquaviário</v>
          </cell>
          <cell r="N57" t="str">
            <v>Transporte Ferroviário</v>
          </cell>
        </row>
        <row r="58">
          <cell r="I58" t="str">
            <v>FU</v>
          </cell>
          <cell r="K58" t="str">
            <v>Código</v>
          </cell>
          <cell r="M58" t="str">
            <v>FU</v>
          </cell>
          <cell r="N58" t="str">
            <v>Código</v>
          </cell>
          <cell r="O58" t="str">
            <v>FU</v>
          </cell>
        </row>
        <row r="59">
          <cell r="A59">
            <v>9074</v>
          </cell>
          <cell r="B59" t="str">
            <v>Tanque   de   estocagem   de   asfalto   com agitadores de 60.000 l</v>
          </cell>
          <cell r="H59">
            <v>9016</v>
          </cell>
          <cell r="I59">
            <v>1</v>
          </cell>
        </row>
        <row r="60">
          <cell r="A60">
            <v>9076</v>
          </cell>
          <cell r="B60" t="str">
            <v>Equipamento  de  pintura  eletrostática  com cabine de 13,2 kW e estufa de 90.000 kCal</v>
          </cell>
          <cell r="H60">
            <v>9665</v>
          </cell>
          <cell r="I60">
            <v>0.5</v>
          </cell>
        </row>
        <row r="61">
          <cell r="A61">
            <v>9077</v>
          </cell>
          <cell r="B61" t="str">
            <v>Perfuratriz Wirth com acessórios e unidade hidráulica (Power Pack) - 273 kW</v>
          </cell>
          <cell r="H61">
            <v>9665</v>
          </cell>
          <cell r="I61">
            <v>0.5</v>
          </cell>
        </row>
        <row r="62">
          <cell r="A62">
            <v>9078</v>
          </cell>
          <cell r="B62" t="str">
            <v>Treliça lançadeira com capacidade de carga de 120 a 150 t e vão máximo de 45 m - 110 kW</v>
          </cell>
          <cell r="H62">
            <v>9665</v>
          </cell>
          <cell r="I62">
            <v>9</v>
          </cell>
        </row>
        <row r="63">
          <cell r="A63">
            <v>9080</v>
          </cell>
          <cell r="B63" t="str">
            <v>Carrelone com capacidade máxima de 70 t - 24 kW</v>
          </cell>
          <cell r="H63">
            <v>9665</v>
          </cell>
          <cell r="I63">
            <v>0.25</v>
          </cell>
        </row>
        <row r="64">
          <cell r="A64">
            <v>9082</v>
          </cell>
          <cell r="B64" t="str">
            <v>Bate estaca hidráulico para defensas montado em caminhão guindauto com capacidade de 6 t - 136 kW</v>
          </cell>
          <cell r="H64">
            <v>9082</v>
          </cell>
          <cell r="I64">
            <v>1</v>
          </cell>
        </row>
        <row r="65">
          <cell r="A65">
            <v>9083</v>
          </cell>
          <cell r="B65" t="str">
            <v>Vagão fechado tipo FSS</v>
          </cell>
          <cell r="N65">
            <v>9743</v>
          </cell>
          <cell r="O65">
            <v>0.1</v>
          </cell>
        </row>
        <row r="66">
          <cell r="A66">
            <v>9084</v>
          </cell>
          <cell r="B66" t="str">
            <v>Vagão tanque tipo TCR</v>
          </cell>
          <cell r="N66">
            <v>9743</v>
          </cell>
          <cell r="O66">
            <v>0.1</v>
          </cell>
        </row>
        <row r="67">
          <cell r="A67">
            <v>9085</v>
          </cell>
          <cell r="B67" t="str">
            <v>Vagão gôndola tipo GTB</v>
          </cell>
          <cell r="N67">
            <v>9743</v>
          </cell>
          <cell r="O67">
            <v>0.1</v>
          </cell>
        </row>
        <row r="68">
          <cell r="A68">
            <v>9086</v>
          </cell>
          <cell r="B68" t="str">
            <v>Bomba de concreto rebocável com capacidade de 41 m³/h - 74 kW</v>
          </cell>
          <cell r="H68">
            <v>9086</v>
          </cell>
          <cell r="I68">
            <v>1</v>
          </cell>
        </row>
        <row r="69">
          <cell r="A69">
            <v>9087</v>
          </cell>
          <cell r="B69" t="str">
            <v>Vagão Hopper aberto com descarga inferior manual e capacidade de 60 t, bitola métrica</v>
          </cell>
          <cell r="N69">
            <v>9743</v>
          </cell>
          <cell r="O69">
            <v>0.1</v>
          </cell>
        </row>
        <row r="70">
          <cell r="A70">
            <v>9088</v>
          </cell>
          <cell r="B70" t="str">
            <v>Vagão Hopper aberto com descarga inferior manual e capacidade de 75 t, bitola larga</v>
          </cell>
          <cell r="N70">
            <v>9743</v>
          </cell>
          <cell r="O70">
            <v>0.1</v>
          </cell>
        </row>
        <row r="71">
          <cell r="A71">
            <v>9090</v>
          </cell>
          <cell r="B71" t="str">
            <v>Equipamento para descarga de TLS - 140 kW</v>
          </cell>
          <cell r="N71">
            <v>9090</v>
          </cell>
          <cell r="O71">
            <v>1</v>
          </cell>
        </row>
        <row r="72">
          <cell r="A72">
            <v>9091</v>
          </cell>
          <cell r="B72" t="str">
            <v>Empurrador fluvial - 500 kW</v>
          </cell>
          <cell r="K72">
            <v>9091</v>
          </cell>
          <cell r="M72">
            <v>1</v>
          </cell>
        </row>
        <row r="73">
          <cell r="A73">
            <v>9092</v>
          </cell>
          <cell r="B73" t="str">
            <v>Balsa para transporte de material asfáltico com 6 tanques de 60.000 litros cada</v>
          </cell>
          <cell r="K73">
            <v>9091</v>
          </cell>
          <cell r="M73">
            <v>1</v>
          </cell>
        </row>
        <row r="74">
          <cell r="A74">
            <v>9093</v>
          </cell>
          <cell r="B74" t="str">
            <v>Veículo leve - 53 kW (sem motorista)</v>
          </cell>
          <cell r="H74">
            <v>9512</v>
          </cell>
          <cell r="I74">
            <v>1</v>
          </cell>
        </row>
        <row r="75">
          <cell r="A75">
            <v>9094</v>
          </cell>
          <cell r="B75" t="str">
            <v>Guindaste móvel sobre pneus com 6 eixos e capacidade de 10.500 kNm - 450 kW</v>
          </cell>
          <cell r="H75">
            <v>9094</v>
          </cell>
          <cell r="I75">
            <v>1</v>
          </cell>
        </row>
        <row r="76">
          <cell r="A76">
            <v>9095</v>
          </cell>
          <cell r="B76" t="str">
            <v>Guindaste móvel sobre pneus com 8 eixos e capacidade de 15.000 kNm - 500 kW</v>
          </cell>
          <cell r="H76">
            <v>9095</v>
          </cell>
          <cell r="I76">
            <v>1</v>
          </cell>
        </row>
        <row r="77">
          <cell r="A77">
            <v>9096</v>
          </cell>
          <cell r="B77" t="str">
            <v>Mini-carregadeira de pneus - 42 kW</v>
          </cell>
          <cell r="H77">
            <v>9665</v>
          </cell>
          <cell r="I77">
            <v>0.33</v>
          </cell>
        </row>
        <row r="78">
          <cell r="A78">
            <v>9097</v>
          </cell>
          <cell r="B78" t="str">
            <v>Caminhão de resgate de veículos leves com capacidade de guincho de 6 t - 115 kW</v>
          </cell>
          <cell r="H78">
            <v>9097</v>
          </cell>
          <cell r="I78">
            <v>1</v>
          </cell>
        </row>
        <row r="79">
          <cell r="A79">
            <v>9098</v>
          </cell>
          <cell r="B79" t="str">
            <v>Caminhão de resgate de veículos de porte médio com capacidade do guincho de 20 t - 136 kW</v>
          </cell>
          <cell r="H79">
            <v>9098</v>
          </cell>
          <cell r="I79">
            <v>1</v>
          </cell>
        </row>
        <row r="80">
          <cell r="A80" t="str">
            <v>Tabela 02 - Fatores de utilização de equipamentos de grande porte (4/11)</v>
          </cell>
        </row>
        <row r="81">
          <cell r="A81" t="str">
            <v>Código SICRO</v>
          </cell>
          <cell r="K81" t="str">
            <v>Transporte Aquaviário</v>
          </cell>
          <cell r="N81" t="str">
            <v>Transporte Ferroviário</v>
          </cell>
        </row>
        <row r="82">
          <cell r="I82" t="str">
            <v>FU</v>
          </cell>
          <cell r="K82" t="str">
            <v>Código</v>
          </cell>
          <cell r="M82" t="str">
            <v>FU</v>
          </cell>
          <cell r="N82" t="str">
            <v>Código</v>
          </cell>
          <cell r="O82" t="str">
            <v>FU</v>
          </cell>
        </row>
        <row r="83">
          <cell r="A83">
            <v>9099</v>
          </cell>
          <cell r="B83" t="str">
            <v>Caminhão de resgate de veículos pesados com dois guinchos e capacidade de 30 t - 335 kW</v>
          </cell>
          <cell r="H83">
            <v>9099</v>
          </cell>
          <cell r="I83">
            <v>1</v>
          </cell>
        </row>
        <row r="84">
          <cell r="A84">
            <v>9100</v>
          </cell>
          <cell r="B84" t="str">
            <v>Cavalo mecânico sem reboque - 210 kW</v>
          </cell>
          <cell r="H84">
            <v>9100</v>
          </cell>
          <cell r="I84">
            <v>1</v>
          </cell>
        </row>
        <row r="85">
          <cell r="A85">
            <v>9104</v>
          </cell>
          <cell r="B85" t="str">
            <v>Embarcação empurradora multi-propósito - 2 x 150 HP</v>
          </cell>
          <cell r="K85">
            <v>9104</v>
          </cell>
          <cell r="M85">
            <v>1</v>
          </cell>
        </row>
        <row r="86">
          <cell r="A86">
            <v>9105</v>
          </cell>
          <cell r="B86" t="str">
            <v>Embarcação empurradora multi-propósito - 2 x 250 HP</v>
          </cell>
          <cell r="K86">
            <v>9105</v>
          </cell>
          <cell r="M86">
            <v>1</v>
          </cell>
        </row>
        <row r="87">
          <cell r="A87">
            <v>9106</v>
          </cell>
          <cell r="B87" t="str">
            <v>Balsa de convés com capacidade de 200 t</v>
          </cell>
          <cell r="K87">
            <v>9603</v>
          </cell>
          <cell r="M87">
            <v>0.25</v>
          </cell>
        </row>
        <row r="88">
          <cell r="A88">
            <v>9108</v>
          </cell>
          <cell r="B88" t="str">
            <v>Soldadora de trilho por caldeamento na via - 400 kW</v>
          </cell>
          <cell r="N88">
            <v>9108</v>
          </cell>
          <cell r="O88">
            <v>1</v>
          </cell>
        </row>
        <row r="89">
          <cell r="A89">
            <v>9109</v>
          </cell>
          <cell r="B89" t="str">
            <v>Cavalo mecânico com tanque isotérmico e capacidade de 31.000 litros - 323 kW</v>
          </cell>
          <cell r="H89">
            <v>9109</v>
          </cell>
          <cell r="I89">
            <v>1</v>
          </cell>
        </row>
        <row r="90">
          <cell r="A90">
            <v>9110</v>
          </cell>
          <cell r="B90" t="str">
            <v>Escavadeira hidráulica sobre esteira para rocha com caçamba e capacidade de 1,5 m³
- 110 kW</v>
          </cell>
          <cell r="H90">
            <v>9665</v>
          </cell>
          <cell r="I90">
            <v>1</v>
          </cell>
        </row>
        <row r="91">
          <cell r="A91">
            <v>9117</v>
          </cell>
          <cell r="B91" t="str">
            <v>Carregadeira de pneus para rocha com capacidade de 2,9 m³ - 96 kW</v>
          </cell>
          <cell r="H91">
            <v>9665</v>
          </cell>
          <cell r="I91">
            <v>0.5</v>
          </cell>
        </row>
        <row r="92">
          <cell r="A92">
            <v>9119</v>
          </cell>
          <cell r="B92" t="str">
            <v>Carregadeira compacta com valetadeira para escavação até a profundidade de 1.575 mm - 55,4 kW</v>
          </cell>
          <cell r="H92">
            <v>9665</v>
          </cell>
          <cell r="I92">
            <v>0.5</v>
          </cell>
        </row>
        <row r="93">
          <cell r="A93">
            <v>9120</v>
          </cell>
          <cell r="B93" t="str">
            <v>Equipamento de cravação sobre esteira para geodreno com haste para profundidade de até 20 m - 200 kW</v>
          </cell>
          <cell r="H93">
            <v>9666</v>
          </cell>
          <cell r="I93">
            <v>1</v>
          </cell>
        </row>
        <row r="94">
          <cell r="A94">
            <v>9122</v>
          </cell>
          <cell r="B94" t="str">
            <v>Perfuratriz tipo Bottom Feed para coluna de brita - 194 kW</v>
          </cell>
          <cell r="H94">
            <v>9665</v>
          </cell>
          <cell r="I94">
            <v>1</v>
          </cell>
        </row>
        <row r="95">
          <cell r="A95">
            <v>9123</v>
          </cell>
          <cell r="B95" t="str">
            <v>Veículo leve a gasolina - 72 a 92 kW</v>
          </cell>
          <cell r="H95">
            <v>9123</v>
          </cell>
          <cell r="I95">
            <v>1</v>
          </cell>
        </row>
        <row r="96">
          <cell r="A96">
            <v>9124</v>
          </cell>
          <cell r="B96" t="str">
            <v>Caminhonete a gasolina cabine dupla 4 x 4 - 101 a 145 kW</v>
          </cell>
          <cell r="H96">
            <v>9124</v>
          </cell>
          <cell r="I96">
            <v>1</v>
          </cell>
        </row>
        <row r="97">
          <cell r="A97">
            <v>9125</v>
          </cell>
          <cell r="B97" t="str">
            <v>Van furgão a diesel - 93 a 102 kW</v>
          </cell>
          <cell r="H97">
            <v>9125</v>
          </cell>
          <cell r="I97">
            <v>1</v>
          </cell>
        </row>
        <row r="98">
          <cell r="A98">
            <v>9126</v>
          </cell>
          <cell r="B98" t="str">
            <v>Draga Backhoe com capacidade de 7 m³ -
1.000 kW</v>
          </cell>
          <cell r="K98">
            <v>9606</v>
          </cell>
          <cell r="M98">
            <v>1</v>
          </cell>
        </row>
        <row r="99">
          <cell r="A99">
            <v>9127</v>
          </cell>
          <cell r="B99" t="str">
            <v>Escavadeira      hidráulica      com      martelo hidráulico de 550 kg - 103 kW</v>
          </cell>
          <cell r="H99">
            <v>9665</v>
          </cell>
          <cell r="I99">
            <v>1</v>
          </cell>
        </row>
        <row r="100">
          <cell r="A100">
            <v>9135</v>
          </cell>
          <cell r="B100" t="str">
            <v>Semi-reboque  com  tanque  isotérmico  com capacidade de 31.000 litros</v>
          </cell>
          <cell r="H100">
            <v>9135</v>
          </cell>
          <cell r="I100">
            <v>1</v>
          </cell>
        </row>
        <row r="101">
          <cell r="A101">
            <v>9136</v>
          </cell>
          <cell r="B101" t="str">
            <v>Cavalo mecânico - 323 kW</v>
          </cell>
          <cell r="H101">
            <v>9136</v>
          </cell>
          <cell r="I101">
            <v>1</v>
          </cell>
        </row>
        <row r="102">
          <cell r="A102">
            <v>9499</v>
          </cell>
          <cell r="B102" t="str">
            <v>Viscosímetro   Saybolt-Furol   com   controle eletrônico para 2 corpos de prova</v>
          </cell>
          <cell r="H102">
            <v>9665</v>
          </cell>
          <cell r="I102">
            <v>1</v>
          </cell>
        </row>
        <row r="103">
          <cell r="A103" t="str">
            <v>Tabela 02 - Fatores de utilização de equipamentos de grande porte (5/11)</v>
          </cell>
        </row>
        <row r="104">
          <cell r="A104" t="str">
            <v>Código SICRO</v>
          </cell>
          <cell r="F104" t="str">
            <v>Transporte Rodoviário</v>
          </cell>
          <cell r="K104" t="str">
            <v>Transporte Aquaviário</v>
          </cell>
          <cell r="N104" t="str">
            <v>Transporte Ferroviário</v>
          </cell>
        </row>
        <row r="105">
          <cell r="F105" t="str">
            <v>Código</v>
          </cell>
          <cell r="I105" t="str">
            <v>FU</v>
          </cell>
          <cell r="K105" t="str">
            <v>Código</v>
          </cell>
          <cell r="M105" t="str">
            <v>FU</v>
          </cell>
          <cell r="N105" t="str">
            <v>Código</v>
          </cell>
          <cell r="O105" t="str">
            <v>FU</v>
          </cell>
        </row>
        <row r="106">
          <cell r="A106">
            <v>9500</v>
          </cell>
          <cell r="B106" t="str">
            <v>Vagão gôndola com capacidade de 100 t</v>
          </cell>
          <cell r="N106">
            <v>9743</v>
          </cell>
          <cell r="O106">
            <v>0.1</v>
          </cell>
        </row>
        <row r="107">
          <cell r="A107">
            <v>9502</v>
          </cell>
          <cell r="B107" t="str">
            <v>Bate-estaca de gravidade para 3,5 a 4,0 t - 119 kW</v>
          </cell>
          <cell r="H107">
            <v>9686</v>
          </cell>
          <cell r="I107">
            <v>1</v>
          </cell>
        </row>
        <row r="108">
          <cell r="A108">
            <v>9506</v>
          </cell>
          <cell r="B108" t="str">
            <v>Caminhão basculante com capacidade de 6 m³ - 136 kW</v>
          </cell>
          <cell r="H108">
            <v>9506</v>
          </cell>
          <cell r="I108">
            <v>1</v>
          </cell>
        </row>
        <row r="109">
          <cell r="A109">
            <v>9508</v>
          </cell>
          <cell r="B109" t="str">
            <v>Caminhão carroceria com capacidade de 9 t - 136 kW</v>
          </cell>
          <cell r="H109">
            <v>9508</v>
          </cell>
          <cell r="I109">
            <v>1</v>
          </cell>
        </row>
        <row r="110">
          <cell r="A110">
            <v>9509</v>
          </cell>
          <cell r="B110" t="str">
            <v>Caminhão tanque distribuidor de asfalto com capacidade de 6.000 l - 136 kW</v>
          </cell>
          <cell r="H110">
            <v>9509</v>
          </cell>
          <cell r="I110">
            <v>1</v>
          </cell>
        </row>
        <row r="111">
          <cell r="A111">
            <v>9511</v>
          </cell>
          <cell r="B111" t="str">
            <v>Carregadeira de pneus com capacidade de 3,3 m³ - 213 kW</v>
          </cell>
          <cell r="H111">
            <v>9665</v>
          </cell>
          <cell r="I111">
            <v>0.5</v>
          </cell>
        </row>
        <row r="112">
          <cell r="A112">
            <v>9512</v>
          </cell>
          <cell r="B112" t="str">
            <v>Veículo leve - 53 kW</v>
          </cell>
          <cell r="H112">
            <v>9512</v>
          </cell>
          <cell r="I112">
            <v>1</v>
          </cell>
        </row>
        <row r="113">
          <cell r="A113">
            <v>9514</v>
          </cell>
          <cell r="B113" t="str">
            <v>Distribuidor de agregados autopropelido - 130 kW</v>
          </cell>
          <cell r="H113">
            <v>9665</v>
          </cell>
          <cell r="I113">
            <v>0.5</v>
          </cell>
        </row>
        <row r="114">
          <cell r="A114">
            <v>9515</v>
          </cell>
          <cell r="B114" t="str">
            <v>Escavadeira  hidráulica  sobre  esteira  com caçamba com capacidade de 1,5 m³ - 110 kW</v>
          </cell>
          <cell r="H114">
            <v>9665</v>
          </cell>
          <cell r="I114">
            <v>1</v>
          </cell>
        </row>
        <row r="115">
          <cell r="A115">
            <v>9516</v>
          </cell>
          <cell r="B115" t="str">
            <v>Perfuratriz hidráulica sobre esteiras - 300 kW</v>
          </cell>
          <cell r="H115">
            <v>9018</v>
          </cell>
          <cell r="I115">
            <v>1</v>
          </cell>
        </row>
        <row r="116">
          <cell r="A116">
            <v>9518</v>
          </cell>
          <cell r="B116" t="str">
            <v>Grade de discos rebocável de 24 x 24</v>
          </cell>
          <cell r="H116">
            <v>9518</v>
          </cell>
          <cell r="I116">
            <v>1</v>
          </cell>
        </row>
        <row r="117">
          <cell r="A117">
            <v>9520</v>
          </cell>
          <cell r="B117" t="str">
            <v>Caminhão     com     caçamba     térmica     e capacidade de 5,5 m³ - 210 kW</v>
          </cell>
          <cell r="H117">
            <v>9520</v>
          </cell>
          <cell r="I117">
            <v>1</v>
          </cell>
        </row>
        <row r="118">
          <cell r="A118">
            <v>9522</v>
          </cell>
          <cell r="B118" t="str">
            <v>Caldeira     de     asfalto     rebocável     com capacidade de 1.500 l - 6,5 kW</v>
          </cell>
          <cell r="H118">
            <v>9522</v>
          </cell>
          <cell r="I118">
            <v>1</v>
          </cell>
        </row>
        <row r="119">
          <cell r="A119">
            <v>9523</v>
          </cell>
          <cell r="B119" t="str">
            <v>Motoscraper - 304 kW</v>
          </cell>
          <cell r="H119">
            <v>9665</v>
          </cell>
          <cell r="I119">
            <v>1</v>
          </cell>
        </row>
        <row r="120">
          <cell r="A120">
            <v>9524</v>
          </cell>
          <cell r="B120" t="str">
            <v>Motoniveladora - 93 kW</v>
          </cell>
          <cell r="H120">
            <v>9665</v>
          </cell>
          <cell r="I120">
            <v>1</v>
          </cell>
        </row>
        <row r="121">
          <cell r="A121">
            <v>9525</v>
          </cell>
          <cell r="B121" t="str">
            <v>Ponte rolante com acessórios para vãos de até 15 m e capacidade de 15 t - 20 kW</v>
          </cell>
          <cell r="H121">
            <v>9666</v>
          </cell>
          <cell r="I121">
            <v>1</v>
          </cell>
        </row>
        <row r="122">
          <cell r="A122">
            <v>9526</v>
          </cell>
          <cell r="B122" t="str">
            <v>Retroescavadeira de pneus - 58 kW</v>
          </cell>
          <cell r="H122">
            <v>9665</v>
          </cell>
          <cell r="I122">
            <v>0.5</v>
          </cell>
        </row>
        <row r="123">
          <cell r="A123">
            <v>9530</v>
          </cell>
          <cell r="B123" t="str">
            <v>Rolo     compactador     liso     autopropelido vibratório de 11 t - 97 kW</v>
          </cell>
          <cell r="H123">
            <v>9665</v>
          </cell>
          <cell r="I123">
            <v>0.5</v>
          </cell>
        </row>
        <row r="124">
          <cell r="A124">
            <v>9531</v>
          </cell>
          <cell r="B124" t="str">
            <v>Equipamento de sondagem a percussão com motobomba - 2,5 kW</v>
          </cell>
          <cell r="H124">
            <v>9508</v>
          </cell>
          <cell r="I124">
            <v>1</v>
          </cell>
        </row>
        <row r="125">
          <cell r="A125">
            <v>9533</v>
          </cell>
          <cell r="B125" t="str">
            <v>Sonda rotativa com motor, bombas, mastro e cabeçote - 20 kW</v>
          </cell>
          <cell r="H125">
            <v>9508</v>
          </cell>
          <cell r="I125">
            <v>1</v>
          </cell>
        </row>
        <row r="126">
          <cell r="A126">
            <v>9534</v>
          </cell>
          <cell r="B126" t="str">
            <v>Rebocador - 2 x 500 HP</v>
          </cell>
          <cell r="K126">
            <v>9534</v>
          </cell>
          <cell r="M126">
            <v>1</v>
          </cell>
        </row>
        <row r="127">
          <cell r="A127">
            <v>9537</v>
          </cell>
          <cell r="B127" t="str">
            <v>Carregadeira de pneus com capacidade de 1,72 m³ - 113 kW</v>
          </cell>
          <cell r="H127">
            <v>9665</v>
          </cell>
          <cell r="I127">
            <v>0.5</v>
          </cell>
        </row>
        <row r="128">
          <cell r="A128">
            <v>9540</v>
          </cell>
          <cell r="B128" t="str">
            <v>Trator de esteiras com lâmina - 112 kW</v>
          </cell>
          <cell r="H128">
            <v>9665</v>
          </cell>
          <cell r="I128">
            <v>0.5</v>
          </cell>
        </row>
        <row r="129">
          <cell r="A129" t="str">
            <v>Tabela 02 - Fatores de utilização de equipamentos de grande porte (6/11)</v>
          </cell>
        </row>
        <row r="130">
          <cell r="A130" t="str">
            <v>Código SICRO</v>
          </cell>
          <cell r="K130" t="str">
            <v>Transporte Aquaviário</v>
          </cell>
          <cell r="N130" t="str">
            <v>Transporte Ferroviário</v>
          </cell>
        </row>
        <row r="131">
          <cell r="I131" t="str">
            <v>FU</v>
          </cell>
          <cell r="K131" t="str">
            <v>Código</v>
          </cell>
          <cell r="M131" t="str">
            <v>FU</v>
          </cell>
          <cell r="N131" t="str">
            <v>Código</v>
          </cell>
          <cell r="O131" t="str">
            <v>FU</v>
          </cell>
        </row>
        <row r="132">
          <cell r="A132">
            <v>9541</v>
          </cell>
          <cell r="B132" t="str">
            <v>Trator de esteiras com lâmina - 259 kW</v>
          </cell>
          <cell r="H132">
            <v>9665</v>
          </cell>
          <cell r="I132">
            <v>1</v>
          </cell>
        </row>
        <row r="133">
          <cell r="A133">
            <v>9545</v>
          </cell>
          <cell r="B133" t="str">
            <v>Vibroacabadora de asfalto sobre esteiras - 82 kW</v>
          </cell>
          <cell r="H133">
            <v>9665</v>
          </cell>
          <cell r="I133">
            <v>0.5</v>
          </cell>
        </row>
        <row r="134">
          <cell r="A134">
            <v>9558</v>
          </cell>
          <cell r="B134" t="str">
            <v>Tanque   de   estocagem   de   asfalto   com capacidade de 30.000 l</v>
          </cell>
          <cell r="H134">
            <v>9665</v>
          </cell>
          <cell r="I134">
            <v>1</v>
          </cell>
        </row>
        <row r="135">
          <cell r="A135">
            <v>9560</v>
          </cell>
          <cell r="B135" t="str">
            <v>Ônibus com capacidade para 80 lugares - 175 kW</v>
          </cell>
          <cell r="H135">
            <v>9560</v>
          </cell>
          <cell r="I135">
            <v>1</v>
          </cell>
        </row>
        <row r="136">
          <cell r="A136">
            <v>9563</v>
          </cell>
          <cell r="B136" t="str">
            <v>Perfuratriz  hidráulica  sobre  esteiras  com clamshell - 220 kW</v>
          </cell>
          <cell r="H136">
            <v>9666</v>
          </cell>
          <cell r="I136">
            <v>1</v>
          </cell>
        </row>
        <row r="137">
          <cell r="A137">
            <v>9565</v>
          </cell>
          <cell r="B137" t="str">
            <v>Trator de esteiras com escarificador - 259 kW</v>
          </cell>
          <cell r="H137">
            <v>9665</v>
          </cell>
          <cell r="I137">
            <v>1</v>
          </cell>
        </row>
        <row r="138">
          <cell r="A138">
            <v>9566</v>
          </cell>
          <cell r="B138" t="str">
            <v>Guindaste sobre esteiras com clamshell de 1,9 m³ - 220 kW</v>
          </cell>
          <cell r="H138">
            <v>9666</v>
          </cell>
          <cell r="I138">
            <v>1</v>
          </cell>
        </row>
        <row r="139">
          <cell r="A139">
            <v>9569</v>
          </cell>
          <cell r="B139" t="str">
            <v>Guindaste sobre esteiras com clamshell de 4,6 m³ - 403 kW</v>
          </cell>
          <cell r="H139">
            <v>9665</v>
          </cell>
          <cell r="I139">
            <v>1</v>
          </cell>
        </row>
        <row r="140">
          <cell r="A140">
            <v>9571</v>
          </cell>
          <cell r="B140" t="str">
            <v>Caminhão tanque com capacidade de 10.000 l - 188 kW</v>
          </cell>
          <cell r="H140">
            <v>9571</v>
          </cell>
          <cell r="I140">
            <v>1</v>
          </cell>
        </row>
        <row r="141">
          <cell r="A141">
            <v>9574</v>
          </cell>
          <cell r="B141" t="str">
            <v>Perfuratriz sobre esteiras - 145 kW</v>
          </cell>
          <cell r="H141">
            <v>9665</v>
          </cell>
          <cell r="I141">
            <v>0.5</v>
          </cell>
        </row>
        <row r="142">
          <cell r="A142">
            <v>9575</v>
          </cell>
          <cell r="B142" t="str">
            <v>Caminhão     basculante     com     caçamba estanque e capacidade de 14 m³ - 265 kW</v>
          </cell>
          <cell r="H142">
            <v>9575</v>
          </cell>
          <cell r="I142">
            <v>1</v>
          </cell>
        </row>
        <row r="143">
          <cell r="A143">
            <v>9576</v>
          </cell>
          <cell r="B143" t="str">
            <v>Escavadeira  hidráulica  de  longo  alcance sobre esteiras - 103 kW</v>
          </cell>
          <cell r="H143">
            <v>9665</v>
          </cell>
          <cell r="I143">
            <v>1</v>
          </cell>
        </row>
        <row r="144">
          <cell r="A144">
            <v>9577</v>
          </cell>
          <cell r="B144" t="str">
            <v>Trator agrícola - 77 kW</v>
          </cell>
          <cell r="H144">
            <v>9665</v>
          </cell>
          <cell r="I144">
            <v>0.5</v>
          </cell>
        </row>
        <row r="145">
          <cell r="A145">
            <v>9579</v>
          </cell>
          <cell r="B145" t="str">
            <v>Caminhão basculante com capacidade de 10 m³ - 210 kW</v>
          </cell>
          <cell r="H145">
            <v>9579</v>
          </cell>
          <cell r="I145">
            <v>1</v>
          </cell>
        </row>
        <row r="146">
          <cell r="A146">
            <v>9580</v>
          </cell>
          <cell r="B146" t="str">
            <v>Distribuidora  /  fresadora  com  controle  de greide - 287 kW</v>
          </cell>
          <cell r="H146">
            <v>9665</v>
          </cell>
          <cell r="I146">
            <v>1</v>
          </cell>
        </row>
        <row r="147">
          <cell r="A147">
            <v>9582</v>
          </cell>
          <cell r="B147" t="str">
            <v>Carregadeira de pneus com capacidade de 2,9 m³ - 96 kW</v>
          </cell>
          <cell r="H147">
            <v>9665</v>
          </cell>
          <cell r="I147">
            <v>0.5</v>
          </cell>
        </row>
        <row r="148">
          <cell r="A148">
            <v>9583</v>
          </cell>
          <cell r="B148" t="str">
            <v>Distribuidor de agregados rebocável de 1,9 m³</v>
          </cell>
          <cell r="H148">
            <v>9583</v>
          </cell>
          <cell r="I148">
            <v>1</v>
          </cell>
        </row>
        <row r="149">
          <cell r="A149">
            <v>9584</v>
          </cell>
          <cell r="B149" t="str">
            <v>Carregadeira de pneus com capacidade de 1,53 m³ - 106 kW</v>
          </cell>
          <cell r="H149">
            <v>9665</v>
          </cell>
          <cell r="I149">
            <v>5</v>
          </cell>
        </row>
        <row r="150">
          <cell r="A150">
            <v>9588</v>
          </cell>
          <cell r="B150" t="str">
            <v>Vibroacabadora  de  concreto  com  formas deslizantes - 205 kW</v>
          </cell>
          <cell r="H150">
            <v>9665</v>
          </cell>
          <cell r="I150">
            <v>1</v>
          </cell>
        </row>
        <row r="151">
          <cell r="A151">
            <v>9589</v>
          </cell>
          <cell r="B151" t="str">
            <v>Texturizadora/cura - 44,8 kW</v>
          </cell>
          <cell r="H151">
            <v>9665</v>
          </cell>
          <cell r="I151">
            <v>1</v>
          </cell>
        </row>
        <row r="152">
          <cell r="A152">
            <v>9590</v>
          </cell>
          <cell r="B152" t="str">
            <v>Central de concreto com capacidade de 40 m³/h - dosadora fixa</v>
          </cell>
          <cell r="H152">
            <v>9665</v>
          </cell>
          <cell r="I152">
            <v>1</v>
          </cell>
        </row>
        <row r="153">
          <cell r="A153" t="str">
            <v>Tabela 02 - Fatores de utilização de equipamentos de grande porte (7/11)</v>
          </cell>
        </row>
        <row r="154">
          <cell r="A154" t="str">
            <v>Código SICRO</v>
          </cell>
          <cell r="F154" t="str">
            <v>Transporte Rodoviário</v>
          </cell>
          <cell r="K154" t="str">
            <v>Transporte Aquaviário</v>
          </cell>
          <cell r="N154" t="str">
            <v>Transporte Ferroviário</v>
          </cell>
        </row>
        <row r="155">
          <cell r="F155" t="str">
            <v>Código</v>
          </cell>
          <cell r="I155" t="str">
            <v>FU</v>
          </cell>
          <cell r="K155" t="str">
            <v>Código</v>
          </cell>
          <cell r="M155" t="str">
            <v>FU</v>
          </cell>
          <cell r="N155" t="str">
            <v>Código</v>
          </cell>
          <cell r="O155" t="str">
            <v>FU</v>
          </cell>
        </row>
        <row r="156">
          <cell r="A156">
            <v>9592</v>
          </cell>
          <cell r="B156" t="str">
            <v>Caminhão carroceria com capacidade de 15 t
- 188 kW</v>
          </cell>
          <cell r="H156">
            <v>9592</v>
          </cell>
          <cell r="I156">
            <v>1</v>
          </cell>
        </row>
        <row r="157">
          <cell r="A157">
            <v>9593</v>
          </cell>
          <cell r="B157" t="str">
            <v>Draga Hopper com capacidade de 750 m³</v>
          </cell>
          <cell r="K157">
            <v>9593</v>
          </cell>
          <cell r="M157">
            <v>1</v>
          </cell>
        </row>
        <row r="158">
          <cell r="A158">
            <v>9594</v>
          </cell>
          <cell r="B158" t="str">
            <v>Draga Hopper com capacidade de 1.000 m³</v>
          </cell>
          <cell r="K158">
            <v>9594</v>
          </cell>
          <cell r="M158">
            <v>1</v>
          </cell>
        </row>
        <row r="159">
          <cell r="A159">
            <v>9595</v>
          </cell>
          <cell r="B159" t="str">
            <v>Draga Hopper com capacidade de 2.000 m³</v>
          </cell>
          <cell r="K159">
            <v>9595</v>
          </cell>
          <cell r="M159">
            <v>1</v>
          </cell>
        </row>
        <row r="160">
          <cell r="A160">
            <v>9596</v>
          </cell>
          <cell r="B160" t="str">
            <v>Draga Hopper com capacidade de 3.000 m³</v>
          </cell>
          <cell r="K160">
            <v>9596</v>
          </cell>
          <cell r="M160">
            <v>1</v>
          </cell>
        </row>
        <row r="161">
          <cell r="A161">
            <v>9597</v>
          </cell>
          <cell r="B161" t="str">
            <v>Draga Hopper com capacidade de 4.000 m³</v>
          </cell>
          <cell r="K161">
            <v>9597</v>
          </cell>
          <cell r="M161">
            <v>1</v>
          </cell>
        </row>
        <row r="162">
          <cell r="A162">
            <v>9598</v>
          </cell>
          <cell r="B162" t="str">
            <v>Draga Hopper com capacidade de 5.000 m³</v>
          </cell>
          <cell r="K162">
            <v>9598</v>
          </cell>
          <cell r="M162">
            <v>1</v>
          </cell>
        </row>
        <row r="163">
          <cell r="A163">
            <v>9599</v>
          </cell>
          <cell r="B163" t="str">
            <v>Central de concreto com capacidade de 30 m³/h - dosadora RS</v>
          </cell>
          <cell r="H163">
            <v>9665</v>
          </cell>
          <cell r="I163">
            <v>1</v>
          </cell>
        </row>
        <row r="164">
          <cell r="A164">
            <v>9600</v>
          </cell>
          <cell r="B164" t="str">
            <v>Caminhão betoneira com capacidade de 15,2 t - 210 kW</v>
          </cell>
          <cell r="H164">
            <v>9600</v>
          </cell>
          <cell r="I164">
            <v>1</v>
          </cell>
        </row>
        <row r="165">
          <cell r="A165">
            <v>9601</v>
          </cell>
          <cell r="B165" t="str">
            <v>Embarcação de transporte de pessoal e apoio logístico - 175 HP</v>
          </cell>
          <cell r="K165">
            <v>9601</v>
          </cell>
          <cell r="M165">
            <v>1</v>
          </cell>
        </row>
        <row r="166">
          <cell r="A166">
            <v>9602</v>
          </cell>
          <cell r="B166" t="str">
            <v>Embarcação de sondagem - 120 HP</v>
          </cell>
          <cell r="K166">
            <v>9602</v>
          </cell>
          <cell r="M166">
            <v>1</v>
          </cell>
        </row>
        <row r="167">
          <cell r="A167">
            <v>9603</v>
          </cell>
          <cell r="B167" t="str">
            <v>Embarcação empurradora multi-propósito com guindaste hidráulico de 11 mt - 2 x 150 HP</v>
          </cell>
          <cell r="K167">
            <v>9603</v>
          </cell>
          <cell r="M167">
            <v>1</v>
          </cell>
        </row>
        <row r="168">
          <cell r="A168">
            <v>9604</v>
          </cell>
          <cell r="B168" t="str">
            <v>Caminhão   basculante   para   rocha   com capacidade de 8 m³ - 210 kW</v>
          </cell>
          <cell r="H168">
            <v>9604</v>
          </cell>
          <cell r="I168">
            <v>1</v>
          </cell>
        </row>
        <row r="169">
          <cell r="A169">
            <v>9605</v>
          </cell>
          <cell r="B169" t="str">
            <v>Caminhão tanque com capacidade de 6.000 l
- 136 kW</v>
          </cell>
          <cell r="H169">
            <v>9605</v>
          </cell>
          <cell r="I169">
            <v>1</v>
          </cell>
        </row>
        <row r="170">
          <cell r="A170">
            <v>9606</v>
          </cell>
          <cell r="B170" t="str">
            <v>Rebocador - 2 x 360 HP</v>
          </cell>
          <cell r="K170">
            <v>9606</v>
          </cell>
          <cell r="M170">
            <v>1</v>
          </cell>
        </row>
        <row r="171">
          <cell r="A171">
            <v>9607</v>
          </cell>
          <cell r="B171" t="str">
            <v>Conjunto  de  britagem  para  rachão  com capacidade de 80 m³/h</v>
          </cell>
          <cell r="H171">
            <v>9665</v>
          </cell>
          <cell r="I171">
            <v>1</v>
          </cell>
        </row>
        <row r="172">
          <cell r="A172">
            <v>9608</v>
          </cell>
          <cell r="B172" t="str">
            <v>Lancha de apoio - 40 HP</v>
          </cell>
          <cell r="K172">
            <v>9608</v>
          </cell>
          <cell r="M172">
            <v>1</v>
          </cell>
        </row>
        <row r="173">
          <cell r="A173">
            <v>9609</v>
          </cell>
          <cell r="B173" t="str">
            <v>Draga de sucção para extração de areia com tubo de descarga de 150 mm - 100 kW</v>
          </cell>
          <cell r="K173">
            <v>9009</v>
          </cell>
          <cell r="M173">
            <v>1</v>
          </cell>
        </row>
        <row r="174">
          <cell r="A174">
            <v>9611</v>
          </cell>
          <cell r="B174" t="str">
            <v>Conjunto de britagem com capacidade de 80 m³/h</v>
          </cell>
          <cell r="H174">
            <v>9665</v>
          </cell>
          <cell r="I174">
            <v>1</v>
          </cell>
        </row>
        <row r="175">
          <cell r="A175">
            <v>9612</v>
          </cell>
          <cell r="B175" t="str">
            <v>Plataforma flutuante montada na obra de 12 x 24 x 1,8 m e com capacidade de 150 t</v>
          </cell>
          <cell r="K175">
            <v>9534</v>
          </cell>
          <cell r="M175">
            <v>1</v>
          </cell>
        </row>
        <row r="176">
          <cell r="A176">
            <v>9613</v>
          </cell>
          <cell r="B176" t="str">
            <v>Guindaste sobre esteiras com pinça - 220 kW</v>
          </cell>
          <cell r="H176">
            <v>9666</v>
          </cell>
          <cell r="I176">
            <v>1</v>
          </cell>
        </row>
        <row r="177">
          <cell r="A177">
            <v>9615</v>
          </cell>
          <cell r="B177" t="str">
            <v>Usina misturadora de solos com capacidade de 300 t/h</v>
          </cell>
          <cell r="H177">
            <v>9665</v>
          </cell>
          <cell r="I177">
            <v>2</v>
          </cell>
        </row>
        <row r="178">
          <cell r="A178" t="str">
            <v>Tabela 02 - Fatores de utilização de equipamentos de grande porte (8/11)</v>
          </cell>
        </row>
        <row r="179">
          <cell r="A179" t="str">
            <v>Código SICRO</v>
          </cell>
          <cell r="K179" t="str">
            <v>Transporte Aquaviário</v>
          </cell>
          <cell r="N179" t="str">
            <v>Transporte Ferroviário</v>
          </cell>
        </row>
        <row r="180">
          <cell r="I180" t="str">
            <v>FU</v>
          </cell>
          <cell r="K180" t="str">
            <v>Código</v>
          </cell>
          <cell r="L180" t="str">
            <v>FU</v>
          </cell>
          <cell r="N180" t="str">
            <v>Código</v>
          </cell>
          <cell r="O180" t="str">
            <v>FU</v>
          </cell>
        </row>
        <row r="181">
          <cell r="A181">
            <v>9617</v>
          </cell>
          <cell r="B181" t="str">
            <v>Usina misturadora de pré misturado a frio com capacidade de 60 t/h</v>
          </cell>
          <cell r="H181">
            <v>9665</v>
          </cell>
          <cell r="I181">
            <v>1</v>
          </cell>
        </row>
        <row r="182">
          <cell r="A182">
            <v>9618</v>
          </cell>
          <cell r="B182" t="str">
            <v>Batelão  autopropelido  com  capacidade  de 300 m³</v>
          </cell>
          <cell r="K182">
            <v>9618</v>
          </cell>
          <cell r="L182">
            <v>1</v>
          </cell>
        </row>
        <row r="183">
          <cell r="A183">
            <v>9619</v>
          </cell>
          <cell r="B183" t="str">
            <v>Batelão  autopropelido  com  capacidade  de 500 m³</v>
          </cell>
          <cell r="K183">
            <v>9619</v>
          </cell>
          <cell r="L183">
            <v>1</v>
          </cell>
        </row>
        <row r="184">
          <cell r="A184">
            <v>9620</v>
          </cell>
          <cell r="B184" t="str">
            <v>Pontão  flutuante  de  15  x  30  x  1,8  m  e capacidade de 500 t</v>
          </cell>
          <cell r="K184">
            <v>9534</v>
          </cell>
          <cell r="L184">
            <v>1</v>
          </cell>
        </row>
        <row r="185">
          <cell r="A185">
            <v>9635</v>
          </cell>
          <cell r="B185" t="str">
            <v>Draga de sucção e recalque com potência da bomba de 177 kW e do cortador de 30 kW</v>
          </cell>
          <cell r="K185">
            <v>9603</v>
          </cell>
          <cell r="L185">
            <v>1</v>
          </cell>
        </row>
        <row r="186">
          <cell r="A186">
            <v>9636</v>
          </cell>
          <cell r="B186" t="str">
            <v>Draga de sucção e recalque com potência da bomba de 447 kW e do cortador de 52 kW</v>
          </cell>
          <cell r="K186">
            <v>9603</v>
          </cell>
          <cell r="L186">
            <v>1</v>
          </cell>
        </row>
        <row r="187">
          <cell r="A187">
            <v>9637</v>
          </cell>
          <cell r="B187" t="str">
            <v>Draga de sucção e recalque com potência da bomba de 746 kW e do cortador de 110 kW</v>
          </cell>
          <cell r="K187">
            <v>9603</v>
          </cell>
          <cell r="L187">
            <v>1</v>
          </cell>
        </row>
        <row r="188">
          <cell r="A188">
            <v>9638</v>
          </cell>
          <cell r="B188" t="str">
            <v>Draga de sucção e recalque com potência da bomba de 1.350 kW e do cortador de 170 kW</v>
          </cell>
          <cell r="K188">
            <v>9603</v>
          </cell>
          <cell r="L188">
            <v>1</v>
          </cell>
        </row>
        <row r="189">
          <cell r="A189">
            <v>9639</v>
          </cell>
          <cell r="B189" t="str">
            <v>Barco hotel com capacidade para 30 pessoas
- 2 x 150 HP</v>
          </cell>
          <cell r="K189">
            <v>9603</v>
          </cell>
          <cell r="L189">
            <v>1</v>
          </cell>
        </row>
        <row r="190">
          <cell r="A190">
            <v>9642</v>
          </cell>
          <cell r="B190" t="str">
            <v>Perfuratriz  hidráulica  sobre  esteiras  para estaca raiz - 56 kW</v>
          </cell>
          <cell r="H190">
            <v>9665</v>
          </cell>
          <cell r="I190">
            <v>0.5</v>
          </cell>
        </row>
        <row r="191">
          <cell r="A191">
            <v>9644</v>
          </cell>
          <cell r="B191" t="str">
            <v>Caminhão para pintura a frio com demarcador de faixas - 143 kW</v>
          </cell>
          <cell r="H191">
            <v>9644</v>
          </cell>
          <cell r="I191">
            <v>1</v>
          </cell>
        </row>
        <row r="192">
          <cell r="A192">
            <v>9645</v>
          </cell>
          <cell r="B192" t="str">
            <v>Caminhão        aplicador        de        material termoplástico - 233 kW</v>
          </cell>
          <cell r="H192">
            <v>9645</v>
          </cell>
          <cell r="I192">
            <v>1</v>
          </cell>
        </row>
        <row r="193">
          <cell r="A193">
            <v>9650</v>
          </cell>
          <cell r="B193" t="str">
            <v>Guindaste   sobre   esteiras   com   martelo hidráulico de 2.600 kg - 220 kW</v>
          </cell>
          <cell r="H193">
            <v>9666</v>
          </cell>
          <cell r="I193">
            <v>1</v>
          </cell>
        </row>
        <row r="194">
          <cell r="A194">
            <v>9651</v>
          </cell>
          <cell r="B194" t="str">
            <v>Guindaste sobre esteiras com Hammer Grab
- 220 kW</v>
          </cell>
          <cell r="H194">
            <v>9666</v>
          </cell>
          <cell r="I194">
            <v>1</v>
          </cell>
        </row>
        <row r="195">
          <cell r="A195">
            <v>9653</v>
          </cell>
          <cell r="B195" t="str">
            <v>Guindaste sobre esteiras com trado com bits para material de 1ª categoria - 220 kW</v>
          </cell>
          <cell r="H195">
            <v>9666</v>
          </cell>
          <cell r="I195">
            <v>1</v>
          </cell>
        </row>
        <row r="196">
          <cell r="A196">
            <v>9654</v>
          </cell>
          <cell r="B196" t="str">
            <v>Guindaste sobre esteiras com trado com bits para material de 2ª categoria - 220 kW</v>
          </cell>
          <cell r="H196">
            <v>9666</v>
          </cell>
          <cell r="I196">
            <v>1</v>
          </cell>
        </row>
        <row r="197">
          <cell r="A197">
            <v>9655</v>
          </cell>
          <cell r="B197" t="str">
            <v>Guindaste sobre esteiras com trado com bits para material de 3ª categoria - 220 kW</v>
          </cell>
          <cell r="H197">
            <v>9666</v>
          </cell>
          <cell r="I197">
            <v>1</v>
          </cell>
        </row>
        <row r="198">
          <cell r="A198">
            <v>9656</v>
          </cell>
          <cell r="B198" t="str">
            <v>Guindaste sobre esteiras com caçamba para material de 1ª categoria - 220 kW</v>
          </cell>
          <cell r="H198">
            <v>9665</v>
          </cell>
          <cell r="I198">
            <v>1</v>
          </cell>
        </row>
        <row r="199">
          <cell r="A199">
            <v>9657</v>
          </cell>
          <cell r="B199" t="str">
            <v>Guindaste sobre esteiras com caçamba para material de 2ª categoria - 220 kW</v>
          </cell>
          <cell r="H199">
            <v>9666</v>
          </cell>
          <cell r="I199">
            <v>1</v>
          </cell>
        </row>
        <row r="200">
          <cell r="A200" t="str">
            <v>Tabela 02 - Fatores de utilização de equipamentos de grande porte (9/11)</v>
          </cell>
        </row>
        <row r="201">
          <cell r="A201" t="str">
            <v>Código SICRO</v>
          </cell>
          <cell r="G201" t="str">
            <v>Transporte Rodoviário</v>
          </cell>
          <cell r="K201" t="str">
            <v>Transporte Aquaviário</v>
          </cell>
          <cell r="N201" t="str">
            <v>Transporte Ferroviário</v>
          </cell>
        </row>
        <row r="202">
          <cell r="G202" t="str">
            <v>Código</v>
          </cell>
          <cell r="I202" t="str">
            <v>FU</v>
          </cell>
          <cell r="K202" t="str">
            <v>Código</v>
          </cell>
          <cell r="M202" t="str">
            <v>FU</v>
          </cell>
          <cell r="N202" t="str">
            <v>Código</v>
          </cell>
          <cell r="O202" t="str">
            <v>FU</v>
          </cell>
        </row>
        <row r="203">
          <cell r="A203">
            <v>9658</v>
          </cell>
          <cell r="B203" t="str">
            <v>Guindaste sobre esteiras com caçamba para material de 3ª categoria - 220 kW</v>
          </cell>
          <cell r="H203">
            <v>9666</v>
          </cell>
          <cell r="I203">
            <v>1</v>
          </cell>
        </row>
        <row r="204">
          <cell r="A204">
            <v>9659</v>
          </cell>
          <cell r="B204" t="str">
            <v>Campânula     de     ar     comprimido     com capacidade de 3 m³</v>
          </cell>
          <cell r="H204">
            <v>9508</v>
          </cell>
          <cell r="I204">
            <v>0.5</v>
          </cell>
        </row>
        <row r="205">
          <cell r="A205">
            <v>9660</v>
          </cell>
          <cell r="B205" t="str">
            <v>Guindaste sobre esteiras - 220 kW</v>
          </cell>
          <cell r="H205">
            <v>9666</v>
          </cell>
          <cell r="I205">
            <v>1</v>
          </cell>
        </row>
        <row r="206">
          <cell r="A206">
            <v>9663</v>
          </cell>
          <cell r="B206" t="str">
            <v>Caminhão basculante com capacidade de 4 m³ - 115 kW</v>
          </cell>
          <cell r="H206">
            <v>9663</v>
          </cell>
          <cell r="I206">
            <v>1</v>
          </cell>
        </row>
        <row r="207">
          <cell r="A207">
            <v>9664</v>
          </cell>
          <cell r="B207" t="str">
            <v>Caminhão basculante com capacidade de 5 m³ - 136 kW</v>
          </cell>
          <cell r="H207">
            <v>9664</v>
          </cell>
          <cell r="I207">
            <v>1</v>
          </cell>
        </row>
        <row r="208">
          <cell r="A208">
            <v>9665</v>
          </cell>
          <cell r="B208" t="str">
            <v>Cavalo   mecânico   com   semi-reboque   e capacidade de 35 t - 210 kW</v>
          </cell>
          <cell r="H208">
            <v>9665</v>
          </cell>
          <cell r="I208">
            <v>1</v>
          </cell>
        </row>
        <row r="209">
          <cell r="A209">
            <v>9666</v>
          </cell>
          <cell r="B209" t="str">
            <v>Cavalo   mecânico   com   semi-reboque   e capacidade de 45 t - 295 kW</v>
          </cell>
          <cell r="H209">
            <v>9666</v>
          </cell>
          <cell r="I209">
            <v>1</v>
          </cell>
        </row>
        <row r="210">
          <cell r="A210">
            <v>9667</v>
          </cell>
          <cell r="B210" t="str">
            <v>Caminhão basculante com capacidade de 14 m³ - 295 kW</v>
          </cell>
          <cell r="H210">
            <v>9667</v>
          </cell>
          <cell r="I210">
            <v>1</v>
          </cell>
        </row>
        <row r="211">
          <cell r="A211">
            <v>9669</v>
          </cell>
          <cell r="B211" t="str">
            <v>Caminhão tanque com capacidade de 8.000 l
- 188 kW</v>
          </cell>
          <cell r="H211">
            <v>9669</v>
          </cell>
          <cell r="I211">
            <v>1</v>
          </cell>
        </row>
        <row r="212">
          <cell r="A212">
            <v>9670</v>
          </cell>
          <cell r="B212" t="str">
            <v>Usina móvel para microrrevestimento - 335 kW</v>
          </cell>
          <cell r="H212">
            <v>9670</v>
          </cell>
          <cell r="I212">
            <v>1</v>
          </cell>
        </row>
        <row r="213">
          <cell r="A213">
            <v>9672</v>
          </cell>
          <cell r="B213" t="str">
            <v>Caminhão   basculante   para   rocha   com capacidade de 12 m³ - 294 kW</v>
          </cell>
          <cell r="H213">
            <v>9672</v>
          </cell>
          <cell r="I213">
            <v>1</v>
          </cell>
        </row>
        <row r="214">
          <cell r="A214">
            <v>9678</v>
          </cell>
          <cell r="B214" t="str">
            <v>Fresadora a frio - 410 kW</v>
          </cell>
          <cell r="H214">
            <v>9665</v>
          </cell>
          <cell r="I214">
            <v>1</v>
          </cell>
        </row>
        <row r="215">
          <cell r="A215">
            <v>9679</v>
          </cell>
          <cell r="B215" t="str">
            <v>Cavalo  mecânico  com  semi-reboque  de  6 eixos para até 216 t - 440 kW</v>
          </cell>
          <cell r="H215">
            <v>9679</v>
          </cell>
          <cell r="I215">
            <v>1</v>
          </cell>
        </row>
        <row r="216">
          <cell r="A216">
            <v>9680</v>
          </cell>
          <cell r="B216" t="str">
            <v>Caminhão tanque com capacidade de 13.000 l - 188 kW</v>
          </cell>
          <cell r="H216">
            <v>9680</v>
          </cell>
          <cell r="I216">
            <v>1</v>
          </cell>
        </row>
        <row r="217">
          <cell r="A217">
            <v>9682</v>
          </cell>
          <cell r="B217" t="str">
            <v>Rolo     compactador     liso     autopropelido vibratório de 1,6 t - 18 kW</v>
          </cell>
          <cell r="H217">
            <v>9665</v>
          </cell>
          <cell r="I217">
            <v>0.1</v>
          </cell>
        </row>
        <row r="218">
          <cell r="A218">
            <v>9684</v>
          </cell>
          <cell r="B218" t="str">
            <v>Veículo leve Pick Up 4 x 4 - 147 kW</v>
          </cell>
          <cell r="H218">
            <v>9684</v>
          </cell>
          <cell r="I218">
            <v>1</v>
          </cell>
        </row>
        <row r="219">
          <cell r="A219">
            <v>9685</v>
          </cell>
          <cell r="B219" t="str">
            <v>Rolo compactador pé de carneiro vibratório autopropelido de 11,6 t - 82 kW</v>
          </cell>
          <cell r="H219">
            <v>9665</v>
          </cell>
          <cell r="I219">
            <v>0.5</v>
          </cell>
        </row>
        <row r="220">
          <cell r="A220">
            <v>9686</v>
          </cell>
          <cell r="B220" t="str">
            <v>Caminhão   carroceria   com   guindauto   e capacidade de 6 t - 136 kW</v>
          </cell>
          <cell r="H220">
            <v>9686</v>
          </cell>
          <cell r="I220">
            <v>1</v>
          </cell>
        </row>
        <row r="221">
          <cell r="A221">
            <v>9687</v>
          </cell>
          <cell r="B221" t="str">
            <v>Caminhão carroceria com capacidade de 4 t - 115 kW</v>
          </cell>
          <cell r="H221">
            <v>9687</v>
          </cell>
          <cell r="I221">
            <v>1</v>
          </cell>
        </row>
        <row r="222">
          <cell r="A222">
            <v>9688</v>
          </cell>
          <cell r="B222" t="str">
            <v>Usina móvel de lama asfáltica - 230 kW</v>
          </cell>
          <cell r="H222">
            <v>9688</v>
          </cell>
          <cell r="I222">
            <v>1</v>
          </cell>
        </row>
        <row r="223">
          <cell r="A223">
            <v>9689</v>
          </cell>
          <cell r="B223" t="str">
            <v>Usina de asfalto a quente gravimétrica com capacidade de 100/140 t/h - 260 kW</v>
          </cell>
          <cell r="H223">
            <v>9665</v>
          </cell>
          <cell r="I223">
            <v>4</v>
          </cell>
        </row>
        <row r="224">
          <cell r="A224" t="str">
            <v>Tabela 02 - Fatores de utilização de equipamentos de grande porte (10/11)</v>
          </cell>
        </row>
        <row r="225">
          <cell r="A225" t="str">
            <v>Código SICRO</v>
          </cell>
          <cell r="F225" t="str">
            <v>Transporte Rodoviário</v>
          </cell>
          <cell r="K225" t="str">
            <v>Transporte Aquaviário</v>
          </cell>
          <cell r="N225" t="str">
            <v>Transporte Ferroviário</v>
          </cell>
        </row>
        <row r="226">
          <cell r="F226" t="str">
            <v>Código</v>
          </cell>
          <cell r="I226" t="str">
            <v>FU</v>
          </cell>
          <cell r="K226" t="str">
            <v>Código</v>
          </cell>
          <cell r="M226" t="str">
            <v>FU</v>
          </cell>
          <cell r="N226" t="str">
            <v>Código</v>
          </cell>
          <cell r="O226" t="str">
            <v>FU</v>
          </cell>
        </row>
        <row r="227">
          <cell r="A227">
            <v>9693</v>
          </cell>
          <cell r="B227" t="str">
            <v>Máquina de pintura do sistema Spray - 115 kW</v>
          </cell>
          <cell r="H227">
            <v>9693</v>
          </cell>
          <cell r="I227">
            <v>1</v>
          </cell>
        </row>
        <row r="228">
          <cell r="A228">
            <v>9697</v>
          </cell>
          <cell r="B228" t="str">
            <v>Mini-carregadeira de pneus com vassoura de 1,8 m - 42 kW</v>
          </cell>
          <cell r="H228">
            <v>9665</v>
          </cell>
          <cell r="I228">
            <v>0.33</v>
          </cell>
        </row>
        <row r="229">
          <cell r="A229">
            <v>9700</v>
          </cell>
          <cell r="B229" t="str">
            <v>Fresadora a frio - 155 kW</v>
          </cell>
          <cell r="H229">
            <v>9665</v>
          </cell>
          <cell r="I229">
            <v>0.5</v>
          </cell>
        </row>
        <row r="230">
          <cell r="A230">
            <v>9704</v>
          </cell>
          <cell r="B230" t="str">
            <v>Batelão sem propulsão montado na obra com capacidade de 100 t</v>
          </cell>
          <cell r="K230">
            <v>9534</v>
          </cell>
          <cell r="M230">
            <v>1</v>
          </cell>
        </row>
        <row r="231">
          <cell r="A231">
            <v>9710</v>
          </cell>
          <cell r="B231" t="str">
            <v>Socadora automática de linha - 253 kW</v>
          </cell>
          <cell r="N231">
            <v>9710</v>
          </cell>
          <cell r="O231">
            <v>1</v>
          </cell>
        </row>
        <row r="232">
          <cell r="A232">
            <v>9711</v>
          </cell>
          <cell r="B232" t="str">
            <v>Socadora automática de chave - 370 kW</v>
          </cell>
          <cell r="N232">
            <v>9711</v>
          </cell>
          <cell r="O232">
            <v>1</v>
          </cell>
        </row>
        <row r="233">
          <cell r="A233">
            <v>9712</v>
          </cell>
          <cell r="B233" t="str">
            <v>Reguladora e distribuidora de lastro - 300 kW</v>
          </cell>
          <cell r="N233">
            <v>9712</v>
          </cell>
          <cell r="O233">
            <v>1</v>
          </cell>
        </row>
        <row r="234">
          <cell r="A234">
            <v>9713</v>
          </cell>
          <cell r="B234" t="str">
            <v>Soldadora de trilho - 168 kW</v>
          </cell>
          <cell r="N234">
            <v>9713</v>
          </cell>
          <cell r="O234">
            <v>1</v>
          </cell>
        </row>
        <row r="235">
          <cell r="A235">
            <v>9714</v>
          </cell>
          <cell r="B235" t="str">
            <v>Bate-estaca com martelo hidráulico - 450 kW</v>
          </cell>
          <cell r="H235">
            <v>9666</v>
          </cell>
          <cell r="I235">
            <v>1</v>
          </cell>
        </row>
        <row r="236">
          <cell r="A236">
            <v>9718</v>
          </cell>
          <cell r="B236" t="str">
            <v>Pórtico duplo de descarga e posicionamento de dormente - 89 kW</v>
          </cell>
          <cell r="N236">
            <v>9718</v>
          </cell>
          <cell r="O236">
            <v>1</v>
          </cell>
        </row>
        <row r="237">
          <cell r="A237">
            <v>9726</v>
          </cell>
          <cell r="B237" t="str">
            <v>Bate-estaca Strauss - 15 kW</v>
          </cell>
          <cell r="H237">
            <v>9508</v>
          </cell>
          <cell r="I237">
            <v>1</v>
          </cell>
        </row>
        <row r="238">
          <cell r="A238">
            <v>9743</v>
          </cell>
          <cell r="B238" t="str">
            <v>Locomotiva diesel/elétrica - 1.492 kW</v>
          </cell>
          <cell r="N238">
            <v>9743</v>
          </cell>
          <cell r="O238">
            <v>1</v>
          </cell>
        </row>
        <row r="239">
          <cell r="A239">
            <v>9744</v>
          </cell>
          <cell r="B239" t="str">
            <v>Vagão prancha com capacidade de 100 t</v>
          </cell>
          <cell r="N239">
            <v>9743</v>
          </cell>
          <cell r="O239">
            <v>0.1</v>
          </cell>
        </row>
        <row r="240">
          <cell r="A240">
            <v>9745</v>
          </cell>
          <cell r="B240" t="str">
            <v>Trator de pneus com roçadeira a diesel - 77 kW</v>
          </cell>
          <cell r="H240">
            <v>9665</v>
          </cell>
          <cell r="I240">
            <v>0.5</v>
          </cell>
        </row>
        <row r="241">
          <cell r="A241">
            <v>9758</v>
          </cell>
          <cell r="B241" t="str">
            <v>Vibroacabadora de asfalto sobre pneus - 72 kW</v>
          </cell>
          <cell r="H241">
            <v>9665</v>
          </cell>
          <cell r="I241">
            <v>0.5</v>
          </cell>
        </row>
        <row r="242">
          <cell r="A242">
            <v>9762</v>
          </cell>
          <cell r="B242" t="str">
            <v>Rolo compactador de pneus autopropelido de 27 t - 85 kW</v>
          </cell>
          <cell r="H242">
            <v>9665</v>
          </cell>
          <cell r="I242">
            <v>1</v>
          </cell>
        </row>
        <row r="243">
          <cell r="A243">
            <v>9775</v>
          </cell>
          <cell r="B243" t="str">
            <v>Escavadeira      hidráulica      com      martelo hidráulico de 1.700 kg - 103 kW</v>
          </cell>
          <cell r="H243">
            <v>9665</v>
          </cell>
          <cell r="I243">
            <v>1</v>
          </cell>
        </row>
        <row r="244">
          <cell r="A244">
            <v>9777</v>
          </cell>
          <cell r="B244" t="str">
            <v>Extrusora de barreira de concreto - 74 kW</v>
          </cell>
          <cell r="H244">
            <v>9665</v>
          </cell>
          <cell r="I244">
            <v>1</v>
          </cell>
        </row>
        <row r="245">
          <cell r="A245">
            <v>9783</v>
          </cell>
          <cell r="B245" t="str">
            <v>Plataforma     pantográfica     montada     em caminhão - 136 kW</v>
          </cell>
          <cell r="H245">
            <v>9783</v>
          </cell>
          <cell r="I245">
            <v>1</v>
          </cell>
        </row>
        <row r="246">
          <cell r="A246">
            <v>9784</v>
          </cell>
          <cell r="B246" t="str">
            <v>Plataforma autopropelida com alcance de 12 m e capacidade de 700 kg - 24 kW</v>
          </cell>
          <cell r="H246">
            <v>9665</v>
          </cell>
          <cell r="I246">
            <v>0.5</v>
          </cell>
        </row>
        <row r="247">
          <cell r="A247">
            <v>9785</v>
          </cell>
          <cell r="B247" t="str">
            <v>Guindaste sobre caminhão, com chassi 4 x 4 x 4, altura de elevação de 35,8 m e capacidade de 1.500 kNm - 186 kW</v>
          </cell>
          <cell r="H247">
            <v>9785</v>
          </cell>
          <cell r="I247">
            <v>1</v>
          </cell>
        </row>
        <row r="248">
          <cell r="A248">
            <v>9787</v>
          </cell>
          <cell r="B248" t="str">
            <v>Bomba para concreto com lança sobre chassi e capacidade de 71/43 m³/h</v>
          </cell>
          <cell r="H248">
            <v>9787</v>
          </cell>
          <cell r="I248">
            <v>1</v>
          </cell>
        </row>
        <row r="249">
          <cell r="A249" t="str">
            <v>Tabela 02 - Fatores de utilização de equipamentos de grande porte (11/11)</v>
          </cell>
        </row>
        <row r="250">
          <cell r="A250" t="str">
            <v>Código SICRO</v>
          </cell>
          <cell r="F250" t="str">
            <v>Transporte Rodoviário</v>
          </cell>
          <cell r="K250" t="str">
            <v>Transporte Aquaviário</v>
          </cell>
          <cell r="N250" t="str">
            <v>Transporte Ferroviário</v>
          </cell>
        </row>
        <row r="251">
          <cell r="F251" t="str">
            <v>Código</v>
          </cell>
          <cell r="I251" t="str">
            <v>FU</v>
          </cell>
          <cell r="K251" t="str">
            <v>Código</v>
          </cell>
          <cell r="M251" t="str">
            <v>FU</v>
          </cell>
          <cell r="N251" t="str">
            <v>Código</v>
          </cell>
          <cell r="O251" t="str">
            <v>FU</v>
          </cell>
        </row>
        <row r="252">
          <cell r="A252">
            <v>9795</v>
          </cell>
          <cell r="B252" t="str">
            <v>Carreta de perfuração de superfície com martelo de topo e controle remoto via rádio - 46 kW</v>
          </cell>
          <cell r="H252">
            <v>9665</v>
          </cell>
          <cell r="I252">
            <v>0.33</v>
          </cell>
        </row>
        <row r="253">
          <cell r="A253">
            <v>9795</v>
          </cell>
          <cell r="B253" t="str">
            <v>Carreta de perfuração de superfície com martelo de topo e controle remoto via rádio - 46 kW</v>
          </cell>
          <cell r="H253">
            <v>9665</v>
          </cell>
          <cell r="I253">
            <v>0.33</v>
          </cell>
        </row>
        <row r="254">
          <cell r="A254">
            <v>9797</v>
          </cell>
          <cell r="B254" t="str">
            <v>Jumbo eletro-hidráulico com 3 braços - 233 kW</v>
          </cell>
          <cell r="H254">
            <v>9666</v>
          </cell>
          <cell r="I254">
            <v>1</v>
          </cell>
        </row>
        <row r="255">
          <cell r="A255">
            <v>9798</v>
          </cell>
          <cell r="B255" t="str">
            <v>Perfuratriz hidráulica rotopercussiva - 123 kW</v>
          </cell>
          <cell r="H255">
            <v>9665</v>
          </cell>
          <cell r="I255">
            <v>1</v>
          </cell>
        </row>
        <row r="256">
          <cell r="A256" t="str">
            <v>-</v>
          </cell>
          <cell r="B256" t="str">
            <v>Container 20 TEU</v>
          </cell>
          <cell r="H256">
            <v>9665</v>
          </cell>
          <cell r="I256">
            <v>0.5</v>
          </cell>
        </row>
        <row r="257">
          <cell r="A257" t="str">
            <v>-</v>
          </cell>
          <cell r="B257" t="str">
            <v>Container 40 TEU</v>
          </cell>
          <cell r="H257">
            <v>9665</v>
          </cell>
          <cell r="I257">
            <v>1</v>
          </cell>
        </row>
      </sheetData>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image" Target="../media/image7.emf"/><Relationship Id="rId4" Type="http://schemas.openxmlformats.org/officeDocument/2006/relationships/oleObject" Target="../embeddings/oleObject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image" Target="../media/image7.emf"/><Relationship Id="rId4" Type="http://schemas.openxmlformats.org/officeDocument/2006/relationships/oleObject" Target="../embeddings/oleObject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7"/>
  <sheetViews>
    <sheetView tabSelected="1" zoomScale="120" zoomScaleNormal="120" workbookViewId="0">
      <selection activeCell="K12" sqref="K12"/>
    </sheetView>
  </sheetViews>
  <sheetFormatPr defaultRowHeight="15"/>
  <cols>
    <col min="1" max="1" width="7.42578125" style="78" customWidth="1"/>
    <col min="2" max="2" width="50" style="78" customWidth="1"/>
    <col min="3" max="3" width="10" style="78" customWidth="1"/>
    <col min="4" max="4" width="9.140625" style="78" customWidth="1"/>
    <col min="5" max="5" width="15.140625" style="78" customWidth="1"/>
    <col min="6" max="6" width="6.7109375" style="78" customWidth="1"/>
    <col min="7" max="16384" width="9.140625" style="78"/>
  </cols>
  <sheetData>
    <row r="1" spans="1:13" s="685" customFormat="1" ht="15" customHeight="1">
      <c r="A1" s="716"/>
      <c r="B1" s="717"/>
      <c r="C1" s="699" t="s">
        <v>21037</v>
      </c>
      <c r="D1" s="700" t="s">
        <v>21035</v>
      </c>
      <c r="E1" s="699" t="s">
        <v>21040</v>
      </c>
      <c r="F1" s="701">
        <v>0.26490000000000002</v>
      </c>
      <c r="G1" s="686"/>
      <c r="H1" s="686"/>
      <c r="I1" s="686"/>
      <c r="J1" s="686"/>
      <c r="K1" s="686"/>
      <c r="L1" s="687"/>
      <c r="M1" s="688"/>
    </row>
    <row r="2" spans="1:13" s="685" customFormat="1" ht="15" customHeight="1">
      <c r="A2" s="718"/>
      <c r="B2" s="719"/>
      <c r="C2" s="696" t="s">
        <v>21038</v>
      </c>
      <c r="D2" s="697" t="s">
        <v>21039</v>
      </c>
      <c r="E2" s="697" t="s">
        <v>21041</v>
      </c>
      <c r="F2" s="702">
        <v>0.15</v>
      </c>
      <c r="G2" s="689"/>
      <c r="H2" s="689"/>
      <c r="I2" s="689"/>
      <c r="J2" s="689"/>
      <c r="K2" s="689"/>
      <c r="L2" s="690"/>
      <c r="M2" s="691"/>
    </row>
    <row r="3" spans="1:13" s="685" customFormat="1" ht="15" customHeight="1">
      <c r="A3" s="718"/>
      <c r="B3" s="719"/>
      <c r="C3" s="696" t="s">
        <v>21033</v>
      </c>
      <c r="D3" s="698" t="s">
        <v>21036</v>
      </c>
      <c r="E3" s="697"/>
      <c r="F3" s="703"/>
      <c r="G3" s="692"/>
      <c r="H3" s="692"/>
      <c r="I3" s="692"/>
      <c r="J3" s="692"/>
      <c r="K3" s="692"/>
      <c r="L3" s="692"/>
      <c r="M3" s="693"/>
    </row>
    <row r="4" spans="1:13" s="685" customFormat="1" ht="15" customHeight="1">
      <c r="A4" s="720"/>
      <c r="B4" s="721"/>
      <c r="C4" s="704" t="s">
        <v>21034</v>
      </c>
      <c r="D4" s="705" t="s">
        <v>21039</v>
      </c>
      <c r="E4" s="706"/>
      <c r="F4" s="707"/>
      <c r="G4" s="694"/>
      <c r="H4" s="694"/>
      <c r="I4" s="694"/>
      <c r="J4" s="694"/>
      <c r="K4" s="694"/>
      <c r="L4" s="694"/>
      <c r="M4" s="695"/>
    </row>
    <row r="5" spans="1:13" s="685" customFormat="1" ht="30" customHeight="1">
      <c r="A5" s="722" t="s">
        <v>21042</v>
      </c>
      <c r="B5" s="723"/>
      <c r="C5" s="723"/>
      <c r="D5" s="723"/>
      <c r="E5" s="723"/>
      <c r="F5" s="724"/>
    </row>
    <row r="6" spans="1:13" ht="20.100000000000001" customHeight="1">
      <c r="A6" s="682" t="s">
        <v>0</v>
      </c>
      <c r="B6" s="729" t="s">
        <v>2</v>
      </c>
      <c r="C6" s="729"/>
      <c r="D6" s="729"/>
      <c r="E6" s="683" t="s">
        <v>550</v>
      </c>
      <c r="F6" s="684" t="s">
        <v>551</v>
      </c>
    </row>
    <row r="7" spans="1:13" ht="20.100000000000001" customHeight="1">
      <c r="A7" s="79">
        <v>1</v>
      </c>
      <c r="B7" s="727" t="s">
        <v>12</v>
      </c>
      <c r="C7" s="728"/>
      <c r="D7" s="727"/>
      <c r="E7" s="80">
        <f>VLOOKUP(A7,'Planilha Orçamentária'!$A$9:$J$110,10)</f>
        <v>33432.926072000002</v>
      </c>
      <c r="F7" s="103">
        <f>E7/$E$17</f>
        <v>7.921389241902848E-4</v>
      </c>
    </row>
    <row r="8" spans="1:13" ht="20.100000000000001" customHeight="1">
      <c r="A8" s="79">
        <v>2</v>
      </c>
      <c r="B8" s="727" t="s">
        <v>22</v>
      </c>
      <c r="C8" s="728"/>
      <c r="D8" s="727"/>
      <c r="E8" s="80">
        <f>VLOOKUP(A8,'Planilha Orçamentária'!$A$9:$J$110,10)</f>
        <v>2128799.0745839998</v>
      </c>
      <c r="F8" s="103">
        <f t="shared" ref="F8:F16" si="0">E8/$E$17</f>
        <v>5.0438439193945382E-2</v>
      </c>
    </row>
    <row r="9" spans="1:13" ht="20.100000000000001" customHeight="1">
      <c r="A9" s="79">
        <v>3</v>
      </c>
      <c r="B9" s="727" t="s">
        <v>28</v>
      </c>
      <c r="C9" s="728"/>
      <c r="D9" s="727"/>
      <c r="E9" s="80">
        <f>VLOOKUP(A9,'Planilha Orçamentária'!$A$9:$J$110,10)</f>
        <v>991065.04979299987</v>
      </c>
      <c r="F9" s="103">
        <f t="shared" si="0"/>
        <v>2.348167793195657E-2</v>
      </c>
    </row>
    <row r="10" spans="1:13" ht="20.100000000000001" customHeight="1">
      <c r="A10" s="79">
        <v>4</v>
      </c>
      <c r="B10" s="727" t="s">
        <v>33</v>
      </c>
      <c r="C10" s="728"/>
      <c r="D10" s="727"/>
      <c r="E10" s="80">
        <f>VLOOKUP(A10,'Planilha Orçamentária'!$A$9:$J$110,10)</f>
        <v>100827.304032</v>
      </c>
      <c r="F10" s="103">
        <f t="shared" si="0"/>
        <v>2.3889393340239379E-3</v>
      </c>
    </row>
    <row r="11" spans="1:13" ht="20.100000000000001" customHeight="1">
      <c r="A11" s="79">
        <v>5</v>
      </c>
      <c r="B11" s="727" t="s">
        <v>56</v>
      </c>
      <c r="C11" s="728"/>
      <c r="D11" s="727"/>
      <c r="E11" s="80">
        <f>VLOOKUP(A11,'Planilha Orçamentária'!$A$9:$J$110,10)</f>
        <v>12113.565364709899</v>
      </c>
      <c r="F11" s="103">
        <f t="shared" si="0"/>
        <v>2.8701127192532242E-4</v>
      </c>
    </row>
    <row r="12" spans="1:13" ht="20.100000000000001" customHeight="1">
      <c r="A12" s="79">
        <v>6</v>
      </c>
      <c r="B12" s="727" t="s">
        <v>71</v>
      </c>
      <c r="C12" s="728"/>
      <c r="D12" s="727"/>
      <c r="E12" s="80">
        <f>VLOOKUP(A12,'Planilha Orçamentária'!$A$9:$J$110,10)</f>
        <v>4874312.7062621657</v>
      </c>
      <c r="F12" s="103">
        <f t="shared" si="0"/>
        <v>0.11548892893760912</v>
      </c>
    </row>
    <row r="13" spans="1:13" ht="20.100000000000001" customHeight="1">
      <c r="A13" s="79">
        <v>7</v>
      </c>
      <c r="B13" s="727" t="s">
        <v>139</v>
      </c>
      <c r="C13" s="728"/>
      <c r="D13" s="727"/>
      <c r="E13" s="80">
        <f>VLOOKUP(A13,'Planilha Orçamentária'!$A$9:$J$110,10)</f>
        <v>14003273.32298811</v>
      </c>
      <c r="F13" s="103">
        <f t="shared" si="0"/>
        <v>0.3317848351450246</v>
      </c>
    </row>
    <row r="14" spans="1:13" ht="20.100000000000001" customHeight="1">
      <c r="A14" s="79">
        <v>8</v>
      </c>
      <c r="B14" s="727" t="s">
        <v>161</v>
      </c>
      <c r="C14" s="728"/>
      <c r="D14" s="727"/>
      <c r="E14" s="80">
        <f>VLOOKUP(A14,'Planilha Orçamentária'!$A$9:$J$110,10)</f>
        <v>15516391.647630865</v>
      </c>
      <c r="F14" s="103">
        <f t="shared" si="0"/>
        <v>0.36763571817195007</v>
      </c>
    </row>
    <row r="15" spans="1:13" ht="20.100000000000001" customHeight="1">
      <c r="A15" s="79">
        <v>9</v>
      </c>
      <c r="B15" s="727" t="s">
        <v>216</v>
      </c>
      <c r="C15" s="728"/>
      <c r="D15" s="727"/>
      <c r="E15" s="80">
        <f>VLOOKUP(A15,'Planilha Orçamentária'!$A$9:$J$110,10)</f>
        <v>667655.75843057001</v>
      </c>
      <c r="F15" s="103">
        <f t="shared" si="0"/>
        <v>1.5819019641705036E-2</v>
      </c>
    </row>
    <row r="16" spans="1:13" ht="20.100000000000001" customHeight="1">
      <c r="A16" s="79">
        <v>10</v>
      </c>
      <c r="B16" s="727" t="s">
        <v>245</v>
      </c>
      <c r="C16" s="728"/>
      <c r="D16" s="727"/>
      <c r="E16" s="80">
        <f>VLOOKUP(A16,'Planilha Orçamentária'!$A$9:$J$110,10)</f>
        <v>3878015.8333490025</v>
      </c>
      <c r="F16" s="103">
        <f t="shared" si="0"/>
        <v>9.1883291447669657E-2</v>
      </c>
    </row>
    <row r="17" spans="1:6" ht="15" customHeight="1">
      <c r="A17" s="81"/>
      <c r="B17" s="81"/>
      <c r="C17" s="81"/>
      <c r="D17" s="82" t="s">
        <v>265</v>
      </c>
      <c r="E17" s="725">
        <f>SUM(E7:E16)</f>
        <v>42205887.188506424</v>
      </c>
      <c r="F17" s="726"/>
    </row>
  </sheetData>
  <mergeCells count="14">
    <mergeCell ref="A1:B4"/>
    <mergeCell ref="A5:F5"/>
    <mergeCell ref="E17:F17"/>
    <mergeCell ref="B11:D11"/>
    <mergeCell ref="B12:D12"/>
    <mergeCell ref="B13:D13"/>
    <mergeCell ref="B14:D14"/>
    <mergeCell ref="B15:D15"/>
    <mergeCell ref="B16:D16"/>
    <mergeCell ref="B10:D10"/>
    <mergeCell ref="B6:D6"/>
    <mergeCell ref="B7:D7"/>
    <mergeCell ref="B8:D8"/>
    <mergeCell ref="B9:D9"/>
  </mergeCells>
  <printOptions horizontalCentered="1"/>
  <pageMargins left="0" right="0" top="0.19685039370078741" bottom="0"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114"/>
  <sheetViews>
    <sheetView tabSelected="1" zoomScale="110" zoomScaleNormal="110" workbookViewId="0">
      <pane ySplit="8" topLeftCell="A105" activePane="bottomLeft" state="frozen"/>
      <selection activeCell="K12" sqref="K12"/>
      <selection pane="bottomLeft" activeCell="K12" sqref="K12"/>
    </sheetView>
  </sheetViews>
  <sheetFormatPr defaultRowHeight="15" outlineLevelCol="1"/>
  <cols>
    <col min="1" max="1" width="5.85546875" customWidth="1"/>
    <col min="2" max="2" width="10.85546875" customWidth="1"/>
    <col min="3" max="3" width="47.85546875" bestFit="1"/>
    <col min="4" max="4" width="10" customWidth="1"/>
    <col min="5" max="5" width="5" customWidth="1"/>
    <col min="6" max="6" width="10.7109375" customWidth="1"/>
    <col min="7" max="7" width="8.7109375" customWidth="1"/>
    <col min="8" max="9" width="10" customWidth="1" outlineLevel="1"/>
    <col min="10" max="10" width="12.85546875" bestFit="1" customWidth="1" outlineLevel="1"/>
    <col min="11" max="11" width="15.5703125" style="270" customWidth="1" outlineLevel="1"/>
    <col min="12" max="12" width="6.28515625" customWidth="1" outlineLevel="1"/>
    <col min="13" max="13" width="16.7109375" bestFit="1" customWidth="1"/>
    <col min="15" max="15" width="10.85546875" bestFit="1" customWidth="1"/>
  </cols>
  <sheetData>
    <row r="1" spans="1:18" s="271" customFormat="1">
      <c r="A1" s="730"/>
      <c r="B1" s="731"/>
      <c r="C1" s="731"/>
      <c r="D1" s="731"/>
      <c r="E1" s="731"/>
      <c r="F1" s="731"/>
      <c r="G1" s="731"/>
      <c r="H1" s="732"/>
      <c r="I1" s="699" t="s">
        <v>21037</v>
      </c>
      <c r="J1" s="700" t="s">
        <v>21035</v>
      </c>
      <c r="K1" s="708" t="s">
        <v>21040</v>
      </c>
      <c r="L1" s="701">
        <v>0.26490000000000002</v>
      </c>
    </row>
    <row r="2" spans="1:18" s="271" customFormat="1" ht="15" customHeight="1">
      <c r="A2" s="733"/>
      <c r="B2" s="734"/>
      <c r="C2" s="734"/>
      <c r="D2" s="734"/>
      <c r="E2" s="734"/>
      <c r="F2" s="734"/>
      <c r="G2" s="734"/>
      <c r="H2" s="735"/>
      <c r="I2" s="696" t="s">
        <v>21038</v>
      </c>
      <c r="J2" s="697" t="s">
        <v>21039</v>
      </c>
      <c r="K2" s="709" t="s">
        <v>21041</v>
      </c>
      <c r="L2" s="702">
        <v>0.15</v>
      </c>
    </row>
    <row r="3" spans="1:18" s="271" customFormat="1">
      <c r="A3" s="733"/>
      <c r="B3" s="734"/>
      <c r="C3" s="734"/>
      <c r="D3" s="734"/>
      <c r="E3" s="734"/>
      <c r="F3" s="734"/>
      <c r="G3" s="734"/>
      <c r="H3" s="735"/>
      <c r="I3" s="696" t="s">
        <v>21033</v>
      </c>
      <c r="J3" s="698" t="s">
        <v>21036</v>
      </c>
      <c r="K3" s="710"/>
      <c r="L3" s="703"/>
    </row>
    <row r="4" spans="1:18" s="271" customFormat="1" ht="15.75">
      <c r="A4" s="736"/>
      <c r="B4" s="737"/>
      <c r="C4" s="737"/>
      <c r="D4" s="737"/>
      <c r="E4" s="737"/>
      <c r="F4" s="737"/>
      <c r="G4" s="737"/>
      <c r="H4" s="738"/>
      <c r="I4" s="704" t="s">
        <v>21034</v>
      </c>
      <c r="J4" s="705" t="s">
        <v>21039</v>
      </c>
      <c r="K4" s="711"/>
      <c r="L4" s="707"/>
    </row>
    <row r="5" spans="1:18" s="271" customFormat="1" ht="15" customHeight="1">
      <c r="A5" s="722" t="s">
        <v>21042</v>
      </c>
      <c r="B5" s="723"/>
      <c r="C5" s="723"/>
      <c r="D5" s="723"/>
      <c r="E5" s="723"/>
      <c r="F5" s="723"/>
      <c r="G5" s="723"/>
      <c r="H5" s="723"/>
      <c r="I5" s="723"/>
      <c r="J5" s="723"/>
      <c r="K5" s="723"/>
      <c r="L5" s="724"/>
    </row>
    <row r="6" spans="1:18" ht="15" customHeight="1">
      <c r="A6" s="740"/>
      <c r="B6" s="740"/>
      <c r="C6" s="740"/>
      <c r="D6" s="740"/>
      <c r="E6" s="740"/>
      <c r="F6" s="740"/>
      <c r="G6" s="740"/>
      <c r="H6" s="740"/>
      <c r="I6" s="740"/>
      <c r="J6" s="740"/>
      <c r="K6" s="740"/>
      <c r="L6" s="740"/>
    </row>
    <row r="7" spans="1:18" s="14" customFormat="1" ht="12" customHeight="1">
      <c r="A7" s="739" t="s">
        <v>0</v>
      </c>
      <c r="B7" s="739" t="s">
        <v>1</v>
      </c>
      <c r="C7" s="739" t="s">
        <v>2</v>
      </c>
      <c r="D7" s="739" t="s">
        <v>3</v>
      </c>
      <c r="E7" s="739" t="s">
        <v>4</v>
      </c>
      <c r="F7" s="739" t="s">
        <v>5</v>
      </c>
      <c r="G7" s="739" t="s">
        <v>6</v>
      </c>
      <c r="H7" s="739"/>
      <c r="I7" s="739"/>
      <c r="J7" s="739" t="s">
        <v>7</v>
      </c>
      <c r="K7" s="739" t="s">
        <v>9</v>
      </c>
      <c r="L7" s="739" t="s">
        <v>266</v>
      </c>
    </row>
    <row r="8" spans="1:18" s="14" customFormat="1">
      <c r="A8" s="739"/>
      <c r="B8" s="739"/>
      <c r="C8" s="739"/>
      <c r="D8" s="739"/>
      <c r="E8" s="739"/>
      <c r="F8" s="739"/>
      <c r="G8" s="15" t="s">
        <v>8</v>
      </c>
      <c r="H8" s="15" t="s">
        <v>9</v>
      </c>
      <c r="I8" s="15" t="s">
        <v>10</v>
      </c>
      <c r="J8" s="739"/>
      <c r="K8" s="739"/>
      <c r="L8" s="739"/>
      <c r="O8" s="14" t="s">
        <v>676</v>
      </c>
      <c r="P8" s="14" t="s">
        <v>618</v>
      </c>
      <c r="Q8" s="14" t="s">
        <v>674</v>
      </c>
    </row>
    <row r="9" spans="1:18" s="14" customFormat="1" ht="20.100000000000001" customHeight="1">
      <c r="A9" s="11">
        <v>1</v>
      </c>
      <c r="B9" s="742" t="s">
        <v>12</v>
      </c>
      <c r="C9" s="742"/>
      <c r="D9" s="742"/>
      <c r="E9" s="742"/>
      <c r="F9" s="742"/>
      <c r="G9" s="742"/>
      <c r="H9" s="742"/>
      <c r="I9" s="742"/>
      <c r="J9" s="12">
        <f>SUM(J10:J11)</f>
        <v>33432.926072000002</v>
      </c>
      <c r="K9" s="269"/>
      <c r="L9" s="13">
        <f>(J9/$J$114)*100</f>
        <v>7.9213892419028487E-2</v>
      </c>
      <c r="M9" s="14" t="s">
        <v>569</v>
      </c>
      <c r="Q9">
        <f t="shared" ref="Q9:Q28" si="0">H9*F9</f>
        <v>0</v>
      </c>
    </row>
    <row r="10" spans="1:18" ht="16.5">
      <c r="A10" s="3" t="s">
        <v>13</v>
      </c>
      <c r="B10" s="236" t="s">
        <v>14</v>
      </c>
      <c r="C10" s="237" t="s">
        <v>15</v>
      </c>
      <c r="D10" s="236" t="s">
        <v>16</v>
      </c>
      <c r="E10" s="236" t="s">
        <v>17</v>
      </c>
      <c r="F10" s="238">
        <v>1</v>
      </c>
      <c r="G10" s="239">
        <f>SUMIF('Comp próprias'!A:A,B10,'Comp próprias'!J:J)</f>
        <v>13215.64</v>
      </c>
      <c r="H10" s="6">
        <f>(G10*K10)/100</f>
        <v>3500.8230359999998</v>
      </c>
      <c r="I10" s="6">
        <f>SUM(G10:H10)</f>
        <v>16716.463036000001</v>
      </c>
      <c r="J10" s="109">
        <f>F10*I10</f>
        <v>16716.463036000001</v>
      </c>
      <c r="K10" s="712">
        <v>26.49</v>
      </c>
      <c r="L10" s="8">
        <f t="shared" ref="L10:L73" si="1">(J10/$J$114)*100</f>
        <v>3.9606946209514243E-2</v>
      </c>
      <c r="M10">
        <f t="shared" ref="M10:M11" si="2">J10-(G10*F10)</f>
        <v>3500.8230360000016</v>
      </c>
      <c r="N10" s="106">
        <f>(J10/(G10*F10))-1</f>
        <v>0.26490000000000014</v>
      </c>
      <c r="R10">
        <f>H10*F10</f>
        <v>3500.8230359999998</v>
      </c>
    </row>
    <row r="11" spans="1:18" ht="16.5">
      <c r="A11" s="3" t="s">
        <v>18</v>
      </c>
      <c r="B11" s="236" t="s">
        <v>19</v>
      </c>
      <c r="C11" s="237" t="s">
        <v>20</v>
      </c>
      <c r="D11" s="236" t="s">
        <v>16</v>
      </c>
      <c r="E11" s="236" t="s">
        <v>17</v>
      </c>
      <c r="F11" s="238">
        <v>1</v>
      </c>
      <c r="G11" s="239">
        <f>SUMIF('Comp próprias'!A:A,B11,'Comp próprias'!J:J)</f>
        <v>13215.64</v>
      </c>
      <c r="H11" s="6">
        <f>(G11*K11)/100</f>
        <v>3500.8230359999998</v>
      </c>
      <c r="I11" s="6">
        <f>SUM(G11:H11)</f>
        <v>16716.463036000001</v>
      </c>
      <c r="J11" s="6">
        <f>F11*I11</f>
        <v>16716.463036000001</v>
      </c>
      <c r="K11" s="712">
        <v>26.49</v>
      </c>
      <c r="L11" s="8">
        <f t="shared" si="1"/>
        <v>3.9606946209514243E-2</v>
      </c>
      <c r="M11">
        <f t="shared" si="2"/>
        <v>3500.8230360000016</v>
      </c>
      <c r="N11" s="106">
        <f>(J11/(G11*F11))-1</f>
        <v>0.26490000000000014</v>
      </c>
      <c r="R11">
        <f>H11*F11</f>
        <v>3500.8230359999998</v>
      </c>
    </row>
    <row r="12" spans="1:18" s="14" customFormat="1" ht="20.100000000000001" customHeight="1">
      <c r="A12" s="11">
        <v>2</v>
      </c>
      <c r="B12" s="742" t="s">
        <v>22</v>
      </c>
      <c r="C12" s="742"/>
      <c r="D12" s="742"/>
      <c r="E12" s="742"/>
      <c r="F12" s="742"/>
      <c r="G12" s="742"/>
      <c r="H12" s="742"/>
      <c r="I12" s="742"/>
      <c r="J12" s="12">
        <f>J13</f>
        <v>2128799.0745839998</v>
      </c>
      <c r="K12" s="269"/>
      <c r="L12" s="13">
        <f t="shared" si="1"/>
        <v>5.0438439193945381</v>
      </c>
      <c r="M12" s="14" t="s">
        <v>569</v>
      </c>
      <c r="Q12">
        <f t="shared" si="0"/>
        <v>0</v>
      </c>
    </row>
    <row r="13" spans="1:18" ht="16.5">
      <c r="A13" s="241" t="s">
        <v>23</v>
      </c>
      <c r="B13" s="4" t="s">
        <v>24</v>
      </c>
      <c r="C13" s="3" t="s">
        <v>25</v>
      </c>
      <c r="D13" s="4" t="s">
        <v>16</v>
      </c>
      <c r="E13" s="4" t="s">
        <v>26</v>
      </c>
      <c r="F13" s="5">
        <v>1</v>
      </c>
      <c r="G13" s="6">
        <f>SUMIF('Comp próprias'!A:A,B13,'Comp próprias'!J:J)</f>
        <v>1682978.16</v>
      </c>
      <c r="H13" s="6">
        <f>(G13*K13)/100</f>
        <v>445820.91458399995</v>
      </c>
      <c r="I13" s="6">
        <f>SUM(G13:H13)</f>
        <v>2128799.0745839998</v>
      </c>
      <c r="J13" s="6">
        <f>F13*I13</f>
        <v>2128799.0745839998</v>
      </c>
      <c r="K13" s="712">
        <v>26.49</v>
      </c>
      <c r="L13" s="8">
        <f t="shared" si="1"/>
        <v>5.0438439193945381</v>
      </c>
      <c r="M13">
        <f>J13-(G13*F13)</f>
        <v>445820.9145839999</v>
      </c>
      <c r="N13" s="106">
        <f>(J13/(G13*F13))-1</f>
        <v>0.26489999999999991</v>
      </c>
      <c r="R13">
        <f>H13*F13</f>
        <v>445820.91458399995</v>
      </c>
    </row>
    <row r="14" spans="1:18" s="14" customFormat="1" ht="20.100000000000001" customHeight="1">
      <c r="A14" s="11">
        <v>3</v>
      </c>
      <c r="B14" s="742" t="s">
        <v>28</v>
      </c>
      <c r="C14" s="742"/>
      <c r="D14" s="742"/>
      <c r="E14" s="742"/>
      <c r="F14" s="742"/>
      <c r="G14" s="742"/>
      <c r="H14" s="742"/>
      <c r="I14" s="742"/>
      <c r="J14" s="12">
        <f>J15</f>
        <v>991065.04979299987</v>
      </c>
      <c r="K14" s="269"/>
      <c r="L14" s="13">
        <f t="shared" si="1"/>
        <v>2.3481677931956568</v>
      </c>
      <c r="M14" s="14" t="s">
        <v>569</v>
      </c>
      <c r="Q14"/>
    </row>
    <row r="15" spans="1:18" ht="16.5">
      <c r="A15" s="241" t="s">
        <v>29</v>
      </c>
      <c r="B15" s="4" t="s">
        <v>30</v>
      </c>
      <c r="C15" s="3" t="s">
        <v>31</v>
      </c>
      <c r="D15" s="4" t="s">
        <v>16</v>
      </c>
      <c r="E15" s="4" t="s">
        <v>17</v>
      </c>
      <c r="F15" s="5">
        <v>1</v>
      </c>
      <c r="G15" s="6">
        <f>SUMIF('Comp próprias'!A:A,B15,'Comp próprias'!J:J)</f>
        <v>783512.57</v>
      </c>
      <c r="H15" s="6">
        <f>(G15*K15)/100</f>
        <v>207552.47979299995</v>
      </c>
      <c r="I15" s="6">
        <f>SUM(G15:H15)</f>
        <v>991065.04979299987</v>
      </c>
      <c r="J15" s="6">
        <f>F15*I15</f>
        <v>991065.04979299987</v>
      </c>
      <c r="K15" s="712">
        <v>26.49</v>
      </c>
      <c r="L15" s="8">
        <f t="shared" si="1"/>
        <v>2.3481677931956568</v>
      </c>
      <c r="M15">
        <f>J15-(G15*F15)</f>
        <v>207552.47979299992</v>
      </c>
      <c r="N15" s="106">
        <f>(J15/(G15*F15))-1</f>
        <v>0.26489999999999991</v>
      </c>
      <c r="R15">
        <f>H15*F15</f>
        <v>207552.47979299995</v>
      </c>
    </row>
    <row r="16" spans="1:18" s="14" customFormat="1" ht="20.100000000000001" customHeight="1">
      <c r="A16" s="11">
        <v>4</v>
      </c>
      <c r="B16" s="742" t="s">
        <v>33</v>
      </c>
      <c r="C16" s="742"/>
      <c r="D16" s="742"/>
      <c r="E16" s="742"/>
      <c r="F16" s="742"/>
      <c r="G16" s="742"/>
      <c r="H16" s="742"/>
      <c r="I16" s="742"/>
      <c r="J16" s="12">
        <f>SUM(J17:J22)</f>
        <v>100827.304032</v>
      </c>
      <c r="K16" s="269"/>
      <c r="L16" s="13">
        <f t="shared" si="1"/>
        <v>0.23889393340239379</v>
      </c>
      <c r="M16" s="14" t="s">
        <v>569</v>
      </c>
      <c r="Q16"/>
    </row>
    <row r="17" spans="1:18" ht="24.75">
      <c r="A17" s="3" t="s">
        <v>34</v>
      </c>
      <c r="B17" s="4">
        <v>104896</v>
      </c>
      <c r="C17" s="3" t="s">
        <v>36</v>
      </c>
      <c r="D17" s="4" t="s">
        <v>728</v>
      </c>
      <c r="E17" s="4" t="s">
        <v>38</v>
      </c>
      <c r="F17" s="5">
        <v>20</v>
      </c>
      <c r="G17" s="6">
        <v>750.9</v>
      </c>
      <c r="H17" s="6">
        <f t="shared" ref="H17:H22" si="3">(G17*K17)/100</f>
        <v>198.91340999999997</v>
      </c>
      <c r="I17" s="6">
        <f t="shared" ref="I17:I22" si="4">SUM(G17:H17)</f>
        <v>949.81340999999998</v>
      </c>
      <c r="J17" s="6">
        <f t="shared" ref="J17:J22" si="5">F17*I17</f>
        <v>18996.268199999999</v>
      </c>
      <c r="K17" s="712">
        <v>26.49</v>
      </c>
      <c r="L17" s="8">
        <f t="shared" si="1"/>
        <v>4.50085745506449E-2</v>
      </c>
      <c r="M17">
        <f t="shared" ref="M17:M22" si="6">J17-(G17*F17)</f>
        <v>3978.2681999999986</v>
      </c>
      <c r="N17" s="106">
        <f t="shared" ref="N17:N22" si="7">(J17/(G17*F17))-1</f>
        <v>0.26489999999999991</v>
      </c>
      <c r="O17" t="s">
        <v>37</v>
      </c>
      <c r="R17">
        <f t="shared" ref="R17:R22" si="8">H17*F17</f>
        <v>3978.2681999999995</v>
      </c>
    </row>
    <row r="18" spans="1:18" ht="24.75">
      <c r="A18" s="3" t="s">
        <v>39</v>
      </c>
      <c r="B18" s="4">
        <v>104893</v>
      </c>
      <c r="C18" s="3" t="s">
        <v>41</v>
      </c>
      <c r="D18" s="4" t="s">
        <v>728</v>
      </c>
      <c r="E18" s="4" t="s">
        <v>38</v>
      </c>
      <c r="F18" s="5">
        <v>12</v>
      </c>
      <c r="G18" s="6">
        <v>1158.3</v>
      </c>
      <c r="H18" s="6">
        <f t="shared" si="3"/>
        <v>306.83366999999998</v>
      </c>
      <c r="I18" s="6">
        <f t="shared" si="4"/>
        <v>1465.1336699999999</v>
      </c>
      <c r="J18" s="6">
        <f t="shared" si="5"/>
        <v>17581.604039999998</v>
      </c>
      <c r="K18" s="712">
        <v>26.49</v>
      </c>
      <c r="L18" s="8">
        <f t="shared" si="1"/>
        <v>4.1656757412714331E-2</v>
      </c>
      <c r="M18">
        <f t="shared" si="6"/>
        <v>3682.0040399999998</v>
      </c>
      <c r="N18" s="106">
        <f t="shared" si="7"/>
        <v>0.26489999999999991</v>
      </c>
      <c r="O18" t="s">
        <v>37</v>
      </c>
      <c r="R18">
        <f t="shared" si="8"/>
        <v>3682.0040399999998</v>
      </c>
    </row>
    <row r="19" spans="1:18" ht="24.75">
      <c r="A19" s="3" t="s">
        <v>42</v>
      </c>
      <c r="B19" s="4">
        <v>104897</v>
      </c>
      <c r="C19" s="3" t="s">
        <v>44</v>
      </c>
      <c r="D19" s="4" t="s">
        <v>728</v>
      </c>
      <c r="E19" s="4" t="s">
        <v>38</v>
      </c>
      <c r="F19" s="5">
        <v>12</v>
      </c>
      <c r="G19" s="6">
        <v>1025.01</v>
      </c>
      <c r="H19" s="6">
        <f t="shared" si="3"/>
        <v>271.525149</v>
      </c>
      <c r="I19" s="6">
        <f t="shared" si="4"/>
        <v>1296.535149</v>
      </c>
      <c r="J19" s="6">
        <f t="shared" si="5"/>
        <v>15558.421788</v>
      </c>
      <c r="K19" s="712">
        <v>26.49</v>
      </c>
      <c r="L19" s="8">
        <f t="shared" si="1"/>
        <v>3.6863155413628869E-2</v>
      </c>
      <c r="M19">
        <f t="shared" si="6"/>
        <v>3258.3017880000007</v>
      </c>
      <c r="N19" s="106">
        <f t="shared" si="7"/>
        <v>0.26490000000000014</v>
      </c>
      <c r="O19" t="s">
        <v>37</v>
      </c>
      <c r="R19">
        <f t="shared" si="8"/>
        <v>3258.3017879999998</v>
      </c>
    </row>
    <row r="20" spans="1:18" ht="24.75">
      <c r="A20" s="3" t="s">
        <v>45</v>
      </c>
      <c r="B20" s="4">
        <v>104895</v>
      </c>
      <c r="C20" s="3" t="s">
        <v>47</v>
      </c>
      <c r="D20" s="4" t="s">
        <v>728</v>
      </c>
      <c r="E20" s="4" t="s">
        <v>38</v>
      </c>
      <c r="F20" s="5">
        <v>12</v>
      </c>
      <c r="G20" s="6">
        <v>731.23</v>
      </c>
      <c r="H20" s="6">
        <f t="shared" si="3"/>
        <v>193.70282699999998</v>
      </c>
      <c r="I20" s="6">
        <f t="shared" si="4"/>
        <v>924.93282699999997</v>
      </c>
      <c r="J20" s="6">
        <f t="shared" si="5"/>
        <v>11099.193923999999</v>
      </c>
      <c r="K20" s="712">
        <v>26.49</v>
      </c>
      <c r="L20" s="8">
        <f t="shared" si="1"/>
        <v>2.6297738688508248E-2</v>
      </c>
      <c r="M20">
        <f t="shared" si="6"/>
        <v>2324.433923999999</v>
      </c>
      <c r="N20" s="106">
        <f t="shared" si="7"/>
        <v>0.26489999999999991</v>
      </c>
      <c r="O20" t="s">
        <v>37</v>
      </c>
      <c r="R20">
        <f t="shared" si="8"/>
        <v>2324.4339239999999</v>
      </c>
    </row>
    <row r="21" spans="1:18">
      <c r="A21" s="3" t="s">
        <v>48</v>
      </c>
      <c r="B21" s="4">
        <v>98459</v>
      </c>
      <c r="C21" s="3" t="s">
        <v>50</v>
      </c>
      <c r="D21" s="4" t="s">
        <v>37</v>
      </c>
      <c r="E21" s="4" t="s">
        <v>38</v>
      </c>
      <c r="F21" s="5">
        <v>240</v>
      </c>
      <c r="G21" s="66">
        <f>IFERROR(VLOOKUP(B21,'SINAPI COMP AL'!$G:$L,5,FALSE),VLOOKUP(B21,'SINAPI INS AL'!#REF!,5,FALSE))</f>
        <v>89.83</v>
      </c>
      <c r="H21" s="6">
        <f t="shared" si="3"/>
        <v>23.795966999999997</v>
      </c>
      <c r="I21" s="6">
        <f t="shared" si="4"/>
        <v>113.625967</v>
      </c>
      <c r="J21" s="6">
        <f t="shared" si="5"/>
        <v>27270.232080000002</v>
      </c>
      <c r="K21" s="712">
        <v>26.49</v>
      </c>
      <c r="L21" s="8">
        <f t="shared" si="1"/>
        <v>6.4612389163155121E-2</v>
      </c>
      <c r="M21">
        <f t="shared" si="6"/>
        <v>5711.0320800000009</v>
      </c>
      <c r="N21" s="106">
        <f t="shared" si="7"/>
        <v>0.26490000000000014</v>
      </c>
      <c r="O21" t="s">
        <v>37</v>
      </c>
      <c r="R21">
        <f t="shared" si="8"/>
        <v>5711.032079999999</v>
      </c>
    </row>
    <row r="22" spans="1:18" ht="16.5">
      <c r="A22" s="3" t="s">
        <v>51</v>
      </c>
      <c r="B22" s="4" t="s">
        <v>52</v>
      </c>
      <c r="C22" s="3" t="s">
        <v>53</v>
      </c>
      <c r="D22" s="4" t="s">
        <v>16</v>
      </c>
      <c r="E22" s="4" t="s">
        <v>54</v>
      </c>
      <c r="F22" s="5">
        <v>12</v>
      </c>
      <c r="G22" s="6">
        <f>SUMIF('Comp próprias'!A:A,B22,'Comp próprias'!J:J)</f>
        <v>680</v>
      </c>
      <c r="H22" s="6">
        <f t="shared" si="3"/>
        <v>180.13200000000001</v>
      </c>
      <c r="I22" s="6">
        <f t="shared" si="4"/>
        <v>860.13200000000006</v>
      </c>
      <c r="J22" s="6">
        <f t="shared" si="5"/>
        <v>10321.584000000001</v>
      </c>
      <c r="K22" s="712">
        <v>26.49</v>
      </c>
      <c r="L22" s="8">
        <f t="shared" si="1"/>
        <v>2.445531817374234E-2</v>
      </c>
      <c r="M22">
        <f t="shared" si="6"/>
        <v>2161.5840000000007</v>
      </c>
      <c r="N22" s="106">
        <f t="shared" si="7"/>
        <v>0.26490000000000014</v>
      </c>
      <c r="R22">
        <f t="shared" si="8"/>
        <v>2161.5839999999998</v>
      </c>
    </row>
    <row r="23" spans="1:18" s="14" customFormat="1" ht="20.100000000000001" customHeight="1">
      <c r="A23" s="11">
        <v>5</v>
      </c>
      <c r="B23" s="742" t="s">
        <v>56</v>
      </c>
      <c r="C23" s="742"/>
      <c r="D23" s="742"/>
      <c r="E23" s="742"/>
      <c r="F23" s="742"/>
      <c r="G23" s="742"/>
      <c r="H23" s="742"/>
      <c r="I23" s="742"/>
      <c r="J23" s="12">
        <f>SUM(J24:J27)</f>
        <v>12113.565364709899</v>
      </c>
      <c r="K23" s="269"/>
      <c r="L23" s="13">
        <f t="shared" si="1"/>
        <v>2.8701127192532244E-2</v>
      </c>
      <c r="M23" s="14" t="s">
        <v>569</v>
      </c>
      <c r="Q23">
        <f t="shared" si="0"/>
        <v>0</v>
      </c>
    </row>
    <row r="24" spans="1:18" ht="24.75">
      <c r="A24" s="3" t="s">
        <v>57</v>
      </c>
      <c r="B24" s="4" t="s">
        <v>58</v>
      </c>
      <c r="C24" s="3" t="s">
        <v>59</v>
      </c>
      <c r="D24" s="4" t="s">
        <v>16</v>
      </c>
      <c r="E24" s="4" t="s">
        <v>38</v>
      </c>
      <c r="F24" s="5">
        <v>12</v>
      </c>
      <c r="G24" s="6">
        <f>SUMIF('Comp próprias'!A:A,B24,'Comp próprias'!J:J)</f>
        <v>357.53300899999999</v>
      </c>
      <c r="H24" s="6">
        <f t="shared" ref="H24:H27" si="9">(G24*K24)/100</f>
        <v>94.710494084099992</v>
      </c>
      <c r="I24" s="6">
        <f t="shared" ref="I24:I27" si="10">SUM(G24:H24)</f>
        <v>452.24350308409998</v>
      </c>
      <c r="J24" s="6">
        <f t="shared" ref="J24:J27" si="11">F24*I24</f>
        <v>5426.9220370091998</v>
      </c>
      <c r="K24" s="712">
        <v>26.49</v>
      </c>
      <c r="L24" s="8">
        <f t="shared" si="1"/>
        <v>1.2858211018691886E-2</v>
      </c>
      <c r="M24">
        <f t="shared" ref="M24:M27" si="12">J24-(G24*F24)</f>
        <v>1136.5259290091999</v>
      </c>
      <c r="N24" s="106">
        <f t="shared" ref="N24:N27" si="13">(J24/(G24*F24))-1</f>
        <v>0.26489999999999991</v>
      </c>
      <c r="R24">
        <f>H24*F24</f>
        <v>1136.5259290091999</v>
      </c>
    </row>
    <row r="25" spans="1:18" ht="16.5">
      <c r="A25" s="3" t="s">
        <v>60</v>
      </c>
      <c r="B25" s="4" t="s">
        <v>61</v>
      </c>
      <c r="C25" s="3" t="s">
        <v>62</v>
      </c>
      <c r="D25" s="4" t="s">
        <v>16</v>
      </c>
      <c r="E25" s="4" t="s">
        <v>63</v>
      </c>
      <c r="F25" s="5">
        <v>1</v>
      </c>
      <c r="G25" s="6">
        <f>SUMIF('Comp próprias'!A:A,B25,'Comp próprias'!J:J)</f>
        <v>467.08590000000004</v>
      </c>
      <c r="H25" s="6">
        <f t="shared" si="9"/>
        <v>123.73105491</v>
      </c>
      <c r="I25" s="6">
        <f t="shared" si="10"/>
        <v>590.81695491000005</v>
      </c>
      <c r="J25" s="6">
        <f t="shared" si="11"/>
        <v>590.81695491000005</v>
      </c>
      <c r="K25" s="712">
        <v>26.49</v>
      </c>
      <c r="L25" s="8">
        <f t="shared" si="1"/>
        <v>1.3998448895795094E-3</v>
      </c>
      <c r="M25">
        <f t="shared" si="12"/>
        <v>123.73105491000001</v>
      </c>
      <c r="N25" s="106">
        <f t="shared" si="13"/>
        <v>0.26489999999999991</v>
      </c>
      <c r="R25">
        <f>H25*F25</f>
        <v>123.73105491</v>
      </c>
    </row>
    <row r="26" spans="1:18" ht="16.5">
      <c r="A26" s="3" t="s">
        <v>64</v>
      </c>
      <c r="B26" s="4" t="s">
        <v>65</v>
      </c>
      <c r="C26" s="3" t="s">
        <v>66</v>
      </c>
      <c r="D26" s="4" t="s">
        <v>16</v>
      </c>
      <c r="E26" s="4" t="s">
        <v>63</v>
      </c>
      <c r="F26" s="5">
        <v>1</v>
      </c>
      <c r="G26" s="6">
        <f>SUMIF('Comp próprias'!A:A,B26,'Comp próprias'!J:J)</f>
        <v>2620.2460430000001</v>
      </c>
      <c r="H26" s="6">
        <f t="shared" si="9"/>
        <v>694.10317679069999</v>
      </c>
      <c r="I26" s="6">
        <f t="shared" si="10"/>
        <v>3314.3492197906999</v>
      </c>
      <c r="J26" s="6">
        <f t="shared" si="11"/>
        <v>3314.3492197906999</v>
      </c>
      <c r="K26" s="712">
        <v>26.49</v>
      </c>
      <c r="L26" s="8">
        <f t="shared" si="1"/>
        <v>7.8528125827272473E-3</v>
      </c>
      <c r="M26">
        <f t="shared" si="12"/>
        <v>694.10317679069976</v>
      </c>
      <c r="N26" s="106">
        <f t="shared" si="13"/>
        <v>0.26489999999999991</v>
      </c>
      <c r="R26">
        <f>H26*F26</f>
        <v>694.10317679069999</v>
      </c>
    </row>
    <row r="27" spans="1:18" ht="33">
      <c r="A27" s="3" t="s">
        <v>67</v>
      </c>
      <c r="B27" s="4" t="s">
        <v>68</v>
      </c>
      <c r="C27" s="3" t="s">
        <v>69</v>
      </c>
      <c r="D27" s="4" t="s">
        <v>16</v>
      </c>
      <c r="E27" s="4" t="s">
        <v>17</v>
      </c>
      <c r="F27" s="5">
        <v>1</v>
      </c>
      <c r="G27" s="6">
        <f>SUMIF('Comp próprias'!A:A,B27,'Comp próprias'!J:J)</f>
        <v>2198.9700000000003</v>
      </c>
      <c r="H27" s="6">
        <f t="shared" si="9"/>
        <v>582.50715300000002</v>
      </c>
      <c r="I27" s="6">
        <f t="shared" si="10"/>
        <v>2781.4771530000003</v>
      </c>
      <c r="J27" s="6">
        <f t="shared" si="11"/>
        <v>2781.4771530000003</v>
      </c>
      <c r="K27" s="712">
        <v>26.49</v>
      </c>
      <c r="L27" s="8">
        <f t="shared" si="1"/>
        <v>6.5902587015336019E-3</v>
      </c>
      <c r="M27">
        <f t="shared" si="12"/>
        <v>582.50715300000002</v>
      </c>
      <c r="N27" s="106">
        <f t="shared" si="13"/>
        <v>0.26489999999999991</v>
      </c>
      <c r="R27">
        <f>H27*F27</f>
        <v>582.50715300000002</v>
      </c>
    </row>
    <row r="28" spans="1:18" s="14" customFormat="1" ht="20.100000000000001" customHeight="1">
      <c r="A28" s="11">
        <v>6</v>
      </c>
      <c r="B28" s="742" t="s">
        <v>71</v>
      </c>
      <c r="C28" s="742"/>
      <c r="D28" s="742"/>
      <c r="E28" s="742"/>
      <c r="F28" s="742"/>
      <c r="G28" s="742"/>
      <c r="H28" s="742"/>
      <c r="I28" s="742"/>
      <c r="J28" s="12">
        <f>SUM(J29:J57)</f>
        <v>4874312.7062621657</v>
      </c>
      <c r="K28" s="269"/>
      <c r="L28" s="13">
        <f t="shared" si="1"/>
        <v>11.548892893760913</v>
      </c>
      <c r="M28" s="14" t="s">
        <v>569</v>
      </c>
      <c r="Q28">
        <f t="shared" si="0"/>
        <v>0</v>
      </c>
    </row>
    <row r="29" spans="1:18" ht="16.5">
      <c r="A29" s="3" t="s">
        <v>72</v>
      </c>
      <c r="B29" s="4" t="s">
        <v>73</v>
      </c>
      <c r="C29" s="3" t="s">
        <v>74</v>
      </c>
      <c r="D29" s="4" t="s">
        <v>16</v>
      </c>
      <c r="E29" s="4" t="s">
        <v>75</v>
      </c>
      <c r="F29" s="5">
        <v>129.08000000000001</v>
      </c>
      <c r="G29" s="6">
        <f>SUMIF('Comp próprias'!A:A,B29,'Comp próprias'!J:J)</f>
        <v>6.6447488000000003</v>
      </c>
      <c r="H29" s="6">
        <f t="shared" ref="H29:H57" si="14">(G29*K29)/100</f>
        <v>1.76019395712</v>
      </c>
      <c r="I29" s="6">
        <f t="shared" ref="I29:I57" si="15">SUM(G29:H29)</f>
        <v>8.4049427571200006</v>
      </c>
      <c r="J29" s="6">
        <f t="shared" ref="J29:J65" si="16">F29*I29</f>
        <v>1084.9100110890497</v>
      </c>
      <c r="K29" s="712">
        <v>26.49</v>
      </c>
      <c r="L29" s="8">
        <f t="shared" si="1"/>
        <v>2.5705181986661191E-3</v>
      </c>
      <c r="M29">
        <f t="shared" ref="M29:M57" si="17">J29-(G29*F29)</f>
        <v>227.20583598504959</v>
      </c>
      <c r="N29" s="106">
        <f t="shared" ref="N29:N57" si="18">(J29/(G29*F29))-1</f>
        <v>0.26489999999999991</v>
      </c>
      <c r="R29">
        <f t="shared" ref="R29:R60" si="19">H29*F29</f>
        <v>227.20583598504962</v>
      </c>
    </row>
    <row r="30" spans="1:18" ht="16.5">
      <c r="A30" s="3" t="s">
        <v>76</v>
      </c>
      <c r="B30" s="4">
        <v>97087</v>
      </c>
      <c r="C30" s="3" t="s">
        <v>77</v>
      </c>
      <c r="D30" s="4" t="s">
        <v>37</v>
      </c>
      <c r="E30" s="4" t="s">
        <v>38</v>
      </c>
      <c r="F30" s="5">
        <v>403.95</v>
      </c>
      <c r="G30" s="66">
        <f>IFERROR(VLOOKUP(B30,'SINAPI COMP AL'!$G:$L,5,FALSE),VLOOKUP(B30,'SINAPI INS AL'!#REF!,5,FALSE))</f>
        <v>3.14</v>
      </c>
      <c r="H30" s="6">
        <f t="shared" si="14"/>
        <v>0.83178600000000003</v>
      </c>
      <c r="I30" s="6">
        <f t="shared" si="15"/>
        <v>3.9717860000000003</v>
      </c>
      <c r="J30" s="6">
        <f t="shared" si="16"/>
        <v>1604.4029547</v>
      </c>
      <c r="K30" s="712">
        <v>26.49</v>
      </c>
      <c r="L30" s="8">
        <f t="shared" si="1"/>
        <v>3.8013724188148655E-3</v>
      </c>
      <c r="M30">
        <f t="shared" si="17"/>
        <v>335.99995469999999</v>
      </c>
      <c r="N30" s="106">
        <f t="shared" si="18"/>
        <v>0.26489999999999991</v>
      </c>
      <c r="O30" t="s">
        <v>37</v>
      </c>
      <c r="R30">
        <f t="shared" si="19"/>
        <v>335.99995469999999</v>
      </c>
    </row>
    <row r="31" spans="1:18" ht="16.5">
      <c r="A31" s="3" t="s">
        <v>78</v>
      </c>
      <c r="B31" s="4" t="s">
        <v>79</v>
      </c>
      <c r="C31" s="3" t="s">
        <v>80</v>
      </c>
      <c r="D31" s="4" t="s">
        <v>16</v>
      </c>
      <c r="E31" s="4" t="s">
        <v>38</v>
      </c>
      <c r="F31" s="5">
        <v>47.22</v>
      </c>
      <c r="G31" s="6">
        <f>SUMIF('Comp próprias'!A:A,B31,'Comp próprias'!J:J)</f>
        <v>18.741599999999998</v>
      </c>
      <c r="H31" s="6">
        <f t="shared" si="14"/>
        <v>4.964649839999999</v>
      </c>
      <c r="I31" s="6">
        <f t="shared" si="15"/>
        <v>23.706249839999998</v>
      </c>
      <c r="J31" s="6">
        <f t="shared" si="16"/>
        <v>1119.4091174447999</v>
      </c>
      <c r="K31" s="712">
        <v>26.49</v>
      </c>
      <c r="L31" s="8">
        <f t="shared" si="1"/>
        <v>2.652258232234576E-3</v>
      </c>
      <c r="M31">
        <f t="shared" si="17"/>
        <v>234.43076544480004</v>
      </c>
      <c r="N31" s="106">
        <f t="shared" si="18"/>
        <v>0.26490000000000014</v>
      </c>
      <c r="R31">
        <f t="shared" si="19"/>
        <v>234.43076544479996</v>
      </c>
    </row>
    <row r="32" spans="1:18" ht="16.5">
      <c r="A32" s="3" t="s">
        <v>81</v>
      </c>
      <c r="B32" s="4">
        <v>1109669</v>
      </c>
      <c r="C32" s="3" t="s">
        <v>82</v>
      </c>
      <c r="D32" s="4" t="s">
        <v>83</v>
      </c>
      <c r="E32" s="4" t="s">
        <v>84</v>
      </c>
      <c r="F32" s="5">
        <v>0.77</v>
      </c>
      <c r="G32" s="6">
        <f>VLOOKUP(B32,SICRO!$A:$D,4,FALSE)</f>
        <v>444.49</v>
      </c>
      <c r="H32" s="6">
        <f t="shared" si="14"/>
        <v>117.745401</v>
      </c>
      <c r="I32" s="6">
        <f t="shared" si="15"/>
        <v>562.23540100000002</v>
      </c>
      <c r="J32" s="6">
        <f t="shared" si="16"/>
        <v>432.92125877000001</v>
      </c>
      <c r="K32" s="712">
        <v>26.49</v>
      </c>
      <c r="L32" s="8">
        <f t="shared" si="1"/>
        <v>1.0257366628414195E-3</v>
      </c>
      <c r="M32">
        <f t="shared" si="17"/>
        <v>90.663958770000022</v>
      </c>
      <c r="N32" s="106">
        <f t="shared" si="18"/>
        <v>0.26490000000000014</v>
      </c>
      <c r="O32" t="s">
        <v>721</v>
      </c>
      <c r="P32" t="s">
        <v>678</v>
      </c>
      <c r="R32">
        <f t="shared" si="19"/>
        <v>90.663958770000008</v>
      </c>
    </row>
    <row r="33" spans="1:18" ht="16.5">
      <c r="A33" s="3" t="s">
        <v>85</v>
      </c>
      <c r="B33" s="4">
        <v>1106380</v>
      </c>
      <c r="C33" s="3" t="s">
        <v>86</v>
      </c>
      <c r="D33" s="4" t="s">
        <v>83</v>
      </c>
      <c r="E33" s="4" t="s">
        <v>84</v>
      </c>
      <c r="F33" s="5">
        <v>48.46</v>
      </c>
      <c r="G33" s="6">
        <f>VLOOKUP(B33,SICRO!$A:$D,4,FALSE)</f>
        <v>399.57</v>
      </c>
      <c r="H33" s="6">
        <f t="shared" si="14"/>
        <v>105.846093</v>
      </c>
      <c r="I33" s="6">
        <f t="shared" si="15"/>
        <v>505.41609299999999</v>
      </c>
      <c r="J33" s="6">
        <f t="shared" si="16"/>
        <v>24492.463866779999</v>
      </c>
      <c r="K33" s="712">
        <v>26.49</v>
      </c>
      <c r="L33" s="8">
        <f t="shared" si="1"/>
        <v>5.803091819249763E-2</v>
      </c>
      <c r="M33">
        <f t="shared" si="17"/>
        <v>5129.3016667800002</v>
      </c>
      <c r="N33" s="106">
        <f t="shared" si="18"/>
        <v>0.26490000000000014</v>
      </c>
      <c r="O33" t="s">
        <v>721</v>
      </c>
      <c r="P33" t="s">
        <v>678</v>
      </c>
      <c r="R33">
        <f t="shared" si="19"/>
        <v>5129.3016667800002</v>
      </c>
    </row>
    <row r="34" spans="1:18" ht="16.5">
      <c r="A34" s="3" t="s">
        <v>87</v>
      </c>
      <c r="B34" s="4">
        <v>1106128</v>
      </c>
      <c r="C34" s="3" t="s">
        <v>88</v>
      </c>
      <c r="D34" s="4" t="s">
        <v>83</v>
      </c>
      <c r="E34" s="4" t="s">
        <v>84</v>
      </c>
      <c r="F34" s="5">
        <v>48.46</v>
      </c>
      <c r="G34" s="6">
        <f>VLOOKUP(B34,SICRO!$A:$D,4,FALSE)</f>
        <v>45.54</v>
      </c>
      <c r="H34" s="6">
        <f t="shared" si="14"/>
        <v>12.063545999999999</v>
      </c>
      <c r="I34" s="6">
        <f t="shared" si="15"/>
        <v>57.603545999999994</v>
      </c>
      <c r="J34" s="6">
        <f t="shared" si="16"/>
        <v>2791.4678391599996</v>
      </c>
      <c r="K34" s="712">
        <v>26.49</v>
      </c>
      <c r="L34" s="8">
        <f t="shared" si="1"/>
        <v>6.6139300109776551E-3</v>
      </c>
      <c r="M34">
        <f t="shared" si="17"/>
        <v>584.59943915999975</v>
      </c>
      <c r="N34" s="106">
        <f t="shared" si="18"/>
        <v>0.26489999999999991</v>
      </c>
      <c r="O34" t="s">
        <v>721</v>
      </c>
      <c r="P34" t="s">
        <v>678</v>
      </c>
      <c r="R34">
        <f t="shared" si="19"/>
        <v>584.59943915999997</v>
      </c>
    </row>
    <row r="35" spans="1:18">
      <c r="A35" s="3" t="s">
        <v>89</v>
      </c>
      <c r="B35" s="4">
        <v>1100657</v>
      </c>
      <c r="C35" s="3" t="s">
        <v>90</v>
      </c>
      <c r="D35" s="4" t="s">
        <v>83</v>
      </c>
      <c r="E35" s="4" t="s">
        <v>84</v>
      </c>
      <c r="F35" s="5">
        <v>48.46</v>
      </c>
      <c r="G35" s="6">
        <f>VLOOKUP(B35,SICRO!$A:$D,4,FALSE)</f>
        <v>3.09</v>
      </c>
      <c r="H35" s="6">
        <f t="shared" si="14"/>
        <v>0.81854099999999985</v>
      </c>
      <c r="I35" s="6">
        <f t="shared" si="15"/>
        <v>3.9085409999999996</v>
      </c>
      <c r="J35" s="6">
        <f t="shared" si="16"/>
        <v>189.40789685999999</v>
      </c>
      <c r="K35" s="712">
        <v>26.49</v>
      </c>
      <c r="L35" s="8">
        <f t="shared" si="1"/>
        <v>4.4877127215461036E-4</v>
      </c>
      <c r="M35">
        <f t="shared" si="17"/>
        <v>39.666496859999995</v>
      </c>
      <c r="N35" s="106">
        <f t="shared" si="18"/>
        <v>0.26489999999999991</v>
      </c>
      <c r="O35" t="s">
        <v>721</v>
      </c>
      <c r="P35" t="s">
        <v>678</v>
      </c>
      <c r="R35">
        <f t="shared" si="19"/>
        <v>39.666496859999995</v>
      </c>
    </row>
    <row r="36" spans="1:18" ht="16.5">
      <c r="A36" s="3" t="s">
        <v>91</v>
      </c>
      <c r="B36" s="4" t="s">
        <v>92</v>
      </c>
      <c r="C36" s="3" t="s">
        <v>93</v>
      </c>
      <c r="D36" s="4" t="s">
        <v>16</v>
      </c>
      <c r="E36" s="4" t="s">
        <v>94</v>
      </c>
      <c r="F36" s="5">
        <v>403.84</v>
      </c>
      <c r="G36" s="6">
        <f>SUMIF('Comp próprias'!A:A,B36,'Comp próprias'!J:J)</f>
        <v>55.480329999999995</v>
      </c>
      <c r="H36" s="6">
        <f t="shared" si="14"/>
        <v>14.696739416999998</v>
      </c>
      <c r="I36" s="6">
        <f t="shared" si="15"/>
        <v>70.177069416999998</v>
      </c>
      <c r="J36" s="6">
        <f t="shared" si="16"/>
        <v>28340.307713361279</v>
      </c>
      <c r="K36" s="712">
        <v>26.49</v>
      </c>
      <c r="L36" s="8">
        <f t="shared" si="1"/>
        <v>6.7147759711301505E-2</v>
      </c>
      <c r="M36">
        <f t="shared" si="17"/>
        <v>5935.1312461612833</v>
      </c>
      <c r="N36" s="106">
        <f t="shared" si="18"/>
        <v>0.26490000000000014</v>
      </c>
      <c r="R36">
        <f t="shared" si="19"/>
        <v>5935.1312461612788</v>
      </c>
    </row>
    <row r="37" spans="1:18">
      <c r="A37" s="3" t="s">
        <v>95</v>
      </c>
      <c r="B37" s="4">
        <v>407820</v>
      </c>
      <c r="C37" s="3" t="s">
        <v>96</v>
      </c>
      <c r="D37" s="4" t="s">
        <v>83</v>
      </c>
      <c r="E37" s="4" t="s">
        <v>97</v>
      </c>
      <c r="F37" s="5">
        <v>1036.69</v>
      </c>
      <c r="G37" s="6">
        <f>VLOOKUP(B37,SICRO!$A:$D,4,FALSE)</f>
        <v>13.31</v>
      </c>
      <c r="H37" s="6">
        <f t="shared" si="14"/>
        <v>3.5258190000000003</v>
      </c>
      <c r="I37" s="6">
        <f t="shared" si="15"/>
        <v>16.835819000000001</v>
      </c>
      <c r="J37" s="6">
        <f t="shared" si="16"/>
        <v>17453.525199110001</v>
      </c>
      <c r="K37" s="712">
        <v>26.49</v>
      </c>
      <c r="L37" s="8">
        <f t="shared" si="1"/>
        <v>4.1353295385443224E-2</v>
      </c>
      <c r="M37">
        <f t="shared" si="17"/>
        <v>3655.1812991099996</v>
      </c>
      <c r="N37" s="106">
        <f t="shared" si="18"/>
        <v>0.26489999999999991</v>
      </c>
      <c r="O37" t="s">
        <v>721</v>
      </c>
      <c r="P37" t="s">
        <v>678</v>
      </c>
      <c r="R37">
        <f t="shared" si="19"/>
        <v>3655.1812991100005</v>
      </c>
    </row>
    <row r="38" spans="1:18">
      <c r="A38" s="3" t="s">
        <v>98</v>
      </c>
      <c r="B38" s="4">
        <v>407819</v>
      </c>
      <c r="C38" s="3" t="s">
        <v>99</v>
      </c>
      <c r="D38" s="4" t="s">
        <v>83</v>
      </c>
      <c r="E38" s="4" t="s">
        <v>97</v>
      </c>
      <c r="F38" s="5">
        <v>2507.23</v>
      </c>
      <c r="G38" s="6">
        <f>VLOOKUP(B38,SICRO!$A:$D,4,FALSE)</f>
        <v>11.96</v>
      </c>
      <c r="H38" s="6">
        <f t="shared" si="14"/>
        <v>3.1682040000000002</v>
      </c>
      <c r="I38" s="6">
        <f t="shared" si="15"/>
        <v>15.128204</v>
      </c>
      <c r="J38" s="6">
        <f t="shared" si="16"/>
        <v>37929.886914920004</v>
      </c>
      <c r="K38" s="712">
        <v>26.49</v>
      </c>
      <c r="L38" s="8">
        <f t="shared" si="1"/>
        <v>8.9868711313925737E-2</v>
      </c>
      <c r="M38">
        <f t="shared" si="17"/>
        <v>7943.4161149200008</v>
      </c>
      <c r="N38" s="106">
        <f t="shared" si="18"/>
        <v>0.26489999999999991</v>
      </c>
      <c r="O38" t="s">
        <v>721</v>
      </c>
      <c r="P38" t="s">
        <v>678</v>
      </c>
      <c r="R38">
        <f t="shared" si="19"/>
        <v>7943.4161149200008</v>
      </c>
    </row>
    <row r="39" spans="1:18" ht="16.5">
      <c r="A39" s="3" t="s">
        <v>100</v>
      </c>
      <c r="B39" s="4">
        <v>705261</v>
      </c>
      <c r="C39" s="3" t="s">
        <v>101</v>
      </c>
      <c r="D39" s="4" t="s">
        <v>83</v>
      </c>
      <c r="E39" s="4" t="s">
        <v>75</v>
      </c>
      <c r="F39" s="5">
        <v>35.04</v>
      </c>
      <c r="G39" s="6">
        <f>VLOOKUP(B39,SICRO!$A:$D,4,FALSE)</f>
        <v>3578.82</v>
      </c>
      <c r="H39" s="6">
        <f t="shared" si="14"/>
        <v>948.02941799999996</v>
      </c>
      <c r="I39" s="6">
        <f t="shared" si="15"/>
        <v>4526.8494179999998</v>
      </c>
      <c r="J39" s="6">
        <f t="shared" si="16"/>
        <v>158620.80360672</v>
      </c>
      <c r="K39" s="712">
        <v>26.49</v>
      </c>
      <c r="L39" s="8">
        <f t="shared" si="1"/>
        <v>0.3758262512010786</v>
      </c>
      <c r="M39">
        <f t="shared" si="17"/>
        <v>33218.950806719993</v>
      </c>
      <c r="N39" s="106">
        <f t="shared" si="18"/>
        <v>0.26489999999999991</v>
      </c>
      <c r="O39" t="s">
        <v>721</v>
      </c>
      <c r="P39" t="s">
        <v>678</v>
      </c>
      <c r="R39">
        <f t="shared" si="19"/>
        <v>33218.95080672</v>
      </c>
    </row>
    <row r="40" spans="1:18" ht="16.5">
      <c r="A40" s="3" t="s">
        <v>102</v>
      </c>
      <c r="B40" s="4">
        <v>705259</v>
      </c>
      <c r="C40" s="3" t="s">
        <v>103</v>
      </c>
      <c r="D40" s="4" t="s">
        <v>83</v>
      </c>
      <c r="E40" s="4" t="s">
        <v>75</v>
      </c>
      <c r="F40" s="5">
        <v>28.82</v>
      </c>
      <c r="G40" s="6">
        <f>VLOOKUP(B40,SICRO!$A:$D,4,FALSE)</f>
        <v>3349.69</v>
      </c>
      <c r="H40" s="6">
        <f t="shared" si="14"/>
        <v>887.33288099999993</v>
      </c>
      <c r="I40" s="6">
        <f t="shared" si="15"/>
        <v>4237.0228809999999</v>
      </c>
      <c r="J40" s="6">
        <f t="shared" si="16"/>
        <v>122110.99943041999</v>
      </c>
      <c r="K40" s="712">
        <v>26.49</v>
      </c>
      <c r="L40" s="8">
        <f t="shared" si="1"/>
        <v>0.28932219546772958</v>
      </c>
      <c r="M40">
        <f t="shared" si="17"/>
        <v>25572.933630419997</v>
      </c>
      <c r="N40" s="106">
        <f t="shared" si="18"/>
        <v>0.26489999999999991</v>
      </c>
      <c r="O40" t="s">
        <v>721</v>
      </c>
      <c r="P40" t="s">
        <v>678</v>
      </c>
      <c r="R40">
        <f t="shared" si="19"/>
        <v>25572.933630419997</v>
      </c>
    </row>
    <row r="41" spans="1:18" ht="16.5">
      <c r="A41" s="3" t="s">
        <v>104</v>
      </c>
      <c r="B41" s="4">
        <v>705348</v>
      </c>
      <c r="C41" s="3" t="s">
        <v>105</v>
      </c>
      <c r="D41" s="4" t="s">
        <v>83</v>
      </c>
      <c r="E41" s="4" t="s">
        <v>75</v>
      </c>
      <c r="F41" s="5">
        <v>16.84</v>
      </c>
      <c r="G41" s="6">
        <f>VLOOKUP(B41,SICRO!$A:$D,4,FALSE)</f>
        <v>4750.72</v>
      </c>
      <c r="H41" s="6">
        <f t="shared" si="14"/>
        <v>1258.4657279999999</v>
      </c>
      <c r="I41" s="6">
        <f t="shared" si="15"/>
        <v>6009.1857280000004</v>
      </c>
      <c r="J41" s="6">
        <f t="shared" si="16"/>
        <v>101194.68765952</v>
      </c>
      <c r="K41" s="712">
        <v>26.49</v>
      </c>
      <c r="L41" s="8">
        <f t="shared" si="1"/>
        <v>0.23976438928424543</v>
      </c>
      <c r="M41">
        <f t="shared" si="17"/>
        <v>21192.562859519996</v>
      </c>
      <c r="N41" s="106">
        <f t="shared" si="18"/>
        <v>0.26489999999999991</v>
      </c>
      <c r="O41" t="s">
        <v>721</v>
      </c>
      <c r="P41" t="s">
        <v>678</v>
      </c>
      <c r="R41">
        <f t="shared" si="19"/>
        <v>21192.56285952</v>
      </c>
    </row>
    <row r="42" spans="1:18">
      <c r="A42" s="3" t="s">
        <v>106</v>
      </c>
      <c r="B42" s="4">
        <v>705314</v>
      </c>
      <c r="C42" s="3" t="s">
        <v>107</v>
      </c>
      <c r="D42" s="4" t="s">
        <v>83</v>
      </c>
      <c r="E42" s="4" t="s">
        <v>63</v>
      </c>
      <c r="F42" s="5">
        <v>8</v>
      </c>
      <c r="G42" s="6">
        <f>VLOOKUP(B42,SICRO!$A:$D,4,FALSE)</f>
        <v>12710.04</v>
      </c>
      <c r="H42" s="6">
        <f t="shared" si="14"/>
        <v>3366.889596</v>
      </c>
      <c r="I42" s="6">
        <f t="shared" si="15"/>
        <v>16076.929596000002</v>
      </c>
      <c r="J42" s="6">
        <f t="shared" si="16"/>
        <v>128615.43676800001</v>
      </c>
      <c r="K42" s="712">
        <v>26.49</v>
      </c>
      <c r="L42" s="8">
        <f t="shared" si="1"/>
        <v>0.30473340411861971</v>
      </c>
      <c r="M42">
        <f t="shared" si="17"/>
        <v>26935.116768000007</v>
      </c>
      <c r="N42" s="106">
        <f t="shared" si="18"/>
        <v>0.26490000000000014</v>
      </c>
      <c r="O42" t="s">
        <v>721</v>
      </c>
      <c r="P42" t="s">
        <v>678</v>
      </c>
      <c r="Q42" t="s">
        <v>722</v>
      </c>
      <c r="R42">
        <f t="shared" si="19"/>
        <v>26935.116768</v>
      </c>
    </row>
    <row r="43" spans="1:18">
      <c r="A43" s="3" t="s">
        <v>108</v>
      </c>
      <c r="B43" s="4">
        <v>705403</v>
      </c>
      <c r="C43" s="3" t="s">
        <v>109</v>
      </c>
      <c r="D43" s="4" t="s">
        <v>83</v>
      </c>
      <c r="E43" s="4" t="s">
        <v>63</v>
      </c>
      <c r="F43" s="5">
        <v>6</v>
      </c>
      <c r="G43" s="6">
        <f>VLOOKUP(B43,SICRO!$A:$D,4,FALSE)</f>
        <v>15896.86</v>
      </c>
      <c r="H43" s="6">
        <f t="shared" si="14"/>
        <v>4211.0782140000001</v>
      </c>
      <c r="I43" s="6">
        <f t="shared" si="15"/>
        <v>20107.938214000002</v>
      </c>
      <c r="J43" s="6">
        <f t="shared" si="16"/>
        <v>120647.62928400001</v>
      </c>
      <c r="K43" s="712">
        <v>26.49</v>
      </c>
      <c r="L43" s="8">
        <f t="shared" si="1"/>
        <v>0.28585497739958649</v>
      </c>
      <c r="M43">
        <f t="shared" si="17"/>
        <v>25266.469284000006</v>
      </c>
      <c r="N43" s="106">
        <f t="shared" si="18"/>
        <v>0.26490000000000014</v>
      </c>
      <c r="O43" t="s">
        <v>721</v>
      </c>
      <c r="P43" t="s">
        <v>678</v>
      </c>
      <c r="Q43" t="s">
        <v>722</v>
      </c>
      <c r="R43">
        <f t="shared" si="19"/>
        <v>25266.469283999999</v>
      </c>
    </row>
    <row r="44" spans="1:18">
      <c r="A44" s="3" t="s">
        <v>110</v>
      </c>
      <c r="B44" s="4">
        <v>804393</v>
      </c>
      <c r="C44" s="3" t="s">
        <v>111</v>
      </c>
      <c r="D44" s="4" t="s">
        <v>83</v>
      </c>
      <c r="E44" s="4" t="s">
        <v>63</v>
      </c>
      <c r="F44" s="5">
        <v>4</v>
      </c>
      <c r="G44" s="6">
        <f>VLOOKUP(B44,SICRO!$A:$D,4,FALSE)</f>
        <v>2626.57</v>
      </c>
      <c r="H44" s="6">
        <f t="shared" si="14"/>
        <v>695.77839300000005</v>
      </c>
      <c r="I44" s="6">
        <f t="shared" si="15"/>
        <v>3322.3483930000002</v>
      </c>
      <c r="J44" s="6">
        <f t="shared" si="16"/>
        <v>13289.393572000001</v>
      </c>
      <c r="K44" s="712">
        <v>26.49</v>
      </c>
      <c r="L44" s="8">
        <f t="shared" si="1"/>
        <v>3.1487061301767851E-2</v>
      </c>
      <c r="M44">
        <f t="shared" si="17"/>
        <v>2783.1135720000002</v>
      </c>
      <c r="N44" s="106">
        <f t="shared" si="18"/>
        <v>0.26489999999999991</v>
      </c>
      <c r="O44" t="s">
        <v>721</v>
      </c>
      <c r="P44" t="s">
        <v>678</v>
      </c>
      <c r="Q44" t="s">
        <v>722</v>
      </c>
      <c r="R44">
        <f t="shared" si="19"/>
        <v>2783.1135720000002</v>
      </c>
    </row>
    <row r="45" spans="1:18">
      <c r="A45" s="3" t="s">
        <v>112</v>
      </c>
      <c r="B45" s="4">
        <v>2003578</v>
      </c>
      <c r="C45" s="3" t="s">
        <v>113</v>
      </c>
      <c r="D45" s="4" t="s">
        <v>83</v>
      </c>
      <c r="E45" s="4" t="s">
        <v>75</v>
      </c>
      <c r="F45" s="5">
        <v>3960</v>
      </c>
      <c r="G45" s="6">
        <f>VLOOKUP(B45,SICRO!$A:$D,4,FALSE)</f>
        <v>171.26</v>
      </c>
      <c r="H45" s="6">
        <f t="shared" si="14"/>
        <v>45.366773999999992</v>
      </c>
      <c r="I45" s="6">
        <f t="shared" si="15"/>
        <v>216.62677399999998</v>
      </c>
      <c r="J45" s="6">
        <f t="shared" si="16"/>
        <v>857842.02503999998</v>
      </c>
      <c r="K45" s="712">
        <v>26.49</v>
      </c>
      <c r="L45" s="8">
        <f t="shared" si="1"/>
        <v>2.0325174571229221</v>
      </c>
      <c r="M45">
        <f t="shared" si="17"/>
        <v>179652.42504</v>
      </c>
      <c r="N45" s="106">
        <f t="shared" si="18"/>
        <v>0.26489999999999991</v>
      </c>
      <c r="O45" t="s">
        <v>721</v>
      </c>
      <c r="P45" t="s">
        <v>678</v>
      </c>
      <c r="R45">
        <f t="shared" si="19"/>
        <v>179652.42503999997</v>
      </c>
    </row>
    <row r="46" spans="1:18">
      <c r="A46" s="3" t="s">
        <v>114</v>
      </c>
      <c r="B46" s="4">
        <v>2003385</v>
      </c>
      <c r="C46" s="3" t="s">
        <v>115</v>
      </c>
      <c r="D46" s="4" t="s">
        <v>83</v>
      </c>
      <c r="E46" s="4" t="s">
        <v>63</v>
      </c>
      <c r="F46" s="5">
        <v>140</v>
      </c>
      <c r="G46" s="6">
        <f>VLOOKUP(B46,SICRO!$A:$D,4,FALSE)</f>
        <v>53.41</v>
      </c>
      <c r="H46" s="6">
        <f t="shared" si="14"/>
        <v>14.148308999999999</v>
      </c>
      <c r="I46" s="6">
        <f t="shared" si="15"/>
        <v>67.558308999999994</v>
      </c>
      <c r="J46" s="6">
        <f t="shared" si="16"/>
        <v>9458.1632599999994</v>
      </c>
      <c r="K46" s="712">
        <v>26.49</v>
      </c>
      <c r="L46" s="8">
        <f t="shared" si="1"/>
        <v>2.2409582856904527E-2</v>
      </c>
      <c r="M46">
        <f t="shared" si="17"/>
        <v>1980.7632599999997</v>
      </c>
      <c r="N46" s="106">
        <f t="shared" si="18"/>
        <v>0.26489999999999991</v>
      </c>
      <c r="O46" t="s">
        <v>721</v>
      </c>
      <c r="P46" t="s">
        <v>678</v>
      </c>
      <c r="R46">
        <f t="shared" si="19"/>
        <v>1980.7632599999999</v>
      </c>
    </row>
    <row r="47" spans="1:18">
      <c r="A47" s="3" t="s">
        <v>116</v>
      </c>
      <c r="B47" s="4">
        <v>2003387</v>
      </c>
      <c r="C47" s="3" t="s">
        <v>117</v>
      </c>
      <c r="D47" s="4" t="s">
        <v>83</v>
      </c>
      <c r="E47" s="4" t="s">
        <v>63</v>
      </c>
      <c r="F47" s="5">
        <v>4</v>
      </c>
      <c r="G47" s="6">
        <f>VLOOKUP(B47,SICRO!$A:$D,4,FALSE)</f>
        <v>66.02</v>
      </c>
      <c r="H47" s="6">
        <f t="shared" si="14"/>
        <v>17.488697999999996</v>
      </c>
      <c r="I47" s="6">
        <f t="shared" si="15"/>
        <v>83.508697999999995</v>
      </c>
      <c r="J47" s="6">
        <f t="shared" si="16"/>
        <v>334.03479199999998</v>
      </c>
      <c r="K47" s="712">
        <v>26.49</v>
      </c>
      <c r="L47" s="8">
        <f t="shared" si="1"/>
        <v>7.9144122834826905E-4</v>
      </c>
      <c r="M47">
        <f t="shared" si="17"/>
        <v>69.954791999999998</v>
      </c>
      <c r="N47" s="106">
        <f t="shared" si="18"/>
        <v>0.26489999999999991</v>
      </c>
      <c r="O47" t="s">
        <v>721</v>
      </c>
      <c r="P47" t="s">
        <v>678</v>
      </c>
      <c r="R47">
        <f t="shared" si="19"/>
        <v>69.954791999999983</v>
      </c>
    </row>
    <row r="48" spans="1:18">
      <c r="A48" s="3" t="s">
        <v>118</v>
      </c>
      <c r="B48" s="4">
        <v>2003409</v>
      </c>
      <c r="C48" s="3" t="s">
        <v>119</v>
      </c>
      <c r="D48" s="4" t="s">
        <v>83</v>
      </c>
      <c r="E48" s="4" t="s">
        <v>75</v>
      </c>
      <c r="F48" s="5">
        <v>225.9</v>
      </c>
      <c r="G48" s="6">
        <f>VLOOKUP(B48,SICRO!$A:$D,4,FALSE)</f>
        <v>425.49</v>
      </c>
      <c r="H48" s="6">
        <f t="shared" si="14"/>
        <v>112.71230099999998</v>
      </c>
      <c r="I48" s="6">
        <f t="shared" si="15"/>
        <v>538.20230100000003</v>
      </c>
      <c r="J48" s="6">
        <f t="shared" si="16"/>
        <v>121579.89979590001</v>
      </c>
      <c r="K48" s="712">
        <v>26.49</v>
      </c>
      <c r="L48" s="8">
        <f t="shared" si="1"/>
        <v>0.28806384107714922</v>
      </c>
      <c r="M48">
        <f t="shared" si="17"/>
        <v>25461.708795900005</v>
      </c>
      <c r="N48" s="106">
        <f t="shared" si="18"/>
        <v>0.26490000000000014</v>
      </c>
      <c r="O48" t="s">
        <v>721</v>
      </c>
      <c r="P48" t="s">
        <v>678</v>
      </c>
      <c r="R48">
        <f t="shared" si="19"/>
        <v>25461.708795899998</v>
      </c>
    </row>
    <row r="49" spans="1:18">
      <c r="A49" s="3" t="s">
        <v>120</v>
      </c>
      <c r="B49" s="4">
        <v>2003399</v>
      </c>
      <c r="C49" s="3" t="s">
        <v>121</v>
      </c>
      <c r="D49" s="4" t="s">
        <v>83</v>
      </c>
      <c r="E49" s="4" t="s">
        <v>75</v>
      </c>
      <c r="F49" s="5">
        <v>8.27</v>
      </c>
      <c r="G49" s="6">
        <f>VLOOKUP(B49,SICRO!$A:$D,4,FALSE)</f>
        <v>625.49</v>
      </c>
      <c r="H49" s="6">
        <f t="shared" si="14"/>
        <v>165.69230100000001</v>
      </c>
      <c r="I49" s="6">
        <f t="shared" si="15"/>
        <v>791.18230100000005</v>
      </c>
      <c r="J49" s="6">
        <f t="shared" si="16"/>
        <v>6543.0776292700002</v>
      </c>
      <c r="K49" s="712">
        <v>26.49</v>
      </c>
      <c r="L49" s="8">
        <f t="shared" si="1"/>
        <v>1.5502760551025266E-2</v>
      </c>
      <c r="M49">
        <f t="shared" si="17"/>
        <v>1370.2753292700008</v>
      </c>
      <c r="N49" s="106">
        <f t="shared" si="18"/>
        <v>0.26490000000000014</v>
      </c>
      <c r="O49" t="s">
        <v>721</v>
      </c>
      <c r="P49" t="s">
        <v>678</v>
      </c>
      <c r="R49">
        <f t="shared" si="19"/>
        <v>1370.2753292700002</v>
      </c>
    </row>
    <row r="50" spans="1:18">
      <c r="A50" s="3" t="s">
        <v>122</v>
      </c>
      <c r="B50" s="4">
        <v>2003451</v>
      </c>
      <c r="C50" s="3" t="s">
        <v>123</v>
      </c>
      <c r="D50" s="4" t="s">
        <v>83</v>
      </c>
      <c r="E50" s="4" t="s">
        <v>63</v>
      </c>
      <c r="F50" s="5">
        <v>39</v>
      </c>
      <c r="G50" s="6">
        <f>VLOOKUP(B50,SICRO!$A:$D,4,FALSE)</f>
        <v>444.18</v>
      </c>
      <c r="H50" s="6">
        <f t="shared" si="14"/>
        <v>117.663282</v>
      </c>
      <c r="I50" s="6">
        <f t="shared" si="15"/>
        <v>561.84328200000004</v>
      </c>
      <c r="J50" s="6">
        <f t="shared" si="16"/>
        <v>21911.887998000002</v>
      </c>
      <c r="K50" s="712">
        <v>26.49</v>
      </c>
      <c r="L50" s="8">
        <f t="shared" si="1"/>
        <v>5.1916662479179171E-2</v>
      </c>
      <c r="M50">
        <f t="shared" si="17"/>
        <v>4588.8679980000015</v>
      </c>
      <c r="N50" s="106">
        <f t="shared" si="18"/>
        <v>0.26490000000000014</v>
      </c>
      <c r="O50" t="s">
        <v>721</v>
      </c>
      <c r="P50" t="s">
        <v>678</v>
      </c>
      <c r="R50">
        <f t="shared" si="19"/>
        <v>4588.8679979999997</v>
      </c>
    </row>
    <row r="51" spans="1:18" ht="16.5">
      <c r="A51" s="3" t="s">
        <v>124</v>
      </c>
      <c r="B51" s="4">
        <v>2003307</v>
      </c>
      <c r="C51" s="3" t="s">
        <v>125</v>
      </c>
      <c r="D51" s="4" t="s">
        <v>83</v>
      </c>
      <c r="E51" s="4" t="s">
        <v>75</v>
      </c>
      <c r="F51" s="5">
        <v>453.19</v>
      </c>
      <c r="G51" s="6">
        <f>VLOOKUP(B51,SICRO!$A:$D,4,FALSE)</f>
        <v>124.25</v>
      </c>
      <c r="H51" s="6">
        <f t="shared" si="14"/>
        <v>32.913824999999996</v>
      </c>
      <c r="I51" s="6">
        <f t="shared" si="15"/>
        <v>157.163825</v>
      </c>
      <c r="J51" s="6">
        <f t="shared" si="16"/>
        <v>71225.073851749999</v>
      </c>
      <c r="K51" s="712">
        <v>26.49</v>
      </c>
      <c r="L51" s="8">
        <f t="shared" si="1"/>
        <v>0.1687562532061786</v>
      </c>
      <c r="M51">
        <f t="shared" si="17"/>
        <v>14916.216351750001</v>
      </c>
      <c r="N51" s="106">
        <f t="shared" si="18"/>
        <v>0.26490000000000014</v>
      </c>
      <c r="O51" t="s">
        <v>721</v>
      </c>
      <c r="P51" t="s">
        <v>678</v>
      </c>
      <c r="Q51" t="s">
        <v>723</v>
      </c>
      <c r="R51">
        <f t="shared" si="19"/>
        <v>14916.216351749998</v>
      </c>
    </row>
    <row r="52" spans="1:18" ht="16.5">
      <c r="A52" s="241" t="s">
        <v>126</v>
      </c>
      <c r="B52" s="4">
        <v>2003309</v>
      </c>
      <c r="C52" s="3" t="s">
        <v>127</v>
      </c>
      <c r="D52" s="4" t="s">
        <v>83</v>
      </c>
      <c r="E52" s="4" t="s">
        <v>75</v>
      </c>
      <c r="F52" s="5">
        <v>9510</v>
      </c>
      <c r="G52" s="6">
        <f>VLOOKUP(B52,SICRO!$A:$D,4,FALSE)</f>
        <v>100.15</v>
      </c>
      <c r="H52" s="6">
        <f t="shared" si="14"/>
        <v>26.529735000000002</v>
      </c>
      <c r="I52" s="6">
        <f t="shared" si="15"/>
        <v>126.67973500000001</v>
      </c>
      <c r="J52" s="6">
        <f t="shared" si="16"/>
        <v>1204724.27985</v>
      </c>
      <c r="K52" s="712">
        <v>26.49</v>
      </c>
      <c r="L52" s="8">
        <f t="shared" si="1"/>
        <v>2.8543986635543881</v>
      </c>
      <c r="M52">
        <f t="shared" si="17"/>
        <v>252297.77985000005</v>
      </c>
      <c r="N52" s="106">
        <f t="shared" si="18"/>
        <v>0.26490000000000014</v>
      </c>
      <c r="O52" t="s">
        <v>721</v>
      </c>
      <c r="P52" t="s">
        <v>678</v>
      </c>
      <c r="Q52" t="s">
        <v>723</v>
      </c>
      <c r="R52">
        <f t="shared" si="19"/>
        <v>252297.77985000002</v>
      </c>
    </row>
    <row r="53" spans="1:18" ht="16.5">
      <c r="A53" s="3" t="s">
        <v>128</v>
      </c>
      <c r="B53" s="4">
        <v>2003313</v>
      </c>
      <c r="C53" s="3" t="s">
        <v>129</v>
      </c>
      <c r="D53" s="4" t="s">
        <v>83</v>
      </c>
      <c r="E53" s="4" t="s">
        <v>75</v>
      </c>
      <c r="F53" s="5">
        <v>1040</v>
      </c>
      <c r="G53" s="6">
        <f>VLOOKUP(B53,SICRO!$A:$D,4,FALSE)</f>
        <v>124.25</v>
      </c>
      <c r="H53" s="6">
        <f t="shared" si="14"/>
        <v>32.913824999999996</v>
      </c>
      <c r="I53" s="6">
        <f t="shared" si="15"/>
        <v>157.163825</v>
      </c>
      <c r="J53" s="6">
        <f t="shared" si="16"/>
        <v>163450.378</v>
      </c>
      <c r="K53" s="712">
        <v>26.49</v>
      </c>
      <c r="L53" s="8">
        <f t="shared" si="1"/>
        <v>0.38726914392291478</v>
      </c>
      <c r="M53">
        <f t="shared" si="17"/>
        <v>34230.377999999997</v>
      </c>
      <c r="N53" s="106">
        <f t="shared" si="18"/>
        <v>0.26489999999999991</v>
      </c>
      <c r="O53" t="s">
        <v>721</v>
      </c>
      <c r="P53" t="s">
        <v>678</v>
      </c>
      <c r="Q53" t="s">
        <v>722</v>
      </c>
      <c r="R53">
        <f t="shared" si="19"/>
        <v>34230.377999999997</v>
      </c>
    </row>
    <row r="54" spans="1:18" ht="16.5">
      <c r="A54" s="3" t="s">
        <v>130</v>
      </c>
      <c r="B54" s="4">
        <v>2003315</v>
      </c>
      <c r="C54" s="3" t="s">
        <v>131</v>
      </c>
      <c r="D54" s="4" t="s">
        <v>83</v>
      </c>
      <c r="E54" s="4" t="s">
        <v>75</v>
      </c>
      <c r="F54" s="5">
        <v>3649.81</v>
      </c>
      <c r="G54" s="6">
        <f>VLOOKUP(B54,SICRO!$A:$D,4,FALSE)</f>
        <v>100.15</v>
      </c>
      <c r="H54" s="6">
        <f t="shared" si="14"/>
        <v>26.529735000000002</v>
      </c>
      <c r="I54" s="6">
        <f t="shared" si="15"/>
        <v>126.67973500000001</v>
      </c>
      <c r="J54" s="6">
        <f t="shared" si="16"/>
        <v>462356.96360035002</v>
      </c>
      <c r="K54" s="712">
        <v>26.49</v>
      </c>
      <c r="L54" s="8">
        <f t="shared" si="1"/>
        <v>1.0954797882468392</v>
      </c>
      <c r="M54">
        <f t="shared" si="17"/>
        <v>96828.492100349977</v>
      </c>
      <c r="N54" s="106">
        <f t="shared" si="18"/>
        <v>0.26489999999999991</v>
      </c>
      <c r="O54" t="s">
        <v>721</v>
      </c>
      <c r="P54" t="s">
        <v>678</v>
      </c>
      <c r="Q54" t="s">
        <v>723</v>
      </c>
      <c r="R54">
        <f t="shared" si="19"/>
        <v>96828.492100350006</v>
      </c>
    </row>
    <row r="55" spans="1:18">
      <c r="A55" s="3" t="s">
        <v>132</v>
      </c>
      <c r="B55" s="4">
        <v>2003261</v>
      </c>
      <c r="C55" s="3" t="s">
        <v>133</v>
      </c>
      <c r="D55" s="4" t="s">
        <v>83</v>
      </c>
      <c r="E55" s="4" t="s">
        <v>75</v>
      </c>
      <c r="F55" s="5">
        <v>5876.97</v>
      </c>
      <c r="G55" s="6">
        <f>VLOOKUP(B55,SICRO!$A:$D,4,FALSE)</f>
        <v>49.68</v>
      </c>
      <c r="H55" s="6">
        <f t="shared" si="14"/>
        <v>13.160231999999999</v>
      </c>
      <c r="I55" s="6">
        <f t="shared" si="15"/>
        <v>62.840232</v>
      </c>
      <c r="J55" s="6">
        <f t="shared" si="16"/>
        <v>369310.15825704002</v>
      </c>
      <c r="K55" s="712">
        <v>26.49</v>
      </c>
      <c r="L55" s="8">
        <f t="shared" si="1"/>
        <v>0.87502048377177855</v>
      </c>
      <c r="M55">
        <f t="shared" si="17"/>
        <v>77342.288657039986</v>
      </c>
      <c r="N55" s="106">
        <f t="shared" si="18"/>
        <v>0.26489999999999991</v>
      </c>
      <c r="O55" t="s">
        <v>721</v>
      </c>
      <c r="P55" t="s">
        <v>678</v>
      </c>
      <c r="Q55" t="s">
        <v>723</v>
      </c>
      <c r="R55">
        <f t="shared" si="19"/>
        <v>77342.288657040001</v>
      </c>
    </row>
    <row r="56" spans="1:18" ht="16.5">
      <c r="A56" s="3" t="s">
        <v>134</v>
      </c>
      <c r="B56" s="4">
        <v>2003319</v>
      </c>
      <c r="C56" s="3" t="s">
        <v>135</v>
      </c>
      <c r="D56" s="4" t="s">
        <v>83</v>
      </c>
      <c r="E56" s="4" t="s">
        <v>75</v>
      </c>
      <c r="F56" s="5">
        <v>6660</v>
      </c>
      <c r="G56" s="6">
        <f>VLOOKUP(B56,SICRO!$A:$D,4,FALSE)</f>
        <v>74.38</v>
      </c>
      <c r="H56" s="6">
        <f t="shared" si="14"/>
        <v>19.703261999999999</v>
      </c>
      <c r="I56" s="6">
        <f t="shared" si="15"/>
        <v>94.083261999999991</v>
      </c>
      <c r="J56" s="6">
        <f t="shared" si="16"/>
        <v>626594.52491999988</v>
      </c>
      <c r="K56" s="712">
        <v>26.49</v>
      </c>
      <c r="L56" s="8">
        <f t="shared" si="1"/>
        <v>1.4846140352918231</v>
      </c>
      <c r="M56">
        <f t="shared" si="17"/>
        <v>131223.72491999989</v>
      </c>
      <c r="N56" s="106">
        <f t="shared" si="18"/>
        <v>0.26489999999999969</v>
      </c>
      <c r="O56" t="s">
        <v>721</v>
      </c>
      <c r="P56" t="s">
        <v>678</v>
      </c>
      <c r="Q56" t="s">
        <v>723</v>
      </c>
      <c r="R56">
        <f t="shared" si="19"/>
        <v>131223.72491999998</v>
      </c>
    </row>
    <row r="57" spans="1:18" ht="16.5">
      <c r="A57" s="3" t="s">
        <v>136</v>
      </c>
      <c r="B57" s="4">
        <v>2003947</v>
      </c>
      <c r="C57" s="3" t="s">
        <v>137</v>
      </c>
      <c r="D57" s="4" t="s">
        <v>83</v>
      </c>
      <c r="E57" s="4" t="s">
        <v>75</v>
      </c>
      <c r="F57" s="5">
        <v>7105</v>
      </c>
      <c r="G57" s="6">
        <f>VLOOKUP(B57,SICRO!$A:$D,4,FALSE)</f>
        <v>22.15</v>
      </c>
      <c r="H57" s="6">
        <f t="shared" si="14"/>
        <v>5.8675349999999993</v>
      </c>
      <c r="I57" s="6">
        <f t="shared" si="15"/>
        <v>28.017534999999999</v>
      </c>
      <c r="J57" s="6">
        <f t="shared" si="16"/>
        <v>199064.586175</v>
      </c>
      <c r="K57" s="712">
        <v>26.49</v>
      </c>
      <c r="L57" s="8">
        <f t="shared" si="1"/>
        <v>0.47165123027957484</v>
      </c>
      <c r="M57">
        <f t="shared" si="17"/>
        <v>41688.836175000004</v>
      </c>
      <c r="N57" s="106">
        <f t="shared" si="18"/>
        <v>0.26490000000000014</v>
      </c>
      <c r="O57" t="s">
        <v>721</v>
      </c>
      <c r="P57" t="s">
        <v>678</v>
      </c>
      <c r="R57">
        <f t="shared" si="19"/>
        <v>41688.836174999997</v>
      </c>
    </row>
    <row r="58" spans="1:18" s="14" customFormat="1" ht="20.100000000000001" customHeight="1">
      <c r="A58" s="11">
        <v>7</v>
      </c>
      <c r="B58" s="742" t="s">
        <v>139</v>
      </c>
      <c r="C58" s="742"/>
      <c r="D58" s="742"/>
      <c r="E58" s="742"/>
      <c r="F58" s="742"/>
      <c r="G58" s="742"/>
      <c r="H58" s="742"/>
      <c r="I58" s="742"/>
      <c r="J58" s="12">
        <f>SUM(J59:J65)</f>
        <v>14003273.32298811</v>
      </c>
      <c r="K58" s="269"/>
      <c r="L58" s="13">
        <f t="shared" si="1"/>
        <v>33.17848351450246</v>
      </c>
      <c r="M58" s="14" t="s">
        <v>569</v>
      </c>
      <c r="R58">
        <f t="shared" si="19"/>
        <v>0</v>
      </c>
    </row>
    <row r="59" spans="1:18">
      <c r="A59" s="3" t="s">
        <v>140</v>
      </c>
      <c r="B59" s="4">
        <v>5502985</v>
      </c>
      <c r="C59" s="3" t="s">
        <v>141</v>
      </c>
      <c r="D59" s="4" t="s">
        <v>83</v>
      </c>
      <c r="E59" s="4" t="s">
        <v>142</v>
      </c>
      <c r="F59" s="5">
        <v>52938.15</v>
      </c>
      <c r="G59" s="6">
        <f>VLOOKUP(B59,SICRO!$A:$D,4,FALSE)</f>
        <v>0.5</v>
      </c>
      <c r="H59" s="6">
        <f t="shared" ref="H59:H65" si="20">(G59*K59)/100</f>
        <v>0.13244999999999998</v>
      </c>
      <c r="I59" s="6">
        <f t="shared" ref="I59:I65" si="21">SUM(G59:H59)</f>
        <v>0.63244999999999996</v>
      </c>
      <c r="J59" s="6">
        <f t="shared" si="16"/>
        <v>33480.7329675</v>
      </c>
      <c r="K59" s="712">
        <v>26.49</v>
      </c>
      <c r="L59" s="8">
        <f t="shared" si="1"/>
        <v>7.9327163099221679E-2</v>
      </c>
      <c r="M59">
        <f t="shared" ref="M59:M65" si="22">J59-(G59*F59)</f>
        <v>7011.6579674999994</v>
      </c>
      <c r="N59" s="106">
        <f t="shared" ref="N59:N65" si="23">(J59/(G59*F59))-1</f>
        <v>0.26489999999999991</v>
      </c>
      <c r="O59" t="s">
        <v>721</v>
      </c>
      <c r="P59" t="s">
        <v>678</v>
      </c>
      <c r="R59">
        <f t="shared" si="19"/>
        <v>7011.6579674999994</v>
      </c>
    </row>
    <row r="60" spans="1:18" ht="16.5">
      <c r="A60" s="240" t="s">
        <v>143</v>
      </c>
      <c r="B60" s="4">
        <v>101126</v>
      </c>
      <c r="C60" s="3" t="s">
        <v>144</v>
      </c>
      <c r="D60" s="4" t="s">
        <v>37</v>
      </c>
      <c r="E60" s="4" t="s">
        <v>145</v>
      </c>
      <c r="F60" s="5">
        <v>135744.54999999999</v>
      </c>
      <c r="G60" s="66">
        <f>IFERROR(VLOOKUP(B60,'SINAPI COMP AL'!$G:$L,5,FALSE),VLOOKUP(B60,'SINAPI INS AL'!#REF!,5,FALSE))</f>
        <v>12.45</v>
      </c>
      <c r="H60" s="6">
        <f t="shared" si="20"/>
        <v>3.2980049999999994</v>
      </c>
      <c r="I60" s="6">
        <f t="shared" si="21"/>
        <v>15.748004999999999</v>
      </c>
      <c r="J60" s="6">
        <f t="shared" si="16"/>
        <v>2137705.8521227497</v>
      </c>
      <c r="K60" s="712">
        <v>26.49</v>
      </c>
      <c r="L60" s="8">
        <f t="shared" si="1"/>
        <v>5.0649470832706323</v>
      </c>
      <c r="M60">
        <f t="shared" si="22"/>
        <v>447686.20462274994</v>
      </c>
      <c r="N60" s="106">
        <f t="shared" si="23"/>
        <v>0.26489999999999991</v>
      </c>
      <c r="O60" t="s">
        <v>677</v>
      </c>
      <c r="R60">
        <f t="shared" si="19"/>
        <v>447686.20462274988</v>
      </c>
    </row>
    <row r="61" spans="1:18">
      <c r="A61" s="3" t="s">
        <v>146</v>
      </c>
      <c r="B61" s="4">
        <v>5503041</v>
      </c>
      <c r="C61" s="3" t="s">
        <v>147</v>
      </c>
      <c r="D61" s="4" t="s">
        <v>83</v>
      </c>
      <c r="E61" s="4" t="s">
        <v>84</v>
      </c>
      <c r="F61" s="5">
        <v>69256.759999999995</v>
      </c>
      <c r="G61" s="6">
        <f>VLOOKUP(B61,SICRO!$A:$D,4,FALSE)</f>
        <v>8.16</v>
      </c>
      <c r="H61" s="6">
        <f t="shared" si="20"/>
        <v>2.1615839999999999</v>
      </c>
      <c r="I61" s="6">
        <f t="shared" si="21"/>
        <v>10.321584</v>
      </c>
      <c r="J61" s="6">
        <f t="shared" si="16"/>
        <v>714839.46590783994</v>
      </c>
      <c r="K61" s="712">
        <v>26.49</v>
      </c>
      <c r="L61" s="8">
        <f t="shared" si="1"/>
        <v>1.6936961014825109</v>
      </c>
      <c r="M61">
        <f t="shared" si="22"/>
        <v>149704.30430783995</v>
      </c>
      <c r="N61" s="106">
        <f t="shared" si="23"/>
        <v>0.26489999999999991</v>
      </c>
      <c r="O61" t="s">
        <v>721</v>
      </c>
      <c r="P61" t="s">
        <v>678</v>
      </c>
      <c r="R61">
        <f t="shared" ref="R61:R92" si="24">H61*F61</f>
        <v>149704.30430783998</v>
      </c>
    </row>
    <row r="62" spans="1:18">
      <c r="A62" s="240" t="s">
        <v>148</v>
      </c>
      <c r="B62" s="4" t="s">
        <v>149</v>
      </c>
      <c r="C62" s="3" t="s">
        <v>150</v>
      </c>
      <c r="D62" s="4" t="s">
        <v>151</v>
      </c>
      <c r="E62" s="4" t="s">
        <v>152</v>
      </c>
      <c r="F62" s="5">
        <v>129651.2</v>
      </c>
      <c r="G62" s="6">
        <v>38.78</v>
      </c>
      <c r="H62" s="6">
        <f t="shared" si="20"/>
        <v>5.8170000000000002</v>
      </c>
      <c r="I62" s="6">
        <f t="shared" si="21"/>
        <v>44.597000000000001</v>
      </c>
      <c r="J62" s="6">
        <f t="shared" si="16"/>
        <v>5782054.5663999999</v>
      </c>
      <c r="K62" s="712">
        <v>15</v>
      </c>
      <c r="L62" s="8">
        <f t="shared" si="1"/>
        <v>13.699639911785999</v>
      </c>
      <c r="M62">
        <f t="shared" si="22"/>
        <v>754181.03039999958</v>
      </c>
      <c r="N62" s="106">
        <f t="shared" si="23"/>
        <v>0.14999999999999991</v>
      </c>
      <c r="O62" t="s">
        <v>675</v>
      </c>
      <c r="P62" t="s">
        <v>675</v>
      </c>
      <c r="R62">
        <f t="shared" si="24"/>
        <v>754181.03040000005</v>
      </c>
    </row>
    <row r="63" spans="1:18">
      <c r="A63" s="241" t="s">
        <v>153</v>
      </c>
      <c r="B63" s="4">
        <v>5915320</v>
      </c>
      <c r="C63" s="3" t="s">
        <v>154</v>
      </c>
      <c r="D63" s="4" t="s">
        <v>83</v>
      </c>
      <c r="E63" s="4" t="s">
        <v>155</v>
      </c>
      <c r="F63" s="5">
        <v>2519884.02</v>
      </c>
      <c r="G63" s="6">
        <f>VLOOKUP(B63,SICRO!$A:$D,4,FALSE)</f>
        <v>0.66</v>
      </c>
      <c r="H63" s="6">
        <f t="shared" si="20"/>
        <v>0.17483399999999999</v>
      </c>
      <c r="I63" s="6">
        <f t="shared" si="21"/>
        <v>0.83483400000000008</v>
      </c>
      <c r="J63" s="6">
        <f t="shared" si="16"/>
        <v>2103684.8559526801</v>
      </c>
      <c r="K63" s="712">
        <v>26.49</v>
      </c>
      <c r="L63" s="8">
        <f t="shared" si="1"/>
        <v>4.9843398541935136</v>
      </c>
      <c r="M63">
        <f t="shared" si="22"/>
        <v>440561.40275268001</v>
      </c>
      <c r="N63" s="106">
        <f t="shared" si="23"/>
        <v>0.26489999999999991</v>
      </c>
      <c r="O63" t="s">
        <v>721</v>
      </c>
      <c r="P63" t="s">
        <v>678</v>
      </c>
      <c r="R63">
        <f t="shared" si="24"/>
        <v>440561.40275268001</v>
      </c>
    </row>
    <row r="64" spans="1:18">
      <c r="A64" s="240" t="s">
        <v>156</v>
      </c>
      <c r="B64" s="4">
        <v>5915321</v>
      </c>
      <c r="C64" s="3" t="s">
        <v>157</v>
      </c>
      <c r="D64" s="4" t="s">
        <v>83</v>
      </c>
      <c r="E64" s="4" t="s">
        <v>155</v>
      </c>
      <c r="F64" s="5">
        <v>4511861.76</v>
      </c>
      <c r="G64" s="6">
        <f>VLOOKUP(B64,SICRO!$A:$D,4,FALSE)</f>
        <v>0.54</v>
      </c>
      <c r="H64" s="6">
        <f t="shared" si="20"/>
        <v>0.14304600000000001</v>
      </c>
      <c r="I64" s="6">
        <f t="shared" si="21"/>
        <v>0.68304600000000004</v>
      </c>
      <c r="J64" s="6">
        <f t="shared" si="16"/>
        <v>3081809.12772096</v>
      </c>
      <c r="K64" s="712">
        <v>26.49</v>
      </c>
      <c r="L64" s="8">
        <f t="shared" si="1"/>
        <v>7.3018465740490424</v>
      </c>
      <c r="M64">
        <f t="shared" si="22"/>
        <v>645403.77732096007</v>
      </c>
      <c r="N64" s="106">
        <f t="shared" si="23"/>
        <v>0.26490000000000014</v>
      </c>
      <c r="O64" t="s">
        <v>721</v>
      </c>
      <c r="P64" t="s">
        <v>678</v>
      </c>
      <c r="R64">
        <f t="shared" si="24"/>
        <v>645403.77732095995</v>
      </c>
    </row>
    <row r="65" spans="1:18">
      <c r="A65" s="3" t="s">
        <v>158</v>
      </c>
      <c r="B65" s="4">
        <v>4413942</v>
      </c>
      <c r="C65" s="3" t="s">
        <v>159</v>
      </c>
      <c r="D65" s="4" t="s">
        <v>83</v>
      </c>
      <c r="E65" s="4" t="s">
        <v>84</v>
      </c>
      <c r="F65" s="5">
        <v>66487.789999999994</v>
      </c>
      <c r="G65" s="6">
        <f>VLOOKUP(B65,SICRO!$A:$D,4,FALSE)</f>
        <v>1.78</v>
      </c>
      <c r="H65" s="6">
        <f t="shared" si="20"/>
        <v>0.471522</v>
      </c>
      <c r="I65" s="6">
        <f t="shared" si="21"/>
        <v>2.251522</v>
      </c>
      <c r="J65" s="6">
        <f t="shared" si="16"/>
        <v>149698.72191637999</v>
      </c>
      <c r="K65" s="712">
        <v>26.49</v>
      </c>
      <c r="L65" s="8">
        <f t="shared" si="1"/>
        <v>0.35468682662153866</v>
      </c>
      <c r="M65">
        <f t="shared" si="22"/>
        <v>31350.455716380005</v>
      </c>
      <c r="N65" s="106">
        <f t="shared" si="23"/>
        <v>0.26490000000000014</v>
      </c>
      <c r="O65" t="s">
        <v>721</v>
      </c>
      <c r="P65" t="s">
        <v>678</v>
      </c>
      <c r="R65">
        <f t="shared" si="24"/>
        <v>31350.455716379998</v>
      </c>
    </row>
    <row r="66" spans="1:18" s="14" customFormat="1" ht="20.100000000000001" customHeight="1">
      <c r="A66" s="11">
        <v>8</v>
      </c>
      <c r="B66" s="742" t="s">
        <v>161</v>
      </c>
      <c r="C66" s="742"/>
      <c r="D66" s="742"/>
      <c r="E66" s="742"/>
      <c r="F66" s="742"/>
      <c r="G66" s="742"/>
      <c r="H66" s="742"/>
      <c r="I66" s="742"/>
      <c r="J66" s="12">
        <f>SUM(J67:J79,J80,J84)</f>
        <v>15516391.647630865</v>
      </c>
      <c r="K66" s="269"/>
      <c r="L66" s="13">
        <f t="shared" si="1"/>
        <v>36.763571817195007</v>
      </c>
      <c r="M66" s="14" t="s">
        <v>569</v>
      </c>
      <c r="R66">
        <f t="shared" si="24"/>
        <v>0</v>
      </c>
    </row>
    <row r="67" spans="1:18" ht="16.5">
      <c r="A67" s="3" t="s">
        <v>162</v>
      </c>
      <c r="B67" s="4" t="s">
        <v>163</v>
      </c>
      <c r="C67" s="3" t="s">
        <v>164</v>
      </c>
      <c r="D67" s="4" t="s">
        <v>16</v>
      </c>
      <c r="E67" s="4" t="s">
        <v>165</v>
      </c>
      <c r="F67" s="5">
        <v>6</v>
      </c>
      <c r="G67" s="6">
        <f>SUMIF('Comp próprias'!A:A,B67,'Comp próprias'!J:J)</f>
        <v>21183.79</v>
      </c>
      <c r="H67" s="6">
        <f t="shared" ref="H67:H79" si="25">(G67*K67)/100</f>
        <v>5611.5859710000004</v>
      </c>
      <c r="I67" s="6">
        <f t="shared" ref="I67:I79" si="26">SUM(G67:H67)</f>
        <v>26795.375971000001</v>
      </c>
      <c r="J67" s="6">
        <f t="shared" ref="J67:J79" si="27">F67*I67</f>
        <v>160772.25582600001</v>
      </c>
      <c r="K67" s="712">
        <v>26.49</v>
      </c>
      <c r="L67" s="8">
        <f t="shared" si="1"/>
        <v>0.38092376807039796</v>
      </c>
      <c r="M67">
        <f t="shared" ref="M67:M79" si="28">J67-(G67*F67)</f>
        <v>33669.515826000003</v>
      </c>
      <c r="N67" s="106">
        <f t="shared" ref="N67:N79" si="29">(J67/(G67*F67))-1</f>
        <v>0.26489999999999991</v>
      </c>
      <c r="R67">
        <f t="shared" si="24"/>
        <v>33669.515826000003</v>
      </c>
    </row>
    <row r="68" spans="1:18" ht="16.5">
      <c r="A68" s="3" t="s">
        <v>166</v>
      </c>
      <c r="B68" s="4" t="s">
        <v>167</v>
      </c>
      <c r="C68" s="3" t="s">
        <v>168</v>
      </c>
      <c r="D68" s="4" t="s">
        <v>16</v>
      </c>
      <c r="E68" s="4" t="s">
        <v>38</v>
      </c>
      <c r="F68" s="5">
        <v>147609.76999999999</v>
      </c>
      <c r="G68" s="6">
        <f>SUMIF('Comp próprias'!A:A,B68,'Comp próprias'!J:J)</f>
        <v>2.2628237800000002</v>
      </c>
      <c r="H68" s="6">
        <f t="shared" si="25"/>
        <v>0.59942201932200001</v>
      </c>
      <c r="I68" s="6">
        <f t="shared" si="26"/>
        <v>2.8622457993220003</v>
      </c>
      <c r="J68" s="6">
        <f t="shared" si="27"/>
        <v>422495.44412138656</v>
      </c>
      <c r="K68" s="712">
        <v>26.49</v>
      </c>
      <c r="L68" s="8">
        <f t="shared" si="1"/>
        <v>1.0010343870616258</v>
      </c>
      <c r="M68">
        <f t="shared" si="28"/>
        <v>88480.546405055968</v>
      </c>
      <c r="N68" s="106">
        <f t="shared" si="29"/>
        <v>0.26489999999999991</v>
      </c>
      <c r="R68">
        <f t="shared" si="24"/>
        <v>88480.546405055968</v>
      </c>
    </row>
    <row r="69" spans="1:18">
      <c r="A69" s="3" t="s">
        <v>169</v>
      </c>
      <c r="B69" s="4">
        <v>4011209</v>
      </c>
      <c r="C69" s="3" t="s">
        <v>170</v>
      </c>
      <c r="D69" s="4" t="s">
        <v>83</v>
      </c>
      <c r="E69" s="4" t="s">
        <v>142</v>
      </c>
      <c r="F69" s="5">
        <v>147609.76999999999</v>
      </c>
      <c r="G69" s="6">
        <f>VLOOKUP(B69,SICRO!$A:$D,4,FALSE)</f>
        <v>1.1000000000000001</v>
      </c>
      <c r="H69" s="6">
        <f t="shared" si="25"/>
        <v>0.29138999999999998</v>
      </c>
      <c r="I69" s="6">
        <f t="shared" si="26"/>
        <v>1.3913900000000001</v>
      </c>
      <c r="J69" s="6">
        <f t="shared" si="27"/>
        <v>205382.75788029999</v>
      </c>
      <c r="K69" s="712">
        <v>26.49</v>
      </c>
      <c r="L69" s="8">
        <f t="shared" si="1"/>
        <v>0.486621112744267</v>
      </c>
      <c r="M69">
        <f t="shared" si="28"/>
        <v>43012.010880299989</v>
      </c>
      <c r="N69" s="106">
        <f t="shared" si="29"/>
        <v>0.26489999999999991</v>
      </c>
      <c r="O69" t="s">
        <v>721</v>
      </c>
      <c r="P69" t="s">
        <v>678</v>
      </c>
      <c r="R69">
        <f t="shared" si="24"/>
        <v>43012.010880299997</v>
      </c>
    </row>
    <row r="70" spans="1:18">
      <c r="A70" s="3" t="s">
        <v>171</v>
      </c>
      <c r="B70" s="4">
        <v>4011227</v>
      </c>
      <c r="C70" s="3" t="s">
        <v>172</v>
      </c>
      <c r="D70" s="4" t="s">
        <v>83</v>
      </c>
      <c r="E70" s="4" t="s">
        <v>84</v>
      </c>
      <c r="F70" s="5">
        <v>22493.22</v>
      </c>
      <c r="G70" s="6">
        <f>VLOOKUP(B70,SICRO!$A:$D,4,FALSE)</f>
        <v>10.95</v>
      </c>
      <c r="H70" s="6">
        <f t="shared" si="25"/>
        <v>2.900655</v>
      </c>
      <c r="I70" s="6">
        <f t="shared" si="26"/>
        <v>13.850655</v>
      </c>
      <c r="J70" s="6">
        <f t="shared" si="27"/>
        <v>311545.8300591</v>
      </c>
      <c r="K70" s="712">
        <v>26.49</v>
      </c>
      <c r="L70" s="8">
        <f t="shared" si="1"/>
        <v>0.73815728281608228</v>
      </c>
      <c r="M70">
        <f t="shared" si="28"/>
        <v>65245.07105910001</v>
      </c>
      <c r="N70" s="106">
        <f t="shared" si="29"/>
        <v>0.26490000000000014</v>
      </c>
      <c r="O70" t="s">
        <v>721</v>
      </c>
      <c r="P70" t="s">
        <v>678</v>
      </c>
      <c r="R70">
        <f t="shared" si="24"/>
        <v>65245.071059100002</v>
      </c>
    </row>
    <row r="71" spans="1:18">
      <c r="A71" s="3" t="s">
        <v>173</v>
      </c>
      <c r="B71" s="4">
        <v>4016096</v>
      </c>
      <c r="C71" s="3" t="s">
        <v>174</v>
      </c>
      <c r="D71" s="4" t="s">
        <v>83</v>
      </c>
      <c r="E71" s="4" t="s">
        <v>84</v>
      </c>
      <c r="F71" s="5">
        <v>22493.22</v>
      </c>
      <c r="G71" s="6">
        <f>VLOOKUP(B71,SICRO!$A:$D,4,FALSE)</f>
        <v>1.31</v>
      </c>
      <c r="H71" s="6">
        <f t="shared" si="25"/>
        <v>0.34701900000000002</v>
      </c>
      <c r="I71" s="6">
        <f t="shared" si="26"/>
        <v>1.657019</v>
      </c>
      <c r="J71" s="6">
        <f t="shared" si="27"/>
        <v>37271.692911180005</v>
      </c>
      <c r="K71" s="712">
        <v>26.49</v>
      </c>
      <c r="L71" s="8">
        <f t="shared" si="1"/>
        <v>8.8309227441924001E-2</v>
      </c>
      <c r="M71">
        <f t="shared" si="28"/>
        <v>7805.574711180001</v>
      </c>
      <c r="N71" s="106">
        <f t="shared" si="29"/>
        <v>0.26489999999999991</v>
      </c>
      <c r="O71" t="s">
        <v>721</v>
      </c>
      <c r="P71" t="s">
        <v>678</v>
      </c>
      <c r="R71">
        <f t="shared" si="24"/>
        <v>7805.574711180001</v>
      </c>
    </row>
    <row r="72" spans="1:18" ht="16.5">
      <c r="A72" s="241" t="s">
        <v>175</v>
      </c>
      <c r="B72" s="4">
        <v>4816119</v>
      </c>
      <c r="C72" s="3" t="s">
        <v>176</v>
      </c>
      <c r="D72" s="4" t="s">
        <v>83</v>
      </c>
      <c r="E72" s="4" t="s">
        <v>145</v>
      </c>
      <c r="F72" s="5">
        <v>22493.22</v>
      </c>
      <c r="G72" s="6">
        <f>VLOOKUP(B72,SICRO!$A:$D,4,FALSE)</f>
        <v>33.130000000000003</v>
      </c>
      <c r="H72" s="6">
        <f t="shared" si="25"/>
        <v>4.9695</v>
      </c>
      <c r="I72" s="6">
        <f t="shared" si="26"/>
        <v>38.099500000000006</v>
      </c>
      <c r="J72" s="6">
        <f t="shared" si="27"/>
        <v>856980.43539000023</v>
      </c>
      <c r="K72" s="712">
        <v>15</v>
      </c>
      <c r="L72" s="8">
        <f t="shared" si="1"/>
        <v>2.0304760602766683</v>
      </c>
      <c r="M72">
        <f t="shared" si="28"/>
        <v>111780.05679000018</v>
      </c>
      <c r="N72" s="106">
        <f t="shared" si="29"/>
        <v>0.15000000000000013</v>
      </c>
      <c r="O72" t="s">
        <v>724</v>
      </c>
      <c r="P72" t="s">
        <v>725</v>
      </c>
      <c r="R72">
        <f t="shared" si="24"/>
        <v>111780.05679</v>
      </c>
    </row>
    <row r="73" spans="1:18" ht="16.5">
      <c r="A73" s="240" t="s">
        <v>177</v>
      </c>
      <c r="B73" s="4">
        <v>4011548</v>
      </c>
      <c r="C73" s="3" t="s">
        <v>178</v>
      </c>
      <c r="D73" s="4" t="s">
        <v>83</v>
      </c>
      <c r="E73" s="4" t="s">
        <v>145</v>
      </c>
      <c r="F73" s="5">
        <v>22141.47</v>
      </c>
      <c r="G73" s="6">
        <f>VLOOKUP(B73,SICRO!$A:$D,4,FALSE)</f>
        <v>109.73</v>
      </c>
      <c r="H73" s="6">
        <f t="shared" si="25"/>
        <v>29.067477</v>
      </c>
      <c r="I73" s="6">
        <f t="shared" si="26"/>
        <v>138.79747700000001</v>
      </c>
      <c r="J73" s="6">
        <f t="shared" si="27"/>
        <v>3073180.1730711907</v>
      </c>
      <c r="K73" s="712">
        <v>26.49</v>
      </c>
      <c r="L73" s="8">
        <f t="shared" si="1"/>
        <v>7.2814016664198551</v>
      </c>
      <c r="M73">
        <f t="shared" si="28"/>
        <v>643596.66997119039</v>
      </c>
      <c r="N73" s="106">
        <f t="shared" si="29"/>
        <v>0.26490000000000014</v>
      </c>
      <c r="O73" t="s">
        <v>724</v>
      </c>
      <c r="P73" t="s">
        <v>678</v>
      </c>
      <c r="R73">
        <f t="shared" si="24"/>
        <v>643596.66997119004</v>
      </c>
    </row>
    <row r="74" spans="1:18" ht="16.5">
      <c r="A74" s="3" t="s">
        <v>179</v>
      </c>
      <c r="B74" s="4" t="s">
        <v>180</v>
      </c>
      <c r="C74" s="3" t="s">
        <v>181</v>
      </c>
      <c r="D74" s="4" t="s">
        <v>16</v>
      </c>
      <c r="E74" s="4" t="s">
        <v>142</v>
      </c>
      <c r="F74" s="5">
        <v>90126.89</v>
      </c>
      <c r="G74" s="6">
        <f>SUMIF('Comp próprias'!A:A,B74,'Comp próprias'!J:J)</f>
        <v>0.38950000000000001</v>
      </c>
      <c r="H74" s="6">
        <f t="shared" si="25"/>
        <v>0.10317854999999999</v>
      </c>
      <c r="I74" s="6">
        <f t="shared" si="26"/>
        <v>0.49267854999999999</v>
      </c>
      <c r="J74" s="6">
        <f t="shared" si="27"/>
        <v>44403.585481209499</v>
      </c>
      <c r="K74" s="712">
        <v>26.49</v>
      </c>
      <c r="L74" s="8">
        <f t="shared" ref="L74:L110" si="30">(J74/$J$114)*100</f>
        <v>0.10520708943491076</v>
      </c>
      <c r="M74">
        <f t="shared" si="28"/>
        <v>9299.1618262094998</v>
      </c>
      <c r="N74" s="106">
        <f t="shared" si="29"/>
        <v>0.26489999999999991</v>
      </c>
      <c r="R74">
        <f t="shared" si="24"/>
        <v>9299.1618262094998</v>
      </c>
    </row>
    <row r="75" spans="1:18" ht="16.5">
      <c r="A75" s="3" t="s">
        <v>182</v>
      </c>
      <c r="B75" s="4" t="s">
        <v>183</v>
      </c>
      <c r="C75" s="3" t="s">
        <v>184</v>
      </c>
      <c r="D75" s="4" t="s">
        <v>16</v>
      </c>
      <c r="E75" s="4" t="s">
        <v>38</v>
      </c>
      <c r="F75" s="5">
        <v>90126.89</v>
      </c>
      <c r="G75" s="6">
        <f>'Comp próprias'!J270</f>
        <v>0.93463099999999988</v>
      </c>
      <c r="H75" s="6">
        <f t="shared" si="25"/>
        <v>0.24758375189999995</v>
      </c>
      <c r="I75" s="6">
        <f t="shared" si="26"/>
        <v>1.1822147518999999</v>
      </c>
      <c r="J75" s="6">
        <f t="shared" si="27"/>
        <v>106549.33890086858</v>
      </c>
      <c r="K75" s="712">
        <v>26.49</v>
      </c>
      <c r="L75" s="8">
        <f t="shared" si="30"/>
        <v>0.25245136638161764</v>
      </c>
      <c r="M75">
        <f t="shared" si="28"/>
        <v>22313.953573278588</v>
      </c>
      <c r="N75" s="106">
        <f t="shared" si="29"/>
        <v>0.26489999999999991</v>
      </c>
      <c r="O75" t="s">
        <v>727</v>
      </c>
      <c r="P75" t="s">
        <v>678</v>
      </c>
      <c r="R75">
        <f t="shared" si="24"/>
        <v>22313.953573278588</v>
      </c>
    </row>
    <row r="76" spans="1:18" ht="24.75">
      <c r="A76" s="240" t="s">
        <v>185</v>
      </c>
      <c r="B76" s="4" t="s">
        <v>186</v>
      </c>
      <c r="C76" s="3" t="s">
        <v>187</v>
      </c>
      <c r="D76" s="4" t="s">
        <v>16</v>
      </c>
      <c r="E76" s="4" t="s">
        <v>145</v>
      </c>
      <c r="F76" s="5">
        <v>3797.26</v>
      </c>
      <c r="G76" s="6">
        <f>SUMIF('Comp próprias'!A:A,B76,'Comp próprias'!J:J)</f>
        <v>619.30416400000013</v>
      </c>
      <c r="H76" s="6">
        <f t="shared" si="25"/>
        <v>164.05367304360004</v>
      </c>
      <c r="I76" s="6">
        <f t="shared" si="26"/>
        <v>783.35783704360017</v>
      </c>
      <c r="J76" s="6">
        <f t="shared" si="27"/>
        <v>2974613.3802921814</v>
      </c>
      <c r="K76" s="712">
        <v>26.49</v>
      </c>
      <c r="L76" s="8">
        <f t="shared" si="30"/>
        <v>7.0478636475677092</v>
      </c>
      <c r="M76">
        <f t="shared" si="28"/>
        <v>622954.45050154068</v>
      </c>
      <c r="N76" s="106">
        <f t="shared" si="29"/>
        <v>0.26489999999999991</v>
      </c>
      <c r="O76" t="s">
        <v>677</v>
      </c>
      <c r="R76">
        <f t="shared" si="24"/>
        <v>622954.45050154068</v>
      </c>
    </row>
    <row r="77" spans="1:18" ht="16.5">
      <c r="A77" s="3" t="s">
        <v>188</v>
      </c>
      <c r="B77" s="4">
        <v>5914351</v>
      </c>
      <c r="C77" s="3" t="s">
        <v>189</v>
      </c>
      <c r="D77" s="4" t="s">
        <v>83</v>
      </c>
      <c r="E77" s="4" t="s">
        <v>190</v>
      </c>
      <c r="F77" s="5">
        <v>104815.99</v>
      </c>
      <c r="G77" s="6">
        <f>VLOOKUP(B77,SICRO!$A:$D,4,FALSE)</f>
        <v>2.52</v>
      </c>
      <c r="H77" s="6">
        <f t="shared" si="25"/>
        <v>0.66754800000000003</v>
      </c>
      <c r="I77" s="6">
        <f t="shared" si="26"/>
        <v>3.187548</v>
      </c>
      <c r="J77" s="6">
        <f t="shared" si="27"/>
        <v>334105.99929252005</v>
      </c>
      <c r="K77" s="712">
        <v>26.49</v>
      </c>
      <c r="L77" s="8">
        <f t="shared" si="30"/>
        <v>0.79160994247149574</v>
      </c>
      <c r="M77">
        <f t="shared" si="28"/>
        <v>69969.704492520017</v>
      </c>
      <c r="N77" s="106">
        <f t="shared" si="29"/>
        <v>0.26490000000000014</v>
      </c>
      <c r="O77" t="s">
        <v>721</v>
      </c>
      <c r="P77" t="s">
        <v>678</v>
      </c>
      <c r="R77">
        <f t="shared" si="24"/>
        <v>69969.704492520003</v>
      </c>
    </row>
    <row r="78" spans="1:18">
      <c r="A78" s="241" t="s">
        <v>191</v>
      </c>
      <c r="B78" s="4">
        <v>5915320</v>
      </c>
      <c r="C78" s="3" t="s">
        <v>154</v>
      </c>
      <c r="D78" s="4" t="s">
        <v>83</v>
      </c>
      <c r="E78" s="4" t="s">
        <v>155</v>
      </c>
      <c r="F78" s="5">
        <v>1482059.59</v>
      </c>
      <c r="G78" s="6">
        <f>VLOOKUP(B78,SICRO!$A:$D,4,FALSE)</f>
        <v>0.66</v>
      </c>
      <c r="H78" s="6">
        <f t="shared" si="25"/>
        <v>0.17483399999999999</v>
      </c>
      <c r="I78" s="6">
        <f t="shared" si="26"/>
        <v>0.83483400000000008</v>
      </c>
      <c r="J78" s="6">
        <f t="shared" si="27"/>
        <v>1237273.7357580601</v>
      </c>
      <c r="K78" s="712">
        <v>26.49</v>
      </c>
      <c r="L78" s="8">
        <f t="shared" si="30"/>
        <v>2.9315193168004217</v>
      </c>
      <c r="M78">
        <f t="shared" si="28"/>
        <v>259114.40635806008</v>
      </c>
      <c r="N78" s="106">
        <f t="shared" si="29"/>
        <v>0.26490000000000014</v>
      </c>
      <c r="O78" t="s">
        <v>721</v>
      </c>
      <c r="P78" t="s">
        <v>678</v>
      </c>
      <c r="R78">
        <f t="shared" si="24"/>
        <v>259114.40635805999</v>
      </c>
    </row>
    <row r="79" spans="1:18">
      <c r="A79" s="241" t="s">
        <v>192</v>
      </c>
      <c r="B79" s="4">
        <v>5915321</v>
      </c>
      <c r="C79" s="3" t="s">
        <v>157</v>
      </c>
      <c r="D79" s="4" t="s">
        <v>83</v>
      </c>
      <c r="E79" s="4" t="s">
        <v>155</v>
      </c>
      <c r="F79" s="5">
        <v>2004049.87</v>
      </c>
      <c r="G79" s="6">
        <f>VLOOKUP(B79,SICRO!$A:$D,4,FALSE)</f>
        <v>0.54</v>
      </c>
      <c r="H79" s="6">
        <f t="shared" si="25"/>
        <v>0.14304600000000001</v>
      </c>
      <c r="I79" s="6">
        <f t="shared" si="26"/>
        <v>0.68304600000000004</v>
      </c>
      <c r="J79" s="6">
        <f t="shared" si="27"/>
        <v>1368858.2475040201</v>
      </c>
      <c r="K79" s="712">
        <v>26.49</v>
      </c>
      <c r="L79" s="8">
        <f t="shared" si="30"/>
        <v>3.2432874622211227</v>
      </c>
      <c r="M79">
        <f t="shared" si="28"/>
        <v>286671.31770402007</v>
      </c>
      <c r="N79" s="106">
        <f t="shared" si="29"/>
        <v>0.26490000000000014</v>
      </c>
      <c r="O79" t="s">
        <v>721</v>
      </c>
      <c r="P79" t="s">
        <v>678</v>
      </c>
      <c r="R79">
        <f t="shared" si="24"/>
        <v>286671.31770402001</v>
      </c>
    </row>
    <row r="80" spans="1:18" ht="20.100000000000001" customHeight="1">
      <c r="A80" s="1" t="s">
        <v>193</v>
      </c>
      <c r="B80" s="743" t="s">
        <v>194</v>
      </c>
      <c r="C80" s="743"/>
      <c r="D80" s="743"/>
      <c r="E80" s="743"/>
      <c r="F80" s="743"/>
      <c r="G80" s="743"/>
      <c r="H80" s="743"/>
      <c r="I80" s="743"/>
      <c r="J80" s="2">
        <f>SUM(J81:J83)</f>
        <v>3939033.7712887623</v>
      </c>
      <c r="K80" s="713"/>
      <c r="L80" s="7">
        <f t="shared" si="30"/>
        <v>9.3329012459698912</v>
      </c>
      <c r="M80" t="s">
        <v>570</v>
      </c>
      <c r="R80">
        <f t="shared" si="24"/>
        <v>0</v>
      </c>
    </row>
    <row r="81" spans="1:18" ht="16.5">
      <c r="A81" s="240" t="s">
        <v>195</v>
      </c>
      <c r="B81" s="4" t="s">
        <v>196</v>
      </c>
      <c r="C81" s="3" t="s">
        <v>197</v>
      </c>
      <c r="D81" s="4" t="s">
        <v>16</v>
      </c>
      <c r="E81" s="4" t="s">
        <v>152</v>
      </c>
      <c r="F81" s="5">
        <v>613.41</v>
      </c>
      <c r="G81" s="6">
        <f>SUMIF('Comp próprias'!A:A,B81,'Comp próprias'!J:J)</f>
        <v>4249.04</v>
      </c>
      <c r="H81" s="6">
        <f t="shared" ref="H81:H83" si="31">(G81*K81)/100</f>
        <v>637.35599999999999</v>
      </c>
      <c r="I81" s="6">
        <f t="shared" ref="I81:I83" si="32">SUM(G81:H81)</f>
        <v>4886.3959999999997</v>
      </c>
      <c r="J81" s="6">
        <f t="shared" ref="J81:J83" si="33">F81*I81</f>
        <v>2997364.1703599999</v>
      </c>
      <c r="K81" s="712">
        <v>15</v>
      </c>
      <c r="L81" s="8">
        <f t="shared" si="30"/>
        <v>7.1017679523539243</v>
      </c>
      <c r="M81">
        <f t="shared" ref="M81:M83" si="34">J81-(G81*F81)</f>
        <v>390960.54395999992</v>
      </c>
      <c r="N81" s="106">
        <f t="shared" ref="N81:N83" si="35">(J81/(G81*F81))-1</f>
        <v>0.14999999999999991</v>
      </c>
      <c r="O81" t="s">
        <v>677</v>
      </c>
      <c r="R81">
        <f t="shared" si="24"/>
        <v>390960.54395999998</v>
      </c>
    </row>
    <row r="82" spans="1:18" ht="16.5">
      <c r="A82" s="3" t="s">
        <v>198</v>
      </c>
      <c r="B82" s="4" t="s">
        <v>199</v>
      </c>
      <c r="C82" s="3" t="s">
        <v>200</v>
      </c>
      <c r="D82" s="4" t="s">
        <v>16</v>
      </c>
      <c r="E82" s="4" t="s">
        <v>152</v>
      </c>
      <c r="F82" s="5">
        <v>117.16</v>
      </c>
      <c r="G82" s="6">
        <f>SUMIF('Comp próprias'!A:A,B82,'Comp próprias'!J:J)</f>
        <v>5973.9803035389559</v>
      </c>
      <c r="H82" s="6">
        <f t="shared" si="31"/>
        <v>896.09704553084327</v>
      </c>
      <c r="I82" s="6">
        <f t="shared" si="32"/>
        <v>6870.0773490697993</v>
      </c>
      <c r="J82" s="6">
        <f t="shared" si="33"/>
        <v>804898.26221701771</v>
      </c>
      <c r="K82" s="712">
        <v>15</v>
      </c>
      <c r="L82" s="8">
        <f t="shared" si="30"/>
        <v>1.9070758034822424</v>
      </c>
      <c r="M82">
        <f t="shared" si="34"/>
        <v>104986.72985439363</v>
      </c>
      <c r="N82" s="106">
        <f t="shared" si="35"/>
        <v>0.15000000000000013</v>
      </c>
      <c r="R82">
        <f t="shared" si="24"/>
        <v>104986.72985439359</v>
      </c>
    </row>
    <row r="83" spans="1:18" ht="16.5">
      <c r="A83" s="3" t="s">
        <v>201</v>
      </c>
      <c r="B83" s="4" t="s">
        <v>202</v>
      </c>
      <c r="C83" s="3" t="s">
        <v>203</v>
      </c>
      <c r="D83" s="4" t="s">
        <v>16</v>
      </c>
      <c r="E83" s="4" t="s">
        <v>152</v>
      </c>
      <c r="F83" s="5">
        <v>40.56</v>
      </c>
      <c r="G83" s="6">
        <f>SUMIF('Comp próprias'!A:A,B83,'Comp próprias'!J:J)</f>
        <v>2932.2386311582354</v>
      </c>
      <c r="H83" s="6">
        <f t="shared" si="31"/>
        <v>439.83579467373528</v>
      </c>
      <c r="I83" s="6">
        <f t="shared" si="32"/>
        <v>3372.0744258319705</v>
      </c>
      <c r="J83" s="6">
        <f t="shared" si="33"/>
        <v>136771.33871174473</v>
      </c>
      <c r="K83" s="712">
        <v>15</v>
      </c>
      <c r="L83" s="8">
        <f t="shared" si="30"/>
        <v>0.32405749013372359</v>
      </c>
      <c r="M83">
        <f t="shared" si="34"/>
        <v>17839.739831966697</v>
      </c>
      <c r="N83" s="106">
        <f t="shared" si="35"/>
        <v>0.14999999999999991</v>
      </c>
      <c r="R83">
        <f t="shared" si="24"/>
        <v>17839.739831966705</v>
      </c>
    </row>
    <row r="84" spans="1:18" ht="20.100000000000001" customHeight="1">
      <c r="A84" s="1" t="s">
        <v>204</v>
      </c>
      <c r="B84" s="743" t="s">
        <v>205</v>
      </c>
      <c r="C84" s="743"/>
      <c r="D84" s="743"/>
      <c r="E84" s="743"/>
      <c r="F84" s="743"/>
      <c r="G84" s="743"/>
      <c r="H84" s="743"/>
      <c r="I84" s="743"/>
      <c r="J84" s="2">
        <f>SUM(J85:J87)</f>
        <v>443924.99985408492</v>
      </c>
      <c r="K84" s="713"/>
      <c r="L84" s="7">
        <f t="shared" si="30"/>
        <v>1.0518082415170158</v>
      </c>
      <c r="M84" t="s">
        <v>570</v>
      </c>
      <c r="R84">
        <f t="shared" si="24"/>
        <v>0</v>
      </c>
    </row>
    <row r="85" spans="1:18" ht="16.5">
      <c r="A85" s="3" t="s">
        <v>206</v>
      </c>
      <c r="B85" s="4" t="s">
        <v>207</v>
      </c>
      <c r="C85" s="3" t="s">
        <v>208</v>
      </c>
      <c r="D85" s="4" t="s">
        <v>16</v>
      </c>
      <c r="E85" s="4" t="s">
        <v>152</v>
      </c>
      <c r="F85" s="5">
        <v>613.41</v>
      </c>
      <c r="G85" s="6">
        <f>SUMIF('Comp próprias'!A:A,B85,'Comp próprias'!J:J)</f>
        <v>299.43</v>
      </c>
      <c r="H85" s="6">
        <f t="shared" ref="H85:H87" si="36">(G85*K85)/100</f>
        <v>44.914499999999997</v>
      </c>
      <c r="I85" s="6">
        <f t="shared" ref="I85:I87" si="37">SUM(G85:H85)</f>
        <v>344.34449999999998</v>
      </c>
      <c r="J85" s="6">
        <f t="shared" ref="J85:J87" si="38">F85*I85</f>
        <v>211224.35974499997</v>
      </c>
      <c r="K85" s="712">
        <v>15</v>
      </c>
      <c r="L85" s="8">
        <f t="shared" si="30"/>
        <v>0.50046184031530305</v>
      </c>
      <c r="M85">
        <f t="shared" ref="M85:M87" si="39">J85-(G85*F85)</f>
        <v>27551.00344499998</v>
      </c>
      <c r="N85" s="106">
        <f t="shared" ref="N85:N87" si="40">(J85/(G85*F85))-1</f>
        <v>0.14999999999999991</v>
      </c>
      <c r="R85">
        <f t="shared" si="24"/>
        <v>27551.003444999995</v>
      </c>
    </row>
    <row r="86" spans="1:18" ht="16.5">
      <c r="A86" s="3" t="s">
        <v>209</v>
      </c>
      <c r="B86" s="4" t="s">
        <v>210</v>
      </c>
      <c r="C86" s="3" t="s">
        <v>211</v>
      </c>
      <c r="D86" s="4" t="s">
        <v>16</v>
      </c>
      <c r="E86" s="4" t="s">
        <v>152</v>
      </c>
      <c r="F86" s="5">
        <v>117.16</v>
      </c>
      <c r="G86" s="6">
        <f>SUMIF('Comp próprias'!A:A,B86,'Comp próprias'!J:J)</f>
        <v>1282.9595657085476</v>
      </c>
      <c r="H86" s="6">
        <f t="shared" si="36"/>
        <v>192.44393485628214</v>
      </c>
      <c r="I86" s="6">
        <f t="shared" si="37"/>
        <v>1475.4035005648298</v>
      </c>
      <c r="J86" s="6">
        <f t="shared" si="38"/>
        <v>172858.27412617544</v>
      </c>
      <c r="K86" s="712">
        <v>15</v>
      </c>
      <c r="L86" s="8">
        <f t="shared" si="30"/>
        <v>0.40955962696419396</v>
      </c>
      <c r="M86">
        <f t="shared" si="39"/>
        <v>22546.73140776201</v>
      </c>
      <c r="N86" s="106">
        <f t="shared" si="40"/>
        <v>0.14999999999999991</v>
      </c>
      <c r="R86">
        <f t="shared" si="24"/>
        <v>22546.731407762014</v>
      </c>
    </row>
    <row r="87" spans="1:18" ht="16.5">
      <c r="A87" s="3" t="s">
        <v>212</v>
      </c>
      <c r="B87" s="4" t="s">
        <v>213</v>
      </c>
      <c r="C87" s="3" t="s">
        <v>214</v>
      </c>
      <c r="D87" s="4" t="s">
        <v>16</v>
      </c>
      <c r="E87" s="4" t="s">
        <v>152</v>
      </c>
      <c r="F87" s="5">
        <v>40.56</v>
      </c>
      <c r="G87" s="6">
        <f>SUMIF('Comp próprias'!A:A,B87,'Comp próprias'!J:J)</f>
        <v>1282.9595657085476</v>
      </c>
      <c r="H87" s="6">
        <f t="shared" si="36"/>
        <v>192.44393485628214</v>
      </c>
      <c r="I87" s="6">
        <f t="shared" si="37"/>
        <v>1475.4035005648298</v>
      </c>
      <c r="J87" s="6">
        <f t="shared" si="38"/>
        <v>59842.365982909498</v>
      </c>
      <c r="K87" s="712">
        <v>15</v>
      </c>
      <c r="L87" s="8">
        <f t="shared" si="30"/>
        <v>0.14178677423751887</v>
      </c>
      <c r="M87">
        <f t="shared" si="39"/>
        <v>7805.5259977708047</v>
      </c>
      <c r="N87" s="106">
        <f t="shared" si="40"/>
        <v>0.14999999999999991</v>
      </c>
      <c r="R87">
        <f t="shared" si="24"/>
        <v>7805.5259977708038</v>
      </c>
    </row>
    <row r="88" spans="1:18" s="14" customFormat="1" ht="20.100000000000001" customHeight="1">
      <c r="A88" s="11">
        <v>9</v>
      </c>
      <c r="B88" s="742" t="s">
        <v>216</v>
      </c>
      <c r="C88" s="742"/>
      <c r="D88" s="742"/>
      <c r="E88" s="742"/>
      <c r="F88" s="742"/>
      <c r="G88" s="742"/>
      <c r="H88" s="742"/>
      <c r="I88" s="742"/>
      <c r="J88" s="12">
        <f>SUM(J89,J92,J96)</f>
        <v>667655.75843057001</v>
      </c>
      <c r="K88" s="269"/>
      <c r="L88" s="13">
        <f t="shared" si="30"/>
        <v>1.5819019641705037</v>
      </c>
      <c r="M88" s="14" t="s">
        <v>569</v>
      </c>
      <c r="R88">
        <f t="shared" si="24"/>
        <v>0</v>
      </c>
    </row>
    <row r="89" spans="1:18" ht="20.100000000000001" customHeight="1">
      <c r="A89" s="1" t="s">
        <v>217</v>
      </c>
      <c r="B89" s="743" t="s">
        <v>218</v>
      </c>
      <c r="C89" s="743"/>
      <c r="D89" s="743"/>
      <c r="E89" s="743"/>
      <c r="F89" s="743"/>
      <c r="G89" s="743"/>
      <c r="H89" s="743"/>
      <c r="I89" s="743"/>
      <c r="J89" s="2">
        <f>SUM(J90:J91)</f>
        <v>552048.54289039003</v>
      </c>
      <c r="K89" s="713"/>
      <c r="L89" s="7">
        <f t="shared" si="30"/>
        <v>1.3079894291162413</v>
      </c>
      <c r="M89" t="s">
        <v>570</v>
      </c>
      <c r="R89">
        <f t="shared" si="24"/>
        <v>0</v>
      </c>
    </row>
    <row r="90" spans="1:18">
      <c r="A90" s="3" t="s">
        <v>219</v>
      </c>
      <c r="B90" s="4">
        <v>5213408</v>
      </c>
      <c r="C90" s="3" t="s">
        <v>220</v>
      </c>
      <c r="D90" s="4" t="s">
        <v>83</v>
      </c>
      <c r="E90" s="4" t="s">
        <v>142</v>
      </c>
      <c r="F90" s="5">
        <v>4039.93</v>
      </c>
      <c r="G90" s="6">
        <f>VLOOKUP(B90,SICRO!$A:$D,4,FALSE)</f>
        <v>49.27</v>
      </c>
      <c r="H90" s="6">
        <f t="shared" ref="H90:H91" si="41">(G90*K90)/100</f>
        <v>13.051622999999999</v>
      </c>
      <c r="I90" s="6">
        <f t="shared" ref="I90:I91" si="42">SUM(G90:H90)</f>
        <v>62.321623000000002</v>
      </c>
      <c r="J90" s="6">
        <f t="shared" ref="J90:J91" si="43">F90*I90</f>
        <v>251774.99440639</v>
      </c>
      <c r="K90" s="712">
        <v>26.49</v>
      </c>
      <c r="L90" s="8">
        <f t="shared" si="30"/>
        <v>0.59653998808714481</v>
      </c>
      <c r="M90">
        <f t="shared" ref="M90:M91" si="44">J90-(G90*F90)</f>
        <v>52727.643306390004</v>
      </c>
      <c r="N90" s="106">
        <f t="shared" ref="N90:N91" si="45">(J90/(G90*F90))-1</f>
        <v>0.26489999999999991</v>
      </c>
      <c r="O90" t="s">
        <v>721</v>
      </c>
      <c r="P90" t="s">
        <v>678</v>
      </c>
      <c r="R90">
        <f t="shared" si="24"/>
        <v>52727.643306389997</v>
      </c>
    </row>
    <row r="91" spans="1:18" ht="16.5">
      <c r="A91" s="3" t="s">
        <v>221</v>
      </c>
      <c r="B91" s="4">
        <v>5219608</v>
      </c>
      <c r="C91" s="3" t="s">
        <v>222</v>
      </c>
      <c r="D91" s="4" t="s">
        <v>83</v>
      </c>
      <c r="E91" s="4" t="s">
        <v>63</v>
      </c>
      <c r="F91" s="5">
        <v>5583</v>
      </c>
      <c r="G91" s="6">
        <f>VLOOKUP(B91,SICRO!$A:$D,4,FALSE)</f>
        <v>42.52</v>
      </c>
      <c r="H91" s="6">
        <f t="shared" si="41"/>
        <v>11.263548</v>
      </c>
      <c r="I91" s="6">
        <f t="shared" si="42"/>
        <v>53.783548000000003</v>
      </c>
      <c r="J91" s="6">
        <f t="shared" si="43"/>
        <v>300273.54848400003</v>
      </c>
      <c r="K91" s="712">
        <v>26.49</v>
      </c>
      <c r="L91" s="8">
        <f t="shared" si="30"/>
        <v>0.71144944102909646</v>
      </c>
      <c r="M91">
        <f t="shared" si="44"/>
        <v>62884.388484000025</v>
      </c>
      <c r="N91" s="106">
        <f t="shared" si="45"/>
        <v>0.26490000000000014</v>
      </c>
      <c r="O91" t="s">
        <v>721</v>
      </c>
      <c r="P91" t="s">
        <v>678</v>
      </c>
      <c r="R91">
        <f t="shared" si="24"/>
        <v>62884.388484000003</v>
      </c>
    </row>
    <row r="92" spans="1:18" ht="20.100000000000001" customHeight="1">
      <c r="A92" s="1" t="s">
        <v>223</v>
      </c>
      <c r="B92" s="743" t="s">
        <v>224</v>
      </c>
      <c r="C92" s="743"/>
      <c r="D92" s="743"/>
      <c r="E92" s="743"/>
      <c r="F92" s="743"/>
      <c r="G92" s="743"/>
      <c r="H92" s="743"/>
      <c r="I92" s="743"/>
      <c r="J92" s="2">
        <f>SUM(J93:J95)</f>
        <v>35392.898994180003</v>
      </c>
      <c r="K92" s="713"/>
      <c r="L92" s="7">
        <f t="shared" si="30"/>
        <v>8.385773016949695E-2</v>
      </c>
      <c r="M92" t="s">
        <v>570</v>
      </c>
      <c r="R92">
        <f t="shared" si="24"/>
        <v>0</v>
      </c>
    </row>
    <row r="93" spans="1:18">
      <c r="A93" s="3" t="s">
        <v>225</v>
      </c>
      <c r="B93" s="4">
        <v>5213418</v>
      </c>
      <c r="C93" s="3" t="s">
        <v>226</v>
      </c>
      <c r="D93" s="4" t="s">
        <v>83</v>
      </c>
      <c r="E93" s="4" t="s">
        <v>142</v>
      </c>
      <c r="F93" s="5">
        <v>31</v>
      </c>
      <c r="G93" s="6">
        <f>VLOOKUP(B93,SICRO!$A:$D,4,FALSE)</f>
        <v>562.22</v>
      </c>
      <c r="H93" s="6">
        <f t="shared" ref="H93:H95" si="46">(G93*K93)/100</f>
        <v>148.93207799999999</v>
      </c>
      <c r="I93" s="6">
        <f t="shared" ref="I93:I95" si="47">SUM(G93:H93)</f>
        <v>711.15207800000007</v>
      </c>
      <c r="J93" s="6">
        <f t="shared" ref="J93:J95" si="48">F93*I93</f>
        <v>22045.714418000003</v>
      </c>
      <c r="K93" s="712">
        <v>26.49</v>
      </c>
      <c r="L93" s="8">
        <f t="shared" si="30"/>
        <v>5.2233742462363224E-2</v>
      </c>
      <c r="M93">
        <f t="shared" ref="M93:M95" si="49">J93-(G93*F93)</f>
        <v>4616.8944180000035</v>
      </c>
      <c r="N93" s="106">
        <f t="shared" ref="N93:N95" si="50">(J93/(G93*F93))-1</f>
        <v>0.26490000000000014</v>
      </c>
      <c r="O93" t="s">
        <v>721</v>
      </c>
      <c r="P93" t="s">
        <v>678</v>
      </c>
      <c r="R93">
        <f t="shared" ref="R93:R110" si="51">H93*F93</f>
        <v>4616.8944179999999</v>
      </c>
    </row>
    <row r="94" spans="1:18">
      <c r="A94" s="3" t="s">
        <v>227</v>
      </c>
      <c r="B94" s="4">
        <v>5213417</v>
      </c>
      <c r="C94" s="3" t="s">
        <v>228</v>
      </c>
      <c r="D94" s="4" t="s">
        <v>83</v>
      </c>
      <c r="E94" s="4" t="s">
        <v>142</v>
      </c>
      <c r="F94" s="5">
        <v>4.78</v>
      </c>
      <c r="G94" s="6">
        <f>VLOOKUP(B94,SICRO!$A:$D,4,FALSE)</f>
        <v>449.19</v>
      </c>
      <c r="H94" s="6">
        <f t="shared" si="46"/>
        <v>118.99043099999999</v>
      </c>
      <c r="I94" s="6">
        <f t="shared" si="47"/>
        <v>568.180431</v>
      </c>
      <c r="J94" s="6">
        <f t="shared" si="48"/>
        <v>2715.9024601800002</v>
      </c>
      <c r="K94" s="712">
        <v>26.49</v>
      </c>
      <c r="L94" s="8">
        <f t="shared" si="30"/>
        <v>6.4348901091684655E-3</v>
      </c>
      <c r="M94">
        <f t="shared" si="49"/>
        <v>568.77426018000006</v>
      </c>
      <c r="N94" s="106">
        <f t="shared" si="50"/>
        <v>0.26489999999999991</v>
      </c>
      <c r="O94" t="s">
        <v>721</v>
      </c>
      <c r="P94" t="s">
        <v>678</v>
      </c>
      <c r="R94">
        <f t="shared" si="51"/>
        <v>568.77426017999994</v>
      </c>
    </row>
    <row r="95" spans="1:18" ht="16.5">
      <c r="A95" s="3" t="s">
        <v>229</v>
      </c>
      <c r="B95" s="4">
        <v>5216111</v>
      </c>
      <c r="C95" s="3" t="s">
        <v>230</v>
      </c>
      <c r="D95" s="4" t="s">
        <v>83</v>
      </c>
      <c r="E95" s="4" t="s">
        <v>63</v>
      </c>
      <c r="F95" s="5">
        <v>76</v>
      </c>
      <c r="G95" s="6">
        <f>VLOOKUP(B95,SICRO!$A:$D,4,FALSE)</f>
        <v>110.59</v>
      </c>
      <c r="H95" s="6">
        <f t="shared" si="46"/>
        <v>29.295290999999999</v>
      </c>
      <c r="I95" s="6">
        <f t="shared" si="47"/>
        <v>139.885291</v>
      </c>
      <c r="J95" s="6">
        <f t="shared" si="48"/>
        <v>10631.282116</v>
      </c>
      <c r="K95" s="712">
        <v>26.49</v>
      </c>
      <c r="L95" s="8">
        <f t="shared" si="30"/>
        <v>2.5189097597965261E-2</v>
      </c>
      <c r="M95">
        <f t="shared" si="49"/>
        <v>2226.4421160000002</v>
      </c>
      <c r="N95" s="106">
        <f t="shared" si="50"/>
        <v>0.26489999999999991</v>
      </c>
      <c r="O95" t="s">
        <v>721</v>
      </c>
      <c r="P95" t="s">
        <v>678</v>
      </c>
      <c r="R95">
        <f t="shared" si="51"/>
        <v>2226.4421159999997</v>
      </c>
    </row>
    <row r="96" spans="1:18" ht="20.100000000000001" customHeight="1">
      <c r="A96" s="1" t="s">
        <v>231</v>
      </c>
      <c r="B96" s="743" t="s">
        <v>232</v>
      </c>
      <c r="C96" s="743"/>
      <c r="D96" s="743"/>
      <c r="E96" s="743"/>
      <c r="F96" s="743"/>
      <c r="G96" s="743"/>
      <c r="H96" s="743"/>
      <c r="I96" s="743"/>
      <c r="J96" s="2">
        <f>SUM(J97:J101)</f>
        <v>80214.316545999987</v>
      </c>
      <c r="K96" s="713"/>
      <c r="L96" s="7">
        <f t="shared" si="30"/>
        <v>0.19005480488476517</v>
      </c>
      <c r="M96" t="s">
        <v>570</v>
      </c>
      <c r="R96">
        <f t="shared" si="51"/>
        <v>0</v>
      </c>
    </row>
    <row r="97" spans="1:18" ht="16.5">
      <c r="A97" s="3" t="s">
        <v>233</v>
      </c>
      <c r="B97" s="4">
        <v>5212556</v>
      </c>
      <c r="C97" s="3" t="s">
        <v>234</v>
      </c>
      <c r="D97" s="4" t="s">
        <v>83</v>
      </c>
      <c r="E97" s="4" t="s">
        <v>235</v>
      </c>
      <c r="F97" s="5">
        <v>4560</v>
      </c>
      <c r="G97" s="6">
        <f>VLOOKUP(B97,SICRO!$A:$D,4,FALSE)</f>
        <v>1.91</v>
      </c>
      <c r="H97" s="6">
        <f t="shared" ref="H97:H101" si="52">(G97*K97)/100</f>
        <v>0.50595899999999994</v>
      </c>
      <c r="I97" s="6">
        <f t="shared" ref="I97:I101" si="53">SUM(G97:H97)</f>
        <v>2.415959</v>
      </c>
      <c r="J97" s="6">
        <f t="shared" ref="J97:J101" si="54">F97*I97</f>
        <v>11016.77304</v>
      </c>
      <c r="K97" s="712">
        <v>26.49</v>
      </c>
      <c r="L97" s="8">
        <f t="shared" si="30"/>
        <v>2.6102455780150274E-2</v>
      </c>
      <c r="M97">
        <f t="shared" ref="M97:M101" si="55">J97-(G97*F97)</f>
        <v>2307.1730399999997</v>
      </c>
      <c r="N97" s="106">
        <f t="shared" ref="N97:N101" si="56">(J97/(G97*F97))-1</f>
        <v>0.26489999999999991</v>
      </c>
      <c r="O97" t="s">
        <v>721</v>
      </c>
      <c r="P97" t="s">
        <v>678</v>
      </c>
      <c r="R97">
        <f t="shared" si="51"/>
        <v>2307.1730399999997</v>
      </c>
    </row>
    <row r="98" spans="1:18" ht="16.5">
      <c r="A98" s="3" t="s">
        <v>236</v>
      </c>
      <c r="B98" s="4">
        <v>5212557</v>
      </c>
      <c r="C98" s="3" t="s">
        <v>237</v>
      </c>
      <c r="D98" s="4" t="s">
        <v>83</v>
      </c>
      <c r="E98" s="4" t="s">
        <v>235</v>
      </c>
      <c r="F98" s="5">
        <v>4560</v>
      </c>
      <c r="G98" s="6">
        <f>VLOOKUP(B98,SICRO!$A:$D,4,FALSE)</f>
        <v>3.57</v>
      </c>
      <c r="H98" s="6">
        <f t="shared" si="52"/>
        <v>0.94569299999999989</v>
      </c>
      <c r="I98" s="6">
        <f t="shared" si="53"/>
        <v>4.5156929999999997</v>
      </c>
      <c r="J98" s="6">
        <f t="shared" si="54"/>
        <v>20591.560079999999</v>
      </c>
      <c r="K98" s="712">
        <v>26.49</v>
      </c>
      <c r="L98" s="8">
        <f t="shared" si="30"/>
        <v>4.8788359756615961E-2</v>
      </c>
      <c r="M98">
        <f t="shared" si="55"/>
        <v>4312.3600800000004</v>
      </c>
      <c r="N98" s="106">
        <f t="shared" si="56"/>
        <v>0.26490000000000014</v>
      </c>
      <c r="O98" t="s">
        <v>721</v>
      </c>
      <c r="P98" t="s">
        <v>678</v>
      </c>
      <c r="R98">
        <f t="shared" si="51"/>
        <v>4312.3600799999995</v>
      </c>
    </row>
    <row r="99" spans="1:18" ht="16.5">
      <c r="A99" s="3" t="s">
        <v>238</v>
      </c>
      <c r="B99" s="4">
        <v>5212560</v>
      </c>
      <c r="C99" s="3" t="s">
        <v>239</v>
      </c>
      <c r="D99" s="4" t="s">
        <v>83</v>
      </c>
      <c r="E99" s="4" t="s">
        <v>235</v>
      </c>
      <c r="F99" s="5">
        <v>4560</v>
      </c>
      <c r="G99" s="6">
        <f>VLOOKUP(B99,SICRO!$A:$D,4,FALSE)</f>
        <v>3.8</v>
      </c>
      <c r="H99" s="6">
        <f t="shared" si="52"/>
        <v>1.0066199999999998</v>
      </c>
      <c r="I99" s="6">
        <f t="shared" si="53"/>
        <v>4.8066199999999997</v>
      </c>
      <c r="J99" s="6">
        <f t="shared" si="54"/>
        <v>21918.1872</v>
      </c>
      <c r="K99" s="712">
        <v>26.49</v>
      </c>
      <c r="L99" s="8">
        <f t="shared" si="30"/>
        <v>5.193158741600578E-2</v>
      </c>
      <c r="M99">
        <f t="shared" si="55"/>
        <v>4590.1872000000003</v>
      </c>
      <c r="N99" s="106">
        <f t="shared" si="56"/>
        <v>0.26489999999999991</v>
      </c>
      <c r="O99" t="s">
        <v>721</v>
      </c>
      <c r="P99" t="s">
        <v>678</v>
      </c>
      <c r="R99">
        <f t="shared" si="51"/>
        <v>4590.1871999999994</v>
      </c>
    </row>
    <row r="100" spans="1:18">
      <c r="A100" s="3" t="s">
        <v>240</v>
      </c>
      <c r="B100" s="4">
        <v>5213385</v>
      </c>
      <c r="C100" s="3" t="s">
        <v>241</v>
      </c>
      <c r="D100" s="4" t="s">
        <v>83</v>
      </c>
      <c r="E100" s="4" t="s">
        <v>63</v>
      </c>
      <c r="F100" s="5">
        <v>38</v>
      </c>
      <c r="G100" s="6">
        <f>VLOOKUP(B100,SICRO!$A:$D,4,FALSE)</f>
        <v>358.43</v>
      </c>
      <c r="H100" s="6">
        <f t="shared" si="52"/>
        <v>94.948106999999993</v>
      </c>
      <c r="I100" s="6">
        <f t="shared" si="53"/>
        <v>453.378107</v>
      </c>
      <c r="J100" s="6">
        <f t="shared" si="54"/>
        <v>17228.368065999999</v>
      </c>
      <c r="K100" s="712">
        <v>26.49</v>
      </c>
      <c r="L100" s="8">
        <f t="shared" si="30"/>
        <v>4.081982209982226E-2</v>
      </c>
      <c r="M100">
        <f t="shared" si="55"/>
        <v>3608.0280659999989</v>
      </c>
      <c r="N100" s="106">
        <f t="shared" si="56"/>
        <v>0.26489999999999991</v>
      </c>
      <c r="O100" t="s">
        <v>721</v>
      </c>
      <c r="P100" t="s">
        <v>678</v>
      </c>
      <c r="R100">
        <f t="shared" si="51"/>
        <v>3608.0280659999999</v>
      </c>
    </row>
    <row r="101" spans="1:18" ht="16.5">
      <c r="A101" s="3" t="s">
        <v>242</v>
      </c>
      <c r="B101" s="4">
        <v>5213835</v>
      </c>
      <c r="C101" s="3" t="s">
        <v>243</v>
      </c>
      <c r="D101" s="4" t="s">
        <v>83</v>
      </c>
      <c r="E101" s="4" t="s">
        <v>235</v>
      </c>
      <c r="F101" s="5">
        <v>9120</v>
      </c>
      <c r="G101" s="6">
        <f>VLOOKUP(B101,SICRO!$A:$D,4,FALSE)</f>
        <v>0.82</v>
      </c>
      <c r="H101" s="6">
        <f t="shared" si="52"/>
        <v>0.21721799999999999</v>
      </c>
      <c r="I101" s="6">
        <f t="shared" si="53"/>
        <v>1.037218</v>
      </c>
      <c r="J101" s="6">
        <f t="shared" si="54"/>
        <v>9459.4281599999995</v>
      </c>
      <c r="K101" s="712">
        <v>26.49</v>
      </c>
      <c r="L101" s="8">
        <f t="shared" si="30"/>
        <v>2.2412579832170914E-2</v>
      </c>
      <c r="M101">
        <f t="shared" si="55"/>
        <v>1981.0281599999998</v>
      </c>
      <c r="N101" s="106">
        <f t="shared" si="56"/>
        <v>0.26489999999999991</v>
      </c>
      <c r="O101" t="s">
        <v>721</v>
      </c>
      <c r="P101" t="s">
        <v>678</v>
      </c>
      <c r="R101">
        <f t="shared" si="51"/>
        <v>1981.0281599999998</v>
      </c>
    </row>
    <row r="102" spans="1:18" s="14" customFormat="1" ht="20.100000000000001" customHeight="1">
      <c r="A102" s="11">
        <v>10</v>
      </c>
      <c r="B102" s="742" t="s">
        <v>245</v>
      </c>
      <c r="C102" s="742"/>
      <c r="D102" s="742"/>
      <c r="E102" s="742"/>
      <c r="F102" s="742"/>
      <c r="G102" s="742"/>
      <c r="H102" s="742"/>
      <c r="I102" s="742"/>
      <c r="J102" s="12">
        <f>SUM(J103:J110)</f>
        <v>3878015.8333490025</v>
      </c>
      <c r="K102" s="269"/>
      <c r="L102" s="13">
        <f t="shared" si="30"/>
        <v>9.1883291447669659</v>
      </c>
      <c r="M102" s="14" t="s">
        <v>569</v>
      </c>
      <c r="R102">
        <f t="shared" si="51"/>
        <v>0</v>
      </c>
    </row>
    <row r="103" spans="1:18" ht="16.5">
      <c r="A103" s="3" t="s">
        <v>246</v>
      </c>
      <c r="B103" s="4">
        <v>4805751</v>
      </c>
      <c r="C103" s="3" t="s">
        <v>247</v>
      </c>
      <c r="D103" s="4" t="s">
        <v>83</v>
      </c>
      <c r="E103" s="4" t="s">
        <v>145</v>
      </c>
      <c r="F103" s="5">
        <v>1381.01</v>
      </c>
      <c r="G103" s="6">
        <f>VLOOKUP(B103,SICRO!$A:$D,4,FALSE)</f>
        <v>49.34</v>
      </c>
      <c r="H103" s="6">
        <f t="shared" ref="H103:H110" si="57">(G103*K103)/100</f>
        <v>13.070165999999999</v>
      </c>
      <c r="I103" s="6">
        <f t="shared" ref="I103:I110" si="58">SUM(G103:H103)</f>
        <v>62.410166000000004</v>
      </c>
      <c r="J103" s="6">
        <f t="shared" ref="J103:J110" si="59">F103*I103</f>
        <v>86189.063347660005</v>
      </c>
      <c r="K103" s="712">
        <v>26.49</v>
      </c>
      <c r="L103" s="8">
        <f t="shared" si="30"/>
        <v>0.2042109977755216</v>
      </c>
      <c r="M103">
        <f t="shared" ref="M103:M109" si="60">J103-(G103*F103)</f>
        <v>18050.029947660005</v>
      </c>
      <c r="N103" s="106">
        <f t="shared" ref="N103:N110" si="61">(J103/(G103*F103))-1</f>
        <v>0.26490000000000014</v>
      </c>
      <c r="O103" t="s">
        <v>724</v>
      </c>
      <c r="P103" t="s">
        <v>678</v>
      </c>
      <c r="R103">
        <f t="shared" si="51"/>
        <v>18050.029947659998</v>
      </c>
    </row>
    <row r="104" spans="1:18" ht="16.5">
      <c r="A104" s="3" t="s">
        <v>248</v>
      </c>
      <c r="B104" s="4">
        <v>4815671</v>
      </c>
      <c r="C104" s="3" t="s">
        <v>249</v>
      </c>
      <c r="D104" s="4" t="s">
        <v>83</v>
      </c>
      <c r="E104" s="4" t="s">
        <v>145</v>
      </c>
      <c r="F104" s="5">
        <v>1559.83</v>
      </c>
      <c r="G104" s="6">
        <f>VLOOKUP(B104,SICRO!$A:$D,4,FALSE)</f>
        <v>15.42</v>
      </c>
      <c r="H104" s="6">
        <f t="shared" si="57"/>
        <v>4.0847579999999999</v>
      </c>
      <c r="I104" s="6">
        <f t="shared" si="58"/>
        <v>19.504757999999999</v>
      </c>
      <c r="J104" s="6">
        <f t="shared" si="59"/>
        <v>30424.106671139998</v>
      </c>
      <c r="K104" s="712">
        <v>26.49</v>
      </c>
      <c r="L104" s="8">
        <f t="shared" si="30"/>
        <v>7.2084983157101226E-2</v>
      </c>
      <c r="M104">
        <f t="shared" si="60"/>
        <v>6371.528071140001</v>
      </c>
      <c r="N104" s="106">
        <f t="shared" si="61"/>
        <v>0.26490000000000014</v>
      </c>
      <c r="O104" t="s">
        <v>724</v>
      </c>
      <c r="P104" t="s">
        <v>678</v>
      </c>
      <c r="R104">
        <f t="shared" si="51"/>
        <v>6371.5280711399992</v>
      </c>
    </row>
    <row r="105" spans="1:18" ht="16.5">
      <c r="A105" s="3" t="s">
        <v>250</v>
      </c>
      <c r="B105" s="4">
        <v>5914351</v>
      </c>
      <c r="C105" s="3" t="s">
        <v>189</v>
      </c>
      <c r="D105" s="4" t="s">
        <v>83</v>
      </c>
      <c r="E105" s="4" t="s">
        <v>190</v>
      </c>
      <c r="F105" s="5">
        <v>2495.73</v>
      </c>
      <c r="G105" s="6">
        <f>VLOOKUP(B105,SICRO!$A:$D,4,FALSE)</f>
        <v>2.52</v>
      </c>
      <c r="H105" s="6">
        <f t="shared" si="57"/>
        <v>0.66754800000000003</v>
      </c>
      <c r="I105" s="6">
        <f t="shared" si="58"/>
        <v>3.187548</v>
      </c>
      <c r="J105" s="6">
        <f t="shared" si="59"/>
        <v>7955.2591700399998</v>
      </c>
      <c r="K105" s="712">
        <v>26.49</v>
      </c>
      <c r="L105" s="8">
        <f t="shared" si="30"/>
        <v>1.8848695525600489E-2</v>
      </c>
      <c r="M105">
        <f t="shared" si="60"/>
        <v>1666.01957004</v>
      </c>
      <c r="N105" s="106">
        <f t="shared" si="61"/>
        <v>0.26489999999999991</v>
      </c>
      <c r="O105" t="s">
        <v>721</v>
      </c>
      <c r="P105" t="s">
        <v>678</v>
      </c>
      <c r="R105">
        <f t="shared" si="51"/>
        <v>1666.0195700400002</v>
      </c>
    </row>
    <row r="106" spans="1:18">
      <c r="A106" s="3" t="s">
        <v>251</v>
      </c>
      <c r="B106" s="4">
        <v>5915320</v>
      </c>
      <c r="C106" s="3" t="s">
        <v>154</v>
      </c>
      <c r="D106" s="4" t="s">
        <v>83</v>
      </c>
      <c r="E106" s="4" t="s">
        <v>155</v>
      </c>
      <c r="F106" s="5">
        <v>2495.73</v>
      </c>
      <c r="G106" s="6">
        <f>VLOOKUP(B106,SICRO!$A:$D,4,FALSE)</f>
        <v>0.66</v>
      </c>
      <c r="H106" s="6">
        <f t="shared" si="57"/>
        <v>0.17483399999999999</v>
      </c>
      <c r="I106" s="6">
        <f t="shared" si="58"/>
        <v>0.83483400000000008</v>
      </c>
      <c r="J106" s="6">
        <f t="shared" si="59"/>
        <v>2083.52025882</v>
      </c>
      <c r="K106" s="712">
        <v>26.49</v>
      </c>
      <c r="L106" s="8">
        <f t="shared" si="30"/>
        <v>4.9365631138477469E-3</v>
      </c>
      <c r="M106">
        <f t="shared" si="60"/>
        <v>436.33845881999991</v>
      </c>
      <c r="N106" s="106">
        <f t="shared" si="61"/>
        <v>0.26489999999999991</v>
      </c>
      <c r="O106" t="s">
        <v>721</v>
      </c>
      <c r="P106" t="s">
        <v>678</v>
      </c>
      <c r="R106">
        <f t="shared" si="51"/>
        <v>436.33845881999997</v>
      </c>
    </row>
    <row r="107" spans="1:18" ht="24.75">
      <c r="A107" s="241" t="s">
        <v>252</v>
      </c>
      <c r="B107" s="4">
        <v>94995</v>
      </c>
      <c r="C107" s="3" t="s">
        <v>253</v>
      </c>
      <c r="D107" s="4" t="s">
        <v>37</v>
      </c>
      <c r="E107" s="4" t="s">
        <v>38</v>
      </c>
      <c r="F107" s="5">
        <v>13810.13</v>
      </c>
      <c r="G107" s="66">
        <f>IFERROR(VLOOKUP(B107,'SINAPI COMP AL'!$G:$L,5,FALSE),VLOOKUP(B107,'SINAPI INS AL'!$A:$E,5,FALSE))</f>
        <v>98.66</v>
      </c>
      <c r="H107" s="6">
        <f t="shared" si="57"/>
        <v>26.135033999999997</v>
      </c>
      <c r="I107" s="6">
        <f t="shared" si="58"/>
        <v>124.79503399999999</v>
      </c>
      <c r="J107" s="6">
        <f t="shared" si="59"/>
        <v>1723435.6428944196</v>
      </c>
      <c r="K107" s="712">
        <v>26.49</v>
      </c>
      <c r="L107" s="8">
        <f t="shared" si="30"/>
        <v>4.0834010553952966</v>
      </c>
      <c r="M107">
        <f t="shared" si="60"/>
        <v>360928.21709441976</v>
      </c>
      <c r="N107" s="106">
        <f t="shared" si="61"/>
        <v>0.26489999999999991</v>
      </c>
      <c r="O107" t="s">
        <v>726</v>
      </c>
      <c r="R107">
        <f t="shared" si="51"/>
        <v>360928.21709441993</v>
      </c>
    </row>
    <row r="108" spans="1:18">
      <c r="A108" s="241" t="s">
        <v>254</v>
      </c>
      <c r="B108" s="4">
        <v>3713600</v>
      </c>
      <c r="C108" s="3" t="s">
        <v>255</v>
      </c>
      <c r="D108" s="4" t="s">
        <v>83</v>
      </c>
      <c r="E108" s="4" t="s">
        <v>75</v>
      </c>
      <c r="F108" s="5">
        <v>1240</v>
      </c>
      <c r="G108" s="6">
        <f>VLOOKUP(B108,SICRO!$A:$D,4,FALSE)</f>
        <v>773.23</v>
      </c>
      <c r="H108" s="6">
        <f t="shared" si="57"/>
        <v>204.82862699999998</v>
      </c>
      <c r="I108" s="6">
        <f t="shared" si="58"/>
        <v>978.058627</v>
      </c>
      <c r="J108" s="6">
        <f t="shared" si="59"/>
        <v>1212792.6974800001</v>
      </c>
      <c r="K108" s="712">
        <v>26.49</v>
      </c>
      <c r="L108" s="8">
        <f t="shared" si="30"/>
        <v>2.8735154696861098</v>
      </c>
      <c r="M108">
        <f t="shared" si="60"/>
        <v>253987.49748000002</v>
      </c>
      <c r="N108" s="106">
        <f t="shared" si="61"/>
        <v>0.26489999999999991</v>
      </c>
      <c r="O108" t="s">
        <v>721</v>
      </c>
      <c r="P108" t="s">
        <v>678</v>
      </c>
      <c r="R108">
        <f t="shared" si="51"/>
        <v>253987.49747999999</v>
      </c>
    </row>
    <row r="109" spans="1:18">
      <c r="A109" s="3" t="s">
        <v>256</v>
      </c>
      <c r="B109" s="4">
        <v>4413905</v>
      </c>
      <c r="C109" s="3" t="s">
        <v>257</v>
      </c>
      <c r="D109" s="4" t="s">
        <v>83</v>
      </c>
      <c r="E109" s="4" t="s">
        <v>142</v>
      </c>
      <c r="F109" s="5">
        <v>29999.74</v>
      </c>
      <c r="G109" s="6">
        <f>VLOOKUP(B109,SICRO!$A:$D,4,FALSE)</f>
        <v>6.32</v>
      </c>
      <c r="H109" s="6">
        <f t="shared" si="57"/>
        <v>1.6741679999999999</v>
      </c>
      <c r="I109" s="6">
        <f t="shared" si="58"/>
        <v>7.9941680000000002</v>
      </c>
      <c r="J109" s="6">
        <f t="shared" si="59"/>
        <v>239822.96151632001</v>
      </c>
      <c r="K109" s="712">
        <v>26.49</v>
      </c>
      <c r="L109" s="8">
        <f t="shared" si="30"/>
        <v>0.56822158587778482</v>
      </c>
      <c r="M109">
        <f t="shared" si="60"/>
        <v>50224.604716319998</v>
      </c>
      <c r="N109" s="106">
        <f t="shared" si="61"/>
        <v>0.26489999999999991</v>
      </c>
      <c r="O109" t="s">
        <v>721</v>
      </c>
      <c r="P109" t="s">
        <v>678</v>
      </c>
      <c r="R109">
        <f t="shared" si="51"/>
        <v>50224.604716319998</v>
      </c>
    </row>
    <row r="110" spans="1:18" ht="16.5">
      <c r="A110" s="16" t="s">
        <v>258</v>
      </c>
      <c r="B110" s="17" t="s">
        <v>259</v>
      </c>
      <c r="C110" s="16" t="s">
        <v>260</v>
      </c>
      <c r="D110" s="17" t="s">
        <v>16</v>
      </c>
      <c r="E110" s="17" t="s">
        <v>261</v>
      </c>
      <c r="F110" s="18">
        <v>23016.880000000001</v>
      </c>
      <c r="G110" s="6">
        <f>SUMIF('Comp próprias'!A:A,B110,'Comp próprias'!J:J)</f>
        <v>19.760649999999998</v>
      </c>
      <c r="H110" s="9">
        <f t="shared" si="57"/>
        <v>5.2345961849999991</v>
      </c>
      <c r="I110" s="9">
        <f t="shared" si="58"/>
        <v>24.995246184999999</v>
      </c>
      <c r="J110" s="9">
        <f t="shared" si="59"/>
        <v>575312.58201060281</v>
      </c>
      <c r="K110" s="714">
        <v>26.49</v>
      </c>
      <c r="L110" s="10">
        <f t="shared" si="30"/>
        <v>1.3631097942357029</v>
      </c>
      <c r="M110">
        <f>J110-(G110*F110)</f>
        <v>120484.07223860285</v>
      </c>
      <c r="N110" s="106">
        <f t="shared" si="61"/>
        <v>0.26490000000000014</v>
      </c>
      <c r="R110">
        <f t="shared" si="51"/>
        <v>120484.07223860279</v>
      </c>
    </row>
    <row r="111" spans="1:18" ht="21" customHeight="1">
      <c r="A111" s="745" t="s">
        <v>267</v>
      </c>
      <c r="B111" s="745"/>
      <c r="C111" s="745"/>
      <c r="D111" s="745"/>
      <c r="E111" s="745"/>
      <c r="F111" s="745"/>
      <c r="G111" s="745"/>
      <c r="H111" s="746" t="s">
        <v>262</v>
      </c>
      <c r="I111" s="746"/>
      <c r="J111" s="105">
        <f ca="1">SUMIF(K9:K110,K111,R10:R110)</f>
        <v>5531849.2820492927</v>
      </c>
      <c r="K111" s="715">
        <v>26.49</v>
      </c>
      <c r="L111" s="741">
        <v>1</v>
      </c>
      <c r="M111" s="104"/>
      <c r="N111" s="106"/>
    </row>
    <row r="112" spans="1:18" ht="21" customHeight="1">
      <c r="A112" s="745"/>
      <c r="B112" s="745"/>
      <c r="C112" s="745"/>
      <c r="D112" s="745"/>
      <c r="E112" s="745"/>
      <c r="F112" s="745"/>
      <c r="G112" s="745"/>
      <c r="H112" s="746" t="s">
        <v>263</v>
      </c>
      <c r="I112" s="746"/>
      <c r="J112" s="105">
        <f ca="1">SUMIF(K9:K110,K112,R10:R110)</f>
        <v>1237336.7998157633</v>
      </c>
      <c r="K112" s="715">
        <v>15</v>
      </c>
      <c r="L112" s="741"/>
    </row>
    <row r="113" spans="1:12" ht="21" customHeight="1">
      <c r="A113" s="745"/>
      <c r="B113" s="745"/>
      <c r="C113" s="745"/>
      <c r="D113" s="745"/>
      <c r="E113" s="745"/>
      <c r="F113" s="745"/>
      <c r="G113" s="745"/>
      <c r="H113" s="747" t="s">
        <v>264</v>
      </c>
      <c r="I113" s="747"/>
      <c r="J113" s="744">
        <f>SUMPRODUCT(F9:F110,G9:G110)</f>
        <v>34237590.427352823</v>
      </c>
      <c r="K113" s="744"/>
      <c r="L113" s="744"/>
    </row>
    <row r="114" spans="1:12" ht="21" customHeight="1">
      <c r="A114" s="745"/>
      <c r="B114" s="745"/>
      <c r="C114" s="745"/>
      <c r="D114" s="745"/>
      <c r="E114" s="745"/>
      <c r="F114" s="745"/>
      <c r="G114" s="745"/>
      <c r="H114" s="747" t="s">
        <v>265</v>
      </c>
      <c r="I114" s="747"/>
      <c r="J114" s="744">
        <f>SUMIF(M9:M110,"x",J9:J110)</f>
        <v>42205887.188506424</v>
      </c>
      <c r="K114" s="744"/>
      <c r="L114" s="744"/>
    </row>
  </sheetData>
  <autoFilter ref="A8:Q114"/>
  <mergeCells count="36">
    <mergeCell ref="F7:F8"/>
    <mergeCell ref="G7:I7"/>
    <mergeCell ref="J7:J8"/>
    <mergeCell ref="A7:A8"/>
    <mergeCell ref="B7:B8"/>
    <mergeCell ref="C7:C8"/>
    <mergeCell ref="D7:D8"/>
    <mergeCell ref="E7:E8"/>
    <mergeCell ref="B9:I9"/>
    <mergeCell ref="B12:I12"/>
    <mergeCell ref="B14:I14"/>
    <mergeCell ref="B16:I16"/>
    <mergeCell ref="B23:I23"/>
    <mergeCell ref="J113:L113"/>
    <mergeCell ref="J114:L114"/>
    <mergeCell ref="A111:G114"/>
    <mergeCell ref="H111:I111"/>
    <mergeCell ref="H112:I112"/>
    <mergeCell ref="H113:I113"/>
    <mergeCell ref="H114:I114"/>
    <mergeCell ref="A1:H4"/>
    <mergeCell ref="A5:L5"/>
    <mergeCell ref="L7:L8"/>
    <mergeCell ref="A6:L6"/>
    <mergeCell ref="L111:L112"/>
    <mergeCell ref="K7:K8"/>
    <mergeCell ref="B88:I88"/>
    <mergeCell ref="B89:I89"/>
    <mergeCell ref="B92:I92"/>
    <mergeCell ref="B96:I96"/>
    <mergeCell ref="B102:I102"/>
    <mergeCell ref="B28:I28"/>
    <mergeCell ref="B58:I58"/>
    <mergeCell ref="B66:I66"/>
    <mergeCell ref="B80:I80"/>
    <mergeCell ref="B84:I84"/>
  </mergeCells>
  <printOptions horizontalCentered="1"/>
  <pageMargins left="0" right="0" top="0.19685039370078741" bottom="0" header="0" footer="0"/>
  <pageSetup scale="8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O20"/>
  <sheetViews>
    <sheetView workbookViewId="0"/>
  </sheetViews>
  <sheetFormatPr defaultRowHeight="15"/>
  <cols>
    <col min="3" max="3" width="12.42578125" customWidth="1"/>
    <col min="12" max="12" width="20.5703125" bestFit="1" customWidth="1"/>
  </cols>
  <sheetData>
    <row r="10" spans="1:15" ht="30.75" customHeight="1" thickBot="1">
      <c r="A10" s="748"/>
      <c r="B10" s="748"/>
      <c r="C10" s="755" t="s">
        <v>646</v>
      </c>
      <c r="D10" s="755"/>
      <c r="E10" s="755"/>
      <c r="F10" s="755"/>
      <c r="G10" s="755"/>
      <c r="H10" s="755"/>
      <c r="I10" s="755"/>
      <c r="J10" s="755"/>
      <c r="K10" s="755"/>
    </row>
    <row r="11" spans="1:15">
      <c r="A11" s="748"/>
      <c r="B11" s="748"/>
      <c r="C11" s="759" t="s">
        <v>647</v>
      </c>
      <c r="D11" s="769" t="s">
        <v>651</v>
      </c>
      <c r="E11" s="770"/>
      <c r="F11" s="770"/>
      <c r="G11" s="770"/>
      <c r="H11" s="770"/>
      <c r="I11" s="770"/>
      <c r="J11" s="770"/>
      <c r="K11" s="771"/>
      <c r="L11" s="230" t="s">
        <v>655</v>
      </c>
      <c r="M11" t="s">
        <v>3</v>
      </c>
      <c r="N11" t="s">
        <v>660</v>
      </c>
      <c r="O11" t="s">
        <v>661</v>
      </c>
    </row>
    <row r="12" spans="1:15">
      <c r="A12" s="748"/>
      <c r="B12" s="748"/>
      <c r="C12" s="757"/>
      <c r="D12" s="763"/>
      <c r="E12" s="764"/>
      <c r="F12" s="764"/>
      <c r="G12" s="764"/>
      <c r="H12" s="764"/>
      <c r="I12" s="764"/>
      <c r="J12" s="764"/>
      <c r="K12" s="765"/>
      <c r="L12" s="231" t="s">
        <v>656</v>
      </c>
      <c r="M12" t="s">
        <v>369</v>
      </c>
      <c r="N12" t="s">
        <v>665</v>
      </c>
    </row>
    <row r="13" spans="1:15">
      <c r="A13" s="748"/>
      <c r="B13" s="748"/>
      <c r="C13" s="758"/>
      <c r="D13" s="766"/>
      <c r="E13" s="767"/>
      <c r="F13" s="767"/>
      <c r="G13" s="767"/>
      <c r="H13" s="767"/>
      <c r="I13" s="767"/>
      <c r="J13" s="767"/>
      <c r="K13" s="768"/>
      <c r="L13" s="231" t="s">
        <v>657</v>
      </c>
      <c r="M13" t="s">
        <v>290</v>
      </c>
      <c r="N13" t="s">
        <v>666</v>
      </c>
    </row>
    <row r="14" spans="1:15">
      <c r="A14" s="748"/>
      <c r="B14" s="748"/>
      <c r="C14" s="756" t="s">
        <v>648</v>
      </c>
      <c r="D14" s="760" t="s">
        <v>652</v>
      </c>
      <c r="E14" s="761"/>
      <c r="F14" s="761"/>
      <c r="G14" s="761"/>
      <c r="H14" s="761"/>
      <c r="I14" s="761"/>
      <c r="J14" s="761"/>
      <c r="K14" s="762"/>
      <c r="L14" s="232" t="s">
        <v>658</v>
      </c>
      <c r="M14" t="s">
        <v>539</v>
      </c>
      <c r="N14" t="s">
        <v>667</v>
      </c>
    </row>
    <row r="15" spans="1:15">
      <c r="A15" s="748"/>
      <c r="B15" s="748"/>
      <c r="C15" s="757"/>
      <c r="D15" s="763"/>
      <c r="E15" s="764"/>
      <c r="F15" s="764"/>
      <c r="G15" s="764"/>
      <c r="H15" s="764"/>
      <c r="I15" s="764"/>
      <c r="J15" s="764"/>
      <c r="K15" s="765"/>
      <c r="L15" s="232" t="s">
        <v>659</v>
      </c>
      <c r="M15" t="s">
        <v>83</v>
      </c>
      <c r="N15" t="s">
        <v>668</v>
      </c>
    </row>
    <row r="16" spans="1:15">
      <c r="A16" s="748"/>
      <c r="B16" s="748"/>
      <c r="C16" s="758"/>
      <c r="D16" s="766"/>
      <c r="E16" s="767"/>
      <c r="F16" s="767"/>
      <c r="G16" s="767"/>
      <c r="H16" s="767"/>
      <c r="I16" s="767"/>
      <c r="J16" s="767"/>
      <c r="K16" s="768"/>
      <c r="M16" t="s">
        <v>37</v>
      </c>
      <c r="N16" t="s">
        <v>669</v>
      </c>
    </row>
    <row r="17" spans="1:14">
      <c r="A17" s="748"/>
      <c r="B17" s="748"/>
      <c r="C17" s="234" t="s">
        <v>649</v>
      </c>
      <c r="D17" s="752" t="s">
        <v>653</v>
      </c>
      <c r="E17" s="753"/>
      <c r="F17" s="753"/>
      <c r="G17" s="753"/>
      <c r="H17" s="753"/>
      <c r="I17" s="753"/>
      <c r="J17" s="753"/>
      <c r="K17" s="754"/>
      <c r="M17" t="s">
        <v>662</v>
      </c>
      <c r="N17" t="s">
        <v>670</v>
      </c>
    </row>
    <row r="18" spans="1:14" ht="15.75" thickBot="1">
      <c r="A18" s="748"/>
      <c r="B18" s="748"/>
      <c r="C18" s="235" t="s">
        <v>650</v>
      </c>
      <c r="D18" s="749" t="s">
        <v>654</v>
      </c>
      <c r="E18" s="750"/>
      <c r="F18" s="750"/>
      <c r="G18" s="750"/>
      <c r="H18" s="750"/>
      <c r="I18" s="750"/>
      <c r="J18" s="750"/>
      <c r="K18" s="751"/>
      <c r="L18" s="233"/>
      <c r="M18" t="s">
        <v>663</v>
      </c>
      <c r="N18" t="s">
        <v>671</v>
      </c>
    </row>
    <row r="19" spans="1:14">
      <c r="M19" t="s">
        <v>390</v>
      </c>
      <c r="N19" t="s">
        <v>672</v>
      </c>
    </row>
    <row r="20" spans="1:14">
      <c r="M20" t="s">
        <v>664</v>
      </c>
      <c r="N20" t="s">
        <v>673</v>
      </c>
    </row>
  </sheetData>
  <mergeCells count="8">
    <mergeCell ref="A10:B18"/>
    <mergeCell ref="D18:K18"/>
    <mergeCell ref="D17:K17"/>
    <mergeCell ref="C10:K10"/>
    <mergeCell ref="C14:C16"/>
    <mergeCell ref="C11:C13"/>
    <mergeCell ref="D14:K16"/>
    <mergeCell ref="D11:K13"/>
  </mergeCell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342"/>
  <sheetViews>
    <sheetView tabSelected="1" topLeftCell="A325" zoomScale="130" zoomScaleNormal="130" workbookViewId="0">
      <selection activeCell="K12" sqref="K12"/>
    </sheetView>
  </sheetViews>
  <sheetFormatPr defaultRowHeight="15"/>
  <cols>
    <col min="1" max="1" width="12.28515625" style="108" bestFit="1" customWidth="1"/>
    <col min="2" max="2" width="8.28515625" style="62" customWidth="1"/>
    <col min="3" max="3" width="36.7109375" style="62" customWidth="1"/>
    <col min="4" max="4" width="2.42578125" style="62" customWidth="1"/>
    <col min="5" max="7" width="5" style="62" customWidth="1"/>
    <col min="8" max="9" width="10" style="62" customWidth="1"/>
    <col min="10" max="10" width="12.5703125" style="62" bestFit="1" customWidth="1"/>
    <col min="11" max="16384" width="9.140625" style="62"/>
  </cols>
  <sheetData>
    <row r="1" spans="1:12" ht="9.9499999999999993" customHeight="1">
      <c r="B1" s="61"/>
      <c r="C1" s="61"/>
      <c r="D1" s="61"/>
      <c r="E1" s="779"/>
      <c r="F1" s="779"/>
      <c r="G1" s="779"/>
      <c r="H1" s="61"/>
      <c r="I1" s="61"/>
      <c r="J1" s="61"/>
    </row>
    <row r="2" spans="1:12" ht="20.100000000000001" customHeight="1">
      <c r="B2" s="778" t="s">
        <v>354</v>
      </c>
      <c r="C2" s="778"/>
      <c r="D2" s="778"/>
      <c r="E2" s="778"/>
      <c r="F2" s="778"/>
      <c r="G2" s="778"/>
      <c r="H2" s="778"/>
      <c r="I2" s="778"/>
      <c r="J2" s="778"/>
      <c r="K2" s="107" t="s">
        <v>569</v>
      </c>
      <c r="L2" s="107" t="s">
        <v>571</v>
      </c>
    </row>
    <row r="3" spans="1:12" ht="15" customHeight="1">
      <c r="B3" s="776" t="s">
        <v>322</v>
      </c>
      <c r="C3" s="776"/>
      <c r="D3" s="776"/>
      <c r="E3" s="777" t="s">
        <v>3</v>
      </c>
      <c r="F3" s="777"/>
      <c r="G3" s="63" t="s">
        <v>4</v>
      </c>
      <c r="H3" s="63" t="s">
        <v>311</v>
      </c>
      <c r="I3" s="63" t="s">
        <v>312</v>
      </c>
      <c r="J3" s="63" t="s">
        <v>313</v>
      </c>
      <c r="L3" s="107" t="s">
        <v>571</v>
      </c>
    </row>
    <row r="4" spans="1:12" ht="21" customHeight="1">
      <c r="B4" s="64" t="s">
        <v>355</v>
      </c>
      <c r="C4" s="772" t="s">
        <v>15</v>
      </c>
      <c r="D4" s="772"/>
      <c r="E4" s="773" t="s">
        <v>325</v>
      </c>
      <c r="F4" s="773"/>
      <c r="G4" s="64" t="s">
        <v>17</v>
      </c>
      <c r="H4" s="65">
        <v>1</v>
      </c>
      <c r="I4" s="66">
        <v>13215.64</v>
      </c>
      <c r="J4" s="66">
        <f>I4*H4</f>
        <v>13215.64</v>
      </c>
      <c r="L4" s="107" t="s">
        <v>571</v>
      </c>
    </row>
    <row r="5" spans="1:12" ht="15" customHeight="1">
      <c r="B5" s="61"/>
      <c r="C5" s="61"/>
      <c r="D5" s="61"/>
      <c r="E5" s="61"/>
      <c r="F5" s="61"/>
      <c r="G5" s="61"/>
      <c r="H5" s="774" t="s">
        <v>326</v>
      </c>
      <c r="I5" s="774"/>
      <c r="J5" s="67">
        <f>J4</f>
        <v>13215.64</v>
      </c>
      <c r="L5" s="107" t="s">
        <v>571</v>
      </c>
    </row>
    <row r="6" spans="1:12" ht="15" customHeight="1">
      <c r="A6" s="108" t="s">
        <v>14</v>
      </c>
      <c r="B6" s="61"/>
      <c r="C6" s="61"/>
      <c r="D6" s="61"/>
      <c r="E6" s="61"/>
      <c r="F6" s="61"/>
      <c r="G6" s="61"/>
      <c r="H6" s="775" t="s">
        <v>320</v>
      </c>
      <c r="I6" s="775"/>
      <c r="J6" s="68">
        <f>J5</f>
        <v>13215.64</v>
      </c>
      <c r="K6" s="107" t="s">
        <v>570</v>
      </c>
      <c r="L6" s="107" t="s">
        <v>571</v>
      </c>
    </row>
    <row r="7" spans="1:12" ht="9.9499999999999993" customHeight="1">
      <c r="B7" s="61"/>
      <c r="C7" s="61"/>
      <c r="D7" s="61"/>
      <c r="E7" s="779"/>
      <c r="F7" s="779"/>
      <c r="G7" s="779"/>
      <c r="H7" s="61"/>
      <c r="I7" s="61"/>
      <c r="J7" s="61"/>
      <c r="L7" s="107" t="s">
        <v>571</v>
      </c>
    </row>
    <row r="8" spans="1:12" ht="20.100000000000001" customHeight="1">
      <c r="B8" s="778" t="s">
        <v>356</v>
      </c>
      <c r="C8" s="778"/>
      <c r="D8" s="778"/>
      <c r="E8" s="778"/>
      <c r="F8" s="778"/>
      <c r="G8" s="778"/>
      <c r="H8" s="778"/>
      <c r="I8" s="778"/>
      <c r="J8" s="778"/>
      <c r="K8" s="107" t="s">
        <v>569</v>
      </c>
      <c r="L8" s="107" t="s">
        <v>571</v>
      </c>
    </row>
    <row r="9" spans="1:12" ht="15" customHeight="1">
      <c r="B9" s="776" t="s">
        <v>322</v>
      </c>
      <c r="C9" s="776"/>
      <c r="D9" s="776"/>
      <c r="E9" s="777" t="s">
        <v>3</v>
      </c>
      <c r="F9" s="777"/>
      <c r="G9" s="63" t="s">
        <v>4</v>
      </c>
      <c r="H9" s="63" t="s">
        <v>311</v>
      </c>
      <c r="I9" s="63" t="s">
        <v>312</v>
      </c>
      <c r="J9" s="63" t="s">
        <v>313</v>
      </c>
      <c r="L9" s="107" t="s">
        <v>571</v>
      </c>
    </row>
    <row r="10" spans="1:12" ht="21" customHeight="1">
      <c r="B10" s="64" t="s">
        <v>357</v>
      </c>
      <c r="C10" s="772" t="s">
        <v>20</v>
      </c>
      <c r="D10" s="772"/>
      <c r="E10" s="773" t="s">
        <v>325</v>
      </c>
      <c r="F10" s="773"/>
      <c r="G10" s="64" t="s">
        <v>17</v>
      </c>
      <c r="H10" s="65">
        <v>1</v>
      </c>
      <c r="I10" s="66">
        <v>13215.64</v>
      </c>
      <c r="J10" s="66">
        <f>I10*H10</f>
        <v>13215.64</v>
      </c>
      <c r="L10" s="107" t="s">
        <v>571</v>
      </c>
    </row>
    <row r="11" spans="1:12" ht="15" customHeight="1">
      <c r="B11" s="61"/>
      <c r="C11" s="61"/>
      <c r="D11" s="61"/>
      <c r="E11" s="61"/>
      <c r="F11" s="61"/>
      <c r="G11" s="61"/>
      <c r="H11" s="774" t="s">
        <v>326</v>
      </c>
      <c r="I11" s="774"/>
      <c r="J11" s="67">
        <f>J10</f>
        <v>13215.64</v>
      </c>
      <c r="L11" s="107" t="s">
        <v>571</v>
      </c>
    </row>
    <row r="12" spans="1:12" ht="15" customHeight="1">
      <c r="A12" s="108" t="s">
        <v>19</v>
      </c>
      <c r="B12" s="61"/>
      <c r="C12" s="61"/>
      <c r="D12" s="61"/>
      <c r="E12" s="61"/>
      <c r="F12" s="61"/>
      <c r="G12" s="61"/>
      <c r="H12" s="775" t="s">
        <v>320</v>
      </c>
      <c r="I12" s="775"/>
      <c r="J12" s="68">
        <f>J11</f>
        <v>13215.64</v>
      </c>
      <c r="K12" s="107" t="s">
        <v>570</v>
      </c>
      <c r="L12" s="107" t="s">
        <v>571</v>
      </c>
    </row>
    <row r="13" spans="1:12" ht="9.9499999999999993" customHeight="1">
      <c r="B13" s="61"/>
      <c r="C13" s="61"/>
      <c r="D13" s="61"/>
      <c r="E13" s="779"/>
      <c r="F13" s="779"/>
      <c r="G13" s="779"/>
      <c r="H13" s="61"/>
      <c r="I13" s="61"/>
      <c r="J13" s="61"/>
      <c r="L13" s="107" t="s">
        <v>571</v>
      </c>
    </row>
    <row r="14" spans="1:12" ht="20.100000000000001" customHeight="1">
      <c r="B14" s="778" t="s">
        <v>358</v>
      </c>
      <c r="C14" s="778"/>
      <c r="D14" s="778"/>
      <c r="E14" s="778"/>
      <c r="F14" s="778"/>
      <c r="G14" s="778"/>
      <c r="H14" s="778"/>
      <c r="I14" s="778"/>
      <c r="J14" s="778"/>
      <c r="K14" s="107" t="s">
        <v>569</v>
      </c>
      <c r="L14" s="107" t="s">
        <v>571</v>
      </c>
    </row>
    <row r="15" spans="1:12" ht="15" customHeight="1">
      <c r="B15" s="776" t="s">
        <v>359</v>
      </c>
      <c r="C15" s="776"/>
      <c r="D15" s="776"/>
      <c r="E15" s="777" t="s">
        <v>3</v>
      </c>
      <c r="F15" s="777"/>
      <c r="G15" s="63" t="s">
        <v>4</v>
      </c>
      <c r="H15" s="63" t="s">
        <v>311</v>
      </c>
      <c r="I15" s="63" t="s">
        <v>312</v>
      </c>
      <c r="J15" s="63" t="s">
        <v>313</v>
      </c>
      <c r="L15" s="107" t="s">
        <v>571</v>
      </c>
    </row>
    <row r="16" spans="1:12" ht="15" customHeight="1">
      <c r="B16" s="64">
        <v>2789</v>
      </c>
      <c r="C16" s="796" t="s">
        <v>300</v>
      </c>
      <c r="D16" s="796"/>
      <c r="E16" s="773" t="s">
        <v>290</v>
      </c>
      <c r="F16" s="773"/>
      <c r="G16" s="64" t="s">
        <v>360</v>
      </c>
      <c r="H16" s="65">
        <v>8448</v>
      </c>
      <c r="I16" s="66">
        <v>10.35</v>
      </c>
      <c r="J16" s="66">
        <f>I16*H16</f>
        <v>87436.800000000003</v>
      </c>
      <c r="L16" s="107" t="s">
        <v>571</v>
      </c>
    </row>
    <row r="17" spans="2:12" ht="15" customHeight="1">
      <c r="B17" s="64">
        <v>5896</v>
      </c>
      <c r="C17" s="796" t="s">
        <v>303</v>
      </c>
      <c r="D17" s="796"/>
      <c r="E17" s="773" t="s">
        <v>290</v>
      </c>
      <c r="F17" s="773"/>
      <c r="G17" s="64" t="s">
        <v>360</v>
      </c>
      <c r="H17" s="65">
        <v>4224</v>
      </c>
      <c r="I17" s="66">
        <v>8.33</v>
      </c>
      <c r="J17" s="66">
        <f>I17*H17</f>
        <v>35185.919999999998</v>
      </c>
      <c r="L17" s="107" t="s">
        <v>571</v>
      </c>
    </row>
    <row r="18" spans="2:12" ht="15" customHeight="1">
      <c r="B18" s="61"/>
      <c r="C18" s="61"/>
      <c r="D18" s="61"/>
      <c r="E18" s="61"/>
      <c r="F18" s="61"/>
      <c r="G18" s="61"/>
      <c r="H18" s="774" t="s">
        <v>361</v>
      </c>
      <c r="I18" s="774"/>
      <c r="J18" s="67">
        <f>SUM(J16:J17)</f>
        <v>122622.72</v>
      </c>
      <c r="L18" s="107" t="s">
        <v>571</v>
      </c>
    </row>
    <row r="19" spans="2:12" ht="15" customHeight="1">
      <c r="B19" s="776" t="s">
        <v>362</v>
      </c>
      <c r="C19" s="776"/>
      <c r="D19" s="776"/>
      <c r="E19" s="777" t="s">
        <v>3</v>
      </c>
      <c r="F19" s="777"/>
      <c r="G19" s="63" t="s">
        <v>4</v>
      </c>
      <c r="H19" s="63" t="s">
        <v>311</v>
      </c>
      <c r="I19" s="63" t="s">
        <v>312</v>
      </c>
      <c r="J19" s="63" t="s">
        <v>313</v>
      </c>
      <c r="L19" s="107" t="s">
        <v>571</v>
      </c>
    </row>
    <row r="20" spans="2:12" ht="15" customHeight="1">
      <c r="B20" s="64" t="s">
        <v>295</v>
      </c>
      <c r="C20" s="772" t="s">
        <v>296</v>
      </c>
      <c r="D20" s="772"/>
      <c r="E20" s="773" t="s">
        <v>325</v>
      </c>
      <c r="F20" s="773"/>
      <c r="G20" s="64" t="s">
        <v>280</v>
      </c>
      <c r="H20" s="65">
        <v>12</v>
      </c>
      <c r="I20" s="66">
        <v>3000</v>
      </c>
      <c r="J20" s="66">
        <f>I20*H20</f>
        <v>36000</v>
      </c>
      <c r="L20" s="107" t="s">
        <v>571</v>
      </c>
    </row>
    <row r="21" spans="2:12" ht="15" customHeight="1">
      <c r="B21" s="64" t="s">
        <v>297</v>
      </c>
      <c r="C21" s="772" t="s">
        <v>298</v>
      </c>
      <c r="D21" s="772"/>
      <c r="E21" s="773" t="s">
        <v>363</v>
      </c>
      <c r="F21" s="773"/>
      <c r="G21" s="64" t="s">
        <v>364</v>
      </c>
      <c r="H21" s="65">
        <v>144</v>
      </c>
      <c r="I21" s="66">
        <v>529.1</v>
      </c>
      <c r="J21" s="66">
        <f>I21*H21</f>
        <v>76190.400000000009</v>
      </c>
      <c r="L21" s="107" t="s">
        <v>571</v>
      </c>
    </row>
    <row r="22" spans="2:12" ht="15" customHeight="1">
      <c r="B22" s="61"/>
      <c r="C22" s="61"/>
      <c r="D22" s="61"/>
      <c r="E22" s="61"/>
      <c r="F22" s="61"/>
      <c r="G22" s="61"/>
      <c r="H22" s="774" t="s">
        <v>365</v>
      </c>
      <c r="I22" s="774"/>
      <c r="J22" s="67">
        <f>SUM(J20:J21)</f>
        <v>112190.40000000001</v>
      </c>
      <c r="L22" s="107" t="s">
        <v>571</v>
      </c>
    </row>
    <row r="23" spans="2:12" ht="15" customHeight="1">
      <c r="B23" s="776" t="s">
        <v>322</v>
      </c>
      <c r="C23" s="776"/>
      <c r="D23" s="776"/>
      <c r="E23" s="777" t="s">
        <v>3</v>
      </c>
      <c r="F23" s="777"/>
      <c r="G23" s="63" t="s">
        <v>4</v>
      </c>
      <c r="H23" s="63" t="s">
        <v>311</v>
      </c>
      <c r="I23" s="63" t="s">
        <v>312</v>
      </c>
      <c r="J23" s="63" t="s">
        <v>313</v>
      </c>
      <c r="L23" s="107" t="s">
        <v>571</v>
      </c>
    </row>
    <row r="24" spans="2:12" ht="15" customHeight="1">
      <c r="B24" s="64">
        <v>10540</v>
      </c>
      <c r="C24" s="772" t="s">
        <v>291</v>
      </c>
      <c r="D24" s="772"/>
      <c r="E24" s="773" t="s">
        <v>290</v>
      </c>
      <c r="F24" s="773"/>
      <c r="G24" s="64" t="s">
        <v>165</v>
      </c>
      <c r="H24" s="65">
        <v>120</v>
      </c>
      <c r="I24" s="66">
        <v>18.72</v>
      </c>
      <c r="J24" s="66">
        <f>I24*H24</f>
        <v>2246.3999999999996</v>
      </c>
      <c r="L24" s="107" t="s">
        <v>571</v>
      </c>
    </row>
    <row r="25" spans="2:12" ht="15" customHeight="1">
      <c r="B25" s="64">
        <v>10541</v>
      </c>
      <c r="C25" s="772" t="s">
        <v>292</v>
      </c>
      <c r="D25" s="772"/>
      <c r="E25" s="773" t="s">
        <v>290</v>
      </c>
      <c r="F25" s="773"/>
      <c r="G25" s="64" t="s">
        <v>165</v>
      </c>
      <c r="H25" s="65">
        <v>24</v>
      </c>
      <c r="I25" s="66">
        <v>12.47</v>
      </c>
      <c r="J25" s="66">
        <f>I25*H25</f>
        <v>299.28000000000003</v>
      </c>
      <c r="L25" s="107" t="s">
        <v>571</v>
      </c>
    </row>
    <row r="26" spans="2:12" ht="15" customHeight="1">
      <c r="B26" s="64">
        <v>9811</v>
      </c>
      <c r="C26" s="772" t="s">
        <v>293</v>
      </c>
      <c r="D26" s="772"/>
      <c r="E26" s="773" t="s">
        <v>290</v>
      </c>
      <c r="F26" s="773"/>
      <c r="G26" s="64" t="s">
        <v>165</v>
      </c>
      <c r="H26" s="65">
        <v>72</v>
      </c>
      <c r="I26" s="66">
        <v>870</v>
      </c>
      <c r="J26" s="66">
        <f>I26*H26</f>
        <v>62640</v>
      </c>
      <c r="L26" s="107" t="s">
        <v>571</v>
      </c>
    </row>
    <row r="27" spans="2:12" ht="15" customHeight="1">
      <c r="B27" s="61"/>
      <c r="C27" s="61"/>
      <c r="D27" s="61"/>
      <c r="E27" s="61"/>
      <c r="F27" s="61"/>
      <c r="G27" s="61"/>
      <c r="H27" s="774" t="s">
        <v>326</v>
      </c>
      <c r="I27" s="774"/>
      <c r="J27" s="67">
        <f>SUM(J24:J26)</f>
        <v>65185.68</v>
      </c>
      <c r="L27" s="107" t="s">
        <v>571</v>
      </c>
    </row>
    <row r="28" spans="2:12" ht="15" customHeight="1">
      <c r="B28" s="776" t="s">
        <v>310</v>
      </c>
      <c r="C28" s="776"/>
      <c r="D28" s="776"/>
      <c r="E28" s="777" t="s">
        <v>3</v>
      </c>
      <c r="F28" s="777"/>
      <c r="G28" s="63" t="s">
        <v>4</v>
      </c>
      <c r="H28" s="63" t="s">
        <v>311</v>
      </c>
      <c r="I28" s="63" t="s">
        <v>312</v>
      </c>
      <c r="J28" s="63" t="s">
        <v>313</v>
      </c>
      <c r="L28" s="107" t="s">
        <v>571</v>
      </c>
    </row>
    <row r="29" spans="2:12" ht="15" customHeight="1">
      <c r="B29" s="64">
        <v>93563</v>
      </c>
      <c r="C29" s="772" t="s">
        <v>279</v>
      </c>
      <c r="D29" s="772"/>
      <c r="E29" s="773" t="s">
        <v>37</v>
      </c>
      <c r="F29" s="773"/>
      <c r="G29" s="64" t="s">
        <v>54</v>
      </c>
      <c r="H29" s="65">
        <v>24</v>
      </c>
      <c r="I29" s="66">
        <f>IFERROR(VLOOKUP(B29,'SINAPI COMP AL'!$G:$L,5,FALSE),VLOOKUP(B29,'SINAPI INS AL'!A:E,5,FALSE))</f>
        <v>4038.54</v>
      </c>
      <c r="J29" s="66">
        <f>I29*H29</f>
        <v>96924.959999999992</v>
      </c>
      <c r="L29" s="107" t="s">
        <v>571</v>
      </c>
    </row>
    <row r="30" spans="2:12" ht="21" customHeight="1">
      <c r="B30" s="64">
        <v>101390</v>
      </c>
      <c r="C30" s="772" t="s">
        <v>281</v>
      </c>
      <c r="D30" s="772"/>
      <c r="E30" s="773" t="s">
        <v>37</v>
      </c>
      <c r="F30" s="773"/>
      <c r="G30" s="64" t="s">
        <v>54</v>
      </c>
      <c r="H30" s="65">
        <v>24</v>
      </c>
      <c r="I30" s="66">
        <f>IFERROR(VLOOKUP(B30,'SINAPI COMP AL'!$G:$L,5,FALSE),VLOOKUP(B30,'SINAPI INS AL'!A:E,5,FALSE))</f>
        <v>5559.04</v>
      </c>
      <c r="J30" s="66">
        <f t="shared" ref="J30:J37" si="0">I30*H30</f>
        <v>133416.95999999999</v>
      </c>
      <c r="L30" s="107" t="s">
        <v>571</v>
      </c>
    </row>
    <row r="31" spans="2:12" ht="21" customHeight="1">
      <c r="B31" s="64">
        <v>93572</v>
      </c>
      <c r="C31" s="772" t="s">
        <v>282</v>
      </c>
      <c r="D31" s="772"/>
      <c r="E31" s="773" t="s">
        <v>37</v>
      </c>
      <c r="F31" s="773"/>
      <c r="G31" s="64" t="s">
        <v>54</v>
      </c>
      <c r="H31" s="65">
        <v>24</v>
      </c>
      <c r="I31" s="66">
        <f>IFERROR(VLOOKUP(B31,'SINAPI COMP AL'!$G:$L,5,FALSE),VLOOKUP(B31,'SINAPI INS AL'!A:E,5,FALSE))</f>
        <v>4577.5</v>
      </c>
      <c r="J31" s="66">
        <f t="shared" si="0"/>
        <v>109860</v>
      </c>
      <c r="L31" s="107" t="s">
        <v>571</v>
      </c>
    </row>
    <row r="32" spans="2:12" ht="21" customHeight="1">
      <c r="B32" s="64">
        <v>93565</v>
      </c>
      <c r="C32" s="772" t="s">
        <v>283</v>
      </c>
      <c r="D32" s="772"/>
      <c r="E32" s="773" t="s">
        <v>37</v>
      </c>
      <c r="F32" s="773"/>
      <c r="G32" s="64" t="s">
        <v>54</v>
      </c>
      <c r="H32" s="65">
        <v>12</v>
      </c>
      <c r="I32" s="66">
        <f>IFERROR(VLOOKUP(B32,'SINAPI COMP AL'!$G:$L,5,FALSE),VLOOKUP(B32,'SINAPI INS AL'!A:E,5,FALSE))</f>
        <v>21711.49</v>
      </c>
      <c r="J32" s="66">
        <f t="shared" si="0"/>
        <v>260537.88</v>
      </c>
      <c r="L32" s="107" t="s">
        <v>571</v>
      </c>
    </row>
    <row r="33" spans="1:12" ht="21" customHeight="1">
      <c r="B33" s="64">
        <v>93567</v>
      </c>
      <c r="C33" s="772" t="s">
        <v>284</v>
      </c>
      <c r="D33" s="772"/>
      <c r="E33" s="773" t="s">
        <v>37</v>
      </c>
      <c r="F33" s="773"/>
      <c r="G33" s="64" t="s">
        <v>54</v>
      </c>
      <c r="H33" s="65">
        <v>12</v>
      </c>
      <c r="I33" s="66">
        <f>IFERROR(VLOOKUP(B33,'SINAPI COMP AL'!$G:$L,5,FALSE),VLOOKUP(B33,'SINAPI INS AL'!A:E,5,FALSE))</f>
        <v>22771.1</v>
      </c>
      <c r="J33" s="66">
        <f t="shared" si="0"/>
        <v>273253.19999999995</v>
      </c>
      <c r="L33" s="107" t="s">
        <v>571</v>
      </c>
    </row>
    <row r="34" spans="1:12" ht="21" customHeight="1">
      <c r="B34" s="64">
        <v>93568</v>
      </c>
      <c r="C34" s="772" t="s">
        <v>285</v>
      </c>
      <c r="D34" s="772"/>
      <c r="E34" s="773" t="s">
        <v>37</v>
      </c>
      <c r="F34" s="773"/>
      <c r="G34" s="64" t="s">
        <v>54</v>
      </c>
      <c r="H34" s="65">
        <v>12</v>
      </c>
      <c r="I34" s="66">
        <f>IFERROR(VLOOKUP(B34,'SINAPI COMP AL'!$G:$L,5,FALSE),VLOOKUP(B34,'SINAPI INS AL'!A:E,5,FALSE))</f>
        <v>27108.03</v>
      </c>
      <c r="J34" s="66">
        <f t="shared" si="0"/>
        <v>325296.36</v>
      </c>
      <c r="L34" s="107" t="s">
        <v>571</v>
      </c>
    </row>
    <row r="35" spans="1:12" ht="15" customHeight="1">
      <c r="B35" s="64">
        <v>94295</v>
      </c>
      <c r="C35" s="772" t="s">
        <v>286</v>
      </c>
      <c r="D35" s="772"/>
      <c r="E35" s="773" t="s">
        <v>37</v>
      </c>
      <c r="F35" s="773"/>
      <c r="G35" s="64" t="s">
        <v>54</v>
      </c>
      <c r="H35" s="65">
        <v>12</v>
      </c>
      <c r="I35" s="66">
        <f>IFERROR(VLOOKUP(B35,'SINAPI COMP AL'!$G:$L,5,FALSE),VLOOKUP(B35,'SINAPI INS AL'!A:E,5,FALSE))</f>
        <v>6854.13</v>
      </c>
      <c r="J35" s="66">
        <f>I35*H35</f>
        <v>82249.56</v>
      </c>
      <c r="L35" s="107" t="s">
        <v>571</v>
      </c>
    </row>
    <row r="36" spans="1:12" ht="15" customHeight="1">
      <c r="B36" s="64">
        <v>101452</v>
      </c>
      <c r="C36" s="772" t="s">
        <v>287</v>
      </c>
      <c r="D36" s="772"/>
      <c r="E36" s="773" t="s">
        <v>37</v>
      </c>
      <c r="F36" s="773"/>
      <c r="G36" s="64" t="s">
        <v>54</v>
      </c>
      <c r="H36" s="65">
        <v>12</v>
      </c>
      <c r="I36" s="66">
        <f>IFERROR(VLOOKUP(B36,'SINAPI COMP AL'!$G:$L,5,FALSE),VLOOKUP(B36,'SINAPI INS AL'!A:E,5,FALSE))</f>
        <v>3604.86</v>
      </c>
      <c r="J36" s="66">
        <f t="shared" si="0"/>
        <v>43258.32</v>
      </c>
      <c r="L36" s="107" t="s">
        <v>571</v>
      </c>
    </row>
    <row r="37" spans="1:12" ht="21" customHeight="1">
      <c r="B37" s="64">
        <v>100321</v>
      </c>
      <c r="C37" s="772" t="s">
        <v>288</v>
      </c>
      <c r="D37" s="772"/>
      <c r="E37" s="773" t="s">
        <v>37</v>
      </c>
      <c r="F37" s="773"/>
      <c r="G37" s="64" t="s">
        <v>54</v>
      </c>
      <c r="H37" s="65">
        <v>12</v>
      </c>
      <c r="I37" s="66">
        <f>IFERROR(VLOOKUP(B37,'SINAPI COMP AL'!$G:$L,5,FALSE),VLOOKUP(B37,'SINAPI INS AL'!A:E,5,FALSE))</f>
        <v>4848.51</v>
      </c>
      <c r="J37" s="66">
        <f t="shared" si="0"/>
        <v>58182.12</v>
      </c>
      <c r="L37" s="107" t="s">
        <v>571</v>
      </c>
    </row>
    <row r="38" spans="1:12" ht="18" customHeight="1">
      <c r="B38" s="61"/>
      <c r="C38" s="61"/>
      <c r="D38" s="61"/>
      <c r="E38" s="61"/>
      <c r="F38" s="61"/>
      <c r="G38" s="61"/>
      <c r="H38" s="774" t="s">
        <v>315</v>
      </c>
      <c r="I38" s="774"/>
      <c r="J38" s="67">
        <f>SUM(J29:J37)</f>
        <v>1382979.36</v>
      </c>
      <c r="L38" s="107" t="s">
        <v>571</v>
      </c>
    </row>
    <row r="39" spans="1:12" ht="15" customHeight="1">
      <c r="A39" s="108" t="s">
        <v>24</v>
      </c>
      <c r="B39" s="61"/>
      <c r="C39" s="61"/>
      <c r="D39" s="61"/>
      <c r="E39" s="61"/>
      <c r="F39" s="61"/>
      <c r="G39" s="61"/>
      <c r="H39" s="775" t="s">
        <v>320</v>
      </c>
      <c r="I39" s="775"/>
      <c r="J39" s="68">
        <f>SUM(J38,J27,J22,J18)</f>
        <v>1682978.16</v>
      </c>
      <c r="K39" s="107" t="s">
        <v>570</v>
      </c>
      <c r="L39" s="107" t="s">
        <v>571</v>
      </c>
    </row>
    <row r="40" spans="1:12" ht="9.9499999999999993" customHeight="1">
      <c r="B40" s="61"/>
      <c r="C40" s="61"/>
      <c r="D40" s="61"/>
      <c r="E40" s="779"/>
      <c r="F40" s="779"/>
      <c r="G40" s="779"/>
      <c r="H40" s="61"/>
      <c r="I40" s="61"/>
      <c r="J40" s="61"/>
      <c r="L40" s="107" t="s">
        <v>571</v>
      </c>
    </row>
    <row r="41" spans="1:12" ht="20.100000000000001" customHeight="1">
      <c r="B41" s="778" t="s">
        <v>366</v>
      </c>
      <c r="C41" s="778"/>
      <c r="D41" s="778"/>
      <c r="E41" s="778"/>
      <c r="F41" s="778"/>
      <c r="G41" s="778"/>
      <c r="H41" s="778"/>
      <c r="I41" s="778"/>
      <c r="J41" s="778"/>
      <c r="K41" s="107" t="s">
        <v>569</v>
      </c>
      <c r="L41" s="107" t="s">
        <v>571</v>
      </c>
    </row>
    <row r="42" spans="1:12" ht="15" customHeight="1">
      <c r="B42" s="776" t="s">
        <v>359</v>
      </c>
      <c r="C42" s="776"/>
      <c r="D42" s="776"/>
      <c r="E42" s="777" t="s">
        <v>3</v>
      </c>
      <c r="F42" s="777"/>
      <c r="G42" s="63" t="s">
        <v>4</v>
      </c>
      <c r="H42" s="63" t="s">
        <v>311</v>
      </c>
      <c r="I42" s="63" t="s">
        <v>312</v>
      </c>
      <c r="J42" s="63" t="s">
        <v>313</v>
      </c>
      <c r="L42" s="107" t="s">
        <v>571</v>
      </c>
    </row>
    <row r="43" spans="1:12" ht="15" customHeight="1">
      <c r="B43" s="64" t="s">
        <v>367</v>
      </c>
      <c r="C43" s="772" t="s">
        <v>368</v>
      </c>
      <c r="D43" s="772"/>
      <c r="E43" s="773" t="s">
        <v>369</v>
      </c>
      <c r="F43" s="773"/>
      <c r="G43" s="64" t="s">
        <v>54</v>
      </c>
      <c r="H43" s="65">
        <v>3</v>
      </c>
      <c r="I43" s="66">
        <v>1581.68</v>
      </c>
      <c r="J43" s="66">
        <f t="shared" ref="J43:J45" si="1">I43*H43</f>
        <v>4745.04</v>
      </c>
      <c r="L43" s="107" t="s">
        <v>571</v>
      </c>
    </row>
    <row r="44" spans="1:12" ht="21" customHeight="1">
      <c r="B44" s="64" t="s">
        <v>370</v>
      </c>
      <c r="C44" s="772" t="s">
        <v>371</v>
      </c>
      <c r="D44" s="772"/>
      <c r="E44" s="773" t="s">
        <v>369</v>
      </c>
      <c r="F44" s="773"/>
      <c r="G44" s="64" t="s">
        <v>54</v>
      </c>
      <c r="H44" s="65">
        <v>6</v>
      </c>
      <c r="I44" s="66">
        <v>4000</v>
      </c>
      <c r="J44" s="66">
        <f t="shared" si="1"/>
        <v>24000</v>
      </c>
      <c r="L44" s="107" t="s">
        <v>571</v>
      </c>
    </row>
    <row r="45" spans="1:12" ht="15" customHeight="1">
      <c r="B45" s="64">
        <v>4415</v>
      </c>
      <c r="C45" s="796" t="s">
        <v>372</v>
      </c>
      <c r="D45" s="796"/>
      <c r="E45" s="773" t="s">
        <v>290</v>
      </c>
      <c r="F45" s="773"/>
      <c r="G45" s="64" t="s">
        <v>360</v>
      </c>
      <c r="H45" s="65">
        <v>3000</v>
      </c>
      <c r="I45" s="66">
        <v>13.18</v>
      </c>
      <c r="J45" s="66">
        <f t="shared" si="1"/>
        <v>39540</v>
      </c>
      <c r="L45" s="107" t="s">
        <v>571</v>
      </c>
    </row>
    <row r="46" spans="1:12" ht="15" customHeight="1">
      <c r="B46" s="61"/>
      <c r="C46" s="61"/>
      <c r="D46" s="61"/>
      <c r="E46" s="61"/>
      <c r="F46" s="61"/>
      <c r="G46" s="61"/>
      <c r="H46" s="774" t="s">
        <v>361</v>
      </c>
      <c r="I46" s="774"/>
      <c r="J46" s="67">
        <f>SUM(J43:J45)</f>
        <v>68285.040000000008</v>
      </c>
      <c r="L46" s="107" t="s">
        <v>571</v>
      </c>
    </row>
    <row r="47" spans="1:12" ht="15" customHeight="1">
      <c r="B47" s="776" t="s">
        <v>322</v>
      </c>
      <c r="C47" s="776"/>
      <c r="D47" s="776"/>
      <c r="E47" s="777" t="s">
        <v>3</v>
      </c>
      <c r="F47" s="777"/>
      <c r="G47" s="63" t="s">
        <v>4</v>
      </c>
      <c r="H47" s="63" t="s">
        <v>311</v>
      </c>
      <c r="I47" s="63" t="s">
        <v>312</v>
      </c>
      <c r="J47" s="63" t="s">
        <v>313</v>
      </c>
      <c r="L47" s="107" t="s">
        <v>571</v>
      </c>
    </row>
    <row r="48" spans="1:12" ht="15" customHeight="1">
      <c r="B48" s="64">
        <v>10535</v>
      </c>
      <c r="C48" s="772" t="s">
        <v>373</v>
      </c>
      <c r="D48" s="772"/>
      <c r="E48" s="773" t="s">
        <v>290</v>
      </c>
      <c r="F48" s="773"/>
      <c r="G48" s="64" t="s">
        <v>165</v>
      </c>
      <c r="H48" s="65">
        <v>27</v>
      </c>
      <c r="I48" s="66">
        <v>7.91</v>
      </c>
      <c r="J48" s="66">
        <f t="shared" ref="J48:J54" si="2">I48*H48</f>
        <v>213.57</v>
      </c>
      <c r="L48" s="107" t="s">
        <v>571</v>
      </c>
    </row>
    <row r="49" spans="2:12" ht="15" customHeight="1">
      <c r="B49" s="64">
        <v>10529</v>
      </c>
      <c r="C49" s="772" t="s">
        <v>374</v>
      </c>
      <c r="D49" s="772"/>
      <c r="E49" s="773" t="s">
        <v>290</v>
      </c>
      <c r="F49" s="773"/>
      <c r="G49" s="64" t="s">
        <v>165</v>
      </c>
      <c r="H49" s="65">
        <v>90</v>
      </c>
      <c r="I49" s="66">
        <v>5.83</v>
      </c>
      <c r="J49" s="66">
        <f t="shared" si="2"/>
        <v>524.70000000000005</v>
      </c>
      <c r="L49" s="107" t="s">
        <v>571</v>
      </c>
    </row>
    <row r="50" spans="2:12" ht="15" customHeight="1">
      <c r="B50" s="64">
        <v>10531</v>
      </c>
      <c r="C50" s="772" t="s">
        <v>375</v>
      </c>
      <c r="D50" s="772"/>
      <c r="E50" s="773" t="s">
        <v>290</v>
      </c>
      <c r="F50" s="773"/>
      <c r="G50" s="64" t="s">
        <v>165</v>
      </c>
      <c r="H50" s="65">
        <v>90</v>
      </c>
      <c r="I50" s="66">
        <v>2.91</v>
      </c>
      <c r="J50" s="66">
        <f t="shared" si="2"/>
        <v>261.90000000000003</v>
      </c>
      <c r="L50" s="107" t="s">
        <v>571</v>
      </c>
    </row>
    <row r="51" spans="2:12" ht="15" customHeight="1">
      <c r="B51" s="64">
        <v>10541</v>
      </c>
      <c r="C51" s="772" t="s">
        <v>292</v>
      </c>
      <c r="D51" s="772"/>
      <c r="E51" s="773" t="s">
        <v>290</v>
      </c>
      <c r="F51" s="773"/>
      <c r="G51" s="64" t="s">
        <v>165</v>
      </c>
      <c r="H51" s="65">
        <v>200</v>
      </c>
      <c r="I51" s="66">
        <v>12.47</v>
      </c>
      <c r="J51" s="66">
        <f t="shared" si="2"/>
        <v>2494</v>
      </c>
      <c r="L51" s="107" t="s">
        <v>571</v>
      </c>
    </row>
    <row r="52" spans="2:12" ht="15" customHeight="1">
      <c r="B52" s="64">
        <v>10530</v>
      </c>
      <c r="C52" s="772" t="s">
        <v>376</v>
      </c>
      <c r="D52" s="772"/>
      <c r="E52" s="773" t="s">
        <v>290</v>
      </c>
      <c r="F52" s="773"/>
      <c r="G52" s="64" t="s">
        <v>165</v>
      </c>
      <c r="H52" s="65">
        <v>36</v>
      </c>
      <c r="I52" s="66">
        <v>5</v>
      </c>
      <c r="J52" s="66">
        <f t="shared" si="2"/>
        <v>180</v>
      </c>
      <c r="L52" s="107" t="s">
        <v>571</v>
      </c>
    </row>
    <row r="53" spans="2:12" ht="15" customHeight="1">
      <c r="B53" s="64">
        <v>10563</v>
      </c>
      <c r="C53" s="772" t="s">
        <v>377</v>
      </c>
      <c r="D53" s="772"/>
      <c r="E53" s="773" t="s">
        <v>290</v>
      </c>
      <c r="F53" s="773"/>
      <c r="G53" s="64" t="s">
        <v>165</v>
      </c>
      <c r="H53" s="65">
        <v>6</v>
      </c>
      <c r="I53" s="66">
        <v>126.93</v>
      </c>
      <c r="J53" s="66">
        <f t="shared" si="2"/>
        <v>761.58</v>
      </c>
      <c r="L53" s="107" t="s">
        <v>571</v>
      </c>
    </row>
    <row r="54" spans="2:12" ht="15" customHeight="1">
      <c r="B54" s="64">
        <v>9811</v>
      </c>
      <c r="C54" s="772" t="s">
        <v>293</v>
      </c>
      <c r="D54" s="772"/>
      <c r="E54" s="773" t="s">
        <v>290</v>
      </c>
      <c r="F54" s="773"/>
      <c r="G54" s="64" t="s">
        <v>165</v>
      </c>
      <c r="H54" s="65">
        <v>38</v>
      </c>
      <c r="I54" s="66">
        <v>870</v>
      </c>
      <c r="J54" s="66">
        <f t="shared" si="2"/>
        <v>33060</v>
      </c>
      <c r="L54" s="107" t="s">
        <v>571</v>
      </c>
    </row>
    <row r="55" spans="2:12" ht="15" customHeight="1">
      <c r="B55" s="61"/>
      <c r="C55" s="61"/>
      <c r="D55" s="61"/>
      <c r="E55" s="61"/>
      <c r="F55" s="61"/>
      <c r="G55" s="61"/>
      <c r="H55" s="774" t="s">
        <v>326</v>
      </c>
      <c r="I55" s="774"/>
      <c r="J55" s="67">
        <f>SUM(J48:J54)</f>
        <v>37495.75</v>
      </c>
      <c r="L55" s="107" t="s">
        <v>571</v>
      </c>
    </row>
    <row r="56" spans="2:12" ht="15" customHeight="1">
      <c r="B56" s="776" t="s">
        <v>310</v>
      </c>
      <c r="C56" s="776"/>
      <c r="D56" s="776"/>
      <c r="E56" s="777" t="s">
        <v>3</v>
      </c>
      <c r="F56" s="777"/>
      <c r="G56" s="63" t="s">
        <v>4</v>
      </c>
      <c r="H56" s="63" t="s">
        <v>311</v>
      </c>
      <c r="I56" s="63" t="s">
        <v>312</v>
      </c>
      <c r="J56" s="63" t="s">
        <v>313</v>
      </c>
      <c r="L56" s="107" t="s">
        <v>571</v>
      </c>
    </row>
    <row r="57" spans="2:12" ht="21" customHeight="1">
      <c r="B57" s="64">
        <v>101385</v>
      </c>
      <c r="C57" s="772" t="s">
        <v>378</v>
      </c>
      <c r="D57" s="772"/>
      <c r="E57" s="773" t="s">
        <v>37</v>
      </c>
      <c r="F57" s="773"/>
      <c r="G57" s="64" t="s">
        <v>54</v>
      </c>
      <c r="H57" s="65">
        <v>10</v>
      </c>
      <c r="I57" s="66">
        <f>IFERROR(VLOOKUP(B57,'SINAPI COMP AL'!$G:$L,5,FALSE),VLOOKUP(B57,'SINAPI INS AL'!A:E,5,FALSE))</f>
        <v>4565.62</v>
      </c>
      <c r="J57" s="66">
        <f t="shared" ref="J57:J64" si="3">I57*H57</f>
        <v>45656.2</v>
      </c>
      <c r="L57" s="107" t="s">
        <v>571</v>
      </c>
    </row>
    <row r="58" spans="2:12" ht="15" customHeight="1">
      <c r="B58" s="64">
        <v>101389</v>
      </c>
      <c r="C58" s="772" t="s">
        <v>379</v>
      </c>
      <c r="D58" s="772"/>
      <c r="E58" s="773" t="s">
        <v>37</v>
      </c>
      <c r="F58" s="773"/>
      <c r="G58" s="64" t="s">
        <v>54</v>
      </c>
      <c r="H58" s="65">
        <v>18</v>
      </c>
      <c r="I58" s="66">
        <f>IFERROR(VLOOKUP(B58,'SINAPI COMP AL'!$G:$L,5,FALSE),VLOOKUP(B58,'SINAPI INS AL'!A:E,5,FALSE))</f>
        <v>3597.8</v>
      </c>
      <c r="J58" s="66">
        <f t="shared" si="3"/>
        <v>64760.4</v>
      </c>
      <c r="L58" s="107" t="s">
        <v>571</v>
      </c>
    </row>
    <row r="59" spans="2:12" ht="21" customHeight="1">
      <c r="B59" s="64">
        <v>101390</v>
      </c>
      <c r="C59" s="772" t="s">
        <v>281</v>
      </c>
      <c r="D59" s="772"/>
      <c r="E59" s="773" t="s">
        <v>37</v>
      </c>
      <c r="F59" s="773"/>
      <c r="G59" s="64" t="s">
        <v>54</v>
      </c>
      <c r="H59" s="65">
        <v>12</v>
      </c>
      <c r="I59" s="66">
        <f>IFERROR(VLOOKUP(B59,'SINAPI COMP AL'!$G:$L,5,FALSE),VLOOKUP(B59,'SINAPI INS AL'!A:E,5,FALSE))</f>
        <v>5559.04</v>
      </c>
      <c r="J59" s="66">
        <f t="shared" si="3"/>
        <v>66708.479999999996</v>
      </c>
      <c r="L59" s="107" t="s">
        <v>571</v>
      </c>
    </row>
    <row r="60" spans="2:12" ht="15" customHeight="1">
      <c r="B60" s="64">
        <v>93561</v>
      </c>
      <c r="C60" s="772" t="s">
        <v>380</v>
      </c>
      <c r="D60" s="772"/>
      <c r="E60" s="773" t="s">
        <v>37</v>
      </c>
      <c r="F60" s="773"/>
      <c r="G60" s="64" t="s">
        <v>54</v>
      </c>
      <c r="H60" s="65">
        <v>10</v>
      </c>
      <c r="I60" s="66">
        <f>IFERROR(VLOOKUP(B60,'SINAPI COMP AL'!$G:$L,5,FALSE),VLOOKUP(B60,'SINAPI INS AL'!A:E,5,FALSE))</f>
        <v>7025.34</v>
      </c>
      <c r="J60" s="66">
        <f t="shared" si="3"/>
        <v>70253.399999999994</v>
      </c>
      <c r="L60" s="107" t="s">
        <v>571</v>
      </c>
    </row>
    <row r="61" spans="2:12" ht="21" customHeight="1">
      <c r="B61" s="64">
        <v>93565</v>
      </c>
      <c r="C61" s="772" t="s">
        <v>283</v>
      </c>
      <c r="D61" s="772"/>
      <c r="E61" s="773" t="s">
        <v>37</v>
      </c>
      <c r="F61" s="773"/>
      <c r="G61" s="64" t="s">
        <v>54</v>
      </c>
      <c r="H61" s="65">
        <v>12</v>
      </c>
      <c r="I61" s="66">
        <f>IFERROR(VLOOKUP(B61,'SINAPI COMP AL'!$G:$L,5,FALSE),VLOOKUP(B61,'SINAPI INS AL'!A:E,5,FALSE))</f>
        <v>21711.49</v>
      </c>
      <c r="J61" s="66">
        <f t="shared" si="3"/>
        <v>260537.88</v>
      </c>
      <c r="L61" s="107" t="s">
        <v>571</v>
      </c>
    </row>
    <row r="62" spans="2:12" ht="21" customHeight="1">
      <c r="B62" s="64">
        <v>101456</v>
      </c>
      <c r="C62" s="772" t="s">
        <v>381</v>
      </c>
      <c r="D62" s="772"/>
      <c r="E62" s="773" t="s">
        <v>37</v>
      </c>
      <c r="F62" s="773"/>
      <c r="G62" s="64" t="s">
        <v>54</v>
      </c>
      <c r="H62" s="65">
        <v>6</v>
      </c>
      <c r="I62" s="66">
        <f>IFERROR(VLOOKUP(B62,'SINAPI COMP AL'!$G:$L,5,FALSE),VLOOKUP(B62,'SINAPI INS AL'!A:E,5,FALSE))</f>
        <v>4936.8100000000004</v>
      </c>
      <c r="J62" s="66">
        <f t="shared" si="3"/>
        <v>29620.86</v>
      </c>
      <c r="L62" s="107" t="s">
        <v>571</v>
      </c>
    </row>
    <row r="63" spans="2:12" ht="21" customHeight="1">
      <c r="B63" s="64">
        <v>100321</v>
      </c>
      <c r="C63" s="772" t="s">
        <v>288</v>
      </c>
      <c r="D63" s="772"/>
      <c r="E63" s="773" t="s">
        <v>37</v>
      </c>
      <c r="F63" s="773"/>
      <c r="G63" s="64" t="s">
        <v>54</v>
      </c>
      <c r="H63" s="65">
        <v>12</v>
      </c>
      <c r="I63" s="66">
        <f>IFERROR(VLOOKUP(B63,'SINAPI COMP AL'!$G:$L,5,FALSE),VLOOKUP(B63,'SINAPI INS AL'!A:E,5,FALSE))</f>
        <v>4848.51</v>
      </c>
      <c r="J63" s="66">
        <f t="shared" si="3"/>
        <v>58182.12</v>
      </c>
      <c r="L63" s="107" t="s">
        <v>571</v>
      </c>
    </row>
    <row r="64" spans="2:12" ht="15" customHeight="1">
      <c r="B64" s="64">
        <v>94296</v>
      </c>
      <c r="C64" s="772" t="s">
        <v>382</v>
      </c>
      <c r="D64" s="772"/>
      <c r="E64" s="773" t="s">
        <v>37</v>
      </c>
      <c r="F64" s="773"/>
      <c r="G64" s="64" t="s">
        <v>54</v>
      </c>
      <c r="H64" s="65">
        <v>10</v>
      </c>
      <c r="I64" s="66">
        <f>IFERROR(VLOOKUP(B64,'SINAPI COMP AL'!$G:$L,5,FALSE),VLOOKUP(B64,'SINAPI INS AL'!A:E,5,FALSE))</f>
        <v>7499.55</v>
      </c>
      <c r="J64" s="66">
        <f t="shared" si="3"/>
        <v>74995.5</v>
      </c>
      <c r="L64" s="107" t="s">
        <v>571</v>
      </c>
    </row>
    <row r="65" spans="1:12" ht="18" customHeight="1">
      <c r="B65" s="61"/>
      <c r="C65" s="61"/>
      <c r="D65" s="61"/>
      <c r="E65" s="61"/>
      <c r="F65" s="61"/>
      <c r="G65" s="61"/>
      <c r="H65" s="774" t="s">
        <v>315</v>
      </c>
      <c r="I65" s="774"/>
      <c r="J65" s="67">
        <f>SUM(J57:J64)</f>
        <v>670714.84</v>
      </c>
      <c r="L65" s="107" t="s">
        <v>571</v>
      </c>
    </row>
    <row r="66" spans="1:12" ht="15" customHeight="1">
      <c r="B66" s="776" t="s">
        <v>316</v>
      </c>
      <c r="C66" s="776"/>
      <c r="D66" s="776"/>
      <c r="E66" s="777" t="s">
        <v>3</v>
      </c>
      <c r="F66" s="777"/>
      <c r="G66" s="63" t="s">
        <v>4</v>
      </c>
      <c r="H66" s="63" t="s">
        <v>311</v>
      </c>
      <c r="I66" s="63" t="s">
        <v>312</v>
      </c>
      <c r="J66" s="63" t="s">
        <v>313</v>
      </c>
      <c r="L66" s="107" t="s">
        <v>571</v>
      </c>
    </row>
    <row r="67" spans="1:12" ht="15" customHeight="1">
      <c r="B67" s="64">
        <v>10554</v>
      </c>
      <c r="C67" s="772" t="s">
        <v>383</v>
      </c>
      <c r="D67" s="772"/>
      <c r="E67" s="773" t="s">
        <v>290</v>
      </c>
      <c r="F67" s="773"/>
      <c r="G67" s="64" t="s">
        <v>165</v>
      </c>
      <c r="H67" s="65">
        <v>6</v>
      </c>
      <c r="I67" s="66">
        <v>394.99</v>
      </c>
      <c r="J67" s="66">
        <f t="shared" ref="J67:J70" si="4">I67*H67</f>
        <v>2369.94</v>
      </c>
      <c r="L67" s="107" t="s">
        <v>571</v>
      </c>
    </row>
    <row r="68" spans="1:12" ht="15" customHeight="1">
      <c r="B68" s="64">
        <v>10568</v>
      </c>
      <c r="C68" s="772" t="s">
        <v>384</v>
      </c>
      <c r="D68" s="772"/>
      <c r="E68" s="773" t="s">
        <v>290</v>
      </c>
      <c r="F68" s="773"/>
      <c r="G68" s="64" t="s">
        <v>165</v>
      </c>
      <c r="H68" s="65">
        <v>90</v>
      </c>
      <c r="I68" s="66">
        <v>26.3</v>
      </c>
      <c r="J68" s="66">
        <f t="shared" si="4"/>
        <v>2367</v>
      </c>
      <c r="L68" s="107" t="s">
        <v>571</v>
      </c>
    </row>
    <row r="69" spans="1:12" ht="15" customHeight="1">
      <c r="B69" s="64">
        <v>10555</v>
      </c>
      <c r="C69" s="772" t="s">
        <v>385</v>
      </c>
      <c r="D69" s="772"/>
      <c r="E69" s="773" t="s">
        <v>290</v>
      </c>
      <c r="F69" s="773"/>
      <c r="G69" s="64" t="s">
        <v>165</v>
      </c>
      <c r="H69" s="65">
        <v>6</v>
      </c>
      <c r="I69" s="66">
        <v>180</v>
      </c>
      <c r="J69" s="66">
        <f t="shared" si="4"/>
        <v>1080</v>
      </c>
      <c r="L69" s="107" t="s">
        <v>571</v>
      </c>
    </row>
    <row r="70" spans="1:12" ht="15" customHeight="1">
      <c r="B70" s="64">
        <v>11984</v>
      </c>
      <c r="C70" s="772" t="s">
        <v>386</v>
      </c>
      <c r="D70" s="772"/>
      <c r="E70" s="773" t="s">
        <v>290</v>
      </c>
      <c r="F70" s="773"/>
      <c r="G70" s="64" t="s">
        <v>63</v>
      </c>
      <c r="H70" s="65">
        <v>200</v>
      </c>
      <c r="I70" s="66">
        <v>6</v>
      </c>
      <c r="J70" s="66">
        <f t="shared" si="4"/>
        <v>1200</v>
      </c>
      <c r="L70" s="107" t="s">
        <v>571</v>
      </c>
    </row>
    <row r="71" spans="1:12" ht="15" customHeight="1">
      <c r="B71" s="61"/>
      <c r="C71" s="61"/>
      <c r="D71" s="61"/>
      <c r="E71" s="61"/>
      <c r="F71" s="61"/>
      <c r="G71" s="61"/>
      <c r="H71" s="774" t="s">
        <v>318</v>
      </c>
      <c r="I71" s="774"/>
      <c r="J71" s="67">
        <f>SUM(J67:J70)</f>
        <v>7016.9400000000005</v>
      </c>
      <c r="L71" s="107" t="s">
        <v>571</v>
      </c>
    </row>
    <row r="72" spans="1:12" ht="15" customHeight="1">
      <c r="A72" s="108" t="s">
        <v>30</v>
      </c>
      <c r="B72" s="61"/>
      <c r="C72" s="61"/>
      <c r="D72" s="61"/>
      <c r="E72" s="61"/>
      <c r="F72" s="61"/>
      <c r="G72" s="61"/>
      <c r="H72" s="775" t="s">
        <v>320</v>
      </c>
      <c r="I72" s="775"/>
      <c r="J72" s="68">
        <f>SUM(J71,J65,J55,J46)</f>
        <v>783512.57</v>
      </c>
      <c r="K72" s="107" t="s">
        <v>570</v>
      </c>
      <c r="L72" s="107" t="s">
        <v>571</v>
      </c>
    </row>
    <row r="73" spans="1:12" ht="9.9499999999999993" customHeight="1">
      <c r="B73" s="61"/>
      <c r="C73" s="61"/>
      <c r="D73" s="61"/>
      <c r="E73" s="779"/>
      <c r="F73" s="779"/>
      <c r="G73" s="779"/>
      <c r="H73" s="61"/>
      <c r="I73" s="61"/>
      <c r="J73" s="61"/>
      <c r="L73" s="107" t="s">
        <v>571</v>
      </c>
    </row>
    <row r="74" spans="1:12" ht="20.100000000000001" customHeight="1">
      <c r="B74" s="778" t="s">
        <v>387</v>
      </c>
      <c r="C74" s="778"/>
      <c r="D74" s="778"/>
      <c r="E74" s="778"/>
      <c r="F74" s="778"/>
      <c r="G74" s="778"/>
      <c r="H74" s="778"/>
      <c r="I74" s="778"/>
      <c r="J74" s="778"/>
      <c r="K74" s="107" t="s">
        <v>569</v>
      </c>
      <c r="L74" s="107" t="s">
        <v>571</v>
      </c>
    </row>
    <row r="75" spans="1:12" ht="15" customHeight="1">
      <c r="B75" s="776" t="s">
        <v>322</v>
      </c>
      <c r="C75" s="776"/>
      <c r="D75" s="776"/>
      <c r="E75" s="777" t="s">
        <v>3</v>
      </c>
      <c r="F75" s="777"/>
      <c r="G75" s="63" t="s">
        <v>4</v>
      </c>
      <c r="H75" s="63" t="s">
        <v>311</v>
      </c>
      <c r="I75" s="63" t="s">
        <v>312</v>
      </c>
      <c r="J75" s="63" t="s">
        <v>313</v>
      </c>
      <c r="L75" s="107" t="s">
        <v>571</v>
      </c>
    </row>
    <row r="76" spans="1:12" ht="15" customHeight="1">
      <c r="B76" s="64" t="s">
        <v>388</v>
      </c>
      <c r="C76" s="772" t="s">
        <v>389</v>
      </c>
      <c r="D76" s="772"/>
      <c r="E76" s="773" t="s">
        <v>390</v>
      </c>
      <c r="F76" s="773"/>
      <c r="G76" s="64" t="s">
        <v>54</v>
      </c>
      <c r="H76" s="65">
        <v>1</v>
      </c>
      <c r="I76" s="66">
        <v>680</v>
      </c>
      <c r="J76" s="66">
        <f t="shared" ref="J76" si="5">I76*H76</f>
        <v>680</v>
      </c>
      <c r="L76" s="107" t="s">
        <v>571</v>
      </c>
    </row>
    <row r="77" spans="1:12" ht="15" customHeight="1">
      <c r="B77" s="61"/>
      <c r="C77" s="61"/>
      <c r="D77" s="61"/>
      <c r="E77" s="61"/>
      <c r="F77" s="61"/>
      <c r="G77" s="61"/>
      <c r="H77" s="774" t="s">
        <v>326</v>
      </c>
      <c r="I77" s="774"/>
      <c r="J77" s="67">
        <f>J76</f>
        <v>680</v>
      </c>
      <c r="L77" s="107" t="s">
        <v>571</v>
      </c>
    </row>
    <row r="78" spans="1:12" ht="15" customHeight="1">
      <c r="A78" s="108" t="s">
        <v>52</v>
      </c>
      <c r="B78" s="61"/>
      <c r="C78" s="61"/>
      <c r="D78" s="61"/>
      <c r="E78" s="61"/>
      <c r="F78" s="61"/>
      <c r="G78" s="61"/>
      <c r="H78" s="775" t="s">
        <v>320</v>
      </c>
      <c r="I78" s="775"/>
      <c r="J78" s="68">
        <f>J77</f>
        <v>680</v>
      </c>
      <c r="K78" s="107" t="s">
        <v>570</v>
      </c>
      <c r="L78" s="107" t="s">
        <v>571</v>
      </c>
    </row>
    <row r="79" spans="1:12" ht="9.9499999999999993" customHeight="1">
      <c r="B79" s="61"/>
      <c r="C79" s="61"/>
      <c r="D79" s="61"/>
      <c r="E79" s="779"/>
      <c r="F79" s="779"/>
      <c r="G79" s="779"/>
      <c r="H79" s="61"/>
      <c r="I79" s="61"/>
      <c r="J79" s="61"/>
      <c r="L79" s="107" t="s">
        <v>571</v>
      </c>
    </row>
    <row r="80" spans="1:12" ht="20.100000000000001" customHeight="1">
      <c r="B80" s="778" t="s">
        <v>391</v>
      </c>
      <c r="C80" s="778"/>
      <c r="D80" s="778"/>
      <c r="E80" s="778"/>
      <c r="F80" s="778"/>
      <c r="G80" s="778"/>
      <c r="H80" s="778"/>
      <c r="I80" s="778"/>
      <c r="J80" s="778"/>
      <c r="K80" s="107" t="s">
        <v>569</v>
      </c>
      <c r="L80" s="107" t="s">
        <v>571</v>
      </c>
    </row>
    <row r="81" spans="1:12" ht="15" customHeight="1">
      <c r="B81" s="776" t="s">
        <v>322</v>
      </c>
      <c r="C81" s="776"/>
      <c r="D81" s="776"/>
      <c r="E81" s="777" t="s">
        <v>3</v>
      </c>
      <c r="F81" s="777"/>
      <c r="G81" s="63" t="s">
        <v>4</v>
      </c>
      <c r="H81" s="63" t="s">
        <v>311</v>
      </c>
      <c r="I81" s="63" t="s">
        <v>312</v>
      </c>
      <c r="J81" s="63" t="s">
        <v>313</v>
      </c>
      <c r="L81" s="107" t="s">
        <v>571</v>
      </c>
    </row>
    <row r="82" spans="1:12" ht="29.1" customHeight="1">
      <c r="B82" s="64">
        <v>4813</v>
      </c>
      <c r="C82" s="772" t="s">
        <v>392</v>
      </c>
      <c r="D82" s="772"/>
      <c r="E82" s="773" t="s">
        <v>37</v>
      </c>
      <c r="F82" s="773"/>
      <c r="G82" s="64" t="s">
        <v>38</v>
      </c>
      <c r="H82" s="65">
        <v>1</v>
      </c>
      <c r="I82" s="66">
        <f>IFERROR(VLOOKUP(B82,'SINAPI COMP AL'!$G:$L,5,FALSE),VLOOKUP(B82,'SINAPI INS AL'!A:E,5,FALSE))</f>
        <v>250</v>
      </c>
      <c r="J82" s="66">
        <f t="shared" ref="J82:J86" si="6">I82*H82</f>
        <v>250</v>
      </c>
      <c r="L82" s="107" t="s">
        <v>571</v>
      </c>
    </row>
    <row r="83" spans="1:12" ht="21" customHeight="1">
      <c r="B83" s="64">
        <v>4491</v>
      </c>
      <c r="C83" s="772" t="s">
        <v>393</v>
      </c>
      <c r="D83" s="772"/>
      <c r="E83" s="773" t="s">
        <v>37</v>
      </c>
      <c r="F83" s="773"/>
      <c r="G83" s="64" t="s">
        <v>261</v>
      </c>
      <c r="H83" s="65">
        <v>4</v>
      </c>
      <c r="I83" s="66">
        <f>IFERROR(VLOOKUP(B83,'SINAPI COMP AL'!$G:$L,5,FALSE),VLOOKUP(B83,'SINAPI INS AL'!A:E,5,FALSE))</f>
        <v>11.05</v>
      </c>
      <c r="J83" s="66">
        <f t="shared" si="6"/>
        <v>44.2</v>
      </c>
      <c r="L83" s="107" t="s">
        <v>571</v>
      </c>
    </row>
    <row r="84" spans="1:12" ht="15" customHeight="1">
      <c r="B84" s="64">
        <v>5065</v>
      </c>
      <c r="C84" s="772" t="s">
        <v>394</v>
      </c>
      <c r="D84" s="772"/>
      <c r="E84" s="773" t="s">
        <v>37</v>
      </c>
      <c r="F84" s="773"/>
      <c r="G84" s="64" t="s">
        <v>349</v>
      </c>
      <c r="H84" s="65">
        <v>1.1299999999999999E-2</v>
      </c>
      <c r="I84" s="66">
        <f>IFERROR(VLOOKUP(B84,'SINAPI COMP AL'!$G:$L,5,FALSE),VLOOKUP(B84,'SINAPI INS AL'!A:E,5,FALSE))</f>
        <v>46.44</v>
      </c>
      <c r="J84" s="66">
        <f t="shared" si="6"/>
        <v>0.52477199999999991</v>
      </c>
      <c r="L84" s="107" t="s">
        <v>571</v>
      </c>
    </row>
    <row r="85" spans="1:12" ht="15" customHeight="1">
      <c r="B85" s="64">
        <v>5069</v>
      </c>
      <c r="C85" s="772" t="s">
        <v>395</v>
      </c>
      <c r="D85" s="772"/>
      <c r="E85" s="773" t="s">
        <v>37</v>
      </c>
      <c r="F85" s="773"/>
      <c r="G85" s="64" t="s">
        <v>349</v>
      </c>
      <c r="H85" s="65">
        <v>1.32E-2</v>
      </c>
      <c r="I85" s="66">
        <f>IFERROR(VLOOKUP(B85,'SINAPI COMP AL'!$G:$L,5,FALSE),VLOOKUP(B85,'SINAPI INS AL'!A:E,5,FALSE))</f>
        <v>24.88</v>
      </c>
      <c r="J85" s="66">
        <f t="shared" si="6"/>
        <v>0.32841599999999999</v>
      </c>
      <c r="L85" s="107" t="s">
        <v>571</v>
      </c>
    </row>
    <row r="86" spans="1:12" ht="21" customHeight="1">
      <c r="B86" s="64">
        <v>4509</v>
      </c>
      <c r="C86" s="772" t="s">
        <v>396</v>
      </c>
      <c r="D86" s="772"/>
      <c r="E86" s="773" t="s">
        <v>37</v>
      </c>
      <c r="F86" s="773"/>
      <c r="G86" s="64" t="s">
        <v>261</v>
      </c>
      <c r="H86" s="65">
        <v>3.2082999999999999</v>
      </c>
      <c r="I86" s="66">
        <f>IFERROR(VLOOKUP(B86,'SINAPI COMP AL'!$G:$L,5,FALSE),VLOOKUP(B86,'SINAPI INS AL'!A:E,5,FALSE))</f>
        <v>5.61</v>
      </c>
      <c r="J86" s="66">
        <f t="shared" si="6"/>
        <v>17.998563000000001</v>
      </c>
      <c r="L86" s="107" t="s">
        <v>571</v>
      </c>
    </row>
    <row r="87" spans="1:12" ht="15" customHeight="1">
      <c r="B87" s="61"/>
      <c r="C87" s="61"/>
      <c r="D87" s="61"/>
      <c r="E87" s="61"/>
      <c r="F87" s="61"/>
      <c r="G87" s="61"/>
      <c r="H87" s="774" t="s">
        <v>326</v>
      </c>
      <c r="I87" s="774"/>
      <c r="J87" s="67">
        <f>SUM(J82:J86)</f>
        <v>313.05175099999997</v>
      </c>
      <c r="L87" s="107" t="s">
        <v>571</v>
      </c>
    </row>
    <row r="88" spans="1:12" ht="15" customHeight="1">
      <c r="B88" s="776" t="s">
        <v>310</v>
      </c>
      <c r="C88" s="776"/>
      <c r="D88" s="776"/>
      <c r="E88" s="777" t="s">
        <v>3</v>
      </c>
      <c r="F88" s="777"/>
      <c r="G88" s="63" t="s">
        <v>4</v>
      </c>
      <c r="H88" s="63" t="s">
        <v>311</v>
      </c>
      <c r="I88" s="63" t="s">
        <v>312</v>
      </c>
      <c r="J88" s="63" t="s">
        <v>313</v>
      </c>
      <c r="L88" s="107" t="s">
        <v>571</v>
      </c>
    </row>
    <row r="89" spans="1:12" ht="15" customHeight="1">
      <c r="B89" s="64">
        <v>88262</v>
      </c>
      <c r="C89" s="772" t="s">
        <v>397</v>
      </c>
      <c r="D89" s="772"/>
      <c r="E89" s="773" t="s">
        <v>37</v>
      </c>
      <c r="F89" s="773"/>
      <c r="G89" s="64" t="s">
        <v>301</v>
      </c>
      <c r="H89" s="65">
        <v>0.37290000000000001</v>
      </c>
      <c r="I89" s="66">
        <f>IFERROR(VLOOKUP(B89,'SINAPI COMP AL'!$G:$L,5,FALSE),VLOOKUP(B89,'SINAPI INS AL'!A:E,5,FALSE))</f>
        <v>24.5</v>
      </c>
      <c r="J89" s="66">
        <f t="shared" ref="J89:J90" si="7">I89*H89</f>
        <v>9.1360500000000009</v>
      </c>
      <c r="L89" s="107" t="s">
        <v>571</v>
      </c>
    </row>
    <row r="90" spans="1:12" ht="15" customHeight="1">
      <c r="B90" s="64">
        <v>88316</v>
      </c>
      <c r="C90" s="772" t="s">
        <v>314</v>
      </c>
      <c r="D90" s="772"/>
      <c r="E90" s="773" t="s">
        <v>37</v>
      </c>
      <c r="F90" s="773"/>
      <c r="G90" s="64" t="s">
        <v>301</v>
      </c>
      <c r="H90" s="65">
        <v>1.1186</v>
      </c>
      <c r="I90" s="66">
        <f>IFERROR(VLOOKUP(B90,'SINAPI COMP AL'!$G:$L,5,FALSE),VLOOKUP(B90,'SINAPI INS AL'!A:E,5,FALSE))</f>
        <v>20.28</v>
      </c>
      <c r="J90" s="66">
        <f t="shared" si="7"/>
        <v>22.685208000000003</v>
      </c>
      <c r="L90" s="107" t="s">
        <v>571</v>
      </c>
    </row>
    <row r="91" spans="1:12" ht="18" customHeight="1">
      <c r="B91" s="61"/>
      <c r="C91" s="61"/>
      <c r="D91" s="61"/>
      <c r="E91" s="61"/>
      <c r="F91" s="61"/>
      <c r="G91" s="61"/>
      <c r="H91" s="774" t="s">
        <v>315</v>
      </c>
      <c r="I91" s="774"/>
      <c r="J91" s="67">
        <f>SUM(J89:J90)</f>
        <v>31.821258000000004</v>
      </c>
      <c r="L91" s="107" t="s">
        <v>571</v>
      </c>
    </row>
    <row r="92" spans="1:12" ht="15" customHeight="1">
      <c r="B92" s="776" t="s">
        <v>316</v>
      </c>
      <c r="C92" s="776"/>
      <c r="D92" s="776"/>
      <c r="E92" s="777" t="s">
        <v>3</v>
      </c>
      <c r="F92" s="777"/>
      <c r="G92" s="63" t="s">
        <v>4</v>
      </c>
      <c r="H92" s="63" t="s">
        <v>311</v>
      </c>
      <c r="I92" s="63" t="s">
        <v>312</v>
      </c>
      <c r="J92" s="63" t="s">
        <v>313</v>
      </c>
      <c r="L92" s="107" t="s">
        <v>571</v>
      </c>
    </row>
    <row r="93" spans="1:12" ht="15" customHeight="1">
      <c r="B93" s="64">
        <v>102234</v>
      </c>
      <c r="C93" s="772" t="s">
        <v>398</v>
      </c>
      <c r="D93" s="772"/>
      <c r="E93" s="773" t="s">
        <v>37</v>
      </c>
      <c r="F93" s="773"/>
      <c r="G93" s="64" t="s">
        <v>38</v>
      </c>
      <c r="H93" s="65">
        <v>0.5</v>
      </c>
      <c r="I93" s="66">
        <f>IFERROR(VLOOKUP(B93,'SINAPI COMP AL'!$G:$L,5,FALSE),VLOOKUP(B93,'SINAPI INS AL'!A:E,5,FALSE))</f>
        <v>25.32</v>
      </c>
      <c r="J93" s="66">
        <f t="shared" ref="J93" si="8">I93*H93</f>
        <v>12.66</v>
      </c>
      <c r="L93" s="107" t="s">
        <v>571</v>
      </c>
    </row>
    <row r="94" spans="1:12" ht="15" customHeight="1">
      <c r="B94" s="61"/>
      <c r="C94" s="61"/>
      <c r="D94" s="61"/>
      <c r="E94" s="61"/>
      <c r="F94" s="61"/>
      <c r="G94" s="61"/>
      <c r="H94" s="774" t="s">
        <v>318</v>
      </c>
      <c r="I94" s="774"/>
      <c r="J94" s="67">
        <f>SUM(J93)</f>
        <v>12.66</v>
      </c>
      <c r="L94" s="107" t="s">
        <v>571</v>
      </c>
    </row>
    <row r="95" spans="1:12" ht="15" customHeight="1">
      <c r="A95" s="108" t="s">
        <v>58</v>
      </c>
      <c r="B95" s="61"/>
      <c r="C95" s="61"/>
      <c r="D95" s="61"/>
      <c r="E95" s="61"/>
      <c r="F95" s="61"/>
      <c r="G95" s="61"/>
      <c r="H95" s="775" t="s">
        <v>320</v>
      </c>
      <c r="I95" s="775"/>
      <c r="J95" s="68">
        <f>SUM(J94,J91,J87)</f>
        <v>357.53300899999999</v>
      </c>
      <c r="K95" s="107" t="s">
        <v>570</v>
      </c>
      <c r="L95" s="107" t="s">
        <v>571</v>
      </c>
    </row>
    <row r="96" spans="1:12" ht="9.9499999999999993" customHeight="1">
      <c r="B96" s="61"/>
      <c r="C96" s="61"/>
      <c r="D96" s="61"/>
      <c r="E96" s="779"/>
      <c r="F96" s="779"/>
      <c r="G96" s="779"/>
      <c r="H96" s="61"/>
      <c r="I96" s="61"/>
      <c r="J96" s="61"/>
      <c r="L96" s="107" t="s">
        <v>571</v>
      </c>
    </row>
    <row r="97" spans="2:12" ht="20.100000000000001" customHeight="1">
      <c r="B97" s="778" t="s">
        <v>399</v>
      </c>
      <c r="C97" s="778"/>
      <c r="D97" s="778"/>
      <c r="E97" s="778"/>
      <c r="F97" s="778"/>
      <c r="G97" s="778"/>
      <c r="H97" s="778"/>
      <c r="I97" s="778"/>
      <c r="J97" s="778"/>
      <c r="K97" s="107" t="s">
        <v>569</v>
      </c>
      <c r="L97" s="107" t="s">
        <v>571</v>
      </c>
    </row>
    <row r="98" spans="2:12" ht="15" customHeight="1">
      <c r="B98" s="776" t="s">
        <v>359</v>
      </c>
      <c r="C98" s="776"/>
      <c r="D98" s="776"/>
      <c r="E98" s="777" t="s">
        <v>3</v>
      </c>
      <c r="F98" s="777"/>
      <c r="G98" s="63" t="s">
        <v>4</v>
      </c>
      <c r="H98" s="63" t="s">
        <v>311</v>
      </c>
      <c r="I98" s="63" t="s">
        <v>312</v>
      </c>
      <c r="J98" s="63" t="s">
        <v>313</v>
      </c>
      <c r="L98" s="107" t="s">
        <v>571</v>
      </c>
    </row>
    <row r="99" spans="2:12" ht="15" customHeight="1">
      <c r="B99" s="64">
        <v>2480</v>
      </c>
      <c r="C99" s="796" t="s">
        <v>400</v>
      </c>
      <c r="D99" s="796"/>
      <c r="E99" s="773" t="s">
        <v>290</v>
      </c>
      <c r="F99" s="773"/>
      <c r="G99" s="64" t="s">
        <v>360</v>
      </c>
      <c r="H99" s="65">
        <v>0.33</v>
      </c>
      <c r="I99" s="66">
        <v>11.08</v>
      </c>
      <c r="J99" s="66">
        <f t="shared" ref="J99" si="9">I99*H99</f>
        <v>3.6564000000000001</v>
      </c>
      <c r="L99" s="107" t="s">
        <v>571</v>
      </c>
    </row>
    <row r="100" spans="2:12" ht="15" customHeight="1">
      <c r="B100" s="61"/>
      <c r="C100" s="61"/>
      <c r="D100" s="61"/>
      <c r="E100" s="61"/>
      <c r="F100" s="61"/>
      <c r="G100" s="61"/>
      <c r="H100" s="774" t="s">
        <v>361</v>
      </c>
      <c r="I100" s="774"/>
      <c r="J100" s="67">
        <f>J99</f>
        <v>3.6564000000000001</v>
      </c>
      <c r="L100" s="107" t="s">
        <v>571</v>
      </c>
    </row>
    <row r="101" spans="2:12" ht="15" customHeight="1">
      <c r="B101" s="776" t="s">
        <v>322</v>
      </c>
      <c r="C101" s="776"/>
      <c r="D101" s="776"/>
      <c r="E101" s="777" t="s">
        <v>3</v>
      </c>
      <c r="F101" s="777"/>
      <c r="G101" s="63" t="s">
        <v>4</v>
      </c>
      <c r="H101" s="63" t="s">
        <v>311</v>
      </c>
      <c r="I101" s="63" t="s">
        <v>312</v>
      </c>
      <c r="J101" s="63" t="s">
        <v>313</v>
      </c>
      <c r="L101" s="107" t="s">
        <v>571</v>
      </c>
    </row>
    <row r="102" spans="2:12" ht="15" customHeight="1">
      <c r="B102" s="64">
        <v>5163</v>
      </c>
      <c r="C102" s="772" t="s">
        <v>401</v>
      </c>
      <c r="D102" s="772"/>
      <c r="E102" s="773" t="s">
        <v>290</v>
      </c>
      <c r="F102" s="773"/>
      <c r="G102" s="64" t="s">
        <v>63</v>
      </c>
      <c r="H102" s="65">
        <v>2</v>
      </c>
      <c r="I102" s="66">
        <v>8.23</v>
      </c>
      <c r="J102" s="66">
        <f t="shared" ref="J102:J113" si="10">I102*H102</f>
        <v>16.46</v>
      </c>
      <c r="L102" s="107" t="s">
        <v>571</v>
      </c>
    </row>
    <row r="103" spans="2:12" ht="21" customHeight="1">
      <c r="B103" s="64" t="s">
        <v>19814</v>
      </c>
      <c r="C103" s="772" t="s">
        <v>402</v>
      </c>
      <c r="D103" s="772"/>
      <c r="E103" s="773" t="s">
        <v>290</v>
      </c>
      <c r="F103" s="773"/>
      <c r="G103" s="64" t="s">
        <v>63</v>
      </c>
      <c r="H103" s="65">
        <v>1</v>
      </c>
      <c r="I103" s="66">
        <v>31.01</v>
      </c>
      <c r="J103" s="66">
        <f t="shared" si="10"/>
        <v>31.01</v>
      </c>
      <c r="L103" s="107" t="s">
        <v>571</v>
      </c>
    </row>
    <row r="104" spans="2:12" ht="21" customHeight="1">
      <c r="B104" s="64">
        <v>11882</v>
      </c>
      <c r="C104" s="772" t="s">
        <v>403</v>
      </c>
      <c r="D104" s="772"/>
      <c r="E104" s="773" t="s">
        <v>37</v>
      </c>
      <c r="F104" s="773"/>
      <c r="G104" s="64" t="s">
        <v>17</v>
      </c>
      <c r="H104" s="65">
        <v>1</v>
      </c>
      <c r="I104" s="66">
        <f>IFERROR(VLOOKUP(B104,'SINAPI COMP AL'!$G:$L,5,FALSE),VLOOKUP(B104,'SINAPI INS AL'!A:E,5,FALSE))</f>
        <v>84.57</v>
      </c>
      <c r="J104" s="66">
        <f t="shared" si="10"/>
        <v>84.57</v>
      </c>
      <c r="L104" s="107" t="s">
        <v>571</v>
      </c>
    </row>
    <row r="105" spans="2:12" ht="15" customHeight="1">
      <c r="B105" s="64">
        <v>980</v>
      </c>
      <c r="C105" s="772" t="s">
        <v>404</v>
      </c>
      <c r="D105" s="772"/>
      <c r="E105" s="773" t="s">
        <v>290</v>
      </c>
      <c r="F105" s="773"/>
      <c r="G105" s="64" t="s">
        <v>75</v>
      </c>
      <c r="H105" s="65">
        <v>20</v>
      </c>
      <c r="I105" s="66">
        <v>0.22</v>
      </c>
      <c r="J105" s="66">
        <f t="shared" si="10"/>
        <v>4.4000000000000004</v>
      </c>
      <c r="L105" s="107" t="s">
        <v>571</v>
      </c>
    </row>
    <row r="106" spans="2:12" ht="15" customHeight="1">
      <c r="B106" s="64">
        <v>6313</v>
      </c>
      <c r="C106" s="772" t="s">
        <v>405</v>
      </c>
      <c r="D106" s="772"/>
      <c r="E106" s="773" t="s">
        <v>290</v>
      </c>
      <c r="F106" s="773"/>
      <c r="G106" s="64" t="s">
        <v>17</v>
      </c>
      <c r="H106" s="65">
        <v>1</v>
      </c>
      <c r="I106" s="66">
        <v>0.89</v>
      </c>
      <c r="J106" s="66">
        <f t="shared" si="10"/>
        <v>0.89</v>
      </c>
      <c r="L106" s="107" t="s">
        <v>571</v>
      </c>
    </row>
    <row r="107" spans="2:12" ht="21" customHeight="1">
      <c r="B107" s="64">
        <v>3825</v>
      </c>
      <c r="C107" s="772" t="s">
        <v>406</v>
      </c>
      <c r="D107" s="772"/>
      <c r="E107" s="773" t="s">
        <v>37</v>
      </c>
      <c r="F107" s="773"/>
      <c r="G107" s="64" t="s">
        <v>17</v>
      </c>
      <c r="H107" s="65">
        <v>1</v>
      </c>
      <c r="I107" s="66">
        <f>IFERROR(VLOOKUP(B107,'SINAPI COMP AL'!$G:$L,5,FALSE),VLOOKUP(B107,'SINAPI INS AL'!A:E,5,FALSE))</f>
        <v>13.56</v>
      </c>
      <c r="J107" s="66">
        <f t="shared" si="10"/>
        <v>13.56</v>
      </c>
      <c r="L107" s="107" t="s">
        <v>571</v>
      </c>
    </row>
    <row r="108" spans="2:12" ht="15" customHeight="1">
      <c r="B108" s="64">
        <v>3878</v>
      </c>
      <c r="C108" s="772" t="s">
        <v>407</v>
      </c>
      <c r="D108" s="772"/>
      <c r="E108" s="773" t="s">
        <v>37</v>
      </c>
      <c r="F108" s="773"/>
      <c r="G108" s="64" t="s">
        <v>17</v>
      </c>
      <c r="H108" s="65">
        <v>2</v>
      </c>
      <c r="I108" s="66">
        <f>IFERROR(VLOOKUP(B108,'SINAPI COMP AL'!$G:$L,5,FALSE),VLOOKUP(B108,'SINAPI INS AL'!A:E,5,FALSE))</f>
        <v>13.04</v>
      </c>
      <c r="J108" s="66">
        <f t="shared" si="10"/>
        <v>26.08</v>
      </c>
      <c r="L108" s="107" t="s">
        <v>571</v>
      </c>
    </row>
    <row r="109" spans="2:12" ht="21" customHeight="1">
      <c r="B109" s="64">
        <v>11672</v>
      </c>
      <c r="C109" s="772" t="s">
        <v>408</v>
      </c>
      <c r="D109" s="772"/>
      <c r="E109" s="773" t="s">
        <v>37</v>
      </c>
      <c r="F109" s="773"/>
      <c r="G109" s="64" t="s">
        <v>17</v>
      </c>
      <c r="H109" s="65">
        <v>1</v>
      </c>
      <c r="I109" s="66">
        <f>IFERROR(VLOOKUP(B109,'SINAPI COMP AL'!$G:$L,5,FALSE),VLOOKUP(B109,'SINAPI INS AL'!A:E,5,FALSE))</f>
        <v>38.24</v>
      </c>
      <c r="J109" s="66">
        <f t="shared" si="10"/>
        <v>38.24</v>
      </c>
      <c r="L109" s="107" t="s">
        <v>571</v>
      </c>
    </row>
    <row r="110" spans="2:12" ht="15" customHeight="1">
      <c r="B110" s="64">
        <v>5665</v>
      </c>
      <c r="C110" s="772" t="s">
        <v>409</v>
      </c>
      <c r="D110" s="772"/>
      <c r="E110" s="773" t="s">
        <v>290</v>
      </c>
      <c r="F110" s="773"/>
      <c r="G110" s="64" t="s">
        <v>63</v>
      </c>
      <c r="H110" s="65">
        <v>1</v>
      </c>
      <c r="I110" s="66">
        <v>22.6</v>
      </c>
      <c r="J110" s="66">
        <f t="shared" si="10"/>
        <v>22.6</v>
      </c>
      <c r="L110" s="107" t="s">
        <v>571</v>
      </c>
    </row>
    <row r="111" spans="2:12" ht="29.1" customHeight="1">
      <c r="B111" s="64">
        <v>9815</v>
      </c>
      <c r="C111" s="772" t="s">
        <v>410</v>
      </c>
      <c r="D111" s="772"/>
      <c r="E111" s="773" t="s">
        <v>37</v>
      </c>
      <c r="F111" s="773"/>
      <c r="G111" s="64" t="s">
        <v>261</v>
      </c>
      <c r="H111" s="65">
        <v>6</v>
      </c>
      <c r="I111" s="66">
        <f>IFERROR(VLOOKUP(B111,'SINAPI COMP AL'!$G:$L,5,FALSE),VLOOKUP(B111,'SINAPI INS AL'!A:E,5,FALSE))</f>
        <v>10.17</v>
      </c>
      <c r="J111" s="66">
        <f t="shared" si="10"/>
        <v>61.019999999999996</v>
      </c>
      <c r="L111" s="107" t="s">
        <v>571</v>
      </c>
    </row>
    <row r="112" spans="2:12" ht="15" customHeight="1">
      <c r="B112" s="64">
        <v>9860</v>
      </c>
      <c r="C112" s="772" t="s">
        <v>411</v>
      </c>
      <c r="D112" s="772"/>
      <c r="E112" s="773" t="s">
        <v>37</v>
      </c>
      <c r="F112" s="773"/>
      <c r="G112" s="64" t="s">
        <v>261</v>
      </c>
      <c r="H112" s="65">
        <v>0.2</v>
      </c>
      <c r="I112" s="66">
        <f>IFERROR(VLOOKUP(B112,'SINAPI COMP AL'!$G:$L,5,FALSE),VLOOKUP(B112,'SINAPI INS AL'!A:E,5,FALSE))</f>
        <v>48.91</v>
      </c>
      <c r="J112" s="66">
        <f t="shared" si="10"/>
        <v>9.782</v>
      </c>
      <c r="L112" s="107" t="s">
        <v>571</v>
      </c>
    </row>
    <row r="113" spans="1:12" ht="15" customHeight="1">
      <c r="B113" s="64">
        <v>9862</v>
      </c>
      <c r="C113" s="772" t="s">
        <v>412</v>
      </c>
      <c r="D113" s="772"/>
      <c r="E113" s="773" t="s">
        <v>37</v>
      </c>
      <c r="F113" s="773"/>
      <c r="G113" s="64" t="s">
        <v>261</v>
      </c>
      <c r="H113" s="65">
        <v>0.4</v>
      </c>
      <c r="I113" s="66">
        <f>IFERROR(VLOOKUP(B113,'SINAPI COMP AL'!$G:$L,5,FALSE),VLOOKUP(B113,'SINAPI INS AL'!A:E,5,FALSE))</f>
        <v>34.18</v>
      </c>
      <c r="J113" s="66">
        <f t="shared" si="10"/>
        <v>13.672000000000001</v>
      </c>
      <c r="L113" s="107" t="s">
        <v>571</v>
      </c>
    </row>
    <row r="114" spans="1:12" ht="15" customHeight="1">
      <c r="B114" s="61"/>
      <c r="C114" s="61"/>
      <c r="D114" s="61"/>
      <c r="E114" s="61"/>
      <c r="F114" s="61"/>
      <c r="G114" s="61"/>
      <c r="H114" s="774" t="s">
        <v>326</v>
      </c>
      <c r="I114" s="774"/>
      <c r="J114" s="67">
        <f>SUM(J102:J113)</f>
        <v>322.28399999999999</v>
      </c>
      <c r="L114" s="107" t="s">
        <v>571</v>
      </c>
    </row>
    <row r="115" spans="1:12" ht="15" customHeight="1">
      <c r="B115" s="776" t="s">
        <v>310</v>
      </c>
      <c r="C115" s="776"/>
      <c r="D115" s="776"/>
      <c r="E115" s="777" t="s">
        <v>3</v>
      </c>
      <c r="F115" s="777"/>
      <c r="G115" s="63" t="s">
        <v>4</v>
      </c>
      <c r="H115" s="63" t="s">
        <v>311</v>
      </c>
      <c r="I115" s="63" t="s">
        <v>312</v>
      </c>
      <c r="J115" s="63" t="s">
        <v>313</v>
      </c>
      <c r="L115" s="107" t="s">
        <v>571</v>
      </c>
    </row>
    <row r="116" spans="1:12" ht="21" customHeight="1">
      <c r="B116" s="64">
        <v>88267</v>
      </c>
      <c r="C116" s="772" t="s">
        <v>413</v>
      </c>
      <c r="D116" s="772"/>
      <c r="E116" s="773" t="s">
        <v>37</v>
      </c>
      <c r="F116" s="773"/>
      <c r="G116" s="64" t="s">
        <v>301</v>
      </c>
      <c r="H116" s="65">
        <v>0.33</v>
      </c>
      <c r="I116" s="66">
        <f>IFERROR(VLOOKUP(B116,'SINAPI COMP AL'!$G:$L,5,FALSE),VLOOKUP(B116,'SINAPI INS AL'!A:E,5,FALSE))</f>
        <v>28.96</v>
      </c>
      <c r="J116" s="66">
        <f t="shared" ref="J116:J118" si="11">I116*H116</f>
        <v>9.5568000000000008</v>
      </c>
      <c r="L116" s="107" t="s">
        <v>571</v>
      </c>
    </row>
    <row r="117" spans="1:12" ht="15" customHeight="1">
      <c r="B117" s="64">
        <v>88309</v>
      </c>
      <c r="C117" s="772" t="s">
        <v>414</v>
      </c>
      <c r="D117" s="772"/>
      <c r="E117" s="773" t="s">
        <v>37</v>
      </c>
      <c r="F117" s="773"/>
      <c r="G117" s="64" t="s">
        <v>301</v>
      </c>
      <c r="H117" s="65">
        <v>0.33</v>
      </c>
      <c r="I117" s="66">
        <f>IFERROR(VLOOKUP(B117,'SINAPI COMP AL'!$G:$L,5,FALSE),VLOOKUP(B117,'SINAPI INS AL'!A:E,5,FALSE))</f>
        <v>24.84</v>
      </c>
      <c r="J117" s="66">
        <f t="shared" si="11"/>
        <v>8.1972000000000005</v>
      </c>
      <c r="L117" s="107" t="s">
        <v>571</v>
      </c>
    </row>
    <row r="118" spans="1:12" ht="15" customHeight="1">
      <c r="B118" s="64">
        <v>88316</v>
      </c>
      <c r="C118" s="772" t="s">
        <v>314</v>
      </c>
      <c r="D118" s="772"/>
      <c r="E118" s="773" t="s">
        <v>37</v>
      </c>
      <c r="F118" s="773"/>
      <c r="G118" s="64" t="s">
        <v>301</v>
      </c>
      <c r="H118" s="65">
        <v>0.67</v>
      </c>
      <c r="I118" s="66">
        <f>IFERROR(VLOOKUP(B118,'SINAPI COMP AL'!$G:$L,5,FALSE),VLOOKUP(B118,'SINAPI INS AL'!A:E,5,FALSE))</f>
        <v>20.28</v>
      </c>
      <c r="J118" s="66">
        <f t="shared" si="11"/>
        <v>13.587600000000002</v>
      </c>
      <c r="L118" s="107" t="s">
        <v>571</v>
      </c>
    </row>
    <row r="119" spans="1:12" ht="18" customHeight="1">
      <c r="B119" s="61"/>
      <c r="C119" s="61"/>
      <c r="D119" s="61"/>
      <c r="E119" s="61"/>
      <c r="F119" s="61"/>
      <c r="G119" s="61"/>
      <c r="H119" s="774" t="s">
        <v>315</v>
      </c>
      <c r="I119" s="774"/>
      <c r="J119" s="67">
        <f>SUM(J116:J118)</f>
        <v>31.341600000000003</v>
      </c>
      <c r="L119" s="107" t="s">
        <v>571</v>
      </c>
    </row>
    <row r="120" spans="1:12" ht="15" customHeight="1">
      <c r="B120" s="776" t="s">
        <v>316</v>
      </c>
      <c r="C120" s="776"/>
      <c r="D120" s="776"/>
      <c r="E120" s="777" t="s">
        <v>3</v>
      </c>
      <c r="F120" s="777"/>
      <c r="G120" s="63" t="s">
        <v>4</v>
      </c>
      <c r="H120" s="63" t="s">
        <v>311</v>
      </c>
      <c r="I120" s="63" t="s">
        <v>312</v>
      </c>
      <c r="J120" s="63" t="s">
        <v>313</v>
      </c>
      <c r="L120" s="107" t="s">
        <v>571</v>
      </c>
    </row>
    <row r="121" spans="1:12" ht="21" customHeight="1">
      <c r="B121" s="64" t="s">
        <v>415</v>
      </c>
      <c r="C121" s="772" t="s">
        <v>416</v>
      </c>
      <c r="D121" s="772"/>
      <c r="E121" s="773" t="s">
        <v>325</v>
      </c>
      <c r="F121" s="773"/>
      <c r="G121" s="64" t="s">
        <v>417</v>
      </c>
      <c r="H121" s="65">
        <v>0.27</v>
      </c>
      <c r="I121" s="66">
        <v>39.130000000000003</v>
      </c>
      <c r="J121" s="66">
        <f t="shared" ref="J121:J123" si="12">I121*H121</f>
        <v>10.565100000000001</v>
      </c>
      <c r="L121" s="107" t="s">
        <v>571</v>
      </c>
    </row>
    <row r="122" spans="1:12" ht="21" customHeight="1">
      <c r="B122" s="64">
        <v>97082</v>
      </c>
      <c r="C122" s="772" t="s">
        <v>418</v>
      </c>
      <c r="D122" s="772"/>
      <c r="E122" s="773" t="s">
        <v>37</v>
      </c>
      <c r="F122" s="773"/>
      <c r="G122" s="64" t="s">
        <v>145</v>
      </c>
      <c r="H122" s="65">
        <v>1.32</v>
      </c>
      <c r="I122" s="66">
        <f>IFERROR(VLOOKUP(B122,'SINAPI COMP AL'!$G:$L,5,FALSE),VLOOKUP(B122,'SINAPI INS AL'!A:E,5,FALSE))</f>
        <v>58.89</v>
      </c>
      <c r="J122" s="66">
        <f t="shared" si="12"/>
        <v>77.734800000000007</v>
      </c>
      <c r="L122" s="107" t="s">
        <v>571</v>
      </c>
    </row>
    <row r="123" spans="1:12" ht="21" customHeight="1">
      <c r="B123" s="64">
        <v>104737</v>
      </c>
      <c r="C123" s="772" t="s">
        <v>419</v>
      </c>
      <c r="D123" s="772"/>
      <c r="E123" s="773" t="s">
        <v>37</v>
      </c>
      <c r="F123" s="773"/>
      <c r="G123" s="64" t="s">
        <v>145</v>
      </c>
      <c r="H123" s="65">
        <v>1.05</v>
      </c>
      <c r="I123" s="66">
        <f>IFERROR(VLOOKUP(B123,'SINAPI COMP AL'!$G:$L,5,FALSE),VLOOKUP(B123,'SINAPI INS AL'!A:E,5,FALSE))</f>
        <v>20.48</v>
      </c>
      <c r="J123" s="66">
        <f t="shared" si="12"/>
        <v>21.504000000000001</v>
      </c>
      <c r="L123" s="107" t="s">
        <v>571</v>
      </c>
    </row>
    <row r="124" spans="1:12" ht="15" customHeight="1">
      <c r="B124" s="61"/>
      <c r="C124" s="61"/>
      <c r="D124" s="61"/>
      <c r="E124" s="61"/>
      <c r="F124" s="61"/>
      <c r="G124" s="61"/>
      <c r="H124" s="774" t="s">
        <v>318</v>
      </c>
      <c r="I124" s="774"/>
      <c r="J124" s="67">
        <f>SUM(J121:J123)</f>
        <v>109.80390000000001</v>
      </c>
      <c r="L124" s="107" t="s">
        <v>571</v>
      </c>
    </row>
    <row r="125" spans="1:12" ht="15" customHeight="1">
      <c r="A125" s="108" t="s">
        <v>61</v>
      </c>
      <c r="B125" s="61"/>
      <c r="C125" s="61"/>
      <c r="D125" s="61"/>
      <c r="E125" s="61"/>
      <c r="F125" s="61"/>
      <c r="G125" s="61"/>
      <c r="H125" s="775" t="s">
        <v>320</v>
      </c>
      <c r="I125" s="775"/>
      <c r="J125" s="68">
        <f>SUM(J124,J119,J114,J100)</f>
        <v>467.08590000000004</v>
      </c>
      <c r="K125" s="107" t="s">
        <v>570</v>
      </c>
      <c r="L125" s="107" t="s">
        <v>571</v>
      </c>
    </row>
    <row r="126" spans="1:12" ht="9.9499999999999993" customHeight="1">
      <c r="B126" s="61"/>
      <c r="C126" s="61"/>
      <c r="D126" s="61"/>
      <c r="E126" s="779"/>
      <c r="F126" s="779"/>
      <c r="G126" s="779"/>
      <c r="H126" s="61"/>
      <c r="I126" s="61"/>
      <c r="J126" s="61"/>
      <c r="L126" s="107" t="s">
        <v>571</v>
      </c>
    </row>
    <row r="127" spans="1:12" ht="20.100000000000001" customHeight="1">
      <c r="B127" s="778" t="s">
        <v>420</v>
      </c>
      <c r="C127" s="778"/>
      <c r="D127" s="778"/>
      <c r="E127" s="778"/>
      <c r="F127" s="778"/>
      <c r="G127" s="778"/>
      <c r="H127" s="778"/>
      <c r="I127" s="778"/>
      <c r="J127" s="778"/>
      <c r="K127" s="107" t="s">
        <v>569</v>
      </c>
      <c r="L127" s="107" t="s">
        <v>571</v>
      </c>
    </row>
    <row r="128" spans="1:12" ht="15" customHeight="1">
      <c r="B128" s="776" t="s">
        <v>322</v>
      </c>
      <c r="C128" s="776"/>
      <c r="D128" s="776"/>
      <c r="E128" s="777" t="s">
        <v>3</v>
      </c>
      <c r="F128" s="777"/>
      <c r="G128" s="63" t="s">
        <v>4</v>
      </c>
      <c r="H128" s="63" t="s">
        <v>311</v>
      </c>
      <c r="I128" s="63" t="s">
        <v>312</v>
      </c>
      <c r="J128" s="63" t="s">
        <v>313</v>
      </c>
      <c r="L128" s="107" t="s">
        <v>571</v>
      </c>
    </row>
    <row r="129" spans="2:12" ht="15" customHeight="1">
      <c r="B129" s="64">
        <v>208</v>
      </c>
      <c r="C129" s="772" t="s">
        <v>421</v>
      </c>
      <c r="D129" s="772"/>
      <c r="E129" s="773" t="s">
        <v>290</v>
      </c>
      <c r="F129" s="773"/>
      <c r="G129" s="64" t="s">
        <v>63</v>
      </c>
      <c r="H129" s="65">
        <v>2</v>
      </c>
      <c r="I129" s="66">
        <v>1.1499999999999999</v>
      </c>
      <c r="J129" s="66">
        <f t="shared" ref="J129:J141" si="13">I129*H129</f>
        <v>2.2999999999999998</v>
      </c>
      <c r="L129" s="107" t="s">
        <v>571</v>
      </c>
    </row>
    <row r="130" spans="2:12" ht="15" customHeight="1">
      <c r="B130" s="64">
        <v>313</v>
      </c>
      <c r="C130" s="772" t="s">
        <v>422</v>
      </c>
      <c r="D130" s="772"/>
      <c r="E130" s="773" t="s">
        <v>290</v>
      </c>
      <c r="F130" s="773"/>
      <c r="G130" s="64" t="s">
        <v>63</v>
      </c>
      <c r="H130" s="65">
        <v>2</v>
      </c>
      <c r="I130" s="66">
        <v>1.55</v>
      </c>
      <c r="J130" s="66">
        <f t="shared" si="13"/>
        <v>3.1</v>
      </c>
      <c r="L130" s="107" t="s">
        <v>571</v>
      </c>
    </row>
    <row r="131" spans="2:12" ht="15" customHeight="1">
      <c r="B131" s="64">
        <v>414</v>
      </c>
      <c r="C131" s="772" t="s">
        <v>423</v>
      </c>
      <c r="D131" s="772"/>
      <c r="E131" s="773" t="s">
        <v>290</v>
      </c>
      <c r="F131" s="773"/>
      <c r="G131" s="64" t="s">
        <v>75</v>
      </c>
      <c r="H131" s="65">
        <v>30</v>
      </c>
      <c r="I131" s="66">
        <v>13.84</v>
      </c>
      <c r="J131" s="66">
        <f t="shared" si="13"/>
        <v>415.2</v>
      </c>
      <c r="L131" s="107" t="s">
        <v>571</v>
      </c>
    </row>
    <row r="132" spans="2:12" ht="15" customHeight="1">
      <c r="B132" s="64">
        <v>3331</v>
      </c>
      <c r="C132" s="772" t="s">
        <v>424</v>
      </c>
      <c r="D132" s="772"/>
      <c r="E132" s="773" t="s">
        <v>290</v>
      </c>
      <c r="F132" s="773"/>
      <c r="G132" s="64" t="s">
        <v>425</v>
      </c>
      <c r="H132" s="65">
        <v>0.43219999999999997</v>
      </c>
      <c r="I132" s="66">
        <v>111.08</v>
      </c>
      <c r="J132" s="66">
        <f t="shared" si="13"/>
        <v>48.008775999999997</v>
      </c>
      <c r="L132" s="107" t="s">
        <v>571</v>
      </c>
    </row>
    <row r="133" spans="2:12" ht="15" customHeight="1">
      <c r="B133" s="64">
        <v>436</v>
      </c>
      <c r="C133" s="772" t="s">
        <v>426</v>
      </c>
      <c r="D133" s="772"/>
      <c r="E133" s="773" t="s">
        <v>290</v>
      </c>
      <c r="F133" s="773"/>
      <c r="G133" s="64" t="s">
        <v>63</v>
      </c>
      <c r="H133" s="65">
        <v>1</v>
      </c>
      <c r="I133" s="66">
        <v>86.6</v>
      </c>
      <c r="J133" s="66">
        <f t="shared" si="13"/>
        <v>86.6</v>
      </c>
      <c r="L133" s="107" t="s">
        <v>571</v>
      </c>
    </row>
    <row r="134" spans="2:12" ht="29.1" customHeight="1">
      <c r="B134" s="64">
        <v>420</v>
      </c>
      <c r="C134" s="772" t="s">
        <v>427</v>
      </c>
      <c r="D134" s="772"/>
      <c r="E134" s="773" t="s">
        <v>37</v>
      </c>
      <c r="F134" s="773"/>
      <c r="G134" s="64" t="s">
        <v>17</v>
      </c>
      <c r="H134" s="65">
        <v>1</v>
      </c>
      <c r="I134" s="66">
        <f>IFERROR(VLOOKUP(B134,'SINAPI COMP AL'!$G:$L,5,FALSE),VLOOKUP(B134,'SINAPI INS AL'!A:E,5,FALSE))</f>
        <v>48.11</v>
      </c>
      <c r="J134" s="66">
        <f t="shared" si="13"/>
        <v>48.11</v>
      </c>
      <c r="L134" s="107" t="s">
        <v>571</v>
      </c>
    </row>
    <row r="135" spans="2:12" ht="21" customHeight="1">
      <c r="B135" s="64">
        <v>2392</v>
      </c>
      <c r="C135" s="772" t="s">
        <v>428</v>
      </c>
      <c r="D135" s="772"/>
      <c r="E135" s="773" t="s">
        <v>37</v>
      </c>
      <c r="F135" s="773"/>
      <c r="G135" s="64" t="s">
        <v>17</v>
      </c>
      <c r="H135" s="65">
        <v>1</v>
      </c>
      <c r="I135" s="66">
        <f>IFERROR(VLOOKUP(B135,'SINAPI COMP AL'!$G:$L,5,FALSE),VLOOKUP(B135,'SINAPI INS AL'!A:E,5,FALSE))</f>
        <v>91.02</v>
      </c>
      <c r="J135" s="66">
        <f t="shared" si="13"/>
        <v>91.02</v>
      </c>
      <c r="L135" s="107" t="s">
        <v>571</v>
      </c>
    </row>
    <row r="136" spans="2:12" ht="15" customHeight="1">
      <c r="B136" s="64">
        <v>2685</v>
      </c>
      <c r="C136" s="772" t="s">
        <v>429</v>
      </c>
      <c r="D136" s="772"/>
      <c r="E136" s="773" t="s">
        <v>37</v>
      </c>
      <c r="F136" s="773"/>
      <c r="G136" s="64" t="s">
        <v>261</v>
      </c>
      <c r="H136" s="65">
        <v>6</v>
      </c>
      <c r="I136" s="66">
        <f>IFERROR(VLOOKUP(B136,'SINAPI COMP AL'!$G:$L,5,FALSE),VLOOKUP(B136,'SINAPI INS AL'!A:E,5,FALSE))</f>
        <v>8.3699999999999992</v>
      </c>
      <c r="J136" s="66">
        <f t="shared" si="13"/>
        <v>50.22</v>
      </c>
      <c r="L136" s="107" t="s">
        <v>571</v>
      </c>
    </row>
    <row r="137" spans="2:12" ht="15" customHeight="1">
      <c r="B137" s="64">
        <v>4676</v>
      </c>
      <c r="C137" s="772" t="s">
        <v>430</v>
      </c>
      <c r="D137" s="772"/>
      <c r="E137" s="773" t="s">
        <v>290</v>
      </c>
      <c r="F137" s="773"/>
      <c r="G137" s="64" t="s">
        <v>75</v>
      </c>
      <c r="H137" s="65">
        <v>0.1333</v>
      </c>
      <c r="I137" s="66">
        <v>1.99</v>
      </c>
      <c r="J137" s="66">
        <f t="shared" si="13"/>
        <v>0.26526699999999998</v>
      </c>
      <c r="L137" s="107" t="s">
        <v>571</v>
      </c>
    </row>
    <row r="138" spans="2:12" ht="29.1" customHeight="1">
      <c r="B138" s="64">
        <v>3379</v>
      </c>
      <c r="C138" s="772" t="s">
        <v>431</v>
      </c>
      <c r="D138" s="772"/>
      <c r="E138" s="773" t="s">
        <v>37</v>
      </c>
      <c r="F138" s="773"/>
      <c r="G138" s="64" t="s">
        <v>17</v>
      </c>
      <c r="H138" s="65">
        <v>1</v>
      </c>
      <c r="I138" s="66">
        <f>IFERROR(VLOOKUP(B138,'SINAPI COMP AL'!$G:$L,5,FALSE),VLOOKUP(B138,'SINAPI INS AL'!A:E,5,FALSE))</f>
        <v>55.75</v>
      </c>
      <c r="J138" s="66">
        <f t="shared" si="13"/>
        <v>55.75</v>
      </c>
      <c r="L138" s="107" t="s">
        <v>571</v>
      </c>
    </row>
    <row r="139" spans="2:12" ht="21" customHeight="1">
      <c r="B139" s="64">
        <v>3398</v>
      </c>
      <c r="C139" s="772" t="s">
        <v>432</v>
      </c>
      <c r="D139" s="772"/>
      <c r="E139" s="773" t="s">
        <v>37</v>
      </c>
      <c r="F139" s="773"/>
      <c r="G139" s="64" t="s">
        <v>17</v>
      </c>
      <c r="H139" s="65">
        <v>1</v>
      </c>
      <c r="I139" s="66">
        <f>IFERROR(VLOOKUP(B139,'SINAPI COMP AL'!$G:$L,5,FALSE),VLOOKUP(B139,'SINAPI INS AL'!A:E,5,FALSE))</f>
        <v>2.4</v>
      </c>
      <c r="J139" s="66">
        <f t="shared" si="13"/>
        <v>2.4</v>
      </c>
      <c r="L139" s="107" t="s">
        <v>571</v>
      </c>
    </row>
    <row r="140" spans="2:12" ht="15" customHeight="1">
      <c r="B140" s="64">
        <v>1892</v>
      </c>
      <c r="C140" s="772" t="s">
        <v>433</v>
      </c>
      <c r="D140" s="772"/>
      <c r="E140" s="773" t="s">
        <v>37</v>
      </c>
      <c r="F140" s="773"/>
      <c r="G140" s="64" t="s">
        <v>17</v>
      </c>
      <c r="H140" s="65">
        <v>4</v>
      </c>
      <c r="I140" s="66">
        <f>IFERROR(VLOOKUP(B140,'SINAPI COMP AL'!$G:$L,5,FALSE),VLOOKUP(B140,'SINAPI INS AL'!A:E,5,FALSE))</f>
        <v>1.22</v>
      </c>
      <c r="J140" s="66">
        <f t="shared" si="13"/>
        <v>4.88</v>
      </c>
      <c r="L140" s="107" t="s">
        <v>571</v>
      </c>
    </row>
    <row r="141" spans="2:12" ht="15" customHeight="1">
      <c r="B141" s="64">
        <v>4786</v>
      </c>
      <c r="C141" s="772" t="s">
        <v>434</v>
      </c>
      <c r="D141" s="772"/>
      <c r="E141" s="773" t="s">
        <v>290</v>
      </c>
      <c r="F141" s="773"/>
      <c r="G141" s="64" t="s">
        <v>435</v>
      </c>
      <c r="H141" s="65">
        <v>2</v>
      </c>
      <c r="I141" s="66">
        <v>12.59</v>
      </c>
      <c r="J141" s="66">
        <f t="shared" si="13"/>
        <v>25.18</v>
      </c>
      <c r="L141" s="107" t="s">
        <v>571</v>
      </c>
    </row>
    <row r="142" spans="2:12" ht="15" customHeight="1">
      <c r="B142" s="61"/>
      <c r="C142" s="61"/>
      <c r="D142" s="61"/>
      <c r="E142" s="61"/>
      <c r="F142" s="61"/>
      <c r="G142" s="61"/>
      <c r="H142" s="774" t="s">
        <v>326</v>
      </c>
      <c r="I142" s="774"/>
      <c r="J142" s="67">
        <f>SUM(J129:J141)</f>
        <v>833.03404299999988</v>
      </c>
      <c r="L142" s="107" t="s">
        <v>571</v>
      </c>
    </row>
    <row r="143" spans="2:12" ht="15" customHeight="1">
      <c r="B143" s="776" t="s">
        <v>310</v>
      </c>
      <c r="C143" s="776"/>
      <c r="D143" s="776"/>
      <c r="E143" s="777" t="s">
        <v>3</v>
      </c>
      <c r="F143" s="777"/>
      <c r="G143" s="63" t="s">
        <v>4</v>
      </c>
      <c r="H143" s="63" t="s">
        <v>311</v>
      </c>
      <c r="I143" s="63" t="s">
        <v>312</v>
      </c>
      <c r="J143" s="63" t="s">
        <v>313</v>
      </c>
      <c r="L143" s="107" t="s">
        <v>571</v>
      </c>
    </row>
    <row r="144" spans="2:12" ht="15" customHeight="1">
      <c r="B144" s="64">
        <v>88264</v>
      </c>
      <c r="C144" s="772" t="s">
        <v>436</v>
      </c>
      <c r="D144" s="772"/>
      <c r="E144" s="773" t="s">
        <v>37</v>
      </c>
      <c r="F144" s="773"/>
      <c r="G144" s="64" t="s">
        <v>301</v>
      </c>
      <c r="H144" s="65">
        <v>8</v>
      </c>
      <c r="I144" s="66">
        <f>IFERROR(VLOOKUP(B144,'SINAPI COMP AL'!$G:$L,5,FALSE),VLOOKUP(B144,'SINAPI INS AL'!A:E,5,FALSE))</f>
        <v>30.15</v>
      </c>
      <c r="J144" s="66">
        <f t="shared" ref="J144:J146" si="14">I144*H144</f>
        <v>241.2</v>
      </c>
      <c r="L144" s="107" t="s">
        <v>571</v>
      </c>
    </row>
    <row r="145" spans="1:12" ht="15" customHeight="1">
      <c r="B145" s="64">
        <v>88309</v>
      </c>
      <c r="C145" s="772" t="s">
        <v>414</v>
      </c>
      <c r="D145" s="772"/>
      <c r="E145" s="773" t="s">
        <v>37</v>
      </c>
      <c r="F145" s="773"/>
      <c r="G145" s="64" t="s">
        <v>301</v>
      </c>
      <c r="H145" s="65">
        <v>2</v>
      </c>
      <c r="I145" s="66">
        <f>IFERROR(VLOOKUP(B145,'SINAPI COMP AL'!$G:$L,5,FALSE),VLOOKUP(B145,'SINAPI INS AL'!A:E,5,FALSE))</f>
        <v>24.84</v>
      </c>
      <c r="J145" s="66">
        <f t="shared" si="14"/>
        <v>49.68</v>
      </c>
      <c r="L145" s="107" t="s">
        <v>571</v>
      </c>
    </row>
    <row r="146" spans="1:12" ht="15" customHeight="1">
      <c r="B146" s="64">
        <v>88316</v>
      </c>
      <c r="C146" s="772" t="s">
        <v>314</v>
      </c>
      <c r="D146" s="772"/>
      <c r="E146" s="773" t="s">
        <v>37</v>
      </c>
      <c r="F146" s="773"/>
      <c r="G146" s="64" t="s">
        <v>301</v>
      </c>
      <c r="H146" s="65">
        <v>8</v>
      </c>
      <c r="I146" s="66">
        <f>IFERROR(VLOOKUP(B146,'SINAPI COMP AL'!$G:$L,5,FALSE),VLOOKUP(B146,'SINAPI INS AL'!A:E,5,FALSE))</f>
        <v>20.28</v>
      </c>
      <c r="J146" s="66">
        <f t="shared" si="14"/>
        <v>162.24</v>
      </c>
      <c r="L146" s="107" t="s">
        <v>571</v>
      </c>
    </row>
    <row r="147" spans="1:12" ht="18" customHeight="1">
      <c r="B147" s="61"/>
      <c r="C147" s="61"/>
      <c r="D147" s="61"/>
      <c r="E147" s="61"/>
      <c r="F147" s="61"/>
      <c r="G147" s="61"/>
      <c r="H147" s="774" t="s">
        <v>315</v>
      </c>
      <c r="I147" s="774"/>
      <c r="J147" s="67">
        <f>SUM(J144:J146)</f>
        <v>453.12</v>
      </c>
      <c r="L147" s="107" t="s">
        <v>571</v>
      </c>
    </row>
    <row r="148" spans="1:12" ht="15" customHeight="1">
      <c r="B148" s="776" t="s">
        <v>316</v>
      </c>
      <c r="C148" s="776"/>
      <c r="D148" s="776"/>
      <c r="E148" s="777" t="s">
        <v>3</v>
      </c>
      <c r="F148" s="777"/>
      <c r="G148" s="63" t="s">
        <v>4</v>
      </c>
      <c r="H148" s="63" t="s">
        <v>311</v>
      </c>
      <c r="I148" s="63" t="s">
        <v>312</v>
      </c>
      <c r="J148" s="63" t="s">
        <v>313</v>
      </c>
      <c r="L148" s="107" t="s">
        <v>571</v>
      </c>
    </row>
    <row r="149" spans="1:12" ht="29.1" customHeight="1">
      <c r="B149" s="64">
        <v>94963</v>
      </c>
      <c r="C149" s="772" t="s">
        <v>437</v>
      </c>
      <c r="D149" s="772"/>
      <c r="E149" s="773" t="s">
        <v>37</v>
      </c>
      <c r="F149" s="773"/>
      <c r="G149" s="64" t="s">
        <v>145</v>
      </c>
      <c r="H149" s="65">
        <v>0.08</v>
      </c>
      <c r="I149" s="66">
        <f>IFERROR(VLOOKUP(B149,'SINAPI COMP AL'!$G:$L,5,FALSE),VLOOKUP(B149,'SINAPI INS AL'!A:E,5,FALSE))</f>
        <v>405.9</v>
      </c>
      <c r="J149" s="66">
        <f t="shared" ref="J149:J150" si="15">I149*H149</f>
        <v>32.472000000000001</v>
      </c>
      <c r="L149" s="107" t="s">
        <v>571</v>
      </c>
    </row>
    <row r="150" spans="1:12" ht="29.1" customHeight="1">
      <c r="B150" s="64" t="s">
        <v>438</v>
      </c>
      <c r="C150" s="772" t="s">
        <v>439</v>
      </c>
      <c r="D150" s="772"/>
      <c r="E150" s="773" t="s">
        <v>325</v>
      </c>
      <c r="F150" s="773"/>
      <c r="G150" s="64" t="s">
        <v>17</v>
      </c>
      <c r="H150" s="65">
        <v>1</v>
      </c>
      <c r="I150" s="66">
        <v>1301.6199999999999</v>
      </c>
      <c r="J150" s="66">
        <f t="shared" si="15"/>
        <v>1301.6199999999999</v>
      </c>
      <c r="L150" s="107" t="s">
        <v>571</v>
      </c>
    </row>
    <row r="151" spans="1:12" ht="15" customHeight="1">
      <c r="B151" s="61"/>
      <c r="C151" s="61"/>
      <c r="D151" s="61"/>
      <c r="E151" s="61"/>
      <c r="F151" s="61"/>
      <c r="G151" s="61"/>
      <c r="H151" s="774" t="s">
        <v>318</v>
      </c>
      <c r="I151" s="774"/>
      <c r="J151" s="67">
        <f>SUM(J149:J150)</f>
        <v>1334.0919999999999</v>
      </c>
      <c r="L151" s="107" t="s">
        <v>571</v>
      </c>
    </row>
    <row r="152" spans="1:12" ht="15" customHeight="1">
      <c r="A152" s="108" t="s">
        <v>65</v>
      </c>
      <c r="B152" s="61"/>
      <c r="C152" s="61"/>
      <c r="D152" s="61"/>
      <c r="E152" s="61"/>
      <c r="F152" s="61"/>
      <c r="G152" s="61"/>
      <c r="H152" s="775" t="s">
        <v>320</v>
      </c>
      <c r="I152" s="775"/>
      <c r="J152" s="68">
        <f>SUM(J151,J147,J142)</f>
        <v>2620.2460430000001</v>
      </c>
      <c r="K152" s="107" t="s">
        <v>570</v>
      </c>
      <c r="L152" s="107" t="s">
        <v>571</v>
      </c>
    </row>
    <row r="153" spans="1:12" ht="9.9499999999999993" customHeight="1">
      <c r="B153" s="61"/>
      <c r="C153" s="61"/>
      <c r="D153" s="61"/>
      <c r="E153" s="779"/>
      <c r="F153" s="779"/>
      <c r="G153" s="779"/>
      <c r="H153" s="61"/>
      <c r="I153" s="61"/>
      <c r="J153" s="61"/>
      <c r="L153" s="107" t="s">
        <v>571</v>
      </c>
    </row>
    <row r="154" spans="1:12" ht="20.100000000000001" customHeight="1">
      <c r="B154" s="778" t="s">
        <v>440</v>
      </c>
      <c r="C154" s="778"/>
      <c r="D154" s="778"/>
      <c r="E154" s="778"/>
      <c r="F154" s="778"/>
      <c r="G154" s="778"/>
      <c r="H154" s="778"/>
      <c r="I154" s="778"/>
      <c r="J154" s="778"/>
      <c r="K154" s="107" t="s">
        <v>569</v>
      </c>
      <c r="L154" s="107" t="s">
        <v>571</v>
      </c>
    </row>
    <row r="155" spans="1:12" ht="15" customHeight="1">
      <c r="B155" s="776" t="s">
        <v>322</v>
      </c>
      <c r="C155" s="776"/>
      <c r="D155" s="776"/>
      <c r="E155" s="777" t="s">
        <v>3</v>
      </c>
      <c r="F155" s="777"/>
      <c r="G155" s="63" t="s">
        <v>4</v>
      </c>
      <c r="H155" s="63" t="s">
        <v>311</v>
      </c>
      <c r="I155" s="63" t="s">
        <v>312</v>
      </c>
      <c r="J155" s="63" t="s">
        <v>313</v>
      </c>
      <c r="L155" s="107" t="s">
        <v>571</v>
      </c>
    </row>
    <row r="156" spans="1:12" ht="21" customHeight="1">
      <c r="B156" s="64">
        <v>43059</v>
      </c>
      <c r="C156" s="772" t="s">
        <v>441</v>
      </c>
      <c r="D156" s="772"/>
      <c r="E156" s="773" t="s">
        <v>37</v>
      </c>
      <c r="F156" s="773"/>
      <c r="G156" s="64" t="s">
        <v>349</v>
      </c>
      <c r="H156" s="65">
        <v>4.2</v>
      </c>
      <c r="I156" s="66">
        <f>IFERROR(VLOOKUP(B156,'SINAPI COMP AL'!$G:$L,5,FALSE),VLOOKUP(B156,'SINAPI INS AL'!A:E,5,FALSE))</f>
        <v>8.39</v>
      </c>
      <c r="J156" s="66">
        <f t="shared" ref="J156:J164" si="16">I156*H156</f>
        <v>35.238000000000007</v>
      </c>
      <c r="L156" s="107" t="s">
        <v>571</v>
      </c>
    </row>
    <row r="157" spans="1:12" ht="21" customHeight="1">
      <c r="B157" s="64">
        <v>43132</v>
      </c>
      <c r="C157" s="772" t="s">
        <v>442</v>
      </c>
      <c r="D157" s="772"/>
      <c r="E157" s="773" t="s">
        <v>37</v>
      </c>
      <c r="F157" s="773"/>
      <c r="G157" s="64" t="s">
        <v>349</v>
      </c>
      <c r="H157" s="65">
        <v>0.15</v>
      </c>
      <c r="I157" s="66">
        <f>IFERROR(VLOOKUP(B157,'SINAPI COMP AL'!$G:$L,5,FALSE),VLOOKUP(B157,'SINAPI INS AL'!A:E,5,FALSE))</f>
        <v>30.18</v>
      </c>
      <c r="J157" s="66">
        <f t="shared" si="16"/>
        <v>4.5270000000000001</v>
      </c>
      <c r="L157" s="107" t="s">
        <v>571</v>
      </c>
    </row>
    <row r="158" spans="1:12" ht="21" customHeight="1">
      <c r="B158" s="64">
        <v>367</v>
      </c>
      <c r="C158" s="772" t="s">
        <v>443</v>
      </c>
      <c r="D158" s="772"/>
      <c r="E158" s="773" t="s">
        <v>37</v>
      </c>
      <c r="F158" s="773"/>
      <c r="G158" s="64" t="s">
        <v>145</v>
      </c>
      <c r="H158" s="65">
        <v>0.3</v>
      </c>
      <c r="I158" s="66">
        <f>IFERROR(VLOOKUP(B158,'SINAPI COMP AL'!$G:$L,5,FALSE),VLOOKUP(B158,'SINAPI INS AL'!A:E,5,FALSE))</f>
        <v>96.24</v>
      </c>
      <c r="J158" s="66">
        <f t="shared" si="16"/>
        <v>28.871999999999996</v>
      </c>
      <c r="L158" s="107" t="s">
        <v>571</v>
      </c>
    </row>
    <row r="159" spans="1:12" ht="29.1" customHeight="1">
      <c r="B159" s="64">
        <v>7271</v>
      </c>
      <c r="C159" s="772" t="s">
        <v>444</v>
      </c>
      <c r="D159" s="772"/>
      <c r="E159" s="773" t="s">
        <v>37</v>
      </c>
      <c r="F159" s="773"/>
      <c r="G159" s="64" t="s">
        <v>17</v>
      </c>
      <c r="H159" s="65">
        <v>187.5</v>
      </c>
      <c r="I159" s="66">
        <f>IFERROR(VLOOKUP(B159,'SINAPI COMP AL'!$G:$L,5,FALSE),VLOOKUP(B159,'SINAPI INS AL'!A:E,5,FALSE))</f>
        <v>0.76</v>
      </c>
      <c r="J159" s="66">
        <f t="shared" si="16"/>
        <v>142.5</v>
      </c>
      <c r="L159" s="107" t="s">
        <v>571</v>
      </c>
    </row>
    <row r="160" spans="1:12" ht="15" customHeight="1">
      <c r="B160" s="64">
        <v>1379</v>
      </c>
      <c r="C160" s="772" t="s">
        <v>445</v>
      </c>
      <c r="D160" s="772"/>
      <c r="E160" s="773" t="s">
        <v>37</v>
      </c>
      <c r="F160" s="773"/>
      <c r="G160" s="64" t="s">
        <v>349</v>
      </c>
      <c r="H160" s="65">
        <v>90</v>
      </c>
      <c r="I160" s="66">
        <f>IFERROR(VLOOKUP(B160,'SINAPI COMP AL'!$G:$L,5,FALSE),VLOOKUP(B160,'SINAPI INS AL'!A:E,5,FALSE))</f>
        <v>0.76</v>
      </c>
      <c r="J160" s="66">
        <f t="shared" si="16"/>
        <v>68.400000000000006</v>
      </c>
      <c r="L160" s="107" t="s">
        <v>571</v>
      </c>
    </row>
    <row r="161" spans="1:12" ht="21" customHeight="1">
      <c r="B161" s="64">
        <v>4718</v>
      </c>
      <c r="C161" s="772" t="s">
        <v>446</v>
      </c>
      <c r="D161" s="772"/>
      <c r="E161" s="773" t="s">
        <v>37</v>
      </c>
      <c r="F161" s="773"/>
      <c r="G161" s="64" t="s">
        <v>145</v>
      </c>
      <c r="H161" s="65">
        <v>0.15</v>
      </c>
      <c r="I161" s="66">
        <f>IFERROR(VLOOKUP(B161,'SINAPI COMP AL'!$G:$L,5,FALSE),VLOOKUP(B161,'SINAPI INS AL'!A:E,5,FALSE))</f>
        <v>83</v>
      </c>
      <c r="J161" s="66">
        <f t="shared" si="16"/>
        <v>12.45</v>
      </c>
      <c r="L161" s="107" t="s">
        <v>571</v>
      </c>
    </row>
    <row r="162" spans="1:12" ht="15" customHeight="1">
      <c r="B162" s="64">
        <v>5061</v>
      </c>
      <c r="C162" s="772" t="s">
        <v>447</v>
      </c>
      <c r="D162" s="772"/>
      <c r="E162" s="773" t="s">
        <v>37</v>
      </c>
      <c r="F162" s="773"/>
      <c r="G162" s="64" t="s">
        <v>349</v>
      </c>
      <c r="H162" s="65">
        <v>0.06</v>
      </c>
      <c r="I162" s="66">
        <f>IFERROR(VLOOKUP(B162,'SINAPI COMP AL'!$G:$L,5,FALSE),VLOOKUP(B162,'SINAPI INS AL'!A:E,5,FALSE))</f>
        <v>24</v>
      </c>
      <c r="J162" s="66">
        <f t="shared" si="16"/>
        <v>1.44</v>
      </c>
      <c r="L162" s="107" t="s">
        <v>571</v>
      </c>
    </row>
    <row r="163" spans="1:12" ht="29.1" customHeight="1">
      <c r="B163" s="64">
        <v>6189</v>
      </c>
      <c r="C163" s="772" t="s">
        <v>448</v>
      </c>
      <c r="D163" s="772"/>
      <c r="E163" s="773" t="s">
        <v>37</v>
      </c>
      <c r="F163" s="773"/>
      <c r="G163" s="64" t="s">
        <v>261</v>
      </c>
      <c r="H163" s="65">
        <v>0.9</v>
      </c>
      <c r="I163" s="66">
        <f>IFERROR(VLOOKUP(B163,'SINAPI COMP AL'!$G:$L,5,FALSE),VLOOKUP(B163,'SINAPI INS AL'!A:E,5,FALSE))</f>
        <v>20.27</v>
      </c>
      <c r="J163" s="66">
        <f t="shared" si="16"/>
        <v>18.242999999999999</v>
      </c>
      <c r="L163" s="107" t="s">
        <v>571</v>
      </c>
    </row>
    <row r="164" spans="1:12" ht="21" customHeight="1">
      <c r="B164" s="64">
        <v>9836</v>
      </c>
      <c r="C164" s="772" t="s">
        <v>449</v>
      </c>
      <c r="D164" s="772"/>
      <c r="E164" s="773" t="s">
        <v>37</v>
      </c>
      <c r="F164" s="773"/>
      <c r="G164" s="64" t="s">
        <v>261</v>
      </c>
      <c r="H164" s="65">
        <v>30</v>
      </c>
      <c r="I164" s="66">
        <f>IFERROR(VLOOKUP(B164,'SINAPI COMP AL'!$G:$L,5,FALSE),VLOOKUP(B164,'SINAPI INS AL'!A:E,5,FALSE))</f>
        <v>13.67</v>
      </c>
      <c r="J164" s="66">
        <f t="shared" si="16"/>
        <v>410.1</v>
      </c>
      <c r="L164" s="107" t="s">
        <v>571</v>
      </c>
    </row>
    <row r="165" spans="1:12" ht="15" customHeight="1">
      <c r="B165" s="61"/>
      <c r="C165" s="61"/>
      <c r="D165" s="61"/>
      <c r="E165" s="61"/>
      <c r="F165" s="61"/>
      <c r="G165" s="61"/>
      <c r="H165" s="774" t="s">
        <v>326</v>
      </c>
      <c r="I165" s="774"/>
      <c r="J165" s="67">
        <f>SUM(J156:J164)</f>
        <v>721.77</v>
      </c>
      <c r="L165" s="107" t="s">
        <v>571</v>
      </c>
    </row>
    <row r="166" spans="1:12" ht="15" customHeight="1">
      <c r="B166" s="776" t="s">
        <v>310</v>
      </c>
      <c r="C166" s="776"/>
      <c r="D166" s="776"/>
      <c r="E166" s="777" t="s">
        <v>3</v>
      </c>
      <c r="F166" s="777"/>
      <c r="G166" s="63" t="s">
        <v>4</v>
      </c>
      <c r="H166" s="63" t="s">
        <v>311</v>
      </c>
      <c r="I166" s="63" t="s">
        <v>312</v>
      </c>
      <c r="J166" s="63" t="s">
        <v>313</v>
      </c>
      <c r="L166" s="107" t="s">
        <v>571</v>
      </c>
    </row>
    <row r="167" spans="1:12" ht="21" customHeight="1">
      <c r="B167" s="64">
        <v>88267</v>
      </c>
      <c r="C167" s="772" t="s">
        <v>413</v>
      </c>
      <c r="D167" s="772"/>
      <c r="E167" s="773" t="s">
        <v>37</v>
      </c>
      <c r="F167" s="773"/>
      <c r="G167" s="64" t="s">
        <v>301</v>
      </c>
      <c r="H167" s="65">
        <v>30</v>
      </c>
      <c r="I167" s="66">
        <f>IFERROR(VLOOKUP(B167,'SINAPI COMP AL'!$G:$L,5,FALSE),VLOOKUP(B167,'SINAPI INS AL'!A:E,5,FALSE))</f>
        <v>28.96</v>
      </c>
      <c r="J167" s="66">
        <f t="shared" ref="J167:J168" si="17">I167*H167</f>
        <v>868.80000000000007</v>
      </c>
      <c r="L167" s="107" t="s">
        <v>571</v>
      </c>
    </row>
    <row r="168" spans="1:12" ht="15" customHeight="1">
      <c r="B168" s="64">
        <v>88316</v>
      </c>
      <c r="C168" s="772" t="s">
        <v>314</v>
      </c>
      <c r="D168" s="772"/>
      <c r="E168" s="773" t="s">
        <v>37</v>
      </c>
      <c r="F168" s="773"/>
      <c r="G168" s="64" t="s">
        <v>301</v>
      </c>
      <c r="H168" s="65">
        <v>30</v>
      </c>
      <c r="I168" s="66">
        <f>IFERROR(VLOOKUP(B168,'SINAPI COMP AL'!$G:$L,5,FALSE),VLOOKUP(B168,'SINAPI INS AL'!A:E,5,FALSE))</f>
        <v>20.28</v>
      </c>
      <c r="J168" s="66">
        <f t="shared" si="17"/>
        <v>608.40000000000009</v>
      </c>
      <c r="L168" s="107" t="s">
        <v>571</v>
      </c>
    </row>
    <row r="169" spans="1:12" ht="18" customHeight="1">
      <c r="B169" s="61"/>
      <c r="C169" s="61"/>
      <c r="D169" s="61"/>
      <c r="E169" s="61"/>
      <c r="F169" s="61"/>
      <c r="G169" s="61"/>
      <c r="H169" s="774" t="s">
        <v>315</v>
      </c>
      <c r="I169" s="774"/>
      <c r="J169" s="67">
        <f>SUM(J167:J168)</f>
        <v>1477.2000000000003</v>
      </c>
      <c r="L169" s="107" t="s">
        <v>571</v>
      </c>
    </row>
    <row r="170" spans="1:12" ht="15" customHeight="1">
      <c r="A170" s="108" t="s">
        <v>68</v>
      </c>
      <c r="B170" s="61"/>
      <c r="C170" s="61"/>
      <c r="D170" s="61"/>
      <c r="E170" s="61"/>
      <c r="F170" s="61"/>
      <c r="G170" s="61"/>
      <c r="H170" s="775" t="s">
        <v>320</v>
      </c>
      <c r="I170" s="775"/>
      <c r="J170" s="68">
        <f>SUM(J169,J165)</f>
        <v>2198.9700000000003</v>
      </c>
      <c r="K170" s="107" t="s">
        <v>570</v>
      </c>
      <c r="L170" s="107" t="s">
        <v>571</v>
      </c>
    </row>
    <row r="171" spans="1:12" ht="9.9499999999999993" customHeight="1">
      <c r="B171" s="61"/>
      <c r="C171" s="61"/>
      <c r="D171" s="61"/>
      <c r="E171" s="779"/>
      <c r="F171" s="779"/>
      <c r="G171" s="779"/>
      <c r="H171" s="61"/>
      <c r="I171" s="61"/>
      <c r="J171" s="61"/>
      <c r="L171" s="107" t="s">
        <v>571</v>
      </c>
    </row>
    <row r="172" spans="1:12" ht="20.100000000000001" customHeight="1">
      <c r="B172" s="778" t="s">
        <v>450</v>
      </c>
      <c r="C172" s="778"/>
      <c r="D172" s="778"/>
      <c r="E172" s="778"/>
      <c r="F172" s="778"/>
      <c r="G172" s="778"/>
      <c r="H172" s="778"/>
      <c r="I172" s="778"/>
      <c r="J172" s="778"/>
      <c r="K172" s="107" t="s">
        <v>569</v>
      </c>
      <c r="L172" s="107" t="s">
        <v>571</v>
      </c>
    </row>
    <row r="173" spans="1:12" ht="15" customHeight="1">
      <c r="B173" s="776" t="s">
        <v>359</v>
      </c>
      <c r="C173" s="776"/>
      <c r="D173" s="776"/>
      <c r="E173" s="777" t="s">
        <v>3</v>
      </c>
      <c r="F173" s="777"/>
      <c r="G173" s="63" t="s">
        <v>4</v>
      </c>
      <c r="H173" s="63" t="s">
        <v>311</v>
      </c>
      <c r="I173" s="63" t="s">
        <v>312</v>
      </c>
      <c r="J173" s="63" t="s">
        <v>313</v>
      </c>
      <c r="L173" s="107" t="s">
        <v>571</v>
      </c>
    </row>
    <row r="174" spans="1:12" ht="15" customHeight="1">
      <c r="B174" s="64" t="s">
        <v>367</v>
      </c>
      <c r="C174" s="772" t="s">
        <v>368</v>
      </c>
      <c r="D174" s="772"/>
      <c r="E174" s="773" t="s">
        <v>369</v>
      </c>
      <c r="F174" s="773"/>
      <c r="G174" s="64" t="s">
        <v>54</v>
      </c>
      <c r="H174" s="65">
        <v>1.16E-3</v>
      </c>
      <c r="I174" s="66">
        <v>1581.68</v>
      </c>
      <c r="J174" s="66">
        <f t="shared" ref="J174" si="18">I174*H174</f>
        <v>1.8347488000000001</v>
      </c>
      <c r="L174" s="107" t="s">
        <v>571</v>
      </c>
    </row>
    <row r="175" spans="1:12" ht="15" customHeight="1">
      <c r="B175" s="61"/>
      <c r="C175" s="61"/>
      <c r="D175" s="61"/>
      <c r="E175" s="61"/>
      <c r="F175" s="61"/>
      <c r="G175" s="61"/>
      <c r="H175" s="774" t="s">
        <v>361</v>
      </c>
      <c r="I175" s="774"/>
      <c r="J175" s="67">
        <f>J174</f>
        <v>1.8347488000000001</v>
      </c>
      <c r="L175" s="107" t="s">
        <v>571</v>
      </c>
    </row>
    <row r="176" spans="1:12" ht="15" customHeight="1">
      <c r="B176" s="776" t="s">
        <v>310</v>
      </c>
      <c r="C176" s="776"/>
      <c r="D176" s="776"/>
      <c r="E176" s="777" t="s">
        <v>3</v>
      </c>
      <c r="F176" s="777"/>
      <c r="G176" s="63" t="s">
        <v>4</v>
      </c>
      <c r="H176" s="63" t="s">
        <v>311</v>
      </c>
      <c r="I176" s="63" t="s">
        <v>312</v>
      </c>
      <c r="J176" s="63" t="s">
        <v>313</v>
      </c>
      <c r="L176" s="107" t="s">
        <v>571</v>
      </c>
    </row>
    <row r="177" spans="1:12" ht="15" customHeight="1">
      <c r="B177" s="64">
        <v>88253</v>
      </c>
      <c r="C177" s="772" t="s">
        <v>379</v>
      </c>
      <c r="D177" s="772"/>
      <c r="E177" s="773" t="s">
        <v>37</v>
      </c>
      <c r="F177" s="773"/>
      <c r="G177" s="64" t="s">
        <v>301</v>
      </c>
      <c r="H177" s="65">
        <v>0.11600000000000001</v>
      </c>
      <c r="I177" s="66">
        <f>IFERROR(VLOOKUP(B177,'SINAPI COMP AL'!$G:$L,5,FALSE),VLOOKUP(B177,'SINAPI INS AL'!A:E,5,FALSE))</f>
        <v>20.53</v>
      </c>
      <c r="J177" s="66">
        <v>2.35</v>
      </c>
      <c r="L177" s="107" t="s">
        <v>571</v>
      </c>
    </row>
    <row r="178" spans="1:12" ht="15" customHeight="1">
      <c r="B178" s="64">
        <v>90781</v>
      </c>
      <c r="C178" s="772" t="s">
        <v>382</v>
      </c>
      <c r="D178" s="772"/>
      <c r="E178" s="773" t="s">
        <v>37</v>
      </c>
      <c r="F178" s="773"/>
      <c r="G178" s="64" t="s">
        <v>301</v>
      </c>
      <c r="H178" s="65">
        <v>5.8000000000000003E-2</v>
      </c>
      <c r="I178" s="66">
        <f>IFERROR(VLOOKUP(B178,'SINAPI COMP AL'!$G:$L,5,FALSE),VLOOKUP(B178,'SINAPI INS AL'!A:E,5,FALSE))</f>
        <v>43</v>
      </c>
      <c r="J178" s="66">
        <v>2.46</v>
      </c>
      <c r="L178" s="107" t="s">
        <v>571</v>
      </c>
    </row>
    <row r="179" spans="1:12" ht="18" customHeight="1">
      <c r="B179" s="61"/>
      <c r="C179" s="61"/>
      <c r="D179" s="61"/>
      <c r="E179" s="61"/>
      <c r="F179" s="61"/>
      <c r="G179" s="61"/>
      <c r="H179" s="774" t="s">
        <v>315</v>
      </c>
      <c r="I179" s="774"/>
      <c r="J179" s="67">
        <f>SUM(J177:J178)</f>
        <v>4.8100000000000005</v>
      </c>
      <c r="L179" s="107" t="s">
        <v>571</v>
      </c>
    </row>
    <row r="180" spans="1:12" ht="15" customHeight="1">
      <c r="A180" s="108" t="s">
        <v>73</v>
      </c>
      <c r="B180" s="61"/>
      <c r="C180" s="61"/>
      <c r="D180" s="61"/>
      <c r="E180" s="61"/>
      <c r="F180" s="61"/>
      <c r="G180" s="61"/>
      <c r="H180" s="775" t="s">
        <v>320</v>
      </c>
      <c r="I180" s="775"/>
      <c r="J180" s="68">
        <f>SUM(J179,J175)</f>
        <v>6.6447488000000003</v>
      </c>
      <c r="K180" s="107" t="s">
        <v>570</v>
      </c>
      <c r="L180" s="107" t="s">
        <v>571</v>
      </c>
    </row>
    <row r="181" spans="1:12" ht="9.9499999999999993" customHeight="1">
      <c r="B181" s="61"/>
      <c r="C181" s="61"/>
      <c r="D181" s="61"/>
      <c r="E181" s="779"/>
      <c r="F181" s="779"/>
      <c r="G181" s="779"/>
      <c r="H181" s="61"/>
      <c r="I181" s="61"/>
      <c r="J181" s="61"/>
      <c r="L181" s="107" t="s">
        <v>571</v>
      </c>
    </row>
    <row r="182" spans="1:12" ht="20.100000000000001" customHeight="1">
      <c r="B182" s="778" t="s">
        <v>451</v>
      </c>
      <c r="C182" s="778"/>
      <c r="D182" s="778"/>
      <c r="E182" s="778"/>
      <c r="F182" s="778"/>
      <c r="G182" s="778"/>
      <c r="H182" s="778"/>
      <c r="I182" s="778"/>
      <c r="J182" s="778"/>
      <c r="K182" s="107" t="s">
        <v>569</v>
      </c>
      <c r="L182" s="107" t="s">
        <v>571</v>
      </c>
    </row>
    <row r="183" spans="1:12" ht="15" customHeight="1">
      <c r="B183" s="776" t="s">
        <v>322</v>
      </c>
      <c r="C183" s="776"/>
      <c r="D183" s="776"/>
      <c r="E183" s="777" t="s">
        <v>3</v>
      </c>
      <c r="F183" s="777"/>
      <c r="G183" s="63" t="s">
        <v>4</v>
      </c>
      <c r="H183" s="63" t="s">
        <v>311</v>
      </c>
      <c r="I183" s="63" t="s">
        <v>312</v>
      </c>
      <c r="J183" s="63" t="s">
        <v>313</v>
      </c>
      <c r="L183" s="107" t="s">
        <v>571</v>
      </c>
    </row>
    <row r="184" spans="1:12" ht="29.1" customHeight="1">
      <c r="B184" s="64">
        <v>4019</v>
      </c>
      <c r="C184" s="772" t="s">
        <v>452</v>
      </c>
      <c r="D184" s="772"/>
      <c r="E184" s="773" t="s">
        <v>37</v>
      </c>
      <c r="F184" s="773"/>
      <c r="G184" s="64" t="s">
        <v>38</v>
      </c>
      <c r="H184" s="65">
        <v>1.08</v>
      </c>
      <c r="I184" s="66">
        <f>IFERROR(VLOOKUP(B184,'SINAPI COMP AL'!$G:$L,5,FALSE),VLOOKUP(B184,'SINAPI INS AL'!A:E,5,FALSE))</f>
        <v>16.79</v>
      </c>
      <c r="J184" s="66">
        <f t="shared" ref="J184" si="19">I184*H184</f>
        <v>18.133199999999999</v>
      </c>
      <c r="L184" s="107" t="s">
        <v>571</v>
      </c>
    </row>
    <row r="185" spans="1:12" ht="15" customHeight="1">
      <c r="B185" s="61"/>
      <c r="C185" s="61"/>
      <c r="D185" s="61"/>
      <c r="E185" s="61"/>
      <c r="F185" s="61"/>
      <c r="G185" s="61"/>
      <c r="H185" s="774" t="s">
        <v>326</v>
      </c>
      <c r="I185" s="774"/>
      <c r="J185" s="67">
        <f>J184</f>
        <v>18.133199999999999</v>
      </c>
      <c r="L185" s="107" t="s">
        <v>571</v>
      </c>
    </row>
    <row r="186" spans="1:12" ht="15" customHeight="1">
      <c r="B186" s="776" t="s">
        <v>310</v>
      </c>
      <c r="C186" s="776"/>
      <c r="D186" s="776"/>
      <c r="E186" s="777" t="s">
        <v>3</v>
      </c>
      <c r="F186" s="777"/>
      <c r="G186" s="63" t="s">
        <v>4</v>
      </c>
      <c r="H186" s="63" t="s">
        <v>311</v>
      </c>
      <c r="I186" s="63" t="s">
        <v>312</v>
      </c>
      <c r="J186" s="63" t="s">
        <v>313</v>
      </c>
      <c r="L186" s="107" t="s">
        <v>571</v>
      </c>
    </row>
    <row r="187" spans="1:12" ht="15" customHeight="1">
      <c r="B187" s="64">
        <v>88316</v>
      </c>
      <c r="C187" s="772" t="s">
        <v>314</v>
      </c>
      <c r="D187" s="772"/>
      <c r="E187" s="773" t="s">
        <v>37</v>
      </c>
      <c r="F187" s="773"/>
      <c r="G187" s="64" t="s">
        <v>301</v>
      </c>
      <c r="H187" s="65">
        <v>0.03</v>
      </c>
      <c r="I187" s="66">
        <f>IFERROR(VLOOKUP(B187,'SINAPI COMP AL'!$G:$L,5,FALSE),VLOOKUP(B187,'SINAPI INS AL'!A:E,5,FALSE))</f>
        <v>20.28</v>
      </c>
      <c r="J187" s="66">
        <f t="shared" ref="J187" si="20">I187*H187</f>
        <v>0.60840000000000005</v>
      </c>
      <c r="L187" s="107" t="s">
        <v>571</v>
      </c>
    </row>
    <row r="188" spans="1:12" ht="18" customHeight="1">
      <c r="B188" s="61"/>
      <c r="C188" s="61"/>
      <c r="D188" s="61"/>
      <c r="E188" s="61"/>
      <c r="F188" s="61"/>
      <c r="G188" s="61"/>
      <c r="H188" s="774" t="s">
        <v>315</v>
      </c>
      <c r="I188" s="774"/>
      <c r="J188" s="67">
        <f>J187</f>
        <v>0.60840000000000005</v>
      </c>
      <c r="L188" s="107" t="s">
        <v>571</v>
      </c>
    </row>
    <row r="189" spans="1:12" ht="15" customHeight="1">
      <c r="A189" s="108" t="s">
        <v>79</v>
      </c>
      <c r="B189" s="61"/>
      <c r="C189" s="61"/>
      <c r="D189" s="61"/>
      <c r="E189" s="61"/>
      <c r="F189" s="61"/>
      <c r="G189" s="61"/>
      <c r="H189" s="775" t="s">
        <v>320</v>
      </c>
      <c r="I189" s="775"/>
      <c r="J189" s="68">
        <f>SUM(J188,J185)</f>
        <v>18.741599999999998</v>
      </c>
      <c r="K189" s="107" t="s">
        <v>570</v>
      </c>
      <c r="L189" s="107" t="s">
        <v>571</v>
      </c>
    </row>
    <row r="190" spans="1:12" ht="9.9499999999999993" customHeight="1">
      <c r="B190" s="61"/>
      <c r="C190" s="61"/>
      <c r="D190" s="61"/>
      <c r="E190" s="779"/>
      <c r="F190" s="779"/>
      <c r="G190" s="779"/>
      <c r="H190" s="61"/>
      <c r="I190" s="61"/>
      <c r="J190" s="61"/>
      <c r="L190" s="107" t="s">
        <v>571</v>
      </c>
    </row>
    <row r="191" spans="1:12" ht="20.100000000000001" customHeight="1">
      <c r="B191" s="778" t="s">
        <v>453</v>
      </c>
      <c r="C191" s="778"/>
      <c r="D191" s="778"/>
      <c r="E191" s="778"/>
      <c r="F191" s="778"/>
      <c r="G191" s="778"/>
      <c r="H191" s="778"/>
      <c r="I191" s="778"/>
      <c r="J191" s="778"/>
      <c r="K191" s="107" t="s">
        <v>569</v>
      </c>
      <c r="L191" s="107" t="s">
        <v>571</v>
      </c>
    </row>
    <row r="192" spans="1:12" ht="15" customHeight="1">
      <c r="B192" s="776" t="s">
        <v>359</v>
      </c>
      <c r="C192" s="776"/>
      <c r="D192" s="776"/>
      <c r="E192" s="777" t="s">
        <v>3</v>
      </c>
      <c r="F192" s="777"/>
      <c r="G192" s="63" t="s">
        <v>4</v>
      </c>
      <c r="H192" s="63" t="s">
        <v>311</v>
      </c>
      <c r="I192" s="63" t="s">
        <v>312</v>
      </c>
      <c r="J192" s="63" t="s">
        <v>313</v>
      </c>
      <c r="L192" s="107" t="s">
        <v>571</v>
      </c>
    </row>
    <row r="193" spans="1:12" ht="15" customHeight="1">
      <c r="B193" s="64">
        <v>8904</v>
      </c>
      <c r="C193" s="772" t="s">
        <v>454</v>
      </c>
      <c r="D193" s="772"/>
      <c r="E193" s="773" t="s">
        <v>290</v>
      </c>
      <c r="F193" s="773"/>
      <c r="G193" s="64" t="s">
        <v>360</v>
      </c>
      <c r="H193" s="65">
        <v>0.13300000000000001</v>
      </c>
      <c r="I193" s="66">
        <v>3.93</v>
      </c>
      <c r="J193" s="66">
        <f t="shared" ref="J193" si="21">I193*H193</f>
        <v>0.5226900000000001</v>
      </c>
      <c r="L193" s="107" t="s">
        <v>571</v>
      </c>
    </row>
    <row r="194" spans="1:12" ht="15" customHeight="1">
      <c r="B194" s="61"/>
      <c r="C194" s="61"/>
      <c r="D194" s="61"/>
      <c r="E194" s="61"/>
      <c r="F194" s="61"/>
      <c r="G194" s="61"/>
      <c r="H194" s="774" t="s">
        <v>361</v>
      </c>
      <c r="I194" s="774"/>
      <c r="J194" s="67">
        <f>J193</f>
        <v>0.5226900000000001</v>
      </c>
      <c r="L194" s="107" t="s">
        <v>571</v>
      </c>
    </row>
    <row r="195" spans="1:12" ht="15" customHeight="1">
      <c r="B195" s="776" t="s">
        <v>322</v>
      </c>
      <c r="C195" s="776"/>
      <c r="D195" s="776"/>
      <c r="E195" s="777" t="s">
        <v>3</v>
      </c>
      <c r="F195" s="777"/>
      <c r="G195" s="63" t="s">
        <v>4</v>
      </c>
      <c r="H195" s="63" t="s">
        <v>311</v>
      </c>
      <c r="I195" s="63" t="s">
        <v>312</v>
      </c>
      <c r="J195" s="63" t="s">
        <v>313</v>
      </c>
      <c r="L195" s="107" t="s">
        <v>571</v>
      </c>
    </row>
    <row r="196" spans="1:12" ht="15" customHeight="1">
      <c r="B196" s="64">
        <v>546</v>
      </c>
      <c r="C196" s="772" t="s">
        <v>455</v>
      </c>
      <c r="D196" s="772"/>
      <c r="E196" s="773" t="s">
        <v>37</v>
      </c>
      <c r="F196" s="773"/>
      <c r="G196" s="64" t="s">
        <v>349</v>
      </c>
      <c r="H196" s="65">
        <v>3.5999999999999997E-2</v>
      </c>
      <c r="I196" s="66">
        <f>IFERROR(VLOOKUP(B196,'SINAPI COMP AL'!$G:$L,5,FALSE),VLOOKUP(B196,'SINAPI INS AL'!A:E,5,FALSE))</f>
        <v>11</v>
      </c>
      <c r="J196" s="66">
        <f t="shared" ref="J196:J199" si="22">I196*H196</f>
        <v>0.39599999999999996</v>
      </c>
      <c r="L196" s="107" t="s">
        <v>571</v>
      </c>
    </row>
    <row r="197" spans="1:12" ht="21" customHeight="1">
      <c r="B197" s="64">
        <v>11026</v>
      </c>
      <c r="C197" s="772" t="s">
        <v>456</v>
      </c>
      <c r="D197" s="772"/>
      <c r="E197" s="773" t="s">
        <v>37</v>
      </c>
      <c r="F197" s="773"/>
      <c r="G197" s="64" t="s">
        <v>349</v>
      </c>
      <c r="H197" s="65">
        <v>0.438</v>
      </c>
      <c r="I197" s="66">
        <f>IFERROR(VLOOKUP(B197,'SINAPI COMP AL'!$G:$L,5,FALSE),VLOOKUP(B197,'SINAPI INS AL'!A:E,5,FALSE))</f>
        <v>15.87</v>
      </c>
      <c r="J197" s="66">
        <f t="shared" si="22"/>
        <v>6.95106</v>
      </c>
      <c r="L197" s="107" t="s">
        <v>571</v>
      </c>
    </row>
    <row r="198" spans="1:12" ht="21" customHeight="1">
      <c r="B198" s="64">
        <v>10997</v>
      </c>
      <c r="C198" s="772" t="s">
        <v>457</v>
      </c>
      <c r="D198" s="772"/>
      <c r="E198" s="773" t="s">
        <v>37</v>
      </c>
      <c r="F198" s="773"/>
      <c r="G198" s="64" t="s">
        <v>349</v>
      </c>
      <c r="H198" s="65">
        <v>0.3</v>
      </c>
      <c r="I198" s="66">
        <f>IFERROR(VLOOKUP(B198,'SINAPI COMP AL'!$G:$L,5,FALSE),VLOOKUP(B198,'SINAPI INS AL'!A:E,5,FALSE))</f>
        <v>52.98</v>
      </c>
      <c r="J198" s="66">
        <f t="shared" si="22"/>
        <v>15.893999999999998</v>
      </c>
      <c r="L198" s="107" t="s">
        <v>571</v>
      </c>
    </row>
    <row r="199" spans="1:12" ht="15" customHeight="1">
      <c r="B199" s="64">
        <v>4898</v>
      </c>
      <c r="C199" s="772" t="s">
        <v>458</v>
      </c>
      <c r="D199" s="772"/>
      <c r="E199" s="773" t="s">
        <v>290</v>
      </c>
      <c r="F199" s="773"/>
      <c r="G199" s="64" t="s">
        <v>97</v>
      </c>
      <c r="H199" s="65">
        <v>0.17599999999999999</v>
      </c>
      <c r="I199" s="66">
        <v>11.29</v>
      </c>
      <c r="J199" s="66">
        <f t="shared" si="22"/>
        <v>1.9870399999999997</v>
      </c>
      <c r="L199" s="107" t="s">
        <v>571</v>
      </c>
    </row>
    <row r="200" spans="1:12" ht="15" customHeight="1">
      <c r="B200" s="61"/>
      <c r="C200" s="61"/>
      <c r="D200" s="61"/>
      <c r="E200" s="61"/>
      <c r="F200" s="61"/>
      <c r="G200" s="61"/>
      <c r="H200" s="774" t="s">
        <v>326</v>
      </c>
      <c r="I200" s="774"/>
      <c r="J200" s="67">
        <f>SUM(J196:J199)</f>
        <v>25.228099999999998</v>
      </c>
      <c r="L200" s="107" t="s">
        <v>571</v>
      </c>
    </row>
    <row r="201" spans="1:12" ht="15" customHeight="1">
      <c r="B201" s="776" t="s">
        <v>310</v>
      </c>
      <c r="C201" s="776"/>
      <c r="D201" s="776"/>
      <c r="E201" s="777" t="s">
        <v>3</v>
      </c>
      <c r="F201" s="777"/>
      <c r="G201" s="63" t="s">
        <v>4</v>
      </c>
      <c r="H201" s="63" t="s">
        <v>311</v>
      </c>
      <c r="I201" s="63" t="s">
        <v>312</v>
      </c>
      <c r="J201" s="63" t="s">
        <v>313</v>
      </c>
      <c r="L201" s="107" t="s">
        <v>571</v>
      </c>
    </row>
    <row r="202" spans="1:12" ht="21" customHeight="1">
      <c r="B202" s="64">
        <v>88278</v>
      </c>
      <c r="C202" s="772" t="s">
        <v>459</v>
      </c>
      <c r="D202" s="772"/>
      <c r="E202" s="773" t="s">
        <v>37</v>
      </c>
      <c r="F202" s="773"/>
      <c r="G202" s="64" t="s">
        <v>301</v>
      </c>
      <c r="H202" s="65">
        <v>1</v>
      </c>
      <c r="I202" s="66">
        <f>IFERROR(VLOOKUP(B202,'SINAPI COMP AL'!$G:$L,5,FALSE),VLOOKUP(B202,'SINAPI INS AL'!A:E,5,FALSE))</f>
        <v>19.98</v>
      </c>
      <c r="J202" s="66">
        <f t="shared" ref="J202:J204" si="23">I202*H202</f>
        <v>19.98</v>
      </c>
      <c r="L202" s="107" t="s">
        <v>571</v>
      </c>
    </row>
    <row r="203" spans="1:12" ht="15" customHeight="1">
      <c r="B203" s="64">
        <v>88316</v>
      </c>
      <c r="C203" s="772" t="s">
        <v>314</v>
      </c>
      <c r="D203" s="772"/>
      <c r="E203" s="773" t="s">
        <v>37</v>
      </c>
      <c r="F203" s="773"/>
      <c r="G203" s="64" t="s">
        <v>301</v>
      </c>
      <c r="H203" s="65">
        <v>0.25</v>
      </c>
      <c r="I203" s="66">
        <f>IFERROR(VLOOKUP(B203,'SINAPI COMP AL'!$G:$L,5,FALSE),VLOOKUP(B203,'SINAPI INS AL'!A:E,5,FALSE))</f>
        <v>20.28</v>
      </c>
      <c r="J203" s="66">
        <f t="shared" si="23"/>
        <v>5.07</v>
      </c>
      <c r="L203" s="107" t="s">
        <v>571</v>
      </c>
    </row>
    <row r="204" spans="1:12" ht="15" customHeight="1">
      <c r="B204" s="64">
        <v>88317</v>
      </c>
      <c r="C204" s="772" t="s">
        <v>460</v>
      </c>
      <c r="D204" s="772"/>
      <c r="E204" s="773" t="s">
        <v>37</v>
      </c>
      <c r="F204" s="773"/>
      <c r="G204" s="64" t="s">
        <v>301</v>
      </c>
      <c r="H204" s="65">
        <v>0.16600000000000001</v>
      </c>
      <c r="I204" s="66">
        <f>IFERROR(VLOOKUP(B204,'SINAPI COMP AL'!$G:$L,5,FALSE),VLOOKUP(B204,'SINAPI INS AL'!A:E,5,FALSE))</f>
        <v>28.19</v>
      </c>
      <c r="J204" s="66">
        <f t="shared" si="23"/>
        <v>4.6795400000000003</v>
      </c>
      <c r="L204" s="107" t="s">
        <v>571</v>
      </c>
    </row>
    <row r="205" spans="1:12" ht="18" customHeight="1">
      <c r="B205" s="61"/>
      <c r="C205" s="61"/>
      <c r="D205" s="61"/>
      <c r="E205" s="61"/>
      <c r="F205" s="61"/>
      <c r="G205" s="61"/>
      <c r="H205" s="774" t="s">
        <v>315</v>
      </c>
      <c r="I205" s="774"/>
      <c r="J205" s="67">
        <f>SUM(J202:J204)</f>
        <v>29.72954</v>
      </c>
      <c r="L205" s="107" t="s">
        <v>571</v>
      </c>
    </row>
    <row r="206" spans="1:12" ht="15" customHeight="1">
      <c r="A206" s="108" t="s">
        <v>92</v>
      </c>
      <c r="B206" s="61"/>
      <c r="C206" s="61"/>
      <c r="D206" s="61"/>
      <c r="E206" s="61"/>
      <c r="F206" s="61"/>
      <c r="G206" s="61"/>
      <c r="H206" s="775" t="s">
        <v>320</v>
      </c>
      <c r="I206" s="775"/>
      <c r="J206" s="68">
        <f>SUM(J205,J200,J194)</f>
        <v>55.480329999999995</v>
      </c>
      <c r="K206" s="107" t="s">
        <v>570</v>
      </c>
      <c r="L206" s="107" t="s">
        <v>571</v>
      </c>
    </row>
    <row r="207" spans="1:12" ht="9.9499999999999993" customHeight="1">
      <c r="B207" s="61"/>
      <c r="C207" s="61"/>
      <c r="D207" s="61"/>
      <c r="E207" s="779"/>
      <c r="F207" s="779"/>
      <c r="G207" s="779"/>
      <c r="H207" s="61"/>
      <c r="I207" s="61"/>
      <c r="J207" s="61"/>
      <c r="L207" s="107" t="s">
        <v>571</v>
      </c>
    </row>
    <row r="208" spans="1:12" ht="20.100000000000001" customHeight="1">
      <c r="B208" s="778" t="s">
        <v>461</v>
      </c>
      <c r="C208" s="778"/>
      <c r="D208" s="778"/>
      <c r="E208" s="778"/>
      <c r="F208" s="778"/>
      <c r="G208" s="778"/>
      <c r="H208" s="778"/>
      <c r="I208" s="778"/>
      <c r="J208" s="778"/>
      <c r="K208" s="107" t="s">
        <v>569</v>
      </c>
      <c r="L208" s="107" t="s">
        <v>571</v>
      </c>
    </row>
    <row r="209" spans="1:12" ht="15" customHeight="1">
      <c r="B209" s="776" t="s">
        <v>359</v>
      </c>
      <c r="C209" s="776"/>
      <c r="D209" s="776"/>
      <c r="E209" s="777" t="s">
        <v>3</v>
      </c>
      <c r="F209" s="777"/>
      <c r="G209" s="63" t="s">
        <v>4</v>
      </c>
      <c r="H209" s="63" t="s">
        <v>311</v>
      </c>
      <c r="I209" s="63" t="s">
        <v>312</v>
      </c>
      <c r="J209" s="63" t="s">
        <v>313</v>
      </c>
      <c r="L209" s="107" t="s">
        <v>571</v>
      </c>
    </row>
    <row r="210" spans="1:12" ht="15" customHeight="1">
      <c r="B210" s="64">
        <v>6589</v>
      </c>
      <c r="C210" s="772" t="s">
        <v>462</v>
      </c>
      <c r="D210" s="772"/>
      <c r="E210" s="773" t="s">
        <v>290</v>
      </c>
      <c r="F210" s="773"/>
      <c r="G210" s="64" t="s">
        <v>165</v>
      </c>
      <c r="H210" s="65">
        <v>1</v>
      </c>
      <c r="I210" s="66">
        <v>2088.33</v>
      </c>
      <c r="J210" s="66">
        <f t="shared" ref="J210" si="24">I210*H210</f>
        <v>2088.33</v>
      </c>
      <c r="L210" s="107" t="s">
        <v>571</v>
      </c>
    </row>
    <row r="211" spans="1:12" ht="15" customHeight="1">
      <c r="B211" s="61"/>
      <c r="C211" s="61"/>
      <c r="D211" s="61"/>
      <c r="E211" s="61"/>
      <c r="F211" s="61"/>
      <c r="G211" s="61"/>
      <c r="H211" s="774" t="s">
        <v>361</v>
      </c>
      <c r="I211" s="774"/>
      <c r="J211" s="67">
        <f>J210</f>
        <v>2088.33</v>
      </c>
      <c r="L211" s="107" t="s">
        <v>571</v>
      </c>
    </row>
    <row r="212" spans="1:12" ht="15" customHeight="1">
      <c r="B212" s="776" t="s">
        <v>463</v>
      </c>
      <c r="C212" s="776"/>
      <c r="D212" s="776"/>
      <c r="E212" s="777" t="s">
        <v>3</v>
      </c>
      <c r="F212" s="777"/>
      <c r="G212" s="63" t="s">
        <v>4</v>
      </c>
      <c r="H212" s="63" t="s">
        <v>311</v>
      </c>
      <c r="I212" s="63" t="s">
        <v>312</v>
      </c>
      <c r="J212" s="63" t="s">
        <v>313</v>
      </c>
      <c r="L212" s="107" t="s">
        <v>571</v>
      </c>
    </row>
    <row r="213" spans="1:12" ht="15" customHeight="1">
      <c r="B213" s="64" t="s">
        <v>464</v>
      </c>
      <c r="C213" s="772" t="s">
        <v>465</v>
      </c>
      <c r="D213" s="772"/>
      <c r="E213" s="773" t="s">
        <v>83</v>
      </c>
      <c r="F213" s="773"/>
      <c r="G213" s="64" t="s">
        <v>165</v>
      </c>
      <c r="H213" s="65">
        <v>1</v>
      </c>
      <c r="I213" s="66">
        <v>4733.6000000000004</v>
      </c>
      <c r="J213" s="66">
        <f t="shared" ref="J213:J214" si="25">I213*H213</f>
        <v>4733.6000000000004</v>
      </c>
      <c r="L213" s="107" t="s">
        <v>571</v>
      </c>
    </row>
    <row r="214" spans="1:12" ht="15" customHeight="1">
      <c r="B214" s="64" t="s">
        <v>466</v>
      </c>
      <c r="C214" s="772" t="s">
        <v>467</v>
      </c>
      <c r="D214" s="772"/>
      <c r="E214" s="773" t="s">
        <v>83</v>
      </c>
      <c r="F214" s="773"/>
      <c r="G214" s="64" t="s">
        <v>165</v>
      </c>
      <c r="H214" s="65">
        <v>1</v>
      </c>
      <c r="I214" s="66">
        <v>6054.33</v>
      </c>
      <c r="J214" s="66">
        <f t="shared" si="25"/>
        <v>6054.33</v>
      </c>
      <c r="L214" s="107" t="s">
        <v>571</v>
      </c>
    </row>
    <row r="215" spans="1:12" ht="15" customHeight="1">
      <c r="B215" s="61"/>
      <c r="C215" s="61"/>
      <c r="D215" s="61"/>
      <c r="E215" s="61"/>
      <c r="F215" s="61"/>
      <c r="G215" s="61"/>
      <c r="H215" s="774" t="s">
        <v>468</v>
      </c>
      <c r="I215" s="774"/>
      <c r="J215" s="67">
        <f>SUM(J213:J214)</f>
        <v>10787.93</v>
      </c>
      <c r="L215" s="107" t="s">
        <v>571</v>
      </c>
    </row>
    <row r="216" spans="1:12" ht="15" customHeight="1">
      <c r="B216" s="776" t="s">
        <v>316</v>
      </c>
      <c r="C216" s="776"/>
      <c r="D216" s="776"/>
      <c r="E216" s="777" t="s">
        <v>3</v>
      </c>
      <c r="F216" s="777"/>
      <c r="G216" s="63" t="s">
        <v>4</v>
      </c>
      <c r="H216" s="63" t="s">
        <v>311</v>
      </c>
      <c r="I216" s="63" t="s">
        <v>312</v>
      </c>
      <c r="J216" s="63" t="s">
        <v>313</v>
      </c>
      <c r="L216" s="107" t="s">
        <v>571</v>
      </c>
    </row>
    <row r="217" spans="1:12" ht="21" customHeight="1">
      <c r="B217" s="64" t="s">
        <v>469</v>
      </c>
      <c r="C217" s="772" t="s">
        <v>324</v>
      </c>
      <c r="D217" s="772"/>
      <c r="E217" s="773" t="s">
        <v>325</v>
      </c>
      <c r="F217" s="773"/>
      <c r="G217" s="64" t="s">
        <v>165</v>
      </c>
      <c r="H217" s="65">
        <v>1</v>
      </c>
      <c r="I217" s="66">
        <v>5668.86</v>
      </c>
      <c r="J217" s="66">
        <f t="shared" ref="J217:J218" si="26">I217*H217</f>
        <v>5668.86</v>
      </c>
      <c r="L217" s="107" t="s">
        <v>571</v>
      </c>
    </row>
    <row r="218" spans="1:12" ht="15" customHeight="1">
      <c r="B218" s="64" t="s">
        <v>470</v>
      </c>
      <c r="C218" s="772" t="s">
        <v>471</v>
      </c>
      <c r="D218" s="772"/>
      <c r="E218" s="773" t="s">
        <v>369</v>
      </c>
      <c r="F218" s="773"/>
      <c r="G218" s="64" t="s">
        <v>54</v>
      </c>
      <c r="H218" s="65">
        <v>1</v>
      </c>
      <c r="I218" s="66">
        <v>2638.67</v>
      </c>
      <c r="J218" s="66">
        <f t="shared" si="26"/>
        <v>2638.67</v>
      </c>
      <c r="L218" s="107" t="s">
        <v>571</v>
      </c>
    </row>
    <row r="219" spans="1:12" ht="15" customHeight="1">
      <c r="B219" s="61"/>
      <c r="C219" s="61"/>
      <c r="D219" s="61"/>
      <c r="E219" s="61"/>
      <c r="F219" s="61"/>
      <c r="G219" s="61"/>
      <c r="H219" s="774" t="s">
        <v>318</v>
      </c>
      <c r="I219" s="774"/>
      <c r="J219" s="67">
        <f>SUM(J217:J218)</f>
        <v>8307.5299999999988</v>
      </c>
      <c r="L219" s="107" t="s">
        <v>571</v>
      </c>
    </row>
    <row r="220" spans="1:12" ht="15" customHeight="1">
      <c r="A220" s="108" t="s">
        <v>163</v>
      </c>
      <c r="B220" s="61"/>
      <c r="C220" s="61"/>
      <c r="D220" s="61"/>
      <c r="E220" s="61"/>
      <c r="F220" s="61"/>
      <c r="G220" s="61"/>
      <c r="H220" s="775" t="s">
        <v>320</v>
      </c>
      <c r="I220" s="775"/>
      <c r="J220" s="68">
        <f>SUM(J219,J215,J211)</f>
        <v>21183.79</v>
      </c>
      <c r="K220" s="107" t="s">
        <v>570</v>
      </c>
      <c r="L220" s="107" t="s">
        <v>571</v>
      </c>
    </row>
    <row r="221" spans="1:12" ht="9.9499999999999993" customHeight="1">
      <c r="B221" s="61"/>
      <c r="C221" s="61"/>
      <c r="D221" s="61"/>
      <c r="E221" s="779"/>
      <c r="F221" s="779"/>
      <c r="G221" s="779"/>
      <c r="H221" s="61"/>
      <c r="I221" s="61"/>
      <c r="J221" s="61"/>
      <c r="L221" s="107" t="s">
        <v>571</v>
      </c>
    </row>
    <row r="222" spans="1:12" ht="20.100000000000001" customHeight="1">
      <c r="B222" s="778" t="s">
        <v>472</v>
      </c>
      <c r="C222" s="778"/>
      <c r="D222" s="778"/>
      <c r="E222" s="778"/>
      <c r="F222" s="778"/>
      <c r="G222" s="778"/>
      <c r="H222" s="778"/>
      <c r="I222" s="778"/>
      <c r="J222" s="778"/>
      <c r="K222" s="107" t="s">
        <v>569</v>
      </c>
      <c r="L222" s="107" t="s">
        <v>571</v>
      </c>
    </row>
    <row r="223" spans="1:12" ht="15" customHeight="1">
      <c r="B223" s="776" t="s">
        <v>359</v>
      </c>
      <c r="C223" s="776"/>
      <c r="D223" s="776"/>
      <c r="E223" s="777" t="s">
        <v>3</v>
      </c>
      <c r="F223" s="777"/>
      <c r="G223" s="63" t="s">
        <v>4</v>
      </c>
      <c r="H223" s="63" t="s">
        <v>311</v>
      </c>
      <c r="I223" s="63" t="s">
        <v>312</v>
      </c>
      <c r="J223" s="63" t="s">
        <v>313</v>
      </c>
      <c r="L223" s="107" t="s">
        <v>571</v>
      </c>
    </row>
    <row r="224" spans="1:12" ht="15" customHeight="1">
      <c r="B224" s="64" t="s">
        <v>367</v>
      </c>
      <c r="C224" s="772" t="s">
        <v>368</v>
      </c>
      <c r="D224" s="772"/>
      <c r="E224" s="773" t="s">
        <v>369</v>
      </c>
      <c r="F224" s="773"/>
      <c r="G224" s="64" t="s">
        <v>54</v>
      </c>
      <c r="H224" s="65">
        <v>1.16E-3</v>
      </c>
      <c r="I224" s="66">
        <v>1581.68</v>
      </c>
      <c r="J224" s="66">
        <f t="shared" ref="J224" si="27">I224*H224</f>
        <v>1.8347488000000001</v>
      </c>
      <c r="L224" s="107" t="s">
        <v>571</v>
      </c>
    </row>
    <row r="225" spans="1:12" ht="15" customHeight="1">
      <c r="B225" s="61"/>
      <c r="C225" s="61"/>
      <c r="D225" s="61"/>
      <c r="E225" s="61"/>
      <c r="F225" s="61"/>
      <c r="G225" s="61"/>
      <c r="H225" s="774" t="s">
        <v>361</v>
      </c>
      <c r="I225" s="774"/>
      <c r="J225" s="67">
        <f>J224</f>
        <v>1.8347488000000001</v>
      </c>
      <c r="L225" s="107" t="s">
        <v>571</v>
      </c>
    </row>
    <row r="226" spans="1:12" ht="15" customHeight="1">
      <c r="B226" s="776" t="s">
        <v>330</v>
      </c>
      <c r="C226" s="776"/>
      <c r="D226" s="776"/>
      <c r="E226" s="777" t="s">
        <v>3</v>
      </c>
      <c r="F226" s="777"/>
      <c r="G226" s="63" t="s">
        <v>4</v>
      </c>
      <c r="H226" s="63" t="s">
        <v>311</v>
      </c>
      <c r="I226" s="63" t="s">
        <v>312</v>
      </c>
      <c r="J226" s="63" t="s">
        <v>313</v>
      </c>
      <c r="L226" s="107" t="s">
        <v>571</v>
      </c>
    </row>
    <row r="227" spans="1:12" ht="29.1" customHeight="1">
      <c r="B227" s="64">
        <v>92145</v>
      </c>
      <c r="C227" s="772" t="s">
        <v>473</v>
      </c>
      <c r="D227" s="772"/>
      <c r="E227" s="773" t="s">
        <v>37</v>
      </c>
      <c r="F227" s="773"/>
      <c r="G227" s="64" t="s">
        <v>332</v>
      </c>
      <c r="H227" s="65">
        <v>1E-3</v>
      </c>
      <c r="I227" s="66">
        <f>IFERROR(VLOOKUP(B227,'SINAPI COMP AL'!$G:$L,5,FALSE),VLOOKUP(B227,'SINAPI INS AL'!A:E,5,FALSE))</f>
        <v>72.7</v>
      </c>
      <c r="J227" s="66">
        <f t="shared" ref="J227" si="28">I227*H227</f>
        <v>7.2700000000000001E-2</v>
      </c>
      <c r="L227" s="107" t="s">
        <v>571</v>
      </c>
    </row>
    <row r="228" spans="1:12" ht="18" customHeight="1">
      <c r="B228" s="61"/>
      <c r="C228" s="61"/>
      <c r="D228" s="61"/>
      <c r="E228" s="61"/>
      <c r="F228" s="61"/>
      <c r="G228" s="61"/>
      <c r="H228" s="774" t="s">
        <v>333</v>
      </c>
      <c r="I228" s="774"/>
      <c r="J228" s="67">
        <f>J227</f>
        <v>7.2700000000000001E-2</v>
      </c>
      <c r="L228" s="107" t="s">
        <v>571</v>
      </c>
    </row>
    <row r="229" spans="1:12" ht="15" customHeight="1">
      <c r="B229" s="776" t="s">
        <v>322</v>
      </c>
      <c r="C229" s="776"/>
      <c r="D229" s="776"/>
      <c r="E229" s="777" t="s">
        <v>3</v>
      </c>
      <c r="F229" s="777"/>
      <c r="G229" s="63" t="s">
        <v>4</v>
      </c>
      <c r="H229" s="63" t="s">
        <v>311</v>
      </c>
      <c r="I229" s="63" t="s">
        <v>312</v>
      </c>
      <c r="J229" s="63" t="s">
        <v>313</v>
      </c>
      <c r="L229" s="107" t="s">
        <v>571</v>
      </c>
    </row>
    <row r="230" spans="1:12" ht="29.1" customHeight="1">
      <c r="B230" s="64">
        <v>4460</v>
      </c>
      <c r="C230" s="772" t="s">
        <v>474</v>
      </c>
      <c r="D230" s="772"/>
      <c r="E230" s="773" t="s">
        <v>37</v>
      </c>
      <c r="F230" s="773"/>
      <c r="G230" s="64" t="s">
        <v>261</v>
      </c>
      <c r="H230" s="65">
        <v>2.8860000000000001E-3</v>
      </c>
      <c r="I230" s="66">
        <f>IFERROR(VLOOKUP(B230,'SINAPI COMP AL'!$G:$L,5,FALSE),VLOOKUP(B230,'SINAPI INS AL'!A:E,5,FALSE))</f>
        <v>6.93</v>
      </c>
      <c r="J230" s="66">
        <f t="shared" ref="J230" si="29">I230*H230</f>
        <v>1.9999980000000001E-2</v>
      </c>
      <c r="L230" s="107" t="s">
        <v>571</v>
      </c>
    </row>
    <row r="231" spans="1:12" ht="15" customHeight="1">
      <c r="B231" s="61"/>
      <c r="C231" s="61"/>
      <c r="D231" s="61"/>
      <c r="E231" s="61"/>
      <c r="F231" s="61"/>
      <c r="G231" s="61"/>
      <c r="H231" s="774" t="s">
        <v>326</v>
      </c>
      <c r="I231" s="774"/>
      <c r="J231" s="67">
        <f>J230</f>
        <v>1.9999980000000001E-2</v>
      </c>
      <c r="L231" s="107" t="s">
        <v>571</v>
      </c>
    </row>
    <row r="232" spans="1:12" ht="15" customHeight="1">
      <c r="B232" s="776" t="s">
        <v>310</v>
      </c>
      <c r="C232" s="776"/>
      <c r="D232" s="776"/>
      <c r="E232" s="777" t="s">
        <v>3</v>
      </c>
      <c r="F232" s="777"/>
      <c r="G232" s="63" t="s">
        <v>4</v>
      </c>
      <c r="H232" s="63" t="s">
        <v>311</v>
      </c>
      <c r="I232" s="63" t="s">
        <v>312</v>
      </c>
      <c r="J232" s="63" t="s">
        <v>313</v>
      </c>
      <c r="L232" s="107" t="s">
        <v>571</v>
      </c>
    </row>
    <row r="233" spans="1:12" ht="15" customHeight="1">
      <c r="B233" s="64">
        <v>88253</v>
      </c>
      <c r="C233" s="772" t="s">
        <v>379</v>
      </c>
      <c r="D233" s="772"/>
      <c r="E233" s="773" t="s">
        <v>37</v>
      </c>
      <c r="F233" s="773"/>
      <c r="G233" s="64" t="s">
        <v>301</v>
      </c>
      <c r="H233" s="65">
        <v>2.5000000000000001E-3</v>
      </c>
      <c r="I233" s="66">
        <f>IFERROR(VLOOKUP(B233,'SINAPI COMP AL'!$G:$L,5,FALSE),VLOOKUP(B233,'SINAPI INS AL'!A:E,5,FALSE))</f>
        <v>20.53</v>
      </c>
      <c r="J233" s="66">
        <f t="shared" ref="J233:J236" si="30">I233*H233</f>
        <v>5.1325000000000003E-2</v>
      </c>
      <c r="L233" s="107" t="s">
        <v>571</v>
      </c>
    </row>
    <row r="234" spans="1:12" ht="15" customHeight="1">
      <c r="B234" s="64">
        <v>88597</v>
      </c>
      <c r="C234" s="772" t="s">
        <v>475</v>
      </c>
      <c r="D234" s="772"/>
      <c r="E234" s="773" t="s">
        <v>19815</v>
      </c>
      <c r="F234" s="773"/>
      <c r="G234" s="64" t="s">
        <v>301</v>
      </c>
      <c r="H234" s="65">
        <v>2E-3</v>
      </c>
      <c r="I234" s="66">
        <v>44.6</v>
      </c>
      <c r="J234" s="66">
        <f t="shared" si="30"/>
        <v>8.9200000000000002E-2</v>
      </c>
      <c r="L234" s="107" t="s">
        <v>571</v>
      </c>
    </row>
    <row r="235" spans="1:12" ht="15" customHeight="1">
      <c r="B235" s="64">
        <v>88288</v>
      </c>
      <c r="C235" s="772" t="s">
        <v>476</v>
      </c>
      <c r="D235" s="772"/>
      <c r="E235" s="773" t="s">
        <v>37</v>
      </c>
      <c r="F235" s="773"/>
      <c r="G235" s="64" t="s">
        <v>301</v>
      </c>
      <c r="H235" s="65">
        <v>2.5000000000000001E-3</v>
      </c>
      <c r="I235" s="66">
        <f>IFERROR(VLOOKUP(B235,'SINAPI COMP AL'!$G:$L,5,FALSE),VLOOKUP(B235,'SINAPI INS AL'!A:E,5,FALSE))</f>
        <v>17.100000000000001</v>
      </c>
      <c r="J235" s="66">
        <f t="shared" si="30"/>
        <v>4.2750000000000003E-2</v>
      </c>
      <c r="L235" s="107" t="s">
        <v>571</v>
      </c>
    </row>
    <row r="236" spans="1:12" ht="15" customHeight="1">
      <c r="B236" s="64">
        <v>88316</v>
      </c>
      <c r="C236" s="772" t="s">
        <v>314</v>
      </c>
      <c r="D236" s="772"/>
      <c r="E236" s="773" t="s">
        <v>37</v>
      </c>
      <c r="F236" s="773"/>
      <c r="G236" s="64" t="s">
        <v>301</v>
      </c>
      <c r="H236" s="65">
        <v>7.4999999999999997E-3</v>
      </c>
      <c r="I236" s="66">
        <f>IFERROR(VLOOKUP(B236,'SINAPI COMP AL'!$G:$L,5,FALSE),VLOOKUP(B236,'SINAPI INS AL'!A:E,5,FALSE))</f>
        <v>20.28</v>
      </c>
      <c r="J236" s="66">
        <f t="shared" si="30"/>
        <v>0.15210000000000001</v>
      </c>
      <c r="L236" s="107" t="s">
        <v>571</v>
      </c>
    </row>
    <row r="237" spans="1:12" ht="18" customHeight="1">
      <c r="B237" s="61"/>
      <c r="C237" s="61"/>
      <c r="D237" s="61"/>
      <c r="E237" s="61"/>
      <c r="F237" s="61"/>
      <c r="G237" s="61"/>
      <c r="H237" s="774" t="s">
        <v>315</v>
      </c>
      <c r="I237" s="774"/>
      <c r="J237" s="67">
        <f>SUM(J233:J236)</f>
        <v>0.33537500000000003</v>
      </c>
      <c r="L237" s="107" t="s">
        <v>571</v>
      </c>
    </row>
    <row r="238" spans="1:12" ht="15" customHeight="1">
      <c r="A238" s="108" t="s">
        <v>167</v>
      </c>
      <c r="B238" s="61"/>
      <c r="C238" s="61"/>
      <c r="D238" s="61"/>
      <c r="E238" s="61"/>
      <c r="F238" s="61"/>
      <c r="G238" s="61"/>
      <c r="H238" s="775" t="s">
        <v>320</v>
      </c>
      <c r="I238" s="775"/>
      <c r="J238" s="68">
        <f>SUM(J237,J231,J228,J225)</f>
        <v>2.2628237800000002</v>
      </c>
      <c r="K238" s="107" t="s">
        <v>570</v>
      </c>
      <c r="L238" s="107" t="s">
        <v>571</v>
      </c>
    </row>
    <row r="239" spans="1:12" ht="9.9499999999999993" customHeight="1">
      <c r="B239" s="61"/>
      <c r="C239" s="61"/>
      <c r="D239" s="61"/>
      <c r="E239" s="779"/>
      <c r="F239" s="779"/>
      <c r="G239" s="779"/>
      <c r="H239" s="61"/>
      <c r="I239" s="61"/>
      <c r="J239" s="61"/>
      <c r="L239" s="107" t="s">
        <v>571</v>
      </c>
    </row>
    <row r="240" spans="1:12" ht="20.100000000000001" customHeight="1">
      <c r="B240" s="778" t="s">
        <v>477</v>
      </c>
      <c r="C240" s="778"/>
      <c r="D240" s="778"/>
      <c r="E240" s="778"/>
      <c r="F240" s="778"/>
      <c r="G240" s="778"/>
      <c r="H240" s="778"/>
      <c r="I240" s="778"/>
      <c r="J240" s="778"/>
      <c r="K240" s="107" t="s">
        <v>569</v>
      </c>
      <c r="L240" s="107" t="s">
        <v>571</v>
      </c>
    </row>
    <row r="241" spans="1:12" ht="12.95" customHeight="1">
      <c r="B241" s="793" t="s">
        <v>478</v>
      </c>
      <c r="C241" s="793"/>
      <c r="D241" s="794" t="s">
        <v>479</v>
      </c>
      <c r="E241" s="794"/>
      <c r="F241" s="795" t="s">
        <v>480</v>
      </c>
      <c r="G241" s="795"/>
      <c r="H241" s="795" t="s">
        <v>481</v>
      </c>
      <c r="I241" s="795"/>
      <c r="J241" s="795" t="s">
        <v>482</v>
      </c>
      <c r="L241" s="107" t="s">
        <v>571</v>
      </c>
    </row>
    <row r="242" spans="1:12" ht="12" customHeight="1">
      <c r="B242" s="793"/>
      <c r="C242" s="793"/>
      <c r="D242" s="794"/>
      <c r="E242" s="794"/>
      <c r="F242" s="63" t="s">
        <v>483</v>
      </c>
      <c r="G242" s="63" t="s">
        <v>484</v>
      </c>
      <c r="H242" s="63" t="s">
        <v>483</v>
      </c>
      <c r="I242" s="63" t="s">
        <v>484</v>
      </c>
      <c r="J242" s="795"/>
      <c r="L242" s="107" t="s">
        <v>571</v>
      </c>
    </row>
    <row r="243" spans="1:12" ht="15.95" customHeight="1">
      <c r="B243" s="70" t="s">
        <v>485</v>
      </c>
      <c r="C243" s="71" t="s">
        <v>486</v>
      </c>
      <c r="D243" s="791">
        <v>1</v>
      </c>
      <c r="E243" s="791"/>
      <c r="F243" s="73">
        <v>1</v>
      </c>
      <c r="G243" s="73">
        <v>0</v>
      </c>
      <c r="H243" s="74">
        <f>VLOOKUP(B243,'SICRO EQUIPAMENTO'!$A:$K,10,FALSE)</f>
        <v>253.3066</v>
      </c>
      <c r="I243" s="74">
        <f>VLOOKUP(B243,'SICRO EQUIPAMENTO'!$A:$K,11,FALSE)</f>
        <v>71.497200000000007</v>
      </c>
      <c r="J243" s="66">
        <f t="shared" ref="J243:J244" si="31">I243*H243</f>
        <v>18110.712641520004</v>
      </c>
      <c r="L243" s="107" t="s">
        <v>571</v>
      </c>
    </row>
    <row r="244" spans="1:12" ht="15" customHeight="1">
      <c r="B244" s="70" t="s">
        <v>487</v>
      </c>
      <c r="C244" s="71" t="s">
        <v>488</v>
      </c>
      <c r="D244" s="791">
        <v>2</v>
      </c>
      <c r="E244" s="791"/>
      <c r="F244" s="73">
        <v>1</v>
      </c>
      <c r="G244" s="73">
        <v>0</v>
      </c>
      <c r="H244" s="74">
        <f>VLOOKUP(B244,'SICRO EQUIPAMENTO'!$A:$K,10,FALSE)</f>
        <v>56.096899999999998</v>
      </c>
      <c r="I244" s="74">
        <f>VLOOKUP(B244,'SICRO EQUIPAMENTO'!$A:$K,11,FALSE)</f>
        <v>38.318300000000001</v>
      </c>
      <c r="J244" s="66">
        <f t="shared" si="31"/>
        <v>2149.5378432699999</v>
      </c>
      <c r="L244" s="107" t="s">
        <v>571</v>
      </c>
    </row>
    <row r="245" spans="1:12" ht="15" customHeight="1">
      <c r="B245" s="61"/>
      <c r="C245" s="61"/>
      <c r="D245" s="61"/>
      <c r="E245" s="61"/>
      <c r="F245" s="61"/>
      <c r="G245" s="61"/>
      <c r="H245" s="786" t="s">
        <v>489</v>
      </c>
      <c r="I245" s="786"/>
      <c r="J245" s="67">
        <f>SUM(J243:J244)</f>
        <v>20260.250484790005</v>
      </c>
      <c r="L245" s="107" t="s">
        <v>571</v>
      </c>
    </row>
    <row r="246" spans="1:12" ht="20.100000000000001" customHeight="1">
      <c r="B246" s="789" t="s">
        <v>490</v>
      </c>
      <c r="C246" s="789"/>
      <c r="D246" s="789"/>
      <c r="E246" s="789"/>
      <c r="F246" s="789"/>
      <c r="G246" s="69" t="s">
        <v>4</v>
      </c>
      <c r="H246" s="69" t="s">
        <v>491</v>
      </c>
      <c r="I246" s="69" t="s">
        <v>492</v>
      </c>
      <c r="J246" s="69" t="s">
        <v>482</v>
      </c>
      <c r="L246" s="107" t="s">
        <v>571</v>
      </c>
    </row>
    <row r="247" spans="1:12" ht="15" customHeight="1">
      <c r="B247" s="70" t="s">
        <v>493</v>
      </c>
      <c r="C247" s="792" t="s">
        <v>494</v>
      </c>
      <c r="D247" s="792"/>
      <c r="E247" s="792"/>
      <c r="F247" s="792"/>
      <c r="G247" s="70" t="s">
        <v>360</v>
      </c>
      <c r="H247" s="72">
        <v>2</v>
      </c>
      <c r="I247" s="75">
        <v>17.75</v>
      </c>
      <c r="J247" s="66">
        <f t="shared" ref="J247" si="32">I247*H247</f>
        <v>35.5</v>
      </c>
      <c r="L247" s="107" t="s">
        <v>571</v>
      </c>
    </row>
    <row r="248" spans="1:12" ht="15" customHeight="1">
      <c r="B248" s="61"/>
      <c r="C248" s="61"/>
      <c r="D248" s="61"/>
      <c r="E248" s="61"/>
      <c r="F248" s="61"/>
      <c r="G248" s="61"/>
      <c r="H248" s="786" t="s">
        <v>495</v>
      </c>
      <c r="I248" s="786"/>
      <c r="J248" s="76">
        <f>J247</f>
        <v>35.5</v>
      </c>
      <c r="L248" s="107" t="s">
        <v>571</v>
      </c>
    </row>
    <row r="249" spans="1:12" ht="15" customHeight="1">
      <c r="B249" s="61"/>
      <c r="C249" s="61"/>
      <c r="D249" s="61"/>
      <c r="E249" s="61"/>
      <c r="F249" s="61"/>
      <c r="G249" s="61"/>
      <c r="H249" s="787" t="s">
        <v>496</v>
      </c>
      <c r="I249" s="787"/>
      <c r="J249" s="679">
        <v>404.47899999999998</v>
      </c>
      <c r="L249" s="107" t="s">
        <v>571</v>
      </c>
    </row>
    <row r="250" spans="1:12" ht="15" customHeight="1">
      <c r="B250" s="61"/>
      <c r="C250" s="61"/>
      <c r="D250" s="61"/>
      <c r="E250" s="61"/>
      <c r="F250" s="61"/>
      <c r="G250" s="61"/>
      <c r="H250" s="787" t="s">
        <v>497</v>
      </c>
      <c r="I250" s="787"/>
      <c r="J250" s="679">
        <v>0.38950000000000001</v>
      </c>
      <c r="L250" s="107" t="s">
        <v>571</v>
      </c>
    </row>
    <row r="251" spans="1:12" ht="15" customHeight="1">
      <c r="B251" s="61"/>
      <c r="C251" s="61"/>
      <c r="D251" s="61"/>
      <c r="E251" s="61"/>
      <c r="F251" s="61"/>
      <c r="G251" s="61"/>
      <c r="H251" s="787" t="s">
        <v>498</v>
      </c>
      <c r="I251" s="787"/>
      <c r="J251" s="679">
        <v>8.0000000000000004E-4</v>
      </c>
      <c r="L251" s="107" t="s">
        <v>571</v>
      </c>
    </row>
    <row r="252" spans="1:12" ht="20.100000000000001" customHeight="1">
      <c r="B252" s="789" t="s">
        <v>499</v>
      </c>
      <c r="C252" s="789"/>
      <c r="D252" s="789"/>
      <c r="E252" s="789"/>
      <c r="F252" s="789"/>
      <c r="G252" s="69" t="s">
        <v>4</v>
      </c>
      <c r="H252" s="69" t="s">
        <v>491</v>
      </c>
      <c r="I252" s="69" t="s">
        <v>500</v>
      </c>
      <c r="J252" s="69" t="s">
        <v>501</v>
      </c>
      <c r="L252" s="107" t="s">
        <v>571</v>
      </c>
    </row>
    <row r="253" spans="1:12" ht="15" customHeight="1">
      <c r="B253" s="70" t="s">
        <v>502</v>
      </c>
      <c r="C253" s="790" t="s">
        <v>503</v>
      </c>
      <c r="D253" s="790"/>
      <c r="E253" s="790"/>
      <c r="F253" s="790"/>
      <c r="G253" s="70" t="s">
        <v>190</v>
      </c>
      <c r="H253" s="72">
        <v>1.2999999999999999E-3</v>
      </c>
      <c r="I253" s="77">
        <v>0</v>
      </c>
      <c r="J253" s="66">
        <f t="shared" ref="J253" si="33">I253*H253</f>
        <v>0</v>
      </c>
      <c r="L253" s="107" t="s">
        <v>571</v>
      </c>
    </row>
    <row r="254" spans="1:12" ht="15" customHeight="1">
      <c r="B254" s="61"/>
      <c r="C254" s="61"/>
      <c r="D254" s="61"/>
      <c r="E254" s="61"/>
      <c r="F254" s="61"/>
      <c r="G254" s="61"/>
      <c r="H254" s="786" t="s">
        <v>504</v>
      </c>
      <c r="I254" s="786"/>
      <c r="J254" s="68">
        <v>0</v>
      </c>
      <c r="L254" s="107" t="s">
        <v>571</v>
      </c>
    </row>
    <row r="255" spans="1:12" ht="15" customHeight="1">
      <c r="B255" s="61"/>
      <c r="C255" s="61"/>
      <c r="D255" s="61"/>
      <c r="E255" s="61"/>
      <c r="F255" s="61"/>
      <c r="G255" s="61"/>
      <c r="H255" s="787" t="s">
        <v>505</v>
      </c>
      <c r="I255" s="787"/>
      <c r="J255" s="680">
        <f>J250</f>
        <v>0.38950000000000001</v>
      </c>
      <c r="L255" s="107" t="s">
        <v>571</v>
      </c>
    </row>
    <row r="256" spans="1:12" ht="15" customHeight="1">
      <c r="A256" s="108" t="s">
        <v>180</v>
      </c>
      <c r="B256" s="61"/>
      <c r="C256" s="61"/>
      <c r="D256" s="61"/>
      <c r="E256" s="61"/>
      <c r="F256" s="61"/>
      <c r="G256" s="61"/>
      <c r="H256" s="787" t="s">
        <v>320</v>
      </c>
      <c r="I256" s="787"/>
      <c r="J256" s="681">
        <f>J255</f>
        <v>0.38950000000000001</v>
      </c>
      <c r="K256" s="107" t="s">
        <v>570</v>
      </c>
      <c r="L256" s="107" t="s">
        <v>571</v>
      </c>
    </row>
    <row r="257" spans="1:12" ht="9.9499999999999993" customHeight="1">
      <c r="B257" s="61"/>
      <c r="C257" s="61"/>
      <c r="D257" s="61"/>
      <c r="E257" s="779"/>
      <c r="F257" s="779"/>
      <c r="G257" s="779"/>
      <c r="H257" s="61"/>
      <c r="I257" s="61"/>
      <c r="J257" s="61"/>
      <c r="L257" s="107" t="s">
        <v>571</v>
      </c>
    </row>
    <row r="258" spans="1:12" ht="20.100000000000001" customHeight="1">
      <c r="A258" s="259"/>
      <c r="B258" s="788" t="s">
        <v>506</v>
      </c>
      <c r="C258" s="788"/>
      <c r="D258" s="788"/>
      <c r="E258" s="788"/>
      <c r="F258" s="788"/>
      <c r="G258" s="788"/>
      <c r="H258" s="788"/>
      <c r="I258" s="788"/>
      <c r="J258" s="788"/>
      <c r="K258" s="260" t="s">
        <v>569</v>
      </c>
      <c r="L258" s="260" t="s">
        <v>571</v>
      </c>
    </row>
    <row r="259" spans="1:12" ht="15" customHeight="1">
      <c r="A259" s="259"/>
      <c r="B259" s="784" t="s">
        <v>330</v>
      </c>
      <c r="C259" s="784"/>
      <c r="D259" s="784"/>
      <c r="E259" s="785" t="s">
        <v>3</v>
      </c>
      <c r="F259" s="785"/>
      <c r="G259" s="398" t="s">
        <v>4</v>
      </c>
      <c r="H259" s="398" t="s">
        <v>311</v>
      </c>
      <c r="I259" s="398" t="s">
        <v>312</v>
      </c>
      <c r="J259" s="398" t="s">
        <v>313</v>
      </c>
      <c r="K259" s="260"/>
      <c r="L259" s="260" t="s">
        <v>571</v>
      </c>
    </row>
    <row r="260" spans="1:12" ht="45.95" customHeight="1">
      <c r="A260" s="259"/>
      <c r="B260" s="399">
        <v>91486</v>
      </c>
      <c r="C260" s="782" t="s">
        <v>507</v>
      </c>
      <c r="D260" s="782"/>
      <c r="E260" s="783" t="s">
        <v>37</v>
      </c>
      <c r="F260" s="783"/>
      <c r="G260" s="399" t="s">
        <v>340</v>
      </c>
      <c r="H260" s="400">
        <v>5.1000000000000004E-3</v>
      </c>
      <c r="I260" s="401">
        <f>IFERROR(VLOOKUP(B260,'SINAPI COMP AL'!$G:$L,5,FALSE),VLOOKUP(B260,'SINAPI INS AL'!A:E,5,FALSE))</f>
        <v>63.39</v>
      </c>
      <c r="J260" s="401">
        <f t="shared" ref="J260:J265" si="34">I260*H260</f>
        <v>0.32328900000000005</v>
      </c>
      <c r="K260" s="260"/>
      <c r="L260" s="260" t="s">
        <v>571</v>
      </c>
    </row>
    <row r="261" spans="1:12" ht="45.95" customHeight="1">
      <c r="A261" s="259"/>
      <c r="B261" s="399">
        <v>83362</v>
      </c>
      <c r="C261" s="782" t="s">
        <v>508</v>
      </c>
      <c r="D261" s="782"/>
      <c r="E261" s="783" t="s">
        <v>37</v>
      </c>
      <c r="F261" s="783"/>
      <c r="G261" s="399" t="s">
        <v>332</v>
      </c>
      <c r="H261" s="400">
        <v>4.0000000000000002E-4</v>
      </c>
      <c r="I261" s="401">
        <f>IFERROR(VLOOKUP(B261,'SINAPI COMP AL'!$G:$L,5,FALSE),VLOOKUP(B261,'SINAPI INS AL'!A:E,5,FALSE))</f>
        <v>273.31</v>
      </c>
      <c r="J261" s="401">
        <f t="shared" si="34"/>
        <v>0.109324</v>
      </c>
      <c r="K261" s="260"/>
      <c r="L261" s="260" t="s">
        <v>571</v>
      </c>
    </row>
    <row r="262" spans="1:12" ht="21" customHeight="1">
      <c r="A262" s="259"/>
      <c r="B262" s="399">
        <v>89036</v>
      </c>
      <c r="C262" s="782" t="s">
        <v>509</v>
      </c>
      <c r="D262" s="782"/>
      <c r="E262" s="783" t="s">
        <v>37</v>
      </c>
      <c r="F262" s="783"/>
      <c r="G262" s="399" t="s">
        <v>340</v>
      </c>
      <c r="H262" s="400">
        <v>3.8E-3</v>
      </c>
      <c r="I262" s="401">
        <f>IFERROR(VLOOKUP(B262,'SINAPI COMP AL'!$G:$L,5,FALSE),VLOOKUP(B262,'SINAPI INS AL'!A:E,5,FALSE))</f>
        <v>38.369999999999997</v>
      </c>
      <c r="J262" s="401">
        <f t="shared" si="34"/>
        <v>0.14580599999999999</v>
      </c>
      <c r="K262" s="260"/>
      <c r="L262" s="260" t="s">
        <v>571</v>
      </c>
    </row>
    <row r="263" spans="1:12" ht="21" customHeight="1">
      <c r="A263" s="259"/>
      <c r="B263" s="399">
        <v>89035</v>
      </c>
      <c r="C263" s="782" t="s">
        <v>510</v>
      </c>
      <c r="D263" s="782"/>
      <c r="E263" s="783" t="s">
        <v>37</v>
      </c>
      <c r="F263" s="783"/>
      <c r="G263" s="399" t="s">
        <v>332</v>
      </c>
      <c r="H263" s="400">
        <v>1.6999999999999999E-3</v>
      </c>
      <c r="I263" s="401">
        <f>IFERROR(VLOOKUP(B263,'SINAPI COMP AL'!$G:$L,5,FALSE),VLOOKUP(B263,'SINAPI INS AL'!A:E,5,FALSE))</f>
        <v>121.96</v>
      </c>
      <c r="J263" s="401">
        <f t="shared" si="34"/>
        <v>0.20733199999999999</v>
      </c>
      <c r="K263" s="260"/>
      <c r="L263" s="260" t="s">
        <v>571</v>
      </c>
    </row>
    <row r="264" spans="1:12" ht="29.1" customHeight="1">
      <c r="A264" s="259"/>
      <c r="B264" s="399">
        <v>5841</v>
      </c>
      <c r="C264" s="782" t="s">
        <v>511</v>
      </c>
      <c r="D264" s="782"/>
      <c r="E264" s="783" t="s">
        <v>37</v>
      </c>
      <c r="F264" s="783"/>
      <c r="G264" s="399" t="s">
        <v>340</v>
      </c>
      <c r="H264" s="400">
        <v>4.0000000000000001E-3</v>
      </c>
      <c r="I264" s="401">
        <f>IFERROR(VLOOKUP(B264,'SINAPI COMP AL'!$G:$L,5,FALSE),VLOOKUP(B264,'SINAPI INS AL'!A:E,5,FALSE))</f>
        <v>4.68</v>
      </c>
      <c r="J264" s="401">
        <f t="shared" si="34"/>
        <v>1.8720000000000001E-2</v>
      </c>
      <c r="K264" s="260"/>
      <c r="L264" s="260" t="s">
        <v>571</v>
      </c>
    </row>
    <row r="265" spans="1:12" ht="29.1" customHeight="1">
      <c r="A265" s="259"/>
      <c r="B265" s="399">
        <v>5839</v>
      </c>
      <c r="C265" s="782" t="s">
        <v>512</v>
      </c>
      <c r="D265" s="782"/>
      <c r="E265" s="783" t="s">
        <v>37</v>
      </c>
      <c r="F265" s="783"/>
      <c r="G265" s="399" t="s">
        <v>332</v>
      </c>
      <c r="H265" s="400">
        <v>2E-3</v>
      </c>
      <c r="I265" s="401">
        <f>IFERROR(VLOOKUP(B265,'SINAPI COMP AL'!$G:$L,5,FALSE),VLOOKUP(B265,'SINAPI INS AL'!A:E,5,FALSE))</f>
        <v>9.31</v>
      </c>
      <c r="J265" s="401">
        <f t="shared" si="34"/>
        <v>1.8620000000000001E-2</v>
      </c>
      <c r="K265" s="260"/>
      <c r="L265" s="260" t="s">
        <v>571</v>
      </c>
    </row>
    <row r="266" spans="1:12" ht="18" customHeight="1">
      <c r="A266" s="259"/>
      <c r="B266" s="402"/>
      <c r="C266" s="402"/>
      <c r="D266" s="402"/>
      <c r="E266" s="402"/>
      <c r="F266" s="402"/>
      <c r="G266" s="402"/>
      <c r="H266" s="780" t="s">
        <v>333</v>
      </c>
      <c r="I266" s="780"/>
      <c r="J266" s="403">
        <f>SUM(J260:J265)</f>
        <v>0.82309099999999991</v>
      </c>
      <c r="K266" s="260"/>
      <c r="L266" s="260" t="s">
        <v>571</v>
      </c>
    </row>
    <row r="267" spans="1:12" ht="15" customHeight="1">
      <c r="A267" s="259"/>
      <c r="B267" s="784" t="s">
        <v>310</v>
      </c>
      <c r="C267" s="784"/>
      <c r="D267" s="784"/>
      <c r="E267" s="785" t="s">
        <v>3</v>
      </c>
      <c r="F267" s="785"/>
      <c r="G267" s="398" t="s">
        <v>4</v>
      </c>
      <c r="H267" s="398" t="s">
        <v>311</v>
      </c>
      <c r="I267" s="398" t="s">
        <v>312</v>
      </c>
      <c r="J267" s="398" t="s">
        <v>313</v>
      </c>
      <c r="K267" s="260"/>
      <c r="L267" s="260" t="s">
        <v>571</v>
      </c>
    </row>
    <row r="268" spans="1:12" ht="15" customHeight="1">
      <c r="A268" s="259"/>
      <c r="B268" s="399">
        <v>88316</v>
      </c>
      <c r="C268" s="782" t="s">
        <v>314</v>
      </c>
      <c r="D268" s="782"/>
      <c r="E268" s="783" t="s">
        <v>37</v>
      </c>
      <c r="F268" s="783"/>
      <c r="G268" s="399" t="s">
        <v>301</v>
      </c>
      <c r="H268" s="400">
        <v>5.4999999999999997E-3</v>
      </c>
      <c r="I268" s="401">
        <f>IFERROR(VLOOKUP(B268,'SINAPI COMP AL'!$G:$L,5,FALSE),VLOOKUP(B268,'SINAPI INS AL'!A:E,5,FALSE))</f>
        <v>20.28</v>
      </c>
      <c r="J268" s="401">
        <f t="shared" ref="J268" si="35">I268*H268</f>
        <v>0.11154</v>
      </c>
      <c r="K268" s="260"/>
      <c r="L268" s="260" t="s">
        <v>571</v>
      </c>
    </row>
    <row r="269" spans="1:12" ht="18" customHeight="1">
      <c r="A269" s="259"/>
      <c r="B269" s="402"/>
      <c r="C269" s="402"/>
      <c r="D269" s="402"/>
      <c r="E269" s="402"/>
      <c r="F269" s="402"/>
      <c r="G269" s="402"/>
      <c r="H269" s="780" t="s">
        <v>315</v>
      </c>
      <c r="I269" s="780"/>
      <c r="J269" s="403">
        <f>J268</f>
        <v>0.11154</v>
      </c>
      <c r="K269" s="260"/>
      <c r="L269" s="260" t="s">
        <v>571</v>
      </c>
    </row>
    <row r="270" spans="1:12" ht="15" customHeight="1">
      <c r="A270" s="405" t="s">
        <v>183</v>
      </c>
      <c r="B270" s="402"/>
      <c r="C270" s="402"/>
      <c r="D270" s="402"/>
      <c r="E270" s="402"/>
      <c r="F270" s="402"/>
      <c r="G270" s="402"/>
      <c r="H270" s="781" t="s">
        <v>320</v>
      </c>
      <c r="I270" s="781"/>
      <c r="J270" s="404">
        <f>J266+J269</f>
        <v>0.93463099999999988</v>
      </c>
      <c r="K270" s="260"/>
      <c r="L270" s="260" t="s">
        <v>571</v>
      </c>
    </row>
    <row r="271" spans="1:12" ht="9.9499999999999993" customHeight="1">
      <c r="B271" s="61"/>
      <c r="C271" s="61"/>
      <c r="D271" s="61"/>
      <c r="E271" s="779"/>
      <c r="F271" s="779"/>
      <c r="G271" s="779"/>
      <c r="H271" s="61"/>
      <c r="I271" s="61"/>
      <c r="J271" s="61"/>
      <c r="L271" s="107" t="s">
        <v>571</v>
      </c>
    </row>
    <row r="272" spans="1:12" ht="20.100000000000001" customHeight="1">
      <c r="B272" s="778" t="s">
        <v>513</v>
      </c>
      <c r="C272" s="778"/>
      <c r="D272" s="778"/>
      <c r="E272" s="778"/>
      <c r="F272" s="778"/>
      <c r="G272" s="778"/>
      <c r="H272" s="778"/>
      <c r="I272" s="778"/>
      <c r="J272" s="778"/>
      <c r="K272" s="107" t="s">
        <v>569</v>
      </c>
      <c r="L272" s="107" t="s">
        <v>571</v>
      </c>
    </row>
    <row r="273" spans="2:12" ht="15" customHeight="1">
      <c r="B273" s="776" t="s">
        <v>330</v>
      </c>
      <c r="C273" s="776"/>
      <c r="D273" s="776"/>
      <c r="E273" s="777" t="s">
        <v>3</v>
      </c>
      <c r="F273" s="777"/>
      <c r="G273" s="63" t="s">
        <v>4</v>
      </c>
      <c r="H273" s="63" t="s">
        <v>311</v>
      </c>
      <c r="I273" s="63" t="s">
        <v>312</v>
      </c>
      <c r="J273" s="63" t="s">
        <v>313</v>
      </c>
      <c r="L273" s="107" t="s">
        <v>571</v>
      </c>
    </row>
    <row r="274" spans="2:12" ht="38.1" customHeight="1">
      <c r="B274" s="64">
        <v>91386</v>
      </c>
      <c r="C274" s="772" t="s">
        <v>514</v>
      </c>
      <c r="D274" s="772"/>
      <c r="E274" s="773" t="s">
        <v>37</v>
      </c>
      <c r="F274" s="773"/>
      <c r="G274" s="64" t="s">
        <v>332</v>
      </c>
      <c r="H274" s="65">
        <v>4.6399999999999997E-2</v>
      </c>
      <c r="I274" s="66">
        <f>IFERROR(VLOOKUP(B274,'SINAPI COMP AL'!$G:$L,5,FALSE),VLOOKUP(B274,'SINAPI INS AL'!A:E,5,FALSE))</f>
        <v>264.85000000000002</v>
      </c>
      <c r="J274" s="66">
        <f t="shared" ref="J274:J282" si="36">I274*H274</f>
        <v>12.28904</v>
      </c>
      <c r="L274" s="107" t="s">
        <v>571</v>
      </c>
    </row>
    <row r="275" spans="2:12" ht="29.1" customHeight="1">
      <c r="B275" s="64">
        <v>96464</v>
      </c>
      <c r="C275" s="772" t="s">
        <v>515</v>
      </c>
      <c r="D275" s="772"/>
      <c r="E275" s="773" t="s">
        <v>37</v>
      </c>
      <c r="F275" s="773"/>
      <c r="G275" s="64" t="s">
        <v>340</v>
      </c>
      <c r="H275" s="65">
        <v>9.9000000000000005E-2</v>
      </c>
      <c r="I275" s="66">
        <f>IFERROR(VLOOKUP(B275,'SINAPI COMP AL'!$G:$L,5,FALSE),VLOOKUP(B275,'SINAPI INS AL'!A:E,5,FALSE))</f>
        <v>91.76</v>
      </c>
      <c r="J275" s="66">
        <f t="shared" si="36"/>
        <v>9.0842400000000012</v>
      </c>
      <c r="L275" s="107" t="s">
        <v>571</v>
      </c>
    </row>
    <row r="276" spans="2:12" ht="29.1" customHeight="1">
      <c r="B276" s="64">
        <v>96463</v>
      </c>
      <c r="C276" s="772" t="s">
        <v>516</v>
      </c>
      <c r="D276" s="772"/>
      <c r="E276" s="773" t="s">
        <v>37</v>
      </c>
      <c r="F276" s="773"/>
      <c r="G276" s="64" t="s">
        <v>332</v>
      </c>
      <c r="H276" s="65">
        <v>4.19E-2</v>
      </c>
      <c r="I276" s="66">
        <f>IFERROR(VLOOKUP(B276,'SINAPI COMP AL'!$G:$L,5,FALSE),VLOOKUP(B276,'SINAPI INS AL'!A:E,5,FALSE))</f>
        <v>225.59</v>
      </c>
      <c r="J276" s="66">
        <f t="shared" si="36"/>
        <v>9.4522209999999998</v>
      </c>
      <c r="L276" s="107" t="s">
        <v>571</v>
      </c>
    </row>
    <row r="277" spans="2:12" ht="29.1" customHeight="1">
      <c r="B277" s="64">
        <v>95632</v>
      </c>
      <c r="C277" s="772" t="s">
        <v>517</v>
      </c>
      <c r="D277" s="772"/>
      <c r="E277" s="773" t="s">
        <v>37</v>
      </c>
      <c r="F277" s="773"/>
      <c r="G277" s="64" t="s">
        <v>340</v>
      </c>
      <c r="H277" s="65">
        <v>6.0699999999999997E-2</v>
      </c>
      <c r="I277" s="66">
        <f>IFERROR(VLOOKUP(B277,'SINAPI COMP AL'!$G:$L,5,FALSE),VLOOKUP(B277,'SINAPI INS AL'!A:E,5,FALSE))</f>
        <v>84.95</v>
      </c>
      <c r="J277" s="66">
        <f t="shared" si="36"/>
        <v>5.1564649999999999</v>
      </c>
      <c r="L277" s="107" t="s">
        <v>571</v>
      </c>
    </row>
    <row r="278" spans="2:12" ht="29.1" customHeight="1">
      <c r="B278" s="64">
        <v>95631</v>
      </c>
      <c r="C278" s="772" t="s">
        <v>518</v>
      </c>
      <c r="D278" s="772"/>
      <c r="E278" s="773" t="s">
        <v>37</v>
      </c>
      <c r="F278" s="773"/>
      <c r="G278" s="64" t="s">
        <v>332</v>
      </c>
      <c r="H278" s="65">
        <v>8.0500000000000002E-2</v>
      </c>
      <c r="I278" s="66">
        <f>IFERROR(VLOOKUP(B278,'SINAPI COMP AL'!$G:$L,5,FALSE),VLOOKUP(B278,'SINAPI INS AL'!A:E,5,FALSE))</f>
        <v>238.15</v>
      </c>
      <c r="J278" s="66">
        <f t="shared" si="36"/>
        <v>19.171075000000002</v>
      </c>
      <c r="L278" s="107" t="s">
        <v>571</v>
      </c>
    </row>
    <row r="279" spans="2:12" ht="29.1" customHeight="1">
      <c r="B279" s="64">
        <v>96155</v>
      </c>
      <c r="C279" s="772" t="s">
        <v>519</v>
      </c>
      <c r="D279" s="772"/>
      <c r="E279" s="773" t="s">
        <v>37</v>
      </c>
      <c r="F279" s="773"/>
      <c r="G279" s="64" t="s">
        <v>340</v>
      </c>
      <c r="H279" s="65">
        <v>0.1071</v>
      </c>
      <c r="I279" s="66">
        <f>IFERROR(VLOOKUP(B279,'SINAPI COMP AL'!$G:$L,5,FALSE),VLOOKUP(B279,'SINAPI INS AL'!A:E,5,FALSE))</f>
        <v>42.84</v>
      </c>
      <c r="J279" s="66">
        <f t="shared" si="36"/>
        <v>4.5881640000000008</v>
      </c>
      <c r="L279" s="107" t="s">
        <v>571</v>
      </c>
    </row>
    <row r="280" spans="2:12" ht="29.1" customHeight="1">
      <c r="B280" s="64">
        <v>96157</v>
      </c>
      <c r="C280" s="772" t="s">
        <v>520</v>
      </c>
      <c r="D280" s="772"/>
      <c r="E280" s="773" t="s">
        <v>37</v>
      </c>
      <c r="F280" s="773"/>
      <c r="G280" s="64" t="s">
        <v>332</v>
      </c>
      <c r="H280" s="65">
        <v>3.4099999999999998E-2</v>
      </c>
      <c r="I280" s="66">
        <f>IFERROR(VLOOKUP(B280,'SINAPI COMP AL'!$G:$L,5,FALSE),VLOOKUP(B280,'SINAPI INS AL'!A:E,5,FALSE))</f>
        <v>130.29</v>
      </c>
      <c r="J280" s="66">
        <f t="shared" si="36"/>
        <v>4.4428889999999992</v>
      </c>
      <c r="L280" s="107" t="s">
        <v>571</v>
      </c>
    </row>
    <row r="281" spans="2:12" ht="29.1" customHeight="1">
      <c r="B281" s="64">
        <v>5837</v>
      </c>
      <c r="C281" s="772" t="s">
        <v>521</v>
      </c>
      <c r="D281" s="772"/>
      <c r="E281" s="773" t="s">
        <v>37</v>
      </c>
      <c r="F281" s="773"/>
      <c r="G281" s="64" t="s">
        <v>340</v>
      </c>
      <c r="H281" s="65">
        <v>9.4899999999999998E-2</v>
      </c>
      <c r="I281" s="66">
        <f>IFERROR(VLOOKUP(B281,'SINAPI COMP AL'!$G:$L,5,FALSE),VLOOKUP(B281,'SINAPI INS AL'!A:E,5,FALSE))</f>
        <v>125.75</v>
      </c>
      <c r="J281" s="66">
        <f t="shared" si="36"/>
        <v>11.933674999999999</v>
      </c>
      <c r="L281" s="107" t="s">
        <v>571</v>
      </c>
    </row>
    <row r="282" spans="2:12" ht="29.1" customHeight="1">
      <c r="B282" s="64">
        <v>5835</v>
      </c>
      <c r="C282" s="772" t="s">
        <v>522</v>
      </c>
      <c r="D282" s="772"/>
      <c r="E282" s="773" t="s">
        <v>37</v>
      </c>
      <c r="F282" s="773"/>
      <c r="G282" s="64" t="s">
        <v>332</v>
      </c>
      <c r="H282" s="65">
        <v>4.6399999999999997E-2</v>
      </c>
      <c r="I282" s="66">
        <f>IFERROR(VLOOKUP(B282,'SINAPI COMP AL'!$G:$L,5,FALSE),VLOOKUP(B282,'SINAPI INS AL'!A:E,5,FALSE))</f>
        <v>340.99</v>
      </c>
      <c r="J282" s="66">
        <f t="shared" si="36"/>
        <v>15.821935999999999</v>
      </c>
      <c r="L282" s="107" t="s">
        <v>571</v>
      </c>
    </row>
    <row r="283" spans="2:12" ht="18" customHeight="1">
      <c r="B283" s="61"/>
      <c r="C283" s="61"/>
      <c r="D283" s="61"/>
      <c r="E283" s="61"/>
      <c r="F283" s="61"/>
      <c r="G283" s="61"/>
      <c r="H283" s="774" t="s">
        <v>333</v>
      </c>
      <c r="I283" s="774"/>
      <c r="J283" s="277">
        <f>SUM(J274:J282)</f>
        <v>91.939704999999989</v>
      </c>
      <c r="L283" s="107" t="s">
        <v>571</v>
      </c>
    </row>
    <row r="284" spans="2:12" ht="15" customHeight="1">
      <c r="B284" s="776" t="s">
        <v>310</v>
      </c>
      <c r="C284" s="776"/>
      <c r="D284" s="776"/>
      <c r="E284" s="777" t="s">
        <v>3</v>
      </c>
      <c r="F284" s="777"/>
      <c r="G284" s="63" t="s">
        <v>4</v>
      </c>
      <c r="H284" s="63" t="s">
        <v>311</v>
      </c>
      <c r="I284" s="63" t="s">
        <v>312</v>
      </c>
      <c r="J284" s="63" t="s">
        <v>313</v>
      </c>
      <c r="L284" s="107" t="s">
        <v>571</v>
      </c>
    </row>
    <row r="285" spans="2:12" ht="15" customHeight="1">
      <c r="B285" s="64">
        <v>88314</v>
      </c>
      <c r="C285" s="772" t="s">
        <v>523</v>
      </c>
      <c r="D285" s="772"/>
      <c r="E285" s="773" t="s">
        <v>37</v>
      </c>
      <c r="F285" s="773"/>
      <c r="G285" s="64" t="s">
        <v>301</v>
      </c>
      <c r="H285" s="65">
        <v>1.1301000000000001</v>
      </c>
      <c r="I285" s="66">
        <f>IFERROR(VLOOKUP(B285,'SINAPI COMP AL'!$G:$L,5,FALSE),VLOOKUP(B285,'SINAPI INS AL'!A:E,5,FALSE))</f>
        <v>23.31</v>
      </c>
      <c r="J285" s="66">
        <f t="shared" ref="J285" si="37">I285*H285</f>
        <v>26.342631000000001</v>
      </c>
      <c r="L285" s="107" t="s">
        <v>571</v>
      </c>
    </row>
    <row r="286" spans="2:12" ht="18" customHeight="1">
      <c r="B286" s="61"/>
      <c r="C286" s="61"/>
      <c r="D286" s="61"/>
      <c r="E286" s="61"/>
      <c r="F286" s="61"/>
      <c r="G286" s="61"/>
      <c r="H286" s="774" t="s">
        <v>315</v>
      </c>
      <c r="I286" s="774"/>
      <c r="J286" s="67">
        <f>J285</f>
        <v>26.342631000000001</v>
      </c>
      <c r="L286" s="107" t="s">
        <v>571</v>
      </c>
    </row>
    <row r="287" spans="2:12" ht="15" customHeight="1">
      <c r="B287" s="776" t="s">
        <v>316</v>
      </c>
      <c r="C287" s="776"/>
      <c r="D287" s="776"/>
      <c r="E287" s="777" t="s">
        <v>3</v>
      </c>
      <c r="F287" s="777"/>
      <c r="G287" s="63" t="s">
        <v>4</v>
      </c>
      <c r="H287" s="63" t="s">
        <v>311</v>
      </c>
      <c r="I287" s="63" t="s">
        <v>312</v>
      </c>
      <c r="J287" s="63" t="s">
        <v>313</v>
      </c>
      <c r="L287" s="107" t="s">
        <v>571</v>
      </c>
    </row>
    <row r="288" spans="2:12" ht="29.1" customHeight="1">
      <c r="B288" s="64" t="s">
        <v>524</v>
      </c>
      <c r="C288" s="772" t="s">
        <v>525</v>
      </c>
      <c r="D288" s="772"/>
      <c r="E288" s="773" t="s">
        <v>325</v>
      </c>
      <c r="F288" s="773"/>
      <c r="G288" s="64" t="s">
        <v>152</v>
      </c>
      <c r="H288" s="65">
        <v>2.5548000000000002</v>
      </c>
      <c r="I288" s="66">
        <v>196.11</v>
      </c>
      <c r="J288" s="66">
        <f t="shared" ref="J288" si="38">I288*H288</f>
        <v>501.02182800000008</v>
      </c>
      <c r="L288" s="107" t="s">
        <v>571</v>
      </c>
    </row>
    <row r="289" spans="1:12" ht="15" customHeight="1">
      <c r="B289" s="61"/>
      <c r="C289" s="61"/>
      <c r="D289" s="61"/>
      <c r="E289" s="61"/>
      <c r="F289" s="61"/>
      <c r="G289" s="61"/>
      <c r="H289" s="774" t="s">
        <v>318</v>
      </c>
      <c r="I289" s="774"/>
      <c r="J289" s="67">
        <f>J288</f>
        <v>501.02182800000008</v>
      </c>
      <c r="L289" s="107" t="s">
        <v>571</v>
      </c>
    </row>
    <row r="290" spans="1:12" ht="15" customHeight="1">
      <c r="A290" s="108" t="s">
        <v>186</v>
      </c>
      <c r="B290" s="61"/>
      <c r="C290" s="61"/>
      <c r="D290" s="61"/>
      <c r="E290" s="61"/>
      <c r="F290" s="61"/>
      <c r="G290" s="61"/>
      <c r="H290" s="775" t="s">
        <v>320</v>
      </c>
      <c r="I290" s="775"/>
      <c r="J290" s="68">
        <f>SUM(J289,J286,J283)</f>
        <v>619.30416400000013</v>
      </c>
      <c r="K290" s="107" t="s">
        <v>570</v>
      </c>
      <c r="L290" s="107" t="s">
        <v>571</v>
      </c>
    </row>
    <row r="291" spans="1:12" ht="9.9499999999999993" customHeight="1">
      <c r="B291" s="61"/>
      <c r="C291" s="61"/>
      <c r="D291" s="61"/>
      <c r="E291" s="779"/>
      <c r="F291" s="779"/>
      <c r="G291" s="779"/>
      <c r="H291" s="61"/>
      <c r="I291" s="61"/>
      <c r="J291" s="61"/>
      <c r="L291" s="107" t="s">
        <v>571</v>
      </c>
    </row>
    <row r="292" spans="1:12" ht="20.100000000000001" customHeight="1">
      <c r="B292" s="778" t="s">
        <v>526</v>
      </c>
      <c r="C292" s="778"/>
      <c r="D292" s="778"/>
      <c r="E292" s="778"/>
      <c r="F292" s="778"/>
      <c r="G292" s="778"/>
      <c r="H292" s="778"/>
      <c r="I292" s="778"/>
      <c r="J292" s="778"/>
      <c r="K292" s="107" t="s">
        <v>569</v>
      </c>
      <c r="L292" s="107" t="s">
        <v>571</v>
      </c>
    </row>
    <row r="293" spans="1:12" ht="15" customHeight="1">
      <c r="B293" s="776" t="s">
        <v>322</v>
      </c>
      <c r="C293" s="776"/>
      <c r="D293" s="776"/>
      <c r="E293" s="777" t="s">
        <v>3</v>
      </c>
      <c r="F293" s="777"/>
      <c r="G293" s="63" t="s">
        <v>4</v>
      </c>
      <c r="H293" s="63" t="s">
        <v>311</v>
      </c>
      <c r="I293" s="63" t="s">
        <v>312</v>
      </c>
      <c r="J293" s="63" t="s">
        <v>313</v>
      </c>
      <c r="L293" s="107" t="s">
        <v>571</v>
      </c>
    </row>
    <row r="294" spans="1:12" ht="21" customHeight="1">
      <c r="B294" s="64"/>
      <c r="C294" s="772" t="s">
        <v>527</v>
      </c>
      <c r="D294" s="772"/>
      <c r="E294" s="773" t="s">
        <v>325</v>
      </c>
      <c r="F294" s="773"/>
      <c r="G294" s="64" t="s">
        <v>152</v>
      </c>
      <c r="H294" s="65">
        <v>1</v>
      </c>
      <c r="I294" s="66">
        <f>RESUMO_Transp!U17</f>
        <v>4475.0999225827027</v>
      </c>
      <c r="J294" s="66">
        <v>4249.04</v>
      </c>
      <c r="L294" s="107" t="s">
        <v>571</v>
      </c>
    </row>
    <row r="295" spans="1:12" ht="15" customHeight="1">
      <c r="B295" s="61"/>
      <c r="C295" s="61"/>
      <c r="D295" s="61"/>
      <c r="E295" s="61"/>
      <c r="F295" s="61"/>
      <c r="G295" s="61"/>
      <c r="H295" s="774" t="s">
        <v>326</v>
      </c>
      <c r="I295" s="774"/>
      <c r="J295" s="67">
        <f>J294</f>
        <v>4249.04</v>
      </c>
      <c r="L295" s="107" t="s">
        <v>571</v>
      </c>
    </row>
    <row r="296" spans="1:12" ht="15" customHeight="1">
      <c r="A296" s="108" t="s">
        <v>196</v>
      </c>
      <c r="B296" s="61"/>
      <c r="C296" s="61"/>
      <c r="D296" s="61"/>
      <c r="E296" s="61"/>
      <c r="F296" s="61"/>
      <c r="G296" s="61"/>
      <c r="H296" s="775" t="s">
        <v>320</v>
      </c>
      <c r="I296" s="775"/>
      <c r="J296" s="68">
        <f>J295</f>
        <v>4249.04</v>
      </c>
      <c r="K296" s="107" t="s">
        <v>570</v>
      </c>
      <c r="L296" s="107" t="s">
        <v>571</v>
      </c>
    </row>
    <row r="297" spans="1:12" ht="9.9499999999999993" customHeight="1">
      <c r="B297" s="61"/>
      <c r="C297" s="61"/>
      <c r="D297" s="61"/>
      <c r="E297" s="779"/>
      <c r="F297" s="779"/>
      <c r="G297" s="779"/>
      <c r="H297" s="61"/>
      <c r="I297" s="61"/>
      <c r="J297" s="61"/>
      <c r="L297" s="107" t="s">
        <v>571</v>
      </c>
    </row>
    <row r="298" spans="1:12" ht="20.100000000000001" customHeight="1">
      <c r="B298" s="778" t="s">
        <v>528</v>
      </c>
      <c r="C298" s="778"/>
      <c r="D298" s="778"/>
      <c r="E298" s="778"/>
      <c r="F298" s="778"/>
      <c r="G298" s="778"/>
      <c r="H298" s="778"/>
      <c r="I298" s="778"/>
      <c r="J298" s="778"/>
      <c r="K298" s="107" t="s">
        <v>569</v>
      </c>
      <c r="L298" s="107" t="s">
        <v>571</v>
      </c>
    </row>
    <row r="299" spans="1:12" ht="15" customHeight="1">
      <c r="B299" s="776" t="s">
        <v>322</v>
      </c>
      <c r="C299" s="776"/>
      <c r="D299" s="776"/>
      <c r="E299" s="777" t="s">
        <v>3</v>
      </c>
      <c r="F299" s="777"/>
      <c r="G299" s="63" t="s">
        <v>4</v>
      </c>
      <c r="H299" s="63" t="s">
        <v>311</v>
      </c>
      <c r="I299" s="63" t="s">
        <v>312</v>
      </c>
      <c r="J299" s="63" t="s">
        <v>313</v>
      </c>
      <c r="L299" s="107" t="s">
        <v>571</v>
      </c>
    </row>
    <row r="300" spans="1:12" ht="21" customHeight="1">
      <c r="B300" s="64"/>
      <c r="C300" s="772" t="s">
        <v>21032</v>
      </c>
      <c r="D300" s="772"/>
      <c r="E300" s="773" t="s">
        <v>325</v>
      </c>
      <c r="F300" s="773"/>
      <c r="G300" s="64" t="s">
        <v>152</v>
      </c>
      <c r="H300" s="65">
        <v>1</v>
      </c>
      <c r="I300" s="66">
        <f>RESUMO_Transp!U35</f>
        <v>5973.9803035389559</v>
      </c>
      <c r="J300" s="66">
        <f t="shared" ref="J300" si="39">I300*H300</f>
        <v>5973.9803035389559</v>
      </c>
      <c r="L300" s="107" t="s">
        <v>571</v>
      </c>
    </row>
    <row r="301" spans="1:12" ht="15" customHeight="1">
      <c r="B301" s="61"/>
      <c r="C301" s="61"/>
      <c r="D301" s="61"/>
      <c r="E301" s="61"/>
      <c r="F301" s="61"/>
      <c r="G301" s="61"/>
      <c r="H301" s="774" t="s">
        <v>326</v>
      </c>
      <c r="I301" s="774"/>
      <c r="J301" s="67">
        <f>J300</f>
        <v>5973.9803035389559</v>
      </c>
      <c r="L301" s="107" t="s">
        <v>571</v>
      </c>
    </row>
    <row r="302" spans="1:12" ht="15" customHeight="1">
      <c r="A302" s="108" t="s">
        <v>199</v>
      </c>
      <c r="B302" s="61"/>
      <c r="C302" s="61"/>
      <c r="D302" s="61"/>
      <c r="E302" s="61"/>
      <c r="F302" s="61"/>
      <c r="G302" s="61"/>
      <c r="H302" s="775" t="s">
        <v>320</v>
      </c>
      <c r="I302" s="775"/>
      <c r="J302" s="68">
        <f>J301</f>
        <v>5973.9803035389559</v>
      </c>
      <c r="K302" s="107" t="s">
        <v>570</v>
      </c>
      <c r="L302" s="107" t="s">
        <v>571</v>
      </c>
    </row>
    <row r="303" spans="1:12" ht="9.9499999999999993" customHeight="1">
      <c r="B303" s="61"/>
      <c r="C303" s="61"/>
      <c r="D303" s="61"/>
      <c r="E303" s="779"/>
      <c r="F303" s="779"/>
      <c r="G303" s="779"/>
      <c r="H303" s="61"/>
      <c r="I303" s="61"/>
      <c r="J303" s="61"/>
      <c r="L303" s="107" t="s">
        <v>571</v>
      </c>
    </row>
    <row r="304" spans="1:12" ht="20.100000000000001" customHeight="1">
      <c r="B304" s="778" t="s">
        <v>529</v>
      </c>
      <c r="C304" s="778"/>
      <c r="D304" s="778"/>
      <c r="E304" s="778"/>
      <c r="F304" s="778"/>
      <c r="G304" s="778"/>
      <c r="H304" s="778"/>
      <c r="I304" s="778"/>
      <c r="J304" s="778"/>
      <c r="K304" s="107" t="s">
        <v>569</v>
      </c>
      <c r="L304" s="107" t="s">
        <v>571</v>
      </c>
    </row>
    <row r="305" spans="1:12" ht="15" customHeight="1">
      <c r="B305" s="776" t="s">
        <v>322</v>
      </c>
      <c r="C305" s="776"/>
      <c r="D305" s="776"/>
      <c r="E305" s="777" t="s">
        <v>3</v>
      </c>
      <c r="F305" s="777"/>
      <c r="G305" s="63" t="s">
        <v>4</v>
      </c>
      <c r="H305" s="63" t="s">
        <v>311</v>
      </c>
      <c r="I305" s="63" t="s">
        <v>312</v>
      </c>
      <c r="J305" s="63" t="s">
        <v>313</v>
      </c>
      <c r="L305" s="107" t="s">
        <v>571</v>
      </c>
    </row>
    <row r="306" spans="1:12" ht="21" customHeight="1">
      <c r="B306" s="64"/>
      <c r="C306" s="772" t="s">
        <v>530</v>
      </c>
      <c r="D306" s="772"/>
      <c r="E306" s="773" t="s">
        <v>325</v>
      </c>
      <c r="F306" s="773"/>
      <c r="G306" s="64" t="s">
        <v>152</v>
      </c>
      <c r="H306" s="65">
        <v>1</v>
      </c>
      <c r="I306" s="66">
        <f>RESUMO_Transp!U42</f>
        <v>2932.2386311582354</v>
      </c>
      <c r="J306" s="66">
        <f t="shared" ref="J306" si="40">I306*H306</f>
        <v>2932.2386311582354</v>
      </c>
      <c r="L306" s="107" t="s">
        <v>571</v>
      </c>
    </row>
    <row r="307" spans="1:12" ht="15" customHeight="1">
      <c r="B307" s="61"/>
      <c r="C307" s="61"/>
      <c r="D307" s="61"/>
      <c r="E307" s="61"/>
      <c r="F307" s="61"/>
      <c r="G307" s="61"/>
      <c r="H307" s="774" t="s">
        <v>326</v>
      </c>
      <c r="I307" s="774"/>
      <c r="J307" s="67">
        <f>J306</f>
        <v>2932.2386311582354</v>
      </c>
      <c r="L307" s="107" t="s">
        <v>571</v>
      </c>
    </row>
    <row r="308" spans="1:12" ht="15" customHeight="1">
      <c r="A308" s="108" t="s">
        <v>202</v>
      </c>
      <c r="B308" s="61"/>
      <c r="C308" s="61"/>
      <c r="D308" s="61"/>
      <c r="E308" s="61"/>
      <c r="F308" s="61"/>
      <c r="G308" s="61"/>
      <c r="H308" s="775" t="s">
        <v>320</v>
      </c>
      <c r="I308" s="775"/>
      <c r="J308" s="68">
        <f>J307</f>
        <v>2932.2386311582354</v>
      </c>
      <c r="K308" s="107" t="s">
        <v>570</v>
      </c>
      <c r="L308" s="107" t="s">
        <v>571</v>
      </c>
    </row>
    <row r="309" spans="1:12" ht="9.9499999999999993" customHeight="1">
      <c r="B309" s="61"/>
      <c r="C309" s="61"/>
      <c r="D309" s="61"/>
      <c r="E309" s="779"/>
      <c r="F309" s="779"/>
      <c r="G309" s="779"/>
      <c r="H309" s="61"/>
      <c r="I309" s="61"/>
      <c r="J309" s="61"/>
      <c r="L309" s="107" t="s">
        <v>571</v>
      </c>
    </row>
    <row r="310" spans="1:12" ht="20.100000000000001" customHeight="1">
      <c r="B310" s="778" t="s">
        <v>531</v>
      </c>
      <c r="C310" s="778"/>
      <c r="D310" s="778"/>
      <c r="E310" s="778"/>
      <c r="F310" s="778"/>
      <c r="G310" s="778"/>
      <c r="H310" s="778"/>
      <c r="I310" s="778"/>
      <c r="J310" s="778"/>
      <c r="K310" s="107" t="s">
        <v>569</v>
      </c>
      <c r="L310" s="107" t="s">
        <v>571</v>
      </c>
    </row>
    <row r="311" spans="1:12" ht="15" customHeight="1">
      <c r="B311" s="776" t="s">
        <v>322</v>
      </c>
      <c r="C311" s="776"/>
      <c r="D311" s="776"/>
      <c r="E311" s="777" t="s">
        <v>3</v>
      </c>
      <c r="F311" s="777"/>
      <c r="G311" s="63" t="s">
        <v>4</v>
      </c>
      <c r="H311" s="63" t="s">
        <v>311</v>
      </c>
      <c r="I311" s="63" t="s">
        <v>312</v>
      </c>
      <c r="J311" s="63" t="s">
        <v>313</v>
      </c>
      <c r="L311" s="107" t="s">
        <v>571</v>
      </c>
    </row>
    <row r="312" spans="1:12" ht="21" customHeight="1">
      <c r="B312" s="64"/>
      <c r="C312" s="772" t="s">
        <v>532</v>
      </c>
      <c r="D312" s="772"/>
      <c r="E312" s="773" t="s">
        <v>325</v>
      </c>
      <c r="F312" s="773"/>
      <c r="G312" s="64" t="s">
        <v>152</v>
      </c>
      <c r="H312" s="65">
        <v>1</v>
      </c>
      <c r="I312" s="66">
        <f>RESUMO_Transp!T17</f>
        <v>299.43</v>
      </c>
      <c r="J312" s="66">
        <f t="shared" ref="J312" si="41">I312*H312</f>
        <v>299.43</v>
      </c>
      <c r="L312" s="107" t="s">
        <v>571</v>
      </c>
    </row>
    <row r="313" spans="1:12" ht="15" customHeight="1">
      <c r="B313" s="61"/>
      <c r="C313" s="61"/>
      <c r="D313" s="61"/>
      <c r="E313" s="61"/>
      <c r="F313" s="61"/>
      <c r="G313" s="61"/>
      <c r="H313" s="774" t="s">
        <v>326</v>
      </c>
      <c r="I313" s="774"/>
      <c r="J313" s="67">
        <f>J312</f>
        <v>299.43</v>
      </c>
      <c r="L313" s="107" t="s">
        <v>571</v>
      </c>
    </row>
    <row r="314" spans="1:12" ht="15" customHeight="1">
      <c r="A314" s="108" t="s">
        <v>207</v>
      </c>
      <c r="B314" s="61"/>
      <c r="C314" s="61"/>
      <c r="D314" s="61"/>
      <c r="E314" s="61"/>
      <c r="F314" s="61"/>
      <c r="G314" s="61"/>
      <c r="H314" s="775" t="s">
        <v>320</v>
      </c>
      <c r="I314" s="775"/>
      <c r="J314" s="68">
        <f>J313</f>
        <v>299.43</v>
      </c>
      <c r="K314" s="107" t="s">
        <v>570</v>
      </c>
      <c r="L314" s="107" t="s">
        <v>571</v>
      </c>
    </row>
    <row r="315" spans="1:12" ht="9.9499999999999993" customHeight="1">
      <c r="B315" s="61"/>
      <c r="C315" s="61"/>
      <c r="D315" s="61"/>
      <c r="E315" s="779"/>
      <c r="F315" s="779"/>
      <c r="G315" s="779"/>
      <c r="H315" s="61"/>
      <c r="I315" s="61"/>
      <c r="J315" s="61"/>
      <c r="L315" s="107" t="s">
        <v>571</v>
      </c>
    </row>
    <row r="316" spans="1:12" ht="20.100000000000001" customHeight="1">
      <c r="B316" s="778" t="s">
        <v>533</v>
      </c>
      <c r="C316" s="778"/>
      <c r="D316" s="778"/>
      <c r="E316" s="778"/>
      <c r="F316" s="778"/>
      <c r="G316" s="778"/>
      <c r="H316" s="778"/>
      <c r="I316" s="778"/>
      <c r="J316" s="778"/>
      <c r="K316" s="107" t="s">
        <v>569</v>
      </c>
      <c r="L316" s="107" t="s">
        <v>571</v>
      </c>
    </row>
    <row r="317" spans="1:12" ht="15" customHeight="1">
      <c r="B317" s="776" t="s">
        <v>322</v>
      </c>
      <c r="C317" s="776"/>
      <c r="D317" s="776"/>
      <c r="E317" s="777" t="s">
        <v>3</v>
      </c>
      <c r="F317" s="777"/>
      <c r="G317" s="63" t="s">
        <v>4</v>
      </c>
      <c r="H317" s="63" t="s">
        <v>311</v>
      </c>
      <c r="I317" s="63" t="s">
        <v>312</v>
      </c>
      <c r="J317" s="63" t="s">
        <v>313</v>
      </c>
      <c r="L317" s="107" t="s">
        <v>571</v>
      </c>
    </row>
    <row r="318" spans="1:12" ht="21" customHeight="1">
      <c r="B318" s="64"/>
      <c r="C318" s="772" t="s">
        <v>21032</v>
      </c>
      <c r="D318" s="772"/>
      <c r="E318" s="773" t="s">
        <v>325</v>
      </c>
      <c r="F318" s="773"/>
      <c r="G318" s="64" t="s">
        <v>152</v>
      </c>
      <c r="H318" s="65">
        <v>1</v>
      </c>
      <c r="I318" s="66">
        <f>RESUMO_Transp!T35</f>
        <v>1282.9595657085476</v>
      </c>
      <c r="J318" s="66">
        <f t="shared" ref="J318" si="42">I318*H318</f>
        <v>1282.9595657085476</v>
      </c>
      <c r="L318" s="107" t="s">
        <v>571</v>
      </c>
    </row>
    <row r="319" spans="1:12" ht="15" customHeight="1">
      <c r="B319" s="61"/>
      <c r="C319" s="61"/>
      <c r="D319" s="61"/>
      <c r="E319" s="61"/>
      <c r="F319" s="61"/>
      <c r="G319" s="61"/>
      <c r="H319" s="774" t="s">
        <v>326</v>
      </c>
      <c r="I319" s="774"/>
      <c r="J319" s="67">
        <f>J318</f>
        <v>1282.9595657085476</v>
      </c>
      <c r="L319" s="107" t="s">
        <v>571</v>
      </c>
    </row>
    <row r="320" spans="1:12" ht="15" customHeight="1">
      <c r="A320" s="108" t="s">
        <v>210</v>
      </c>
      <c r="B320" s="61"/>
      <c r="C320" s="61"/>
      <c r="D320" s="61"/>
      <c r="E320" s="61"/>
      <c r="F320" s="61"/>
      <c r="G320" s="61"/>
      <c r="H320" s="775" t="s">
        <v>320</v>
      </c>
      <c r="I320" s="775"/>
      <c r="J320" s="68">
        <f>J319</f>
        <v>1282.9595657085476</v>
      </c>
      <c r="K320" s="107" t="s">
        <v>570</v>
      </c>
      <c r="L320" s="107" t="s">
        <v>571</v>
      </c>
    </row>
    <row r="321" spans="1:12" ht="9.9499999999999993" customHeight="1">
      <c r="B321" s="61"/>
      <c r="C321" s="61"/>
      <c r="D321" s="61"/>
      <c r="E321" s="779"/>
      <c r="F321" s="779"/>
      <c r="G321" s="779"/>
      <c r="H321" s="61"/>
      <c r="I321" s="61"/>
      <c r="J321" s="61"/>
      <c r="L321" s="107" t="s">
        <v>571</v>
      </c>
    </row>
    <row r="322" spans="1:12" ht="20.100000000000001" customHeight="1">
      <c r="B322" s="778" t="s">
        <v>534</v>
      </c>
      <c r="C322" s="778"/>
      <c r="D322" s="778"/>
      <c r="E322" s="778"/>
      <c r="F322" s="778"/>
      <c r="G322" s="778"/>
      <c r="H322" s="778"/>
      <c r="I322" s="778"/>
      <c r="J322" s="778"/>
      <c r="K322" s="107" t="s">
        <v>569</v>
      </c>
      <c r="L322" s="107" t="s">
        <v>571</v>
      </c>
    </row>
    <row r="323" spans="1:12" ht="15" customHeight="1">
      <c r="B323" s="776" t="s">
        <v>322</v>
      </c>
      <c r="C323" s="776"/>
      <c r="D323" s="776"/>
      <c r="E323" s="777" t="s">
        <v>3</v>
      </c>
      <c r="F323" s="777"/>
      <c r="G323" s="63" t="s">
        <v>4</v>
      </c>
      <c r="H323" s="63" t="s">
        <v>311</v>
      </c>
      <c r="I323" s="63" t="s">
        <v>312</v>
      </c>
      <c r="J323" s="63" t="s">
        <v>313</v>
      </c>
      <c r="L323" s="107" t="s">
        <v>571</v>
      </c>
    </row>
    <row r="324" spans="1:12" ht="21" customHeight="1">
      <c r="B324" s="64"/>
      <c r="C324" s="772" t="s">
        <v>535</v>
      </c>
      <c r="D324" s="772"/>
      <c r="E324" s="773" t="s">
        <v>325</v>
      </c>
      <c r="F324" s="773"/>
      <c r="G324" s="64" t="s">
        <v>152</v>
      </c>
      <c r="H324" s="65">
        <v>1</v>
      </c>
      <c r="I324" s="66">
        <f>RESUMO_Transp!T42</f>
        <v>1282.9595657085476</v>
      </c>
      <c r="J324" s="66">
        <f t="shared" ref="J324" si="43">I324*H324</f>
        <v>1282.9595657085476</v>
      </c>
      <c r="L324" s="107" t="s">
        <v>571</v>
      </c>
    </row>
    <row r="325" spans="1:12" ht="15" customHeight="1">
      <c r="B325" s="61"/>
      <c r="C325" s="61"/>
      <c r="D325" s="61"/>
      <c r="E325" s="61"/>
      <c r="F325" s="61"/>
      <c r="G325" s="61"/>
      <c r="H325" s="774" t="s">
        <v>326</v>
      </c>
      <c r="I325" s="774"/>
      <c r="J325" s="67">
        <f>J324</f>
        <v>1282.9595657085476</v>
      </c>
      <c r="L325" s="107" t="s">
        <v>571</v>
      </c>
    </row>
    <row r="326" spans="1:12" ht="15" customHeight="1">
      <c r="A326" s="108" t="s">
        <v>213</v>
      </c>
      <c r="B326" s="61"/>
      <c r="C326" s="61"/>
      <c r="D326" s="61"/>
      <c r="E326" s="61"/>
      <c r="F326" s="61"/>
      <c r="G326" s="61"/>
      <c r="H326" s="775" t="s">
        <v>320</v>
      </c>
      <c r="I326" s="775"/>
      <c r="J326" s="68">
        <f>J325</f>
        <v>1282.9595657085476</v>
      </c>
      <c r="K326" s="107" t="s">
        <v>570</v>
      </c>
      <c r="L326" s="107" t="s">
        <v>571</v>
      </c>
    </row>
    <row r="327" spans="1:12" ht="9.9499999999999993" customHeight="1">
      <c r="B327" s="61"/>
      <c r="C327" s="61"/>
      <c r="D327" s="61"/>
      <c r="E327" s="779"/>
      <c r="F327" s="779"/>
      <c r="G327" s="779"/>
      <c r="H327" s="61"/>
      <c r="I327" s="61"/>
      <c r="J327" s="61"/>
      <c r="L327" s="107" t="s">
        <v>571</v>
      </c>
    </row>
    <row r="328" spans="1:12" ht="20.100000000000001" customHeight="1">
      <c r="B328" s="778" t="s">
        <v>536</v>
      </c>
      <c r="C328" s="778"/>
      <c r="D328" s="778"/>
      <c r="E328" s="778"/>
      <c r="F328" s="778"/>
      <c r="G328" s="778"/>
      <c r="H328" s="778"/>
      <c r="I328" s="778"/>
      <c r="J328" s="778"/>
      <c r="K328" s="107" t="s">
        <v>569</v>
      </c>
      <c r="L328" s="107" t="s">
        <v>571</v>
      </c>
    </row>
    <row r="329" spans="1:12" ht="15" customHeight="1">
      <c r="B329" s="776" t="s">
        <v>330</v>
      </c>
      <c r="C329" s="776"/>
      <c r="D329" s="776"/>
      <c r="E329" s="777" t="s">
        <v>3</v>
      </c>
      <c r="F329" s="777"/>
      <c r="G329" s="63" t="s">
        <v>4</v>
      </c>
      <c r="H329" s="63" t="s">
        <v>311</v>
      </c>
      <c r="I329" s="63" t="s">
        <v>312</v>
      </c>
      <c r="J329" s="63" t="s">
        <v>313</v>
      </c>
      <c r="L329" s="107" t="s">
        <v>571</v>
      </c>
    </row>
    <row r="330" spans="1:12" ht="15" customHeight="1">
      <c r="B330" s="64" t="s">
        <v>537</v>
      </c>
      <c r="C330" s="772" t="s">
        <v>538</v>
      </c>
      <c r="D330" s="772"/>
      <c r="E330" s="773" t="s">
        <v>539</v>
      </c>
      <c r="F330" s="773"/>
      <c r="G330" s="64" t="s">
        <v>301</v>
      </c>
      <c r="H330" s="65">
        <v>2.8000000000000001E-2</v>
      </c>
      <c r="I330" s="66">
        <v>66.25</v>
      </c>
      <c r="J330" s="66">
        <f t="shared" ref="J330:J331" si="44">I330*H330</f>
        <v>1.855</v>
      </c>
      <c r="L330" s="107" t="s">
        <v>571</v>
      </c>
    </row>
    <row r="331" spans="1:12" ht="15" customHeight="1">
      <c r="B331" s="64" t="s">
        <v>540</v>
      </c>
      <c r="C331" s="772" t="s">
        <v>541</v>
      </c>
      <c r="D331" s="772"/>
      <c r="E331" s="773" t="s">
        <v>539</v>
      </c>
      <c r="F331" s="773"/>
      <c r="G331" s="64" t="s">
        <v>301</v>
      </c>
      <c r="H331" s="65">
        <v>1.2E-2</v>
      </c>
      <c r="I331" s="66">
        <v>175.3</v>
      </c>
      <c r="J331" s="66">
        <f t="shared" si="44"/>
        <v>2.1036000000000001</v>
      </c>
      <c r="L331" s="107" t="s">
        <v>571</v>
      </c>
    </row>
    <row r="332" spans="1:12" ht="18" customHeight="1">
      <c r="B332" s="61"/>
      <c r="C332" s="61"/>
      <c r="D332" s="61"/>
      <c r="E332" s="61"/>
      <c r="F332" s="61"/>
      <c r="G332" s="61"/>
      <c r="H332" s="774" t="s">
        <v>333</v>
      </c>
      <c r="I332" s="774"/>
      <c r="J332" s="67">
        <f>SUM(J330:J331)</f>
        <v>3.9586000000000001</v>
      </c>
      <c r="L332" s="107" t="s">
        <v>571</v>
      </c>
    </row>
    <row r="333" spans="1:12" ht="15" customHeight="1">
      <c r="B333" s="776" t="s">
        <v>322</v>
      </c>
      <c r="C333" s="776"/>
      <c r="D333" s="776"/>
      <c r="E333" s="777" t="s">
        <v>3</v>
      </c>
      <c r="F333" s="777"/>
      <c r="G333" s="63" t="s">
        <v>4</v>
      </c>
      <c r="H333" s="63" t="s">
        <v>311</v>
      </c>
      <c r="I333" s="63" t="s">
        <v>312</v>
      </c>
      <c r="J333" s="63" t="s">
        <v>313</v>
      </c>
      <c r="L333" s="107" t="s">
        <v>571</v>
      </c>
    </row>
    <row r="334" spans="1:12" ht="15" customHeight="1">
      <c r="B334" s="64" t="s">
        <v>542</v>
      </c>
      <c r="C334" s="772" t="s">
        <v>543</v>
      </c>
      <c r="D334" s="772"/>
      <c r="E334" s="773" t="s">
        <v>539</v>
      </c>
      <c r="F334" s="773"/>
      <c r="G334" s="64" t="s">
        <v>261</v>
      </c>
      <c r="H334" s="65">
        <v>1</v>
      </c>
      <c r="I334" s="66">
        <v>0.91</v>
      </c>
      <c r="J334" s="66">
        <f t="shared" ref="J334:J337" si="45">I334*H334</f>
        <v>0.91</v>
      </c>
      <c r="L334" s="107" t="s">
        <v>571</v>
      </c>
    </row>
    <row r="335" spans="1:12" ht="15" customHeight="1">
      <c r="B335" s="64" t="s">
        <v>544</v>
      </c>
      <c r="C335" s="772" t="s">
        <v>545</v>
      </c>
      <c r="D335" s="772"/>
      <c r="E335" s="773" t="s">
        <v>539</v>
      </c>
      <c r="F335" s="773"/>
      <c r="G335" s="64" t="s">
        <v>349</v>
      </c>
      <c r="H335" s="65">
        <v>7.0000000000000001E-3</v>
      </c>
      <c r="I335" s="66">
        <v>14.59</v>
      </c>
      <c r="J335" s="66">
        <f t="shared" si="45"/>
        <v>0.10213</v>
      </c>
      <c r="L335" s="107" t="s">
        <v>571</v>
      </c>
    </row>
    <row r="336" spans="1:12" ht="21" customHeight="1">
      <c r="B336" s="64" t="s">
        <v>546</v>
      </c>
      <c r="C336" s="772" t="s">
        <v>547</v>
      </c>
      <c r="D336" s="772"/>
      <c r="E336" s="773" t="s">
        <v>539</v>
      </c>
      <c r="F336" s="773"/>
      <c r="G336" s="64" t="s">
        <v>17</v>
      </c>
      <c r="H336" s="65">
        <v>0.08</v>
      </c>
      <c r="I336" s="66">
        <v>7.04</v>
      </c>
      <c r="J336" s="66">
        <f t="shared" si="45"/>
        <v>0.56320000000000003</v>
      </c>
      <c r="L336" s="107" t="s">
        <v>571</v>
      </c>
    </row>
    <row r="337" spans="1:12" ht="21" customHeight="1">
      <c r="B337" s="64" t="s">
        <v>548</v>
      </c>
      <c r="C337" s="772" t="s">
        <v>549</v>
      </c>
      <c r="D337" s="772"/>
      <c r="E337" s="773" t="s">
        <v>539</v>
      </c>
      <c r="F337" s="773"/>
      <c r="G337" s="64" t="s">
        <v>17</v>
      </c>
      <c r="H337" s="65">
        <v>4.0000000000000001E-3</v>
      </c>
      <c r="I337" s="66">
        <v>7.68</v>
      </c>
      <c r="J337" s="66">
        <f t="shared" si="45"/>
        <v>3.0720000000000001E-2</v>
      </c>
      <c r="L337" s="107" t="s">
        <v>571</v>
      </c>
    </row>
    <row r="338" spans="1:12" ht="15" customHeight="1">
      <c r="B338" s="61"/>
      <c r="C338" s="61"/>
      <c r="D338" s="61"/>
      <c r="E338" s="61"/>
      <c r="F338" s="61"/>
      <c r="G338" s="61"/>
      <c r="H338" s="774" t="s">
        <v>326</v>
      </c>
      <c r="I338" s="774"/>
      <c r="J338" s="67">
        <f>SUM(J334:J337)</f>
        <v>1.6060500000000002</v>
      </c>
      <c r="L338" s="107" t="s">
        <v>571</v>
      </c>
    </row>
    <row r="339" spans="1:12" ht="15" customHeight="1">
      <c r="B339" s="776" t="s">
        <v>310</v>
      </c>
      <c r="C339" s="776"/>
      <c r="D339" s="776"/>
      <c r="E339" s="777" t="s">
        <v>3</v>
      </c>
      <c r="F339" s="777"/>
      <c r="G339" s="63" t="s">
        <v>4</v>
      </c>
      <c r="H339" s="63" t="s">
        <v>311</v>
      </c>
      <c r="I339" s="63" t="s">
        <v>312</v>
      </c>
      <c r="J339" s="63" t="s">
        <v>313</v>
      </c>
      <c r="L339" s="107" t="s">
        <v>571</v>
      </c>
    </row>
    <row r="340" spans="1:12" ht="15" customHeight="1">
      <c r="B340" s="64">
        <v>88316</v>
      </c>
      <c r="C340" s="772" t="s">
        <v>314</v>
      </c>
      <c r="D340" s="772"/>
      <c r="E340" s="773" t="s">
        <v>37</v>
      </c>
      <c r="F340" s="773"/>
      <c r="G340" s="64" t="s">
        <v>301</v>
      </c>
      <c r="H340" s="65">
        <v>0.7</v>
      </c>
      <c r="I340" s="66">
        <f>IFERROR(VLOOKUP(B340,'SINAPI COMP AL'!$G:$L,5,FALSE),VLOOKUP(B340,'SINAPI INS AL'!A:E,5,FALSE))</f>
        <v>20.28</v>
      </c>
      <c r="J340" s="66">
        <f t="shared" ref="J340" si="46">I340*H340</f>
        <v>14.196</v>
      </c>
      <c r="L340" s="107" t="s">
        <v>571</v>
      </c>
    </row>
    <row r="341" spans="1:12" ht="18" customHeight="1">
      <c r="B341" s="61"/>
      <c r="C341" s="61"/>
      <c r="D341" s="61"/>
      <c r="E341" s="61"/>
      <c r="F341" s="61"/>
      <c r="G341" s="61"/>
      <c r="H341" s="774" t="s">
        <v>315</v>
      </c>
      <c r="I341" s="774"/>
      <c r="J341" s="67">
        <f>J340</f>
        <v>14.196</v>
      </c>
      <c r="L341" s="107" t="s">
        <v>571</v>
      </c>
    </row>
    <row r="342" spans="1:12" ht="15" customHeight="1">
      <c r="A342" s="108" t="s">
        <v>259</v>
      </c>
      <c r="B342" s="61"/>
      <c r="C342" s="61"/>
      <c r="D342" s="61"/>
      <c r="E342" s="61"/>
      <c r="F342" s="61"/>
      <c r="G342" s="61"/>
      <c r="H342" s="775" t="s">
        <v>320</v>
      </c>
      <c r="I342" s="775"/>
      <c r="J342" s="68">
        <f>SUM(J341,J338,J332)</f>
        <v>19.760649999999998</v>
      </c>
      <c r="K342" s="107" t="s">
        <v>570</v>
      </c>
      <c r="L342" s="107" t="s">
        <v>571</v>
      </c>
    </row>
  </sheetData>
  <autoFilter ref="A1:L342">
    <filterColumn colId="4" showButton="0"/>
    <filterColumn colId="5" showButton="0"/>
  </autoFilter>
  <mergeCells count="549">
    <mergeCell ref="H5:I5"/>
    <mergeCell ref="H6:I6"/>
    <mergeCell ref="E7:G7"/>
    <mergeCell ref="B8:J8"/>
    <mergeCell ref="B9:D9"/>
    <mergeCell ref="E9:F9"/>
    <mergeCell ref="E1:G1"/>
    <mergeCell ref="B2:J2"/>
    <mergeCell ref="B3:D3"/>
    <mergeCell ref="E3:F3"/>
    <mergeCell ref="C4:D4"/>
    <mergeCell ref="E4:F4"/>
    <mergeCell ref="B14:J14"/>
    <mergeCell ref="B15:D15"/>
    <mergeCell ref="E15:F15"/>
    <mergeCell ref="C16:D16"/>
    <mergeCell ref="E16:F16"/>
    <mergeCell ref="C17:D17"/>
    <mergeCell ref="E17:F17"/>
    <mergeCell ref="C10:D10"/>
    <mergeCell ref="E10:F10"/>
    <mergeCell ref="H11:I11"/>
    <mergeCell ref="H12:I12"/>
    <mergeCell ref="E13:G13"/>
    <mergeCell ref="H22:I22"/>
    <mergeCell ref="B23:D23"/>
    <mergeCell ref="E23:F23"/>
    <mergeCell ref="C24:D24"/>
    <mergeCell ref="E24:F24"/>
    <mergeCell ref="C25:D25"/>
    <mergeCell ref="E25:F25"/>
    <mergeCell ref="H18:I18"/>
    <mergeCell ref="B19:D19"/>
    <mergeCell ref="E19:F19"/>
    <mergeCell ref="C20:D20"/>
    <mergeCell ref="E20:F20"/>
    <mergeCell ref="C21:D21"/>
    <mergeCell ref="E21:F21"/>
    <mergeCell ref="C30:D30"/>
    <mergeCell ref="E30:F30"/>
    <mergeCell ref="C31:D31"/>
    <mergeCell ref="E31:F31"/>
    <mergeCell ref="C32:D32"/>
    <mergeCell ref="E32:F32"/>
    <mergeCell ref="C26:D26"/>
    <mergeCell ref="E26:F26"/>
    <mergeCell ref="H27:I27"/>
    <mergeCell ref="B28:D28"/>
    <mergeCell ref="E28:F28"/>
    <mergeCell ref="C29:D29"/>
    <mergeCell ref="E29:F29"/>
    <mergeCell ref="C36:D36"/>
    <mergeCell ref="E36:F36"/>
    <mergeCell ref="C37:D37"/>
    <mergeCell ref="E37:F37"/>
    <mergeCell ref="H38:I38"/>
    <mergeCell ref="H39:I39"/>
    <mergeCell ref="C33:D33"/>
    <mergeCell ref="E33:F33"/>
    <mergeCell ref="C34:D34"/>
    <mergeCell ref="E34:F34"/>
    <mergeCell ref="C35:D35"/>
    <mergeCell ref="E35:F35"/>
    <mergeCell ref="H46:I46"/>
    <mergeCell ref="B47:D47"/>
    <mergeCell ref="E47:F47"/>
    <mergeCell ref="E40:G40"/>
    <mergeCell ref="B41:J41"/>
    <mergeCell ref="B42:D42"/>
    <mergeCell ref="E42:F42"/>
    <mergeCell ref="C43:D43"/>
    <mergeCell ref="E43:F43"/>
    <mergeCell ref="C48:D48"/>
    <mergeCell ref="E48:F48"/>
    <mergeCell ref="C49:D49"/>
    <mergeCell ref="E49:F49"/>
    <mergeCell ref="C50:D50"/>
    <mergeCell ref="E50:F50"/>
    <mergeCell ref="C44:D44"/>
    <mergeCell ref="E44:F44"/>
    <mergeCell ref="C45:D45"/>
    <mergeCell ref="E45:F45"/>
    <mergeCell ref="C54:D54"/>
    <mergeCell ref="E54:F54"/>
    <mergeCell ref="H55:I55"/>
    <mergeCell ref="B56:D56"/>
    <mergeCell ref="E56:F56"/>
    <mergeCell ref="C57:D57"/>
    <mergeCell ref="E57:F57"/>
    <mergeCell ref="C51:D51"/>
    <mergeCell ref="E51:F51"/>
    <mergeCell ref="C52:D52"/>
    <mergeCell ref="E52:F52"/>
    <mergeCell ref="C53:D53"/>
    <mergeCell ref="E53:F53"/>
    <mergeCell ref="C61:D61"/>
    <mergeCell ref="E61:F61"/>
    <mergeCell ref="C62:D62"/>
    <mergeCell ref="E62:F62"/>
    <mergeCell ref="C63:D63"/>
    <mergeCell ref="E63:F63"/>
    <mergeCell ref="C58:D58"/>
    <mergeCell ref="E58:F58"/>
    <mergeCell ref="C59:D59"/>
    <mergeCell ref="E59:F59"/>
    <mergeCell ref="C60:D60"/>
    <mergeCell ref="E60:F60"/>
    <mergeCell ref="C68:D68"/>
    <mergeCell ref="E68:F68"/>
    <mergeCell ref="C69:D69"/>
    <mergeCell ref="E69:F69"/>
    <mergeCell ref="C70:D70"/>
    <mergeCell ref="E70:F70"/>
    <mergeCell ref="C64:D64"/>
    <mergeCell ref="E64:F64"/>
    <mergeCell ref="H65:I65"/>
    <mergeCell ref="B66:D66"/>
    <mergeCell ref="E66:F66"/>
    <mergeCell ref="C67:D67"/>
    <mergeCell ref="E67:F67"/>
    <mergeCell ref="C76:D76"/>
    <mergeCell ref="E76:F76"/>
    <mergeCell ref="H77:I77"/>
    <mergeCell ref="H78:I78"/>
    <mergeCell ref="E79:G79"/>
    <mergeCell ref="H71:I71"/>
    <mergeCell ref="H72:I72"/>
    <mergeCell ref="E73:G73"/>
    <mergeCell ref="B74:J74"/>
    <mergeCell ref="B75:D75"/>
    <mergeCell ref="E75:F75"/>
    <mergeCell ref="C84:D84"/>
    <mergeCell ref="E84:F84"/>
    <mergeCell ref="C85:D85"/>
    <mergeCell ref="E85:F85"/>
    <mergeCell ref="C86:D86"/>
    <mergeCell ref="E86:F86"/>
    <mergeCell ref="B80:J80"/>
    <mergeCell ref="B81:D81"/>
    <mergeCell ref="E81:F81"/>
    <mergeCell ref="C82:D82"/>
    <mergeCell ref="E82:F82"/>
    <mergeCell ref="C83:D83"/>
    <mergeCell ref="E83:F83"/>
    <mergeCell ref="H91:I91"/>
    <mergeCell ref="B92:D92"/>
    <mergeCell ref="E92:F92"/>
    <mergeCell ref="C93:D93"/>
    <mergeCell ref="E93:F93"/>
    <mergeCell ref="H94:I94"/>
    <mergeCell ref="H87:I87"/>
    <mergeCell ref="B88:D88"/>
    <mergeCell ref="E88:F88"/>
    <mergeCell ref="C89:D89"/>
    <mergeCell ref="E89:F89"/>
    <mergeCell ref="C90:D90"/>
    <mergeCell ref="E90:F90"/>
    <mergeCell ref="C99:D99"/>
    <mergeCell ref="E99:F99"/>
    <mergeCell ref="H100:I100"/>
    <mergeCell ref="B101:D101"/>
    <mergeCell ref="E101:F101"/>
    <mergeCell ref="C102:D102"/>
    <mergeCell ref="E102:F102"/>
    <mergeCell ref="H95:I95"/>
    <mergeCell ref="E96:G96"/>
    <mergeCell ref="B97:J97"/>
    <mergeCell ref="B98:D98"/>
    <mergeCell ref="E98:F98"/>
    <mergeCell ref="C106:D106"/>
    <mergeCell ref="E106:F106"/>
    <mergeCell ref="C107:D107"/>
    <mergeCell ref="E107:F107"/>
    <mergeCell ref="C108:D108"/>
    <mergeCell ref="E108:F108"/>
    <mergeCell ref="C103:D103"/>
    <mergeCell ref="E103:F103"/>
    <mergeCell ref="C104:D104"/>
    <mergeCell ref="E104:F104"/>
    <mergeCell ref="C105:D105"/>
    <mergeCell ref="E105:F105"/>
    <mergeCell ref="C112:D112"/>
    <mergeCell ref="E112:F112"/>
    <mergeCell ref="C113:D113"/>
    <mergeCell ref="E113:F113"/>
    <mergeCell ref="H114:I114"/>
    <mergeCell ref="B115:D115"/>
    <mergeCell ref="E115:F115"/>
    <mergeCell ref="C109:D109"/>
    <mergeCell ref="E109:F109"/>
    <mergeCell ref="C110:D110"/>
    <mergeCell ref="E110:F110"/>
    <mergeCell ref="C111:D111"/>
    <mergeCell ref="E111:F111"/>
    <mergeCell ref="H119:I119"/>
    <mergeCell ref="B120:D120"/>
    <mergeCell ref="E120:F120"/>
    <mergeCell ref="C121:D121"/>
    <mergeCell ref="E121:F121"/>
    <mergeCell ref="C122:D122"/>
    <mergeCell ref="E122:F122"/>
    <mergeCell ref="C116:D116"/>
    <mergeCell ref="E116:F116"/>
    <mergeCell ref="C117:D117"/>
    <mergeCell ref="E117:F117"/>
    <mergeCell ref="C118:D118"/>
    <mergeCell ref="E118:F118"/>
    <mergeCell ref="B127:J127"/>
    <mergeCell ref="B128:D128"/>
    <mergeCell ref="E128:F128"/>
    <mergeCell ref="C129:D129"/>
    <mergeCell ref="E129:F129"/>
    <mergeCell ref="C130:D130"/>
    <mergeCell ref="E130:F130"/>
    <mergeCell ref="C123:D123"/>
    <mergeCell ref="E123:F123"/>
    <mergeCell ref="H124:I124"/>
    <mergeCell ref="H125:I125"/>
    <mergeCell ref="E126:G126"/>
    <mergeCell ref="C134:D134"/>
    <mergeCell ref="E134:F134"/>
    <mergeCell ref="C135:D135"/>
    <mergeCell ref="E135:F135"/>
    <mergeCell ref="C136:D136"/>
    <mergeCell ref="E136:F136"/>
    <mergeCell ref="C131:D131"/>
    <mergeCell ref="E131:F131"/>
    <mergeCell ref="C132:D132"/>
    <mergeCell ref="E132:F132"/>
    <mergeCell ref="C133:D133"/>
    <mergeCell ref="E133:F133"/>
    <mergeCell ref="H142:I142"/>
    <mergeCell ref="B143:D143"/>
    <mergeCell ref="E143:F143"/>
    <mergeCell ref="C137:D137"/>
    <mergeCell ref="E137:F137"/>
    <mergeCell ref="C138:D138"/>
    <mergeCell ref="E138:F138"/>
    <mergeCell ref="C139:D139"/>
    <mergeCell ref="E139:F139"/>
    <mergeCell ref="C144:D144"/>
    <mergeCell ref="E144:F144"/>
    <mergeCell ref="C145:D145"/>
    <mergeCell ref="E145:F145"/>
    <mergeCell ref="C146:D146"/>
    <mergeCell ref="E146:F146"/>
    <mergeCell ref="C140:D140"/>
    <mergeCell ref="E140:F140"/>
    <mergeCell ref="C141:D141"/>
    <mergeCell ref="E141:F141"/>
    <mergeCell ref="H151:I151"/>
    <mergeCell ref="H152:I152"/>
    <mergeCell ref="E153:G153"/>
    <mergeCell ref="B154:J154"/>
    <mergeCell ref="B155:D155"/>
    <mergeCell ref="E155:F155"/>
    <mergeCell ref="H147:I147"/>
    <mergeCell ref="B148:D148"/>
    <mergeCell ref="E148:F148"/>
    <mergeCell ref="C149:D149"/>
    <mergeCell ref="E149:F149"/>
    <mergeCell ref="C150:D150"/>
    <mergeCell ref="E150:F150"/>
    <mergeCell ref="C159:D159"/>
    <mergeCell ref="E159:F159"/>
    <mergeCell ref="C160:D160"/>
    <mergeCell ref="E160:F160"/>
    <mergeCell ref="C161:D161"/>
    <mergeCell ref="E161:F161"/>
    <mergeCell ref="C156:D156"/>
    <mergeCell ref="E156:F156"/>
    <mergeCell ref="C157:D157"/>
    <mergeCell ref="E157:F157"/>
    <mergeCell ref="C158:D158"/>
    <mergeCell ref="E158:F158"/>
    <mergeCell ref="H165:I165"/>
    <mergeCell ref="B166:D166"/>
    <mergeCell ref="E166:F166"/>
    <mergeCell ref="C167:D167"/>
    <mergeCell ref="E167:F167"/>
    <mergeCell ref="C168:D168"/>
    <mergeCell ref="E168:F168"/>
    <mergeCell ref="C162:D162"/>
    <mergeCell ref="E162:F162"/>
    <mergeCell ref="C163:D163"/>
    <mergeCell ref="E163:F163"/>
    <mergeCell ref="C164:D164"/>
    <mergeCell ref="E164:F164"/>
    <mergeCell ref="C174:D174"/>
    <mergeCell ref="E174:F174"/>
    <mergeCell ref="H175:I175"/>
    <mergeCell ref="B176:D176"/>
    <mergeCell ref="E176:F176"/>
    <mergeCell ref="C177:D177"/>
    <mergeCell ref="E177:F177"/>
    <mergeCell ref="H169:I169"/>
    <mergeCell ref="H170:I170"/>
    <mergeCell ref="E171:G171"/>
    <mergeCell ref="B172:J172"/>
    <mergeCell ref="B173:D173"/>
    <mergeCell ref="E173:F173"/>
    <mergeCell ref="B182:J182"/>
    <mergeCell ref="B183:D183"/>
    <mergeCell ref="E183:F183"/>
    <mergeCell ref="C184:D184"/>
    <mergeCell ref="E184:F184"/>
    <mergeCell ref="H185:I185"/>
    <mergeCell ref="C178:D178"/>
    <mergeCell ref="E178:F178"/>
    <mergeCell ref="H179:I179"/>
    <mergeCell ref="H180:I180"/>
    <mergeCell ref="E181:G181"/>
    <mergeCell ref="E190:G190"/>
    <mergeCell ref="B191:J191"/>
    <mergeCell ref="B192:D192"/>
    <mergeCell ref="E192:F192"/>
    <mergeCell ref="C193:D193"/>
    <mergeCell ref="E193:F193"/>
    <mergeCell ref="B186:D186"/>
    <mergeCell ref="E186:F186"/>
    <mergeCell ref="C187:D187"/>
    <mergeCell ref="E187:F187"/>
    <mergeCell ref="H188:I188"/>
    <mergeCell ref="H189:I189"/>
    <mergeCell ref="H200:I200"/>
    <mergeCell ref="B201:D201"/>
    <mergeCell ref="E201:F201"/>
    <mergeCell ref="H194:I194"/>
    <mergeCell ref="B195:D195"/>
    <mergeCell ref="E195:F195"/>
    <mergeCell ref="C196:D196"/>
    <mergeCell ref="E196:F196"/>
    <mergeCell ref="C197:D197"/>
    <mergeCell ref="E197:F197"/>
    <mergeCell ref="C202:D202"/>
    <mergeCell ref="E202:F202"/>
    <mergeCell ref="C203:D203"/>
    <mergeCell ref="E203:F203"/>
    <mergeCell ref="C204:D204"/>
    <mergeCell ref="E204:F204"/>
    <mergeCell ref="C198:D198"/>
    <mergeCell ref="E198:F198"/>
    <mergeCell ref="C199:D199"/>
    <mergeCell ref="E199:F199"/>
    <mergeCell ref="C210:D210"/>
    <mergeCell ref="E210:F210"/>
    <mergeCell ref="H211:I211"/>
    <mergeCell ref="B212:D212"/>
    <mergeCell ref="E212:F212"/>
    <mergeCell ref="C213:D213"/>
    <mergeCell ref="E213:F213"/>
    <mergeCell ref="H205:I205"/>
    <mergeCell ref="H206:I206"/>
    <mergeCell ref="E207:G207"/>
    <mergeCell ref="B208:J208"/>
    <mergeCell ref="B209:D209"/>
    <mergeCell ref="E209:F209"/>
    <mergeCell ref="C218:D218"/>
    <mergeCell ref="E218:F218"/>
    <mergeCell ref="H219:I219"/>
    <mergeCell ref="H220:I220"/>
    <mergeCell ref="E221:G221"/>
    <mergeCell ref="C214:D214"/>
    <mergeCell ref="E214:F214"/>
    <mergeCell ref="H215:I215"/>
    <mergeCell ref="B216:D216"/>
    <mergeCell ref="E216:F216"/>
    <mergeCell ref="C217:D217"/>
    <mergeCell ref="E217:F217"/>
    <mergeCell ref="B226:D226"/>
    <mergeCell ref="E226:F226"/>
    <mergeCell ref="C227:D227"/>
    <mergeCell ref="E227:F227"/>
    <mergeCell ref="H228:I228"/>
    <mergeCell ref="B229:D229"/>
    <mergeCell ref="E229:F229"/>
    <mergeCell ref="B222:J222"/>
    <mergeCell ref="B223:D223"/>
    <mergeCell ref="E223:F223"/>
    <mergeCell ref="C224:D224"/>
    <mergeCell ref="E224:F224"/>
    <mergeCell ref="H225:I225"/>
    <mergeCell ref="C234:D234"/>
    <mergeCell ref="E234:F234"/>
    <mergeCell ref="C235:D235"/>
    <mergeCell ref="E235:F235"/>
    <mergeCell ref="C236:D236"/>
    <mergeCell ref="E236:F236"/>
    <mergeCell ref="C230:D230"/>
    <mergeCell ref="E230:F230"/>
    <mergeCell ref="H231:I231"/>
    <mergeCell ref="B232:D232"/>
    <mergeCell ref="E232:F232"/>
    <mergeCell ref="C233:D233"/>
    <mergeCell ref="E233:F233"/>
    <mergeCell ref="D243:E243"/>
    <mergeCell ref="D244:E244"/>
    <mergeCell ref="H245:I245"/>
    <mergeCell ref="B246:F246"/>
    <mergeCell ref="C247:F247"/>
    <mergeCell ref="H248:I248"/>
    <mergeCell ref="H237:I237"/>
    <mergeCell ref="H238:I238"/>
    <mergeCell ref="E239:G239"/>
    <mergeCell ref="B240:J240"/>
    <mergeCell ref="B241:C242"/>
    <mergeCell ref="D241:E242"/>
    <mergeCell ref="F241:G241"/>
    <mergeCell ref="H241:I241"/>
    <mergeCell ref="J241:J242"/>
    <mergeCell ref="H254:I254"/>
    <mergeCell ref="H255:I255"/>
    <mergeCell ref="H256:I256"/>
    <mergeCell ref="E257:G257"/>
    <mergeCell ref="B258:J258"/>
    <mergeCell ref="H249:I249"/>
    <mergeCell ref="H250:I250"/>
    <mergeCell ref="H251:I251"/>
    <mergeCell ref="B252:F252"/>
    <mergeCell ref="C253:F253"/>
    <mergeCell ref="C262:D262"/>
    <mergeCell ref="E262:F262"/>
    <mergeCell ref="C263:D263"/>
    <mergeCell ref="E263:F263"/>
    <mergeCell ref="C264:D264"/>
    <mergeCell ref="E264:F264"/>
    <mergeCell ref="B259:D259"/>
    <mergeCell ref="E259:F259"/>
    <mergeCell ref="C260:D260"/>
    <mergeCell ref="E260:F260"/>
    <mergeCell ref="C261:D261"/>
    <mergeCell ref="E261:F261"/>
    <mergeCell ref="H269:I269"/>
    <mergeCell ref="H270:I270"/>
    <mergeCell ref="E271:G271"/>
    <mergeCell ref="B272:J272"/>
    <mergeCell ref="B273:D273"/>
    <mergeCell ref="E273:F273"/>
    <mergeCell ref="C265:D265"/>
    <mergeCell ref="E265:F265"/>
    <mergeCell ref="H266:I266"/>
    <mergeCell ref="B267:D267"/>
    <mergeCell ref="E267:F267"/>
    <mergeCell ref="C268:D268"/>
    <mergeCell ref="E268:F268"/>
    <mergeCell ref="C277:D277"/>
    <mergeCell ref="E277:F277"/>
    <mergeCell ref="C278:D278"/>
    <mergeCell ref="E278:F278"/>
    <mergeCell ref="C279:D279"/>
    <mergeCell ref="E279:F279"/>
    <mergeCell ref="C274:D274"/>
    <mergeCell ref="E274:F274"/>
    <mergeCell ref="C275:D275"/>
    <mergeCell ref="E275:F275"/>
    <mergeCell ref="C276:D276"/>
    <mergeCell ref="E276:F276"/>
    <mergeCell ref="H283:I283"/>
    <mergeCell ref="B284:D284"/>
    <mergeCell ref="E284:F284"/>
    <mergeCell ref="C285:D285"/>
    <mergeCell ref="E285:F285"/>
    <mergeCell ref="H286:I286"/>
    <mergeCell ref="C280:D280"/>
    <mergeCell ref="E280:F280"/>
    <mergeCell ref="C281:D281"/>
    <mergeCell ref="E281:F281"/>
    <mergeCell ref="C282:D282"/>
    <mergeCell ref="E282:F282"/>
    <mergeCell ref="E291:G291"/>
    <mergeCell ref="B292:J292"/>
    <mergeCell ref="B293:D293"/>
    <mergeCell ref="E293:F293"/>
    <mergeCell ref="C294:D294"/>
    <mergeCell ref="E294:F294"/>
    <mergeCell ref="B287:D287"/>
    <mergeCell ref="E287:F287"/>
    <mergeCell ref="C288:D288"/>
    <mergeCell ref="E288:F288"/>
    <mergeCell ref="H289:I289"/>
    <mergeCell ref="H290:I290"/>
    <mergeCell ref="C300:D300"/>
    <mergeCell ref="E300:F300"/>
    <mergeCell ref="H301:I301"/>
    <mergeCell ref="H302:I302"/>
    <mergeCell ref="E303:G303"/>
    <mergeCell ref="H295:I295"/>
    <mergeCell ref="H296:I296"/>
    <mergeCell ref="E297:G297"/>
    <mergeCell ref="B298:J298"/>
    <mergeCell ref="B299:D299"/>
    <mergeCell ref="E299:F299"/>
    <mergeCell ref="H308:I308"/>
    <mergeCell ref="E309:G309"/>
    <mergeCell ref="B310:J310"/>
    <mergeCell ref="B311:D311"/>
    <mergeCell ref="E311:F311"/>
    <mergeCell ref="B304:J304"/>
    <mergeCell ref="B305:D305"/>
    <mergeCell ref="E305:F305"/>
    <mergeCell ref="C306:D306"/>
    <mergeCell ref="E306:F306"/>
    <mergeCell ref="H307:I307"/>
    <mergeCell ref="B316:J316"/>
    <mergeCell ref="B317:D317"/>
    <mergeCell ref="E317:F317"/>
    <mergeCell ref="C318:D318"/>
    <mergeCell ref="E318:F318"/>
    <mergeCell ref="H319:I319"/>
    <mergeCell ref="C312:D312"/>
    <mergeCell ref="E312:F312"/>
    <mergeCell ref="H313:I313"/>
    <mergeCell ref="H314:I314"/>
    <mergeCell ref="E315:G315"/>
    <mergeCell ref="C324:D324"/>
    <mergeCell ref="E324:F324"/>
    <mergeCell ref="H325:I325"/>
    <mergeCell ref="H326:I326"/>
    <mergeCell ref="E327:G327"/>
    <mergeCell ref="H320:I320"/>
    <mergeCell ref="E321:G321"/>
    <mergeCell ref="B322:J322"/>
    <mergeCell ref="B323:D323"/>
    <mergeCell ref="E323:F323"/>
    <mergeCell ref="H332:I332"/>
    <mergeCell ref="B333:D333"/>
    <mergeCell ref="E333:F333"/>
    <mergeCell ref="C334:D334"/>
    <mergeCell ref="E334:F334"/>
    <mergeCell ref="C335:D335"/>
    <mergeCell ref="E335:F335"/>
    <mergeCell ref="B328:J328"/>
    <mergeCell ref="B329:D329"/>
    <mergeCell ref="E329:F329"/>
    <mergeCell ref="C330:D330"/>
    <mergeCell ref="E330:F330"/>
    <mergeCell ref="C331:D331"/>
    <mergeCell ref="E331:F331"/>
    <mergeCell ref="C340:D340"/>
    <mergeCell ref="E340:F340"/>
    <mergeCell ref="H341:I341"/>
    <mergeCell ref="H342:I342"/>
    <mergeCell ref="C336:D336"/>
    <mergeCell ref="E336:F336"/>
    <mergeCell ref="C337:D337"/>
    <mergeCell ref="E337:F337"/>
    <mergeCell ref="H338:I338"/>
    <mergeCell ref="B339:D339"/>
    <mergeCell ref="E339:F339"/>
  </mergeCells>
  <printOptions horizontalCentered="1"/>
  <pageMargins left="0" right="0" top="0.19685039370078741" bottom="0" header="0" footer="0"/>
  <pageSetup orientation="portrait" r:id="rId1"/>
  <rowBreaks count="11" manualBreakCount="11">
    <brk id="13" min="1" max="9" man="1"/>
    <brk id="40" min="1" max="9" man="1"/>
    <brk id="73" min="1" max="9" man="1"/>
    <brk id="96" min="1" max="9" man="1"/>
    <brk id="126" min="1" max="9" man="1"/>
    <brk id="153" min="1" max="9" man="1"/>
    <brk id="181" min="1" max="9" man="1"/>
    <brk id="207" min="1" max="9" man="1"/>
    <brk id="239" min="1" max="9" man="1"/>
    <brk id="297" min="1" max="9" man="1"/>
    <brk id="327" min="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4"/>
  <sheetViews>
    <sheetView tabSelected="1" topLeftCell="A16" zoomScale="140" zoomScaleNormal="140" workbookViewId="0">
      <selection activeCell="K12" sqref="K12"/>
    </sheetView>
  </sheetViews>
  <sheetFormatPr defaultRowHeight="15"/>
  <cols>
    <col min="1" max="1" width="8.28515625" style="53" customWidth="1"/>
    <col min="2" max="2" width="39.140625" style="53" customWidth="1"/>
    <col min="3" max="3" width="10" style="53" customWidth="1"/>
    <col min="4" max="4" width="5" style="53" customWidth="1"/>
    <col min="5" max="7" width="10" style="53" customWidth="1"/>
    <col min="8" max="16384" width="9.140625" style="53"/>
  </cols>
  <sheetData>
    <row r="1" spans="1:7" ht="20.100000000000001" customHeight="1">
      <c r="A1" s="804" t="s">
        <v>309</v>
      </c>
      <c r="B1" s="804"/>
      <c r="C1" s="804"/>
      <c r="D1" s="804"/>
      <c r="E1" s="804"/>
      <c r="F1" s="804"/>
      <c r="G1" s="804"/>
    </row>
    <row r="2" spans="1:7" ht="15" customHeight="1">
      <c r="A2" s="798" t="s">
        <v>310</v>
      </c>
      <c r="B2" s="798"/>
      <c r="C2" s="54" t="s">
        <v>3</v>
      </c>
      <c r="D2" s="54" t="s">
        <v>4</v>
      </c>
      <c r="E2" s="54" t="s">
        <v>311</v>
      </c>
      <c r="F2" s="54" t="s">
        <v>312</v>
      </c>
      <c r="G2" s="54" t="s">
        <v>313</v>
      </c>
    </row>
    <row r="3" spans="1:7" ht="15" customHeight="1">
      <c r="A3" s="55">
        <v>88316</v>
      </c>
      <c r="B3" s="56" t="s">
        <v>314</v>
      </c>
      <c r="C3" s="55" t="s">
        <v>37</v>
      </c>
      <c r="D3" s="55" t="s">
        <v>301</v>
      </c>
      <c r="E3" s="57">
        <v>0.7</v>
      </c>
      <c r="F3" s="66">
        <f>IFERROR(VLOOKUP(A3,'SINAPI COMP AL'!$G:$L,5,FALSE),VLOOKUP(A3,'SINAPI INS AL'!#REF!,5,FALSE))</f>
        <v>20.28</v>
      </c>
      <c r="G3" s="58">
        <f>F3*E3</f>
        <v>14.196</v>
      </c>
    </row>
    <row r="4" spans="1:7" ht="18" customHeight="1">
      <c r="A4" s="52"/>
      <c r="B4" s="52"/>
      <c r="C4" s="52"/>
      <c r="D4" s="52"/>
      <c r="E4" s="797" t="s">
        <v>315</v>
      </c>
      <c r="F4" s="797"/>
      <c r="G4" s="59">
        <f>G3</f>
        <v>14.196</v>
      </c>
    </row>
    <row r="5" spans="1:7" ht="15" customHeight="1">
      <c r="A5" s="798" t="s">
        <v>316</v>
      </c>
      <c r="B5" s="798"/>
      <c r="C5" s="54" t="s">
        <v>3</v>
      </c>
      <c r="D5" s="54" t="s">
        <v>4</v>
      </c>
      <c r="E5" s="54" t="s">
        <v>311</v>
      </c>
      <c r="F5" s="54" t="s">
        <v>312</v>
      </c>
      <c r="G5" s="54" t="s">
        <v>313</v>
      </c>
    </row>
    <row r="6" spans="1:7" ht="38.1" customHeight="1">
      <c r="A6" s="55">
        <v>53792</v>
      </c>
      <c r="B6" s="56" t="s">
        <v>317</v>
      </c>
      <c r="C6" s="55" t="s">
        <v>37</v>
      </c>
      <c r="D6" s="55" t="s">
        <v>301</v>
      </c>
      <c r="E6" s="57">
        <v>0.25</v>
      </c>
      <c r="F6" s="66">
        <f>IFERROR(VLOOKUP(A6,'SINAPI COMP AL'!$G:$L,5,FALSE),VLOOKUP(A6,'SINAPI INS AL'!#REF!,5,FALSE))</f>
        <v>103.95</v>
      </c>
      <c r="G6" s="58">
        <f>F6*E6</f>
        <v>25.987500000000001</v>
      </c>
    </row>
    <row r="7" spans="1:7" ht="15" customHeight="1">
      <c r="A7" s="52"/>
      <c r="B7" s="52"/>
      <c r="C7" s="52"/>
      <c r="D7" s="52"/>
      <c r="E7" s="797" t="s">
        <v>318</v>
      </c>
      <c r="F7" s="797"/>
      <c r="G7" s="59">
        <f>G6</f>
        <v>25.987500000000001</v>
      </c>
    </row>
    <row r="8" spans="1:7" ht="15" customHeight="1">
      <c r="A8" s="799" t="s">
        <v>319</v>
      </c>
      <c r="B8" s="799"/>
      <c r="C8" s="52"/>
      <c r="D8" s="52"/>
      <c r="E8" s="800" t="s">
        <v>320</v>
      </c>
      <c r="F8" s="800"/>
      <c r="G8" s="60">
        <f>G7+G4</f>
        <v>40.183500000000002</v>
      </c>
    </row>
    <row r="9" spans="1:7" ht="9.9499999999999993" customHeight="1">
      <c r="A9" s="52"/>
      <c r="B9" s="52"/>
      <c r="C9" s="801"/>
      <c r="D9" s="801"/>
      <c r="E9" s="52"/>
      <c r="F9" s="52"/>
      <c r="G9" s="52"/>
    </row>
    <row r="10" spans="1:7" ht="20.100000000000001" customHeight="1">
      <c r="A10" s="802" t="s">
        <v>321</v>
      </c>
      <c r="B10" s="802"/>
      <c r="C10" s="802"/>
      <c r="D10" s="802"/>
      <c r="E10" s="802"/>
      <c r="F10" s="802"/>
      <c r="G10" s="802"/>
    </row>
    <row r="11" spans="1:7" ht="15" customHeight="1">
      <c r="A11" s="798" t="s">
        <v>322</v>
      </c>
      <c r="B11" s="798"/>
      <c r="C11" s="54" t="s">
        <v>3</v>
      </c>
      <c r="D11" s="54" t="s">
        <v>4</v>
      </c>
      <c r="E11" s="54" t="s">
        <v>311</v>
      </c>
      <c r="F11" s="54" t="s">
        <v>312</v>
      </c>
      <c r="G11" s="54" t="s">
        <v>313</v>
      </c>
    </row>
    <row r="12" spans="1:7" ht="21" customHeight="1">
      <c r="A12" s="55" t="s">
        <v>323</v>
      </c>
      <c r="B12" s="56" t="s">
        <v>324</v>
      </c>
      <c r="C12" s="55" t="s">
        <v>325</v>
      </c>
      <c r="D12" s="55" t="s">
        <v>165</v>
      </c>
      <c r="E12" s="57">
        <v>1</v>
      </c>
      <c r="F12" s="58">
        <v>5668.86</v>
      </c>
      <c r="G12" s="58">
        <v>5668.86</v>
      </c>
    </row>
    <row r="13" spans="1:7" ht="15" customHeight="1">
      <c r="A13" s="52"/>
      <c r="B13" s="52"/>
      <c r="C13" s="52"/>
      <c r="D13" s="52"/>
      <c r="E13" s="797" t="s">
        <v>326</v>
      </c>
      <c r="F13" s="797"/>
      <c r="G13" s="59">
        <v>5668.86</v>
      </c>
    </row>
    <row r="14" spans="1:7" ht="15" customHeight="1">
      <c r="A14" s="799" t="s">
        <v>327</v>
      </c>
      <c r="B14" s="799"/>
      <c r="C14" s="52"/>
      <c r="D14" s="52"/>
      <c r="E14" s="800" t="s">
        <v>320</v>
      </c>
      <c r="F14" s="800"/>
      <c r="G14" s="60">
        <v>5668.86</v>
      </c>
    </row>
    <row r="15" spans="1:7" ht="11.1" customHeight="1">
      <c r="A15" s="799"/>
      <c r="B15" s="799"/>
      <c r="C15" s="52"/>
      <c r="D15" s="52"/>
      <c r="E15" s="800" t="s">
        <v>328</v>
      </c>
      <c r="F15" s="800"/>
      <c r="G15" s="803">
        <v>0</v>
      </c>
    </row>
    <row r="16" spans="1:7" ht="3.95" customHeight="1">
      <c r="A16" s="52"/>
      <c r="B16" s="52"/>
      <c r="C16" s="52"/>
      <c r="D16" s="52"/>
      <c r="E16" s="800"/>
      <c r="F16" s="800"/>
      <c r="G16" s="803"/>
    </row>
    <row r="17" spans="1:7" ht="9.9499999999999993" customHeight="1">
      <c r="A17" s="52"/>
      <c r="B17" s="52"/>
      <c r="C17" s="801"/>
      <c r="D17" s="801"/>
      <c r="E17" s="52"/>
      <c r="F17" s="52"/>
      <c r="G17" s="52"/>
    </row>
    <row r="18" spans="1:7" ht="20.100000000000001" customHeight="1">
      <c r="A18" s="802" t="s">
        <v>329</v>
      </c>
      <c r="B18" s="802"/>
      <c r="C18" s="802"/>
      <c r="D18" s="802"/>
      <c r="E18" s="802"/>
      <c r="F18" s="802"/>
      <c r="G18" s="802"/>
    </row>
    <row r="19" spans="1:7" ht="15" customHeight="1">
      <c r="A19" s="798" t="s">
        <v>330</v>
      </c>
      <c r="B19" s="798"/>
      <c r="C19" s="54" t="s">
        <v>3</v>
      </c>
      <c r="D19" s="54" t="s">
        <v>4</v>
      </c>
      <c r="E19" s="54" t="s">
        <v>311</v>
      </c>
      <c r="F19" s="54" t="s">
        <v>312</v>
      </c>
      <c r="G19" s="54" t="s">
        <v>313</v>
      </c>
    </row>
    <row r="20" spans="1:7" ht="38.1" customHeight="1">
      <c r="A20" s="55">
        <v>91634</v>
      </c>
      <c r="B20" s="56" t="s">
        <v>331</v>
      </c>
      <c r="C20" s="55" t="s">
        <v>37</v>
      </c>
      <c r="D20" s="55" t="s">
        <v>332</v>
      </c>
      <c r="E20" s="57">
        <v>1.25</v>
      </c>
      <c r="F20" s="66">
        <f>IFERROR(VLOOKUP(A20,'SINAPI COMP AL'!$G:$L,5,FALSE),VLOOKUP(A20,'SINAPI INS AL'!#REF!,5,FALSE))</f>
        <v>231.97</v>
      </c>
      <c r="G20" s="58">
        <f>F20*E20</f>
        <v>289.96249999999998</v>
      </c>
    </row>
    <row r="21" spans="1:7" ht="18" customHeight="1">
      <c r="A21" s="52"/>
      <c r="B21" s="52"/>
      <c r="C21" s="52"/>
      <c r="D21" s="52"/>
      <c r="E21" s="797" t="s">
        <v>333</v>
      </c>
      <c r="F21" s="797"/>
      <c r="G21" s="59">
        <f>G20</f>
        <v>289.96249999999998</v>
      </c>
    </row>
    <row r="22" spans="1:7" ht="15" customHeight="1">
      <c r="A22" s="798" t="s">
        <v>322</v>
      </c>
      <c r="B22" s="798"/>
      <c r="C22" s="54" t="s">
        <v>3</v>
      </c>
      <c r="D22" s="54" t="s">
        <v>4</v>
      </c>
      <c r="E22" s="54" t="s">
        <v>311</v>
      </c>
      <c r="F22" s="54" t="s">
        <v>312</v>
      </c>
      <c r="G22" s="54" t="s">
        <v>313</v>
      </c>
    </row>
    <row r="23" spans="1:7" ht="21" customHeight="1">
      <c r="A23" s="55">
        <v>5033</v>
      </c>
      <c r="B23" s="56" t="s">
        <v>334</v>
      </c>
      <c r="C23" s="55" t="s">
        <v>37</v>
      </c>
      <c r="D23" s="55" t="s">
        <v>17</v>
      </c>
      <c r="E23" s="57">
        <v>1</v>
      </c>
      <c r="F23" s="66">
        <f>IFERROR(VLOOKUP(A23,'SINAPI COMP AL'!$G:$L,5,FALSE),VLOOKUP(A23,'SINAPI INS AL'!$A:$E,5,FALSE))</f>
        <v>794</v>
      </c>
      <c r="G23" s="58">
        <f t="shared" ref="G23" si="0">F23*E23</f>
        <v>794</v>
      </c>
    </row>
    <row r="24" spans="1:7" ht="15" customHeight="1">
      <c r="A24" s="52"/>
      <c r="B24" s="52"/>
      <c r="C24" s="52"/>
      <c r="D24" s="52"/>
      <c r="E24" s="797" t="s">
        <v>326</v>
      </c>
      <c r="F24" s="797"/>
      <c r="G24" s="59">
        <f>G23</f>
        <v>794</v>
      </c>
    </row>
    <row r="25" spans="1:7" ht="15" customHeight="1">
      <c r="A25" s="798" t="s">
        <v>310</v>
      </c>
      <c r="B25" s="798"/>
      <c r="C25" s="54" t="s">
        <v>3</v>
      </c>
      <c r="D25" s="54" t="s">
        <v>4</v>
      </c>
      <c r="E25" s="54" t="s">
        <v>311</v>
      </c>
      <c r="F25" s="54" t="s">
        <v>312</v>
      </c>
      <c r="G25" s="54" t="s">
        <v>313</v>
      </c>
    </row>
    <row r="26" spans="1:7" ht="15" customHeight="1">
      <c r="A26" s="55">
        <v>88316</v>
      </c>
      <c r="B26" s="56" t="s">
        <v>314</v>
      </c>
      <c r="C26" s="55" t="s">
        <v>37</v>
      </c>
      <c r="D26" s="55" t="s">
        <v>301</v>
      </c>
      <c r="E26" s="57">
        <v>6</v>
      </c>
      <c r="F26" s="66">
        <f>IFERROR(VLOOKUP(A26,'SINAPI COMP AL'!$G:$L,5,FALSE),VLOOKUP(A26,'SINAPI INS AL'!#REF!,5,FALSE))</f>
        <v>20.28</v>
      </c>
      <c r="G26" s="58">
        <f>F26*E26</f>
        <v>121.68</v>
      </c>
    </row>
    <row r="27" spans="1:7" ht="18" customHeight="1">
      <c r="A27" s="52"/>
      <c r="B27" s="52"/>
      <c r="C27" s="52"/>
      <c r="D27" s="52"/>
      <c r="E27" s="797" t="s">
        <v>315</v>
      </c>
      <c r="F27" s="797"/>
      <c r="G27" s="59">
        <f>G26</f>
        <v>121.68</v>
      </c>
    </row>
    <row r="28" spans="1:7" ht="15" customHeight="1">
      <c r="A28" s="798" t="s">
        <v>316</v>
      </c>
      <c r="B28" s="798"/>
      <c r="C28" s="54" t="s">
        <v>3</v>
      </c>
      <c r="D28" s="54" t="s">
        <v>4</v>
      </c>
      <c r="E28" s="54" t="s">
        <v>311</v>
      </c>
      <c r="F28" s="54" t="s">
        <v>312</v>
      </c>
      <c r="G28" s="54" t="s">
        <v>313</v>
      </c>
    </row>
    <row r="29" spans="1:7" ht="29.1" customHeight="1">
      <c r="A29" s="55">
        <v>94969</v>
      </c>
      <c r="B29" s="56" t="s">
        <v>335</v>
      </c>
      <c r="C29" s="55" t="s">
        <v>37</v>
      </c>
      <c r="D29" s="55" t="s">
        <v>145</v>
      </c>
      <c r="E29" s="57">
        <v>0.15</v>
      </c>
      <c r="F29" s="66">
        <f>IFERROR(VLOOKUP(A29,'SINAPI COMP AL'!$G:$L,5,FALSE),VLOOKUP(A29,'SINAPI INS AL'!#REF!,5,FALSE))</f>
        <v>400.71</v>
      </c>
      <c r="G29" s="58">
        <f>F29*E29</f>
        <v>60.106499999999997</v>
      </c>
    </row>
    <row r="30" spans="1:7" ht="21" customHeight="1">
      <c r="A30" s="55">
        <v>103670</v>
      </c>
      <c r="B30" s="56" t="s">
        <v>336</v>
      </c>
      <c r="C30" s="55" t="s">
        <v>37</v>
      </c>
      <c r="D30" s="55" t="s">
        <v>145</v>
      </c>
      <c r="E30" s="57">
        <v>0.15</v>
      </c>
      <c r="F30" s="66">
        <f>IFERROR(VLOOKUP(A30,'SINAPI COMP AL'!$G:$L,5,FALSE),VLOOKUP(A30,'SINAPI INS AL'!#REF!,5,FALSE))</f>
        <v>273.02999999999997</v>
      </c>
      <c r="G30" s="58">
        <f>F30*E30</f>
        <v>40.954499999999996</v>
      </c>
    </row>
    <row r="31" spans="1:7" ht="15" customHeight="1">
      <c r="A31" s="52"/>
      <c r="B31" s="52"/>
      <c r="C31" s="52"/>
      <c r="D31" s="52"/>
      <c r="E31" s="797" t="s">
        <v>318</v>
      </c>
      <c r="F31" s="797"/>
      <c r="G31" s="59">
        <f>SUM(G29:G30)</f>
        <v>101.06099999999999</v>
      </c>
    </row>
    <row r="32" spans="1:7" ht="15" customHeight="1">
      <c r="A32" s="799" t="s">
        <v>337</v>
      </c>
      <c r="B32" s="799"/>
      <c r="C32" s="52"/>
      <c r="D32" s="52"/>
      <c r="E32" s="800" t="s">
        <v>320</v>
      </c>
      <c r="F32" s="800"/>
      <c r="G32" s="60">
        <f>SUM(G31,G27,G24,G21)</f>
        <v>1306.7035000000001</v>
      </c>
    </row>
    <row r="33" spans="1:7" ht="9.9499999999999993" customHeight="1">
      <c r="A33" s="52"/>
      <c r="B33" s="52"/>
      <c r="C33" s="801"/>
      <c r="D33" s="801"/>
      <c r="E33" s="52"/>
      <c r="F33" s="52"/>
      <c r="G33" s="52"/>
    </row>
    <row r="34" spans="1:7" ht="20.100000000000001" customHeight="1">
      <c r="A34" s="802" t="s">
        <v>338</v>
      </c>
      <c r="B34" s="802"/>
      <c r="C34" s="802"/>
      <c r="D34" s="802"/>
      <c r="E34" s="802"/>
      <c r="F34" s="802"/>
      <c r="G34" s="802"/>
    </row>
    <row r="35" spans="1:7" ht="15" customHeight="1">
      <c r="A35" s="798" t="s">
        <v>330</v>
      </c>
      <c r="B35" s="798"/>
      <c r="C35" s="54" t="s">
        <v>3</v>
      </c>
      <c r="D35" s="54" t="s">
        <v>4</v>
      </c>
      <c r="E35" s="54" t="s">
        <v>311</v>
      </c>
      <c r="F35" s="54" t="s">
        <v>312</v>
      </c>
      <c r="G35" s="54" t="s">
        <v>313</v>
      </c>
    </row>
    <row r="36" spans="1:7" ht="21" customHeight="1">
      <c r="A36" s="55">
        <v>95873</v>
      </c>
      <c r="B36" s="56" t="s">
        <v>339</v>
      </c>
      <c r="C36" s="55" t="s">
        <v>37</v>
      </c>
      <c r="D36" s="55" t="s">
        <v>340</v>
      </c>
      <c r="E36" s="57">
        <v>2.7000000000000001E-3</v>
      </c>
      <c r="F36" s="66">
        <f>IFERROR(VLOOKUP(A36,'SINAPI COMP AL'!$G:$L,5,FALSE),VLOOKUP(A36,'SINAPI INS AL'!#REF!,5,FALSE))</f>
        <v>13.75</v>
      </c>
      <c r="G36" s="58">
        <f>F36*E36</f>
        <v>3.7125000000000005E-2</v>
      </c>
    </row>
    <row r="37" spans="1:7" ht="21" customHeight="1">
      <c r="A37" s="55">
        <v>95872</v>
      </c>
      <c r="B37" s="56" t="s">
        <v>341</v>
      </c>
      <c r="C37" s="55" t="s">
        <v>37</v>
      </c>
      <c r="D37" s="55" t="s">
        <v>332</v>
      </c>
      <c r="E37" s="57">
        <v>9.4999999999999998E-3</v>
      </c>
      <c r="F37" s="66">
        <f>IFERROR(VLOOKUP(A37,'SINAPI COMP AL'!$G:$L,5,FALSE),VLOOKUP(A37,'SINAPI INS AL'!#REF!,5,FALSE))</f>
        <v>303.05</v>
      </c>
      <c r="G37" s="58">
        <f>F37*E37</f>
        <v>2.8789750000000001</v>
      </c>
    </row>
    <row r="38" spans="1:7" ht="29.1" customHeight="1">
      <c r="A38" s="55">
        <v>5942</v>
      </c>
      <c r="B38" s="56" t="s">
        <v>342</v>
      </c>
      <c r="C38" s="55" t="s">
        <v>37</v>
      </c>
      <c r="D38" s="55" t="s">
        <v>340</v>
      </c>
      <c r="E38" s="57">
        <v>7.4000000000000003E-3</v>
      </c>
      <c r="F38" s="66">
        <f>IFERROR(VLOOKUP(A38,'SINAPI COMP AL'!$G:$L,5,FALSE),VLOOKUP(A38,'SINAPI INS AL'!#REF!,5,FALSE))</f>
        <v>64.89</v>
      </c>
      <c r="G38" s="58">
        <f>F38*E38</f>
        <v>0.480186</v>
      </c>
    </row>
    <row r="39" spans="1:7" ht="29.1" customHeight="1">
      <c r="A39" s="55">
        <v>5940</v>
      </c>
      <c r="B39" s="56" t="s">
        <v>343</v>
      </c>
      <c r="C39" s="55" t="s">
        <v>37</v>
      </c>
      <c r="D39" s="55" t="s">
        <v>332</v>
      </c>
      <c r="E39" s="57">
        <v>4.7999999999999996E-3</v>
      </c>
      <c r="F39" s="66">
        <f>IFERROR(VLOOKUP(A39,'SINAPI COMP AL'!$G:$L,5,FALSE),VLOOKUP(A39,'SINAPI INS AL'!#REF!,5,FALSE))</f>
        <v>173.04</v>
      </c>
      <c r="G39" s="58">
        <f t="shared" ref="G39:G42" si="1">F39*E39</f>
        <v>0.83059199999999989</v>
      </c>
    </row>
    <row r="40" spans="1:7" ht="21" customHeight="1">
      <c r="A40" s="55">
        <v>7030</v>
      </c>
      <c r="B40" s="56" t="s">
        <v>344</v>
      </c>
      <c r="C40" s="55" t="s">
        <v>37</v>
      </c>
      <c r="D40" s="55" t="s">
        <v>332</v>
      </c>
      <c r="E40" s="57">
        <v>2.4400000000000002E-2</v>
      </c>
      <c r="F40" s="66">
        <f>IFERROR(VLOOKUP(A40,'SINAPI COMP AL'!$G:$L,5,FALSE),VLOOKUP(A40,'SINAPI INS AL'!#REF!,5,FALSE))</f>
        <v>274.74</v>
      </c>
      <c r="G40" s="58">
        <f t="shared" si="1"/>
        <v>6.7036560000000005</v>
      </c>
    </row>
    <row r="41" spans="1:7" ht="21" customHeight="1">
      <c r="A41" s="55">
        <v>100648</v>
      </c>
      <c r="B41" s="56" t="s">
        <v>345</v>
      </c>
      <c r="C41" s="55" t="s">
        <v>37</v>
      </c>
      <c r="D41" s="55" t="s">
        <v>340</v>
      </c>
      <c r="E41" s="57">
        <v>2.7000000000000001E-3</v>
      </c>
      <c r="F41" s="66">
        <f>IFERROR(VLOOKUP(A41,'SINAPI COMP AL'!$G:$L,5,FALSE),VLOOKUP(A41,'SINAPI INS AL'!#REF!,5,FALSE))</f>
        <v>551.80999999999995</v>
      </c>
      <c r="G41" s="58">
        <f t="shared" si="1"/>
        <v>1.489887</v>
      </c>
    </row>
    <row r="42" spans="1:7" ht="21" customHeight="1">
      <c r="A42" s="55">
        <v>100647</v>
      </c>
      <c r="B42" s="56" t="s">
        <v>346</v>
      </c>
      <c r="C42" s="55" t="s">
        <v>37</v>
      </c>
      <c r="D42" s="55" t="s">
        <v>332</v>
      </c>
      <c r="E42" s="57">
        <v>9.4999999999999998E-3</v>
      </c>
      <c r="F42" s="66">
        <f>IFERROR(VLOOKUP(A42,'SINAPI COMP AL'!$G:$L,5,FALSE),VLOOKUP(A42,'SINAPI INS AL'!#REF!,5,FALSE))</f>
        <v>6692.71</v>
      </c>
      <c r="G42" s="58">
        <f t="shared" si="1"/>
        <v>63.580745</v>
      </c>
    </row>
    <row r="43" spans="1:7" ht="18" customHeight="1">
      <c r="A43" s="52"/>
      <c r="B43" s="52"/>
      <c r="C43" s="52"/>
      <c r="D43" s="52"/>
      <c r="E43" s="797" t="s">
        <v>333</v>
      </c>
      <c r="F43" s="797"/>
      <c r="G43" s="59">
        <f>SUM(G36:G42)</f>
        <v>76.001165999999998</v>
      </c>
    </row>
    <row r="44" spans="1:7" ht="15" customHeight="1">
      <c r="A44" s="798" t="s">
        <v>322</v>
      </c>
      <c r="B44" s="798"/>
      <c r="C44" s="54" t="s">
        <v>3</v>
      </c>
      <c r="D44" s="54" t="s">
        <v>4</v>
      </c>
      <c r="E44" s="54" t="s">
        <v>311</v>
      </c>
      <c r="F44" s="54" t="s">
        <v>312</v>
      </c>
      <c r="G44" s="54" t="s">
        <v>313</v>
      </c>
    </row>
    <row r="45" spans="1:7" ht="21" customHeight="1">
      <c r="A45" s="55">
        <v>370</v>
      </c>
      <c r="B45" s="56" t="s">
        <v>347</v>
      </c>
      <c r="C45" s="55" t="s">
        <v>37</v>
      </c>
      <c r="D45" s="55" t="s">
        <v>145</v>
      </c>
      <c r="E45" s="57">
        <v>0.32479999999999998</v>
      </c>
      <c r="F45" s="66">
        <f>IFERROR(VLOOKUP(A45,'SINAPI COMP AL'!$G:$L,5,FALSE),VLOOKUP(A45,'SINAPI INS AL'!$A:$E,5,FALSE))</f>
        <v>95</v>
      </c>
      <c r="G45" s="58">
        <f t="shared" ref="G45" si="2">F45*E45</f>
        <v>30.855999999999998</v>
      </c>
    </row>
    <row r="46" spans="1:7" ht="15" customHeight="1">
      <c r="A46" s="55">
        <v>1106</v>
      </c>
      <c r="B46" s="56" t="s">
        <v>348</v>
      </c>
      <c r="C46" s="55" t="s">
        <v>37</v>
      </c>
      <c r="D46" s="55" t="s">
        <v>349</v>
      </c>
      <c r="E46" s="57">
        <v>56.2</v>
      </c>
      <c r="F46" s="66">
        <f>IFERROR(VLOOKUP(A46,'SINAPI COMP AL'!$G:$L,5,FALSE),VLOOKUP(A46,'SINAPI INS AL'!$A:$E,5,FALSE))</f>
        <v>1.2</v>
      </c>
      <c r="G46" s="58">
        <f t="shared" ref="G46:G48" si="3">F46*E46</f>
        <v>67.44</v>
      </c>
    </row>
    <row r="47" spans="1:7" ht="21" customHeight="1">
      <c r="A47" s="55">
        <v>4720</v>
      </c>
      <c r="B47" s="56" t="s">
        <v>350</v>
      </c>
      <c r="C47" s="55" t="s">
        <v>37</v>
      </c>
      <c r="D47" s="55" t="s">
        <v>145</v>
      </c>
      <c r="E47" s="57">
        <v>0.19980000000000001</v>
      </c>
      <c r="F47" s="66">
        <f>IFERROR(VLOOKUP(A47,'SINAPI COMP AL'!$G:$L,5,FALSE),VLOOKUP(A47,'SINAPI INS AL'!$A:$E,5,FALSE))</f>
        <v>95.32</v>
      </c>
      <c r="G47" s="58">
        <f t="shared" si="3"/>
        <v>19.044936</v>
      </c>
    </row>
    <row r="48" spans="1:7" ht="21" customHeight="1">
      <c r="A48" s="55">
        <v>4721</v>
      </c>
      <c r="B48" s="56" t="s">
        <v>351</v>
      </c>
      <c r="C48" s="55" t="s">
        <v>37</v>
      </c>
      <c r="D48" s="55" t="s">
        <v>145</v>
      </c>
      <c r="E48" s="57">
        <v>6.25E-2</v>
      </c>
      <c r="F48" s="66">
        <f>IFERROR(VLOOKUP(A48,'SINAPI COMP AL'!$G:$L,5,FALSE),VLOOKUP(A48,'SINAPI INS AL'!$A:$E,5,FALSE))</f>
        <v>82.56</v>
      </c>
      <c r="G48" s="58">
        <f t="shared" si="3"/>
        <v>5.16</v>
      </c>
    </row>
    <row r="49" spans="1:7" ht="15" customHeight="1">
      <c r="A49" s="52"/>
      <c r="B49" s="52"/>
      <c r="C49" s="52"/>
      <c r="D49" s="52"/>
      <c r="E49" s="797" t="s">
        <v>326</v>
      </c>
      <c r="F49" s="797"/>
      <c r="G49" s="59">
        <f>SUM(G45:G48)</f>
        <v>122.500936</v>
      </c>
    </row>
    <row r="50" spans="1:7" ht="15" customHeight="1">
      <c r="A50" s="798" t="s">
        <v>310</v>
      </c>
      <c r="B50" s="798"/>
      <c r="C50" s="54" t="s">
        <v>3</v>
      </c>
      <c r="D50" s="54" t="s">
        <v>4</v>
      </c>
      <c r="E50" s="54" t="s">
        <v>311</v>
      </c>
      <c r="F50" s="54" t="s">
        <v>312</v>
      </c>
      <c r="G50" s="54" t="s">
        <v>313</v>
      </c>
    </row>
    <row r="51" spans="1:7" ht="15" customHeight="1">
      <c r="A51" s="55">
        <v>90776</v>
      </c>
      <c r="B51" s="56" t="s">
        <v>352</v>
      </c>
      <c r="C51" s="55" t="s">
        <v>37</v>
      </c>
      <c r="D51" s="55" t="s">
        <v>301</v>
      </c>
      <c r="E51" s="57">
        <v>1.2200000000000001E-2</v>
      </c>
      <c r="F51" s="66">
        <f>IFERROR(VLOOKUP(A51,'SINAPI COMP AL'!$G:$L,5,FALSE),VLOOKUP(A51,'SINAPI INS AL'!$A:$E,5,FALSE))</f>
        <v>26.2</v>
      </c>
      <c r="G51" s="58">
        <f t="shared" ref="G51" si="4">F51*E51</f>
        <v>0.31964000000000004</v>
      </c>
    </row>
    <row r="52" spans="1:7" ht="15" customHeight="1">
      <c r="A52" s="55">
        <v>88316</v>
      </c>
      <c r="B52" s="56" t="s">
        <v>314</v>
      </c>
      <c r="C52" s="55" t="s">
        <v>37</v>
      </c>
      <c r="D52" s="55" t="s">
        <v>301</v>
      </c>
      <c r="E52" s="57">
        <v>2.4400000000000002E-2</v>
      </c>
      <c r="F52" s="66">
        <f>IFERROR(VLOOKUP(A52,'SINAPI COMP AL'!$G:$L,5,FALSE),VLOOKUP(A52,'SINAPI INS AL'!$A:$E,5,FALSE))</f>
        <v>20.28</v>
      </c>
      <c r="G52" s="58">
        <f t="shared" ref="G52" si="5">F52*E52</f>
        <v>0.49483200000000005</v>
      </c>
    </row>
    <row r="53" spans="1:7" ht="18" customHeight="1">
      <c r="A53" s="52"/>
      <c r="B53" s="52"/>
      <c r="C53" s="52"/>
      <c r="D53" s="52"/>
      <c r="E53" s="797" t="s">
        <v>315</v>
      </c>
      <c r="F53" s="797"/>
      <c r="G53" s="59">
        <f>SUM(G51:G52)</f>
        <v>0.81447200000000008</v>
      </c>
    </row>
    <row r="54" spans="1:7" ht="15" customHeight="1">
      <c r="A54" s="799" t="s">
        <v>353</v>
      </c>
      <c r="B54" s="799"/>
      <c r="C54" s="52"/>
      <c r="D54" s="52"/>
      <c r="E54" s="800" t="s">
        <v>320</v>
      </c>
      <c r="F54" s="800"/>
      <c r="G54" s="60">
        <f>SUM(G53,G49,G43)</f>
        <v>199.316574</v>
      </c>
    </row>
  </sheetData>
  <mergeCells count="37">
    <mergeCell ref="C9:D9"/>
    <mergeCell ref="A1:G1"/>
    <mergeCell ref="A2:B2"/>
    <mergeCell ref="E4:F4"/>
    <mergeCell ref="A5:B5"/>
    <mergeCell ref="E7:F7"/>
    <mergeCell ref="A8:B8"/>
    <mergeCell ref="E8:F8"/>
    <mergeCell ref="E24:F24"/>
    <mergeCell ref="A10:G10"/>
    <mergeCell ref="A11:B11"/>
    <mergeCell ref="E13:F13"/>
    <mergeCell ref="A14:B15"/>
    <mergeCell ref="E14:F14"/>
    <mergeCell ref="E15:F16"/>
    <mergeCell ref="G15:G16"/>
    <mergeCell ref="C17:D17"/>
    <mergeCell ref="A18:G18"/>
    <mergeCell ref="A19:B19"/>
    <mergeCell ref="E21:F21"/>
    <mergeCell ref="A22:B22"/>
    <mergeCell ref="A44:B44"/>
    <mergeCell ref="A25:B25"/>
    <mergeCell ref="E27:F27"/>
    <mergeCell ref="A28:B28"/>
    <mergeCell ref="E31:F31"/>
    <mergeCell ref="A32:B32"/>
    <mergeCell ref="E32:F32"/>
    <mergeCell ref="C33:D33"/>
    <mergeCell ref="A34:G34"/>
    <mergeCell ref="A35:B35"/>
    <mergeCell ref="E43:F43"/>
    <mergeCell ref="E49:F49"/>
    <mergeCell ref="A50:B50"/>
    <mergeCell ref="E53:F53"/>
    <mergeCell ref="A54:B54"/>
    <mergeCell ref="E54:F54"/>
  </mergeCells>
  <printOptions horizontalCentered="1"/>
  <pageMargins left="0" right="0" top="0.19685039370078741" bottom="0" header="0" footer="0"/>
  <pageSetup orientation="portrait" r:id="rId1"/>
  <rowBreaks count="1" manualBreakCount="1">
    <brk id="3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tabSelected="1" workbookViewId="0">
      <selection activeCell="K12" sqref="K12"/>
    </sheetView>
  </sheetViews>
  <sheetFormatPr defaultRowHeight="15"/>
  <cols>
    <col min="1" max="1" width="27.42578125" style="20" customWidth="1"/>
    <col min="2" max="2" width="10.85546875" style="20" customWidth="1"/>
    <col min="3" max="3" width="11" style="20" customWidth="1"/>
    <col min="4" max="4" width="13.42578125" style="20" customWidth="1"/>
    <col min="5" max="5" width="44.7109375" style="20" customWidth="1"/>
    <col min="6" max="6" width="8.85546875" style="50" customWidth="1"/>
    <col min="7" max="7" width="12.42578125" style="50" customWidth="1"/>
    <col min="8" max="9" width="11" style="50" bestFit="1" customWidth="1"/>
    <col min="10" max="10" width="13" style="50" customWidth="1"/>
    <col min="11" max="11" width="13" style="51" customWidth="1"/>
    <col min="12" max="12" width="18.28515625" style="20" customWidth="1"/>
    <col min="13" max="13" width="12.140625" style="20" bestFit="1" customWidth="1"/>
    <col min="14" max="14" width="15.28515625" style="20" bestFit="1" customWidth="1"/>
    <col min="15" max="16384" width="9.140625" style="20"/>
  </cols>
  <sheetData>
    <row r="1" spans="1:15" ht="26.25" customHeight="1">
      <c r="A1" s="806" t="s">
        <v>268</v>
      </c>
      <c r="B1" s="807"/>
      <c r="C1" s="807"/>
      <c r="D1" s="807"/>
      <c r="E1" s="807"/>
      <c r="F1" s="807"/>
      <c r="G1" s="807"/>
      <c r="H1" s="807"/>
      <c r="I1" s="807"/>
      <c r="J1" s="807"/>
      <c r="K1" s="807"/>
      <c r="L1" s="807"/>
      <c r="M1" s="808" t="s">
        <v>269</v>
      </c>
      <c r="N1" s="808"/>
      <c r="O1" s="19">
        <v>12</v>
      </c>
    </row>
    <row r="2" spans="1:15" ht="45">
      <c r="A2" s="21" t="s">
        <v>270</v>
      </c>
      <c r="B2" s="22" t="s">
        <v>0</v>
      </c>
      <c r="C2" s="22" t="s">
        <v>1</v>
      </c>
      <c r="D2" s="22" t="s">
        <v>3</v>
      </c>
      <c r="E2" s="22" t="s">
        <v>2</v>
      </c>
      <c r="F2" s="22" t="s">
        <v>271</v>
      </c>
      <c r="G2" s="22" t="s">
        <v>272</v>
      </c>
      <c r="H2" s="22" t="s">
        <v>273</v>
      </c>
      <c r="I2" s="22" t="s">
        <v>274</v>
      </c>
      <c r="J2" s="22" t="s">
        <v>275</v>
      </c>
      <c r="K2" s="23" t="s">
        <v>276</v>
      </c>
      <c r="L2" s="24" t="s">
        <v>277</v>
      </c>
      <c r="M2" s="25" t="s">
        <v>9</v>
      </c>
      <c r="N2" s="26">
        <v>0.26490000000000002</v>
      </c>
    </row>
    <row r="3" spans="1:15" ht="30">
      <c r="A3" s="809" t="s">
        <v>278</v>
      </c>
      <c r="B3" s="27">
        <v>1</v>
      </c>
      <c r="C3" s="27">
        <v>93563</v>
      </c>
      <c r="D3" s="27" t="s">
        <v>37</v>
      </c>
      <c r="E3" s="28" t="s">
        <v>279</v>
      </c>
      <c r="F3" s="28" t="s">
        <v>280</v>
      </c>
      <c r="G3" s="28">
        <v>2</v>
      </c>
      <c r="H3" s="27">
        <f>$O$1</f>
        <v>12</v>
      </c>
      <c r="I3" s="29"/>
      <c r="J3" s="27">
        <f t="shared" ref="J3:J14" si="0">H3*G3</f>
        <v>24</v>
      </c>
      <c r="K3" s="30">
        <f>IFERROR(VLOOKUP(C3,'SINAPI COMP AL'!$G:$L,5,FALSE),VLOOKUP(C3,'SINAPI INS AL'!C:G,5,FALSE))</f>
        <v>4038.54</v>
      </c>
      <c r="L3" s="31">
        <f t="shared" ref="L3:L18" si="1">J3*K3</f>
        <v>96924.959999999992</v>
      </c>
    </row>
    <row r="4" spans="1:15" ht="44.25" customHeight="1">
      <c r="A4" s="810"/>
      <c r="B4" s="27">
        <v>2</v>
      </c>
      <c r="C4" s="32">
        <v>101390</v>
      </c>
      <c r="D4" s="27" t="s">
        <v>37</v>
      </c>
      <c r="E4" s="28" t="s">
        <v>281</v>
      </c>
      <c r="F4" s="28" t="s">
        <v>280</v>
      </c>
      <c r="G4" s="28">
        <v>2</v>
      </c>
      <c r="H4" s="27">
        <f t="shared" ref="H4:H11" si="2">$O$1</f>
        <v>12</v>
      </c>
      <c r="I4" s="29"/>
      <c r="J4" s="27">
        <f t="shared" si="0"/>
        <v>24</v>
      </c>
      <c r="K4" s="30">
        <f>IFERROR(VLOOKUP(C4,'SINAPI COMP AL'!$G:$L,5,FALSE),VLOOKUP(C4,'SINAPI INS AL'!C:G,5,FALSE))</f>
        <v>5559.04</v>
      </c>
      <c r="L4" s="31">
        <f t="shared" si="1"/>
        <v>133416.95999999999</v>
      </c>
    </row>
    <row r="5" spans="1:15" ht="30">
      <c r="A5" s="810"/>
      <c r="B5" s="27">
        <v>3</v>
      </c>
      <c r="C5" s="27">
        <v>93572</v>
      </c>
      <c r="D5" s="27" t="s">
        <v>37</v>
      </c>
      <c r="E5" s="28" t="s">
        <v>282</v>
      </c>
      <c r="F5" s="28" t="s">
        <v>280</v>
      </c>
      <c r="G5" s="28">
        <v>2</v>
      </c>
      <c r="H5" s="27">
        <f>$O$1</f>
        <v>12</v>
      </c>
      <c r="I5" s="29"/>
      <c r="J5" s="27">
        <f t="shared" si="0"/>
        <v>24</v>
      </c>
      <c r="K5" s="30">
        <f>IFERROR(VLOOKUP(C5,'SINAPI COMP AL'!$G:$L,5,FALSE),VLOOKUP(C5,'SINAPI INS AL'!C:G,5,FALSE))</f>
        <v>4577.5</v>
      </c>
      <c r="L5" s="31">
        <f t="shared" si="1"/>
        <v>109860</v>
      </c>
    </row>
    <row r="6" spans="1:15" ht="30">
      <c r="A6" s="810"/>
      <c r="B6" s="27">
        <v>4</v>
      </c>
      <c r="C6" s="32">
        <v>93565</v>
      </c>
      <c r="D6" s="27" t="s">
        <v>37</v>
      </c>
      <c r="E6" s="28" t="s">
        <v>283</v>
      </c>
      <c r="F6" s="28" t="s">
        <v>280</v>
      </c>
      <c r="G6" s="28">
        <v>1</v>
      </c>
      <c r="H6" s="27">
        <f t="shared" si="2"/>
        <v>12</v>
      </c>
      <c r="I6" s="29"/>
      <c r="J6" s="27">
        <f t="shared" si="0"/>
        <v>12</v>
      </c>
      <c r="K6" s="30">
        <f>IFERROR(VLOOKUP(C6,'SINAPI COMP AL'!$G:$L,5,FALSE),VLOOKUP(C6,'SINAPI INS AL'!C:G,5,FALSE))</f>
        <v>21711.49</v>
      </c>
      <c r="L6" s="31">
        <f t="shared" si="1"/>
        <v>260537.88</v>
      </c>
    </row>
    <row r="7" spans="1:15" ht="30">
      <c r="A7" s="810"/>
      <c r="B7" s="27">
        <v>5</v>
      </c>
      <c r="C7" s="406">
        <v>93567</v>
      </c>
      <c r="D7" s="27" t="s">
        <v>37</v>
      </c>
      <c r="E7" s="28" t="s">
        <v>284</v>
      </c>
      <c r="F7" s="28" t="s">
        <v>280</v>
      </c>
      <c r="G7" s="28">
        <v>1</v>
      </c>
      <c r="H7" s="27">
        <f t="shared" si="2"/>
        <v>12</v>
      </c>
      <c r="I7" s="29"/>
      <c r="J7" s="27">
        <f t="shared" si="0"/>
        <v>12</v>
      </c>
      <c r="K7" s="30">
        <f>IFERROR(VLOOKUP(C7,'SINAPI COMP AL'!$G:$L,5,FALSE),VLOOKUP(C7,'SINAPI INS AL'!C:G,5,FALSE))</f>
        <v>22771.1</v>
      </c>
      <c r="L7" s="31">
        <f t="shared" si="1"/>
        <v>273253.19999999995</v>
      </c>
    </row>
    <row r="8" spans="1:15" ht="44.25" customHeight="1">
      <c r="A8" s="810"/>
      <c r="B8" s="27">
        <v>6</v>
      </c>
      <c r="C8" s="32">
        <v>93568</v>
      </c>
      <c r="D8" s="27" t="s">
        <v>37</v>
      </c>
      <c r="E8" s="28" t="s">
        <v>285</v>
      </c>
      <c r="F8" s="28" t="s">
        <v>280</v>
      </c>
      <c r="G8" s="28">
        <v>1</v>
      </c>
      <c r="H8" s="27">
        <f t="shared" si="2"/>
        <v>12</v>
      </c>
      <c r="I8" s="29"/>
      <c r="J8" s="27">
        <f t="shared" si="0"/>
        <v>12</v>
      </c>
      <c r="K8" s="30">
        <f>IFERROR(VLOOKUP(C8,'SINAPI COMP AL'!$G:$L,5,FALSE),VLOOKUP(C8,'SINAPI INS AL'!C:G,5,FALSE))</f>
        <v>27108.03</v>
      </c>
      <c r="L8" s="31">
        <f t="shared" si="1"/>
        <v>325296.36</v>
      </c>
      <c r="N8" s="33"/>
    </row>
    <row r="9" spans="1:15" ht="44.25" customHeight="1">
      <c r="A9" s="810"/>
      <c r="B9" s="27">
        <v>7</v>
      </c>
      <c r="C9" s="32">
        <v>94295</v>
      </c>
      <c r="D9" s="27" t="s">
        <v>37</v>
      </c>
      <c r="E9" s="28" t="s">
        <v>286</v>
      </c>
      <c r="F9" s="28" t="s">
        <v>280</v>
      </c>
      <c r="G9" s="28">
        <v>1</v>
      </c>
      <c r="H9" s="27">
        <f t="shared" si="2"/>
        <v>12</v>
      </c>
      <c r="I9" s="29"/>
      <c r="J9" s="27">
        <f t="shared" si="0"/>
        <v>12</v>
      </c>
      <c r="K9" s="30">
        <f>IFERROR(VLOOKUP(C9,'SINAPI COMP AL'!$G:$L,5,FALSE),VLOOKUP(C9,'SINAPI INS AL'!C:G,5,FALSE))</f>
        <v>6854.13</v>
      </c>
      <c r="L9" s="31">
        <f t="shared" si="1"/>
        <v>82249.56</v>
      </c>
    </row>
    <row r="10" spans="1:15" ht="30">
      <c r="A10" s="810"/>
      <c r="B10" s="27">
        <v>8</v>
      </c>
      <c r="C10" s="32">
        <v>101452</v>
      </c>
      <c r="D10" s="27" t="s">
        <v>37</v>
      </c>
      <c r="E10" s="28" t="s">
        <v>287</v>
      </c>
      <c r="F10" s="28" t="s">
        <v>280</v>
      </c>
      <c r="G10" s="28">
        <v>1</v>
      </c>
      <c r="H10" s="27">
        <f>$O$1</f>
        <v>12</v>
      </c>
      <c r="I10" s="29"/>
      <c r="J10" s="27">
        <f t="shared" si="0"/>
        <v>12</v>
      </c>
      <c r="K10" s="30">
        <f>IFERROR(VLOOKUP(C10,'SINAPI COMP AL'!$G:$L,5,FALSE),VLOOKUP(C10,'SINAPI INS AL'!C:G,5,FALSE))</f>
        <v>3604.86</v>
      </c>
      <c r="L10" s="31">
        <f t="shared" si="1"/>
        <v>43258.32</v>
      </c>
    </row>
    <row r="11" spans="1:15" ht="44.25" customHeight="1">
      <c r="A11" s="810"/>
      <c r="B11" s="27">
        <v>9</v>
      </c>
      <c r="C11" s="32">
        <v>100321</v>
      </c>
      <c r="D11" s="27" t="s">
        <v>37</v>
      </c>
      <c r="E11" s="28" t="s">
        <v>288</v>
      </c>
      <c r="F11" s="28" t="s">
        <v>280</v>
      </c>
      <c r="G11" s="28">
        <v>1</v>
      </c>
      <c r="H11" s="27">
        <f t="shared" si="2"/>
        <v>12</v>
      </c>
      <c r="I11" s="29"/>
      <c r="J11" s="27">
        <f t="shared" si="0"/>
        <v>12</v>
      </c>
      <c r="K11" s="30">
        <f>IFERROR(VLOOKUP(C11,'SINAPI COMP AL'!$G:$L,5,FALSE),VLOOKUP(C11,'SINAPI INS AL'!C:G,5,FALSE))</f>
        <v>4848.51</v>
      </c>
      <c r="L11" s="31">
        <f t="shared" si="1"/>
        <v>58182.12</v>
      </c>
    </row>
    <row r="12" spans="1:15" ht="44.25" customHeight="1">
      <c r="A12" s="810" t="s">
        <v>289</v>
      </c>
      <c r="B12" s="27">
        <v>10</v>
      </c>
      <c r="C12" s="278" t="s">
        <v>19816</v>
      </c>
      <c r="D12" s="27" t="s">
        <v>290</v>
      </c>
      <c r="E12" s="28" t="s">
        <v>291</v>
      </c>
      <c r="F12" s="28" t="s">
        <v>280</v>
      </c>
      <c r="G12" s="28">
        <v>10</v>
      </c>
      <c r="H12" s="27">
        <v>12</v>
      </c>
      <c r="I12" s="29"/>
      <c r="J12" s="27">
        <f t="shared" si="0"/>
        <v>120</v>
      </c>
      <c r="K12" s="30">
        <v>18.72</v>
      </c>
      <c r="L12" s="31">
        <f t="shared" si="1"/>
        <v>2246.3999999999996</v>
      </c>
    </row>
    <row r="13" spans="1:15" ht="44.25" customHeight="1">
      <c r="A13" s="810"/>
      <c r="B13" s="27">
        <v>11</v>
      </c>
      <c r="C13" s="34">
        <v>10541</v>
      </c>
      <c r="D13" s="27" t="s">
        <v>290</v>
      </c>
      <c r="E13" s="35" t="s">
        <v>292</v>
      </c>
      <c r="F13" s="28" t="s">
        <v>280</v>
      </c>
      <c r="G13" s="28">
        <v>2</v>
      </c>
      <c r="H13" s="27">
        <v>12</v>
      </c>
      <c r="I13" s="29"/>
      <c r="J13" s="27">
        <f t="shared" si="0"/>
        <v>24</v>
      </c>
      <c r="K13" s="30">
        <v>12.47</v>
      </c>
      <c r="L13" s="31">
        <f t="shared" si="1"/>
        <v>299.28000000000003</v>
      </c>
    </row>
    <row r="14" spans="1:15" ht="44.25" customHeight="1">
      <c r="A14" s="811"/>
      <c r="B14" s="27">
        <v>12</v>
      </c>
      <c r="C14" s="278" t="s">
        <v>19817</v>
      </c>
      <c r="D14" s="27" t="s">
        <v>290</v>
      </c>
      <c r="E14" s="28" t="s">
        <v>293</v>
      </c>
      <c r="F14" s="28" t="s">
        <v>280</v>
      </c>
      <c r="G14" s="28">
        <v>6</v>
      </c>
      <c r="H14" s="27">
        <f t="shared" ref="H14:H16" si="3">$O$1</f>
        <v>12</v>
      </c>
      <c r="I14" s="29"/>
      <c r="J14" s="27">
        <f t="shared" si="0"/>
        <v>72</v>
      </c>
      <c r="K14" s="30">
        <v>870</v>
      </c>
      <c r="L14" s="31">
        <f t="shared" si="1"/>
        <v>62640</v>
      </c>
    </row>
    <row r="15" spans="1:15" ht="44.25" customHeight="1">
      <c r="A15" s="809" t="s">
        <v>294</v>
      </c>
      <c r="B15" s="27">
        <v>13</v>
      </c>
      <c r="C15" s="32" t="s">
        <v>295</v>
      </c>
      <c r="D15" s="28" t="s">
        <v>16</v>
      </c>
      <c r="E15" s="28" t="s">
        <v>296</v>
      </c>
      <c r="F15" s="28" t="s">
        <v>280</v>
      </c>
      <c r="G15" s="28">
        <v>1</v>
      </c>
      <c r="H15" s="27">
        <f t="shared" si="3"/>
        <v>12</v>
      </c>
      <c r="I15" s="29"/>
      <c r="J15" s="27">
        <f>G15*H15</f>
        <v>12</v>
      </c>
      <c r="K15" s="30">
        <v>3000</v>
      </c>
      <c r="L15" s="31">
        <f t="shared" si="1"/>
        <v>36000</v>
      </c>
    </row>
    <row r="16" spans="1:15" ht="44.25" customHeight="1">
      <c r="A16" s="811"/>
      <c r="B16" s="27">
        <v>14</v>
      </c>
      <c r="C16" s="32" t="s">
        <v>297</v>
      </c>
      <c r="D16" s="28" t="s">
        <v>16</v>
      </c>
      <c r="E16" s="28" t="s">
        <v>298</v>
      </c>
      <c r="F16" s="28" t="s">
        <v>280</v>
      </c>
      <c r="G16" s="28">
        <v>12</v>
      </c>
      <c r="H16" s="27">
        <f t="shared" si="3"/>
        <v>12</v>
      </c>
      <c r="I16" s="29"/>
      <c r="J16" s="27">
        <f>G16*H16</f>
        <v>144</v>
      </c>
      <c r="K16" s="30">
        <v>529.1</v>
      </c>
      <c r="L16" s="31">
        <f t="shared" si="1"/>
        <v>76190.400000000009</v>
      </c>
    </row>
    <row r="17" spans="1:13" ht="44.25" customHeight="1">
      <c r="A17" s="805" t="s">
        <v>299</v>
      </c>
      <c r="B17" s="27">
        <v>15</v>
      </c>
      <c r="C17" s="279" t="s">
        <v>19818</v>
      </c>
      <c r="D17" s="280" t="s">
        <v>290</v>
      </c>
      <c r="E17" s="281" t="s">
        <v>300</v>
      </c>
      <c r="F17" s="28" t="s">
        <v>301</v>
      </c>
      <c r="G17" s="36">
        <v>4</v>
      </c>
      <c r="H17" s="27">
        <v>12</v>
      </c>
      <c r="I17" s="29">
        <v>176</v>
      </c>
      <c r="J17" s="37">
        <f>G17*H17*I17</f>
        <v>8448</v>
      </c>
      <c r="K17" s="30">
        <v>10.35</v>
      </c>
      <c r="L17" s="31">
        <f t="shared" si="1"/>
        <v>87436.800000000003</v>
      </c>
      <c r="M17" s="20" t="s">
        <v>302</v>
      </c>
    </row>
    <row r="18" spans="1:13" ht="44.25" customHeight="1">
      <c r="A18" s="805"/>
      <c r="B18" s="27">
        <v>16</v>
      </c>
      <c r="C18" s="279" t="s">
        <v>7617</v>
      </c>
      <c r="D18" s="280" t="s">
        <v>290</v>
      </c>
      <c r="E18" s="281" t="s">
        <v>303</v>
      </c>
      <c r="F18" s="28" t="s">
        <v>301</v>
      </c>
      <c r="G18" s="36">
        <v>2</v>
      </c>
      <c r="H18" s="27">
        <f>$O$1</f>
        <v>12</v>
      </c>
      <c r="I18" s="29">
        <v>176</v>
      </c>
      <c r="J18" s="37">
        <f>G18*H18*I18</f>
        <v>4224</v>
      </c>
      <c r="K18" s="30">
        <v>8.33</v>
      </c>
      <c r="L18" s="31">
        <f t="shared" si="1"/>
        <v>35185.919999999998</v>
      </c>
      <c r="M18" s="20" t="s">
        <v>304</v>
      </c>
    </row>
    <row r="19" spans="1:13">
      <c r="A19" s="38"/>
      <c r="B19" s="38"/>
      <c r="C19" s="38"/>
      <c r="D19" s="38"/>
      <c r="E19" s="38"/>
      <c r="F19" s="39"/>
      <c r="G19" s="39"/>
      <c r="H19" s="39"/>
      <c r="I19" s="39"/>
      <c r="J19" s="39"/>
      <c r="K19" s="40" t="s">
        <v>305</v>
      </c>
      <c r="L19" s="41">
        <f>SUM(L3:L18)</f>
        <v>1682978.16</v>
      </c>
    </row>
    <row r="20" spans="1:13">
      <c r="A20" s="42"/>
      <c r="B20" s="42"/>
      <c r="C20" s="42"/>
      <c r="D20" s="42"/>
      <c r="E20" s="42"/>
      <c r="F20" s="43"/>
      <c r="G20" s="43"/>
      <c r="H20" s="43"/>
      <c r="I20" s="43"/>
      <c r="J20" s="43"/>
      <c r="K20" s="40" t="s">
        <v>306</v>
      </c>
      <c r="L20" s="41">
        <f>L19*N2+L19</f>
        <v>2128799.0745839998</v>
      </c>
    </row>
    <row r="21" spans="1:13">
      <c r="A21" s="42"/>
      <c r="B21" s="42"/>
      <c r="C21" s="42"/>
      <c r="D21" s="42"/>
      <c r="E21" s="42"/>
      <c r="F21" s="43"/>
      <c r="G21" s="43"/>
      <c r="H21" s="43"/>
      <c r="I21" s="43"/>
      <c r="J21" s="43"/>
      <c r="K21" s="44" t="s">
        <v>307</v>
      </c>
      <c r="L21" s="45">
        <v>42039796.299999997</v>
      </c>
      <c r="M21" s="46" t="s">
        <v>308</v>
      </c>
    </row>
    <row r="22" spans="1:13">
      <c r="A22" s="47"/>
      <c r="B22" s="42"/>
      <c r="C22" s="42"/>
      <c r="D22" s="42"/>
      <c r="E22" s="42"/>
      <c r="F22" s="43"/>
      <c r="G22" s="43"/>
      <c r="H22" s="43"/>
      <c r="I22" s="43"/>
      <c r="J22" s="43"/>
      <c r="K22" s="48" t="s">
        <v>266</v>
      </c>
      <c r="L22" s="49">
        <f>L20/L21</f>
        <v>5.063771145304051E-2</v>
      </c>
    </row>
  </sheetData>
  <mergeCells count="6">
    <mergeCell ref="A17:A18"/>
    <mergeCell ref="A1:L1"/>
    <mergeCell ref="M1:N1"/>
    <mergeCell ref="A3:A11"/>
    <mergeCell ref="A12:A14"/>
    <mergeCell ref="A15:A16"/>
  </mergeCells>
  <pageMargins left="0.511811024" right="0.511811024" top="0.78740157499999996" bottom="0.78740157499999996" header="0.31496062000000002" footer="0.31496062000000002"/>
  <pageSetup paperSize="9" scale="64"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AE91"/>
  <sheetViews>
    <sheetView view="pageBreakPreview" topLeftCell="A7" zoomScale="85" zoomScaleNormal="100" zoomScaleSheetLayoutView="85" workbookViewId="0">
      <selection activeCell="L13" sqref="L13"/>
    </sheetView>
  </sheetViews>
  <sheetFormatPr defaultColWidth="9.140625" defaultRowHeight="12"/>
  <cols>
    <col min="1" max="2" width="9.140625" style="455"/>
    <col min="3" max="3" width="8.85546875" style="456" customWidth="1"/>
    <col min="4" max="4" width="14.85546875" style="456" customWidth="1"/>
    <col min="5" max="5" width="25" style="456" customWidth="1"/>
    <col min="6" max="6" width="34.5703125" style="456" customWidth="1"/>
    <col min="7" max="7" width="17.140625" style="456" customWidth="1"/>
    <col min="8" max="8" width="16" style="456" customWidth="1"/>
    <col min="9" max="9" width="36.28515625" style="456" customWidth="1"/>
    <col min="10" max="10" width="9.140625" style="456" customWidth="1"/>
    <col min="11" max="11" width="9.28515625" style="456" customWidth="1"/>
    <col min="12" max="12" width="11.28515625" style="456" customWidth="1"/>
    <col min="13" max="13" width="15.140625" style="456" customWidth="1"/>
    <col min="14" max="14" width="15.5703125" style="456" customWidth="1"/>
    <col min="15" max="15" width="7.5703125" style="456" bestFit="1" customWidth="1"/>
    <col min="16" max="16" width="21.140625" style="456" customWidth="1"/>
    <col min="17" max="17" width="17.28515625" style="456" customWidth="1"/>
    <col min="18" max="18" width="16.85546875" style="456" customWidth="1"/>
    <col min="19" max="19" width="21.28515625" style="456" customWidth="1"/>
    <col min="20" max="20" width="9.42578125" style="456" customWidth="1"/>
    <col min="21" max="21" width="9.85546875" style="456" bestFit="1" customWidth="1"/>
    <col min="22" max="22" width="12.85546875" style="456" bestFit="1" customWidth="1"/>
    <col min="23" max="23" width="17.140625" style="456" customWidth="1"/>
    <col min="24" max="24" width="16.28515625" style="456" customWidth="1"/>
    <col min="25" max="25" width="9.140625" style="456"/>
    <col min="26" max="26" width="24.5703125" style="456" customWidth="1"/>
    <col min="27" max="27" width="20.5703125" style="456" customWidth="1"/>
    <col min="28" max="28" width="19.140625" style="456" customWidth="1"/>
    <col min="29" max="16384" width="9.140625" style="456"/>
  </cols>
  <sheetData>
    <row r="1" spans="1:31" ht="12.75" thickBot="1"/>
    <row r="2" spans="1:31" ht="15" customHeight="1">
      <c r="C2" s="820" t="s">
        <v>20983</v>
      </c>
      <c r="D2" s="821"/>
      <c r="E2" s="821"/>
      <c r="F2" s="821"/>
      <c r="G2" s="821"/>
      <c r="H2" s="821"/>
      <c r="I2" s="821"/>
      <c r="J2" s="821"/>
      <c r="K2" s="821"/>
      <c r="L2" s="821"/>
      <c r="M2" s="821"/>
      <c r="N2" s="821"/>
      <c r="O2" s="821"/>
      <c r="P2" s="821"/>
      <c r="Q2" s="821"/>
      <c r="R2" s="821"/>
      <c r="S2" s="821"/>
      <c r="T2" s="821"/>
      <c r="U2" s="821"/>
      <c r="V2" s="821"/>
      <c r="W2" s="821"/>
      <c r="X2" s="822"/>
    </row>
    <row r="3" spans="1:31" ht="15" customHeight="1">
      <c r="C3" s="823"/>
      <c r="D3" s="824"/>
      <c r="E3" s="824"/>
      <c r="F3" s="824"/>
      <c r="G3" s="824"/>
      <c r="H3" s="824"/>
      <c r="I3" s="824"/>
      <c r="J3" s="824"/>
      <c r="K3" s="824"/>
      <c r="L3" s="824"/>
      <c r="M3" s="824"/>
      <c r="N3" s="824"/>
      <c r="O3" s="824"/>
      <c r="P3" s="824"/>
      <c r="Q3" s="824"/>
      <c r="R3" s="824"/>
      <c r="S3" s="824"/>
      <c r="T3" s="824"/>
      <c r="U3" s="824"/>
      <c r="V3" s="824"/>
      <c r="W3" s="824"/>
      <c r="X3" s="825"/>
    </row>
    <row r="4" spans="1:31" ht="15" customHeight="1" thickBot="1">
      <c r="C4" s="826"/>
      <c r="D4" s="827"/>
      <c r="E4" s="827"/>
      <c r="F4" s="827"/>
      <c r="G4" s="827"/>
      <c r="H4" s="827"/>
      <c r="I4" s="827"/>
      <c r="J4" s="827"/>
      <c r="K4" s="827"/>
      <c r="L4" s="827"/>
      <c r="M4" s="827"/>
      <c r="N4" s="827"/>
      <c r="O4" s="827"/>
      <c r="P4" s="827"/>
      <c r="Q4" s="827"/>
      <c r="R4" s="827"/>
      <c r="S4" s="827"/>
      <c r="T4" s="827"/>
      <c r="U4" s="827"/>
      <c r="V4" s="827"/>
      <c r="W4" s="827"/>
      <c r="X4" s="828"/>
    </row>
    <row r="5" spans="1:31">
      <c r="C5" s="457"/>
      <c r="D5" s="458"/>
      <c r="E5" s="458"/>
      <c r="F5" s="458"/>
      <c r="G5" s="458"/>
      <c r="H5" s="458"/>
      <c r="I5" s="458"/>
      <c r="J5" s="458"/>
      <c r="K5" s="458"/>
      <c r="L5" s="458"/>
      <c r="M5" s="458"/>
      <c r="N5" s="458"/>
      <c r="O5" s="459"/>
      <c r="P5" s="459"/>
      <c r="Q5" s="459"/>
      <c r="R5" s="458"/>
      <c r="S5" s="458"/>
      <c r="T5" s="458"/>
      <c r="U5" s="458"/>
      <c r="V5" s="458"/>
      <c r="W5" s="458"/>
      <c r="X5" s="460"/>
    </row>
    <row r="6" spans="1:31">
      <c r="C6" s="457"/>
      <c r="D6" s="458"/>
      <c r="E6" s="458"/>
      <c r="F6" s="458"/>
      <c r="G6" s="458"/>
      <c r="H6" s="458"/>
      <c r="I6" s="458"/>
      <c r="J6" s="458"/>
      <c r="K6" s="458"/>
      <c r="L6" s="458"/>
      <c r="M6" s="458"/>
      <c r="N6" s="458"/>
      <c r="O6" s="459"/>
      <c r="P6" s="459"/>
      <c r="Q6" s="459"/>
      <c r="R6" s="458"/>
      <c r="S6" s="458"/>
      <c r="T6" s="458"/>
      <c r="U6" s="458"/>
      <c r="V6" s="458"/>
      <c r="W6" s="458"/>
      <c r="X6" s="460"/>
    </row>
    <row r="7" spans="1:31" ht="40.5" customHeight="1" thickBot="1">
      <c r="C7" s="829" t="s">
        <v>20982</v>
      </c>
      <c r="D7" s="461"/>
      <c r="E7" s="461"/>
      <c r="F7" s="832" t="s">
        <v>20832</v>
      </c>
      <c r="G7" s="832"/>
      <c r="H7" s="832"/>
      <c r="I7" s="462" t="s">
        <v>20904</v>
      </c>
      <c r="J7" s="463"/>
      <c r="K7" s="458"/>
      <c r="L7" s="458"/>
      <c r="M7" s="833" t="s">
        <v>20834</v>
      </c>
      <c r="N7" s="464" t="s">
        <v>20835</v>
      </c>
      <c r="O7" s="440">
        <v>6.4999999999999997E-3</v>
      </c>
      <c r="P7" s="459"/>
      <c r="Q7" s="458"/>
      <c r="R7" s="458"/>
      <c r="S7" s="458"/>
      <c r="T7" s="458"/>
      <c r="U7" s="458"/>
      <c r="V7" s="458"/>
      <c r="W7" s="458"/>
      <c r="X7" s="460"/>
    </row>
    <row r="8" spans="1:31" ht="24.75" customHeight="1" thickBot="1">
      <c r="C8" s="830"/>
      <c r="D8" s="465"/>
      <c r="E8" s="834"/>
      <c r="F8" s="835"/>
      <c r="G8" s="836" t="s">
        <v>20831</v>
      </c>
      <c r="H8" s="466">
        <v>41821</v>
      </c>
      <c r="I8" s="465" t="s">
        <v>20837</v>
      </c>
      <c r="J8" s="467">
        <v>270.23700000000002</v>
      </c>
      <c r="K8" s="458"/>
      <c r="L8" s="458"/>
      <c r="M8" s="833"/>
      <c r="N8" s="464" t="s">
        <v>20838</v>
      </c>
      <c r="O8" s="440">
        <v>0.03</v>
      </c>
      <c r="P8" s="468"/>
      <c r="Q8" s="838" t="s">
        <v>20839</v>
      </c>
      <c r="R8" s="839"/>
      <c r="S8" s="458"/>
      <c r="T8" s="458"/>
      <c r="U8" s="458"/>
      <c r="V8" s="458"/>
      <c r="W8" s="458"/>
      <c r="X8" s="460"/>
      <c r="Z8" s="469" t="s">
        <v>20981</v>
      </c>
    </row>
    <row r="9" spans="1:31" ht="15" thickBot="1">
      <c r="C9" s="831"/>
      <c r="D9" s="461"/>
      <c r="E9" s="470"/>
      <c r="F9" s="461"/>
      <c r="G9" s="837"/>
      <c r="H9" s="471">
        <v>45383</v>
      </c>
      <c r="I9" s="461" t="s">
        <v>20841</v>
      </c>
      <c r="J9" s="472">
        <v>567.09199999999998</v>
      </c>
      <c r="K9" s="458"/>
      <c r="L9" s="416"/>
      <c r="M9" s="833"/>
      <c r="N9" s="464" t="s">
        <v>20842</v>
      </c>
      <c r="O9" s="439">
        <v>0.18</v>
      </c>
      <c r="P9" s="417">
        <f>1-(O9/1)</f>
        <v>0.82000000000000006</v>
      </c>
      <c r="Q9" s="473" t="s">
        <v>20843</v>
      </c>
      <c r="R9" s="474"/>
      <c r="S9" s="458"/>
      <c r="T9" s="458"/>
      <c r="U9" s="458"/>
      <c r="V9" s="458"/>
      <c r="W9" s="458"/>
      <c r="X9" s="460"/>
      <c r="Z9" s="469" t="s">
        <v>20980</v>
      </c>
    </row>
    <row r="10" spans="1:31" ht="12.75" thickBot="1">
      <c r="C10" s="475"/>
      <c r="D10" s="458"/>
      <c r="E10" s="418"/>
      <c r="F10" s="418" t="s">
        <v>20979</v>
      </c>
      <c r="G10" s="438" t="s">
        <v>20978</v>
      </c>
      <c r="H10" s="476">
        <v>45352</v>
      </c>
      <c r="I10" s="418"/>
      <c r="J10" s="458"/>
      <c r="K10" s="458"/>
      <c r="L10" s="458"/>
      <c r="M10" s="419"/>
      <c r="N10" s="419"/>
      <c r="O10" s="459"/>
      <c r="P10" s="459"/>
      <c r="Q10" s="459"/>
      <c r="R10" s="458"/>
      <c r="S10" s="458"/>
      <c r="T10" s="458"/>
      <c r="U10" s="458"/>
      <c r="V10" s="458"/>
      <c r="W10" s="458"/>
      <c r="X10" s="460"/>
    </row>
    <row r="11" spans="1:31" ht="72.75" thickBot="1">
      <c r="C11" s="420" t="s">
        <v>20844</v>
      </c>
      <c r="D11" s="421" t="s">
        <v>20845</v>
      </c>
      <c r="E11" s="812" t="s">
        <v>20846</v>
      </c>
      <c r="F11" s="813"/>
      <c r="G11" s="813"/>
      <c r="H11" s="813"/>
      <c r="I11" s="814"/>
      <c r="J11" s="812" t="s">
        <v>20847</v>
      </c>
      <c r="K11" s="814"/>
      <c r="L11" s="422" t="s">
        <v>20848</v>
      </c>
      <c r="M11" s="477" t="s">
        <v>20849</v>
      </c>
      <c r="N11" s="478" t="s">
        <v>20850</v>
      </c>
      <c r="O11" s="478" t="s">
        <v>20851</v>
      </c>
      <c r="P11" s="477" t="s">
        <v>20977</v>
      </c>
      <c r="Q11" s="477" t="s">
        <v>20852</v>
      </c>
      <c r="R11" s="477" t="s">
        <v>20853</v>
      </c>
      <c r="S11" s="477" t="s">
        <v>20854</v>
      </c>
      <c r="T11" s="815" t="s">
        <v>20855</v>
      </c>
      <c r="U11" s="816"/>
      <c r="V11" s="478" t="s">
        <v>20856</v>
      </c>
      <c r="W11" s="479" t="s">
        <v>20973</v>
      </c>
      <c r="X11" s="477" t="s">
        <v>20974</v>
      </c>
      <c r="Z11" s="456">
        <v>1</v>
      </c>
      <c r="AA11" s="456">
        <v>2</v>
      </c>
      <c r="AB11" s="456">
        <v>3</v>
      </c>
    </row>
    <row r="12" spans="1:31" ht="73.5" customHeight="1" thickBot="1">
      <c r="C12" s="409">
        <f>H9</f>
        <v>45383</v>
      </c>
      <c r="D12" s="423"/>
      <c r="E12" s="480" t="s">
        <v>20858</v>
      </c>
      <c r="F12" s="481" t="s">
        <v>20859</v>
      </c>
      <c r="G12" s="481" t="s">
        <v>20861</v>
      </c>
      <c r="H12" s="481" t="s">
        <v>20976</v>
      </c>
      <c r="I12" s="482" t="s">
        <v>590</v>
      </c>
      <c r="J12" s="437" t="s">
        <v>20861</v>
      </c>
      <c r="K12" s="437" t="s">
        <v>20862</v>
      </c>
      <c r="L12" s="436" t="s">
        <v>20863</v>
      </c>
      <c r="M12" s="435" t="s">
        <v>20863</v>
      </c>
      <c r="N12" s="435" t="s">
        <v>20863</v>
      </c>
      <c r="O12" s="483" t="s">
        <v>20864</v>
      </c>
      <c r="P12" s="411" t="s">
        <v>20863</v>
      </c>
      <c r="Q12" s="411" t="s">
        <v>20863</v>
      </c>
      <c r="R12" s="411" t="s">
        <v>20863</v>
      </c>
      <c r="S12" s="411" t="s">
        <v>20863</v>
      </c>
      <c r="T12" s="411" t="s">
        <v>20975</v>
      </c>
      <c r="U12" s="411" t="s">
        <v>20863</v>
      </c>
      <c r="V12" s="411" t="s">
        <v>20863</v>
      </c>
      <c r="W12" s="411" t="s">
        <v>20863</v>
      </c>
      <c r="X12" s="411" t="s">
        <v>20863</v>
      </c>
      <c r="Z12" s="484" t="s">
        <v>20974</v>
      </c>
      <c r="AA12" s="485" t="s">
        <v>20856</v>
      </c>
      <c r="AB12" s="486" t="s">
        <v>20973</v>
      </c>
    </row>
    <row r="13" spans="1:31" ht="25.5">
      <c r="B13" s="487">
        <f>X13</f>
        <v>4852.9094882912505</v>
      </c>
      <c r="C13" s="412">
        <v>1</v>
      </c>
      <c r="D13" s="817" t="str">
        <f>I7</f>
        <v>CIMENTOS ASFÁLTICOS CAP-50-70</v>
      </c>
      <c r="E13" s="488" t="s">
        <v>20866</v>
      </c>
      <c r="F13" s="424" t="s">
        <v>20867</v>
      </c>
      <c r="G13" s="428" t="s">
        <v>20926</v>
      </c>
      <c r="H13" s="424" t="s">
        <v>20875</v>
      </c>
      <c r="I13" s="428" t="s">
        <v>21031</v>
      </c>
      <c r="J13" s="489" t="s">
        <v>20874</v>
      </c>
      <c r="K13" s="489">
        <v>3.506239922582703</v>
      </c>
      <c r="L13" s="430">
        <f>IF(AND(J13="-",K13="-"),"",IF(AND(J13&lt;&gt;0,K13="-"),J13*1000,IF(AND(J13="-",K13&lt;&gt;0),K13*1000,IF(AND(J13&lt;&gt;0,K13&lt;&gt;0),J13*1000,""))))</f>
        <v>3506.239922582703</v>
      </c>
      <c r="M13" s="490">
        <f>ROUND(((L13/(1-$O$7-$O$8-$O$9))-L13),2)</f>
        <v>968.86</v>
      </c>
      <c r="N13" s="429">
        <f>L13+M13</f>
        <v>4475.0999225827027</v>
      </c>
      <c r="O13" s="491">
        <v>356</v>
      </c>
      <c r="P13" s="490">
        <f>ROUND((26.939+0.253*O13),2)</f>
        <v>117.01</v>
      </c>
      <c r="Q13" s="492">
        <f>TRUNC(P13*($O$9/(1-$O$9)),2)</f>
        <v>25.68</v>
      </c>
      <c r="R13" s="490">
        <f>TRUNC(IF($J$8="","",(($J$9-$J$8)/$J$8)*(P13+Q13)),2)</f>
        <v>156.74</v>
      </c>
      <c r="S13" s="493">
        <f>P13+Q13+R13</f>
        <v>299.43</v>
      </c>
      <c r="T13" s="494">
        <v>1086</v>
      </c>
      <c r="U13" s="492">
        <f>EVEN('[57] CONSUMO DE MAT. B TOTAL'!$P$13*2/28)*T13/'[57] CONSUMO DE MAT. B TOTAL'!$P$13</f>
        <v>78.379565708547759</v>
      </c>
      <c r="V13" s="495">
        <f t="shared" ref="V13:V25" si="0">IF(AND(P13="",Q13=""),"",S13+U13)</f>
        <v>377.80956570854778</v>
      </c>
      <c r="W13" s="496">
        <f t="shared" ref="W13:W25" si="1">IF(OR(L13="",M13=""),"",L13+M13)</f>
        <v>4475.0999225827027</v>
      </c>
      <c r="X13" s="497">
        <f>IF(OR(V13="",W13=""),"",V13+W13)</f>
        <v>4852.9094882912505</v>
      </c>
      <c r="Z13" s="498">
        <f>X13</f>
        <v>4852.9094882912505</v>
      </c>
      <c r="AA13" s="499">
        <f>V13</f>
        <v>377.80956570854778</v>
      </c>
      <c r="AB13" s="498">
        <f>W13</f>
        <v>4475.0999225827027</v>
      </c>
      <c r="AE13" s="456" t="str">
        <f>IF(OR(G13=$D$51,G13=$D$52,G13=$D$54,G13=$D$60,G13=$D$44,G13=$D$40,G13=$D$36,G13=$D$49,G13=$D$39),"NORDESTE",IF(OR(G13=$D$35,G13=$D$37,G13=$D$38,G13=$D$48,G13=$D$56,G13=$D$57,G13=$D$61),"NORTE",IF(OR(G13=$D$41,G13=$D$43,G13=$D$45,G13=$D$46),"CENTRO-OESTE",IF(OR(G13=$D$59,G13=$D$53,G13=$D$47,G13=$D$42),"SUDESTE",IF(OR(G13=$D$58,G13=$D$50,G13=$D$55),"SUL","")))))</f>
        <v>NORDESTE</v>
      </c>
    </row>
    <row r="14" spans="1:31" ht="25.5">
      <c r="B14" s="487">
        <f t="shared" ref="B14:B25" si="2">X14</f>
        <v>5066.5399225827023</v>
      </c>
      <c r="C14" s="431">
        <v>2</v>
      </c>
      <c r="D14" s="818"/>
      <c r="E14" s="500" t="s">
        <v>20868</v>
      </c>
      <c r="F14" s="432" t="s">
        <v>20869</v>
      </c>
      <c r="G14" s="433" t="s">
        <v>20923</v>
      </c>
      <c r="H14" s="432" t="s">
        <v>20873</v>
      </c>
      <c r="I14" s="428" t="s">
        <v>21031</v>
      </c>
      <c r="J14" s="489" t="s">
        <v>20874</v>
      </c>
      <c r="K14" s="489">
        <v>3.506239922582703</v>
      </c>
      <c r="L14" s="430">
        <f t="shared" ref="L14:L25" si="3">IF(AND(J14="-",K14=""),"",IF(AND(J14&lt;&gt;0,K14=""),J14*1000,IF(AND(J14="-",K14&lt;&gt;0),K14*1000,IF(AND(J14&lt;&gt;0,K14&lt;&gt;0),J14*1000,""))))</f>
        <v>3506.239922582703</v>
      </c>
      <c r="M14" s="490">
        <f>ROUND(((L14/(1-$O$7-$O$8-$O$9))-L14),2)</f>
        <v>968.86</v>
      </c>
      <c r="N14" s="429">
        <f t="shared" ref="N14:N25" si="4">L14+M14</f>
        <v>4475.0999225827027</v>
      </c>
      <c r="O14" s="501">
        <v>807</v>
      </c>
      <c r="P14" s="490">
        <f>ROUND((26.939+0.253*O14),2)</f>
        <v>231.11</v>
      </c>
      <c r="Q14" s="492">
        <f t="shared" ref="Q14:Q25" si="5">TRUNC(P14*($O$9/(1-$O$9)),2)</f>
        <v>50.73</v>
      </c>
      <c r="R14" s="490">
        <f t="shared" ref="R14:R25" si="6">TRUNC(IF($J$8="","",(($J$9-$J$8)/$J$8)*(P14+Q14)),2)</f>
        <v>309.60000000000002</v>
      </c>
      <c r="S14" s="493">
        <f t="shared" ref="S14:S25" si="7">P14+Q14+R14</f>
        <v>591.44000000000005</v>
      </c>
      <c r="T14" s="502"/>
      <c r="U14" s="492">
        <f>EVEN('[57] CONSUMO DE MAT. B TOTAL'!$P$13*2/28)*T14/'[57] CONSUMO DE MAT. B TOTAL'!$P$13</f>
        <v>0</v>
      </c>
      <c r="V14" s="495">
        <f t="shared" si="0"/>
        <v>591.44000000000005</v>
      </c>
      <c r="W14" s="496">
        <f t="shared" si="1"/>
        <v>4475.0999225827027</v>
      </c>
      <c r="X14" s="497">
        <f t="shared" ref="X14:X25" si="8">IF(OR(V14="",W14=""),"",V14+W14)</f>
        <v>5066.5399225827023</v>
      </c>
      <c r="Z14" s="498">
        <f t="shared" ref="Z14:Z25" si="9">X14</f>
        <v>5066.5399225827023</v>
      </c>
      <c r="AA14" s="499">
        <f t="shared" ref="AA14:AB25" si="10">V14</f>
        <v>591.44000000000005</v>
      </c>
      <c r="AB14" s="498">
        <f t="shared" si="10"/>
        <v>4475.0999225827027</v>
      </c>
      <c r="AE14" s="456" t="str">
        <f t="shared" ref="AE14:AE25" si="11">IF(OR(G14=$D$51,G14=$D$52,G14=$D$54,G14=$D$60,G14=$D$44,G14=$D$40,G14=$D$36,G14=$D$49,G14=$D$39),"NORDESTE",IF(OR(G14=$D$35,G14=$D$37,G14=$D$38,G14=$D$48,G14=$D$56,G14=$D$57,G14=$D$61),"NORTE",IF(OR(G14=$D$41,G14=$D$43,G14=$D$45,G14=$D$46),"CENTRO-OESTE",IF(OR(G14=$D$59,G14=$D$53,G14=$D$47,G14=$D$42),"SUDESTE",IF(OR(G14=$D$58,G14=$D$50,G14=$D$55),"SUL","")))))</f>
        <v>NORDESTE</v>
      </c>
    </row>
    <row r="15" spans="1:31" ht="38.25">
      <c r="B15" s="487">
        <f t="shared" si="2"/>
        <v>4954.2999830651315</v>
      </c>
      <c r="C15" s="412">
        <v>3</v>
      </c>
      <c r="D15" s="818"/>
      <c r="E15" s="500" t="s">
        <v>20972</v>
      </c>
      <c r="F15" s="432" t="s">
        <v>20971</v>
      </c>
      <c r="G15" s="433" t="s">
        <v>20938</v>
      </c>
      <c r="H15" s="432" t="s">
        <v>20876</v>
      </c>
      <c r="I15" s="428" t="s">
        <v>21031</v>
      </c>
      <c r="J15" s="489">
        <v>3.5253204173565842</v>
      </c>
      <c r="K15" s="489">
        <v>3.506239922582703</v>
      </c>
      <c r="L15" s="430">
        <f t="shared" si="3"/>
        <v>3525.3204173565841</v>
      </c>
      <c r="M15" s="490">
        <f t="shared" ref="M15:M25" si="12">ROUND(((L15/(1-$O$7-$O$8-$O$9))-L15),2)</f>
        <v>974.13</v>
      </c>
      <c r="N15" s="429">
        <f t="shared" si="4"/>
        <v>4499.4504173565838</v>
      </c>
      <c r="O15" s="501">
        <v>475</v>
      </c>
      <c r="P15" s="490">
        <f t="shared" ref="P15:P25" si="13">ROUND((26.939+0.253*O15),2)</f>
        <v>147.11000000000001</v>
      </c>
      <c r="Q15" s="492">
        <f t="shared" si="5"/>
        <v>32.29</v>
      </c>
      <c r="R15" s="490">
        <f t="shared" si="6"/>
        <v>197.07</v>
      </c>
      <c r="S15" s="493">
        <f t="shared" si="7"/>
        <v>376.47</v>
      </c>
      <c r="T15" s="502">
        <v>1086</v>
      </c>
      <c r="U15" s="492">
        <f>EVEN('[57] CONSUMO DE MAT. B TOTAL'!$P$13*2/28)*T15/'[57] CONSUMO DE MAT. B TOTAL'!$P$13</f>
        <v>78.379565708547759</v>
      </c>
      <c r="V15" s="495">
        <f t="shared" si="0"/>
        <v>454.8495657085478</v>
      </c>
      <c r="W15" s="496">
        <f t="shared" si="1"/>
        <v>4499.4504173565838</v>
      </c>
      <c r="X15" s="503">
        <f t="shared" si="8"/>
        <v>4954.2999830651315</v>
      </c>
      <c r="Z15" s="498">
        <f t="shared" si="9"/>
        <v>4954.2999830651315</v>
      </c>
      <c r="AA15" s="499">
        <f t="shared" si="10"/>
        <v>454.8495657085478</v>
      </c>
      <c r="AB15" s="498">
        <f t="shared" si="10"/>
        <v>4499.4504173565838</v>
      </c>
      <c r="AE15" s="456" t="str">
        <f t="shared" si="11"/>
        <v>NORDESTE</v>
      </c>
    </row>
    <row r="16" spans="1:31" ht="38.25">
      <c r="A16" s="455">
        <v>2403</v>
      </c>
      <c r="B16" s="487">
        <f t="shared" si="2"/>
        <v>5153.4096312380716</v>
      </c>
      <c r="C16" s="412">
        <v>4</v>
      </c>
      <c r="D16" s="818"/>
      <c r="E16" s="500" t="s">
        <v>20970</v>
      </c>
      <c r="F16" s="432" t="s">
        <v>20969</v>
      </c>
      <c r="G16" s="433" t="s">
        <v>20937</v>
      </c>
      <c r="H16" s="432" t="s">
        <v>20870</v>
      </c>
      <c r="I16" s="428" t="s">
        <v>21031</v>
      </c>
      <c r="J16" s="489">
        <v>3.490599631238072</v>
      </c>
      <c r="K16" s="489">
        <v>3.506239922582703</v>
      </c>
      <c r="L16" s="430">
        <f>IF(AND(J16="-",K16=""),"",IF(AND(J16&lt;&gt;0,K16=""),J16*1000,IF(AND(J16="-",K16&lt;&gt;0),K16*1000,IF(AND(J16&lt;&gt;0,K16&lt;&gt;0),J16*1000,""))))</f>
        <v>3490.5996312380721</v>
      </c>
      <c r="M16" s="490">
        <f>ROUND(((L16/(1-$O$7-$O$8-$O$9))-L16),2)</f>
        <v>964.54</v>
      </c>
      <c r="N16" s="429">
        <f t="shared" si="4"/>
        <v>4455.1396312380721</v>
      </c>
      <c r="O16" s="501">
        <v>972</v>
      </c>
      <c r="P16" s="490">
        <f t="shared" si="13"/>
        <v>272.86</v>
      </c>
      <c r="Q16" s="492">
        <f t="shared" si="5"/>
        <v>59.89</v>
      </c>
      <c r="R16" s="490">
        <f t="shared" si="6"/>
        <v>365.52</v>
      </c>
      <c r="S16" s="493">
        <f t="shared" si="7"/>
        <v>698.27</v>
      </c>
      <c r="T16" s="502"/>
      <c r="U16" s="492">
        <f>EVEN('[57] CONSUMO DE MAT. B TOTAL'!$P$13*2/28)*T16/'[57] CONSUMO DE MAT. B TOTAL'!$P$13</f>
        <v>0</v>
      </c>
      <c r="V16" s="495">
        <f t="shared" si="0"/>
        <v>698.27</v>
      </c>
      <c r="W16" s="496">
        <f t="shared" si="1"/>
        <v>4455.1396312380721</v>
      </c>
      <c r="X16" s="497">
        <f t="shared" si="8"/>
        <v>5153.4096312380716</v>
      </c>
      <c r="Z16" s="498">
        <f t="shared" si="9"/>
        <v>5153.4096312380716</v>
      </c>
      <c r="AA16" s="499">
        <f t="shared" si="10"/>
        <v>698.27</v>
      </c>
      <c r="AB16" s="498">
        <f t="shared" si="10"/>
        <v>4455.1396312380721</v>
      </c>
      <c r="AE16" s="456" t="str">
        <f t="shared" si="11"/>
        <v>NORDESTE</v>
      </c>
    </row>
    <row r="17" spans="2:31" ht="25.5">
      <c r="B17" s="487">
        <f t="shared" si="2"/>
        <v>5570.9476806637913</v>
      </c>
      <c r="C17" s="431">
        <v>5</v>
      </c>
      <c r="D17" s="818"/>
      <c r="E17" s="500" t="s">
        <v>20968</v>
      </c>
      <c r="F17" s="432" t="s">
        <v>20967</v>
      </c>
      <c r="G17" s="433" t="s">
        <v>20918</v>
      </c>
      <c r="H17" s="432" t="s">
        <v>20966</v>
      </c>
      <c r="I17" s="428" t="s">
        <v>21031</v>
      </c>
      <c r="J17" s="489">
        <v>3.136977680663791</v>
      </c>
      <c r="K17" s="489">
        <v>3.1396080816703278</v>
      </c>
      <c r="L17" s="430">
        <f t="shared" si="3"/>
        <v>3136.977680663791</v>
      </c>
      <c r="M17" s="490">
        <f>ROUND(((L17/(1-$O$7-$O$8-$O$9))-L17),2)</f>
        <v>866.82</v>
      </c>
      <c r="N17" s="429">
        <f t="shared" si="4"/>
        <v>4003.7976806637912</v>
      </c>
      <c r="O17" s="501">
        <v>2314</v>
      </c>
      <c r="P17" s="490">
        <f t="shared" si="13"/>
        <v>612.38</v>
      </c>
      <c r="Q17" s="492">
        <f t="shared" si="5"/>
        <v>134.41999999999999</v>
      </c>
      <c r="R17" s="490">
        <f t="shared" si="6"/>
        <v>820.35</v>
      </c>
      <c r="S17" s="493">
        <f t="shared" si="7"/>
        <v>1567.15</v>
      </c>
      <c r="T17" s="504"/>
      <c r="U17" s="492">
        <f>EVEN('[57] CONSUMO DE MAT. B TOTAL'!$P$13*2/28)*T17/'[57] CONSUMO DE MAT. B TOTAL'!$P$13</f>
        <v>0</v>
      </c>
      <c r="V17" s="495">
        <f t="shared" si="0"/>
        <v>1567.15</v>
      </c>
      <c r="W17" s="496">
        <f t="shared" si="1"/>
        <v>4003.7976806637912</v>
      </c>
      <c r="X17" s="497">
        <f t="shared" si="8"/>
        <v>5570.9476806637913</v>
      </c>
      <c r="Z17" s="498">
        <f t="shared" si="9"/>
        <v>5570.9476806637913</v>
      </c>
      <c r="AA17" s="499">
        <f t="shared" si="10"/>
        <v>1567.15</v>
      </c>
      <c r="AB17" s="498">
        <f t="shared" si="10"/>
        <v>4003.7976806637912</v>
      </c>
      <c r="AE17" s="456" t="str">
        <f t="shared" si="11"/>
        <v>SUDESTE</v>
      </c>
    </row>
    <row r="18" spans="2:31" ht="38.25">
      <c r="B18" s="487">
        <f t="shared" si="2"/>
        <v>5515.6909060114458</v>
      </c>
      <c r="C18" s="412">
        <v>6</v>
      </c>
      <c r="D18" s="818"/>
      <c r="E18" s="500" t="s">
        <v>20965</v>
      </c>
      <c r="F18" s="432" t="s">
        <v>20964</v>
      </c>
      <c r="G18" s="433" t="s">
        <v>20924</v>
      </c>
      <c r="H18" s="432" t="s">
        <v>20887</v>
      </c>
      <c r="I18" s="428" t="s">
        <v>21031</v>
      </c>
      <c r="J18" s="489">
        <v>3.2813809060114454</v>
      </c>
      <c r="K18" s="489">
        <v>3.1396080816703278</v>
      </c>
      <c r="L18" s="430">
        <f t="shared" si="3"/>
        <v>3281.3809060114454</v>
      </c>
      <c r="M18" s="490">
        <f t="shared" si="12"/>
        <v>906.72</v>
      </c>
      <c r="N18" s="429">
        <f t="shared" si="4"/>
        <v>4188.1009060114457</v>
      </c>
      <c r="O18" s="501">
        <v>1944</v>
      </c>
      <c r="P18" s="490">
        <f t="shared" si="13"/>
        <v>518.77</v>
      </c>
      <c r="Q18" s="492">
        <f t="shared" si="5"/>
        <v>113.87</v>
      </c>
      <c r="R18" s="490">
        <f t="shared" si="6"/>
        <v>694.95</v>
      </c>
      <c r="S18" s="493">
        <f t="shared" si="7"/>
        <v>1327.5900000000001</v>
      </c>
      <c r="T18" s="502"/>
      <c r="U18" s="492">
        <f>EVEN('[57] CONSUMO DE MAT. B TOTAL'!$P$13*2/28)*T18/'[57] CONSUMO DE MAT. B TOTAL'!$P$13</f>
        <v>0</v>
      </c>
      <c r="V18" s="495">
        <f t="shared" si="0"/>
        <v>1327.5900000000001</v>
      </c>
      <c r="W18" s="496">
        <f t="shared" si="1"/>
        <v>4188.1009060114457</v>
      </c>
      <c r="X18" s="497">
        <f t="shared" si="8"/>
        <v>5515.6909060114458</v>
      </c>
      <c r="Z18" s="498">
        <f t="shared" si="9"/>
        <v>5515.6909060114458</v>
      </c>
      <c r="AA18" s="499">
        <f t="shared" si="10"/>
        <v>1327.5900000000001</v>
      </c>
      <c r="AB18" s="498">
        <f t="shared" si="10"/>
        <v>4188.1009060114457</v>
      </c>
      <c r="AE18" s="456" t="str">
        <f t="shared" si="11"/>
        <v>SUDESTE</v>
      </c>
    </row>
    <row r="19" spans="2:31" ht="38.25">
      <c r="B19" s="487">
        <f t="shared" si="2"/>
        <v>6389.0679823659648</v>
      </c>
      <c r="C19" s="412">
        <v>7</v>
      </c>
      <c r="D19" s="818"/>
      <c r="E19" s="500" t="s">
        <v>20963</v>
      </c>
      <c r="F19" s="432" t="s">
        <v>20962</v>
      </c>
      <c r="G19" s="433" t="s">
        <v>20961</v>
      </c>
      <c r="H19" s="432" t="s">
        <v>20960</v>
      </c>
      <c r="I19" s="428" t="s">
        <v>21031</v>
      </c>
      <c r="J19" s="489">
        <v>3.2179379823659646</v>
      </c>
      <c r="K19" s="489">
        <v>3.227378425529984</v>
      </c>
      <c r="L19" s="430">
        <f t="shared" si="3"/>
        <v>3217.9379823659647</v>
      </c>
      <c r="M19" s="490">
        <f t="shared" si="12"/>
        <v>889.19</v>
      </c>
      <c r="N19" s="429">
        <f t="shared" si="4"/>
        <v>4107.1279823659643</v>
      </c>
      <c r="O19" s="501">
        <v>3418</v>
      </c>
      <c r="P19" s="490">
        <f t="shared" si="13"/>
        <v>891.69</v>
      </c>
      <c r="Q19" s="492">
        <f t="shared" si="5"/>
        <v>195.73</v>
      </c>
      <c r="R19" s="490">
        <f t="shared" si="6"/>
        <v>1194.52</v>
      </c>
      <c r="S19" s="493">
        <f t="shared" si="7"/>
        <v>2281.94</v>
      </c>
      <c r="T19" s="504"/>
      <c r="U19" s="492">
        <f>EVEN('[57] CONSUMO DE MAT. B TOTAL'!$P$13*2/28)*T19/'[57] CONSUMO DE MAT. B TOTAL'!$P$13</f>
        <v>0</v>
      </c>
      <c r="V19" s="495">
        <f t="shared" si="0"/>
        <v>2281.94</v>
      </c>
      <c r="W19" s="496">
        <f t="shared" si="1"/>
        <v>4107.1279823659643</v>
      </c>
      <c r="X19" s="497">
        <f t="shared" si="8"/>
        <v>6389.0679823659648</v>
      </c>
      <c r="Z19" s="498">
        <f t="shared" si="9"/>
        <v>6389.0679823659648</v>
      </c>
      <c r="AA19" s="499">
        <f t="shared" si="10"/>
        <v>2281.94</v>
      </c>
      <c r="AB19" s="498">
        <f t="shared" si="10"/>
        <v>4107.1279823659643</v>
      </c>
      <c r="AE19" s="456" t="str">
        <f t="shared" si="11"/>
        <v>SUL</v>
      </c>
    </row>
    <row r="20" spans="2:31" ht="25.5">
      <c r="B20" s="487">
        <f t="shared" si="2"/>
        <v>6035.9351780268498</v>
      </c>
      <c r="C20" s="431">
        <v>8</v>
      </c>
      <c r="D20" s="818"/>
      <c r="E20" s="500" t="s">
        <v>20959</v>
      </c>
      <c r="F20" s="432" t="s">
        <v>20958</v>
      </c>
      <c r="G20" s="433" t="s">
        <v>20927</v>
      </c>
      <c r="H20" s="432" t="s">
        <v>20957</v>
      </c>
      <c r="I20" s="428" t="s">
        <v>21031</v>
      </c>
      <c r="J20" s="489">
        <v>3.23292517802685</v>
      </c>
      <c r="K20" s="489">
        <v>3.227378425529984</v>
      </c>
      <c r="L20" s="430">
        <f t="shared" si="3"/>
        <v>3232.9251780268501</v>
      </c>
      <c r="M20" s="490">
        <f t="shared" si="12"/>
        <v>893.34</v>
      </c>
      <c r="N20" s="429">
        <f t="shared" si="4"/>
        <v>4126.2651780268498</v>
      </c>
      <c r="O20" s="501">
        <v>2843</v>
      </c>
      <c r="P20" s="490">
        <f t="shared" si="13"/>
        <v>746.22</v>
      </c>
      <c r="Q20" s="492">
        <f t="shared" si="5"/>
        <v>163.80000000000001</v>
      </c>
      <c r="R20" s="490">
        <f t="shared" si="6"/>
        <v>999.65</v>
      </c>
      <c r="S20" s="493">
        <f t="shared" si="7"/>
        <v>1909.67</v>
      </c>
      <c r="T20" s="505"/>
      <c r="U20" s="492">
        <f>EVEN('[57] CONSUMO DE MAT. B TOTAL'!$P$13*2/28)*T20/'[57] CONSUMO DE MAT. B TOTAL'!$P$13</f>
        <v>0</v>
      </c>
      <c r="V20" s="495">
        <f t="shared" si="0"/>
        <v>1909.67</v>
      </c>
      <c r="W20" s="496">
        <f t="shared" si="1"/>
        <v>4126.2651780268498</v>
      </c>
      <c r="X20" s="497">
        <f t="shared" si="8"/>
        <v>6035.9351780268498</v>
      </c>
      <c r="Z20" s="498">
        <f t="shared" si="9"/>
        <v>6035.9351780268498</v>
      </c>
      <c r="AA20" s="499">
        <f t="shared" si="10"/>
        <v>1909.67</v>
      </c>
      <c r="AB20" s="498">
        <f t="shared" si="10"/>
        <v>4126.2651780268498</v>
      </c>
      <c r="AE20" s="456" t="str">
        <f t="shared" si="11"/>
        <v>SUL</v>
      </c>
    </row>
    <row r="21" spans="2:31" ht="38.25">
      <c r="B21" s="487">
        <f t="shared" si="2"/>
        <v>5180.6898235041281</v>
      </c>
      <c r="C21" s="412">
        <v>9</v>
      </c>
      <c r="D21" s="818"/>
      <c r="E21" s="500" t="s">
        <v>20956</v>
      </c>
      <c r="F21" s="432" t="s">
        <v>20955</v>
      </c>
      <c r="G21" s="433" t="s">
        <v>20930</v>
      </c>
      <c r="H21" s="434" t="s">
        <v>20877</v>
      </c>
      <c r="I21" s="428" t="s">
        <v>21031</v>
      </c>
      <c r="J21" s="489">
        <v>3.1203698235041282</v>
      </c>
      <c r="K21" s="489">
        <v>3.1396080816703278</v>
      </c>
      <c r="L21" s="430">
        <f t="shared" si="3"/>
        <v>3120.3698235041284</v>
      </c>
      <c r="M21" s="490">
        <f t="shared" si="12"/>
        <v>862.23</v>
      </c>
      <c r="N21" s="429">
        <f t="shared" si="4"/>
        <v>3982.5998235041284</v>
      </c>
      <c r="O21" s="501">
        <v>1744</v>
      </c>
      <c r="P21" s="490">
        <f t="shared" si="13"/>
        <v>468.17</v>
      </c>
      <c r="Q21" s="492">
        <f t="shared" si="5"/>
        <v>102.76</v>
      </c>
      <c r="R21" s="490">
        <f t="shared" si="6"/>
        <v>627.16</v>
      </c>
      <c r="S21" s="493">
        <f t="shared" si="7"/>
        <v>1198.0900000000001</v>
      </c>
      <c r="T21" s="505"/>
      <c r="U21" s="492">
        <f>EVEN('[57] CONSUMO DE MAT. B TOTAL'!$P$13*2/28)*T21/'[57] CONSUMO DE MAT. B TOTAL'!$P$13</f>
        <v>0</v>
      </c>
      <c r="V21" s="495">
        <f t="shared" si="0"/>
        <v>1198.0900000000001</v>
      </c>
      <c r="W21" s="496">
        <f t="shared" si="1"/>
        <v>3982.5998235041284</v>
      </c>
      <c r="X21" s="497">
        <f>IF(OR(V21="",W21=""),"",V21+W21)</f>
        <v>5180.6898235041281</v>
      </c>
      <c r="Z21" s="498">
        <f t="shared" si="9"/>
        <v>5180.6898235041281</v>
      </c>
      <c r="AA21" s="499">
        <f t="shared" si="10"/>
        <v>1198.0900000000001</v>
      </c>
      <c r="AB21" s="498">
        <f t="shared" si="10"/>
        <v>3982.5998235041284</v>
      </c>
      <c r="AE21" s="456" t="str">
        <f t="shared" si="11"/>
        <v>SUDESTE</v>
      </c>
    </row>
    <row r="22" spans="2:31" ht="25.5">
      <c r="B22" s="487">
        <f t="shared" si="2"/>
        <v>5957.5951780268497</v>
      </c>
      <c r="C22" s="412">
        <v>10</v>
      </c>
      <c r="D22" s="818"/>
      <c r="E22" s="500" t="s">
        <v>20954</v>
      </c>
      <c r="F22" s="432" t="s">
        <v>20953</v>
      </c>
      <c r="G22" s="433" t="s">
        <v>20927</v>
      </c>
      <c r="H22" s="432" t="s">
        <v>20952</v>
      </c>
      <c r="I22" s="428" t="s">
        <v>21031</v>
      </c>
      <c r="J22" s="489">
        <v>3.23292517802685</v>
      </c>
      <c r="K22" s="489">
        <v>3.227378425529984</v>
      </c>
      <c r="L22" s="430">
        <f t="shared" si="3"/>
        <v>3232.9251780268501</v>
      </c>
      <c r="M22" s="490">
        <f t="shared" si="12"/>
        <v>893.34</v>
      </c>
      <c r="N22" s="429">
        <f t="shared" si="4"/>
        <v>4126.2651780268498</v>
      </c>
      <c r="O22" s="501">
        <v>2722</v>
      </c>
      <c r="P22" s="490">
        <f t="shared" si="13"/>
        <v>715.61</v>
      </c>
      <c r="Q22" s="492">
        <f t="shared" si="5"/>
        <v>157.08000000000001</v>
      </c>
      <c r="R22" s="490">
        <f t="shared" si="6"/>
        <v>958.64</v>
      </c>
      <c r="S22" s="493">
        <f t="shared" si="7"/>
        <v>1831.33</v>
      </c>
      <c r="T22" s="505"/>
      <c r="U22" s="492">
        <f>EVEN('[57] CONSUMO DE MAT. B TOTAL'!$P$13*2/28)*T22/'[57] CONSUMO DE MAT. B TOTAL'!$P$13</f>
        <v>0</v>
      </c>
      <c r="V22" s="495">
        <f t="shared" si="0"/>
        <v>1831.33</v>
      </c>
      <c r="W22" s="496">
        <f t="shared" si="1"/>
        <v>4126.2651780268498</v>
      </c>
      <c r="X22" s="497">
        <f t="shared" si="8"/>
        <v>5957.5951780268497</v>
      </c>
      <c r="Z22" s="498">
        <f t="shared" si="9"/>
        <v>5957.5951780268497</v>
      </c>
      <c r="AA22" s="499">
        <f t="shared" si="10"/>
        <v>1831.33</v>
      </c>
      <c r="AB22" s="498">
        <f t="shared" si="10"/>
        <v>4126.2651780268498</v>
      </c>
      <c r="AE22" s="456" t="str">
        <f t="shared" si="11"/>
        <v>SUL</v>
      </c>
    </row>
    <row r="23" spans="2:31" ht="38.25">
      <c r="B23" s="487">
        <f t="shared" si="2"/>
        <v>5602.6776806637918</v>
      </c>
      <c r="C23" s="431">
        <v>11</v>
      </c>
      <c r="D23" s="818"/>
      <c r="E23" s="500" t="s">
        <v>20951</v>
      </c>
      <c r="F23" s="432" t="s">
        <v>20950</v>
      </c>
      <c r="G23" s="433" t="s">
        <v>20918</v>
      </c>
      <c r="H23" s="432" t="s">
        <v>20949</v>
      </c>
      <c r="I23" s="428" t="s">
        <v>21031</v>
      </c>
      <c r="J23" s="489">
        <v>3.136977680663791</v>
      </c>
      <c r="K23" s="489">
        <v>3.1396080816703278</v>
      </c>
      <c r="L23" s="430">
        <f t="shared" si="3"/>
        <v>3136.977680663791</v>
      </c>
      <c r="M23" s="490">
        <f t="shared" si="12"/>
        <v>866.82</v>
      </c>
      <c r="N23" s="429">
        <f t="shared" si="4"/>
        <v>4003.7976806637912</v>
      </c>
      <c r="O23" s="501">
        <v>2363</v>
      </c>
      <c r="P23" s="490">
        <f t="shared" si="13"/>
        <v>624.78</v>
      </c>
      <c r="Q23" s="492">
        <f t="shared" si="5"/>
        <v>137.13999999999999</v>
      </c>
      <c r="R23" s="490">
        <f t="shared" si="6"/>
        <v>836.96</v>
      </c>
      <c r="S23" s="493">
        <f t="shared" si="7"/>
        <v>1598.88</v>
      </c>
      <c r="T23" s="504"/>
      <c r="U23" s="492">
        <f>EVEN('[57] CONSUMO DE MAT. B TOTAL'!$P$13*2/28)*T23/'[57] CONSUMO DE MAT. B TOTAL'!$P$13</f>
        <v>0</v>
      </c>
      <c r="V23" s="495">
        <f t="shared" si="0"/>
        <v>1598.88</v>
      </c>
      <c r="W23" s="496">
        <f t="shared" si="1"/>
        <v>4003.7976806637912</v>
      </c>
      <c r="X23" s="497">
        <f t="shared" si="8"/>
        <v>5602.6776806637918</v>
      </c>
      <c r="Z23" s="498">
        <f t="shared" si="9"/>
        <v>5602.6776806637918</v>
      </c>
      <c r="AA23" s="499">
        <f t="shared" si="10"/>
        <v>1598.88</v>
      </c>
      <c r="AB23" s="498">
        <f t="shared" si="10"/>
        <v>4003.7976806637912</v>
      </c>
      <c r="AE23" s="456" t="str">
        <f t="shared" si="11"/>
        <v>SUDESTE</v>
      </c>
    </row>
    <row r="24" spans="2:31" ht="25.5">
      <c r="B24" s="487">
        <f t="shared" si="2"/>
        <v>5570.9476806637913</v>
      </c>
      <c r="C24" s="412">
        <v>12</v>
      </c>
      <c r="D24" s="818"/>
      <c r="E24" s="500" t="s">
        <v>20948</v>
      </c>
      <c r="F24" s="432" t="s">
        <v>20947</v>
      </c>
      <c r="G24" s="433" t="s">
        <v>20918</v>
      </c>
      <c r="H24" s="432" t="s">
        <v>20946</v>
      </c>
      <c r="I24" s="428" t="s">
        <v>21031</v>
      </c>
      <c r="J24" s="489">
        <v>3.136977680663791</v>
      </c>
      <c r="K24" s="489">
        <v>3.1396080816703278</v>
      </c>
      <c r="L24" s="430">
        <f t="shared" si="3"/>
        <v>3136.977680663791</v>
      </c>
      <c r="M24" s="490">
        <f t="shared" si="12"/>
        <v>866.82</v>
      </c>
      <c r="N24" s="429">
        <f t="shared" si="4"/>
        <v>4003.7976806637912</v>
      </c>
      <c r="O24" s="501">
        <v>2314</v>
      </c>
      <c r="P24" s="490">
        <f t="shared" si="13"/>
        <v>612.38</v>
      </c>
      <c r="Q24" s="492">
        <f t="shared" si="5"/>
        <v>134.41999999999999</v>
      </c>
      <c r="R24" s="490">
        <f t="shared" si="6"/>
        <v>820.35</v>
      </c>
      <c r="S24" s="493">
        <f t="shared" si="7"/>
        <v>1567.15</v>
      </c>
      <c r="T24" s="505"/>
      <c r="U24" s="492">
        <f>EVEN('[57] CONSUMO DE MAT. B TOTAL'!$P$13*2/28)*T24/'[57] CONSUMO DE MAT. B TOTAL'!$P$13</f>
        <v>0</v>
      </c>
      <c r="V24" s="495">
        <f t="shared" si="0"/>
        <v>1567.15</v>
      </c>
      <c r="W24" s="496">
        <f t="shared" si="1"/>
        <v>4003.7976806637912</v>
      </c>
      <c r="X24" s="497">
        <f t="shared" si="8"/>
        <v>5570.9476806637913</v>
      </c>
      <c r="Z24" s="498">
        <f t="shared" si="9"/>
        <v>5570.9476806637913</v>
      </c>
      <c r="AA24" s="499">
        <f t="shared" si="10"/>
        <v>1567.15</v>
      </c>
      <c r="AB24" s="498">
        <f t="shared" si="10"/>
        <v>4003.7976806637912</v>
      </c>
      <c r="AE24" s="456" t="str">
        <f t="shared" si="11"/>
        <v>SUDESTE</v>
      </c>
    </row>
    <row r="25" spans="2:31" ht="39" thickBot="1">
      <c r="B25" s="487">
        <f t="shared" si="2"/>
        <v>5575.4876806637913</v>
      </c>
      <c r="C25" s="425">
        <v>13</v>
      </c>
      <c r="D25" s="819"/>
      <c r="E25" s="506" t="s">
        <v>20945</v>
      </c>
      <c r="F25" s="427" t="s">
        <v>20944</v>
      </c>
      <c r="G25" s="426" t="s">
        <v>20918</v>
      </c>
      <c r="H25" s="427" t="s">
        <v>20943</v>
      </c>
      <c r="I25" s="428" t="s">
        <v>21031</v>
      </c>
      <c r="J25" s="489">
        <v>3.136977680663791</v>
      </c>
      <c r="K25" s="489">
        <v>3.1396080816703278</v>
      </c>
      <c r="L25" s="430">
        <f t="shared" si="3"/>
        <v>3136.977680663791</v>
      </c>
      <c r="M25" s="490">
        <f t="shared" si="12"/>
        <v>866.82</v>
      </c>
      <c r="N25" s="429">
        <f t="shared" si="4"/>
        <v>4003.7976806637912</v>
      </c>
      <c r="O25" s="507">
        <v>2321</v>
      </c>
      <c r="P25" s="508">
        <f t="shared" si="13"/>
        <v>614.15</v>
      </c>
      <c r="Q25" s="509">
        <f t="shared" si="5"/>
        <v>134.81</v>
      </c>
      <c r="R25" s="508">
        <f t="shared" si="6"/>
        <v>822.73</v>
      </c>
      <c r="S25" s="510">
        <f t="shared" si="7"/>
        <v>1571.69</v>
      </c>
      <c r="T25" s="511"/>
      <c r="U25" s="509">
        <f>EVEN('[57] CONSUMO DE MAT. B TOTAL'!$P$13*2/28)*T25/'[57] CONSUMO DE MAT. B TOTAL'!$P$13</f>
        <v>0</v>
      </c>
      <c r="V25" s="512">
        <f t="shared" si="0"/>
        <v>1571.69</v>
      </c>
      <c r="W25" s="513">
        <f t="shared" si="1"/>
        <v>4003.7976806637912</v>
      </c>
      <c r="X25" s="514">
        <f t="shared" si="8"/>
        <v>5575.4876806637913</v>
      </c>
      <c r="Z25" s="498">
        <f t="shared" si="9"/>
        <v>5575.4876806637913</v>
      </c>
      <c r="AA25" s="499">
        <f t="shared" si="10"/>
        <v>1571.69</v>
      </c>
      <c r="AB25" s="498">
        <f t="shared" si="10"/>
        <v>4003.7976806637912</v>
      </c>
      <c r="AE25" s="456" t="str">
        <f t="shared" si="11"/>
        <v>SUDESTE</v>
      </c>
    </row>
    <row r="35" spans="4:4">
      <c r="D35" s="456" t="s">
        <v>20942</v>
      </c>
    </row>
    <row r="36" spans="4:4">
      <c r="D36" s="456" t="s">
        <v>20941</v>
      </c>
    </row>
    <row r="37" spans="4:4">
      <c r="D37" s="456" t="s">
        <v>20940</v>
      </c>
    </row>
    <row r="38" spans="4:4">
      <c r="D38" s="456" t="s">
        <v>20939</v>
      </c>
    </row>
    <row r="39" spans="4:4">
      <c r="D39" s="456" t="s">
        <v>20938</v>
      </c>
    </row>
    <row r="40" spans="4:4">
      <c r="D40" s="456" t="s">
        <v>20937</v>
      </c>
    </row>
    <row r="41" spans="4:4">
      <c r="D41" s="456" t="s">
        <v>20936</v>
      </c>
    </row>
    <row r="42" spans="4:4">
      <c r="D42" s="456" t="s">
        <v>20935</v>
      </c>
    </row>
    <row r="43" spans="4:4">
      <c r="D43" s="456" t="s">
        <v>20934</v>
      </c>
    </row>
    <row r="44" spans="4:4">
      <c r="D44" s="456" t="s">
        <v>20933</v>
      </c>
    </row>
    <row r="45" spans="4:4">
      <c r="D45" s="456" t="s">
        <v>20932</v>
      </c>
    </row>
    <row r="46" spans="4:4">
      <c r="D46" s="456" t="s">
        <v>20931</v>
      </c>
    </row>
    <row r="47" spans="4:4">
      <c r="D47" s="456" t="s">
        <v>20930</v>
      </c>
    </row>
    <row r="48" spans="4:4">
      <c r="D48" s="456" t="s">
        <v>20929</v>
      </c>
    </row>
    <row r="49" spans="4:4">
      <c r="D49" s="456" t="s">
        <v>20928</v>
      </c>
    </row>
    <row r="50" spans="4:4">
      <c r="D50" s="456" t="s">
        <v>20927</v>
      </c>
    </row>
    <row r="51" spans="4:4">
      <c r="D51" s="456" t="s">
        <v>20926</v>
      </c>
    </row>
    <row r="52" spans="4:4">
      <c r="D52" s="456" t="s">
        <v>20925</v>
      </c>
    </row>
    <row r="53" spans="4:4">
      <c r="D53" s="456" t="s">
        <v>20924</v>
      </c>
    </row>
    <row r="54" spans="4:4">
      <c r="D54" s="456" t="s">
        <v>20923</v>
      </c>
    </row>
    <row r="55" spans="4:4">
      <c r="D55" s="456" t="s">
        <v>20922</v>
      </c>
    </row>
    <row r="56" spans="4:4">
      <c r="D56" s="456" t="s">
        <v>20921</v>
      </c>
    </row>
    <row r="57" spans="4:4">
      <c r="D57" s="456" t="s">
        <v>20920</v>
      </c>
    </row>
    <row r="58" spans="4:4">
      <c r="D58" s="456" t="s">
        <v>20919</v>
      </c>
    </row>
    <row r="59" spans="4:4">
      <c r="D59" s="456" t="s">
        <v>20918</v>
      </c>
    </row>
    <row r="60" spans="4:4">
      <c r="D60" s="456" t="s">
        <v>20917</v>
      </c>
    </row>
    <row r="61" spans="4:4">
      <c r="D61" s="456" t="s">
        <v>20916</v>
      </c>
    </row>
    <row r="65" spans="4:4">
      <c r="D65" s="456" t="s">
        <v>20915</v>
      </c>
    </row>
    <row r="66" spans="4:4">
      <c r="D66" s="456" t="s">
        <v>20914</v>
      </c>
    </row>
    <row r="67" spans="4:4">
      <c r="D67" s="456" t="s">
        <v>20913</v>
      </c>
    </row>
    <row r="68" spans="4:4">
      <c r="D68" s="456" t="s">
        <v>20912</v>
      </c>
    </row>
    <row r="69" spans="4:4">
      <c r="D69" s="456" t="s">
        <v>20911</v>
      </c>
    </row>
    <row r="70" spans="4:4">
      <c r="D70" s="456" t="s">
        <v>20910</v>
      </c>
    </row>
    <row r="71" spans="4:4">
      <c r="D71" s="456" t="s">
        <v>20909</v>
      </c>
    </row>
    <row r="72" spans="4:4">
      <c r="D72" s="456" t="s">
        <v>20908</v>
      </c>
    </row>
    <row r="73" spans="4:4">
      <c r="D73" s="456" t="s">
        <v>20907</v>
      </c>
    </row>
    <row r="74" spans="4:4">
      <c r="D74" s="456" t="s">
        <v>20906</v>
      </c>
    </row>
    <row r="75" spans="4:4">
      <c r="D75" s="456" t="s">
        <v>20905</v>
      </c>
    </row>
    <row r="76" spans="4:4">
      <c r="D76" s="456" t="s">
        <v>20904</v>
      </c>
    </row>
    <row r="77" spans="4:4">
      <c r="D77" s="456" t="s">
        <v>20903</v>
      </c>
    </row>
    <row r="78" spans="4:4">
      <c r="D78" s="456" t="s">
        <v>20902</v>
      </c>
    </row>
    <row r="79" spans="4:4">
      <c r="D79" s="456" t="s">
        <v>20901</v>
      </c>
    </row>
    <row r="80" spans="4:4">
      <c r="D80" s="456" t="s">
        <v>20900</v>
      </c>
    </row>
    <row r="81" spans="4:4">
      <c r="D81" s="456" t="s">
        <v>20899</v>
      </c>
    </row>
    <row r="82" spans="4:4">
      <c r="D82" s="456" t="s">
        <v>20898</v>
      </c>
    </row>
    <row r="83" spans="4:4">
      <c r="D83" s="456" t="s">
        <v>20897</v>
      </c>
    </row>
    <row r="84" spans="4:4">
      <c r="D84" s="456" t="s">
        <v>20896</v>
      </c>
    </row>
    <row r="85" spans="4:4">
      <c r="D85" s="456" t="s">
        <v>20895</v>
      </c>
    </row>
    <row r="86" spans="4:4">
      <c r="D86" s="456" t="s">
        <v>20894</v>
      </c>
    </row>
    <row r="87" spans="4:4">
      <c r="D87" s="456" t="s">
        <v>20893</v>
      </c>
    </row>
    <row r="88" spans="4:4">
      <c r="D88" s="456" t="s">
        <v>20892</v>
      </c>
    </row>
    <row r="89" spans="4:4">
      <c r="D89" s="456" t="s">
        <v>20891</v>
      </c>
    </row>
    <row r="90" spans="4:4">
      <c r="D90" s="456" t="s">
        <v>20890</v>
      </c>
    </row>
    <row r="91" spans="4:4">
      <c r="D91" s="456" t="s">
        <v>20889</v>
      </c>
    </row>
  </sheetData>
  <mergeCells count="11">
    <mergeCell ref="E11:I11"/>
    <mergeCell ref="J11:K11"/>
    <mergeCell ref="T11:U11"/>
    <mergeCell ref="D13:D25"/>
    <mergeCell ref="C2:X4"/>
    <mergeCell ref="C7:C9"/>
    <mergeCell ref="F7:H7"/>
    <mergeCell ref="M7:M9"/>
    <mergeCell ref="E8:F8"/>
    <mergeCell ref="G8:G9"/>
    <mergeCell ref="Q8:R8"/>
  </mergeCells>
  <dataValidations count="2">
    <dataValidation type="list" allowBlank="1" showErrorMessage="1" sqref="I7:J7">
      <formula1>$D$65:$D$91</formula1>
    </dataValidation>
    <dataValidation type="list" allowBlank="1" showInputMessage="1" showErrorMessage="1" sqref="G13:G25">
      <formula1>$D$35:$D$61</formula1>
    </dataValidation>
  </dataValidations>
  <pageMargins left="0.511811024" right="0.511811024" top="0.78740157499999996" bottom="0.78740157499999996" header="0.31496062000000002" footer="0.31496062000000002"/>
  <pageSetup paperSize="9" scale="37" fitToHeight="0"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AE98"/>
  <sheetViews>
    <sheetView view="pageBreakPreview" topLeftCell="A7" zoomScale="70" zoomScaleNormal="100" zoomScaleSheetLayoutView="70" workbookViewId="0">
      <selection activeCell="L15" sqref="L15"/>
    </sheetView>
  </sheetViews>
  <sheetFormatPr defaultColWidth="9.140625" defaultRowHeight="12"/>
  <cols>
    <col min="1" max="2" width="9.140625" style="515"/>
    <col min="3" max="3" width="8.85546875" style="516" customWidth="1"/>
    <col min="4" max="4" width="14.85546875" style="516" customWidth="1"/>
    <col min="5" max="5" width="25" style="516" customWidth="1"/>
    <col min="6" max="6" width="34.5703125" style="516" customWidth="1"/>
    <col min="7" max="7" width="17.140625" style="516" customWidth="1"/>
    <col min="8" max="8" width="16" style="516" customWidth="1"/>
    <col min="9" max="9" width="36.28515625" style="516" customWidth="1"/>
    <col min="10" max="10" width="9.140625" style="516" customWidth="1"/>
    <col min="11" max="11" width="9.28515625" style="516" customWidth="1"/>
    <col min="12" max="12" width="11.28515625" style="516" customWidth="1"/>
    <col min="13" max="13" width="15.140625" style="516" customWidth="1"/>
    <col min="14" max="14" width="15.5703125" style="516" customWidth="1"/>
    <col min="15" max="15" width="7.5703125" style="516" bestFit="1" customWidth="1"/>
    <col min="16" max="16" width="21.140625" style="516" customWidth="1"/>
    <col min="17" max="17" width="17.28515625" style="516" customWidth="1"/>
    <col min="18" max="18" width="16.85546875" style="516" customWidth="1"/>
    <col min="19" max="19" width="21.28515625" style="516" customWidth="1"/>
    <col min="20" max="20" width="9.42578125" style="516" customWidth="1"/>
    <col min="21" max="21" width="9.85546875" style="516" bestFit="1" customWidth="1"/>
    <col min="22" max="22" width="12.85546875" style="516" bestFit="1" customWidth="1"/>
    <col min="23" max="23" width="17.140625" style="516" customWidth="1"/>
    <col min="24" max="24" width="16.28515625" style="516" customWidth="1"/>
    <col min="25" max="25" width="9.140625" style="516"/>
    <col min="26" max="26" width="24.5703125" style="516" customWidth="1"/>
    <col min="27" max="27" width="20.5703125" style="516" customWidth="1"/>
    <col min="28" max="28" width="19.140625" style="516" customWidth="1"/>
    <col min="29" max="16384" width="9.140625" style="516"/>
  </cols>
  <sheetData>
    <row r="1" spans="1:31" ht="12.75" thickBot="1"/>
    <row r="2" spans="1:31" ht="15" customHeight="1">
      <c r="C2" s="845" t="s">
        <v>20983</v>
      </c>
      <c r="D2" s="846"/>
      <c r="E2" s="846"/>
      <c r="F2" s="846"/>
      <c r="G2" s="846"/>
      <c r="H2" s="846"/>
      <c r="I2" s="846"/>
      <c r="J2" s="846"/>
      <c r="K2" s="846"/>
      <c r="L2" s="846"/>
      <c r="M2" s="846"/>
      <c r="N2" s="846"/>
      <c r="O2" s="846"/>
      <c r="P2" s="846"/>
      <c r="Q2" s="846"/>
      <c r="R2" s="846"/>
      <c r="S2" s="846"/>
      <c r="T2" s="846"/>
      <c r="U2" s="846"/>
      <c r="V2" s="846"/>
      <c r="W2" s="846"/>
      <c r="X2" s="847"/>
    </row>
    <row r="3" spans="1:31" ht="15" customHeight="1">
      <c r="C3" s="848"/>
      <c r="D3" s="849"/>
      <c r="E3" s="849"/>
      <c r="F3" s="849"/>
      <c r="G3" s="849"/>
      <c r="H3" s="849"/>
      <c r="I3" s="849"/>
      <c r="J3" s="849"/>
      <c r="K3" s="849"/>
      <c r="L3" s="849"/>
      <c r="M3" s="849"/>
      <c r="N3" s="849"/>
      <c r="O3" s="849"/>
      <c r="P3" s="849"/>
      <c r="Q3" s="849"/>
      <c r="R3" s="849"/>
      <c r="S3" s="849"/>
      <c r="T3" s="849"/>
      <c r="U3" s="849"/>
      <c r="V3" s="849"/>
      <c r="W3" s="849"/>
      <c r="X3" s="850"/>
    </row>
    <row r="4" spans="1:31" ht="15" customHeight="1" thickBot="1">
      <c r="C4" s="851"/>
      <c r="D4" s="852"/>
      <c r="E4" s="852"/>
      <c r="F4" s="852"/>
      <c r="G4" s="852"/>
      <c r="H4" s="852"/>
      <c r="I4" s="852"/>
      <c r="J4" s="852"/>
      <c r="K4" s="852"/>
      <c r="L4" s="852"/>
      <c r="M4" s="852"/>
      <c r="N4" s="852"/>
      <c r="O4" s="852"/>
      <c r="P4" s="852"/>
      <c r="Q4" s="852"/>
      <c r="R4" s="852"/>
      <c r="S4" s="852"/>
      <c r="T4" s="852"/>
      <c r="U4" s="852"/>
      <c r="V4" s="852"/>
      <c r="W4" s="852"/>
      <c r="X4" s="853"/>
    </row>
    <row r="5" spans="1:31">
      <c r="C5" s="517"/>
      <c r="D5" s="518"/>
      <c r="E5" s="518"/>
      <c r="F5" s="518"/>
      <c r="G5" s="518"/>
      <c r="H5" s="518"/>
      <c r="I5" s="518"/>
      <c r="J5" s="518"/>
      <c r="K5" s="518"/>
      <c r="L5" s="518"/>
      <c r="M5" s="518"/>
      <c r="N5" s="518"/>
      <c r="O5" s="519"/>
      <c r="P5" s="519"/>
      <c r="Q5" s="519"/>
      <c r="R5" s="518"/>
      <c r="S5" s="518"/>
      <c r="T5" s="518"/>
      <c r="U5" s="518"/>
      <c r="V5" s="518"/>
      <c r="W5" s="518"/>
      <c r="X5" s="520"/>
    </row>
    <row r="6" spans="1:31">
      <c r="C6" s="517"/>
      <c r="D6" s="518"/>
      <c r="E6" s="518"/>
      <c r="F6" s="518"/>
      <c r="G6" s="518"/>
      <c r="H6" s="518"/>
      <c r="I6" s="518"/>
      <c r="J6" s="518"/>
      <c r="K6" s="518"/>
      <c r="L6" s="518"/>
      <c r="M6" s="518"/>
      <c r="N6" s="518"/>
      <c r="O6" s="519"/>
      <c r="P6" s="519"/>
      <c r="Q6" s="519"/>
      <c r="R6" s="518"/>
      <c r="S6" s="518"/>
      <c r="T6" s="518"/>
      <c r="U6" s="518"/>
      <c r="V6" s="518"/>
      <c r="W6" s="518"/>
      <c r="X6" s="520"/>
    </row>
    <row r="7" spans="1:31" ht="40.5" customHeight="1" thickBot="1">
      <c r="C7" s="854" t="s">
        <v>20982</v>
      </c>
      <c r="D7" s="521"/>
      <c r="E7" s="521"/>
      <c r="F7" s="857" t="s">
        <v>20832</v>
      </c>
      <c r="G7" s="857"/>
      <c r="H7" s="857"/>
      <c r="I7" s="522" t="s">
        <v>20890</v>
      </c>
      <c r="J7" s="523"/>
      <c r="K7" s="518"/>
      <c r="L7" s="518"/>
      <c r="M7" s="858" t="s">
        <v>20834</v>
      </c>
      <c r="N7" s="524" t="s">
        <v>20835</v>
      </c>
      <c r="O7" s="440">
        <v>6.4999999999999997E-3</v>
      </c>
      <c r="P7" s="519"/>
      <c r="Q7" s="518"/>
      <c r="R7" s="518"/>
      <c r="S7" s="518"/>
      <c r="T7" s="518"/>
      <c r="U7" s="518"/>
      <c r="V7" s="518"/>
      <c r="W7" s="518"/>
      <c r="X7" s="520"/>
    </row>
    <row r="8" spans="1:31" ht="15" thickBot="1">
      <c r="C8" s="855"/>
      <c r="D8" s="525"/>
      <c r="E8" s="859"/>
      <c r="F8" s="859"/>
      <c r="G8" s="860" t="s">
        <v>20831</v>
      </c>
      <c r="H8" s="526">
        <v>41821</v>
      </c>
      <c r="I8" s="525" t="s">
        <v>20837</v>
      </c>
      <c r="J8" s="527">
        <v>270.23700000000002</v>
      </c>
      <c r="K8" s="518"/>
      <c r="L8" s="518"/>
      <c r="M8" s="858"/>
      <c r="N8" s="524" t="s">
        <v>20838</v>
      </c>
      <c r="O8" s="440">
        <v>0.03</v>
      </c>
      <c r="P8" s="528"/>
      <c r="Q8" s="862" t="s">
        <v>20839</v>
      </c>
      <c r="R8" s="863"/>
      <c r="S8" s="518"/>
      <c r="T8" s="518"/>
      <c r="U8" s="518"/>
      <c r="V8" s="518"/>
      <c r="W8" s="518"/>
      <c r="X8" s="520"/>
      <c r="Z8" s="529" t="s">
        <v>20981</v>
      </c>
    </row>
    <row r="9" spans="1:31" ht="15" thickBot="1">
      <c r="C9" s="856"/>
      <c r="D9" s="521"/>
      <c r="E9" s="530"/>
      <c r="F9" s="521"/>
      <c r="G9" s="861"/>
      <c r="H9" s="531">
        <f>'[57]Transporte Cap 50-70'!H9</f>
        <v>45383</v>
      </c>
      <c r="I9" s="521" t="s">
        <v>20841</v>
      </c>
      <c r="J9" s="532">
        <f>'[57]Transporte Cap 50-70'!J9</f>
        <v>567.09199999999998</v>
      </c>
      <c r="K9" s="518"/>
      <c r="L9" s="416"/>
      <c r="M9" s="858"/>
      <c r="N9" s="524" t="s">
        <v>20842</v>
      </c>
      <c r="O9" s="439">
        <v>0.18</v>
      </c>
      <c r="P9" s="417">
        <f>1-(O9/1)</f>
        <v>0.82000000000000006</v>
      </c>
      <c r="Q9" s="533" t="s">
        <v>20843</v>
      </c>
      <c r="R9" s="534"/>
      <c r="S9" s="518"/>
      <c r="T9" s="518"/>
      <c r="U9" s="518"/>
      <c r="V9" s="518"/>
      <c r="W9" s="518"/>
      <c r="X9" s="520"/>
      <c r="Z9" s="529" t="s">
        <v>20980</v>
      </c>
    </row>
    <row r="10" spans="1:31" ht="12.75" thickBot="1">
      <c r="C10" s="535"/>
      <c r="D10" s="518"/>
      <c r="E10" s="418"/>
      <c r="F10" s="418"/>
      <c r="G10" s="438" t="s">
        <v>20978</v>
      </c>
      <c r="H10" s="536">
        <f>'[57]Transporte Cap 50-70'!H10</f>
        <v>45352</v>
      </c>
      <c r="I10" s="418"/>
      <c r="J10" s="518"/>
      <c r="K10" s="518"/>
      <c r="L10" s="518"/>
      <c r="M10" s="419"/>
      <c r="N10" s="419"/>
      <c r="O10" s="519"/>
      <c r="P10" s="519"/>
      <c r="Q10" s="519"/>
      <c r="R10" s="518"/>
      <c r="S10" s="518"/>
      <c r="T10" s="518"/>
      <c r="U10" s="518"/>
      <c r="V10" s="518"/>
      <c r="W10" s="518"/>
      <c r="X10" s="520"/>
    </row>
    <row r="11" spans="1:31" ht="72.75" thickBot="1">
      <c r="C11" s="420" t="s">
        <v>20844</v>
      </c>
      <c r="D11" s="421" t="s">
        <v>20845</v>
      </c>
      <c r="E11" s="812" t="s">
        <v>20846</v>
      </c>
      <c r="F11" s="813"/>
      <c r="G11" s="813"/>
      <c r="H11" s="813"/>
      <c r="I11" s="814"/>
      <c r="J11" s="812" t="s">
        <v>20847</v>
      </c>
      <c r="K11" s="814"/>
      <c r="L11" s="422" t="s">
        <v>20848</v>
      </c>
      <c r="M11" s="537" t="s">
        <v>20849</v>
      </c>
      <c r="N11" s="538" t="s">
        <v>20850</v>
      </c>
      <c r="O11" s="538" t="s">
        <v>20851</v>
      </c>
      <c r="P11" s="537" t="s">
        <v>20977</v>
      </c>
      <c r="Q11" s="537" t="s">
        <v>20852</v>
      </c>
      <c r="R11" s="537" t="s">
        <v>20853</v>
      </c>
      <c r="S11" s="537" t="s">
        <v>20854</v>
      </c>
      <c r="T11" s="840" t="s">
        <v>20855</v>
      </c>
      <c r="U11" s="841"/>
      <c r="V11" s="538" t="s">
        <v>20856</v>
      </c>
      <c r="W11" s="539" t="s">
        <v>20973</v>
      </c>
      <c r="X11" s="537" t="s">
        <v>20974</v>
      </c>
      <c r="Z11" s="516">
        <v>1</v>
      </c>
      <c r="AA11" s="516">
        <v>2</v>
      </c>
      <c r="AB11" s="516">
        <v>3</v>
      </c>
    </row>
    <row r="12" spans="1:31" ht="73.5" customHeight="1" thickBot="1">
      <c r="C12" s="409">
        <f>H9</f>
        <v>45383</v>
      </c>
      <c r="D12" s="423"/>
      <c r="E12" s="540" t="s">
        <v>20858</v>
      </c>
      <c r="F12" s="541" t="s">
        <v>20859</v>
      </c>
      <c r="G12" s="541" t="s">
        <v>20861</v>
      </c>
      <c r="H12" s="541" t="s">
        <v>20976</v>
      </c>
      <c r="I12" s="542" t="s">
        <v>590</v>
      </c>
      <c r="J12" s="437" t="s">
        <v>20861</v>
      </c>
      <c r="K12" s="437" t="s">
        <v>20862</v>
      </c>
      <c r="L12" s="436" t="s">
        <v>20863</v>
      </c>
      <c r="M12" s="435" t="s">
        <v>20863</v>
      </c>
      <c r="N12" s="435" t="s">
        <v>20863</v>
      </c>
      <c r="O12" s="543" t="s">
        <v>20864</v>
      </c>
      <c r="P12" s="411" t="s">
        <v>20863</v>
      </c>
      <c r="Q12" s="411" t="s">
        <v>20863</v>
      </c>
      <c r="R12" s="411" t="s">
        <v>20863</v>
      </c>
      <c r="S12" s="411" t="s">
        <v>20863</v>
      </c>
      <c r="T12" s="411" t="s">
        <v>20975</v>
      </c>
      <c r="U12" s="411" t="s">
        <v>20863</v>
      </c>
      <c r="V12" s="411" t="s">
        <v>20863</v>
      </c>
      <c r="W12" s="411" t="s">
        <v>20863</v>
      </c>
      <c r="X12" s="411" t="s">
        <v>20863</v>
      </c>
      <c r="Z12" s="544" t="s">
        <v>20974</v>
      </c>
      <c r="AA12" s="545" t="s">
        <v>20856</v>
      </c>
      <c r="AB12" s="546" t="s">
        <v>20973</v>
      </c>
    </row>
    <row r="13" spans="1:31" ht="54" customHeight="1">
      <c r="B13" s="547">
        <f>X13</f>
        <v>4498.1911623513697</v>
      </c>
      <c r="C13" s="412">
        <v>1</v>
      </c>
      <c r="D13" s="842" t="str">
        <f>I7</f>
        <v>EMULSÕES ASFÁLTICAS RR-1C</v>
      </c>
      <c r="E13" s="548" t="s">
        <v>21030</v>
      </c>
      <c r="F13" s="424" t="s">
        <v>21029</v>
      </c>
      <c r="G13" s="428" t="s">
        <v>20936</v>
      </c>
      <c r="H13" s="424" t="s">
        <v>20882</v>
      </c>
      <c r="I13" s="428" t="s">
        <v>21031</v>
      </c>
      <c r="J13" s="549" t="s">
        <v>20874</v>
      </c>
      <c r="K13" s="549">
        <v>2.5714111623513696</v>
      </c>
      <c r="L13" s="430">
        <f>IF(AND(J13="-",K13="-"),"",IF(AND(J13&lt;&gt;0,K13="-"),J13*1000,IF(AND(J13="-",K13&lt;&gt;0),K13*1000,IF(AND(J13&lt;&gt;0,K13&lt;&gt;0),J13*1000,""))))</f>
        <v>2571.4111623513695</v>
      </c>
      <c r="M13" s="550">
        <f>ROUND(((L13/(1-$O$7-$O$8-$O$9))-L13),2)</f>
        <v>710.54</v>
      </c>
      <c r="N13" s="429">
        <f>L13+M13</f>
        <v>3281.9511623513695</v>
      </c>
      <c r="O13" s="551">
        <v>1772</v>
      </c>
      <c r="P13" s="550">
        <f>ROUND((26.939+0.253*O13),2)</f>
        <v>475.26</v>
      </c>
      <c r="Q13" s="552">
        <f>TRUNC(P13*($O$9/(1-$O$9)),2)</f>
        <v>104.32</v>
      </c>
      <c r="R13" s="550">
        <f>TRUNC(IF($J$8="","",(($J$9-$J$8)/$J$8)*(P13+Q13)),2)</f>
        <v>636.66</v>
      </c>
      <c r="S13" s="553">
        <f>P13+Q13+R13</f>
        <v>1216.2399999999998</v>
      </c>
      <c r="T13" s="554"/>
      <c r="U13" s="552">
        <f>EVEN('[57] CONSUMO DE MAT. B TOTAL'!$P$13*2/28)*T13/'[57] CONSUMO DE MAT. B TOTAL'!$P$13</f>
        <v>0</v>
      </c>
      <c r="V13" s="555">
        <f t="shared" ref="V13:V32" si="0">IF(AND(P13="",Q13=""),"",S13+U13)</f>
        <v>1216.2399999999998</v>
      </c>
      <c r="W13" s="556">
        <f t="shared" ref="W13:W32" si="1">IF(OR(L13="",M13=""),"",L13+M13)</f>
        <v>3281.9511623513695</v>
      </c>
      <c r="X13" s="557">
        <f>IF(OR(V13="",W13=""),"",V13+W13)</f>
        <v>4498.1911623513697</v>
      </c>
      <c r="Z13" s="558">
        <f>X13</f>
        <v>4498.1911623513697</v>
      </c>
      <c r="AA13" s="559">
        <f>V13</f>
        <v>1216.2399999999998</v>
      </c>
      <c r="AB13" s="558">
        <f>W13</f>
        <v>3281.9511623513695</v>
      </c>
      <c r="AE13" s="516" t="str">
        <f>IF(OR(G13=$D$58,G13=$D$59,G13=$D$61,G13=$D$67,G13=$D$51,G13=$D$47,G13=$D$43,G13=$D$56,G13=$D$46),"NORDESTE",IF(OR(G13=$D$42,G13=$D$44,G13=$D$45,G13=$D$55,G13=$D$63,G13=$D$64,G13=$D$68),"NORTE",IF(OR(G13=$D$48,G13=$D$50,G13=$D$52,G13=$D$53),"CENTRO-OESTE",IF(OR(G13=$D$66,G13=$D$60,G13=$D$54,G13=$D$49),"SUDESTE",IF(OR(G13=$D$65,G13=$D$57,G13=$D$62),"SUL","")))))</f>
        <v>CENTRO-OESTE</v>
      </c>
    </row>
    <row r="14" spans="1:31" ht="39.75" customHeight="1">
      <c r="B14" s="547">
        <f t="shared" ref="B14:B32" si="2">X14</f>
        <v>4477.5372375220031</v>
      </c>
      <c r="C14" s="431">
        <v>2</v>
      </c>
      <c r="D14" s="843"/>
      <c r="E14" s="560" t="s">
        <v>20994</v>
      </c>
      <c r="F14" s="432" t="s">
        <v>21028</v>
      </c>
      <c r="G14" s="433" t="s">
        <v>20934</v>
      </c>
      <c r="H14" s="432" t="s">
        <v>20884</v>
      </c>
      <c r="I14" s="428" t="s">
        <v>21031</v>
      </c>
      <c r="J14" s="549">
        <v>2.4806572375220033</v>
      </c>
      <c r="K14" s="549">
        <v>2.5714111623513696</v>
      </c>
      <c r="L14" s="430">
        <f t="shared" ref="L14:L32" si="3">IF(AND(J14="-",K14="-"),"",IF(AND(J14&lt;&gt;0,K14="-"),J14*1000,IF(AND(J14="-",K14&lt;&gt;0),K14*1000,IF(AND(J14&lt;&gt;0,K14&lt;&gt;0),J14*1000,""))))</f>
        <v>2480.6572375220035</v>
      </c>
      <c r="M14" s="550">
        <f t="shared" ref="M14:M21" si="4">ROUND(((L14/(1-$O$7-$O$8-$O$9))-L14),2)</f>
        <v>685.47</v>
      </c>
      <c r="N14" s="429">
        <f t="shared" ref="N14:N32" si="5">L14+M14</f>
        <v>3166.1272375220033</v>
      </c>
      <c r="O14" s="561">
        <v>1919</v>
      </c>
      <c r="P14" s="550">
        <f t="shared" ref="P14:P32" si="6">ROUND((26.939+0.253*O14),2)</f>
        <v>512.45000000000005</v>
      </c>
      <c r="Q14" s="552">
        <f t="shared" ref="Q14:Q32" si="7">TRUNC(P14*($O$9/(1-$O$9)),2)</f>
        <v>112.48</v>
      </c>
      <c r="R14" s="550">
        <f t="shared" ref="R14:R32" si="8">TRUNC(IF($J$8="","",(($J$9-$J$8)/$J$8)*(P14+Q14)),2)</f>
        <v>686.48</v>
      </c>
      <c r="S14" s="553">
        <f t="shared" ref="S14:S32" si="9">P14+Q14+R14</f>
        <v>1311.41</v>
      </c>
      <c r="T14" s="554"/>
      <c r="U14" s="552">
        <f>EVEN('[57] CONSUMO DE MAT. B TOTAL'!$P$13*2/28)*T14/'[57] CONSUMO DE MAT. B TOTAL'!$P$13</f>
        <v>0</v>
      </c>
      <c r="V14" s="555">
        <f t="shared" si="0"/>
        <v>1311.41</v>
      </c>
      <c r="W14" s="556">
        <f t="shared" si="1"/>
        <v>3166.1272375220033</v>
      </c>
      <c r="X14" s="557">
        <f t="shared" ref="X14:X32" si="10">IF(OR(V14="",W14=""),"",V14+W14)</f>
        <v>4477.5372375220031</v>
      </c>
      <c r="Z14" s="558">
        <f t="shared" ref="Z14:Z32" si="11">X14</f>
        <v>4477.5372375220031</v>
      </c>
      <c r="AA14" s="559">
        <f t="shared" ref="AA14:AB32" si="12">V14</f>
        <v>1311.41</v>
      </c>
      <c r="AB14" s="558">
        <f t="shared" si="12"/>
        <v>3166.1272375220033</v>
      </c>
      <c r="AE14" s="516" t="str">
        <f t="shared" ref="AE14:AE32" si="13">IF(OR(G14=$D$58,G14=$D$59,G14=$D$61,G14=$D$67,G14=$D$51,G14=$D$47,G14=$D$43,G14=$D$56,G14=$D$46),"NORDESTE",IF(OR(G14=$D$42,G14=$D$44,G14=$D$45,G14=$D$55,G14=$D$63,G14=$D$64,G14=$D$68),"NORTE",IF(OR(G14=$D$48,G14=$D$50,G14=$D$52,G14=$D$53),"CENTRO-OESTE",IF(OR(G14=$D$66,G14=$D$60,G14=$D$54,G14=$D$49),"SUDESTE",IF(OR(G14=$D$65,G14=$D$57,G14=$D$62),"SUL","")))))</f>
        <v>CENTRO-OESTE</v>
      </c>
    </row>
    <row r="15" spans="1:31" ht="39.75" customHeight="1">
      <c r="B15" s="547">
        <f t="shared" si="2"/>
        <v>4521.5672375220038</v>
      </c>
      <c r="C15" s="412">
        <v>3</v>
      </c>
      <c r="D15" s="843"/>
      <c r="E15" s="560" t="s">
        <v>21018</v>
      </c>
      <c r="F15" s="432" t="s">
        <v>21027</v>
      </c>
      <c r="G15" s="433" t="s">
        <v>20934</v>
      </c>
      <c r="H15" s="432" t="s">
        <v>20883</v>
      </c>
      <c r="I15" s="428" t="s">
        <v>21031</v>
      </c>
      <c r="J15" s="549">
        <v>2.4806572375220033</v>
      </c>
      <c r="K15" s="549">
        <v>2.5714111623513696</v>
      </c>
      <c r="L15" s="430">
        <f t="shared" si="3"/>
        <v>2480.6572375220035</v>
      </c>
      <c r="M15" s="550">
        <f t="shared" si="4"/>
        <v>685.47</v>
      </c>
      <c r="N15" s="429">
        <f t="shared" si="5"/>
        <v>3166.1272375220033</v>
      </c>
      <c r="O15" s="561">
        <v>1987</v>
      </c>
      <c r="P15" s="550">
        <f t="shared" si="6"/>
        <v>529.65</v>
      </c>
      <c r="Q15" s="552">
        <f t="shared" si="7"/>
        <v>116.26</v>
      </c>
      <c r="R15" s="550">
        <f t="shared" si="8"/>
        <v>709.53</v>
      </c>
      <c r="S15" s="553">
        <f t="shared" si="9"/>
        <v>1355.44</v>
      </c>
      <c r="T15" s="554"/>
      <c r="U15" s="552">
        <f>EVEN('[57] CONSUMO DE MAT. B TOTAL'!$P$13*2/28)*T15/'[57] CONSUMO DE MAT. B TOTAL'!$P$13</f>
        <v>0</v>
      </c>
      <c r="V15" s="555">
        <f t="shared" si="0"/>
        <v>1355.44</v>
      </c>
      <c r="W15" s="556">
        <f t="shared" si="1"/>
        <v>3166.1272375220033</v>
      </c>
      <c r="X15" s="562">
        <f t="shared" si="10"/>
        <v>4521.5672375220038</v>
      </c>
      <c r="Z15" s="558">
        <f t="shared" si="11"/>
        <v>4521.5672375220038</v>
      </c>
      <c r="AA15" s="559">
        <f t="shared" si="12"/>
        <v>1355.44</v>
      </c>
      <c r="AB15" s="558">
        <f t="shared" si="12"/>
        <v>3166.1272375220033</v>
      </c>
      <c r="AE15" s="516" t="str">
        <f t="shared" si="13"/>
        <v>CENTRO-OESTE</v>
      </c>
    </row>
    <row r="16" spans="1:31" ht="39.75" customHeight="1">
      <c r="A16" s="515">
        <v>2403</v>
      </c>
      <c r="B16" s="547">
        <f t="shared" si="2"/>
        <v>4524.1472375220037</v>
      </c>
      <c r="C16" s="431">
        <v>4</v>
      </c>
      <c r="D16" s="843"/>
      <c r="E16" s="560" t="s">
        <v>21026</v>
      </c>
      <c r="F16" s="432" t="s">
        <v>21025</v>
      </c>
      <c r="G16" s="433" t="s">
        <v>20934</v>
      </c>
      <c r="H16" s="432" t="s">
        <v>20881</v>
      </c>
      <c r="I16" s="428" t="s">
        <v>21031</v>
      </c>
      <c r="J16" s="549">
        <v>2.4806572375220033</v>
      </c>
      <c r="K16" s="549">
        <v>2.5714111623513696</v>
      </c>
      <c r="L16" s="430">
        <f t="shared" si="3"/>
        <v>2480.6572375220035</v>
      </c>
      <c r="M16" s="550">
        <f t="shared" si="4"/>
        <v>685.47</v>
      </c>
      <c r="N16" s="429">
        <f t="shared" si="5"/>
        <v>3166.1272375220033</v>
      </c>
      <c r="O16" s="561">
        <v>1991</v>
      </c>
      <c r="P16" s="550">
        <f t="shared" si="6"/>
        <v>530.66</v>
      </c>
      <c r="Q16" s="552">
        <f t="shared" si="7"/>
        <v>116.48</v>
      </c>
      <c r="R16" s="550">
        <f t="shared" si="8"/>
        <v>710.88</v>
      </c>
      <c r="S16" s="553">
        <f t="shared" si="9"/>
        <v>1358.02</v>
      </c>
      <c r="T16" s="554"/>
      <c r="U16" s="552">
        <f>EVEN('[57] CONSUMO DE MAT. B TOTAL'!$P$13*2/28)*T16/'[57] CONSUMO DE MAT. B TOTAL'!$P$13</f>
        <v>0</v>
      </c>
      <c r="V16" s="555">
        <f t="shared" si="0"/>
        <v>1358.02</v>
      </c>
      <c r="W16" s="556">
        <f t="shared" si="1"/>
        <v>3166.1272375220033</v>
      </c>
      <c r="X16" s="557">
        <f t="shared" si="10"/>
        <v>4524.1472375220037</v>
      </c>
      <c r="Z16" s="558">
        <f t="shared" si="11"/>
        <v>4524.1472375220037</v>
      </c>
      <c r="AA16" s="559">
        <f t="shared" si="12"/>
        <v>1358.02</v>
      </c>
      <c r="AB16" s="558">
        <f t="shared" si="12"/>
        <v>3166.1272375220033</v>
      </c>
      <c r="AE16" s="516" t="str">
        <f t="shared" si="13"/>
        <v>CENTRO-OESTE</v>
      </c>
    </row>
    <row r="17" spans="2:31" ht="39.75" customHeight="1">
      <c r="B17" s="547">
        <f t="shared" si="2"/>
        <v>4337.5781968667834</v>
      </c>
      <c r="C17" s="412">
        <v>5</v>
      </c>
      <c r="D17" s="843"/>
      <c r="E17" s="560" t="s">
        <v>20994</v>
      </c>
      <c r="F17" s="432" t="s">
        <v>21024</v>
      </c>
      <c r="G17" s="433" t="s">
        <v>20930</v>
      </c>
      <c r="H17" s="432" t="s">
        <v>20880</v>
      </c>
      <c r="I17" s="428" t="s">
        <v>21031</v>
      </c>
      <c r="J17" s="549">
        <v>2.2974086311582353</v>
      </c>
      <c r="K17" s="549">
        <v>2.6074360580635894</v>
      </c>
      <c r="L17" s="430">
        <f t="shared" si="3"/>
        <v>2297.4086311582355</v>
      </c>
      <c r="M17" s="550">
        <f t="shared" si="4"/>
        <v>634.83000000000004</v>
      </c>
      <c r="N17" s="429">
        <f t="shared" si="5"/>
        <v>2932.2386311582354</v>
      </c>
      <c r="O17" s="561">
        <v>1943</v>
      </c>
      <c r="P17" s="550">
        <f t="shared" si="6"/>
        <v>518.52</v>
      </c>
      <c r="Q17" s="552">
        <f t="shared" si="7"/>
        <v>113.82</v>
      </c>
      <c r="R17" s="550">
        <f t="shared" si="8"/>
        <v>694.62</v>
      </c>
      <c r="S17" s="553">
        <f t="shared" si="9"/>
        <v>1326.96</v>
      </c>
      <c r="T17" s="554">
        <v>1086</v>
      </c>
      <c r="U17" s="552">
        <f>EVEN('[57] CONSUMO DE MAT. B TOTAL'!$P$13*2/28)*T17/'[57] CONSUMO DE MAT. B TOTAL'!$P$13</f>
        <v>78.379565708547759</v>
      </c>
      <c r="V17" s="555">
        <f t="shared" si="0"/>
        <v>1405.3395657085478</v>
      </c>
      <c r="W17" s="556">
        <f t="shared" si="1"/>
        <v>2932.2386311582354</v>
      </c>
      <c r="X17" s="557">
        <f t="shared" si="10"/>
        <v>4337.5781968667834</v>
      </c>
      <c r="Z17" s="558">
        <f t="shared" si="11"/>
        <v>4337.5781968667834</v>
      </c>
      <c r="AA17" s="559">
        <f t="shared" si="12"/>
        <v>1405.3395657085478</v>
      </c>
      <c r="AB17" s="558">
        <f t="shared" si="12"/>
        <v>2932.2386311582354</v>
      </c>
      <c r="AE17" s="516" t="str">
        <f t="shared" si="13"/>
        <v>SUDESTE</v>
      </c>
    </row>
    <row r="18" spans="2:31" ht="39.75" customHeight="1">
      <c r="B18" s="547">
        <f t="shared" si="2"/>
        <v>4337.5781968667834</v>
      </c>
      <c r="C18" s="431">
        <v>6</v>
      </c>
      <c r="D18" s="843"/>
      <c r="E18" s="560" t="s">
        <v>21003</v>
      </c>
      <c r="F18" s="432" t="s">
        <v>21023</v>
      </c>
      <c r="G18" s="433" t="s">
        <v>20930</v>
      </c>
      <c r="H18" s="432" t="s">
        <v>20880</v>
      </c>
      <c r="I18" s="428" t="s">
        <v>21031</v>
      </c>
      <c r="J18" s="549">
        <v>2.2974086311582353</v>
      </c>
      <c r="K18" s="549">
        <v>2.6074360580635894</v>
      </c>
      <c r="L18" s="430">
        <f t="shared" si="3"/>
        <v>2297.4086311582355</v>
      </c>
      <c r="M18" s="550">
        <f t="shared" si="4"/>
        <v>634.83000000000004</v>
      </c>
      <c r="N18" s="429">
        <f t="shared" si="5"/>
        <v>2932.2386311582354</v>
      </c>
      <c r="O18" s="561">
        <v>1943</v>
      </c>
      <c r="P18" s="550">
        <f t="shared" si="6"/>
        <v>518.52</v>
      </c>
      <c r="Q18" s="552">
        <f t="shared" si="7"/>
        <v>113.82</v>
      </c>
      <c r="R18" s="550">
        <f t="shared" si="8"/>
        <v>694.62</v>
      </c>
      <c r="S18" s="553">
        <f t="shared" si="9"/>
        <v>1326.96</v>
      </c>
      <c r="T18" s="554">
        <v>1086</v>
      </c>
      <c r="U18" s="552">
        <f>EVEN('[57] CONSUMO DE MAT. B TOTAL'!$P$13*2/28)*T18/'[57] CONSUMO DE MAT. B TOTAL'!$P$13</f>
        <v>78.379565708547759</v>
      </c>
      <c r="V18" s="555">
        <f t="shared" si="0"/>
        <v>1405.3395657085478</v>
      </c>
      <c r="W18" s="556">
        <f t="shared" si="1"/>
        <v>2932.2386311582354</v>
      </c>
      <c r="X18" s="557">
        <f t="shared" si="10"/>
        <v>4337.5781968667834</v>
      </c>
      <c r="Z18" s="558">
        <f t="shared" si="11"/>
        <v>4337.5781968667834</v>
      </c>
      <c r="AA18" s="559">
        <f t="shared" si="12"/>
        <v>1405.3395657085478</v>
      </c>
      <c r="AB18" s="558">
        <f t="shared" si="12"/>
        <v>2932.2386311582354</v>
      </c>
      <c r="AE18" s="516" t="str">
        <f t="shared" si="13"/>
        <v>SUDESTE</v>
      </c>
    </row>
    <row r="19" spans="2:31" ht="39.75" customHeight="1">
      <c r="B19" s="547">
        <f t="shared" si="2"/>
        <v>6287.7353586735062</v>
      </c>
      <c r="C19" s="412">
        <v>7</v>
      </c>
      <c r="D19" s="843"/>
      <c r="E19" s="560" t="s">
        <v>21022</v>
      </c>
      <c r="F19" s="432" t="s">
        <v>21021</v>
      </c>
      <c r="G19" s="433" t="s">
        <v>21020</v>
      </c>
      <c r="H19" s="432" t="s">
        <v>21019</v>
      </c>
      <c r="I19" s="428" t="s">
        <v>21031</v>
      </c>
      <c r="J19" s="549">
        <v>3.6950253586735053</v>
      </c>
      <c r="K19" s="549">
        <v>2.5714111623513696</v>
      </c>
      <c r="L19" s="430">
        <f>IF(AND(J19="-",K19="-"),"",IF(AND(J19&lt;&gt;0,K19="-"),J19*1000,IF(AND(J19="-",K19&lt;&gt;0),K19*1000,IF(AND(J19&lt;&gt;0,K19&lt;&gt;0),J19*1000,""))))</f>
        <v>3695.0253586735053</v>
      </c>
      <c r="M19" s="550">
        <f>ROUND(((L19/(1-$O$7-$O$8-$O$9))-L19),2)</f>
        <v>1021.02</v>
      </c>
      <c r="N19" s="429">
        <f t="shared" si="5"/>
        <v>4716.0453586735057</v>
      </c>
      <c r="O19" s="561">
        <v>2321</v>
      </c>
      <c r="P19" s="550">
        <f t="shared" si="6"/>
        <v>614.15</v>
      </c>
      <c r="Q19" s="552">
        <f t="shared" si="7"/>
        <v>134.81</v>
      </c>
      <c r="R19" s="550">
        <f t="shared" si="8"/>
        <v>822.73</v>
      </c>
      <c r="S19" s="553">
        <f t="shared" si="9"/>
        <v>1571.69</v>
      </c>
      <c r="T19" s="554"/>
      <c r="U19" s="552">
        <f>EVEN('[57] CONSUMO DE MAT. B TOTAL'!$P$13*2/28)*T19/'[57] CONSUMO DE MAT. B TOTAL'!$P$13</f>
        <v>0</v>
      </c>
      <c r="V19" s="555">
        <f t="shared" si="0"/>
        <v>1571.69</v>
      </c>
      <c r="W19" s="556">
        <f t="shared" si="1"/>
        <v>4716.0453586735057</v>
      </c>
      <c r="X19" s="557">
        <f t="shared" si="10"/>
        <v>6287.7353586735062</v>
      </c>
      <c r="Z19" s="558"/>
      <c r="AA19" s="559"/>
      <c r="AB19" s="558"/>
      <c r="AE19" s="516" t="str">
        <f t="shared" si="13"/>
        <v>CENTRO-OESTE</v>
      </c>
    </row>
    <row r="20" spans="2:31" ht="39.75" customHeight="1">
      <c r="B20" s="547">
        <f t="shared" si="2"/>
        <v>4215.1981968667833</v>
      </c>
      <c r="C20" s="431">
        <v>8</v>
      </c>
      <c r="D20" s="843"/>
      <c r="E20" s="560" t="s">
        <v>21018</v>
      </c>
      <c r="F20" s="432" t="s">
        <v>21017</v>
      </c>
      <c r="G20" s="433" t="s">
        <v>20930</v>
      </c>
      <c r="H20" s="432" t="s">
        <v>20888</v>
      </c>
      <c r="I20" s="428" t="s">
        <v>21031</v>
      </c>
      <c r="J20" s="549">
        <v>2.2974086311582353</v>
      </c>
      <c r="K20" s="549">
        <v>2.6074360580635894</v>
      </c>
      <c r="L20" s="430">
        <f t="shared" si="3"/>
        <v>2297.4086311582355</v>
      </c>
      <c r="M20" s="550">
        <f t="shared" si="4"/>
        <v>634.83000000000004</v>
      </c>
      <c r="N20" s="429">
        <f t="shared" si="5"/>
        <v>2932.2386311582354</v>
      </c>
      <c r="O20" s="561">
        <v>1754</v>
      </c>
      <c r="P20" s="550">
        <f t="shared" si="6"/>
        <v>470.7</v>
      </c>
      <c r="Q20" s="552">
        <f t="shared" si="7"/>
        <v>103.32</v>
      </c>
      <c r="R20" s="550">
        <f t="shared" si="8"/>
        <v>630.55999999999995</v>
      </c>
      <c r="S20" s="553">
        <f t="shared" si="9"/>
        <v>1204.58</v>
      </c>
      <c r="T20" s="554">
        <v>1086</v>
      </c>
      <c r="U20" s="552">
        <f>EVEN('[57] CONSUMO DE MAT. B TOTAL'!$P$13*2/28)*T20/'[57] CONSUMO DE MAT. B TOTAL'!$P$13</f>
        <v>78.379565708547759</v>
      </c>
      <c r="V20" s="555">
        <f t="shared" si="0"/>
        <v>1282.9595657085476</v>
      </c>
      <c r="W20" s="556">
        <f t="shared" si="1"/>
        <v>2932.2386311582354</v>
      </c>
      <c r="X20" s="557">
        <f t="shared" si="10"/>
        <v>4215.1981968667833</v>
      </c>
      <c r="Z20" s="558"/>
      <c r="AA20" s="559"/>
      <c r="AB20" s="558"/>
      <c r="AE20" s="516" t="str">
        <f t="shared" si="13"/>
        <v>SUDESTE</v>
      </c>
    </row>
    <row r="21" spans="2:31" ht="39.75" customHeight="1">
      <c r="B21" s="547">
        <f t="shared" si="2"/>
        <v>5721.1067772511851</v>
      </c>
      <c r="C21" s="412">
        <v>9</v>
      </c>
      <c r="D21" s="843"/>
      <c r="E21" s="560" t="s">
        <v>21016</v>
      </c>
      <c r="F21" s="432" t="s">
        <v>21015</v>
      </c>
      <c r="G21" s="433" t="s">
        <v>20916</v>
      </c>
      <c r="H21" s="432" t="s">
        <v>21014</v>
      </c>
      <c r="I21" s="428" t="s">
        <v>21031</v>
      </c>
      <c r="J21" s="549" t="s">
        <v>20874</v>
      </c>
      <c r="K21" s="549">
        <v>3.5326067772511855</v>
      </c>
      <c r="L21" s="430">
        <f t="shared" si="3"/>
        <v>3532.6067772511856</v>
      </c>
      <c r="M21" s="550">
        <f t="shared" si="4"/>
        <v>976.14</v>
      </c>
      <c r="N21" s="429">
        <f t="shared" si="5"/>
        <v>4508.7467772511854</v>
      </c>
      <c r="O21" s="561">
        <v>1766</v>
      </c>
      <c r="P21" s="550">
        <f t="shared" si="6"/>
        <v>473.74</v>
      </c>
      <c r="Q21" s="552">
        <f t="shared" si="7"/>
        <v>103.99</v>
      </c>
      <c r="R21" s="550">
        <f t="shared" si="8"/>
        <v>634.63</v>
      </c>
      <c r="S21" s="553">
        <f t="shared" si="9"/>
        <v>1212.3600000000001</v>
      </c>
      <c r="T21" s="554"/>
      <c r="U21" s="552">
        <f>EVEN('[57] CONSUMO DE MAT. B TOTAL'!$P$13*2/28)*T21/'[57] CONSUMO DE MAT. B TOTAL'!$P$13</f>
        <v>0</v>
      </c>
      <c r="V21" s="555">
        <f t="shared" si="0"/>
        <v>1212.3600000000001</v>
      </c>
      <c r="W21" s="556">
        <f t="shared" si="1"/>
        <v>4508.7467772511854</v>
      </c>
      <c r="X21" s="557">
        <f t="shared" si="10"/>
        <v>5721.1067772511851</v>
      </c>
      <c r="Z21" s="558"/>
      <c r="AA21" s="559"/>
      <c r="AB21" s="558"/>
      <c r="AE21" s="516" t="str">
        <f t="shared" si="13"/>
        <v>NORTE</v>
      </c>
    </row>
    <row r="22" spans="2:31" ht="39.75" customHeight="1">
      <c r="B22" s="547">
        <f t="shared" si="2"/>
        <v>5311.1515971286917</v>
      </c>
      <c r="C22" s="431">
        <v>10</v>
      </c>
      <c r="D22" s="843"/>
      <c r="E22" s="560" t="s">
        <v>21013</v>
      </c>
      <c r="F22" s="432" t="s">
        <v>21012</v>
      </c>
      <c r="G22" s="433" t="s">
        <v>20918</v>
      </c>
      <c r="H22" s="432" t="s">
        <v>21011</v>
      </c>
      <c r="I22" s="428" t="s">
        <v>21031</v>
      </c>
      <c r="J22" s="549">
        <v>2.9334215971286923</v>
      </c>
      <c r="K22" s="549">
        <v>2.6074360580635894</v>
      </c>
      <c r="L22" s="430">
        <f t="shared" si="3"/>
        <v>2933.4215971286922</v>
      </c>
      <c r="M22" s="550">
        <f>ROUND(((L22/(1-$O$7-$O$8-$O$9))-L22),2)</f>
        <v>810.58</v>
      </c>
      <c r="N22" s="429">
        <f t="shared" si="5"/>
        <v>3744.0015971286921</v>
      </c>
      <c r="O22" s="561">
        <v>2314</v>
      </c>
      <c r="P22" s="550">
        <f t="shared" si="6"/>
        <v>612.38</v>
      </c>
      <c r="Q22" s="552">
        <f t="shared" si="7"/>
        <v>134.41999999999999</v>
      </c>
      <c r="R22" s="550">
        <f t="shared" si="8"/>
        <v>820.35</v>
      </c>
      <c r="S22" s="553">
        <f t="shared" si="9"/>
        <v>1567.15</v>
      </c>
      <c r="T22" s="554"/>
      <c r="U22" s="552">
        <f>EVEN('[57] CONSUMO DE MAT. B TOTAL'!$P$13*2/28)*T22/'[57] CONSUMO DE MAT. B TOTAL'!$P$13</f>
        <v>0</v>
      </c>
      <c r="V22" s="555">
        <f t="shared" si="0"/>
        <v>1567.15</v>
      </c>
      <c r="W22" s="556">
        <f t="shared" si="1"/>
        <v>3744.0015971286921</v>
      </c>
      <c r="X22" s="557">
        <f t="shared" si="10"/>
        <v>5311.1515971286917</v>
      </c>
      <c r="Z22" s="558">
        <f t="shared" si="11"/>
        <v>5311.1515971286917</v>
      </c>
      <c r="AA22" s="559">
        <f t="shared" si="12"/>
        <v>1567.15</v>
      </c>
      <c r="AB22" s="558">
        <f t="shared" si="12"/>
        <v>3744.0015971286921</v>
      </c>
      <c r="AE22" s="516" t="str">
        <f t="shared" si="13"/>
        <v>SUDESTE</v>
      </c>
    </row>
    <row r="23" spans="2:31" ht="39.75" customHeight="1">
      <c r="B23" s="547">
        <f t="shared" si="2"/>
        <v>5291.0915971286922</v>
      </c>
      <c r="C23" s="412">
        <v>11</v>
      </c>
      <c r="D23" s="843"/>
      <c r="E23" s="560" t="s">
        <v>21010</v>
      </c>
      <c r="F23" s="432" t="s">
        <v>21009</v>
      </c>
      <c r="G23" s="433" t="s">
        <v>20918</v>
      </c>
      <c r="H23" s="432" t="s">
        <v>21008</v>
      </c>
      <c r="I23" s="428" t="s">
        <v>21031</v>
      </c>
      <c r="J23" s="549">
        <v>2.9334215971286923</v>
      </c>
      <c r="K23" s="549">
        <v>2.6074360580635894</v>
      </c>
      <c r="L23" s="430">
        <f t="shared" si="3"/>
        <v>2933.4215971286922</v>
      </c>
      <c r="M23" s="550">
        <f>ROUND(((L23/(1-$O$7-$O$8-$O$9))-L23),2)</f>
        <v>810.58</v>
      </c>
      <c r="N23" s="429">
        <f t="shared" si="5"/>
        <v>3744.0015971286921</v>
      </c>
      <c r="O23" s="561">
        <v>2283</v>
      </c>
      <c r="P23" s="550">
        <f t="shared" si="6"/>
        <v>604.54</v>
      </c>
      <c r="Q23" s="552">
        <f t="shared" si="7"/>
        <v>132.69999999999999</v>
      </c>
      <c r="R23" s="550">
        <f t="shared" si="8"/>
        <v>809.85</v>
      </c>
      <c r="S23" s="553">
        <f t="shared" si="9"/>
        <v>1547.0900000000001</v>
      </c>
      <c r="T23" s="554"/>
      <c r="U23" s="552">
        <f>EVEN('[57] CONSUMO DE MAT. B TOTAL'!$P$13*2/28)*T23/'[57] CONSUMO DE MAT. B TOTAL'!$P$13</f>
        <v>0</v>
      </c>
      <c r="V23" s="555">
        <f t="shared" si="0"/>
        <v>1547.0900000000001</v>
      </c>
      <c r="W23" s="556">
        <f t="shared" si="1"/>
        <v>3744.0015971286921</v>
      </c>
      <c r="X23" s="557">
        <f t="shared" si="10"/>
        <v>5291.0915971286922</v>
      </c>
      <c r="Z23" s="558"/>
      <c r="AA23" s="559"/>
      <c r="AB23" s="558"/>
      <c r="AE23" s="516" t="str">
        <f t="shared" si="13"/>
        <v>SUDESTE</v>
      </c>
    </row>
    <row r="24" spans="2:31" ht="39.75" customHeight="1">
      <c r="B24" s="547">
        <f t="shared" si="2"/>
        <v>5364.0959486238526</v>
      </c>
      <c r="C24" s="431">
        <v>12</v>
      </c>
      <c r="D24" s="843"/>
      <c r="E24" s="560" t="s">
        <v>21003</v>
      </c>
      <c r="F24" s="432" t="s">
        <v>21007</v>
      </c>
      <c r="G24" s="433" t="s">
        <v>20931</v>
      </c>
      <c r="H24" s="432" t="s">
        <v>21006</v>
      </c>
      <c r="I24" s="428" t="s">
        <v>21031</v>
      </c>
      <c r="J24" s="549">
        <v>2.7217659486238528</v>
      </c>
      <c r="K24" s="549">
        <v>2.5714111623513696</v>
      </c>
      <c r="L24" s="430">
        <f t="shared" si="3"/>
        <v>2721.7659486238526</v>
      </c>
      <c r="M24" s="550">
        <f t="shared" ref="M24:M32" si="14">ROUND(((L24/(1-$O$7-$O$8-$O$9))-L24),2)</f>
        <v>752.09</v>
      </c>
      <c r="N24" s="429">
        <f t="shared" si="5"/>
        <v>3473.8559486238528</v>
      </c>
      <c r="O24" s="561">
        <v>2813</v>
      </c>
      <c r="P24" s="550">
        <f t="shared" si="6"/>
        <v>738.63</v>
      </c>
      <c r="Q24" s="552">
        <f t="shared" si="7"/>
        <v>162.13</v>
      </c>
      <c r="R24" s="550">
        <f t="shared" si="8"/>
        <v>989.48</v>
      </c>
      <c r="S24" s="553">
        <f t="shared" si="9"/>
        <v>1890.24</v>
      </c>
      <c r="T24" s="554"/>
      <c r="U24" s="552">
        <f>EVEN('[57] CONSUMO DE MAT. B TOTAL'!$P$13*2/28)*T24/'[57] CONSUMO DE MAT. B TOTAL'!$P$13</f>
        <v>0</v>
      </c>
      <c r="V24" s="555">
        <f t="shared" si="0"/>
        <v>1890.24</v>
      </c>
      <c r="W24" s="556">
        <f t="shared" si="1"/>
        <v>3473.8559486238528</v>
      </c>
      <c r="X24" s="557">
        <f t="shared" si="10"/>
        <v>5364.0959486238526</v>
      </c>
      <c r="Z24" s="558"/>
      <c r="AA24" s="559"/>
      <c r="AB24" s="558"/>
      <c r="AE24" s="516" t="str">
        <f t="shared" si="13"/>
        <v>CENTRO-OESTE</v>
      </c>
    </row>
    <row r="25" spans="2:31" ht="39.75" customHeight="1">
      <c r="B25" s="547">
        <f t="shared" si="2"/>
        <v>6618.6053586735052</v>
      </c>
      <c r="C25" s="412">
        <v>13</v>
      </c>
      <c r="D25" s="843"/>
      <c r="E25" s="560" t="s">
        <v>21005</v>
      </c>
      <c r="F25" s="432" t="s">
        <v>21004</v>
      </c>
      <c r="G25" s="433" t="s">
        <v>20932</v>
      </c>
      <c r="H25" s="432" t="s">
        <v>21001</v>
      </c>
      <c r="I25" s="428" t="s">
        <v>21031</v>
      </c>
      <c r="J25" s="549">
        <v>3.6950253586735053</v>
      </c>
      <c r="K25" s="549">
        <v>2.5714111623513696</v>
      </c>
      <c r="L25" s="430">
        <f t="shared" si="3"/>
        <v>3695.0253586735053</v>
      </c>
      <c r="M25" s="550">
        <f t="shared" si="14"/>
        <v>1021.02</v>
      </c>
      <c r="N25" s="429">
        <f t="shared" si="5"/>
        <v>4716.0453586735057</v>
      </c>
      <c r="O25" s="561">
        <v>2832</v>
      </c>
      <c r="P25" s="550">
        <f t="shared" si="6"/>
        <v>743.44</v>
      </c>
      <c r="Q25" s="552">
        <f t="shared" si="7"/>
        <v>163.19</v>
      </c>
      <c r="R25" s="550">
        <f t="shared" si="8"/>
        <v>995.93</v>
      </c>
      <c r="S25" s="553">
        <f t="shared" si="9"/>
        <v>1902.56</v>
      </c>
      <c r="T25" s="554"/>
      <c r="U25" s="552">
        <f>EVEN('[57] CONSUMO DE MAT. B TOTAL'!$P$13*2/28)*T25/'[57] CONSUMO DE MAT. B TOTAL'!$P$13</f>
        <v>0</v>
      </c>
      <c r="V25" s="555">
        <f t="shared" si="0"/>
        <v>1902.56</v>
      </c>
      <c r="W25" s="556">
        <f t="shared" si="1"/>
        <v>4716.0453586735057</v>
      </c>
      <c r="X25" s="557">
        <f t="shared" si="10"/>
        <v>6618.6053586735052</v>
      </c>
      <c r="Z25" s="558"/>
      <c r="AA25" s="559"/>
      <c r="AB25" s="558"/>
      <c r="AE25" s="516" t="str">
        <f t="shared" si="13"/>
        <v>CENTRO-OESTE</v>
      </c>
    </row>
    <row r="26" spans="2:31" ht="39.75" customHeight="1">
      <c r="B26" s="547">
        <f t="shared" si="2"/>
        <v>6618.6053586735052</v>
      </c>
      <c r="C26" s="431">
        <v>14</v>
      </c>
      <c r="D26" s="843"/>
      <c r="E26" s="560" t="s">
        <v>21003</v>
      </c>
      <c r="F26" s="432" t="s">
        <v>21002</v>
      </c>
      <c r="G26" s="433" t="s">
        <v>20932</v>
      </c>
      <c r="H26" s="432" t="s">
        <v>21001</v>
      </c>
      <c r="I26" s="428" t="s">
        <v>21031</v>
      </c>
      <c r="J26" s="549">
        <v>3.6950253586735053</v>
      </c>
      <c r="K26" s="549">
        <v>2.5714111623513696</v>
      </c>
      <c r="L26" s="430">
        <f t="shared" si="3"/>
        <v>3695.0253586735053</v>
      </c>
      <c r="M26" s="550">
        <f t="shared" si="14"/>
        <v>1021.02</v>
      </c>
      <c r="N26" s="429">
        <f t="shared" si="5"/>
        <v>4716.0453586735057</v>
      </c>
      <c r="O26" s="561">
        <v>2832</v>
      </c>
      <c r="P26" s="550">
        <f t="shared" si="6"/>
        <v>743.44</v>
      </c>
      <c r="Q26" s="552">
        <f t="shared" si="7"/>
        <v>163.19</v>
      </c>
      <c r="R26" s="550">
        <f t="shared" si="8"/>
        <v>995.93</v>
      </c>
      <c r="S26" s="553">
        <f t="shared" si="9"/>
        <v>1902.56</v>
      </c>
      <c r="T26" s="554"/>
      <c r="U26" s="552">
        <f>EVEN('[57] CONSUMO DE MAT. B TOTAL'!$P$13*2/28)*T26/'[57] CONSUMO DE MAT. B TOTAL'!$P$13</f>
        <v>0</v>
      </c>
      <c r="V26" s="555">
        <f t="shared" si="0"/>
        <v>1902.56</v>
      </c>
      <c r="W26" s="556">
        <f t="shared" si="1"/>
        <v>4716.0453586735057</v>
      </c>
      <c r="X26" s="557">
        <f t="shared" si="10"/>
        <v>6618.6053586735052</v>
      </c>
      <c r="Z26" s="558"/>
      <c r="AA26" s="559"/>
      <c r="AB26" s="558"/>
      <c r="AE26" s="516" t="str">
        <f t="shared" si="13"/>
        <v>CENTRO-OESTE</v>
      </c>
    </row>
    <row r="27" spans="2:31" ht="39.75" customHeight="1">
      <c r="B27" s="547">
        <f t="shared" si="2"/>
        <v>6621.8353586735057</v>
      </c>
      <c r="C27" s="412">
        <v>15</v>
      </c>
      <c r="D27" s="843"/>
      <c r="E27" s="560" t="s">
        <v>21000</v>
      </c>
      <c r="F27" s="432" t="s">
        <v>20999</v>
      </c>
      <c r="G27" s="433" t="s">
        <v>20932</v>
      </c>
      <c r="H27" s="432" t="s">
        <v>20998</v>
      </c>
      <c r="I27" s="428" t="s">
        <v>21031</v>
      </c>
      <c r="J27" s="549">
        <v>3.6950253586735053</v>
      </c>
      <c r="K27" s="549">
        <v>2.5714111623513696</v>
      </c>
      <c r="L27" s="430">
        <f t="shared" si="3"/>
        <v>3695.0253586735053</v>
      </c>
      <c r="M27" s="550">
        <f t="shared" si="14"/>
        <v>1021.02</v>
      </c>
      <c r="N27" s="429">
        <f t="shared" si="5"/>
        <v>4716.0453586735057</v>
      </c>
      <c r="O27" s="561">
        <v>2837</v>
      </c>
      <c r="P27" s="550">
        <f t="shared" si="6"/>
        <v>744.7</v>
      </c>
      <c r="Q27" s="552">
        <f t="shared" si="7"/>
        <v>163.47</v>
      </c>
      <c r="R27" s="550">
        <f t="shared" si="8"/>
        <v>997.62</v>
      </c>
      <c r="S27" s="553">
        <f t="shared" si="9"/>
        <v>1905.79</v>
      </c>
      <c r="T27" s="554"/>
      <c r="U27" s="552">
        <f>EVEN('[57] CONSUMO DE MAT. B TOTAL'!$P$13*2/28)*T27/'[57] CONSUMO DE MAT. B TOTAL'!$P$13</f>
        <v>0</v>
      </c>
      <c r="V27" s="555">
        <f t="shared" si="0"/>
        <v>1905.79</v>
      </c>
      <c r="W27" s="556">
        <f t="shared" si="1"/>
        <v>4716.0453586735057</v>
      </c>
      <c r="X27" s="557">
        <f t="shared" si="10"/>
        <v>6621.8353586735057</v>
      </c>
      <c r="Z27" s="558">
        <f t="shared" si="11"/>
        <v>6621.8353586735057</v>
      </c>
      <c r="AA27" s="559">
        <f t="shared" si="12"/>
        <v>1905.79</v>
      </c>
      <c r="AB27" s="558">
        <f t="shared" si="12"/>
        <v>4716.0453586735057</v>
      </c>
      <c r="AE27" s="516" t="str">
        <f t="shared" si="13"/>
        <v>CENTRO-OESTE</v>
      </c>
    </row>
    <row r="28" spans="2:31" ht="39.75" customHeight="1">
      <c r="B28" s="547">
        <f t="shared" si="2"/>
        <v>5265.2015971286919</v>
      </c>
      <c r="C28" s="431">
        <v>16</v>
      </c>
      <c r="D28" s="843"/>
      <c r="E28" s="560" t="s">
        <v>20997</v>
      </c>
      <c r="F28" s="432" t="s">
        <v>20996</v>
      </c>
      <c r="G28" s="433" t="s">
        <v>20918</v>
      </c>
      <c r="H28" s="434" t="s">
        <v>20995</v>
      </c>
      <c r="I28" s="428" t="s">
        <v>21031</v>
      </c>
      <c r="J28" s="549">
        <v>2.9334215971286923</v>
      </c>
      <c r="K28" s="549">
        <v>2.6074360580635894</v>
      </c>
      <c r="L28" s="430">
        <f t="shared" si="3"/>
        <v>2933.4215971286922</v>
      </c>
      <c r="M28" s="550">
        <f t="shared" si="14"/>
        <v>810.58</v>
      </c>
      <c r="N28" s="429">
        <f t="shared" si="5"/>
        <v>3744.0015971286921</v>
      </c>
      <c r="O28" s="561">
        <v>2243</v>
      </c>
      <c r="P28" s="550">
        <f t="shared" si="6"/>
        <v>594.41999999999996</v>
      </c>
      <c r="Q28" s="552">
        <f t="shared" si="7"/>
        <v>130.47999999999999</v>
      </c>
      <c r="R28" s="550">
        <f t="shared" si="8"/>
        <v>796.3</v>
      </c>
      <c r="S28" s="553">
        <f t="shared" si="9"/>
        <v>1521.1999999999998</v>
      </c>
      <c r="T28" s="554"/>
      <c r="U28" s="552">
        <f>EVEN('[57] CONSUMO DE MAT. B TOTAL'!$P$13*2/28)*T28/'[57] CONSUMO DE MAT. B TOTAL'!$P$13</f>
        <v>0</v>
      </c>
      <c r="V28" s="555">
        <f t="shared" si="0"/>
        <v>1521.1999999999998</v>
      </c>
      <c r="W28" s="556">
        <f t="shared" si="1"/>
        <v>3744.0015971286921</v>
      </c>
      <c r="X28" s="557">
        <f t="shared" si="10"/>
        <v>5265.2015971286919</v>
      </c>
      <c r="Z28" s="558">
        <f t="shared" si="11"/>
        <v>5265.2015971286919</v>
      </c>
      <c r="AA28" s="559">
        <f t="shared" si="12"/>
        <v>1521.1999999999998</v>
      </c>
      <c r="AB28" s="558">
        <f t="shared" si="12"/>
        <v>3744.0015971286921</v>
      </c>
      <c r="AE28" s="516" t="str">
        <f t="shared" si="13"/>
        <v>SUDESTE</v>
      </c>
    </row>
    <row r="29" spans="2:31" ht="39.75" customHeight="1">
      <c r="B29" s="547">
        <f t="shared" si="2"/>
        <v>4655.5260580635895</v>
      </c>
      <c r="C29" s="412">
        <v>17</v>
      </c>
      <c r="D29" s="843"/>
      <c r="E29" s="560" t="s">
        <v>20994</v>
      </c>
      <c r="F29" s="432" t="s">
        <v>20993</v>
      </c>
      <c r="G29" s="433" t="s">
        <v>20924</v>
      </c>
      <c r="H29" s="432" t="s">
        <v>20887</v>
      </c>
      <c r="I29" s="428" t="s">
        <v>21031</v>
      </c>
      <c r="J29" s="549" t="s">
        <v>20874</v>
      </c>
      <c r="K29" s="549">
        <v>2.6074360580635894</v>
      </c>
      <c r="L29" s="430">
        <f t="shared" si="3"/>
        <v>2607.4360580635894</v>
      </c>
      <c r="M29" s="550">
        <f t="shared" si="14"/>
        <v>720.5</v>
      </c>
      <c r="N29" s="429">
        <f t="shared" si="5"/>
        <v>3327.9360580635894</v>
      </c>
      <c r="O29" s="561">
        <v>1944</v>
      </c>
      <c r="P29" s="550">
        <f t="shared" si="6"/>
        <v>518.77</v>
      </c>
      <c r="Q29" s="552">
        <f t="shared" si="7"/>
        <v>113.87</v>
      </c>
      <c r="R29" s="550">
        <f t="shared" si="8"/>
        <v>694.95</v>
      </c>
      <c r="S29" s="553">
        <f t="shared" si="9"/>
        <v>1327.5900000000001</v>
      </c>
      <c r="T29" s="554"/>
      <c r="U29" s="552">
        <f>EVEN('[57] CONSUMO DE MAT. B TOTAL'!$P$13*2/28)*T29/'[57] CONSUMO DE MAT. B TOTAL'!$P$13</f>
        <v>0</v>
      </c>
      <c r="V29" s="555">
        <f t="shared" si="0"/>
        <v>1327.5900000000001</v>
      </c>
      <c r="W29" s="556">
        <f t="shared" si="1"/>
        <v>3327.9360580635894</v>
      </c>
      <c r="X29" s="557">
        <f t="shared" si="10"/>
        <v>4655.5260580635895</v>
      </c>
      <c r="Z29" s="558">
        <f t="shared" si="11"/>
        <v>4655.5260580635895</v>
      </c>
      <c r="AA29" s="559">
        <f t="shared" si="12"/>
        <v>1327.5900000000001</v>
      </c>
      <c r="AB29" s="558">
        <f t="shared" si="12"/>
        <v>3327.9360580635894</v>
      </c>
      <c r="AE29" s="516" t="str">
        <f t="shared" si="13"/>
        <v>SUDESTE</v>
      </c>
    </row>
    <row r="30" spans="2:31" ht="50.25" customHeight="1">
      <c r="B30" s="547">
        <f t="shared" si="2"/>
        <v>4666.54605806359</v>
      </c>
      <c r="C30" s="431">
        <v>18</v>
      </c>
      <c r="D30" s="843"/>
      <c r="E30" s="560" t="s">
        <v>20992</v>
      </c>
      <c r="F30" s="432" t="s">
        <v>20991</v>
      </c>
      <c r="G30" s="433" t="s">
        <v>20924</v>
      </c>
      <c r="H30" s="432" t="s">
        <v>20990</v>
      </c>
      <c r="I30" s="428" t="s">
        <v>21031</v>
      </c>
      <c r="J30" s="549" t="s">
        <v>20874</v>
      </c>
      <c r="K30" s="549">
        <v>2.6074360580635894</v>
      </c>
      <c r="L30" s="430">
        <f t="shared" si="3"/>
        <v>2607.4360580635894</v>
      </c>
      <c r="M30" s="550">
        <f t="shared" si="14"/>
        <v>720.5</v>
      </c>
      <c r="N30" s="429">
        <f t="shared" si="5"/>
        <v>3327.9360580635894</v>
      </c>
      <c r="O30" s="561">
        <v>1961</v>
      </c>
      <c r="P30" s="550">
        <f t="shared" si="6"/>
        <v>523.07000000000005</v>
      </c>
      <c r="Q30" s="552">
        <f t="shared" si="7"/>
        <v>114.82</v>
      </c>
      <c r="R30" s="550">
        <f t="shared" si="8"/>
        <v>700.72</v>
      </c>
      <c r="S30" s="553">
        <f t="shared" si="9"/>
        <v>1338.6100000000001</v>
      </c>
      <c r="T30" s="554"/>
      <c r="U30" s="552">
        <f>EVEN('[57] CONSUMO DE MAT. B TOTAL'!$P$13*2/28)*T30/'[57] CONSUMO DE MAT. B TOTAL'!$P$13</f>
        <v>0</v>
      </c>
      <c r="V30" s="555">
        <f t="shared" si="0"/>
        <v>1338.6100000000001</v>
      </c>
      <c r="W30" s="556">
        <f t="shared" si="1"/>
        <v>3327.9360580635894</v>
      </c>
      <c r="X30" s="557">
        <f t="shared" si="10"/>
        <v>4666.54605806359</v>
      </c>
      <c r="Z30" s="558">
        <f t="shared" si="11"/>
        <v>4666.54605806359</v>
      </c>
      <c r="AA30" s="559">
        <f t="shared" si="12"/>
        <v>1338.6100000000001</v>
      </c>
      <c r="AB30" s="558">
        <f t="shared" si="12"/>
        <v>3327.9360580635894</v>
      </c>
      <c r="AE30" s="516" t="str">
        <f t="shared" si="13"/>
        <v>SUDESTE</v>
      </c>
    </row>
    <row r="31" spans="2:31" ht="51">
      <c r="B31" s="547">
        <f t="shared" si="2"/>
        <v>4847.4227807486641</v>
      </c>
      <c r="C31" s="412">
        <v>19</v>
      </c>
      <c r="D31" s="843"/>
      <c r="E31" s="560" t="s">
        <v>20989</v>
      </c>
      <c r="F31" s="432" t="s">
        <v>20988</v>
      </c>
      <c r="G31" s="433" t="s">
        <v>20927</v>
      </c>
      <c r="H31" s="432" t="s">
        <v>20987</v>
      </c>
      <c r="I31" s="428" t="s">
        <v>21031</v>
      </c>
      <c r="J31" s="549">
        <v>2.3899927807486643</v>
      </c>
      <c r="K31" s="549">
        <v>2.4093027263694733</v>
      </c>
      <c r="L31" s="430">
        <f t="shared" si="3"/>
        <v>2389.9927807486642</v>
      </c>
      <c r="M31" s="550">
        <f t="shared" si="14"/>
        <v>660.41</v>
      </c>
      <c r="N31" s="429">
        <f t="shared" si="5"/>
        <v>3050.4027807486641</v>
      </c>
      <c r="O31" s="561">
        <v>2669</v>
      </c>
      <c r="P31" s="550">
        <f t="shared" si="6"/>
        <v>702.2</v>
      </c>
      <c r="Q31" s="552">
        <f t="shared" si="7"/>
        <v>154.13999999999999</v>
      </c>
      <c r="R31" s="550">
        <f t="shared" si="8"/>
        <v>940.68</v>
      </c>
      <c r="S31" s="553">
        <f t="shared" si="9"/>
        <v>1797.02</v>
      </c>
      <c r="T31" s="554"/>
      <c r="U31" s="552">
        <f>EVEN('[57] CONSUMO DE MAT. B TOTAL'!$P$13*2/28)*T31/'[57] CONSUMO DE MAT. B TOTAL'!$P$13</f>
        <v>0</v>
      </c>
      <c r="V31" s="555">
        <f t="shared" si="0"/>
        <v>1797.02</v>
      </c>
      <c r="W31" s="556">
        <f t="shared" si="1"/>
        <v>3050.4027807486641</v>
      </c>
      <c r="X31" s="557">
        <f t="shared" si="10"/>
        <v>4847.4227807486641</v>
      </c>
      <c r="Z31" s="558">
        <f t="shared" si="11"/>
        <v>4847.4227807486641</v>
      </c>
      <c r="AA31" s="559">
        <f t="shared" si="12"/>
        <v>1797.02</v>
      </c>
      <c r="AB31" s="558">
        <f t="shared" si="12"/>
        <v>3050.4027807486641</v>
      </c>
      <c r="AE31" s="516" t="str">
        <f t="shared" si="13"/>
        <v>SUL</v>
      </c>
    </row>
    <row r="32" spans="2:31" ht="39.75" customHeight="1" thickBot="1">
      <c r="B32" s="547">
        <f t="shared" si="2"/>
        <v>4881.0627807486635</v>
      </c>
      <c r="C32" s="431">
        <v>20</v>
      </c>
      <c r="D32" s="844"/>
      <c r="E32" s="563" t="s">
        <v>20986</v>
      </c>
      <c r="F32" s="427" t="s">
        <v>20985</v>
      </c>
      <c r="G32" s="426" t="s">
        <v>20927</v>
      </c>
      <c r="H32" s="427" t="s">
        <v>20984</v>
      </c>
      <c r="I32" s="428" t="s">
        <v>21031</v>
      </c>
      <c r="J32" s="549">
        <v>2.3899927807486643</v>
      </c>
      <c r="K32" s="549">
        <v>2.4093027263694733</v>
      </c>
      <c r="L32" s="430">
        <f t="shared" si="3"/>
        <v>2389.9927807486642</v>
      </c>
      <c r="M32" s="550">
        <f t="shared" si="14"/>
        <v>660.41</v>
      </c>
      <c r="N32" s="429">
        <f t="shared" si="5"/>
        <v>3050.4027807486641</v>
      </c>
      <c r="O32" s="564">
        <v>2721</v>
      </c>
      <c r="P32" s="550">
        <f t="shared" si="6"/>
        <v>715.35</v>
      </c>
      <c r="Q32" s="552">
        <f t="shared" si="7"/>
        <v>157.02000000000001</v>
      </c>
      <c r="R32" s="550">
        <f t="shared" si="8"/>
        <v>958.29</v>
      </c>
      <c r="S32" s="553">
        <f t="shared" si="9"/>
        <v>1830.6599999999999</v>
      </c>
      <c r="T32" s="554"/>
      <c r="U32" s="552">
        <f>EVEN('[57] CONSUMO DE MAT. B TOTAL'!$P$13*2/28)*T32/'[57] CONSUMO DE MAT. B TOTAL'!$P$13</f>
        <v>0</v>
      </c>
      <c r="V32" s="555">
        <f t="shared" si="0"/>
        <v>1830.6599999999999</v>
      </c>
      <c r="W32" s="556">
        <f t="shared" si="1"/>
        <v>3050.4027807486641</v>
      </c>
      <c r="X32" s="557">
        <f t="shared" si="10"/>
        <v>4881.0627807486635</v>
      </c>
      <c r="Z32" s="558">
        <f t="shared" si="11"/>
        <v>4881.0627807486635</v>
      </c>
      <c r="AA32" s="559">
        <f t="shared" si="12"/>
        <v>1830.6599999999999</v>
      </c>
      <c r="AB32" s="558">
        <f t="shared" si="12"/>
        <v>3050.4027807486641</v>
      </c>
      <c r="AE32" s="516" t="str">
        <f t="shared" si="13"/>
        <v>SUL</v>
      </c>
    </row>
    <row r="42" spans="4:4">
      <c r="D42" s="516" t="s">
        <v>20942</v>
      </c>
    </row>
    <row r="43" spans="4:4">
      <c r="D43" s="516" t="s">
        <v>20941</v>
      </c>
    </row>
    <row r="44" spans="4:4">
      <c r="D44" s="516" t="s">
        <v>20940</v>
      </c>
    </row>
    <row r="45" spans="4:4">
      <c r="D45" s="516" t="s">
        <v>20939</v>
      </c>
    </row>
    <row r="46" spans="4:4">
      <c r="D46" s="516" t="s">
        <v>20938</v>
      </c>
    </row>
    <row r="47" spans="4:4">
      <c r="D47" s="516" t="s">
        <v>20937</v>
      </c>
    </row>
    <row r="48" spans="4:4">
      <c r="D48" s="516" t="s">
        <v>20936</v>
      </c>
    </row>
    <row r="49" spans="4:4">
      <c r="D49" s="516" t="s">
        <v>20935</v>
      </c>
    </row>
    <row r="50" spans="4:4">
      <c r="D50" s="516" t="s">
        <v>20934</v>
      </c>
    </row>
    <row r="51" spans="4:4">
      <c r="D51" s="516" t="s">
        <v>20933</v>
      </c>
    </row>
    <row r="52" spans="4:4">
      <c r="D52" s="516" t="s">
        <v>20932</v>
      </c>
    </row>
    <row r="53" spans="4:4">
      <c r="D53" s="516" t="s">
        <v>20931</v>
      </c>
    </row>
    <row r="54" spans="4:4">
      <c r="D54" s="516" t="s">
        <v>20930</v>
      </c>
    </row>
    <row r="55" spans="4:4">
      <c r="D55" s="516" t="s">
        <v>20929</v>
      </c>
    </row>
    <row r="56" spans="4:4">
      <c r="D56" s="516" t="s">
        <v>20928</v>
      </c>
    </row>
    <row r="57" spans="4:4">
      <c r="D57" s="516" t="s">
        <v>20927</v>
      </c>
    </row>
    <row r="58" spans="4:4">
      <c r="D58" s="516" t="s">
        <v>20926</v>
      </c>
    </row>
    <row r="59" spans="4:4">
      <c r="D59" s="516" t="s">
        <v>20925</v>
      </c>
    </row>
    <row r="60" spans="4:4">
      <c r="D60" s="516" t="s">
        <v>20924</v>
      </c>
    </row>
    <row r="61" spans="4:4">
      <c r="D61" s="516" t="s">
        <v>20923</v>
      </c>
    </row>
    <row r="62" spans="4:4">
      <c r="D62" s="516" t="s">
        <v>20922</v>
      </c>
    </row>
    <row r="63" spans="4:4">
      <c r="D63" s="516" t="s">
        <v>20921</v>
      </c>
    </row>
    <row r="64" spans="4:4">
      <c r="D64" s="516" t="s">
        <v>20920</v>
      </c>
    </row>
    <row r="65" spans="4:4">
      <c r="D65" s="516" t="s">
        <v>20919</v>
      </c>
    </row>
    <row r="66" spans="4:4">
      <c r="D66" s="516" t="s">
        <v>20918</v>
      </c>
    </row>
    <row r="67" spans="4:4">
      <c r="D67" s="516" t="s">
        <v>20917</v>
      </c>
    </row>
    <row r="68" spans="4:4">
      <c r="D68" s="516" t="s">
        <v>20916</v>
      </c>
    </row>
    <row r="72" spans="4:4">
      <c r="D72" s="516" t="s">
        <v>20915</v>
      </c>
    </row>
    <row r="73" spans="4:4">
      <c r="D73" s="516" t="s">
        <v>20914</v>
      </c>
    </row>
    <row r="74" spans="4:4">
      <c r="D74" s="516" t="s">
        <v>20913</v>
      </c>
    </row>
    <row r="75" spans="4:4">
      <c r="D75" s="516" t="s">
        <v>20912</v>
      </c>
    </row>
    <row r="76" spans="4:4">
      <c r="D76" s="516" t="s">
        <v>20911</v>
      </c>
    </row>
    <row r="77" spans="4:4">
      <c r="D77" s="516" t="s">
        <v>20910</v>
      </c>
    </row>
    <row r="78" spans="4:4">
      <c r="D78" s="516" t="s">
        <v>20909</v>
      </c>
    </row>
    <row r="79" spans="4:4">
      <c r="D79" s="516" t="s">
        <v>20908</v>
      </c>
    </row>
    <row r="80" spans="4:4">
      <c r="D80" s="516" t="s">
        <v>20907</v>
      </c>
    </row>
    <row r="81" spans="4:4">
      <c r="D81" s="516" t="s">
        <v>20906</v>
      </c>
    </row>
    <row r="82" spans="4:4">
      <c r="D82" s="516" t="s">
        <v>20905</v>
      </c>
    </row>
    <row r="83" spans="4:4">
      <c r="D83" s="516" t="s">
        <v>20904</v>
      </c>
    </row>
    <row r="84" spans="4:4">
      <c r="D84" s="516" t="s">
        <v>20903</v>
      </c>
    </row>
    <row r="85" spans="4:4">
      <c r="D85" s="516" t="s">
        <v>20902</v>
      </c>
    </row>
    <row r="86" spans="4:4">
      <c r="D86" s="516" t="s">
        <v>20901</v>
      </c>
    </row>
    <row r="87" spans="4:4">
      <c r="D87" s="516" t="s">
        <v>20900</v>
      </c>
    </row>
    <row r="88" spans="4:4">
      <c r="D88" s="516" t="s">
        <v>20899</v>
      </c>
    </row>
    <row r="89" spans="4:4">
      <c r="D89" s="516" t="s">
        <v>20898</v>
      </c>
    </row>
    <row r="90" spans="4:4">
      <c r="D90" s="516" t="s">
        <v>20897</v>
      </c>
    </row>
    <row r="91" spans="4:4">
      <c r="D91" s="516" t="s">
        <v>20896</v>
      </c>
    </row>
    <row r="92" spans="4:4">
      <c r="D92" s="516" t="s">
        <v>20895</v>
      </c>
    </row>
    <row r="93" spans="4:4">
      <c r="D93" s="516" t="s">
        <v>20894</v>
      </c>
    </row>
    <row r="94" spans="4:4">
      <c r="D94" s="516" t="s">
        <v>20893</v>
      </c>
    </row>
    <row r="95" spans="4:4">
      <c r="D95" s="516" t="s">
        <v>20892</v>
      </c>
    </row>
    <row r="96" spans="4:4">
      <c r="D96" s="516" t="s">
        <v>20891</v>
      </c>
    </row>
    <row r="97" spans="4:4">
      <c r="D97" s="516" t="s">
        <v>20890</v>
      </c>
    </row>
    <row r="98" spans="4:4">
      <c r="D98" s="516" t="s">
        <v>20889</v>
      </c>
    </row>
  </sheetData>
  <mergeCells count="11">
    <mergeCell ref="E11:I11"/>
    <mergeCell ref="J11:K11"/>
    <mergeCell ref="T11:U11"/>
    <mergeCell ref="D13:D32"/>
    <mergeCell ref="C2:X4"/>
    <mergeCell ref="C7:C9"/>
    <mergeCell ref="F7:H7"/>
    <mergeCell ref="M7:M9"/>
    <mergeCell ref="E8:F8"/>
    <mergeCell ref="G8:G9"/>
    <mergeCell ref="Q8:R8"/>
  </mergeCells>
  <conditionalFormatting sqref="X14:X32">
    <cfRule type="top10" dxfId="5" priority="1" bottom="1" rank="1"/>
  </conditionalFormatting>
  <dataValidations count="2">
    <dataValidation type="list" allowBlank="1" showInputMessage="1" showErrorMessage="1" sqref="G13:G32">
      <formula1>$D$42:$D$68</formula1>
    </dataValidation>
    <dataValidation type="list" allowBlank="1" showErrorMessage="1" sqref="I7:J7">
      <formula1>$D$72:$D$98</formula1>
    </dataValidation>
  </dataValidations>
  <pageMargins left="0.511811024" right="0.511811024" top="0.78740157499999996" bottom="0.78740157499999996" header="0.31496062000000002" footer="0.31496062000000002"/>
  <pageSetup paperSize="9" scale="37" fitToHeight="0"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AE98"/>
  <sheetViews>
    <sheetView view="pageBreakPreview" topLeftCell="G1" zoomScale="80" zoomScaleNormal="100" zoomScaleSheetLayoutView="80" workbookViewId="0">
      <selection activeCell="P18" sqref="P18"/>
    </sheetView>
  </sheetViews>
  <sheetFormatPr defaultColWidth="9.140625" defaultRowHeight="12"/>
  <cols>
    <col min="1" max="2" width="9.140625" style="565"/>
    <col min="3" max="3" width="8.85546875" style="566" customWidth="1"/>
    <col min="4" max="4" width="14.85546875" style="566" customWidth="1"/>
    <col min="5" max="5" width="25" style="566" customWidth="1"/>
    <col min="6" max="6" width="34.5703125" style="566" customWidth="1"/>
    <col min="7" max="7" width="17.140625" style="566" customWidth="1"/>
    <col min="8" max="8" width="16" style="566" customWidth="1"/>
    <col min="9" max="9" width="36.28515625" style="566" customWidth="1"/>
    <col min="10" max="10" width="9.140625" style="566"/>
    <col min="11" max="11" width="9.28515625" style="566" customWidth="1"/>
    <col min="12" max="12" width="11.28515625" style="566" customWidth="1"/>
    <col min="13" max="13" width="15.140625" style="566" customWidth="1"/>
    <col min="14" max="14" width="15.5703125" style="566" customWidth="1"/>
    <col min="15" max="15" width="7.5703125" style="566" bestFit="1" customWidth="1"/>
    <col min="16" max="16" width="21.140625" style="566" customWidth="1"/>
    <col min="17" max="17" width="17.28515625" style="566" customWidth="1"/>
    <col min="18" max="18" width="16.85546875" style="566" customWidth="1"/>
    <col min="19" max="19" width="21.28515625" style="566" customWidth="1"/>
    <col min="20" max="20" width="9.42578125" style="566" customWidth="1"/>
    <col min="21" max="21" width="9.85546875" style="566" bestFit="1" customWidth="1"/>
    <col min="22" max="22" width="12.85546875" style="566" bestFit="1" customWidth="1"/>
    <col min="23" max="23" width="17.140625" style="566" customWidth="1"/>
    <col min="24" max="24" width="16.28515625" style="566" customWidth="1"/>
    <col min="25" max="25" width="9.140625" style="566"/>
    <col min="26" max="26" width="24.5703125" style="566" customWidth="1"/>
    <col min="27" max="27" width="20.5703125" style="566" customWidth="1"/>
    <col min="28" max="28" width="19.140625" style="566" customWidth="1"/>
    <col min="29" max="16384" width="9.140625" style="566"/>
  </cols>
  <sheetData>
    <row r="1" spans="1:31" ht="12.75" thickBot="1"/>
    <row r="2" spans="1:31" ht="15" customHeight="1">
      <c r="C2" s="866" t="s">
        <v>20983</v>
      </c>
      <c r="D2" s="867"/>
      <c r="E2" s="867"/>
      <c r="F2" s="867"/>
      <c r="G2" s="867"/>
      <c r="H2" s="867"/>
      <c r="I2" s="867"/>
      <c r="J2" s="867"/>
      <c r="K2" s="867"/>
      <c r="L2" s="867"/>
      <c r="M2" s="867"/>
      <c r="N2" s="867"/>
      <c r="O2" s="867"/>
      <c r="P2" s="867"/>
      <c r="Q2" s="867"/>
      <c r="R2" s="867"/>
      <c r="S2" s="867"/>
      <c r="T2" s="867"/>
      <c r="U2" s="867"/>
      <c r="V2" s="867"/>
      <c r="W2" s="867"/>
      <c r="X2" s="868"/>
    </row>
    <row r="3" spans="1:31" ht="15" customHeight="1">
      <c r="C3" s="869"/>
      <c r="D3" s="870"/>
      <c r="E3" s="870"/>
      <c r="F3" s="870"/>
      <c r="G3" s="870"/>
      <c r="H3" s="870"/>
      <c r="I3" s="870"/>
      <c r="J3" s="870"/>
      <c r="K3" s="870"/>
      <c r="L3" s="870"/>
      <c r="M3" s="870"/>
      <c r="N3" s="870"/>
      <c r="O3" s="870"/>
      <c r="P3" s="870"/>
      <c r="Q3" s="870"/>
      <c r="R3" s="870"/>
      <c r="S3" s="870"/>
      <c r="T3" s="870"/>
      <c r="U3" s="870"/>
      <c r="V3" s="870"/>
      <c r="W3" s="870"/>
      <c r="X3" s="871"/>
    </row>
    <row r="4" spans="1:31" ht="15" customHeight="1" thickBot="1">
      <c r="C4" s="872"/>
      <c r="D4" s="873"/>
      <c r="E4" s="873"/>
      <c r="F4" s="873"/>
      <c r="G4" s="873"/>
      <c r="H4" s="873"/>
      <c r="I4" s="873"/>
      <c r="J4" s="873"/>
      <c r="K4" s="873"/>
      <c r="L4" s="873"/>
      <c r="M4" s="873"/>
      <c r="N4" s="873"/>
      <c r="O4" s="873"/>
      <c r="P4" s="873"/>
      <c r="Q4" s="873"/>
      <c r="R4" s="873"/>
      <c r="S4" s="873"/>
      <c r="T4" s="873"/>
      <c r="U4" s="873"/>
      <c r="V4" s="873"/>
      <c r="W4" s="873"/>
      <c r="X4" s="874"/>
    </row>
    <row r="5" spans="1:31">
      <c r="C5" s="567"/>
      <c r="D5" s="568"/>
      <c r="E5" s="568"/>
      <c r="F5" s="568"/>
      <c r="G5" s="568"/>
      <c r="H5" s="568"/>
      <c r="I5" s="568"/>
      <c r="J5" s="568"/>
      <c r="K5" s="568"/>
      <c r="L5" s="568"/>
      <c r="M5" s="568"/>
      <c r="N5" s="568"/>
      <c r="O5" s="569"/>
      <c r="P5" s="569"/>
      <c r="Q5" s="569"/>
      <c r="R5" s="568"/>
      <c r="S5" s="568"/>
      <c r="T5" s="568"/>
      <c r="U5" s="568"/>
      <c r="V5" s="568"/>
      <c r="W5" s="568"/>
      <c r="X5" s="570"/>
    </row>
    <row r="6" spans="1:31">
      <c r="C6" s="567"/>
      <c r="D6" s="568"/>
      <c r="E6" s="568"/>
      <c r="F6" s="568"/>
      <c r="G6" s="568"/>
      <c r="H6" s="568"/>
      <c r="I6" s="568"/>
      <c r="J6" s="568"/>
      <c r="K6" s="568"/>
      <c r="L6" s="568"/>
      <c r="M6" s="568"/>
      <c r="N6" s="568"/>
      <c r="O6" s="569"/>
      <c r="P6" s="569"/>
      <c r="Q6" s="569"/>
      <c r="R6" s="568"/>
      <c r="S6" s="568"/>
      <c r="T6" s="568"/>
      <c r="U6" s="568"/>
      <c r="V6" s="568"/>
      <c r="W6" s="568"/>
      <c r="X6" s="570"/>
    </row>
    <row r="7" spans="1:31" ht="40.5" customHeight="1" thickBot="1">
      <c r="C7" s="875" t="s">
        <v>20982</v>
      </c>
      <c r="D7" s="571"/>
      <c r="E7" s="571"/>
      <c r="F7" s="878" t="s">
        <v>20832</v>
      </c>
      <c r="G7" s="878"/>
      <c r="H7" s="878"/>
      <c r="I7" s="572" t="s">
        <v>20915</v>
      </c>
      <c r="J7" s="573"/>
      <c r="K7" s="568"/>
      <c r="L7" s="568"/>
      <c r="M7" s="879" t="s">
        <v>20834</v>
      </c>
      <c r="N7" s="574" t="s">
        <v>20835</v>
      </c>
      <c r="O7" s="440">
        <v>6.4999999999999997E-3</v>
      </c>
      <c r="P7" s="569"/>
      <c r="Q7" s="568"/>
      <c r="R7" s="568"/>
      <c r="S7" s="568"/>
      <c r="T7" s="568"/>
      <c r="U7" s="568"/>
      <c r="V7" s="568"/>
      <c r="W7" s="568"/>
      <c r="X7" s="570"/>
    </row>
    <row r="8" spans="1:31" ht="15" thickBot="1">
      <c r="C8" s="876"/>
      <c r="D8" s="575"/>
      <c r="E8" s="880"/>
      <c r="F8" s="880"/>
      <c r="G8" s="881" t="s">
        <v>20831</v>
      </c>
      <c r="H8" s="576">
        <v>41821</v>
      </c>
      <c r="I8" s="575" t="s">
        <v>20837</v>
      </c>
      <c r="J8" s="577">
        <v>270.23700000000002</v>
      </c>
      <c r="K8" s="568"/>
      <c r="L8" s="568"/>
      <c r="M8" s="879"/>
      <c r="N8" s="574" t="s">
        <v>20838</v>
      </c>
      <c r="O8" s="440">
        <v>0.03</v>
      </c>
      <c r="P8" s="578"/>
      <c r="Q8" s="883" t="s">
        <v>20839</v>
      </c>
      <c r="R8" s="884"/>
      <c r="S8" s="568"/>
      <c r="T8" s="568"/>
      <c r="U8" s="568"/>
      <c r="V8" s="568"/>
      <c r="W8" s="568"/>
      <c r="X8" s="570"/>
      <c r="Z8" s="579" t="s">
        <v>20981</v>
      </c>
    </row>
    <row r="9" spans="1:31" ht="15" thickBot="1">
      <c r="C9" s="877"/>
      <c r="D9" s="571"/>
      <c r="E9" s="580"/>
      <c r="F9" s="571"/>
      <c r="G9" s="882"/>
      <c r="H9" s="581">
        <f>'[57]Transporte Cap 50-70'!H9</f>
        <v>45383</v>
      </c>
      <c r="I9" s="571" t="s">
        <v>20841</v>
      </c>
      <c r="J9" s="582">
        <f>'[57]Transporte Cap 50-70'!J9</f>
        <v>567.09199999999998</v>
      </c>
      <c r="K9" s="568"/>
      <c r="L9" s="416"/>
      <c r="M9" s="879"/>
      <c r="N9" s="574" t="s">
        <v>20842</v>
      </c>
      <c r="O9" s="439">
        <v>0.18</v>
      </c>
      <c r="P9" s="417">
        <f>1-(O9/1)</f>
        <v>0.82000000000000006</v>
      </c>
      <c r="Q9" s="583" t="s">
        <v>20843</v>
      </c>
      <c r="R9" s="584"/>
      <c r="S9" s="568"/>
      <c r="T9" s="568"/>
      <c r="U9" s="568"/>
      <c r="V9" s="568"/>
      <c r="W9" s="568"/>
      <c r="X9" s="570"/>
      <c r="Z9" s="579" t="s">
        <v>20980</v>
      </c>
    </row>
    <row r="10" spans="1:31" ht="12.75" thickBot="1">
      <c r="C10" s="585"/>
      <c r="D10" s="568"/>
      <c r="E10" s="418"/>
      <c r="F10" s="418"/>
      <c r="G10" s="438" t="s">
        <v>20978</v>
      </c>
      <c r="H10" s="586">
        <f>'[57]Transporte Cap 50-70'!H10</f>
        <v>45352</v>
      </c>
      <c r="I10" s="418"/>
      <c r="J10" s="568"/>
      <c r="K10" s="568"/>
      <c r="L10" s="568"/>
      <c r="M10" s="419"/>
      <c r="N10" s="419"/>
      <c r="O10" s="569"/>
      <c r="P10" s="569"/>
      <c r="Q10" s="569"/>
      <c r="R10" s="568"/>
      <c r="S10" s="568"/>
      <c r="T10" s="568"/>
      <c r="U10" s="568"/>
      <c r="V10" s="568"/>
      <c r="W10" s="568"/>
      <c r="X10" s="570"/>
    </row>
    <row r="11" spans="1:31" ht="72.75" thickBot="1">
      <c r="C11" s="420" t="s">
        <v>20844</v>
      </c>
      <c r="D11" s="421" t="s">
        <v>20845</v>
      </c>
      <c r="E11" s="812" t="s">
        <v>20846</v>
      </c>
      <c r="F11" s="813"/>
      <c r="G11" s="813"/>
      <c r="H11" s="813"/>
      <c r="I11" s="814"/>
      <c r="J11" s="812" t="s">
        <v>20847</v>
      </c>
      <c r="K11" s="814"/>
      <c r="L11" s="422" t="s">
        <v>20848</v>
      </c>
      <c r="M11" s="587" t="s">
        <v>20849</v>
      </c>
      <c r="N11" s="588" t="s">
        <v>20850</v>
      </c>
      <c r="O11" s="588" t="s">
        <v>20851</v>
      </c>
      <c r="P11" s="587" t="s">
        <v>20977</v>
      </c>
      <c r="Q11" s="587" t="s">
        <v>20852</v>
      </c>
      <c r="R11" s="587" t="s">
        <v>20853</v>
      </c>
      <c r="S11" s="587" t="s">
        <v>20854</v>
      </c>
      <c r="T11" s="864" t="s">
        <v>20855</v>
      </c>
      <c r="U11" s="865"/>
      <c r="V11" s="588" t="s">
        <v>20856</v>
      </c>
      <c r="W11" s="589" t="s">
        <v>20973</v>
      </c>
      <c r="X11" s="587" t="s">
        <v>20974</v>
      </c>
      <c r="Z11" s="566">
        <v>1</v>
      </c>
      <c r="AA11" s="566">
        <v>2</v>
      </c>
      <c r="AB11" s="566">
        <v>3</v>
      </c>
    </row>
    <row r="12" spans="1:31" ht="73.5" customHeight="1" thickBot="1">
      <c r="C12" s="409">
        <f>H9</f>
        <v>45383</v>
      </c>
      <c r="D12" s="423"/>
      <c r="E12" s="590" t="s">
        <v>20858</v>
      </c>
      <c r="F12" s="591" t="s">
        <v>20859</v>
      </c>
      <c r="G12" s="591" t="s">
        <v>20861</v>
      </c>
      <c r="H12" s="591" t="s">
        <v>20976</v>
      </c>
      <c r="I12" s="592" t="s">
        <v>590</v>
      </c>
      <c r="J12" s="437" t="s">
        <v>20861</v>
      </c>
      <c r="K12" s="437" t="s">
        <v>20862</v>
      </c>
      <c r="L12" s="436" t="s">
        <v>20863</v>
      </c>
      <c r="M12" s="435" t="s">
        <v>20863</v>
      </c>
      <c r="N12" s="435" t="s">
        <v>20863</v>
      </c>
      <c r="O12" s="593" t="s">
        <v>20864</v>
      </c>
      <c r="P12" s="411" t="s">
        <v>20863</v>
      </c>
      <c r="Q12" s="411" t="s">
        <v>20863</v>
      </c>
      <c r="R12" s="411" t="s">
        <v>20863</v>
      </c>
      <c r="S12" s="411" t="s">
        <v>20863</v>
      </c>
      <c r="T12" s="411" t="s">
        <v>20975</v>
      </c>
      <c r="U12" s="411" t="s">
        <v>20863</v>
      </c>
      <c r="V12" s="411" t="s">
        <v>20863</v>
      </c>
      <c r="W12" s="411" t="s">
        <v>20863</v>
      </c>
      <c r="X12" s="411" t="s">
        <v>20863</v>
      </c>
      <c r="Z12" s="594" t="s">
        <v>20974</v>
      </c>
      <c r="AA12" s="595" t="s">
        <v>20856</v>
      </c>
      <c r="AB12" s="596" t="s">
        <v>20973</v>
      </c>
    </row>
    <row r="13" spans="1:31" ht="54" customHeight="1">
      <c r="B13" s="597">
        <f>X13</f>
        <v>7590.2459324035126</v>
      </c>
      <c r="C13" s="412">
        <v>1</v>
      </c>
      <c r="D13" s="842" t="str">
        <f>I7</f>
        <v>ASFALTOS DILUÍDOS CM-30</v>
      </c>
      <c r="E13" s="598" t="s">
        <v>21030</v>
      </c>
      <c r="F13" s="424" t="s">
        <v>21029</v>
      </c>
      <c r="G13" s="428" t="s">
        <v>20936</v>
      </c>
      <c r="H13" s="424" t="s">
        <v>20882</v>
      </c>
      <c r="I13" s="428" t="str">
        <f>'[57]Transporte RR-1C'!I13</f>
        <v>São Sebastião -AL</v>
      </c>
      <c r="J13" s="599" t="s">
        <v>20874</v>
      </c>
      <c r="K13" s="599">
        <v>4.9940359324035128</v>
      </c>
      <c r="L13" s="430">
        <f>IF(AND(J13="-",K13="-"),"",IF(AND(J13&lt;&gt;0,K13="-"),J13*1000,IF(AND(J13="-",K13&lt;&gt;0),K13*1000,IF(AND(J13&lt;&gt;0,K13&lt;&gt;0),J13*1000,""))))</f>
        <v>4994.0359324035126</v>
      </c>
      <c r="M13" s="600">
        <f>ROUND(((L13/(1-$O$7-$O$8-$O$9))-L13),2)</f>
        <v>1379.97</v>
      </c>
      <c r="N13" s="429">
        <f>L13+M13</f>
        <v>6374.0059324035128</v>
      </c>
      <c r="O13" s="601">
        <f>'[57]Transporte RR-1C'!O13</f>
        <v>1772</v>
      </c>
      <c r="P13" s="600">
        <f>ROUND((26.939+0.253*O13),2)</f>
        <v>475.26</v>
      </c>
      <c r="Q13" s="602">
        <f>TRUNC(P13*($O$9/(1-$O$9)),2)</f>
        <v>104.32</v>
      </c>
      <c r="R13" s="600">
        <f>TRUNC(IF($J$8="","",(($J$9-$J$8)/$J$8)*(P13+Q13)),2)</f>
        <v>636.66</v>
      </c>
      <c r="S13" s="603">
        <f>P13+Q13+R13</f>
        <v>1216.2399999999998</v>
      </c>
      <c r="T13" s="604"/>
      <c r="U13" s="602">
        <f>EVEN('[57] CONSUMO DE MAT. B TOTAL'!$P$13*2/28)*T13/'[57] CONSUMO DE MAT. B TOTAL'!$P$13</f>
        <v>0</v>
      </c>
      <c r="V13" s="605">
        <f t="shared" ref="V13:V32" si="0">IF(AND(P13="",Q13=""),"",S13+U13)</f>
        <v>1216.2399999999998</v>
      </c>
      <c r="W13" s="606">
        <f t="shared" ref="W13:W32" si="1">IF(OR(L13="",M13=""),"",L13+M13)</f>
        <v>6374.0059324035128</v>
      </c>
      <c r="X13" s="607">
        <f>IF(OR(V13="",W13=""),"",V13+W13)</f>
        <v>7590.2459324035126</v>
      </c>
      <c r="Z13" s="608">
        <f>X13</f>
        <v>7590.2459324035126</v>
      </c>
      <c r="AA13" s="609">
        <f>V13</f>
        <v>1216.2399999999998</v>
      </c>
      <c r="AB13" s="608">
        <f>W13</f>
        <v>6374.0059324035128</v>
      </c>
      <c r="AE13" s="566" t="str">
        <f>IF(OR(G13=$D$58,G13=$D$59,G13=$D$61,G13=$D$67,G13=$D$51,G13=$D$47,G13=$D$43,G13=$D$56,G13=$D$46),"NORDESTE",IF(OR(G13=$D$42,G13=$D$44,G13=$D$45,G13=$D$55,G13=$D$63,G13=$D$64,G13=$D$68),"NORTE",IF(OR(G13=$D$48,G13=$D$50,G13=$D$52,G13=$D$53),"CENTRO-OESTE",IF(OR(G13=$D$66,G13=$D$60,G13=$D$54,G13=$D$49),"SUDESTE",IF(OR(G13=$D$65,G13=$D$57,G13=$D$62),"SUL","")))))</f>
        <v>CENTRO-OESTE</v>
      </c>
    </row>
    <row r="14" spans="1:31" ht="39.75" customHeight="1">
      <c r="B14" s="597">
        <f t="shared" ref="B14:B32" si="2">X14</f>
        <v>7685.4159324035127</v>
      </c>
      <c r="C14" s="431">
        <v>2</v>
      </c>
      <c r="D14" s="843"/>
      <c r="E14" s="610" t="s">
        <v>20994</v>
      </c>
      <c r="F14" s="432" t="s">
        <v>21028</v>
      </c>
      <c r="G14" s="433" t="s">
        <v>20934</v>
      </c>
      <c r="H14" s="432" t="s">
        <v>20884</v>
      </c>
      <c r="I14" s="428" t="str">
        <f>'[57]Transporte RR-1C'!I14</f>
        <v>São Sebastião -AL</v>
      </c>
      <c r="J14" s="599" t="s">
        <v>20874</v>
      </c>
      <c r="K14" s="599">
        <v>4.9940359324035128</v>
      </c>
      <c r="L14" s="430">
        <f t="shared" ref="L14:L32" si="3">IF(AND(J14="-",K14="-"),"",IF(AND(J14&lt;&gt;0,K14="-"),J14*1000,IF(AND(J14="-",K14&lt;&gt;0),K14*1000,IF(AND(J14&lt;&gt;0,K14&lt;&gt;0),J14*1000,""))))</f>
        <v>4994.0359324035126</v>
      </c>
      <c r="M14" s="600">
        <f t="shared" ref="M14:M21" si="4">ROUND(((L14/(1-$O$7-$O$8-$O$9))-L14),2)</f>
        <v>1379.97</v>
      </c>
      <c r="N14" s="429">
        <f t="shared" ref="N14:N32" si="5">L14+M14</f>
        <v>6374.0059324035128</v>
      </c>
      <c r="O14" s="601">
        <f>'[57]Transporte RR-1C'!O14</f>
        <v>1919</v>
      </c>
      <c r="P14" s="600">
        <f t="shared" ref="P14:P32" si="6">ROUND((26.939+0.253*O14),2)</f>
        <v>512.45000000000005</v>
      </c>
      <c r="Q14" s="602">
        <f t="shared" ref="Q14:Q32" si="7">TRUNC(P14*($O$9/(1-$O$9)),2)</f>
        <v>112.48</v>
      </c>
      <c r="R14" s="600">
        <f t="shared" ref="R14:R32" si="8">TRUNC(IF($J$8="","",(($J$9-$J$8)/$J$8)*(P14+Q14)),2)</f>
        <v>686.48</v>
      </c>
      <c r="S14" s="603">
        <f t="shared" ref="S14:S32" si="9">P14+Q14+R14</f>
        <v>1311.41</v>
      </c>
      <c r="T14" s="604"/>
      <c r="U14" s="602">
        <f>EVEN('[57] CONSUMO DE MAT. B TOTAL'!$P$13*2/28)*T14/'[57] CONSUMO DE MAT. B TOTAL'!$P$13</f>
        <v>0</v>
      </c>
      <c r="V14" s="605">
        <f t="shared" si="0"/>
        <v>1311.41</v>
      </c>
      <c r="W14" s="606">
        <f t="shared" si="1"/>
        <v>6374.0059324035128</v>
      </c>
      <c r="X14" s="607">
        <f t="shared" ref="X14:X32" si="10">IF(OR(V14="",W14=""),"",V14+W14)</f>
        <v>7685.4159324035127</v>
      </c>
      <c r="Z14" s="608">
        <f t="shared" ref="Z14:Z32" si="11">X14</f>
        <v>7685.4159324035127</v>
      </c>
      <c r="AA14" s="609">
        <f t="shared" ref="AA14:AB32" si="12">V14</f>
        <v>1311.41</v>
      </c>
      <c r="AB14" s="608">
        <f t="shared" si="12"/>
        <v>6374.0059324035128</v>
      </c>
      <c r="AE14" s="566" t="str">
        <f t="shared" ref="AE14:AE32" si="13">IF(OR(G14=$D$58,G14=$D$59,G14=$D$61,G14=$D$67,G14=$D$51,G14=$D$47,G14=$D$43,G14=$D$56,G14=$D$46),"NORDESTE",IF(OR(G14=$D$42,G14=$D$44,G14=$D$45,G14=$D$55,G14=$D$63,G14=$D$64,G14=$D$68),"NORTE",IF(OR(G14=$D$48,G14=$D$50,G14=$D$52,G14=$D$53),"CENTRO-OESTE",IF(OR(G14=$D$66,G14=$D$60,G14=$D$54,G14=$D$49),"SUDESTE",IF(OR(G14=$D$65,G14=$D$57,G14=$D$62),"SUL","")))))</f>
        <v>CENTRO-OESTE</v>
      </c>
    </row>
    <row r="15" spans="1:31" ht="39.75" customHeight="1">
      <c r="B15" s="597">
        <f t="shared" si="2"/>
        <v>7729.4459324035124</v>
      </c>
      <c r="C15" s="412">
        <v>3</v>
      </c>
      <c r="D15" s="843"/>
      <c r="E15" s="610" t="s">
        <v>21018</v>
      </c>
      <c r="F15" s="432" t="s">
        <v>21027</v>
      </c>
      <c r="G15" s="433" t="s">
        <v>20934</v>
      </c>
      <c r="H15" s="432" t="s">
        <v>20883</v>
      </c>
      <c r="I15" s="428" t="str">
        <f>'[57]Transporte RR-1C'!I15</f>
        <v>São Sebastião -AL</v>
      </c>
      <c r="J15" s="599" t="s">
        <v>20874</v>
      </c>
      <c r="K15" s="599">
        <v>4.9940359324035128</v>
      </c>
      <c r="L15" s="430">
        <f t="shared" si="3"/>
        <v>4994.0359324035126</v>
      </c>
      <c r="M15" s="600">
        <f t="shared" si="4"/>
        <v>1379.97</v>
      </c>
      <c r="N15" s="429">
        <f t="shared" si="5"/>
        <v>6374.0059324035128</v>
      </c>
      <c r="O15" s="601">
        <f>'[57]Transporte RR-1C'!O15</f>
        <v>1987</v>
      </c>
      <c r="P15" s="600">
        <f t="shared" si="6"/>
        <v>529.65</v>
      </c>
      <c r="Q15" s="602">
        <f t="shared" si="7"/>
        <v>116.26</v>
      </c>
      <c r="R15" s="600">
        <f t="shared" si="8"/>
        <v>709.53</v>
      </c>
      <c r="S15" s="603">
        <f t="shared" si="9"/>
        <v>1355.44</v>
      </c>
      <c r="T15" s="604"/>
      <c r="U15" s="602">
        <f>EVEN('[57] CONSUMO DE MAT. B TOTAL'!$P$13*2/28)*T15/'[57] CONSUMO DE MAT. B TOTAL'!$P$13</f>
        <v>0</v>
      </c>
      <c r="V15" s="605">
        <f t="shared" si="0"/>
        <v>1355.44</v>
      </c>
      <c r="W15" s="606">
        <f t="shared" si="1"/>
        <v>6374.0059324035128</v>
      </c>
      <c r="X15" s="611">
        <f t="shared" si="10"/>
        <v>7729.4459324035124</v>
      </c>
      <c r="Z15" s="608">
        <f t="shared" si="11"/>
        <v>7729.4459324035124</v>
      </c>
      <c r="AA15" s="609">
        <f t="shared" si="12"/>
        <v>1355.44</v>
      </c>
      <c r="AB15" s="608">
        <f t="shared" si="12"/>
        <v>6374.0059324035128</v>
      </c>
      <c r="AE15" s="566" t="str">
        <f t="shared" si="13"/>
        <v>CENTRO-OESTE</v>
      </c>
    </row>
    <row r="16" spans="1:31" ht="39.75" customHeight="1">
      <c r="A16" s="565">
        <v>2403</v>
      </c>
      <c r="B16" s="597">
        <f t="shared" si="2"/>
        <v>7732.0259324035123</v>
      </c>
      <c r="C16" s="431">
        <v>4</v>
      </c>
      <c r="D16" s="843"/>
      <c r="E16" s="610" t="s">
        <v>21026</v>
      </c>
      <c r="F16" s="432" t="s">
        <v>21025</v>
      </c>
      <c r="G16" s="433" t="s">
        <v>20934</v>
      </c>
      <c r="H16" s="432" t="s">
        <v>20881</v>
      </c>
      <c r="I16" s="428" t="str">
        <f>'[57]Transporte RR-1C'!I16</f>
        <v>São Sebastião -AL</v>
      </c>
      <c r="J16" s="599" t="s">
        <v>20874</v>
      </c>
      <c r="K16" s="599">
        <v>4.9940359324035128</v>
      </c>
      <c r="L16" s="430">
        <f t="shared" si="3"/>
        <v>4994.0359324035126</v>
      </c>
      <c r="M16" s="600">
        <f t="shared" si="4"/>
        <v>1379.97</v>
      </c>
      <c r="N16" s="429">
        <f t="shared" si="5"/>
        <v>6374.0059324035128</v>
      </c>
      <c r="O16" s="601">
        <f>'[57]Transporte RR-1C'!O16</f>
        <v>1991</v>
      </c>
      <c r="P16" s="600">
        <f t="shared" si="6"/>
        <v>530.66</v>
      </c>
      <c r="Q16" s="602">
        <f t="shared" si="7"/>
        <v>116.48</v>
      </c>
      <c r="R16" s="600">
        <f t="shared" si="8"/>
        <v>710.88</v>
      </c>
      <c r="S16" s="603">
        <f t="shared" si="9"/>
        <v>1358.02</v>
      </c>
      <c r="T16" s="604"/>
      <c r="U16" s="602">
        <f>EVEN('[57] CONSUMO DE MAT. B TOTAL'!$P$13*2/28)*T16/'[57] CONSUMO DE MAT. B TOTAL'!$P$13</f>
        <v>0</v>
      </c>
      <c r="V16" s="605">
        <f t="shared" si="0"/>
        <v>1358.02</v>
      </c>
      <c r="W16" s="606">
        <f t="shared" si="1"/>
        <v>6374.0059324035128</v>
      </c>
      <c r="X16" s="607">
        <f t="shared" si="10"/>
        <v>7732.0259324035123</v>
      </c>
      <c r="Z16" s="608">
        <f t="shared" si="11"/>
        <v>7732.0259324035123</v>
      </c>
      <c r="AA16" s="609">
        <f t="shared" si="12"/>
        <v>1358.02</v>
      </c>
      <c r="AB16" s="608">
        <f t="shared" si="12"/>
        <v>6374.0059324035128</v>
      </c>
      <c r="AE16" s="566" t="str">
        <f t="shared" si="13"/>
        <v>CENTRO-OESTE</v>
      </c>
    </row>
    <row r="17" spans="2:31" ht="39.75" customHeight="1">
      <c r="B17" s="597">
        <f t="shared" si="2"/>
        <v>7379.3198692475034</v>
      </c>
      <c r="C17" s="412">
        <v>5</v>
      </c>
      <c r="D17" s="843"/>
      <c r="E17" s="610" t="s">
        <v>20994</v>
      </c>
      <c r="F17" s="432" t="s">
        <v>21024</v>
      </c>
      <c r="G17" s="433" t="s">
        <v>20930</v>
      </c>
      <c r="H17" s="432" t="s">
        <v>20880</v>
      </c>
      <c r="I17" s="428" t="str">
        <f>'[57]Transporte RR-1C'!I17</f>
        <v>São Sebastião -AL</v>
      </c>
      <c r="J17" s="599" t="s">
        <v>20874</v>
      </c>
      <c r="K17" s="599">
        <v>4.6806103035389564</v>
      </c>
      <c r="L17" s="430">
        <f t="shared" si="3"/>
        <v>4680.610303538956</v>
      </c>
      <c r="M17" s="600">
        <f t="shared" si="4"/>
        <v>1293.3699999999999</v>
      </c>
      <c r="N17" s="429">
        <f t="shared" si="5"/>
        <v>5973.9803035389559</v>
      </c>
      <c r="O17" s="601">
        <f>'[57]Transporte RR-1C'!O17</f>
        <v>1943</v>
      </c>
      <c r="P17" s="600">
        <f t="shared" si="6"/>
        <v>518.52</v>
      </c>
      <c r="Q17" s="602">
        <f t="shared" si="7"/>
        <v>113.82</v>
      </c>
      <c r="R17" s="600">
        <f t="shared" si="8"/>
        <v>694.62</v>
      </c>
      <c r="S17" s="603">
        <f t="shared" si="9"/>
        <v>1326.96</v>
      </c>
      <c r="T17" s="604">
        <v>1086</v>
      </c>
      <c r="U17" s="602">
        <f>EVEN('[57] CONSUMO DE MAT. B TOTAL'!$P$13*2/28)*T17/'[57] CONSUMO DE MAT. B TOTAL'!$P$13</f>
        <v>78.379565708547759</v>
      </c>
      <c r="V17" s="605">
        <f t="shared" si="0"/>
        <v>1405.3395657085478</v>
      </c>
      <c r="W17" s="606">
        <f t="shared" si="1"/>
        <v>5973.9803035389559</v>
      </c>
      <c r="X17" s="607">
        <f t="shared" si="10"/>
        <v>7379.3198692475034</v>
      </c>
      <c r="Z17" s="608">
        <f t="shared" si="11"/>
        <v>7379.3198692475034</v>
      </c>
      <c r="AA17" s="609">
        <f t="shared" si="12"/>
        <v>1405.3395657085478</v>
      </c>
      <c r="AB17" s="608">
        <f t="shared" si="12"/>
        <v>5973.9803035389559</v>
      </c>
      <c r="AE17" s="566" t="str">
        <f t="shared" si="13"/>
        <v>SUDESTE</v>
      </c>
    </row>
    <row r="18" spans="2:31" ht="39.75" customHeight="1">
      <c r="B18" s="597">
        <f t="shared" si="2"/>
        <v>7379.3198692475034</v>
      </c>
      <c r="C18" s="431">
        <v>6</v>
      </c>
      <c r="D18" s="843"/>
      <c r="E18" s="610" t="s">
        <v>21003</v>
      </c>
      <c r="F18" s="432" t="s">
        <v>21023</v>
      </c>
      <c r="G18" s="433" t="s">
        <v>20930</v>
      </c>
      <c r="H18" s="432" t="s">
        <v>20880</v>
      </c>
      <c r="I18" s="428" t="str">
        <f>'[57]Transporte RR-1C'!I18</f>
        <v>São Sebastião -AL</v>
      </c>
      <c r="J18" s="599" t="s">
        <v>20874</v>
      </c>
      <c r="K18" s="599">
        <v>4.6806103035389564</v>
      </c>
      <c r="L18" s="430">
        <f t="shared" si="3"/>
        <v>4680.610303538956</v>
      </c>
      <c r="M18" s="600">
        <f t="shared" si="4"/>
        <v>1293.3699999999999</v>
      </c>
      <c r="N18" s="429">
        <f t="shared" si="5"/>
        <v>5973.9803035389559</v>
      </c>
      <c r="O18" s="601">
        <f>'[57]Transporte RR-1C'!O18</f>
        <v>1943</v>
      </c>
      <c r="P18" s="600">
        <f t="shared" si="6"/>
        <v>518.52</v>
      </c>
      <c r="Q18" s="602">
        <f t="shared" si="7"/>
        <v>113.82</v>
      </c>
      <c r="R18" s="600">
        <f t="shared" si="8"/>
        <v>694.62</v>
      </c>
      <c r="S18" s="603">
        <f t="shared" si="9"/>
        <v>1326.96</v>
      </c>
      <c r="T18" s="604">
        <v>1086</v>
      </c>
      <c r="U18" s="602">
        <f>EVEN('[57] CONSUMO DE MAT. B TOTAL'!$P$13*2/28)*T18/'[57] CONSUMO DE MAT. B TOTAL'!$P$13</f>
        <v>78.379565708547759</v>
      </c>
      <c r="V18" s="605">
        <f t="shared" si="0"/>
        <v>1405.3395657085478</v>
      </c>
      <c r="W18" s="606">
        <f t="shared" si="1"/>
        <v>5973.9803035389559</v>
      </c>
      <c r="X18" s="607">
        <f t="shared" si="10"/>
        <v>7379.3198692475034</v>
      </c>
      <c r="Z18" s="608">
        <f t="shared" si="11"/>
        <v>7379.3198692475034</v>
      </c>
      <c r="AA18" s="609">
        <f t="shared" si="12"/>
        <v>1405.3395657085478</v>
      </c>
      <c r="AB18" s="608">
        <f t="shared" si="12"/>
        <v>5973.9803035389559</v>
      </c>
      <c r="AE18" s="566" t="str">
        <f t="shared" si="13"/>
        <v>SUDESTE</v>
      </c>
    </row>
    <row r="19" spans="2:31" ht="39.75" customHeight="1">
      <c r="B19" s="597">
        <f t="shared" si="2"/>
        <v>8104.0982746131049</v>
      </c>
      <c r="C19" s="412">
        <v>7</v>
      </c>
      <c r="D19" s="843"/>
      <c r="E19" s="610" t="s">
        <v>21022</v>
      </c>
      <c r="F19" s="432" t="s">
        <v>21021</v>
      </c>
      <c r="G19" s="433" t="s">
        <v>21020</v>
      </c>
      <c r="H19" s="432" t="s">
        <v>21019</v>
      </c>
      <c r="I19" s="428" t="str">
        <f>'[57]Transporte RR-1C'!I19</f>
        <v>São Sebastião -AL</v>
      </c>
      <c r="J19" s="599">
        <v>5.1181382746131048</v>
      </c>
      <c r="K19" s="599">
        <v>4.9940359324035128</v>
      </c>
      <c r="L19" s="430">
        <f>IF(AND(J19="-",K19="-"),"",IF(AND(J19&lt;&gt;0,K19="-"),J19*1000,IF(AND(J19="-",K19&lt;&gt;0),K19*1000,IF(AND(J19&lt;&gt;0,K19&lt;&gt;0),J19*1000,""))))</f>
        <v>5118.1382746131048</v>
      </c>
      <c r="M19" s="600">
        <f>ROUND(((L19/(1-$O$7-$O$8-$O$9))-L19),2)</f>
        <v>1414.27</v>
      </c>
      <c r="N19" s="429">
        <f t="shared" si="5"/>
        <v>6532.4082746131044</v>
      </c>
      <c r="O19" s="601">
        <f>'[57]Transporte RR-1C'!O19</f>
        <v>2321</v>
      </c>
      <c r="P19" s="600">
        <f t="shared" si="6"/>
        <v>614.15</v>
      </c>
      <c r="Q19" s="602">
        <f t="shared" si="7"/>
        <v>134.81</v>
      </c>
      <c r="R19" s="600">
        <f t="shared" si="8"/>
        <v>822.73</v>
      </c>
      <c r="S19" s="603">
        <f t="shared" si="9"/>
        <v>1571.69</v>
      </c>
      <c r="T19" s="604"/>
      <c r="U19" s="602">
        <f>EVEN('[57] CONSUMO DE MAT. B TOTAL'!$P$13*2/28)*T19/'[57] CONSUMO DE MAT. B TOTAL'!$P$13</f>
        <v>0</v>
      </c>
      <c r="V19" s="605">
        <f t="shared" si="0"/>
        <v>1571.69</v>
      </c>
      <c r="W19" s="606">
        <f t="shared" si="1"/>
        <v>6532.4082746131044</v>
      </c>
      <c r="X19" s="607">
        <f t="shared" si="10"/>
        <v>8104.0982746131049</v>
      </c>
      <c r="Z19" s="608"/>
      <c r="AA19" s="609"/>
      <c r="AB19" s="608"/>
      <c r="AE19" s="566" t="str">
        <f t="shared" si="13"/>
        <v>CENTRO-OESTE</v>
      </c>
    </row>
    <row r="20" spans="2:31" ht="39.75" customHeight="1">
      <c r="B20" s="597">
        <f t="shared" si="2"/>
        <v>7256.9398692475033</v>
      </c>
      <c r="C20" s="431">
        <v>8</v>
      </c>
      <c r="D20" s="843"/>
      <c r="E20" s="610" t="s">
        <v>21018</v>
      </c>
      <c r="F20" s="432" t="s">
        <v>21017</v>
      </c>
      <c r="G20" s="433" t="s">
        <v>20930</v>
      </c>
      <c r="H20" s="432" t="s">
        <v>20888</v>
      </c>
      <c r="I20" s="428" t="str">
        <f>'[57]Transporte RR-1C'!I20</f>
        <v>São Sebastião -AL</v>
      </c>
      <c r="J20" s="599" t="s">
        <v>20874</v>
      </c>
      <c r="K20" s="599">
        <v>4.6806103035389564</v>
      </c>
      <c r="L20" s="430">
        <f t="shared" si="3"/>
        <v>4680.610303538956</v>
      </c>
      <c r="M20" s="600">
        <f t="shared" si="4"/>
        <v>1293.3699999999999</v>
      </c>
      <c r="N20" s="429">
        <f t="shared" si="5"/>
        <v>5973.9803035389559</v>
      </c>
      <c r="O20" s="601">
        <f>'[57]Transporte RR-1C'!O20</f>
        <v>1754</v>
      </c>
      <c r="P20" s="600">
        <f t="shared" si="6"/>
        <v>470.7</v>
      </c>
      <c r="Q20" s="602">
        <f t="shared" si="7"/>
        <v>103.32</v>
      </c>
      <c r="R20" s="600">
        <f t="shared" si="8"/>
        <v>630.55999999999995</v>
      </c>
      <c r="S20" s="603">
        <f t="shared" si="9"/>
        <v>1204.58</v>
      </c>
      <c r="T20" s="604">
        <v>1086</v>
      </c>
      <c r="U20" s="602">
        <f>EVEN('[57] CONSUMO DE MAT. B TOTAL'!$P$13*2/28)*T20/'[57] CONSUMO DE MAT. B TOTAL'!$P$13</f>
        <v>78.379565708547759</v>
      </c>
      <c r="V20" s="605">
        <f t="shared" si="0"/>
        <v>1282.9595657085476</v>
      </c>
      <c r="W20" s="606">
        <f t="shared" si="1"/>
        <v>5973.9803035389559</v>
      </c>
      <c r="X20" s="607">
        <f t="shared" si="10"/>
        <v>7256.9398692475033</v>
      </c>
      <c r="Z20" s="608"/>
      <c r="AA20" s="609"/>
      <c r="AB20" s="608"/>
      <c r="AE20" s="566" t="str">
        <f t="shared" si="13"/>
        <v>SUDESTE</v>
      </c>
    </row>
    <row r="21" spans="2:31" ht="39.75" customHeight="1">
      <c r="B21" s="597">
        <f t="shared" si="2"/>
        <v>9428.8541652021104</v>
      </c>
      <c r="C21" s="412">
        <v>9</v>
      </c>
      <c r="D21" s="843"/>
      <c r="E21" s="610" t="s">
        <v>21016</v>
      </c>
      <c r="F21" s="432" t="s">
        <v>21015</v>
      </c>
      <c r="G21" s="433" t="s">
        <v>20916</v>
      </c>
      <c r="H21" s="432" t="s">
        <v>21014</v>
      </c>
      <c r="I21" s="428" t="str">
        <f>'[57]Transporte RR-1C'!I21</f>
        <v>São Sebastião -AL</v>
      </c>
      <c r="J21" s="599" t="s">
        <v>20874</v>
      </c>
      <c r="K21" s="599">
        <v>6.4376241652021102</v>
      </c>
      <c r="L21" s="430">
        <f t="shared" si="3"/>
        <v>6437.6241652021099</v>
      </c>
      <c r="M21" s="600">
        <f t="shared" si="4"/>
        <v>1778.87</v>
      </c>
      <c r="N21" s="429">
        <f t="shared" si="5"/>
        <v>8216.4941652021098</v>
      </c>
      <c r="O21" s="601">
        <f>'[57]Transporte RR-1C'!O21</f>
        <v>1766</v>
      </c>
      <c r="P21" s="600">
        <f t="shared" si="6"/>
        <v>473.74</v>
      </c>
      <c r="Q21" s="602">
        <f t="shared" si="7"/>
        <v>103.99</v>
      </c>
      <c r="R21" s="600">
        <f t="shared" si="8"/>
        <v>634.63</v>
      </c>
      <c r="S21" s="603">
        <f t="shared" si="9"/>
        <v>1212.3600000000001</v>
      </c>
      <c r="T21" s="604"/>
      <c r="U21" s="602">
        <f>EVEN('[57] CONSUMO DE MAT. B TOTAL'!$P$13*2/28)*T21/'[57] CONSUMO DE MAT. B TOTAL'!$P$13</f>
        <v>0</v>
      </c>
      <c r="V21" s="605">
        <f t="shared" si="0"/>
        <v>1212.3600000000001</v>
      </c>
      <c r="W21" s="606">
        <f t="shared" si="1"/>
        <v>8216.4941652021098</v>
      </c>
      <c r="X21" s="607">
        <f t="shared" si="10"/>
        <v>9428.8541652021104</v>
      </c>
      <c r="Z21" s="608"/>
      <c r="AA21" s="609"/>
      <c r="AB21" s="608"/>
      <c r="AE21" s="566" t="str">
        <f t="shared" si="13"/>
        <v>NORTE</v>
      </c>
    </row>
    <row r="22" spans="2:31" ht="39.75" customHeight="1">
      <c r="B22" s="597">
        <f t="shared" si="2"/>
        <v>7541.1303035389556</v>
      </c>
      <c r="C22" s="431">
        <v>10</v>
      </c>
      <c r="D22" s="843"/>
      <c r="E22" s="610" t="s">
        <v>21013</v>
      </c>
      <c r="F22" s="432" t="s">
        <v>21012</v>
      </c>
      <c r="G22" s="433" t="s">
        <v>20918</v>
      </c>
      <c r="H22" s="432" t="s">
        <v>21011</v>
      </c>
      <c r="I22" s="428" t="str">
        <f>'[57]Transporte RR-1C'!I22</f>
        <v>São Sebastião -AL</v>
      </c>
      <c r="J22" s="599" t="s">
        <v>20874</v>
      </c>
      <c r="K22" s="599">
        <v>4.6806103035389564</v>
      </c>
      <c r="L22" s="430">
        <f t="shared" si="3"/>
        <v>4680.610303538956</v>
      </c>
      <c r="M22" s="600">
        <f>ROUND(((L22/(1-$O$7-$O$8-$O$9))-L22),2)</f>
        <v>1293.3699999999999</v>
      </c>
      <c r="N22" s="429">
        <f t="shared" si="5"/>
        <v>5973.9803035389559</v>
      </c>
      <c r="O22" s="601">
        <f>'[57]Transporte RR-1C'!O22</f>
        <v>2314</v>
      </c>
      <c r="P22" s="600">
        <f t="shared" si="6"/>
        <v>612.38</v>
      </c>
      <c r="Q22" s="602">
        <f t="shared" si="7"/>
        <v>134.41999999999999</v>
      </c>
      <c r="R22" s="600">
        <f t="shared" si="8"/>
        <v>820.35</v>
      </c>
      <c r="S22" s="603">
        <f t="shared" si="9"/>
        <v>1567.15</v>
      </c>
      <c r="T22" s="604"/>
      <c r="U22" s="602">
        <f>EVEN('[57] CONSUMO DE MAT. B TOTAL'!$P$13*2/28)*T22/'[57] CONSUMO DE MAT. B TOTAL'!$P$13</f>
        <v>0</v>
      </c>
      <c r="V22" s="605">
        <f t="shared" si="0"/>
        <v>1567.15</v>
      </c>
      <c r="W22" s="606">
        <f t="shared" si="1"/>
        <v>5973.9803035389559</v>
      </c>
      <c r="X22" s="607">
        <f t="shared" si="10"/>
        <v>7541.1303035389556</v>
      </c>
      <c r="Z22" s="608">
        <f t="shared" si="11"/>
        <v>7541.1303035389556</v>
      </c>
      <c r="AA22" s="609">
        <f t="shared" si="12"/>
        <v>1567.15</v>
      </c>
      <c r="AB22" s="608">
        <f t="shared" si="12"/>
        <v>5973.9803035389559</v>
      </c>
      <c r="AE22" s="566" t="str">
        <f t="shared" si="13"/>
        <v>SUDESTE</v>
      </c>
    </row>
    <row r="23" spans="2:31" ht="39.75" customHeight="1">
      <c r="B23" s="597">
        <f t="shared" si="2"/>
        <v>7521.0703035389561</v>
      </c>
      <c r="C23" s="412">
        <v>11</v>
      </c>
      <c r="D23" s="843"/>
      <c r="E23" s="610" t="s">
        <v>21010</v>
      </c>
      <c r="F23" s="432" t="s">
        <v>21009</v>
      </c>
      <c r="G23" s="433" t="s">
        <v>20918</v>
      </c>
      <c r="H23" s="432" t="s">
        <v>21008</v>
      </c>
      <c r="I23" s="428" t="str">
        <f>'[57]Transporte RR-1C'!I23</f>
        <v>São Sebastião -AL</v>
      </c>
      <c r="J23" s="599" t="s">
        <v>20874</v>
      </c>
      <c r="K23" s="599">
        <v>4.6806103035389564</v>
      </c>
      <c r="L23" s="430">
        <f t="shared" si="3"/>
        <v>4680.610303538956</v>
      </c>
      <c r="M23" s="600">
        <f>ROUND(((L23/(1-$O$7-$O$8-$O$9))-L23),2)</f>
        <v>1293.3699999999999</v>
      </c>
      <c r="N23" s="429">
        <f t="shared" si="5"/>
        <v>5973.9803035389559</v>
      </c>
      <c r="O23" s="601">
        <f>'[57]Transporte RR-1C'!O23</f>
        <v>2283</v>
      </c>
      <c r="P23" s="600">
        <f t="shared" si="6"/>
        <v>604.54</v>
      </c>
      <c r="Q23" s="602">
        <f t="shared" si="7"/>
        <v>132.69999999999999</v>
      </c>
      <c r="R23" s="600">
        <f t="shared" si="8"/>
        <v>809.85</v>
      </c>
      <c r="S23" s="603">
        <f t="shared" si="9"/>
        <v>1547.0900000000001</v>
      </c>
      <c r="T23" s="604"/>
      <c r="U23" s="602">
        <f>EVEN('[57] CONSUMO DE MAT. B TOTAL'!$P$13*2/28)*T23/'[57] CONSUMO DE MAT. B TOTAL'!$P$13</f>
        <v>0</v>
      </c>
      <c r="V23" s="605">
        <f t="shared" si="0"/>
        <v>1547.0900000000001</v>
      </c>
      <c r="W23" s="606">
        <f t="shared" si="1"/>
        <v>5973.9803035389559</v>
      </c>
      <c r="X23" s="607">
        <f t="shared" si="10"/>
        <v>7521.0703035389561</v>
      </c>
      <c r="Z23" s="608"/>
      <c r="AA23" s="609"/>
      <c r="AB23" s="608"/>
      <c r="AE23" s="566" t="str">
        <f t="shared" si="13"/>
        <v>SUDESTE</v>
      </c>
    </row>
    <row r="24" spans="2:31" ht="39.75" customHeight="1">
      <c r="B24" s="597">
        <f t="shared" si="2"/>
        <v>8264.2459324035135</v>
      </c>
      <c r="C24" s="431">
        <v>12</v>
      </c>
      <c r="D24" s="843"/>
      <c r="E24" s="610" t="s">
        <v>21003</v>
      </c>
      <c r="F24" s="432" t="s">
        <v>21007</v>
      </c>
      <c r="G24" s="433" t="s">
        <v>20931</v>
      </c>
      <c r="H24" s="432" t="s">
        <v>21006</v>
      </c>
      <c r="I24" s="428" t="str">
        <f>'[57]Transporte RR-1C'!I24</f>
        <v>São Sebastião -AL</v>
      </c>
      <c r="J24" s="599" t="s">
        <v>20874</v>
      </c>
      <c r="K24" s="599">
        <v>4.9940359324035128</v>
      </c>
      <c r="L24" s="430">
        <f t="shared" si="3"/>
        <v>4994.0359324035126</v>
      </c>
      <c r="M24" s="600">
        <f t="shared" ref="M24:M32" si="14">ROUND(((L24/(1-$O$7-$O$8-$O$9))-L24),2)</f>
        <v>1379.97</v>
      </c>
      <c r="N24" s="429">
        <f t="shared" si="5"/>
        <v>6374.0059324035128</v>
      </c>
      <c r="O24" s="601">
        <f>'[57]Transporte RR-1C'!O24</f>
        <v>2813</v>
      </c>
      <c r="P24" s="600">
        <f t="shared" si="6"/>
        <v>738.63</v>
      </c>
      <c r="Q24" s="602">
        <f t="shared" si="7"/>
        <v>162.13</v>
      </c>
      <c r="R24" s="600">
        <f t="shared" si="8"/>
        <v>989.48</v>
      </c>
      <c r="S24" s="603">
        <f t="shared" si="9"/>
        <v>1890.24</v>
      </c>
      <c r="T24" s="604"/>
      <c r="U24" s="602">
        <f>EVEN('[57] CONSUMO DE MAT. B TOTAL'!$P$13*2/28)*T24/'[57] CONSUMO DE MAT. B TOTAL'!$P$13</f>
        <v>0</v>
      </c>
      <c r="V24" s="605">
        <f t="shared" si="0"/>
        <v>1890.24</v>
      </c>
      <c r="W24" s="606">
        <f t="shared" si="1"/>
        <v>6374.0059324035128</v>
      </c>
      <c r="X24" s="607">
        <f t="shared" si="10"/>
        <v>8264.2459324035135</v>
      </c>
      <c r="Z24" s="608"/>
      <c r="AA24" s="609"/>
      <c r="AB24" s="608"/>
      <c r="AE24" s="566" t="str">
        <f t="shared" si="13"/>
        <v>CENTRO-OESTE</v>
      </c>
    </row>
    <row r="25" spans="2:31" ht="39.75" customHeight="1">
      <c r="B25" s="597">
        <f t="shared" si="2"/>
        <v>8434.9682746131039</v>
      </c>
      <c r="C25" s="412">
        <v>13</v>
      </c>
      <c r="D25" s="843"/>
      <c r="E25" s="610" t="s">
        <v>21005</v>
      </c>
      <c r="F25" s="432" t="s">
        <v>21004</v>
      </c>
      <c r="G25" s="433" t="s">
        <v>20932</v>
      </c>
      <c r="H25" s="432" t="s">
        <v>21001</v>
      </c>
      <c r="I25" s="428" t="str">
        <f>'[57]Transporte RR-1C'!I25</f>
        <v>São Sebastião -AL</v>
      </c>
      <c r="J25" s="599">
        <v>5.1181382746131048</v>
      </c>
      <c r="K25" s="599">
        <v>4.9940359324035128</v>
      </c>
      <c r="L25" s="430">
        <f t="shared" si="3"/>
        <v>5118.1382746131048</v>
      </c>
      <c r="M25" s="600">
        <f t="shared" si="14"/>
        <v>1414.27</v>
      </c>
      <c r="N25" s="429">
        <f t="shared" si="5"/>
        <v>6532.4082746131044</v>
      </c>
      <c r="O25" s="601">
        <f>'[57]Transporte RR-1C'!O25</f>
        <v>2832</v>
      </c>
      <c r="P25" s="600">
        <f t="shared" si="6"/>
        <v>743.44</v>
      </c>
      <c r="Q25" s="602">
        <f t="shared" si="7"/>
        <v>163.19</v>
      </c>
      <c r="R25" s="600">
        <f t="shared" si="8"/>
        <v>995.93</v>
      </c>
      <c r="S25" s="603">
        <f t="shared" si="9"/>
        <v>1902.56</v>
      </c>
      <c r="T25" s="604"/>
      <c r="U25" s="602">
        <f>EVEN('[57] CONSUMO DE MAT. B TOTAL'!$P$13*2/28)*T25/'[57] CONSUMO DE MAT. B TOTAL'!$P$13</f>
        <v>0</v>
      </c>
      <c r="V25" s="605">
        <f t="shared" si="0"/>
        <v>1902.56</v>
      </c>
      <c r="W25" s="606">
        <f t="shared" si="1"/>
        <v>6532.4082746131044</v>
      </c>
      <c r="X25" s="607">
        <f t="shared" si="10"/>
        <v>8434.9682746131039</v>
      </c>
      <c r="Z25" s="608"/>
      <c r="AA25" s="609"/>
      <c r="AB25" s="608"/>
      <c r="AE25" s="566" t="str">
        <f t="shared" si="13"/>
        <v>CENTRO-OESTE</v>
      </c>
    </row>
    <row r="26" spans="2:31" ht="39.75" customHeight="1">
      <c r="B26" s="597">
        <f t="shared" si="2"/>
        <v>8434.9682746131039</v>
      </c>
      <c r="C26" s="431">
        <v>14</v>
      </c>
      <c r="D26" s="843"/>
      <c r="E26" s="610" t="s">
        <v>21003</v>
      </c>
      <c r="F26" s="432" t="s">
        <v>21002</v>
      </c>
      <c r="G26" s="433" t="s">
        <v>20932</v>
      </c>
      <c r="H26" s="432" t="s">
        <v>21001</v>
      </c>
      <c r="I26" s="428" t="str">
        <f>'[57]Transporte RR-1C'!I26</f>
        <v>São Sebastião -AL</v>
      </c>
      <c r="J26" s="599">
        <v>5.1181382746131048</v>
      </c>
      <c r="K26" s="599">
        <v>4.9940359324035128</v>
      </c>
      <c r="L26" s="430">
        <f t="shared" si="3"/>
        <v>5118.1382746131048</v>
      </c>
      <c r="M26" s="600">
        <f t="shared" si="14"/>
        <v>1414.27</v>
      </c>
      <c r="N26" s="429">
        <f t="shared" si="5"/>
        <v>6532.4082746131044</v>
      </c>
      <c r="O26" s="601">
        <f>'[57]Transporte RR-1C'!O26</f>
        <v>2832</v>
      </c>
      <c r="P26" s="600">
        <f t="shared" si="6"/>
        <v>743.44</v>
      </c>
      <c r="Q26" s="602">
        <f t="shared" si="7"/>
        <v>163.19</v>
      </c>
      <c r="R26" s="600">
        <f t="shared" si="8"/>
        <v>995.93</v>
      </c>
      <c r="S26" s="603">
        <f t="shared" si="9"/>
        <v>1902.56</v>
      </c>
      <c r="T26" s="604"/>
      <c r="U26" s="602">
        <f>EVEN('[57] CONSUMO DE MAT. B TOTAL'!$P$13*2/28)*T26/'[57] CONSUMO DE MAT. B TOTAL'!$P$13</f>
        <v>0</v>
      </c>
      <c r="V26" s="605">
        <f t="shared" si="0"/>
        <v>1902.56</v>
      </c>
      <c r="W26" s="606">
        <f t="shared" si="1"/>
        <v>6532.4082746131044</v>
      </c>
      <c r="X26" s="607">
        <f t="shared" si="10"/>
        <v>8434.9682746131039</v>
      </c>
      <c r="Z26" s="608"/>
      <c r="AA26" s="609"/>
      <c r="AB26" s="608"/>
      <c r="AE26" s="566" t="str">
        <f t="shared" si="13"/>
        <v>CENTRO-OESTE</v>
      </c>
    </row>
    <row r="27" spans="2:31" ht="39.75" customHeight="1">
      <c r="B27" s="597">
        <f t="shared" si="2"/>
        <v>8438.1982746131034</v>
      </c>
      <c r="C27" s="412">
        <v>15</v>
      </c>
      <c r="D27" s="843"/>
      <c r="E27" s="610" t="s">
        <v>21000</v>
      </c>
      <c r="F27" s="432" t="s">
        <v>20999</v>
      </c>
      <c r="G27" s="433" t="s">
        <v>20932</v>
      </c>
      <c r="H27" s="432" t="s">
        <v>20998</v>
      </c>
      <c r="I27" s="428" t="str">
        <f>'[57]Transporte RR-1C'!I27</f>
        <v>São Sebastião -AL</v>
      </c>
      <c r="J27" s="599">
        <v>5.1181382746131048</v>
      </c>
      <c r="K27" s="599">
        <v>4.9940359324035128</v>
      </c>
      <c r="L27" s="430">
        <f t="shared" si="3"/>
        <v>5118.1382746131048</v>
      </c>
      <c r="M27" s="600">
        <f t="shared" si="14"/>
        <v>1414.27</v>
      </c>
      <c r="N27" s="429">
        <f t="shared" si="5"/>
        <v>6532.4082746131044</v>
      </c>
      <c r="O27" s="601">
        <f>'[57]Transporte RR-1C'!O27</f>
        <v>2837</v>
      </c>
      <c r="P27" s="600">
        <f t="shared" si="6"/>
        <v>744.7</v>
      </c>
      <c r="Q27" s="602">
        <f t="shared" si="7"/>
        <v>163.47</v>
      </c>
      <c r="R27" s="600">
        <f t="shared" si="8"/>
        <v>997.62</v>
      </c>
      <c r="S27" s="603">
        <f t="shared" si="9"/>
        <v>1905.79</v>
      </c>
      <c r="T27" s="604"/>
      <c r="U27" s="602">
        <f>EVEN('[57] CONSUMO DE MAT. B TOTAL'!$P$13*2/28)*T27/'[57] CONSUMO DE MAT. B TOTAL'!$P$13</f>
        <v>0</v>
      </c>
      <c r="V27" s="605">
        <f t="shared" si="0"/>
        <v>1905.79</v>
      </c>
      <c r="W27" s="606">
        <f t="shared" si="1"/>
        <v>6532.4082746131044</v>
      </c>
      <c r="X27" s="607">
        <f t="shared" si="10"/>
        <v>8438.1982746131034</v>
      </c>
      <c r="Z27" s="608">
        <f t="shared" si="11"/>
        <v>8438.1982746131034</v>
      </c>
      <c r="AA27" s="609">
        <f t="shared" si="12"/>
        <v>1905.79</v>
      </c>
      <c r="AB27" s="608">
        <f t="shared" si="12"/>
        <v>6532.4082746131044</v>
      </c>
      <c r="AE27" s="566" t="str">
        <f t="shared" si="13"/>
        <v>CENTRO-OESTE</v>
      </c>
    </row>
    <row r="28" spans="2:31" ht="39.75" customHeight="1">
      <c r="B28" s="597">
        <f t="shared" si="2"/>
        <v>7495.1803035389557</v>
      </c>
      <c r="C28" s="431">
        <v>16</v>
      </c>
      <c r="D28" s="843"/>
      <c r="E28" s="610" t="s">
        <v>20997</v>
      </c>
      <c r="F28" s="432" t="s">
        <v>20996</v>
      </c>
      <c r="G28" s="433" t="s">
        <v>20918</v>
      </c>
      <c r="H28" s="434" t="s">
        <v>20995</v>
      </c>
      <c r="I28" s="428" t="str">
        <f>'[57]Transporte RR-1C'!I28</f>
        <v>São Sebastião -AL</v>
      </c>
      <c r="J28" s="599" t="s">
        <v>20874</v>
      </c>
      <c r="K28" s="599">
        <v>4.6806103035389564</v>
      </c>
      <c r="L28" s="430">
        <f t="shared" si="3"/>
        <v>4680.610303538956</v>
      </c>
      <c r="M28" s="600">
        <f t="shared" si="14"/>
        <v>1293.3699999999999</v>
      </c>
      <c r="N28" s="429">
        <f t="shared" si="5"/>
        <v>5973.9803035389559</v>
      </c>
      <c r="O28" s="601">
        <f>'[57]Transporte RR-1C'!O28</f>
        <v>2243</v>
      </c>
      <c r="P28" s="600">
        <f t="shared" si="6"/>
        <v>594.41999999999996</v>
      </c>
      <c r="Q28" s="602">
        <f t="shared" si="7"/>
        <v>130.47999999999999</v>
      </c>
      <c r="R28" s="600">
        <f t="shared" si="8"/>
        <v>796.3</v>
      </c>
      <c r="S28" s="603">
        <f t="shared" si="9"/>
        <v>1521.1999999999998</v>
      </c>
      <c r="T28" s="604"/>
      <c r="U28" s="602">
        <f>EVEN('[57] CONSUMO DE MAT. B TOTAL'!$P$13*2/28)*T28/'[57] CONSUMO DE MAT. B TOTAL'!$P$13</f>
        <v>0</v>
      </c>
      <c r="V28" s="605">
        <f t="shared" si="0"/>
        <v>1521.1999999999998</v>
      </c>
      <c r="W28" s="606">
        <f t="shared" si="1"/>
        <v>5973.9803035389559</v>
      </c>
      <c r="X28" s="607">
        <f t="shared" si="10"/>
        <v>7495.1803035389557</v>
      </c>
      <c r="Z28" s="608">
        <f t="shared" si="11"/>
        <v>7495.1803035389557</v>
      </c>
      <c r="AA28" s="609">
        <f t="shared" si="12"/>
        <v>1521.1999999999998</v>
      </c>
      <c r="AB28" s="608">
        <f t="shared" si="12"/>
        <v>5973.9803035389559</v>
      </c>
      <c r="AE28" s="566" t="str">
        <f t="shared" si="13"/>
        <v>SUDESTE</v>
      </c>
    </row>
    <row r="29" spans="2:31" ht="39.75" customHeight="1">
      <c r="B29" s="597">
        <f t="shared" si="2"/>
        <v>7301.5703035389561</v>
      </c>
      <c r="C29" s="412">
        <v>17</v>
      </c>
      <c r="D29" s="843"/>
      <c r="E29" s="610" t="s">
        <v>20994</v>
      </c>
      <c r="F29" s="432" t="s">
        <v>20993</v>
      </c>
      <c r="G29" s="433" t="s">
        <v>20924</v>
      </c>
      <c r="H29" s="432" t="s">
        <v>20887</v>
      </c>
      <c r="I29" s="428" t="str">
        <f>'[57]Transporte RR-1C'!I29</f>
        <v>São Sebastião -AL</v>
      </c>
      <c r="J29" s="599" t="s">
        <v>20874</v>
      </c>
      <c r="K29" s="599">
        <v>4.6806103035389564</v>
      </c>
      <c r="L29" s="430">
        <f t="shared" si="3"/>
        <v>4680.610303538956</v>
      </c>
      <c r="M29" s="600">
        <f t="shared" si="14"/>
        <v>1293.3699999999999</v>
      </c>
      <c r="N29" s="429">
        <f t="shared" si="5"/>
        <v>5973.9803035389559</v>
      </c>
      <c r="O29" s="601">
        <f>'[57]Transporte RR-1C'!O29</f>
        <v>1944</v>
      </c>
      <c r="P29" s="600">
        <f t="shared" si="6"/>
        <v>518.77</v>
      </c>
      <c r="Q29" s="602">
        <f t="shared" si="7"/>
        <v>113.87</v>
      </c>
      <c r="R29" s="600">
        <f t="shared" si="8"/>
        <v>694.95</v>
      </c>
      <c r="S29" s="603">
        <f t="shared" si="9"/>
        <v>1327.5900000000001</v>
      </c>
      <c r="T29" s="604"/>
      <c r="U29" s="602">
        <f>EVEN('[57] CONSUMO DE MAT. B TOTAL'!$P$13*2/28)*T29/'[57] CONSUMO DE MAT. B TOTAL'!$P$13</f>
        <v>0</v>
      </c>
      <c r="V29" s="605">
        <f t="shared" si="0"/>
        <v>1327.5900000000001</v>
      </c>
      <c r="W29" s="606">
        <f t="shared" si="1"/>
        <v>5973.9803035389559</v>
      </c>
      <c r="X29" s="607">
        <f t="shared" si="10"/>
        <v>7301.5703035389561</v>
      </c>
      <c r="Z29" s="608">
        <f t="shared" si="11"/>
        <v>7301.5703035389561</v>
      </c>
      <c r="AA29" s="609">
        <f t="shared" si="12"/>
        <v>1327.5900000000001</v>
      </c>
      <c r="AB29" s="608">
        <f t="shared" si="12"/>
        <v>5973.9803035389559</v>
      </c>
      <c r="AE29" s="566" t="str">
        <f t="shared" si="13"/>
        <v>SUDESTE</v>
      </c>
    </row>
    <row r="30" spans="2:31" ht="50.25" customHeight="1">
      <c r="B30" s="597">
        <f t="shared" si="2"/>
        <v>7312.5903035389565</v>
      </c>
      <c r="C30" s="431">
        <v>18</v>
      </c>
      <c r="D30" s="843"/>
      <c r="E30" s="610" t="s">
        <v>20992</v>
      </c>
      <c r="F30" s="432" t="s">
        <v>20991</v>
      </c>
      <c r="G30" s="433" t="s">
        <v>20924</v>
      </c>
      <c r="H30" s="432" t="s">
        <v>20990</v>
      </c>
      <c r="I30" s="428" t="str">
        <f>'[57]Transporte RR-1C'!I30</f>
        <v>São Sebastião -AL</v>
      </c>
      <c r="J30" s="599" t="s">
        <v>20874</v>
      </c>
      <c r="K30" s="599">
        <v>4.6806103035389564</v>
      </c>
      <c r="L30" s="430">
        <f t="shared" si="3"/>
        <v>4680.610303538956</v>
      </c>
      <c r="M30" s="600">
        <f t="shared" si="14"/>
        <v>1293.3699999999999</v>
      </c>
      <c r="N30" s="429">
        <f t="shared" si="5"/>
        <v>5973.9803035389559</v>
      </c>
      <c r="O30" s="601">
        <f>'[57]Transporte RR-1C'!O30</f>
        <v>1961</v>
      </c>
      <c r="P30" s="600">
        <f t="shared" si="6"/>
        <v>523.07000000000005</v>
      </c>
      <c r="Q30" s="602">
        <f t="shared" si="7"/>
        <v>114.82</v>
      </c>
      <c r="R30" s="600">
        <f t="shared" si="8"/>
        <v>700.72</v>
      </c>
      <c r="S30" s="603">
        <f t="shared" si="9"/>
        <v>1338.6100000000001</v>
      </c>
      <c r="T30" s="604"/>
      <c r="U30" s="602">
        <f>EVEN('[57] CONSUMO DE MAT. B TOTAL'!$P$13*2/28)*T30/'[57] CONSUMO DE MAT. B TOTAL'!$P$13</f>
        <v>0</v>
      </c>
      <c r="V30" s="605">
        <f t="shared" si="0"/>
        <v>1338.6100000000001</v>
      </c>
      <c r="W30" s="606">
        <f t="shared" si="1"/>
        <v>5973.9803035389559</v>
      </c>
      <c r="X30" s="607">
        <f t="shared" si="10"/>
        <v>7312.5903035389565</v>
      </c>
      <c r="Z30" s="608">
        <f t="shared" si="11"/>
        <v>7312.5903035389565</v>
      </c>
      <c r="AA30" s="609">
        <f t="shared" si="12"/>
        <v>1338.6100000000001</v>
      </c>
      <c r="AB30" s="608">
        <f t="shared" si="12"/>
        <v>5973.9803035389559</v>
      </c>
      <c r="AE30" s="566" t="str">
        <f t="shared" si="13"/>
        <v>SUDESTE</v>
      </c>
    </row>
    <row r="31" spans="2:31" ht="51">
      <c r="B31" s="597">
        <f t="shared" si="2"/>
        <v>7608.0654292375202</v>
      </c>
      <c r="C31" s="412">
        <v>19</v>
      </c>
      <c r="D31" s="843"/>
      <c r="E31" s="610" t="s">
        <v>20989</v>
      </c>
      <c r="F31" s="432" t="s">
        <v>20988</v>
      </c>
      <c r="G31" s="433" t="s">
        <v>20927</v>
      </c>
      <c r="H31" s="432" t="s">
        <v>20987</v>
      </c>
      <c r="I31" s="428" t="str">
        <f>'[57]Transporte RR-1C'!I31</f>
        <v>São Sebastião -AL</v>
      </c>
      <c r="J31" s="599">
        <v>4.5529554292375209</v>
      </c>
      <c r="K31" s="599">
        <v>4.1973881228300884</v>
      </c>
      <c r="L31" s="430">
        <f t="shared" si="3"/>
        <v>4552.9554292375205</v>
      </c>
      <c r="M31" s="600">
        <f t="shared" si="14"/>
        <v>1258.0899999999999</v>
      </c>
      <c r="N31" s="429">
        <f t="shared" si="5"/>
        <v>5811.0454292375207</v>
      </c>
      <c r="O31" s="601">
        <f>'[57]Transporte RR-1C'!O31</f>
        <v>2669</v>
      </c>
      <c r="P31" s="600">
        <f t="shared" si="6"/>
        <v>702.2</v>
      </c>
      <c r="Q31" s="602">
        <f t="shared" si="7"/>
        <v>154.13999999999999</v>
      </c>
      <c r="R31" s="600">
        <f t="shared" si="8"/>
        <v>940.68</v>
      </c>
      <c r="S31" s="603">
        <f t="shared" si="9"/>
        <v>1797.02</v>
      </c>
      <c r="T31" s="604"/>
      <c r="U31" s="602">
        <f>EVEN('[57] CONSUMO DE MAT. B TOTAL'!$P$13*2/28)*T31/'[57] CONSUMO DE MAT. B TOTAL'!$P$13</f>
        <v>0</v>
      </c>
      <c r="V31" s="605">
        <f t="shared" si="0"/>
        <v>1797.02</v>
      </c>
      <c r="W31" s="606">
        <f t="shared" si="1"/>
        <v>5811.0454292375207</v>
      </c>
      <c r="X31" s="607">
        <f t="shared" si="10"/>
        <v>7608.0654292375202</v>
      </c>
      <c r="Z31" s="608">
        <f t="shared" si="11"/>
        <v>7608.0654292375202</v>
      </c>
      <c r="AA31" s="609">
        <f t="shared" si="12"/>
        <v>1797.02</v>
      </c>
      <c r="AB31" s="608">
        <f t="shared" si="12"/>
        <v>5811.0454292375207</v>
      </c>
      <c r="AE31" s="566" t="str">
        <f t="shared" si="13"/>
        <v>SUL</v>
      </c>
    </row>
    <row r="32" spans="2:31" ht="39.75" customHeight="1" thickBot="1">
      <c r="B32" s="597">
        <f t="shared" si="2"/>
        <v>7641.7054292375205</v>
      </c>
      <c r="C32" s="431">
        <v>20</v>
      </c>
      <c r="D32" s="844"/>
      <c r="E32" s="612" t="s">
        <v>20986</v>
      </c>
      <c r="F32" s="427" t="s">
        <v>20985</v>
      </c>
      <c r="G32" s="426" t="s">
        <v>20927</v>
      </c>
      <c r="H32" s="427" t="s">
        <v>20984</v>
      </c>
      <c r="I32" s="428" t="str">
        <f>'[57]Transporte RR-1C'!I32</f>
        <v>São Sebastião -AL</v>
      </c>
      <c r="J32" s="599">
        <v>4.5529554292375209</v>
      </c>
      <c r="K32" s="599">
        <v>4.1973881228300884</v>
      </c>
      <c r="L32" s="430">
        <f t="shared" si="3"/>
        <v>4552.9554292375205</v>
      </c>
      <c r="M32" s="600">
        <f t="shared" si="14"/>
        <v>1258.0899999999999</v>
      </c>
      <c r="N32" s="429">
        <f t="shared" si="5"/>
        <v>5811.0454292375207</v>
      </c>
      <c r="O32" s="601">
        <f>'[57]Transporte RR-1C'!O32</f>
        <v>2721</v>
      </c>
      <c r="P32" s="600">
        <f t="shared" si="6"/>
        <v>715.35</v>
      </c>
      <c r="Q32" s="602">
        <f t="shared" si="7"/>
        <v>157.02000000000001</v>
      </c>
      <c r="R32" s="600">
        <f t="shared" si="8"/>
        <v>958.29</v>
      </c>
      <c r="S32" s="603">
        <f t="shared" si="9"/>
        <v>1830.6599999999999</v>
      </c>
      <c r="T32" s="604"/>
      <c r="U32" s="602">
        <f>EVEN('[57] CONSUMO DE MAT. B TOTAL'!$P$13*2/28)*T32/'[57] CONSUMO DE MAT. B TOTAL'!$P$13</f>
        <v>0</v>
      </c>
      <c r="V32" s="605">
        <f t="shared" si="0"/>
        <v>1830.6599999999999</v>
      </c>
      <c r="W32" s="606">
        <f t="shared" si="1"/>
        <v>5811.0454292375207</v>
      </c>
      <c r="X32" s="607">
        <f t="shared" si="10"/>
        <v>7641.7054292375205</v>
      </c>
      <c r="Z32" s="608">
        <f t="shared" si="11"/>
        <v>7641.7054292375205</v>
      </c>
      <c r="AA32" s="609">
        <f t="shared" si="12"/>
        <v>1830.6599999999999</v>
      </c>
      <c r="AB32" s="608">
        <f t="shared" si="12"/>
        <v>5811.0454292375207</v>
      </c>
      <c r="AE32" s="566" t="str">
        <f t="shared" si="13"/>
        <v>SUL</v>
      </c>
    </row>
    <row r="42" spans="4:4">
      <c r="D42" s="566" t="s">
        <v>20942</v>
      </c>
    </row>
    <row r="43" spans="4:4">
      <c r="D43" s="566" t="s">
        <v>20941</v>
      </c>
    </row>
    <row r="44" spans="4:4">
      <c r="D44" s="566" t="s">
        <v>20940</v>
      </c>
    </row>
    <row r="45" spans="4:4">
      <c r="D45" s="566" t="s">
        <v>20939</v>
      </c>
    </row>
    <row r="46" spans="4:4">
      <c r="D46" s="566" t="s">
        <v>20938</v>
      </c>
    </row>
    <row r="47" spans="4:4">
      <c r="D47" s="566" t="s">
        <v>20937</v>
      </c>
    </row>
    <row r="48" spans="4:4">
      <c r="D48" s="566" t="s">
        <v>20936</v>
      </c>
    </row>
    <row r="49" spans="4:4">
      <c r="D49" s="566" t="s">
        <v>20935</v>
      </c>
    </row>
    <row r="50" spans="4:4">
      <c r="D50" s="566" t="s">
        <v>20934</v>
      </c>
    </row>
    <row r="51" spans="4:4">
      <c r="D51" s="566" t="s">
        <v>20933</v>
      </c>
    </row>
    <row r="52" spans="4:4">
      <c r="D52" s="566" t="s">
        <v>20932</v>
      </c>
    </row>
    <row r="53" spans="4:4">
      <c r="D53" s="566" t="s">
        <v>20931</v>
      </c>
    </row>
    <row r="54" spans="4:4">
      <c r="D54" s="566" t="s">
        <v>20930</v>
      </c>
    </row>
    <row r="55" spans="4:4">
      <c r="D55" s="566" t="s">
        <v>20929</v>
      </c>
    </row>
    <row r="56" spans="4:4">
      <c r="D56" s="566" t="s">
        <v>20928</v>
      </c>
    </row>
    <row r="57" spans="4:4">
      <c r="D57" s="566" t="s">
        <v>20927</v>
      </c>
    </row>
    <row r="58" spans="4:4">
      <c r="D58" s="566" t="s">
        <v>20926</v>
      </c>
    </row>
    <row r="59" spans="4:4">
      <c r="D59" s="566" t="s">
        <v>20925</v>
      </c>
    </row>
    <row r="60" spans="4:4">
      <c r="D60" s="566" t="s">
        <v>20924</v>
      </c>
    </row>
    <row r="61" spans="4:4">
      <c r="D61" s="566" t="s">
        <v>20923</v>
      </c>
    </row>
    <row r="62" spans="4:4">
      <c r="D62" s="566" t="s">
        <v>20922</v>
      </c>
    </row>
    <row r="63" spans="4:4">
      <c r="D63" s="566" t="s">
        <v>20921</v>
      </c>
    </row>
    <row r="64" spans="4:4">
      <c r="D64" s="566" t="s">
        <v>20920</v>
      </c>
    </row>
    <row r="65" spans="4:4">
      <c r="D65" s="566" t="s">
        <v>20919</v>
      </c>
    </row>
    <row r="66" spans="4:4">
      <c r="D66" s="566" t="s">
        <v>20918</v>
      </c>
    </row>
    <row r="67" spans="4:4">
      <c r="D67" s="566" t="s">
        <v>20917</v>
      </c>
    </row>
    <row r="68" spans="4:4">
      <c r="D68" s="566" t="s">
        <v>20916</v>
      </c>
    </row>
    <row r="72" spans="4:4">
      <c r="D72" s="566" t="s">
        <v>20915</v>
      </c>
    </row>
    <row r="73" spans="4:4">
      <c r="D73" s="566" t="s">
        <v>20914</v>
      </c>
    </row>
    <row r="74" spans="4:4">
      <c r="D74" s="566" t="s">
        <v>20913</v>
      </c>
    </row>
    <row r="75" spans="4:4">
      <c r="D75" s="566" t="s">
        <v>20912</v>
      </c>
    </row>
    <row r="76" spans="4:4">
      <c r="D76" s="566" t="s">
        <v>20911</v>
      </c>
    </row>
    <row r="77" spans="4:4">
      <c r="D77" s="566" t="s">
        <v>20910</v>
      </c>
    </row>
    <row r="78" spans="4:4">
      <c r="D78" s="566" t="s">
        <v>20909</v>
      </c>
    </row>
    <row r="79" spans="4:4">
      <c r="D79" s="566" t="s">
        <v>20908</v>
      </c>
    </row>
    <row r="80" spans="4:4">
      <c r="D80" s="566" t="s">
        <v>20907</v>
      </c>
    </row>
    <row r="81" spans="4:4">
      <c r="D81" s="566" t="s">
        <v>20906</v>
      </c>
    </row>
    <row r="82" spans="4:4">
      <c r="D82" s="566" t="s">
        <v>20905</v>
      </c>
    </row>
    <row r="83" spans="4:4">
      <c r="D83" s="566" t="s">
        <v>20904</v>
      </c>
    </row>
    <row r="84" spans="4:4">
      <c r="D84" s="566" t="s">
        <v>20903</v>
      </c>
    </row>
    <row r="85" spans="4:4">
      <c r="D85" s="566" t="s">
        <v>20902</v>
      </c>
    </row>
    <row r="86" spans="4:4">
      <c r="D86" s="566" t="s">
        <v>20901</v>
      </c>
    </row>
    <row r="87" spans="4:4">
      <c r="D87" s="566" t="s">
        <v>20900</v>
      </c>
    </row>
    <row r="88" spans="4:4">
      <c r="D88" s="566" t="s">
        <v>20899</v>
      </c>
    </row>
    <row r="89" spans="4:4">
      <c r="D89" s="566" t="s">
        <v>20898</v>
      </c>
    </row>
    <row r="90" spans="4:4">
      <c r="D90" s="566" t="s">
        <v>20897</v>
      </c>
    </row>
    <row r="91" spans="4:4">
      <c r="D91" s="566" t="s">
        <v>20896</v>
      </c>
    </row>
    <row r="92" spans="4:4">
      <c r="D92" s="566" t="s">
        <v>20895</v>
      </c>
    </row>
    <row r="93" spans="4:4">
      <c r="D93" s="566" t="s">
        <v>20894</v>
      </c>
    </row>
    <row r="94" spans="4:4">
      <c r="D94" s="566" t="s">
        <v>20893</v>
      </c>
    </row>
    <row r="95" spans="4:4">
      <c r="D95" s="566" t="s">
        <v>20892</v>
      </c>
    </row>
    <row r="96" spans="4:4">
      <c r="D96" s="566" t="s">
        <v>20891</v>
      </c>
    </row>
    <row r="97" spans="4:4">
      <c r="D97" s="566" t="s">
        <v>20890</v>
      </c>
    </row>
    <row r="98" spans="4:4">
      <c r="D98" s="566" t="s">
        <v>20889</v>
      </c>
    </row>
  </sheetData>
  <mergeCells count="11">
    <mergeCell ref="E11:I11"/>
    <mergeCell ref="J11:K11"/>
    <mergeCell ref="T11:U11"/>
    <mergeCell ref="D13:D32"/>
    <mergeCell ref="C2:X4"/>
    <mergeCell ref="C7:C9"/>
    <mergeCell ref="F7:H7"/>
    <mergeCell ref="M7:M9"/>
    <mergeCell ref="E8:F8"/>
    <mergeCell ref="G8:G9"/>
    <mergeCell ref="Q8:R8"/>
  </mergeCells>
  <conditionalFormatting sqref="X14:X32">
    <cfRule type="top10" dxfId="4" priority="1" bottom="1" rank="1"/>
  </conditionalFormatting>
  <dataValidations count="2">
    <dataValidation type="list" allowBlank="1" showErrorMessage="1" sqref="I7:J7">
      <formula1>$D$72:$D$98</formula1>
    </dataValidation>
    <dataValidation type="list" allowBlank="1" showInputMessage="1" showErrorMessage="1" sqref="G13:G32">
      <formula1>$D$42:$D$68</formula1>
    </dataValidation>
  </dataValidations>
  <pageMargins left="0.511811024" right="0.511811024" top="0.78740157499999996" bottom="0.78740157499999996" header="0.31496062000000002" footer="0.31496062000000002"/>
  <pageSetup paperSize="9" scale="37" fitToHeight="0" orientation="landscape" r:id="rId1"/>
  <colBreaks count="1" manualBreakCount="1">
    <brk id="25" max="31" man="1"/>
  </col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Z45"/>
  <sheetViews>
    <sheetView view="pageBreakPreview" topLeftCell="H1" zoomScale="90" zoomScaleNormal="100" zoomScaleSheetLayoutView="90" workbookViewId="0">
      <selection activeCell="T39" sqref="T39"/>
    </sheetView>
  </sheetViews>
  <sheetFormatPr defaultColWidth="9.140625" defaultRowHeight="12"/>
  <cols>
    <col min="1" max="1" width="4.42578125" style="613" customWidth="1"/>
    <col min="2" max="2" width="12.140625" style="613" customWidth="1"/>
    <col min="3" max="3" width="14.28515625" style="613" customWidth="1"/>
    <col min="4" max="5" width="34.140625" style="613" hidden="1" customWidth="1"/>
    <col min="6" max="6" width="36.42578125" style="613" customWidth="1"/>
    <col min="7" max="7" width="20.7109375" style="613" customWidth="1"/>
    <col min="8" max="8" width="12.85546875" style="613" customWidth="1"/>
    <col min="9" max="9" width="13.28515625" style="613" customWidth="1"/>
    <col min="10" max="11" width="13" style="613" customWidth="1"/>
    <col min="12" max="12" width="15.85546875" style="613" customWidth="1"/>
    <col min="13" max="13" width="8.42578125" style="614" customWidth="1"/>
    <col min="14" max="14" width="20.140625" style="614" customWidth="1"/>
    <col min="15" max="15" width="13.28515625" style="614" customWidth="1"/>
    <col min="16" max="16" width="17.42578125" style="613" customWidth="1"/>
    <col min="17" max="17" width="26.28515625" style="613" customWidth="1"/>
    <col min="18" max="18" width="16" style="613" customWidth="1"/>
    <col min="19" max="19" width="12.7109375" style="613" customWidth="1"/>
    <col min="20" max="20" width="22" style="613" customWidth="1"/>
    <col min="21" max="21" width="20.28515625" style="613" customWidth="1"/>
    <col min="22" max="22" width="19.42578125" style="613" customWidth="1"/>
    <col min="23" max="23" width="18.42578125" style="614" customWidth="1"/>
    <col min="24" max="24" width="16.140625" style="614" customWidth="1"/>
    <col min="25" max="25" width="10" style="614" bestFit="1" customWidth="1"/>
    <col min="26" max="26" width="10" style="613" customWidth="1"/>
    <col min="27" max="67" width="9.140625" style="613"/>
    <col min="68" max="68" width="37.7109375" style="613" bestFit="1" customWidth="1"/>
    <col min="69" max="16384" width="9.140625" style="613"/>
  </cols>
  <sheetData>
    <row r="1" spans="2:25" ht="12.75" thickBot="1"/>
    <row r="2" spans="2:25">
      <c r="B2" s="615"/>
      <c r="C2" s="616"/>
      <c r="D2" s="616"/>
      <c r="E2" s="616"/>
      <c r="F2" s="616"/>
      <c r="G2" s="616"/>
      <c r="H2" s="616"/>
      <c r="I2" s="616"/>
      <c r="J2" s="616"/>
      <c r="K2" s="616"/>
      <c r="L2" s="616"/>
      <c r="M2" s="617"/>
      <c r="N2" s="617"/>
      <c r="O2" s="617"/>
      <c r="P2" s="616"/>
      <c r="Q2" s="616"/>
      <c r="R2" s="616"/>
      <c r="S2" s="616"/>
      <c r="T2" s="616"/>
      <c r="U2" s="616"/>
      <c r="V2" s="618"/>
    </row>
    <row r="3" spans="2:25">
      <c r="B3" s="901"/>
      <c r="C3" s="902"/>
      <c r="D3" s="902"/>
      <c r="E3" s="902"/>
      <c r="F3" s="902"/>
      <c r="G3" s="902"/>
      <c r="H3" s="902"/>
      <c r="I3" s="902"/>
      <c r="M3" s="613"/>
      <c r="N3" s="613"/>
      <c r="O3" s="613"/>
      <c r="V3" s="619"/>
    </row>
    <row r="4" spans="2:25">
      <c r="B4" s="901"/>
      <c r="C4" s="902"/>
      <c r="D4" s="902"/>
      <c r="E4" s="902"/>
      <c r="F4" s="902"/>
      <c r="G4" s="902"/>
      <c r="H4" s="902"/>
      <c r="I4" s="902"/>
      <c r="M4" s="613"/>
      <c r="N4" s="613"/>
      <c r="O4" s="613"/>
      <c r="V4" s="619"/>
    </row>
    <row r="5" spans="2:25">
      <c r="B5" s="901"/>
      <c r="C5" s="902"/>
      <c r="D5" s="902"/>
      <c r="E5" s="902"/>
      <c r="F5" s="902"/>
      <c r="G5" s="902"/>
      <c r="H5" s="902"/>
      <c r="I5" s="902"/>
      <c r="M5" s="613"/>
      <c r="N5" s="613"/>
      <c r="O5" s="613"/>
      <c r="V5" s="619"/>
    </row>
    <row r="6" spans="2:25">
      <c r="B6" s="901"/>
      <c r="C6" s="902"/>
      <c r="D6" s="902"/>
      <c r="E6" s="902"/>
      <c r="F6" s="902"/>
      <c r="G6" s="902"/>
      <c r="H6" s="902"/>
      <c r="I6" s="902"/>
      <c r="M6" s="613"/>
      <c r="N6" s="613"/>
      <c r="O6" s="613"/>
      <c r="V6" s="619"/>
    </row>
    <row r="7" spans="2:25">
      <c r="B7" s="901"/>
      <c r="C7" s="902"/>
      <c r="D7" s="902"/>
      <c r="E7" s="902"/>
      <c r="F7" s="902"/>
      <c r="G7" s="902"/>
      <c r="H7" s="902"/>
      <c r="I7" s="902"/>
      <c r="J7" s="902"/>
      <c r="K7" s="902"/>
      <c r="L7" s="902"/>
      <c r="M7" s="902"/>
      <c r="N7" s="902"/>
      <c r="O7" s="902"/>
      <c r="P7" s="902"/>
      <c r="Q7" s="902"/>
      <c r="R7" s="902"/>
      <c r="S7" s="902"/>
      <c r="T7" s="902"/>
      <c r="U7" s="902"/>
      <c r="V7" s="903"/>
    </row>
    <row r="8" spans="2:25" ht="12.75" thickBot="1">
      <c r="B8" s="899"/>
      <c r="C8" s="900"/>
      <c r="D8" s="900"/>
      <c r="E8" s="900"/>
      <c r="F8" s="900"/>
      <c r="G8" s="900"/>
      <c r="H8" s="900"/>
      <c r="I8" s="900"/>
      <c r="J8" s="900"/>
      <c r="K8" s="900"/>
      <c r="L8" s="900"/>
      <c r="M8" s="900"/>
      <c r="N8" s="900"/>
      <c r="O8" s="900"/>
      <c r="P8" s="900"/>
      <c r="Q8" s="900"/>
      <c r="R8" s="900"/>
      <c r="S8" s="900"/>
      <c r="T8" s="620"/>
      <c r="U8" s="620"/>
      <c r="V8" s="621"/>
    </row>
    <row r="9" spans="2:25">
      <c r="B9" s="622"/>
      <c r="V9" s="618"/>
    </row>
    <row r="10" spans="2:25">
      <c r="B10" s="622"/>
      <c r="V10" s="619"/>
    </row>
    <row r="11" spans="2:25" ht="12.75" thickBot="1">
      <c r="B11" s="891" t="s">
        <v>20831</v>
      </c>
      <c r="C11" s="623"/>
      <c r="D11" s="623"/>
      <c r="E11" s="894" t="s">
        <v>20832</v>
      </c>
      <c r="F11" s="894"/>
      <c r="G11" s="895" t="s">
        <v>20833</v>
      </c>
      <c r="H11" s="895"/>
      <c r="K11" s="896" t="s">
        <v>20834</v>
      </c>
      <c r="L11" s="624" t="s">
        <v>20835</v>
      </c>
      <c r="M11" s="440">
        <f>'[57]Transporte Cap 50-70'!O7</f>
        <v>6.4999999999999997E-3</v>
      </c>
      <c r="O11" s="613"/>
      <c r="V11" s="619"/>
    </row>
    <row r="12" spans="2:25" ht="12.75" thickBot="1">
      <c r="B12" s="892"/>
      <c r="C12" s="625" t="s">
        <v>20836</v>
      </c>
      <c r="F12" s="626">
        <v>41821</v>
      </c>
      <c r="G12" s="625" t="s">
        <v>20837</v>
      </c>
      <c r="H12" s="627">
        <f>'[57]Transporte Cap 50-70'!J8</f>
        <v>270.23700000000002</v>
      </c>
      <c r="K12" s="896"/>
      <c r="L12" s="624" t="s">
        <v>20838</v>
      </c>
      <c r="M12" s="440">
        <f>'[57]Transporte Cap 50-70'!O8</f>
        <v>0.03</v>
      </c>
      <c r="O12" s="897" t="s">
        <v>20839</v>
      </c>
      <c r="P12" s="898"/>
      <c r="V12" s="619"/>
    </row>
    <row r="13" spans="2:25" ht="12.75" thickBot="1">
      <c r="B13" s="893"/>
      <c r="C13" s="623" t="s">
        <v>20840</v>
      </c>
      <c r="F13" s="628">
        <v>44927</v>
      </c>
      <c r="G13" s="623" t="s">
        <v>20841</v>
      </c>
      <c r="H13" s="627">
        <f>'[57]Transporte Cap 50-70'!J9</f>
        <v>567.09199999999998</v>
      </c>
      <c r="K13" s="896"/>
      <c r="L13" s="624" t="s">
        <v>20842</v>
      </c>
      <c r="M13" s="439">
        <f>'[57]Transporte Cap 50-70'!O9</f>
        <v>0.18</v>
      </c>
      <c r="O13" s="629" t="s">
        <v>20843</v>
      </c>
      <c r="P13" s="630"/>
      <c r="Q13" s="622"/>
      <c r="V13" s="619"/>
    </row>
    <row r="14" spans="2:25" ht="12.75" thickBot="1">
      <c r="B14" s="631"/>
      <c r="D14" s="407"/>
      <c r="E14" s="407"/>
      <c r="F14" s="407"/>
      <c r="G14" s="407"/>
      <c r="K14" s="408"/>
      <c r="L14" s="408"/>
      <c r="V14" s="619"/>
    </row>
    <row r="15" spans="2:25" ht="75" customHeight="1">
      <c r="B15" s="632" t="s">
        <v>20844</v>
      </c>
      <c r="C15" s="632" t="s">
        <v>20845</v>
      </c>
      <c r="D15" s="812" t="s">
        <v>20846</v>
      </c>
      <c r="E15" s="813"/>
      <c r="F15" s="813"/>
      <c r="G15" s="814"/>
      <c r="H15" s="885" t="s">
        <v>20847</v>
      </c>
      <c r="I15" s="886"/>
      <c r="J15" s="632" t="s">
        <v>20848</v>
      </c>
      <c r="K15" s="632" t="s">
        <v>20849</v>
      </c>
      <c r="L15" s="633" t="s">
        <v>20850</v>
      </c>
      <c r="M15" s="633" t="s">
        <v>20851</v>
      </c>
      <c r="N15" s="632" t="s">
        <v>20977</v>
      </c>
      <c r="O15" s="632" t="s">
        <v>20852</v>
      </c>
      <c r="P15" s="632" t="s">
        <v>20853</v>
      </c>
      <c r="Q15" s="632" t="s">
        <v>20854</v>
      </c>
      <c r="R15" s="885" t="s">
        <v>20855</v>
      </c>
      <c r="S15" s="886"/>
      <c r="T15" s="633" t="s">
        <v>20856</v>
      </c>
      <c r="U15" s="634" t="s">
        <v>20857</v>
      </c>
      <c r="V15" s="632" t="s">
        <v>555</v>
      </c>
      <c r="W15" s="613"/>
      <c r="X15" s="613"/>
      <c r="Y15" s="613"/>
    </row>
    <row r="16" spans="2:25" ht="24.75" thickBot="1">
      <c r="B16" s="454">
        <f>F13</f>
        <v>44927</v>
      </c>
      <c r="C16" s="453"/>
      <c r="D16" s="635" t="s">
        <v>20858</v>
      </c>
      <c r="E16" s="636" t="s">
        <v>20859</v>
      </c>
      <c r="F16" s="637" t="s">
        <v>20860</v>
      </c>
      <c r="G16" s="638" t="s">
        <v>590</v>
      </c>
      <c r="H16" s="437" t="s">
        <v>20861</v>
      </c>
      <c r="I16" s="410" t="s">
        <v>20862</v>
      </c>
      <c r="J16" s="411" t="s">
        <v>20863</v>
      </c>
      <c r="K16" s="435" t="s">
        <v>20863</v>
      </c>
      <c r="L16" s="411" t="s">
        <v>20863</v>
      </c>
      <c r="M16" s="639" t="s">
        <v>20864</v>
      </c>
      <c r="N16" s="452" t="s">
        <v>20863</v>
      </c>
      <c r="O16" s="452" t="s">
        <v>20863</v>
      </c>
      <c r="P16" s="452" t="s">
        <v>20863</v>
      </c>
      <c r="Q16" s="452" t="s">
        <v>20863</v>
      </c>
      <c r="R16" s="452" t="s">
        <v>20975</v>
      </c>
      <c r="S16" s="452" t="s">
        <v>20863</v>
      </c>
      <c r="T16" s="452" t="s">
        <v>20863</v>
      </c>
      <c r="U16" s="411" t="s">
        <v>20863</v>
      </c>
      <c r="V16" s="411" t="s">
        <v>20863</v>
      </c>
      <c r="W16" s="613"/>
      <c r="X16" s="613"/>
      <c r="Y16" s="613"/>
    </row>
    <row r="17" spans="2:26" ht="20.100000000000001" customHeight="1">
      <c r="B17" s="451">
        <v>1</v>
      </c>
      <c r="C17" s="887" t="s">
        <v>20865</v>
      </c>
      <c r="D17" s="640" t="s">
        <v>20866</v>
      </c>
      <c r="E17" s="441" t="s">
        <v>20867</v>
      </c>
      <c r="F17" s="413" t="str">
        <f>VLOOKUP($V17,'[57]Transporte Cap 50-70'!$B:$X,7,FALSE)</f>
        <v>IPOJUCA - PE</v>
      </c>
      <c r="G17" s="413" t="str">
        <f>VLOOKUP($V17,'[57]Transporte Cap 50-70'!$B:$X,8,FALSE)</f>
        <v>São Sebastião -AL</v>
      </c>
      <c r="H17" s="641" t="str">
        <f>VLOOKUP($V17,'[57]Transporte Cap 50-70'!$B:$X,9,FALSE)</f>
        <v>-</v>
      </c>
      <c r="I17" s="641">
        <f>VLOOKUP($V17,'[57]Transporte Cap 50-70'!$B:$X,10,FALSE)</f>
        <v>3.506239922582703</v>
      </c>
      <c r="J17" s="430">
        <f>VLOOKUP($V17,'[57]Transporte Cap 50-70'!$B:$X,11,FALSE)</f>
        <v>3506.239922582703</v>
      </c>
      <c r="K17" s="430">
        <f>VLOOKUP($V17,'[57]Transporte Cap 50-70'!$B:$X,12,FALSE)</f>
        <v>968.86</v>
      </c>
      <c r="L17" s="429">
        <f>VLOOKUP($V17,'[57]Transporte Cap 50-70'!$B:$X,13,FALSE)</f>
        <v>4475.0999225827027</v>
      </c>
      <c r="M17" s="642">
        <f>VLOOKUP($V17,'[57]Transporte Cap 50-70'!$B:$X,14,FALSE)</f>
        <v>356</v>
      </c>
      <c r="N17" s="643">
        <f>VLOOKUP($V17,'[57]Transporte Cap 50-70'!$B:$X,15,FALSE)</f>
        <v>117.01</v>
      </c>
      <c r="O17" s="643">
        <f>VLOOKUP($V17,'[57]Transporte Cap 50-70'!$B:$X,16,FALSE)</f>
        <v>25.68</v>
      </c>
      <c r="P17" s="643">
        <f>VLOOKUP($V17,'[57]Transporte Cap 50-70'!$B:$X,17,FALSE)</f>
        <v>156.74</v>
      </c>
      <c r="Q17" s="644">
        <f>VLOOKUP($V17,'[57]Transporte Cap 50-70'!$B:$X,18,FALSE)</f>
        <v>299.43</v>
      </c>
      <c r="R17" s="645">
        <v>1086</v>
      </c>
      <c r="S17" s="643">
        <f>VLOOKUP($V17,'[57]Transporte Cap 50-70'!$B:$X,20,FALSE)</f>
        <v>0</v>
      </c>
      <c r="T17" s="646">
        <f>VLOOKUP($V17,'[57]Transporte Cap 50-70'!$B:$X,21,FALSE)</f>
        <v>299.43</v>
      </c>
      <c r="U17" s="647">
        <f>VLOOKUP($V17,'[57]Transporte Cap 50-70'!$B:$X,22,FALSE)</f>
        <v>4475.0999225827027</v>
      </c>
      <c r="V17" s="648">
        <f>SMALL('[57]Transporte Cap 50-70'!$X$13:$X$25,1)</f>
        <v>4774.529922582703</v>
      </c>
      <c r="W17" s="613"/>
      <c r="X17" s="613"/>
      <c r="Y17" s="613"/>
    </row>
    <row r="18" spans="2:26" ht="20.100000000000001" customHeight="1">
      <c r="B18" s="431">
        <v>2</v>
      </c>
      <c r="C18" s="888"/>
      <c r="D18" s="640" t="s">
        <v>20868</v>
      </c>
      <c r="E18" s="441" t="s">
        <v>20869</v>
      </c>
      <c r="F18" s="413" t="str">
        <f>VLOOKUP($V18,'[57]Transporte Cap 50-70'!$B:$X,7,FALSE)</f>
        <v>SÃO FRANCISCO DO CONDE - BA</v>
      </c>
      <c r="G18" s="413" t="str">
        <f>VLOOKUP($V18,'[57]Transporte Cap 50-70'!$B:$X,8,FALSE)</f>
        <v>São Sebastião -AL</v>
      </c>
      <c r="H18" s="641">
        <f>VLOOKUP($V18,'[57]Transporte Cap 50-70'!$B:$X,9,FALSE)</f>
        <v>3.5253204173565842</v>
      </c>
      <c r="I18" s="641">
        <f>VLOOKUP($V18,'[57]Transporte Cap 50-70'!$B:$X,10,FALSE)</f>
        <v>3.506239922582703</v>
      </c>
      <c r="J18" s="430">
        <f>VLOOKUP($V18,'[57]Transporte Cap 50-70'!$B:$X,11,FALSE)</f>
        <v>3525.3204173565841</v>
      </c>
      <c r="K18" s="430">
        <f>VLOOKUP($V18,'[57]Transporte Cap 50-70'!$B:$X,12,FALSE)</f>
        <v>974.13</v>
      </c>
      <c r="L18" s="429">
        <f>VLOOKUP($V18,'[57]Transporte Cap 50-70'!$B:$X,13,FALSE)</f>
        <v>4499.4504173565838</v>
      </c>
      <c r="M18" s="642">
        <f>VLOOKUP($V18,'[57]Transporte Cap 50-70'!$B:$X,14,FALSE)</f>
        <v>475</v>
      </c>
      <c r="N18" s="643">
        <f>VLOOKUP($V18,'[57]Transporte Cap 50-70'!$B:$X,15,FALSE)</f>
        <v>147.11000000000001</v>
      </c>
      <c r="O18" s="643">
        <f>VLOOKUP($V18,'[57]Transporte Cap 50-70'!$B:$X,16,FALSE)</f>
        <v>32.29</v>
      </c>
      <c r="P18" s="643">
        <f>VLOOKUP($V18,'[57]Transporte Cap 50-70'!$B:$X,17,FALSE)</f>
        <v>197.07</v>
      </c>
      <c r="Q18" s="644">
        <f>VLOOKUP($V18,'[57]Transporte Cap 50-70'!$B:$X,18,FALSE)</f>
        <v>376.47</v>
      </c>
      <c r="R18" s="645">
        <f>VLOOKUP($V18,'[57]Transporte Cap 50-70'!$B:$X,19,FALSE)</f>
        <v>1086</v>
      </c>
      <c r="S18" s="643">
        <f>VLOOKUP($V18,'[57]Transporte Cap 50-70'!$B:$X,20,FALSE)</f>
        <v>78.379565708547759</v>
      </c>
      <c r="T18" s="646">
        <f>VLOOKUP($V18,'[57]Transporte Cap 50-70'!$B:$X,21,FALSE)</f>
        <v>454.8495657085478</v>
      </c>
      <c r="U18" s="647">
        <f>VLOOKUP($V18,'[57]Transporte Cap 50-70'!$B:$X,22,FALSE)</f>
        <v>4499.4504173565838</v>
      </c>
      <c r="V18" s="648">
        <f>SMALL('[57]Transporte Cap 50-70'!$X$13:$X$25,2)</f>
        <v>4954.2999830651315</v>
      </c>
      <c r="W18" s="613"/>
      <c r="X18" s="613"/>
      <c r="Y18" s="613"/>
    </row>
    <row r="19" spans="2:26" ht="20.100000000000001" customHeight="1">
      <c r="B19" s="431">
        <v>3</v>
      </c>
      <c r="C19" s="888"/>
      <c r="D19" s="640" t="s">
        <v>20871</v>
      </c>
      <c r="E19" s="441" t="s">
        <v>20872</v>
      </c>
      <c r="F19" s="413" t="str">
        <f>VLOOKUP($V19,'[57]Transporte Cap 50-70'!$B:$X,7,FALSE)</f>
        <v>GUAMARÉ - RN</v>
      </c>
      <c r="G19" s="413" t="str">
        <f>VLOOKUP($V19,'[57]Transporte Cap 50-70'!$B:$X,8,FALSE)</f>
        <v>São Sebastião -AL</v>
      </c>
      <c r="H19" s="641" t="str">
        <f>VLOOKUP($V19,'[57]Transporte Cap 50-70'!$B:$X,9,FALSE)</f>
        <v>-</v>
      </c>
      <c r="I19" s="641">
        <f>VLOOKUP($V19,'[57]Transporte Cap 50-70'!$B:$X,10,FALSE)</f>
        <v>3.506239922582703</v>
      </c>
      <c r="J19" s="430">
        <f>VLOOKUP($V19,'[57]Transporte Cap 50-70'!$B:$X,11,FALSE)</f>
        <v>3506.239922582703</v>
      </c>
      <c r="K19" s="430">
        <f>VLOOKUP($V19,'[57]Transporte Cap 50-70'!$B:$X,12,FALSE)</f>
        <v>968.86</v>
      </c>
      <c r="L19" s="429">
        <f>VLOOKUP($V19,'[57]Transporte Cap 50-70'!$B:$X,13,FALSE)</f>
        <v>4475.0999225827027</v>
      </c>
      <c r="M19" s="642">
        <f>VLOOKUP($V19,'[57]Transporte Cap 50-70'!$B:$X,14,FALSE)</f>
        <v>807</v>
      </c>
      <c r="N19" s="643">
        <f>VLOOKUP($V19,'[57]Transporte Cap 50-70'!$B:$X,15,FALSE)</f>
        <v>231.11</v>
      </c>
      <c r="O19" s="643">
        <f>VLOOKUP($V19,'[57]Transporte Cap 50-70'!$B:$X,16,FALSE)</f>
        <v>50.73</v>
      </c>
      <c r="P19" s="643">
        <f>VLOOKUP($V19,'[57]Transporte Cap 50-70'!$B:$X,17,FALSE)</f>
        <v>309.60000000000002</v>
      </c>
      <c r="Q19" s="644">
        <f>VLOOKUP($V19,'[57]Transporte Cap 50-70'!$B:$X,18,FALSE)</f>
        <v>591.44000000000005</v>
      </c>
      <c r="R19" s="645">
        <f>VLOOKUP($V19,'[57]Transporte Cap 50-70'!$B:$X,19,FALSE)</f>
        <v>0</v>
      </c>
      <c r="S19" s="643">
        <f>VLOOKUP($V19,'[57]Transporte Cap 50-70'!$B:$X,20,FALSE)</f>
        <v>0</v>
      </c>
      <c r="T19" s="646">
        <f>VLOOKUP($V19,'[57]Transporte Cap 50-70'!$B:$X,21,FALSE)</f>
        <v>591.44000000000005</v>
      </c>
      <c r="U19" s="647">
        <f>VLOOKUP($V19,'[57]Transporte Cap 50-70'!$B:$X,22,FALSE)</f>
        <v>4475.0999225827027</v>
      </c>
      <c r="V19" s="648">
        <f>SMALL('[57]Transporte Cap 50-70'!$X$13:$X$25,3)</f>
        <v>5066.5399225827023</v>
      </c>
      <c r="W19" s="613"/>
      <c r="X19" s="613"/>
      <c r="Y19" s="613"/>
    </row>
    <row r="20" spans="2:26" ht="20.100000000000001" customHeight="1">
      <c r="B20" s="431">
        <v>4</v>
      </c>
      <c r="C20" s="888"/>
      <c r="D20" s="623"/>
      <c r="E20" s="623"/>
      <c r="F20" s="413" t="str">
        <f>VLOOKUP($V20,'[57]Transporte Cap 50-70'!$B:$X,7,FALSE)</f>
        <v>FORTALEZA - CE</v>
      </c>
      <c r="G20" s="413" t="str">
        <f>VLOOKUP($V20,'[57]Transporte Cap 50-70'!$B:$X,8,FALSE)</f>
        <v>São Sebastião -AL</v>
      </c>
      <c r="H20" s="641">
        <f>VLOOKUP($V20,'[57]Transporte Cap 50-70'!$B:$X,9,FALSE)</f>
        <v>3.490599631238072</v>
      </c>
      <c r="I20" s="641">
        <f>VLOOKUP($V20,'[57]Transporte Cap 50-70'!$B:$X,10,FALSE)</f>
        <v>3.506239922582703</v>
      </c>
      <c r="J20" s="430">
        <f>VLOOKUP($V20,'[57]Transporte Cap 50-70'!$B:$X,11,FALSE)</f>
        <v>3490.5996312380721</v>
      </c>
      <c r="K20" s="430">
        <f>VLOOKUP($V20,'[57]Transporte Cap 50-70'!$B:$X,12,FALSE)</f>
        <v>964.54</v>
      </c>
      <c r="L20" s="429">
        <f>VLOOKUP($V20,'[57]Transporte Cap 50-70'!$B:$X,13,FALSE)</f>
        <v>4455.1396312380721</v>
      </c>
      <c r="M20" s="642">
        <f>VLOOKUP($V20,'[57]Transporte Cap 50-70'!$B:$X,14,FALSE)</f>
        <v>972</v>
      </c>
      <c r="N20" s="643">
        <f>VLOOKUP($V20,'[57]Transporte Cap 50-70'!$B:$X,15,FALSE)</f>
        <v>272.86</v>
      </c>
      <c r="O20" s="643">
        <f>VLOOKUP($V20,'[57]Transporte Cap 50-70'!$B:$X,16,FALSE)</f>
        <v>59.89</v>
      </c>
      <c r="P20" s="643">
        <f>VLOOKUP($V20,'[57]Transporte Cap 50-70'!$B:$X,17,FALSE)</f>
        <v>365.52</v>
      </c>
      <c r="Q20" s="644">
        <f>VLOOKUP($V20,'[57]Transporte Cap 50-70'!$B:$X,18,FALSE)</f>
        <v>698.27</v>
      </c>
      <c r="R20" s="645">
        <f>VLOOKUP($V20,'[57]Transporte Cap 50-70'!$B:$X,19,FALSE)</f>
        <v>0</v>
      </c>
      <c r="S20" s="643">
        <f>VLOOKUP($V20,'[57]Transporte Cap 50-70'!$B:$X,20,FALSE)</f>
        <v>0</v>
      </c>
      <c r="T20" s="646">
        <f>VLOOKUP($V20,'[57]Transporte Cap 50-70'!$B:$X,21,FALSE)</f>
        <v>698.27</v>
      </c>
      <c r="U20" s="647">
        <f>VLOOKUP($V20,'[57]Transporte Cap 50-70'!$B:$X,22,FALSE)</f>
        <v>4455.1396312380721</v>
      </c>
      <c r="V20" s="648">
        <f>SMALL('[57]Transporte Cap 50-70'!$X$13:$X$25,4)</f>
        <v>5153.4096312380716</v>
      </c>
      <c r="W20" s="613"/>
      <c r="X20" s="613"/>
      <c r="Y20" s="613"/>
    </row>
    <row r="21" spans="2:26" ht="20.100000000000001" customHeight="1">
      <c r="B21" s="431">
        <v>5</v>
      </c>
      <c r="C21" s="888"/>
      <c r="D21" s="623"/>
      <c r="E21" s="623"/>
      <c r="F21" s="413" t="str">
        <f>VLOOKUP($V21,'[57]Transporte Cap 50-70'!$B:$X,7,FALSE)</f>
        <v>BETIM - MG</v>
      </c>
      <c r="G21" s="413" t="str">
        <f>VLOOKUP($V21,'[57]Transporte Cap 50-70'!$B:$X,8,FALSE)</f>
        <v>São Sebastião -AL</v>
      </c>
      <c r="H21" s="641">
        <f>VLOOKUP($V21,'[57]Transporte Cap 50-70'!$B:$X,9,FALSE)</f>
        <v>3.1203698235041282</v>
      </c>
      <c r="I21" s="641">
        <f>VLOOKUP($V21,'[57]Transporte Cap 50-70'!$B:$X,10,FALSE)</f>
        <v>3.1396080816703278</v>
      </c>
      <c r="J21" s="430">
        <f>VLOOKUP($V21,'[57]Transporte Cap 50-70'!$B:$X,11,FALSE)</f>
        <v>3120.3698235041284</v>
      </c>
      <c r="K21" s="430">
        <f>VLOOKUP($V21,'[57]Transporte Cap 50-70'!$B:$X,12,FALSE)</f>
        <v>862.23</v>
      </c>
      <c r="L21" s="429">
        <f>VLOOKUP($V21,'[57]Transporte Cap 50-70'!$B:$X,13,FALSE)</f>
        <v>3982.5998235041284</v>
      </c>
      <c r="M21" s="642">
        <f>VLOOKUP($V21,'[57]Transporte Cap 50-70'!$B:$X,14,FALSE)</f>
        <v>1744</v>
      </c>
      <c r="N21" s="643">
        <f>VLOOKUP($V21,'[57]Transporte Cap 50-70'!$B:$X,15,FALSE)</f>
        <v>468.17</v>
      </c>
      <c r="O21" s="643">
        <f>VLOOKUP($V21,'[57]Transporte Cap 50-70'!$B:$X,16,FALSE)</f>
        <v>102.76</v>
      </c>
      <c r="P21" s="643">
        <f>VLOOKUP($V21,'[57]Transporte Cap 50-70'!$B:$X,17,FALSE)</f>
        <v>627.16</v>
      </c>
      <c r="Q21" s="644">
        <f>VLOOKUP($V21,'[57]Transporte Cap 50-70'!$B:$X,18,FALSE)</f>
        <v>1198.0900000000001</v>
      </c>
      <c r="R21" s="645">
        <f>VLOOKUP($V21,'[57]Transporte Cap 50-70'!$B:$X,19,FALSE)</f>
        <v>0</v>
      </c>
      <c r="S21" s="643">
        <f>VLOOKUP($V21,'[57]Transporte Cap 50-70'!$B:$X,20,FALSE)</f>
        <v>0</v>
      </c>
      <c r="T21" s="646">
        <f>VLOOKUP($V21,'[57]Transporte Cap 50-70'!$B:$X,21,FALSE)</f>
        <v>1198.0900000000001</v>
      </c>
      <c r="U21" s="647">
        <f>VLOOKUP($V21,'[57]Transporte Cap 50-70'!$B:$X,22,FALSE)</f>
        <v>3982.5998235041284</v>
      </c>
      <c r="V21" s="648">
        <f>SMALL('[57]Transporte Cap 50-70'!$X$13:$X$25,5)</f>
        <v>5180.6898235041281</v>
      </c>
      <c r="W21" s="613"/>
      <c r="X21" s="613"/>
      <c r="Y21" s="613"/>
    </row>
    <row r="22" spans="2:26" ht="20.100000000000001" customHeight="1">
      <c r="B22" s="431">
        <v>6</v>
      </c>
      <c r="C22" s="888"/>
      <c r="D22" s="623"/>
      <c r="E22" s="623"/>
      <c r="F22" s="413" t="str">
        <f>VLOOKUP($V22,'[57]Transporte Cap 50-70'!$B:$X,7,FALSE)</f>
        <v>DUQUE DE CAXIAS - RJ</v>
      </c>
      <c r="G22" s="413" t="str">
        <f>VLOOKUP($V22,'[57]Transporte Cap 50-70'!$B:$X,8,FALSE)</f>
        <v>São Sebastião -AL</v>
      </c>
      <c r="H22" s="641">
        <f>VLOOKUP($V22,'[57]Transporte Cap 50-70'!$B:$X,9,FALSE)</f>
        <v>3.2813809060114454</v>
      </c>
      <c r="I22" s="641">
        <f>VLOOKUP($V22,'[57]Transporte Cap 50-70'!$B:$X,10,FALSE)</f>
        <v>3.1396080816703278</v>
      </c>
      <c r="J22" s="430">
        <f>VLOOKUP($V22,'[57]Transporte Cap 50-70'!$B:$X,11,FALSE)</f>
        <v>3281.3809060114454</v>
      </c>
      <c r="K22" s="430">
        <f>VLOOKUP($V22,'[57]Transporte Cap 50-70'!$B:$X,12,FALSE)</f>
        <v>906.72</v>
      </c>
      <c r="L22" s="429">
        <f>VLOOKUP($V22,'[57]Transporte Cap 50-70'!$B:$X,13,FALSE)</f>
        <v>4188.1009060114457</v>
      </c>
      <c r="M22" s="642">
        <f>VLOOKUP($V22,'[57]Transporte Cap 50-70'!$B:$X,14,FALSE)</f>
        <v>1944</v>
      </c>
      <c r="N22" s="643">
        <f>VLOOKUP($V22,'[57]Transporte Cap 50-70'!$B:$X,15,FALSE)</f>
        <v>518.77</v>
      </c>
      <c r="O22" s="643">
        <f>VLOOKUP($V22,'[57]Transporte Cap 50-70'!$B:$X,16,FALSE)</f>
        <v>113.87</v>
      </c>
      <c r="P22" s="643">
        <f>VLOOKUP($V22,'[57]Transporte Cap 50-70'!$B:$X,17,FALSE)</f>
        <v>694.95</v>
      </c>
      <c r="Q22" s="644">
        <f>VLOOKUP($V22,'[57]Transporte Cap 50-70'!$B:$X,18,FALSE)</f>
        <v>1327.5900000000001</v>
      </c>
      <c r="R22" s="645">
        <f>VLOOKUP($V22,'[57]Transporte Cap 50-70'!$B:$X,19,FALSE)</f>
        <v>0</v>
      </c>
      <c r="S22" s="643">
        <f>VLOOKUP($V22,'[57]Transporte Cap 50-70'!$B:$X,20,FALSE)</f>
        <v>0</v>
      </c>
      <c r="T22" s="646">
        <f>VLOOKUP($V22,'[57]Transporte Cap 50-70'!$B:$X,21,FALSE)</f>
        <v>1327.5900000000001</v>
      </c>
      <c r="U22" s="647">
        <f>VLOOKUP($V22,'[57]Transporte Cap 50-70'!$B:$X,22,FALSE)</f>
        <v>4188.1009060114457</v>
      </c>
      <c r="V22" s="648">
        <f>SMALL('[57]Transporte Cap 50-70'!$X$13:$X$25,6)</f>
        <v>5515.6909060114458</v>
      </c>
      <c r="W22" s="613"/>
      <c r="X22" s="613"/>
      <c r="Y22" s="613"/>
    </row>
    <row r="23" spans="2:26" ht="20.100000000000001" hidden="1" customHeight="1">
      <c r="B23" s="450"/>
      <c r="C23" s="449"/>
      <c r="D23" s="649"/>
      <c r="E23" s="649"/>
      <c r="F23" s="448"/>
      <c r="G23" s="448"/>
      <c r="H23" s="650"/>
      <c r="I23" s="650"/>
      <c r="J23" s="447"/>
      <c r="K23" s="447"/>
      <c r="L23" s="446"/>
      <c r="M23" s="651"/>
      <c r="N23" s="652"/>
      <c r="O23" s="652"/>
      <c r="P23" s="652"/>
      <c r="Q23" s="653" t="e">
        <f>INDEX('[57]Transporte Cap 50-70'!$H$13:$X$25,MATCH(V23,'[57]Transporte Cap 50-70'!$X$13:$X$25,0),12)</f>
        <v>#N/A</v>
      </c>
      <c r="R23" s="654"/>
      <c r="S23" s="652"/>
      <c r="T23" s="655"/>
      <c r="U23" s="656"/>
      <c r="V23" s="657"/>
      <c r="W23" s="613"/>
      <c r="X23" s="613"/>
      <c r="Y23" s="613"/>
    </row>
    <row r="24" spans="2:26" ht="20.100000000000001" hidden="1" customHeight="1">
      <c r="B24" s="450"/>
      <c r="C24" s="449"/>
      <c r="D24" s="649"/>
      <c r="E24" s="649"/>
      <c r="F24" s="448"/>
      <c r="G24" s="448"/>
      <c r="H24" s="650"/>
      <c r="I24" s="650"/>
      <c r="J24" s="447"/>
      <c r="K24" s="447"/>
      <c r="L24" s="446"/>
      <c r="M24" s="651"/>
      <c r="N24" s="652"/>
      <c r="O24" s="652"/>
      <c r="P24" s="652"/>
      <c r="Q24" s="653" t="e">
        <f>INDEX('[57]Transporte Cap 50-70'!$H$13:$X$25,MATCH(V24,'[57]Transporte Cap 50-70'!$X$13:$X$25,0),12)</f>
        <v>#N/A</v>
      </c>
      <c r="R24" s="654"/>
      <c r="S24" s="652"/>
      <c r="T24" s="655"/>
      <c r="U24" s="656"/>
      <c r="V24" s="657"/>
      <c r="W24" s="613"/>
      <c r="X24" s="613"/>
      <c r="Y24" s="613"/>
    </row>
    <row r="25" spans="2:26" ht="20.100000000000001" hidden="1" customHeight="1">
      <c r="B25" s="450"/>
      <c r="C25" s="449"/>
      <c r="D25" s="649"/>
      <c r="E25" s="649"/>
      <c r="F25" s="448"/>
      <c r="G25" s="448"/>
      <c r="H25" s="650"/>
      <c r="I25" s="650"/>
      <c r="J25" s="447"/>
      <c r="K25" s="447"/>
      <c r="L25" s="446"/>
      <c r="M25" s="651"/>
      <c r="N25" s="652"/>
      <c r="O25" s="652"/>
      <c r="P25" s="652"/>
      <c r="Q25" s="653" t="e">
        <f>INDEX('[57]Transporte Cap 50-70'!$H$13:$X$25,MATCH(V25,'[57]Transporte Cap 50-70'!$X$13:$X$25,0),12)</f>
        <v>#N/A</v>
      </c>
      <c r="R25" s="654"/>
      <c r="S25" s="652"/>
      <c r="T25" s="655"/>
      <c r="U25" s="656"/>
      <c r="V25" s="657"/>
      <c r="W25" s="613"/>
      <c r="X25" s="613"/>
      <c r="Y25" s="613"/>
    </row>
    <row r="26" spans="2:26" ht="20.100000000000001" hidden="1" customHeight="1">
      <c r="B26" s="658"/>
      <c r="C26" s="649"/>
      <c r="D26" s="649"/>
      <c r="E26" s="649"/>
      <c r="F26" s="659"/>
      <c r="G26" s="659"/>
      <c r="H26" s="659"/>
      <c r="I26" s="659"/>
      <c r="J26" s="659"/>
      <c r="K26" s="659"/>
      <c r="L26" s="659"/>
      <c r="M26" s="659"/>
      <c r="N26" s="659"/>
      <c r="O26" s="659"/>
      <c r="P26" s="659"/>
      <c r="Q26" s="659" t="e">
        <f>INDEX('[57]Transporte Cap 50-70'!$H$13:$X$25,MATCH(V26,'[57]Transporte Cap 50-70'!$X$13:$X$25,0),12)</f>
        <v>#N/A</v>
      </c>
      <c r="R26" s="659"/>
      <c r="S26" s="659"/>
      <c r="T26" s="659"/>
      <c r="U26" s="659"/>
      <c r="V26" s="660"/>
      <c r="W26" s="613"/>
      <c r="X26" s="613"/>
      <c r="Y26" s="613"/>
    </row>
    <row r="27" spans="2:26" ht="20.100000000000001" hidden="1" customHeight="1">
      <c r="B27" s="661"/>
      <c r="C27" s="649"/>
      <c r="D27" s="649"/>
      <c r="E27" s="649"/>
      <c r="F27" s="659"/>
      <c r="G27" s="659"/>
      <c r="H27" s="659"/>
      <c r="I27" s="659"/>
      <c r="J27" s="659"/>
      <c r="K27" s="659"/>
      <c r="L27" s="659"/>
      <c r="M27" s="659"/>
      <c r="N27" s="659"/>
      <c r="O27" s="659"/>
      <c r="P27" s="659"/>
      <c r="Q27" s="659" t="e">
        <f>INDEX('[57]Transporte Cap 50-70'!$H$13:$X$25,MATCH(V27,'[57]Transporte Cap 50-70'!$X$13:$X$25,0),12)</f>
        <v>#N/A</v>
      </c>
      <c r="R27" s="659"/>
      <c r="S27" s="659"/>
      <c r="T27" s="659"/>
      <c r="U27" s="659"/>
      <c r="V27" s="660"/>
      <c r="W27" s="613"/>
      <c r="X27" s="613"/>
      <c r="Y27" s="613"/>
    </row>
    <row r="28" spans="2:26" s="669" customFormat="1" ht="20.100000000000001" hidden="1" customHeight="1">
      <c r="B28" s="444">
        <v>1</v>
      </c>
      <c r="C28" s="889" t="s">
        <v>20878</v>
      </c>
      <c r="D28" s="662" t="s">
        <v>20866</v>
      </c>
      <c r="E28" s="445" t="s">
        <v>20867</v>
      </c>
      <c r="F28" s="443" t="e">
        <v>#REF!</v>
      </c>
      <c r="G28" s="443" t="s">
        <v>20879</v>
      </c>
      <c r="H28" s="663">
        <v>2.2618949483203123</v>
      </c>
      <c r="I28" s="663">
        <v>2.3534139050749991</v>
      </c>
      <c r="J28" s="442">
        <v>2261.8949483203123</v>
      </c>
      <c r="K28" s="442">
        <v>393.19</v>
      </c>
      <c r="L28" s="442">
        <v>2655.0849483203124</v>
      </c>
      <c r="M28" s="664">
        <v>1181</v>
      </c>
      <c r="N28" s="665">
        <v>325.73</v>
      </c>
      <c r="O28" s="665">
        <v>44.41</v>
      </c>
      <c r="P28" s="665">
        <v>202.55</v>
      </c>
      <c r="Q28" s="665" t="e">
        <f>INDEX('[57]Transporte Cap 50-70'!$H$13:$X$25,MATCH(V28,'[57]Transporte Cap 50-70'!$X$13:$X$25,0),12)</f>
        <v>#N/A</v>
      </c>
      <c r="R28" s="665">
        <v>102</v>
      </c>
      <c r="S28" s="665">
        <v>102</v>
      </c>
      <c r="T28" s="666">
        <v>674.69</v>
      </c>
      <c r="U28" s="667">
        <v>2655.0849483203124</v>
      </c>
      <c r="V28" s="668">
        <v>3329.7749483203124</v>
      </c>
      <c r="W28" s="613"/>
      <c r="X28" s="613"/>
      <c r="Y28" s="613"/>
      <c r="Z28" s="613"/>
    </row>
    <row r="29" spans="2:26" s="669" customFormat="1" ht="20.100000000000001" hidden="1" customHeight="1">
      <c r="B29" s="444">
        <v>2</v>
      </c>
      <c r="C29" s="889"/>
      <c r="D29" s="662" t="s">
        <v>20868</v>
      </c>
      <c r="E29" s="445" t="s">
        <v>20869</v>
      </c>
      <c r="F29" s="443" t="s">
        <v>20880</v>
      </c>
      <c r="G29" s="443" t="s">
        <v>20879</v>
      </c>
      <c r="H29" s="663">
        <v>2.2618949483203123</v>
      </c>
      <c r="I29" s="663">
        <v>2.3534139050749991</v>
      </c>
      <c r="J29" s="442">
        <v>2261.8949483203123</v>
      </c>
      <c r="K29" s="442">
        <v>393.19</v>
      </c>
      <c r="L29" s="442">
        <v>2655.0849483203124</v>
      </c>
      <c r="M29" s="664">
        <v>1182</v>
      </c>
      <c r="N29" s="665">
        <v>325.98</v>
      </c>
      <c r="O29" s="665">
        <v>44.45</v>
      </c>
      <c r="P29" s="665">
        <v>202.71</v>
      </c>
      <c r="Q29" s="665" t="e">
        <f>INDEX('[57]Transporte Cap 50-70'!$H$13:$X$25,MATCH(V29,'[57]Transporte Cap 50-70'!$X$13:$X$25,0),12)</f>
        <v>#N/A</v>
      </c>
      <c r="R29" s="665">
        <v>102</v>
      </c>
      <c r="S29" s="665">
        <v>102</v>
      </c>
      <c r="T29" s="666">
        <v>675.14</v>
      </c>
      <c r="U29" s="667">
        <v>2655.0849483203124</v>
      </c>
      <c r="V29" s="668">
        <v>3330.2249483203123</v>
      </c>
      <c r="W29" s="613"/>
      <c r="X29" s="613"/>
      <c r="Y29" s="613"/>
      <c r="Z29" s="613"/>
    </row>
    <row r="30" spans="2:26" s="669" customFormat="1" ht="20.100000000000001" hidden="1" customHeight="1">
      <c r="B30" s="444">
        <v>3</v>
      </c>
      <c r="C30" s="889"/>
      <c r="D30" s="662" t="s">
        <v>20871</v>
      </c>
      <c r="E30" s="445" t="s">
        <v>20872</v>
      </c>
      <c r="F30" s="443" t="s">
        <v>20881</v>
      </c>
      <c r="G30" s="443" t="s">
        <v>20879</v>
      </c>
      <c r="H30" s="663" t="s">
        <v>7087</v>
      </c>
      <c r="I30" s="663">
        <v>2.5552069552432553</v>
      </c>
      <c r="J30" s="442">
        <v>2555.2069552432554</v>
      </c>
      <c r="K30" s="442">
        <v>444.18</v>
      </c>
      <c r="L30" s="442">
        <v>2999.3869552432552</v>
      </c>
      <c r="M30" s="664">
        <v>814</v>
      </c>
      <c r="N30" s="665">
        <v>232.88</v>
      </c>
      <c r="O30" s="665">
        <v>31.75</v>
      </c>
      <c r="P30" s="665">
        <v>144.81</v>
      </c>
      <c r="Q30" s="665" t="e">
        <f>INDEX('[57]Transporte Cap 50-70'!$H$13:$X$25,MATCH(V30,'[57]Transporte Cap 50-70'!$X$13:$X$25,0),12)</f>
        <v>#N/A</v>
      </c>
      <c r="R30" s="665">
        <v>0</v>
      </c>
      <c r="S30" s="665">
        <v>0</v>
      </c>
      <c r="T30" s="666">
        <v>409.44</v>
      </c>
      <c r="U30" s="667">
        <v>2999.3869552432552</v>
      </c>
      <c r="V30" s="668">
        <v>3408.8269552432553</v>
      </c>
      <c r="W30" s="613"/>
      <c r="X30" s="613"/>
      <c r="Y30" s="613"/>
      <c r="Z30" s="613"/>
    </row>
    <row r="31" spans="2:26" s="669" customFormat="1" ht="20.100000000000001" hidden="1" customHeight="1">
      <c r="B31" s="444">
        <v>4</v>
      </c>
      <c r="C31" s="889"/>
      <c r="D31" s="670"/>
      <c r="E31" s="670"/>
      <c r="F31" s="443" t="s">
        <v>20882</v>
      </c>
      <c r="G31" s="443" t="s">
        <v>20879</v>
      </c>
      <c r="H31" s="663" t="s">
        <v>7087</v>
      </c>
      <c r="I31" s="663">
        <v>2.5552069552432553</v>
      </c>
      <c r="J31" s="442">
        <v>2555.2069552432554</v>
      </c>
      <c r="K31" s="442">
        <v>444.18</v>
      </c>
      <c r="L31" s="442">
        <v>2999.3869552432552</v>
      </c>
      <c r="M31" s="664">
        <v>822</v>
      </c>
      <c r="N31" s="665">
        <v>234.9</v>
      </c>
      <c r="O31" s="665">
        <v>32.03</v>
      </c>
      <c r="P31" s="665">
        <v>146.07</v>
      </c>
      <c r="Q31" s="665" t="e">
        <f>INDEX('[57]Transporte Cap 50-70'!$H$13:$X$25,MATCH(V31,'[57]Transporte Cap 50-70'!$X$13:$X$25,0),12)</f>
        <v>#N/A</v>
      </c>
      <c r="R31" s="665">
        <v>0</v>
      </c>
      <c r="S31" s="665">
        <v>0</v>
      </c>
      <c r="T31" s="666">
        <v>413</v>
      </c>
      <c r="U31" s="667">
        <v>2999.3869552432552</v>
      </c>
      <c r="V31" s="668">
        <v>3412.3869552432552</v>
      </c>
      <c r="W31" s="613"/>
      <c r="X31" s="613"/>
      <c r="Y31" s="613"/>
      <c r="Z31" s="613"/>
    </row>
    <row r="32" spans="2:26" s="669" customFormat="1" ht="20.100000000000001" hidden="1" customHeight="1">
      <c r="B32" s="444">
        <v>5</v>
      </c>
      <c r="C32" s="889"/>
      <c r="D32" s="670"/>
      <c r="E32" s="670"/>
      <c r="F32" s="443" t="s">
        <v>20883</v>
      </c>
      <c r="G32" s="443" t="s">
        <v>20879</v>
      </c>
      <c r="H32" s="663" t="s">
        <v>7087</v>
      </c>
      <c r="I32" s="663">
        <v>2.5552069552432553</v>
      </c>
      <c r="J32" s="442">
        <v>2555.2069552432554</v>
      </c>
      <c r="K32" s="442">
        <v>444.18</v>
      </c>
      <c r="L32" s="442">
        <v>2999.3869552432552</v>
      </c>
      <c r="M32" s="664">
        <v>842</v>
      </c>
      <c r="N32" s="665">
        <v>239.96</v>
      </c>
      <c r="O32" s="665">
        <v>32.72</v>
      </c>
      <c r="P32" s="665">
        <v>149.22</v>
      </c>
      <c r="Q32" s="665" t="e">
        <f>INDEX('[57]Transporte Cap 50-70'!$H$13:$X$25,MATCH(V32,'[57]Transporte Cap 50-70'!$X$13:$X$25,0),12)</f>
        <v>#N/A</v>
      </c>
      <c r="R32" s="665">
        <v>0</v>
      </c>
      <c r="S32" s="665">
        <v>0</v>
      </c>
      <c r="T32" s="666">
        <v>421.9</v>
      </c>
      <c r="U32" s="667">
        <v>2999.3869552432552</v>
      </c>
      <c r="V32" s="668">
        <v>3421.2869552432553</v>
      </c>
      <c r="W32" s="613"/>
      <c r="X32" s="613"/>
      <c r="Y32" s="613"/>
      <c r="Z32" s="613"/>
    </row>
    <row r="33" spans="2:26" s="671" customFormat="1" ht="20.100000000000001" hidden="1" customHeight="1">
      <c r="B33" s="444">
        <v>6</v>
      </c>
      <c r="C33" s="889"/>
      <c r="D33" s="670"/>
      <c r="E33" s="670"/>
      <c r="F33" s="443" t="s">
        <v>20884</v>
      </c>
      <c r="G33" s="443" t="s">
        <v>20879</v>
      </c>
      <c r="H33" s="663" t="s">
        <v>7087</v>
      </c>
      <c r="I33" s="663">
        <v>2.5552069552432553</v>
      </c>
      <c r="J33" s="442">
        <v>2555.2069552432554</v>
      </c>
      <c r="K33" s="442">
        <v>444.18</v>
      </c>
      <c r="L33" s="442">
        <v>2999.3869552432552</v>
      </c>
      <c r="M33" s="664">
        <v>950</v>
      </c>
      <c r="N33" s="665">
        <v>267.27999999999997</v>
      </c>
      <c r="O33" s="665">
        <v>36.44</v>
      </c>
      <c r="P33" s="665">
        <v>166.21</v>
      </c>
      <c r="Q33" s="665" t="e">
        <f>INDEX('[57]Transporte Cap 50-70'!$H$13:$X$25,MATCH(V33,'[57]Transporte Cap 50-70'!$X$13:$X$25,0),12)</f>
        <v>#N/A</v>
      </c>
      <c r="R33" s="665">
        <v>0</v>
      </c>
      <c r="S33" s="665">
        <v>0</v>
      </c>
      <c r="T33" s="666">
        <v>469.92999999999995</v>
      </c>
      <c r="U33" s="667">
        <v>2999.3869552432552</v>
      </c>
      <c r="V33" s="668">
        <v>3469.3169552432551</v>
      </c>
      <c r="W33" s="613"/>
      <c r="X33" s="613"/>
      <c r="Y33" s="613"/>
      <c r="Z33" s="613"/>
    </row>
    <row r="34" spans="2:26" ht="20.100000000000001" customHeight="1">
      <c r="B34" s="661"/>
      <c r="C34" s="649"/>
      <c r="D34" s="649"/>
      <c r="E34" s="649"/>
      <c r="F34" s="659"/>
      <c r="G34" s="659"/>
      <c r="H34" s="659"/>
      <c r="I34" s="659"/>
      <c r="J34" s="659"/>
      <c r="K34" s="659"/>
      <c r="L34" s="659"/>
      <c r="M34" s="659"/>
      <c r="N34" s="659"/>
      <c r="O34" s="659"/>
      <c r="P34" s="659"/>
      <c r="Q34" s="659"/>
      <c r="R34" s="659"/>
      <c r="S34" s="659"/>
      <c r="T34" s="659"/>
      <c r="U34" s="659"/>
      <c r="V34" s="660"/>
      <c r="W34" s="613"/>
      <c r="X34" s="613"/>
      <c r="Y34" s="613"/>
    </row>
    <row r="35" spans="2:26" ht="20.100000000000001" customHeight="1">
      <c r="B35" s="431">
        <v>1</v>
      </c>
      <c r="C35" s="888" t="s">
        <v>20885</v>
      </c>
      <c r="D35" s="640" t="s">
        <v>20866</v>
      </c>
      <c r="E35" s="441" t="s">
        <v>20867</v>
      </c>
      <c r="F35" s="413" t="str">
        <f>VLOOKUP($V35,'[57]Transporte CM-30'!$B:$X,7,FALSE)</f>
        <v>SARZEDO - MG</v>
      </c>
      <c r="G35" s="413" t="str">
        <f>VLOOKUP($V35,'[57]Transporte CM-30'!$B:$X,8,FALSE)</f>
        <v>São Sebastião -AL</v>
      </c>
      <c r="H35" s="641" t="str">
        <f>VLOOKUP($V35,'[57]Transporte CM-30'!$B:$X,9,FALSE)</f>
        <v>-</v>
      </c>
      <c r="I35" s="641">
        <f>VLOOKUP($V35,'[57]Transporte CM-30'!$B:$X,10,FALSE)</f>
        <v>4.6806103035389564</v>
      </c>
      <c r="J35" s="430">
        <f>VLOOKUP($V35,'[57]Transporte CM-30'!$B:$X,11,FALSE)</f>
        <v>4680.610303538956</v>
      </c>
      <c r="K35" s="430">
        <f>VLOOKUP($V35,'[57]Transporte CM-30'!$B:$X,12,FALSE)</f>
        <v>1293.3699999999999</v>
      </c>
      <c r="L35" s="429">
        <f>VLOOKUP($V35,'[57]Transporte CM-30'!$B:$X,13,FALSE)</f>
        <v>5973.9803035389559</v>
      </c>
      <c r="M35" s="642">
        <f>VLOOKUP($V35,'[57]Transporte CM-30'!$B:$X,14,FALSE)</f>
        <v>1754</v>
      </c>
      <c r="N35" s="643">
        <f>VLOOKUP($V35,'[57]Transporte CM-30'!$B:$X,15,FALSE)</f>
        <v>470.7</v>
      </c>
      <c r="O35" s="643">
        <f>VLOOKUP($V35,'[57]Transporte CM-30'!$B:$X,16,FALSE)</f>
        <v>103.32</v>
      </c>
      <c r="P35" s="643">
        <f>VLOOKUP($V35,'[57]Transporte CM-30'!$B:$X,17,FALSE)</f>
        <v>630.55999999999995</v>
      </c>
      <c r="Q35" s="644">
        <f>VLOOKUP($V35,'[57]Transporte CM-30'!$B:$X,18,FALSE)</f>
        <v>1204.58</v>
      </c>
      <c r="R35" s="645">
        <f>VLOOKUP($V35,'[57]Transporte CM-30'!$B:$X,19,FALSE)</f>
        <v>1086</v>
      </c>
      <c r="S35" s="643">
        <f>VLOOKUP($V35,'[57]Transporte CM-30'!$B:$X,20,FALSE)</f>
        <v>78.379565708547759</v>
      </c>
      <c r="T35" s="646">
        <f>VLOOKUP($V35,'[57]Transporte CM-30'!$B:$X,21,FALSE)</f>
        <v>1282.9595657085476</v>
      </c>
      <c r="U35" s="647">
        <f>VLOOKUP($V35,'[57]Transporte CM-30'!$B:$X,22,FALSE)</f>
        <v>5973.9803035389559</v>
      </c>
      <c r="V35" s="648">
        <f>SMALL('[57]Transporte CM-30'!$X$13:$X$32,1)</f>
        <v>7256.9398692475033</v>
      </c>
      <c r="W35" s="613"/>
      <c r="X35" s="613"/>
      <c r="Y35" s="613"/>
    </row>
    <row r="36" spans="2:26" ht="20.100000000000001" customHeight="1">
      <c r="B36" s="431">
        <v>2</v>
      </c>
      <c r="C36" s="888"/>
      <c r="D36" s="640" t="s">
        <v>20868</v>
      </c>
      <c r="E36" s="441" t="s">
        <v>20869</v>
      </c>
      <c r="F36" s="413" t="str">
        <f>VLOOKUP($V36,'[57]Transporte CM-30'!$B:$X,7,FALSE)</f>
        <v>DUQUE DE CAXIAS - RJ</v>
      </c>
      <c r="G36" s="413" t="str">
        <f>VLOOKUP($V36,'[57]Transporte CM-30'!$B:$X,8,FALSE)</f>
        <v>São Sebastião -AL</v>
      </c>
      <c r="H36" s="641" t="str">
        <f>VLOOKUP($V36,'[57]Transporte CM-30'!$B:$X,9,FALSE)</f>
        <v>-</v>
      </c>
      <c r="I36" s="641">
        <f>VLOOKUP($V36,'[57]Transporte CM-30'!$B:$X,10,FALSE)</f>
        <v>4.6806103035389564</v>
      </c>
      <c r="J36" s="430">
        <f>VLOOKUP($V36,'[57]Transporte CM-30'!$B:$X,11,FALSE)</f>
        <v>4680.610303538956</v>
      </c>
      <c r="K36" s="430">
        <f>VLOOKUP($V36,'[57]Transporte CM-30'!$B:$X,12,FALSE)</f>
        <v>1293.3699999999999</v>
      </c>
      <c r="L36" s="429">
        <f>VLOOKUP($V36,'[57]Transporte CM-30'!$B:$X,13,FALSE)</f>
        <v>5973.9803035389559</v>
      </c>
      <c r="M36" s="642">
        <f>VLOOKUP($V36,'[57]Transporte CM-30'!$B:$X,14,FALSE)</f>
        <v>1944</v>
      </c>
      <c r="N36" s="643">
        <f>VLOOKUP($V36,'[57]Transporte CM-30'!$B:$X,15,FALSE)</f>
        <v>518.77</v>
      </c>
      <c r="O36" s="643">
        <f>VLOOKUP($V36,'[57]Transporte CM-30'!$B:$X,16,FALSE)</f>
        <v>113.87</v>
      </c>
      <c r="P36" s="643">
        <f>VLOOKUP($V36,'[57]Transporte CM-30'!$B:$X,17,FALSE)</f>
        <v>694.95</v>
      </c>
      <c r="Q36" s="644">
        <f>VLOOKUP($V36,'[57]Transporte CM-30'!$B:$X,18,FALSE)</f>
        <v>1327.5900000000001</v>
      </c>
      <c r="R36" s="645">
        <f>VLOOKUP($V36,'[57]Transporte CM-30'!$B:$X,19,FALSE)</f>
        <v>0</v>
      </c>
      <c r="S36" s="643">
        <f>VLOOKUP($V36,'[57]Transporte CM-30'!$B:$X,20,FALSE)</f>
        <v>0</v>
      </c>
      <c r="T36" s="646">
        <f>VLOOKUP($V36,'[57]Transporte CM-30'!$B:$X,21,FALSE)</f>
        <v>1327.5900000000001</v>
      </c>
      <c r="U36" s="647">
        <f>VLOOKUP($V36,'[57]Transporte CM-30'!$B:$X,22,FALSE)</f>
        <v>5973.9803035389559</v>
      </c>
      <c r="V36" s="648">
        <f>SMALL('[57]Transporte CM-30'!$X$13:$X$32,2)</f>
        <v>7301.5703035389561</v>
      </c>
      <c r="W36" s="613"/>
      <c r="X36" s="613"/>
      <c r="Y36" s="613"/>
    </row>
    <row r="37" spans="2:26" ht="20.100000000000001" customHeight="1">
      <c r="B37" s="431">
        <v>3</v>
      </c>
      <c r="C37" s="888"/>
      <c r="D37" s="640" t="s">
        <v>20871</v>
      </c>
      <c r="E37" s="441" t="s">
        <v>20872</v>
      </c>
      <c r="F37" s="413" t="str">
        <f>VLOOKUP($V37,'[57]Transporte CM-30'!$B:$X,7,FALSE)</f>
        <v>RIO DE JANEIRO - RJ</v>
      </c>
      <c r="G37" s="413" t="str">
        <f>VLOOKUP($V37,'[57]Transporte CM-30'!$B:$X,8,FALSE)</f>
        <v>São Sebastião -AL</v>
      </c>
      <c r="H37" s="641" t="str">
        <f>VLOOKUP($V37,'[57]Transporte CM-30'!$B:$X,9,FALSE)</f>
        <v>-</v>
      </c>
      <c r="I37" s="641">
        <f>VLOOKUP($V37,'[57]Transporte CM-30'!$B:$X,10,FALSE)</f>
        <v>4.6806103035389564</v>
      </c>
      <c r="J37" s="430">
        <f>VLOOKUP($V37,'[57]Transporte CM-30'!$B:$X,11,FALSE)</f>
        <v>4680.610303538956</v>
      </c>
      <c r="K37" s="430">
        <f>VLOOKUP($V37,'[57]Transporte CM-30'!$B:$X,12,FALSE)</f>
        <v>1293.3699999999999</v>
      </c>
      <c r="L37" s="429">
        <f>VLOOKUP($V37,'[57]Transporte CM-30'!$B:$X,13,FALSE)</f>
        <v>5973.9803035389559</v>
      </c>
      <c r="M37" s="642">
        <f>VLOOKUP($V37,'[57]Transporte CM-30'!$B:$X,14,FALSE)</f>
        <v>1961</v>
      </c>
      <c r="N37" s="643">
        <f>VLOOKUP($V37,'[57]Transporte CM-30'!$B:$X,15,FALSE)</f>
        <v>523.07000000000005</v>
      </c>
      <c r="O37" s="643">
        <f>VLOOKUP($V37,'[57]Transporte CM-30'!$B:$X,16,FALSE)</f>
        <v>114.82</v>
      </c>
      <c r="P37" s="643">
        <f>VLOOKUP($V37,'[57]Transporte CM-30'!$B:$X,17,FALSE)</f>
        <v>700.72</v>
      </c>
      <c r="Q37" s="644">
        <f>VLOOKUP($V37,'[57]Transporte CM-30'!$B:$X,18,FALSE)</f>
        <v>1338.6100000000001</v>
      </c>
      <c r="R37" s="645">
        <f>VLOOKUP($V37,'[57]Transporte CM-30'!$B:$X,19,FALSE)</f>
        <v>0</v>
      </c>
      <c r="S37" s="643">
        <f>VLOOKUP($V37,'[57]Transporte CM-30'!$B:$X,20,FALSE)</f>
        <v>0</v>
      </c>
      <c r="T37" s="646">
        <f>VLOOKUP($V37,'[57]Transporte CM-30'!$B:$X,21,FALSE)</f>
        <v>1338.6100000000001</v>
      </c>
      <c r="U37" s="647">
        <f>VLOOKUP($V37,'[57]Transporte CM-30'!$B:$X,22,FALSE)</f>
        <v>5973.9803035389559</v>
      </c>
      <c r="V37" s="648">
        <f>SMALL('[57]Transporte CM-30'!$X$13:$X$32,3)</f>
        <v>7312.5903035389565</v>
      </c>
      <c r="W37" s="613"/>
      <c r="X37" s="613"/>
      <c r="Y37" s="613"/>
    </row>
    <row r="38" spans="2:26" ht="20.100000000000001" customHeight="1">
      <c r="B38" s="431">
        <v>4</v>
      </c>
      <c r="C38" s="888"/>
      <c r="D38" s="623"/>
      <c r="E38" s="623"/>
      <c r="F38" s="413" t="str">
        <f>VLOOKUP($V38,'[57]Transporte CM-30'!$B:$X,7,FALSE)</f>
        <v>UBERLANDIA - MG</v>
      </c>
      <c r="G38" s="413" t="str">
        <f>VLOOKUP($V38,'[57]Transporte CM-30'!$B:$X,8,FALSE)</f>
        <v>São Sebastião -AL</v>
      </c>
      <c r="H38" s="641" t="str">
        <f>VLOOKUP($V38,'[57]Transporte CM-30'!$B:$X,9,FALSE)</f>
        <v>-</v>
      </c>
      <c r="I38" s="641">
        <f>VLOOKUP($V38,'[57]Transporte CM-30'!$B:$X,10,FALSE)</f>
        <v>4.6806103035389564</v>
      </c>
      <c r="J38" s="430">
        <f>VLOOKUP($V38,'[57]Transporte CM-30'!$B:$X,11,FALSE)</f>
        <v>4680.610303538956</v>
      </c>
      <c r="K38" s="430">
        <f>VLOOKUP($V38,'[57]Transporte CM-30'!$B:$X,12,FALSE)</f>
        <v>1293.3699999999999</v>
      </c>
      <c r="L38" s="429">
        <f>VLOOKUP($V38,'[57]Transporte CM-30'!$B:$X,13,FALSE)</f>
        <v>5973.9803035389559</v>
      </c>
      <c r="M38" s="642">
        <f>VLOOKUP($V38,'[57]Transporte CM-30'!$B:$X,14,FALSE)</f>
        <v>1943</v>
      </c>
      <c r="N38" s="643">
        <f>VLOOKUP($V38,'[57]Transporte CM-30'!$B:$X,15,FALSE)</f>
        <v>518.52</v>
      </c>
      <c r="O38" s="643">
        <f>VLOOKUP($V38,'[57]Transporte CM-30'!$B:$X,16,FALSE)</f>
        <v>113.82</v>
      </c>
      <c r="P38" s="643">
        <f>VLOOKUP($V38,'[57]Transporte CM-30'!$B:$X,17,FALSE)</f>
        <v>694.62</v>
      </c>
      <c r="Q38" s="644">
        <f>VLOOKUP($V38,'[57]Transporte CM-30'!$B:$X,18,FALSE)</f>
        <v>1326.96</v>
      </c>
      <c r="R38" s="645">
        <f>VLOOKUP($V38,'[57]Transporte CM-30'!$B:$X,19,FALSE)</f>
        <v>1086</v>
      </c>
      <c r="S38" s="643">
        <f>VLOOKUP($V38,'[57]Transporte CM-30'!$B:$X,20,FALSE)</f>
        <v>78.379565708547759</v>
      </c>
      <c r="T38" s="646">
        <f>VLOOKUP($V38,'[57]Transporte CM-30'!$B:$X,21,FALSE)</f>
        <v>1405.3395657085478</v>
      </c>
      <c r="U38" s="647">
        <f>VLOOKUP($V38,'[57]Transporte CM-30'!$B:$X,22,FALSE)</f>
        <v>5973.9803035389559</v>
      </c>
      <c r="V38" s="648">
        <f>SMALL('[57]Transporte CM-30'!$X$13:$X$32,4)</f>
        <v>7379.3198692475034</v>
      </c>
      <c r="W38" s="613"/>
      <c r="X38" s="613"/>
      <c r="Y38" s="613"/>
    </row>
    <row r="39" spans="2:26" ht="20.100000000000001" customHeight="1">
      <c r="B39" s="431">
        <v>5</v>
      </c>
      <c r="C39" s="888"/>
      <c r="D39" s="623"/>
      <c r="E39" s="623"/>
      <c r="F39" s="413" t="str">
        <f>VLOOKUP($V39,'[57]Transporte CM-30'!$B:$X,7,FALSE)</f>
        <v>UBERLANDIA - MG</v>
      </c>
      <c r="G39" s="413" t="str">
        <f>VLOOKUP($V39,'[57]Transporte CM-30'!$B:$X,8,FALSE)</f>
        <v>São Sebastião -AL</v>
      </c>
      <c r="H39" s="641" t="str">
        <f>VLOOKUP($V39,'[57]Transporte CM-30'!$B:$X,9,FALSE)</f>
        <v>-</v>
      </c>
      <c r="I39" s="641">
        <f>VLOOKUP($V39,'[57]Transporte CM-30'!$B:$X,10,FALSE)</f>
        <v>4.6806103035389564</v>
      </c>
      <c r="J39" s="430">
        <f>VLOOKUP($V39,'[57]Transporte CM-30'!$B:$X,11,FALSE)</f>
        <v>4680.610303538956</v>
      </c>
      <c r="K39" s="430">
        <f>VLOOKUP($V39,'[57]Transporte CM-30'!$B:$X,12,FALSE)</f>
        <v>1293.3699999999999</v>
      </c>
      <c r="L39" s="429">
        <f>VLOOKUP($V39,'[57]Transporte CM-30'!$B:$X,13,FALSE)</f>
        <v>5973.9803035389559</v>
      </c>
      <c r="M39" s="642">
        <f>VLOOKUP($V39,'[57]Transporte CM-30'!$B:$X,14,FALSE)</f>
        <v>1943</v>
      </c>
      <c r="N39" s="643">
        <f>VLOOKUP($V39,'[57]Transporte CM-30'!$B:$X,15,FALSE)</f>
        <v>518.52</v>
      </c>
      <c r="O39" s="643">
        <f>VLOOKUP($V39,'[57]Transporte CM-30'!$B:$X,16,FALSE)</f>
        <v>113.82</v>
      </c>
      <c r="P39" s="643">
        <f>VLOOKUP($V39,'[57]Transporte CM-30'!$B:$X,17,FALSE)</f>
        <v>694.62</v>
      </c>
      <c r="Q39" s="644">
        <f>VLOOKUP($V39,'[57]Transporte CM-30'!$B:$X,18,FALSE)</f>
        <v>1326.96</v>
      </c>
      <c r="R39" s="645">
        <f>VLOOKUP($V39,'[57]Transporte CM-30'!$B:$X,19,FALSE)</f>
        <v>1086</v>
      </c>
      <c r="S39" s="643">
        <f>VLOOKUP($V39,'[57]Transporte CM-30'!$B:$X,20,FALSE)</f>
        <v>78.379565708547759</v>
      </c>
      <c r="T39" s="646">
        <f>VLOOKUP($V39,'[57]Transporte CM-30'!$B:$X,21,FALSE)</f>
        <v>1405.3395657085478</v>
      </c>
      <c r="U39" s="647">
        <f>VLOOKUP($V39,'[57]Transporte CM-30'!$B:$X,22,FALSE)</f>
        <v>5973.9803035389559</v>
      </c>
      <c r="V39" s="648">
        <f>SMALL('[57]Transporte CM-30'!$X$13:$X$32,5)</f>
        <v>7379.3198692475034</v>
      </c>
      <c r="W39" s="613"/>
      <c r="X39" s="613"/>
      <c r="Y39" s="613"/>
    </row>
    <row r="40" spans="2:26" ht="20.100000000000001" customHeight="1">
      <c r="B40" s="431">
        <v>6</v>
      </c>
      <c r="C40" s="888"/>
      <c r="D40" s="623"/>
      <c r="E40" s="623"/>
      <c r="F40" s="413" t="str">
        <f>VLOOKUP($V40,'[57]Transporte CM-30'!$B:$X,7,FALSE)</f>
        <v>CACAPAVA - SP</v>
      </c>
      <c r="G40" s="413" t="str">
        <f>VLOOKUP($V40,'[57]Transporte CM-30'!$B:$X,8,FALSE)</f>
        <v>São Sebastião -AL</v>
      </c>
      <c r="H40" s="641" t="str">
        <f>VLOOKUP($V40,'[57]Transporte CM-30'!$B:$X,9,FALSE)</f>
        <v>-</v>
      </c>
      <c r="I40" s="641">
        <f>VLOOKUP($V40,'[57]Transporte CM-30'!$B:$X,10,FALSE)</f>
        <v>4.6806103035389564</v>
      </c>
      <c r="J40" s="430">
        <f>VLOOKUP($V40,'[57]Transporte CM-30'!$B:$X,11,FALSE)</f>
        <v>4680.610303538956</v>
      </c>
      <c r="K40" s="430">
        <f>VLOOKUP($V40,'[57]Transporte CM-30'!$B:$X,12,FALSE)</f>
        <v>1293.3699999999999</v>
      </c>
      <c r="L40" s="429">
        <f>VLOOKUP($V40,'[57]Transporte CM-30'!$B:$X,13,FALSE)</f>
        <v>5973.9803035389559</v>
      </c>
      <c r="M40" s="642">
        <f>VLOOKUP($V40,'[57]Transporte CM-30'!$B:$X,14,FALSE)</f>
        <v>2243</v>
      </c>
      <c r="N40" s="643">
        <f>VLOOKUP($V40,'[57]Transporte CM-30'!$B:$X,15,FALSE)</f>
        <v>594.41999999999996</v>
      </c>
      <c r="O40" s="643">
        <f>VLOOKUP($V40,'[57]Transporte CM-30'!$B:$X,16,FALSE)</f>
        <v>130.47999999999999</v>
      </c>
      <c r="P40" s="643">
        <f>VLOOKUP($V40,'[57]Transporte CM-30'!$B:$X,17,FALSE)</f>
        <v>796.3</v>
      </c>
      <c r="Q40" s="644">
        <f>VLOOKUP($V40,'[57]Transporte CM-30'!$B:$X,18,FALSE)</f>
        <v>1521.1999999999998</v>
      </c>
      <c r="R40" s="645">
        <f>VLOOKUP($V40,'[57]Transporte CM-30'!$B:$X,19,FALSE)</f>
        <v>0</v>
      </c>
      <c r="S40" s="643">
        <f>VLOOKUP($V40,'[57]Transporte CM-30'!$B:$X,20,FALSE)</f>
        <v>0</v>
      </c>
      <c r="T40" s="646">
        <f>VLOOKUP($V40,'[57]Transporte CM-30'!$B:$X,21,FALSE)</f>
        <v>1521.1999999999998</v>
      </c>
      <c r="U40" s="647">
        <f>VLOOKUP($V40,'[57]Transporte CM-30'!$B:$X,22,FALSE)</f>
        <v>5973.9803035389559</v>
      </c>
      <c r="V40" s="648">
        <f>SMALL('[57]Transporte CM-30'!$X$13:$X$32,6)</f>
        <v>7495.1803035389557</v>
      </c>
      <c r="W40" s="613"/>
      <c r="X40" s="613"/>
      <c r="Y40" s="613"/>
    </row>
    <row r="41" spans="2:26">
      <c r="B41" s="672"/>
      <c r="C41" s="673"/>
      <c r="D41" s="673"/>
      <c r="E41" s="673"/>
      <c r="F41" s="673"/>
      <c r="G41" s="673"/>
      <c r="H41" s="673"/>
      <c r="I41" s="673"/>
      <c r="J41" s="673"/>
      <c r="K41" s="673"/>
      <c r="L41" s="673"/>
      <c r="M41" s="674"/>
      <c r="N41" s="674"/>
      <c r="O41" s="674"/>
      <c r="P41" s="673"/>
      <c r="Q41" s="673"/>
      <c r="R41" s="673"/>
      <c r="S41" s="673"/>
      <c r="T41" s="673"/>
      <c r="U41" s="673"/>
      <c r="V41" s="675"/>
      <c r="W41" s="613"/>
      <c r="X41" s="613"/>
      <c r="Y41" s="613"/>
    </row>
    <row r="42" spans="2:26" ht="20.100000000000001" customHeight="1">
      <c r="B42" s="431">
        <v>1</v>
      </c>
      <c r="C42" s="888" t="s">
        <v>20886</v>
      </c>
      <c r="D42" s="640" t="s">
        <v>20866</v>
      </c>
      <c r="E42" s="441" t="s">
        <v>20867</v>
      </c>
      <c r="F42" s="413" t="str">
        <f>VLOOKUP($V42,'[57]Transporte RR-1C'!$B:$X,7,FALSE)</f>
        <v>SARZEDO - MG</v>
      </c>
      <c r="G42" s="413" t="str">
        <f>VLOOKUP($V42,'[57]Transporte RR-1C'!$B:$X,8,FALSE)</f>
        <v>São Sebastião -AL</v>
      </c>
      <c r="H42" s="641">
        <f>VLOOKUP($V42,'[57]Transporte RR-1C'!$B:$X,9,FALSE)</f>
        <v>2.2974086311582353</v>
      </c>
      <c r="I42" s="641">
        <f>VLOOKUP($V42,'[57]Transporte RR-1C'!$B:$X,10,FALSE)</f>
        <v>2.6074360580635894</v>
      </c>
      <c r="J42" s="430">
        <f>VLOOKUP($V42,'[57]Transporte RR-1C'!$B:$X,11,FALSE)</f>
        <v>2297.4086311582355</v>
      </c>
      <c r="K42" s="430">
        <f>VLOOKUP($V42,'[57]Transporte RR-1C'!$B:$X,12,FALSE)</f>
        <v>634.83000000000004</v>
      </c>
      <c r="L42" s="429">
        <f>VLOOKUP($V42,'[57]Transporte RR-1C'!$B:$X,13,FALSE)</f>
        <v>2932.2386311582354</v>
      </c>
      <c r="M42" s="642">
        <f>VLOOKUP($V42,'[57]Transporte RR-1C'!$B:$X,14,FALSE)</f>
        <v>1754</v>
      </c>
      <c r="N42" s="643">
        <f>VLOOKUP($V42,'[57]Transporte RR-1C'!$B:$X,15,FALSE)</f>
        <v>470.7</v>
      </c>
      <c r="O42" s="643">
        <f>VLOOKUP($V42,'[57]Transporte RR-1C'!$B:$X,16,FALSE)</f>
        <v>103.32</v>
      </c>
      <c r="P42" s="643">
        <f>VLOOKUP($V42,'[57]Transporte RR-1C'!$B:$X,17,FALSE)</f>
        <v>630.55999999999995</v>
      </c>
      <c r="Q42" s="644">
        <f>VLOOKUP($V42,'[57]Transporte RR-1C'!$B:$X,18,FALSE)</f>
        <v>1204.58</v>
      </c>
      <c r="R42" s="645">
        <f>VLOOKUP($V42,'[57]Transporte RR-1C'!$B:$X,19,FALSE)</f>
        <v>1086</v>
      </c>
      <c r="S42" s="643">
        <f>VLOOKUP($V42,'[57]Transporte RR-1C'!$B:$X,20,FALSE)</f>
        <v>78.379565708547759</v>
      </c>
      <c r="T42" s="646">
        <f>VLOOKUP($V42,'[57]Transporte RR-1C'!$B:$X,21,FALSE)</f>
        <v>1282.9595657085476</v>
      </c>
      <c r="U42" s="647">
        <f>VLOOKUP($V42,'[57]Transporte RR-1C'!$B:$X,22,FALSE)</f>
        <v>2932.2386311582354</v>
      </c>
      <c r="V42" s="676">
        <f>SMALL('[57]Transporte RR-1C'!$X$13:$X$32,1)</f>
        <v>4215.1981968667833</v>
      </c>
      <c r="W42" s="613"/>
      <c r="X42" s="613"/>
      <c r="Y42" s="613"/>
    </row>
    <row r="43" spans="2:26" ht="20.100000000000001" customHeight="1">
      <c r="B43" s="431">
        <v>2</v>
      </c>
      <c r="C43" s="888"/>
      <c r="D43" s="640" t="s">
        <v>20868</v>
      </c>
      <c r="E43" s="441" t="s">
        <v>20869</v>
      </c>
      <c r="F43" s="413" t="str">
        <f>VLOOKUP($V43,'[57]Transporte RR-1C'!$B:$X,7,FALSE)</f>
        <v>UBERLANDIA - MG</v>
      </c>
      <c r="G43" s="413" t="str">
        <f>VLOOKUP($V43,'[57]Transporte RR-1C'!$B:$X,8,FALSE)</f>
        <v>São Sebastião -AL</v>
      </c>
      <c r="H43" s="641">
        <f>VLOOKUP($V43,'[57]Transporte RR-1C'!$B:$X,9,FALSE)</f>
        <v>2.2974086311582353</v>
      </c>
      <c r="I43" s="641">
        <f>VLOOKUP($V43,'[57]Transporte RR-1C'!$B:$X,10,FALSE)</f>
        <v>2.6074360580635894</v>
      </c>
      <c r="J43" s="430">
        <f>VLOOKUP($V43,'[57]Transporte RR-1C'!$B:$X,11,FALSE)</f>
        <v>2297.4086311582355</v>
      </c>
      <c r="K43" s="430">
        <f>VLOOKUP($V43,'[57]Transporte RR-1C'!$B:$X,12,FALSE)</f>
        <v>634.83000000000004</v>
      </c>
      <c r="L43" s="429">
        <f>VLOOKUP($V43,'[57]Transporte RR-1C'!$B:$X,13,FALSE)</f>
        <v>2932.2386311582354</v>
      </c>
      <c r="M43" s="642">
        <f>VLOOKUP($V43,'[57]Transporte RR-1C'!$B:$X,14,FALSE)</f>
        <v>1943</v>
      </c>
      <c r="N43" s="643">
        <f>VLOOKUP($V43,'[57]Transporte RR-1C'!$B:$X,15,FALSE)</f>
        <v>518.52</v>
      </c>
      <c r="O43" s="643">
        <f>VLOOKUP($V43,'[57]Transporte RR-1C'!$B:$X,16,FALSE)</f>
        <v>113.82</v>
      </c>
      <c r="P43" s="643">
        <f>VLOOKUP($V43,'[57]Transporte RR-1C'!$B:$X,17,FALSE)</f>
        <v>694.62</v>
      </c>
      <c r="Q43" s="644">
        <f>VLOOKUP($V43,'[57]Transporte RR-1C'!$B:$X,18,FALSE)</f>
        <v>1326.96</v>
      </c>
      <c r="R43" s="645">
        <f>VLOOKUP($V43,'[57]Transporte RR-1C'!$B:$X,19,FALSE)</f>
        <v>1086</v>
      </c>
      <c r="S43" s="643">
        <f>VLOOKUP($V43,'[57]Transporte RR-1C'!$B:$X,20,FALSE)</f>
        <v>78.379565708547759</v>
      </c>
      <c r="T43" s="646">
        <f>VLOOKUP($V43,'[57]Transporte RR-1C'!$B:$X,21,FALSE)</f>
        <v>1405.3395657085478</v>
      </c>
      <c r="U43" s="647">
        <f>VLOOKUP($V43,'[57]Transporte RR-1C'!$B:$X,22,FALSE)</f>
        <v>2932.2386311582354</v>
      </c>
      <c r="V43" s="676">
        <f>SMALL('[57]Transporte RR-1C'!$X$13:$X$32,2)</f>
        <v>4337.5781968667834</v>
      </c>
    </row>
    <row r="44" spans="2:26" ht="20.100000000000001" customHeight="1" thickBot="1">
      <c r="B44" s="415">
        <v>3</v>
      </c>
      <c r="C44" s="890"/>
      <c r="D44" s="677" t="s">
        <v>20871</v>
      </c>
      <c r="E44" s="414" t="s">
        <v>20872</v>
      </c>
      <c r="F44" s="413" t="str">
        <f>VLOOKUP($V44,'[57]Transporte RR-1C'!$B:$X,7,FALSE)</f>
        <v>UBERLANDIA - MG</v>
      </c>
      <c r="G44" s="413" t="str">
        <f>VLOOKUP($V44,'[57]Transporte RR-1C'!$B:$X,8,FALSE)</f>
        <v>São Sebastião -AL</v>
      </c>
      <c r="H44" s="641">
        <f>VLOOKUP($V44,'[57]Transporte RR-1C'!$B:$X,9,FALSE)</f>
        <v>2.2974086311582353</v>
      </c>
      <c r="I44" s="641">
        <f>VLOOKUP($V44,'[57]Transporte RR-1C'!$B:$X,10,FALSE)</f>
        <v>2.6074360580635894</v>
      </c>
      <c r="J44" s="430">
        <f>VLOOKUP($V44,'[57]Transporte RR-1C'!$B:$X,11,FALSE)</f>
        <v>2297.4086311582355</v>
      </c>
      <c r="K44" s="430">
        <f>VLOOKUP($V44,'[57]Transporte RR-1C'!$B:$X,12,FALSE)</f>
        <v>634.83000000000004</v>
      </c>
      <c r="L44" s="429">
        <f>VLOOKUP($V44,'[57]Transporte RR-1C'!$B:$X,13,FALSE)</f>
        <v>2932.2386311582354</v>
      </c>
      <c r="M44" s="642">
        <f>VLOOKUP($V44,'[57]Transporte RR-1C'!$B:$X,14,FALSE)</f>
        <v>1943</v>
      </c>
      <c r="N44" s="643">
        <f>VLOOKUP($V44,'[57]Transporte RR-1C'!$B:$X,15,FALSE)</f>
        <v>518.52</v>
      </c>
      <c r="O44" s="643">
        <f>VLOOKUP($V44,'[57]Transporte RR-1C'!$B:$X,16,FALSE)</f>
        <v>113.82</v>
      </c>
      <c r="P44" s="643">
        <f>VLOOKUP($V44,'[57]Transporte RR-1C'!$B:$X,17,FALSE)</f>
        <v>694.62</v>
      </c>
      <c r="Q44" s="644">
        <f>VLOOKUP($V44,'[57]Transporte RR-1C'!$B:$X,18,FALSE)</f>
        <v>1326.96</v>
      </c>
      <c r="R44" s="645">
        <f>VLOOKUP($V44,'[57]Transporte RR-1C'!$B:$X,19,FALSE)</f>
        <v>1086</v>
      </c>
      <c r="S44" s="643">
        <f>VLOOKUP($V44,'[57]Transporte RR-1C'!$B:$X,20,FALSE)</f>
        <v>78.379565708547759</v>
      </c>
      <c r="T44" s="646">
        <f>VLOOKUP($V44,'[57]Transporte RR-1C'!$B:$X,21,FALSE)</f>
        <v>1405.3395657085478</v>
      </c>
      <c r="U44" s="647">
        <f>VLOOKUP($V44,'[57]Transporte RR-1C'!$B:$X,22,FALSE)</f>
        <v>2932.2386311582354</v>
      </c>
      <c r="V44" s="678">
        <f>SMALL('[57]Transporte RR-1C'!$X$13:$X$32,3)</f>
        <v>4337.5781968667834</v>
      </c>
    </row>
    <row r="45" spans="2:26">
      <c r="M45" s="613"/>
      <c r="N45" s="613"/>
      <c r="O45" s="613"/>
    </row>
  </sheetData>
  <mergeCells count="18">
    <mergeCell ref="B8:S8"/>
    <mergeCell ref="B3:I3"/>
    <mergeCell ref="B4:I4"/>
    <mergeCell ref="B5:I5"/>
    <mergeCell ref="B6:I6"/>
    <mergeCell ref="B7:V7"/>
    <mergeCell ref="B11:B13"/>
    <mergeCell ref="E11:F11"/>
    <mergeCell ref="G11:H11"/>
    <mergeCell ref="K11:K13"/>
    <mergeCell ref="O12:P12"/>
    <mergeCell ref="R15:S15"/>
    <mergeCell ref="C17:C22"/>
    <mergeCell ref="C28:C33"/>
    <mergeCell ref="C35:C40"/>
    <mergeCell ref="C42:C44"/>
    <mergeCell ref="D15:G15"/>
    <mergeCell ref="H15:I15"/>
  </mergeCells>
  <conditionalFormatting sqref="V28:V33">
    <cfRule type="top10" dxfId="3" priority="2" bottom="1" rank="1"/>
  </conditionalFormatting>
  <conditionalFormatting sqref="V17:V25">
    <cfRule type="top10" dxfId="2" priority="3" bottom="1" rank="1"/>
  </conditionalFormatting>
  <conditionalFormatting sqref="V35:V40">
    <cfRule type="top10" dxfId="1" priority="1" bottom="1" rank="1"/>
  </conditionalFormatting>
  <conditionalFormatting sqref="V42:V44">
    <cfRule type="top10" dxfId="0" priority="4" bottom="1" rank="1"/>
  </conditionalFormatting>
  <dataValidations count="1">
    <dataValidation type="list" allowBlank="1" showErrorMessage="1" sqref="G11">
      <formula1>$BP$15:$BP$19</formula1>
    </dataValidation>
  </dataValidations>
  <pageMargins left="0.511811024" right="0.511811024" top="0.78740157499999996" bottom="0.78740157499999996" header="0.31496062000000002" footer="0.31496062000000002"/>
  <pageSetup paperSize="9" scale="41"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T23"/>
  <sheetViews>
    <sheetView workbookViewId="0">
      <selection activeCell="K26" sqref="K26"/>
    </sheetView>
  </sheetViews>
  <sheetFormatPr defaultRowHeight="15"/>
  <cols>
    <col min="1" max="1" width="7.42578125" style="83" customWidth="1"/>
    <col min="2" max="2" width="27.85546875" style="83" customWidth="1"/>
    <col min="3" max="3" width="11.7109375" style="83" bestFit="1" customWidth="1"/>
    <col min="4" max="9" width="10.42578125" style="83" customWidth="1"/>
    <col min="10" max="10" width="7.42578125" style="83" customWidth="1"/>
    <col min="11" max="11" width="27.85546875" style="83" customWidth="1"/>
    <col min="12" max="12" width="11.42578125" style="83" bestFit="1" customWidth="1"/>
    <col min="13" max="18" width="10.42578125" style="83" customWidth="1"/>
    <col min="19" max="19" width="13.5703125" style="83" bestFit="1" customWidth="1"/>
    <col min="20" max="16384" width="9.140625" style="83"/>
  </cols>
  <sheetData>
    <row r="1" spans="1:20" ht="15.95" customHeight="1">
      <c r="A1" s="84" t="s">
        <v>0</v>
      </c>
      <c r="B1" s="84" t="s">
        <v>2</v>
      </c>
      <c r="C1" s="84" t="s">
        <v>554</v>
      </c>
      <c r="D1" s="84" t="s">
        <v>556</v>
      </c>
      <c r="E1" s="84" t="s">
        <v>557</v>
      </c>
      <c r="F1" s="84" t="s">
        <v>558</v>
      </c>
      <c r="G1" s="84" t="s">
        <v>559</v>
      </c>
      <c r="H1" s="84" t="s">
        <v>560</v>
      </c>
      <c r="I1" s="84" t="s">
        <v>561</v>
      </c>
      <c r="J1" s="84" t="s">
        <v>0</v>
      </c>
      <c r="K1" s="84" t="s">
        <v>2</v>
      </c>
      <c r="L1" s="84" t="s">
        <v>554</v>
      </c>
      <c r="M1" s="84" t="s">
        <v>562</v>
      </c>
      <c r="N1" s="84" t="s">
        <v>563</v>
      </c>
      <c r="O1" s="84" t="s">
        <v>564</v>
      </c>
      <c r="P1" s="84" t="s">
        <v>565</v>
      </c>
      <c r="Q1" s="84" t="s">
        <v>566</v>
      </c>
      <c r="R1" s="84" t="s">
        <v>567</v>
      </c>
      <c r="S1" s="85" t="s">
        <v>568</v>
      </c>
    </row>
    <row r="2" spans="1:20" ht="12" customHeight="1">
      <c r="A2" s="906" t="s">
        <v>11</v>
      </c>
      <c r="B2" s="907" t="s">
        <v>12</v>
      </c>
      <c r="C2" s="908">
        <f>Resumo!E7</f>
        <v>33432.926072000002</v>
      </c>
      <c r="D2" s="86">
        <v>0.5</v>
      </c>
      <c r="E2" s="87"/>
      <c r="F2" s="87"/>
      <c r="G2" s="87"/>
      <c r="H2" s="88"/>
      <c r="I2" s="87"/>
      <c r="J2" s="906" t="s">
        <v>11</v>
      </c>
      <c r="K2" s="907" t="s">
        <v>12</v>
      </c>
      <c r="L2" s="908">
        <f>C2</f>
        <v>33432.926072000002</v>
      </c>
      <c r="M2" s="87"/>
      <c r="N2" s="87"/>
      <c r="O2" s="87"/>
      <c r="P2" s="87"/>
      <c r="Q2" s="87"/>
      <c r="R2" s="86">
        <v>0.5</v>
      </c>
      <c r="S2" s="89">
        <f>SUM(M2:R2,D2:I2)</f>
        <v>1</v>
      </c>
    </row>
    <row r="3" spans="1:20" ht="12.95" customHeight="1">
      <c r="A3" s="906"/>
      <c r="B3" s="907"/>
      <c r="C3" s="908"/>
      <c r="D3" s="90">
        <f>D2*$C2</f>
        <v>16716.463036000001</v>
      </c>
      <c r="E3" s="91"/>
      <c r="F3" s="91"/>
      <c r="G3" s="91"/>
      <c r="H3" s="92"/>
      <c r="I3" s="91"/>
      <c r="J3" s="906"/>
      <c r="K3" s="907"/>
      <c r="L3" s="908"/>
      <c r="M3" s="91"/>
      <c r="N3" s="91"/>
      <c r="O3" s="91"/>
      <c r="P3" s="91"/>
      <c r="Q3" s="91"/>
      <c r="R3" s="90">
        <f>R2*$C2</f>
        <v>16716.463036000001</v>
      </c>
      <c r="S3" s="93">
        <f>SUM(M3:R3,D3:I3)</f>
        <v>33432.926072000002</v>
      </c>
    </row>
    <row r="4" spans="1:20" ht="12" customHeight="1">
      <c r="A4" s="906" t="s">
        <v>21</v>
      </c>
      <c r="B4" s="907" t="s">
        <v>22</v>
      </c>
      <c r="C4" s="908">
        <f>Resumo!E8</f>
        <v>2128799.0745839998</v>
      </c>
      <c r="D4" s="86">
        <v>1.67E-2</v>
      </c>
      <c r="E4" s="86">
        <v>2.0499999999999997E-2</v>
      </c>
      <c r="F4" s="86">
        <v>6.0499999999999998E-2</v>
      </c>
      <c r="G4" s="86">
        <v>9.9499999999999991E-2</v>
      </c>
      <c r="H4" s="86">
        <v>0.11019999999999999</v>
      </c>
      <c r="I4" s="86">
        <v>0.14000000000000001</v>
      </c>
      <c r="J4" s="906" t="s">
        <v>21</v>
      </c>
      <c r="K4" s="907" t="s">
        <v>22</v>
      </c>
      <c r="L4" s="908">
        <f t="shared" ref="L4" si="0">C4</f>
        <v>2128799.0745839998</v>
      </c>
      <c r="M4" s="86">
        <v>0.11789999999999999</v>
      </c>
      <c r="N4" s="86">
        <v>0.11460000000000001</v>
      </c>
      <c r="O4" s="86">
        <v>0.11560000000000001</v>
      </c>
      <c r="P4" s="86">
        <v>8.8900000000000007E-2</v>
      </c>
      <c r="Q4" s="86">
        <v>6.3899999999999998E-2</v>
      </c>
      <c r="R4" s="86">
        <v>5.1699999999999996E-2</v>
      </c>
      <c r="S4" s="89">
        <f t="shared" ref="S4:S21" si="1">SUM(M4:R4,D4:I4)</f>
        <v>0.99999999999999989</v>
      </c>
    </row>
    <row r="5" spans="1:20" ht="12.95" customHeight="1">
      <c r="A5" s="906"/>
      <c r="B5" s="907"/>
      <c r="C5" s="908"/>
      <c r="D5" s="90">
        <f t="shared" ref="D5:I5" si="2">D4*$C4</f>
        <v>35550.944545552797</v>
      </c>
      <c r="E5" s="90">
        <f t="shared" si="2"/>
        <v>43640.381028971991</v>
      </c>
      <c r="F5" s="90">
        <f t="shared" si="2"/>
        <v>128792.34401233199</v>
      </c>
      <c r="G5" s="90">
        <f t="shared" si="2"/>
        <v>211815.50792110796</v>
      </c>
      <c r="H5" s="90">
        <f t="shared" si="2"/>
        <v>234593.65801915678</v>
      </c>
      <c r="I5" s="90">
        <f t="shared" si="2"/>
        <v>298031.87044175999</v>
      </c>
      <c r="J5" s="906"/>
      <c r="K5" s="907"/>
      <c r="L5" s="908"/>
      <c r="M5" s="90">
        <f t="shared" ref="M5" si="3">M4*$C4</f>
        <v>250985.41089345355</v>
      </c>
      <c r="N5" s="90">
        <f t="shared" ref="N5" si="4">N4*$C4</f>
        <v>243960.37394732638</v>
      </c>
      <c r="O5" s="90">
        <f t="shared" ref="O5" si="5">O4*$C4</f>
        <v>246089.17302191039</v>
      </c>
      <c r="P5" s="90">
        <f t="shared" ref="P5" si="6">P4*$C4</f>
        <v>189250.23773051761</v>
      </c>
      <c r="Q5" s="90">
        <f t="shared" ref="Q5" si="7">Q4*$C4</f>
        <v>136030.26086591757</v>
      </c>
      <c r="R5" s="90">
        <f>R4*$C4</f>
        <v>110058.91215599279</v>
      </c>
      <c r="S5" s="93">
        <f t="shared" si="1"/>
        <v>2128799.0745839998</v>
      </c>
      <c r="T5" s="102"/>
    </row>
    <row r="6" spans="1:20" ht="12" customHeight="1">
      <c r="A6" s="906" t="s">
        <v>27</v>
      </c>
      <c r="B6" s="907" t="s">
        <v>28</v>
      </c>
      <c r="C6" s="908">
        <f>Resumo!E9</f>
        <v>991065.04979299987</v>
      </c>
      <c r="D6" s="86">
        <v>0.6</v>
      </c>
      <c r="E6" s="86">
        <v>0.4</v>
      </c>
      <c r="F6" s="87"/>
      <c r="G6" s="87"/>
      <c r="H6" s="88"/>
      <c r="I6" s="87"/>
      <c r="J6" s="906" t="s">
        <v>27</v>
      </c>
      <c r="K6" s="907" t="s">
        <v>28</v>
      </c>
      <c r="L6" s="908">
        <f t="shared" ref="L6" si="8">C6</f>
        <v>991065.04979299987</v>
      </c>
      <c r="M6" s="87"/>
      <c r="N6" s="87"/>
      <c r="O6" s="87"/>
      <c r="P6" s="87"/>
      <c r="Q6" s="87"/>
      <c r="R6" s="87"/>
      <c r="S6" s="89">
        <f t="shared" si="1"/>
        <v>1</v>
      </c>
    </row>
    <row r="7" spans="1:20" ht="12.95" customHeight="1">
      <c r="A7" s="906"/>
      <c r="B7" s="907"/>
      <c r="C7" s="908"/>
      <c r="D7" s="90">
        <f t="shared" ref="D7:E7" si="9">D6*$C6</f>
        <v>594639.0298757999</v>
      </c>
      <c r="E7" s="90">
        <f t="shared" si="9"/>
        <v>396426.01991719997</v>
      </c>
      <c r="F7" s="91"/>
      <c r="G7" s="91"/>
      <c r="H7" s="92"/>
      <c r="I7" s="91"/>
      <c r="J7" s="906"/>
      <c r="K7" s="907"/>
      <c r="L7" s="908"/>
      <c r="M7" s="91"/>
      <c r="N7" s="91"/>
      <c r="O7" s="91"/>
      <c r="P7" s="91"/>
      <c r="Q7" s="91"/>
      <c r="R7" s="91"/>
      <c r="S7" s="93">
        <f t="shared" si="1"/>
        <v>991065.04979299987</v>
      </c>
    </row>
    <row r="8" spans="1:20" ht="12" customHeight="1">
      <c r="A8" s="906" t="s">
        <v>32</v>
      </c>
      <c r="B8" s="907" t="s">
        <v>33</v>
      </c>
      <c r="C8" s="908">
        <f>Resumo!E10</f>
        <v>100827.304032</v>
      </c>
      <c r="D8" s="86">
        <v>0.55000000000000004</v>
      </c>
      <c r="E8" s="86">
        <v>0.1</v>
      </c>
      <c r="F8" s="86">
        <v>0.05</v>
      </c>
      <c r="G8" s="86">
        <v>0.05</v>
      </c>
      <c r="H8" s="86">
        <v>0.04</v>
      </c>
      <c r="I8" s="86">
        <v>0.03</v>
      </c>
      <c r="J8" s="906" t="s">
        <v>32</v>
      </c>
      <c r="K8" s="907" t="s">
        <v>33</v>
      </c>
      <c r="L8" s="908">
        <f t="shared" ref="L8" si="10">C8</f>
        <v>100827.304032</v>
      </c>
      <c r="M8" s="86">
        <v>0.03</v>
      </c>
      <c r="N8" s="86">
        <v>0.03</v>
      </c>
      <c r="O8" s="86">
        <v>0.03</v>
      </c>
      <c r="P8" s="86">
        <v>0.03</v>
      </c>
      <c r="Q8" s="86">
        <v>0.03</v>
      </c>
      <c r="R8" s="86">
        <v>0.03</v>
      </c>
      <c r="S8" s="89">
        <f t="shared" si="1"/>
        <v>1</v>
      </c>
    </row>
    <row r="9" spans="1:20" ht="12.95" customHeight="1">
      <c r="A9" s="906"/>
      <c r="B9" s="907"/>
      <c r="C9" s="908"/>
      <c r="D9" s="90">
        <f t="shared" ref="D9:I9" si="11">D8*$C8</f>
        <v>55455.017217600005</v>
      </c>
      <c r="E9" s="90">
        <f t="shared" si="11"/>
        <v>10082.730403200001</v>
      </c>
      <c r="F9" s="90">
        <f t="shared" si="11"/>
        <v>5041.3652016000005</v>
      </c>
      <c r="G9" s="90">
        <f t="shared" si="11"/>
        <v>5041.3652016000005</v>
      </c>
      <c r="H9" s="90">
        <f t="shared" si="11"/>
        <v>4033.0921612800003</v>
      </c>
      <c r="I9" s="90">
        <f t="shared" si="11"/>
        <v>3024.81912096</v>
      </c>
      <c r="J9" s="906"/>
      <c r="K9" s="907"/>
      <c r="L9" s="908"/>
      <c r="M9" s="90">
        <f t="shared" ref="M9:R9" si="12">M8*$C8</f>
        <v>3024.81912096</v>
      </c>
      <c r="N9" s="90">
        <f t="shared" si="12"/>
        <v>3024.81912096</v>
      </c>
      <c r="O9" s="90">
        <f t="shared" si="12"/>
        <v>3024.81912096</v>
      </c>
      <c r="P9" s="90">
        <f t="shared" si="12"/>
        <v>3024.81912096</v>
      </c>
      <c r="Q9" s="90">
        <f t="shared" si="12"/>
        <v>3024.81912096</v>
      </c>
      <c r="R9" s="90">
        <f t="shared" si="12"/>
        <v>3024.81912096</v>
      </c>
      <c r="S9" s="93">
        <f t="shared" si="1"/>
        <v>100827.304032</v>
      </c>
    </row>
    <row r="10" spans="1:20" ht="12" customHeight="1">
      <c r="A10" s="906" t="s">
        <v>55</v>
      </c>
      <c r="B10" s="907" t="s">
        <v>56</v>
      </c>
      <c r="C10" s="908">
        <f>Resumo!E11</f>
        <v>12113.565364709899</v>
      </c>
      <c r="D10" s="86">
        <v>0.7</v>
      </c>
      <c r="E10" s="86">
        <v>0.15</v>
      </c>
      <c r="F10" s="86">
        <v>0.15</v>
      </c>
      <c r="G10" s="87"/>
      <c r="H10" s="88"/>
      <c r="I10" s="87"/>
      <c r="J10" s="906" t="s">
        <v>55</v>
      </c>
      <c r="K10" s="907" t="s">
        <v>56</v>
      </c>
      <c r="L10" s="908">
        <f t="shared" ref="L10" si="13">C10</f>
        <v>12113.565364709899</v>
      </c>
      <c r="M10" s="87"/>
      <c r="N10" s="87"/>
      <c r="O10" s="87"/>
      <c r="P10" s="87"/>
      <c r="Q10" s="87"/>
      <c r="R10" s="87"/>
      <c r="S10" s="89">
        <f t="shared" si="1"/>
        <v>1</v>
      </c>
    </row>
    <row r="11" spans="1:20" ht="12.95" customHeight="1">
      <c r="A11" s="906"/>
      <c r="B11" s="907"/>
      <c r="C11" s="908"/>
      <c r="D11" s="90">
        <f t="shared" ref="D11:F11" si="14">D10*$C10</f>
        <v>8479.4957552969281</v>
      </c>
      <c r="E11" s="90">
        <f t="shared" si="14"/>
        <v>1817.0348047064847</v>
      </c>
      <c r="F11" s="90">
        <f t="shared" si="14"/>
        <v>1817.0348047064847</v>
      </c>
      <c r="G11" s="91"/>
      <c r="H11" s="92"/>
      <c r="I11" s="91"/>
      <c r="J11" s="906"/>
      <c r="K11" s="907"/>
      <c r="L11" s="908"/>
      <c r="M11" s="91"/>
      <c r="N11" s="91"/>
      <c r="O11" s="91"/>
      <c r="P11" s="91"/>
      <c r="Q11" s="91"/>
      <c r="R11" s="91"/>
      <c r="S11" s="93">
        <f t="shared" si="1"/>
        <v>12113.565364709899</v>
      </c>
    </row>
    <row r="12" spans="1:20" ht="12" customHeight="1">
      <c r="A12" s="906" t="s">
        <v>70</v>
      </c>
      <c r="B12" s="907" t="s">
        <v>71</v>
      </c>
      <c r="C12" s="908">
        <f>Resumo!E12</f>
        <v>4874312.7062621657</v>
      </c>
      <c r="D12" s="87"/>
      <c r="E12" s="86">
        <v>0.1</v>
      </c>
      <c r="F12" s="86">
        <v>0.15</v>
      </c>
      <c r="G12" s="86">
        <v>0.2</v>
      </c>
      <c r="H12" s="86">
        <v>0.25</v>
      </c>
      <c r="I12" s="86">
        <v>0.25</v>
      </c>
      <c r="J12" s="906" t="s">
        <v>70</v>
      </c>
      <c r="K12" s="907" t="s">
        <v>71</v>
      </c>
      <c r="L12" s="908">
        <f t="shared" ref="L12" si="15">C12</f>
        <v>4874312.7062621657</v>
      </c>
      <c r="M12" s="86">
        <v>0.05</v>
      </c>
      <c r="N12" s="87"/>
      <c r="O12" s="87"/>
      <c r="P12" s="87"/>
      <c r="Q12" s="87"/>
      <c r="R12" s="87"/>
      <c r="S12" s="89">
        <f t="shared" si="1"/>
        <v>1</v>
      </c>
    </row>
    <row r="13" spans="1:20" ht="12.95" customHeight="1">
      <c r="A13" s="906"/>
      <c r="B13" s="907"/>
      <c r="C13" s="908"/>
      <c r="D13" s="91"/>
      <c r="E13" s="90">
        <f t="shared" ref="E13:I13" si="16">E12*$C12</f>
        <v>487431.2706262166</v>
      </c>
      <c r="F13" s="90">
        <f t="shared" si="16"/>
        <v>731146.90593932488</v>
      </c>
      <c r="G13" s="90">
        <f t="shared" si="16"/>
        <v>974862.54125243321</v>
      </c>
      <c r="H13" s="94">
        <f t="shared" si="16"/>
        <v>1218578.1765655414</v>
      </c>
      <c r="I13" s="94">
        <f t="shared" si="16"/>
        <v>1218578.1765655414</v>
      </c>
      <c r="J13" s="906"/>
      <c r="K13" s="907"/>
      <c r="L13" s="908"/>
      <c r="M13" s="90">
        <f>M12*$C12</f>
        <v>243715.6353131083</v>
      </c>
      <c r="N13" s="91"/>
      <c r="O13" s="91"/>
      <c r="P13" s="91"/>
      <c r="Q13" s="91"/>
      <c r="R13" s="91"/>
      <c r="S13" s="93">
        <f t="shared" si="1"/>
        <v>4874312.7062621657</v>
      </c>
    </row>
    <row r="14" spans="1:20" ht="12" customHeight="1">
      <c r="A14" s="906" t="s">
        <v>138</v>
      </c>
      <c r="B14" s="907" t="s">
        <v>139</v>
      </c>
      <c r="C14" s="908">
        <f>Resumo!E13</f>
        <v>14003273.32298811</v>
      </c>
      <c r="D14" s="87"/>
      <c r="E14" s="87"/>
      <c r="F14" s="86">
        <v>0.1</v>
      </c>
      <c r="G14" s="86">
        <v>0.11</v>
      </c>
      <c r="H14" s="86">
        <v>0.12</v>
      </c>
      <c r="I14" s="86">
        <v>0.18</v>
      </c>
      <c r="J14" s="906" t="s">
        <v>138</v>
      </c>
      <c r="K14" s="907" t="s">
        <v>139</v>
      </c>
      <c r="L14" s="908">
        <f t="shared" ref="L14" si="17">C14</f>
        <v>14003273.32298811</v>
      </c>
      <c r="M14" s="86">
        <v>0.15</v>
      </c>
      <c r="N14" s="86">
        <v>0.14000000000000001</v>
      </c>
      <c r="O14" s="86">
        <v>0.12</v>
      </c>
      <c r="P14" s="86">
        <v>0.08</v>
      </c>
      <c r="Q14" s="87"/>
      <c r="R14" s="87"/>
      <c r="S14" s="89">
        <f t="shared" si="1"/>
        <v>1</v>
      </c>
    </row>
    <row r="15" spans="1:20" ht="12.95" customHeight="1">
      <c r="A15" s="906"/>
      <c r="B15" s="907"/>
      <c r="C15" s="908"/>
      <c r="D15" s="91"/>
      <c r="E15" s="91"/>
      <c r="F15" s="94">
        <f t="shared" ref="F15:I15" si="18">F14*$C14</f>
        <v>1400327.3322988111</v>
      </c>
      <c r="G15" s="94">
        <f t="shared" si="18"/>
        <v>1540360.065528692</v>
      </c>
      <c r="H15" s="94">
        <f t="shared" si="18"/>
        <v>1680392.7987585731</v>
      </c>
      <c r="I15" s="94">
        <f t="shared" si="18"/>
        <v>2520589.1981378598</v>
      </c>
      <c r="J15" s="906"/>
      <c r="K15" s="907"/>
      <c r="L15" s="908"/>
      <c r="M15" s="94">
        <f t="shared" ref="M15:P15" si="19">M14*$C14</f>
        <v>2100490.9984482164</v>
      </c>
      <c r="N15" s="94">
        <f t="shared" si="19"/>
        <v>1960458.2652183354</v>
      </c>
      <c r="O15" s="94">
        <f t="shared" si="19"/>
        <v>1680392.7987585731</v>
      </c>
      <c r="P15" s="94">
        <f t="shared" si="19"/>
        <v>1120261.8658390488</v>
      </c>
      <c r="Q15" s="91"/>
      <c r="R15" s="91"/>
      <c r="S15" s="93">
        <f t="shared" si="1"/>
        <v>14003273.322988112</v>
      </c>
    </row>
    <row r="16" spans="1:20" ht="12" customHeight="1">
      <c r="A16" s="906" t="s">
        <v>160</v>
      </c>
      <c r="B16" s="907" t="s">
        <v>161</v>
      </c>
      <c r="C16" s="908">
        <f>Resumo!E14</f>
        <v>15516391.647630865</v>
      </c>
      <c r="D16" s="87"/>
      <c r="E16" s="87"/>
      <c r="F16" s="87"/>
      <c r="G16" s="86">
        <v>7.0000000000000007E-2</v>
      </c>
      <c r="H16" s="86">
        <v>0.08</v>
      </c>
      <c r="I16" s="86">
        <v>0.1</v>
      </c>
      <c r="J16" s="906" t="s">
        <v>160</v>
      </c>
      <c r="K16" s="907" t="s">
        <v>161</v>
      </c>
      <c r="L16" s="908">
        <f t="shared" ref="L16" si="20">C16</f>
        <v>15516391.647630865</v>
      </c>
      <c r="M16" s="86">
        <v>0.12</v>
      </c>
      <c r="N16" s="86">
        <v>0.13</v>
      </c>
      <c r="O16" s="86">
        <v>0.15</v>
      </c>
      <c r="P16" s="86">
        <v>0.12</v>
      </c>
      <c r="Q16" s="86">
        <v>0.13</v>
      </c>
      <c r="R16" s="86">
        <v>0.1</v>
      </c>
      <c r="S16" s="89">
        <f t="shared" si="1"/>
        <v>1</v>
      </c>
    </row>
    <row r="17" spans="1:19" ht="12.95" customHeight="1">
      <c r="A17" s="906"/>
      <c r="B17" s="907"/>
      <c r="C17" s="908"/>
      <c r="D17" s="91"/>
      <c r="E17" s="91"/>
      <c r="F17" s="91"/>
      <c r="G17" s="94">
        <f t="shared" ref="G17:I17" si="21">G16*$C16</f>
        <v>1086147.4153341607</v>
      </c>
      <c r="H17" s="94">
        <f t="shared" si="21"/>
        <v>1241311.3318104693</v>
      </c>
      <c r="I17" s="94">
        <f t="shared" si="21"/>
        <v>1551639.1647630865</v>
      </c>
      <c r="J17" s="906"/>
      <c r="K17" s="907"/>
      <c r="L17" s="908"/>
      <c r="M17" s="94">
        <f t="shared" ref="M17:R17" si="22">M16*$C16</f>
        <v>1861966.9977157037</v>
      </c>
      <c r="N17" s="94">
        <f t="shared" si="22"/>
        <v>2017130.9141920125</v>
      </c>
      <c r="O17" s="94">
        <f t="shared" si="22"/>
        <v>2327458.7471446297</v>
      </c>
      <c r="P17" s="94">
        <f t="shared" si="22"/>
        <v>1861966.9977157037</v>
      </c>
      <c r="Q17" s="94">
        <f t="shared" si="22"/>
        <v>2017130.9141920125</v>
      </c>
      <c r="R17" s="94">
        <f t="shared" si="22"/>
        <v>1551639.1647630865</v>
      </c>
      <c r="S17" s="93">
        <f t="shared" si="1"/>
        <v>15516391.647630867</v>
      </c>
    </row>
    <row r="18" spans="1:19" ht="12" customHeight="1">
      <c r="A18" s="906" t="s">
        <v>215</v>
      </c>
      <c r="B18" s="907" t="s">
        <v>216</v>
      </c>
      <c r="C18" s="908">
        <f>Resumo!E15</f>
        <v>667655.75843057001</v>
      </c>
      <c r="D18" s="87"/>
      <c r="E18" s="87"/>
      <c r="F18" s="87"/>
      <c r="G18" s="87"/>
      <c r="H18" s="88"/>
      <c r="I18" s="87"/>
      <c r="J18" s="906" t="s">
        <v>215</v>
      </c>
      <c r="K18" s="907" t="s">
        <v>216</v>
      </c>
      <c r="L18" s="908">
        <f t="shared" ref="L18" si="23">C18</f>
        <v>667655.75843057001</v>
      </c>
      <c r="M18" s="87"/>
      <c r="N18" s="86">
        <v>0.15</v>
      </c>
      <c r="O18" s="86">
        <v>0.2</v>
      </c>
      <c r="P18" s="86">
        <v>0.22</v>
      </c>
      <c r="Q18" s="86">
        <v>0.2</v>
      </c>
      <c r="R18" s="86">
        <v>0.23</v>
      </c>
      <c r="S18" s="89">
        <f t="shared" si="1"/>
        <v>1</v>
      </c>
    </row>
    <row r="19" spans="1:19" ht="12.95" customHeight="1">
      <c r="A19" s="906"/>
      <c r="B19" s="907"/>
      <c r="C19" s="908"/>
      <c r="D19" s="91"/>
      <c r="E19" s="91"/>
      <c r="F19" s="91"/>
      <c r="G19" s="91"/>
      <c r="H19" s="92"/>
      <c r="I19" s="91"/>
      <c r="J19" s="906"/>
      <c r="K19" s="907"/>
      <c r="L19" s="908"/>
      <c r="M19" s="91"/>
      <c r="N19" s="90">
        <f t="shared" ref="N19:R19" si="24">N18*$C18</f>
        <v>100148.36376458551</v>
      </c>
      <c r="O19" s="90">
        <f t="shared" si="24"/>
        <v>133531.151686114</v>
      </c>
      <c r="P19" s="90">
        <f t="shared" si="24"/>
        <v>146884.2668547254</v>
      </c>
      <c r="Q19" s="90">
        <f t="shared" si="24"/>
        <v>133531.151686114</v>
      </c>
      <c r="R19" s="90">
        <f t="shared" si="24"/>
        <v>153560.8244390311</v>
      </c>
      <c r="S19" s="93">
        <f t="shared" si="1"/>
        <v>667655.75843057001</v>
      </c>
    </row>
    <row r="20" spans="1:19" ht="12" customHeight="1">
      <c r="A20" s="906" t="s">
        <v>244</v>
      </c>
      <c r="B20" s="907" t="s">
        <v>245</v>
      </c>
      <c r="C20" s="908">
        <f>Resumo!E16</f>
        <v>3878015.8333490025</v>
      </c>
      <c r="D20" s="87"/>
      <c r="E20" s="87"/>
      <c r="F20" s="86">
        <v>0.1</v>
      </c>
      <c r="G20" s="86">
        <v>0.12</v>
      </c>
      <c r="H20" s="86">
        <v>0.1</v>
      </c>
      <c r="I20" s="86">
        <v>0.11</v>
      </c>
      <c r="J20" s="906" t="s">
        <v>244</v>
      </c>
      <c r="K20" s="907" t="s">
        <v>245</v>
      </c>
      <c r="L20" s="908">
        <f t="shared" ref="L20" si="25">C20</f>
        <v>3878015.8333490025</v>
      </c>
      <c r="M20" s="86">
        <v>0.12</v>
      </c>
      <c r="N20" s="86">
        <v>0.11</v>
      </c>
      <c r="O20" s="86">
        <v>0.1</v>
      </c>
      <c r="P20" s="86">
        <v>0.09</v>
      </c>
      <c r="Q20" s="86">
        <v>0.08</v>
      </c>
      <c r="R20" s="86">
        <v>7.0000000000000007E-2</v>
      </c>
      <c r="S20" s="89">
        <f t="shared" si="1"/>
        <v>0.99999999999999989</v>
      </c>
    </row>
    <row r="21" spans="1:19" ht="12.95" customHeight="1">
      <c r="A21" s="906"/>
      <c r="B21" s="907"/>
      <c r="C21" s="908"/>
      <c r="D21" s="91"/>
      <c r="E21" s="91"/>
      <c r="F21" s="90">
        <f t="shared" ref="F21:I21" si="26">F20*$C20</f>
        <v>387801.58333490026</v>
      </c>
      <c r="G21" s="90">
        <f t="shared" si="26"/>
        <v>465361.90000188031</v>
      </c>
      <c r="H21" s="90">
        <f t="shared" si="26"/>
        <v>387801.58333490026</v>
      </c>
      <c r="I21" s="90">
        <f t="shared" si="26"/>
        <v>426581.74166839028</v>
      </c>
      <c r="J21" s="906"/>
      <c r="K21" s="907"/>
      <c r="L21" s="908"/>
      <c r="M21" s="90">
        <f t="shared" ref="M21:R21" si="27">M20*$C20</f>
        <v>465361.90000188031</v>
      </c>
      <c r="N21" s="90">
        <f t="shared" si="27"/>
        <v>426581.74166839028</v>
      </c>
      <c r="O21" s="90">
        <f t="shared" si="27"/>
        <v>387801.58333490026</v>
      </c>
      <c r="P21" s="90">
        <f t="shared" si="27"/>
        <v>349021.42500141019</v>
      </c>
      <c r="Q21" s="90">
        <f t="shared" si="27"/>
        <v>310241.26666792022</v>
      </c>
      <c r="R21" s="90">
        <f t="shared" si="27"/>
        <v>271461.1083344302</v>
      </c>
      <c r="S21" s="93">
        <f t="shared" si="1"/>
        <v>3878015.8333490025</v>
      </c>
    </row>
    <row r="22" spans="1:19" ht="12" customHeight="1">
      <c r="A22" s="95"/>
      <c r="B22" s="96"/>
      <c r="C22" s="904">
        <f>SUM(C2:C21)</f>
        <v>42205887.188506424</v>
      </c>
      <c r="D22" s="97">
        <f>SUM(D3,D5,D7,D9,D11,D13,D15,D17,D19,D21)</f>
        <v>710840.95043024956</v>
      </c>
      <c r="E22" s="97">
        <f t="shared" ref="E22:I22" si="28">SUM(E3,E5,E7,E9,E11,E13,E15,E17,E19,E21)</f>
        <v>939397.4367802951</v>
      </c>
      <c r="F22" s="98">
        <f t="shared" si="28"/>
        <v>2654926.5655916748</v>
      </c>
      <c r="G22" s="98">
        <f t="shared" si="28"/>
        <v>4283588.7952398742</v>
      </c>
      <c r="H22" s="98">
        <f t="shared" si="28"/>
        <v>4766710.6406499203</v>
      </c>
      <c r="I22" s="98">
        <f t="shared" si="28"/>
        <v>6018444.9706975976</v>
      </c>
      <c r="J22" s="95"/>
      <c r="K22" s="96"/>
      <c r="L22" s="904">
        <f>C22</f>
        <v>42205887.188506424</v>
      </c>
      <c r="M22" s="98">
        <f t="shared" ref="M22" si="29">SUM(M3,M5,M7,M9,M11,M13,M15,M17,M19,M21)</f>
        <v>4925545.7614933224</v>
      </c>
      <c r="N22" s="98">
        <f t="shared" ref="N22" si="30">SUM(N3,N5,N7,N9,N11,N13,N15,N17,N19,N21)</f>
        <v>4751304.4779116102</v>
      </c>
      <c r="O22" s="98">
        <f t="shared" ref="O22" si="31">SUM(O3,O5,O7,O9,O11,O13,O15,O17,O19,O21)</f>
        <v>4778298.2730670879</v>
      </c>
      <c r="P22" s="98">
        <f t="shared" ref="P22" si="32">SUM(P3,P5,P7,P9,P11,P13,P15,P17,P19,P21)</f>
        <v>3670409.6122623654</v>
      </c>
      <c r="Q22" s="98">
        <f t="shared" ref="Q22" si="33">SUM(Q3,Q5,Q7,Q9,Q11,Q13,Q15,Q17,Q19,Q21)</f>
        <v>2599958.4125329242</v>
      </c>
      <c r="R22" s="98">
        <f t="shared" ref="R22" si="34">SUM(R3,R5,R7,R9,R11,R13,R15,R17,R19,R21)</f>
        <v>2106461.2918495005</v>
      </c>
      <c r="S22" s="905">
        <v>42036796.299999997</v>
      </c>
    </row>
    <row r="23" spans="1:19" ht="12.95" customHeight="1">
      <c r="A23" s="99"/>
      <c r="B23" s="100"/>
      <c r="C23" s="904"/>
      <c r="D23" s="90">
        <f>D22</f>
        <v>710840.95043024956</v>
      </c>
      <c r="E23" s="94">
        <f>E22+D23</f>
        <v>1650238.3872105447</v>
      </c>
      <c r="F23" s="94">
        <f t="shared" ref="F23:I23" si="35">F22+E23</f>
        <v>4305164.9528022194</v>
      </c>
      <c r="G23" s="94">
        <f t="shared" si="35"/>
        <v>8588753.7480420936</v>
      </c>
      <c r="H23" s="101">
        <f t="shared" si="35"/>
        <v>13355464.388692014</v>
      </c>
      <c r="I23" s="101">
        <f t="shared" si="35"/>
        <v>19373909.359389611</v>
      </c>
      <c r="J23" s="99"/>
      <c r="K23" s="100"/>
      <c r="L23" s="904"/>
      <c r="M23" s="101">
        <f>M22+I23</f>
        <v>24299455.120882932</v>
      </c>
      <c r="N23" s="101">
        <f>N22+M23</f>
        <v>29050759.598794542</v>
      </c>
      <c r="O23" s="101">
        <f t="shared" ref="O23:R23" si="36">O22+N23</f>
        <v>33829057.871861629</v>
      </c>
      <c r="P23" s="101">
        <f t="shared" si="36"/>
        <v>37499467.484123997</v>
      </c>
      <c r="Q23" s="101">
        <f t="shared" si="36"/>
        <v>40099425.896656923</v>
      </c>
      <c r="R23" s="101">
        <f t="shared" si="36"/>
        <v>42205887.188506424</v>
      </c>
      <c r="S23" s="905"/>
    </row>
  </sheetData>
  <mergeCells count="63">
    <mergeCell ref="L2:L3"/>
    <mergeCell ref="A2:A3"/>
    <mergeCell ref="B2:B3"/>
    <mergeCell ref="C2:C3"/>
    <mergeCell ref="J2:J3"/>
    <mergeCell ref="K2:K3"/>
    <mergeCell ref="L6:L7"/>
    <mergeCell ref="A4:A5"/>
    <mergeCell ref="B4:B5"/>
    <mergeCell ref="C4:C5"/>
    <mergeCell ref="J4:J5"/>
    <mergeCell ref="K4:K5"/>
    <mergeCell ref="L4:L5"/>
    <mergeCell ref="A6:A7"/>
    <mergeCell ref="B6:B7"/>
    <mergeCell ref="C6:C7"/>
    <mergeCell ref="J6:J7"/>
    <mergeCell ref="K6:K7"/>
    <mergeCell ref="L10:L11"/>
    <mergeCell ref="A8:A9"/>
    <mergeCell ref="B8:B9"/>
    <mergeCell ref="C8:C9"/>
    <mergeCell ref="J8:J9"/>
    <mergeCell ref="K8:K9"/>
    <mergeCell ref="L8:L9"/>
    <mergeCell ref="A10:A11"/>
    <mergeCell ref="B10:B11"/>
    <mergeCell ref="C10:C11"/>
    <mergeCell ref="J10:J11"/>
    <mergeCell ref="K10:K11"/>
    <mergeCell ref="L14:L15"/>
    <mergeCell ref="A12:A13"/>
    <mergeCell ref="B12:B13"/>
    <mergeCell ref="C12:C13"/>
    <mergeCell ref="J12:J13"/>
    <mergeCell ref="K12:K13"/>
    <mergeCell ref="L12:L13"/>
    <mergeCell ref="A14:A15"/>
    <mergeCell ref="B14:B15"/>
    <mergeCell ref="C14:C15"/>
    <mergeCell ref="J14:J15"/>
    <mergeCell ref="K14:K15"/>
    <mergeCell ref="L18:L19"/>
    <mergeCell ref="A16:A17"/>
    <mergeCell ref="B16:B17"/>
    <mergeCell ref="C16:C17"/>
    <mergeCell ref="J16:J17"/>
    <mergeCell ref="K16:K17"/>
    <mergeCell ref="L16:L17"/>
    <mergeCell ref="A18:A19"/>
    <mergeCell ref="B18:B19"/>
    <mergeCell ref="C18:C19"/>
    <mergeCell ref="J18:J19"/>
    <mergeCell ref="K18:K19"/>
    <mergeCell ref="C22:C23"/>
    <mergeCell ref="L22:L23"/>
    <mergeCell ref="S22:S23"/>
    <mergeCell ref="A20:A21"/>
    <mergeCell ref="B20:B21"/>
    <mergeCell ref="C20:C21"/>
    <mergeCell ref="J20:J21"/>
    <mergeCell ref="K20:K21"/>
    <mergeCell ref="L20:L21"/>
  </mergeCells>
  <printOptions horizontalCentered="1"/>
  <pageMargins left="0" right="0" top="0.19685039370078741" bottom="0" header="0" footer="0"/>
  <pageSetup orientation="landscape" r:id="rId1"/>
  <colBreaks count="1" manualBreakCount="1">
    <brk id="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tabSelected="1" topLeftCell="E4" zoomScale="80" zoomScaleNormal="80" workbookViewId="0">
      <selection activeCell="K12" sqref="K12"/>
    </sheetView>
  </sheetViews>
  <sheetFormatPr defaultColWidth="9.140625" defaultRowHeight="15"/>
  <cols>
    <col min="1" max="1" width="14.7109375" style="111" customWidth="1"/>
    <col min="2" max="2" width="99.85546875" style="111" customWidth="1"/>
    <col min="3" max="3" width="14.85546875" style="111" customWidth="1"/>
    <col min="4" max="4" width="15.5703125" style="111" customWidth="1"/>
    <col min="5" max="8" width="19.85546875" style="150" customWidth="1"/>
    <col min="9" max="10" width="18.28515625" style="111" customWidth="1"/>
    <col min="11" max="11" width="20.5703125" style="111" customWidth="1"/>
    <col min="12" max="12" width="22.28515625" style="111" bestFit="1" customWidth="1"/>
    <col min="13" max="13" width="20.5703125" style="150" bestFit="1" customWidth="1"/>
    <col min="14" max="14" width="71.7109375" style="111" customWidth="1"/>
    <col min="15" max="15" width="19.85546875" style="111" customWidth="1"/>
    <col min="16" max="16" width="12" style="111" customWidth="1"/>
    <col min="17" max="17" width="13.5703125" style="111" customWidth="1"/>
    <col min="18" max="18" width="12" style="111" customWidth="1"/>
    <col min="19" max="19" width="13.5703125" style="111" customWidth="1"/>
    <col min="20" max="20" width="11.42578125" style="111" customWidth="1"/>
    <col min="21" max="21" width="11.28515625" style="111" customWidth="1"/>
    <col min="22" max="16384" width="9.140625" style="111"/>
  </cols>
  <sheetData>
    <row r="1" spans="1:27" ht="30" customHeight="1">
      <c r="A1" s="918"/>
      <c r="B1" s="919"/>
      <c r="C1" s="919"/>
      <c r="D1" s="919"/>
      <c r="E1" s="919"/>
      <c r="F1" s="919"/>
      <c r="G1" s="919"/>
      <c r="H1" s="919"/>
      <c r="I1" s="919"/>
      <c r="J1" s="919"/>
      <c r="K1" s="919"/>
      <c r="L1" s="919"/>
      <c r="M1" s="919"/>
      <c r="N1" s="920"/>
      <c r="O1" s="110" t="s">
        <v>572</v>
      </c>
      <c r="Q1" s="927" t="s">
        <v>573</v>
      </c>
      <c r="R1" s="927"/>
      <c r="S1" s="927"/>
      <c r="T1" s="927"/>
      <c r="U1" s="112" t="str">
        <f>A4</f>
        <v xml:space="preserve">MOBILIZAÇÃO DE EQUIPAMENTOS DE MACEIÓ </v>
      </c>
    </row>
    <row r="2" spans="1:27" ht="30" customHeight="1">
      <c r="A2" s="921"/>
      <c r="B2" s="922"/>
      <c r="C2" s="922"/>
      <c r="D2" s="922"/>
      <c r="E2" s="922"/>
      <c r="F2" s="922"/>
      <c r="G2" s="922"/>
      <c r="H2" s="922"/>
      <c r="I2" s="922"/>
      <c r="J2" s="922"/>
      <c r="K2" s="922"/>
      <c r="L2" s="922"/>
      <c r="M2" s="922"/>
      <c r="N2" s="923"/>
      <c r="O2" s="114" t="s">
        <v>574</v>
      </c>
      <c r="P2" s="111">
        <v>35</v>
      </c>
      <c r="Q2" s="927"/>
      <c r="R2" s="927"/>
      <c r="S2" s="927"/>
      <c r="T2" s="927"/>
    </row>
    <row r="3" spans="1:27" ht="33" customHeight="1" thickBot="1">
      <c r="A3" s="924"/>
      <c r="B3" s="925"/>
      <c r="C3" s="925"/>
      <c r="D3" s="925"/>
      <c r="E3" s="925"/>
      <c r="F3" s="925"/>
      <c r="G3" s="925"/>
      <c r="H3" s="925"/>
      <c r="I3" s="925"/>
      <c r="J3" s="925"/>
      <c r="K3" s="925"/>
      <c r="L3" s="925"/>
      <c r="M3" s="925"/>
      <c r="N3" s="926"/>
    </row>
    <row r="4" spans="1:27" s="113" customFormat="1" ht="30" customHeight="1" thickTop="1" thickBot="1">
      <c r="A4" s="928" t="s">
        <v>575</v>
      </c>
      <c r="B4" s="929"/>
      <c r="C4" s="929"/>
      <c r="D4" s="929"/>
      <c r="E4" s="929"/>
      <c r="F4" s="929"/>
      <c r="G4" s="929"/>
      <c r="H4" s="929"/>
      <c r="I4" s="929"/>
      <c r="J4" s="929"/>
      <c r="K4" s="929"/>
      <c r="L4" s="929"/>
      <c r="M4" s="929"/>
      <c r="N4" s="930"/>
      <c r="O4" s="927" t="s">
        <v>576</v>
      </c>
      <c r="P4" s="927"/>
      <c r="Q4" s="927"/>
      <c r="R4" s="927"/>
      <c r="S4" s="115">
        <v>45047</v>
      </c>
    </row>
    <row r="5" spans="1:27" ht="15.95" customHeight="1" thickTop="1">
      <c r="A5" s="931"/>
      <c r="B5" s="932"/>
      <c r="C5" s="932"/>
      <c r="D5" s="932"/>
      <c r="E5" s="932"/>
      <c r="F5" s="932"/>
      <c r="G5" s="932"/>
      <c r="H5" s="932"/>
      <c r="I5" s="932"/>
      <c r="J5" s="932"/>
      <c r="K5" s="932"/>
      <c r="L5" s="932"/>
      <c r="M5" s="932"/>
      <c r="N5" s="933"/>
    </row>
    <row r="6" spans="1:27" ht="15.95" customHeight="1">
      <c r="A6" s="934"/>
      <c r="B6" s="935"/>
      <c r="C6" s="935"/>
      <c r="D6" s="935"/>
      <c r="E6" s="935"/>
      <c r="F6" s="935"/>
      <c r="G6" s="935"/>
      <c r="H6" s="935"/>
      <c r="I6" s="935"/>
      <c r="J6" s="935"/>
      <c r="K6" s="935"/>
      <c r="L6" s="935"/>
      <c r="M6" s="935"/>
      <c r="N6" s="936"/>
      <c r="O6" s="111" t="s">
        <v>37</v>
      </c>
      <c r="P6" s="119" t="s">
        <v>577</v>
      </c>
      <c r="Q6" s="112" t="s">
        <v>578</v>
      </c>
      <c r="R6" s="120" t="s">
        <v>579</v>
      </c>
      <c r="S6" s="120" t="s">
        <v>580</v>
      </c>
      <c r="V6" s="121" t="s">
        <v>578</v>
      </c>
      <c r="W6" s="120" t="s">
        <v>579</v>
      </c>
      <c r="X6" s="120" t="s">
        <v>580</v>
      </c>
    </row>
    <row r="7" spans="1:27" ht="15.95" customHeight="1">
      <c r="A7" s="116"/>
      <c r="B7" s="117"/>
      <c r="C7" s="117"/>
      <c r="D7" s="117"/>
      <c r="E7" s="117"/>
      <c r="F7" s="117"/>
      <c r="G7" s="117"/>
      <c r="H7" s="117"/>
      <c r="I7" s="117"/>
      <c r="J7" s="117"/>
      <c r="K7" s="117"/>
      <c r="L7" s="117"/>
      <c r="M7" s="117"/>
      <c r="N7" s="118"/>
      <c r="O7" s="111">
        <v>92137</v>
      </c>
      <c r="P7" s="180">
        <f>IFERROR(VLOOKUP(O7,'SINAPI COMP AL'!$G:$L,5,FALSE),VLOOKUP(O7,'SINAPI INS AL'!H:L,5,FALSE))</f>
        <v>36.159999999999997</v>
      </c>
      <c r="Q7" s="110" t="s">
        <v>581</v>
      </c>
      <c r="R7" s="191">
        <f>VLOOKUP($Q7,'SICRO EQUIPAMENTO'!$A:$K,10,FALSE)</f>
        <v>109.8215</v>
      </c>
      <c r="S7" s="191">
        <f>VLOOKUP($Q7,'SICRO EQUIPAMENTO'!$A:$K,11,FALSE)</f>
        <v>54.181899999999999</v>
      </c>
      <c r="T7" s="112" t="s">
        <v>582</v>
      </c>
      <c r="V7" s="122" t="s">
        <v>583</v>
      </c>
      <c r="W7" s="191">
        <f>VLOOKUP($V7,'SICRO EQUIPAMENTO'!$A:$K,10,FALSE)</f>
        <v>403.67899999999997</v>
      </c>
      <c r="X7" s="191">
        <f>VLOOKUP($Q7,'SICRO EQUIPAMENTO'!$A:$K,11,FALSE)</f>
        <v>54.181899999999999</v>
      </c>
      <c r="Z7" s="111">
        <v>9665</v>
      </c>
    </row>
    <row r="8" spans="1:27" ht="15.95" customHeight="1">
      <c r="A8" s="909"/>
      <c r="B8" s="910"/>
      <c r="C8" s="910"/>
      <c r="D8" s="910"/>
      <c r="E8" s="910"/>
      <c r="F8" s="910"/>
      <c r="G8" s="910"/>
      <c r="H8" s="910"/>
      <c r="I8" s="910"/>
      <c r="J8" s="910"/>
      <c r="K8" s="910"/>
      <c r="L8" s="910"/>
      <c r="M8" s="910"/>
      <c r="N8" s="911"/>
      <c r="O8" s="123">
        <v>89882</v>
      </c>
      <c r="P8" s="180">
        <f>IFERROR(VLOOKUP(O8,'SINAPI COMP AL'!$G:$L,5,FALSE),VLOOKUP(O8,'SINAPI INS AL'!H:L,5,FALSE))</f>
        <v>208.76</v>
      </c>
      <c r="Q8" s="110" t="s">
        <v>584</v>
      </c>
      <c r="R8" s="191">
        <f>VLOOKUP($Q8,'SICRO EQUIPAMENTO'!$A:$K,10,FALSE)</f>
        <v>257.64830000000001</v>
      </c>
      <c r="S8" s="191">
        <f>VLOOKUP($Q8,'SICRO EQUIPAMENTO'!$A:$K,11,FALSE)</f>
        <v>66.963700000000003</v>
      </c>
      <c r="T8" s="112" t="s">
        <v>585</v>
      </c>
      <c r="V8" s="122"/>
      <c r="W8" s="125"/>
      <c r="X8" s="121"/>
    </row>
    <row r="9" spans="1:27" s="113" customFormat="1" ht="35.1" customHeight="1">
      <c r="A9" s="912" t="str">
        <f>U1</f>
        <v xml:space="preserve">MOBILIZAÇÃO DE EQUIPAMENTOS DE MACEIÓ </v>
      </c>
      <c r="B9" s="913"/>
      <c r="C9" s="913"/>
      <c r="D9" s="913"/>
      <c r="E9" s="913"/>
      <c r="F9" s="913"/>
      <c r="G9" s="913"/>
      <c r="H9" s="913"/>
      <c r="I9" s="913"/>
      <c r="J9" s="913"/>
      <c r="K9" s="913"/>
      <c r="L9" s="913"/>
      <c r="M9" s="913"/>
      <c r="N9" s="914"/>
      <c r="O9" s="110">
        <v>89883</v>
      </c>
      <c r="P9" s="180">
        <f>IFERROR(VLOOKUP(O9,'SINAPI COMP AL'!$G:$L,5,FALSE),VLOOKUP(O9,'SINAPI INS AL'!H:L,5,FALSE))</f>
        <v>361.78</v>
      </c>
      <c r="Q9" s="110" t="s">
        <v>586</v>
      </c>
      <c r="R9" s="191">
        <f>VLOOKUP($Q9,'SICRO EQUIPAMENTO'!$A:$K,10,FALSE)</f>
        <v>374.9402</v>
      </c>
      <c r="S9" s="191">
        <f>VLOOKUP($Q9,'SICRO EQUIPAMENTO'!$A:$K,11,FALSE)</f>
        <v>121.2906</v>
      </c>
      <c r="T9" s="112" t="s">
        <v>587</v>
      </c>
      <c r="U9" s="111"/>
      <c r="V9" s="122"/>
      <c r="W9" s="125"/>
      <c r="X9" s="121"/>
    </row>
    <row r="10" spans="1:27" ht="81.75" customHeight="1">
      <c r="A10" s="126" t="s">
        <v>588</v>
      </c>
      <c r="B10" s="127" t="s">
        <v>478</v>
      </c>
      <c r="C10" s="127" t="s">
        <v>589</v>
      </c>
      <c r="D10" s="127" t="s">
        <v>590</v>
      </c>
      <c r="E10" s="128" t="s">
        <v>591</v>
      </c>
      <c r="F10" s="128" t="s">
        <v>592</v>
      </c>
      <c r="G10" s="128" t="s">
        <v>593</v>
      </c>
      <c r="H10" s="128" t="s">
        <v>594</v>
      </c>
      <c r="I10" s="126" t="s">
        <v>595</v>
      </c>
      <c r="J10" s="126" t="s">
        <v>596</v>
      </c>
      <c r="K10" s="126" t="s">
        <v>597</v>
      </c>
      <c r="L10" s="126" t="s">
        <v>598</v>
      </c>
      <c r="M10" s="128" t="s">
        <v>599</v>
      </c>
      <c r="N10" s="127" t="s">
        <v>600</v>
      </c>
      <c r="O10" s="119" t="s">
        <v>601</v>
      </c>
      <c r="P10" s="119" t="s">
        <v>577</v>
      </c>
      <c r="Q10" s="110" t="s">
        <v>602</v>
      </c>
      <c r="R10" s="191">
        <f>VLOOKUP($Q10,'SICRO EQUIPAMENTO'!$A:$K,10,FALSE)</f>
        <v>4109.9931999999999</v>
      </c>
      <c r="S10" s="191">
        <f>VLOOKUP($Q10,'SICRO EQUIPAMENTO'!$A:$K,11,FALSE)</f>
        <v>2153.8557999999998</v>
      </c>
      <c r="T10" s="112" t="s">
        <v>603</v>
      </c>
      <c r="U10" s="113"/>
      <c r="V10" s="122"/>
      <c r="W10" s="129"/>
      <c r="X10" s="130"/>
      <c r="Y10" s="113"/>
      <c r="Z10" s="113"/>
      <c r="AA10" s="113"/>
    </row>
    <row r="11" spans="1:27" ht="48" customHeight="1">
      <c r="A11" s="131">
        <v>9526</v>
      </c>
      <c r="B11" s="131" t="str">
        <f>VLOOKUP(A11,'[58]Tabelas Vol.09'!$A$18:$Q$257,2,FALSE)</f>
        <v>Retroescavadeira de pneus - 58 kW</v>
      </c>
      <c r="C11" s="131" t="s">
        <v>604</v>
      </c>
      <c r="D11" s="131" t="s">
        <v>605</v>
      </c>
      <c r="E11" s="132">
        <f t="shared" ref="E11:E19" si="0">$P$2</f>
        <v>35</v>
      </c>
      <c r="F11" s="132">
        <f>$P$1</f>
        <v>0</v>
      </c>
      <c r="G11" s="132">
        <v>1</v>
      </c>
      <c r="H11" s="132">
        <f>VLOOKUP(A11,'[58]Tabelas Vol.09'!$A$18:$Q$257,9,FALSE)</f>
        <v>0.5</v>
      </c>
      <c r="I11" s="133">
        <f>'[58]Tabelas Vol.09'!$K$4</f>
        <v>60</v>
      </c>
      <c r="J11" s="133">
        <f>'[58]Tabelas Vol.09'!$K$5</f>
        <v>50</v>
      </c>
      <c r="K11" s="134">
        <v>3</v>
      </c>
      <c r="L11" s="133">
        <f>T11</f>
        <v>361.78</v>
      </c>
      <c r="M11" s="129">
        <f>(((E11*G11*H11)/I11)*L11*K11)+(((F11*G11*H11)/J11)*L11*K11)</f>
        <v>316.5575</v>
      </c>
      <c r="N11" s="131" t="s">
        <v>606</v>
      </c>
      <c r="O11" s="135" t="str">
        <f>IF(W11="Rodoviário","E"&amp;VLOOKUP(A11,'[58]Tabelas Vol.09'!$A$18:$Q$257,8,FALSE),IF(W11="Aquaviário","E"&amp;VLOOKUP(A11,'[58]Tabelas Vol.09'!$A$18:$Q$257,13,FALSE),IF(W11="Ferroviário","E"&amp;VLOOKUP(A11,'[58]Tabelas Vol.09'!$A$18:$Q$257,15,FALSE),)))</f>
        <v>E9665</v>
      </c>
      <c r="P11" s="114">
        <f>IF(O11=$Q$9,$R$9,(IF(O11=$Q$8,$R$8,(IF(O11=$Q$7,$R$7,"")))))</f>
        <v>374.9402</v>
      </c>
      <c r="Q11" s="124"/>
      <c r="R11" s="124"/>
      <c r="S11" s="111">
        <f>IF(O11=$Q$9,$O$9,(IF(O11=$Q$8,$O$8,(IF(O11=$Q$7,$O$7,"")))))</f>
        <v>89883</v>
      </c>
      <c r="T11" s="114">
        <f>IF(S11=$O$9,$P$9,(IF(S11=$O$8,$P$8,(IF(S11=$O$7,$P$7,"")))))</f>
        <v>361.78</v>
      </c>
      <c r="W11" s="111" t="s">
        <v>607</v>
      </c>
    </row>
    <row r="12" spans="1:27" ht="35.1" customHeight="1">
      <c r="A12" s="131">
        <v>9685</v>
      </c>
      <c r="B12" s="131" t="str">
        <f>VLOOKUP(A12,'[58]Tabelas Vol.09'!$A$18:$Q$257,2,FALSE)</f>
        <v>Rolo compactador pé de carneiro vibratório autopropelido de 11,6 t - 82 kW</v>
      </c>
      <c r="C12" s="131" t="s">
        <v>604</v>
      </c>
      <c r="D12" s="131" t="s">
        <v>605</v>
      </c>
      <c r="E12" s="132">
        <f t="shared" si="0"/>
        <v>35</v>
      </c>
      <c r="F12" s="132">
        <f t="shared" ref="F12:F19" si="1">$P$1</f>
        <v>0</v>
      </c>
      <c r="G12" s="132">
        <f>G11</f>
        <v>1</v>
      </c>
      <c r="H12" s="132">
        <f>VLOOKUP(A12,'[58]Tabelas Vol.09'!$A$18:$Q$257,9,FALSE)</f>
        <v>0.5</v>
      </c>
      <c r="I12" s="133">
        <f>'[58]Tabelas Vol.09'!$K$4</f>
        <v>60</v>
      </c>
      <c r="J12" s="133">
        <f>'[58]Tabelas Vol.09'!$K$5</f>
        <v>50</v>
      </c>
      <c r="K12" s="134">
        <v>1</v>
      </c>
      <c r="L12" s="133">
        <f t="shared" ref="L12:L17" si="2">T12</f>
        <v>361.78</v>
      </c>
      <c r="M12" s="129">
        <f t="shared" ref="M12:M19" si="3">(((E12*G12*H12)/I12)*L12*K12)+(((F12*G12*H12)/J12)*L12*K12)</f>
        <v>105.51916666666666</v>
      </c>
      <c r="N12" s="131" t="s">
        <v>606</v>
      </c>
      <c r="O12" s="135" t="str">
        <f>IF(W12="Rodoviário","E"&amp;VLOOKUP(A12,'[58]Tabelas Vol.09'!$A$18:$Q$257,8,FALSE),IF(W12="Aquaviário","E"&amp;VLOOKUP(A12,'[58]Tabelas Vol.09'!$A$18:$Q$257,13,FALSE),IF(W12="Ferroviário","E"&amp;VLOOKUP(A12,'[58]Tabelas Vol.09'!$A$18:$Q$257,15,FALSE),)))</f>
        <v>E9665</v>
      </c>
      <c r="P12" s="114">
        <f t="shared" ref="P12:R19" si="4">IF(O12=$Q$9,$R$9,(IF(O12=$Q$8,$R$8,(IF(O12=$Q$7,$R$7,"")))))</f>
        <v>374.9402</v>
      </c>
      <c r="Q12" s="124"/>
      <c r="R12" s="124"/>
      <c r="S12" s="111">
        <f t="shared" ref="S12:S19" si="5">IF(O12=$Q$9,$O$9,(IF(O12=$Q$8,$O$8,(IF(O12=$Q$7,$O$7,"")))))</f>
        <v>89883</v>
      </c>
      <c r="T12" s="114">
        <f t="shared" ref="T12:V19" si="6">IF(S12=$O$9,$P$9,(IF(S12=$O$8,$P$8,(IF(S12=$O$7,$P$7,"")))))</f>
        <v>361.78</v>
      </c>
      <c r="W12" s="111" t="s">
        <v>607</v>
      </c>
    </row>
    <row r="13" spans="1:27" ht="35.1" customHeight="1">
      <c r="A13" s="131">
        <v>9762</v>
      </c>
      <c r="B13" s="131" t="str">
        <f>VLOOKUP(A13,'[58]Tabelas Vol.09'!$A$18:$Q$257,2,FALSE)</f>
        <v>Rolo compactador de pneus autopropelido de 27 t - 85 kW</v>
      </c>
      <c r="C13" s="131" t="s">
        <v>604</v>
      </c>
      <c r="D13" s="131" t="s">
        <v>605</v>
      </c>
      <c r="E13" s="132">
        <f t="shared" si="0"/>
        <v>35</v>
      </c>
      <c r="F13" s="132">
        <f t="shared" si="1"/>
        <v>0</v>
      </c>
      <c r="G13" s="132">
        <f t="shared" ref="G13:G17" si="7">G12</f>
        <v>1</v>
      </c>
      <c r="H13" s="132">
        <f>VLOOKUP(A13,'[58]Tabelas Vol.09'!$A$18:$Q$257,9,FALSE)</f>
        <v>1</v>
      </c>
      <c r="I13" s="133">
        <f>'[58]Tabelas Vol.09'!$K$4</f>
        <v>60</v>
      </c>
      <c r="J13" s="133">
        <f>'[58]Tabelas Vol.09'!$K$5</f>
        <v>50</v>
      </c>
      <c r="K13" s="134">
        <v>1</v>
      </c>
      <c r="L13" s="133">
        <f t="shared" si="2"/>
        <v>361.78</v>
      </c>
      <c r="M13" s="129">
        <f t="shared" si="3"/>
        <v>211.03833333333333</v>
      </c>
      <c r="N13" s="131" t="s">
        <v>606</v>
      </c>
      <c r="O13" s="135" t="str">
        <f>IF(W13="Rodoviário","E"&amp;VLOOKUP(A13,'[58]Tabelas Vol.09'!$A$18:$Q$257,8,FALSE),IF(W13="Aquaviário","E"&amp;VLOOKUP(A13,'[58]Tabelas Vol.09'!$A$18:$Q$257,13,FALSE),IF(W13="Ferroviário","E"&amp;VLOOKUP(A13,'[58]Tabelas Vol.09'!$A$18:$Q$257,15,FALSE),)))</f>
        <v>E9665</v>
      </c>
      <c r="P13" s="114">
        <f t="shared" si="4"/>
        <v>374.9402</v>
      </c>
      <c r="Q13" s="124"/>
      <c r="R13" s="124"/>
      <c r="S13" s="111">
        <f t="shared" si="5"/>
        <v>89883</v>
      </c>
      <c r="T13" s="114">
        <f t="shared" si="6"/>
        <v>361.78</v>
      </c>
      <c r="W13" s="111" t="s">
        <v>607</v>
      </c>
    </row>
    <row r="14" spans="1:27" ht="35.1" customHeight="1">
      <c r="A14" s="136">
        <v>9524</v>
      </c>
      <c r="B14" s="131" t="str">
        <f>VLOOKUP(A14,'[58]Tabelas Vol.09'!$A$18:$Q$257,2,FALSE)</f>
        <v>Motoniveladora - 93 kW</v>
      </c>
      <c r="C14" s="131" t="s">
        <v>604</v>
      </c>
      <c r="D14" s="131" t="s">
        <v>605</v>
      </c>
      <c r="E14" s="132">
        <f t="shared" si="0"/>
        <v>35</v>
      </c>
      <c r="F14" s="132">
        <f t="shared" si="1"/>
        <v>0</v>
      </c>
      <c r="G14" s="132">
        <f t="shared" si="7"/>
        <v>1</v>
      </c>
      <c r="H14" s="132">
        <f>VLOOKUP(A14,'[58]Tabelas Vol.09'!$A$18:$Q$257,9,FALSE)</f>
        <v>1</v>
      </c>
      <c r="I14" s="133">
        <f>'[58]Tabelas Vol.09'!$K$4</f>
        <v>60</v>
      </c>
      <c r="J14" s="133">
        <f>'[58]Tabelas Vol.09'!$K$5</f>
        <v>50</v>
      </c>
      <c r="K14" s="134">
        <v>1</v>
      </c>
      <c r="L14" s="133">
        <f>T14+V14*2</f>
        <v>434.09999999999997</v>
      </c>
      <c r="M14" s="129">
        <f t="shared" si="3"/>
        <v>253.22499999999999</v>
      </c>
      <c r="N14" s="131" t="s">
        <v>606</v>
      </c>
      <c r="O14" s="135" t="str">
        <f>IF(W14="Rodoviário","E"&amp;VLOOKUP(A14,'[58]Tabelas Vol.09'!$A$18:$Q$257,8,FALSE),IF(W14="Aquaviário","E"&amp;VLOOKUP(A14,'[58]Tabelas Vol.09'!$A$18:$Q$257,13,FALSE),IF(W14="Ferroviário","E"&amp;VLOOKUP(A14,'[58]Tabelas Vol.09'!$A$18:$Q$257,15,FALSE),)))</f>
        <v>E9665</v>
      </c>
      <c r="P14" s="114">
        <f t="shared" si="4"/>
        <v>374.9402</v>
      </c>
      <c r="Q14" s="111" t="s">
        <v>581</v>
      </c>
      <c r="R14" s="114">
        <f t="shared" si="4"/>
        <v>109.8215</v>
      </c>
      <c r="S14" s="111">
        <f t="shared" si="5"/>
        <v>89883</v>
      </c>
      <c r="T14" s="114">
        <f t="shared" si="6"/>
        <v>361.78</v>
      </c>
      <c r="U14" s="111">
        <f>IF(Q14=$Q$9,$O$9,(IF(Q14=$Q$8,$O$8,(IF(Q14=$Q$7,$O$7,"")))))</f>
        <v>92137</v>
      </c>
      <c r="V14" s="114">
        <f t="shared" si="6"/>
        <v>36.159999999999997</v>
      </c>
      <c r="W14" s="111" t="s">
        <v>607</v>
      </c>
      <c r="Y14" s="137"/>
      <c r="Z14" s="137"/>
    </row>
    <row r="15" spans="1:27" ht="35.1" customHeight="1">
      <c r="A15" s="131">
        <v>9584</v>
      </c>
      <c r="B15" s="131" t="str">
        <f>VLOOKUP(A15,'[58]Tabelas Vol.09'!$A$18:$Q$257,2,FALSE)</f>
        <v>Carregadeira de pneus com capacidade de 1,53 m³ - 106 kW</v>
      </c>
      <c r="C15" s="131" t="s">
        <v>604</v>
      </c>
      <c r="D15" s="131" t="s">
        <v>605</v>
      </c>
      <c r="E15" s="132">
        <f t="shared" si="0"/>
        <v>35</v>
      </c>
      <c r="F15" s="132">
        <f t="shared" si="1"/>
        <v>0</v>
      </c>
      <c r="G15" s="132">
        <f t="shared" si="7"/>
        <v>1</v>
      </c>
      <c r="H15" s="132">
        <f>VLOOKUP(A15,'[58]Tabelas Vol.09'!$A$18:$Q$257,9,FALSE)</f>
        <v>5</v>
      </c>
      <c r="I15" s="133">
        <f>'[58]Tabelas Vol.09'!$K$4</f>
        <v>60</v>
      </c>
      <c r="J15" s="133">
        <f>'[58]Tabelas Vol.09'!$K$5</f>
        <v>50</v>
      </c>
      <c r="K15" s="134">
        <v>3</v>
      </c>
      <c r="L15" s="133">
        <f t="shared" si="2"/>
        <v>361.78</v>
      </c>
      <c r="M15" s="129">
        <f t="shared" si="3"/>
        <v>3165.5749999999998</v>
      </c>
      <c r="N15" s="131" t="str">
        <f>N13</f>
        <v xml:space="preserve">CAVALO MECÂNICO COM REBOQUE </v>
      </c>
      <c r="O15" s="135" t="str">
        <f>IF(W15="Rodoviário","E"&amp;VLOOKUP(A15,'[58]Tabelas Vol.09'!$A$18:$Q$257,8,FALSE),IF(W15="Aquaviário","E"&amp;VLOOKUP(A15,'[58]Tabelas Vol.09'!$A$18:$Q$257,13,FALSE),IF(W15="Ferroviário","E"&amp;VLOOKUP(A15,'[58]Tabelas Vol.09'!$A$18:$Q$257,15,FALSE),)))</f>
        <v>E9665</v>
      </c>
      <c r="P15" s="114">
        <f t="shared" si="4"/>
        <v>374.9402</v>
      </c>
      <c r="Q15" s="124"/>
      <c r="R15" s="124"/>
      <c r="S15" s="111">
        <f t="shared" si="5"/>
        <v>89883</v>
      </c>
      <c r="T15" s="114">
        <f t="shared" si="6"/>
        <v>361.78</v>
      </c>
      <c r="W15" s="111" t="s">
        <v>607</v>
      </c>
    </row>
    <row r="16" spans="1:27" ht="35.1" customHeight="1">
      <c r="A16" s="131">
        <v>9576</v>
      </c>
      <c r="B16" s="131" t="str">
        <f>VLOOKUP(A16,'[58]Tabelas Vol.09'!$A$18:$Q$257,2,FALSE)</f>
        <v>Escavadeira  hidráulica  de  longo  alcance sobre esteiras - 103 kW</v>
      </c>
      <c r="C16" s="131" t="s">
        <v>604</v>
      </c>
      <c r="D16" s="131" t="s">
        <v>605</v>
      </c>
      <c r="E16" s="132">
        <f t="shared" si="0"/>
        <v>35</v>
      </c>
      <c r="F16" s="132">
        <f t="shared" si="1"/>
        <v>0</v>
      </c>
      <c r="G16" s="132">
        <f t="shared" si="7"/>
        <v>1</v>
      </c>
      <c r="H16" s="132">
        <f>VLOOKUP(A16,'[58]Tabelas Vol.09'!$A$18:$Q$257,9,FALSE)</f>
        <v>1</v>
      </c>
      <c r="I16" s="133">
        <f>'[58]Tabelas Vol.09'!$K$4</f>
        <v>60</v>
      </c>
      <c r="J16" s="133">
        <f>'[58]Tabelas Vol.09'!$K$5</f>
        <v>50</v>
      </c>
      <c r="K16" s="134">
        <v>2</v>
      </c>
      <c r="L16" s="133">
        <f t="shared" si="2"/>
        <v>361.78</v>
      </c>
      <c r="M16" s="129">
        <f t="shared" si="3"/>
        <v>422.07666666666665</v>
      </c>
      <c r="N16" s="131" t="str">
        <f>N15</f>
        <v xml:space="preserve">CAVALO MECÂNICO COM REBOQUE </v>
      </c>
      <c r="O16" s="135" t="str">
        <f>IF(W16="Rodoviário","E"&amp;VLOOKUP(A16,'[58]Tabelas Vol.09'!$A$18:$Q$257,8,FALSE),IF(W16="Aquaviário","E"&amp;VLOOKUP(A16,'[58]Tabelas Vol.09'!$A$18:$Q$257,13,FALSE),IF(W16="Ferroviário","E"&amp;VLOOKUP(A16,'[58]Tabelas Vol.09'!$A$18:$Q$257,15,FALSE),)))</f>
        <v>E9665</v>
      </c>
      <c r="P16" s="114">
        <f t="shared" si="4"/>
        <v>374.9402</v>
      </c>
      <c r="Q16" s="124"/>
      <c r="R16" s="124"/>
      <c r="S16" s="111">
        <f t="shared" si="5"/>
        <v>89883</v>
      </c>
      <c r="T16" s="114">
        <f t="shared" si="6"/>
        <v>361.78</v>
      </c>
      <c r="W16" s="111" t="s">
        <v>607</v>
      </c>
    </row>
    <row r="17" spans="1:27" ht="35.1" customHeight="1">
      <c r="A17" s="131">
        <v>9545</v>
      </c>
      <c r="B17" s="131" t="str">
        <f>VLOOKUP(A17,'[58]Tabelas Vol.09'!$A$18:$Q$257,2,FALSE)</f>
        <v>Vibroacabadora de asfalto sobre esteiras - 82 kW</v>
      </c>
      <c r="C17" s="131" t="s">
        <v>604</v>
      </c>
      <c r="D17" s="131" t="s">
        <v>605</v>
      </c>
      <c r="E17" s="132">
        <f t="shared" si="0"/>
        <v>35</v>
      </c>
      <c r="F17" s="132">
        <f t="shared" si="1"/>
        <v>0</v>
      </c>
      <c r="G17" s="132">
        <f t="shared" si="7"/>
        <v>1</v>
      </c>
      <c r="H17" s="132">
        <f>VLOOKUP(A17,'[58]Tabelas Vol.09'!$A$18:$Q$257,9,FALSE)</f>
        <v>0.5</v>
      </c>
      <c r="I17" s="133">
        <f>'[58]Tabelas Vol.09'!$K$4</f>
        <v>60</v>
      </c>
      <c r="J17" s="133">
        <f>'[58]Tabelas Vol.09'!$K$5</f>
        <v>50</v>
      </c>
      <c r="K17" s="134">
        <v>1</v>
      </c>
      <c r="L17" s="133">
        <f t="shared" si="2"/>
        <v>361.78</v>
      </c>
      <c r="M17" s="129">
        <f t="shared" si="3"/>
        <v>105.51916666666666</v>
      </c>
      <c r="N17" s="131" t="str">
        <f t="shared" ref="N17" si="8">N16</f>
        <v xml:space="preserve">CAVALO MECÂNICO COM REBOQUE </v>
      </c>
      <c r="O17" s="135" t="str">
        <f>IF(W17="Rodoviário","E"&amp;VLOOKUP(A17,'[58]Tabelas Vol.09'!$A$18:$Q$257,8,FALSE),IF(W17="Aquaviário","E"&amp;VLOOKUP(A17,'[58]Tabelas Vol.09'!$A$18:$Q$257,13,FALSE),IF(W17="Ferroviário","E"&amp;VLOOKUP(A17,'[58]Tabelas Vol.09'!$A$18:$Q$257,15,FALSE),)))</f>
        <v>E9665</v>
      </c>
      <c r="P17" s="114">
        <f t="shared" si="4"/>
        <v>374.9402</v>
      </c>
      <c r="Q17" s="124"/>
      <c r="R17" s="124"/>
      <c r="S17" s="111">
        <f t="shared" si="5"/>
        <v>89883</v>
      </c>
      <c r="T17" s="114">
        <f t="shared" si="6"/>
        <v>361.78</v>
      </c>
      <c r="W17" s="111" t="s">
        <v>607</v>
      </c>
    </row>
    <row r="18" spans="1:27" ht="35.1" customHeight="1">
      <c r="A18" s="131">
        <v>9714</v>
      </c>
      <c r="B18" s="131" t="str">
        <f>VLOOKUP(A18,'[59]Tabelas Vol.09'!$A$18:$Q$257,2,FALSE)</f>
        <v>Bate-estaca com martelo hidráulico - 450 kW</v>
      </c>
      <c r="C18" s="131" t="s">
        <v>608</v>
      </c>
      <c r="D18" s="131" t="s">
        <v>605</v>
      </c>
      <c r="E18" s="132">
        <v>353</v>
      </c>
      <c r="F18" s="132">
        <f t="shared" si="1"/>
        <v>0</v>
      </c>
      <c r="G18" s="132">
        <f>G17</f>
        <v>1</v>
      </c>
      <c r="H18" s="132">
        <f>VLOOKUP(A18,'[58]Tabelas Vol.09'!$A$18:$Q$257,9,FALSE)</f>
        <v>1</v>
      </c>
      <c r="I18" s="133">
        <f>'[58]Tabelas Vol.09'!$K$4</f>
        <v>60</v>
      </c>
      <c r="J18" s="133">
        <f>'[58]Tabelas Vol.09'!$K$5</f>
        <v>50</v>
      </c>
      <c r="K18" s="134">
        <v>2</v>
      </c>
      <c r="L18" s="133">
        <f>P18</f>
        <v>457.86089999999996</v>
      </c>
      <c r="M18" s="129">
        <f t="shared" si="3"/>
        <v>5387.4965899999997</v>
      </c>
      <c r="N18" s="131" t="str">
        <f t="shared" ref="N18" si="9">N16</f>
        <v xml:space="preserve">CAVALO MECÂNICO COM REBOQUE </v>
      </c>
      <c r="O18" s="138" t="str">
        <f>IF(Z18="Rodoviário","E"&amp;VLOOKUP(A18,'[59]Tabelas Vol.09'!$A$18:$Q$257,8,FALSE),IF(Z18="Aquaviário","E"&amp;VLOOKUP(A18,'[59]Tabelas Vol.09'!$A$18:$Q$257,13,FALSE),IF(Z18="Ferroviário","E"&amp;VLOOKUP(A18,'[59]Tabelas Vol.09'!$A$18:$Q$257,15,FALSE),)))</f>
        <v>E9666</v>
      </c>
      <c r="P18" s="139">
        <f>W7+X7</f>
        <v>457.86089999999996</v>
      </c>
      <c r="Q18" s="140"/>
      <c r="R18" s="140"/>
      <c r="S18" s="141">
        <v>89884</v>
      </c>
      <c r="T18" s="139" t="str">
        <f t="shared" ref="T18" si="10">IF(O18=$Q$8,$O$8,(IF(O18=$Q$7,$O$7,(IF(O18=$Q$6,$O$6,"")))))</f>
        <v/>
      </c>
      <c r="U18" s="141" t="str">
        <f t="shared" ref="U18" si="11">IF(T18=$O$8,$P$8,(IF(T18=$O$7,$P$7,(IF(T18=$O$6,$P$6,"")))))</f>
        <v/>
      </c>
      <c r="V18" s="141">
        <f t="shared" ref="V18" si="12">V17</f>
        <v>0</v>
      </c>
      <c r="W18" s="141">
        <f t="shared" ref="W18" si="13">0.2*$P$9</f>
        <v>72.355999999999995</v>
      </c>
      <c r="X18" s="141"/>
      <c r="Y18" s="141"/>
      <c r="Z18" s="141" t="s">
        <v>607</v>
      </c>
      <c r="AA18" s="137"/>
    </row>
    <row r="19" spans="1:27" ht="35.1" customHeight="1">
      <c r="A19" s="131">
        <v>9100</v>
      </c>
      <c r="B19" s="131" t="str">
        <f>VLOOKUP(A19,'[58]Tabelas Vol.09'!$A$18:$Q$257,2,FALSE)</f>
        <v>Cavalo mecânico sem reboque - 210 kW</v>
      </c>
      <c r="C19" s="131" t="s">
        <v>604</v>
      </c>
      <c r="D19" s="131" t="s">
        <v>605</v>
      </c>
      <c r="E19" s="132">
        <f t="shared" si="0"/>
        <v>35</v>
      </c>
      <c r="F19" s="132">
        <f t="shared" si="1"/>
        <v>0</v>
      </c>
      <c r="G19" s="132">
        <f>G17</f>
        <v>1</v>
      </c>
      <c r="H19" s="132">
        <f>VLOOKUP(A19,'[58]Tabelas Vol.09'!$A$18:$Q$257,9,FALSE)</f>
        <v>1</v>
      </c>
      <c r="I19" s="133">
        <f>'[58]Tabelas Vol.09'!$K$4</f>
        <v>60</v>
      </c>
      <c r="J19" s="133">
        <f>'[58]Tabelas Vol.09'!$K$5</f>
        <v>50</v>
      </c>
      <c r="K19" s="134">
        <v>3</v>
      </c>
      <c r="L19" s="133">
        <f>T19</f>
        <v>208.76</v>
      </c>
      <c r="M19" s="129">
        <f t="shared" si="3"/>
        <v>365.33000000000004</v>
      </c>
      <c r="N19" s="131" t="str">
        <f>N17</f>
        <v xml:space="preserve">CAVALO MECÂNICO COM REBOQUE </v>
      </c>
      <c r="O19" s="135" t="str">
        <f>IF(W19="Rodoviário","E"&amp;VLOOKUP(A19,'[58]Tabelas Vol.09'!$A$18:$Q$257,8,FALSE),IF(W19="Aquaviário","E"&amp;VLOOKUP(A19,'[58]Tabelas Vol.09'!$A$18:$Q$257,13,FALSE),IF(W19="Ferroviário","E"&amp;VLOOKUP(A19,'[58]Tabelas Vol.09'!$A$18:$Q$257,15,FALSE),)))</f>
        <v>E9100</v>
      </c>
      <c r="P19" s="114">
        <f t="shared" si="4"/>
        <v>257.64830000000001</v>
      </c>
      <c r="Q19" s="124"/>
      <c r="R19" s="124"/>
      <c r="S19" s="111">
        <f t="shared" si="5"/>
        <v>89882</v>
      </c>
      <c r="T19" s="114">
        <f t="shared" si="6"/>
        <v>208.76</v>
      </c>
      <c r="W19" s="111" t="s">
        <v>607</v>
      </c>
    </row>
    <row r="20" spans="1:27" ht="35.1" customHeight="1">
      <c r="A20" s="915" t="s">
        <v>609</v>
      </c>
      <c r="B20" s="916"/>
      <c r="C20" s="916"/>
      <c r="D20" s="916"/>
      <c r="E20" s="916"/>
      <c r="F20" s="916"/>
      <c r="G20" s="916"/>
      <c r="H20" s="916"/>
      <c r="I20" s="916"/>
      <c r="J20" s="916"/>
      <c r="K20" s="916"/>
      <c r="L20" s="917"/>
      <c r="M20" s="142">
        <f>SUM(M11:M19)</f>
        <v>10332.337423333332</v>
      </c>
      <c r="N20" s="142"/>
    </row>
    <row r="21" spans="1:27" ht="30" customHeight="1">
      <c r="A21" s="143" t="s">
        <v>610</v>
      </c>
      <c r="B21" s="117"/>
      <c r="C21" s="117"/>
      <c r="D21" s="117"/>
      <c r="E21" s="144"/>
      <c r="F21" s="144"/>
      <c r="G21" s="144"/>
      <c r="H21" s="144"/>
      <c r="I21" s="145"/>
      <c r="J21" s="145"/>
      <c r="K21" s="145"/>
      <c r="L21" s="145"/>
      <c r="M21" s="144"/>
      <c r="N21" s="145"/>
    </row>
    <row r="22" spans="1:27" ht="30" customHeight="1">
      <c r="A22" s="146"/>
      <c r="B22" s="146"/>
      <c r="C22" s="146"/>
      <c r="D22" s="146"/>
      <c r="E22" s="147"/>
      <c r="F22" s="147"/>
      <c r="G22" s="147"/>
      <c r="H22" s="147"/>
      <c r="I22" s="148"/>
      <c r="J22" s="148"/>
      <c r="K22" s="146"/>
      <c r="L22" s="146"/>
      <c r="M22" s="149"/>
      <c r="N22" s="146"/>
    </row>
    <row r="23" spans="1:27" ht="30" customHeight="1">
      <c r="A23" s="146"/>
      <c r="B23" s="146"/>
      <c r="C23" s="146"/>
      <c r="D23" s="146"/>
      <c r="E23" s="147"/>
      <c r="F23" s="147"/>
      <c r="G23" s="147"/>
      <c r="H23" s="147"/>
      <c r="I23" s="148"/>
      <c r="J23" s="148"/>
      <c r="K23" s="146"/>
      <c r="L23" s="146"/>
      <c r="M23" s="149"/>
      <c r="N23" s="146"/>
    </row>
    <row r="24" spans="1:27" ht="30" customHeight="1">
      <c r="A24" s="146"/>
      <c r="B24" s="146"/>
      <c r="C24" s="146"/>
      <c r="D24" s="146"/>
      <c r="E24" s="147"/>
      <c r="F24" s="147"/>
      <c r="G24" s="147"/>
      <c r="H24" s="147"/>
      <c r="I24" s="148"/>
      <c r="J24" s="148"/>
      <c r="K24" s="146"/>
      <c r="L24" s="146"/>
      <c r="M24" s="149"/>
      <c r="N24" s="146"/>
      <c r="O24" s="111" t="s">
        <v>611</v>
      </c>
    </row>
    <row r="25" spans="1:27" ht="30" customHeight="1">
      <c r="A25" s="146"/>
      <c r="B25" s="146"/>
      <c r="C25" s="146"/>
      <c r="D25" s="146"/>
      <c r="E25" s="147"/>
      <c r="F25" s="147"/>
      <c r="G25" s="147"/>
      <c r="H25" s="147"/>
      <c r="I25" s="148"/>
      <c r="J25" s="148"/>
      <c r="K25" s="146"/>
      <c r="L25" s="146"/>
      <c r="M25" s="149"/>
      <c r="N25" s="146"/>
    </row>
    <row r="26" spans="1:27" ht="30" customHeight="1">
      <c r="A26" s="146"/>
      <c r="B26" s="146"/>
      <c r="C26" s="146"/>
      <c r="D26" s="146"/>
      <c r="E26" s="147"/>
      <c r="F26" s="147"/>
      <c r="G26" s="147"/>
      <c r="H26" s="147"/>
      <c r="I26" s="148"/>
      <c r="J26" s="148"/>
      <c r="K26" s="146"/>
      <c r="L26" s="146"/>
      <c r="M26" s="149"/>
      <c r="N26" s="146"/>
    </row>
    <row r="27" spans="1:27" ht="30" customHeight="1">
      <c r="A27" s="146"/>
      <c r="B27" s="146"/>
      <c r="C27" s="146"/>
      <c r="D27" s="146"/>
      <c r="E27" s="147"/>
      <c r="F27" s="147"/>
      <c r="G27" s="147"/>
      <c r="H27" s="147"/>
      <c r="I27" s="148"/>
      <c r="J27" s="148"/>
      <c r="K27" s="146"/>
      <c r="L27" s="146"/>
      <c r="M27" s="149"/>
      <c r="N27" s="146"/>
    </row>
    <row r="28" spans="1:27" ht="30" customHeight="1">
      <c r="A28" s="146"/>
      <c r="B28" s="146"/>
      <c r="C28" s="146"/>
      <c r="D28" s="146"/>
      <c r="E28" s="147"/>
      <c r="F28" s="147"/>
      <c r="G28" s="147"/>
      <c r="H28" s="147"/>
      <c r="I28" s="148"/>
      <c r="J28" s="148"/>
      <c r="K28" s="146"/>
      <c r="L28" s="146"/>
      <c r="M28" s="149"/>
      <c r="N28" s="146"/>
    </row>
    <row r="29" spans="1:27" ht="65.25" customHeight="1">
      <c r="A29" s="146"/>
      <c r="B29" s="146"/>
      <c r="C29" s="146"/>
      <c r="D29" s="146"/>
      <c r="E29" s="147"/>
      <c r="F29" s="147"/>
      <c r="G29" s="147"/>
      <c r="H29" s="147"/>
      <c r="I29" s="148"/>
      <c r="J29" s="148"/>
      <c r="K29" s="146"/>
      <c r="L29" s="146"/>
      <c r="M29" s="149"/>
      <c r="N29" s="146"/>
    </row>
    <row r="30" spans="1:27" ht="65.25" customHeight="1">
      <c r="A30" s="146"/>
      <c r="B30" s="146"/>
      <c r="C30" s="146"/>
      <c r="D30" s="146"/>
      <c r="E30" s="147"/>
      <c r="F30" s="147"/>
      <c r="G30" s="147"/>
      <c r="H30" s="147"/>
      <c r="I30" s="148"/>
      <c r="J30" s="148"/>
      <c r="K30" s="146"/>
      <c r="L30" s="146"/>
      <c r="M30" s="149"/>
      <c r="N30" s="146"/>
    </row>
    <row r="31" spans="1:27" ht="15" customHeight="1">
      <c r="A31" s="146"/>
      <c r="B31" s="146"/>
      <c r="C31" s="146"/>
      <c r="D31" s="146"/>
      <c r="E31" s="149"/>
      <c r="F31" s="149"/>
      <c r="G31" s="149"/>
      <c r="H31" s="149"/>
      <c r="I31" s="146"/>
      <c r="J31" s="146"/>
      <c r="K31" s="146"/>
      <c r="L31" s="146"/>
      <c r="M31" s="149"/>
      <c r="N31" s="146"/>
    </row>
    <row r="32" spans="1:27" ht="30" customHeight="1"/>
    <row r="33" ht="30" customHeight="1"/>
    <row r="34" ht="30" customHeight="1"/>
    <row r="35" ht="30" customHeight="1"/>
    <row r="36" ht="30" customHeight="1"/>
    <row r="37" ht="30" customHeight="1"/>
    <row r="38" ht="30" customHeight="1"/>
    <row r="39" ht="30" customHeight="1"/>
    <row r="40" ht="30" customHeight="1"/>
  </sheetData>
  <mergeCells count="9">
    <mergeCell ref="A8:N8"/>
    <mergeCell ref="A9:N9"/>
    <mergeCell ref="A20:L20"/>
    <mergeCell ref="A1:N3"/>
    <mergeCell ref="Q1:T2"/>
    <mergeCell ref="A4:N4"/>
    <mergeCell ref="O4:R4"/>
    <mergeCell ref="A5:N5"/>
    <mergeCell ref="A6:N6"/>
  </mergeCells>
  <printOptions horizontalCentered="1"/>
  <pageMargins left="0" right="0" top="0.59055118110236227" bottom="0.59055118110236227" header="0" footer="0"/>
  <pageSetup paperSize="9" scale="33" orientation="landscape"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55"/>
  <sheetViews>
    <sheetView tabSelected="1" topLeftCell="C1" workbookViewId="0">
      <selection activeCell="K12" sqref="K12"/>
    </sheetView>
  </sheetViews>
  <sheetFormatPr defaultColWidth="9.140625" defaultRowHeight="15"/>
  <cols>
    <col min="1" max="1" width="14.85546875" style="152" customWidth="1"/>
    <col min="2" max="2" width="93" style="152" customWidth="1"/>
    <col min="3" max="3" width="14.85546875" style="152" customWidth="1"/>
    <col min="4" max="4" width="15.5703125" style="152" customWidth="1"/>
    <col min="5" max="5" width="21.140625" style="178" bestFit="1" customWidth="1"/>
    <col min="6" max="6" width="13.42578125" style="152" customWidth="1"/>
    <col min="7" max="7" width="20.5703125" style="152" customWidth="1"/>
    <col min="8" max="8" width="13.5703125" style="152" customWidth="1"/>
    <col min="9" max="9" width="23.5703125" style="178" customWidth="1"/>
    <col min="10" max="10" width="23.140625" style="152" customWidth="1"/>
    <col min="11" max="11" width="23.5703125" style="178" customWidth="1"/>
    <col min="12" max="12" width="22.5703125" style="152" customWidth="1"/>
    <col min="13" max="13" width="18.7109375" style="152" customWidth="1"/>
    <col min="14" max="14" width="17.7109375" style="152" bestFit="1" customWidth="1"/>
    <col min="15" max="15" width="12.28515625" style="152" customWidth="1"/>
    <col min="16" max="16" width="13.28515625" style="152" customWidth="1"/>
    <col min="17" max="17" width="12.7109375" style="152" customWidth="1"/>
    <col min="18" max="16384" width="9.140625" style="152"/>
  </cols>
  <sheetData>
    <row r="1" spans="1:19" ht="31.5" customHeight="1">
      <c r="A1" s="947"/>
      <c r="B1" s="948"/>
      <c r="C1" s="948"/>
      <c r="D1" s="948"/>
      <c r="E1" s="948"/>
      <c r="F1" s="948"/>
      <c r="G1" s="948"/>
      <c r="H1" s="948"/>
      <c r="I1" s="948"/>
      <c r="J1" s="948"/>
      <c r="K1" s="948"/>
      <c r="L1" s="948"/>
      <c r="M1" s="151"/>
    </row>
    <row r="2" spans="1:19" ht="31.5" customHeight="1">
      <c r="A2" s="949"/>
      <c r="B2" s="950"/>
      <c r="C2" s="950"/>
      <c r="D2" s="950"/>
      <c r="E2" s="950"/>
      <c r="F2" s="950"/>
      <c r="G2" s="950"/>
      <c r="H2" s="950"/>
      <c r="I2" s="950"/>
      <c r="J2" s="950"/>
      <c r="K2" s="950"/>
      <c r="L2" s="950"/>
      <c r="M2" s="153"/>
      <c r="N2" s="154" t="str">
        <f>A4</f>
        <v xml:space="preserve">MOBILIZAÇÃO DE EQUIPAMENTOS DE MACEIÓ </v>
      </c>
      <c r="O2" s="155"/>
      <c r="P2" s="155"/>
      <c r="Q2" s="155"/>
    </row>
    <row r="3" spans="1:19" ht="31.5" customHeight="1">
      <c r="A3" s="951"/>
      <c r="B3" s="952"/>
      <c r="C3" s="952"/>
      <c r="D3" s="952"/>
      <c r="E3" s="952"/>
      <c r="F3" s="952"/>
      <c r="G3" s="952"/>
      <c r="H3" s="952"/>
      <c r="I3" s="952"/>
      <c r="J3" s="952"/>
      <c r="K3" s="952"/>
      <c r="L3" s="952"/>
      <c r="M3" s="156"/>
    </row>
    <row r="4" spans="1:19" s="155" customFormat="1" ht="30" customHeight="1" thickBot="1">
      <c r="A4" s="953" t="str">
        <f>Mob!U1</f>
        <v xml:space="preserve">MOBILIZAÇÃO DE EQUIPAMENTOS DE MACEIÓ </v>
      </c>
      <c r="B4" s="954"/>
      <c r="C4" s="954"/>
      <c r="D4" s="954"/>
      <c r="E4" s="954"/>
      <c r="F4" s="954"/>
      <c r="G4" s="954"/>
      <c r="H4" s="954"/>
      <c r="I4" s="954"/>
      <c r="J4" s="954"/>
      <c r="K4" s="954"/>
      <c r="L4" s="954"/>
      <c r="M4" s="955"/>
      <c r="N4" s="937" t="s">
        <v>576</v>
      </c>
      <c r="O4" s="937"/>
      <c r="P4" s="937"/>
      <c r="Q4" s="937"/>
    </row>
    <row r="5" spans="1:19" ht="15.95" customHeight="1" thickTop="1">
      <c r="A5" s="157"/>
      <c r="B5" s="158"/>
      <c r="C5" s="158"/>
      <c r="D5" s="158"/>
      <c r="E5" s="158"/>
      <c r="F5" s="158"/>
      <c r="G5" s="158"/>
      <c r="H5" s="158"/>
      <c r="I5" s="158"/>
      <c r="J5" s="158"/>
      <c r="K5" s="158"/>
      <c r="L5" s="158"/>
      <c r="M5" s="153"/>
      <c r="N5" s="152" t="s">
        <v>37</v>
      </c>
      <c r="O5" s="159" t="s">
        <v>577</v>
      </c>
      <c r="P5" s="154" t="s">
        <v>578</v>
      </c>
      <c r="Q5" s="159" t="s">
        <v>577</v>
      </c>
    </row>
    <row r="6" spans="1:19" ht="15.95" customHeight="1">
      <c r="A6" s="157"/>
      <c r="B6" s="158"/>
      <c r="C6" s="158"/>
      <c r="D6" s="158"/>
      <c r="E6" s="158"/>
      <c r="F6" s="158"/>
      <c r="G6" s="158"/>
      <c r="H6" s="158"/>
      <c r="I6" s="158"/>
      <c r="J6" s="158"/>
      <c r="K6" s="158"/>
      <c r="L6" s="158"/>
      <c r="M6" s="153"/>
      <c r="N6" s="152">
        <v>53797</v>
      </c>
      <c r="O6" s="180">
        <f>IFERROR(VLOOKUP(N6,'SINAPI COMP AL'!$G:$L,5,FALSE),VLOOKUP(N6,'SINAPI INS AL'!G:K,5,FALSE))</f>
        <v>119.54</v>
      </c>
      <c r="P6" s="152">
        <v>9508</v>
      </c>
      <c r="Q6" s="152">
        <v>0</v>
      </c>
      <c r="R6" s="154" t="s">
        <v>612</v>
      </c>
    </row>
    <row r="7" spans="1:19" ht="35.1" customHeight="1">
      <c r="A7" s="956" t="str">
        <f>N2</f>
        <v xml:space="preserve">MOBILIZAÇÃO DE EQUIPAMENTOS DE MACEIÓ </v>
      </c>
      <c r="B7" s="957"/>
      <c r="C7" s="957"/>
      <c r="D7" s="957"/>
      <c r="E7" s="957"/>
      <c r="F7" s="957"/>
      <c r="G7" s="957"/>
      <c r="H7" s="957"/>
      <c r="I7" s="957"/>
      <c r="J7" s="957"/>
      <c r="K7" s="957"/>
      <c r="L7" s="957"/>
      <c r="M7" s="958"/>
      <c r="O7" s="152" t="s">
        <v>613</v>
      </c>
    </row>
    <row r="8" spans="1:19" ht="54" customHeight="1">
      <c r="A8" s="161" t="s">
        <v>0</v>
      </c>
      <c r="B8" s="161" t="s">
        <v>478</v>
      </c>
      <c r="C8" s="161" t="s">
        <v>589</v>
      </c>
      <c r="D8" s="161" t="s">
        <v>590</v>
      </c>
      <c r="E8" s="162" t="s">
        <v>591</v>
      </c>
      <c r="F8" s="162" t="s">
        <v>595</v>
      </c>
      <c r="G8" s="162" t="s">
        <v>592</v>
      </c>
      <c r="H8" s="162" t="s">
        <v>614</v>
      </c>
      <c r="I8" s="162" t="s">
        <v>593</v>
      </c>
      <c r="J8" s="162" t="s">
        <v>615</v>
      </c>
      <c r="K8" s="163" t="s">
        <v>616</v>
      </c>
      <c r="L8" s="162" t="s">
        <v>617</v>
      </c>
      <c r="M8" s="162" t="s">
        <v>599</v>
      </c>
      <c r="N8" s="152" t="s">
        <v>578</v>
      </c>
      <c r="O8" s="164" t="s">
        <v>618</v>
      </c>
      <c r="P8" s="152" t="s">
        <v>37</v>
      </c>
      <c r="Q8" s="164" t="s">
        <v>618</v>
      </c>
      <c r="S8" s="164"/>
    </row>
    <row r="9" spans="1:19" ht="35.1" customHeight="1">
      <c r="A9" s="165">
        <v>1</v>
      </c>
      <c r="B9" s="166" t="s">
        <v>619</v>
      </c>
      <c r="C9" s="165" t="s">
        <v>604</v>
      </c>
      <c r="D9" s="165" t="s">
        <v>605</v>
      </c>
      <c r="E9" s="167">
        <f>Mob!$P$2</f>
        <v>35</v>
      </c>
      <c r="F9" s="167">
        <f>'[58]Tabelas Vol.09'!$K$4</f>
        <v>60</v>
      </c>
      <c r="G9" s="167">
        <f>Mob!$P$1</f>
        <v>0</v>
      </c>
      <c r="H9" s="168">
        <f>'[58]Tabelas Vol.09'!$K$5</f>
        <v>50</v>
      </c>
      <c r="I9" s="169">
        <f>Mob!$G$11</f>
        <v>1</v>
      </c>
      <c r="J9" s="169">
        <v>2</v>
      </c>
      <c r="K9" s="169">
        <v>0.2</v>
      </c>
      <c r="L9" s="169">
        <f>Q9</f>
        <v>119.54</v>
      </c>
      <c r="M9" s="167">
        <f>(((G9*I9*K9)/F9)*L9*J9)+(((E9*I9*K9)/H9)*L9*J9)</f>
        <v>33.471200000000003</v>
      </c>
      <c r="N9" s="152">
        <v>9508</v>
      </c>
      <c r="O9" s="152">
        <f>IF(N9=$P$6,$Q$6,"")</f>
        <v>0</v>
      </c>
      <c r="P9" s="152">
        <f t="shared" ref="P9:P17" si="0">IF(N9=$P$6,$N$6,"")</f>
        <v>53797</v>
      </c>
      <c r="Q9" s="152">
        <f>IF(P9=$N$6,$O$6,"")</f>
        <v>119.54</v>
      </c>
    </row>
    <row r="10" spans="1:19" ht="35.1" customHeight="1">
      <c r="A10" s="165">
        <v>2</v>
      </c>
      <c r="B10" s="166" t="s">
        <v>620</v>
      </c>
      <c r="C10" s="165" t="s">
        <v>604</v>
      </c>
      <c r="D10" s="165" t="s">
        <v>605</v>
      </c>
      <c r="E10" s="167">
        <f>Mob!$P$2</f>
        <v>35</v>
      </c>
      <c r="F10" s="167">
        <f>'[58]Tabelas Vol.09'!$K$4</f>
        <v>60</v>
      </c>
      <c r="G10" s="167">
        <f>Mob!$P$1</f>
        <v>0</v>
      </c>
      <c r="H10" s="168">
        <f>'[58]Tabelas Vol.09'!$K$5</f>
        <v>50</v>
      </c>
      <c r="I10" s="169">
        <f>Mob!$G$11</f>
        <v>1</v>
      </c>
      <c r="J10" s="169">
        <v>2</v>
      </c>
      <c r="K10" s="169">
        <v>0.2</v>
      </c>
      <c r="L10" s="169">
        <f t="shared" ref="L10:L17" si="1">Q10</f>
        <v>119.54</v>
      </c>
      <c r="M10" s="167">
        <f t="shared" ref="M10:M17" si="2">(((G10*I10*K10)/F10)*L10*J10)+(((E10*I10*K10)/H10)*L10*J10)</f>
        <v>33.471200000000003</v>
      </c>
      <c r="N10" s="135">
        <f>N9</f>
        <v>9508</v>
      </c>
      <c r="O10" s="152">
        <f>O9</f>
        <v>0</v>
      </c>
      <c r="P10" s="152">
        <f t="shared" si="0"/>
        <v>53797</v>
      </c>
      <c r="Q10" s="160">
        <f>Q9</f>
        <v>119.54</v>
      </c>
    </row>
    <row r="11" spans="1:19" ht="35.1" customHeight="1">
      <c r="A11" s="165">
        <v>3</v>
      </c>
      <c r="B11" s="166" t="s">
        <v>621</v>
      </c>
      <c r="C11" s="165" t="s">
        <v>604</v>
      </c>
      <c r="D11" s="165" t="s">
        <v>605</v>
      </c>
      <c r="E11" s="167">
        <f>Mob!$P$2</f>
        <v>35</v>
      </c>
      <c r="F11" s="167">
        <f>'[58]Tabelas Vol.09'!$K$4</f>
        <v>60</v>
      </c>
      <c r="G11" s="167">
        <f>Mob!$P$1</f>
        <v>0</v>
      </c>
      <c r="H11" s="168">
        <f>'[58]Tabelas Vol.09'!$K$5</f>
        <v>50</v>
      </c>
      <c r="I11" s="169">
        <f>Mob!$G$11</f>
        <v>1</v>
      </c>
      <c r="J11" s="169">
        <v>2</v>
      </c>
      <c r="K11" s="169">
        <v>0.2</v>
      </c>
      <c r="L11" s="169">
        <f t="shared" si="1"/>
        <v>119.54</v>
      </c>
      <c r="M11" s="167">
        <f t="shared" si="2"/>
        <v>33.471200000000003</v>
      </c>
      <c r="N11" s="135">
        <f t="shared" ref="N11:O17" si="3">N10</f>
        <v>9508</v>
      </c>
      <c r="O11" s="152">
        <f t="shared" si="3"/>
        <v>0</v>
      </c>
      <c r="P11" s="152">
        <f t="shared" si="0"/>
        <v>53797</v>
      </c>
      <c r="Q11" s="160">
        <f t="shared" ref="Q11:Q17" si="4">Q10</f>
        <v>119.54</v>
      </c>
    </row>
    <row r="12" spans="1:19" ht="35.1" customHeight="1">
      <c r="A12" s="165">
        <v>4</v>
      </c>
      <c r="B12" s="166" t="s">
        <v>622</v>
      </c>
      <c r="C12" s="165" t="s">
        <v>604</v>
      </c>
      <c r="D12" s="165" t="s">
        <v>605</v>
      </c>
      <c r="E12" s="167">
        <f>Mob!$P$2</f>
        <v>35</v>
      </c>
      <c r="F12" s="167">
        <f>'[58]Tabelas Vol.09'!$K$4</f>
        <v>60</v>
      </c>
      <c r="G12" s="167">
        <f>Mob!$P$1</f>
        <v>0</v>
      </c>
      <c r="H12" s="168">
        <f>'[58]Tabelas Vol.09'!$K$5</f>
        <v>50</v>
      </c>
      <c r="I12" s="169">
        <f>Mob!$G$11</f>
        <v>1</v>
      </c>
      <c r="J12" s="169">
        <v>2</v>
      </c>
      <c r="K12" s="169">
        <v>0.2</v>
      </c>
      <c r="L12" s="169">
        <f t="shared" si="1"/>
        <v>119.54</v>
      </c>
      <c r="M12" s="167">
        <f t="shared" si="2"/>
        <v>33.471200000000003</v>
      </c>
      <c r="N12" s="135">
        <f t="shared" si="3"/>
        <v>9508</v>
      </c>
      <c r="O12" s="152">
        <f t="shared" si="3"/>
        <v>0</v>
      </c>
      <c r="P12" s="152">
        <f t="shared" si="0"/>
        <v>53797</v>
      </c>
      <c r="Q12" s="160">
        <f t="shared" si="4"/>
        <v>119.54</v>
      </c>
    </row>
    <row r="13" spans="1:19" ht="35.1" customHeight="1">
      <c r="A13" s="165">
        <v>5</v>
      </c>
      <c r="B13" s="166" t="s">
        <v>623</v>
      </c>
      <c r="C13" s="165" t="s">
        <v>604</v>
      </c>
      <c r="D13" s="165" t="s">
        <v>605</v>
      </c>
      <c r="E13" s="167">
        <f>Mob!$P$2</f>
        <v>35</v>
      </c>
      <c r="F13" s="167">
        <f>'[58]Tabelas Vol.09'!$K$4</f>
        <v>60</v>
      </c>
      <c r="G13" s="167">
        <f>Mob!$P$1</f>
        <v>0</v>
      </c>
      <c r="H13" s="168">
        <f>'[58]Tabelas Vol.09'!$K$5</f>
        <v>50</v>
      </c>
      <c r="I13" s="169">
        <f>Mob!$G$11</f>
        <v>1</v>
      </c>
      <c r="J13" s="169">
        <v>20</v>
      </c>
      <c r="K13" s="169">
        <v>0.2</v>
      </c>
      <c r="L13" s="169">
        <f t="shared" si="1"/>
        <v>119.54</v>
      </c>
      <c r="M13" s="167">
        <f t="shared" si="2"/>
        <v>334.71200000000005</v>
      </c>
      <c r="N13" s="135">
        <f t="shared" si="3"/>
        <v>9508</v>
      </c>
      <c r="O13" s="152">
        <f t="shared" si="3"/>
        <v>0</v>
      </c>
      <c r="P13" s="152">
        <f t="shared" si="0"/>
        <v>53797</v>
      </c>
      <c r="Q13" s="160">
        <f t="shared" si="4"/>
        <v>119.54</v>
      </c>
    </row>
    <row r="14" spans="1:19" ht="35.1" customHeight="1">
      <c r="A14" s="165">
        <v>6</v>
      </c>
      <c r="B14" s="166" t="s">
        <v>624</v>
      </c>
      <c r="C14" s="165" t="s">
        <v>604</v>
      </c>
      <c r="D14" s="165" t="s">
        <v>605</v>
      </c>
      <c r="E14" s="167">
        <f>Mob!$P$2</f>
        <v>35</v>
      </c>
      <c r="F14" s="167">
        <f>'[58]Tabelas Vol.09'!$K$4</f>
        <v>60</v>
      </c>
      <c r="G14" s="167">
        <f>Mob!$P$1</f>
        <v>0</v>
      </c>
      <c r="H14" s="168">
        <f>'[58]Tabelas Vol.09'!$K$5</f>
        <v>50</v>
      </c>
      <c r="I14" s="169">
        <f>Mob!$G$11</f>
        <v>1</v>
      </c>
      <c r="J14" s="169">
        <v>5</v>
      </c>
      <c r="K14" s="169">
        <v>0.1</v>
      </c>
      <c r="L14" s="169">
        <f t="shared" si="1"/>
        <v>119.54</v>
      </c>
      <c r="M14" s="167">
        <f t="shared" si="2"/>
        <v>41.839000000000006</v>
      </c>
      <c r="N14" s="135">
        <f t="shared" si="3"/>
        <v>9508</v>
      </c>
      <c r="O14" s="152">
        <f t="shared" si="3"/>
        <v>0</v>
      </c>
      <c r="P14" s="152">
        <f t="shared" si="0"/>
        <v>53797</v>
      </c>
      <c r="Q14" s="160">
        <f t="shared" si="4"/>
        <v>119.54</v>
      </c>
    </row>
    <row r="15" spans="1:19" ht="35.1" customHeight="1">
      <c r="A15" s="165">
        <v>7</v>
      </c>
      <c r="B15" s="166" t="s">
        <v>625</v>
      </c>
      <c r="C15" s="165" t="s">
        <v>604</v>
      </c>
      <c r="D15" s="165" t="s">
        <v>605</v>
      </c>
      <c r="E15" s="167">
        <f>Mob!$P$2</f>
        <v>35</v>
      </c>
      <c r="F15" s="167">
        <f>'[58]Tabelas Vol.09'!$K$4</f>
        <v>60</v>
      </c>
      <c r="G15" s="167">
        <f>Mob!$P$1</f>
        <v>0</v>
      </c>
      <c r="H15" s="168">
        <f>'[58]Tabelas Vol.09'!$K$5</f>
        <v>50</v>
      </c>
      <c r="I15" s="169">
        <f>Mob!$G$11</f>
        <v>1</v>
      </c>
      <c r="J15" s="169">
        <v>20</v>
      </c>
      <c r="K15" s="169">
        <v>0.2</v>
      </c>
      <c r="L15" s="169">
        <f t="shared" si="1"/>
        <v>119.54</v>
      </c>
      <c r="M15" s="167">
        <f t="shared" si="2"/>
        <v>334.71200000000005</v>
      </c>
      <c r="N15" s="135">
        <f t="shared" si="3"/>
        <v>9508</v>
      </c>
      <c r="O15" s="152">
        <f t="shared" si="3"/>
        <v>0</v>
      </c>
      <c r="P15" s="152">
        <f t="shared" si="0"/>
        <v>53797</v>
      </c>
      <c r="Q15" s="160">
        <f t="shared" si="4"/>
        <v>119.54</v>
      </c>
    </row>
    <row r="16" spans="1:19" ht="35.1" customHeight="1">
      <c r="A16" s="165">
        <v>8</v>
      </c>
      <c r="B16" s="166" t="s">
        <v>626</v>
      </c>
      <c r="C16" s="165" t="s">
        <v>604</v>
      </c>
      <c r="D16" s="165" t="s">
        <v>605</v>
      </c>
      <c r="E16" s="167">
        <f>Mob!$P$2</f>
        <v>35</v>
      </c>
      <c r="F16" s="167">
        <f>'[58]Tabelas Vol.09'!$K$4</f>
        <v>60</v>
      </c>
      <c r="G16" s="167">
        <f>Mob!$P$1</f>
        <v>0</v>
      </c>
      <c r="H16" s="168">
        <f>'[58]Tabelas Vol.09'!$K$5</f>
        <v>50</v>
      </c>
      <c r="I16" s="169">
        <f>Mob!$G$11</f>
        <v>1</v>
      </c>
      <c r="J16" s="169">
        <v>5</v>
      </c>
      <c r="K16" s="169">
        <v>0.1</v>
      </c>
      <c r="L16" s="169">
        <f t="shared" si="1"/>
        <v>119.54</v>
      </c>
      <c r="M16" s="167">
        <f t="shared" si="2"/>
        <v>41.839000000000006</v>
      </c>
      <c r="N16" s="135">
        <f t="shared" si="3"/>
        <v>9508</v>
      </c>
      <c r="O16" s="152">
        <f t="shared" si="3"/>
        <v>0</v>
      </c>
      <c r="P16" s="152">
        <f t="shared" si="0"/>
        <v>53797</v>
      </c>
      <c r="Q16" s="160">
        <f t="shared" si="4"/>
        <v>119.54</v>
      </c>
    </row>
    <row r="17" spans="1:25" ht="35.1" customHeight="1">
      <c r="A17" s="165">
        <v>9</v>
      </c>
      <c r="B17" s="166" t="s">
        <v>627</v>
      </c>
      <c r="C17" s="165" t="s">
        <v>604</v>
      </c>
      <c r="D17" s="165" t="s">
        <v>605</v>
      </c>
      <c r="E17" s="167">
        <f>Mob!$P$2</f>
        <v>35</v>
      </c>
      <c r="F17" s="167">
        <f>'[58]Tabelas Vol.09'!$K$4</f>
        <v>60</v>
      </c>
      <c r="G17" s="167">
        <f>Mob!$P$1</f>
        <v>0</v>
      </c>
      <c r="H17" s="168">
        <f>'[58]Tabelas Vol.09'!$K$5</f>
        <v>50</v>
      </c>
      <c r="I17" s="169">
        <f>Mob!$G$11</f>
        <v>1</v>
      </c>
      <c r="J17" s="169">
        <v>5</v>
      </c>
      <c r="K17" s="169">
        <v>0.1</v>
      </c>
      <c r="L17" s="169">
        <f t="shared" si="1"/>
        <v>119.54</v>
      </c>
      <c r="M17" s="167">
        <f t="shared" si="2"/>
        <v>41.839000000000006</v>
      </c>
      <c r="N17" s="135">
        <f t="shared" si="3"/>
        <v>9508</v>
      </c>
      <c r="O17" s="152">
        <f t="shared" si="3"/>
        <v>0</v>
      </c>
      <c r="P17" s="152">
        <f t="shared" si="0"/>
        <v>53797</v>
      </c>
      <c r="Q17" s="160">
        <f t="shared" si="4"/>
        <v>119.54</v>
      </c>
    </row>
    <row r="18" spans="1:25" ht="42.75" customHeight="1">
      <c r="A18" s="959" t="s">
        <v>628</v>
      </c>
      <c r="B18" s="960"/>
      <c r="C18" s="960"/>
      <c r="D18" s="960"/>
      <c r="E18" s="960"/>
      <c r="F18" s="960"/>
      <c r="G18" s="960"/>
      <c r="H18" s="960"/>
      <c r="I18" s="960"/>
      <c r="J18" s="960"/>
      <c r="K18" s="960"/>
      <c r="L18" s="961"/>
      <c r="M18" s="170">
        <f>SUM(M9:M17)</f>
        <v>928.82580000000019</v>
      </c>
    </row>
    <row r="19" spans="1:25" s="155" customFormat="1" ht="35.1" customHeight="1">
      <c r="A19" s="956" t="s">
        <v>629</v>
      </c>
      <c r="B19" s="957"/>
      <c r="C19" s="957"/>
      <c r="D19" s="957"/>
      <c r="E19" s="957"/>
      <c r="F19" s="957"/>
      <c r="G19" s="957"/>
      <c r="H19" s="957"/>
      <c r="I19" s="957"/>
      <c r="J19" s="957"/>
      <c r="K19" s="957"/>
      <c r="L19" s="957"/>
      <c r="M19" s="958"/>
      <c r="U19" s="937" t="s">
        <v>576</v>
      </c>
      <c r="V19" s="937"/>
      <c r="W19" s="937"/>
      <c r="X19" s="937"/>
    </row>
    <row r="20" spans="1:25" ht="58.5" customHeight="1">
      <c r="A20" s="161" t="s">
        <v>1</v>
      </c>
      <c r="B20" s="161" t="s">
        <v>478</v>
      </c>
      <c r="C20" s="161" t="s">
        <v>630</v>
      </c>
      <c r="D20" s="161" t="s">
        <v>590</v>
      </c>
      <c r="E20" s="162" t="s">
        <v>591</v>
      </c>
      <c r="F20" s="162" t="s">
        <v>595</v>
      </c>
      <c r="G20" s="162" t="s">
        <v>592</v>
      </c>
      <c r="H20" s="162" t="s">
        <v>614</v>
      </c>
      <c r="I20" s="162" t="s">
        <v>593</v>
      </c>
      <c r="J20" s="163" t="s">
        <v>616</v>
      </c>
      <c r="K20" s="162" t="s">
        <v>597</v>
      </c>
      <c r="L20" s="162" t="s">
        <v>631</v>
      </c>
      <c r="M20" s="162" t="s">
        <v>599</v>
      </c>
      <c r="N20" s="152" t="s">
        <v>578</v>
      </c>
      <c r="O20" s="164" t="s">
        <v>618</v>
      </c>
      <c r="P20" s="152" t="s">
        <v>37</v>
      </c>
      <c r="Q20" s="164" t="s">
        <v>618</v>
      </c>
      <c r="R20" s="152" t="s">
        <v>632</v>
      </c>
      <c r="U20" s="152" t="s">
        <v>37</v>
      </c>
      <c r="V20" s="159" t="s">
        <v>577</v>
      </c>
      <c r="W20" s="159" t="s">
        <v>578</v>
      </c>
      <c r="X20" s="159" t="s">
        <v>577</v>
      </c>
    </row>
    <row r="21" spans="1:25" ht="35.1" customHeight="1">
      <c r="A21" s="165">
        <v>9506</v>
      </c>
      <c r="B21" s="165" t="str">
        <f>VLOOKUP(A21,'[58]Tabelas Vol.09'!$A$18:$Q$257,2,FALSE)</f>
        <v>Caminhão basculante com capacidade de 6 m³ - 136 kW</v>
      </c>
      <c r="C21" s="165" t="s">
        <v>604</v>
      </c>
      <c r="D21" s="165" t="s">
        <v>605</v>
      </c>
      <c r="E21" s="167">
        <f>Mob!$P$2</f>
        <v>35</v>
      </c>
      <c r="F21" s="167">
        <f>'[58]Tabelas Vol.09'!$K$4</f>
        <v>60</v>
      </c>
      <c r="G21" s="167">
        <f>Mob!$P$1</f>
        <v>0</v>
      </c>
      <c r="H21" s="168">
        <f>'[58]Tabelas Vol.09'!$K$5</f>
        <v>50</v>
      </c>
      <c r="I21" s="169">
        <f>Mob!$G$11</f>
        <v>1</v>
      </c>
      <c r="J21" s="169">
        <f>VLOOKUP(A21,'[58]Tabelas Vol.09'!$A$18:$Q$257,9,FALSE)</f>
        <v>1</v>
      </c>
      <c r="K21" s="169">
        <v>3</v>
      </c>
      <c r="L21" s="168">
        <f>Q21</f>
        <v>83.62</v>
      </c>
      <c r="M21" s="167">
        <f>(((G21*I21*K21)/F21)*L21*J21)+(((E21*I21*K21)/H21)*L21*J21)</f>
        <v>175.602</v>
      </c>
      <c r="N21" s="152" t="str">
        <f>IF(R21="Rodoviário","E"&amp;VLOOKUP(A21,'[58]Tabelas Vol.09'!$A$18:$Q$257,8,FALSE),IF(R21="Aquaviário","E"&amp;VLOOKUP(A21,'[58]Tabelas Vol.09'!$A$18:$Q$257,13,FALSE),IF(R21="Ferroviário","E"&amp;VLOOKUP(A21,'[58]Tabelas Vol.09'!$A$18:$Q$257,15,FALSE),)))</f>
        <v>E9506</v>
      </c>
      <c r="O21" s="152">
        <v>0</v>
      </c>
      <c r="P21" s="152">
        <f t="shared" ref="P21:P27" si="5">IF(N21=W21,U21,"")</f>
        <v>7061</v>
      </c>
      <c r="Q21" s="152">
        <f>IF(P21=U21,V21,"")</f>
        <v>83.62</v>
      </c>
      <c r="R21" s="152" t="s">
        <v>607</v>
      </c>
      <c r="U21" s="160">
        <v>7061</v>
      </c>
      <c r="V21" s="180">
        <f>IFERROR(VLOOKUP(U21,'SINAPI COMP AL'!$G:$L,5,FALSE),VLOOKUP(U21,'SINAPI INS AL'!N:R,5,FALSE))</f>
        <v>83.62</v>
      </c>
      <c r="W21" s="152" t="s">
        <v>633</v>
      </c>
      <c r="X21" s="160"/>
      <c r="Y21" s="171" t="str">
        <f t="shared" ref="Y21:Y27" si="6">B21</f>
        <v>Caminhão basculante com capacidade de 6 m³ - 136 kW</v>
      </c>
    </row>
    <row r="22" spans="1:25" ht="35.1" customHeight="1">
      <c r="A22" s="165">
        <v>9579</v>
      </c>
      <c r="B22" s="165" t="str">
        <f>VLOOKUP(A22,'[58]Tabelas Vol.09'!$A$18:$Q$257,2,FALSE)</f>
        <v>Caminhão basculante com capacidade de 10 m³ - 210 kW</v>
      </c>
      <c r="C22" s="165" t="s">
        <v>604</v>
      </c>
      <c r="D22" s="165" t="s">
        <v>605</v>
      </c>
      <c r="E22" s="167">
        <f>Mob!$P$2</f>
        <v>35</v>
      </c>
      <c r="F22" s="167">
        <f>'[58]Tabelas Vol.09'!$K$4</f>
        <v>60</v>
      </c>
      <c r="G22" s="167">
        <f>Mob!$P$1</f>
        <v>0</v>
      </c>
      <c r="H22" s="168">
        <f>'[58]Tabelas Vol.09'!$K$5</f>
        <v>50</v>
      </c>
      <c r="I22" s="169">
        <f>Mob!$G$11</f>
        <v>1</v>
      </c>
      <c r="J22" s="169">
        <f>VLOOKUP(A22,'[58]Tabelas Vol.09'!$A$18:$Q$257,9,FALSE)</f>
        <v>1</v>
      </c>
      <c r="K22" s="169">
        <v>3</v>
      </c>
      <c r="L22" s="168">
        <f>Q22</f>
        <v>145.51</v>
      </c>
      <c r="M22" s="167">
        <f t="shared" ref="M22:M25" si="7">(((G22*I22*K22)/F22)*L22*J22)+(((E22*I22*K22)/H22)*L22*J22)</f>
        <v>305.57099999999997</v>
      </c>
      <c r="N22" s="152" t="str">
        <f>IF(R22="Rodoviário","E"&amp;VLOOKUP(A22,'[58]Tabelas Vol.09'!$A$18:$Q$257,8,FALSE),IF(R22="Aquaviário","E"&amp;VLOOKUP(A22,'[58]Tabelas Vol.09'!$A$18:$Q$257,13,FALSE),IF(R22="Ferroviário","E"&amp;VLOOKUP(A22,'[58]Tabelas Vol.09'!$A$18:$Q$257,15,FALSE),)))</f>
        <v>E9579</v>
      </c>
      <c r="O22" s="152">
        <v>0</v>
      </c>
      <c r="P22" s="152">
        <f t="shared" si="5"/>
        <v>91384</v>
      </c>
      <c r="Q22" s="152">
        <f t="shared" ref="Q22:Q27" si="8">IF(P22=U22,V22,"")</f>
        <v>145.51</v>
      </c>
      <c r="R22" s="152" t="s">
        <v>607</v>
      </c>
      <c r="U22" s="152">
        <v>91384</v>
      </c>
      <c r="V22" s="180">
        <f>IFERROR(VLOOKUP(U22,'SINAPI COMP AL'!$G:$L,5,FALSE),VLOOKUP(U22,'SINAPI INS AL'!N:R,5,FALSE))</f>
        <v>145.51</v>
      </c>
      <c r="W22" s="152" t="s">
        <v>634</v>
      </c>
      <c r="Y22" s="171" t="str">
        <f t="shared" si="6"/>
        <v>Caminhão basculante com capacidade de 10 m³ - 210 kW</v>
      </c>
    </row>
    <row r="23" spans="1:25" ht="35.1" customHeight="1">
      <c r="A23" s="165">
        <v>9605</v>
      </c>
      <c r="B23" s="165" t="str">
        <f>VLOOKUP(A23,'[58]Tabelas Vol.09'!$A$18:$Q$257,2,FALSE)</f>
        <v>Caminhão tanque com capacidade de 6.000 l
- 136 kW</v>
      </c>
      <c r="C23" s="165" t="s">
        <v>604</v>
      </c>
      <c r="D23" s="165" t="s">
        <v>605</v>
      </c>
      <c r="E23" s="167">
        <f>Mob!$P$2</f>
        <v>35</v>
      </c>
      <c r="F23" s="167">
        <f>'[58]Tabelas Vol.09'!$K$4</f>
        <v>60</v>
      </c>
      <c r="G23" s="167">
        <f>Mob!$P$1</f>
        <v>0</v>
      </c>
      <c r="H23" s="168">
        <f>'[58]Tabelas Vol.09'!$K$5</f>
        <v>50</v>
      </c>
      <c r="I23" s="169">
        <f>Mob!$G$11</f>
        <v>1</v>
      </c>
      <c r="J23" s="169">
        <f>VLOOKUP(A23,'[58]Tabelas Vol.09'!$A$18:$Q$257,9,FALSE)</f>
        <v>1</v>
      </c>
      <c r="K23" s="169">
        <v>2</v>
      </c>
      <c r="L23" s="168">
        <f t="shared" ref="L23:L27" si="9">Q23</f>
        <v>162.28</v>
      </c>
      <c r="M23" s="167">
        <f t="shared" si="7"/>
        <v>227.19199999999998</v>
      </c>
      <c r="N23" s="152" t="str">
        <f>IF(R23="Rodoviário","E"&amp;VLOOKUP(A23,'[58]Tabelas Vol.09'!$A$18:$Q$257,8,FALSE),IF(R23="Aquaviário","E"&amp;VLOOKUP(A23,'[58]Tabelas Vol.09'!$A$18:$Q$257,13,FALSE),IF(R23="Ferroviário","E"&amp;VLOOKUP(A23,'[58]Tabelas Vol.09'!$A$18:$Q$257,15,FALSE),)))</f>
        <v>E9605</v>
      </c>
      <c r="O23" s="152">
        <v>0</v>
      </c>
      <c r="P23" s="152">
        <f t="shared" si="5"/>
        <v>5747</v>
      </c>
      <c r="Q23" s="152">
        <f t="shared" si="8"/>
        <v>162.28</v>
      </c>
      <c r="R23" s="152" t="s">
        <v>607</v>
      </c>
      <c r="U23" s="152">
        <v>5747</v>
      </c>
      <c r="V23" s="180">
        <f>IFERROR(VLOOKUP(U23,'SINAPI COMP AL'!$G:$L,5,FALSE),VLOOKUP(U23,'SINAPI INS AL'!N:R,5,FALSE))</f>
        <v>162.28</v>
      </c>
      <c r="W23" s="152" t="s">
        <v>635</v>
      </c>
      <c r="Y23" s="171" t="str">
        <f t="shared" si="6"/>
        <v>Caminhão tanque com capacidade de 6.000 l
- 136 kW</v>
      </c>
    </row>
    <row r="24" spans="1:25" ht="35.1" customHeight="1">
      <c r="A24" s="165">
        <v>9687</v>
      </c>
      <c r="B24" s="165" t="str">
        <f>VLOOKUP(A24,'[58]Tabelas Vol.09'!$A$18:$Q$257,2,FALSE)</f>
        <v>Caminhão carroceria com capacidade de 4 t - 115 kW</v>
      </c>
      <c r="C24" s="165" t="s">
        <v>604</v>
      </c>
      <c r="D24" s="165" t="s">
        <v>605</v>
      </c>
      <c r="E24" s="167">
        <f>Mob!$P$2</f>
        <v>35</v>
      </c>
      <c r="F24" s="167">
        <f>'[58]Tabelas Vol.09'!$K$4</f>
        <v>60</v>
      </c>
      <c r="G24" s="167">
        <f>Mob!$P$1</f>
        <v>0</v>
      </c>
      <c r="H24" s="168">
        <f>'[58]Tabelas Vol.09'!$K$5</f>
        <v>50</v>
      </c>
      <c r="I24" s="169">
        <f>Mob!$G$11</f>
        <v>1</v>
      </c>
      <c r="J24" s="169">
        <f>VLOOKUP(A24,'[58]Tabelas Vol.09'!$A$18:$Q$257,9,FALSE)</f>
        <v>1</v>
      </c>
      <c r="K24" s="169">
        <v>2</v>
      </c>
      <c r="L24" s="168">
        <f t="shared" si="9"/>
        <v>158.84</v>
      </c>
      <c r="M24" s="167">
        <f t="shared" si="7"/>
        <v>222.376</v>
      </c>
      <c r="N24" s="152" t="str">
        <f>IF(R24="Rodoviário","E"&amp;VLOOKUP(A24,'[58]Tabelas Vol.09'!$A$18:$Q$257,8,FALSE),IF(R24="Aquaviário","E"&amp;VLOOKUP(A24,'[58]Tabelas Vol.09'!$A$18:$Q$257,13,FALSE),IF(R24="Ferroviário","E"&amp;VLOOKUP(A24,'[58]Tabelas Vol.09'!$A$18:$Q$257,15,FALSE),)))</f>
        <v>E9687</v>
      </c>
      <c r="O24" s="152">
        <v>0</v>
      </c>
      <c r="P24" s="152">
        <f t="shared" si="5"/>
        <v>73340</v>
      </c>
      <c r="Q24" s="152">
        <f t="shared" si="8"/>
        <v>158.84</v>
      </c>
      <c r="R24" s="152" t="s">
        <v>607</v>
      </c>
      <c r="U24" s="152">
        <v>73340</v>
      </c>
      <c r="V24" s="180">
        <f>IFERROR(VLOOKUP(U24,'SINAPI COMP AL'!$G:$L,5,FALSE),VLOOKUP(U24,'SINAPI INS AL'!N:R,5,FALSE))</f>
        <v>158.84</v>
      </c>
      <c r="W24" s="152" t="s">
        <v>636</v>
      </c>
      <c r="Y24" s="171" t="str">
        <f t="shared" si="6"/>
        <v>Caminhão carroceria com capacidade de 4 t - 115 kW</v>
      </c>
    </row>
    <row r="25" spans="1:25" ht="34.5" customHeight="1">
      <c r="A25" s="165">
        <v>9684</v>
      </c>
      <c r="B25" s="165" t="str">
        <f>VLOOKUP(A25,'[58]Tabelas Vol.09'!$A$18:$Q$257,2,FALSE)</f>
        <v>Veículo leve Pick Up 4 x 4 - 147 kW</v>
      </c>
      <c r="C25" s="165" t="s">
        <v>604</v>
      </c>
      <c r="D25" s="165" t="s">
        <v>605</v>
      </c>
      <c r="E25" s="167">
        <f>Mob!$P$2</f>
        <v>35</v>
      </c>
      <c r="F25" s="167">
        <f>'[58]Tabelas Vol.09'!$K$4</f>
        <v>60</v>
      </c>
      <c r="G25" s="167">
        <f>Mob!$P$1</f>
        <v>0</v>
      </c>
      <c r="H25" s="168">
        <f>'[58]Tabelas Vol.09'!$K$5</f>
        <v>50</v>
      </c>
      <c r="I25" s="169">
        <f>Mob!$G$11</f>
        <v>1</v>
      </c>
      <c r="J25" s="169">
        <f>VLOOKUP(A25,'[58]Tabelas Vol.09'!$A$18:$Q$257,9,FALSE)</f>
        <v>1</v>
      </c>
      <c r="K25" s="169">
        <v>2</v>
      </c>
      <c r="L25" s="168">
        <f>Q25</f>
        <v>36.159999999999997</v>
      </c>
      <c r="M25" s="167">
        <f t="shared" si="7"/>
        <v>50.623999999999995</v>
      </c>
      <c r="N25" s="152" t="str">
        <f>IF(R25="Rodoviário","E"&amp;VLOOKUP(A25,'[58]Tabelas Vol.09'!$A$18:$Q$257,8,FALSE),IF(R25="Aquaviário","E"&amp;VLOOKUP(A25,'[58]Tabelas Vol.09'!$A$18:$Q$257,13,FALSE),IF(R25="Ferroviário","E"&amp;VLOOKUP(A25,'[58]Tabelas Vol.09'!$A$18:$Q$257,15,FALSE),)))</f>
        <v>E9684</v>
      </c>
      <c r="O25" s="152">
        <v>0</v>
      </c>
      <c r="P25" s="152">
        <f t="shared" si="5"/>
        <v>92137</v>
      </c>
      <c r="Q25" s="152">
        <f t="shared" si="8"/>
        <v>36.159999999999997</v>
      </c>
      <c r="R25" s="152" t="s">
        <v>607</v>
      </c>
      <c r="U25" s="152">
        <v>92137</v>
      </c>
      <c r="V25" s="180">
        <f>IFERROR(VLOOKUP(U25,'SINAPI COMP AL'!$G:$L,5,FALSE),VLOOKUP(U25,'SINAPI INS AL'!N:R,5,FALSE))</f>
        <v>36.159999999999997</v>
      </c>
      <c r="W25" s="152" t="s">
        <v>581</v>
      </c>
      <c r="Y25" s="171" t="str">
        <f t="shared" si="6"/>
        <v>Veículo leve Pick Up 4 x 4 - 147 kW</v>
      </c>
    </row>
    <row r="26" spans="1:25" ht="35.1" customHeight="1">
      <c r="A26" s="165">
        <v>9686</v>
      </c>
      <c r="B26" s="165" t="str">
        <f>VLOOKUP(A26,'[58]Tabelas Vol.09'!$A$18:$Q$257,2,FALSE)</f>
        <v>Caminhão   carroceria   com   guindauto   e capacidade de 6 t - 136 kW</v>
      </c>
      <c r="C26" s="165" t="s">
        <v>604</v>
      </c>
      <c r="D26" s="165" t="s">
        <v>605</v>
      </c>
      <c r="E26" s="167">
        <f>Mob!$P$2</f>
        <v>35</v>
      </c>
      <c r="F26" s="167">
        <f>'[58]Tabelas Vol.09'!$K$4</f>
        <v>60</v>
      </c>
      <c r="G26" s="167">
        <f>Mob!$P$1</f>
        <v>0</v>
      </c>
      <c r="H26" s="168">
        <f>'[58]Tabelas Vol.09'!$K$5</f>
        <v>50</v>
      </c>
      <c r="I26" s="169">
        <f>Mob!$G$11</f>
        <v>1</v>
      </c>
      <c r="J26" s="169">
        <f>VLOOKUP(A26,'[58]Tabelas Vol.09'!$A$18:$Q$257,9,FALSE)</f>
        <v>1</v>
      </c>
      <c r="K26" s="169">
        <v>1</v>
      </c>
      <c r="L26" s="168">
        <f t="shared" si="9"/>
        <v>158.84</v>
      </c>
      <c r="M26" s="167">
        <f>(((G26*I26*K26)/F26)*L26*J26)+(((E26*I26*K26)/H26)*L26*J26)</f>
        <v>111.188</v>
      </c>
      <c r="N26" s="152" t="str">
        <f>IF(R26="Rodoviário","E"&amp;VLOOKUP(A26,'[58]Tabelas Vol.09'!$A$18:$Q$257,8,FALSE),IF(R26="Aquaviário","E"&amp;VLOOKUP(A26,'[58]Tabelas Vol.09'!$A$18:$Q$257,13,FALSE),IF(R26="Ferroviário","E"&amp;VLOOKUP(A26,'[58]Tabelas Vol.09'!$A$18:$Q$257,15,FALSE),)))</f>
        <v>E9686</v>
      </c>
      <c r="O26" s="152">
        <v>0</v>
      </c>
      <c r="P26" s="152">
        <f t="shared" si="5"/>
        <v>73340</v>
      </c>
      <c r="Q26" s="152">
        <f t="shared" si="8"/>
        <v>158.84</v>
      </c>
      <c r="R26" s="152" t="s">
        <v>607</v>
      </c>
      <c r="U26" s="152">
        <f>U24</f>
        <v>73340</v>
      </c>
      <c r="V26" s="180">
        <f>IFERROR(VLOOKUP(U26,'SINAPI COMP AL'!$G:$L,5,FALSE),VLOOKUP(U26,'SINAPI INS AL'!N:R,5,FALSE))</f>
        <v>158.84</v>
      </c>
      <c r="W26" s="152" t="s">
        <v>637</v>
      </c>
      <c r="Y26" s="171" t="str">
        <f t="shared" si="6"/>
        <v>Caminhão   carroceria   com   guindauto   e capacidade de 6 t - 136 kW</v>
      </c>
    </row>
    <row r="27" spans="1:25" ht="44.25" customHeight="1">
      <c r="A27" s="165">
        <v>9509</v>
      </c>
      <c r="B27" s="165" t="str">
        <f>VLOOKUP(A27,'[58]Tabelas Vol.09'!$A$18:$Q$257,2,FALSE)</f>
        <v>Caminhão tanque distribuidor de asfalto com capacidade de 6.000 l - 136 kW</v>
      </c>
      <c r="C27" s="165" t="s">
        <v>604</v>
      </c>
      <c r="D27" s="165" t="s">
        <v>605</v>
      </c>
      <c r="E27" s="167">
        <f>Mob!$P$2</f>
        <v>35</v>
      </c>
      <c r="F27" s="167">
        <f>'[58]Tabelas Vol.09'!$K$4</f>
        <v>60</v>
      </c>
      <c r="G27" s="167">
        <f>Mob!$P$1</f>
        <v>0</v>
      </c>
      <c r="H27" s="168">
        <f>'[58]Tabelas Vol.09'!$K$5</f>
        <v>50</v>
      </c>
      <c r="I27" s="169">
        <f>Mob!$G$11</f>
        <v>1</v>
      </c>
      <c r="J27" s="169">
        <f>VLOOKUP(A27,'[58]Tabelas Vol.09'!$A$18:$Q$257,9,FALSE)</f>
        <v>1</v>
      </c>
      <c r="K27" s="169">
        <v>1</v>
      </c>
      <c r="L27" s="168">
        <f t="shared" si="9"/>
        <v>283.36</v>
      </c>
      <c r="M27" s="167">
        <f>(((G27*I27*K27)/F27)*L27*J27)+(((E27*I27*K27)/H27)*L27*J27)</f>
        <v>198.352</v>
      </c>
      <c r="N27" s="152" t="str">
        <f>IF(R27="Rodoviário","E"&amp;VLOOKUP(A27,'[58]Tabelas Vol.09'!$A$18:$Q$257,8,FALSE),IF(R27="Aquaviário","E"&amp;VLOOKUP(A27,'[58]Tabelas Vol.09'!$A$18:$Q$257,13,FALSE),IF(R27="Ferroviário","E"&amp;VLOOKUP(A27,'[58]Tabelas Vol.09'!$A$18:$Q$257,15,FALSE),)))</f>
        <v>E9509</v>
      </c>
      <c r="O27" s="152">
        <v>0</v>
      </c>
      <c r="P27" s="152">
        <f t="shared" si="5"/>
        <v>92241</v>
      </c>
      <c r="Q27" s="152">
        <f t="shared" si="8"/>
        <v>283.36</v>
      </c>
      <c r="R27" s="152" t="s">
        <v>607</v>
      </c>
      <c r="U27" s="152">
        <v>92241</v>
      </c>
      <c r="V27" s="180">
        <f>IFERROR(VLOOKUP(U27,'SINAPI COMP AL'!$G:$L,5,FALSE),VLOOKUP(U27,'SINAPI INS AL'!N:R,5,FALSE))</f>
        <v>283.36</v>
      </c>
      <c r="W27" s="152" t="s">
        <v>485</v>
      </c>
      <c r="Y27" s="171" t="str">
        <f t="shared" si="6"/>
        <v>Caminhão tanque distribuidor de asfalto com capacidade de 6.000 l - 136 kW</v>
      </c>
    </row>
    <row r="28" spans="1:25" ht="35.1" customHeight="1">
      <c r="A28" s="938" t="s">
        <v>638</v>
      </c>
      <c r="B28" s="939"/>
      <c r="C28" s="939"/>
      <c r="D28" s="939"/>
      <c r="E28" s="939"/>
      <c r="F28" s="939"/>
      <c r="G28" s="939"/>
      <c r="H28" s="939"/>
      <c r="I28" s="939"/>
      <c r="J28" s="939"/>
      <c r="K28" s="939"/>
      <c r="L28" s="940"/>
      <c r="M28" s="142">
        <f>SUM(M21:M27)</f>
        <v>1290.9050000000002</v>
      </c>
    </row>
    <row r="29" spans="1:25" ht="35.1" customHeight="1">
      <c r="A29" s="941" t="str">
        <f>$N$29</f>
        <v xml:space="preserve">TOTAL MOBILIZAÇÃO DE EQUIPAMENTOS DE GRANDE PORTE  </v>
      </c>
      <c r="B29" s="942"/>
      <c r="C29" s="942"/>
      <c r="D29" s="942"/>
      <c r="E29" s="942"/>
      <c r="F29" s="942"/>
      <c r="G29" s="942"/>
      <c r="H29" s="942"/>
      <c r="I29" s="942"/>
      <c r="J29" s="942"/>
      <c r="K29" s="943"/>
      <c r="L29" s="172">
        <f>Mob!M20</f>
        <v>10332.337423333332</v>
      </c>
      <c r="M29" s="173"/>
      <c r="N29" s="152" t="str">
        <f t="array" ref="N29:Y29">Mob!A20:L20</f>
        <v xml:space="preserve">TOTAL MOBILIZAÇÃO DE EQUIPAMENTOS DE GRANDE PORTE  </v>
      </c>
      <c r="O29" s="152">
        <v>0</v>
      </c>
      <c r="P29" s="152">
        <v>0</v>
      </c>
      <c r="Q29" s="152">
        <v>0</v>
      </c>
      <c r="R29" s="152">
        <v>0</v>
      </c>
      <c r="S29" s="152">
        <v>0</v>
      </c>
      <c r="T29" s="152">
        <v>0</v>
      </c>
      <c r="U29" s="152">
        <v>0</v>
      </c>
      <c r="V29" s="152">
        <v>0</v>
      </c>
      <c r="W29" s="152">
        <v>0</v>
      </c>
      <c r="X29" s="152">
        <v>0</v>
      </c>
      <c r="Y29" s="152">
        <v>0</v>
      </c>
    </row>
    <row r="30" spans="1:25" ht="35.1" customHeight="1">
      <c r="A30" s="944" t="s">
        <v>639</v>
      </c>
      <c r="B30" s="945"/>
      <c r="C30" s="945"/>
      <c r="D30" s="945"/>
      <c r="E30" s="945"/>
      <c r="F30" s="945"/>
      <c r="G30" s="945"/>
      <c r="H30" s="945"/>
      <c r="I30" s="945"/>
      <c r="J30" s="945"/>
      <c r="K30" s="946"/>
      <c r="L30" s="174">
        <f>L29+M28+M18</f>
        <v>12552.068223333334</v>
      </c>
      <c r="M30" s="173"/>
    </row>
    <row r="31" spans="1:25" ht="15.75">
      <c r="A31" s="158" t="s">
        <v>610</v>
      </c>
      <c r="B31" s="173"/>
      <c r="C31" s="173"/>
      <c r="D31" s="173"/>
      <c r="E31" s="175"/>
      <c r="F31" s="173"/>
      <c r="G31" s="173"/>
      <c r="H31" s="173"/>
      <c r="I31" s="175"/>
      <c r="J31" s="173"/>
      <c r="K31" s="175"/>
      <c r="L31" s="173"/>
      <c r="M31" s="173"/>
    </row>
    <row r="32" spans="1:25">
      <c r="A32" s="173"/>
      <c r="B32" s="173"/>
      <c r="C32" s="173"/>
      <c r="D32" s="173"/>
      <c r="E32" s="175"/>
      <c r="F32" s="173"/>
      <c r="G32" s="173"/>
      <c r="H32" s="173"/>
      <c r="I32" s="175"/>
      <c r="J32" s="173"/>
      <c r="K32" s="175"/>
      <c r="L32" s="173"/>
      <c r="M32" s="173"/>
    </row>
    <row r="33" spans="1:13">
      <c r="A33" s="173"/>
      <c r="B33" s="173"/>
      <c r="C33" s="173"/>
      <c r="D33" s="176"/>
      <c r="E33" s="175"/>
      <c r="F33" s="173"/>
      <c r="G33" s="173"/>
      <c r="H33" s="173"/>
      <c r="I33" s="175"/>
      <c r="J33" s="173"/>
      <c r="K33" s="175"/>
      <c r="L33" s="173"/>
      <c r="M33" s="173"/>
    </row>
    <row r="34" spans="1:13">
      <c r="A34" s="173"/>
      <c r="B34" s="173"/>
      <c r="C34" s="173"/>
      <c r="D34" s="173"/>
      <c r="E34" s="175"/>
      <c r="F34" s="173"/>
      <c r="G34" s="173"/>
      <c r="H34" s="173"/>
      <c r="I34" s="175"/>
      <c r="J34" s="173"/>
      <c r="K34" s="175"/>
      <c r="L34" s="173"/>
      <c r="M34" s="173"/>
    </row>
    <row r="35" spans="1:13">
      <c r="A35" s="173"/>
      <c r="B35" s="173"/>
      <c r="C35" s="173"/>
      <c r="D35" s="173"/>
      <c r="E35" s="175"/>
      <c r="F35" s="173"/>
      <c r="G35" s="173"/>
      <c r="H35" s="173"/>
      <c r="I35" s="175"/>
      <c r="J35" s="173"/>
      <c r="K35" s="175"/>
      <c r="L35" s="173"/>
      <c r="M35" s="173"/>
    </row>
    <row r="36" spans="1:13">
      <c r="A36" s="173"/>
      <c r="B36" s="173"/>
      <c r="C36" s="173"/>
      <c r="D36" s="173"/>
      <c r="E36" s="175"/>
      <c r="F36" s="173"/>
      <c r="G36" s="173"/>
      <c r="H36" s="173"/>
      <c r="I36" s="175"/>
      <c r="J36" s="173"/>
      <c r="K36" s="175"/>
      <c r="L36" s="177"/>
      <c r="M36" s="173"/>
    </row>
    <row r="37" spans="1:13">
      <c r="A37" s="173"/>
      <c r="B37" s="173"/>
      <c r="C37" s="173"/>
      <c r="D37" s="173"/>
      <c r="E37" s="175"/>
      <c r="F37" s="173"/>
      <c r="G37" s="173"/>
      <c r="H37" s="173"/>
      <c r="I37" s="175"/>
      <c r="J37" s="173"/>
      <c r="K37" s="175"/>
      <c r="L37" s="173"/>
      <c r="M37" s="173"/>
    </row>
    <row r="38" spans="1:13">
      <c r="A38" s="173"/>
      <c r="B38" s="173"/>
      <c r="C38" s="173"/>
      <c r="D38" s="173"/>
      <c r="E38" s="175"/>
      <c r="F38" s="173"/>
      <c r="G38" s="173"/>
      <c r="H38" s="173"/>
      <c r="I38" s="175"/>
      <c r="J38" s="173"/>
      <c r="K38" s="175"/>
      <c r="L38" s="173"/>
      <c r="M38" s="173"/>
    </row>
    <row r="39" spans="1:13">
      <c r="A39" s="173"/>
      <c r="B39" s="173"/>
      <c r="C39" s="173"/>
      <c r="D39" s="173"/>
      <c r="E39" s="175"/>
      <c r="F39" s="173"/>
      <c r="G39" s="173"/>
      <c r="H39" s="173"/>
      <c r="I39" s="175"/>
      <c r="J39" s="173"/>
      <c r="K39" s="175"/>
      <c r="L39" s="173"/>
      <c r="M39" s="173"/>
    </row>
    <row r="40" spans="1:13">
      <c r="A40" s="173"/>
      <c r="B40" s="173"/>
      <c r="C40" s="173"/>
      <c r="D40" s="173"/>
      <c r="E40" s="175"/>
      <c r="F40" s="173"/>
      <c r="G40" s="173"/>
      <c r="H40" s="173"/>
      <c r="I40" s="175"/>
      <c r="J40" s="173"/>
      <c r="K40" s="175"/>
      <c r="L40" s="173"/>
      <c r="M40" s="173"/>
    </row>
    <row r="41" spans="1:13">
      <c r="A41" s="173"/>
      <c r="B41" s="173"/>
      <c r="C41" s="173"/>
      <c r="D41" s="173"/>
      <c r="E41" s="175"/>
      <c r="F41" s="173"/>
      <c r="G41" s="173"/>
      <c r="H41" s="173"/>
      <c r="I41" s="175"/>
      <c r="J41" s="173"/>
      <c r="K41" s="175"/>
      <c r="L41" s="173"/>
      <c r="M41" s="173"/>
    </row>
    <row r="42" spans="1:13">
      <c r="A42" s="173"/>
      <c r="B42" s="173"/>
      <c r="C42" s="173"/>
      <c r="D42" s="173"/>
      <c r="E42" s="175"/>
      <c r="F42" s="173"/>
      <c r="G42" s="173"/>
      <c r="H42" s="173"/>
      <c r="I42" s="175"/>
      <c r="J42" s="173"/>
      <c r="K42" s="175"/>
      <c r="L42" s="173"/>
      <c r="M42" s="173"/>
    </row>
    <row r="43" spans="1:13">
      <c r="A43" s="173"/>
      <c r="B43" s="173"/>
      <c r="C43" s="173"/>
      <c r="D43" s="173"/>
      <c r="E43" s="175"/>
      <c r="F43" s="173"/>
      <c r="G43" s="173"/>
      <c r="H43" s="173"/>
      <c r="I43" s="175"/>
      <c r="J43" s="173"/>
      <c r="K43" s="175"/>
      <c r="L43" s="173"/>
      <c r="M43" s="173"/>
    </row>
    <row r="44" spans="1:13">
      <c r="A44" s="173"/>
      <c r="B44" s="173"/>
      <c r="C44" s="173"/>
      <c r="D44" s="173"/>
      <c r="E44" s="175"/>
      <c r="F44" s="173"/>
      <c r="G44" s="173"/>
      <c r="H44" s="173"/>
      <c r="I44" s="175"/>
      <c r="J44" s="173"/>
      <c r="K44" s="175"/>
      <c r="L44" s="173"/>
      <c r="M44" s="173"/>
    </row>
    <row r="45" spans="1:13">
      <c r="A45" s="173"/>
      <c r="B45" s="173"/>
      <c r="C45" s="173"/>
      <c r="D45" s="173"/>
      <c r="E45" s="175"/>
      <c r="F45" s="173"/>
      <c r="G45" s="173"/>
      <c r="H45" s="173"/>
      <c r="I45" s="175"/>
      <c r="J45" s="173"/>
      <c r="K45" s="175"/>
      <c r="L45" s="173"/>
      <c r="M45" s="173"/>
    </row>
    <row r="46" spans="1:13">
      <c r="A46" s="173"/>
      <c r="B46" s="173"/>
      <c r="C46" s="173"/>
      <c r="D46" s="173"/>
      <c r="E46" s="175"/>
      <c r="F46" s="173"/>
      <c r="G46" s="173"/>
      <c r="H46" s="173"/>
      <c r="I46" s="175"/>
      <c r="J46" s="173"/>
      <c r="K46" s="175"/>
      <c r="L46" s="173"/>
      <c r="M46" s="173"/>
    </row>
    <row r="47" spans="1:13">
      <c r="A47" s="173"/>
      <c r="B47" s="173"/>
      <c r="C47" s="173"/>
      <c r="D47" s="173"/>
      <c r="E47" s="175"/>
      <c r="F47" s="173"/>
      <c r="G47" s="173"/>
      <c r="H47" s="173"/>
      <c r="I47" s="175"/>
      <c r="J47" s="173"/>
      <c r="K47" s="175"/>
      <c r="L47" s="173"/>
      <c r="M47" s="173"/>
    </row>
    <row r="48" spans="1:13">
      <c r="A48" s="173"/>
      <c r="B48" s="173"/>
      <c r="C48" s="173"/>
      <c r="D48" s="173"/>
      <c r="E48" s="175"/>
      <c r="F48" s="173"/>
      <c r="G48" s="173"/>
      <c r="H48" s="173"/>
      <c r="I48" s="175"/>
      <c r="J48" s="173"/>
      <c r="K48" s="175"/>
      <c r="L48" s="173"/>
      <c r="M48" s="173"/>
    </row>
    <row r="49" spans="1:13">
      <c r="A49" s="173"/>
      <c r="B49" s="173"/>
      <c r="C49" s="173"/>
      <c r="D49" s="173"/>
      <c r="E49" s="175"/>
      <c r="F49" s="173"/>
      <c r="G49" s="173"/>
      <c r="H49" s="173"/>
      <c r="I49" s="175"/>
      <c r="J49" s="173"/>
      <c r="K49" s="175"/>
      <c r="L49" s="173"/>
      <c r="M49" s="173"/>
    </row>
    <row r="50" spans="1:13">
      <c r="A50" s="173"/>
      <c r="B50" s="173"/>
      <c r="C50" s="173"/>
      <c r="D50" s="173"/>
      <c r="E50" s="175"/>
      <c r="F50" s="173"/>
      <c r="G50" s="173"/>
      <c r="H50" s="173"/>
      <c r="I50" s="175"/>
      <c r="J50" s="173"/>
      <c r="K50" s="175"/>
      <c r="L50" s="173"/>
      <c r="M50" s="173"/>
    </row>
    <row r="51" spans="1:13">
      <c r="A51" s="173"/>
      <c r="B51" s="173"/>
      <c r="C51" s="173"/>
      <c r="D51" s="173"/>
      <c r="E51" s="175"/>
      <c r="F51" s="173"/>
      <c r="G51" s="173"/>
      <c r="H51" s="173"/>
      <c r="I51" s="175"/>
      <c r="J51" s="173"/>
      <c r="K51" s="175"/>
      <c r="L51" s="173"/>
      <c r="M51" s="173"/>
    </row>
    <row r="52" spans="1:13">
      <c r="A52" s="173"/>
      <c r="B52" s="173"/>
      <c r="C52" s="173"/>
      <c r="D52" s="173"/>
      <c r="E52" s="175"/>
      <c r="F52" s="173"/>
      <c r="G52" s="173"/>
      <c r="H52" s="173"/>
      <c r="I52" s="175"/>
      <c r="J52" s="173"/>
      <c r="K52" s="175"/>
      <c r="L52" s="173"/>
      <c r="M52" s="173"/>
    </row>
    <row r="53" spans="1:13">
      <c r="A53" s="173"/>
      <c r="B53" s="173"/>
      <c r="C53" s="173"/>
      <c r="D53" s="173"/>
      <c r="E53" s="175"/>
      <c r="F53" s="173"/>
      <c r="G53" s="173"/>
      <c r="H53" s="173"/>
      <c r="I53" s="175"/>
      <c r="J53" s="173"/>
      <c r="K53" s="175"/>
      <c r="L53" s="173"/>
      <c r="M53" s="173"/>
    </row>
    <row r="54" spans="1:13">
      <c r="A54" s="173"/>
      <c r="B54" s="173"/>
      <c r="C54" s="173"/>
      <c r="D54" s="173"/>
      <c r="E54" s="175"/>
      <c r="F54" s="173"/>
      <c r="G54" s="173"/>
      <c r="H54" s="173"/>
      <c r="I54" s="175"/>
      <c r="J54" s="173"/>
      <c r="K54" s="175"/>
      <c r="L54" s="173"/>
      <c r="M54" s="173"/>
    </row>
    <row r="55" spans="1:13">
      <c r="A55" s="173"/>
      <c r="B55" s="173"/>
      <c r="C55" s="173"/>
      <c r="D55" s="173"/>
      <c r="E55" s="175"/>
      <c r="F55" s="173"/>
      <c r="G55" s="173"/>
      <c r="H55" s="173"/>
      <c r="I55" s="175"/>
      <c r="J55" s="173"/>
      <c r="K55" s="175"/>
      <c r="L55" s="173"/>
      <c r="M55" s="173"/>
    </row>
  </sheetData>
  <mergeCells count="10">
    <mergeCell ref="U19:X19"/>
    <mergeCell ref="A28:L28"/>
    <mergeCell ref="A29:K29"/>
    <mergeCell ref="A30:K30"/>
    <mergeCell ref="A1:L3"/>
    <mergeCell ref="A4:M4"/>
    <mergeCell ref="N4:Q4"/>
    <mergeCell ref="A7:M7"/>
    <mergeCell ref="A18:L18"/>
    <mergeCell ref="A19:M19"/>
  </mergeCells>
  <printOptions horizontalCentered="1"/>
  <pageMargins left="0.19685039370078741" right="0.19685039370078741" top="0.59055118110236227" bottom="0.78740157480314965" header="0" footer="0"/>
  <pageSetup paperSize="9" scale="30" orientation="landscape" r:id="rId1"/>
  <drawing r:id="rId2"/>
  <legacyDrawing r:id="rId3"/>
  <oleObjects>
    <mc:AlternateContent xmlns:mc="http://schemas.openxmlformats.org/markup-compatibility/2006">
      <mc:Choice Requires="x14">
        <oleObject progId="StaticMetafile" shapeId="11265" r:id="rId4">
          <objectPr defaultSize="0" autoPict="0" r:id="rId5">
            <anchor moveWithCells="1" sizeWithCells="1">
              <from>
                <xdr:col>1</xdr:col>
                <xdr:colOff>5000625</xdr:colOff>
                <xdr:row>0</xdr:row>
                <xdr:rowOff>9525</xdr:rowOff>
              </from>
              <to>
                <xdr:col>1</xdr:col>
                <xdr:colOff>5000625</xdr:colOff>
                <xdr:row>0</xdr:row>
                <xdr:rowOff>342900</xdr:rowOff>
              </to>
            </anchor>
          </objectPr>
        </oleObject>
      </mc:Choice>
      <mc:Fallback>
        <oleObject progId="StaticMetafile" shapeId="11265"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tabSelected="1" topLeftCell="J1" workbookViewId="0">
      <selection activeCell="K12" sqref="K12"/>
    </sheetView>
  </sheetViews>
  <sheetFormatPr defaultColWidth="9.140625" defaultRowHeight="15"/>
  <cols>
    <col min="1" max="1" width="14.7109375" style="180" customWidth="1"/>
    <col min="2" max="2" width="99.85546875" style="180" customWidth="1"/>
    <col min="3" max="3" width="14.85546875" style="180" customWidth="1"/>
    <col min="4" max="4" width="15.5703125" style="180" customWidth="1"/>
    <col min="5" max="8" width="19.85546875" style="216" customWidth="1"/>
    <col min="9" max="10" width="18.28515625" style="180" customWidth="1"/>
    <col min="11" max="11" width="20.5703125" style="180" customWidth="1"/>
    <col min="12" max="12" width="22.28515625" style="180" bestFit="1" customWidth="1"/>
    <col min="13" max="13" width="20.5703125" style="216" bestFit="1" customWidth="1"/>
    <col min="14" max="14" width="71.7109375" style="180" customWidth="1"/>
    <col min="15" max="15" width="19.85546875" style="180" customWidth="1"/>
    <col min="16" max="16" width="12" style="180" customWidth="1"/>
    <col min="17" max="17" width="13.5703125" style="180" customWidth="1"/>
    <col min="18" max="18" width="12" style="180" customWidth="1"/>
    <col min="19" max="19" width="13.5703125" style="180" customWidth="1"/>
    <col min="20" max="20" width="11.42578125" style="180" customWidth="1"/>
    <col min="21" max="21" width="15.140625" style="180" customWidth="1"/>
    <col min="22" max="16384" width="9.140625" style="180"/>
  </cols>
  <sheetData>
    <row r="1" spans="1:27" ht="30" customHeight="1">
      <c r="A1" s="971"/>
      <c r="B1" s="972"/>
      <c r="C1" s="972"/>
      <c r="D1" s="972"/>
      <c r="E1" s="972"/>
      <c r="F1" s="972"/>
      <c r="G1" s="972"/>
      <c r="H1" s="972"/>
      <c r="I1" s="972"/>
      <c r="J1" s="972"/>
      <c r="K1" s="972"/>
      <c r="L1" s="972"/>
      <c r="M1" s="972"/>
      <c r="N1" s="973"/>
      <c r="O1" s="179" t="s">
        <v>572</v>
      </c>
      <c r="Q1" s="980" t="s">
        <v>573</v>
      </c>
      <c r="R1" s="980"/>
      <c r="S1" s="980"/>
      <c r="T1" s="980"/>
      <c r="U1" s="181" t="str">
        <f>A4</f>
        <v xml:space="preserve">DESMOBILIZAÇÃO DE EQUIPAMENTOS DE MACEIÓ </v>
      </c>
    </row>
    <row r="2" spans="1:27" ht="30" customHeight="1">
      <c r="A2" s="974"/>
      <c r="B2" s="975"/>
      <c r="C2" s="975"/>
      <c r="D2" s="975"/>
      <c r="E2" s="975"/>
      <c r="F2" s="975"/>
      <c r="G2" s="975"/>
      <c r="H2" s="975"/>
      <c r="I2" s="975"/>
      <c r="J2" s="975"/>
      <c r="K2" s="975"/>
      <c r="L2" s="975"/>
      <c r="M2" s="975"/>
      <c r="N2" s="976"/>
      <c r="O2" s="183" t="s">
        <v>574</v>
      </c>
      <c r="P2" s="180">
        <v>35</v>
      </c>
      <c r="Q2" s="980"/>
      <c r="R2" s="980"/>
      <c r="S2" s="980"/>
      <c r="T2" s="980"/>
    </row>
    <row r="3" spans="1:27" ht="33" customHeight="1" thickBot="1">
      <c r="A3" s="977"/>
      <c r="B3" s="978"/>
      <c r="C3" s="978"/>
      <c r="D3" s="978"/>
      <c r="E3" s="978"/>
      <c r="F3" s="978"/>
      <c r="G3" s="978"/>
      <c r="H3" s="978"/>
      <c r="I3" s="978"/>
      <c r="J3" s="978"/>
      <c r="K3" s="978"/>
      <c r="L3" s="978"/>
      <c r="M3" s="978"/>
      <c r="N3" s="979"/>
    </row>
    <row r="4" spans="1:27" s="182" customFormat="1" ht="30" customHeight="1" thickTop="1" thickBot="1">
      <c r="A4" s="981" t="s">
        <v>640</v>
      </c>
      <c r="B4" s="982"/>
      <c r="C4" s="982"/>
      <c r="D4" s="982"/>
      <c r="E4" s="982"/>
      <c r="F4" s="982"/>
      <c r="G4" s="982"/>
      <c r="H4" s="982"/>
      <c r="I4" s="982"/>
      <c r="J4" s="982"/>
      <c r="K4" s="982"/>
      <c r="L4" s="982"/>
      <c r="M4" s="982"/>
      <c r="N4" s="983"/>
      <c r="O4" s="980" t="s">
        <v>576</v>
      </c>
      <c r="P4" s="980"/>
      <c r="Q4" s="980"/>
      <c r="R4" s="980"/>
      <c r="S4" s="184">
        <v>45047</v>
      </c>
    </row>
    <row r="5" spans="1:27" ht="15.95" customHeight="1" thickTop="1">
      <c r="A5" s="984"/>
      <c r="B5" s="985"/>
      <c r="C5" s="985"/>
      <c r="D5" s="985"/>
      <c r="E5" s="985"/>
      <c r="F5" s="985"/>
      <c r="G5" s="985"/>
      <c r="H5" s="985"/>
      <c r="I5" s="985"/>
      <c r="J5" s="985"/>
      <c r="K5" s="985"/>
      <c r="L5" s="985"/>
      <c r="M5" s="985"/>
      <c r="N5" s="986"/>
    </row>
    <row r="6" spans="1:27" ht="15.95" customHeight="1">
      <c r="A6" s="987"/>
      <c r="B6" s="988"/>
      <c r="C6" s="988"/>
      <c r="D6" s="988"/>
      <c r="E6" s="988"/>
      <c r="F6" s="988"/>
      <c r="G6" s="988"/>
      <c r="H6" s="988"/>
      <c r="I6" s="988"/>
      <c r="J6" s="988"/>
      <c r="K6" s="988"/>
      <c r="L6" s="988"/>
      <c r="M6" s="988"/>
      <c r="N6" s="989"/>
      <c r="O6" s="180" t="s">
        <v>37</v>
      </c>
      <c r="P6" s="188" t="s">
        <v>577</v>
      </c>
      <c r="Q6" s="181" t="s">
        <v>578</v>
      </c>
      <c r="R6" s="189" t="s">
        <v>579</v>
      </c>
      <c r="S6" s="189" t="s">
        <v>580</v>
      </c>
      <c r="V6" s="190" t="s">
        <v>578</v>
      </c>
      <c r="W6" s="189" t="s">
        <v>579</v>
      </c>
      <c r="X6" s="189" t="s">
        <v>580</v>
      </c>
    </row>
    <row r="7" spans="1:27" ht="15.95" customHeight="1">
      <c r="A7" s="185"/>
      <c r="B7" s="186"/>
      <c r="C7" s="186"/>
      <c r="D7" s="186"/>
      <c r="E7" s="186"/>
      <c r="F7" s="186"/>
      <c r="G7" s="186"/>
      <c r="H7" s="186"/>
      <c r="I7" s="186"/>
      <c r="J7" s="186"/>
      <c r="K7" s="186"/>
      <c r="L7" s="186"/>
      <c r="M7" s="186"/>
      <c r="N7" s="187"/>
      <c r="O7" s="180">
        <v>92137</v>
      </c>
      <c r="P7" s="180">
        <f>IFERROR(VLOOKUP(O7,'SINAPI COMP AL'!$G:$L,5,FALSE),VLOOKUP(O7,'SINAPI INS AL'!H:L,5,FALSE))</f>
        <v>36.159999999999997</v>
      </c>
      <c r="Q7" s="179" t="s">
        <v>581</v>
      </c>
      <c r="R7" s="191">
        <f>VLOOKUP($Q7,'SICRO EQUIPAMENTO'!$A:$K,10,FALSE)</f>
        <v>109.8215</v>
      </c>
      <c r="S7" s="191">
        <f>VLOOKUP($Q7,'SICRO EQUIPAMENTO'!$A:$K,11,FALSE)</f>
        <v>54.181899999999999</v>
      </c>
      <c r="T7" s="181" t="s">
        <v>582</v>
      </c>
      <c r="V7" s="191" t="s">
        <v>583</v>
      </c>
      <c r="W7" s="191">
        <f>VLOOKUP($V7,'SICRO EQUIPAMENTO'!$A:$K,10,FALSE)</f>
        <v>403.67899999999997</v>
      </c>
      <c r="X7" s="191">
        <f>VLOOKUP($Q7,'SICRO EQUIPAMENTO'!$A:$K,11,FALSE)</f>
        <v>54.181899999999999</v>
      </c>
      <c r="Z7" s="180">
        <v>9665</v>
      </c>
    </row>
    <row r="8" spans="1:27" ht="15.95" customHeight="1">
      <c r="A8" s="962"/>
      <c r="B8" s="963"/>
      <c r="C8" s="963"/>
      <c r="D8" s="963"/>
      <c r="E8" s="963"/>
      <c r="F8" s="963"/>
      <c r="G8" s="963"/>
      <c r="H8" s="963"/>
      <c r="I8" s="963"/>
      <c r="J8" s="963"/>
      <c r="K8" s="963"/>
      <c r="L8" s="963"/>
      <c r="M8" s="963"/>
      <c r="N8" s="964"/>
      <c r="O8" s="192">
        <v>89882</v>
      </c>
      <c r="P8" s="180">
        <f>IFERROR(VLOOKUP(O8,'SINAPI COMP AL'!$G:$L,5,FALSE),VLOOKUP(O8,'SINAPI INS AL'!H:L,5,FALSE))</f>
        <v>208.76</v>
      </c>
      <c r="Q8" s="179" t="s">
        <v>584</v>
      </c>
      <c r="R8" s="191">
        <f>VLOOKUP($Q8,'SICRO EQUIPAMENTO'!$A:$K,10,FALSE)</f>
        <v>257.64830000000001</v>
      </c>
      <c r="S8" s="191">
        <f>VLOOKUP($Q8,'SICRO EQUIPAMENTO'!$A:$K,11,FALSE)</f>
        <v>66.963700000000003</v>
      </c>
      <c r="T8" s="181" t="s">
        <v>585</v>
      </c>
      <c r="V8" s="191"/>
      <c r="W8" s="194"/>
      <c r="X8" s="190"/>
    </row>
    <row r="9" spans="1:27" s="182" customFormat="1" ht="35.1" customHeight="1">
      <c r="A9" s="965" t="str">
        <f>U1</f>
        <v xml:space="preserve">DESMOBILIZAÇÃO DE EQUIPAMENTOS DE MACEIÓ </v>
      </c>
      <c r="B9" s="966"/>
      <c r="C9" s="966"/>
      <c r="D9" s="966"/>
      <c r="E9" s="966"/>
      <c r="F9" s="966"/>
      <c r="G9" s="966"/>
      <c r="H9" s="966"/>
      <c r="I9" s="966"/>
      <c r="J9" s="966"/>
      <c r="K9" s="966"/>
      <c r="L9" s="966"/>
      <c r="M9" s="966"/>
      <c r="N9" s="967"/>
      <c r="O9" s="179">
        <v>89883</v>
      </c>
      <c r="P9" s="180">
        <f>IFERROR(VLOOKUP(O9,'SINAPI COMP AL'!$G:$L,5,FALSE),VLOOKUP(O9,'SINAPI INS AL'!H:L,5,FALSE))</f>
        <v>361.78</v>
      </c>
      <c r="Q9" s="179" t="s">
        <v>586</v>
      </c>
      <c r="R9" s="191">
        <f>VLOOKUP($Q9,'SICRO EQUIPAMENTO'!$A:$K,10,FALSE)</f>
        <v>374.9402</v>
      </c>
      <c r="S9" s="191">
        <f>VLOOKUP($Q9,'SICRO EQUIPAMENTO'!$A:$K,11,FALSE)</f>
        <v>121.2906</v>
      </c>
      <c r="T9" s="181" t="s">
        <v>587</v>
      </c>
      <c r="U9" s="180"/>
      <c r="V9" s="191"/>
      <c r="W9" s="194"/>
      <c r="X9" s="190"/>
    </row>
    <row r="10" spans="1:27" ht="81.75" customHeight="1">
      <c r="A10" s="195" t="s">
        <v>588</v>
      </c>
      <c r="B10" s="196" t="s">
        <v>478</v>
      </c>
      <c r="C10" s="196" t="s">
        <v>589</v>
      </c>
      <c r="D10" s="196" t="s">
        <v>590</v>
      </c>
      <c r="E10" s="197" t="s">
        <v>591</v>
      </c>
      <c r="F10" s="197" t="s">
        <v>592</v>
      </c>
      <c r="G10" s="197" t="s">
        <v>593</v>
      </c>
      <c r="H10" s="197" t="s">
        <v>594</v>
      </c>
      <c r="I10" s="195" t="s">
        <v>595</v>
      </c>
      <c r="J10" s="195" t="s">
        <v>596</v>
      </c>
      <c r="K10" s="195" t="s">
        <v>597</v>
      </c>
      <c r="L10" s="195" t="s">
        <v>598</v>
      </c>
      <c r="M10" s="197" t="s">
        <v>599</v>
      </c>
      <c r="N10" s="196" t="s">
        <v>600</v>
      </c>
      <c r="O10" s="188" t="s">
        <v>601</v>
      </c>
      <c r="P10" s="188" t="s">
        <v>577</v>
      </c>
      <c r="Q10" s="179" t="s">
        <v>602</v>
      </c>
      <c r="R10" s="191">
        <f>VLOOKUP($Q10,'SICRO EQUIPAMENTO'!$A:$K,10,FALSE)</f>
        <v>4109.9931999999999</v>
      </c>
      <c r="S10" s="191">
        <f>VLOOKUP($Q10,'SICRO EQUIPAMENTO'!$A:$K,11,FALSE)</f>
        <v>2153.8557999999998</v>
      </c>
      <c r="T10" s="181" t="s">
        <v>603</v>
      </c>
      <c r="U10" s="182"/>
      <c r="V10" s="191"/>
      <c r="W10" s="198"/>
      <c r="X10" s="199"/>
      <c r="Y10" s="182"/>
      <c r="Z10" s="182"/>
      <c r="AA10" s="182"/>
    </row>
    <row r="11" spans="1:27" ht="48" customHeight="1">
      <c r="A11" s="200">
        <v>9526</v>
      </c>
      <c r="B11" s="200" t="str">
        <f>VLOOKUP(A11,'[60]Tabelas Vol.09'!$A$18:$Q$257,2,FALSE)</f>
        <v>Retroescavadeira de pneus - 58 kW</v>
      </c>
      <c r="C11" s="200" t="s">
        <v>604</v>
      </c>
      <c r="D11" s="200" t="s">
        <v>605</v>
      </c>
      <c r="E11" s="201">
        <f t="shared" ref="E11:E19" si="0">$P$2</f>
        <v>35</v>
      </c>
      <c r="F11" s="201">
        <f>$P$1</f>
        <v>0</v>
      </c>
      <c r="G11" s="201">
        <v>1</v>
      </c>
      <c r="H11" s="201">
        <f>VLOOKUP(A11,'[60]Tabelas Vol.09'!$A$18:$Q$257,9,FALSE)</f>
        <v>0.5</v>
      </c>
      <c r="I11" s="202">
        <f>'[60]Tabelas Vol.09'!$K$4</f>
        <v>60</v>
      </c>
      <c r="J11" s="202">
        <f>'[60]Tabelas Vol.09'!$K$5</f>
        <v>50</v>
      </c>
      <c r="K11" s="203">
        <v>3</v>
      </c>
      <c r="L11" s="202">
        <f>T11</f>
        <v>361.78</v>
      </c>
      <c r="M11" s="198">
        <f>(((E11*G11*H11)/I11)*L11*K11)+(((F11*G11*H11)/J11)*L11*K11)</f>
        <v>316.5575</v>
      </c>
      <c r="N11" s="200" t="s">
        <v>606</v>
      </c>
      <c r="O11" s="135" t="str">
        <f>IF(W11="Rodoviário","E"&amp;VLOOKUP(A11,'[60]Tabelas Vol.09'!$A$18:$Q$257,8,FALSE),IF(W11="Aquaviário","E"&amp;VLOOKUP(A11,'[60]Tabelas Vol.09'!$A$18:$Q$257,13,FALSE),IF(W11="Ferroviário","E"&amp;VLOOKUP(A11,'[60]Tabelas Vol.09'!$A$18:$Q$257,15,FALSE),)))</f>
        <v>E9665</v>
      </c>
      <c r="P11" s="183">
        <f>IF(O11=$Q$9,$R$9,(IF(O11=$Q$8,$R$8,(IF(O11=$Q$7,$R$7,"")))))</f>
        <v>374.9402</v>
      </c>
      <c r="Q11" s="193"/>
      <c r="R11" s="193"/>
      <c r="S11" s="180">
        <f>IF(O11=$Q$9,$O$9,(IF(O11=$Q$8,$O$8,(IF(O11=$Q$7,$O$7,"")))))</f>
        <v>89883</v>
      </c>
      <c r="T11" s="183">
        <f>IF(S11=$O$9,$P$9,(IF(S11=$O$8,$P$8,(IF(S11=$O$7,$P$7,"")))))</f>
        <v>361.78</v>
      </c>
      <c r="W11" s="180" t="s">
        <v>607</v>
      </c>
    </row>
    <row r="12" spans="1:27" ht="35.1" customHeight="1">
      <c r="A12" s="200">
        <v>9685</v>
      </c>
      <c r="B12" s="200" t="str">
        <f>VLOOKUP(A12,'[60]Tabelas Vol.09'!$A$18:$Q$257,2,FALSE)</f>
        <v>Rolo compactador pé de carneiro vibratório autopropelido de 11,6 t - 82 kW</v>
      </c>
      <c r="C12" s="200" t="s">
        <v>604</v>
      </c>
      <c r="D12" s="200" t="s">
        <v>605</v>
      </c>
      <c r="E12" s="201">
        <f t="shared" si="0"/>
        <v>35</v>
      </c>
      <c r="F12" s="201">
        <f t="shared" ref="F12:F19" si="1">$P$1</f>
        <v>0</v>
      </c>
      <c r="G12" s="201">
        <f>G11</f>
        <v>1</v>
      </c>
      <c r="H12" s="201">
        <f>VLOOKUP(A12,'[60]Tabelas Vol.09'!$A$18:$Q$257,9,FALSE)</f>
        <v>0.5</v>
      </c>
      <c r="I12" s="202">
        <f>'[60]Tabelas Vol.09'!$K$4</f>
        <v>60</v>
      </c>
      <c r="J12" s="202">
        <f>'[60]Tabelas Vol.09'!$K$5</f>
        <v>50</v>
      </c>
      <c r="K12" s="203">
        <v>1</v>
      </c>
      <c r="L12" s="202">
        <f t="shared" ref="L12:L17" si="2">T12</f>
        <v>361.78</v>
      </c>
      <c r="M12" s="198">
        <f t="shared" ref="M12:M19" si="3">(((E12*G12*H12)/I12)*L12*K12)+(((F12*G12*H12)/J12)*L12*K12)</f>
        <v>105.51916666666666</v>
      </c>
      <c r="N12" s="200" t="s">
        <v>606</v>
      </c>
      <c r="O12" s="135" t="str">
        <f>IF(W12="Rodoviário","E"&amp;VLOOKUP(A12,'[60]Tabelas Vol.09'!$A$18:$Q$257,8,FALSE),IF(W12="Aquaviário","E"&amp;VLOOKUP(A12,'[60]Tabelas Vol.09'!$A$18:$Q$257,13,FALSE),IF(W12="Ferroviário","E"&amp;VLOOKUP(A12,'[60]Tabelas Vol.09'!$A$18:$Q$257,15,FALSE),)))</f>
        <v>E9665</v>
      </c>
      <c r="P12" s="183">
        <f t="shared" ref="P12:R19" si="4">IF(O12=$Q$9,$R$9,(IF(O12=$Q$8,$R$8,(IF(O12=$Q$7,$R$7,"")))))</f>
        <v>374.9402</v>
      </c>
      <c r="Q12" s="193"/>
      <c r="R12" s="193"/>
      <c r="S12" s="180">
        <f t="shared" ref="S12:S19" si="5">IF(O12=$Q$9,$O$9,(IF(O12=$Q$8,$O$8,(IF(O12=$Q$7,$O$7,"")))))</f>
        <v>89883</v>
      </c>
      <c r="T12" s="183">
        <f t="shared" ref="T12:V19" si="6">IF(S12=$O$9,$P$9,(IF(S12=$O$8,$P$8,(IF(S12=$O$7,$P$7,"")))))</f>
        <v>361.78</v>
      </c>
      <c r="W12" s="180" t="s">
        <v>607</v>
      </c>
    </row>
    <row r="13" spans="1:27" ht="35.1" customHeight="1">
      <c r="A13" s="200">
        <v>9762</v>
      </c>
      <c r="B13" s="200" t="str">
        <f>VLOOKUP(A13,'[60]Tabelas Vol.09'!$A$18:$Q$257,2,FALSE)</f>
        <v>Rolo compactador de pneus autopropelido de 27 t - 85 kW</v>
      </c>
      <c r="C13" s="200" t="s">
        <v>604</v>
      </c>
      <c r="D13" s="200" t="s">
        <v>605</v>
      </c>
      <c r="E13" s="201">
        <f t="shared" si="0"/>
        <v>35</v>
      </c>
      <c r="F13" s="201">
        <f t="shared" si="1"/>
        <v>0</v>
      </c>
      <c r="G13" s="201">
        <f t="shared" ref="G13:G17" si="7">G12</f>
        <v>1</v>
      </c>
      <c r="H13" s="201">
        <f>VLOOKUP(A13,'[60]Tabelas Vol.09'!$A$18:$Q$257,9,FALSE)</f>
        <v>1</v>
      </c>
      <c r="I13" s="202">
        <f>'[60]Tabelas Vol.09'!$K$4</f>
        <v>60</v>
      </c>
      <c r="J13" s="202">
        <f>'[60]Tabelas Vol.09'!$K$5</f>
        <v>50</v>
      </c>
      <c r="K13" s="203">
        <v>1</v>
      </c>
      <c r="L13" s="202">
        <f t="shared" si="2"/>
        <v>361.78</v>
      </c>
      <c r="M13" s="198">
        <f t="shared" si="3"/>
        <v>211.03833333333333</v>
      </c>
      <c r="N13" s="200" t="s">
        <v>606</v>
      </c>
      <c r="O13" s="135" t="str">
        <f>IF(W13="Rodoviário","E"&amp;VLOOKUP(A13,'[60]Tabelas Vol.09'!$A$18:$Q$257,8,FALSE),IF(W13="Aquaviário","E"&amp;VLOOKUP(A13,'[60]Tabelas Vol.09'!$A$18:$Q$257,13,FALSE),IF(W13="Ferroviário","E"&amp;VLOOKUP(A13,'[60]Tabelas Vol.09'!$A$18:$Q$257,15,FALSE),)))</f>
        <v>E9665</v>
      </c>
      <c r="P13" s="183">
        <f t="shared" si="4"/>
        <v>374.9402</v>
      </c>
      <c r="Q13" s="193"/>
      <c r="R13" s="193"/>
      <c r="S13" s="180">
        <f t="shared" si="5"/>
        <v>89883</v>
      </c>
      <c r="T13" s="183">
        <f t="shared" si="6"/>
        <v>361.78</v>
      </c>
      <c r="W13" s="180" t="s">
        <v>607</v>
      </c>
    </row>
    <row r="14" spans="1:27" ht="35.1" customHeight="1">
      <c r="A14" s="204">
        <v>9524</v>
      </c>
      <c r="B14" s="200" t="str">
        <f>VLOOKUP(A14,'[60]Tabelas Vol.09'!$A$18:$Q$257,2,FALSE)</f>
        <v>Motoniveladora - 93 kW</v>
      </c>
      <c r="C14" s="200" t="s">
        <v>604</v>
      </c>
      <c r="D14" s="200" t="s">
        <v>605</v>
      </c>
      <c r="E14" s="201">
        <f t="shared" si="0"/>
        <v>35</v>
      </c>
      <c r="F14" s="201">
        <f t="shared" si="1"/>
        <v>0</v>
      </c>
      <c r="G14" s="201">
        <f t="shared" si="7"/>
        <v>1</v>
      </c>
      <c r="H14" s="201">
        <f>VLOOKUP(A14,'[60]Tabelas Vol.09'!$A$18:$Q$257,9,FALSE)</f>
        <v>1</v>
      </c>
      <c r="I14" s="202">
        <f>'[60]Tabelas Vol.09'!$K$4</f>
        <v>60</v>
      </c>
      <c r="J14" s="202">
        <f>'[60]Tabelas Vol.09'!$K$5</f>
        <v>50</v>
      </c>
      <c r="K14" s="203">
        <v>1</v>
      </c>
      <c r="L14" s="202">
        <f>T14+V14*2</f>
        <v>434.09999999999997</v>
      </c>
      <c r="M14" s="198">
        <f t="shared" si="3"/>
        <v>253.22499999999999</v>
      </c>
      <c r="N14" s="200" t="s">
        <v>606</v>
      </c>
      <c r="O14" s="135" t="str">
        <f>IF(W14="Rodoviário","E"&amp;VLOOKUP(A14,'[60]Tabelas Vol.09'!$A$18:$Q$257,8,FALSE),IF(W14="Aquaviário","E"&amp;VLOOKUP(A14,'[60]Tabelas Vol.09'!$A$18:$Q$257,13,FALSE),IF(W14="Ferroviário","E"&amp;VLOOKUP(A14,'[60]Tabelas Vol.09'!$A$18:$Q$257,15,FALSE),)))</f>
        <v>E9665</v>
      </c>
      <c r="P14" s="183">
        <f t="shared" si="4"/>
        <v>374.9402</v>
      </c>
      <c r="Q14" s="180" t="s">
        <v>581</v>
      </c>
      <c r="R14" s="183">
        <f t="shared" si="4"/>
        <v>109.8215</v>
      </c>
      <c r="S14" s="180">
        <f t="shared" si="5"/>
        <v>89883</v>
      </c>
      <c r="T14" s="183">
        <f t="shared" si="6"/>
        <v>361.78</v>
      </c>
      <c r="U14" s="180">
        <f>IF(Q14=$Q$9,$O$9,(IF(Q14=$Q$8,$O$8,(IF(Q14=$Q$7,$O$7,"")))))</f>
        <v>92137</v>
      </c>
      <c r="V14" s="183">
        <f t="shared" si="6"/>
        <v>36.159999999999997</v>
      </c>
      <c r="W14" s="180" t="s">
        <v>607</v>
      </c>
      <c r="Y14" s="205"/>
      <c r="Z14" s="205"/>
    </row>
    <row r="15" spans="1:27" ht="35.1" customHeight="1">
      <c r="A15" s="200">
        <v>9584</v>
      </c>
      <c r="B15" s="200" t="str">
        <f>VLOOKUP(A15,'[60]Tabelas Vol.09'!$A$18:$Q$257,2,FALSE)</f>
        <v>Carregadeira de pneus com capacidade de 1,53 m³ - 106 kW</v>
      </c>
      <c r="C15" s="200" t="s">
        <v>604</v>
      </c>
      <c r="D15" s="200" t="s">
        <v>605</v>
      </c>
      <c r="E15" s="201">
        <f t="shared" si="0"/>
        <v>35</v>
      </c>
      <c r="F15" s="201">
        <f t="shared" si="1"/>
        <v>0</v>
      </c>
      <c r="G15" s="201">
        <f t="shared" si="7"/>
        <v>1</v>
      </c>
      <c r="H15" s="201">
        <f>VLOOKUP(A15,'[60]Tabelas Vol.09'!$A$18:$Q$257,9,FALSE)</f>
        <v>5</v>
      </c>
      <c r="I15" s="202">
        <f>'[60]Tabelas Vol.09'!$K$4</f>
        <v>60</v>
      </c>
      <c r="J15" s="202">
        <f>'[60]Tabelas Vol.09'!$K$5</f>
        <v>50</v>
      </c>
      <c r="K15" s="203">
        <v>3</v>
      </c>
      <c r="L15" s="202">
        <f t="shared" si="2"/>
        <v>361.78</v>
      </c>
      <c r="M15" s="198">
        <f t="shared" si="3"/>
        <v>3165.5749999999998</v>
      </c>
      <c r="N15" s="200" t="str">
        <f>N13</f>
        <v xml:space="preserve">CAVALO MECÂNICO COM REBOQUE </v>
      </c>
      <c r="O15" s="135" t="str">
        <f>IF(W15="Rodoviário","E"&amp;VLOOKUP(A15,'[60]Tabelas Vol.09'!$A$18:$Q$257,8,FALSE),IF(W15="Aquaviário","E"&amp;VLOOKUP(A15,'[60]Tabelas Vol.09'!$A$18:$Q$257,13,FALSE),IF(W15="Ferroviário","E"&amp;VLOOKUP(A15,'[60]Tabelas Vol.09'!$A$18:$Q$257,15,FALSE),)))</f>
        <v>E9665</v>
      </c>
      <c r="P15" s="183">
        <f t="shared" si="4"/>
        <v>374.9402</v>
      </c>
      <c r="Q15" s="193"/>
      <c r="R15" s="193"/>
      <c r="S15" s="180">
        <f t="shared" si="5"/>
        <v>89883</v>
      </c>
      <c r="T15" s="183">
        <f t="shared" si="6"/>
        <v>361.78</v>
      </c>
      <c r="W15" s="180" t="s">
        <v>607</v>
      </c>
    </row>
    <row r="16" spans="1:27" ht="35.1" customHeight="1">
      <c r="A16" s="200">
        <v>9576</v>
      </c>
      <c r="B16" s="200" t="str">
        <f>VLOOKUP(A16,'[60]Tabelas Vol.09'!$A$18:$Q$257,2,FALSE)</f>
        <v>Escavadeira  hidráulica  de  longo  alcance sobre esteiras - 103 kW</v>
      </c>
      <c r="C16" s="200" t="s">
        <v>604</v>
      </c>
      <c r="D16" s="200" t="s">
        <v>605</v>
      </c>
      <c r="E16" s="201">
        <f t="shared" si="0"/>
        <v>35</v>
      </c>
      <c r="F16" s="201">
        <f t="shared" si="1"/>
        <v>0</v>
      </c>
      <c r="G16" s="201">
        <f t="shared" si="7"/>
        <v>1</v>
      </c>
      <c r="H16" s="201">
        <f>VLOOKUP(A16,'[60]Tabelas Vol.09'!$A$18:$Q$257,9,FALSE)</f>
        <v>1</v>
      </c>
      <c r="I16" s="202">
        <f>'[60]Tabelas Vol.09'!$K$4</f>
        <v>60</v>
      </c>
      <c r="J16" s="202">
        <f>'[60]Tabelas Vol.09'!$K$5</f>
        <v>50</v>
      </c>
      <c r="K16" s="203">
        <v>2</v>
      </c>
      <c r="L16" s="202">
        <f t="shared" si="2"/>
        <v>361.78</v>
      </c>
      <c r="M16" s="198">
        <f t="shared" si="3"/>
        <v>422.07666666666665</v>
      </c>
      <c r="N16" s="200" t="str">
        <f>N15</f>
        <v xml:space="preserve">CAVALO MECÂNICO COM REBOQUE </v>
      </c>
      <c r="O16" s="135" t="str">
        <f>IF(W16="Rodoviário","E"&amp;VLOOKUP(A16,'[60]Tabelas Vol.09'!$A$18:$Q$257,8,FALSE),IF(W16="Aquaviário","E"&amp;VLOOKUP(A16,'[60]Tabelas Vol.09'!$A$18:$Q$257,13,FALSE),IF(W16="Ferroviário","E"&amp;VLOOKUP(A16,'[60]Tabelas Vol.09'!$A$18:$Q$257,15,FALSE),)))</f>
        <v>E9665</v>
      </c>
      <c r="P16" s="183">
        <f t="shared" si="4"/>
        <v>374.9402</v>
      </c>
      <c r="Q16" s="193"/>
      <c r="R16" s="193"/>
      <c r="S16" s="180">
        <f t="shared" si="5"/>
        <v>89883</v>
      </c>
      <c r="T16" s="183">
        <f t="shared" si="6"/>
        <v>361.78</v>
      </c>
      <c r="W16" s="180" t="s">
        <v>607</v>
      </c>
    </row>
    <row r="17" spans="1:27" ht="35.1" customHeight="1">
      <c r="A17" s="200">
        <v>9545</v>
      </c>
      <c r="B17" s="200" t="str">
        <f>VLOOKUP(A17,'[60]Tabelas Vol.09'!$A$18:$Q$257,2,FALSE)</f>
        <v>Vibroacabadora de asfalto sobre esteiras - 82 kW</v>
      </c>
      <c r="C17" s="200" t="s">
        <v>604</v>
      </c>
      <c r="D17" s="200" t="s">
        <v>605</v>
      </c>
      <c r="E17" s="201">
        <f t="shared" si="0"/>
        <v>35</v>
      </c>
      <c r="F17" s="201">
        <f t="shared" si="1"/>
        <v>0</v>
      </c>
      <c r="G17" s="201">
        <f t="shared" si="7"/>
        <v>1</v>
      </c>
      <c r="H17" s="201">
        <f>VLOOKUP(A17,'[60]Tabelas Vol.09'!$A$18:$Q$257,9,FALSE)</f>
        <v>0.5</v>
      </c>
      <c r="I17" s="202">
        <f>'[60]Tabelas Vol.09'!$K$4</f>
        <v>60</v>
      </c>
      <c r="J17" s="202">
        <f>'[60]Tabelas Vol.09'!$K$5</f>
        <v>50</v>
      </c>
      <c r="K17" s="203">
        <v>1</v>
      </c>
      <c r="L17" s="202">
        <f t="shared" si="2"/>
        <v>361.78</v>
      </c>
      <c r="M17" s="198">
        <f t="shared" si="3"/>
        <v>105.51916666666666</v>
      </c>
      <c r="N17" s="200" t="str">
        <f t="shared" ref="N17" si="8">N16</f>
        <v xml:space="preserve">CAVALO MECÂNICO COM REBOQUE </v>
      </c>
      <c r="O17" s="135" t="str">
        <f>IF(W17="Rodoviário","E"&amp;VLOOKUP(A17,'[60]Tabelas Vol.09'!$A$18:$Q$257,8,FALSE),IF(W17="Aquaviário","E"&amp;VLOOKUP(A17,'[60]Tabelas Vol.09'!$A$18:$Q$257,13,FALSE),IF(W17="Ferroviário","E"&amp;VLOOKUP(A17,'[60]Tabelas Vol.09'!$A$18:$Q$257,15,FALSE),)))</f>
        <v>E9665</v>
      </c>
      <c r="P17" s="183">
        <f t="shared" si="4"/>
        <v>374.9402</v>
      </c>
      <c r="Q17" s="193"/>
      <c r="R17" s="193"/>
      <c r="S17" s="180">
        <f t="shared" si="5"/>
        <v>89883</v>
      </c>
      <c r="T17" s="183">
        <f t="shared" si="6"/>
        <v>361.78</v>
      </c>
      <c r="W17" s="180" t="s">
        <v>607</v>
      </c>
    </row>
    <row r="18" spans="1:27" ht="35.1" customHeight="1">
      <c r="A18" s="200">
        <v>9714</v>
      </c>
      <c r="B18" s="200" t="str">
        <f>VLOOKUP(A18,'[59]Tabelas Vol.09'!$A$18:$Q$257,2,FALSE)</f>
        <v>Bate-estaca com martelo hidráulico - 450 kW</v>
      </c>
      <c r="C18" s="200" t="s">
        <v>608</v>
      </c>
      <c r="D18" s="200" t="s">
        <v>605</v>
      </c>
      <c r="E18" s="201">
        <v>353</v>
      </c>
      <c r="F18" s="201">
        <f t="shared" si="1"/>
        <v>0</v>
      </c>
      <c r="G18" s="201">
        <f>G17</f>
        <v>1</v>
      </c>
      <c r="H18" s="201">
        <f>VLOOKUP(A18,'[60]Tabelas Vol.09'!$A$18:$Q$257,9,FALSE)</f>
        <v>1</v>
      </c>
      <c r="I18" s="202">
        <f>'[60]Tabelas Vol.09'!$K$4</f>
        <v>60</v>
      </c>
      <c r="J18" s="202">
        <f>'[60]Tabelas Vol.09'!$K$5</f>
        <v>50</v>
      </c>
      <c r="K18" s="203">
        <v>2</v>
      </c>
      <c r="L18" s="202">
        <f>P18</f>
        <v>457.86089999999996</v>
      </c>
      <c r="M18" s="198">
        <f t="shared" si="3"/>
        <v>5387.4965899999997</v>
      </c>
      <c r="N18" s="200" t="str">
        <f t="shared" ref="N18" si="9">N16</f>
        <v xml:space="preserve">CAVALO MECÂNICO COM REBOQUE </v>
      </c>
      <c r="O18" s="138" t="str">
        <f>IF(Z18="Rodoviário","E"&amp;VLOOKUP(A18,'[59]Tabelas Vol.09'!$A$18:$Q$257,8,FALSE),IF(Z18="Aquaviário","E"&amp;VLOOKUP(A18,'[59]Tabelas Vol.09'!$A$18:$Q$257,13,FALSE),IF(Z18="Ferroviário","E"&amp;VLOOKUP(A18,'[59]Tabelas Vol.09'!$A$18:$Q$257,15,FALSE),)))</f>
        <v>E9666</v>
      </c>
      <c r="P18" s="206">
        <f>W7+X7</f>
        <v>457.86089999999996</v>
      </c>
      <c r="Q18" s="207"/>
      <c r="R18" s="207"/>
      <c r="S18" s="208">
        <v>89884</v>
      </c>
      <c r="T18" s="206" t="str">
        <f t="shared" ref="T18" si="10">IF(O18=$Q$8,$O$8,(IF(O18=$Q$7,$O$7,(IF(O18=$Q$6,$O$6,"")))))</f>
        <v/>
      </c>
      <c r="U18" s="208" t="str">
        <f t="shared" ref="U18" si="11">IF(T18=$O$8,$P$8,(IF(T18=$O$7,$P$7,(IF(T18=$O$6,$P$6,"")))))</f>
        <v/>
      </c>
      <c r="V18" s="208">
        <f t="shared" ref="V18" si="12">V17</f>
        <v>0</v>
      </c>
      <c r="W18" s="208">
        <f t="shared" ref="W18" si="13">0.2*$P$9</f>
        <v>72.355999999999995</v>
      </c>
      <c r="X18" s="208"/>
      <c r="Y18" s="208"/>
      <c r="Z18" s="208" t="s">
        <v>607</v>
      </c>
      <c r="AA18" s="205"/>
    </row>
    <row r="19" spans="1:27" ht="35.1" customHeight="1">
      <c r="A19" s="200">
        <v>9100</v>
      </c>
      <c r="B19" s="200" t="str">
        <f>VLOOKUP(A19,'[60]Tabelas Vol.09'!$A$18:$Q$257,2,FALSE)</f>
        <v>Cavalo mecânico sem reboque - 210 kW</v>
      </c>
      <c r="C19" s="200" t="s">
        <v>604</v>
      </c>
      <c r="D19" s="200" t="s">
        <v>605</v>
      </c>
      <c r="E19" s="201">
        <f t="shared" si="0"/>
        <v>35</v>
      </c>
      <c r="F19" s="201">
        <f t="shared" si="1"/>
        <v>0</v>
      </c>
      <c r="G19" s="201">
        <f>G17</f>
        <v>1</v>
      </c>
      <c r="H19" s="201">
        <f>VLOOKUP(A19,'[60]Tabelas Vol.09'!$A$18:$Q$257,9,FALSE)</f>
        <v>1</v>
      </c>
      <c r="I19" s="202">
        <f>'[60]Tabelas Vol.09'!$K$4</f>
        <v>60</v>
      </c>
      <c r="J19" s="202">
        <f>'[60]Tabelas Vol.09'!$K$5</f>
        <v>50</v>
      </c>
      <c r="K19" s="203">
        <v>3</v>
      </c>
      <c r="L19" s="202">
        <f>T19</f>
        <v>208.76</v>
      </c>
      <c r="M19" s="198">
        <f t="shared" si="3"/>
        <v>365.33000000000004</v>
      </c>
      <c r="N19" s="200" t="str">
        <f>N17</f>
        <v xml:space="preserve">CAVALO MECÂNICO COM REBOQUE </v>
      </c>
      <c r="O19" s="135" t="str">
        <f>IF(W19="Rodoviário","E"&amp;VLOOKUP(A19,'[60]Tabelas Vol.09'!$A$18:$Q$257,8,FALSE),IF(W19="Aquaviário","E"&amp;VLOOKUP(A19,'[60]Tabelas Vol.09'!$A$18:$Q$257,13,FALSE),IF(W19="Ferroviário","E"&amp;VLOOKUP(A19,'[60]Tabelas Vol.09'!$A$18:$Q$257,15,FALSE),)))</f>
        <v>E9100</v>
      </c>
      <c r="P19" s="183">
        <f t="shared" si="4"/>
        <v>257.64830000000001</v>
      </c>
      <c r="Q19" s="193"/>
      <c r="R19" s="193"/>
      <c r="S19" s="180">
        <f t="shared" si="5"/>
        <v>89882</v>
      </c>
      <c r="T19" s="183">
        <f t="shared" si="6"/>
        <v>208.76</v>
      </c>
      <c r="W19" s="180" t="s">
        <v>607</v>
      </c>
    </row>
    <row r="20" spans="1:27" ht="35.1" customHeight="1">
      <c r="A20" s="968" t="s">
        <v>641</v>
      </c>
      <c r="B20" s="969"/>
      <c r="C20" s="969"/>
      <c r="D20" s="969"/>
      <c r="E20" s="969"/>
      <c r="F20" s="969"/>
      <c r="G20" s="969"/>
      <c r="H20" s="969"/>
      <c r="I20" s="969"/>
      <c r="J20" s="969"/>
      <c r="K20" s="969"/>
      <c r="L20" s="970"/>
      <c r="M20" s="142">
        <f>SUM(M11:M19)</f>
        <v>10332.337423333332</v>
      </c>
      <c r="N20" s="142"/>
    </row>
    <row r="21" spans="1:27" ht="30" customHeight="1">
      <c r="A21" s="209" t="s">
        <v>610</v>
      </c>
      <c r="B21" s="186"/>
      <c r="C21" s="186"/>
      <c r="D21" s="186"/>
      <c r="E21" s="210"/>
      <c r="F21" s="210"/>
      <c r="G21" s="210"/>
      <c r="H21" s="210"/>
      <c r="I21" s="211"/>
      <c r="J21" s="211"/>
      <c r="K21" s="211"/>
      <c r="L21" s="211"/>
      <c r="M21" s="210"/>
      <c r="N21" s="211"/>
    </row>
    <row r="22" spans="1:27" ht="30" customHeight="1">
      <c r="A22" s="212"/>
      <c r="B22" s="212"/>
      <c r="C22" s="212"/>
      <c r="D22" s="212"/>
      <c r="E22" s="213"/>
      <c r="F22" s="213"/>
      <c r="G22" s="213"/>
      <c r="H22" s="213"/>
      <c r="I22" s="214"/>
      <c r="J22" s="214"/>
      <c r="K22" s="212"/>
      <c r="L22" s="212"/>
      <c r="M22" s="215"/>
      <c r="N22" s="212"/>
    </row>
    <row r="23" spans="1:27" ht="30" customHeight="1">
      <c r="A23" s="212"/>
      <c r="B23" s="212"/>
      <c r="C23" s="212"/>
      <c r="D23" s="212"/>
      <c r="E23" s="213"/>
      <c r="F23" s="213"/>
      <c r="G23" s="213"/>
      <c r="H23" s="213"/>
      <c r="I23" s="214"/>
      <c r="J23" s="214"/>
      <c r="K23" s="212"/>
      <c r="L23" s="212"/>
      <c r="M23" s="215"/>
      <c r="N23" s="212"/>
    </row>
    <row r="24" spans="1:27" ht="30" customHeight="1">
      <c r="A24" s="212"/>
      <c r="B24" s="212"/>
      <c r="C24" s="212"/>
      <c r="D24" s="212"/>
      <c r="E24" s="213"/>
      <c r="F24" s="213"/>
      <c r="G24" s="213"/>
      <c r="H24" s="213"/>
      <c r="I24" s="214"/>
      <c r="J24" s="214"/>
      <c r="K24" s="212"/>
      <c r="L24" s="212"/>
      <c r="M24" s="215"/>
      <c r="N24" s="212"/>
      <c r="O24" s="180" t="s">
        <v>611</v>
      </c>
    </row>
    <row r="25" spans="1:27" ht="30" customHeight="1">
      <c r="A25" s="212"/>
      <c r="B25" s="212"/>
      <c r="C25" s="212"/>
      <c r="D25" s="212"/>
      <c r="E25" s="213"/>
      <c r="F25" s="213"/>
      <c r="G25" s="213"/>
      <c r="H25" s="213"/>
      <c r="I25" s="214"/>
      <c r="J25" s="214"/>
      <c r="K25" s="212"/>
      <c r="L25" s="212"/>
      <c r="M25" s="215"/>
      <c r="N25" s="212"/>
    </row>
    <row r="26" spans="1:27" ht="30" customHeight="1">
      <c r="A26" s="212"/>
      <c r="B26" s="212"/>
      <c r="C26" s="212"/>
      <c r="D26" s="212"/>
      <c r="E26" s="213"/>
      <c r="F26" s="213"/>
      <c r="G26" s="213"/>
      <c r="H26" s="213"/>
      <c r="I26" s="214"/>
      <c r="J26" s="214"/>
      <c r="K26" s="212"/>
      <c r="L26" s="212"/>
      <c r="M26" s="215"/>
      <c r="N26" s="212"/>
    </row>
    <row r="27" spans="1:27" ht="30" customHeight="1">
      <c r="A27" s="212"/>
      <c r="B27" s="212"/>
      <c r="C27" s="212"/>
      <c r="D27" s="212"/>
      <c r="E27" s="213"/>
      <c r="F27" s="213"/>
      <c r="G27" s="213"/>
      <c r="H27" s="213"/>
      <c r="I27" s="214"/>
      <c r="J27" s="214"/>
      <c r="K27" s="212"/>
      <c r="L27" s="212"/>
      <c r="M27" s="215"/>
      <c r="N27" s="212"/>
    </row>
    <row r="28" spans="1:27" ht="30" customHeight="1">
      <c r="A28" s="212"/>
      <c r="B28" s="212"/>
      <c r="C28" s="212"/>
      <c r="D28" s="212"/>
      <c r="E28" s="213"/>
      <c r="F28" s="213"/>
      <c r="G28" s="213"/>
      <c r="H28" s="213"/>
      <c r="I28" s="214"/>
      <c r="J28" s="214"/>
      <c r="K28" s="212"/>
      <c r="L28" s="212"/>
      <c r="M28" s="215"/>
      <c r="N28" s="212"/>
    </row>
    <row r="29" spans="1:27" ht="65.25" customHeight="1">
      <c r="A29" s="212"/>
      <c r="B29" s="212"/>
      <c r="C29" s="212"/>
      <c r="D29" s="212"/>
      <c r="E29" s="213"/>
      <c r="F29" s="213"/>
      <c r="G29" s="213"/>
      <c r="H29" s="213"/>
      <c r="I29" s="214"/>
      <c r="J29" s="214"/>
      <c r="K29" s="212"/>
      <c r="L29" s="212"/>
      <c r="M29" s="215"/>
      <c r="N29" s="212"/>
    </row>
    <row r="30" spans="1:27" ht="65.25" customHeight="1">
      <c r="A30" s="212"/>
      <c r="B30" s="212"/>
      <c r="C30" s="212"/>
      <c r="D30" s="212"/>
      <c r="E30" s="213"/>
      <c r="F30" s="213"/>
      <c r="G30" s="213"/>
      <c r="H30" s="213"/>
      <c r="I30" s="214"/>
      <c r="J30" s="214"/>
      <c r="K30" s="212"/>
      <c r="L30" s="212"/>
      <c r="M30" s="215"/>
      <c r="N30" s="212"/>
    </row>
    <row r="31" spans="1:27" ht="15" customHeight="1">
      <c r="A31" s="212"/>
      <c r="B31" s="212"/>
      <c r="C31" s="212"/>
      <c r="D31" s="212"/>
      <c r="E31" s="215"/>
      <c r="F31" s="215"/>
      <c r="G31" s="215"/>
      <c r="H31" s="215"/>
      <c r="I31" s="212"/>
      <c r="J31" s="212"/>
      <c r="K31" s="212"/>
      <c r="L31" s="212"/>
      <c r="M31" s="215"/>
      <c r="N31" s="212"/>
    </row>
    <row r="32" spans="1:27" ht="30" customHeight="1"/>
    <row r="33" ht="30" customHeight="1"/>
    <row r="34" ht="30" customHeight="1"/>
    <row r="35" ht="30" customHeight="1"/>
    <row r="36" ht="30" customHeight="1"/>
    <row r="37" ht="30" customHeight="1"/>
    <row r="38" ht="30" customHeight="1"/>
    <row r="39" ht="30" customHeight="1"/>
    <row r="40" ht="30" customHeight="1"/>
  </sheetData>
  <mergeCells count="9">
    <mergeCell ref="A8:N8"/>
    <mergeCell ref="A9:N9"/>
    <mergeCell ref="A20:L20"/>
    <mergeCell ref="A1:N3"/>
    <mergeCell ref="Q1:T2"/>
    <mergeCell ref="A4:N4"/>
    <mergeCell ref="O4:R4"/>
    <mergeCell ref="A5:N5"/>
    <mergeCell ref="A6:N6"/>
  </mergeCells>
  <printOptions horizontalCentered="1"/>
  <pageMargins left="0" right="0" top="0.59055118110236227" bottom="0.59055118110236227" header="0" footer="0"/>
  <pageSetup paperSize="9" scale="33" orientation="landscape"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55"/>
  <sheetViews>
    <sheetView tabSelected="1" topLeftCell="K1" workbookViewId="0">
      <selection activeCell="K12" sqref="K12"/>
    </sheetView>
  </sheetViews>
  <sheetFormatPr defaultColWidth="9.140625" defaultRowHeight="15"/>
  <cols>
    <col min="1" max="1" width="14.85546875" style="180" customWidth="1"/>
    <col min="2" max="2" width="93" style="180" customWidth="1"/>
    <col min="3" max="3" width="14.85546875" style="180" customWidth="1"/>
    <col min="4" max="4" width="15.5703125" style="180" customWidth="1"/>
    <col min="5" max="5" width="21.140625" style="216" bestFit="1" customWidth="1"/>
    <col min="6" max="6" width="13.42578125" style="180" customWidth="1"/>
    <col min="7" max="7" width="20.5703125" style="180" customWidth="1"/>
    <col min="8" max="8" width="13.5703125" style="180" customWidth="1"/>
    <col min="9" max="9" width="23.5703125" style="216" customWidth="1"/>
    <col min="10" max="10" width="23.140625" style="180" customWidth="1"/>
    <col min="11" max="11" width="23.5703125" style="216" customWidth="1"/>
    <col min="12" max="12" width="22.5703125" style="180" customWidth="1"/>
    <col min="13" max="13" width="18.7109375" style="180" customWidth="1"/>
    <col min="14" max="14" width="17.7109375" style="180" bestFit="1" customWidth="1"/>
    <col min="15" max="15" width="12.28515625" style="180" customWidth="1"/>
    <col min="16" max="16" width="13.28515625" style="180" customWidth="1"/>
    <col min="17" max="17" width="12.7109375" style="180" customWidth="1"/>
    <col min="18" max="16384" width="9.140625" style="180"/>
  </cols>
  <sheetData>
    <row r="1" spans="1:19" ht="31.5" customHeight="1">
      <c r="A1" s="984"/>
      <c r="B1" s="985"/>
      <c r="C1" s="985"/>
      <c r="D1" s="985"/>
      <c r="E1" s="985"/>
      <c r="F1" s="985"/>
      <c r="G1" s="985"/>
      <c r="H1" s="985"/>
      <c r="I1" s="985"/>
      <c r="J1" s="985"/>
      <c r="K1" s="985"/>
      <c r="L1" s="985"/>
      <c r="M1" s="217"/>
    </row>
    <row r="2" spans="1:19" ht="31.5" customHeight="1">
      <c r="A2" s="987"/>
      <c r="B2" s="988"/>
      <c r="C2" s="988"/>
      <c r="D2" s="988"/>
      <c r="E2" s="988"/>
      <c r="F2" s="988"/>
      <c r="G2" s="988"/>
      <c r="H2" s="988"/>
      <c r="I2" s="988"/>
      <c r="J2" s="988"/>
      <c r="K2" s="988"/>
      <c r="L2" s="988"/>
      <c r="M2" s="218"/>
      <c r="N2" s="181" t="str">
        <f>A4</f>
        <v xml:space="preserve">DESMOBILIZAÇÃO DE EQUIPAMENTOS DE MACEIÓ </v>
      </c>
      <c r="O2" s="182"/>
      <c r="P2" s="182"/>
      <c r="Q2" s="182"/>
    </row>
    <row r="3" spans="1:19" ht="31.5" customHeight="1">
      <c r="A3" s="962"/>
      <c r="B3" s="963"/>
      <c r="C3" s="963"/>
      <c r="D3" s="963"/>
      <c r="E3" s="963"/>
      <c r="F3" s="963"/>
      <c r="G3" s="963"/>
      <c r="H3" s="963"/>
      <c r="I3" s="963"/>
      <c r="J3" s="963"/>
      <c r="K3" s="963"/>
      <c r="L3" s="963"/>
      <c r="M3" s="219"/>
    </row>
    <row r="4" spans="1:19" s="182" customFormat="1" ht="30" customHeight="1" thickBot="1">
      <c r="A4" s="999" t="str">
        <f>'Desm de equip'!U1</f>
        <v xml:space="preserve">DESMOBILIZAÇÃO DE EQUIPAMENTOS DE MACEIÓ </v>
      </c>
      <c r="B4" s="1000"/>
      <c r="C4" s="1000"/>
      <c r="D4" s="1000"/>
      <c r="E4" s="1000"/>
      <c r="F4" s="1000"/>
      <c r="G4" s="1000"/>
      <c r="H4" s="1000"/>
      <c r="I4" s="1000"/>
      <c r="J4" s="1000"/>
      <c r="K4" s="1000"/>
      <c r="L4" s="1000"/>
      <c r="M4" s="1001"/>
      <c r="N4" s="980" t="s">
        <v>576</v>
      </c>
      <c r="O4" s="980"/>
      <c r="P4" s="980"/>
      <c r="Q4" s="980"/>
    </row>
    <row r="5" spans="1:19" ht="15.95" customHeight="1" thickTop="1">
      <c r="A5" s="220"/>
      <c r="B5" s="209"/>
      <c r="C5" s="209"/>
      <c r="D5" s="209"/>
      <c r="E5" s="209"/>
      <c r="F5" s="209"/>
      <c r="G5" s="209"/>
      <c r="H5" s="209"/>
      <c r="I5" s="209"/>
      <c r="J5" s="209"/>
      <c r="K5" s="209"/>
      <c r="L5" s="209"/>
      <c r="M5" s="218"/>
      <c r="N5" s="180" t="s">
        <v>37</v>
      </c>
      <c r="O5" s="188" t="s">
        <v>577</v>
      </c>
      <c r="P5" s="181" t="s">
        <v>578</v>
      </c>
      <c r="Q5" s="188" t="s">
        <v>577</v>
      </c>
    </row>
    <row r="6" spans="1:19" ht="15.95" customHeight="1">
      <c r="A6" s="220"/>
      <c r="B6" s="209"/>
      <c r="C6" s="209"/>
      <c r="D6" s="209"/>
      <c r="E6" s="209"/>
      <c r="F6" s="209"/>
      <c r="G6" s="209"/>
      <c r="H6" s="209"/>
      <c r="I6" s="209"/>
      <c r="J6" s="209"/>
      <c r="K6" s="209"/>
      <c r="L6" s="209"/>
      <c r="M6" s="218"/>
      <c r="N6" s="180">
        <v>53797</v>
      </c>
      <c r="O6" s="180">
        <f>IFERROR(VLOOKUP(N6,'SINAPI COMP AL'!$G:$L,5,FALSE),VLOOKUP(N6,'SINAPI INS AL'!G:K,5,FALSE))</f>
        <v>119.54</v>
      </c>
      <c r="P6" s="180">
        <v>9508</v>
      </c>
      <c r="Q6" s="180">
        <v>0</v>
      </c>
      <c r="R6" s="181" t="s">
        <v>612</v>
      </c>
    </row>
    <row r="7" spans="1:19" ht="35.1" customHeight="1">
      <c r="A7" s="1002" t="str">
        <f>N2</f>
        <v xml:space="preserve">DESMOBILIZAÇÃO DE EQUIPAMENTOS DE MACEIÓ </v>
      </c>
      <c r="B7" s="1003"/>
      <c r="C7" s="1003"/>
      <c r="D7" s="1003"/>
      <c r="E7" s="1003"/>
      <c r="F7" s="1003"/>
      <c r="G7" s="1003"/>
      <c r="H7" s="1003"/>
      <c r="I7" s="1003"/>
      <c r="J7" s="1003"/>
      <c r="K7" s="1003"/>
      <c r="L7" s="1003"/>
      <c r="M7" s="1004"/>
      <c r="O7" s="180" t="s">
        <v>613</v>
      </c>
    </row>
    <row r="8" spans="1:19" ht="54" customHeight="1">
      <c r="A8" s="221" t="s">
        <v>0</v>
      </c>
      <c r="B8" s="221" t="s">
        <v>478</v>
      </c>
      <c r="C8" s="221" t="s">
        <v>589</v>
      </c>
      <c r="D8" s="221" t="s">
        <v>590</v>
      </c>
      <c r="E8" s="222" t="s">
        <v>591</v>
      </c>
      <c r="F8" s="222" t="s">
        <v>595</v>
      </c>
      <c r="G8" s="222" t="s">
        <v>592</v>
      </c>
      <c r="H8" s="222" t="s">
        <v>614</v>
      </c>
      <c r="I8" s="222" t="s">
        <v>593</v>
      </c>
      <c r="J8" s="222" t="s">
        <v>615</v>
      </c>
      <c r="K8" s="197" t="s">
        <v>616</v>
      </c>
      <c r="L8" s="222" t="s">
        <v>617</v>
      </c>
      <c r="M8" s="222" t="s">
        <v>599</v>
      </c>
      <c r="N8" s="180" t="s">
        <v>578</v>
      </c>
      <c r="O8" s="223" t="s">
        <v>618</v>
      </c>
      <c r="P8" s="180" t="s">
        <v>37</v>
      </c>
      <c r="Q8" s="223" t="s">
        <v>618</v>
      </c>
      <c r="S8" s="223"/>
    </row>
    <row r="9" spans="1:19" ht="35.1" customHeight="1">
      <c r="A9" s="200">
        <v>1</v>
      </c>
      <c r="B9" s="190" t="s">
        <v>619</v>
      </c>
      <c r="C9" s="200" t="s">
        <v>604</v>
      </c>
      <c r="D9" s="200" t="s">
        <v>605</v>
      </c>
      <c r="E9" s="201">
        <f>'Desm de equip'!$P$2</f>
        <v>35</v>
      </c>
      <c r="F9" s="201">
        <f>'[60]Tabelas Vol.09'!$K$4</f>
        <v>60</v>
      </c>
      <c r="G9" s="201">
        <f>'Desm de equip'!$P$1</f>
        <v>0</v>
      </c>
      <c r="H9" s="202">
        <f>'[60]Tabelas Vol.09'!$K$5</f>
        <v>50</v>
      </c>
      <c r="I9" s="203">
        <f>'Desm de equip'!$G$11</f>
        <v>1</v>
      </c>
      <c r="J9" s="203">
        <v>2</v>
      </c>
      <c r="K9" s="203">
        <v>0.2</v>
      </c>
      <c r="L9" s="203">
        <f>Q9</f>
        <v>119.54</v>
      </c>
      <c r="M9" s="201">
        <f>(((G9*I9*K9)/F9)*L9*J9)+(((E9*I9*K9)/H9)*L9*J9)</f>
        <v>33.471200000000003</v>
      </c>
      <c r="N9" s="180">
        <v>9508</v>
      </c>
      <c r="O9" s="180">
        <f>IF(N9=$P$6,$Q$6,"")</f>
        <v>0</v>
      </c>
      <c r="P9" s="180">
        <f t="shared" ref="P9:P17" si="0">IF(N9=$P$6,$N$6,"")</f>
        <v>53797</v>
      </c>
      <c r="Q9" s="180">
        <f>IF(P9=$N$6,$O$6,"")</f>
        <v>119.54</v>
      </c>
    </row>
    <row r="10" spans="1:19" ht="35.1" customHeight="1">
      <c r="A10" s="200">
        <v>2</v>
      </c>
      <c r="B10" s="190" t="s">
        <v>620</v>
      </c>
      <c r="C10" s="200" t="s">
        <v>604</v>
      </c>
      <c r="D10" s="200" t="s">
        <v>605</v>
      </c>
      <c r="E10" s="201">
        <f>'Desm de equip'!$P$2</f>
        <v>35</v>
      </c>
      <c r="F10" s="201">
        <f>'[60]Tabelas Vol.09'!$K$4</f>
        <v>60</v>
      </c>
      <c r="G10" s="201">
        <f>'Desm de equip'!$P$1</f>
        <v>0</v>
      </c>
      <c r="H10" s="202">
        <f>'[60]Tabelas Vol.09'!$K$5</f>
        <v>50</v>
      </c>
      <c r="I10" s="203">
        <f>'Desm de equip'!$G$11</f>
        <v>1</v>
      </c>
      <c r="J10" s="203">
        <v>2</v>
      </c>
      <c r="K10" s="203">
        <v>0.2</v>
      </c>
      <c r="L10" s="203">
        <f t="shared" ref="L10:L17" si="1">Q10</f>
        <v>119.54</v>
      </c>
      <c r="M10" s="201">
        <f t="shared" ref="M10:M17" si="2">(((G10*I10*K10)/F10)*L10*J10)+(((E10*I10*K10)/H10)*L10*J10)</f>
        <v>33.471200000000003</v>
      </c>
      <c r="N10" s="135">
        <f>N9</f>
        <v>9508</v>
      </c>
      <c r="O10" s="180">
        <f>O9</f>
        <v>0</v>
      </c>
      <c r="P10" s="180">
        <f t="shared" si="0"/>
        <v>53797</v>
      </c>
      <c r="Q10" s="179">
        <f>Q9</f>
        <v>119.54</v>
      </c>
    </row>
    <row r="11" spans="1:19" ht="35.1" customHeight="1">
      <c r="A11" s="200">
        <v>3</v>
      </c>
      <c r="B11" s="190" t="s">
        <v>621</v>
      </c>
      <c r="C11" s="200" t="s">
        <v>604</v>
      </c>
      <c r="D11" s="200" t="s">
        <v>605</v>
      </c>
      <c r="E11" s="201">
        <f>'Desm de equip'!$P$2</f>
        <v>35</v>
      </c>
      <c r="F11" s="201">
        <f>'[60]Tabelas Vol.09'!$K$4</f>
        <v>60</v>
      </c>
      <c r="G11" s="201">
        <f>'Desm de equip'!$P$1</f>
        <v>0</v>
      </c>
      <c r="H11" s="202">
        <f>'[60]Tabelas Vol.09'!$K$5</f>
        <v>50</v>
      </c>
      <c r="I11" s="203">
        <f>'Desm de equip'!$G$11</f>
        <v>1</v>
      </c>
      <c r="J11" s="203">
        <v>2</v>
      </c>
      <c r="K11" s="203">
        <v>0.2</v>
      </c>
      <c r="L11" s="203">
        <f t="shared" si="1"/>
        <v>119.54</v>
      </c>
      <c r="M11" s="201">
        <f t="shared" si="2"/>
        <v>33.471200000000003</v>
      </c>
      <c r="N11" s="135">
        <f t="shared" ref="N11:O17" si="3">N10</f>
        <v>9508</v>
      </c>
      <c r="O11" s="180">
        <f t="shared" si="3"/>
        <v>0</v>
      </c>
      <c r="P11" s="180">
        <f t="shared" si="0"/>
        <v>53797</v>
      </c>
      <c r="Q11" s="179">
        <f t="shared" ref="Q11:Q17" si="4">Q10</f>
        <v>119.54</v>
      </c>
    </row>
    <row r="12" spans="1:19" ht="35.1" customHeight="1">
      <c r="A12" s="200">
        <v>4</v>
      </c>
      <c r="B12" s="190" t="s">
        <v>622</v>
      </c>
      <c r="C12" s="200" t="s">
        <v>604</v>
      </c>
      <c r="D12" s="200" t="s">
        <v>605</v>
      </c>
      <c r="E12" s="201">
        <f>'Desm de equip'!$P$2</f>
        <v>35</v>
      </c>
      <c r="F12" s="201">
        <f>'[60]Tabelas Vol.09'!$K$4</f>
        <v>60</v>
      </c>
      <c r="G12" s="201">
        <f>'Desm de equip'!$P$1</f>
        <v>0</v>
      </c>
      <c r="H12" s="202">
        <f>'[60]Tabelas Vol.09'!$K$5</f>
        <v>50</v>
      </c>
      <c r="I12" s="203">
        <f>'Desm de equip'!$G$11</f>
        <v>1</v>
      </c>
      <c r="J12" s="203">
        <v>2</v>
      </c>
      <c r="K12" s="203">
        <v>0.2</v>
      </c>
      <c r="L12" s="203">
        <f t="shared" si="1"/>
        <v>119.54</v>
      </c>
      <c r="M12" s="201">
        <f t="shared" si="2"/>
        <v>33.471200000000003</v>
      </c>
      <c r="N12" s="135">
        <f t="shared" si="3"/>
        <v>9508</v>
      </c>
      <c r="O12" s="180">
        <f t="shared" si="3"/>
        <v>0</v>
      </c>
      <c r="P12" s="180">
        <f t="shared" si="0"/>
        <v>53797</v>
      </c>
      <c r="Q12" s="179">
        <f t="shared" si="4"/>
        <v>119.54</v>
      </c>
    </row>
    <row r="13" spans="1:19" ht="35.1" customHeight="1">
      <c r="A13" s="200">
        <v>5</v>
      </c>
      <c r="B13" s="190" t="s">
        <v>623</v>
      </c>
      <c r="C13" s="200" t="s">
        <v>604</v>
      </c>
      <c r="D13" s="200" t="s">
        <v>605</v>
      </c>
      <c r="E13" s="201">
        <f>'Desm de equip'!$P$2</f>
        <v>35</v>
      </c>
      <c r="F13" s="201">
        <f>'[60]Tabelas Vol.09'!$K$4</f>
        <v>60</v>
      </c>
      <c r="G13" s="201">
        <f>'Desm de equip'!$P$1</f>
        <v>0</v>
      </c>
      <c r="H13" s="202">
        <f>'[60]Tabelas Vol.09'!$K$5</f>
        <v>50</v>
      </c>
      <c r="I13" s="203">
        <f>'Desm de equip'!$G$11</f>
        <v>1</v>
      </c>
      <c r="J13" s="203">
        <v>20</v>
      </c>
      <c r="K13" s="203">
        <v>0.2</v>
      </c>
      <c r="L13" s="203">
        <f t="shared" si="1"/>
        <v>119.54</v>
      </c>
      <c r="M13" s="201">
        <f t="shared" si="2"/>
        <v>334.71200000000005</v>
      </c>
      <c r="N13" s="135">
        <f t="shared" si="3"/>
        <v>9508</v>
      </c>
      <c r="O13" s="180">
        <f t="shared" si="3"/>
        <v>0</v>
      </c>
      <c r="P13" s="180">
        <f t="shared" si="0"/>
        <v>53797</v>
      </c>
      <c r="Q13" s="179">
        <f t="shared" si="4"/>
        <v>119.54</v>
      </c>
    </row>
    <row r="14" spans="1:19" ht="35.1" customHeight="1">
      <c r="A14" s="200">
        <v>6</v>
      </c>
      <c r="B14" s="190" t="s">
        <v>624</v>
      </c>
      <c r="C14" s="200" t="s">
        <v>604</v>
      </c>
      <c r="D14" s="200" t="s">
        <v>605</v>
      </c>
      <c r="E14" s="201">
        <f>'Desm de equip'!$P$2</f>
        <v>35</v>
      </c>
      <c r="F14" s="201">
        <f>'[60]Tabelas Vol.09'!$K$4</f>
        <v>60</v>
      </c>
      <c r="G14" s="201">
        <f>'Desm de equip'!$P$1</f>
        <v>0</v>
      </c>
      <c r="H14" s="202">
        <f>'[60]Tabelas Vol.09'!$K$5</f>
        <v>50</v>
      </c>
      <c r="I14" s="203">
        <f>'Desm de equip'!$G$11</f>
        <v>1</v>
      </c>
      <c r="J14" s="203">
        <v>5</v>
      </c>
      <c r="K14" s="203">
        <v>0.1</v>
      </c>
      <c r="L14" s="203">
        <f t="shared" si="1"/>
        <v>119.54</v>
      </c>
      <c r="M14" s="201">
        <f t="shared" si="2"/>
        <v>41.839000000000006</v>
      </c>
      <c r="N14" s="135">
        <f t="shared" si="3"/>
        <v>9508</v>
      </c>
      <c r="O14" s="180">
        <f t="shared" si="3"/>
        <v>0</v>
      </c>
      <c r="P14" s="180">
        <f t="shared" si="0"/>
        <v>53797</v>
      </c>
      <c r="Q14" s="179">
        <f t="shared" si="4"/>
        <v>119.54</v>
      </c>
    </row>
    <row r="15" spans="1:19" ht="35.1" customHeight="1">
      <c r="A15" s="200">
        <v>7</v>
      </c>
      <c r="B15" s="190" t="s">
        <v>625</v>
      </c>
      <c r="C15" s="200" t="s">
        <v>604</v>
      </c>
      <c r="D15" s="200" t="s">
        <v>605</v>
      </c>
      <c r="E15" s="201">
        <f>'Desm de equip'!$P$2</f>
        <v>35</v>
      </c>
      <c r="F15" s="201">
        <f>'[60]Tabelas Vol.09'!$K$4</f>
        <v>60</v>
      </c>
      <c r="G15" s="201">
        <f>'Desm de equip'!$P$1</f>
        <v>0</v>
      </c>
      <c r="H15" s="202">
        <f>'[60]Tabelas Vol.09'!$K$5</f>
        <v>50</v>
      </c>
      <c r="I15" s="203">
        <f>'Desm de equip'!$G$11</f>
        <v>1</v>
      </c>
      <c r="J15" s="203">
        <v>20</v>
      </c>
      <c r="K15" s="203">
        <v>0.2</v>
      </c>
      <c r="L15" s="203">
        <f t="shared" si="1"/>
        <v>119.54</v>
      </c>
      <c r="M15" s="201">
        <f t="shared" si="2"/>
        <v>334.71200000000005</v>
      </c>
      <c r="N15" s="135">
        <f t="shared" si="3"/>
        <v>9508</v>
      </c>
      <c r="O15" s="180">
        <f t="shared" si="3"/>
        <v>0</v>
      </c>
      <c r="P15" s="180">
        <f t="shared" si="0"/>
        <v>53797</v>
      </c>
      <c r="Q15" s="179">
        <f t="shared" si="4"/>
        <v>119.54</v>
      </c>
    </row>
    <row r="16" spans="1:19" ht="35.1" customHeight="1">
      <c r="A16" s="200">
        <v>8</v>
      </c>
      <c r="B16" s="190" t="s">
        <v>626</v>
      </c>
      <c r="C16" s="200" t="s">
        <v>604</v>
      </c>
      <c r="D16" s="200" t="s">
        <v>605</v>
      </c>
      <c r="E16" s="201">
        <f>'Desm de equip'!$P$2</f>
        <v>35</v>
      </c>
      <c r="F16" s="201">
        <f>'[60]Tabelas Vol.09'!$K$4</f>
        <v>60</v>
      </c>
      <c r="G16" s="201">
        <f>'Desm de equip'!$P$1</f>
        <v>0</v>
      </c>
      <c r="H16" s="202">
        <f>'[60]Tabelas Vol.09'!$K$5</f>
        <v>50</v>
      </c>
      <c r="I16" s="203">
        <f>'Desm de equip'!$G$11</f>
        <v>1</v>
      </c>
      <c r="J16" s="203">
        <v>5</v>
      </c>
      <c r="K16" s="203">
        <v>0.1</v>
      </c>
      <c r="L16" s="203">
        <f t="shared" si="1"/>
        <v>119.54</v>
      </c>
      <c r="M16" s="201">
        <f t="shared" si="2"/>
        <v>41.839000000000006</v>
      </c>
      <c r="N16" s="135">
        <f t="shared" si="3"/>
        <v>9508</v>
      </c>
      <c r="O16" s="180">
        <f t="shared" si="3"/>
        <v>0</v>
      </c>
      <c r="P16" s="180">
        <f t="shared" si="0"/>
        <v>53797</v>
      </c>
      <c r="Q16" s="179">
        <f t="shared" si="4"/>
        <v>119.54</v>
      </c>
    </row>
    <row r="17" spans="1:25" ht="35.1" customHeight="1">
      <c r="A17" s="200">
        <v>9</v>
      </c>
      <c r="B17" s="190" t="s">
        <v>627</v>
      </c>
      <c r="C17" s="200" t="s">
        <v>604</v>
      </c>
      <c r="D17" s="200" t="s">
        <v>605</v>
      </c>
      <c r="E17" s="201">
        <f>'Desm de equip'!$P$2</f>
        <v>35</v>
      </c>
      <c r="F17" s="201">
        <f>'[60]Tabelas Vol.09'!$K$4</f>
        <v>60</v>
      </c>
      <c r="G17" s="201">
        <f>'Desm de equip'!$P$1</f>
        <v>0</v>
      </c>
      <c r="H17" s="202">
        <f>'[60]Tabelas Vol.09'!$K$5</f>
        <v>50</v>
      </c>
      <c r="I17" s="203">
        <f>'Desm de equip'!$G$11</f>
        <v>1</v>
      </c>
      <c r="J17" s="203">
        <v>5</v>
      </c>
      <c r="K17" s="203">
        <v>0.1</v>
      </c>
      <c r="L17" s="203">
        <f t="shared" si="1"/>
        <v>119.54</v>
      </c>
      <c r="M17" s="201">
        <f t="shared" si="2"/>
        <v>41.839000000000006</v>
      </c>
      <c r="N17" s="135">
        <f t="shared" si="3"/>
        <v>9508</v>
      </c>
      <c r="O17" s="180">
        <f t="shared" si="3"/>
        <v>0</v>
      </c>
      <c r="P17" s="180">
        <f t="shared" si="0"/>
        <v>53797</v>
      </c>
      <c r="Q17" s="179">
        <f t="shared" si="4"/>
        <v>119.54</v>
      </c>
    </row>
    <row r="18" spans="1:25" ht="42.75" customHeight="1">
      <c r="A18" s="1005" t="s">
        <v>642</v>
      </c>
      <c r="B18" s="1006"/>
      <c r="C18" s="1006"/>
      <c r="D18" s="1006"/>
      <c r="E18" s="1006"/>
      <c r="F18" s="1006"/>
      <c r="G18" s="1006"/>
      <c r="H18" s="1006"/>
      <c r="I18" s="1006"/>
      <c r="J18" s="1006"/>
      <c r="K18" s="1006"/>
      <c r="L18" s="1007"/>
      <c r="M18" s="224">
        <f>SUM(M9:M17)</f>
        <v>928.82580000000019</v>
      </c>
    </row>
    <row r="19" spans="1:25" s="182" customFormat="1" ht="35.1" customHeight="1">
      <c r="A19" s="1002" t="s">
        <v>643</v>
      </c>
      <c r="B19" s="1003"/>
      <c r="C19" s="1003"/>
      <c r="D19" s="1003"/>
      <c r="E19" s="1003"/>
      <c r="F19" s="1003"/>
      <c r="G19" s="1003"/>
      <c r="H19" s="1003"/>
      <c r="I19" s="1003"/>
      <c r="J19" s="1003"/>
      <c r="K19" s="1003"/>
      <c r="L19" s="1003"/>
      <c r="M19" s="1004"/>
      <c r="U19" s="980" t="s">
        <v>576</v>
      </c>
      <c r="V19" s="980"/>
      <c r="W19" s="980"/>
      <c r="X19" s="980"/>
    </row>
    <row r="20" spans="1:25" ht="58.5" customHeight="1">
      <c r="A20" s="221" t="s">
        <v>1</v>
      </c>
      <c r="B20" s="221" t="s">
        <v>478</v>
      </c>
      <c r="C20" s="221" t="s">
        <v>630</v>
      </c>
      <c r="D20" s="221" t="s">
        <v>590</v>
      </c>
      <c r="E20" s="222" t="s">
        <v>591</v>
      </c>
      <c r="F20" s="222" t="s">
        <v>595</v>
      </c>
      <c r="G20" s="222" t="s">
        <v>592</v>
      </c>
      <c r="H20" s="222" t="s">
        <v>614</v>
      </c>
      <c r="I20" s="222" t="s">
        <v>593</v>
      </c>
      <c r="J20" s="197" t="s">
        <v>616</v>
      </c>
      <c r="K20" s="222" t="s">
        <v>597</v>
      </c>
      <c r="L20" s="222" t="s">
        <v>631</v>
      </c>
      <c r="M20" s="222" t="s">
        <v>599</v>
      </c>
      <c r="N20" s="180" t="s">
        <v>578</v>
      </c>
      <c r="O20" s="223" t="s">
        <v>618</v>
      </c>
      <c r="P20" s="180" t="s">
        <v>37</v>
      </c>
      <c r="Q20" s="223" t="s">
        <v>618</v>
      </c>
      <c r="R20" s="180" t="s">
        <v>632</v>
      </c>
      <c r="U20" s="180" t="s">
        <v>37</v>
      </c>
      <c r="V20" s="188" t="s">
        <v>577</v>
      </c>
      <c r="W20" s="188" t="s">
        <v>578</v>
      </c>
      <c r="X20" s="188" t="s">
        <v>577</v>
      </c>
    </row>
    <row r="21" spans="1:25" ht="35.1" customHeight="1">
      <c r="A21" s="200">
        <v>9506</v>
      </c>
      <c r="B21" s="200" t="str">
        <f>VLOOKUP(A21,'[60]Tabelas Vol.09'!$A$18:$Q$257,2,FALSE)</f>
        <v>Caminhão basculante com capacidade de 6 m³ - 136 kW</v>
      </c>
      <c r="C21" s="200" t="s">
        <v>604</v>
      </c>
      <c r="D21" s="200" t="s">
        <v>605</v>
      </c>
      <c r="E21" s="201">
        <f>'Desm de equip'!$P$2</f>
        <v>35</v>
      </c>
      <c r="F21" s="201">
        <f>'[60]Tabelas Vol.09'!$K$4</f>
        <v>60</v>
      </c>
      <c r="G21" s="201">
        <f>'Desm de equip'!$P$1</f>
        <v>0</v>
      </c>
      <c r="H21" s="202">
        <f>'[60]Tabelas Vol.09'!$K$5</f>
        <v>50</v>
      </c>
      <c r="I21" s="203">
        <f>'Desm de equip'!$G$11</f>
        <v>1</v>
      </c>
      <c r="J21" s="203">
        <f>VLOOKUP(A21,'[60]Tabelas Vol.09'!$A$18:$Q$257,9,FALSE)</f>
        <v>1</v>
      </c>
      <c r="K21" s="203">
        <v>3</v>
      </c>
      <c r="L21" s="202">
        <f>Q21</f>
        <v>83.62</v>
      </c>
      <c r="M21" s="201">
        <f>(((G21*I21*K21)/F21)*L21*J21)+(((E21*I21*K21)/H21)*L21*J21)</f>
        <v>175.602</v>
      </c>
      <c r="N21" s="180" t="str">
        <f>IF(R21="Rodoviário","E"&amp;VLOOKUP(A21,'[60]Tabelas Vol.09'!$A$18:$Q$257,8,FALSE),IF(R21="Aquaviário","E"&amp;VLOOKUP(A21,'[60]Tabelas Vol.09'!$A$18:$Q$257,13,FALSE),IF(R21="Ferroviário","E"&amp;VLOOKUP(A21,'[60]Tabelas Vol.09'!$A$18:$Q$257,15,FALSE),)))</f>
        <v>E9506</v>
      </c>
      <c r="O21" s="180">
        <v>0</v>
      </c>
      <c r="P21" s="180">
        <f t="shared" ref="P21:P27" si="5">IF(N21=W21,U21,"")</f>
        <v>7061</v>
      </c>
      <c r="Q21" s="180">
        <f>IFERROR(VLOOKUP(P21,'SINAPI COMP AL'!$G:$L,5,FALSE),VLOOKUP(P21,'SINAPI INS AL'!I:M,5,FALSE))</f>
        <v>83.62</v>
      </c>
      <c r="R21" s="180" t="s">
        <v>607</v>
      </c>
      <c r="U21" s="179">
        <v>7061</v>
      </c>
      <c r="V21" s="180">
        <f>IFERROR(VLOOKUP(U21,'SINAPI COMP AL'!$G:$L,5,FALSE),VLOOKUP(U21,'SINAPI INS AL'!N:R,5,FALSE))</f>
        <v>83.62</v>
      </c>
      <c r="W21" s="180" t="s">
        <v>633</v>
      </c>
      <c r="X21" s="179"/>
      <c r="Y21" s="225" t="str">
        <f t="shared" ref="Y21:Y27" si="6">B21</f>
        <v>Caminhão basculante com capacidade de 6 m³ - 136 kW</v>
      </c>
    </row>
    <row r="22" spans="1:25" ht="35.1" customHeight="1">
      <c r="A22" s="200">
        <v>9579</v>
      </c>
      <c r="B22" s="200" t="str">
        <f>VLOOKUP(A22,'[60]Tabelas Vol.09'!$A$18:$Q$257,2,FALSE)</f>
        <v>Caminhão basculante com capacidade de 10 m³ - 210 kW</v>
      </c>
      <c r="C22" s="200" t="s">
        <v>604</v>
      </c>
      <c r="D22" s="200" t="s">
        <v>605</v>
      </c>
      <c r="E22" s="201">
        <f>'Desm de equip'!$P$2</f>
        <v>35</v>
      </c>
      <c r="F22" s="201">
        <f>'[60]Tabelas Vol.09'!$K$4</f>
        <v>60</v>
      </c>
      <c r="G22" s="201">
        <f>'Desm de equip'!$P$1</f>
        <v>0</v>
      </c>
      <c r="H22" s="202">
        <f>'[60]Tabelas Vol.09'!$K$5</f>
        <v>50</v>
      </c>
      <c r="I22" s="203">
        <f>'Desm de equip'!$G$11</f>
        <v>1</v>
      </c>
      <c r="J22" s="203">
        <f>VLOOKUP(A22,'[60]Tabelas Vol.09'!$A$18:$Q$257,9,FALSE)</f>
        <v>1</v>
      </c>
      <c r="K22" s="203">
        <v>3</v>
      </c>
      <c r="L22" s="202">
        <f>Q22</f>
        <v>145.51</v>
      </c>
      <c r="M22" s="201">
        <f t="shared" ref="M22:M25" si="7">(((G22*I22*K22)/F22)*L22*J22)+(((E22*I22*K22)/H22)*L22*J22)</f>
        <v>305.57099999999997</v>
      </c>
      <c r="N22" s="180" t="str">
        <f>IF(R22="Rodoviário","E"&amp;VLOOKUP(A22,'[60]Tabelas Vol.09'!$A$18:$Q$257,8,FALSE),IF(R22="Aquaviário","E"&amp;VLOOKUP(A22,'[60]Tabelas Vol.09'!$A$18:$Q$257,13,FALSE),IF(R22="Ferroviário","E"&amp;VLOOKUP(A22,'[60]Tabelas Vol.09'!$A$18:$Q$257,15,FALSE),)))</f>
        <v>E9579</v>
      </c>
      <c r="O22" s="180">
        <v>0</v>
      </c>
      <c r="P22" s="180">
        <f t="shared" si="5"/>
        <v>91384</v>
      </c>
      <c r="Q22" s="180">
        <f>IFERROR(VLOOKUP(P22,'SINAPI COMP AL'!$G:$L,5,FALSE),VLOOKUP(P22,'SINAPI INS AL'!I:M,5,FALSE))</f>
        <v>145.51</v>
      </c>
      <c r="R22" s="180" t="s">
        <v>607</v>
      </c>
      <c r="U22" s="180">
        <v>91384</v>
      </c>
      <c r="V22" s="180">
        <f>IFERROR(VLOOKUP(U22,'SINAPI COMP AL'!$G:$L,5,FALSE),VLOOKUP(U22,'SINAPI INS AL'!N:R,5,FALSE))</f>
        <v>145.51</v>
      </c>
      <c r="W22" s="180" t="s">
        <v>634</v>
      </c>
      <c r="Y22" s="225" t="str">
        <f t="shared" si="6"/>
        <v>Caminhão basculante com capacidade de 10 m³ - 210 kW</v>
      </c>
    </row>
    <row r="23" spans="1:25" ht="35.1" customHeight="1">
      <c r="A23" s="200">
        <v>9605</v>
      </c>
      <c r="B23" s="200" t="str">
        <f>VLOOKUP(A23,'[60]Tabelas Vol.09'!$A$18:$Q$257,2,FALSE)</f>
        <v>Caminhão tanque com capacidade de 6.000 l
- 136 kW</v>
      </c>
      <c r="C23" s="200" t="s">
        <v>604</v>
      </c>
      <c r="D23" s="200" t="s">
        <v>605</v>
      </c>
      <c r="E23" s="201">
        <f>'Desm de equip'!$P$2</f>
        <v>35</v>
      </c>
      <c r="F23" s="201">
        <f>'[60]Tabelas Vol.09'!$K$4</f>
        <v>60</v>
      </c>
      <c r="G23" s="201">
        <f>'Desm de equip'!$P$1</f>
        <v>0</v>
      </c>
      <c r="H23" s="202">
        <f>'[60]Tabelas Vol.09'!$K$5</f>
        <v>50</v>
      </c>
      <c r="I23" s="203">
        <f>'Desm de equip'!$G$11</f>
        <v>1</v>
      </c>
      <c r="J23" s="203">
        <f>VLOOKUP(A23,'[60]Tabelas Vol.09'!$A$18:$Q$257,9,FALSE)</f>
        <v>1</v>
      </c>
      <c r="K23" s="203">
        <v>2</v>
      </c>
      <c r="L23" s="202">
        <f t="shared" ref="L23:L27" si="8">Q23</f>
        <v>162.28</v>
      </c>
      <c r="M23" s="201">
        <f t="shared" si="7"/>
        <v>227.19199999999998</v>
      </c>
      <c r="N23" s="180" t="str">
        <f>IF(R23="Rodoviário","E"&amp;VLOOKUP(A23,'[60]Tabelas Vol.09'!$A$18:$Q$257,8,FALSE),IF(R23="Aquaviário","E"&amp;VLOOKUP(A23,'[60]Tabelas Vol.09'!$A$18:$Q$257,13,FALSE),IF(R23="Ferroviário","E"&amp;VLOOKUP(A23,'[60]Tabelas Vol.09'!$A$18:$Q$257,15,FALSE),)))</f>
        <v>E9605</v>
      </c>
      <c r="O23" s="180">
        <v>0</v>
      </c>
      <c r="P23" s="180">
        <f t="shared" si="5"/>
        <v>5747</v>
      </c>
      <c r="Q23" s="180">
        <f>IFERROR(VLOOKUP(P23,'SINAPI COMP AL'!$G:$L,5,FALSE),VLOOKUP(P23,'SINAPI INS AL'!I:M,5,FALSE))</f>
        <v>162.28</v>
      </c>
      <c r="R23" s="180" t="s">
        <v>607</v>
      </c>
      <c r="U23" s="180">
        <v>5747</v>
      </c>
      <c r="V23" s="180">
        <f>IFERROR(VLOOKUP(U23,'SINAPI COMP AL'!$G:$L,5,FALSE),VLOOKUP(U23,'SINAPI INS AL'!N:R,5,FALSE))</f>
        <v>162.28</v>
      </c>
      <c r="W23" s="180" t="s">
        <v>635</v>
      </c>
      <c r="Y23" s="225" t="str">
        <f t="shared" si="6"/>
        <v>Caminhão tanque com capacidade de 6.000 l
- 136 kW</v>
      </c>
    </row>
    <row r="24" spans="1:25" ht="35.1" customHeight="1">
      <c r="A24" s="200">
        <v>9687</v>
      </c>
      <c r="B24" s="200" t="str">
        <f>VLOOKUP(A24,'[60]Tabelas Vol.09'!$A$18:$Q$257,2,FALSE)</f>
        <v>Caminhão carroceria com capacidade de 4 t - 115 kW</v>
      </c>
      <c r="C24" s="200" t="s">
        <v>604</v>
      </c>
      <c r="D24" s="200" t="s">
        <v>605</v>
      </c>
      <c r="E24" s="201">
        <f>'Desm de equip'!$P$2</f>
        <v>35</v>
      </c>
      <c r="F24" s="201">
        <f>'[60]Tabelas Vol.09'!$K$4</f>
        <v>60</v>
      </c>
      <c r="G24" s="201">
        <f>'Desm de equip'!$P$1</f>
        <v>0</v>
      </c>
      <c r="H24" s="202">
        <f>'[60]Tabelas Vol.09'!$K$5</f>
        <v>50</v>
      </c>
      <c r="I24" s="203">
        <f>'Desm de equip'!$G$11</f>
        <v>1</v>
      </c>
      <c r="J24" s="203">
        <f>VLOOKUP(A24,'[60]Tabelas Vol.09'!$A$18:$Q$257,9,FALSE)</f>
        <v>1</v>
      </c>
      <c r="K24" s="203">
        <v>2</v>
      </c>
      <c r="L24" s="202">
        <f t="shared" si="8"/>
        <v>158.84</v>
      </c>
      <c r="M24" s="201">
        <f t="shared" si="7"/>
        <v>222.376</v>
      </c>
      <c r="N24" s="180" t="str">
        <f>IF(R24="Rodoviário","E"&amp;VLOOKUP(A24,'[60]Tabelas Vol.09'!$A$18:$Q$257,8,FALSE),IF(R24="Aquaviário","E"&amp;VLOOKUP(A24,'[60]Tabelas Vol.09'!$A$18:$Q$257,13,FALSE),IF(R24="Ferroviário","E"&amp;VLOOKUP(A24,'[60]Tabelas Vol.09'!$A$18:$Q$257,15,FALSE),)))</f>
        <v>E9687</v>
      </c>
      <c r="O24" s="180">
        <v>0</v>
      </c>
      <c r="P24" s="180">
        <f t="shared" si="5"/>
        <v>73340</v>
      </c>
      <c r="Q24" s="180">
        <f>IFERROR(VLOOKUP(P24,'SINAPI COMP AL'!$G:$L,5,FALSE),VLOOKUP(P24,'SINAPI INS AL'!I:M,5,FALSE))</f>
        <v>158.84</v>
      </c>
      <c r="R24" s="180" t="s">
        <v>607</v>
      </c>
      <c r="U24" s="180">
        <v>73340</v>
      </c>
      <c r="V24" s="180">
        <f>IFERROR(VLOOKUP(U24,'SINAPI COMP AL'!$G:$L,5,FALSE),VLOOKUP(U24,'SINAPI INS AL'!N:R,5,FALSE))</f>
        <v>158.84</v>
      </c>
      <c r="W24" s="180" t="s">
        <v>636</v>
      </c>
      <c r="Y24" s="225" t="str">
        <f t="shared" si="6"/>
        <v>Caminhão carroceria com capacidade de 4 t - 115 kW</v>
      </c>
    </row>
    <row r="25" spans="1:25" ht="34.5" customHeight="1">
      <c r="A25" s="200">
        <v>9684</v>
      </c>
      <c r="B25" s="200" t="str">
        <f>VLOOKUP(A25,'[60]Tabelas Vol.09'!$A$18:$Q$257,2,FALSE)</f>
        <v>Veículo leve Pick Up 4 x 4 - 147 kW</v>
      </c>
      <c r="C25" s="200" t="s">
        <v>604</v>
      </c>
      <c r="D25" s="200" t="s">
        <v>605</v>
      </c>
      <c r="E25" s="201">
        <f>'Desm de equip'!$P$2</f>
        <v>35</v>
      </c>
      <c r="F25" s="201">
        <f>'[60]Tabelas Vol.09'!$K$4</f>
        <v>60</v>
      </c>
      <c r="G25" s="201">
        <f>'Desm de equip'!$P$1</f>
        <v>0</v>
      </c>
      <c r="H25" s="202">
        <f>'[60]Tabelas Vol.09'!$K$5</f>
        <v>50</v>
      </c>
      <c r="I25" s="203">
        <f>'Desm de equip'!$G$11</f>
        <v>1</v>
      </c>
      <c r="J25" s="203">
        <f>VLOOKUP(A25,'[60]Tabelas Vol.09'!$A$18:$Q$257,9,FALSE)</f>
        <v>1</v>
      </c>
      <c r="K25" s="203">
        <v>2</v>
      </c>
      <c r="L25" s="202">
        <f>Q25</f>
        <v>36.159999999999997</v>
      </c>
      <c r="M25" s="201">
        <f t="shared" si="7"/>
        <v>50.623999999999995</v>
      </c>
      <c r="N25" s="180" t="str">
        <f>IF(R25="Rodoviário","E"&amp;VLOOKUP(A25,'[60]Tabelas Vol.09'!$A$18:$Q$257,8,FALSE),IF(R25="Aquaviário","E"&amp;VLOOKUP(A25,'[60]Tabelas Vol.09'!$A$18:$Q$257,13,FALSE),IF(R25="Ferroviário","E"&amp;VLOOKUP(A25,'[60]Tabelas Vol.09'!$A$18:$Q$257,15,FALSE),)))</f>
        <v>E9684</v>
      </c>
      <c r="O25" s="180">
        <v>0</v>
      </c>
      <c r="P25" s="180">
        <f t="shared" si="5"/>
        <v>92137</v>
      </c>
      <c r="Q25" s="180">
        <f>IFERROR(VLOOKUP(P25,'SINAPI COMP AL'!$G:$L,5,FALSE),VLOOKUP(P25,'SINAPI INS AL'!I:M,5,FALSE))</f>
        <v>36.159999999999997</v>
      </c>
      <c r="R25" s="180" t="s">
        <v>607</v>
      </c>
      <c r="U25" s="180">
        <v>92137</v>
      </c>
      <c r="V25" s="180">
        <f>IFERROR(VLOOKUP(U25,'SINAPI COMP AL'!$G:$L,5,FALSE),VLOOKUP(U25,'SINAPI INS AL'!N:R,5,FALSE))</f>
        <v>36.159999999999997</v>
      </c>
      <c r="W25" s="180" t="s">
        <v>581</v>
      </c>
      <c r="Y25" s="225" t="str">
        <f t="shared" si="6"/>
        <v>Veículo leve Pick Up 4 x 4 - 147 kW</v>
      </c>
    </row>
    <row r="26" spans="1:25" ht="35.1" customHeight="1">
      <c r="A26" s="200">
        <v>9686</v>
      </c>
      <c r="B26" s="200" t="str">
        <f>VLOOKUP(A26,'[60]Tabelas Vol.09'!$A$18:$Q$257,2,FALSE)</f>
        <v>Caminhão   carroceria   com   guindauto   e capacidade de 6 t - 136 kW</v>
      </c>
      <c r="C26" s="200" t="s">
        <v>604</v>
      </c>
      <c r="D26" s="200" t="s">
        <v>605</v>
      </c>
      <c r="E26" s="201">
        <f>'Desm de equip'!$P$2</f>
        <v>35</v>
      </c>
      <c r="F26" s="201">
        <f>'[60]Tabelas Vol.09'!$K$4</f>
        <v>60</v>
      </c>
      <c r="G26" s="201">
        <f>'Desm de equip'!$P$1</f>
        <v>0</v>
      </c>
      <c r="H26" s="202">
        <f>'[60]Tabelas Vol.09'!$K$5</f>
        <v>50</v>
      </c>
      <c r="I26" s="203">
        <f>'Desm de equip'!$G$11</f>
        <v>1</v>
      </c>
      <c r="J26" s="203">
        <f>VLOOKUP(A26,'[60]Tabelas Vol.09'!$A$18:$Q$257,9,FALSE)</f>
        <v>1</v>
      </c>
      <c r="K26" s="203">
        <v>1</v>
      </c>
      <c r="L26" s="202">
        <f t="shared" si="8"/>
        <v>158.84</v>
      </c>
      <c r="M26" s="201">
        <f>(((G26*I26*K26)/F26)*L26*J26)+(((E26*I26*K26)/H26)*L26*J26)</f>
        <v>111.188</v>
      </c>
      <c r="N26" s="180" t="str">
        <f>IF(R26="Rodoviário","E"&amp;VLOOKUP(A26,'[60]Tabelas Vol.09'!$A$18:$Q$257,8,FALSE),IF(R26="Aquaviário","E"&amp;VLOOKUP(A26,'[60]Tabelas Vol.09'!$A$18:$Q$257,13,FALSE),IF(R26="Ferroviário","E"&amp;VLOOKUP(A26,'[60]Tabelas Vol.09'!$A$18:$Q$257,15,FALSE),)))</f>
        <v>E9686</v>
      </c>
      <c r="O26" s="180">
        <v>0</v>
      </c>
      <c r="P26" s="180">
        <f t="shared" si="5"/>
        <v>73340</v>
      </c>
      <c r="Q26" s="180">
        <f>IFERROR(VLOOKUP(P26,'SINAPI COMP AL'!$G:$L,5,FALSE),VLOOKUP(P26,'SINAPI INS AL'!I:M,5,FALSE))</f>
        <v>158.84</v>
      </c>
      <c r="R26" s="180" t="s">
        <v>607</v>
      </c>
      <c r="U26" s="180">
        <f>U24</f>
        <v>73340</v>
      </c>
      <c r="V26" s="180">
        <f>IFERROR(VLOOKUP(U26,'SINAPI COMP AL'!$G:$L,5,FALSE),VLOOKUP(U26,'SINAPI INS AL'!N:R,5,FALSE))</f>
        <v>158.84</v>
      </c>
      <c r="W26" s="180" t="s">
        <v>637</v>
      </c>
      <c r="Y26" s="225" t="str">
        <f t="shared" si="6"/>
        <v>Caminhão   carroceria   com   guindauto   e capacidade de 6 t - 136 kW</v>
      </c>
    </row>
    <row r="27" spans="1:25" ht="44.25" customHeight="1">
      <c r="A27" s="200">
        <v>9509</v>
      </c>
      <c r="B27" s="200" t="str">
        <f>VLOOKUP(A27,'[60]Tabelas Vol.09'!$A$18:$Q$257,2,FALSE)</f>
        <v>Caminhão tanque distribuidor de asfalto com capacidade de 6.000 l - 136 kW</v>
      </c>
      <c r="C27" s="200" t="s">
        <v>604</v>
      </c>
      <c r="D27" s="200" t="s">
        <v>605</v>
      </c>
      <c r="E27" s="201">
        <f>'Desm de equip'!$P$2</f>
        <v>35</v>
      </c>
      <c r="F27" s="201">
        <f>'[60]Tabelas Vol.09'!$K$4</f>
        <v>60</v>
      </c>
      <c r="G27" s="201">
        <f>'Desm de equip'!$P$1</f>
        <v>0</v>
      </c>
      <c r="H27" s="202">
        <f>'[60]Tabelas Vol.09'!$K$5</f>
        <v>50</v>
      </c>
      <c r="I27" s="203">
        <f>'Desm de equip'!$G$11</f>
        <v>1</v>
      </c>
      <c r="J27" s="203">
        <f>VLOOKUP(A27,'[60]Tabelas Vol.09'!$A$18:$Q$257,9,FALSE)</f>
        <v>1</v>
      </c>
      <c r="K27" s="203">
        <v>1</v>
      </c>
      <c r="L27" s="202">
        <f t="shared" si="8"/>
        <v>283.36</v>
      </c>
      <c r="M27" s="201">
        <f>(((G27*I27*K27)/F27)*L27*J27)+(((E27*I27*K27)/H27)*L27*J27)</f>
        <v>198.352</v>
      </c>
      <c r="N27" s="180" t="str">
        <f>IF(R27="Rodoviário","E"&amp;VLOOKUP(A27,'[60]Tabelas Vol.09'!$A$18:$Q$257,8,FALSE),IF(R27="Aquaviário","E"&amp;VLOOKUP(A27,'[60]Tabelas Vol.09'!$A$18:$Q$257,13,FALSE),IF(R27="Ferroviário","E"&amp;VLOOKUP(A27,'[60]Tabelas Vol.09'!$A$18:$Q$257,15,FALSE),)))</f>
        <v>E9509</v>
      </c>
      <c r="O27" s="180">
        <v>0</v>
      </c>
      <c r="P27" s="180">
        <f t="shared" si="5"/>
        <v>92241</v>
      </c>
      <c r="Q27" s="180">
        <f>IFERROR(VLOOKUP(P27,'SINAPI COMP AL'!$G:$L,5,FALSE),VLOOKUP(P27,'SINAPI INS AL'!I:M,5,FALSE))</f>
        <v>283.36</v>
      </c>
      <c r="R27" s="180" t="s">
        <v>607</v>
      </c>
      <c r="U27" s="180">
        <v>92241</v>
      </c>
      <c r="V27" s="180">
        <f>IFERROR(VLOOKUP(U27,'SINAPI COMP AL'!$G:$L,5,FALSE),VLOOKUP(U27,'SINAPI INS AL'!N:R,5,FALSE))</f>
        <v>283.36</v>
      </c>
      <c r="W27" s="180" t="s">
        <v>485</v>
      </c>
      <c r="Y27" s="225" t="str">
        <f t="shared" si="6"/>
        <v>Caminhão tanque distribuidor de asfalto com capacidade de 6.000 l - 136 kW</v>
      </c>
    </row>
    <row r="28" spans="1:25" ht="35.1" customHeight="1">
      <c r="A28" s="990" t="s">
        <v>644</v>
      </c>
      <c r="B28" s="991"/>
      <c r="C28" s="991"/>
      <c r="D28" s="991"/>
      <c r="E28" s="991"/>
      <c r="F28" s="991"/>
      <c r="G28" s="991"/>
      <c r="H28" s="991"/>
      <c r="I28" s="991"/>
      <c r="J28" s="991"/>
      <c r="K28" s="991"/>
      <c r="L28" s="992"/>
      <c r="M28" s="142">
        <f>SUM(M21:M27)</f>
        <v>1290.9050000000002</v>
      </c>
    </row>
    <row r="29" spans="1:25" ht="35.1" customHeight="1">
      <c r="A29" s="993" t="str">
        <f>$N$29</f>
        <v xml:space="preserve">TOTAL DESMOBILIZAÇÃO DE EQUIPAMENTOS DE GRANDE PORTE  </v>
      </c>
      <c r="B29" s="994"/>
      <c r="C29" s="994"/>
      <c r="D29" s="994"/>
      <c r="E29" s="994"/>
      <c r="F29" s="994"/>
      <c r="G29" s="994"/>
      <c r="H29" s="994"/>
      <c r="I29" s="994"/>
      <c r="J29" s="994"/>
      <c r="K29" s="995"/>
      <c r="L29" s="226">
        <f>'Desm de equip'!M20</f>
        <v>10332.337423333332</v>
      </c>
      <c r="M29" s="212"/>
      <c r="N29" s="180" t="str">
        <f t="array" ref="N29:Y29">'Desm de equip'!A20:L20</f>
        <v xml:space="preserve">TOTAL DESMOBILIZAÇÃO DE EQUIPAMENTOS DE GRANDE PORTE  </v>
      </c>
      <c r="O29" s="180">
        <v>0</v>
      </c>
      <c r="P29" s="180">
        <v>0</v>
      </c>
      <c r="Q29" s="180">
        <v>0</v>
      </c>
      <c r="R29" s="180">
        <v>0</v>
      </c>
      <c r="S29" s="180">
        <v>0</v>
      </c>
      <c r="T29" s="180">
        <v>0</v>
      </c>
      <c r="U29" s="180">
        <v>0</v>
      </c>
      <c r="V29" s="180">
        <v>0</v>
      </c>
      <c r="W29" s="180">
        <v>0</v>
      </c>
      <c r="X29" s="180">
        <v>0</v>
      </c>
      <c r="Y29" s="180">
        <v>0</v>
      </c>
    </row>
    <row r="30" spans="1:25" ht="35.1" customHeight="1">
      <c r="A30" s="996" t="s">
        <v>645</v>
      </c>
      <c r="B30" s="997"/>
      <c r="C30" s="997"/>
      <c r="D30" s="997"/>
      <c r="E30" s="997"/>
      <c r="F30" s="997"/>
      <c r="G30" s="997"/>
      <c r="H30" s="997"/>
      <c r="I30" s="997"/>
      <c r="J30" s="997"/>
      <c r="K30" s="998"/>
      <c r="L30" s="227">
        <f>L29+M28+M18</f>
        <v>12552.068223333334</v>
      </c>
      <c r="M30" s="212"/>
    </row>
    <row r="31" spans="1:25" ht="15.75">
      <c r="A31" s="209" t="s">
        <v>610</v>
      </c>
      <c r="B31" s="212"/>
      <c r="C31" s="212"/>
      <c r="D31" s="212"/>
      <c r="E31" s="215"/>
      <c r="F31" s="212"/>
      <c r="G31" s="212"/>
      <c r="H31" s="212"/>
      <c r="I31" s="215"/>
      <c r="J31" s="212"/>
      <c r="K31" s="215"/>
      <c r="L31" s="212"/>
      <c r="M31" s="212"/>
    </row>
    <row r="32" spans="1:25">
      <c r="A32" s="212"/>
      <c r="B32" s="212"/>
      <c r="C32" s="212"/>
      <c r="D32" s="212"/>
      <c r="E32" s="215"/>
      <c r="F32" s="212"/>
      <c r="G32" s="212"/>
      <c r="H32" s="212"/>
      <c r="I32" s="215"/>
      <c r="J32" s="212"/>
      <c r="K32" s="215"/>
      <c r="L32" s="212"/>
      <c r="M32" s="212"/>
    </row>
    <row r="33" spans="1:13">
      <c r="A33" s="212"/>
      <c r="B33" s="212"/>
      <c r="C33" s="212"/>
      <c r="D33" s="228"/>
      <c r="E33" s="215"/>
      <c r="F33" s="212"/>
      <c r="G33" s="212"/>
      <c r="H33" s="212"/>
      <c r="I33" s="215"/>
      <c r="J33" s="212"/>
      <c r="K33" s="215"/>
      <c r="L33" s="212"/>
      <c r="M33" s="212"/>
    </row>
    <row r="34" spans="1:13">
      <c r="A34" s="212"/>
      <c r="B34" s="212"/>
      <c r="C34" s="212"/>
      <c r="D34" s="212"/>
      <c r="E34" s="215"/>
      <c r="F34" s="212"/>
      <c r="G34" s="212"/>
      <c r="H34" s="212"/>
      <c r="I34" s="215"/>
      <c r="J34" s="212"/>
      <c r="K34" s="215"/>
      <c r="L34" s="212"/>
      <c r="M34" s="212"/>
    </row>
    <row r="35" spans="1:13">
      <c r="A35" s="212"/>
      <c r="B35" s="212"/>
      <c r="C35" s="212"/>
      <c r="D35" s="212"/>
      <c r="E35" s="215"/>
      <c r="F35" s="212"/>
      <c r="G35" s="212"/>
      <c r="H35" s="212"/>
      <c r="I35" s="215"/>
      <c r="J35" s="212"/>
      <c r="K35" s="215"/>
      <c r="L35" s="212"/>
      <c r="M35" s="212"/>
    </row>
    <row r="36" spans="1:13">
      <c r="A36" s="212"/>
      <c r="B36" s="212"/>
      <c r="C36" s="212"/>
      <c r="D36" s="212"/>
      <c r="E36" s="215"/>
      <c r="F36" s="212"/>
      <c r="G36" s="212"/>
      <c r="H36" s="212"/>
      <c r="I36" s="215"/>
      <c r="J36" s="212"/>
      <c r="K36" s="215"/>
      <c r="L36" s="229"/>
      <c r="M36" s="212"/>
    </row>
    <row r="37" spans="1:13">
      <c r="A37" s="212"/>
      <c r="B37" s="212"/>
      <c r="C37" s="212"/>
      <c r="D37" s="212"/>
      <c r="E37" s="215"/>
      <c r="F37" s="212"/>
      <c r="G37" s="212"/>
      <c r="H37" s="212"/>
      <c r="I37" s="215"/>
      <c r="J37" s="212"/>
      <c r="K37" s="215"/>
      <c r="L37" s="212"/>
      <c r="M37" s="212"/>
    </row>
    <row r="38" spans="1:13">
      <c r="A38" s="212"/>
      <c r="B38" s="212"/>
      <c r="C38" s="212"/>
      <c r="D38" s="212"/>
      <c r="E38" s="215"/>
      <c r="F38" s="212"/>
      <c r="G38" s="212"/>
      <c r="H38" s="212"/>
      <c r="I38" s="215"/>
      <c r="J38" s="212"/>
      <c r="K38" s="215"/>
      <c r="L38" s="212"/>
      <c r="M38" s="212"/>
    </row>
    <row r="39" spans="1:13">
      <c r="A39" s="212"/>
      <c r="B39" s="212"/>
      <c r="C39" s="212"/>
      <c r="D39" s="212"/>
      <c r="E39" s="215"/>
      <c r="F39" s="212"/>
      <c r="G39" s="212"/>
      <c r="H39" s="212"/>
      <c r="I39" s="215"/>
      <c r="J39" s="212"/>
      <c r="K39" s="215"/>
      <c r="L39" s="212"/>
      <c r="M39" s="212"/>
    </row>
    <row r="40" spans="1:13">
      <c r="A40" s="212"/>
      <c r="B40" s="212"/>
      <c r="C40" s="212"/>
      <c r="D40" s="212"/>
      <c r="E40" s="215"/>
      <c r="F40" s="212"/>
      <c r="G40" s="212"/>
      <c r="H40" s="212"/>
      <c r="I40" s="215"/>
      <c r="J40" s="212"/>
      <c r="K40" s="215"/>
      <c r="L40" s="212"/>
      <c r="M40" s="212"/>
    </row>
    <row r="41" spans="1:13">
      <c r="A41" s="212"/>
      <c r="B41" s="212"/>
      <c r="C41" s="212"/>
      <c r="D41" s="212"/>
      <c r="E41" s="215"/>
      <c r="F41" s="212"/>
      <c r="G41" s="212"/>
      <c r="H41" s="212"/>
      <c r="I41" s="215"/>
      <c r="J41" s="212"/>
      <c r="K41" s="215"/>
      <c r="L41" s="212"/>
      <c r="M41" s="212"/>
    </row>
    <row r="42" spans="1:13">
      <c r="A42" s="212"/>
      <c r="B42" s="212"/>
      <c r="C42" s="212"/>
      <c r="D42" s="212"/>
      <c r="E42" s="215"/>
      <c r="F42" s="212"/>
      <c r="G42" s="212"/>
      <c r="H42" s="212"/>
      <c r="I42" s="215"/>
      <c r="J42" s="212"/>
      <c r="K42" s="215"/>
      <c r="L42" s="212"/>
      <c r="M42" s="212"/>
    </row>
    <row r="43" spans="1:13">
      <c r="A43" s="212"/>
      <c r="B43" s="212"/>
      <c r="C43" s="212"/>
      <c r="D43" s="212"/>
      <c r="E43" s="215"/>
      <c r="F43" s="212"/>
      <c r="G43" s="212"/>
      <c r="H43" s="212"/>
      <c r="I43" s="215"/>
      <c r="J43" s="212"/>
      <c r="K43" s="215"/>
      <c r="L43" s="212"/>
      <c r="M43" s="212"/>
    </row>
    <row r="44" spans="1:13">
      <c r="A44" s="212"/>
      <c r="B44" s="212"/>
      <c r="C44" s="212"/>
      <c r="D44" s="212"/>
      <c r="E44" s="215"/>
      <c r="F44" s="212"/>
      <c r="G44" s="212"/>
      <c r="H44" s="212"/>
      <c r="I44" s="215"/>
      <c r="J44" s="212"/>
      <c r="K44" s="215"/>
      <c r="L44" s="212"/>
      <c r="M44" s="212"/>
    </row>
    <row r="45" spans="1:13">
      <c r="A45" s="212"/>
      <c r="B45" s="212"/>
      <c r="C45" s="212"/>
      <c r="D45" s="212"/>
      <c r="E45" s="215"/>
      <c r="F45" s="212"/>
      <c r="G45" s="212"/>
      <c r="H45" s="212"/>
      <c r="I45" s="215"/>
      <c r="J45" s="212"/>
      <c r="K45" s="215"/>
      <c r="L45" s="212"/>
      <c r="M45" s="212"/>
    </row>
    <row r="46" spans="1:13">
      <c r="A46" s="212"/>
      <c r="B46" s="212"/>
      <c r="C46" s="212"/>
      <c r="D46" s="212"/>
      <c r="E46" s="215"/>
      <c r="F46" s="212"/>
      <c r="G46" s="212"/>
      <c r="H46" s="212"/>
      <c r="I46" s="215"/>
      <c r="J46" s="212"/>
      <c r="K46" s="215"/>
      <c r="L46" s="212"/>
      <c r="M46" s="212"/>
    </row>
    <row r="47" spans="1:13">
      <c r="A47" s="212"/>
      <c r="B47" s="212"/>
      <c r="C47" s="212"/>
      <c r="D47" s="212"/>
      <c r="E47" s="215"/>
      <c r="F47" s="212"/>
      <c r="G47" s="212"/>
      <c r="H47" s="212"/>
      <c r="I47" s="215"/>
      <c r="J47" s="212"/>
      <c r="K47" s="215"/>
      <c r="L47" s="212"/>
      <c r="M47" s="212"/>
    </row>
    <row r="48" spans="1:13">
      <c r="A48" s="212"/>
      <c r="B48" s="212"/>
      <c r="C48" s="212"/>
      <c r="D48" s="212"/>
      <c r="E48" s="215"/>
      <c r="F48" s="212"/>
      <c r="G48" s="212"/>
      <c r="H48" s="212"/>
      <c r="I48" s="215"/>
      <c r="J48" s="212"/>
      <c r="K48" s="215"/>
      <c r="L48" s="212"/>
      <c r="M48" s="212"/>
    </row>
    <row r="49" spans="1:13">
      <c r="A49" s="212"/>
      <c r="B49" s="212"/>
      <c r="C49" s="212"/>
      <c r="D49" s="212"/>
      <c r="E49" s="215"/>
      <c r="F49" s="212"/>
      <c r="G49" s="212"/>
      <c r="H49" s="212"/>
      <c r="I49" s="215"/>
      <c r="J49" s="212"/>
      <c r="K49" s="215"/>
      <c r="L49" s="212"/>
      <c r="M49" s="212"/>
    </row>
    <row r="50" spans="1:13">
      <c r="A50" s="212"/>
      <c r="B50" s="212"/>
      <c r="C50" s="212"/>
      <c r="D50" s="212"/>
      <c r="E50" s="215"/>
      <c r="F50" s="212"/>
      <c r="G50" s="212"/>
      <c r="H50" s="212"/>
      <c r="I50" s="215"/>
      <c r="J50" s="212"/>
      <c r="K50" s="215"/>
      <c r="L50" s="212"/>
      <c r="M50" s="212"/>
    </row>
    <row r="51" spans="1:13">
      <c r="A51" s="212"/>
      <c r="B51" s="212"/>
      <c r="C51" s="212"/>
      <c r="D51" s="212"/>
      <c r="E51" s="215"/>
      <c r="F51" s="212"/>
      <c r="G51" s="212"/>
      <c r="H51" s="212"/>
      <c r="I51" s="215"/>
      <c r="J51" s="212"/>
      <c r="K51" s="215"/>
      <c r="L51" s="212"/>
      <c r="M51" s="212"/>
    </row>
    <row r="52" spans="1:13">
      <c r="A52" s="212"/>
      <c r="B52" s="212"/>
      <c r="C52" s="212"/>
      <c r="D52" s="212"/>
      <c r="E52" s="215"/>
      <c r="F52" s="212"/>
      <c r="G52" s="212"/>
      <c r="H52" s="212"/>
      <c r="I52" s="215"/>
      <c r="J52" s="212"/>
      <c r="K52" s="215"/>
      <c r="L52" s="212"/>
      <c r="M52" s="212"/>
    </row>
    <row r="53" spans="1:13">
      <c r="A53" s="212"/>
      <c r="B53" s="212"/>
      <c r="C53" s="212"/>
      <c r="D53" s="212"/>
      <c r="E53" s="215"/>
      <c r="F53" s="212"/>
      <c r="G53" s="212"/>
      <c r="H53" s="212"/>
      <c r="I53" s="215"/>
      <c r="J53" s="212"/>
      <c r="K53" s="215"/>
      <c r="L53" s="212"/>
      <c r="M53" s="212"/>
    </row>
    <row r="54" spans="1:13">
      <c r="A54" s="212"/>
      <c r="B54" s="212"/>
      <c r="C54" s="212"/>
      <c r="D54" s="212"/>
      <c r="E54" s="215"/>
      <c r="F54" s="212"/>
      <c r="G54" s="212"/>
      <c r="H54" s="212"/>
      <c r="I54" s="215"/>
      <c r="J54" s="212"/>
      <c r="K54" s="215"/>
      <c r="L54" s="212"/>
      <c r="M54" s="212"/>
    </row>
    <row r="55" spans="1:13">
      <c r="A55" s="212"/>
      <c r="B55" s="212"/>
      <c r="C55" s="212"/>
      <c r="D55" s="212"/>
      <c r="E55" s="215"/>
      <c r="F55" s="212"/>
      <c r="G55" s="212"/>
      <c r="H55" s="212"/>
      <c r="I55" s="215"/>
      <c r="J55" s="212"/>
      <c r="K55" s="215"/>
      <c r="L55" s="212"/>
      <c r="M55" s="212"/>
    </row>
  </sheetData>
  <mergeCells count="10">
    <mergeCell ref="U19:X19"/>
    <mergeCell ref="A28:L28"/>
    <mergeCell ref="A29:K29"/>
    <mergeCell ref="A30:K30"/>
    <mergeCell ref="A1:L3"/>
    <mergeCell ref="A4:M4"/>
    <mergeCell ref="N4:Q4"/>
    <mergeCell ref="A7:M7"/>
    <mergeCell ref="A18:L18"/>
    <mergeCell ref="A19:M19"/>
  </mergeCells>
  <printOptions horizontalCentered="1"/>
  <pageMargins left="0.19685039370078741" right="0.19685039370078741" top="0.59055118110236227" bottom="0.78740157480314965" header="0" footer="0"/>
  <pageSetup paperSize="9" scale="30" orientation="landscape" r:id="rId1"/>
  <drawing r:id="rId2"/>
  <legacyDrawing r:id="rId3"/>
  <oleObjects>
    <mc:AlternateContent xmlns:mc="http://schemas.openxmlformats.org/markup-compatibility/2006">
      <mc:Choice Requires="x14">
        <oleObject progId="StaticMetafile" shapeId="13313" r:id="rId4">
          <objectPr defaultSize="0" autoPict="0" r:id="rId5">
            <anchor moveWithCells="1" sizeWithCells="1">
              <from>
                <xdr:col>1</xdr:col>
                <xdr:colOff>5000625</xdr:colOff>
                <xdr:row>0</xdr:row>
                <xdr:rowOff>9525</xdr:rowOff>
              </from>
              <to>
                <xdr:col>1</xdr:col>
                <xdr:colOff>5000625</xdr:colOff>
                <xdr:row>0</xdr:row>
                <xdr:rowOff>342900</xdr:rowOff>
              </to>
            </anchor>
          </objectPr>
        </oleObject>
      </mc:Choice>
      <mc:Fallback>
        <oleObject progId="StaticMetafile" shapeId="13313" r:id="rId4"/>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L18"/>
  <sheetViews>
    <sheetView workbookViewId="0"/>
  </sheetViews>
  <sheetFormatPr defaultColWidth="10.28515625" defaultRowHeight="14.25"/>
  <cols>
    <col min="1" max="1" width="11.42578125" style="252" bestFit="1" customWidth="1"/>
    <col min="2" max="2" width="15.28515625" style="257" customWidth="1"/>
    <col min="3" max="3" width="68.5703125" style="252" bestFit="1" customWidth="1"/>
    <col min="4" max="4" width="11.28515625" style="252" bestFit="1" customWidth="1"/>
    <col min="5" max="5" width="9.140625" style="252" bestFit="1" customWidth="1"/>
    <col min="6" max="6" width="14.85546875" style="258" bestFit="1" customWidth="1"/>
    <col min="7" max="8" width="14.85546875" style="252" hidden="1" customWidth="1"/>
    <col min="9" max="9" width="10.28515625" style="252"/>
    <col min="10" max="10" width="14.42578125" style="252" customWidth="1"/>
    <col min="11" max="16384" width="10.28515625" style="252"/>
  </cols>
  <sheetData>
    <row r="1" spans="1:12" s="246" customFormat="1" ht="24" customHeight="1">
      <c r="A1" s="242" t="s">
        <v>552</v>
      </c>
      <c r="B1" s="243" t="s">
        <v>679</v>
      </c>
      <c r="C1" s="244" t="s">
        <v>680</v>
      </c>
      <c r="D1" s="242" t="s">
        <v>681</v>
      </c>
      <c r="E1" s="242" t="s">
        <v>682</v>
      </c>
      <c r="F1" s="245" t="s">
        <v>683</v>
      </c>
      <c r="G1" s="242" t="s">
        <v>684</v>
      </c>
      <c r="H1" s="242" t="s">
        <v>277</v>
      </c>
    </row>
    <row r="2" spans="1:12" s="246" customFormat="1" ht="24" customHeight="1">
      <c r="A2" s="242" t="s">
        <v>685</v>
      </c>
      <c r="B2" s="243"/>
      <c r="C2" s="244" t="s">
        <v>12</v>
      </c>
      <c r="D2" s="242"/>
      <c r="E2" s="242"/>
      <c r="F2" s="245"/>
      <c r="G2" s="242"/>
      <c r="H2" s="242"/>
    </row>
    <row r="3" spans="1:12" ht="25.5">
      <c r="A3" s="247" t="s">
        <v>13</v>
      </c>
      <c r="B3" s="248" t="s">
        <v>14</v>
      </c>
      <c r="C3" s="247" t="s">
        <v>15</v>
      </c>
      <c r="D3" s="247" t="s">
        <v>16</v>
      </c>
      <c r="E3" s="249" t="s">
        <v>26</v>
      </c>
      <c r="F3" s="250">
        <f>'MC Serviços preliminares'!M4</f>
        <v>1</v>
      </c>
      <c r="G3" s="251">
        <v>0.4</v>
      </c>
      <c r="H3" s="251">
        <v>0.5</v>
      </c>
    </row>
    <row r="4" spans="1:12" ht="25.5">
      <c r="A4" s="247" t="s">
        <v>18</v>
      </c>
      <c r="B4" s="248" t="s">
        <v>19</v>
      </c>
      <c r="C4" s="247" t="s">
        <v>20</v>
      </c>
      <c r="D4" s="247" t="s">
        <v>16</v>
      </c>
      <c r="E4" s="249" t="s">
        <v>26</v>
      </c>
      <c r="F4" s="250">
        <f>'MC Serviços preliminares'!M6</f>
        <v>1</v>
      </c>
      <c r="G4" s="251">
        <v>0.4</v>
      </c>
      <c r="H4" s="251">
        <v>0.5</v>
      </c>
    </row>
    <row r="5" spans="1:12" s="246" customFormat="1" ht="24" customHeight="1">
      <c r="A5" s="242" t="s">
        <v>686</v>
      </c>
      <c r="B5" s="253"/>
      <c r="C5" s="244" t="s">
        <v>22</v>
      </c>
      <c r="D5" s="242"/>
      <c r="E5" s="242"/>
      <c r="F5" s="245"/>
      <c r="G5" s="242"/>
      <c r="H5" s="242"/>
    </row>
    <row r="6" spans="1:12" ht="32.25" customHeight="1">
      <c r="A6" s="247" t="s">
        <v>23</v>
      </c>
      <c r="B6" s="248" t="s">
        <v>24</v>
      </c>
      <c r="C6" s="247" t="s">
        <v>25</v>
      </c>
      <c r="D6" s="247" t="s">
        <v>16</v>
      </c>
      <c r="E6" s="249" t="s">
        <v>26</v>
      </c>
      <c r="F6" s="250">
        <f>'MC Serviços preliminares'!M9</f>
        <v>1</v>
      </c>
      <c r="G6" s="251">
        <v>0.52</v>
      </c>
      <c r="H6" s="251">
        <v>0.65</v>
      </c>
    </row>
    <row r="7" spans="1:12" s="246" customFormat="1" ht="24" customHeight="1">
      <c r="A7" s="242" t="s">
        <v>687</v>
      </c>
      <c r="B7" s="253"/>
      <c r="C7" s="244" t="s">
        <v>33</v>
      </c>
      <c r="D7" s="242"/>
      <c r="E7" s="242"/>
      <c r="F7" s="245"/>
      <c r="G7" s="242"/>
      <c r="H7" s="242"/>
      <c r="L7" s="254"/>
    </row>
    <row r="8" spans="1:12" ht="51">
      <c r="A8" s="247" t="s">
        <v>29</v>
      </c>
      <c r="B8" s="248" t="s">
        <v>35</v>
      </c>
      <c r="C8" s="247" t="s">
        <v>36</v>
      </c>
      <c r="D8" s="247" t="s">
        <v>37</v>
      </c>
      <c r="E8" s="249" t="s">
        <v>38</v>
      </c>
      <c r="F8" s="250">
        <f>'MC Serviços preliminares'!M12</f>
        <v>20</v>
      </c>
      <c r="G8" s="251">
        <v>18.399999999999999</v>
      </c>
      <c r="H8" s="251">
        <v>23.2</v>
      </c>
    </row>
    <row r="9" spans="1:12" ht="36" customHeight="1">
      <c r="A9" s="247" t="s">
        <v>688</v>
      </c>
      <c r="B9" s="248" t="s">
        <v>40</v>
      </c>
      <c r="C9" s="247" t="s">
        <v>41</v>
      </c>
      <c r="D9" s="247" t="s">
        <v>37</v>
      </c>
      <c r="E9" s="249" t="s">
        <v>38</v>
      </c>
      <c r="F9" s="250">
        <f>'MC Serviços preliminares'!M15</f>
        <v>12</v>
      </c>
      <c r="G9" s="251">
        <v>709</v>
      </c>
      <c r="H9" s="251">
        <v>894.33</v>
      </c>
    </row>
    <row r="10" spans="1:12" ht="39.75" customHeight="1">
      <c r="A10" s="247" t="s">
        <v>689</v>
      </c>
      <c r="B10" s="248" t="s">
        <v>43</v>
      </c>
      <c r="C10" s="247" t="s">
        <v>44</v>
      </c>
      <c r="D10" s="247" t="s">
        <v>37</v>
      </c>
      <c r="E10" s="249" t="s">
        <v>38</v>
      </c>
      <c r="F10" s="250">
        <f>'MC Serviços preliminares'!M18</f>
        <v>12</v>
      </c>
      <c r="G10" s="251">
        <v>580.32000000000005</v>
      </c>
      <c r="H10" s="251">
        <v>732.01</v>
      </c>
    </row>
    <row r="11" spans="1:12" ht="36" customHeight="1">
      <c r="A11" s="247" t="s">
        <v>690</v>
      </c>
      <c r="B11" s="248" t="s">
        <v>46</v>
      </c>
      <c r="C11" s="247" t="s">
        <v>47</v>
      </c>
      <c r="D11" s="247" t="s">
        <v>37</v>
      </c>
      <c r="E11" s="249" t="s">
        <v>38</v>
      </c>
      <c r="F11" s="250">
        <f>'MC Serviços preliminares'!M20</f>
        <v>12</v>
      </c>
      <c r="G11" s="251">
        <v>580.32000000000005</v>
      </c>
      <c r="H11" s="251">
        <v>732.01</v>
      </c>
    </row>
    <row r="12" spans="1:12" ht="27" customHeight="1">
      <c r="A12" s="247" t="s">
        <v>691</v>
      </c>
      <c r="B12" s="248" t="s">
        <v>49</v>
      </c>
      <c r="C12" s="247" t="s">
        <v>50</v>
      </c>
      <c r="D12" s="247" t="s">
        <v>37</v>
      </c>
      <c r="E12" s="249" t="s">
        <v>38</v>
      </c>
      <c r="F12" s="250">
        <f>'MC Serviços preliminares'!M24</f>
        <v>240</v>
      </c>
      <c r="G12" s="251">
        <v>0.4</v>
      </c>
      <c r="H12" s="251">
        <v>0.5</v>
      </c>
    </row>
    <row r="13" spans="1:12" ht="27" customHeight="1">
      <c r="A13" s="247" t="s">
        <v>692</v>
      </c>
      <c r="B13" s="255" t="s">
        <v>52</v>
      </c>
      <c r="C13" s="247" t="s">
        <v>53</v>
      </c>
      <c r="D13" s="247" t="s">
        <v>16</v>
      </c>
      <c r="E13" s="249" t="s">
        <v>54</v>
      </c>
      <c r="F13" s="250">
        <f>'MC Serviços preliminares'!M26</f>
        <v>12</v>
      </c>
      <c r="G13" s="251"/>
      <c r="H13" s="251"/>
    </row>
    <row r="14" spans="1:12" s="246" customFormat="1" ht="24" customHeight="1">
      <c r="A14" s="242" t="s">
        <v>693</v>
      </c>
      <c r="B14" s="253"/>
      <c r="C14" s="244" t="s">
        <v>56</v>
      </c>
      <c r="D14" s="242"/>
      <c r="E14" s="242"/>
      <c r="F14" s="245"/>
      <c r="G14" s="242"/>
      <c r="H14" s="242"/>
    </row>
    <row r="15" spans="1:12" ht="43.5" customHeight="1">
      <c r="A15" s="247" t="s">
        <v>34</v>
      </c>
      <c r="B15" s="248" t="s">
        <v>58</v>
      </c>
      <c r="C15" s="247" t="s">
        <v>59</v>
      </c>
      <c r="D15" s="247" t="s">
        <v>16</v>
      </c>
      <c r="E15" s="249" t="s">
        <v>38</v>
      </c>
      <c r="F15" s="250">
        <f>'MC Serviços preliminares'!M30</f>
        <v>12</v>
      </c>
      <c r="G15" s="251">
        <v>376.97</v>
      </c>
      <c r="H15" s="251">
        <v>475.5</v>
      </c>
    </row>
    <row r="16" spans="1:12" ht="45" customHeight="1">
      <c r="A16" s="247" t="s">
        <v>39</v>
      </c>
      <c r="B16" s="248" t="s">
        <v>61</v>
      </c>
      <c r="C16" s="247" t="s">
        <v>62</v>
      </c>
      <c r="D16" s="247" t="s">
        <v>16</v>
      </c>
      <c r="E16" s="249" t="s">
        <v>63</v>
      </c>
      <c r="F16" s="250">
        <f>'MC Serviços preliminares'!M35</f>
        <v>1</v>
      </c>
      <c r="G16" s="251">
        <v>709</v>
      </c>
      <c r="H16" s="251">
        <v>894.33</v>
      </c>
    </row>
    <row r="17" spans="1:8" ht="36" customHeight="1">
      <c r="A17" s="247" t="s">
        <v>42</v>
      </c>
      <c r="B17" s="248" t="s">
        <v>65</v>
      </c>
      <c r="C17" s="247" t="s">
        <v>66</v>
      </c>
      <c r="D17" s="247" t="s">
        <v>16</v>
      </c>
      <c r="E17" s="249" t="s">
        <v>63</v>
      </c>
      <c r="F17" s="250">
        <f>'MC Serviços preliminares'!M37</f>
        <v>1</v>
      </c>
      <c r="G17" s="251">
        <v>650.51</v>
      </c>
      <c r="H17" s="251">
        <v>820.55</v>
      </c>
    </row>
    <row r="18" spans="1:8" ht="27" customHeight="1">
      <c r="A18" s="247" t="s">
        <v>45</v>
      </c>
      <c r="B18" s="248" t="s">
        <v>68</v>
      </c>
      <c r="C18" s="247" t="s">
        <v>69</v>
      </c>
      <c r="D18" s="247" t="s">
        <v>16</v>
      </c>
      <c r="E18" s="249" t="s">
        <v>17</v>
      </c>
      <c r="F18" s="256">
        <f>'MC Serviços preliminares'!M39</f>
        <v>1</v>
      </c>
      <c r="G18" s="251">
        <v>0.4</v>
      </c>
      <c r="H18" s="251">
        <v>0.5</v>
      </c>
    </row>
  </sheetData>
  <pageMargins left="0.39370078740157483" right="0.39370078740157483" top="0.39370078740157483" bottom="0.39370078740157483" header="0.51181102362204722" footer="0.51181102362204722"/>
  <pageSetup paperSize="9" fitToHeight="0" orientation="landscape" r:id="rId1"/>
  <rowBreaks count="1" manualBreakCount="1">
    <brk id="13"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Z40"/>
  <sheetViews>
    <sheetView tabSelected="1" topLeftCell="C1" zoomScale="60" zoomScaleNormal="60" workbookViewId="0">
      <selection activeCell="K12" sqref="K12"/>
    </sheetView>
  </sheetViews>
  <sheetFormatPr defaultRowHeight="15.75"/>
  <cols>
    <col min="1" max="1" width="15.140625" style="387" bestFit="1" customWidth="1"/>
    <col min="2" max="2" width="33.42578125" style="388" bestFit="1" customWidth="1"/>
    <col min="3" max="3" width="32" style="388" bestFit="1" customWidth="1"/>
    <col min="4" max="4" width="151.85546875" style="389" customWidth="1"/>
    <col min="5" max="5" width="13.28515625" style="289" bestFit="1" customWidth="1"/>
    <col min="6" max="6" width="15.42578125" style="390" bestFit="1" customWidth="1"/>
    <col min="7" max="7" width="18" style="391" customWidth="1"/>
    <col min="8" max="8" width="16.5703125" style="391" bestFit="1" customWidth="1"/>
    <col min="9" max="9" width="14.140625" style="391" bestFit="1" customWidth="1"/>
    <col min="10" max="10" width="21.28515625" style="390" bestFit="1" customWidth="1"/>
    <col min="11" max="11" width="25.140625" style="391" bestFit="1" customWidth="1"/>
    <col min="12" max="12" width="39.140625" style="391" bestFit="1" customWidth="1"/>
    <col min="13" max="13" width="18.7109375" style="392" bestFit="1" customWidth="1"/>
    <col min="14" max="14" width="10.140625" style="333" bestFit="1" customWidth="1"/>
    <col min="15" max="15" width="21.140625" style="334" bestFit="1" customWidth="1"/>
    <col min="16" max="16" width="7.7109375" style="335" bestFit="1" customWidth="1"/>
    <col min="17" max="17" width="25.28515625" style="289" customWidth="1"/>
    <col min="18" max="18" width="29" style="289" customWidth="1"/>
    <col min="19" max="19" width="24.28515625" style="289" customWidth="1"/>
    <col min="20" max="20" width="20.85546875" style="289" customWidth="1"/>
    <col min="21" max="21" width="18.85546875" style="289" customWidth="1"/>
    <col min="22" max="22" width="19.5703125" style="289" customWidth="1"/>
    <col min="23" max="23" width="30.5703125" style="289" customWidth="1"/>
    <col min="24" max="24" width="18.28515625" style="289" customWidth="1"/>
    <col min="25" max="25" width="20.85546875" style="289" customWidth="1"/>
    <col min="26" max="26" width="11" style="289" bestFit="1" customWidth="1"/>
    <col min="27" max="223" width="9.140625" style="289"/>
    <col min="224" max="224" width="11.5703125" style="289" customWidth="1"/>
    <col min="225" max="225" width="27.42578125" style="289" customWidth="1"/>
    <col min="226" max="226" width="134.28515625" style="289" customWidth="1"/>
    <col min="227" max="227" width="11.140625" style="289" customWidth="1"/>
    <col min="228" max="228" width="21.42578125" style="289" customWidth="1"/>
    <col min="229" max="229" width="19.42578125" style="289" customWidth="1"/>
    <col min="230" max="230" width="14.140625" style="289" customWidth="1"/>
    <col min="231" max="231" width="12.7109375" style="289" customWidth="1"/>
    <col min="232" max="232" width="23.42578125" style="289" customWidth="1"/>
    <col min="233" max="233" width="25.85546875" style="289" customWidth="1"/>
    <col min="234" max="234" width="23.7109375" style="289" customWidth="1"/>
    <col min="235" max="235" width="20.28515625" style="289" customWidth="1"/>
    <col min="236" max="236" width="24.140625" style="289" customWidth="1"/>
    <col min="237" max="237" width="18.7109375" style="289" bestFit="1" customWidth="1"/>
    <col min="238" max="238" width="12.140625" style="289" bestFit="1" customWidth="1"/>
    <col min="239" max="239" width="19.85546875" style="289" bestFit="1" customWidth="1"/>
    <col min="240" max="240" width="3.7109375" style="289" customWidth="1"/>
    <col min="241" max="241" width="20.140625" style="289" bestFit="1" customWidth="1"/>
    <col min="242" max="242" width="15.7109375" style="289" customWidth="1"/>
    <col min="243" max="243" width="3.7109375" style="289" customWidth="1"/>
    <col min="244" max="244" width="10.42578125" style="289" customWidth="1"/>
    <col min="245" max="245" width="22.7109375" style="289" customWidth="1"/>
    <col min="246" max="246" width="17.28515625" style="289" bestFit="1" customWidth="1"/>
    <col min="247" max="247" width="11" style="289" bestFit="1" customWidth="1"/>
    <col min="248" max="248" width="19.85546875" style="289" bestFit="1" customWidth="1"/>
    <col min="249" max="251" width="9.140625" style="289" customWidth="1"/>
    <col min="252" max="252" width="16.7109375" style="289" customWidth="1"/>
    <col min="253" max="479" width="9.140625" style="289"/>
    <col min="480" max="480" width="11.5703125" style="289" customWidth="1"/>
    <col min="481" max="481" width="27.42578125" style="289" customWidth="1"/>
    <col min="482" max="482" width="134.28515625" style="289" customWidth="1"/>
    <col min="483" max="483" width="11.140625" style="289" customWidth="1"/>
    <col min="484" max="484" width="21.42578125" style="289" customWidth="1"/>
    <col min="485" max="485" width="19.42578125" style="289" customWidth="1"/>
    <col min="486" max="486" width="14.140625" style="289" customWidth="1"/>
    <col min="487" max="487" width="12.7109375" style="289" customWidth="1"/>
    <col min="488" max="488" width="23.42578125" style="289" customWidth="1"/>
    <col min="489" max="489" width="25.85546875" style="289" customWidth="1"/>
    <col min="490" max="490" width="23.7109375" style="289" customWidth="1"/>
    <col min="491" max="491" width="20.28515625" style="289" customWidth="1"/>
    <col min="492" max="492" width="24.140625" style="289" customWidth="1"/>
    <col min="493" max="493" width="18.7109375" style="289" bestFit="1" customWidth="1"/>
    <col min="494" max="494" width="12.140625" style="289" bestFit="1" customWidth="1"/>
    <col min="495" max="495" width="19.85546875" style="289" bestFit="1" customWidth="1"/>
    <col min="496" max="496" width="3.7109375" style="289" customWidth="1"/>
    <col min="497" max="497" width="20.140625" style="289" bestFit="1" customWidth="1"/>
    <col min="498" max="498" width="15.7109375" style="289" customWidth="1"/>
    <col min="499" max="499" width="3.7109375" style="289" customWidth="1"/>
    <col min="500" max="500" width="10.42578125" style="289" customWidth="1"/>
    <col min="501" max="501" width="22.7109375" style="289" customWidth="1"/>
    <col min="502" max="502" width="17.28515625" style="289" bestFit="1" customWidth="1"/>
    <col min="503" max="503" width="11" style="289" bestFit="1" customWidth="1"/>
    <col min="504" max="504" width="19.85546875" style="289" bestFit="1" customWidth="1"/>
    <col min="505" max="507" width="9.140625" style="289" customWidth="1"/>
    <col min="508" max="508" width="16.7109375" style="289" customWidth="1"/>
    <col min="509" max="735" width="9.140625" style="289"/>
    <col min="736" max="736" width="11.5703125" style="289" customWidth="1"/>
    <col min="737" max="737" width="27.42578125" style="289" customWidth="1"/>
    <col min="738" max="738" width="134.28515625" style="289" customWidth="1"/>
    <col min="739" max="739" width="11.140625" style="289" customWidth="1"/>
    <col min="740" max="740" width="21.42578125" style="289" customWidth="1"/>
    <col min="741" max="741" width="19.42578125" style="289" customWidth="1"/>
    <col min="742" max="742" width="14.140625" style="289" customWidth="1"/>
    <col min="743" max="743" width="12.7109375" style="289" customWidth="1"/>
    <col min="744" max="744" width="23.42578125" style="289" customWidth="1"/>
    <col min="745" max="745" width="25.85546875" style="289" customWidth="1"/>
    <col min="746" max="746" width="23.7109375" style="289" customWidth="1"/>
    <col min="747" max="747" width="20.28515625" style="289" customWidth="1"/>
    <col min="748" max="748" width="24.140625" style="289" customWidth="1"/>
    <col min="749" max="749" width="18.7109375" style="289" bestFit="1" customWidth="1"/>
    <col min="750" max="750" width="12.140625" style="289" bestFit="1" customWidth="1"/>
    <col min="751" max="751" width="19.85546875" style="289" bestFit="1" customWidth="1"/>
    <col min="752" max="752" width="3.7109375" style="289" customWidth="1"/>
    <col min="753" max="753" width="20.140625" style="289" bestFit="1" customWidth="1"/>
    <col min="754" max="754" width="15.7109375" style="289" customWidth="1"/>
    <col min="755" max="755" width="3.7109375" style="289" customWidth="1"/>
    <col min="756" max="756" width="10.42578125" style="289" customWidth="1"/>
    <col min="757" max="757" width="22.7109375" style="289" customWidth="1"/>
    <col min="758" max="758" width="17.28515625" style="289" bestFit="1" customWidth="1"/>
    <col min="759" max="759" width="11" style="289" bestFit="1" customWidth="1"/>
    <col min="760" max="760" width="19.85546875" style="289" bestFit="1" customWidth="1"/>
    <col min="761" max="763" width="9.140625" style="289" customWidth="1"/>
    <col min="764" max="764" width="16.7109375" style="289" customWidth="1"/>
    <col min="765" max="991" width="9.140625" style="289"/>
    <col min="992" max="992" width="11.5703125" style="289" customWidth="1"/>
    <col min="993" max="993" width="27.42578125" style="289" customWidth="1"/>
    <col min="994" max="994" width="134.28515625" style="289" customWidth="1"/>
    <col min="995" max="995" width="11.140625" style="289" customWidth="1"/>
    <col min="996" max="996" width="21.42578125" style="289" customWidth="1"/>
    <col min="997" max="997" width="19.42578125" style="289" customWidth="1"/>
    <col min="998" max="998" width="14.140625" style="289" customWidth="1"/>
    <col min="999" max="999" width="12.7109375" style="289" customWidth="1"/>
    <col min="1000" max="1000" width="23.42578125" style="289" customWidth="1"/>
    <col min="1001" max="1001" width="25.85546875" style="289" customWidth="1"/>
    <col min="1002" max="1002" width="23.7109375" style="289" customWidth="1"/>
    <col min="1003" max="1003" width="20.28515625" style="289" customWidth="1"/>
    <col min="1004" max="1004" width="24.140625" style="289" customWidth="1"/>
    <col min="1005" max="1005" width="18.7109375" style="289" bestFit="1" customWidth="1"/>
    <col min="1006" max="1006" width="12.140625" style="289" bestFit="1" customWidth="1"/>
    <col min="1007" max="1007" width="19.85546875" style="289" bestFit="1" customWidth="1"/>
    <col min="1008" max="1008" width="3.7109375" style="289" customWidth="1"/>
    <col min="1009" max="1009" width="20.140625" style="289" bestFit="1" customWidth="1"/>
    <col min="1010" max="1010" width="15.7109375" style="289" customWidth="1"/>
    <col min="1011" max="1011" width="3.7109375" style="289" customWidth="1"/>
    <col min="1012" max="1012" width="10.42578125" style="289" customWidth="1"/>
    <col min="1013" max="1013" width="22.7109375" style="289" customWidth="1"/>
    <col min="1014" max="1014" width="17.28515625" style="289" bestFit="1" customWidth="1"/>
    <col min="1015" max="1015" width="11" style="289" bestFit="1" customWidth="1"/>
    <col min="1016" max="1016" width="19.85546875" style="289" bestFit="1" customWidth="1"/>
    <col min="1017" max="1019" width="9.140625" style="289" customWidth="1"/>
    <col min="1020" max="1020" width="16.7109375" style="289" customWidth="1"/>
    <col min="1021" max="1247" width="9.140625" style="289"/>
    <col min="1248" max="1248" width="11.5703125" style="289" customWidth="1"/>
    <col min="1249" max="1249" width="27.42578125" style="289" customWidth="1"/>
    <col min="1250" max="1250" width="134.28515625" style="289" customWidth="1"/>
    <col min="1251" max="1251" width="11.140625" style="289" customWidth="1"/>
    <col min="1252" max="1252" width="21.42578125" style="289" customWidth="1"/>
    <col min="1253" max="1253" width="19.42578125" style="289" customWidth="1"/>
    <col min="1254" max="1254" width="14.140625" style="289" customWidth="1"/>
    <col min="1255" max="1255" width="12.7109375" style="289" customWidth="1"/>
    <col min="1256" max="1256" width="23.42578125" style="289" customWidth="1"/>
    <col min="1257" max="1257" width="25.85546875" style="289" customWidth="1"/>
    <col min="1258" max="1258" width="23.7109375" style="289" customWidth="1"/>
    <col min="1259" max="1259" width="20.28515625" style="289" customWidth="1"/>
    <col min="1260" max="1260" width="24.140625" style="289" customWidth="1"/>
    <col min="1261" max="1261" width="18.7109375" style="289" bestFit="1" customWidth="1"/>
    <col min="1262" max="1262" width="12.140625" style="289" bestFit="1" customWidth="1"/>
    <col min="1263" max="1263" width="19.85546875" style="289" bestFit="1" customWidth="1"/>
    <col min="1264" max="1264" width="3.7109375" style="289" customWidth="1"/>
    <col min="1265" max="1265" width="20.140625" style="289" bestFit="1" customWidth="1"/>
    <col min="1266" max="1266" width="15.7109375" style="289" customWidth="1"/>
    <col min="1267" max="1267" width="3.7109375" style="289" customWidth="1"/>
    <col min="1268" max="1268" width="10.42578125" style="289" customWidth="1"/>
    <col min="1269" max="1269" width="22.7109375" style="289" customWidth="1"/>
    <col min="1270" max="1270" width="17.28515625" style="289" bestFit="1" customWidth="1"/>
    <col min="1271" max="1271" width="11" style="289" bestFit="1" customWidth="1"/>
    <col min="1272" max="1272" width="19.85546875" style="289" bestFit="1" customWidth="1"/>
    <col min="1273" max="1275" width="9.140625" style="289" customWidth="1"/>
    <col min="1276" max="1276" width="16.7109375" style="289" customWidth="1"/>
    <col min="1277" max="1503" width="9.140625" style="289"/>
    <col min="1504" max="1504" width="11.5703125" style="289" customWidth="1"/>
    <col min="1505" max="1505" width="27.42578125" style="289" customWidth="1"/>
    <col min="1506" max="1506" width="134.28515625" style="289" customWidth="1"/>
    <col min="1507" max="1507" width="11.140625" style="289" customWidth="1"/>
    <col min="1508" max="1508" width="21.42578125" style="289" customWidth="1"/>
    <col min="1509" max="1509" width="19.42578125" style="289" customWidth="1"/>
    <col min="1510" max="1510" width="14.140625" style="289" customWidth="1"/>
    <col min="1511" max="1511" width="12.7109375" style="289" customWidth="1"/>
    <col min="1512" max="1512" width="23.42578125" style="289" customWidth="1"/>
    <col min="1513" max="1513" width="25.85546875" style="289" customWidth="1"/>
    <col min="1514" max="1514" width="23.7109375" style="289" customWidth="1"/>
    <col min="1515" max="1515" width="20.28515625" style="289" customWidth="1"/>
    <col min="1516" max="1516" width="24.140625" style="289" customWidth="1"/>
    <col min="1517" max="1517" width="18.7109375" style="289" bestFit="1" customWidth="1"/>
    <col min="1518" max="1518" width="12.140625" style="289" bestFit="1" customWidth="1"/>
    <col min="1519" max="1519" width="19.85546875" style="289" bestFit="1" customWidth="1"/>
    <col min="1520" max="1520" width="3.7109375" style="289" customWidth="1"/>
    <col min="1521" max="1521" width="20.140625" style="289" bestFit="1" customWidth="1"/>
    <col min="1522" max="1522" width="15.7109375" style="289" customWidth="1"/>
    <col min="1523" max="1523" width="3.7109375" style="289" customWidth="1"/>
    <col min="1524" max="1524" width="10.42578125" style="289" customWidth="1"/>
    <col min="1525" max="1525" width="22.7109375" style="289" customWidth="1"/>
    <col min="1526" max="1526" width="17.28515625" style="289" bestFit="1" customWidth="1"/>
    <col min="1527" max="1527" width="11" style="289" bestFit="1" customWidth="1"/>
    <col min="1528" max="1528" width="19.85546875" style="289" bestFit="1" customWidth="1"/>
    <col min="1529" max="1531" width="9.140625" style="289" customWidth="1"/>
    <col min="1532" max="1532" width="16.7109375" style="289" customWidth="1"/>
    <col min="1533" max="1759" width="9.140625" style="289"/>
    <col min="1760" max="1760" width="11.5703125" style="289" customWidth="1"/>
    <col min="1761" max="1761" width="27.42578125" style="289" customWidth="1"/>
    <col min="1762" max="1762" width="134.28515625" style="289" customWidth="1"/>
    <col min="1763" max="1763" width="11.140625" style="289" customWidth="1"/>
    <col min="1764" max="1764" width="21.42578125" style="289" customWidth="1"/>
    <col min="1765" max="1765" width="19.42578125" style="289" customWidth="1"/>
    <col min="1766" max="1766" width="14.140625" style="289" customWidth="1"/>
    <col min="1767" max="1767" width="12.7109375" style="289" customWidth="1"/>
    <col min="1768" max="1768" width="23.42578125" style="289" customWidth="1"/>
    <col min="1769" max="1769" width="25.85546875" style="289" customWidth="1"/>
    <col min="1770" max="1770" width="23.7109375" style="289" customWidth="1"/>
    <col min="1771" max="1771" width="20.28515625" style="289" customWidth="1"/>
    <col min="1772" max="1772" width="24.140625" style="289" customWidth="1"/>
    <col min="1773" max="1773" width="18.7109375" style="289" bestFit="1" customWidth="1"/>
    <col min="1774" max="1774" width="12.140625" style="289" bestFit="1" customWidth="1"/>
    <col min="1775" max="1775" width="19.85546875" style="289" bestFit="1" customWidth="1"/>
    <col min="1776" max="1776" width="3.7109375" style="289" customWidth="1"/>
    <col min="1777" max="1777" width="20.140625" style="289" bestFit="1" customWidth="1"/>
    <col min="1778" max="1778" width="15.7109375" style="289" customWidth="1"/>
    <col min="1779" max="1779" width="3.7109375" style="289" customWidth="1"/>
    <col min="1780" max="1780" width="10.42578125" style="289" customWidth="1"/>
    <col min="1781" max="1781" width="22.7109375" style="289" customWidth="1"/>
    <col min="1782" max="1782" width="17.28515625" style="289" bestFit="1" customWidth="1"/>
    <col min="1783" max="1783" width="11" style="289" bestFit="1" customWidth="1"/>
    <col min="1784" max="1784" width="19.85546875" style="289" bestFit="1" customWidth="1"/>
    <col min="1785" max="1787" width="9.140625" style="289" customWidth="1"/>
    <col min="1788" max="1788" width="16.7109375" style="289" customWidth="1"/>
    <col min="1789" max="2015" width="9.140625" style="289"/>
    <col min="2016" max="2016" width="11.5703125" style="289" customWidth="1"/>
    <col min="2017" max="2017" width="27.42578125" style="289" customWidth="1"/>
    <col min="2018" max="2018" width="134.28515625" style="289" customWidth="1"/>
    <col min="2019" max="2019" width="11.140625" style="289" customWidth="1"/>
    <col min="2020" max="2020" width="21.42578125" style="289" customWidth="1"/>
    <col min="2021" max="2021" width="19.42578125" style="289" customWidth="1"/>
    <col min="2022" max="2022" width="14.140625" style="289" customWidth="1"/>
    <col min="2023" max="2023" width="12.7109375" style="289" customWidth="1"/>
    <col min="2024" max="2024" width="23.42578125" style="289" customWidth="1"/>
    <col min="2025" max="2025" width="25.85546875" style="289" customWidth="1"/>
    <col min="2026" max="2026" width="23.7109375" style="289" customWidth="1"/>
    <col min="2027" max="2027" width="20.28515625" style="289" customWidth="1"/>
    <col min="2028" max="2028" width="24.140625" style="289" customWidth="1"/>
    <col min="2029" max="2029" width="18.7109375" style="289" bestFit="1" customWidth="1"/>
    <col min="2030" max="2030" width="12.140625" style="289" bestFit="1" customWidth="1"/>
    <col min="2031" max="2031" width="19.85546875" style="289" bestFit="1" customWidth="1"/>
    <col min="2032" max="2032" width="3.7109375" style="289" customWidth="1"/>
    <col min="2033" max="2033" width="20.140625" style="289" bestFit="1" customWidth="1"/>
    <col min="2034" max="2034" width="15.7109375" style="289" customWidth="1"/>
    <col min="2035" max="2035" width="3.7109375" style="289" customWidth="1"/>
    <col min="2036" max="2036" width="10.42578125" style="289" customWidth="1"/>
    <col min="2037" max="2037" width="22.7109375" style="289" customWidth="1"/>
    <col min="2038" max="2038" width="17.28515625" style="289" bestFit="1" customWidth="1"/>
    <col min="2039" max="2039" width="11" style="289" bestFit="1" customWidth="1"/>
    <col min="2040" max="2040" width="19.85546875" style="289" bestFit="1" customWidth="1"/>
    <col min="2041" max="2043" width="9.140625" style="289" customWidth="1"/>
    <col min="2044" max="2044" width="16.7109375" style="289" customWidth="1"/>
    <col min="2045" max="2271" width="9.140625" style="289"/>
    <col min="2272" max="2272" width="11.5703125" style="289" customWidth="1"/>
    <col min="2273" max="2273" width="27.42578125" style="289" customWidth="1"/>
    <col min="2274" max="2274" width="134.28515625" style="289" customWidth="1"/>
    <col min="2275" max="2275" width="11.140625" style="289" customWidth="1"/>
    <col min="2276" max="2276" width="21.42578125" style="289" customWidth="1"/>
    <col min="2277" max="2277" width="19.42578125" style="289" customWidth="1"/>
    <col min="2278" max="2278" width="14.140625" style="289" customWidth="1"/>
    <col min="2279" max="2279" width="12.7109375" style="289" customWidth="1"/>
    <col min="2280" max="2280" width="23.42578125" style="289" customWidth="1"/>
    <col min="2281" max="2281" width="25.85546875" style="289" customWidth="1"/>
    <col min="2282" max="2282" width="23.7109375" style="289" customWidth="1"/>
    <col min="2283" max="2283" width="20.28515625" style="289" customWidth="1"/>
    <col min="2284" max="2284" width="24.140625" style="289" customWidth="1"/>
    <col min="2285" max="2285" width="18.7109375" style="289" bestFit="1" customWidth="1"/>
    <col min="2286" max="2286" width="12.140625" style="289" bestFit="1" customWidth="1"/>
    <col min="2287" max="2287" width="19.85546875" style="289" bestFit="1" customWidth="1"/>
    <col min="2288" max="2288" width="3.7109375" style="289" customWidth="1"/>
    <col min="2289" max="2289" width="20.140625" style="289" bestFit="1" customWidth="1"/>
    <col min="2290" max="2290" width="15.7109375" style="289" customWidth="1"/>
    <col min="2291" max="2291" width="3.7109375" style="289" customWidth="1"/>
    <col min="2292" max="2292" width="10.42578125" style="289" customWidth="1"/>
    <col min="2293" max="2293" width="22.7109375" style="289" customWidth="1"/>
    <col min="2294" max="2294" width="17.28515625" style="289" bestFit="1" customWidth="1"/>
    <col min="2295" max="2295" width="11" style="289" bestFit="1" customWidth="1"/>
    <col min="2296" max="2296" width="19.85546875" style="289" bestFit="1" customWidth="1"/>
    <col min="2297" max="2299" width="9.140625" style="289" customWidth="1"/>
    <col min="2300" max="2300" width="16.7109375" style="289" customWidth="1"/>
    <col min="2301" max="2527" width="9.140625" style="289"/>
    <col min="2528" max="2528" width="11.5703125" style="289" customWidth="1"/>
    <col min="2529" max="2529" width="27.42578125" style="289" customWidth="1"/>
    <col min="2530" max="2530" width="134.28515625" style="289" customWidth="1"/>
    <col min="2531" max="2531" width="11.140625" style="289" customWidth="1"/>
    <col min="2532" max="2532" width="21.42578125" style="289" customWidth="1"/>
    <col min="2533" max="2533" width="19.42578125" style="289" customWidth="1"/>
    <col min="2534" max="2534" width="14.140625" style="289" customWidth="1"/>
    <col min="2535" max="2535" width="12.7109375" style="289" customWidth="1"/>
    <col min="2536" max="2536" width="23.42578125" style="289" customWidth="1"/>
    <col min="2537" max="2537" width="25.85546875" style="289" customWidth="1"/>
    <col min="2538" max="2538" width="23.7109375" style="289" customWidth="1"/>
    <col min="2539" max="2539" width="20.28515625" style="289" customWidth="1"/>
    <col min="2540" max="2540" width="24.140625" style="289" customWidth="1"/>
    <col min="2541" max="2541" width="18.7109375" style="289" bestFit="1" customWidth="1"/>
    <col min="2542" max="2542" width="12.140625" style="289" bestFit="1" customWidth="1"/>
    <col min="2543" max="2543" width="19.85546875" style="289" bestFit="1" customWidth="1"/>
    <col min="2544" max="2544" width="3.7109375" style="289" customWidth="1"/>
    <col min="2545" max="2545" width="20.140625" style="289" bestFit="1" customWidth="1"/>
    <col min="2546" max="2546" width="15.7109375" style="289" customWidth="1"/>
    <col min="2547" max="2547" width="3.7109375" style="289" customWidth="1"/>
    <col min="2548" max="2548" width="10.42578125" style="289" customWidth="1"/>
    <col min="2549" max="2549" width="22.7109375" style="289" customWidth="1"/>
    <col min="2550" max="2550" width="17.28515625" style="289" bestFit="1" customWidth="1"/>
    <col min="2551" max="2551" width="11" style="289" bestFit="1" customWidth="1"/>
    <col min="2552" max="2552" width="19.85546875" style="289" bestFit="1" customWidth="1"/>
    <col min="2553" max="2555" width="9.140625" style="289" customWidth="1"/>
    <col min="2556" max="2556" width="16.7109375" style="289" customWidth="1"/>
    <col min="2557" max="2783" width="9.140625" style="289"/>
    <col min="2784" max="2784" width="11.5703125" style="289" customWidth="1"/>
    <col min="2785" max="2785" width="27.42578125" style="289" customWidth="1"/>
    <col min="2786" max="2786" width="134.28515625" style="289" customWidth="1"/>
    <col min="2787" max="2787" width="11.140625" style="289" customWidth="1"/>
    <col min="2788" max="2788" width="21.42578125" style="289" customWidth="1"/>
    <col min="2789" max="2789" width="19.42578125" style="289" customWidth="1"/>
    <col min="2790" max="2790" width="14.140625" style="289" customWidth="1"/>
    <col min="2791" max="2791" width="12.7109375" style="289" customWidth="1"/>
    <col min="2792" max="2792" width="23.42578125" style="289" customWidth="1"/>
    <col min="2793" max="2793" width="25.85546875" style="289" customWidth="1"/>
    <col min="2794" max="2794" width="23.7109375" style="289" customWidth="1"/>
    <col min="2795" max="2795" width="20.28515625" style="289" customWidth="1"/>
    <col min="2796" max="2796" width="24.140625" style="289" customWidth="1"/>
    <col min="2797" max="2797" width="18.7109375" style="289" bestFit="1" customWidth="1"/>
    <col min="2798" max="2798" width="12.140625" style="289" bestFit="1" customWidth="1"/>
    <col min="2799" max="2799" width="19.85546875" style="289" bestFit="1" customWidth="1"/>
    <col min="2800" max="2800" width="3.7109375" style="289" customWidth="1"/>
    <col min="2801" max="2801" width="20.140625" style="289" bestFit="1" customWidth="1"/>
    <col min="2802" max="2802" width="15.7109375" style="289" customWidth="1"/>
    <col min="2803" max="2803" width="3.7109375" style="289" customWidth="1"/>
    <col min="2804" max="2804" width="10.42578125" style="289" customWidth="1"/>
    <col min="2805" max="2805" width="22.7109375" style="289" customWidth="1"/>
    <col min="2806" max="2806" width="17.28515625" style="289" bestFit="1" customWidth="1"/>
    <col min="2807" max="2807" width="11" style="289" bestFit="1" customWidth="1"/>
    <col min="2808" max="2808" width="19.85546875" style="289" bestFit="1" customWidth="1"/>
    <col min="2809" max="2811" width="9.140625" style="289" customWidth="1"/>
    <col min="2812" max="2812" width="16.7109375" style="289" customWidth="1"/>
    <col min="2813" max="3039" width="9.140625" style="289"/>
    <col min="3040" max="3040" width="11.5703125" style="289" customWidth="1"/>
    <col min="3041" max="3041" width="27.42578125" style="289" customWidth="1"/>
    <col min="3042" max="3042" width="134.28515625" style="289" customWidth="1"/>
    <col min="3043" max="3043" width="11.140625" style="289" customWidth="1"/>
    <col min="3044" max="3044" width="21.42578125" style="289" customWidth="1"/>
    <col min="3045" max="3045" width="19.42578125" style="289" customWidth="1"/>
    <col min="3046" max="3046" width="14.140625" style="289" customWidth="1"/>
    <col min="3047" max="3047" width="12.7109375" style="289" customWidth="1"/>
    <col min="3048" max="3048" width="23.42578125" style="289" customWidth="1"/>
    <col min="3049" max="3049" width="25.85546875" style="289" customWidth="1"/>
    <col min="3050" max="3050" width="23.7109375" style="289" customWidth="1"/>
    <col min="3051" max="3051" width="20.28515625" style="289" customWidth="1"/>
    <col min="3052" max="3052" width="24.140625" style="289" customWidth="1"/>
    <col min="3053" max="3053" width="18.7109375" style="289" bestFit="1" customWidth="1"/>
    <col min="3054" max="3054" width="12.140625" style="289" bestFit="1" customWidth="1"/>
    <col min="3055" max="3055" width="19.85546875" style="289" bestFit="1" customWidth="1"/>
    <col min="3056" max="3056" width="3.7109375" style="289" customWidth="1"/>
    <col min="3057" max="3057" width="20.140625" style="289" bestFit="1" customWidth="1"/>
    <col min="3058" max="3058" width="15.7109375" style="289" customWidth="1"/>
    <col min="3059" max="3059" width="3.7109375" style="289" customWidth="1"/>
    <col min="3060" max="3060" width="10.42578125" style="289" customWidth="1"/>
    <col min="3061" max="3061" width="22.7109375" style="289" customWidth="1"/>
    <col min="3062" max="3062" width="17.28515625" style="289" bestFit="1" customWidth="1"/>
    <col min="3063" max="3063" width="11" style="289" bestFit="1" customWidth="1"/>
    <col min="3064" max="3064" width="19.85546875" style="289" bestFit="1" customWidth="1"/>
    <col min="3065" max="3067" width="9.140625" style="289" customWidth="1"/>
    <col min="3068" max="3068" width="16.7109375" style="289" customWidth="1"/>
    <col min="3069" max="3295" width="9.140625" style="289"/>
    <col min="3296" max="3296" width="11.5703125" style="289" customWidth="1"/>
    <col min="3297" max="3297" width="27.42578125" style="289" customWidth="1"/>
    <col min="3298" max="3298" width="134.28515625" style="289" customWidth="1"/>
    <col min="3299" max="3299" width="11.140625" style="289" customWidth="1"/>
    <col min="3300" max="3300" width="21.42578125" style="289" customWidth="1"/>
    <col min="3301" max="3301" width="19.42578125" style="289" customWidth="1"/>
    <col min="3302" max="3302" width="14.140625" style="289" customWidth="1"/>
    <col min="3303" max="3303" width="12.7109375" style="289" customWidth="1"/>
    <col min="3304" max="3304" width="23.42578125" style="289" customWidth="1"/>
    <col min="3305" max="3305" width="25.85546875" style="289" customWidth="1"/>
    <col min="3306" max="3306" width="23.7109375" style="289" customWidth="1"/>
    <col min="3307" max="3307" width="20.28515625" style="289" customWidth="1"/>
    <col min="3308" max="3308" width="24.140625" style="289" customWidth="1"/>
    <col min="3309" max="3309" width="18.7109375" style="289" bestFit="1" customWidth="1"/>
    <col min="3310" max="3310" width="12.140625" style="289" bestFit="1" customWidth="1"/>
    <col min="3311" max="3311" width="19.85546875" style="289" bestFit="1" customWidth="1"/>
    <col min="3312" max="3312" width="3.7109375" style="289" customWidth="1"/>
    <col min="3313" max="3313" width="20.140625" style="289" bestFit="1" customWidth="1"/>
    <col min="3314" max="3314" width="15.7109375" style="289" customWidth="1"/>
    <col min="3315" max="3315" width="3.7109375" style="289" customWidth="1"/>
    <col min="3316" max="3316" width="10.42578125" style="289" customWidth="1"/>
    <col min="3317" max="3317" width="22.7109375" style="289" customWidth="1"/>
    <col min="3318" max="3318" width="17.28515625" style="289" bestFit="1" customWidth="1"/>
    <col min="3319" max="3319" width="11" style="289" bestFit="1" customWidth="1"/>
    <col min="3320" max="3320" width="19.85546875" style="289" bestFit="1" customWidth="1"/>
    <col min="3321" max="3323" width="9.140625" style="289" customWidth="1"/>
    <col min="3324" max="3324" width="16.7109375" style="289" customWidth="1"/>
    <col min="3325" max="3551" width="9.140625" style="289"/>
    <col min="3552" max="3552" width="11.5703125" style="289" customWidth="1"/>
    <col min="3553" max="3553" width="27.42578125" style="289" customWidth="1"/>
    <col min="3554" max="3554" width="134.28515625" style="289" customWidth="1"/>
    <col min="3555" max="3555" width="11.140625" style="289" customWidth="1"/>
    <col min="3556" max="3556" width="21.42578125" style="289" customWidth="1"/>
    <col min="3557" max="3557" width="19.42578125" style="289" customWidth="1"/>
    <col min="3558" max="3558" width="14.140625" style="289" customWidth="1"/>
    <col min="3559" max="3559" width="12.7109375" style="289" customWidth="1"/>
    <col min="3560" max="3560" width="23.42578125" style="289" customWidth="1"/>
    <col min="3561" max="3561" width="25.85546875" style="289" customWidth="1"/>
    <col min="3562" max="3562" width="23.7109375" style="289" customWidth="1"/>
    <col min="3563" max="3563" width="20.28515625" style="289" customWidth="1"/>
    <col min="3564" max="3564" width="24.140625" style="289" customWidth="1"/>
    <col min="3565" max="3565" width="18.7109375" style="289" bestFit="1" customWidth="1"/>
    <col min="3566" max="3566" width="12.140625" style="289" bestFit="1" customWidth="1"/>
    <col min="3567" max="3567" width="19.85546875" style="289" bestFit="1" customWidth="1"/>
    <col min="3568" max="3568" width="3.7109375" style="289" customWidth="1"/>
    <col min="3569" max="3569" width="20.140625" style="289" bestFit="1" customWidth="1"/>
    <col min="3570" max="3570" width="15.7109375" style="289" customWidth="1"/>
    <col min="3571" max="3571" width="3.7109375" style="289" customWidth="1"/>
    <col min="3572" max="3572" width="10.42578125" style="289" customWidth="1"/>
    <col min="3573" max="3573" width="22.7109375" style="289" customWidth="1"/>
    <col min="3574" max="3574" width="17.28515625" style="289" bestFit="1" customWidth="1"/>
    <col min="3575" max="3575" width="11" style="289" bestFit="1" customWidth="1"/>
    <col min="3576" max="3576" width="19.85546875" style="289" bestFit="1" customWidth="1"/>
    <col min="3577" max="3579" width="9.140625" style="289" customWidth="1"/>
    <col min="3580" max="3580" width="16.7109375" style="289" customWidth="1"/>
    <col min="3581" max="3807" width="9.140625" style="289"/>
    <col min="3808" max="3808" width="11.5703125" style="289" customWidth="1"/>
    <col min="3809" max="3809" width="27.42578125" style="289" customWidth="1"/>
    <col min="3810" max="3810" width="134.28515625" style="289" customWidth="1"/>
    <col min="3811" max="3811" width="11.140625" style="289" customWidth="1"/>
    <col min="3812" max="3812" width="21.42578125" style="289" customWidth="1"/>
    <col min="3813" max="3813" width="19.42578125" style="289" customWidth="1"/>
    <col min="3814" max="3814" width="14.140625" style="289" customWidth="1"/>
    <col min="3815" max="3815" width="12.7109375" style="289" customWidth="1"/>
    <col min="3816" max="3816" width="23.42578125" style="289" customWidth="1"/>
    <col min="3817" max="3817" width="25.85546875" style="289" customWidth="1"/>
    <col min="3818" max="3818" width="23.7109375" style="289" customWidth="1"/>
    <col min="3819" max="3819" width="20.28515625" style="289" customWidth="1"/>
    <col min="3820" max="3820" width="24.140625" style="289" customWidth="1"/>
    <col min="3821" max="3821" width="18.7109375" style="289" bestFit="1" customWidth="1"/>
    <col min="3822" max="3822" width="12.140625" style="289" bestFit="1" customWidth="1"/>
    <col min="3823" max="3823" width="19.85546875" style="289" bestFit="1" customWidth="1"/>
    <col min="3824" max="3824" width="3.7109375" style="289" customWidth="1"/>
    <col min="3825" max="3825" width="20.140625" style="289" bestFit="1" customWidth="1"/>
    <col min="3826" max="3826" width="15.7109375" style="289" customWidth="1"/>
    <col min="3827" max="3827" width="3.7109375" style="289" customWidth="1"/>
    <col min="3828" max="3828" width="10.42578125" style="289" customWidth="1"/>
    <col min="3829" max="3829" width="22.7109375" style="289" customWidth="1"/>
    <col min="3830" max="3830" width="17.28515625" style="289" bestFit="1" customWidth="1"/>
    <col min="3831" max="3831" width="11" style="289" bestFit="1" customWidth="1"/>
    <col min="3832" max="3832" width="19.85546875" style="289" bestFit="1" customWidth="1"/>
    <col min="3833" max="3835" width="9.140625" style="289" customWidth="1"/>
    <col min="3836" max="3836" width="16.7109375" style="289" customWidth="1"/>
    <col min="3837" max="4063" width="9.140625" style="289"/>
    <col min="4064" max="4064" width="11.5703125" style="289" customWidth="1"/>
    <col min="4065" max="4065" width="27.42578125" style="289" customWidth="1"/>
    <col min="4066" max="4066" width="134.28515625" style="289" customWidth="1"/>
    <col min="4067" max="4067" width="11.140625" style="289" customWidth="1"/>
    <col min="4068" max="4068" width="21.42578125" style="289" customWidth="1"/>
    <col min="4069" max="4069" width="19.42578125" style="289" customWidth="1"/>
    <col min="4070" max="4070" width="14.140625" style="289" customWidth="1"/>
    <col min="4071" max="4071" width="12.7109375" style="289" customWidth="1"/>
    <col min="4072" max="4072" width="23.42578125" style="289" customWidth="1"/>
    <col min="4073" max="4073" width="25.85546875" style="289" customWidth="1"/>
    <col min="4074" max="4074" width="23.7109375" style="289" customWidth="1"/>
    <col min="4075" max="4075" width="20.28515625" style="289" customWidth="1"/>
    <col min="4076" max="4076" width="24.140625" style="289" customWidth="1"/>
    <col min="4077" max="4077" width="18.7109375" style="289" bestFit="1" customWidth="1"/>
    <col min="4078" max="4078" width="12.140625" style="289" bestFit="1" customWidth="1"/>
    <col min="4079" max="4079" width="19.85546875" style="289" bestFit="1" customWidth="1"/>
    <col min="4080" max="4080" width="3.7109375" style="289" customWidth="1"/>
    <col min="4081" max="4081" width="20.140625" style="289" bestFit="1" customWidth="1"/>
    <col min="4082" max="4082" width="15.7109375" style="289" customWidth="1"/>
    <col min="4083" max="4083" width="3.7109375" style="289" customWidth="1"/>
    <col min="4084" max="4084" width="10.42578125" style="289" customWidth="1"/>
    <col min="4085" max="4085" width="22.7109375" style="289" customWidth="1"/>
    <col min="4086" max="4086" width="17.28515625" style="289" bestFit="1" customWidth="1"/>
    <col min="4087" max="4087" width="11" style="289" bestFit="1" customWidth="1"/>
    <col min="4088" max="4088" width="19.85546875" style="289" bestFit="1" customWidth="1"/>
    <col min="4089" max="4091" width="9.140625" style="289" customWidth="1"/>
    <col min="4092" max="4092" width="16.7109375" style="289" customWidth="1"/>
    <col min="4093" max="4319" width="9.140625" style="289"/>
    <col min="4320" max="4320" width="11.5703125" style="289" customWidth="1"/>
    <col min="4321" max="4321" width="27.42578125" style="289" customWidth="1"/>
    <col min="4322" max="4322" width="134.28515625" style="289" customWidth="1"/>
    <col min="4323" max="4323" width="11.140625" style="289" customWidth="1"/>
    <col min="4324" max="4324" width="21.42578125" style="289" customWidth="1"/>
    <col min="4325" max="4325" width="19.42578125" style="289" customWidth="1"/>
    <col min="4326" max="4326" width="14.140625" style="289" customWidth="1"/>
    <col min="4327" max="4327" width="12.7109375" style="289" customWidth="1"/>
    <col min="4328" max="4328" width="23.42578125" style="289" customWidth="1"/>
    <col min="4329" max="4329" width="25.85546875" style="289" customWidth="1"/>
    <col min="4330" max="4330" width="23.7109375" style="289" customWidth="1"/>
    <col min="4331" max="4331" width="20.28515625" style="289" customWidth="1"/>
    <col min="4332" max="4332" width="24.140625" style="289" customWidth="1"/>
    <col min="4333" max="4333" width="18.7109375" style="289" bestFit="1" customWidth="1"/>
    <col min="4334" max="4334" width="12.140625" style="289" bestFit="1" customWidth="1"/>
    <col min="4335" max="4335" width="19.85546875" style="289" bestFit="1" customWidth="1"/>
    <col min="4336" max="4336" width="3.7109375" style="289" customWidth="1"/>
    <col min="4337" max="4337" width="20.140625" style="289" bestFit="1" customWidth="1"/>
    <col min="4338" max="4338" width="15.7109375" style="289" customWidth="1"/>
    <col min="4339" max="4339" width="3.7109375" style="289" customWidth="1"/>
    <col min="4340" max="4340" width="10.42578125" style="289" customWidth="1"/>
    <col min="4341" max="4341" width="22.7109375" style="289" customWidth="1"/>
    <col min="4342" max="4342" width="17.28515625" style="289" bestFit="1" customWidth="1"/>
    <col min="4343" max="4343" width="11" style="289" bestFit="1" customWidth="1"/>
    <col min="4344" max="4344" width="19.85546875" style="289" bestFit="1" customWidth="1"/>
    <col min="4345" max="4347" width="9.140625" style="289" customWidth="1"/>
    <col min="4348" max="4348" width="16.7109375" style="289" customWidth="1"/>
    <col min="4349" max="4575" width="9.140625" style="289"/>
    <col min="4576" max="4576" width="11.5703125" style="289" customWidth="1"/>
    <col min="4577" max="4577" width="27.42578125" style="289" customWidth="1"/>
    <col min="4578" max="4578" width="134.28515625" style="289" customWidth="1"/>
    <col min="4579" max="4579" width="11.140625" style="289" customWidth="1"/>
    <col min="4580" max="4580" width="21.42578125" style="289" customWidth="1"/>
    <col min="4581" max="4581" width="19.42578125" style="289" customWidth="1"/>
    <col min="4582" max="4582" width="14.140625" style="289" customWidth="1"/>
    <col min="4583" max="4583" width="12.7109375" style="289" customWidth="1"/>
    <col min="4584" max="4584" width="23.42578125" style="289" customWidth="1"/>
    <col min="4585" max="4585" width="25.85546875" style="289" customWidth="1"/>
    <col min="4586" max="4586" width="23.7109375" style="289" customWidth="1"/>
    <col min="4587" max="4587" width="20.28515625" style="289" customWidth="1"/>
    <col min="4588" max="4588" width="24.140625" style="289" customWidth="1"/>
    <col min="4589" max="4589" width="18.7109375" style="289" bestFit="1" customWidth="1"/>
    <col min="4590" max="4590" width="12.140625" style="289" bestFit="1" customWidth="1"/>
    <col min="4591" max="4591" width="19.85546875" style="289" bestFit="1" customWidth="1"/>
    <col min="4592" max="4592" width="3.7109375" style="289" customWidth="1"/>
    <col min="4593" max="4593" width="20.140625" style="289" bestFit="1" customWidth="1"/>
    <col min="4594" max="4594" width="15.7109375" style="289" customWidth="1"/>
    <col min="4595" max="4595" width="3.7109375" style="289" customWidth="1"/>
    <col min="4596" max="4596" width="10.42578125" style="289" customWidth="1"/>
    <col min="4597" max="4597" width="22.7109375" style="289" customWidth="1"/>
    <col min="4598" max="4598" width="17.28515625" style="289" bestFit="1" customWidth="1"/>
    <col min="4599" max="4599" width="11" style="289" bestFit="1" customWidth="1"/>
    <col min="4600" max="4600" width="19.85546875" style="289" bestFit="1" customWidth="1"/>
    <col min="4601" max="4603" width="9.140625" style="289" customWidth="1"/>
    <col min="4604" max="4604" width="16.7109375" style="289" customWidth="1"/>
    <col min="4605" max="4831" width="9.140625" style="289"/>
    <col min="4832" max="4832" width="11.5703125" style="289" customWidth="1"/>
    <col min="4833" max="4833" width="27.42578125" style="289" customWidth="1"/>
    <col min="4834" max="4834" width="134.28515625" style="289" customWidth="1"/>
    <col min="4835" max="4835" width="11.140625" style="289" customWidth="1"/>
    <col min="4836" max="4836" width="21.42578125" style="289" customWidth="1"/>
    <col min="4837" max="4837" width="19.42578125" style="289" customWidth="1"/>
    <col min="4838" max="4838" width="14.140625" style="289" customWidth="1"/>
    <col min="4839" max="4839" width="12.7109375" style="289" customWidth="1"/>
    <col min="4840" max="4840" width="23.42578125" style="289" customWidth="1"/>
    <col min="4841" max="4841" width="25.85546875" style="289" customWidth="1"/>
    <col min="4842" max="4842" width="23.7109375" style="289" customWidth="1"/>
    <col min="4843" max="4843" width="20.28515625" style="289" customWidth="1"/>
    <col min="4844" max="4844" width="24.140625" style="289" customWidth="1"/>
    <col min="4845" max="4845" width="18.7109375" style="289" bestFit="1" customWidth="1"/>
    <col min="4846" max="4846" width="12.140625" style="289" bestFit="1" customWidth="1"/>
    <col min="4847" max="4847" width="19.85546875" style="289" bestFit="1" customWidth="1"/>
    <col min="4848" max="4848" width="3.7109375" style="289" customWidth="1"/>
    <col min="4849" max="4849" width="20.140625" style="289" bestFit="1" customWidth="1"/>
    <col min="4850" max="4850" width="15.7109375" style="289" customWidth="1"/>
    <col min="4851" max="4851" width="3.7109375" style="289" customWidth="1"/>
    <col min="4852" max="4852" width="10.42578125" style="289" customWidth="1"/>
    <col min="4853" max="4853" width="22.7109375" style="289" customWidth="1"/>
    <col min="4854" max="4854" width="17.28515625" style="289" bestFit="1" customWidth="1"/>
    <col min="4855" max="4855" width="11" style="289" bestFit="1" customWidth="1"/>
    <col min="4856" max="4856" width="19.85546875" style="289" bestFit="1" customWidth="1"/>
    <col min="4857" max="4859" width="9.140625" style="289" customWidth="1"/>
    <col min="4860" max="4860" width="16.7109375" style="289" customWidth="1"/>
    <col min="4861" max="5087" width="9.140625" style="289"/>
    <col min="5088" max="5088" width="11.5703125" style="289" customWidth="1"/>
    <col min="5089" max="5089" width="27.42578125" style="289" customWidth="1"/>
    <col min="5090" max="5090" width="134.28515625" style="289" customWidth="1"/>
    <col min="5091" max="5091" width="11.140625" style="289" customWidth="1"/>
    <col min="5092" max="5092" width="21.42578125" style="289" customWidth="1"/>
    <col min="5093" max="5093" width="19.42578125" style="289" customWidth="1"/>
    <col min="5094" max="5094" width="14.140625" style="289" customWidth="1"/>
    <col min="5095" max="5095" width="12.7109375" style="289" customWidth="1"/>
    <col min="5096" max="5096" width="23.42578125" style="289" customWidth="1"/>
    <col min="5097" max="5097" width="25.85546875" style="289" customWidth="1"/>
    <col min="5098" max="5098" width="23.7109375" style="289" customWidth="1"/>
    <col min="5099" max="5099" width="20.28515625" style="289" customWidth="1"/>
    <col min="5100" max="5100" width="24.140625" style="289" customWidth="1"/>
    <col min="5101" max="5101" width="18.7109375" style="289" bestFit="1" customWidth="1"/>
    <col min="5102" max="5102" width="12.140625" style="289" bestFit="1" customWidth="1"/>
    <col min="5103" max="5103" width="19.85546875" style="289" bestFit="1" customWidth="1"/>
    <col min="5104" max="5104" width="3.7109375" style="289" customWidth="1"/>
    <col min="5105" max="5105" width="20.140625" style="289" bestFit="1" customWidth="1"/>
    <col min="5106" max="5106" width="15.7109375" style="289" customWidth="1"/>
    <col min="5107" max="5107" width="3.7109375" style="289" customWidth="1"/>
    <col min="5108" max="5108" width="10.42578125" style="289" customWidth="1"/>
    <col min="5109" max="5109" width="22.7109375" style="289" customWidth="1"/>
    <col min="5110" max="5110" width="17.28515625" style="289" bestFit="1" customWidth="1"/>
    <col min="5111" max="5111" width="11" style="289" bestFit="1" customWidth="1"/>
    <col min="5112" max="5112" width="19.85546875" style="289" bestFit="1" customWidth="1"/>
    <col min="5113" max="5115" width="9.140625" style="289" customWidth="1"/>
    <col min="5116" max="5116" width="16.7109375" style="289" customWidth="1"/>
    <col min="5117" max="5343" width="9.140625" style="289"/>
    <col min="5344" max="5344" width="11.5703125" style="289" customWidth="1"/>
    <col min="5345" max="5345" width="27.42578125" style="289" customWidth="1"/>
    <col min="5346" max="5346" width="134.28515625" style="289" customWidth="1"/>
    <col min="5347" max="5347" width="11.140625" style="289" customWidth="1"/>
    <col min="5348" max="5348" width="21.42578125" style="289" customWidth="1"/>
    <col min="5349" max="5349" width="19.42578125" style="289" customWidth="1"/>
    <col min="5350" max="5350" width="14.140625" style="289" customWidth="1"/>
    <col min="5351" max="5351" width="12.7109375" style="289" customWidth="1"/>
    <col min="5352" max="5352" width="23.42578125" style="289" customWidth="1"/>
    <col min="5353" max="5353" width="25.85546875" style="289" customWidth="1"/>
    <col min="5354" max="5354" width="23.7109375" style="289" customWidth="1"/>
    <col min="5355" max="5355" width="20.28515625" style="289" customWidth="1"/>
    <col min="5356" max="5356" width="24.140625" style="289" customWidth="1"/>
    <col min="5357" max="5357" width="18.7109375" style="289" bestFit="1" customWidth="1"/>
    <col min="5358" max="5358" width="12.140625" style="289" bestFit="1" customWidth="1"/>
    <col min="5359" max="5359" width="19.85546875" style="289" bestFit="1" customWidth="1"/>
    <col min="5360" max="5360" width="3.7109375" style="289" customWidth="1"/>
    <col min="5361" max="5361" width="20.140625" style="289" bestFit="1" customWidth="1"/>
    <col min="5362" max="5362" width="15.7109375" style="289" customWidth="1"/>
    <col min="5363" max="5363" width="3.7109375" style="289" customWidth="1"/>
    <col min="5364" max="5364" width="10.42578125" style="289" customWidth="1"/>
    <col min="5365" max="5365" width="22.7109375" style="289" customWidth="1"/>
    <col min="5366" max="5366" width="17.28515625" style="289" bestFit="1" customWidth="1"/>
    <col min="5367" max="5367" width="11" style="289" bestFit="1" customWidth="1"/>
    <col min="5368" max="5368" width="19.85546875" style="289" bestFit="1" customWidth="1"/>
    <col min="5369" max="5371" width="9.140625" style="289" customWidth="1"/>
    <col min="5372" max="5372" width="16.7109375" style="289" customWidth="1"/>
    <col min="5373" max="5599" width="9.140625" style="289"/>
    <col min="5600" max="5600" width="11.5703125" style="289" customWidth="1"/>
    <col min="5601" max="5601" width="27.42578125" style="289" customWidth="1"/>
    <col min="5602" max="5602" width="134.28515625" style="289" customWidth="1"/>
    <col min="5603" max="5603" width="11.140625" style="289" customWidth="1"/>
    <col min="5604" max="5604" width="21.42578125" style="289" customWidth="1"/>
    <col min="5605" max="5605" width="19.42578125" style="289" customWidth="1"/>
    <col min="5606" max="5606" width="14.140625" style="289" customWidth="1"/>
    <col min="5607" max="5607" width="12.7109375" style="289" customWidth="1"/>
    <col min="5608" max="5608" width="23.42578125" style="289" customWidth="1"/>
    <col min="5609" max="5609" width="25.85546875" style="289" customWidth="1"/>
    <col min="5610" max="5610" width="23.7109375" style="289" customWidth="1"/>
    <col min="5611" max="5611" width="20.28515625" style="289" customWidth="1"/>
    <col min="5612" max="5612" width="24.140625" style="289" customWidth="1"/>
    <col min="5613" max="5613" width="18.7109375" style="289" bestFit="1" customWidth="1"/>
    <col min="5614" max="5614" width="12.140625" style="289" bestFit="1" customWidth="1"/>
    <col min="5615" max="5615" width="19.85546875" style="289" bestFit="1" customWidth="1"/>
    <col min="5616" max="5616" width="3.7109375" style="289" customWidth="1"/>
    <col min="5617" max="5617" width="20.140625" style="289" bestFit="1" customWidth="1"/>
    <col min="5618" max="5618" width="15.7109375" style="289" customWidth="1"/>
    <col min="5619" max="5619" width="3.7109375" style="289" customWidth="1"/>
    <col min="5620" max="5620" width="10.42578125" style="289" customWidth="1"/>
    <col min="5621" max="5621" width="22.7109375" style="289" customWidth="1"/>
    <col min="5622" max="5622" width="17.28515625" style="289" bestFit="1" customWidth="1"/>
    <col min="5623" max="5623" width="11" style="289" bestFit="1" customWidth="1"/>
    <col min="5624" max="5624" width="19.85546875" style="289" bestFit="1" customWidth="1"/>
    <col min="5625" max="5627" width="9.140625" style="289" customWidth="1"/>
    <col min="5628" max="5628" width="16.7109375" style="289" customWidth="1"/>
    <col min="5629" max="5855" width="9.140625" style="289"/>
    <col min="5856" max="5856" width="11.5703125" style="289" customWidth="1"/>
    <col min="5857" max="5857" width="27.42578125" style="289" customWidth="1"/>
    <col min="5858" max="5858" width="134.28515625" style="289" customWidth="1"/>
    <col min="5859" max="5859" width="11.140625" style="289" customWidth="1"/>
    <col min="5860" max="5860" width="21.42578125" style="289" customWidth="1"/>
    <col min="5861" max="5861" width="19.42578125" style="289" customWidth="1"/>
    <col min="5862" max="5862" width="14.140625" style="289" customWidth="1"/>
    <col min="5863" max="5863" width="12.7109375" style="289" customWidth="1"/>
    <col min="5864" max="5864" width="23.42578125" style="289" customWidth="1"/>
    <col min="5865" max="5865" width="25.85546875" style="289" customWidth="1"/>
    <col min="5866" max="5866" width="23.7109375" style="289" customWidth="1"/>
    <col min="5867" max="5867" width="20.28515625" style="289" customWidth="1"/>
    <col min="5868" max="5868" width="24.140625" style="289" customWidth="1"/>
    <col min="5869" max="5869" width="18.7109375" style="289" bestFit="1" customWidth="1"/>
    <col min="5870" max="5870" width="12.140625" style="289" bestFit="1" customWidth="1"/>
    <col min="5871" max="5871" width="19.85546875" style="289" bestFit="1" customWidth="1"/>
    <col min="5872" max="5872" width="3.7109375" style="289" customWidth="1"/>
    <col min="5873" max="5873" width="20.140625" style="289" bestFit="1" customWidth="1"/>
    <col min="5874" max="5874" width="15.7109375" style="289" customWidth="1"/>
    <col min="5875" max="5875" width="3.7109375" style="289" customWidth="1"/>
    <col min="5876" max="5876" width="10.42578125" style="289" customWidth="1"/>
    <col min="5877" max="5877" width="22.7109375" style="289" customWidth="1"/>
    <col min="5878" max="5878" width="17.28515625" style="289" bestFit="1" customWidth="1"/>
    <col min="5879" max="5879" width="11" style="289" bestFit="1" customWidth="1"/>
    <col min="5880" max="5880" width="19.85546875" style="289" bestFit="1" customWidth="1"/>
    <col min="5881" max="5883" width="9.140625" style="289" customWidth="1"/>
    <col min="5884" max="5884" width="16.7109375" style="289" customWidth="1"/>
    <col min="5885" max="6111" width="9.140625" style="289"/>
    <col min="6112" max="6112" width="11.5703125" style="289" customWidth="1"/>
    <col min="6113" max="6113" width="27.42578125" style="289" customWidth="1"/>
    <col min="6114" max="6114" width="134.28515625" style="289" customWidth="1"/>
    <col min="6115" max="6115" width="11.140625" style="289" customWidth="1"/>
    <col min="6116" max="6116" width="21.42578125" style="289" customWidth="1"/>
    <col min="6117" max="6117" width="19.42578125" style="289" customWidth="1"/>
    <col min="6118" max="6118" width="14.140625" style="289" customWidth="1"/>
    <col min="6119" max="6119" width="12.7109375" style="289" customWidth="1"/>
    <col min="6120" max="6120" width="23.42578125" style="289" customWidth="1"/>
    <col min="6121" max="6121" width="25.85546875" style="289" customWidth="1"/>
    <col min="6122" max="6122" width="23.7109375" style="289" customWidth="1"/>
    <col min="6123" max="6123" width="20.28515625" style="289" customWidth="1"/>
    <col min="6124" max="6124" width="24.140625" style="289" customWidth="1"/>
    <col min="6125" max="6125" width="18.7109375" style="289" bestFit="1" customWidth="1"/>
    <col min="6126" max="6126" width="12.140625" style="289" bestFit="1" customWidth="1"/>
    <col min="6127" max="6127" width="19.85546875" style="289" bestFit="1" customWidth="1"/>
    <col min="6128" max="6128" width="3.7109375" style="289" customWidth="1"/>
    <col min="6129" max="6129" width="20.140625" style="289" bestFit="1" customWidth="1"/>
    <col min="6130" max="6130" width="15.7109375" style="289" customWidth="1"/>
    <col min="6131" max="6131" width="3.7109375" style="289" customWidth="1"/>
    <col min="6132" max="6132" width="10.42578125" style="289" customWidth="1"/>
    <col min="6133" max="6133" width="22.7109375" style="289" customWidth="1"/>
    <col min="6134" max="6134" width="17.28515625" style="289" bestFit="1" customWidth="1"/>
    <col min="6135" max="6135" width="11" style="289" bestFit="1" customWidth="1"/>
    <col min="6136" max="6136" width="19.85546875" style="289" bestFit="1" customWidth="1"/>
    <col min="6137" max="6139" width="9.140625" style="289" customWidth="1"/>
    <col min="6140" max="6140" width="16.7109375" style="289" customWidth="1"/>
    <col min="6141" max="6367" width="9.140625" style="289"/>
    <col min="6368" max="6368" width="11.5703125" style="289" customWidth="1"/>
    <col min="6369" max="6369" width="27.42578125" style="289" customWidth="1"/>
    <col min="6370" max="6370" width="134.28515625" style="289" customWidth="1"/>
    <col min="6371" max="6371" width="11.140625" style="289" customWidth="1"/>
    <col min="6372" max="6372" width="21.42578125" style="289" customWidth="1"/>
    <col min="6373" max="6373" width="19.42578125" style="289" customWidth="1"/>
    <col min="6374" max="6374" width="14.140625" style="289" customWidth="1"/>
    <col min="6375" max="6375" width="12.7109375" style="289" customWidth="1"/>
    <col min="6376" max="6376" width="23.42578125" style="289" customWidth="1"/>
    <col min="6377" max="6377" width="25.85546875" style="289" customWidth="1"/>
    <col min="6378" max="6378" width="23.7109375" style="289" customWidth="1"/>
    <col min="6379" max="6379" width="20.28515625" style="289" customWidth="1"/>
    <col min="6380" max="6380" width="24.140625" style="289" customWidth="1"/>
    <col min="6381" max="6381" width="18.7109375" style="289" bestFit="1" customWidth="1"/>
    <col min="6382" max="6382" width="12.140625" style="289" bestFit="1" customWidth="1"/>
    <col min="6383" max="6383" width="19.85546875" style="289" bestFit="1" customWidth="1"/>
    <col min="6384" max="6384" width="3.7109375" style="289" customWidth="1"/>
    <col min="6385" max="6385" width="20.140625" style="289" bestFit="1" customWidth="1"/>
    <col min="6386" max="6386" width="15.7109375" style="289" customWidth="1"/>
    <col min="6387" max="6387" width="3.7109375" style="289" customWidth="1"/>
    <col min="6388" max="6388" width="10.42578125" style="289" customWidth="1"/>
    <col min="6389" max="6389" width="22.7109375" style="289" customWidth="1"/>
    <col min="6390" max="6390" width="17.28515625" style="289" bestFit="1" customWidth="1"/>
    <col min="6391" max="6391" width="11" style="289" bestFit="1" customWidth="1"/>
    <col min="6392" max="6392" width="19.85546875" style="289" bestFit="1" customWidth="1"/>
    <col min="6393" max="6395" width="9.140625" style="289" customWidth="1"/>
    <col min="6396" max="6396" width="16.7109375" style="289" customWidth="1"/>
    <col min="6397" max="6623" width="9.140625" style="289"/>
    <col min="6624" max="6624" width="11.5703125" style="289" customWidth="1"/>
    <col min="6625" max="6625" width="27.42578125" style="289" customWidth="1"/>
    <col min="6626" max="6626" width="134.28515625" style="289" customWidth="1"/>
    <col min="6627" max="6627" width="11.140625" style="289" customWidth="1"/>
    <col min="6628" max="6628" width="21.42578125" style="289" customWidth="1"/>
    <col min="6629" max="6629" width="19.42578125" style="289" customWidth="1"/>
    <col min="6630" max="6630" width="14.140625" style="289" customWidth="1"/>
    <col min="6631" max="6631" width="12.7109375" style="289" customWidth="1"/>
    <col min="6632" max="6632" width="23.42578125" style="289" customWidth="1"/>
    <col min="6633" max="6633" width="25.85546875" style="289" customWidth="1"/>
    <col min="6634" max="6634" width="23.7109375" style="289" customWidth="1"/>
    <col min="6635" max="6635" width="20.28515625" style="289" customWidth="1"/>
    <col min="6636" max="6636" width="24.140625" style="289" customWidth="1"/>
    <col min="6637" max="6637" width="18.7109375" style="289" bestFit="1" customWidth="1"/>
    <col min="6638" max="6638" width="12.140625" style="289" bestFit="1" customWidth="1"/>
    <col min="6639" max="6639" width="19.85546875" style="289" bestFit="1" customWidth="1"/>
    <col min="6640" max="6640" width="3.7109375" style="289" customWidth="1"/>
    <col min="6641" max="6641" width="20.140625" style="289" bestFit="1" customWidth="1"/>
    <col min="6642" max="6642" width="15.7109375" style="289" customWidth="1"/>
    <col min="6643" max="6643" width="3.7109375" style="289" customWidth="1"/>
    <col min="6644" max="6644" width="10.42578125" style="289" customWidth="1"/>
    <col min="6645" max="6645" width="22.7109375" style="289" customWidth="1"/>
    <col min="6646" max="6646" width="17.28515625" style="289" bestFit="1" customWidth="1"/>
    <col min="6647" max="6647" width="11" style="289" bestFit="1" customWidth="1"/>
    <col min="6648" max="6648" width="19.85546875" style="289" bestFit="1" customWidth="1"/>
    <col min="6649" max="6651" width="9.140625" style="289" customWidth="1"/>
    <col min="6652" max="6652" width="16.7109375" style="289" customWidth="1"/>
    <col min="6653" max="6879" width="9.140625" style="289"/>
    <col min="6880" max="6880" width="11.5703125" style="289" customWidth="1"/>
    <col min="6881" max="6881" width="27.42578125" style="289" customWidth="1"/>
    <col min="6882" max="6882" width="134.28515625" style="289" customWidth="1"/>
    <col min="6883" max="6883" width="11.140625" style="289" customWidth="1"/>
    <col min="6884" max="6884" width="21.42578125" style="289" customWidth="1"/>
    <col min="6885" max="6885" width="19.42578125" style="289" customWidth="1"/>
    <col min="6886" max="6886" width="14.140625" style="289" customWidth="1"/>
    <col min="6887" max="6887" width="12.7109375" style="289" customWidth="1"/>
    <col min="6888" max="6888" width="23.42578125" style="289" customWidth="1"/>
    <col min="6889" max="6889" width="25.85546875" style="289" customWidth="1"/>
    <col min="6890" max="6890" width="23.7109375" style="289" customWidth="1"/>
    <col min="6891" max="6891" width="20.28515625" style="289" customWidth="1"/>
    <col min="6892" max="6892" width="24.140625" style="289" customWidth="1"/>
    <col min="6893" max="6893" width="18.7109375" style="289" bestFit="1" customWidth="1"/>
    <col min="6894" max="6894" width="12.140625" style="289" bestFit="1" customWidth="1"/>
    <col min="6895" max="6895" width="19.85546875" style="289" bestFit="1" customWidth="1"/>
    <col min="6896" max="6896" width="3.7109375" style="289" customWidth="1"/>
    <col min="6897" max="6897" width="20.140625" style="289" bestFit="1" customWidth="1"/>
    <col min="6898" max="6898" width="15.7109375" style="289" customWidth="1"/>
    <col min="6899" max="6899" width="3.7109375" style="289" customWidth="1"/>
    <col min="6900" max="6900" width="10.42578125" style="289" customWidth="1"/>
    <col min="6901" max="6901" width="22.7109375" style="289" customWidth="1"/>
    <col min="6902" max="6902" width="17.28515625" style="289" bestFit="1" customWidth="1"/>
    <col min="6903" max="6903" width="11" style="289" bestFit="1" customWidth="1"/>
    <col min="6904" max="6904" width="19.85546875" style="289" bestFit="1" customWidth="1"/>
    <col min="6905" max="6907" width="9.140625" style="289" customWidth="1"/>
    <col min="6908" max="6908" width="16.7109375" style="289" customWidth="1"/>
    <col min="6909" max="7135" width="9.140625" style="289"/>
    <col min="7136" max="7136" width="11.5703125" style="289" customWidth="1"/>
    <col min="7137" max="7137" width="27.42578125" style="289" customWidth="1"/>
    <col min="7138" max="7138" width="134.28515625" style="289" customWidth="1"/>
    <col min="7139" max="7139" width="11.140625" style="289" customWidth="1"/>
    <col min="7140" max="7140" width="21.42578125" style="289" customWidth="1"/>
    <col min="7141" max="7141" width="19.42578125" style="289" customWidth="1"/>
    <col min="7142" max="7142" width="14.140625" style="289" customWidth="1"/>
    <col min="7143" max="7143" width="12.7109375" style="289" customWidth="1"/>
    <col min="7144" max="7144" width="23.42578125" style="289" customWidth="1"/>
    <col min="7145" max="7145" width="25.85546875" style="289" customWidth="1"/>
    <col min="7146" max="7146" width="23.7109375" style="289" customWidth="1"/>
    <col min="7147" max="7147" width="20.28515625" style="289" customWidth="1"/>
    <col min="7148" max="7148" width="24.140625" style="289" customWidth="1"/>
    <col min="7149" max="7149" width="18.7109375" style="289" bestFit="1" customWidth="1"/>
    <col min="7150" max="7150" width="12.140625" style="289" bestFit="1" customWidth="1"/>
    <col min="7151" max="7151" width="19.85546875" style="289" bestFit="1" customWidth="1"/>
    <col min="7152" max="7152" width="3.7109375" style="289" customWidth="1"/>
    <col min="7153" max="7153" width="20.140625" style="289" bestFit="1" customWidth="1"/>
    <col min="7154" max="7154" width="15.7109375" style="289" customWidth="1"/>
    <col min="7155" max="7155" width="3.7109375" style="289" customWidth="1"/>
    <col min="7156" max="7156" width="10.42578125" style="289" customWidth="1"/>
    <col min="7157" max="7157" width="22.7109375" style="289" customWidth="1"/>
    <col min="7158" max="7158" width="17.28515625" style="289" bestFit="1" customWidth="1"/>
    <col min="7159" max="7159" width="11" style="289" bestFit="1" customWidth="1"/>
    <col min="7160" max="7160" width="19.85546875" style="289" bestFit="1" customWidth="1"/>
    <col min="7161" max="7163" width="9.140625" style="289" customWidth="1"/>
    <col min="7164" max="7164" width="16.7109375" style="289" customWidth="1"/>
    <col min="7165" max="7391" width="9.140625" style="289"/>
    <col min="7392" max="7392" width="11.5703125" style="289" customWidth="1"/>
    <col min="7393" max="7393" width="27.42578125" style="289" customWidth="1"/>
    <col min="7394" max="7394" width="134.28515625" style="289" customWidth="1"/>
    <col min="7395" max="7395" width="11.140625" style="289" customWidth="1"/>
    <col min="7396" max="7396" width="21.42578125" style="289" customWidth="1"/>
    <col min="7397" max="7397" width="19.42578125" style="289" customWidth="1"/>
    <col min="7398" max="7398" width="14.140625" style="289" customWidth="1"/>
    <col min="7399" max="7399" width="12.7109375" style="289" customWidth="1"/>
    <col min="7400" max="7400" width="23.42578125" style="289" customWidth="1"/>
    <col min="7401" max="7401" width="25.85546875" style="289" customWidth="1"/>
    <col min="7402" max="7402" width="23.7109375" style="289" customWidth="1"/>
    <col min="7403" max="7403" width="20.28515625" style="289" customWidth="1"/>
    <col min="7404" max="7404" width="24.140625" style="289" customWidth="1"/>
    <col min="7405" max="7405" width="18.7109375" style="289" bestFit="1" customWidth="1"/>
    <col min="7406" max="7406" width="12.140625" style="289" bestFit="1" customWidth="1"/>
    <col min="7407" max="7407" width="19.85546875" style="289" bestFit="1" customWidth="1"/>
    <col min="7408" max="7408" width="3.7109375" style="289" customWidth="1"/>
    <col min="7409" max="7409" width="20.140625" style="289" bestFit="1" customWidth="1"/>
    <col min="7410" max="7410" width="15.7109375" style="289" customWidth="1"/>
    <col min="7411" max="7411" width="3.7109375" style="289" customWidth="1"/>
    <col min="7412" max="7412" width="10.42578125" style="289" customWidth="1"/>
    <col min="7413" max="7413" width="22.7109375" style="289" customWidth="1"/>
    <col min="7414" max="7414" width="17.28515625" style="289" bestFit="1" customWidth="1"/>
    <col min="7415" max="7415" width="11" style="289" bestFit="1" customWidth="1"/>
    <col min="7416" max="7416" width="19.85546875" style="289" bestFit="1" customWidth="1"/>
    <col min="7417" max="7419" width="9.140625" style="289" customWidth="1"/>
    <col min="7420" max="7420" width="16.7109375" style="289" customWidth="1"/>
    <col min="7421" max="7647" width="9.140625" style="289"/>
    <col min="7648" max="7648" width="11.5703125" style="289" customWidth="1"/>
    <col min="7649" max="7649" width="27.42578125" style="289" customWidth="1"/>
    <col min="7650" max="7650" width="134.28515625" style="289" customWidth="1"/>
    <col min="7651" max="7651" width="11.140625" style="289" customWidth="1"/>
    <col min="7652" max="7652" width="21.42578125" style="289" customWidth="1"/>
    <col min="7653" max="7653" width="19.42578125" style="289" customWidth="1"/>
    <col min="7654" max="7654" width="14.140625" style="289" customWidth="1"/>
    <col min="7655" max="7655" width="12.7109375" style="289" customWidth="1"/>
    <col min="7656" max="7656" width="23.42578125" style="289" customWidth="1"/>
    <col min="7657" max="7657" width="25.85546875" style="289" customWidth="1"/>
    <col min="7658" max="7658" width="23.7109375" style="289" customWidth="1"/>
    <col min="7659" max="7659" width="20.28515625" style="289" customWidth="1"/>
    <col min="7660" max="7660" width="24.140625" style="289" customWidth="1"/>
    <col min="7661" max="7661" width="18.7109375" style="289" bestFit="1" customWidth="1"/>
    <col min="7662" max="7662" width="12.140625" style="289" bestFit="1" customWidth="1"/>
    <col min="7663" max="7663" width="19.85546875" style="289" bestFit="1" customWidth="1"/>
    <col min="7664" max="7664" width="3.7109375" style="289" customWidth="1"/>
    <col min="7665" max="7665" width="20.140625" style="289" bestFit="1" customWidth="1"/>
    <col min="7666" max="7666" width="15.7109375" style="289" customWidth="1"/>
    <col min="7667" max="7667" width="3.7109375" style="289" customWidth="1"/>
    <col min="7668" max="7668" width="10.42578125" style="289" customWidth="1"/>
    <col min="7669" max="7669" width="22.7109375" style="289" customWidth="1"/>
    <col min="7670" max="7670" width="17.28515625" style="289" bestFit="1" customWidth="1"/>
    <col min="7671" max="7671" width="11" style="289" bestFit="1" customWidth="1"/>
    <col min="7672" max="7672" width="19.85546875" style="289" bestFit="1" customWidth="1"/>
    <col min="7673" max="7675" width="9.140625" style="289" customWidth="1"/>
    <col min="7676" max="7676" width="16.7109375" style="289" customWidth="1"/>
    <col min="7677" max="7903" width="9.140625" style="289"/>
    <col min="7904" max="7904" width="11.5703125" style="289" customWidth="1"/>
    <col min="7905" max="7905" width="27.42578125" style="289" customWidth="1"/>
    <col min="7906" max="7906" width="134.28515625" style="289" customWidth="1"/>
    <col min="7907" max="7907" width="11.140625" style="289" customWidth="1"/>
    <col min="7908" max="7908" width="21.42578125" style="289" customWidth="1"/>
    <col min="7909" max="7909" width="19.42578125" style="289" customWidth="1"/>
    <col min="7910" max="7910" width="14.140625" style="289" customWidth="1"/>
    <col min="7911" max="7911" width="12.7109375" style="289" customWidth="1"/>
    <col min="7912" max="7912" width="23.42578125" style="289" customWidth="1"/>
    <col min="7913" max="7913" width="25.85546875" style="289" customWidth="1"/>
    <col min="7914" max="7914" width="23.7109375" style="289" customWidth="1"/>
    <col min="7915" max="7915" width="20.28515625" style="289" customWidth="1"/>
    <col min="7916" max="7916" width="24.140625" style="289" customWidth="1"/>
    <col min="7917" max="7917" width="18.7109375" style="289" bestFit="1" customWidth="1"/>
    <col min="7918" max="7918" width="12.140625" style="289" bestFit="1" customWidth="1"/>
    <col min="7919" max="7919" width="19.85546875" style="289" bestFit="1" customWidth="1"/>
    <col min="7920" max="7920" width="3.7109375" style="289" customWidth="1"/>
    <col min="7921" max="7921" width="20.140625" style="289" bestFit="1" customWidth="1"/>
    <col min="7922" max="7922" width="15.7109375" style="289" customWidth="1"/>
    <col min="7923" max="7923" width="3.7109375" style="289" customWidth="1"/>
    <col min="7924" max="7924" width="10.42578125" style="289" customWidth="1"/>
    <col min="7925" max="7925" width="22.7109375" style="289" customWidth="1"/>
    <col min="7926" max="7926" width="17.28515625" style="289" bestFit="1" customWidth="1"/>
    <col min="7927" max="7927" width="11" style="289" bestFit="1" customWidth="1"/>
    <col min="7928" max="7928" width="19.85546875" style="289" bestFit="1" customWidth="1"/>
    <col min="7929" max="7931" width="9.140625" style="289" customWidth="1"/>
    <col min="7932" max="7932" width="16.7109375" style="289" customWidth="1"/>
    <col min="7933" max="8159" width="9.140625" style="289"/>
    <col min="8160" max="8160" width="11.5703125" style="289" customWidth="1"/>
    <col min="8161" max="8161" width="27.42578125" style="289" customWidth="1"/>
    <col min="8162" max="8162" width="134.28515625" style="289" customWidth="1"/>
    <col min="8163" max="8163" width="11.140625" style="289" customWidth="1"/>
    <col min="8164" max="8164" width="21.42578125" style="289" customWidth="1"/>
    <col min="8165" max="8165" width="19.42578125" style="289" customWidth="1"/>
    <col min="8166" max="8166" width="14.140625" style="289" customWidth="1"/>
    <col min="8167" max="8167" width="12.7109375" style="289" customWidth="1"/>
    <col min="8168" max="8168" width="23.42578125" style="289" customWidth="1"/>
    <col min="8169" max="8169" width="25.85546875" style="289" customWidth="1"/>
    <col min="8170" max="8170" width="23.7109375" style="289" customWidth="1"/>
    <col min="8171" max="8171" width="20.28515625" style="289" customWidth="1"/>
    <col min="8172" max="8172" width="24.140625" style="289" customWidth="1"/>
    <col min="8173" max="8173" width="18.7109375" style="289" bestFit="1" customWidth="1"/>
    <col min="8174" max="8174" width="12.140625" style="289" bestFit="1" customWidth="1"/>
    <col min="8175" max="8175" width="19.85546875" style="289" bestFit="1" customWidth="1"/>
    <col min="8176" max="8176" width="3.7109375" style="289" customWidth="1"/>
    <col min="8177" max="8177" width="20.140625" style="289" bestFit="1" customWidth="1"/>
    <col min="8178" max="8178" width="15.7109375" style="289" customWidth="1"/>
    <col min="8179" max="8179" width="3.7109375" style="289" customWidth="1"/>
    <col min="8180" max="8180" width="10.42578125" style="289" customWidth="1"/>
    <col min="8181" max="8181" width="22.7109375" style="289" customWidth="1"/>
    <col min="8182" max="8182" width="17.28515625" style="289" bestFit="1" customWidth="1"/>
    <col min="8183" max="8183" width="11" style="289" bestFit="1" customWidth="1"/>
    <col min="8184" max="8184" width="19.85546875" style="289" bestFit="1" customWidth="1"/>
    <col min="8185" max="8187" width="9.140625" style="289" customWidth="1"/>
    <col min="8188" max="8188" width="16.7109375" style="289" customWidth="1"/>
    <col min="8189" max="8415" width="9.140625" style="289"/>
    <col min="8416" max="8416" width="11.5703125" style="289" customWidth="1"/>
    <col min="8417" max="8417" width="27.42578125" style="289" customWidth="1"/>
    <col min="8418" max="8418" width="134.28515625" style="289" customWidth="1"/>
    <col min="8419" max="8419" width="11.140625" style="289" customWidth="1"/>
    <col min="8420" max="8420" width="21.42578125" style="289" customWidth="1"/>
    <col min="8421" max="8421" width="19.42578125" style="289" customWidth="1"/>
    <col min="8422" max="8422" width="14.140625" style="289" customWidth="1"/>
    <col min="8423" max="8423" width="12.7109375" style="289" customWidth="1"/>
    <col min="8424" max="8424" width="23.42578125" style="289" customWidth="1"/>
    <col min="8425" max="8425" width="25.85546875" style="289" customWidth="1"/>
    <col min="8426" max="8426" width="23.7109375" style="289" customWidth="1"/>
    <col min="8427" max="8427" width="20.28515625" style="289" customWidth="1"/>
    <col min="8428" max="8428" width="24.140625" style="289" customWidth="1"/>
    <col min="8429" max="8429" width="18.7109375" style="289" bestFit="1" customWidth="1"/>
    <col min="8430" max="8430" width="12.140625" style="289" bestFit="1" customWidth="1"/>
    <col min="8431" max="8431" width="19.85546875" style="289" bestFit="1" customWidth="1"/>
    <col min="8432" max="8432" width="3.7109375" style="289" customWidth="1"/>
    <col min="8433" max="8433" width="20.140625" style="289" bestFit="1" customWidth="1"/>
    <col min="8434" max="8434" width="15.7109375" style="289" customWidth="1"/>
    <col min="8435" max="8435" width="3.7109375" style="289" customWidth="1"/>
    <col min="8436" max="8436" width="10.42578125" style="289" customWidth="1"/>
    <col min="8437" max="8437" width="22.7109375" style="289" customWidth="1"/>
    <col min="8438" max="8438" width="17.28515625" style="289" bestFit="1" customWidth="1"/>
    <col min="8439" max="8439" width="11" style="289" bestFit="1" customWidth="1"/>
    <col min="8440" max="8440" width="19.85546875" style="289" bestFit="1" customWidth="1"/>
    <col min="8441" max="8443" width="9.140625" style="289" customWidth="1"/>
    <col min="8444" max="8444" width="16.7109375" style="289" customWidth="1"/>
    <col min="8445" max="8671" width="9.140625" style="289"/>
    <col min="8672" max="8672" width="11.5703125" style="289" customWidth="1"/>
    <col min="8673" max="8673" width="27.42578125" style="289" customWidth="1"/>
    <col min="8674" max="8674" width="134.28515625" style="289" customWidth="1"/>
    <col min="8675" max="8675" width="11.140625" style="289" customWidth="1"/>
    <col min="8676" max="8676" width="21.42578125" style="289" customWidth="1"/>
    <col min="8677" max="8677" width="19.42578125" style="289" customWidth="1"/>
    <col min="8678" max="8678" width="14.140625" style="289" customWidth="1"/>
    <col min="8679" max="8679" width="12.7109375" style="289" customWidth="1"/>
    <col min="8680" max="8680" width="23.42578125" style="289" customWidth="1"/>
    <col min="8681" max="8681" width="25.85546875" style="289" customWidth="1"/>
    <col min="8682" max="8682" width="23.7109375" style="289" customWidth="1"/>
    <col min="8683" max="8683" width="20.28515625" style="289" customWidth="1"/>
    <col min="8684" max="8684" width="24.140625" style="289" customWidth="1"/>
    <col min="8685" max="8685" width="18.7109375" style="289" bestFit="1" customWidth="1"/>
    <col min="8686" max="8686" width="12.140625" style="289" bestFit="1" customWidth="1"/>
    <col min="8687" max="8687" width="19.85546875" style="289" bestFit="1" customWidth="1"/>
    <col min="8688" max="8688" width="3.7109375" style="289" customWidth="1"/>
    <col min="8689" max="8689" width="20.140625" style="289" bestFit="1" customWidth="1"/>
    <col min="8690" max="8690" width="15.7109375" style="289" customWidth="1"/>
    <col min="8691" max="8691" width="3.7109375" style="289" customWidth="1"/>
    <col min="8692" max="8692" width="10.42578125" style="289" customWidth="1"/>
    <col min="8693" max="8693" width="22.7109375" style="289" customWidth="1"/>
    <col min="8694" max="8694" width="17.28515625" style="289" bestFit="1" customWidth="1"/>
    <col min="8695" max="8695" width="11" style="289" bestFit="1" customWidth="1"/>
    <col min="8696" max="8696" width="19.85546875" style="289" bestFit="1" customWidth="1"/>
    <col min="8697" max="8699" width="9.140625" style="289" customWidth="1"/>
    <col min="8700" max="8700" width="16.7109375" style="289" customWidth="1"/>
    <col min="8701" max="8927" width="9.140625" style="289"/>
    <col min="8928" max="8928" width="11.5703125" style="289" customWidth="1"/>
    <col min="8929" max="8929" width="27.42578125" style="289" customWidth="1"/>
    <col min="8930" max="8930" width="134.28515625" style="289" customWidth="1"/>
    <col min="8931" max="8931" width="11.140625" style="289" customWidth="1"/>
    <col min="8932" max="8932" width="21.42578125" style="289" customWidth="1"/>
    <col min="8933" max="8933" width="19.42578125" style="289" customWidth="1"/>
    <col min="8934" max="8934" width="14.140625" style="289" customWidth="1"/>
    <col min="8935" max="8935" width="12.7109375" style="289" customWidth="1"/>
    <col min="8936" max="8936" width="23.42578125" style="289" customWidth="1"/>
    <col min="8937" max="8937" width="25.85546875" style="289" customWidth="1"/>
    <col min="8938" max="8938" width="23.7109375" style="289" customWidth="1"/>
    <col min="8939" max="8939" width="20.28515625" style="289" customWidth="1"/>
    <col min="8940" max="8940" width="24.140625" style="289" customWidth="1"/>
    <col min="8941" max="8941" width="18.7109375" style="289" bestFit="1" customWidth="1"/>
    <col min="8942" max="8942" width="12.140625" style="289" bestFit="1" customWidth="1"/>
    <col min="8943" max="8943" width="19.85546875" style="289" bestFit="1" customWidth="1"/>
    <col min="8944" max="8944" width="3.7109375" style="289" customWidth="1"/>
    <col min="8945" max="8945" width="20.140625" style="289" bestFit="1" customWidth="1"/>
    <col min="8946" max="8946" width="15.7109375" style="289" customWidth="1"/>
    <col min="8947" max="8947" width="3.7109375" style="289" customWidth="1"/>
    <col min="8948" max="8948" width="10.42578125" style="289" customWidth="1"/>
    <col min="8949" max="8949" width="22.7109375" style="289" customWidth="1"/>
    <col min="8950" max="8950" width="17.28515625" style="289" bestFit="1" customWidth="1"/>
    <col min="8951" max="8951" width="11" style="289" bestFit="1" customWidth="1"/>
    <col min="8952" max="8952" width="19.85546875" style="289" bestFit="1" customWidth="1"/>
    <col min="8953" max="8955" width="9.140625" style="289" customWidth="1"/>
    <col min="8956" max="8956" width="16.7109375" style="289" customWidth="1"/>
    <col min="8957" max="9183" width="9.140625" style="289"/>
    <col min="9184" max="9184" width="11.5703125" style="289" customWidth="1"/>
    <col min="9185" max="9185" width="27.42578125" style="289" customWidth="1"/>
    <col min="9186" max="9186" width="134.28515625" style="289" customWidth="1"/>
    <col min="9187" max="9187" width="11.140625" style="289" customWidth="1"/>
    <col min="9188" max="9188" width="21.42578125" style="289" customWidth="1"/>
    <col min="9189" max="9189" width="19.42578125" style="289" customWidth="1"/>
    <col min="9190" max="9190" width="14.140625" style="289" customWidth="1"/>
    <col min="9191" max="9191" width="12.7109375" style="289" customWidth="1"/>
    <col min="9192" max="9192" width="23.42578125" style="289" customWidth="1"/>
    <col min="9193" max="9193" width="25.85546875" style="289" customWidth="1"/>
    <col min="9194" max="9194" width="23.7109375" style="289" customWidth="1"/>
    <col min="9195" max="9195" width="20.28515625" style="289" customWidth="1"/>
    <col min="9196" max="9196" width="24.140625" style="289" customWidth="1"/>
    <col min="9197" max="9197" width="18.7109375" style="289" bestFit="1" customWidth="1"/>
    <col min="9198" max="9198" width="12.140625" style="289" bestFit="1" customWidth="1"/>
    <col min="9199" max="9199" width="19.85546875" style="289" bestFit="1" customWidth="1"/>
    <col min="9200" max="9200" width="3.7109375" style="289" customWidth="1"/>
    <col min="9201" max="9201" width="20.140625" style="289" bestFit="1" customWidth="1"/>
    <col min="9202" max="9202" width="15.7109375" style="289" customWidth="1"/>
    <col min="9203" max="9203" width="3.7109375" style="289" customWidth="1"/>
    <col min="9204" max="9204" width="10.42578125" style="289" customWidth="1"/>
    <col min="9205" max="9205" width="22.7109375" style="289" customWidth="1"/>
    <col min="9206" max="9206" width="17.28515625" style="289" bestFit="1" customWidth="1"/>
    <col min="9207" max="9207" width="11" style="289" bestFit="1" customWidth="1"/>
    <col min="9208" max="9208" width="19.85546875" style="289" bestFit="1" customWidth="1"/>
    <col min="9209" max="9211" width="9.140625" style="289" customWidth="1"/>
    <col min="9212" max="9212" width="16.7109375" style="289" customWidth="1"/>
    <col min="9213" max="9439" width="9.140625" style="289"/>
    <col min="9440" max="9440" width="11.5703125" style="289" customWidth="1"/>
    <col min="9441" max="9441" width="27.42578125" style="289" customWidth="1"/>
    <col min="9442" max="9442" width="134.28515625" style="289" customWidth="1"/>
    <col min="9443" max="9443" width="11.140625" style="289" customWidth="1"/>
    <col min="9444" max="9444" width="21.42578125" style="289" customWidth="1"/>
    <col min="9445" max="9445" width="19.42578125" style="289" customWidth="1"/>
    <col min="9446" max="9446" width="14.140625" style="289" customWidth="1"/>
    <col min="9447" max="9447" width="12.7109375" style="289" customWidth="1"/>
    <col min="9448" max="9448" width="23.42578125" style="289" customWidth="1"/>
    <col min="9449" max="9449" width="25.85546875" style="289" customWidth="1"/>
    <col min="9450" max="9450" width="23.7109375" style="289" customWidth="1"/>
    <col min="9451" max="9451" width="20.28515625" style="289" customWidth="1"/>
    <col min="9452" max="9452" width="24.140625" style="289" customWidth="1"/>
    <col min="9453" max="9453" width="18.7109375" style="289" bestFit="1" customWidth="1"/>
    <col min="9454" max="9454" width="12.140625" style="289" bestFit="1" customWidth="1"/>
    <col min="9455" max="9455" width="19.85546875" style="289" bestFit="1" customWidth="1"/>
    <col min="9456" max="9456" width="3.7109375" style="289" customWidth="1"/>
    <col min="9457" max="9457" width="20.140625" style="289" bestFit="1" customWidth="1"/>
    <col min="9458" max="9458" width="15.7109375" style="289" customWidth="1"/>
    <col min="9459" max="9459" width="3.7109375" style="289" customWidth="1"/>
    <col min="9460" max="9460" width="10.42578125" style="289" customWidth="1"/>
    <col min="9461" max="9461" width="22.7109375" style="289" customWidth="1"/>
    <col min="9462" max="9462" width="17.28515625" style="289" bestFit="1" customWidth="1"/>
    <col min="9463" max="9463" width="11" style="289" bestFit="1" customWidth="1"/>
    <col min="9464" max="9464" width="19.85546875" style="289" bestFit="1" customWidth="1"/>
    <col min="9465" max="9467" width="9.140625" style="289" customWidth="1"/>
    <col min="9468" max="9468" width="16.7109375" style="289" customWidth="1"/>
    <col min="9469" max="9695" width="9.140625" style="289"/>
    <col min="9696" max="9696" width="11.5703125" style="289" customWidth="1"/>
    <col min="9697" max="9697" width="27.42578125" style="289" customWidth="1"/>
    <col min="9698" max="9698" width="134.28515625" style="289" customWidth="1"/>
    <col min="9699" max="9699" width="11.140625" style="289" customWidth="1"/>
    <col min="9700" max="9700" width="21.42578125" style="289" customWidth="1"/>
    <col min="9701" max="9701" width="19.42578125" style="289" customWidth="1"/>
    <col min="9702" max="9702" width="14.140625" style="289" customWidth="1"/>
    <col min="9703" max="9703" width="12.7109375" style="289" customWidth="1"/>
    <col min="9704" max="9704" width="23.42578125" style="289" customWidth="1"/>
    <col min="9705" max="9705" width="25.85546875" style="289" customWidth="1"/>
    <col min="9706" max="9706" width="23.7109375" style="289" customWidth="1"/>
    <col min="9707" max="9707" width="20.28515625" style="289" customWidth="1"/>
    <col min="9708" max="9708" width="24.140625" style="289" customWidth="1"/>
    <col min="9709" max="9709" width="18.7109375" style="289" bestFit="1" customWidth="1"/>
    <col min="9710" max="9710" width="12.140625" style="289" bestFit="1" customWidth="1"/>
    <col min="9711" max="9711" width="19.85546875" style="289" bestFit="1" customWidth="1"/>
    <col min="9712" max="9712" width="3.7109375" style="289" customWidth="1"/>
    <col min="9713" max="9713" width="20.140625" style="289" bestFit="1" customWidth="1"/>
    <col min="9714" max="9714" width="15.7109375" style="289" customWidth="1"/>
    <col min="9715" max="9715" width="3.7109375" style="289" customWidth="1"/>
    <col min="9716" max="9716" width="10.42578125" style="289" customWidth="1"/>
    <col min="9717" max="9717" width="22.7109375" style="289" customWidth="1"/>
    <col min="9718" max="9718" width="17.28515625" style="289" bestFit="1" customWidth="1"/>
    <col min="9719" max="9719" width="11" style="289" bestFit="1" customWidth="1"/>
    <col min="9720" max="9720" width="19.85546875" style="289" bestFit="1" customWidth="1"/>
    <col min="9721" max="9723" width="9.140625" style="289" customWidth="1"/>
    <col min="9724" max="9724" width="16.7109375" style="289" customWidth="1"/>
    <col min="9725" max="9951" width="9.140625" style="289"/>
    <col min="9952" max="9952" width="11.5703125" style="289" customWidth="1"/>
    <col min="9953" max="9953" width="27.42578125" style="289" customWidth="1"/>
    <col min="9954" max="9954" width="134.28515625" style="289" customWidth="1"/>
    <col min="9955" max="9955" width="11.140625" style="289" customWidth="1"/>
    <col min="9956" max="9956" width="21.42578125" style="289" customWidth="1"/>
    <col min="9957" max="9957" width="19.42578125" style="289" customWidth="1"/>
    <col min="9958" max="9958" width="14.140625" style="289" customWidth="1"/>
    <col min="9959" max="9959" width="12.7109375" style="289" customWidth="1"/>
    <col min="9960" max="9960" width="23.42578125" style="289" customWidth="1"/>
    <col min="9961" max="9961" width="25.85546875" style="289" customWidth="1"/>
    <col min="9962" max="9962" width="23.7109375" style="289" customWidth="1"/>
    <col min="9963" max="9963" width="20.28515625" style="289" customWidth="1"/>
    <col min="9964" max="9964" width="24.140625" style="289" customWidth="1"/>
    <col min="9965" max="9965" width="18.7109375" style="289" bestFit="1" customWidth="1"/>
    <col min="9966" max="9966" width="12.140625" style="289" bestFit="1" customWidth="1"/>
    <col min="9967" max="9967" width="19.85546875" style="289" bestFit="1" customWidth="1"/>
    <col min="9968" max="9968" width="3.7109375" style="289" customWidth="1"/>
    <col min="9969" max="9969" width="20.140625" style="289" bestFit="1" customWidth="1"/>
    <col min="9970" max="9970" width="15.7109375" style="289" customWidth="1"/>
    <col min="9971" max="9971" width="3.7109375" style="289" customWidth="1"/>
    <col min="9972" max="9972" width="10.42578125" style="289" customWidth="1"/>
    <col min="9973" max="9973" width="22.7109375" style="289" customWidth="1"/>
    <col min="9974" max="9974" width="17.28515625" style="289" bestFit="1" customWidth="1"/>
    <col min="9975" max="9975" width="11" style="289" bestFit="1" customWidth="1"/>
    <col min="9976" max="9976" width="19.85546875" style="289" bestFit="1" customWidth="1"/>
    <col min="9977" max="9979" width="9.140625" style="289" customWidth="1"/>
    <col min="9980" max="9980" width="16.7109375" style="289" customWidth="1"/>
    <col min="9981" max="10207" width="9.140625" style="289"/>
    <col min="10208" max="10208" width="11.5703125" style="289" customWidth="1"/>
    <col min="10209" max="10209" width="27.42578125" style="289" customWidth="1"/>
    <col min="10210" max="10210" width="134.28515625" style="289" customWidth="1"/>
    <col min="10211" max="10211" width="11.140625" style="289" customWidth="1"/>
    <col min="10212" max="10212" width="21.42578125" style="289" customWidth="1"/>
    <col min="10213" max="10213" width="19.42578125" style="289" customWidth="1"/>
    <col min="10214" max="10214" width="14.140625" style="289" customWidth="1"/>
    <col min="10215" max="10215" width="12.7109375" style="289" customWidth="1"/>
    <col min="10216" max="10216" width="23.42578125" style="289" customWidth="1"/>
    <col min="10217" max="10217" width="25.85546875" style="289" customWidth="1"/>
    <col min="10218" max="10218" width="23.7109375" style="289" customWidth="1"/>
    <col min="10219" max="10219" width="20.28515625" style="289" customWidth="1"/>
    <col min="10220" max="10220" width="24.140625" style="289" customWidth="1"/>
    <col min="10221" max="10221" width="18.7109375" style="289" bestFit="1" customWidth="1"/>
    <col min="10222" max="10222" width="12.140625" style="289" bestFit="1" customWidth="1"/>
    <col min="10223" max="10223" width="19.85546875" style="289" bestFit="1" customWidth="1"/>
    <col min="10224" max="10224" width="3.7109375" style="289" customWidth="1"/>
    <col min="10225" max="10225" width="20.140625" style="289" bestFit="1" customWidth="1"/>
    <col min="10226" max="10226" width="15.7109375" style="289" customWidth="1"/>
    <col min="10227" max="10227" width="3.7109375" style="289" customWidth="1"/>
    <col min="10228" max="10228" width="10.42578125" style="289" customWidth="1"/>
    <col min="10229" max="10229" width="22.7109375" style="289" customWidth="1"/>
    <col min="10230" max="10230" width="17.28515625" style="289" bestFit="1" customWidth="1"/>
    <col min="10231" max="10231" width="11" style="289" bestFit="1" customWidth="1"/>
    <col min="10232" max="10232" width="19.85546875" style="289" bestFit="1" customWidth="1"/>
    <col min="10233" max="10235" width="9.140625" style="289" customWidth="1"/>
    <col min="10236" max="10236" width="16.7109375" style="289" customWidth="1"/>
    <col min="10237" max="10463" width="9.140625" style="289"/>
    <col min="10464" max="10464" width="11.5703125" style="289" customWidth="1"/>
    <col min="10465" max="10465" width="27.42578125" style="289" customWidth="1"/>
    <col min="10466" max="10466" width="134.28515625" style="289" customWidth="1"/>
    <col min="10467" max="10467" width="11.140625" style="289" customWidth="1"/>
    <col min="10468" max="10468" width="21.42578125" style="289" customWidth="1"/>
    <col min="10469" max="10469" width="19.42578125" style="289" customWidth="1"/>
    <col min="10470" max="10470" width="14.140625" style="289" customWidth="1"/>
    <col min="10471" max="10471" width="12.7109375" style="289" customWidth="1"/>
    <col min="10472" max="10472" width="23.42578125" style="289" customWidth="1"/>
    <col min="10473" max="10473" width="25.85546875" style="289" customWidth="1"/>
    <col min="10474" max="10474" width="23.7109375" style="289" customWidth="1"/>
    <col min="10475" max="10475" width="20.28515625" style="289" customWidth="1"/>
    <col min="10476" max="10476" width="24.140625" style="289" customWidth="1"/>
    <col min="10477" max="10477" width="18.7109375" style="289" bestFit="1" customWidth="1"/>
    <col min="10478" max="10478" width="12.140625" style="289" bestFit="1" customWidth="1"/>
    <col min="10479" max="10479" width="19.85546875" style="289" bestFit="1" customWidth="1"/>
    <col min="10480" max="10480" width="3.7109375" style="289" customWidth="1"/>
    <col min="10481" max="10481" width="20.140625" style="289" bestFit="1" customWidth="1"/>
    <col min="10482" max="10482" width="15.7109375" style="289" customWidth="1"/>
    <col min="10483" max="10483" width="3.7109375" style="289" customWidth="1"/>
    <col min="10484" max="10484" width="10.42578125" style="289" customWidth="1"/>
    <col min="10485" max="10485" width="22.7109375" style="289" customWidth="1"/>
    <col min="10486" max="10486" width="17.28515625" style="289" bestFit="1" customWidth="1"/>
    <col min="10487" max="10487" width="11" style="289" bestFit="1" customWidth="1"/>
    <col min="10488" max="10488" width="19.85546875" style="289" bestFit="1" customWidth="1"/>
    <col min="10489" max="10491" width="9.140625" style="289" customWidth="1"/>
    <col min="10492" max="10492" width="16.7109375" style="289" customWidth="1"/>
    <col min="10493" max="10719" width="9.140625" style="289"/>
    <col min="10720" max="10720" width="11.5703125" style="289" customWidth="1"/>
    <col min="10721" max="10721" width="27.42578125" style="289" customWidth="1"/>
    <col min="10722" max="10722" width="134.28515625" style="289" customWidth="1"/>
    <col min="10723" max="10723" width="11.140625" style="289" customWidth="1"/>
    <col min="10724" max="10724" width="21.42578125" style="289" customWidth="1"/>
    <col min="10725" max="10725" width="19.42578125" style="289" customWidth="1"/>
    <col min="10726" max="10726" width="14.140625" style="289" customWidth="1"/>
    <col min="10727" max="10727" width="12.7109375" style="289" customWidth="1"/>
    <col min="10728" max="10728" width="23.42578125" style="289" customWidth="1"/>
    <col min="10729" max="10729" width="25.85546875" style="289" customWidth="1"/>
    <col min="10730" max="10730" width="23.7109375" style="289" customWidth="1"/>
    <col min="10731" max="10731" width="20.28515625" style="289" customWidth="1"/>
    <col min="10732" max="10732" width="24.140625" style="289" customWidth="1"/>
    <col min="10733" max="10733" width="18.7109375" style="289" bestFit="1" customWidth="1"/>
    <col min="10734" max="10734" width="12.140625" style="289" bestFit="1" customWidth="1"/>
    <col min="10735" max="10735" width="19.85546875" style="289" bestFit="1" customWidth="1"/>
    <col min="10736" max="10736" width="3.7109375" style="289" customWidth="1"/>
    <col min="10737" max="10737" width="20.140625" style="289" bestFit="1" customWidth="1"/>
    <col min="10738" max="10738" width="15.7109375" style="289" customWidth="1"/>
    <col min="10739" max="10739" width="3.7109375" style="289" customWidth="1"/>
    <col min="10740" max="10740" width="10.42578125" style="289" customWidth="1"/>
    <col min="10741" max="10741" width="22.7109375" style="289" customWidth="1"/>
    <col min="10742" max="10742" width="17.28515625" style="289" bestFit="1" customWidth="1"/>
    <col min="10743" max="10743" width="11" style="289" bestFit="1" customWidth="1"/>
    <col min="10744" max="10744" width="19.85546875" style="289" bestFit="1" customWidth="1"/>
    <col min="10745" max="10747" width="9.140625" style="289" customWidth="1"/>
    <col min="10748" max="10748" width="16.7109375" style="289" customWidth="1"/>
    <col min="10749" max="10975" width="9.140625" style="289"/>
    <col min="10976" max="10976" width="11.5703125" style="289" customWidth="1"/>
    <col min="10977" max="10977" width="27.42578125" style="289" customWidth="1"/>
    <col min="10978" max="10978" width="134.28515625" style="289" customWidth="1"/>
    <col min="10979" max="10979" width="11.140625" style="289" customWidth="1"/>
    <col min="10980" max="10980" width="21.42578125" style="289" customWidth="1"/>
    <col min="10981" max="10981" width="19.42578125" style="289" customWidth="1"/>
    <col min="10982" max="10982" width="14.140625" style="289" customWidth="1"/>
    <col min="10983" max="10983" width="12.7109375" style="289" customWidth="1"/>
    <col min="10984" max="10984" width="23.42578125" style="289" customWidth="1"/>
    <col min="10985" max="10985" width="25.85546875" style="289" customWidth="1"/>
    <col min="10986" max="10986" width="23.7109375" style="289" customWidth="1"/>
    <col min="10987" max="10987" width="20.28515625" style="289" customWidth="1"/>
    <col min="10988" max="10988" width="24.140625" style="289" customWidth="1"/>
    <col min="10989" max="10989" width="18.7109375" style="289" bestFit="1" customWidth="1"/>
    <col min="10990" max="10990" width="12.140625" style="289" bestFit="1" customWidth="1"/>
    <col min="10991" max="10991" width="19.85546875" style="289" bestFit="1" customWidth="1"/>
    <col min="10992" max="10992" width="3.7109375" style="289" customWidth="1"/>
    <col min="10993" max="10993" width="20.140625" style="289" bestFit="1" customWidth="1"/>
    <col min="10994" max="10994" width="15.7109375" style="289" customWidth="1"/>
    <col min="10995" max="10995" width="3.7109375" style="289" customWidth="1"/>
    <col min="10996" max="10996" width="10.42578125" style="289" customWidth="1"/>
    <col min="10997" max="10997" width="22.7109375" style="289" customWidth="1"/>
    <col min="10998" max="10998" width="17.28515625" style="289" bestFit="1" customWidth="1"/>
    <col min="10999" max="10999" width="11" style="289" bestFit="1" customWidth="1"/>
    <col min="11000" max="11000" width="19.85546875" style="289" bestFit="1" customWidth="1"/>
    <col min="11001" max="11003" width="9.140625" style="289" customWidth="1"/>
    <col min="11004" max="11004" width="16.7109375" style="289" customWidth="1"/>
    <col min="11005" max="11231" width="9.140625" style="289"/>
    <col min="11232" max="11232" width="11.5703125" style="289" customWidth="1"/>
    <col min="11233" max="11233" width="27.42578125" style="289" customWidth="1"/>
    <col min="11234" max="11234" width="134.28515625" style="289" customWidth="1"/>
    <col min="11235" max="11235" width="11.140625" style="289" customWidth="1"/>
    <col min="11236" max="11236" width="21.42578125" style="289" customWidth="1"/>
    <col min="11237" max="11237" width="19.42578125" style="289" customWidth="1"/>
    <col min="11238" max="11238" width="14.140625" style="289" customWidth="1"/>
    <col min="11239" max="11239" width="12.7109375" style="289" customWidth="1"/>
    <col min="11240" max="11240" width="23.42578125" style="289" customWidth="1"/>
    <col min="11241" max="11241" width="25.85546875" style="289" customWidth="1"/>
    <col min="11242" max="11242" width="23.7109375" style="289" customWidth="1"/>
    <col min="11243" max="11243" width="20.28515625" style="289" customWidth="1"/>
    <col min="11244" max="11244" width="24.140625" style="289" customWidth="1"/>
    <col min="11245" max="11245" width="18.7109375" style="289" bestFit="1" customWidth="1"/>
    <col min="11246" max="11246" width="12.140625" style="289" bestFit="1" customWidth="1"/>
    <col min="11247" max="11247" width="19.85546875" style="289" bestFit="1" customWidth="1"/>
    <col min="11248" max="11248" width="3.7109375" style="289" customWidth="1"/>
    <col min="11249" max="11249" width="20.140625" style="289" bestFit="1" customWidth="1"/>
    <col min="11250" max="11250" width="15.7109375" style="289" customWidth="1"/>
    <col min="11251" max="11251" width="3.7109375" style="289" customWidth="1"/>
    <col min="11252" max="11252" width="10.42578125" style="289" customWidth="1"/>
    <col min="11253" max="11253" width="22.7109375" style="289" customWidth="1"/>
    <col min="11254" max="11254" width="17.28515625" style="289" bestFit="1" customWidth="1"/>
    <col min="11255" max="11255" width="11" style="289" bestFit="1" customWidth="1"/>
    <col min="11256" max="11256" width="19.85546875" style="289" bestFit="1" customWidth="1"/>
    <col min="11257" max="11259" width="9.140625" style="289" customWidth="1"/>
    <col min="11260" max="11260" width="16.7109375" style="289" customWidth="1"/>
    <col min="11261" max="11487" width="9.140625" style="289"/>
    <col min="11488" max="11488" width="11.5703125" style="289" customWidth="1"/>
    <col min="11489" max="11489" width="27.42578125" style="289" customWidth="1"/>
    <col min="11490" max="11490" width="134.28515625" style="289" customWidth="1"/>
    <col min="11491" max="11491" width="11.140625" style="289" customWidth="1"/>
    <col min="11492" max="11492" width="21.42578125" style="289" customWidth="1"/>
    <col min="11493" max="11493" width="19.42578125" style="289" customWidth="1"/>
    <col min="11494" max="11494" width="14.140625" style="289" customWidth="1"/>
    <col min="11495" max="11495" width="12.7109375" style="289" customWidth="1"/>
    <col min="11496" max="11496" width="23.42578125" style="289" customWidth="1"/>
    <col min="11497" max="11497" width="25.85546875" style="289" customWidth="1"/>
    <col min="11498" max="11498" width="23.7109375" style="289" customWidth="1"/>
    <col min="11499" max="11499" width="20.28515625" style="289" customWidth="1"/>
    <col min="11500" max="11500" width="24.140625" style="289" customWidth="1"/>
    <col min="11501" max="11501" width="18.7109375" style="289" bestFit="1" customWidth="1"/>
    <col min="11502" max="11502" width="12.140625" style="289" bestFit="1" customWidth="1"/>
    <col min="11503" max="11503" width="19.85546875" style="289" bestFit="1" customWidth="1"/>
    <col min="11504" max="11504" width="3.7109375" style="289" customWidth="1"/>
    <col min="11505" max="11505" width="20.140625" style="289" bestFit="1" customWidth="1"/>
    <col min="11506" max="11506" width="15.7109375" style="289" customWidth="1"/>
    <col min="11507" max="11507" width="3.7109375" style="289" customWidth="1"/>
    <col min="11508" max="11508" width="10.42578125" style="289" customWidth="1"/>
    <col min="11509" max="11509" width="22.7109375" style="289" customWidth="1"/>
    <col min="11510" max="11510" width="17.28515625" style="289" bestFit="1" customWidth="1"/>
    <col min="11511" max="11511" width="11" style="289" bestFit="1" customWidth="1"/>
    <col min="11512" max="11512" width="19.85546875" style="289" bestFit="1" customWidth="1"/>
    <col min="11513" max="11515" width="9.140625" style="289" customWidth="1"/>
    <col min="11516" max="11516" width="16.7109375" style="289" customWidth="1"/>
    <col min="11517" max="11743" width="9.140625" style="289"/>
    <col min="11744" max="11744" width="11.5703125" style="289" customWidth="1"/>
    <col min="11745" max="11745" width="27.42578125" style="289" customWidth="1"/>
    <col min="11746" max="11746" width="134.28515625" style="289" customWidth="1"/>
    <col min="11747" max="11747" width="11.140625" style="289" customWidth="1"/>
    <col min="11748" max="11748" width="21.42578125" style="289" customWidth="1"/>
    <col min="11749" max="11749" width="19.42578125" style="289" customWidth="1"/>
    <col min="11750" max="11750" width="14.140625" style="289" customWidth="1"/>
    <col min="11751" max="11751" width="12.7109375" style="289" customWidth="1"/>
    <col min="11752" max="11752" width="23.42578125" style="289" customWidth="1"/>
    <col min="11753" max="11753" width="25.85546875" style="289" customWidth="1"/>
    <col min="11754" max="11754" width="23.7109375" style="289" customWidth="1"/>
    <col min="11755" max="11755" width="20.28515625" style="289" customWidth="1"/>
    <col min="11756" max="11756" width="24.140625" style="289" customWidth="1"/>
    <col min="11757" max="11757" width="18.7109375" style="289" bestFit="1" customWidth="1"/>
    <col min="11758" max="11758" width="12.140625" style="289" bestFit="1" customWidth="1"/>
    <col min="11759" max="11759" width="19.85546875" style="289" bestFit="1" customWidth="1"/>
    <col min="11760" max="11760" width="3.7109375" style="289" customWidth="1"/>
    <col min="11761" max="11761" width="20.140625" style="289" bestFit="1" customWidth="1"/>
    <col min="11762" max="11762" width="15.7109375" style="289" customWidth="1"/>
    <col min="11763" max="11763" width="3.7109375" style="289" customWidth="1"/>
    <col min="11764" max="11764" width="10.42578125" style="289" customWidth="1"/>
    <col min="11765" max="11765" width="22.7109375" style="289" customWidth="1"/>
    <col min="11766" max="11766" width="17.28515625" style="289" bestFit="1" customWidth="1"/>
    <col min="11767" max="11767" width="11" style="289" bestFit="1" customWidth="1"/>
    <col min="11768" max="11768" width="19.85546875" style="289" bestFit="1" customWidth="1"/>
    <col min="11769" max="11771" width="9.140625" style="289" customWidth="1"/>
    <col min="11772" max="11772" width="16.7109375" style="289" customWidth="1"/>
    <col min="11773" max="11999" width="9.140625" style="289"/>
    <col min="12000" max="12000" width="11.5703125" style="289" customWidth="1"/>
    <col min="12001" max="12001" width="27.42578125" style="289" customWidth="1"/>
    <col min="12002" max="12002" width="134.28515625" style="289" customWidth="1"/>
    <col min="12003" max="12003" width="11.140625" style="289" customWidth="1"/>
    <col min="12004" max="12004" width="21.42578125" style="289" customWidth="1"/>
    <col min="12005" max="12005" width="19.42578125" style="289" customWidth="1"/>
    <col min="12006" max="12006" width="14.140625" style="289" customWidth="1"/>
    <col min="12007" max="12007" width="12.7109375" style="289" customWidth="1"/>
    <col min="12008" max="12008" width="23.42578125" style="289" customWidth="1"/>
    <col min="12009" max="12009" width="25.85546875" style="289" customWidth="1"/>
    <col min="12010" max="12010" width="23.7109375" style="289" customWidth="1"/>
    <col min="12011" max="12011" width="20.28515625" style="289" customWidth="1"/>
    <col min="12012" max="12012" width="24.140625" style="289" customWidth="1"/>
    <col min="12013" max="12013" width="18.7109375" style="289" bestFit="1" customWidth="1"/>
    <col min="12014" max="12014" width="12.140625" style="289" bestFit="1" customWidth="1"/>
    <col min="12015" max="12015" width="19.85546875" style="289" bestFit="1" customWidth="1"/>
    <col min="12016" max="12016" width="3.7109375" style="289" customWidth="1"/>
    <col min="12017" max="12017" width="20.140625" style="289" bestFit="1" customWidth="1"/>
    <col min="12018" max="12018" width="15.7109375" style="289" customWidth="1"/>
    <col min="12019" max="12019" width="3.7109375" style="289" customWidth="1"/>
    <col min="12020" max="12020" width="10.42578125" style="289" customWidth="1"/>
    <col min="12021" max="12021" width="22.7109375" style="289" customWidth="1"/>
    <col min="12022" max="12022" width="17.28515625" style="289" bestFit="1" customWidth="1"/>
    <col min="12023" max="12023" width="11" style="289" bestFit="1" customWidth="1"/>
    <col min="12024" max="12024" width="19.85546875" style="289" bestFit="1" customWidth="1"/>
    <col min="12025" max="12027" width="9.140625" style="289" customWidth="1"/>
    <col min="12028" max="12028" width="16.7109375" style="289" customWidth="1"/>
    <col min="12029" max="12255" width="9.140625" style="289"/>
    <col min="12256" max="12256" width="11.5703125" style="289" customWidth="1"/>
    <col min="12257" max="12257" width="27.42578125" style="289" customWidth="1"/>
    <col min="12258" max="12258" width="134.28515625" style="289" customWidth="1"/>
    <col min="12259" max="12259" width="11.140625" style="289" customWidth="1"/>
    <col min="12260" max="12260" width="21.42578125" style="289" customWidth="1"/>
    <col min="12261" max="12261" width="19.42578125" style="289" customWidth="1"/>
    <col min="12262" max="12262" width="14.140625" style="289" customWidth="1"/>
    <col min="12263" max="12263" width="12.7109375" style="289" customWidth="1"/>
    <col min="12264" max="12264" width="23.42578125" style="289" customWidth="1"/>
    <col min="12265" max="12265" width="25.85546875" style="289" customWidth="1"/>
    <col min="12266" max="12266" width="23.7109375" style="289" customWidth="1"/>
    <col min="12267" max="12267" width="20.28515625" style="289" customWidth="1"/>
    <col min="12268" max="12268" width="24.140625" style="289" customWidth="1"/>
    <col min="12269" max="12269" width="18.7109375" style="289" bestFit="1" customWidth="1"/>
    <col min="12270" max="12270" width="12.140625" style="289" bestFit="1" customWidth="1"/>
    <col min="12271" max="12271" width="19.85546875" style="289" bestFit="1" customWidth="1"/>
    <col min="12272" max="12272" width="3.7109375" style="289" customWidth="1"/>
    <col min="12273" max="12273" width="20.140625" style="289" bestFit="1" customWidth="1"/>
    <col min="12274" max="12274" width="15.7109375" style="289" customWidth="1"/>
    <col min="12275" max="12275" width="3.7109375" style="289" customWidth="1"/>
    <col min="12276" max="12276" width="10.42578125" style="289" customWidth="1"/>
    <col min="12277" max="12277" width="22.7109375" style="289" customWidth="1"/>
    <col min="12278" max="12278" width="17.28515625" style="289" bestFit="1" customWidth="1"/>
    <col min="12279" max="12279" width="11" style="289" bestFit="1" customWidth="1"/>
    <col min="12280" max="12280" width="19.85546875" style="289" bestFit="1" customWidth="1"/>
    <col min="12281" max="12283" width="9.140625" style="289" customWidth="1"/>
    <col min="12284" max="12284" width="16.7109375" style="289" customWidth="1"/>
    <col min="12285" max="12511" width="9.140625" style="289"/>
    <col min="12512" max="12512" width="11.5703125" style="289" customWidth="1"/>
    <col min="12513" max="12513" width="27.42578125" style="289" customWidth="1"/>
    <col min="12514" max="12514" width="134.28515625" style="289" customWidth="1"/>
    <col min="12515" max="12515" width="11.140625" style="289" customWidth="1"/>
    <col min="12516" max="12516" width="21.42578125" style="289" customWidth="1"/>
    <col min="12517" max="12517" width="19.42578125" style="289" customWidth="1"/>
    <col min="12518" max="12518" width="14.140625" style="289" customWidth="1"/>
    <col min="12519" max="12519" width="12.7109375" style="289" customWidth="1"/>
    <col min="12520" max="12520" width="23.42578125" style="289" customWidth="1"/>
    <col min="12521" max="12521" width="25.85546875" style="289" customWidth="1"/>
    <col min="12522" max="12522" width="23.7109375" style="289" customWidth="1"/>
    <col min="12523" max="12523" width="20.28515625" style="289" customWidth="1"/>
    <col min="12524" max="12524" width="24.140625" style="289" customWidth="1"/>
    <col min="12525" max="12525" width="18.7109375" style="289" bestFit="1" customWidth="1"/>
    <col min="12526" max="12526" width="12.140625" style="289" bestFit="1" customWidth="1"/>
    <col min="12527" max="12527" width="19.85546875" style="289" bestFit="1" customWidth="1"/>
    <col min="12528" max="12528" width="3.7109375" style="289" customWidth="1"/>
    <col min="12529" max="12529" width="20.140625" style="289" bestFit="1" customWidth="1"/>
    <col min="12530" max="12530" width="15.7109375" style="289" customWidth="1"/>
    <col min="12531" max="12531" width="3.7109375" style="289" customWidth="1"/>
    <col min="12532" max="12532" width="10.42578125" style="289" customWidth="1"/>
    <col min="12533" max="12533" width="22.7109375" style="289" customWidth="1"/>
    <col min="12534" max="12534" width="17.28515625" style="289" bestFit="1" customWidth="1"/>
    <col min="12535" max="12535" width="11" style="289" bestFit="1" customWidth="1"/>
    <col min="12536" max="12536" width="19.85546875" style="289" bestFit="1" customWidth="1"/>
    <col min="12537" max="12539" width="9.140625" style="289" customWidth="1"/>
    <col min="12540" max="12540" width="16.7109375" style="289" customWidth="1"/>
    <col min="12541" max="12767" width="9.140625" style="289"/>
    <col min="12768" max="12768" width="11.5703125" style="289" customWidth="1"/>
    <col min="12769" max="12769" width="27.42578125" style="289" customWidth="1"/>
    <col min="12770" max="12770" width="134.28515625" style="289" customWidth="1"/>
    <col min="12771" max="12771" width="11.140625" style="289" customWidth="1"/>
    <col min="12772" max="12772" width="21.42578125" style="289" customWidth="1"/>
    <col min="12773" max="12773" width="19.42578125" style="289" customWidth="1"/>
    <col min="12774" max="12774" width="14.140625" style="289" customWidth="1"/>
    <col min="12775" max="12775" width="12.7109375" style="289" customWidth="1"/>
    <col min="12776" max="12776" width="23.42578125" style="289" customWidth="1"/>
    <col min="12777" max="12777" width="25.85546875" style="289" customWidth="1"/>
    <col min="12778" max="12778" width="23.7109375" style="289" customWidth="1"/>
    <col min="12779" max="12779" width="20.28515625" style="289" customWidth="1"/>
    <col min="12780" max="12780" width="24.140625" style="289" customWidth="1"/>
    <col min="12781" max="12781" width="18.7109375" style="289" bestFit="1" customWidth="1"/>
    <col min="12782" max="12782" width="12.140625" style="289" bestFit="1" customWidth="1"/>
    <col min="12783" max="12783" width="19.85546875" style="289" bestFit="1" customWidth="1"/>
    <col min="12784" max="12784" width="3.7109375" style="289" customWidth="1"/>
    <col min="12785" max="12785" width="20.140625" style="289" bestFit="1" customWidth="1"/>
    <col min="12786" max="12786" width="15.7109375" style="289" customWidth="1"/>
    <col min="12787" max="12787" width="3.7109375" style="289" customWidth="1"/>
    <col min="12788" max="12788" width="10.42578125" style="289" customWidth="1"/>
    <col min="12789" max="12789" width="22.7109375" style="289" customWidth="1"/>
    <col min="12790" max="12790" width="17.28515625" style="289" bestFit="1" customWidth="1"/>
    <col min="12791" max="12791" width="11" style="289" bestFit="1" customWidth="1"/>
    <col min="12792" max="12792" width="19.85546875" style="289" bestFit="1" customWidth="1"/>
    <col min="12793" max="12795" width="9.140625" style="289" customWidth="1"/>
    <col min="12796" max="12796" width="16.7109375" style="289" customWidth="1"/>
    <col min="12797" max="13023" width="9.140625" style="289"/>
    <col min="13024" max="13024" width="11.5703125" style="289" customWidth="1"/>
    <col min="13025" max="13025" width="27.42578125" style="289" customWidth="1"/>
    <col min="13026" max="13026" width="134.28515625" style="289" customWidth="1"/>
    <col min="13027" max="13027" width="11.140625" style="289" customWidth="1"/>
    <col min="13028" max="13028" width="21.42578125" style="289" customWidth="1"/>
    <col min="13029" max="13029" width="19.42578125" style="289" customWidth="1"/>
    <col min="13030" max="13030" width="14.140625" style="289" customWidth="1"/>
    <col min="13031" max="13031" width="12.7109375" style="289" customWidth="1"/>
    <col min="13032" max="13032" width="23.42578125" style="289" customWidth="1"/>
    <col min="13033" max="13033" width="25.85546875" style="289" customWidth="1"/>
    <col min="13034" max="13034" width="23.7109375" style="289" customWidth="1"/>
    <col min="13035" max="13035" width="20.28515625" style="289" customWidth="1"/>
    <col min="13036" max="13036" width="24.140625" style="289" customWidth="1"/>
    <col min="13037" max="13037" width="18.7109375" style="289" bestFit="1" customWidth="1"/>
    <col min="13038" max="13038" width="12.140625" style="289" bestFit="1" customWidth="1"/>
    <col min="13039" max="13039" width="19.85546875" style="289" bestFit="1" customWidth="1"/>
    <col min="13040" max="13040" width="3.7109375" style="289" customWidth="1"/>
    <col min="13041" max="13041" width="20.140625" style="289" bestFit="1" customWidth="1"/>
    <col min="13042" max="13042" width="15.7109375" style="289" customWidth="1"/>
    <col min="13043" max="13043" width="3.7109375" style="289" customWidth="1"/>
    <col min="13044" max="13044" width="10.42578125" style="289" customWidth="1"/>
    <col min="13045" max="13045" width="22.7109375" style="289" customWidth="1"/>
    <col min="13046" max="13046" width="17.28515625" style="289" bestFit="1" customWidth="1"/>
    <col min="13047" max="13047" width="11" style="289" bestFit="1" customWidth="1"/>
    <col min="13048" max="13048" width="19.85546875" style="289" bestFit="1" customWidth="1"/>
    <col min="13049" max="13051" width="9.140625" style="289" customWidth="1"/>
    <col min="13052" max="13052" width="16.7109375" style="289" customWidth="1"/>
    <col min="13053" max="13279" width="9.140625" style="289"/>
    <col min="13280" max="13280" width="11.5703125" style="289" customWidth="1"/>
    <col min="13281" max="13281" width="27.42578125" style="289" customWidth="1"/>
    <col min="13282" max="13282" width="134.28515625" style="289" customWidth="1"/>
    <col min="13283" max="13283" width="11.140625" style="289" customWidth="1"/>
    <col min="13284" max="13284" width="21.42578125" style="289" customWidth="1"/>
    <col min="13285" max="13285" width="19.42578125" style="289" customWidth="1"/>
    <col min="13286" max="13286" width="14.140625" style="289" customWidth="1"/>
    <col min="13287" max="13287" width="12.7109375" style="289" customWidth="1"/>
    <col min="13288" max="13288" width="23.42578125" style="289" customWidth="1"/>
    <col min="13289" max="13289" width="25.85546875" style="289" customWidth="1"/>
    <col min="13290" max="13290" width="23.7109375" style="289" customWidth="1"/>
    <col min="13291" max="13291" width="20.28515625" style="289" customWidth="1"/>
    <col min="13292" max="13292" width="24.140625" style="289" customWidth="1"/>
    <col min="13293" max="13293" width="18.7109375" style="289" bestFit="1" customWidth="1"/>
    <col min="13294" max="13294" width="12.140625" style="289" bestFit="1" customWidth="1"/>
    <col min="13295" max="13295" width="19.85546875" style="289" bestFit="1" customWidth="1"/>
    <col min="13296" max="13296" width="3.7109375" style="289" customWidth="1"/>
    <col min="13297" max="13297" width="20.140625" style="289" bestFit="1" customWidth="1"/>
    <col min="13298" max="13298" width="15.7109375" style="289" customWidth="1"/>
    <col min="13299" max="13299" width="3.7109375" style="289" customWidth="1"/>
    <col min="13300" max="13300" width="10.42578125" style="289" customWidth="1"/>
    <col min="13301" max="13301" width="22.7109375" style="289" customWidth="1"/>
    <col min="13302" max="13302" width="17.28515625" style="289" bestFit="1" customWidth="1"/>
    <col min="13303" max="13303" width="11" style="289" bestFit="1" customWidth="1"/>
    <col min="13304" max="13304" width="19.85546875" style="289" bestFit="1" customWidth="1"/>
    <col min="13305" max="13307" width="9.140625" style="289" customWidth="1"/>
    <col min="13308" max="13308" width="16.7109375" style="289" customWidth="1"/>
    <col min="13309" max="13535" width="9.140625" style="289"/>
    <col min="13536" max="13536" width="11.5703125" style="289" customWidth="1"/>
    <col min="13537" max="13537" width="27.42578125" style="289" customWidth="1"/>
    <col min="13538" max="13538" width="134.28515625" style="289" customWidth="1"/>
    <col min="13539" max="13539" width="11.140625" style="289" customWidth="1"/>
    <col min="13540" max="13540" width="21.42578125" style="289" customWidth="1"/>
    <col min="13541" max="13541" width="19.42578125" style="289" customWidth="1"/>
    <col min="13542" max="13542" width="14.140625" style="289" customWidth="1"/>
    <col min="13543" max="13543" width="12.7109375" style="289" customWidth="1"/>
    <col min="13544" max="13544" width="23.42578125" style="289" customWidth="1"/>
    <col min="13545" max="13545" width="25.85546875" style="289" customWidth="1"/>
    <col min="13546" max="13546" width="23.7109375" style="289" customWidth="1"/>
    <col min="13547" max="13547" width="20.28515625" style="289" customWidth="1"/>
    <col min="13548" max="13548" width="24.140625" style="289" customWidth="1"/>
    <col min="13549" max="13549" width="18.7109375" style="289" bestFit="1" customWidth="1"/>
    <col min="13550" max="13550" width="12.140625" style="289" bestFit="1" customWidth="1"/>
    <col min="13551" max="13551" width="19.85546875" style="289" bestFit="1" customWidth="1"/>
    <col min="13552" max="13552" width="3.7109375" style="289" customWidth="1"/>
    <col min="13553" max="13553" width="20.140625" style="289" bestFit="1" customWidth="1"/>
    <col min="13554" max="13554" width="15.7109375" style="289" customWidth="1"/>
    <col min="13555" max="13555" width="3.7109375" style="289" customWidth="1"/>
    <col min="13556" max="13556" width="10.42578125" style="289" customWidth="1"/>
    <col min="13557" max="13557" width="22.7109375" style="289" customWidth="1"/>
    <col min="13558" max="13558" width="17.28515625" style="289" bestFit="1" customWidth="1"/>
    <col min="13559" max="13559" width="11" style="289" bestFit="1" customWidth="1"/>
    <col min="13560" max="13560" width="19.85546875" style="289" bestFit="1" customWidth="1"/>
    <col min="13561" max="13563" width="9.140625" style="289" customWidth="1"/>
    <col min="13564" max="13564" width="16.7109375" style="289" customWidth="1"/>
    <col min="13565" max="13791" width="9.140625" style="289"/>
    <col min="13792" max="13792" width="11.5703125" style="289" customWidth="1"/>
    <col min="13793" max="13793" width="27.42578125" style="289" customWidth="1"/>
    <col min="13794" max="13794" width="134.28515625" style="289" customWidth="1"/>
    <col min="13795" max="13795" width="11.140625" style="289" customWidth="1"/>
    <col min="13796" max="13796" width="21.42578125" style="289" customWidth="1"/>
    <col min="13797" max="13797" width="19.42578125" style="289" customWidth="1"/>
    <col min="13798" max="13798" width="14.140625" style="289" customWidth="1"/>
    <col min="13799" max="13799" width="12.7109375" style="289" customWidth="1"/>
    <col min="13800" max="13800" width="23.42578125" style="289" customWidth="1"/>
    <col min="13801" max="13801" width="25.85546875" style="289" customWidth="1"/>
    <col min="13802" max="13802" width="23.7109375" style="289" customWidth="1"/>
    <col min="13803" max="13803" width="20.28515625" style="289" customWidth="1"/>
    <col min="13804" max="13804" width="24.140625" style="289" customWidth="1"/>
    <col min="13805" max="13805" width="18.7109375" style="289" bestFit="1" customWidth="1"/>
    <col min="13806" max="13806" width="12.140625" style="289" bestFit="1" customWidth="1"/>
    <col min="13807" max="13807" width="19.85546875" style="289" bestFit="1" customWidth="1"/>
    <col min="13808" max="13808" width="3.7109375" style="289" customWidth="1"/>
    <col min="13809" max="13809" width="20.140625" style="289" bestFit="1" customWidth="1"/>
    <col min="13810" max="13810" width="15.7109375" style="289" customWidth="1"/>
    <col min="13811" max="13811" width="3.7109375" style="289" customWidth="1"/>
    <col min="13812" max="13812" width="10.42578125" style="289" customWidth="1"/>
    <col min="13813" max="13813" width="22.7109375" style="289" customWidth="1"/>
    <col min="13814" max="13814" width="17.28515625" style="289" bestFit="1" customWidth="1"/>
    <col min="13815" max="13815" width="11" style="289" bestFit="1" customWidth="1"/>
    <col min="13816" max="13816" width="19.85546875" style="289" bestFit="1" customWidth="1"/>
    <col min="13817" max="13819" width="9.140625" style="289" customWidth="1"/>
    <col min="13820" max="13820" width="16.7109375" style="289" customWidth="1"/>
    <col min="13821" max="14047" width="9.140625" style="289"/>
    <col min="14048" max="14048" width="11.5703125" style="289" customWidth="1"/>
    <col min="14049" max="14049" width="27.42578125" style="289" customWidth="1"/>
    <col min="14050" max="14050" width="134.28515625" style="289" customWidth="1"/>
    <col min="14051" max="14051" width="11.140625" style="289" customWidth="1"/>
    <col min="14052" max="14052" width="21.42578125" style="289" customWidth="1"/>
    <col min="14053" max="14053" width="19.42578125" style="289" customWidth="1"/>
    <col min="14054" max="14054" width="14.140625" style="289" customWidth="1"/>
    <col min="14055" max="14055" width="12.7109375" style="289" customWidth="1"/>
    <col min="14056" max="14056" width="23.42578125" style="289" customWidth="1"/>
    <col min="14057" max="14057" width="25.85546875" style="289" customWidth="1"/>
    <col min="14058" max="14058" width="23.7109375" style="289" customWidth="1"/>
    <col min="14059" max="14059" width="20.28515625" style="289" customWidth="1"/>
    <col min="14060" max="14060" width="24.140625" style="289" customWidth="1"/>
    <col min="14061" max="14061" width="18.7109375" style="289" bestFit="1" customWidth="1"/>
    <col min="14062" max="14062" width="12.140625" style="289" bestFit="1" customWidth="1"/>
    <col min="14063" max="14063" width="19.85546875" style="289" bestFit="1" customWidth="1"/>
    <col min="14064" max="14064" width="3.7109375" style="289" customWidth="1"/>
    <col min="14065" max="14065" width="20.140625" style="289" bestFit="1" customWidth="1"/>
    <col min="14066" max="14066" width="15.7109375" style="289" customWidth="1"/>
    <col min="14067" max="14067" width="3.7109375" style="289" customWidth="1"/>
    <col min="14068" max="14068" width="10.42578125" style="289" customWidth="1"/>
    <col min="14069" max="14069" width="22.7109375" style="289" customWidth="1"/>
    <col min="14070" max="14070" width="17.28515625" style="289" bestFit="1" customWidth="1"/>
    <col min="14071" max="14071" width="11" style="289" bestFit="1" customWidth="1"/>
    <col min="14072" max="14072" width="19.85546875" style="289" bestFit="1" customWidth="1"/>
    <col min="14073" max="14075" width="9.140625" style="289" customWidth="1"/>
    <col min="14076" max="14076" width="16.7109375" style="289" customWidth="1"/>
    <col min="14077" max="14303" width="9.140625" style="289"/>
    <col min="14304" max="14304" width="11.5703125" style="289" customWidth="1"/>
    <col min="14305" max="14305" width="27.42578125" style="289" customWidth="1"/>
    <col min="14306" max="14306" width="134.28515625" style="289" customWidth="1"/>
    <col min="14307" max="14307" width="11.140625" style="289" customWidth="1"/>
    <col min="14308" max="14308" width="21.42578125" style="289" customWidth="1"/>
    <col min="14309" max="14309" width="19.42578125" style="289" customWidth="1"/>
    <col min="14310" max="14310" width="14.140625" style="289" customWidth="1"/>
    <col min="14311" max="14311" width="12.7109375" style="289" customWidth="1"/>
    <col min="14312" max="14312" width="23.42578125" style="289" customWidth="1"/>
    <col min="14313" max="14313" width="25.85546875" style="289" customWidth="1"/>
    <col min="14314" max="14314" width="23.7109375" style="289" customWidth="1"/>
    <col min="14315" max="14315" width="20.28515625" style="289" customWidth="1"/>
    <col min="14316" max="14316" width="24.140625" style="289" customWidth="1"/>
    <col min="14317" max="14317" width="18.7109375" style="289" bestFit="1" customWidth="1"/>
    <col min="14318" max="14318" width="12.140625" style="289" bestFit="1" customWidth="1"/>
    <col min="14319" max="14319" width="19.85546875" style="289" bestFit="1" customWidth="1"/>
    <col min="14320" max="14320" width="3.7109375" style="289" customWidth="1"/>
    <col min="14321" max="14321" width="20.140625" style="289" bestFit="1" customWidth="1"/>
    <col min="14322" max="14322" width="15.7109375" style="289" customWidth="1"/>
    <col min="14323" max="14323" width="3.7109375" style="289" customWidth="1"/>
    <col min="14324" max="14324" width="10.42578125" style="289" customWidth="1"/>
    <col min="14325" max="14325" width="22.7109375" style="289" customWidth="1"/>
    <col min="14326" max="14326" width="17.28515625" style="289" bestFit="1" customWidth="1"/>
    <col min="14327" max="14327" width="11" style="289" bestFit="1" customWidth="1"/>
    <col min="14328" max="14328" width="19.85546875" style="289" bestFit="1" customWidth="1"/>
    <col min="14329" max="14331" width="9.140625" style="289" customWidth="1"/>
    <col min="14332" max="14332" width="16.7109375" style="289" customWidth="1"/>
    <col min="14333" max="14559" width="9.140625" style="289"/>
    <col min="14560" max="14560" width="11.5703125" style="289" customWidth="1"/>
    <col min="14561" max="14561" width="27.42578125" style="289" customWidth="1"/>
    <col min="14562" max="14562" width="134.28515625" style="289" customWidth="1"/>
    <col min="14563" max="14563" width="11.140625" style="289" customWidth="1"/>
    <col min="14564" max="14564" width="21.42578125" style="289" customWidth="1"/>
    <col min="14565" max="14565" width="19.42578125" style="289" customWidth="1"/>
    <col min="14566" max="14566" width="14.140625" style="289" customWidth="1"/>
    <col min="14567" max="14567" width="12.7109375" style="289" customWidth="1"/>
    <col min="14568" max="14568" width="23.42578125" style="289" customWidth="1"/>
    <col min="14569" max="14569" width="25.85546875" style="289" customWidth="1"/>
    <col min="14570" max="14570" width="23.7109375" style="289" customWidth="1"/>
    <col min="14571" max="14571" width="20.28515625" style="289" customWidth="1"/>
    <col min="14572" max="14572" width="24.140625" style="289" customWidth="1"/>
    <col min="14573" max="14573" width="18.7109375" style="289" bestFit="1" customWidth="1"/>
    <col min="14574" max="14574" width="12.140625" style="289" bestFit="1" customWidth="1"/>
    <col min="14575" max="14575" width="19.85546875" style="289" bestFit="1" customWidth="1"/>
    <col min="14576" max="14576" width="3.7109375" style="289" customWidth="1"/>
    <col min="14577" max="14577" width="20.140625" style="289" bestFit="1" customWidth="1"/>
    <col min="14578" max="14578" width="15.7109375" style="289" customWidth="1"/>
    <col min="14579" max="14579" width="3.7109375" style="289" customWidth="1"/>
    <col min="14580" max="14580" width="10.42578125" style="289" customWidth="1"/>
    <col min="14581" max="14581" width="22.7109375" style="289" customWidth="1"/>
    <col min="14582" max="14582" width="17.28515625" style="289" bestFit="1" customWidth="1"/>
    <col min="14583" max="14583" width="11" style="289" bestFit="1" customWidth="1"/>
    <col min="14584" max="14584" width="19.85546875" style="289" bestFit="1" customWidth="1"/>
    <col min="14585" max="14587" width="9.140625" style="289" customWidth="1"/>
    <col min="14588" max="14588" width="16.7109375" style="289" customWidth="1"/>
    <col min="14589" max="14815" width="9.140625" style="289"/>
    <col min="14816" max="14816" width="11.5703125" style="289" customWidth="1"/>
    <col min="14817" max="14817" width="27.42578125" style="289" customWidth="1"/>
    <col min="14818" max="14818" width="134.28515625" style="289" customWidth="1"/>
    <col min="14819" max="14819" width="11.140625" style="289" customWidth="1"/>
    <col min="14820" max="14820" width="21.42578125" style="289" customWidth="1"/>
    <col min="14821" max="14821" width="19.42578125" style="289" customWidth="1"/>
    <col min="14822" max="14822" width="14.140625" style="289" customWidth="1"/>
    <col min="14823" max="14823" width="12.7109375" style="289" customWidth="1"/>
    <col min="14824" max="14824" width="23.42578125" style="289" customWidth="1"/>
    <col min="14825" max="14825" width="25.85546875" style="289" customWidth="1"/>
    <col min="14826" max="14826" width="23.7109375" style="289" customWidth="1"/>
    <col min="14827" max="14827" width="20.28515625" style="289" customWidth="1"/>
    <col min="14828" max="14828" width="24.140625" style="289" customWidth="1"/>
    <col min="14829" max="14829" width="18.7109375" style="289" bestFit="1" customWidth="1"/>
    <col min="14830" max="14830" width="12.140625" style="289" bestFit="1" customWidth="1"/>
    <col min="14831" max="14831" width="19.85546875" style="289" bestFit="1" customWidth="1"/>
    <col min="14832" max="14832" width="3.7109375" style="289" customWidth="1"/>
    <col min="14833" max="14833" width="20.140625" style="289" bestFit="1" customWidth="1"/>
    <col min="14834" max="14834" width="15.7109375" style="289" customWidth="1"/>
    <col min="14835" max="14835" width="3.7109375" style="289" customWidth="1"/>
    <col min="14836" max="14836" width="10.42578125" style="289" customWidth="1"/>
    <col min="14837" max="14837" width="22.7109375" style="289" customWidth="1"/>
    <col min="14838" max="14838" width="17.28515625" style="289" bestFit="1" customWidth="1"/>
    <col min="14839" max="14839" width="11" style="289" bestFit="1" customWidth="1"/>
    <col min="14840" max="14840" width="19.85546875" style="289" bestFit="1" customWidth="1"/>
    <col min="14841" max="14843" width="9.140625" style="289" customWidth="1"/>
    <col min="14844" max="14844" width="16.7109375" style="289" customWidth="1"/>
    <col min="14845" max="15071" width="9.140625" style="289"/>
    <col min="15072" max="15072" width="11.5703125" style="289" customWidth="1"/>
    <col min="15073" max="15073" width="27.42578125" style="289" customWidth="1"/>
    <col min="15074" max="15074" width="134.28515625" style="289" customWidth="1"/>
    <col min="15075" max="15075" width="11.140625" style="289" customWidth="1"/>
    <col min="15076" max="15076" width="21.42578125" style="289" customWidth="1"/>
    <col min="15077" max="15077" width="19.42578125" style="289" customWidth="1"/>
    <col min="15078" max="15078" width="14.140625" style="289" customWidth="1"/>
    <col min="15079" max="15079" width="12.7109375" style="289" customWidth="1"/>
    <col min="15080" max="15080" width="23.42578125" style="289" customWidth="1"/>
    <col min="15081" max="15081" width="25.85546875" style="289" customWidth="1"/>
    <col min="15082" max="15082" width="23.7109375" style="289" customWidth="1"/>
    <col min="15083" max="15083" width="20.28515625" style="289" customWidth="1"/>
    <col min="15084" max="15084" width="24.140625" style="289" customWidth="1"/>
    <col min="15085" max="15085" width="18.7109375" style="289" bestFit="1" customWidth="1"/>
    <col min="15086" max="15086" width="12.140625" style="289" bestFit="1" customWidth="1"/>
    <col min="15087" max="15087" width="19.85546875" style="289" bestFit="1" customWidth="1"/>
    <col min="15088" max="15088" width="3.7109375" style="289" customWidth="1"/>
    <col min="15089" max="15089" width="20.140625" style="289" bestFit="1" customWidth="1"/>
    <col min="15090" max="15090" width="15.7109375" style="289" customWidth="1"/>
    <col min="15091" max="15091" width="3.7109375" style="289" customWidth="1"/>
    <col min="15092" max="15092" width="10.42578125" style="289" customWidth="1"/>
    <col min="15093" max="15093" width="22.7109375" style="289" customWidth="1"/>
    <col min="15094" max="15094" width="17.28515625" style="289" bestFit="1" customWidth="1"/>
    <col min="15095" max="15095" width="11" style="289" bestFit="1" customWidth="1"/>
    <col min="15096" max="15096" width="19.85546875" style="289" bestFit="1" customWidth="1"/>
    <col min="15097" max="15099" width="9.140625" style="289" customWidth="1"/>
    <col min="15100" max="15100" width="16.7109375" style="289" customWidth="1"/>
    <col min="15101" max="15327" width="9.140625" style="289"/>
    <col min="15328" max="15328" width="11.5703125" style="289" customWidth="1"/>
    <col min="15329" max="15329" width="27.42578125" style="289" customWidth="1"/>
    <col min="15330" max="15330" width="134.28515625" style="289" customWidth="1"/>
    <col min="15331" max="15331" width="11.140625" style="289" customWidth="1"/>
    <col min="15332" max="15332" width="21.42578125" style="289" customWidth="1"/>
    <col min="15333" max="15333" width="19.42578125" style="289" customWidth="1"/>
    <col min="15334" max="15334" width="14.140625" style="289" customWidth="1"/>
    <col min="15335" max="15335" width="12.7109375" style="289" customWidth="1"/>
    <col min="15336" max="15336" width="23.42578125" style="289" customWidth="1"/>
    <col min="15337" max="15337" width="25.85546875" style="289" customWidth="1"/>
    <col min="15338" max="15338" width="23.7109375" style="289" customWidth="1"/>
    <col min="15339" max="15339" width="20.28515625" style="289" customWidth="1"/>
    <col min="15340" max="15340" width="24.140625" style="289" customWidth="1"/>
    <col min="15341" max="15341" width="18.7109375" style="289" bestFit="1" customWidth="1"/>
    <col min="15342" max="15342" width="12.140625" style="289" bestFit="1" customWidth="1"/>
    <col min="15343" max="15343" width="19.85546875" style="289" bestFit="1" customWidth="1"/>
    <col min="15344" max="15344" width="3.7109375" style="289" customWidth="1"/>
    <col min="15345" max="15345" width="20.140625" style="289" bestFit="1" customWidth="1"/>
    <col min="15346" max="15346" width="15.7109375" style="289" customWidth="1"/>
    <col min="15347" max="15347" width="3.7109375" style="289" customWidth="1"/>
    <col min="15348" max="15348" width="10.42578125" style="289" customWidth="1"/>
    <col min="15349" max="15349" width="22.7109375" style="289" customWidth="1"/>
    <col min="15350" max="15350" width="17.28515625" style="289" bestFit="1" customWidth="1"/>
    <col min="15351" max="15351" width="11" style="289" bestFit="1" customWidth="1"/>
    <col min="15352" max="15352" width="19.85546875" style="289" bestFit="1" customWidth="1"/>
    <col min="15353" max="15355" width="9.140625" style="289" customWidth="1"/>
    <col min="15356" max="15356" width="16.7109375" style="289" customWidth="1"/>
    <col min="15357" max="15583" width="9.140625" style="289"/>
    <col min="15584" max="15584" width="11.5703125" style="289" customWidth="1"/>
    <col min="15585" max="15585" width="27.42578125" style="289" customWidth="1"/>
    <col min="15586" max="15586" width="134.28515625" style="289" customWidth="1"/>
    <col min="15587" max="15587" width="11.140625" style="289" customWidth="1"/>
    <col min="15588" max="15588" width="21.42578125" style="289" customWidth="1"/>
    <col min="15589" max="15589" width="19.42578125" style="289" customWidth="1"/>
    <col min="15590" max="15590" width="14.140625" style="289" customWidth="1"/>
    <col min="15591" max="15591" width="12.7109375" style="289" customWidth="1"/>
    <col min="15592" max="15592" width="23.42578125" style="289" customWidth="1"/>
    <col min="15593" max="15593" width="25.85546875" style="289" customWidth="1"/>
    <col min="15594" max="15594" width="23.7109375" style="289" customWidth="1"/>
    <col min="15595" max="15595" width="20.28515625" style="289" customWidth="1"/>
    <col min="15596" max="15596" width="24.140625" style="289" customWidth="1"/>
    <col min="15597" max="15597" width="18.7109375" style="289" bestFit="1" customWidth="1"/>
    <col min="15598" max="15598" width="12.140625" style="289" bestFit="1" customWidth="1"/>
    <col min="15599" max="15599" width="19.85546875" style="289" bestFit="1" customWidth="1"/>
    <col min="15600" max="15600" width="3.7109375" style="289" customWidth="1"/>
    <col min="15601" max="15601" width="20.140625" style="289" bestFit="1" customWidth="1"/>
    <col min="15602" max="15602" width="15.7109375" style="289" customWidth="1"/>
    <col min="15603" max="15603" width="3.7109375" style="289" customWidth="1"/>
    <col min="15604" max="15604" width="10.42578125" style="289" customWidth="1"/>
    <col min="15605" max="15605" width="22.7109375" style="289" customWidth="1"/>
    <col min="15606" max="15606" width="17.28515625" style="289" bestFit="1" customWidth="1"/>
    <col min="15607" max="15607" width="11" style="289" bestFit="1" customWidth="1"/>
    <col min="15608" max="15608" width="19.85546875" style="289" bestFit="1" customWidth="1"/>
    <col min="15609" max="15611" width="9.140625" style="289" customWidth="1"/>
    <col min="15612" max="15612" width="16.7109375" style="289" customWidth="1"/>
    <col min="15613" max="15839" width="9.140625" style="289"/>
    <col min="15840" max="15840" width="11.5703125" style="289" customWidth="1"/>
    <col min="15841" max="15841" width="27.42578125" style="289" customWidth="1"/>
    <col min="15842" max="15842" width="134.28515625" style="289" customWidth="1"/>
    <col min="15843" max="15843" width="11.140625" style="289" customWidth="1"/>
    <col min="15844" max="15844" width="21.42578125" style="289" customWidth="1"/>
    <col min="15845" max="15845" width="19.42578125" style="289" customWidth="1"/>
    <col min="15846" max="15846" width="14.140625" style="289" customWidth="1"/>
    <col min="15847" max="15847" width="12.7109375" style="289" customWidth="1"/>
    <col min="15848" max="15848" width="23.42578125" style="289" customWidth="1"/>
    <col min="15849" max="15849" width="25.85546875" style="289" customWidth="1"/>
    <col min="15850" max="15850" width="23.7109375" style="289" customWidth="1"/>
    <col min="15851" max="15851" width="20.28515625" style="289" customWidth="1"/>
    <col min="15852" max="15852" width="24.140625" style="289" customWidth="1"/>
    <col min="15853" max="15853" width="18.7109375" style="289" bestFit="1" customWidth="1"/>
    <col min="15854" max="15854" width="12.140625" style="289" bestFit="1" customWidth="1"/>
    <col min="15855" max="15855" width="19.85546875" style="289" bestFit="1" customWidth="1"/>
    <col min="15856" max="15856" width="3.7109375" style="289" customWidth="1"/>
    <col min="15857" max="15857" width="20.140625" style="289" bestFit="1" customWidth="1"/>
    <col min="15858" max="15858" width="15.7109375" style="289" customWidth="1"/>
    <col min="15859" max="15859" width="3.7109375" style="289" customWidth="1"/>
    <col min="15860" max="15860" width="10.42578125" style="289" customWidth="1"/>
    <col min="15861" max="15861" width="22.7109375" style="289" customWidth="1"/>
    <col min="15862" max="15862" width="17.28515625" style="289" bestFit="1" customWidth="1"/>
    <col min="15863" max="15863" width="11" style="289" bestFit="1" customWidth="1"/>
    <col min="15864" max="15864" width="19.85546875" style="289" bestFit="1" customWidth="1"/>
    <col min="15865" max="15867" width="9.140625" style="289" customWidth="1"/>
    <col min="15868" max="15868" width="16.7109375" style="289" customWidth="1"/>
    <col min="15869" max="16095" width="9.140625" style="289"/>
    <col min="16096" max="16096" width="11.5703125" style="289" customWidth="1"/>
    <col min="16097" max="16097" width="27.42578125" style="289" customWidth="1"/>
    <col min="16098" max="16098" width="134.28515625" style="289" customWidth="1"/>
    <col min="16099" max="16099" width="11.140625" style="289" customWidth="1"/>
    <col min="16100" max="16100" width="21.42578125" style="289" customWidth="1"/>
    <col min="16101" max="16101" width="19.42578125" style="289" customWidth="1"/>
    <col min="16102" max="16102" width="14.140625" style="289" customWidth="1"/>
    <col min="16103" max="16103" width="12.7109375" style="289" customWidth="1"/>
    <col min="16104" max="16104" width="23.42578125" style="289" customWidth="1"/>
    <col min="16105" max="16105" width="25.85546875" style="289" customWidth="1"/>
    <col min="16106" max="16106" width="23.7109375" style="289" customWidth="1"/>
    <col min="16107" max="16107" width="20.28515625" style="289" customWidth="1"/>
    <col min="16108" max="16108" width="24.140625" style="289" customWidth="1"/>
    <col min="16109" max="16109" width="18.7109375" style="289" bestFit="1" customWidth="1"/>
    <col min="16110" max="16110" width="12.140625" style="289" bestFit="1" customWidth="1"/>
    <col min="16111" max="16111" width="19.85546875" style="289" bestFit="1" customWidth="1"/>
    <col min="16112" max="16112" width="3.7109375" style="289" customWidth="1"/>
    <col min="16113" max="16113" width="20.140625" style="289" bestFit="1" customWidth="1"/>
    <col min="16114" max="16114" width="15.7109375" style="289" customWidth="1"/>
    <col min="16115" max="16115" width="3.7109375" style="289" customWidth="1"/>
    <col min="16116" max="16116" width="10.42578125" style="289" customWidth="1"/>
    <col min="16117" max="16117" width="22.7109375" style="289" customWidth="1"/>
    <col min="16118" max="16118" width="17.28515625" style="289" bestFit="1" customWidth="1"/>
    <col min="16119" max="16119" width="11" style="289" bestFit="1" customWidth="1"/>
    <col min="16120" max="16120" width="19.85546875" style="289" bestFit="1" customWidth="1"/>
    <col min="16121" max="16123" width="9.140625" style="289" customWidth="1"/>
    <col min="16124" max="16124" width="16.7109375" style="289" customWidth="1"/>
    <col min="16125" max="16384" width="9.140625" style="289"/>
  </cols>
  <sheetData>
    <row r="1" spans="1:26" ht="45.75" customHeight="1">
      <c r="A1" s="1008" t="s">
        <v>694</v>
      </c>
      <c r="B1" s="1009"/>
      <c r="C1" s="1009"/>
      <c r="D1" s="1009"/>
      <c r="E1" s="1009"/>
      <c r="F1" s="1009"/>
      <c r="G1" s="1009"/>
      <c r="H1" s="1009"/>
      <c r="I1" s="1009"/>
      <c r="J1" s="1009"/>
      <c r="K1" s="1009"/>
      <c r="L1" s="1009"/>
      <c r="M1" s="1010"/>
      <c r="N1" s="282" t="s">
        <v>695</v>
      </c>
      <c r="O1" s="283" t="s">
        <v>696</v>
      </c>
      <c r="P1" s="284"/>
      <c r="Q1" s="284"/>
      <c r="R1" s="285"/>
      <c r="S1" s="285"/>
      <c r="T1" s="286"/>
      <c r="U1" s="287"/>
      <c r="V1" s="287"/>
      <c r="W1" s="287"/>
      <c r="X1" s="287"/>
      <c r="Y1" s="287"/>
      <c r="Z1" s="288"/>
    </row>
    <row r="2" spans="1:26" s="298" customFormat="1">
      <c r="A2" s="290" t="s">
        <v>552</v>
      </c>
      <c r="B2" s="291" t="s">
        <v>679</v>
      </c>
      <c r="C2" s="291" t="s">
        <v>681</v>
      </c>
      <c r="D2" s="291" t="s">
        <v>697</v>
      </c>
      <c r="E2" s="291" t="s">
        <v>698</v>
      </c>
      <c r="F2" s="291" t="s">
        <v>699</v>
      </c>
      <c r="G2" s="291" t="s">
        <v>700</v>
      </c>
      <c r="H2" s="291" t="s">
        <v>701</v>
      </c>
      <c r="I2" s="291" t="s">
        <v>702</v>
      </c>
      <c r="J2" s="291" t="s">
        <v>703</v>
      </c>
      <c r="K2" s="291" t="s">
        <v>704</v>
      </c>
      <c r="L2" s="291" t="s">
        <v>705</v>
      </c>
      <c r="M2" s="291" t="s">
        <v>313</v>
      </c>
      <c r="N2" s="292" t="e">
        <f>O2-Q2</f>
        <v>#REF!</v>
      </c>
      <c r="O2" s="293" t="e">
        <f>#REF!</f>
        <v>#REF!</v>
      </c>
      <c r="P2" s="294"/>
      <c r="Q2" s="295"/>
      <c r="R2" s="294"/>
      <c r="S2" s="296"/>
      <c r="T2" s="294"/>
      <c r="U2" s="294"/>
      <c r="V2" s="296"/>
      <c r="W2" s="294"/>
      <c r="X2" s="296"/>
      <c r="Y2" s="297"/>
    </row>
    <row r="3" spans="1:26" s="315" customFormat="1">
      <c r="A3" s="299" t="str">
        <f>'ORÇAMENTO GERAL'!A2</f>
        <v xml:space="preserve"> 1 </v>
      </c>
      <c r="B3" s="300"/>
      <c r="C3" s="300"/>
      <c r="D3" s="300" t="str">
        <f>VLOOKUP(A3,'ORÇAMENTO GERAL'!$A$2:$E$18,3,FALSE)</f>
        <v>MOBILIZAÇÃO E DESMOBILIZAÇÃO</v>
      </c>
      <c r="E3" s="301"/>
      <c r="F3" s="302"/>
      <c r="G3" s="302"/>
      <c r="H3" s="302"/>
      <c r="I3" s="303"/>
      <c r="J3" s="304"/>
      <c r="K3" s="304"/>
      <c r="L3" s="305"/>
      <c r="M3" s="306"/>
      <c r="N3" s="307"/>
      <c r="O3" s="308"/>
      <c r="P3" s="309"/>
      <c r="Q3" s="309"/>
      <c r="R3" s="310"/>
      <c r="S3" s="311"/>
      <c r="T3" s="311"/>
      <c r="U3" s="311"/>
      <c r="V3" s="309"/>
      <c r="W3" s="312"/>
      <c r="X3" s="312"/>
      <c r="Y3" s="313"/>
      <c r="Z3" s="314"/>
    </row>
    <row r="4" spans="1:26" s="315" customFormat="1">
      <c r="A4" s="316" t="str">
        <f>'ORÇAMENTO GERAL'!A3</f>
        <v>1.1</v>
      </c>
      <c r="B4" s="317" t="str">
        <f>VLOOKUP(A4,'ORÇAMENTO GERAL'!$A$2:$E$18,2,FALSE)</f>
        <v>COMP-42893817</v>
      </c>
      <c r="C4" s="318" t="str">
        <f>VLOOKUP(A4,'ORÇAMENTO GERAL'!$A$2:$E$18,4,FALSE)</f>
        <v>Composições Próprias</v>
      </c>
      <c r="D4" s="318" t="str">
        <f>VLOOKUP(A4,'ORÇAMENTO GERAL'!$A$2:$E$18,3,FALSE)</f>
        <v>MOBILIZAÇÃO DE EQUIPAMENTOS DE MACEIÓ ( ACESSO AL - 485 SÃO SEBASTIÃO - FEIRA GRANDE - REV02)</v>
      </c>
      <c r="E4" s="319" t="str">
        <f>VLOOKUP(A4,'ORÇAMENTO GERAL'!$A$2:$E$18,5,FALSE)</f>
        <v>UND</v>
      </c>
      <c r="F4" s="320"/>
      <c r="G4" s="320"/>
      <c r="H4" s="320"/>
      <c r="I4" s="321"/>
      <c r="J4" s="322"/>
      <c r="K4" s="322"/>
      <c r="L4" s="323"/>
      <c r="M4" s="324">
        <f>SUM(M5:M5)</f>
        <v>1</v>
      </c>
      <c r="N4" s="307"/>
      <c r="O4" s="308"/>
      <c r="P4" s="325" t="s">
        <v>675</v>
      </c>
      <c r="Q4" s="309"/>
      <c r="R4" s="310"/>
      <c r="S4" s="311"/>
      <c r="T4" s="311"/>
      <c r="U4" s="311"/>
      <c r="V4" s="309"/>
      <c r="W4" s="312"/>
      <c r="X4" s="312"/>
      <c r="Y4" s="313"/>
      <c r="Z4" s="314"/>
    </row>
    <row r="5" spans="1:26">
      <c r="A5" s="326"/>
      <c r="B5" s="327"/>
      <c r="C5" s="327"/>
      <c r="D5" s="328" t="s">
        <v>706</v>
      </c>
      <c r="E5" s="329"/>
      <c r="F5" s="330">
        <v>1</v>
      </c>
      <c r="G5" s="331"/>
      <c r="H5" s="331"/>
      <c r="I5" s="331"/>
      <c r="J5" s="330"/>
      <c r="K5" s="331"/>
      <c r="L5" s="331"/>
      <c r="M5" s="332">
        <f>F5</f>
        <v>1</v>
      </c>
    </row>
    <row r="6" spans="1:26" s="315" customFormat="1">
      <c r="A6" s="316" t="str">
        <f>'ORÇAMENTO GERAL'!A4</f>
        <v>1.2</v>
      </c>
      <c r="B6" s="317" t="str">
        <f>VLOOKUP(A6,'ORÇAMENTO GERAL'!$A$2:$E$18,2,FALSE)</f>
        <v>COMP-39510826</v>
      </c>
      <c r="C6" s="318" t="str">
        <f>VLOOKUP(A6,'ORÇAMENTO GERAL'!$A$2:$E$18,4,FALSE)</f>
        <v>Composições Próprias</v>
      </c>
      <c r="D6" s="318" t="str">
        <f>VLOOKUP(A6,'ORÇAMENTO GERAL'!$A$2:$E$18,3,FALSE)</f>
        <v>DESMOBILIZAÇÃO DE EQUIPAMENTOS DE MACEIÓ ( ACESSO AL - 485 SÃO SEBASTIÃO - FEIRA GRANDE - REV02)</v>
      </c>
      <c r="E6" s="319" t="str">
        <f>VLOOKUP(A6,'ORÇAMENTO GERAL'!$A$2:$E$18,5,FALSE)</f>
        <v>UND</v>
      </c>
      <c r="F6" s="320"/>
      <c r="G6" s="320"/>
      <c r="H6" s="320"/>
      <c r="I6" s="321"/>
      <c r="J6" s="322"/>
      <c r="K6" s="322"/>
      <c r="L6" s="323"/>
      <c r="M6" s="324">
        <f>SUM(M7:M7)</f>
        <v>1</v>
      </c>
      <c r="N6" s="307"/>
      <c r="O6" s="308"/>
      <c r="P6" s="325" t="s">
        <v>675</v>
      </c>
      <c r="Q6" s="309"/>
      <c r="R6" s="310"/>
      <c r="S6" s="311"/>
      <c r="T6" s="311"/>
      <c r="U6" s="311"/>
      <c r="V6" s="309"/>
      <c r="W6" s="312"/>
      <c r="X6" s="312"/>
      <c r="Y6" s="313"/>
      <c r="Z6" s="314"/>
    </row>
    <row r="7" spans="1:26">
      <c r="A7" s="326"/>
      <c r="B7" s="327"/>
      <c r="C7" s="327"/>
      <c r="D7" s="328" t="s">
        <v>707</v>
      </c>
      <c r="E7" s="329"/>
      <c r="F7" s="330">
        <v>1</v>
      </c>
      <c r="G7" s="331"/>
      <c r="H7" s="331"/>
      <c r="I7" s="331"/>
      <c r="J7" s="330"/>
      <c r="K7" s="331"/>
      <c r="L7" s="331"/>
      <c r="M7" s="332">
        <f>F7</f>
        <v>1</v>
      </c>
    </row>
    <row r="8" spans="1:26" s="315" customFormat="1">
      <c r="A8" s="299" t="str">
        <f>'ORÇAMENTO GERAL'!A5</f>
        <v xml:space="preserve"> 2 </v>
      </c>
      <c r="B8" s="300"/>
      <c r="C8" s="300"/>
      <c r="D8" s="300" t="str">
        <f>VLOOKUP(A8,'ORÇAMENTO GERAL'!$A$2:$E$18,3,FALSE)</f>
        <v>ADMINISTRAÇÃO DE OBRA</v>
      </c>
      <c r="E8" s="301"/>
      <c r="F8" s="302"/>
      <c r="G8" s="302"/>
      <c r="H8" s="302"/>
      <c r="I8" s="303"/>
      <c r="J8" s="304"/>
      <c r="K8" s="304"/>
      <c r="L8" s="305"/>
      <c r="M8" s="306"/>
      <c r="N8" s="307"/>
      <c r="O8" s="308"/>
      <c r="P8" s="309"/>
      <c r="Q8" s="309"/>
      <c r="R8" s="310"/>
      <c r="S8" s="311"/>
      <c r="T8" s="311"/>
      <c r="U8" s="311"/>
      <c r="V8" s="309"/>
      <c r="W8" s="312"/>
      <c r="X8" s="312"/>
      <c r="Y8" s="313"/>
      <c r="Z8" s="314"/>
    </row>
    <row r="9" spans="1:26" s="315" customFormat="1">
      <c r="A9" s="316" t="str">
        <f>'ORÇAMENTO GERAL'!A6</f>
        <v>2.1</v>
      </c>
      <c r="B9" s="317" t="str">
        <f>VLOOKUP(A9,'ORÇAMENTO GERAL'!$A$2:$E$18,2,FALSE)</f>
        <v>COMP-52766000</v>
      </c>
      <c r="C9" s="318" t="str">
        <f>VLOOKUP(A9,'ORÇAMENTO GERAL'!$A$2:$E$18,4,FALSE)</f>
        <v>Composições Próprias</v>
      </c>
      <c r="D9" s="318" t="str">
        <f>VLOOKUP(A9,'ORÇAMENTO GERAL'!$A$2:$E$18,3,FALSE)</f>
        <v>ADMINISTRAÇÃO LOCAL DE OBRA - INCLUINDO EXAMES, ALIMENTAÇÃO E SEGURO (SÃO SEBASTIÃO)</v>
      </c>
      <c r="E9" s="319" t="str">
        <f>VLOOKUP(A9,'ORÇAMENTO GERAL'!$A$2:$E$18,5,FALSE)</f>
        <v>UND</v>
      </c>
      <c r="F9" s="320"/>
      <c r="G9" s="320"/>
      <c r="H9" s="320"/>
      <c r="I9" s="321"/>
      <c r="J9" s="322"/>
      <c r="K9" s="322"/>
      <c r="L9" s="323"/>
      <c r="M9" s="324">
        <f>M10</f>
        <v>1</v>
      </c>
      <c r="N9" s="307"/>
      <c r="O9" s="308"/>
      <c r="P9" s="336"/>
      <c r="Q9" s="309"/>
      <c r="R9" s="310"/>
      <c r="S9" s="311"/>
      <c r="T9" s="311"/>
      <c r="U9" s="311"/>
      <c r="V9" s="309"/>
      <c r="W9" s="312"/>
      <c r="X9" s="312"/>
      <c r="Y9" s="313"/>
      <c r="Z9" s="314"/>
    </row>
    <row r="10" spans="1:26">
      <c r="A10" s="326"/>
      <c r="B10" s="327"/>
      <c r="C10" s="327"/>
      <c r="D10" s="328" t="s">
        <v>708</v>
      </c>
      <c r="E10" s="329"/>
      <c r="F10" s="330">
        <v>1</v>
      </c>
      <c r="G10" s="331"/>
      <c r="H10" s="331"/>
      <c r="I10" s="331"/>
      <c r="J10" s="337"/>
      <c r="K10" s="331"/>
      <c r="L10" s="331"/>
      <c r="M10" s="332">
        <f>F10</f>
        <v>1</v>
      </c>
    </row>
    <row r="11" spans="1:26" s="315" customFormat="1">
      <c r="A11" s="299" t="str">
        <f>'ORÇAMENTO GERAL'!A7</f>
        <v xml:space="preserve"> 3 </v>
      </c>
      <c r="B11" s="300"/>
      <c r="C11" s="300"/>
      <c r="D11" s="300" t="str">
        <f>VLOOKUP(A11,'ORÇAMENTO GERAL'!$A$2:$E$18,3,FALSE)</f>
        <v>CANTEIRO DE OBRA</v>
      </c>
      <c r="E11" s="301"/>
      <c r="F11" s="302"/>
      <c r="G11" s="302"/>
      <c r="H11" s="302"/>
      <c r="I11" s="303"/>
      <c r="J11" s="304"/>
      <c r="K11" s="304"/>
      <c r="L11" s="305"/>
      <c r="M11" s="306"/>
      <c r="N11" s="307"/>
      <c r="O11" s="308"/>
      <c r="P11" s="309"/>
      <c r="Q11" s="309"/>
      <c r="R11" s="310"/>
      <c r="S11" s="311"/>
      <c r="T11" s="311"/>
      <c r="U11" s="311"/>
      <c r="V11" s="309"/>
      <c r="W11" s="312"/>
      <c r="X11" s="312"/>
      <c r="Y11" s="313"/>
      <c r="Z11" s="314"/>
    </row>
    <row r="12" spans="1:26" s="315" customFormat="1" ht="31.5">
      <c r="A12" s="316" t="str">
        <f>'ORÇAMENTO GERAL'!A8</f>
        <v>3.1</v>
      </c>
      <c r="B12" s="317" t="str">
        <f>VLOOKUP(A12,'ORÇAMENTO GERAL'!$A$2:$E$18,2,FALSE)</f>
        <v>104896</v>
      </c>
      <c r="C12" s="318" t="str">
        <f>VLOOKUP(A12,'ORÇAMENTO GERAL'!$A$2:$E$18,4,FALSE)</f>
        <v>SINAPI</v>
      </c>
      <c r="D12" s="318" t="str">
        <f>VLOOKUP(A12,'ORÇAMENTO GERAL'!$A$2:$E$18,3,FALSE)</f>
        <v>COMPOSIÇÃO PARAMÉTRICA DE EXECUÇÃO DE REFEITÓRIO EM CANTEIRO DE OBRAS, FORA DA PROJEÇÃO DA LAJE, EM CHAPA DE MADEIRA COMPENSADA, NÃO INCLUSO MOBILIÁRIO E EQUIPAMENTOS. AF_01/2024_PE</v>
      </c>
      <c r="E12" s="319" t="str">
        <f>VLOOKUP(A12,'ORÇAMENTO GERAL'!$A$2:$E$18,5,FALSE)</f>
        <v>M2</v>
      </c>
      <c r="F12" s="320"/>
      <c r="G12" s="320"/>
      <c r="H12" s="320"/>
      <c r="I12" s="321"/>
      <c r="J12" s="322"/>
      <c r="K12" s="322"/>
      <c r="L12" s="323"/>
      <c r="M12" s="324">
        <f>M14</f>
        <v>20</v>
      </c>
      <c r="N12" s="307"/>
      <c r="O12" s="308"/>
      <c r="P12" s="336"/>
      <c r="Q12" s="309"/>
      <c r="R12" s="310"/>
      <c r="S12" s="311"/>
      <c r="T12" s="311"/>
      <c r="U12" s="311"/>
      <c r="V12" s="309"/>
      <c r="W12" s="312"/>
      <c r="X12" s="312"/>
      <c r="Y12" s="313"/>
      <c r="Z12" s="314"/>
    </row>
    <row r="13" spans="1:26">
      <c r="A13" s="338"/>
      <c r="B13" s="339"/>
      <c r="C13" s="339"/>
      <c r="D13" s="340" t="s">
        <v>709</v>
      </c>
      <c r="E13" s="341"/>
      <c r="F13" s="342"/>
      <c r="G13" s="343"/>
      <c r="H13" s="343"/>
      <c r="I13" s="343"/>
      <c r="J13" s="344"/>
      <c r="K13" s="343"/>
      <c r="L13" s="343"/>
      <c r="M13" s="345"/>
    </row>
    <row r="14" spans="1:26">
      <c r="A14" s="346"/>
      <c r="B14" s="347"/>
      <c r="C14" s="347"/>
      <c r="D14" s="348" t="s">
        <v>710</v>
      </c>
      <c r="E14" s="349"/>
      <c r="F14" s="350"/>
      <c r="G14" s="351">
        <v>5</v>
      </c>
      <c r="H14" s="351">
        <v>4</v>
      </c>
      <c r="I14" s="351"/>
      <c r="J14" s="352">
        <f>G14*H14</f>
        <v>20</v>
      </c>
      <c r="K14" s="351"/>
      <c r="L14" s="351"/>
      <c r="M14" s="353">
        <f>J14</f>
        <v>20</v>
      </c>
    </row>
    <row r="15" spans="1:26" s="315" customFormat="1" ht="31.5">
      <c r="A15" s="316" t="str">
        <f>'ORÇAMENTO GERAL'!A9</f>
        <v>3.2</v>
      </c>
      <c r="B15" s="317" t="str">
        <f>VLOOKUP(A15,'ORÇAMENTO GERAL'!$A$2:$E$18,2,FALSE)</f>
        <v>104893</v>
      </c>
      <c r="C15" s="318" t="str">
        <f>VLOOKUP(A15,'ORÇAMENTO GERAL'!$A$2:$E$18,4,FALSE)</f>
        <v>SINAPI</v>
      </c>
      <c r="D15" s="318" t="str">
        <f>VLOOKUP(A15,'ORÇAMENTO GERAL'!$A$2:$E$18,3,FALSE)</f>
        <v>COMPOSIÇÃO PARAMÉTRICA DE EXECUÇÃO DE ESCRITÓRIO EM CANTEIRO DE OBRAS, FORA DA PROJEÇÃO DA LAJE, EM ALVENARIA, NÃO INCLUSO MOBILIÁRIO E EQUIPAMENTOS. AF_01/2024_PE</v>
      </c>
      <c r="E15" s="319" t="str">
        <f>VLOOKUP(A15,'ORÇAMENTO GERAL'!$A$2:$E$18,5,FALSE)</f>
        <v>M2</v>
      </c>
      <c r="F15" s="320"/>
      <c r="G15" s="320"/>
      <c r="H15" s="320"/>
      <c r="I15" s="321"/>
      <c r="J15" s="322"/>
      <c r="K15" s="322"/>
      <c r="L15" s="323"/>
      <c r="M15" s="324">
        <f>M17</f>
        <v>12</v>
      </c>
      <c r="N15" s="307"/>
      <c r="O15" s="308"/>
      <c r="P15" s="336"/>
      <c r="Q15" s="309"/>
      <c r="R15" s="310"/>
      <c r="S15" s="311"/>
      <c r="T15" s="311"/>
      <c r="U15" s="311"/>
      <c r="V15" s="309"/>
      <c r="W15" s="312"/>
      <c r="X15" s="312"/>
      <c r="Y15" s="313"/>
      <c r="Z15" s="314"/>
    </row>
    <row r="16" spans="1:26">
      <c r="A16" s="338"/>
      <c r="B16" s="339"/>
      <c r="C16" s="339"/>
      <c r="D16" s="340" t="s">
        <v>709</v>
      </c>
      <c r="E16" s="341"/>
      <c r="F16" s="342"/>
      <c r="G16" s="343"/>
      <c r="H16" s="343"/>
      <c r="I16" s="343"/>
      <c r="J16" s="344"/>
      <c r="K16" s="343"/>
      <c r="L16" s="343"/>
      <c r="M16" s="345"/>
    </row>
    <row r="17" spans="1:26">
      <c r="A17" s="346"/>
      <c r="B17" s="347"/>
      <c r="C17" s="347"/>
      <c r="D17" s="348" t="s">
        <v>711</v>
      </c>
      <c r="E17" s="349"/>
      <c r="F17" s="350">
        <v>12</v>
      </c>
      <c r="G17" s="351">
        <v>4</v>
      </c>
      <c r="H17" s="351">
        <v>3</v>
      </c>
      <c r="I17" s="351"/>
      <c r="J17" s="352">
        <f>G17*H17</f>
        <v>12</v>
      </c>
      <c r="K17" s="351"/>
      <c r="L17" s="351"/>
      <c r="M17" s="353">
        <f>F17</f>
        <v>12</v>
      </c>
    </row>
    <row r="18" spans="1:26" s="315" customFormat="1" ht="31.5">
      <c r="A18" s="316" t="str">
        <f>'ORÇAMENTO GERAL'!A10</f>
        <v>3.3</v>
      </c>
      <c r="B18" s="317" t="str">
        <f>VLOOKUP(A18,'ORÇAMENTO GERAL'!$A$2:$E$18,2,FALSE)</f>
        <v>104897</v>
      </c>
      <c r="C18" s="318" t="str">
        <f>VLOOKUP(A18,'ORÇAMENTO GERAL'!$A$2:$E$18,4,FALSE)</f>
        <v>SINAPI</v>
      </c>
      <c r="D18" s="318" t="str">
        <f>VLOOKUP(A18,'ORÇAMENTO GERAL'!$A$2:$E$18,3,FALSE)</f>
        <v>COMPOSIÇÃO PARAMÉTRICA DE EXECUÇÃO DE SANITÁRIO E VESTIÁRIO EM CANTEIRO DE OBRAS, FORA DA PROJEÇÃO DA LAJE, EM CHAPA DE MADEIRA COMPENSADA, NÃO INCLUSO MOBILIÁRIO. AF_01/2024_PE</v>
      </c>
      <c r="E18" s="319" t="str">
        <f>VLOOKUP(A18,'ORÇAMENTO GERAL'!$A$2:$E$18,5,FALSE)</f>
        <v>M2</v>
      </c>
      <c r="F18" s="320"/>
      <c r="G18" s="320"/>
      <c r="H18" s="320"/>
      <c r="I18" s="321"/>
      <c r="J18" s="322"/>
      <c r="K18" s="322"/>
      <c r="L18" s="323"/>
      <c r="M18" s="324">
        <f>M20</f>
        <v>12</v>
      </c>
      <c r="N18" s="307"/>
      <c r="O18" s="308"/>
      <c r="P18" s="336"/>
      <c r="Q18" s="309"/>
      <c r="R18" s="310"/>
      <c r="S18" s="311"/>
      <c r="T18" s="311"/>
      <c r="U18" s="311"/>
      <c r="V18" s="309"/>
      <c r="W18" s="312"/>
      <c r="X18" s="312"/>
      <c r="Y18" s="313"/>
      <c r="Z18" s="314"/>
    </row>
    <row r="19" spans="1:26">
      <c r="A19" s="338"/>
      <c r="B19" s="339"/>
      <c r="C19" s="339"/>
      <c r="D19" s="340" t="s">
        <v>709</v>
      </c>
      <c r="E19" s="341"/>
      <c r="F19" s="342"/>
      <c r="G19" s="343"/>
      <c r="H19" s="343"/>
      <c r="I19" s="343"/>
      <c r="J19" s="344"/>
      <c r="K19" s="343"/>
      <c r="L19" s="343"/>
      <c r="M19" s="345"/>
    </row>
    <row r="20" spans="1:26">
      <c r="A20" s="346"/>
      <c r="B20" s="347"/>
      <c r="C20" s="347"/>
      <c r="D20" s="348" t="s">
        <v>712</v>
      </c>
      <c r="E20" s="349"/>
      <c r="F20" s="350">
        <f>F17</f>
        <v>12</v>
      </c>
      <c r="G20" s="351">
        <v>4</v>
      </c>
      <c r="H20" s="351">
        <v>3</v>
      </c>
      <c r="I20" s="351"/>
      <c r="J20" s="352">
        <f>G20*H20</f>
        <v>12</v>
      </c>
      <c r="K20" s="351"/>
      <c r="L20" s="351"/>
      <c r="M20" s="353">
        <f>F20</f>
        <v>12</v>
      </c>
    </row>
    <row r="21" spans="1:26" s="315" customFormat="1" ht="31.5">
      <c r="A21" s="316" t="str">
        <f>'ORÇAMENTO GERAL'!A11</f>
        <v>3.4</v>
      </c>
      <c r="B21" s="317" t="str">
        <f>VLOOKUP(A21,'ORÇAMENTO GERAL'!$A$2:$E$18,2,FALSE)</f>
        <v>104895</v>
      </c>
      <c r="C21" s="318" t="str">
        <f>VLOOKUP(A21,'ORÇAMENTO GERAL'!$A$2:$E$18,4,FALSE)</f>
        <v>SINAPI</v>
      </c>
      <c r="D21" s="318" t="str">
        <f>VLOOKUP(A21,'ORÇAMENTO GERAL'!$A$2:$E$18,3,FALSE)</f>
        <v>COMPOSIÇÃO PARAMÉTRICA DE EXECUÇÃO DE ALMOXARIFADO EM CANTEIRO DE OBRAS, FORA DA PROJEÇÃO DA LAJE, EM CHAPA DE MADEIRA COMPENSADA, NÃO INCLUSO MOBILIÁRIO E EQUIPAMENTOS. AF_01/2024_PE</v>
      </c>
      <c r="E21" s="319" t="str">
        <f>VLOOKUP(A21,'ORÇAMENTO GERAL'!$A$2:$E$18,5,FALSE)</f>
        <v>M2</v>
      </c>
      <c r="F21" s="320"/>
      <c r="G21" s="320"/>
      <c r="H21" s="320"/>
      <c r="I21" s="321"/>
      <c r="J21" s="322"/>
      <c r="K21" s="322"/>
      <c r="L21" s="323"/>
      <c r="M21" s="324">
        <f>M23</f>
        <v>12</v>
      </c>
      <c r="N21" s="307"/>
      <c r="O21" s="308"/>
      <c r="P21" s="336"/>
      <c r="Q21" s="309"/>
      <c r="R21" s="310"/>
      <c r="S21" s="311"/>
      <c r="T21" s="311"/>
      <c r="U21" s="311"/>
      <c r="V21" s="309"/>
      <c r="W21" s="312"/>
      <c r="X21" s="312"/>
      <c r="Y21" s="313"/>
      <c r="Z21" s="314"/>
    </row>
    <row r="22" spans="1:26">
      <c r="A22" s="338"/>
      <c r="B22" s="339"/>
      <c r="C22" s="339"/>
      <c r="D22" s="340" t="s">
        <v>709</v>
      </c>
      <c r="E22" s="341"/>
      <c r="F22" s="342"/>
      <c r="G22" s="343"/>
      <c r="H22" s="343"/>
      <c r="I22" s="343"/>
      <c r="J22" s="344"/>
      <c r="K22" s="343"/>
      <c r="L22" s="343"/>
      <c r="M22" s="345"/>
    </row>
    <row r="23" spans="1:26">
      <c r="A23" s="346"/>
      <c r="B23" s="347"/>
      <c r="C23" s="347"/>
      <c r="D23" s="348" t="s">
        <v>713</v>
      </c>
      <c r="E23" s="349"/>
      <c r="F23" s="350"/>
      <c r="G23" s="351">
        <v>4</v>
      </c>
      <c r="H23" s="351">
        <v>3</v>
      </c>
      <c r="I23" s="351"/>
      <c r="J23" s="352">
        <f>G23*H23</f>
        <v>12</v>
      </c>
      <c r="K23" s="351"/>
      <c r="L23" s="351"/>
      <c r="M23" s="353">
        <f>J23</f>
        <v>12</v>
      </c>
    </row>
    <row r="24" spans="1:26" s="315" customFormat="1">
      <c r="A24" s="316" t="str">
        <f>'ORÇAMENTO GERAL'!A12</f>
        <v>3.5</v>
      </c>
      <c r="B24" s="317" t="str">
        <f>VLOOKUP(A24,'ORÇAMENTO GERAL'!$A$2:$E$18,2,FALSE)</f>
        <v>98459</v>
      </c>
      <c r="C24" s="318" t="str">
        <f>VLOOKUP(A24,'ORÇAMENTO GERAL'!$A$2:$E$18,4,FALSE)</f>
        <v>SINAPI</v>
      </c>
      <c r="D24" s="318" t="str">
        <f>VLOOKUP(A24,'ORÇAMENTO GERAL'!$A$2:$E$18,3,FALSE)</f>
        <v>TAPUME COM TELHA METÁLICA. AF_05/2018</v>
      </c>
      <c r="E24" s="319" t="str">
        <f>VLOOKUP(A24,'ORÇAMENTO GERAL'!$A$2:$E$18,5,FALSE)</f>
        <v>M2</v>
      </c>
      <c r="F24" s="320"/>
      <c r="G24" s="320"/>
      <c r="H24" s="320"/>
      <c r="I24" s="321"/>
      <c r="J24" s="322"/>
      <c r="K24" s="322"/>
      <c r="L24" s="323"/>
      <c r="M24" s="324">
        <f>SUM(M25:M25)</f>
        <v>240</v>
      </c>
      <c r="N24" s="307"/>
      <c r="O24" s="308"/>
      <c r="P24" s="325" t="s">
        <v>675</v>
      </c>
      <c r="Q24" s="309"/>
      <c r="R24" s="310"/>
      <c r="S24" s="311"/>
      <c r="T24" s="311"/>
      <c r="U24" s="311"/>
      <c r="V24" s="309"/>
      <c r="W24" s="312"/>
      <c r="X24" s="312"/>
      <c r="Y24" s="313"/>
      <c r="Z24" s="314"/>
    </row>
    <row r="25" spans="1:26">
      <c r="A25" s="338"/>
      <c r="B25" s="339"/>
      <c r="C25" s="339"/>
      <c r="D25" s="354" t="s">
        <v>714</v>
      </c>
      <c r="E25" s="341"/>
      <c r="F25" s="342"/>
      <c r="G25" s="355">
        <f>SUM(G12:G24)*2</f>
        <v>34</v>
      </c>
      <c r="H25" s="355">
        <f>SUM(H12:H24)*2</f>
        <v>26</v>
      </c>
      <c r="I25" s="343">
        <v>2</v>
      </c>
      <c r="J25" s="342">
        <f>(G25*2+H25*2)*I25</f>
        <v>240</v>
      </c>
      <c r="K25" s="343"/>
      <c r="L25" s="343"/>
      <c r="M25" s="332">
        <f>J25</f>
        <v>240</v>
      </c>
    </row>
    <row r="26" spans="1:26" s="315" customFormat="1">
      <c r="A26" s="316" t="str">
        <f>'ORÇAMENTO GERAL'!A13</f>
        <v>3.6</v>
      </c>
      <c r="B26" s="317" t="str">
        <f>VLOOKUP(A26,'ORÇAMENTO GERAL'!$A$2:$E$18,2,FALSE)</f>
        <v>CP-01.10.01-53334570</v>
      </c>
      <c r="C26" s="318" t="str">
        <f>VLOOKUP(A26,'ORÇAMENTO GERAL'!$A$2:$E$18,4,FALSE)</f>
        <v>Composições Próprias</v>
      </c>
      <c r="D26" s="318" t="str">
        <f>VLOOKUP(A26,'ORÇAMENTO GERAL'!$A$2:$E$18,3,FALSE)</f>
        <v>BANHEIRO QUIMICO 110X120X230CM COM MANUTENCAO</v>
      </c>
      <c r="E26" s="319" t="str">
        <f>VLOOKUP(A26,'ORÇAMENTO GERAL'!$A$2:$E$18,5,FALSE)</f>
        <v>MES</v>
      </c>
      <c r="F26" s="320"/>
      <c r="G26" s="320"/>
      <c r="H26" s="320"/>
      <c r="I26" s="321"/>
      <c r="J26" s="322"/>
      <c r="K26" s="322"/>
      <c r="L26" s="323"/>
      <c r="M26" s="324">
        <f>SUM(M27:M28)</f>
        <v>12</v>
      </c>
      <c r="N26" s="307"/>
      <c r="O26" s="308"/>
      <c r="P26" s="325" t="s">
        <v>675</v>
      </c>
      <c r="Q26" s="309"/>
      <c r="R26" s="310"/>
      <c r="S26" s="311"/>
      <c r="T26" s="311"/>
      <c r="U26" s="311"/>
      <c r="V26" s="309"/>
      <c r="W26" s="312"/>
      <c r="X26" s="312"/>
      <c r="Y26" s="313"/>
      <c r="Z26" s="314"/>
    </row>
    <row r="27" spans="1:26">
      <c r="A27" s="338"/>
      <c r="B27" s="339"/>
      <c r="C27" s="339"/>
      <c r="D27" s="356" t="s">
        <v>715</v>
      </c>
      <c r="E27" s="341"/>
      <c r="F27" s="342">
        <v>12</v>
      </c>
      <c r="G27" s="355"/>
      <c r="H27" s="355"/>
      <c r="I27" s="343"/>
      <c r="J27" s="342"/>
      <c r="K27" s="343"/>
      <c r="L27" s="343"/>
      <c r="M27" s="345">
        <f>F27</f>
        <v>12</v>
      </c>
    </row>
    <row r="28" spans="1:26">
      <c r="A28" s="346"/>
      <c r="B28" s="347"/>
      <c r="C28" s="347"/>
      <c r="D28" s="357"/>
      <c r="E28" s="349"/>
      <c r="F28" s="350"/>
      <c r="G28" s="358"/>
      <c r="H28" s="358"/>
      <c r="I28" s="351"/>
      <c r="J28" s="350"/>
      <c r="K28" s="351"/>
      <c r="L28" s="351"/>
      <c r="M28" s="353"/>
    </row>
    <row r="29" spans="1:26" s="315" customFormat="1">
      <c r="A29" s="299" t="str">
        <f>'ORÇAMENTO GERAL'!A14</f>
        <v xml:space="preserve"> 4 </v>
      </c>
      <c r="B29" s="300"/>
      <c r="C29" s="300"/>
      <c r="D29" s="300" t="str">
        <f>VLOOKUP(A29,'ORÇAMENTO GERAL'!$A$2:$E$18,3,FALSE)</f>
        <v>SERVIÇOS PRELIMINARES</v>
      </c>
      <c r="E29" s="301"/>
      <c r="F29" s="302"/>
      <c r="G29" s="302"/>
      <c r="H29" s="302"/>
      <c r="I29" s="303"/>
      <c r="J29" s="304"/>
      <c r="K29" s="304"/>
      <c r="L29" s="305"/>
      <c r="M29" s="306"/>
      <c r="N29" s="307"/>
      <c r="O29" s="308"/>
      <c r="P29" s="309"/>
      <c r="Q29" s="309"/>
      <c r="R29" s="310"/>
      <c r="S29" s="311"/>
      <c r="T29" s="311"/>
      <c r="U29" s="311"/>
      <c r="V29" s="309"/>
      <c r="W29" s="312"/>
      <c r="X29" s="312"/>
      <c r="Y29" s="313"/>
      <c r="Z29" s="314"/>
    </row>
    <row r="30" spans="1:26" s="315" customFormat="1" ht="31.5">
      <c r="A30" s="316" t="str">
        <f>'ORÇAMENTO GERAL'!A15</f>
        <v>4.1</v>
      </c>
      <c r="B30" s="317" t="str">
        <f>VLOOKUP(A30,'ORÇAMENTO GERAL'!$A$2:$E$18,2,FALSE)</f>
        <v>CP-103689-80233409</v>
      </c>
      <c r="C30" s="318" t="str">
        <f>VLOOKUP(A30,'ORÇAMENTO GERAL'!$A$2:$E$18,4,FALSE)</f>
        <v>Composições Próprias</v>
      </c>
      <c r="D30" s="318" t="str">
        <f>VLOOKUP(A30,'ORÇAMENTO GERAL'!$A$2:$E$18,3,FALSE)</f>
        <v>FORNECIMENTO E INSTALAÇÃO DE PLACA DE OBRA COM CHAPA GALVANIZADA E ESTRUTURA DE MADEIRA COM SUPORTE DE FIXAÇÃO. AF_03/2022_PS</v>
      </c>
      <c r="E30" s="319" t="str">
        <f>VLOOKUP(A30,'ORÇAMENTO GERAL'!$A$2:$E$18,5,FALSE)</f>
        <v>M2</v>
      </c>
      <c r="F30" s="320"/>
      <c r="G30" s="320"/>
      <c r="H30" s="320"/>
      <c r="I30" s="321"/>
      <c r="J30" s="322"/>
      <c r="K30" s="322"/>
      <c r="L30" s="323"/>
      <c r="M30" s="324">
        <f>SUM(M31:M34)</f>
        <v>12</v>
      </c>
      <c r="N30" s="307"/>
      <c r="O30" s="308"/>
      <c r="P30" s="325" t="s">
        <v>675</v>
      </c>
      <c r="Q30" s="309"/>
      <c r="R30" s="310"/>
      <c r="S30" s="311"/>
      <c r="T30" s="311"/>
      <c r="U30" s="311"/>
      <c r="V30" s="309"/>
      <c r="W30" s="312"/>
      <c r="X30" s="312"/>
      <c r="Y30" s="313"/>
      <c r="Z30" s="314"/>
    </row>
    <row r="31" spans="1:26">
      <c r="A31" s="359"/>
      <c r="B31" s="339"/>
      <c r="C31" s="339"/>
      <c r="D31" s="356" t="s">
        <v>716</v>
      </c>
      <c r="E31" s="360"/>
      <c r="F31" s="361">
        <v>1</v>
      </c>
      <c r="G31" s="362">
        <v>2</v>
      </c>
      <c r="H31" s="363"/>
      <c r="I31" s="364">
        <v>1.5</v>
      </c>
      <c r="J31" s="363">
        <f>I31*G31*F31</f>
        <v>3</v>
      </c>
      <c r="K31" s="343"/>
      <c r="L31" s="343"/>
      <c r="M31" s="345">
        <f>J31</f>
        <v>3</v>
      </c>
    </row>
    <row r="32" spans="1:26">
      <c r="A32" s="365"/>
      <c r="B32" s="366"/>
      <c r="C32" s="366"/>
      <c r="D32" s="367" t="s">
        <v>717</v>
      </c>
      <c r="E32" s="368"/>
      <c r="F32" s="369">
        <v>1</v>
      </c>
      <c r="G32" s="370">
        <v>3</v>
      </c>
      <c r="H32" s="371"/>
      <c r="I32" s="372">
        <v>1.5</v>
      </c>
      <c r="J32" s="371">
        <f>I32*G32*F32</f>
        <v>4.5</v>
      </c>
      <c r="K32" s="373"/>
      <c r="L32" s="373"/>
      <c r="M32" s="374">
        <f>J32</f>
        <v>4.5</v>
      </c>
    </row>
    <row r="33" spans="1:26">
      <c r="A33" s="365"/>
      <c r="B33" s="366"/>
      <c r="C33" s="366"/>
      <c r="D33" s="367" t="s">
        <v>718</v>
      </c>
      <c r="E33" s="368"/>
      <c r="F33" s="369">
        <v>1</v>
      </c>
      <c r="G33" s="370">
        <v>1.5</v>
      </c>
      <c r="H33" s="371"/>
      <c r="I33" s="372">
        <v>1.5</v>
      </c>
      <c r="J33" s="371">
        <f>I33*G33*F33</f>
        <v>2.25</v>
      </c>
      <c r="K33" s="373"/>
      <c r="L33" s="373"/>
      <c r="M33" s="374">
        <f>J33</f>
        <v>2.25</v>
      </c>
    </row>
    <row r="34" spans="1:26">
      <c r="A34" s="375"/>
      <c r="B34" s="347"/>
      <c r="C34" s="347"/>
      <c r="D34" s="357" t="s">
        <v>719</v>
      </c>
      <c r="E34" s="376"/>
      <c r="F34" s="377">
        <v>1</v>
      </c>
      <c r="G34" s="378">
        <v>1.5</v>
      </c>
      <c r="H34" s="379"/>
      <c r="I34" s="380">
        <v>1.5</v>
      </c>
      <c r="J34" s="379">
        <f>I34*G34*F34</f>
        <v>2.25</v>
      </c>
      <c r="K34" s="351"/>
      <c r="L34" s="351"/>
      <c r="M34" s="353">
        <f>J34</f>
        <v>2.25</v>
      </c>
    </row>
    <row r="35" spans="1:26" s="315" customFormat="1" ht="31.5">
      <c r="A35" s="316" t="str">
        <f>'ORÇAMENTO GERAL'!A16</f>
        <v>4.2</v>
      </c>
      <c r="B35" s="317" t="str">
        <f>VLOOKUP(A35,'ORÇAMENTO GERAL'!$A$2:$E$18,2,FALSE)</f>
        <v>COMP-40581667</v>
      </c>
      <c r="C35" s="318" t="str">
        <f>VLOOKUP(A35,'ORÇAMENTO GERAL'!$A$2:$E$18,4,FALSE)</f>
        <v>Composições Próprias</v>
      </c>
      <c r="D35" s="318" t="str">
        <f>VLOOKUP(A35,'ORÇAMENTO GERAL'!$A$2:$E$18,3,FALSE)</f>
        <v>Ligação Predial de Água no Passeio em 1 1/2", com fornecimento do material, inclusive hidrômetro de 20m3/h e caixa de proteção c/tampa de concreto - REV.04 - 09/2023</v>
      </c>
      <c r="E35" s="319" t="str">
        <f>VLOOKUP(A35,'ORÇAMENTO GERAL'!$A$2:$E$18,5,FALSE)</f>
        <v>un</v>
      </c>
      <c r="F35" s="320"/>
      <c r="G35" s="320"/>
      <c r="H35" s="320"/>
      <c r="I35" s="321"/>
      <c r="J35" s="322"/>
      <c r="K35" s="322"/>
      <c r="L35" s="323"/>
      <c r="M35" s="324">
        <f>SUM(M36:M36)</f>
        <v>1</v>
      </c>
      <c r="N35" s="307"/>
      <c r="O35" s="308"/>
      <c r="P35" s="325" t="s">
        <v>675</v>
      </c>
      <c r="Q35" s="309"/>
      <c r="R35" s="310"/>
      <c r="S35" s="311"/>
      <c r="T35" s="311"/>
      <c r="U35" s="311"/>
      <c r="V35" s="309"/>
      <c r="W35" s="312"/>
      <c r="X35" s="312"/>
      <c r="Y35" s="313"/>
      <c r="Z35" s="314"/>
    </row>
    <row r="36" spans="1:26">
      <c r="A36" s="338"/>
      <c r="B36" s="339"/>
      <c r="C36" s="339"/>
      <c r="D36" s="381" t="s">
        <v>720</v>
      </c>
      <c r="E36" s="341"/>
      <c r="F36" s="342">
        <v>1</v>
      </c>
      <c r="G36" s="343"/>
      <c r="H36" s="343"/>
      <c r="I36" s="343"/>
      <c r="J36" s="342"/>
      <c r="K36" s="343"/>
      <c r="L36" s="343"/>
      <c r="M36" s="332">
        <f>F36</f>
        <v>1</v>
      </c>
    </row>
    <row r="37" spans="1:26" s="315" customFormat="1">
      <c r="A37" s="316" t="str">
        <f>'ORÇAMENTO GERAL'!A17</f>
        <v>4.3</v>
      </c>
      <c r="B37" s="317" t="str">
        <f>VLOOKUP(A37,'ORÇAMENTO GERAL'!$A$2:$E$18,2,FALSE)</f>
        <v>CP-4488-S09416.01</v>
      </c>
      <c r="C37" s="318" t="str">
        <f>VLOOKUP(A37,'ORÇAMENTO GERAL'!$A$2:$E$18,4,FALSE)</f>
        <v>Composições Próprias</v>
      </c>
      <c r="D37" s="318" t="str">
        <f>VLOOKUP(A37,'ORÇAMENTO GERAL'!$A$2:$E$18,3,FALSE)</f>
        <v>Instalação provisória de energia elétrica, aerea, trifasica, em poste de concreto, exclusive fornecimento do medidor REV.01(1O/2021)</v>
      </c>
      <c r="E37" s="319" t="str">
        <f>VLOOKUP(A37,'ORÇAMENTO GERAL'!$A$2:$E$18,5,FALSE)</f>
        <v>un</v>
      </c>
      <c r="F37" s="320"/>
      <c r="G37" s="320"/>
      <c r="H37" s="320"/>
      <c r="I37" s="321"/>
      <c r="J37" s="322"/>
      <c r="K37" s="322"/>
      <c r="L37" s="323"/>
      <c r="M37" s="324">
        <f>SUM(M38:M38)</f>
        <v>1</v>
      </c>
      <c r="N37" s="307"/>
      <c r="O37" s="308"/>
      <c r="P37" s="325" t="s">
        <v>675</v>
      </c>
      <c r="Q37" s="309"/>
      <c r="R37" s="310"/>
      <c r="S37" s="311"/>
      <c r="T37" s="311"/>
      <c r="U37" s="311"/>
      <c r="V37" s="309"/>
      <c r="W37" s="312"/>
      <c r="X37" s="312"/>
      <c r="Y37" s="313"/>
      <c r="Z37" s="314"/>
    </row>
    <row r="38" spans="1:26">
      <c r="A38" s="326"/>
      <c r="B38" s="327"/>
      <c r="C38" s="327"/>
      <c r="D38" s="328" t="s">
        <v>720</v>
      </c>
      <c r="E38" s="329"/>
      <c r="F38" s="330">
        <v>1</v>
      </c>
      <c r="G38" s="331"/>
      <c r="H38" s="331"/>
      <c r="I38" s="331"/>
      <c r="J38" s="330"/>
      <c r="K38" s="331"/>
      <c r="L38" s="331"/>
      <c r="M38" s="332">
        <f>F38</f>
        <v>1</v>
      </c>
    </row>
    <row r="39" spans="1:26" s="315" customFormat="1" ht="31.5">
      <c r="A39" s="316" t="str">
        <f>'ORÇAMENTO GERAL'!A18</f>
        <v>4.4</v>
      </c>
      <c r="B39" s="317" t="str">
        <f>VLOOKUP(A39,'ORÇAMENTO GERAL'!$A$2:$E$18,2,FALSE)</f>
        <v>CP-0401-73658.01</v>
      </c>
      <c r="C39" s="318" t="str">
        <f>VLOOKUP(A39,'ORÇAMENTO GERAL'!$A$2:$E$18,4,FALSE)</f>
        <v>Composições Próprias</v>
      </c>
      <c r="D39" s="318" t="str">
        <f>VLOOKUP(A39,'ORÇAMENTO GERAL'!$A$2:$E$18,3,FALSE)</f>
        <v>LIGAÇÃO DOMICILIAR DE ESGOTO DN 100MM, DA CASA ATÉ A CAIXA, COMPOSTO POR 30,0M TUBO DE PVC ESGOTO PREDIAL DN 100MM E CAIXA DE ALVENARIA COM TAMPA DE CONCRETO - FORNECIMENTO E INSTALAÇÃO. REV.01(10/2021)</v>
      </c>
      <c r="E39" s="319" t="str">
        <f>VLOOKUP(A39,'ORÇAMENTO GERAL'!$A$2:$E$18,5,FALSE)</f>
        <v>UN</v>
      </c>
      <c r="F39" s="320"/>
      <c r="G39" s="320"/>
      <c r="H39" s="320"/>
      <c r="I39" s="321"/>
      <c r="J39" s="322"/>
      <c r="K39" s="322"/>
      <c r="L39" s="323"/>
      <c r="M39" s="324">
        <f>SUM(M40:M40)</f>
        <v>1</v>
      </c>
      <c r="N39" s="307"/>
      <c r="O39" s="308"/>
      <c r="P39" s="325" t="s">
        <v>675</v>
      </c>
      <c r="Q39" s="309"/>
      <c r="R39" s="310"/>
      <c r="S39" s="311"/>
      <c r="T39" s="311"/>
      <c r="U39" s="311"/>
      <c r="V39" s="309"/>
      <c r="W39" s="312"/>
      <c r="X39" s="312"/>
      <c r="Y39" s="313"/>
      <c r="Z39" s="314"/>
    </row>
    <row r="40" spans="1:26">
      <c r="A40" s="382"/>
      <c r="B40" s="366"/>
      <c r="C40" s="366"/>
      <c r="D40" s="383" t="s">
        <v>720</v>
      </c>
      <c r="E40" s="384"/>
      <c r="F40" s="385">
        <v>1</v>
      </c>
      <c r="G40" s="373"/>
      <c r="H40" s="373"/>
      <c r="I40" s="373"/>
      <c r="J40" s="386"/>
      <c r="K40" s="373"/>
      <c r="L40" s="373"/>
      <c r="M40" s="374">
        <f>F40</f>
        <v>1</v>
      </c>
    </row>
  </sheetData>
  <autoFilter ref="A2:M40"/>
  <mergeCells count="1">
    <mergeCell ref="A1:M1"/>
  </mergeCells>
  <printOptions horizontalCentered="1"/>
  <pageMargins left="0.39370078740157483" right="0.39370078740157483" top="0.19685039370078741" bottom="0.39370078740157483" header="0.51181102362204722" footer="0.35433070866141736"/>
  <pageSetup paperSize="9" scale="32" fitToHeight="0" orientation="landscape" r:id="rId1"/>
  <rowBreaks count="1" manualBreakCount="1">
    <brk id="28"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71"/>
  <sheetViews>
    <sheetView topLeftCell="A6297" workbookViewId="0">
      <selection activeCell="G6330" sqref="G6330"/>
    </sheetView>
  </sheetViews>
  <sheetFormatPr defaultRowHeight="15"/>
  <cols>
    <col min="2" max="2" width="74.28515625" customWidth="1"/>
  </cols>
  <sheetData>
    <row r="1" spans="1:4">
      <c r="A1" s="262" t="s">
        <v>729</v>
      </c>
      <c r="B1" s="1011" t="s">
        <v>730</v>
      </c>
      <c r="C1" s="1011"/>
      <c r="D1" s="262" t="s">
        <v>731</v>
      </c>
    </row>
    <row r="2" spans="1:4">
      <c r="A2" s="261"/>
      <c r="B2" s="263" t="s">
        <v>732</v>
      </c>
      <c r="C2" s="261"/>
      <c r="D2" s="261"/>
    </row>
    <row r="3" spans="1:4" ht="33.75">
      <c r="A3" s="264" t="s">
        <v>679</v>
      </c>
      <c r="B3" s="264" t="s">
        <v>733</v>
      </c>
      <c r="C3" s="264" t="s">
        <v>682</v>
      </c>
      <c r="D3" s="265" t="s">
        <v>734</v>
      </c>
    </row>
    <row r="4" spans="1:4">
      <c r="A4" s="266">
        <v>307731</v>
      </c>
      <c r="B4" s="267" t="s">
        <v>735</v>
      </c>
      <c r="C4" s="266" t="s">
        <v>736</v>
      </c>
      <c r="D4" s="268">
        <v>112.02</v>
      </c>
    </row>
    <row r="5" spans="1:4">
      <c r="A5" s="266">
        <v>307732</v>
      </c>
      <c r="B5" s="267" t="s">
        <v>737</v>
      </c>
      <c r="C5" s="266" t="s">
        <v>736</v>
      </c>
      <c r="D5" s="268">
        <v>90.89</v>
      </c>
    </row>
    <row r="6" spans="1:4">
      <c r="A6" s="266">
        <v>308308</v>
      </c>
      <c r="B6" s="267" t="s">
        <v>738</v>
      </c>
      <c r="C6" s="266" t="s">
        <v>63</v>
      </c>
      <c r="D6" s="268">
        <v>7261.89</v>
      </c>
    </row>
    <row r="7" spans="1:4">
      <c r="A7" s="266">
        <v>308313</v>
      </c>
      <c r="B7" s="267" t="s">
        <v>739</v>
      </c>
      <c r="C7" s="266" t="s">
        <v>63</v>
      </c>
      <c r="D7" s="268">
        <v>46385.58</v>
      </c>
    </row>
    <row r="8" spans="1:4">
      <c r="A8" s="266">
        <v>308309</v>
      </c>
      <c r="B8" s="267" t="s">
        <v>740</v>
      </c>
      <c r="C8" s="266" t="s">
        <v>63</v>
      </c>
      <c r="D8" s="268">
        <v>11795.74</v>
      </c>
    </row>
    <row r="9" spans="1:4">
      <c r="A9" s="266">
        <v>308310</v>
      </c>
      <c r="B9" s="267" t="s">
        <v>741</v>
      </c>
      <c r="C9" s="266" t="s">
        <v>63</v>
      </c>
      <c r="D9" s="268">
        <v>17774.52</v>
      </c>
    </row>
    <row r="10" spans="1:4">
      <c r="A10" s="266">
        <v>308311</v>
      </c>
      <c r="B10" s="267" t="s">
        <v>742</v>
      </c>
      <c r="C10" s="266" t="s">
        <v>63</v>
      </c>
      <c r="D10" s="268">
        <v>24411.46</v>
      </c>
    </row>
    <row r="11" spans="1:4">
      <c r="A11" s="266">
        <v>308312</v>
      </c>
      <c r="B11" s="267" t="s">
        <v>743</v>
      </c>
      <c r="C11" s="266" t="s">
        <v>63</v>
      </c>
      <c r="D11" s="268">
        <v>33768.620000000003</v>
      </c>
    </row>
    <row r="12" spans="1:4">
      <c r="A12" s="266">
        <v>308307</v>
      </c>
      <c r="B12" s="267" t="s">
        <v>744</v>
      </c>
      <c r="C12" s="266" t="s">
        <v>63</v>
      </c>
      <c r="D12" s="268">
        <v>4833.59</v>
      </c>
    </row>
    <row r="13" spans="1:4">
      <c r="A13" s="266">
        <v>308322</v>
      </c>
      <c r="B13" s="267" t="s">
        <v>745</v>
      </c>
      <c r="C13" s="266" t="s">
        <v>63</v>
      </c>
      <c r="D13" s="268">
        <v>5955.08</v>
      </c>
    </row>
    <row r="14" spans="1:4">
      <c r="A14" s="266">
        <v>308327</v>
      </c>
      <c r="B14" s="267" t="s">
        <v>746</v>
      </c>
      <c r="C14" s="266" t="s">
        <v>63</v>
      </c>
      <c r="D14" s="268">
        <v>37201.08</v>
      </c>
    </row>
    <row r="15" spans="1:4">
      <c r="A15" s="266">
        <v>308323</v>
      </c>
      <c r="B15" s="267" t="s">
        <v>747</v>
      </c>
      <c r="C15" s="266" t="s">
        <v>63</v>
      </c>
      <c r="D15" s="268">
        <v>8676.5499999999993</v>
      </c>
    </row>
    <row r="16" spans="1:4">
      <c r="A16" s="266">
        <v>308324</v>
      </c>
      <c r="B16" s="267" t="s">
        <v>748</v>
      </c>
      <c r="C16" s="266" t="s">
        <v>63</v>
      </c>
      <c r="D16" s="268">
        <v>13688.57</v>
      </c>
    </row>
    <row r="17" spans="1:4">
      <c r="A17" s="266">
        <v>308325</v>
      </c>
      <c r="B17" s="267" t="s">
        <v>749</v>
      </c>
      <c r="C17" s="266" t="s">
        <v>63</v>
      </c>
      <c r="D17" s="268">
        <v>19409.88</v>
      </c>
    </row>
    <row r="18" spans="1:4">
      <c r="A18" s="266">
        <v>308326</v>
      </c>
      <c r="B18" s="267" t="s">
        <v>750</v>
      </c>
      <c r="C18" s="266" t="s">
        <v>63</v>
      </c>
      <c r="D18" s="268">
        <v>27399.73</v>
      </c>
    </row>
    <row r="19" spans="1:4">
      <c r="A19" s="266">
        <v>308321</v>
      </c>
      <c r="B19" s="267" t="s">
        <v>751</v>
      </c>
      <c r="C19" s="266" t="s">
        <v>63</v>
      </c>
      <c r="D19" s="268">
        <v>3788.76</v>
      </c>
    </row>
    <row r="20" spans="1:4">
      <c r="A20" s="266">
        <v>308315</v>
      </c>
      <c r="B20" s="267" t="s">
        <v>752</v>
      </c>
      <c r="C20" s="266" t="s">
        <v>63</v>
      </c>
      <c r="D20" s="268">
        <v>7308.73</v>
      </c>
    </row>
    <row r="21" spans="1:4">
      <c r="A21" s="266">
        <v>308320</v>
      </c>
      <c r="B21" s="267" t="s">
        <v>753</v>
      </c>
      <c r="C21" s="266" t="s">
        <v>63</v>
      </c>
      <c r="D21" s="268">
        <v>46601.88</v>
      </c>
    </row>
    <row r="22" spans="1:4">
      <c r="A22" s="266">
        <v>308316</v>
      </c>
      <c r="B22" s="267" t="s">
        <v>754</v>
      </c>
      <c r="C22" s="266" t="s">
        <v>63</v>
      </c>
      <c r="D22" s="268">
        <v>10366.549999999999</v>
      </c>
    </row>
    <row r="23" spans="1:4">
      <c r="A23" s="266">
        <v>308317</v>
      </c>
      <c r="B23" s="267" t="s">
        <v>755</v>
      </c>
      <c r="C23" s="266" t="s">
        <v>63</v>
      </c>
      <c r="D23" s="268">
        <v>17395.830000000002</v>
      </c>
    </row>
    <row r="24" spans="1:4">
      <c r="A24" s="266">
        <v>308318</v>
      </c>
      <c r="B24" s="267" t="s">
        <v>756</v>
      </c>
      <c r="C24" s="266" t="s">
        <v>63</v>
      </c>
      <c r="D24" s="268">
        <v>24572.7</v>
      </c>
    </row>
    <row r="25" spans="1:4">
      <c r="A25" s="266">
        <v>308319</v>
      </c>
      <c r="B25" s="267" t="s">
        <v>757</v>
      </c>
      <c r="C25" s="266" t="s">
        <v>63</v>
      </c>
      <c r="D25" s="268">
        <v>30976.49</v>
      </c>
    </row>
    <row r="26" spans="1:4">
      <c r="A26" s="266">
        <v>308314</v>
      </c>
      <c r="B26" s="267" t="s">
        <v>758</v>
      </c>
      <c r="C26" s="266" t="s">
        <v>63</v>
      </c>
      <c r="D26" s="268">
        <v>4891.08</v>
      </c>
    </row>
    <row r="27" spans="1:4">
      <c r="A27" s="266">
        <v>308250</v>
      </c>
      <c r="B27" s="267" t="s">
        <v>759</v>
      </c>
      <c r="C27" s="266" t="s">
        <v>63</v>
      </c>
      <c r="D27" s="268">
        <v>5961.36</v>
      </c>
    </row>
    <row r="28" spans="1:4">
      <c r="A28" s="266">
        <v>308251</v>
      </c>
      <c r="B28" s="267" t="s">
        <v>760</v>
      </c>
      <c r="C28" s="266" t="s">
        <v>63</v>
      </c>
      <c r="D28" s="268">
        <v>9076.82</v>
      </c>
    </row>
    <row r="29" spans="1:4">
      <c r="A29" s="266">
        <v>308268</v>
      </c>
      <c r="B29" s="267" t="s">
        <v>761</v>
      </c>
      <c r="C29" s="266" t="s">
        <v>63</v>
      </c>
      <c r="D29" s="268">
        <v>82751.94</v>
      </c>
    </row>
    <row r="30" spans="1:4">
      <c r="A30" s="266">
        <v>308252</v>
      </c>
      <c r="B30" s="267" t="s">
        <v>762</v>
      </c>
      <c r="C30" s="266" t="s">
        <v>63</v>
      </c>
      <c r="D30" s="268">
        <v>10980.2</v>
      </c>
    </row>
    <row r="31" spans="1:4">
      <c r="A31" s="266">
        <v>308253</v>
      </c>
      <c r="B31" s="267" t="s">
        <v>763</v>
      </c>
      <c r="C31" s="266" t="s">
        <v>63</v>
      </c>
      <c r="D31" s="268">
        <v>13577.07</v>
      </c>
    </row>
    <row r="32" spans="1:4">
      <c r="A32" s="266">
        <v>308254</v>
      </c>
      <c r="B32" s="267" t="s">
        <v>764</v>
      </c>
      <c r="C32" s="266" t="s">
        <v>63</v>
      </c>
      <c r="D32" s="268">
        <v>15281.31</v>
      </c>
    </row>
    <row r="33" spans="1:4">
      <c r="A33" s="266">
        <v>308255</v>
      </c>
      <c r="B33" s="267" t="s">
        <v>765</v>
      </c>
      <c r="C33" s="266" t="s">
        <v>63</v>
      </c>
      <c r="D33" s="268">
        <v>18776.669999999998</v>
      </c>
    </row>
    <row r="34" spans="1:4">
      <c r="A34" s="266">
        <v>308256</v>
      </c>
      <c r="B34" s="267" t="s">
        <v>766</v>
      </c>
      <c r="C34" s="266" t="s">
        <v>63</v>
      </c>
      <c r="D34" s="268">
        <v>23235.37</v>
      </c>
    </row>
    <row r="35" spans="1:4">
      <c r="A35" s="266">
        <v>308257</v>
      </c>
      <c r="B35" s="267" t="s">
        <v>767</v>
      </c>
      <c r="C35" s="266" t="s">
        <v>63</v>
      </c>
      <c r="D35" s="268">
        <v>32077.71</v>
      </c>
    </row>
    <row r="36" spans="1:4">
      <c r="A36" s="266">
        <v>308258</v>
      </c>
      <c r="B36" s="267" t="s">
        <v>768</v>
      </c>
      <c r="C36" s="266" t="s">
        <v>63</v>
      </c>
      <c r="D36" s="268">
        <v>35748.089999999997</v>
      </c>
    </row>
    <row r="37" spans="1:4">
      <c r="A37" s="266">
        <v>308259</v>
      </c>
      <c r="B37" s="267" t="s">
        <v>769</v>
      </c>
      <c r="C37" s="266" t="s">
        <v>63</v>
      </c>
      <c r="D37" s="268">
        <v>43048.31</v>
      </c>
    </row>
    <row r="38" spans="1:4">
      <c r="A38" s="266">
        <v>308260</v>
      </c>
      <c r="B38" s="267" t="s">
        <v>770</v>
      </c>
      <c r="C38" s="266" t="s">
        <v>63</v>
      </c>
      <c r="D38" s="268">
        <v>47367.21</v>
      </c>
    </row>
    <row r="39" spans="1:4">
      <c r="A39" s="266">
        <v>308261</v>
      </c>
      <c r="B39" s="267" t="s">
        <v>771</v>
      </c>
      <c r="C39" s="266" t="s">
        <v>63</v>
      </c>
      <c r="D39" s="268">
        <v>52547.99</v>
      </c>
    </row>
    <row r="40" spans="1:4">
      <c r="A40" s="266">
        <v>308262</v>
      </c>
      <c r="B40" s="267" t="s">
        <v>772</v>
      </c>
      <c r="C40" s="266" t="s">
        <v>63</v>
      </c>
      <c r="D40" s="268">
        <v>57447.72</v>
      </c>
    </row>
    <row r="41" spans="1:4">
      <c r="A41" s="266">
        <v>308263</v>
      </c>
      <c r="B41" s="267" t="s">
        <v>773</v>
      </c>
      <c r="C41" s="266" t="s">
        <v>63</v>
      </c>
      <c r="D41" s="268">
        <v>58334.05</v>
      </c>
    </row>
    <row r="42" spans="1:4">
      <c r="A42" s="266">
        <v>308264</v>
      </c>
      <c r="B42" s="267" t="s">
        <v>774</v>
      </c>
      <c r="C42" s="266" t="s">
        <v>63</v>
      </c>
      <c r="D42" s="268">
        <v>64994.879999999997</v>
      </c>
    </row>
    <row r="43" spans="1:4">
      <c r="A43" s="266">
        <v>308265</v>
      </c>
      <c r="B43" s="267" t="s">
        <v>775</v>
      </c>
      <c r="C43" s="266" t="s">
        <v>63</v>
      </c>
      <c r="D43" s="268">
        <v>66500.13</v>
      </c>
    </row>
    <row r="44" spans="1:4">
      <c r="A44" s="266">
        <v>308266</v>
      </c>
      <c r="B44" s="267" t="s">
        <v>776</v>
      </c>
      <c r="C44" s="266" t="s">
        <v>63</v>
      </c>
      <c r="D44" s="268">
        <v>74048.55</v>
      </c>
    </row>
    <row r="45" spans="1:4">
      <c r="A45" s="266">
        <v>308267</v>
      </c>
      <c r="B45" s="267" t="s">
        <v>777</v>
      </c>
      <c r="C45" s="266" t="s">
        <v>63</v>
      </c>
      <c r="D45" s="268">
        <v>78306.05</v>
      </c>
    </row>
    <row r="46" spans="1:4">
      <c r="A46" s="266">
        <v>308288</v>
      </c>
      <c r="B46" s="267" t="s">
        <v>778</v>
      </c>
      <c r="C46" s="266" t="s">
        <v>63</v>
      </c>
      <c r="D46" s="268">
        <v>8682.83</v>
      </c>
    </row>
    <row r="47" spans="1:4">
      <c r="A47" s="266">
        <v>308289</v>
      </c>
      <c r="B47" s="267" t="s">
        <v>779</v>
      </c>
      <c r="C47" s="266" t="s">
        <v>63</v>
      </c>
      <c r="D47" s="268">
        <v>12778.67</v>
      </c>
    </row>
    <row r="48" spans="1:4">
      <c r="A48" s="266">
        <v>308306</v>
      </c>
      <c r="B48" s="267" t="s">
        <v>780</v>
      </c>
      <c r="C48" s="266" t="s">
        <v>63</v>
      </c>
      <c r="D48" s="268">
        <v>92782.75</v>
      </c>
    </row>
    <row r="49" spans="1:4">
      <c r="A49" s="266">
        <v>308290</v>
      </c>
      <c r="B49" s="267" t="s">
        <v>781</v>
      </c>
      <c r="C49" s="266" t="s">
        <v>63</v>
      </c>
      <c r="D49" s="268">
        <v>16029.49</v>
      </c>
    </row>
    <row r="50" spans="1:4">
      <c r="A50" s="266">
        <v>308291</v>
      </c>
      <c r="B50" s="267" t="s">
        <v>782</v>
      </c>
      <c r="C50" s="266" t="s">
        <v>63</v>
      </c>
      <c r="D50" s="268">
        <v>20147.97</v>
      </c>
    </row>
    <row r="51" spans="1:4">
      <c r="A51" s="266">
        <v>308292</v>
      </c>
      <c r="B51" s="267" t="s">
        <v>783</v>
      </c>
      <c r="C51" s="266" t="s">
        <v>63</v>
      </c>
      <c r="D51" s="268">
        <v>21916.66</v>
      </c>
    </row>
    <row r="52" spans="1:4">
      <c r="A52" s="266">
        <v>308293</v>
      </c>
      <c r="B52" s="267" t="s">
        <v>784</v>
      </c>
      <c r="C52" s="266" t="s">
        <v>63</v>
      </c>
      <c r="D52" s="268">
        <v>25223.45</v>
      </c>
    </row>
    <row r="53" spans="1:4">
      <c r="A53" s="266">
        <v>308294</v>
      </c>
      <c r="B53" s="267" t="s">
        <v>785</v>
      </c>
      <c r="C53" s="266" t="s">
        <v>63</v>
      </c>
      <c r="D53" s="268">
        <v>28949.27</v>
      </c>
    </row>
    <row r="54" spans="1:4">
      <c r="A54" s="266">
        <v>308295</v>
      </c>
      <c r="B54" s="267" t="s">
        <v>786</v>
      </c>
      <c r="C54" s="266" t="s">
        <v>63</v>
      </c>
      <c r="D54" s="268">
        <v>34987.67</v>
      </c>
    </row>
    <row r="55" spans="1:4">
      <c r="A55" s="266">
        <v>308296</v>
      </c>
      <c r="B55" s="267" t="s">
        <v>787</v>
      </c>
      <c r="C55" s="266" t="s">
        <v>63</v>
      </c>
      <c r="D55" s="268">
        <v>36925.279999999999</v>
      </c>
    </row>
    <row r="56" spans="1:4">
      <c r="A56" s="266">
        <v>308297</v>
      </c>
      <c r="B56" s="267" t="s">
        <v>788</v>
      </c>
      <c r="C56" s="266" t="s">
        <v>63</v>
      </c>
      <c r="D56" s="268">
        <v>42192.19</v>
      </c>
    </row>
    <row r="57" spans="1:4">
      <c r="A57" s="266">
        <v>308298</v>
      </c>
      <c r="B57" s="267" t="s">
        <v>789</v>
      </c>
      <c r="C57" s="266" t="s">
        <v>63</v>
      </c>
      <c r="D57" s="268">
        <v>47961.54</v>
      </c>
    </row>
    <row r="58" spans="1:4">
      <c r="A58" s="266">
        <v>308299</v>
      </c>
      <c r="B58" s="267" t="s">
        <v>790</v>
      </c>
      <c r="C58" s="266" t="s">
        <v>63</v>
      </c>
      <c r="D58" s="268">
        <v>51812.19</v>
      </c>
    </row>
    <row r="59" spans="1:4">
      <c r="A59" s="266">
        <v>308300</v>
      </c>
      <c r="B59" s="267" t="s">
        <v>791</v>
      </c>
      <c r="C59" s="266" t="s">
        <v>63</v>
      </c>
      <c r="D59" s="268">
        <v>55768</v>
      </c>
    </row>
    <row r="60" spans="1:4">
      <c r="A60" s="266">
        <v>308301</v>
      </c>
      <c r="B60" s="267" t="s">
        <v>792</v>
      </c>
      <c r="C60" s="266" t="s">
        <v>63</v>
      </c>
      <c r="D60" s="268">
        <v>60162.51</v>
      </c>
    </row>
    <row r="61" spans="1:4">
      <c r="A61" s="266">
        <v>308302</v>
      </c>
      <c r="B61" s="267" t="s">
        <v>793</v>
      </c>
      <c r="C61" s="266" t="s">
        <v>63</v>
      </c>
      <c r="D61" s="268">
        <v>71909.8</v>
      </c>
    </row>
    <row r="62" spans="1:4">
      <c r="A62" s="266">
        <v>308303</v>
      </c>
      <c r="B62" s="267" t="s">
        <v>794</v>
      </c>
      <c r="C62" s="266" t="s">
        <v>63</v>
      </c>
      <c r="D62" s="268">
        <v>78913.899999999994</v>
      </c>
    </row>
    <row r="63" spans="1:4">
      <c r="A63" s="266">
        <v>308304</v>
      </c>
      <c r="B63" s="267" t="s">
        <v>795</v>
      </c>
      <c r="C63" s="266" t="s">
        <v>63</v>
      </c>
      <c r="D63" s="268">
        <v>83207.820000000007</v>
      </c>
    </row>
    <row r="64" spans="1:4">
      <c r="A64" s="266">
        <v>308305</v>
      </c>
      <c r="B64" s="267" t="s">
        <v>796</v>
      </c>
      <c r="C64" s="266" t="s">
        <v>63</v>
      </c>
      <c r="D64" s="268">
        <v>88356.98</v>
      </c>
    </row>
    <row r="65" spans="1:4">
      <c r="A65" s="266">
        <v>308269</v>
      </c>
      <c r="B65" s="267" t="s">
        <v>797</v>
      </c>
      <c r="C65" s="266" t="s">
        <v>63</v>
      </c>
      <c r="D65" s="268">
        <v>9154.23</v>
      </c>
    </row>
    <row r="66" spans="1:4">
      <c r="A66" s="266">
        <v>308270</v>
      </c>
      <c r="B66" s="267" t="s">
        <v>798</v>
      </c>
      <c r="C66" s="266" t="s">
        <v>63</v>
      </c>
      <c r="D66" s="268">
        <v>12793.55</v>
      </c>
    </row>
    <row r="67" spans="1:4">
      <c r="A67" s="266">
        <v>308287</v>
      </c>
      <c r="B67" s="267" t="s">
        <v>799</v>
      </c>
      <c r="C67" s="266" t="s">
        <v>63</v>
      </c>
      <c r="D67" s="268">
        <v>93016.41</v>
      </c>
    </row>
    <row r="68" spans="1:4">
      <c r="A68" s="266">
        <v>308271</v>
      </c>
      <c r="B68" s="267" t="s">
        <v>800</v>
      </c>
      <c r="C68" s="266" t="s">
        <v>63</v>
      </c>
      <c r="D68" s="268">
        <v>16028.37</v>
      </c>
    </row>
    <row r="69" spans="1:4">
      <c r="A69" s="266">
        <v>308272</v>
      </c>
      <c r="B69" s="267" t="s">
        <v>801</v>
      </c>
      <c r="C69" s="266" t="s">
        <v>63</v>
      </c>
      <c r="D69" s="268">
        <v>18542.009999999998</v>
      </c>
    </row>
    <row r="70" spans="1:4">
      <c r="A70" s="266">
        <v>308273</v>
      </c>
      <c r="B70" s="267" t="s">
        <v>802</v>
      </c>
      <c r="C70" s="266" t="s">
        <v>63</v>
      </c>
      <c r="D70" s="268">
        <v>22733.77</v>
      </c>
    </row>
    <row r="71" spans="1:4">
      <c r="A71" s="266">
        <v>308274</v>
      </c>
      <c r="B71" s="267" t="s">
        <v>803</v>
      </c>
      <c r="C71" s="266" t="s">
        <v>63</v>
      </c>
      <c r="D71" s="268">
        <v>26193.69</v>
      </c>
    </row>
    <row r="72" spans="1:4">
      <c r="A72" s="266">
        <v>308275</v>
      </c>
      <c r="B72" s="267" t="s">
        <v>804</v>
      </c>
      <c r="C72" s="266" t="s">
        <v>63</v>
      </c>
      <c r="D72" s="268">
        <v>30757.95</v>
      </c>
    </row>
    <row r="73" spans="1:4">
      <c r="A73" s="266">
        <v>308276</v>
      </c>
      <c r="B73" s="267" t="s">
        <v>805</v>
      </c>
      <c r="C73" s="266" t="s">
        <v>63</v>
      </c>
      <c r="D73" s="268">
        <v>41344.199999999997</v>
      </c>
    </row>
    <row r="74" spans="1:4">
      <c r="A74" s="266">
        <v>308277</v>
      </c>
      <c r="B74" s="267" t="s">
        <v>806</v>
      </c>
      <c r="C74" s="266" t="s">
        <v>63</v>
      </c>
      <c r="D74" s="268">
        <v>45756.69</v>
      </c>
    </row>
    <row r="75" spans="1:4">
      <c r="A75" s="266">
        <v>308278</v>
      </c>
      <c r="B75" s="267" t="s">
        <v>807</v>
      </c>
      <c r="C75" s="266" t="s">
        <v>63</v>
      </c>
      <c r="D75" s="268">
        <v>49626.82</v>
      </c>
    </row>
    <row r="76" spans="1:4">
      <c r="A76" s="266">
        <v>308279</v>
      </c>
      <c r="B76" s="267" t="s">
        <v>808</v>
      </c>
      <c r="C76" s="266" t="s">
        <v>63</v>
      </c>
      <c r="D76" s="268">
        <v>52534.25</v>
      </c>
    </row>
    <row r="77" spans="1:4">
      <c r="A77" s="266">
        <v>308280</v>
      </c>
      <c r="B77" s="267" t="s">
        <v>809</v>
      </c>
      <c r="C77" s="266" t="s">
        <v>63</v>
      </c>
      <c r="D77" s="268">
        <v>59537.06</v>
      </c>
    </row>
    <row r="78" spans="1:4">
      <c r="A78" s="266">
        <v>308281</v>
      </c>
      <c r="B78" s="267" t="s">
        <v>810</v>
      </c>
      <c r="C78" s="266" t="s">
        <v>63</v>
      </c>
      <c r="D78" s="268">
        <v>63954.99</v>
      </c>
    </row>
    <row r="79" spans="1:4">
      <c r="A79" s="266">
        <v>308282</v>
      </c>
      <c r="B79" s="267" t="s">
        <v>811</v>
      </c>
      <c r="C79" s="266" t="s">
        <v>63</v>
      </c>
      <c r="D79" s="268">
        <v>68700.23</v>
      </c>
    </row>
    <row r="80" spans="1:4">
      <c r="A80" s="266">
        <v>308283</v>
      </c>
      <c r="B80" s="267" t="s">
        <v>812</v>
      </c>
      <c r="C80" s="266" t="s">
        <v>63</v>
      </c>
      <c r="D80" s="268">
        <v>73016.59</v>
      </c>
    </row>
    <row r="81" spans="1:4">
      <c r="A81" s="266">
        <v>308284</v>
      </c>
      <c r="B81" s="267" t="s">
        <v>813</v>
      </c>
      <c r="C81" s="266" t="s">
        <v>63</v>
      </c>
      <c r="D81" s="268">
        <v>78832.649999999994</v>
      </c>
    </row>
    <row r="82" spans="1:4">
      <c r="A82" s="266">
        <v>308285</v>
      </c>
      <c r="B82" s="267" t="s">
        <v>814</v>
      </c>
      <c r="C82" s="266" t="s">
        <v>63</v>
      </c>
      <c r="D82" s="268">
        <v>83597.53</v>
      </c>
    </row>
    <row r="83" spans="1:4">
      <c r="A83" s="266">
        <v>308286</v>
      </c>
      <c r="B83" s="267" t="s">
        <v>815</v>
      </c>
      <c r="C83" s="266" t="s">
        <v>63</v>
      </c>
      <c r="D83" s="268">
        <v>88453.73</v>
      </c>
    </row>
    <row r="84" spans="1:4">
      <c r="A84" s="266">
        <v>307733</v>
      </c>
      <c r="B84" s="267" t="s">
        <v>816</v>
      </c>
      <c r="C84" s="266" t="s">
        <v>75</v>
      </c>
      <c r="D84" s="268">
        <v>475.94</v>
      </c>
    </row>
    <row r="85" spans="1:4">
      <c r="A85" s="266">
        <v>307734</v>
      </c>
      <c r="B85" s="267" t="s">
        <v>817</v>
      </c>
      <c r="C85" s="266" t="s">
        <v>75</v>
      </c>
      <c r="D85" s="268">
        <v>609.83000000000004</v>
      </c>
    </row>
    <row r="86" spans="1:4">
      <c r="A86" s="266">
        <v>307735</v>
      </c>
      <c r="B86" s="267" t="s">
        <v>818</v>
      </c>
      <c r="C86" s="266" t="s">
        <v>75</v>
      </c>
      <c r="D86" s="268">
        <v>1030.79</v>
      </c>
    </row>
    <row r="87" spans="1:4">
      <c r="A87" s="266">
        <v>307736</v>
      </c>
      <c r="B87" s="267" t="s">
        <v>819</v>
      </c>
      <c r="C87" s="266" t="s">
        <v>75</v>
      </c>
      <c r="D87" s="268">
        <v>1434.06</v>
      </c>
    </row>
    <row r="88" spans="1:4">
      <c r="A88" s="266">
        <v>307737</v>
      </c>
      <c r="B88" s="267" t="s">
        <v>820</v>
      </c>
      <c r="C88" s="266" t="s">
        <v>75</v>
      </c>
      <c r="D88" s="268">
        <v>1742.82</v>
      </c>
    </row>
    <row r="89" spans="1:4">
      <c r="A89" s="266">
        <v>307730</v>
      </c>
      <c r="B89" s="267" t="s">
        <v>821</v>
      </c>
      <c r="C89" s="266" t="s">
        <v>75</v>
      </c>
      <c r="D89" s="268">
        <v>0</v>
      </c>
    </row>
    <row r="90" spans="1:4">
      <c r="A90" s="266">
        <v>307084</v>
      </c>
      <c r="B90" s="267" t="s">
        <v>822</v>
      </c>
      <c r="C90" s="266" t="s">
        <v>75</v>
      </c>
      <c r="D90" s="268">
        <v>30.74</v>
      </c>
    </row>
    <row r="91" spans="1:4">
      <c r="A91" s="266">
        <v>407818</v>
      </c>
      <c r="B91" s="267" t="s">
        <v>823</v>
      </c>
      <c r="C91" s="266" t="s">
        <v>97</v>
      </c>
      <c r="D91" s="268">
        <v>11.88</v>
      </c>
    </row>
    <row r="92" spans="1:4">
      <c r="A92" s="266">
        <v>407819</v>
      </c>
      <c r="B92" s="267" t="s">
        <v>99</v>
      </c>
      <c r="C92" s="266" t="s">
        <v>97</v>
      </c>
      <c r="D92" s="268">
        <v>11.96</v>
      </c>
    </row>
    <row r="93" spans="1:4">
      <c r="A93" s="266">
        <v>407820</v>
      </c>
      <c r="B93" s="267" t="s">
        <v>96</v>
      </c>
      <c r="C93" s="266" t="s">
        <v>97</v>
      </c>
      <c r="D93" s="268">
        <v>13.31</v>
      </c>
    </row>
    <row r="94" spans="1:4">
      <c r="A94" s="266">
        <v>407740</v>
      </c>
      <c r="B94" s="267" t="s">
        <v>824</v>
      </c>
      <c r="C94" s="266" t="s">
        <v>97</v>
      </c>
      <c r="D94" s="268">
        <v>14.28</v>
      </c>
    </row>
    <row r="95" spans="1:4">
      <c r="A95" s="266">
        <v>408037</v>
      </c>
      <c r="B95" s="267" t="s">
        <v>825</v>
      </c>
      <c r="C95" s="266" t="s">
        <v>63</v>
      </c>
      <c r="D95" s="268">
        <v>22.08</v>
      </c>
    </row>
    <row r="96" spans="1:4">
      <c r="A96" s="266">
        <v>408038</v>
      </c>
      <c r="B96" s="267" t="s">
        <v>826</v>
      </c>
      <c r="C96" s="266" t="s">
        <v>63</v>
      </c>
      <c r="D96" s="268">
        <v>36</v>
      </c>
    </row>
    <row r="97" spans="1:4">
      <c r="A97" s="266">
        <v>408039</v>
      </c>
      <c r="B97" s="267" t="s">
        <v>827</v>
      </c>
      <c r="C97" s="266" t="s">
        <v>63</v>
      </c>
      <c r="D97" s="268">
        <v>47.31</v>
      </c>
    </row>
    <row r="98" spans="1:4">
      <c r="A98" s="266">
        <v>408041</v>
      </c>
      <c r="B98" s="267" t="s">
        <v>828</v>
      </c>
      <c r="C98" s="266" t="s">
        <v>63</v>
      </c>
      <c r="D98" s="268">
        <v>65.13</v>
      </c>
    </row>
    <row r="99" spans="1:4">
      <c r="A99" s="266">
        <v>408042</v>
      </c>
      <c r="B99" s="267" t="s">
        <v>829</v>
      </c>
      <c r="C99" s="266" t="s">
        <v>63</v>
      </c>
      <c r="D99" s="268">
        <v>93.54</v>
      </c>
    </row>
    <row r="100" spans="1:4">
      <c r="A100" s="266">
        <v>408031</v>
      </c>
      <c r="B100" s="267" t="s">
        <v>830</v>
      </c>
      <c r="C100" s="266" t="s">
        <v>63</v>
      </c>
      <c r="D100" s="268">
        <v>22.96</v>
      </c>
    </row>
    <row r="101" spans="1:4">
      <c r="A101" s="266">
        <v>408032</v>
      </c>
      <c r="B101" s="267" t="s">
        <v>831</v>
      </c>
      <c r="C101" s="266" t="s">
        <v>63</v>
      </c>
      <c r="D101" s="268">
        <v>31.3</v>
      </c>
    </row>
    <row r="102" spans="1:4">
      <c r="A102" s="266">
        <v>408033</v>
      </c>
      <c r="B102" s="267" t="s">
        <v>832</v>
      </c>
      <c r="C102" s="266" t="s">
        <v>63</v>
      </c>
      <c r="D102" s="268">
        <v>42.71</v>
      </c>
    </row>
    <row r="103" spans="1:4">
      <c r="A103" s="266">
        <v>408035</v>
      </c>
      <c r="B103" s="267" t="s">
        <v>833</v>
      </c>
      <c r="C103" s="266" t="s">
        <v>63</v>
      </c>
      <c r="D103" s="268">
        <v>83.25</v>
      </c>
    </row>
    <row r="104" spans="1:4">
      <c r="A104" s="266">
        <v>408036</v>
      </c>
      <c r="B104" s="267" t="s">
        <v>834</v>
      </c>
      <c r="C104" s="266" t="s">
        <v>63</v>
      </c>
      <c r="D104" s="268">
        <v>161.99</v>
      </c>
    </row>
    <row r="105" spans="1:4">
      <c r="A105" s="266">
        <v>408067</v>
      </c>
      <c r="B105" s="267" t="s">
        <v>835</v>
      </c>
      <c r="C105" s="266" t="s">
        <v>97</v>
      </c>
      <c r="D105" s="268">
        <v>11.86</v>
      </c>
    </row>
    <row r="106" spans="1:4">
      <c r="A106" s="266">
        <v>407743</v>
      </c>
      <c r="B106" s="267" t="s">
        <v>836</v>
      </c>
      <c r="C106" s="266" t="s">
        <v>97</v>
      </c>
      <c r="D106" s="268">
        <v>13.02</v>
      </c>
    </row>
    <row r="107" spans="1:4" ht="18">
      <c r="A107" s="266">
        <v>607137</v>
      </c>
      <c r="B107" s="267" t="s">
        <v>837</v>
      </c>
      <c r="C107" s="266" t="s">
        <v>75</v>
      </c>
      <c r="D107" s="268">
        <v>60059.94</v>
      </c>
    </row>
    <row r="108" spans="1:4" ht="18">
      <c r="A108" s="266">
        <v>606785</v>
      </c>
      <c r="B108" s="267" t="s">
        <v>838</v>
      </c>
      <c r="C108" s="266" t="s">
        <v>75</v>
      </c>
      <c r="D108" s="268">
        <v>59416.01</v>
      </c>
    </row>
    <row r="109" spans="1:4" ht="18">
      <c r="A109" s="266">
        <v>607139</v>
      </c>
      <c r="B109" s="267" t="s">
        <v>839</v>
      </c>
      <c r="C109" s="266" t="s">
        <v>75</v>
      </c>
      <c r="D109" s="268">
        <v>60857.17</v>
      </c>
    </row>
    <row r="110" spans="1:4" ht="18">
      <c r="A110" s="266">
        <v>606787</v>
      </c>
      <c r="B110" s="267" t="s">
        <v>840</v>
      </c>
      <c r="C110" s="266" t="s">
        <v>75</v>
      </c>
      <c r="D110" s="268">
        <v>59896.51</v>
      </c>
    </row>
    <row r="111" spans="1:4" ht="18">
      <c r="A111" s="266">
        <v>607140</v>
      </c>
      <c r="B111" s="267" t="s">
        <v>841</v>
      </c>
      <c r="C111" s="266" t="s">
        <v>75</v>
      </c>
      <c r="D111" s="268">
        <v>55645.97</v>
      </c>
    </row>
    <row r="112" spans="1:4" ht="18">
      <c r="A112" s="266">
        <v>606788</v>
      </c>
      <c r="B112" s="267" t="s">
        <v>842</v>
      </c>
      <c r="C112" s="266" t="s">
        <v>75</v>
      </c>
      <c r="D112" s="268">
        <v>55381.23</v>
      </c>
    </row>
    <row r="113" spans="1:4" ht="18">
      <c r="A113" s="266">
        <v>607141</v>
      </c>
      <c r="B113" s="267" t="s">
        <v>843</v>
      </c>
      <c r="C113" s="266" t="s">
        <v>75</v>
      </c>
      <c r="D113" s="268">
        <v>61892.71</v>
      </c>
    </row>
    <row r="114" spans="1:4" ht="18">
      <c r="A114" s="266">
        <v>606789</v>
      </c>
      <c r="B114" s="267" t="s">
        <v>844</v>
      </c>
      <c r="C114" s="266" t="s">
        <v>75</v>
      </c>
      <c r="D114" s="268">
        <v>61223.49</v>
      </c>
    </row>
    <row r="115" spans="1:4" ht="18">
      <c r="A115" s="266">
        <v>607144</v>
      </c>
      <c r="B115" s="267" t="s">
        <v>845</v>
      </c>
      <c r="C115" s="266" t="s">
        <v>75</v>
      </c>
      <c r="D115" s="268">
        <v>72747.11</v>
      </c>
    </row>
    <row r="116" spans="1:4" ht="18">
      <c r="A116" s="266">
        <v>606792</v>
      </c>
      <c r="B116" s="267" t="s">
        <v>846</v>
      </c>
      <c r="C116" s="266" t="s">
        <v>75</v>
      </c>
      <c r="D116" s="268">
        <v>72135.850000000006</v>
      </c>
    </row>
    <row r="117" spans="1:4" ht="18">
      <c r="A117" s="266">
        <v>607142</v>
      </c>
      <c r="B117" s="267" t="s">
        <v>847</v>
      </c>
      <c r="C117" s="266" t="s">
        <v>75</v>
      </c>
      <c r="D117" s="268">
        <v>64882.68</v>
      </c>
    </row>
    <row r="118" spans="1:4" ht="18">
      <c r="A118" s="266">
        <v>606790</v>
      </c>
      <c r="B118" s="267" t="s">
        <v>848</v>
      </c>
      <c r="C118" s="266" t="s">
        <v>75</v>
      </c>
      <c r="D118" s="268">
        <v>64162.86</v>
      </c>
    </row>
    <row r="119" spans="1:4" ht="18">
      <c r="A119" s="266">
        <v>607145</v>
      </c>
      <c r="B119" s="267" t="s">
        <v>849</v>
      </c>
      <c r="C119" s="266" t="s">
        <v>75</v>
      </c>
      <c r="D119" s="268">
        <v>80207.88</v>
      </c>
    </row>
    <row r="120" spans="1:4" ht="18">
      <c r="A120" s="266">
        <v>606793</v>
      </c>
      <c r="B120" s="267" t="s">
        <v>850</v>
      </c>
      <c r="C120" s="266" t="s">
        <v>75</v>
      </c>
      <c r="D120" s="268">
        <v>79524.240000000005</v>
      </c>
    </row>
    <row r="121" spans="1:4" ht="18">
      <c r="A121" s="266">
        <v>607146</v>
      </c>
      <c r="B121" s="267" t="s">
        <v>851</v>
      </c>
      <c r="C121" s="266" t="s">
        <v>75</v>
      </c>
      <c r="D121" s="268">
        <v>83669.75</v>
      </c>
    </row>
    <row r="122" spans="1:4" ht="18">
      <c r="A122" s="266">
        <v>606794</v>
      </c>
      <c r="B122" s="267" t="s">
        <v>852</v>
      </c>
      <c r="C122" s="266" t="s">
        <v>75</v>
      </c>
      <c r="D122" s="268">
        <v>82927.75</v>
      </c>
    </row>
    <row r="123" spans="1:4" ht="18">
      <c r="A123" s="266">
        <v>607143</v>
      </c>
      <c r="B123" s="267" t="s">
        <v>853</v>
      </c>
      <c r="C123" s="266" t="s">
        <v>75</v>
      </c>
      <c r="D123" s="268">
        <v>70068.320000000007</v>
      </c>
    </row>
    <row r="124" spans="1:4" ht="18">
      <c r="A124" s="266">
        <v>606791</v>
      </c>
      <c r="B124" s="267" t="s">
        <v>854</v>
      </c>
      <c r="C124" s="266" t="s">
        <v>75</v>
      </c>
      <c r="D124" s="268">
        <v>69239.61</v>
      </c>
    </row>
    <row r="125" spans="1:4" ht="18">
      <c r="A125" s="266">
        <v>607147</v>
      </c>
      <c r="B125" s="267" t="s">
        <v>855</v>
      </c>
      <c r="C125" s="266" t="s">
        <v>75</v>
      </c>
      <c r="D125" s="268">
        <v>90244.92</v>
      </c>
    </row>
    <row r="126" spans="1:4" ht="18">
      <c r="A126" s="266">
        <v>606795</v>
      </c>
      <c r="B126" s="267" t="s">
        <v>856</v>
      </c>
      <c r="C126" s="266" t="s">
        <v>75</v>
      </c>
      <c r="D126" s="268">
        <v>89389.92</v>
      </c>
    </row>
    <row r="127" spans="1:4" ht="18">
      <c r="A127" s="266">
        <v>607112</v>
      </c>
      <c r="B127" s="267" t="s">
        <v>857</v>
      </c>
      <c r="C127" s="266" t="s">
        <v>75</v>
      </c>
      <c r="D127" s="268">
        <v>29435.54</v>
      </c>
    </row>
    <row r="128" spans="1:4" ht="18">
      <c r="A128" s="266">
        <v>606760</v>
      </c>
      <c r="B128" s="267" t="s">
        <v>858</v>
      </c>
      <c r="C128" s="266" t="s">
        <v>75</v>
      </c>
      <c r="D128" s="268">
        <v>29211.41</v>
      </c>
    </row>
    <row r="129" spans="1:4" ht="18">
      <c r="A129" s="266">
        <v>607113</v>
      </c>
      <c r="B129" s="267" t="s">
        <v>859</v>
      </c>
      <c r="C129" s="266" t="s">
        <v>75</v>
      </c>
      <c r="D129" s="268">
        <v>34565.839999999997</v>
      </c>
    </row>
    <row r="130" spans="1:4" ht="18">
      <c r="A130" s="266">
        <v>606761</v>
      </c>
      <c r="B130" s="267" t="s">
        <v>860</v>
      </c>
      <c r="C130" s="266" t="s">
        <v>75</v>
      </c>
      <c r="D130" s="268">
        <v>34308.21</v>
      </c>
    </row>
    <row r="131" spans="1:4" ht="18">
      <c r="A131" s="266">
        <v>606762</v>
      </c>
      <c r="B131" s="267" t="s">
        <v>861</v>
      </c>
      <c r="C131" s="266" t="s">
        <v>75</v>
      </c>
      <c r="D131" s="268">
        <v>34099.33</v>
      </c>
    </row>
    <row r="132" spans="1:4" ht="18">
      <c r="A132" s="266">
        <v>607114</v>
      </c>
      <c r="B132" s="267" t="s">
        <v>862</v>
      </c>
      <c r="C132" s="266" t="s">
        <v>75</v>
      </c>
      <c r="D132" s="268">
        <v>34361.82</v>
      </c>
    </row>
    <row r="133" spans="1:4" ht="18">
      <c r="A133" s="266">
        <v>607116</v>
      </c>
      <c r="B133" s="267" t="s">
        <v>863</v>
      </c>
      <c r="C133" s="266" t="s">
        <v>75</v>
      </c>
      <c r="D133" s="268">
        <v>36267.160000000003</v>
      </c>
    </row>
    <row r="134" spans="1:4" ht="18">
      <c r="A134" s="266">
        <v>606764</v>
      </c>
      <c r="B134" s="267" t="s">
        <v>864</v>
      </c>
      <c r="C134" s="266" t="s">
        <v>75</v>
      </c>
      <c r="D134" s="268">
        <v>35993.599999999999</v>
      </c>
    </row>
    <row r="135" spans="1:4" ht="18">
      <c r="A135" s="266">
        <v>607115</v>
      </c>
      <c r="B135" s="267" t="s">
        <v>865</v>
      </c>
      <c r="C135" s="266" t="s">
        <v>75</v>
      </c>
      <c r="D135" s="268">
        <v>41167.199999999997</v>
      </c>
    </row>
    <row r="136" spans="1:4" ht="18">
      <c r="A136" s="266">
        <v>606763</v>
      </c>
      <c r="B136" s="267" t="s">
        <v>866</v>
      </c>
      <c r="C136" s="266" t="s">
        <v>75</v>
      </c>
      <c r="D136" s="268">
        <v>40838.11</v>
      </c>
    </row>
    <row r="137" spans="1:4" ht="18">
      <c r="A137" s="266">
        <v>607117</v>
      </c>
      <c r="B137" s="267" t="s">
        <v>867</v>
      </c>
      <c r="C137" s="266" t="s">
        <v>75</v>
      </c>
      <c r="D137" s="268">
        <v>41146.29</v>
      </c>
    </row>
    <row r="138" spans="1:4" ht="18">
      <c r="A138" s="266">
        <v>606765</v>
      </c>
      <c r="B138" s="267" t="s">
        <v>868</v>
      </c>
      <c r="C138" s="266" t="s">
        <v>75</v>
      </c>
      <c r="D138" s="268">
        <v>40826.230000000003</v>
      </c>
    </row>
    <row r="139" spans="1:4" ht="18">
      <c r="A139" s="266">
        <v>607118</v>
      </c>
      <c r="B139" s="267" t="s">
        <v>869</v>
      </c>
      <c r="C139" s="266" t="s">
        <v>75</v>
      </c>
      <c r="D139" s="268">
        <v>36903.06</v>
      </c>
    </row>
    <row r="140" spans="1:4" ht="18">
      <c r="A140" s="266">
        <v>606766</v>
      </c>
      <c r="B140" s="267" t="s">
        <v>870</v>
      </c>
      <c r="C140" s="266" t="s">
        <v>75</v>
      </c>
      <c r="D140" s="268">
        <v>36620.65</v>
      </c>
    </row>
    <row r="141" spans="1:4" ht="18">
      <c r="A141" s="266">
        <v>607120</v>
      </c>
      <c r="B141" s="267" t="s">
        <v>871</v>
      </c>
      <c r="C141" s="266" t="s">
        <v>75</v>
      </c>
      <c r="D141" s="268">
        <v>37575.129999999997</v>
      </c>
    </row>
    <row r="142" spans="1:4" ht="18">
      <c r="A142" s="266">
        <v>606768</v>
      </c>
      <c r="B142" s="267" t="s">
        <v>872</v>
      </c>
      <c r="C142" s="266" t="s">
        <v>75</v>
      </c>
      <c r="D142" s="268">
        <v>37277.74</v>
      </c>
    </row>
    <row r="143" spans="1:4" ht="18">
      <c r="A143" s="266">
        <v>607119</v>
      </c>
      <c r="B143" s="267" t="s">
        <v>873</v>
      </c>
      <c r="C143" s="266" t="s">
        <v>75</v>
      </c>
      <c r="D143" s="268">
        <v>43158.03</v>
      </c>
    </row>
    <row r="144" spans="1:4" ht="18">
      <c r="A144" s="266">
        <v>606767</v>
      </c>
      <c r="B144" s="267" t="s">
        <v>874</v>
      </c>
      <c r="C144" s="266" t="s">
        <v>75</v>
      </c>
      <c r="D144" s="268">
        <v>42795.360000000001</v>
      </c>
    </row>
    <row r="145" spans="1:4" ht="18">
      <c r="A145" s="266">
        <v>607121</v>
      </c>
      <c r="B145" s="267" t="s">
        <v>875</v>
      </c>
      <c r="C145" s="266" t="s">
        <v>75</v>
      </c>
      <c r="D145" s="268">
        <v>40683.97</v>
      </c>
    </row>
    <row r="146" spans="1:4" ht="18">
      <c r="A146" s="266">
        <v>606769</v>
      </c>
      <c r="B146" s="267" t="s">
        <v>876</v>
      </c>
      <c r="C146" s="266" t="s">
        <v>75</v>
      </c>
      <c r="D146" s="268">
        <v>40344.92</v>
      </c>
    </row>
    <row r="147" spans="1:4" ht="18">
      <c r="A147" s="266">
        <v>607123</v>
      </c>
      <c r="B147" s="267" t="s">
        <v>877</v>
      </c>
      <c r="C147" s="266" t="s">
        <v>75</v>
      </c>
      <c r="D147" s="268">
        <v>40138.129999999997</v>
      </c>
    </row>
    <row r="148" spans="1:4" ht="18">
      <c r="A148" s="266">
        <v>606771</v>
      </c>
      <c r="B148" s="267" t="s">
        <v>878</v>
      </c>
      <c r="C148" s="266" t="s">
        <v>75</v>
      </c>
      <c r="D148" s="268">
        <v>39800.339999999997</v>
      </c>
    </row>
    <row r="149" spans="1:4" ht="18">
      <c r="A149" s="266">
        <v>607122</v>
      </c>
      <c r="B149" s="267" t="s">
        <v>879</v>
      </c>
      <c r="C149" s="266" t="s">
        <v>75</v>
      </c>
      <c r="D149" s="268">
        <v>44499.93</v>
      </c>
    </row>
    <row r="150" spans="1:4" ht="18">
      <c r="A150" s="266">
        <v>606770</v>
      </c>
      <c r="B150" s="267" t="s">
        <v>880</v>
      </c>
      <c r="C150" s="266" t="s">
        <v>75</v>
      </c>
      <c r="D150" s="268">
        <v>44110.36</v>
      </c>
    </row>
    <row r="151" spans="1:4" ht="18">
      <c r="A151" s="266">
        <v>607125</v>
      </c>
      <c r="B151" s="267" t="s">
        <v>881</v>
      </c>
      <c r="C151" s="266" t="s">
        <v>75</v>
      </c>
      <c r="D151" s="268">
        <v>41468.06</v>
      </c>
    </row>
    <row r="152" spans="1:4" ht="18">
      <c r="A152" s="266">
        <v>606773</v>
      </c>
      <c r="B152" s="267" t="s">
        <v>882</v>
      </c>
      <c r="C152" s="266" t="s">
        <v>75</v>
      </c>
      <c r="D152" s="268">
        <v>41112.660000000003</v>
      </c>
    </row>
    <row r="153" spans="1:4" ht="18">
      <c r="A153" s="266">
        <v>607124</v>
      </c>
      <c r="B153" s="267" t="s">
        <v>883</v>
      </c>
      <c r="C153" s="266" t="s">
        <v>75</v>
      </c>
      <c r="D153" s="268">
        <v>45164.56</v>
      </c>
    </row>
    <row r="154" spans="1:4" ht="18">
      <c r="A154" s="266">
        <v>606772</v>
      </c>
      <c r="B154" s="267" t="s">
        <v>884</v>
      </c>
      <c r="C154" s="266" t="s">
        <v>75</v>
      </c>
      <c r="D154" s="268">
        <v>44762.53</v>
      </c>
    </row>
    <row r="155" spans="1:4" ht="18">
      <c r="A155" s="266">
        <v>607126</v>
      </c>
      <c r="B155" s="267" t="s">
        <v>885</v>
      </c>
      <c r="C155" s="266" t="s">
        <v>75</v>
      </c>
      <c r="D155" s="268">
        <v>46402.85</v>
      </c>
    </row>
    <row r="156" spans="1:4" ht="18">
      <c r="A156" s="266">
        <v>606774</v>
      </c>
      <c r="B156" s="267" t="s">
        <v>886</v>
      </c>
      <c r="C156" s="266" t="s">
        <v>75</v>
      </c>
      <c r="D156" s="268">
        <v>45981.45</v>
      </c>
    </row>
    <row r="157" spans="1:4" ht="18">
      <c r="A157" s="266">
        <v>607127</v>
      </c>
      <c r="B157" s="267" t="s">
        <v>887</v>
      </c>
      <c r="C157" s="266" t="s">
        <v>75</v>
      </c>
      <c r="D157" s="268">
        <v>42745.94</v>
      </c>
    </row>
    <row r="158" spans="1:4" ht="18">
      <c r="A158" s="266">
        <v>606775</v>
      </c>
      <c r="B158" s="267" t="s">
        <v>888</v>
      </c>
      <c r="C158" s="266" t="s">
        <v>75</v>
      </c>
      <c r="D158" s="268">
        <v>42369.18</v>
      </c>
    </row>
    <row r="159" spans="1:4" ht="18">
      <c r="A159" s="266">
        <v>607129</v>
      </c>
      <c r="B159" s="267" t="s">
        <v>889</v>
      </c>
      <c r="C159" s="266" t="s">
        <v>75</v>
      </c>
      <c r="D159" s="268">
        <v>44724.71</v>
      </c>
    </row>
    <row r="160" spans="1:4" ht="18">
      <c r="A160" s="266">
        <v>606777</v>
      </c>
      <c r="B160" s="267" t="s">
        <v>890</v>
      </c>
      <c r="C160" s="266" t="s">
        <v>75</v>
      </c>
      <c r="D160" s="268">
        <v>44312.09</v>
      </c>
    </row>
    <row r="161" spans="1:4" ht="18">
      <c r="A161" s="266">
        <v>607128</v>
      </c>
      <c r="B161" s="267" t="s">
        <v>891</v>
      </c>
      <c r="C161" s="266" t="s">
        <v>75</v>
      </c>
      <c r="D161" s="268">
        <v>49157.440000000002</v>
      </c>
    </row>
    <row r="162" spans="1:4" ht="18">
      <c r="A162" s="266">
        <v>606776</v>
      </c>
      <c r="B162" s="267" t="s">
        <v>892</v>
      </c>
      <c r="C162" s="266" t="s">
        <v>75</v>
      </c>
      <c r="D162" s="268">
        <v>48675.33</v>
      </c>
    </row>
    <row r="163" spans="1:4" ht="18">
      <c r="A163" s="266">
        <v>607130</v>
      </c>
      <c r="B163" s="267" t="s">
        <v>893</v>
      </c>
      <c r="C163" s="266" t="s">
        <v>75</v>
      </c>
      <c r="D163" s="268">
        <v>52386.2</v>
      </c>
    </row>
    <row r="164" spans="1:4" ht="18">
      <c r="A164" s="266">
        <v>606778</v>
      </c>
      <c r="B164" s="267" t="s">
        <v>894</v>
      </c>
      <c r="C164" s="266" t="s">
        <v>75</v>
      </c>
      <c r="D164" s="268">
        <v>51856.28</v>
      </c>
    </row>
    <row r="165" spans="1:4" ht="18">
      <c r="A165" s="266">
        <v>607131</v>
      </c>
      <c r="B165" s="267" t="s">
        <v>895</v>
      </c>
      <c r="C165" s="266" t="s">
        <v>75</v>
      </c>
      <c r="D165" s="268">
        <v>49153.66</v>
      </c>
    </row>
    <row r="166" spans="1:4" ht="18">
      <c r="A166" s="266">
        <v>606779</v>
      </c>
      <c r="B166" s="267" t="s">
        <v>896</v>
      </c>
      <c r="C166" s="266" t="s">
        <v>75</v>
      </c>
      <c r="D166" s="268">
        <v>48684.86</v>
      </c>
    </row>
    <row r="167" spans="1:4" ht="18">
      <c r="A167" s="266">
        <v>607133</v>
      </c>
      <c r="B167" s="267" t="s">
        <v>897</v>
      </c>
      <c r="C167" s="266" t="s">
        <v>75</v>
      </c>
      <c r="D167" s="268">
        <v>49887.21</v>
      </c>
    </row>
    <row r="168" spans="1:4" ht="18">
      <c r="A168" s="266">
        <v>606781</v>
      </c>
      <c r="B168" s="267" t="s">
        <v>898</v>
      </c>
      <c r="C168" s="266" t="s">
        <v>75</v>
      </c>
      <c r="D168" s="268">
        <v>49404.31</v>
      </c>
    </row>
    <row r="169" spans="1:4" ht="18">
      <c r="A169" s="266">
        <v>607132</v>
      </c>
      <c r="B169" s="267" t="s">
        <v>899</v>
      </c>
      <c r="C169" s="266" t="s">
        <v>75</v>
      </c>
      <c r="D169" s="268">
        <v>54391.85</v>
      </c>
    </row>
    <row r="170" spans="1:4" ht="18">
      <c r="A170" s="266">
        <v>606780</v>
      </c>
      <c r="B170" s="267" t="s">
        <v>900</v>
      </c>
      <c r="C170" s="266" t="s">
        <v>75</v>
      </c>
      <c r="D170" s="268">
        <v>53824.78</v>
      </c>
    </row>
    <row r="171" spans="1:4" ht="18">
      <c r="A171" s="266">
        <v>607134</v>
      </c>
      <c r="B171" s="267" t="s">
        <v>901</v>
      </c>
      <c r="C171" s="266" t="s">
        <v>75</v>
      </c>
      <c r="D171" s="268">
        <v>53849.15</v>
      </c>
    </row>
    <row r="172" spans="1:4" ht="18">
      <c r="A172" s="266">
        <v>606782</v>
      </c>
      <c r="B172" s="267" t="s">
        <v>902</v>
      </c>
      <c r="C172" s="266" t="s">
        <v>75</v>
      </c>
      <c r="D172" s="268">
        <v>53295.05</v>
      </c>
    </row>
    <row r="173" spans="1:4" ht="18">
      <c r="A173" s="266">
        <v>607136</v>
      </c>
      <c r="B173" s="267" t="s">
        <v>903</v>
      </c>
      <c r="C173" s="266" t="s">
        <v>75</v>
      </c>
      <c r="D173" s="268">
        <v>53132.79</v>
      </c>
    </row>
    <row r="174" spans="1:4" ht="18">
      <c r="A174" s="266">
        <v>606784</v>
      </c>
      <c r="B174" s="267" t="s">
        <v>904</v>
      </c>
      <c r="C174" s="266" t="s">
        <v>75</v>
      </c>
      <c r="D174" s="268">
        <v>52596.39</v>
      </c>
    </row>
    <row r="175" spans="1:4" ht="18">
      <c r="A175" s="266">
        <v>607135</v>
      </c>
      <c r="B175" s="267" t="s">
        <v>905</v>
      </c>
      <c r="C175" s="266" t="s">
        <v>75</v>
      </c>
      <c r="D175" s="268">
        <v>59215.93</v>
      </c>
    </row>
    <row r="176" spans="1:4" ht="18">
      <c r="A176" s="266">
        <v>606783</v>
      </c>
      <c r="B176" s="267" t="s">
        <v>906</v>
      </c>
      <c r="C176" s="266" t="s">
        <v>75</v>
      </c>
      <c r="D176" s="268">
        <v>58594.1</v>
      </c>
    </row>
    <row r="177" spans="1:4" ht="18">
      <c r="A177" s="266">
        <v>607138</v>
      </c>
      <c r="B177" s="267" t="s">
        <v>907</v>
      </c>
      <c r="C177" s="266" t="s">
        <v>75</v>
      </c>
      <c r="D177" s="268">
        <v>54031.46</v>
      </c>
    </row>
    <row r="178" spans="1:4" ht="18">
      <c r="A178" s="266">
        <v>606786</v>
      </c>
      <c r="B178" s="267" t="s">
        <v>908</v>
      </c>
      <c r="C178" s="266" t="s">
        <v>75</v>
      </c>
      <c r="D178" s="268">
        <v>53460.03</v>
      </c>
    </row>
    <row r="179" spans="1:4" ht="18">
      <c r="A179" s="266">
        <v>606842</v>
      </c>
      <c r="B179" s="267" t="s">
        <v>909</v>
      </c>
      <c r="C179" s="266" t="s">
        <v>75</v>
      </c>
      <c r="D179" s="268">
        <v>67460.210000000006</v>
      </c>
    </row>
    <row r="180" spans="1:4" ht="18">
      <c r="A180" s="266">
        <v>606832</v>
      </c>
      <c r="B180" s="267" t="s">
        <v>910</v>
      </c>
      <c r="C180" s="266" t="s">
        <v>75</v>
      </c>
      <c r="D180" s="268">
        <v>67104.88</v>
      </c>
    </row>
    <row r="181" spans="1:4" ht="18">
      <c r="A181" s="266">
        <v>606843</v>
      </c>
      <c r="B181" s="267" t="s">
        <v>911</v>
      </c>
      <c r="C181" s="266" t="s">
        <v>75</v>
      </c>
      <c r="D181" s="268">
        <v>70084.7</v>
      </c>
    </row>
    <row r="182" spans="1:4" ht="18">
      <c r="A182" s="266">
        <v>606833</v>
      </c>
      <c r="B182" s="267" t="s">
        <v>912</v>
      </c>
      <c r="C182" s="266" t="s">
        <v>75</v>
      </c>
      <c r="D182" s="268">
        <v>69712.59</v>
      </c>
    </row>
    <row r="183" spans="1:4" ht="18">
      <c r="A183" s="266">
        <v>606845</v>
      </c>
      <c r="B183" s="267" t="s">
        <v>913</v>
      </c>
      <c r="C183" s="266" t="s">
        <v>75</v>
      </c>
      <c r="D183" s="268">
        <v>72645.38</v>
      </c>
    </row>
    <row r="184" spans="1:4" ht="18">
      <c r="A184" s="266">
        <v>606835</v>
      </c>
      <c r="B184" s="267" t="s">
        <v>914</v>
      </c>
      <c r="C184" s="266" t="s">
        <v>75</v>
      </c>
      <c r="D184" s="268">
        <v>72273.45</v>
      </c>
    </row>
    <row r="185" spans="1:4" ht="18">
      <c r="A185" s="266">
        <v>606844</v>
      </c>
      <c r="B185" s="267" t="s">
        <v>915</v>
      </c>
      <c r="C185" s="266" t="s">
        <v>75</v>
      </c>
      <c r="D185" s="268">
        <v>71180.759999999995</v>
      </c>
    </row>
    <row r="186" spans="1:4" ht="18">
      <c r="A186" s="266">
        <v>606834</v>
      </c>
      <c r="B186" s="267" t="s">
        <v>916</v>
      </c>
      <c r="C186" s="266" t="s">
        <v>75</v>
      </c>
      <c r="D186" s="268">
        <v>70798.149999999994</v>
      </c>
    </row>
    <row r="187" spans="1:4" ht="18">
      <c r="A187" s="266">
        <v>606847</v>
      </c>
      <c r="B187" s="267" t="s">
        <v>917</v>
      </c>
      <c r="C187" s="266" t="s">
        <v>75</v>
      </c>
      <c r="D187" s="268">
        <v>75978.94</v>
      </c>
    </row>
    <row r="188" spans="1:4" ht="18">
      <c r="A188" s="266">
        <v>606837</v>
      </c>
      <c r="B188" s="267" t="s">
        <v>918</v>
      </c>
      <c r="C188" s="266" t="s">
        <v>75</v>
      </c>
      <c r="D188" s="268">
        <v>75562.570000000007</v>
      </c>
    </row>
    <row r="189" spans="1:4" ht="18">
      <c r="A189" s="266">
        <v>606846</v>
      </c>
      <c r="B189" s="267" t="s">
        <v>919</v>
      </c>
      <c r="C189" s="266" t="s">
        <v>75</v>
      </c>
      <c r="D189" s="268">
        <v>76623.8</v>
      </c>
    </row>
    <row r="190" spans="1:4" ht="18">
      <c r="A190" s="266">
        <v>606836</v>
      </c>
      <c r="B190" s="267" t="s">
        <v>920</v>
      </c>
      <c r="C190" s="266" t="s">
        <v>75</v>
      </c>
      <c r="D190" s="268">
        <v>76202.399999999994</v>
      </c>
    </row>
    <row r="191" spans="1:4" ht="18">
      <c r="A191" s="266">
        <v>606848</v>
      </c>
      <c r="B191" s="267" t="s">
        <v>921</v>
      </c>
      <c r="C191" s="266" t="s">
        <v>75</v>
      </c>
      <c r="D191" s="268">
        <v>76685.45</v>
      </c>
    </row>
    <row r="192" spans="1:4" ht="18">
      <c r="A192" s="266">
        <v>606838</v>
      </c>
      <c r="B192" s="267" t="s">
        <v>922</v>
      </c>
      <c r="C192" s="266" t="s">
        <v>75</v>
      </c>
      <c r="D192" s="268">
        <v>76247.87</v>
      </c>
    </row>
    <row r="193" spans="1:4" ht="18">
      <c r="A193" s="266">
        <v>606849</v>
      </c>
      <c r="B193" s="267" t="s">
        <v>923</v>
      </c>
      <c r="C193" s="266" t="s">
        <v>75</v>
      </c>
      <c r="D193" s="268">
        <v>82841.59</v>
      </c>
    </row>
    <row r="194" spans="1:4" ht="18">
      <c r="A194" s="266">
        <v>606839</v>
      </c>
      <c r="B194" s="267" t="s">
        <v>924</v>
      </c>
      <c r="C194" s="266" t="s">
        <v>75</v>
      </c>
      <c r="D194" s="268">
        <v>82413.320000000007</v>
      </c>
    </row>
    <row r="195" spans="1:4" ht="18">
      <c r="A195" s="266">
        <v>606850</v>
      </c>
      <c r="B195" s="267" t="s">
        <v>925</v>
      </c>
      <c r="C195" s="266" t="s">
        <v>75</v>
      </c>
      <c r="D195" s="268">
        <v>83528.78</v>
      </c>
    </row>
    <row r="196" spans="1:4" ht="18">
      <c r="A196" s="266">
        <v>606840</v>
      </c>
      <c r="B196" s="267" t="s">
        <v>926</v>
      </c>
      <c r="C196" s="266" t="s">
        <v>75</v>
      </c>
      <c r="D196" s="268">
        <v>83062.34</v>
      </c>
    </row>
    <row r="197" spans="1:4" ht="18">
      <c r="A197" s="266">
        <v>606851</v>
      </c>
      <c r="B197" s="267" t="s">
        <v>927</v>
      </c>
      <c r="C197" s="266" t="s">
        <v>75</v>
      </c>
      <c r="D197" s="268">
        <v>84259.11</v>
      </c>
    </row>
    <row r="198" spans="1:4" ht="18">
      <c r="A198" s="266">
        <v>606841</v>
      </c>
      <c r="B198" s="267" t="s">
        <v>928</v>
      </c>
      <c r="C198" s="266" t="s">
        <v>75</v>
      </c>
      <c r="D198" s="268">
        <v>83810.91</v>
      </c>
    </row>
    <row r="199" spans="1:4">
      <c r="A199" s="266">
        <v>605604</v>
      </c>
      <c r="B199" s="267" t="s">
        <v>929</v>
      </c>
      <c r="C199" s="266" t="s">
        <v>84</v>
      </c>
      <c r="D199" s="268">
        <v>268.83999999999997</v>
      </c>
    </row>
    <row r="200" spans="1:4">
      <c r="A200" s="266">
        <v>605695</v>
      </c>
      <c r="B200" s="267" t="s">
        <v>930</v>
      </c>
      <c r="C200" s="266" t="s">
        <v>75</v>
      </c>
      <c r="D200" s="268">
        <v>1610.64</v>
      </c>
    </row>
    <row r="201" spans="1:4">
      <c r="A201" s="266">
        <v>605607</v>
      </c>
      <c r="B201" s="267" t="s">
        <v>931</v>
      </c>
      <c r="C201" s="266" t="s">
        <v>75</v>
      </c>
      <c r="D201" s="268">
        <v>1581.17</v>
      </c>
    </row>
    <row r="202" spans="1:4">
      <c r="A202" s="266">
        <v>605696</v>
      </c>
      <c r="B202" s="267" t="s">
        <v>932</v>
      </c>
      <c r="C202" s="266" t="s">
        <v>75</v>
      </c>
      <c r="D202" s="268">
        <v>1854.32</v>
      </c>
    </row>
    <row r="203" spans="1:4">
      <c r="A203" s="266">
        <v>605608</v>
      </c>
      <c r="B203" s="267" t="s">
        <v>933</v>
      </c>
      <c r="C203" s="266" t="s">
        <v>75</v>
      </c>
      <c r="D203" s="268">
        <v>1823.01</v>
      </c>
    </row>
    <row r="204" spans="1:4">
      <c r="A204" s="266">
        <v>605697</v>
      </c>
      <c r="B204" s="267" t="s">
        <v>934</v>
      </c>
      <c r="C204" s="266" t="s">
        <v>75</v>
      </c>
      <c r="D204" s="268">
        <v>2098.0300000000002</v>
      </c>
    </row>
    <row r="205" spans="1:4">
      <c r="A205" s="266">
        <v>605609</v>
      </c>
      <c r="B205" s="267" t="s">
        <v>935</v>
      </c>
      <c r="C205" s="266" t="s">
        <v>75</v>
      </c>
      <c r="D205" s="268">
        <v>2064.87</v>
      </c>
    </row>
    <row r="206" spans="1:4">
      <c r="A206" s="266">
        <v>605698</v>
      </c>
      <c r="B206" s="267" t="s">
        <v>936</v>
      </c>
      <c r="C206" s="266" t="s">
        <v>75</v>
      </c>
      <c r="D206" s="268">
        <v>2294.15</v>
      </c>
    </row>
    <row r="207" spans="1:4">
      <c r="A207" s="266">
        <v>605610</v>
      </c>
      <c r="B207" s="267" t="s">
        <v>937</v>
      </c>
      <c r="C207" s="266" t="s">
        <v>75</v>
      </c>
      <c r="D207" s="268">
        <v>2259.15</v>
      </c>
    </row>
    <row r="208" spans="1:4">
      <c r="A208" s="266">
        <v>605699</v>
      </c>
      <c r="B208" s="267" t="s">
        <v>938</v>
      </c>
      <c r="C208" s="266" t="s">
        <v>75</v>
      </c>
      <c r="D208" s="268">
        <v>2537.8000000000002</v>
      </c>
    </row>
    <row r="209" spans="1:4">
      <c r="A209" s="266">
        <v>605611</v>
      </c>
      <c r="B209" s="267" t="s">
        <v>939</v>
      </c>
      <c r="C209" s="266" t="s">
        <v>75</v>
      </c>
      <c r="D209" s="268">
        <v>2500.96</v>
      </c>
    </row>
    <row r="210" spans="1:4">
      <c r="A210" s="266">
        <v>605700</v>
      </c>
      <c r="B210" s="267" t="s">
        <v>940</v>
      </c>
      <c r="C210" s="266" t="s">
        <v>75</v>
      </c>
      <c r="D210" s="268">
        <v>2876.77</v>
      </c>
    </row>
    <row r="211" spans="1:4">
      <c r="A211" s="266">
        <v>605612</v>
      </c>
      <c r="B211" s="267" t="s">
        <v>941</v>
      </c>
      <c r="C211" s="266" t="s">
        <v>75</v>
      </c>
      <c r="D211" s="268">
        <v>2838.08</v>
      </c>
    </row>
    <row r="212" spans="1:4">
      <c r="A212" s="266">
        <v>605701</v>
      </c>
      <c r="B212" s="267" t="s">
        <v>942</v>
      </c>
      <c r="C212" s="266" t="s">
        <v>75</v>
      </c>
      <c r="D212" s="268">
        <v>3072.86</v>
      </c>
    </row>
    <row r="213" spans="1:4">
      <c r="A213" s="266">
        <v>605613</v>
      </c>
      <c r="B213" s="267" t="s">
        <v>943</v>
      </c>
      <c r="C213" s="266" t="s">
        <v>75</v>
      </c>
      <c r="D213" s="268">
        <v>3032.33</v>
      </c>
    </row>
    <row r="214" spans="1:4">
      <c r="A214" s="266">
        <v>605702</v>
      </c>
      <c r="B214" s="267" t="s">
        <v>944</v>
      </c>
      <c r="C214" s="266" t="s">
        <v>75</v>
      </c>
      <c r="D214" s="268">
        <v>3356.84</v>
      </c>
    </row>
    <row r="215" spans="1:4">
      <c r="A215" s="266">
        <v>605614</v>
      </c>
      <c r="B215" s="267" t="s">
        <v>945</v>
      </c>
      <c r="C215" s="266" t="s">
        <v>75</v>
      </c>
      <c r="D215" s="268">
        <v>3293.29</v>
      </c>
    </row>
    <row r="216" spans="1:4">
      <c r="A216" s="266">
        <v>605703</v>
      </c>
      <c r="B216" s="267" t="s">
        <v>946</v>
      </c>
      <c r="C216" s="266" t="s">
        <v>75</v>
      </c>
      <c r="D216" s="268">
        <v>3557.01</v>
      </c>
    </row>
    <row r="217" spans="1:4">
      <c r="A217" s="266">
        <v>605615</v>
      </c>
      <c r="B217" s="267" t="s">
        <v>947</v>
      </c>
      <c r="C217" s="266" t="s">
        <v>75</v>
      </c>
      <c r="D217" s="268">
        <v>3490.7</v>
      </c>
    </row>
    <row r="218" spans="1:4">
      <c r="A218" s="266">
        <v>605704</v>
      </c>
      <c r="B218" s="267" t="s">
        <v>948</v>
      </c>
      <c r="C218" s="266" t="s">
        <v>75</v>
      </c>
      <c r="D218" s="268">
        <v>3805.32</v>
      </c>
    </row>
    <row r="219" spans="1:4">
      <c r="A219" s="266">
        <v>605616</v>
      </c>
      <c r="B219" s="267" t="s">
        <v>949</v>
      </c>
      <c r="C219" s="266" t="s">
        <v>75</v>
      </c>
      <c r="D219" s="268">
        <v>3736.25</v>
      </c>
    </row>
    <row r="220" spans="1:4">
      <c r="A220" s="266">
        <v>605705</v>
      </c>
      <c r="B220" s="267" t="s">
        <v>950</v>
      </c>
      <c r="C220" s="266" t="s">
        <v>75</v>
      </c>
      <c r="D220" s="268">
        <v>4057.02</v>
      </c>
    </row>
    <row r="221" spans="1:4">
      <c r="A221" s="266">
        <v>605617</v>
      </c>
      <c r="B221" s="267" t="s">
        <v>951</v>
      </c>
      <c r="C221" s="266" t="s">
        <v>75</v>
      </c>
      <c r="D221" s="268">
        <v>3985.18</v>
      </c>
    </row>
    <row r="222" spans="1:4">
      <c r="A222" s="266">
        <v>605706</v>
      </c>
      <c r="B222" s="267" t="s">
        <v>952</v>
      </c>
      <c r="C222" s="266" t="s">
        <v>75</v>
      </c>
      <c r="D222" s="268">
        <v>4262.3</v>
      </c>
    </row>
    <row r="223" spans="1:4">
      <c r="A223" s="266">
        <v>605618</v>
      </c>
      <c r="B223" s="267" t="s">
        <v>953</v>
      </c>
      <c r="C223" s="266" t="s">
        <v>75</v>
      </c>
      <c r="D223" s="268">
        <v>4187.7</v>
      </c>
    </row>
    <row r="224" spans="1:4">
      <c r="A224" s="266">
        <v>605707</v>
      </c>
      <c r="B224" s="267" t="s">
        <v>954</v>
      </c>
      <c r="C224" s="266" t="s">
        <v>75</v>
      </c>
      <c r="D224" s="268">
        <v>4716.1400000000003</v>
      </c>
    </row>
    <row r="225" spans="1:4">
      <c r="A225" s="266">
        <v>605619</v>
      </c>
      <c r="B225" s="267" t="s">
        <v>955</v>
      </c>
      <c r="C225" s="266" t="s">
        <v>75</v>
      </c>
      <c r="D225" s="268">
        <v>4638.7700000000004</v>
      </c>
    </row>
    <row r="226" spans="1:4">
      <c r="A226" s="266">
        <v>605708</v>
      </c>
      <c r="B226" s="267" t="s">
        <v>956</v>
      </c>
      <c r="C226" s="266" t="s">
        <v>75</v>
      </c>
      <c r="D226" s="268">
        <v>5528.92</v>
      </c>
    </row>
    <row r="227" spans="1:4">
      <c r="A227" s="266">
        <v>605620</v>
      </c>
      <c r="B227" s="267" t="s">
        <v>957</v>
      </c>
      <c r="C227" s="266" t="s">
        <v>75</v>
      </c>
      <c r="D227" s="268">
        <v>5448.79</v>
      </c>
    </row>
    <row r="228" spans="1:4">
      <c r="A228" s="266">
        <v>605709</v>
      </c>
      <c r="B228" s="267" t="s">
        <v>958</v>
      </c>
      <c r="C228" s="266" t="s">
        <v>75</v>
      </c>
      <c r="D228" s="268">
        <v>5792.56</v>
      </c>
    </row>
    <row r="229" spans="1:4">
      <c r="A229" s="266">
        <v>605621</v>
      </c>
      <c r="B229" s="267" t="s">
        <v>959</v>
      </c>
      <c r="C229" s="266" t="s">
        <v>75</v>
      </c>
      <c r="D229" s="268">
        <v>5709.67</v>
      </c>
    </row>
    <row r="230" spans="1:4">
      <c r="A230" s="266">
        <v>605710</v>
      </c>
      <c r="B230" s="267" t="s">
        <v>960</v>
      </c>
      <c r="C230" s="266" t="s">
        <v>75</v>
      </c>
      <c r="D230" s="268">
        <v>6217.69</v>
      </c>
    </row>
    <row r="231" spans="1:4">
      <c r="A231" s="266">
        <v>605622</v>
      </c>
      <c r="B231" s="267" t="s">
        <v>961</v>
      </c>
      <c r="C231" s="266" t="s">
        <v>75</v>
      </c>
      <c r="D231" s="268">
        <v>6132.03</v>
      </c>
    </row>
    <row r="232" spans="1:4">
      <c r="A232" s="266">
        <v>605711</v>
      </c>
      <c r="B232" s="267" t="s">
        <v>962</v>
      </c>
      <c r="C232" s="266" t="s">
        <v>75</v>
      </c>
      <c r="D232" s="268">
        <v>6421.96</v>
      </c>
    </row>
    <row r="233" spans="1:4">
      <c r="A233" s="266">
        <v>605623</v>
      </c>
      <c r="B233" s="267" t="s">
        <v>963</v>
      </c>
      <c r="C233" s="266" t="s">
        <v>75</v>
      </c>
      <c r="D233" s="268">
        <v>6333.55</v>
      </c>
    </row>
    <row r="234" spans="1:4">
      <c r="A234" s="266">
        <v>605712</v>
      </c>
      <c r="B234" s="267" t="s">
        <v>964</v>
      </c>
      <c r="C234" s="266" t="s">
        <v>75</v>
      </c>
      <c r="D234" s="268">
        <v>6753.69</v>
      </c>
    </row>
    <row r="235" spans="1:4">
      <c r="A235" s="266">
        <v>605624</v>
      </c>
      <c r="B235" s="267" t="s">
        <v>965</v>
      </c>
      <c r="C235" s="266" t="s">
        <v>75</v>
      </c>
      <c r="D235" s="268">
        <v>6662.51</v>
      </c>
    </row>
    <row r="236" spans="1:4">
      <c r="A236" s="266">
        <v>605713</v>
      </c>
      <c r="B236" s="267" t="s">
        <v>966</v>
      </c>
      <c r="C236" s="266" t="s">
        <v>75</v>
      </c>
      <c r="D236" s="268">
        <v>9062.67</v>
      </c>
    </row>
    <row r="237" spans="1:4">
      <c r="A237" s="266">
        <v>605625</v>
      </c>
      <c r="B237" s="267" t="s">
        <v>967</v>
      </c>
      <c r="C237" s="266" t="s">
        <v>75</v>
      </c>
      <c r="D237" s="268">
        <v>8968.73</v>
      </c>
    </row>
    <row r="238" spans="1:4">
      <c r="A238" s="266">
        <v>605714</v>
      </c>
      <c r="B238" s="267" t="s">
        <v>968</v>
      </c>
      <c r="C238" s="266" t="s">
        <v>75</v>
      </c>
      <c r="D238" s="268">
        <v>11412.4</v>
      </c>
    </row>
    <row r="239" spans="1:4">
      <c r="A239" s="266">
        <v>605626</v>
      </c>
      <c r="B239" s="267" t="s">
        <v>969</v>
      </c>
      <c r="C239" s="266" t="s">
        <v>75</v>
      </c>
      <c r="D239" s="268">
        <v>11315.69</v>
      </c>
    </row>
    <row r="240" spans="1:4">
      <c r="A240" s="266">
        <v>605715</v>
      </c>
      <c r="B240" s="267" t="s">
        <v>970</v>
      </c>
      <c r="C240" s="266" t="s">
        <v>75</v>
      </c>
      <c r="D240" s="268">
        <v>12174.24</v>
      </c>
    </row>
    <row r="241" spans="1:4">
      <c r="A241" s="266">
        <v>605627</v>
      </c>
      <c r="B241" s="267" t="s">
        <v>971</v>
      </c>
      <c r="C241" s="266" t="s">
        <v>75</v>
      </c>
      <c r="D241" s="268">
        <v>12074.78</v>
      </c>
    </row>
    <row r="242" spans="1:4">
      <c r="A242" s="266">
        <v>605716</v>
      </c>
      <c r="B242" s="267" t="s">
        <v>972</v>
      </c>
      <c r="C242" s="266" t="s">
        <v>75</v>
      </c>
      <c r="D242" s="268">
        <v>12609.51</v>
      </c>
    </row>
    <row r="243" spans="1:4">
      <c r="A243" s="266">
        <v>605628</v>
      </c>
      <c r="B243" s="267" t="s">
        <v>973</v>
      </c>
      <c r="C243" s="266" t="s">
        <v>75</v>
      </c>
      <c r="D243" s="268">
        <v>12507.28</v>
      </c>
    </row>
    <row r="244" spans="1:4">
      <c r="A244" s="266">
        <v>605717</v>
      </c>
      <c r="B244" s="267" t="s">
        <v>974</v>
      </c>
      <c r="C244" s="266" t="s">
        <v>75</v>
      </c>
      <c r="D244" s="268">
        <v>13417.62</v>
      </c>
    </row>
    <row r="245" spans="1:4">
      <c r="A245" s="266">
        <v>605629</v>
      </c>
      <c r="B245" s="267" t="s">
        <v>975</v>
      </c>
      <c r="C245" s="266" t="s">
        <v>75</v>
      </c>
      <c r="D245" s="268">
        <v>13312.63</v>
      </c>
    </row>
    <row r="246" spans="1:4">
      <c r="A246" s="266">
        <v>605651</v>
      </c>
      <c r="B246" s="267" t="s">
        <v>976</v>
      </c>
      <c r="C246" s="266" t="s">
        <v>75</v>
      </c>
      <c r="D246" s="268">
        <v>1521.53</v>
      </c>
    </row>
    <row r="247" spans="1:4">
      <c r="A247" s="266">
        <v>605460</v>
      </c>
      <c r="B247" s="267" t="s">
        <v>977</v>
      </c>
      <c r="C247" s="266" t="s">
        <v>75</v>
      </c>
      <c r="D247" s="268">
        <v>1492.06</v>
      </c>
    </row>
    <row r="248" spans="1:4">
      <c r="A248" s="266">
        <v>605652</v>
      </c>
      <c r="B248" s="267" t="s">
        <v>978</v>
      </c>
      <c r="C248" s="266" t="s">
        <v>75</v>
      </c>
      <c r="D248" s="268">
        <v>1751.28</v>
      </c>
    </row>
    <row r="249" spans="1:4">
      <c r="A249" s="266">
        <v>605461</v>
      </c>
      <c r="B249" s="267" t="s">
        <v>979</v>
      </c>
      <c r="C249" s="266" t="s">
        <v>75</v>
      </c>
      <c r="D249" s="268">
        <v>1719.97</v>
      </c>
    </row>
    <row r="250" spans="1:4">
      <c r="A250" s="266">
        <v>605653</v>
      </c>
      <c r="B250" s="267" t="s">
        <v>980</v>
      </c>
      <c r="C250" s="266" t="s">
        <v>75</v>
      </c>
      <c r="D250" s="268">
        <v>1981.07</v>
      </c>
    </row>
    <row r="251" spans="1:4">
      <c r="A251" s="266">
        <v>605462</v>
      </c>
      <c r="B251" s="267" t="s">
        <v>981</v>
      </c>
      <c r="C251" s="266" t="s">
        <v>75</v>
      </c>
      <c r="D251" s="268">
        <v>1947.91</v>
      </c>
    </row>
    <row r="252" spans="1:4">
      <c r="A252" s="266">
        <v>605654</v>
      </c>
      <c r="B252" s="267" t="s">
        <v>982</v>
      </c>
      <c r="C252" s="266" t="s">
        <v>75</v>
      </c>
      <c r="D252" s="268">
        <v>2166.0500000000002</v>
      </c>
    </row>
    <row r="253" spans="1:4">
      <c r="A253" s="266">
        <v>605463</v>
      </c>
      <c r="B253" s="267" t="s">
        <v>983</v>
      </c>
      <c r="C253" s="266" t="s">
        <v>75</v>
      </c>
      <c r="D253" s="268">
        <v>2131.06</v>
      </c>
    </row>
    <row r="254" spans="1:4">
      <c r="A254" s="266">
        <v>605655</v>
      </c>
      <c r="B254" s="267" t="s">
        <v>984</v>
      </c>
      <c r="C254" s="266" t="s">
        <v>75</v>
      </c>
      <c r="D254" s="268">
        <v>2395.7800000000002</v>
      </c>
    </row>
    <row r="255" spans="1:4">
      <c r="A255" s="266">
        <v>605464</v>
      </c>
      <c r="B255" s="267" t="s">
        <v>985</v>
      </c>
      <c r="C255" s="266" t="s">
        <v>75</v>
      </c>
      <c r="D255" s="268">
        <v>2358.94</v>
      </c>
    </row>
    <row r="256" spans="1:4">
      <c r="A256" s="266">
        <v>605656</v>
      </c>
      <c r="B256" s="267" t="s">
        <v>986</v>
      </c>
      <c r="C256" s="266" t="s">
        <v>75</v>
      </c>
      <c r="D256" s="268">
        <v>2715.24</v>
      </c>
    </row>
    <row r="257" spans="1:4">
      <c r="A257" s="266">
        <v>605465</v>
      </c>
      <c r="B257" s="267" t="s">
        <v>987</v>
      </c>
      <c r="C257" s="266" t="s">
        <v>75</v>
      </c>
      <c r="D257" s="268">
        <v>2676.56</v>
      </c>
    </row>
    <row r="258" spans="1:4">
      <c r="A258" s="266">
        <v>605657</v>
      </c>
      <c r="B258" s="267" t="s">
        <v>988</v>
      </c>
      <c r="C258" s="266" t="s">
        <v>75</v>
      </c>
      <c r="D258" s="268">
        <v>2900.2</v>
      </c>
    </row>
    <row r="259" spans="1:4">
      <c r="A259" s="266">
        <v>605466</v>
      </c>
      <c r="B259" s="267" t="s">
        <v>989</v>
      </c>
      <c r="C259" s="266" t="s">
        <v>75</v>
      </c>
      <c r="D259" s="268">
        <v>2859.68</v>
      </c>
    </row>
    <row r="260" spans="1:4">
      <c r="A260" s="266">
        <v>605658</v>
      </c>
      <c r="B260" s="267" t="s">
        <v>990</v>
      </c>
      <c r="C260" s="266" t="s">
        <v>75</v>
      </c>
      <c r="D260" s="268">
        <v>3170.26</v>
      </c>
    </row>
    <row r="261" spans="1:4">
      <c r="A261" s="266">
        <v>605467</v>
      </c>
      <c r="B261" s="267" t="s">
        <v>991</v>
      </c>
      <c r="C261" s="266" t="s">
        <v>75</v>
      </c>
      <c r="D261" s="268">
        <v>3106.71</v>
      </c>
    </row>
    <row r="262" spans="1:4">
      <c r="A262" s="266">
        <v>605659</v>
      </c>
      <c r="B262" s="267" t="s">
        <v>992</v>
      </c>
      <c r="C262" s="266" t="s">
        <v>75</v>
      </c>
      <c r="D262" s="268">
        <v>3359.29</v>
      </c>
    </row>
    <row r="263" spans="1:4">
      <c r="A263" s="266">
        <v>605468</v>
      </c>
      <c r="B263" s="267" t="s">
        <v>993</v>
      </c>
      <c r="C263" s="266" t="s">
        <v>75</v>
      </c>
      <c r="D263" s="268">
        <v>3292.98</v>
      </c>
    </row>
    <row r="264" spans="1:4">
      <c r="A264" s="266">
        <v>605660</v>
      </c>
      <c r="B264" s="267" t="s">
        <v>994</v>
      </c>
      <c r="C264" s="266" t="s">
        <v>75</v>
      </c>
      <c r="D264" s="268">
        <v>3593.68</v>
      </c>
    </row>
    <row r="265" spans="1:4">
      <c r="A265" s="266">
        <v>605469</v>
      </c>
      <c r="B265" s="267" t="s">
        <v>995</v>
      </c>
      <c r="C265" s="266" t="s">
        <v>75</v>
      </c>
      <c r="D265" s="268">
        <v>3524.6</v>
      </c>
    </row>
    <row r="266" spans="1:4">
      <c r="A266" s="266">
        <v>605661</v>
      </c>
      <c r="B266" s="267" t="s">
        <v>996</v>
      </c>
      <c r="C266" s="266" t="s">
        <v>75</v>
      </c>
      <c r="D266" s="268">
        <v>3831.45</v>
      </c>
    </row>
    <row r="267" spans="1:4">
      <c r="A267" s="266">
        <v>605470</v>
      </c>
      <c r="B267" s="267" t="s">
        <v>997</v>
      </c>
      <c r="C267" s="266" t="s">
        <v>75</v>
      </c>
      <c r="D267" s="268">
        <v>3759.61</v>
      </c>
    </row>
    <row r="268" spans="1:4">
      <c r="A268" s="266">
        <v>605662</v>
      </c>
      <c r="B268" s="267" t="s">
        <v>998</v>
      </c>
      <c r="C268" s="266" t="s">
        <v>75</v>
      </c>
      <c r="D268" s="268">
        <v>4025.59</v>
      </c>
    </row>
    <row r="269" spans="1:4">
      <c r="A269" s="266">
        <v>605471</v>
      </c>
      <c r="B269" s="267" t="s">
        <v>999</v>
      </c>
      <c r="C269" s="266" t="s">
        <v>75</v>
      </c>
      <c r="D269" s="268">
        <v>3950.99</v>
      </c>
    </row>
    <row r="270" spans="1:4">
      <c r="A270" s="266">
        <v>605663</v>
      </c>
      <c r="B270" s="267" t="s">
        <v>1000</v>
      </c>
      <c r="C270" s="266" t="s">
        <v>75</v>
      </c>
      <c r="D270" s="268">
        <v>4465.49</v>
      </c>
    </row>
    <row r="271" spans="1:4">
      <c r="A271" s="266">
        <v>605472</v>
      </c>
      <c r="B271" s="267" t="s">
        <v>1001</v>
      </c>
      <c r="C271" s="266" t="s">
        <v>75</v>
      </c>
      <c r="D271" s="268">
        <v>4388.12</v>
      </c>
    </row>
    <row r="272" spans="1:4">
      <c r="A272" s="266">
        <v>605664</v>
      </c>
      <c r="B272" s="267" t="s">
        <v>1002</v>
      </c>
      <c r="C272" s="266" t="s">
        <v>75</v>
      </c>
      <c r="D272" s="268">
        <v>5228.55</v>
      </c>
    </row>
    <row r="273" spans="1:4">
      <c r="A273" s="266">
        <v>605473</v>
      </c>
      <c r="B273" s="267" t="s">
        <v>1003</v>
      </c>
      <c r="C273" s="266" t="s">
        <v>75</v>
      </c>
      <c r="D273" s="268">
        <v>5148.42</v>
      </c>
    </row>
    <row r="274" spans="1:4">
      <c r="A274" s="266">
        <v>605665</v>
      </c>
      <c r="B274" s="267" t="s">
        <v>1004</v>
      </c>
      <c r="C274" s="266" t="s">
        <v>75</v>
      </c>
      <c r="D274" s="268">
        <v>5475.96</v>
      </c>
    </row>
    <row r="275" spans="1:4">
      <c r="A275" s="266">
        <v>605474</v>
      </c>
      <c r="B275" s="267" t="s">
        <v>1005</v>
      </c>
      <c r="C275" s="266" t="s">
        <v>75</v>
      </c>
      <c r="D275" s="268">
        <v>5393.07</v>
      </c>
    </row>
    <row r="276" spans="1:4">
      <c r="A276" s="266">
        <v>605666</v>
      </c>
      <c r="B276" s="267" t="s">
        <v>1006</v>
      </c>
      <c r="C276" s="266" t="s">
        <v>75</v>
      </c>
      <c r="D276" s="268">
        <v>5879.44</v>
      </c>
    </row>
    <row r="277" spans="1:4">
      <c r="A277" s="266">
        <v>605475</v>
      </c>
      <c r="B277" s="267" t="s">
        <v>1007</v>
      </c>
      <c r="C277" s="266" t="s">
        <v>75</v>
      </c>
      <c r="D277" s="268">
        <v>5793.79</v>
      </c>
    </row>
    <row r="278" spans="1:4">
      <c r="A278" s="266">
        <v>605667</v>
      </c>
      <c r="B278" s="267" t="s">
        <v>1008</v>
      </c>
      <c r="C278" s="266" t="s">
        <v>75</v>
      </c>
      <c r="D278" s="268">
        <v>6075.59</v>
      </c>
    </row>
    <row r="279" spans="1:4">
      <c r="A279" s="266">
        <v>605476</v>
      </c>
      <c r="B279" s="267" t="s">
        <v>1009</v>
      </c>
      <c r="C279" s="266" t="s">
        <v>75</v>
      </c>
      <c r="D279" s="268">
        <v>5987.18</v>
      </c>
    </row>
    <row r="280" spans="1:4">
      <c r="A280" s="266">
        <v>605668</v>
      </c>
      <c r="B280" s="267" t="s">
        <v>1010</v>
      </c>
      <c r="C280" s="266" t="s">
        <v>75</v>
      </c>
      <c r="D280" s="268">
        <v>6393.8</v>
      </c>
    </row>
    <row r="281" spans="1:4">
      <c r="A281" s="266">
        <v>605477</v>
      </c>
      <c r="B281" s="267" t="s">
        <v>1011</v>
      </c>
      <c r="C281" s="266" t="s">
        <v>75</v>
      </c>
      <c r="D281" s="268">
        <v>6302.62</v>
      </c>
    </row>
    <row r="282" spans="1:4">
      <c r="A282" s="266">
        <v>605669</v>
      </c>
      <c r="B282" s="267" t="s">
        <v>1012</v>
      </c>
      <c r="C282" s="266" t="s">
        <v>75</v>
      </c>
      <c r="D282" s="268">
        <v>8395.0400000000009</v>
      </c>
    </row>
    <row r="283" spans="1:4">
      <c r="A283" s="266">
        <v>605478</v>
      </c>
      <c r="B283" s="267" t="s">
        <v>1013</v>
      </c>
      <c r="C283" s="266" t="s">
        <v>75</v>
      </c>
      <c r="D283" s="268">
        <v>8301.1</v>
      </c>
    </row>
    <row r="284" spans="1:4">
      <c r="A284" s="266">
        <v>605670</v>
      </c>
      <c r="B284" s="267" t="s">
        <v>1014</v>
      </c>
      <c r="C284" s="266" t="s">
        <v>75</v>
      </c>
      <c r="D284" s="268">
        <v>10571.06</v>
      </c>
    </row>
    <row r="285" spans="1:4">
      <c r="A285" s="266">
        <v>605479</v>
      </c>
      <c r="B285" s="267" t="s">
        <v>1015</v>
      </c>
      <c r="C285" s="266" t="s">
        <v>75</v>
      </c>
      <c r="D285" s="268">
        <v>10474.36</v>
      </c>
    </row>
    <row r="286" spans="1:4">
      <c r="A286" s="266">
        <v>605671</v>
      </c>
      <c r="B286" s="267" t="s">
        <v>1016</v>
      </c>
      <c r="C286" s="266" t="s">
        <v>75</v>
      </c>
      <c r="D286" s="268">
        <v>11285.02</v>
      </c>
    </row>
    <row r="287" spans="1:4">
      <c r="A287" s="266">
        <v>605480</v>
      </c>
      <c r="B287" s="267" t="s">
        <v>1017</v>
      </c>
      <c r="C287" s="266" t="s">
        <v>75</v>
      </c>
      <c r="D287" s="268">
        <v>11185.55</v>
      </c>
    </row>
    <row r="288" spans="1:4">
      <c r="A288" s="266">
        <v>605672</v>
      </c>
      <c r="B288" s="267" t="s">
        <v>1018</v>
      </c>
      <c r="C288" s="266" t="s">
        <v>75</v>
      </c>
      <c r="D288" s="268">
        <v>11703.17</v>
      </c>
    </row>
    <row r="289" spans="1:4">
      <c r="A289" s="266">
        <v>605481</v>
      </c>
      <c r="B289" s="267" t="s">
        <v>1019</v>
      </c>
      <c r="C289" s="266" t="s">
        <v>75</v>
      </c>
      <c r="D289" s="268">
        <v>11600.94</v>
      </c>
    </row>
    <row r="290" spans="1:4">
      <c r="A290" s="266">
        <v>605673</v>
      </c>
      <c r="B290" s="267" t="s">
        <v>1020</v>
      </c>
      <c r="C290" s="266" t="s">
        <v>75</v>
      </c>
      <c r="D290" s="268">
        <v>12466.85</v>
      </c>
    </row>
    <row r="291" spans="1:4">
      <c r="A291" s="266">
        <v>605482</v>
      </c>
      <c r="B291" s="267" t="s">
        <v>1021</v>
      </c>
      <c r="C291" s="266" t="s">
        <v>75</v>
      </c>
      <c r="D291" s="268">
        <v>12361.85</v>
      </c>
    </row>
    <row r="292" spans="1:4">
      <c r="A292" s="266">
        <v>605718</v>
      </c>
      <c r="B292" s="267" t="s">
        <v>1022</v>
      </c>
      <c r="C292" s="266" t="s">
        <v>75</v>
      </c>
      <c r="D292" s="268">
        <v>7580.7</v>
      </c>
    </row>
    <row r="293" spans="1:4">
      <c r="A293" s="266">
        <v>605630</v>
      </c>
      <c r="B293" s="267" t="s">
        <v>1023</v>
      </c>
      <c r="C293" s="266" t="s">
        <v>75</v>
      </c>
      <c r="D293" s="268">
        <v>7511.63</v>
      </c>
    </row>
    <row r="294" spans="1:4">
      <c r="A294" s="266">
        <v>605719</v>
      </c>
      <c r="B294" s="267" t="s">
        <v>1024</v>
      </c>
      <c r="C294" s="266" t="s">
        <v>75</v>
      </c>
      <c r="D294" s="268">
        <v>9373.4500000000007</v>
      </c>
    </row>
    <row r="295" spans="1:4">
      <c r="A295" s="266">
        <v>605631</v>
      </c>
      <c r="B295" s="267" t="s">
        <v>1025</v>
      </c>
      <c r="C295" s="266" t="s">
        <v>75</v>
      </c>
      <c r="D295" s="268">
        <v>9296.08</v>
      </c>
    </row>
    <row r="296" spans="1:4">
      <c r="A296" s="266">
        <v>605720</v>
      </c>
      <c r="B296" s="267" t="s">
        <v>1026</v>
      </c>
      <c r="C296" s="266" t="s">
        <v>75</v>
      </c>
      <c r="D296" s="268">
        <v>9671.0499999999993</v>
      </c>
    </row>
    <row r="297" spans="1:4">
      <c r="A297" s="266">
        <v>605632</v>
      </c>
      <c r="B297" s="267" t="s">
        <v>1027</v>
      </c>
      <c r="C297" s="266" t="s">
        <v>75</v>
      </c>
      <c r="D297" s="268">
        <v>9590.92</v>
      </c>
    </row>
    <row r="298" spans="1:4">
      <c r="A298" s="266">
        <v>605721</v>
      </c>
      <c r="B298" s="267" t="s">
        <v>1028</v>
      </c>
      <c r="C298" s="266" t="s">
        <v>75</v>
      </c>
      <c r="D298" s="268">
        <v>10959.48</v>
      </c>
    </row>
    <row r="299" spans="1:4">
      <c r="A299" s="266">
        <v>605633</v>
      </c>
      <c r="B299" s="267" t="s">
        <v>1029</v>
      </c>
      <c r="C299" s="266" t="s">
        <v>75</v>
      </c>
      <c r="D299" s="268">
        <v>10872.45</v>
      </c>
    </row>
    <row r="300" spans="1:4">
      <c r="A300" s="266">
        <v>605722</v>
      </c>
      <c r="B300" s="267" t="s">
        <v>1030</v>
      </c>
      <c r="C300" s="266" t="s">
        <v>75</v>
      </c>
      <c r="D300" s="268">
        <v>11607.16</v>
      </c>
    </row>
    <row r="301" spans="1:4">
      <c r="A301" s="266">
        <v>605634</v>
      </c>
      <c r="B301" s="267" t="s">
        <v>1031</v>
      </c>
      <c r="C301" s="266" t="s">
        <v>75</v>
      </c>
      <c r="D301" s="268">
        <v>11515.99</v>
      </c>
    </row>
    <row r="302" spans="1:4">
      <c r="A302" s="266">
        <v>605723</v>
      </c>
      <c r="B302" s="267" t="s">
        <v>1032</v>
      </c>
      <c r="C302" s="266" t="s">
        <v>75</v>
      </c>
      <c r="D302" s="268">
        <v>13580.06</v>
      </c>
    </row>
    <row r="303" spans="1:4">
      <c r="A303" s="266">
        <v>605635</v>
      </c>
      <c r="B303" s="267" t="s">
        <v>1033</v>
      </c>
      <c r="C303" s="266" t="s">
        <v>75</v>
      </c>
      <c r="D303" s="268">
        <v>13479.21</v>
      </c>
    </row>
    <row r="304" spans="1:4">
      <c r="A304" s="266">
        <v>605724</v>
      </c>
      <c r="B304" s="267" t="s">
        <v>1034</v>
      </c>
      <c r="C304" s="266" t="s">
        <v>75</v>
      </c>
      <c r="D304" s="268">
        <v>15512.71</v>
      </c>
    </row>
    <row r="305" spans="1:4">
      <c r="A305" s="266">
        <v>605636</v>
      </c>
      <c r="B305" s="267" t="s">
        <v>1035</v>
      </c>
      <c r="C305" s="266" t="s">
        <v>75</v>
      </c>
      <c r="D305" s="268">
        <v>15373.18</v>
      </c>
    </row>
    <row r="306" spans="1:4">
      <c r="A306" s="266">
        <v>605725</v>
      </c>
      <c r="B306" s="267" t="s">
        <v>1036</v>
      </c>
      <c r="C306" s="266" t="s">
        <v>75</v>
      </c>
      <c r="D306" s="268">
        <v>16467.990000000002</v>
      </c>
    </row>
    <row r="307" spans="1:4">
      <c r="A307" s="266">
        <v>605637</v>
      </c>
      <c r="B307" s="267" t="s">
        <v>1037</v>
      </c>
      <c r="C307" s="266" t="s">
        <v>75</v>
      </c>
      <c r="D307" s="268">
        <v>16324.31</v>
      </c>
    </row>
    <row r="308" spans="1:4">
      <c r="A308" s="266">
        <v>605726</v>
      </c>
      <c r="B308" s="267" t="s">
        <v>1038</v>
      </c>
      <c r="C308" s="266" t="s">
        <v>75</v>
      </c>
      <c r="D308" s="268">
        <v>17429.63</v>
      </c>
    </row>
    <row r="309" spans="1:4">
      <c r="A309" s="266">
        <v>605638</v>
      </c>
      <c r="B309" s="267" t="s">
        <v>1039</v>
      </c>
      <c r="C309" s="266" t="s">
        <v>75</v>
      </c>
      <c r="D309" s="268">
        <v>17280.43</v>
      </c>
    </row>
    <row r="310" spans="1:4">
      <c r="A310" s="266">
        <v>605727</v>
      </c>
      <c r="B310" s="267" t="s">
        <v>1040</v>
      </c>
      <c r="C310" s="266" t="s">
        <v>75</v>
      </c>
      <c r="D310" s="268">
        <v>18681.63</v>
      </c>
    </row>
    <row r="311" spans="1:4">
      <c r="A311" s="266">
        <v>605639</v>
      </c>
      <c r="B311" s="267" t="s">
        <v>1041</v>
      </c>
      <c r="C311" s="266" t="s">
        <v>75</v>
      </c>
      <c r="D311" s="268">
        <v>18525.52</v>
      </c>
    </row>
    <row r="312" spans="1:4">
      <c r="A312" s="266">
        <v>605728</v>
      </c>
      <c r="B312" s="267" t="s">
        <v>1042</v>
      </c>
      <c r="C312" s="266" t="s">
        <v>75</v>
      </c>
      <c r="D312" s="268">
        <v>19376.099999999999</v>
      </c>
    </row>
    <row r="313" spans="1:4">
      <c r="A313" s="266">
        <v>605640</v>
      </c>
      <c r="B313" s="267" t="s">
        <v>1043</v>
      </c>
      <c r="C313" s="266" t="s">
        <v>75</v>
      </c>
      <c r="D313" s="268">
        <v>19215.84</v>
      </c>
    </row>
    <row r="314" spans="1:4">
      <c r="A314" s="266">
        <v>605729</v>
      </c>
      <c r="B314" s="267" t="s">
        <v>1044</v>
      </c>
      <c r="C314" s="266" t="s">
        <v>75</v>
      </c>
      <c r="D314" s="268">
        <v>21283.68</v>
      </c>
    </row>
    <row r="315" spans="1:4">
      <c r="A315" s="266">
        <v>605641</v>
      </c>
      <c r="B315" s="267" t="s">
        <v>1045</v>
      </c>
      <c r="C315" s="266" t="s">
        <v>75</v>
      </c>
      <c r="D315" s="268">
        <v>21112.38</v>
      </c>
    </row>
    <row r="316" spans="1:4">
      <c r="A316" s="266">
        <v>605730</v>
      </c>
      <c r="B316" s="267" t="s">
        <v>1046</v>
      </c>
      <c r="C316" s="266" t="s">
        <v>75</v>
      </c>
      <c r="D316" s="268">
        <v>23243.35</v>
      </c>
    </row>
    <row r="317" spans="1:4">
      <c r="A317" s="266">
        <v>605642</v>
      </c>
      <c r="B317" s="267" t="s">
        <v>1047</v>
      </c>
      <c r="C317" s="266" t="s">
        <v>75</v>
      </c>
      <c r="D317" s="268">
        <v>23060.99</v>
      </c>
    </row>
    <row r="318" spans="1:4">
      <c r="A318" s="266">
        <v>605731</v>
      </c>
      <c r="B318" s="267" t="s">
        <v>1048</v>
      </c>
      <c r="C318" s="266" t="s">
        <v>75</v>
      </c>
      <c r="D318" s="268">
        <v>29467.23</v>
      </c>
    </row>
    <row r="319" spans="1:4">
      <c r="A319" s="266">
        <v>605643</v>
      </c>
      <c r="B319" s="267" t="s">
        <v>1049</v>
      </c>
      <c r="C319" s="266" t="s">
        <v>75</v>
      </c>
      <c r="D319" s="268">
        <v>29279.34</v>
      </c>
    </row>
    <row r="320" spans="1:4">
      <c r="A320" s="266">
        <v>605732</v>
      </c>
      <c r="B320" s="267" t="s">
        <v>1050</v>
      </c>
      <c r="C320" s="266" t="s">
        <v>75</v>
      </c>
      <c r="D320" s="268">
        <v>30464.01</v>
      </c>
    </row>
    <row r="321" spans="1:4">
      <c r="A321" s="266">
        <v>605644</v>
      </c>
      <c r="B321" s="267" t="s">
        <v>1051</v>
      </c>
      <c r="C321" s="266" t="s">
        <v>75</v>
      </c>
      <c r="D321" s="268">
        <v>30238.36</v>
      </c>
    </row>
    <row r="322" spans="1:4">
      <c r="A322" s="266">
        <v>605733</v>
      </c>
      <c r="B322" s="267" t="s">
        <v>1052</v>
      </c>
      <c r="C322" s="266" t="s">
        <v>75</v>
      </c>
      <c r="D322" s="268">
        <v>37106.39</v>
      </c>
    </row>
    <row r="323" spans="1:4">
      <c r="A323" s="266">
        <v>605645</v>
      </c>
      <c r="B323" s="267" t="s">
        <v>1053</v>
      </c>
      <c r="C323" s="266" t="s">
        <v>75</v>
      </c>
      <c r="D323" s="268">
        <v>36869.47</v>
      </c>
    </row>
    <row r="324" spans="1:4">
      <c r="A324" s="266">
        <v>605734</v>
      </c>
      <c r="B324" s="267" t="s">
        <v>1054</v>
      </c>
      <c r="C324" s="266" t="s">
        <v>75</v>
      </c>
      <c r="D324" s="268">
        <v>39855.06</v>
      </c>
    </row>
    <row r="325" spans="1:4">
      <c r="A325" s="266">
        <v>605646</v>
      </c>
      <c r="B325" s="267" t="s">
        <v>1055</v>
      </c>
      <c r="C325" s="266" t="s">
        <v>75</v>
      </c>
      <c r="D325" s="268">
        <v>39606.85</v>
      </c>
    </row>
    <row r="326" spans="1:4">
      <c r="A326" s="266">
        <v>605735</v>
      </c>
      <c r="B326" s="267" t="s">
        <v>1056</v>
      </c>
      <c r="C326" s="266" t="s">
        <v>75</v>
      </c>
      <c r="D326" s="268">
        <v>49139.66</v>
      </c>
    </row>
    <row r="327" spans="1:4">
      <c r="A327" s="266">
        <v>605647</v>
      </c>
      <c r="B327" s="267" t="s">
        <v>1057</v>
      </c>
      <c r="C327" s="266" t="s">
        <v>75</v>
      </c>
      <c r="D327" s="268">
        <v>48878.559999999998</v>
      </c>
    </row>
    <row r="328" spans="1:4">
      <c r="A328" s="266">
        <v>605736</v>
      </c>
      <c r="B328" s="267" t="s">
        <v>1058</v>
      </c>
      <c r="C328" s="266" t="s">
        <v>75</v>
      </c>
      <c r="D328" s="268">
        <v>62790.54</v>
      </c>
    </row>
    <row r="329" spans="1:4">
      <c r="A329" s="266">
        <v>605648</v>
      </c>
      <c r="B329" s="267" t="s">
        <v>1059</v>
      </c>
      <c r="C329" s="266" t="s">
        <v>75</v>
      </c>
      <c r="D329" s="268">
        <v>62516.55</v>
      </c>
    </row>
    <row r="330" spans="1:4">
      <c r="A330" s="266">
        <v>605737</v>
      </c>
      <c r="B330" s="267" t="s">
        <v>1060</v>
      </c>
      <c r="C330" s="266" t="s">
        <v>75</v>
      </c>
      <c r="D330" s="268">
        <v>66743.56</v>
      </c>
    </row>
    <row r="331" spans="1:4">
      <c r="A331" s="266">
        <v>605649</v>
      </c>
      <c r="B331" s="267" t="s">
        <v>1061</v>
      </c>
      <c r="C331" s="266" t="s">
        <v>75</v>
      </c>
      <c r="D331" s="268">
        <v>66458.28</v>
      </c>
    </row>
    <row r="332" spans="1:4">
      <c r="A332" s="266">
        <v>605738</v>
      </c>
      <c r="B332" s="267" t="s">
        <v>1062</v>
      </c>
      <c r="C332" s="266" t="s">
        <v>75</v>
      </c>
      <c r="D332" s="268">
        <v>70736.320000000007</v>
      </c>
    </row>
    <row r="333" spans="1:4">
      <c r="A333" s="266">
        <v>605650</v>
      </c>
      <c r="B333" s="267" t="s">
        <v>1063</v>
      </c>
      <c r="C333" s="266" t="s">
        <v>75</v>
      </c>
      <c r="D333" s="268">
        <v>70438.14</v>
      </c>
    </row>
    <row r="334" spans="1:4">
      <c r="A334" s="266">
        <v>605674</v>
      </c>
      <c r="B334" s="267" t="s">
        <v>1064</v>
      </c>
      <c r="C334" s="266" t="s">
        <v>75</v>
      </c>
      <c r="D334" s="268">
        <v>7325.96</v>
      </c>
    </row>
    <row r="335" spans="1:4">
      <c r="A335" s="266">
        <v>605483</v>
      </c>
      <c r="B335" s="267" t="s">
        <v>1065</v>
      </c>
      <c r="C335" s="266" t="s">
        <v>75</v>
      </c>
      <c r="D335" s="268">
        <v>7256.89</v>
      </c>
    </row>
    <row r="336" spans="1:4">
      <c r="A336" s="266">
        <v>605675</v>
      </c>
      <c r="B336" s="267" t="s">
        <v>1066</v>
      </c>
      <c r="C336" s="266" t="s">
        <v>75</v>
      </c>
      <c r="D336" s="268">
        <v>9065.42</v>
      </c>
    </row>
    <row r="337" spans="1:4">
      <c r="A337" s="266">
        <v>605484</v>
      </c>
      <c r="B337" s="267" t="s">
        <v>1067</v>
      </c>
      <c r="C337" s="266" t="s">
        <v>75</v>
      </c>
      <c r="D337" s="268">
        <v>8988.06</v>
      </c>
    </row>
    <row r="338" spans="1:4">
      <c r="A338" s="266">
        <v>605676</v>
      </c>
      <c r="B338" s="267" t="s">
        <v>1068</v>
      </c>
      <c r="C338" s="266" t="s">
        <v>75</v>
      </c>
      <c r="D338" s="268">
        <v>9353.0400000000009</v>
      </c>
    </row>
    <row r="339" spans="1:4">
      <c r="A339" s="266">
        <v>605485</v>
      </c>
      <c r="B339" s="267" t="s">
        <v>1069</v>
      </c>
      <c r="C339" s="266" t="s">
        <v>75</v>
      </c>
      <c r="D339" s="268">
        <v>9272.91</v>
      </c>
    </row>
    <row r="340" spans="1:4">
      <c r="A340" s="266">
        <v>605677</v>
      </c>
      <c r="B340" s="267" t="s">
        <v>1070</v>
      </c>
      <c r="C340" s="266" t="s">
        <v>75</v>
      </c>
      <c r="D340" s="268">
        <v>10598.18</v>
      </c>
    </row>
    <row r="341" spans="1:4">
      <c r="A341" s="266">
        <v>605486</v>
      </c>
      <c r="B341" s="267" t="s">
        <v>1071</v>
      </c>
      <c r="C341" s="266" t="s">
        <v>75</v>
      </c>
      <c r="D341" s="268">
        <v>10511.14</v>
      </c>
    </row>
    <row r="342" spans="1:4">
      <c r="A342" s="266">
        <v>605678</v>
      </c>
      <c r="B342" s="267" t="s">
        <v>1072</v>
      </c>
      <c r="C342" s="266" t="s">
        <v>75</v>
      </c>
      <c r="D342" s="268">
        <v>11225.87</v>
      </c>
    </row>
    <row r="343" spans="1:4">
      <c r="A343" s="266">
        <v>605487</v>
      </c>
      <c r="B343" s="267" t="s">
        <v>1073</v>
      </c>
      <c r="C343" s="266" t="s">
        <v>75</v>
      </c>
      <c r="D343" s="268">
        <v>11134.69</v>
      </c>
    </row>
    <row r="344" spans="1:4">
      <c r="A344" s="266">
        <v>605679</v>
      </c>
      <c r="B344" s="267" t="s">
        <v>1074</v>
      </c>
      <c r="C344" s="266" t="s">
        <v>75</v>
      </c>
      <c r="D344" s="268">
        <v>13133.85</v>
      </c>
    </row>
    <row r="345" spans="1:4">
      <c r="A345" s="266">
        <v>605488</v>
      </c>
      <c r="B345" s="267" t="s">
        <v>1075</v>
      </c>
      <c r="C345" s="266" t="s">
        <v>75</v>
      </c>
      <c r="D345" s="268">
        <v>13033</v>
      </c>
    </row>
    <row r="346" spans="1:4">
      <c r="A346" s="266">
        <v>605680</v>
      </c>
      <c r="B346" s="267" t="s">
        <v>1076</v>
      </c>
      <c r="C346" s="266" t="s">
        <v>75</v>
      </c>
      <c r="D346" s="268">
        <v>15003.23</v>
      </c>
    </row>
    <row r="347" spans="1:4">
      <c r="A347" s="266">
        <v>605489</v>
      </c>
      <c r="B347" s="267" t="s">
        <v>1077</v>
      </c>
      <c r="C347" s="266" t="s">
        <v>75</v>
      </c>
      <c r="D347" s="268">
        <v>14863.7</v>
      </c>
    </row>
    <row r="348" spans="1:4">
      <c r="A348" s="266">
        <v>605681</v>
      </c>
      <c r="B348" s="267" t="s">
        <v>1078</v>
      </c>
      <c r="C348" s="266" t="s">
        <v>75</v>
      </c>
      <c r="D348" s="268">
        <v>15926.87</v>
      </c>
    </row>
    <row r="349" spans="1:4">
      <c r="A349" s="266">
        <v>605490</v>
      </c>
      <c r="B349" s="267" t="s">
        <v>1079</v>
      </c>
      <c r="C349" s="266" t="s">
        <v>75</v>
      </c>
      <c r="D349" s="268">
        <v>15783.19</v>
      </c>
    </row>
    <row r="350" spans="1:4">
      <c r="A350" s="266">
        <v>605682</v>
      </c>
      <c r="B350" s="267" t="s">
        <v>1080</v>
      </c>
      <c r="C350" s="266" t="s">
        <v>75</v>
      </c>
      <c r="D350" s="268">
        <v>16856.88</v>
      </c>
    </row>
    <row r="351" spans="1:4">
      <c r="A351" s="266">
        <v>605491</v>
      </c>
      <c r="B351" s="267" t="s">
        <v>1081</v>
      </c>
      <c r="C351" s="266" t="s">
        <v>75</v>
      </c>
      <c r="D351" s="268">
        <v>16707.669999999998</v>
      </c>
    </row>
    <row r="352" spans="1:4">
      <c r="A352" s="266">
        <v>605683</v>
      </c>
      <c r="B352" s="267" t="s">
        <v>1082</v>
      </c>
      <c r="C352" s="266" t="s">
        <v>75</v>
      </c>
      <c r="D352" s="268">
        <v>18067.25</v>
      </c>
    </row>
    <row r="353" spans="1:4">
      <c r="A353" s="266">
        <v>605492</v>
      </c>
      <c r="B353" s="267" t="s">
        <v>1083</v>
      </c>
      <c r="C353" s="266" t="s">
        <v>75</v>
      </c>
      <c r="D353" s="268">
        <v>17911.14</v>
      </c>
    </row>
    <row r="354" spans="1:4">
      <c r="A354" s="266">
        <v>605684</v>
      </c>
      <c r="B354" s="267" t="s">
        <v>1084</v>
      </c>
      <c r="C354" s="266" t="s">
        <v>75</v>
      </c>
      <c r="D354" s="268">
        <v>18740.07</v>
      </c>
    </row>
    <row r="355" spans="1:4">
      <c r="A355" s="266">
        <v>605493</v>
      </c>
      <c r="B355" s="267" t="s">
        <v>1085</v>
      </c>
      <c r="C355" s="266" t="s">
        <v>75</v>
      </c>
      <c r="D355" s="268">
        <v>18579.810000000001</v>
      </c>
    </row>
    <row r="356" spans="1:4">
      <c r="A356" s="266">
        <v>605685</v>
      </c>
      <c r="B356" s="267" t="s">
        <v>1086</v>
      </c>
      <c r="C356" s="266" t="s">
        <v>75</v>
      </c>
      <c r="D356" s="268">
        <v>20582.73</v>
      </c>
    </row>
    <row r="357" spans="1:4">
      <c r="A357" s="266">
        <v>605494</v>
      </c>
      <c r="B357" s="267" t="s">
        <v>1087</v>
      </c>
      <c r="C357" s="266" t="s">
        <v>75</v>
      </c>
      <c r="D357" s="268">
        <v>20411.419999999998</v>
      </c>
    </row>
    <row r="358" spans="1:4">
      <c r="A358" s="266">
        <v>605686</v>
      </c>
      <c r="B358" s="267" t="s">
        <v>1088</v>
      </c>
      <c r="C358" s="266" t="s">
        <v>75</v>
      </c>
      <c r="D358" s="268">
        <v>22479.13</v>
      </c>
    </row>
    <row r="359" spans="1:4">
      <c r="A359" s="266">
        <v>605495</v>
      </c>
      <c r="B359" s="267" t="s">
        <v>1089</v>
      </c>
      <c r="C359" s="266" t="s">
        <v>75</v>
      </c>
      <c r="D359" s="268">
        <v>22296.77</v>
      </c>
    </row>
    <row r="360" spans="1:4">
      <c r="A360" s="266">
        <v>605687</v>
      </c>
      <c r="B360" s="267" t="s">
        <v>1090</v>
      </c>
      <c r="C360" s="266" t="s">
        <v>75</v>
      </c>
      <c r="D360" s="268">
        <v>25691.040000000001</v>
      </c>
    </row>
    <row r="361" spans="1:4">
      <c r="A361" s="266">
        <v>605496</v>
      </c>
      <c r="B361" s="267" t="s">
        <v>1091</v>
      </c>
      <c r="C361" s="266" t="s">
        <v>75</v>
      </c>
      <c r="D361" s="268">
        <v>25503.16</v>
      </c>
    </row>
    <row r="362" spans="1:4">
      <c r="A362" s="266">
        <v>605688</v>
      </c>
      <c r="B362" s="267" t="s">
        <v>1092</v>
      </c>
      <c r="C362" s="266" t="s">
        <v>75</v>
      </c>
      <c r="D362" s="268">
        <v>26581.18</v>
      </c>
    </row>
    <row r="363" spans="1:4">
      <c r="A363" s="266">
        <v>605497</v>
      </c>
      <c r="B363" s="267" t="s">
        <v>1093</v>
      </c>
      <c r="C363" s="266" t="s">
        <v>75</v>
      </c>
      <c r="D363" s="268">
        <v>26355.54</v>
      </c>
    </row>
    <row r="364" spans="1:4">
      <c r="A364" s="266">
        <v>605689</v>
      </c>
      <c r="B364" s="267" t="s">
        <v>1094</v>
      </c>
      <c r="C364" s="266" t="s">
        <v>75</v>
      </c>
      <c r="D364" s="268">
        <v>33341.03</v>
      </c>
    </row>
    <row r="365" spans="1:4">
      <c r="A365" s="266">
        <v>605498</v>
      </c>
      <c r="B365" s="267" t="s">
        <v>1095</v>
      </c>
      <c r="C365" s="266" t="s">
        <v>75</v>
      </c>
      <c r="D365" s="268">
        <v>33104.1</v>
      </c>
    </row>
    <row r="366" spans="1:4">
      <c r="A366" s="266">
        <v>605690</v>
      </c>
      <c r="B366" s="267" t="s">
        <v>1096</v>
      </c>
      <c r="C366" s="266" t="s">
        <v>75</v>
      </c>
      <c r="D366" s="268">
        <v>35820.400000000001</v>
      </c>
    </row>
    <row r="367" spans="1:4">
      <c r="A367" s="266">
        <v>605499</v>
      </c>
      <c r="B367" s="267" t="s">
        <v>1097</v>
      </c>
      <c r="C367" s="266" t="s">
        <v>75</v>
      </c>
      <c r="D367" s="268">
        <v>35572.19</v>
      </c>
    </row>
    <row r="368" spans="1:4">
      <c r="A368" s="266">
        <v>605691</v>
      </c>
      <c r="B368" s="267" t="s">
        <v>1098</v>
      </c>
      <c r="C368" s="266" t="s">
        <v>75</v>
      </c>
      <c r="D368" s="268">
        <v>44005.07</v>
      </c>
    </row>
    <row r="369" spans="1:4">
      <c r="A369" s="266">
        <v>605500</v>
      </c>
      <c r="B369" s="267" t="s">
        <v>1099</v>
      </c>
      <c r="C369" s="266" t="s">
        <v>75</v>
      </c>
      <c r="D369" s="268">
        <v>43743.96</v>
      </c>
    </row>
    <row r="370" spans="1:4">
      <c r="A370" s="266">
        <v>605692</v>
      </c>
      <c r="B370" s="267" t="s">
        <v>1100</v>
      </c>
      <c r="C370" s="266" t="s">
        <v>75</v>
      </c>
      <c r="D370" s="268">
        <v>52716.06</v>
      </c>
    </row>
    <row r="371" spans="1:4">
      <c r="A371" s="266">
        <v>605501</v>
      </c>
      <c r="B371" s="267" t="s">
        <v>1101</v>
      </c>
      <c r="C371" s="266" t="s">
        <v>75</v>
      </c>
      <c r="D371" s="268">
        <v>52442.06</v>
      </c>
    </row>
    <row r="372" spans="1:4">
      <c r="A372" s="266">
        <v>605693</v>
      </c>
      <c r="B372" s="267" t="s">
        <v>1102</v>
      </c>
      <c r="C372" s="266" t="s">
        <v>75</v>
      </c>
      <c r="D372" s="268">
        <v>56078.79</v>
      </c>
    </row>
    <row r="373" spans="1:4">
      <c r="A373" s="266">
        <v>605502</v>
      </c>
      <c r="B373" s="267" t="s">
        <v>1103</v>
      </c>
      <c r="C373" s="266" t="s">
        <v>75</v>
      </c>
      <c r="D373" s="268">
        <v>55793.51</v>
      </c>
    </row>
    <row r="374" spans="1:4">
      <c r="A374" s="266">
        <v>605694</v>
      </c>
      <c r="B374" s="267" t="s">
        <v>1104</v>
      </c>
      <c r="C374" s="266" t="s">
        <v>75</v>
      </c>
      <c r="D374" s="268">
        <v>59481.279999999999</v>
      </c>
    </row>
    <row r="375" spans="1:4">
      <c r="A375" s="266">
        <v>605503</v>
      </c>
      <c r="B375" s="267" t="s">
        <v>1105</v>
      </c>
      <c r="C375" s="266" t="s">
        <v>75</v>
      </c>
      <c r="D375" s="268">
        <v>59183.11</v>
      </c>
    </row>
    <row r="376" spans="1:4" ht="18">
      <c r="A376" s="266">
        <v>606433</v>
      </c>
      <c r="B376" s="267" t="s">
        <v>1106</v>
      </c>
      <c r="C376" s="266" t="s">
        <v>75</v>
      </c>
      <c r="D376" s="268">
        <v>8819.39</v>
      </c>
    </row>
    <row r="377" spans="1:4" ht="18">
      <c r="A377" s="266">
        <v>606343</v>
      </c>
      <c r="B377" s="267" t="s">
        <v>1107</v>
      </c>
      <c r="C377" s="266" t="s">
        <v>75</v>
      </c>
      <c r="D377" s="268">
        <v>8737.8799999999992</v>
      </c>
    </row>
    <row r="378" spans="1:4" ht="18">
      <c r="A378" s="266">
        <v>606434</v>
      </c>
      <c r="B378" s="267" t="s">
        <v>1108</v>
      </c>
      <c r="C378" s="266" t="s">
        <v>75</v>
      </c>
      <c r="D378" s="268">
        <v>9749.93</v>
      </c>
    </row>
    <row r="379" spans="1:4" ht="18">
      <c r="A379" s="266">
        <v>606344</v>
      </c>
      <c r="B379" s="267" t="s">
        <v>1109</v>
      </c>
      <c r="C379" s="266" t="s">
        <v>75</v>
      </c>
      <c r="D379" s="268">
        <v>9662.9</v>
      </c>
    </row>
    <row r="380" spans="1:4" ht="18">
      <c r="A380" s="266">
        <v>606435</v>
      </c>
      <c r="B380" s="267" t="s">
        <v>1110</v>
      </c>
      <c r="C380" s="266" t="s">
        <v>75</v>
      </c>
      <c r="D380" s="268">
        <v>10642.79</v>
      </c>
    </row>
    <row r="381" spans="1:4" ht="18">
      <c r="A381" s="266">
        <v>606345</v>
      </c>
      <c r="B381" s="267" t="s">
        <v>1111</v>
      </c>
      <c r="C381" s="266" t="s">
        <v>75</v>
      </c>
      <c r="D381" s="268">
        <v>10551.61</v>
      </c>
    </row>
    <row r="382" spans="1:4" ht="18">
      <c r="A382" s="266">
        <v>606436</v>
      </c>
      <c r="B382" s="267" t="s">
        <v>1112</v>
      </c>
      <c r="C382" s="266" t="s">
        <v>75</v>
      </c>
      <c r="D382" s="268">
        <v>11313.96</v>
      </c>
    </row>
    <row r="383" spans="1:4" ht="18">
      <c r="A383" s="266">
        <v>606346</v>
      </c>
      <c r="B383" s="267" t="s">
        <v>1113</v>
      </c>
      <c r="C383" s="266" t="s">
        <v>75</v>
      </c>
      <c r="D383" s="268">
        <v>11215.88</v>
      </c>
    </row>
    <row r="384" spans="1:4" ht="18">
      <c r="A384" s="266">
        <v>606437</v>
      </c>
      <c r="B384" s="267" t="s">
        <v>1114</v>
      </c>
      <c r="C384" s="266" t="s">
        <v>75</v>
      </c>
      <c r="D384" s="268">
        <v>12245.58</v>
      </c>
    </row>
    <row r="385" spans="1:4" ht="18">
      <c r="A385" s="266">
        <v>606347</v>
      </c>
      <c r="B385" s="267" t="s">
        <v>1115</v>
      </c>
      <c r="C385" s="266" t="s">
        <v>75</v>
      </c>
      <c r="D385" s="268">
        <v>12143.34</v>
      </c>
    </row>
    <row r="386" spans="1:4" ht="18">
      <c r="A386" s="266">
        <v>606438</v>
      </c>
      <c r="B386" s="267" t="s">
        <v>1116</v>
      </c>
      <c r="C386" s="266" t="s">
        <v>75</v>
      </c>
      <c r="D386" s="268">
        <v>12572.59</v>
      </c>
    </row>
    <row r="387" spans="1:4" ht="18">
      <c r="A387" s="266">
        <v>606348</v>
      </c>
      <c r="B387" s="267" t="s">
        <v>1117</v>
      </c>
      <c r="C387" s="266" t="s">
        <v>75</v>
      </c>
      <c r="D387" s="268">
        <v>12468.98</v>
      </c>
    </row>
    <row r="388" spans="1:4" ht="18">
      <c r="A388" s="266">
        <v>606439</v>
      </c>
      <c r="B388" s="267" t="s">
        <v>1118</v>
      </c>
      <c r="C388" s="266" t="s">
        <v>75</v>
      </c>
      <c r="D388" s="268">
        <v>13257.94</v>
      </c>
    </row>
    <row r="389" spans="1:4" ht="18">
      <c r="A389" s="266">
        <v>606349</v>
      </c>
      <c r="B389" s="267" t="s">
        <v>1119</v>
      </c>
      <c r="C389" s="266" t="s">
        <v>75</v>
      </c>
      <c r="D389" s="268">
        <v>13119.79</v>
      </c>
    </row>
    <row r="390" spans="1:4" ht="18">
      <c r="A390" s="266">
        <v>606440</v>
      </c>
      <c r="B390" s="267" t="s">
        <v>1120</v>
      </c>
      <c r="C390" s="266" t="s">
        <v>75</v>
      </c>
      <c r="D390" s="268">
        <v>13865.47</v>
      </c>
    </row>
    <row r="391" spans="1:4" ht="18">
      <c r="A391" s="266">
        <v>606350</v>
      </c>
      <c r="B391" s="267" t="s">
        <v>1121</v>
      </c>
      <c r="C391" s="266" t="s">
        <v>75</v>
      </c>
      <c r="D391" s="268">
        <v>13721.79</v>
      </c>
    </row>
    <row r="392" spans="1:4" ht="18">
      <c r="A392" s="266">
        <v>606441</v>
      </c>
      <c r="B392" s="267" t="s">
        <v>1122</v>
      </c>
      <c r="C392" s="266" t="s">
        <v>75</v>
      </c>
      <c r="D392" s="268">
        <v>14523.73</v>
      </c>
    </row>
    <row r="393" spans="1:4" ht="18">
      <c r="A393" s="266">
        <v>606351</v>
      </c>
      <c r="B393" s="267" t="s">
        <v>1123</v>
      </c>
      <c r="C393" s="266" t="s">
        <v>75</v>
      </c>
      <c r="D393" s="268">
        <v>14375.91</v>
      </c>
    </row>
    <row r="394" spans="1:4" ht="18">
      <c r="A394" s="266">
        <v>606442</v>
      </c>
      <c r="B394" s="267" t="s">
        <v>1124</v>
      </c>
      <c r="C394" s="266" t="s">
        <v>75</v>
      </c>
      <c r="D394" s="268">
        <v>15158.5</v>
      </c>
    </row>
    <row r="395" spans="1:4" ht="18">
      <c r="A395" s="266">
        <v>606352</v>
      </c>
      <c r="B395" s="267" t="s">
        <v>1125</v>
      </c>
      <c r="C395" s="266" t="s">
        <v>75</v>
      </c>
      <c r="D395" s="268">
        <v>15005.15</v>
      </c>
    </row>
    <row r="396" spans="1:4" ht="18">
      <c r="A396" s="266">
        <v>606443</v>
      </c>
      <c r="B396" s="267" t="s">
        <v>1126</v>
      </c>
      <c r="C396" s="266" t="s">
        <v>75</v>
      </c>
      <c r="D396" s="268">
        <v>16074.85</v>
      </c>
    </row>
    <row r="397" spans="1:4" ht="18">
      <c r="A397" s="266">
        <v>606353</v>
      </c>
      <c r="B397" s="267" t="s">
        <v>1127</v>
      </c>
      <c r="C397" s="266" t="s">
        <v>75</v>
      </c>
      <c r="D397" s="268">
        <v>15917.36</v>
      </c>
    </row>
    <row r="398" spans="1:4" ht="18">
      <c r="A398" s="266">
        <v>606444</v>
      </c>
      <c r="B398" s="267" t="s">
        <v>1128</v>
      </c>
      <c r="C398" s="266" t="s">
        <v>75</v>
      </c>
      <c r="D398" s="268">
        <v>16769.63</v>
      </c>
    </row>
    <row r="399" spans="1:4" ht="18">
      <c r="A399" s="266">
        <v>606354</v>
      </c>
      <c r="B399" s="267" t="s">
        <v>1129</v>
      </c>
      <c r="C399" s="266" t="s">
        <v>75</v>
      </c>
      <c r="D399" s="268">
        <v>16606.62</v>
      </c>
    </row>
    <row r="400" spans="1:4" ht="18">
      <c r="A400" s="266">
        <v>606445</v>
      </c>
      <c r="B400" s="267" t="s">
        <v>1130</v>
      </c>
      <c r="C400" s="266" t="s">
        <v>75</v>
      </c>
      <c r="D400" s="268">
        <v>17422.72</v>
      </c>
    </row>
    <row r="401" spans="1:4" ht="18">
      <c r="A401" s="266">
        <v>606355</v>
      </c>
      <c r="B401" s="267" t="s">
        <v>1131</v>
      </c>
      <c r="C401" s="266" t="s">
        <v>75</v>
      </c>
      <c r="D401" s="268">
        <v>17256.939999999999</v>
      </c>
    </row>
    <row r="402" spans="1:4" ht="18">
      <c r="A402" s="266">
        <v>606446</v>
      </c>
      <c r="B402" s="267" t="s">
        <v>1132</v>
      </c>
      <c r="C402" s="266" t="s">
        <v>75</v>
      </c>
      <c r="D402" s="268">
        <v>18058.310000000001</v>
      </c>
    </row>
    <row r="403" spans="1:4" ht="18">
      <c r="A403" s="266">
        <v>606356</v>
      </c>
      <c r="B403" s="267" t="s">
        <v>1133</v>
      </c>
      <c r="C403" s="266" t="s">
        <v>75</v>
      </c>
      <c r="D403" s="268">
        <v>17888.38</v>
      </c>
    </row>
    <row r="404" spans="1:4" ht="18">
      <c r="A404" s="266">
        <v>606447</v>
      </c>
      <c r="B404" s="267" t="s">
        <v>1134</v>
      </c>
      <c r="C404" s="266" t="s">
        <v>75</v>
      </c>
      <c r="D404" s="268">
        <v>18761.310000000001</v>
      </c>
    </row>
    <row r="405" spans="1:4" ht="18">
      <c r="A405" s="266">
        <v>606357</v>
      </c>
      <c r="B405" s="267" t="s">
        <v>1135</v>
      </c>
      <c r="C405" s="266" t="s">
        <v>75</v>
      </c>
      <c r="D405" s="268">
        <v>18555</v>
      </c>
    </row>
    <row r="406" spans="1:4" ht="18">
      <c r="A406" s="266">
        <v>606448</v>
      </c>
      <c r="B406" s="267" t="s">
        <v>1136</v>
      </c>
      <c r="C406" s="266" t="s">
        <v>75</v>
      </c>
      <c r="D406" s="268">
        <v>19737.25</v>
      </c>
    </row>
    <row r="407" spans="1:4" ht="18">
      <c r="A407" s="266">
        <v>606358</v>
      </c>
      <c r="B407" s="267" t="s">
        <v>1137</v>
      </c>
      <c r="C407" s="266" t="s">
        <v>75</v>
      </c>
      <c r="D407" s="268">
        <v>19524.5</v>
      </c>
    </row>
    <row r="408" spans="1:4" ht="18">
      <c r="A408" s="266">
        <v>606449</v>
      </c>
      <c r="B408" s="267" t="s">
        <v>1138</v>
      </c>
      <c r="C408" s="266" t="s">
        <v>75</v>
      </c>
      <c r="D408" s="268">
        <v>24338.69</v>
      </c>
    </row>
    <row r="409" spans="1:4" ht="18">
      <c r="A409" s="266">
        <v>606359</v>
      </c>
      <c r="B409" s="267" t="s">
        <v>1139</v>
      </c>
      <c r="C409" s="266" t="s">
        <v>75</v>
      </c>
      <c r="D409" s="268">
        <v>24119.49</v>
      </c>
    </row>
    <row r="410" spans="1:4" ht="18">
      <c r="A410" s="266">
        <v>606450</v>
      </c>
      <c r="B410" s="267" t="s">
        <v>1140</v>
      </c>
      <c r="C410" s="266" t="s">
        <v>75</v>
      </c>
      <c r="D410" s="268">
        <v>25314.45</v>
      </c>
    </row>
    <row r="411" spans="1:4" ht="18">
      <c r="A411" s="266">
        <v>606360</v>
      </c>
      <c r="B411" s="267" t="s">
        <v>1141</v>
      </c>
      <c r="C411" s="266" t="s">
        <v>75</v>
      </c>
      <c r="D411" s="268">
        <v>25087.19</v>
      </c>
    </row>
    <row r="412" spans="1:4" ht="18">
      <c r="A412" s="266">
        <v>606451</v>
      </c>
      <c r="B412" s="267" t="s">
        <v>1142</v>
      </c>
      <c r="C412" s="266" t="s">
        <v>75</v>
      </c>
      <c r="D412" s="268">
        <v>26127.56</v>
      </c>
    </row>
    <row r="413" spans="1:4" ht="18">
      <c r="A413" s="266">
        <v>606361</v>
      </c>
      <c r="B413" s="267" t="s">
        <v>1143</v>
      </c>
      <c r="C413" s="266" t="s">
        <v>75</v>
      </c>
      <c r="D413" s="268">
        <v>25893.85</v>
      </c>
    </row>
    <row r="414" spans="1:4" ht="18">
      <c r="A414" s="266">
        <v>606452</v>
      </c>
      <c r="B414" s="267" t="s">
        <v>1144</v>
      </c>
      <c r="C414" s="266" t="s">
        <v>75</v>
      </c>
      <c r="D414" s="268">
        <v>29781.91</v>
      </c>
    </row>
    <row r="415" spans="1:4" ht="18">
      <c r="A415" s="266">
        <v>606362</v>
      </c>
      <c r="B415" s="267" t="s">
        <v>1145</v>
      </c>
      <c r="C415" s="266" t="s">
        <v>75</v>
      </c>
      <c r="D415" s="268">
        <v>29541.759999999998</v>
      </c>
    </row>
    <row r="416" spans="1:4" ht="18">
      <c r="A416" s="266">
        <v>606453</v>
      </c>
      <c r="B416" s="267" t="s">
        <v>1146</v>
      </c>
      <c r="C416" s="266" t="s">
        <v>75</v>
      </c>
      <c r="D416" s="268">
        <v>30241.25</v>
      </c>
    </row>
    <row r="417" spans="1:4" ht="18">
      <c r="A417" s="266">
        <v>606363</v>
      </c>
      <c r="B417" s="267" t="s">
        <v>1147</v>
      </c>
      <c r="C417" s="266" t="s">
        <v>75</v>
      </c>
      <c r="D417" s="268">
        <v>29996.26</v>
      </c>
    </row>
    <row r="418" spans="1:4" ht="18">
      <c r="A418" s="266">
        <v>606454</v>
      </c>
      <c r="B418" s="267" t="s">
        <v>1148</v>
      </c>
      <c r="C418" s="266" t="s">
        <v>75</v>
      </c>
      <c r="D418" s="268">
        <v>36113.82</v>
      </c>
    </row>
    <row r="419" spans="1:4" ht="18">
      <c r="A419" s="266">
        <v>606364</v>
      </c>
      <c r="B419" s="267" t="s">
        <v>1149</v>
      </c>
      <c r="C419" s="266" t="s">
        <v>75</v>
      </c>
      <c r="D419" s="268">
        <v>35862.39</v>
      </c>
    </row>
    <row r="420" spans="1:4" ht="18">
      <c r="A420" s="266">
        <v>606455</v>
      </c>
      <c r="B420" s="267" t="s">
        <v>1150</v>
      </c>
      <c r="C420" s="266" t="s">
        <v>75</v>
      </c>
      <c r="D420" s="268">
        <v>36689.699999999997</v>
      </c>
    </row>
    <row r="421" spans="1:4" ht="18">
      <c r="A421" s="266">
        <v>606365</v>
      </c>
      <c r="B421" s="267" t="s">
        <v>1151</v>
      </c>
      <c r="C421" s="266" t="s">
        <v>75</v>
      </c>
      <c r="D421" s="268">
        <v>36435.040000000001</v>
      </c>
    </row>
    <row r="422" spans="1:4" ht="18">
      <c r="A422" s="266">
        <v>606456</v>
      </c>
      <c r="B422" s="267" t="s">
        <v>1152</v>
      </c>
      <c r="C422" s="266" t="s">
        <v>75</v>
      </c>
      <c r="D422" s="268">
        <v>38095.699999999997</v>
      </c>
    </row>
    <row r="423" spans="1:4" ht="18">
      <c r="A423" s="266">
        <v>606366</v>
      </c>
      <c r="B423" s="267" t="s">
        <v>1153</v>
      </c>
      <c r="C423" s="266" t="s">
        <v>75</v>
      </c>
      <c r="D423" s="268">
        <v>37834.6</v>
      </c>
    </row>
    <row r="424" spans="1:4" ht="18">
      <c r="A424" s="266">
        <v>606457</v>
      </c>
      <c r="B424" s="267" t="s">
        <v>1154</v>
      </c>
      <c r="C424" s="266" t="s">
        <v>75</v>
      </c>
      <c r="D424" s="268">
        <v>38702.69</v>
      </c>
    </row>
    <row r="425" spans="1:4" ht="18">
      <c r="A425" s="266">
        <v>606367</v>
      </c>
      <c r="B425" s="267" t="s">
        <v>1155</v>
      </c>
      <c r="C425" s="266" t="s">
        <v>75</v>
      </c>
      <c r="D425" s="268">
        <v>38436.75</v>
      </c>
    </row>
    <row r="426" spans="1:4" ht="18">
      <c r="A426" s="266">
        <v>606458</v>
      </c>
      <c r="B426" s="267" t="s">
        <v>1156</v>
      </c>
      <c r="C426" s="266" t="s">
        <v>75</v>
      </c>
      <c r="D426" s="268">
        <v>52624.33</v>
      </c>
    </row>
    <row r="427" spans="1:4" ht="18">
      <c r="A427" s="266">
        <v>606368</v>
      </c>
      <c r="B427" s="267" t="s">
        <v>1157</v>
      </c>
      <c r="C427" s="266" t="s">
        <v>75</v>
      </c>
      <c r="D427" s="268">
        <v>52353.56</v>
      </c>
    </row>
    <row r="428" spans="1:4" ht="18">
      <c r="A428" s="266">
        <v>606459</v>
      </c>
      <c r="B428" s="267" t="s">
        <v>1158</v>
      </c>
      <c r="C428" s="266" t="s">
        <v>75</v>
      </c>
      <c r="D428" s="268">
        <v>54739.39</v>
      </c>
    </row>
    <row r="429" spans="1:4" ht="18">
      <c r="A429" s="266">
        <v>606369</v>
      </c>
      <c r="B429" s="267" t="s">
        <v>1159</v>
      </c>
      <c r="C429" s="266" t="s">
        <v>75</v>
      </c>
      <c r="D429" s="268">
        <v>54462.17</v>
      </c>
    </row>
    <row r="430" spans="1:4" ht="18">
      <c r="A430" s="266">
        <v>606479</v>
      </c>
      <c r="B430" s="267" t="s">
        <v>1160</v>
      </c>
      <c r="C430" s="266" t="s">
        <v>75</v>
      </c>
      <c r="D430" s="268">
        <v>12354.39</v>
      </c>
    </row>
    <row r="431" spans="1:4" ht="18">
      <c r="A431" s="266">
        <v>606460</v>
      </c>
      <c r="B431" s="267" t="s">
        <v>1161</v>
      </c>
      <c r="C431" s="266" t="s">
        <v>75</v>
      </c>
      <c r="D431" s="268">
        <v>12251.23</v>
      </c>
    </row>
    <row r="432" spans="1:4" ht="18">
      <c r="A432" s="266">
        <v>606480</v>
      </c>
      <c r="B432" s="267" t="s">
        <v>1162</v>
      </c>
      <c r="C432" s="266" t="s">
        <v>75</v>
      </c>
      <c r="D432" s="268">
        <v>16108.47</v>
      </c>
    </row>
    <row r="433" spans="1:4" ht="18">
      <c r="A433" s="266">
        <v>606461</v>
      </c>
      <c r="B433" s="267" t="s">
        <v>1163</v>
      </c>
      <c r="C433" s="266" t="s">
        <v>75</v>
      </c>
      <c r="D433" s="268">
        <v>15982.75</v>
      </c>
    </row>
    <row r="434" spans="1:4" ht="18">
      <c r="A434" s="266">
        <v>606481</v>
      </c>
      <c r="B434" s="267" t="s">
        <v>1164</v>
      </c>
      <c r="C434" s="266" t="s">
        <v>75</v>
      </c>
      <c r="D434" s="268">
        <v>18750.73</v>
      </c>
    </row>
    <row r="435" spans="1:4" ht="18">
      <c r="A435" s="266">
        <v>606462</v>
      </c>
      <c r="B435" s="267" t="s">
        <v>1165</v>
      </c>
      <c r="C435" s="266" t="s">
        <v>75</v>
      </c>
      <c r="D435" s="268">
        <v>18566.990000000002</v>
      </c>
    </row>
    <row r="436" spans="1:4" ht="18">
      <c r="A436" s="266">
        <v>606482</v>
      </c>
      <c r="B436" s="267" t="s">
        <v>1166</v>
      </c>
      <c r="C436" s="266" t="s">
        <v>75</v>
      </c>
      <c r="D436" s="268">
        <v>19725.29</v>
      </c>
    </row>
    <row r="437" spans="1:4" ht="18">
      <c r="A437" s="266">
        <v>606463</v>
      </c>
      <c r="B437" s="267" t="s">
        <v>1167</v>
      </c>
      <c r="C437" s="266" t="s">
        <v>75</v>
      </c>
      <c r="D437" s="268">
        <v>19535.099999999999</v>
      </c>
    </row>
    <row r="438" spans="1:4" ht="18">
      <c r="A438" s="266">
        <v>606483</v>
      </c>
      <c r="B438" s="267" t="s">
        <v>1168</v>
      </c>
      <c r="C438" s="266" t="s">
        <v>75</v>
      </c>
      <c r="D438" s="268">
        <v>20230.53</v>
      </c>
    </row>
    <row r="439" spans="1:4" ht="18">
      <c r="A439" s="266">
        <v>606464</v>
      </c>
      <c r="B439" s="267" t="s">
        <v>1169</v>
      </c>
      <c r="C439" s="266" t="s">
        <v>75</v>
      </c>
      <c r="D439" s="268">
        <v>20037.12</v>
      </c>
    </row>
    <row r="440" spans="1:4" ht="18">
      <c r="A440" s="266">
        <v>606484</v>
      </c>
      <c r="B440" s="267" t="s">
        <v>1170</v>
      </c>
      <c r="C440" s="266" t="s">
        <v>75</v>
      </c>
      <c r="D440" s="268">
        <v>20923.599999999999</v>
      </c>
    </row>
    <row r="441" spans="1:4" ht="18">
      <c r="A441" s="266">
        <v>606465</v>
      </c>
      <c r="B441" s="267" t="s">
        <v>1171</v>
      </c>
      <c r="C441" s="266" t="s">
        <v>75</v>
      </c>
      <c r="D441" s="268">
        <v>20723.75</v>
      </c>
    </row>
    <row r="442" spans="1:4" ht="18">
      <c r="A442" s="266">
        <v>606485</v>
      </c>
      <c r="B442" s="267" t="s">
        <v>1172</v>
      </c>
      <c r="C442" s="266" t="s">
        <v>75</v>
      </c>
      <c r="D442" s="268">
        <v>21589.52</v>
      </c>
    </row>
    <row r="443" spans="1:4" ht="18">
      <c r="A443" s="266">
        <v>606466</v>
      </c>
      <c r="B443" s="267" t="s">
        <v>1173</v>
      </c>
      <c r="C443" s="266" t="s">
        <v>75</v>
      </c>
      <c r="D443" s="268">
        <v>21388.05</v>
      </c>
    </row>
    <row r="444" spans="1:4" ht="18">
      <c r="A444" s="266">
        <v>606486</v>
      </c>
      <c r="B444" s="267" t="s">
        <v>1174</v>
      </c>
      <c r="C444" s="266" t="s">
        <v>75</v>
      </c>
      <c r="D444" s="268">
        <v>22534.97</v>
      </c>
    </row>
    <row r="445" spans="1:4" ht="18">
      <c r="A445" s="266">
        <v>606467</v>
      </c>
      <c r="B445" s="267" t="s">
        <v>1175</v>
      </c>
      <c r="C445" s="266" t="s">
        <v>75</v>
      </c>
      <c r="D445" s="268">
        <v>22328.67</v>
      </c>
    </row>
    <row r="446" spans="1:4" ht="18">
      <c r="A446" s="266">
        <v>606487</v>
      </c>
      <c r="B446" s="267" t="s">
        <v>1176</v>
      </c>
      <c r="C446" s="266" t="s">
        <v>75</v>
      </c>
      <c r="D446" s="268">
        <v>23188.25</v>
      </c>
    </row>
    <row r="447" spans="1:4" ht="18">
      <c r="A447" s="266">
        <v>606468</v>
      </c>
      <c r="B447" s="267" t="s">
        <v>1177</v>
      </c>
      <c r="C447" s="266" t="s">
        <v>75</v>
      </c>
      <c r="D447" s="268">
        <v>22978.720000000001</v>
      </c>
    </row>
    <row r="448" spans="1:4" ht="18">
      <c r="A448" s="266">
        <v>606488</v>
      </c>
      <c r="B448" s="267" t="s">
        <v>1178</v>
      </c>
      <c r="C448" s="266" t="s">
        <v>75</v>
      </c>
      <c r="D448" s="268">
        <v>28646.49</v>
      </c>
    </row>
    <row r="449" spans="1:4" ht="18">
      <c r="A449" s="266">
        <v>606469</v>
      </c>
      <c r="B449" s="267" t="s">
        <v>1179</v>
      </c>
      <c r="C449" s="266" t="s">
        <v>75</v>
      </c>
      <c r="D449" s="268">
        <v>28430.52</v>
      </c>
    </row>
    <row r="450" spans="1:4" ht="18">
      <c r="A450" s="266">
        <v>606489</v>
      </c>
      <c r="B450" s="267" t="s">
        <v>1180</v>
      </c>
      <c r="C450" s="266" t="s">
        <v>75</v>
      </c>
      <c r="D450" s="268">
        <v>30212.07</v>
      </c>
    </row>
    <row r="451" spans="1:4" ht="18">
      <c r="A451" s="266">
        <v>606470</v>
      </c>
      <c r="B451" s="267" t="s">
        <v>1181</v>
      </c>
      <c r="C451" s="266" t="s">
        <v>75</v>
      </c>
      <c r="D451" s="268">
        <v>29992.87</v>
      </c>
    </row>
    <row r="452" spans="1:4" ht="18">
      <c r="A452" s="266">
        <v>606490</v>
      </c>
      <c r="B452" s="267" t="s">
        <v>1182</v>
      </c>
      <c r="C452" s="266" t="s">
        <v>75</v>
      </c>
      <c r="D452" s="268">
        <v>31091.24</v>
      </c>
    </row>
    <row r="453" spans="1:4" ht="18">
      <c r="A453" s="266">
        <v>606471</v>
      </c>
      <c r="B453" s="267" t="s">
        <v>1183</v>
      </c>
      <c r="C453" s="266" t="s">
        <v>75</v>
      </c>
      <c r="D453" s="268">
        <v>30865.59</v>
      </c>
    </row>
    <row r="454" spans="1:4" ht="18">
      <c r="A454" s="266">
        <v>606491</v>
      </c>
      <c r="B454" s="267" t="s">
        <v>1184</v>
      </c>
      <c r="C454" s="266" t="s">
        <v>75</v>
      </c>
      <c r="D454" s="268">
        <v>31954.560000000001</v>
      </c>
    </row>
    <row r="455" spans="1:4" ht="18">
      <c r="A455" s="266">
        <v>606472</v>
      </c>
      <c r="B455" s="267" t="s">
        <v>1185</v>
      </c>
      <c r="C455" s="266" t="s">
        <v>75</v>
      </c>
      <c r="D455" s="268">
        <v>31724.080000000002</v>
      </c>
    </row>
    <row r="456" spans="1:4" ht="18">
      <c r="A456" s="266">
        <v>606492</v>
      </c>
      <c r="B456" s="267" t="s">
        <v>1186</v>
      </c>
      <c r="C456" s="266" t="s">
        <v>75</v>
      </c>
      <c r="D456" s="268">
        <v>32592.58</v>
      </c>
    </row>
    <row r="457" spans="1:4" ht="18">
      <c r="A457" s="266">
        <v>606473</v>
      </c>
      <c r="B457" s="267" t="s">
        <v>1187</v>
      </c>
      <c r="C457" s="266" t="s">
        <v>75</v>
      </c>
      <c r="D457" s="268">
        <v>32358.880000000001</v>
      </c>
    </row>
    <row r="458" spans="1:4" ht="18">
      <c r="A458" s="266">
        <v>606493</v>
      </c>
      <c r="B458" s="267" t="s">
        <v>1188</v>
      </c>
      <c r="C458" s="266" t="s">
        <v>75</v>
      </c>
      <c r="D458" s="268">
        <v>34326.480000000003</v>
      </c>
    </row>
    <row r="459" spans="1:4" ht="18">
      <c r="A459" s="266">
        <v>606474</v>
      </c>
      <c r="B459" s="267" t="s">
        <v>1189</v>
      </c>
      <c r="C459" s="266" t="s">
        <v>75</v>
      </c>
      <c r="D459" s="268">
        <v>34091.160000000003</v>
      </c>
    </row>
    <row r="460" spans="1:4" ht="18">
      <c r="A460" s="266">
        <v>606494</v>
      </c>
      <c r="B460" s="267" t="s">
        <v>1190</v>
      </c>
      <c r="C460" s="266" t="s">
        <v>75</v>
      </c>
      <c r="D460" s="268">
        <v>39629.19</v>
      </c>
    </row>
    <row r="461" spans="1:4" ht="18">
      <c r="A461" s="266">
        <v>606475</v>
      </c>
      <c r="B461" s="267" t="s">
        <v>1191</v>
      </c>
      <c r="C461" s="266" t="s">
        <v>75</v>
      </c>
      <c r="D461" s="268">
        <v>39382.589999999997</v>
      </c>
    </row>
    <row r="462" spans="1:4" ht="18">
      <c r="A462" s="266">
        <v>606495</v>
      </c>
      <c r="B462" s="267" t="s">
        <v>1192</v>
      </c>
      <c r="C462" s="266" t="s">
        <v>75</v>
      </c>
      <c r="D462" s="268">
        <v>46684.800000000003</v>
      </c>
    </row>
    <row r="463" spans="1:4" ht="18">
      <c r="A463" s="266">
        <v>606476</v>
      </c>
      <c r="B463" s="267" t="s">
        <v>1193</v>
      </c>
      <c r="C463" s="266" t="s">
        <v>75</v>
      </c>
      <c r="D463" s="268">
        <v>46431.75</v>
      </c>
    </row>
    <row r="464" spans="1:4" ht="18">
      <c r="A464" s="266">
        <v>606496</v>
      </c>
      <c r="B464" s="267" t="s">
        <v>1194</v>
      </c>
      <c r="C464" s="266" t="s">
        <v>75</v>
      </c>
      <c r="D464" s="268">
        <v>47789.440000000002</v>
      </c>
    </row>
    <row r="465" spans="1:4" ht="18">
      <c r="A465" s="266">
        <v>606477</v>
      </c>
      <c r="B465" s="267" t="s">
        <v>1195</v>
      </c>
      <c r="C465" s="266" t="s">
        <v>75</v>
      </c>
      <c r="D465" s="268">
        <v>47531.56</v>
      </c>
    </row>
    <row r="466" spans="1:4" ht="18">
      <c r="A466" s="266">
        <v>606497</v>
      </c>
      <c r="B466" s="267" t="s">
        <v>1196</v>
      </c>
      <c r="C466" s="266" t="s">
        <v>75</v>
      </c>
      <c r="D466" s="268">
        <v>49069.34</v>
      </c>
    </row>
    <row r="467" spans="1:4" ht="18">
      <c r="A467" s="266">
        <v>606478</v>
      </c>
      <c r="B467" s="267" t="s">
        <v>1197</v>
      </c>
      <c r="C467" s="266" t="s">
        <v>75</v>
      </c>
      <c r="D467" s="268">
        <v>48803.4</v>
      </c>
    </row>
    <row r="468" spans="1:4" ht="18">
      <c r="A468" s="266">
        <v>605835</v>
      </c>
      <c r="B468" s="267" t="s">
        <v>1198</v>
      </c>
      <c r="C468" s="266" t="s">
        <v>75</v>
      </c>
      <c r="D468" s="268">
        <v>7011.84</v>
      </c>
    </row>
    <row r="469" spans="1:4" ht="18">
      <c r="A469" s="266">
        <v>605571</v>
      </c>
      <c r="B469" s="267" t="s">
        <v>1199</v>
      </c>
      <c r="C469" s="266" t="s">
        <v>75</v>
      </c>
      <c r="D469" s="268">
        <v>6193.14</v>
      </c>
    </row>
    <row r="470" spans="1:4" ht="18">
      <c r="A470" s="266">
        <v>605850</v>
      </c>
      <c r="B470" s="267" t="s">
        <v>1200</v>
      </c>
      <c r="C470" s="266" t="s">
        <v>75</v>
      </c>
      <c r="D470" s="268">
        <v>7461.65</v>
      </c>
    </row>
    <row r="471" spans="1:4" ht="18">
      <c r="A471" s="266">
        <v>605582</v>
      </c>
      <c r="B471" s="267" t="s">
        <v>1201</v>
      </c>
      <c r="C471" s="266" t="s">
        <v>75</v>
      </c>
      <c r="D471" s="268">
        <v>6642.95</v>
      </c>
    </row>
    <row r="472" spans="1:4" ht="18">
      <c r="A472" s="266">
        <v>605889</v>
      </c>
      <c r="B472" s="267" t="s">
        <v>1202</v>
      </c>
      <c r="C472" s="266" t="s">
        <v>75</v>
      </c>
      <c r="D472" s="268">
        <v>8133.28</v>
      </c>
    </row>
    <row r="473" spans="1:4" ht="18">
      <c r="A473" s="266">
        <v>605593</v>
      </c>
      <c r="B473" s="267" t="s">
        <v>1203</v>
      </c>
      <c r="C473" s="266" t="s">
        <v>75</v>
      </c>
      <c r="D473" s="268">
        <v>7314.58</v>
      </c>
    </row>
    <row r="474" spans="1:4" ht="18">
      <c r="A474" s="266">
        <v>605739</v>
      </c>
      <c r="B474" s="267" t="s">
        <v>1204</v>
      </c>
      <c r="C474" s="266" t="s">
        <v>75</v>
      </c>
      <c r="D474" s="268">
        <v>6758.51</v>
      </c>
    </row>
    <row r="475" spans="1:4" ht="18">
      <c r="A475" s="266">
        <v>605504</v>
      </c>
      <c r="B475" s="267" t="s">
        <v>1205</v>
      </c>
      <c r="C475" s="266" t="s">
        <v>75</v>
      </c>
      <c r="D475" s="268">
        <v>5890.57</v>
      </c>
    </row>
    <row r="476" spans="1:4" ht="18">
      <c r="A476" s="266">
        <v>605781</v>
      </c>
      <c r="B476" s="267" t="s">
        <v>1206</v>
      </c>
      <c r="C476" s="266" t="s">
        <v>75</v>
      </c>
      <c r="D476" s="268">
        <v>7208.33</v>
      </c>
    </row>
    <row r="477" spans="1:4" ht="18">
      <c r="A477" s="266">
        <v>605524</v>
      </c>
      <c r="B477" s="267" t="s">
        <v>1207</v>
      </c>
      <c r="C477" s="266" t="s">
        <v>75</v>
      </c>
      <c r="D477" s="268">
        <v>6340.38</v>
      </c>
    </row>
    <row r="478" spans="1:4" ht="18">
      <c r="A478" s="266">
        <v>605815</v>
      </c>
      <c r="B478" s="267" t="s">
        <v>1208</v>
      </c>
      <c r="C478" s="266" t="s">
        <v>75</v>
      </c>
      <c r="D478" s="268">
        <v>7879.96</v>
      </c>
    </row>
    <row r="479" spans="1:4" ht="18">
      <c r="A479" s="266">
        <v>605544</v>
      </c>
      <c r="B479" s="267" t="s">
        <v>1209</v>
      </c>
      <c r="C479" s="266" t="s">
        <v>75</v>
      </c>
      <c r="D479" s="268">
        <v>7012.01</v>
      </c>
    </row>
    <row r="480" spans="1:4" ht="18">
      <c r="A480" s="266">
        <v>605836</v>
      </c>
      <c r="B480" s="267" t="s">
        <v>1210</v>
      </c>
      <c r="C480" s="266" t="s">
        <v>75</v>
      </c>
      <c r="D480" s="268">
        <v>7945.81</v>
      </c>
    </row>
    <row r="481" spans="1:4" ht="18">
      <c r="A481" s="266">
        <v>605572</v>
      </c>
      <c r="B481" s="267" t="s">
        <v>1211</v>
      </c>
      <c r="C481" s="266" t="s">
        <v>75</v>
      </c>
      <c r="D481" s="268">
        <v>7060.98</v>
      </c>
    </row>
    <row r="482" spans="1:4" ht="18">
      <c r="A482" s="266">
        <v>605851</v>
      </c>
      <c r="B482" s="267" t="s">
        <v>1212</v>
      </c>
      <c r="C482" s="266" t="s">
        <v>75</v>
      </c>
      <c r="D482" s="268">
        <v>8533.32</v>
      </c>
    </row>
    <row r="483" spans="1:4" ht="18">
      <c r="A483" s="266">
        <v>605583</v>
      </c>
      <c r="B483" s="267" t="s">
        <v>1213</v>
      </c>
      <c r="C483" s="266" t="s">
        <v>75</v>
      </c>
      <c r="D483" s="268">
        <v>7648.48</v>
      </c>
    </row>
    <row r="484" spans="1:4" ht="18">
      <c r="A484" s="266">
        <v>605890</v>
      </c>
      <c r="B484" s="267" t="s">
        <v>1214</v>
      </c>
      <c r="C484" s="266" t="s">
        <v>75</v>
      </c>
      <c r="D484" s="268">
        <v>9410.5499999999993</v>
      </c>
    </row>
    <row r="485" spans="1:4" ht="18">
      <c r="A485" s="266">
        <v>605594</v>
      </c>
      <c r="B485" s="267" t="s">
        <v>1215</v>
      </c>
      <c r="C485" s="266" t="s">
        <v>75</v>
      </c>
      <c r="D485" s="268">
        <v>8525.7199999999993</v>
      </c>
    </row>
    <row r="486" spans="1:4" ht="18">
      <c r="A486" s="266">
        <v>605740</v>
      </c>
      <c r="B486" s="267" t="s">
        <v>1216</v>
      </c>
      <c r="C486" s="266" t="s">
        <v>75</v>
      </c>
      <c r="D486" s="268">
        <v>7660.29</v>
      </c>
    </row>
    <row r="487" spans="1:4" ht="18">
      <c r="A487" s="266">
        <v>605505</v>
      </c>
      <c r="B487" s="267" t="s">
        <v>1217</v>
      </c>
      <c r="C487" s="266" t="s">
        <v>75</v>
      </c>
      <c r="D487" s="268">
        <v>6717.45</v>
      </c>
    </row>
    <row r="488" spans="1:4" ht="18">
      <c r="A488" s="266">
        <v>605782</v>
      </c>
      <c r="B488" s="267" t="s">
        <v>1218</v>
      </c>
      <c r="C488" s="266" t="s">
        <v>75</v>
      </c>
      <c r="D488" s="268">
        <v>8247.7900000000009</v>
      </c>
    </row>
    <row r="489" spans="1:4" ht="18">
      <c r="A489" s="266">
        <v>605525</v>
      </c>
      <c r="B489" s="267" t="s">
        <v>1219</v>
      </c>
      <c r="C489" s="266" t="s">
        <v>75</v>
      </c>
      <c r="D489" s="268">
        <v>7304.96</v>
      </c>
    </row>
    <row r="490" spans="1:4" ht="18">
      <c r="A490" s="266">
        <v>605816</v>
      </c>
      <c r="B490" s="267" t="s">
        <v>1220</v>
      </c>
      <c r="C490" s="266" t="s">
        <v>75</v>
      </c>
      <c r="D490" s="268">
        <v>9125.0300000000007</v>
      </c>
    </row>
    <row r="491" spans="1:4" ht="18">
      <c r="A491" s="266">
        <v>605545</v>
      </c>
      <c r="B491" s="267" t="s">
        <v>1221</v>
      </c>
      <c r="C491" s="266" t="s">
        <v>75</v>
      </c>
      <c r="D491" s="268">
        <v>8182.19</v>
      </c>
    </row>
    <row r="492" spans="1:4" ht="18">
      <c r="A492" s="266">
        <v>605837</v>
      </c>
      <c r="B492" s="267" t="s">
        <v>1222</v>
      </c>
      <c r="C492" s="266" t="s">
        <v>75</v>
      </c>
      <c r="D492" s="268">
        <v>9441.48</v>
      </c>
    </row>
    <row r="493" spans="1:4" ht="18">
      <c r="A493" s="266">
        <v>605573</v>
      </c>
      <c r="B493" s="267" t="s">
        <v>1223</v>
      </c>
      <c r="C493" s="266" t="s">
        <v>75</v>
      </c>
      <c r="D493" s="268">
        <v>8504.1200000000008</v>
      </c>
    </row>
    <row r="494" spans="1:4" ht="18">
      <c r="A494" s="266">
        <v>605852</v>
      </c>
      <c r="B494" s="267" t="s">
        <v>1224</v>
      </c>
      <c r="C494" s="266" t="s">
        <v>75</v>
      </c>
      <c r="D494" s="268">
        <v>10185.049999999999</v>
      </c>
    </row>
    <row r="495" spans="1:4" ht="18">
      <c r="A495" s="266">
        <v>605584</v>
      </c>
      <c r="B495" s="267" t="s">
        <v>1225</v>
      </c>
      <c r="C495" s="266" t="s">
        <v>75</v>
      </c>
      <c r="D495" s="268">
        <v>9247.68</v>
      </c>
    </row>
    <row r="496" spans="1:4" ht="18">
      <c r="A496" s="266">
        <v>605891</v>
      </c>
      <c r="B496" s="267" t="s">
        <v>1226</v>
      </c>
      <c r="C496" s="266" t="s">
        <v>75</v>
      </c>
      <c r="D496" s="268">
        <v>11295.3</v>
      </c>
    </row>
    <row r="497" spans="1:4" ht="18">
      <c r="A497" s="266">
        <v>605595</v>
      </c>
      <c r="B497" s="267" t="s">
        <v>1227</v>
      </c>
      <c r="C497" s="266" t="s">
        <v>75</v>
      </c>
      <c r="D497" s="268">
        <v>10357.93</v>
      </c>
    </row>
    <row r="498" spans="1:4" ht="18">
      <c r="A498" s="266">
        <v>605741</v>
      </c>
      <c r="B498" s="267" t="s">
        <v>1228</v>
      </c>
      <c r="C498" s="266" t="s">
        <v>75</v>
      </c>
      <c r="D498" s="268">
        <v>9108.73</v>
      </c>
    </row>
    <row r="499" spans="1:4" ht="18">
      <c r="A499" s="266">
        <v>605506</v>
      </c>
      <c r="B499" s="267" t="s">
        <v>1229</v>
      </c>
      <c r="C499" s="266" t="s">
        <v>75</v>
      </c>
      <c r="D499" s="268">
        <v>8097.54</v>
      </c>
    </row>
    <row r="500" spans="1:4" ht="18">
      <c r="A500" s="266">
        <v>605783</v>
      </c>
      <c r="B500" s="267" t="s">
        <v>1230</v>
      </c>
      <c r="C500" s="266" t="s">
        <v>75</v>
      </c>
      <c r="D500" s="268">
        <v>9852.2900000000009</v>
      </c>
    </row>
    <row r="501" spans="1:4" ht="18">
      <c r="A501" s="266">
        <v>605526</v>
      </c>
      <c r="B501" s="267" t="s">
        <v>1231</v>
      </c>
      <c r="C501" s="266" t="s">
        <v>75</v>
      </c>
      <c r="D501" s="268">
        <v>8841.11</v>
      </c>
    </row>
    <row r="502" spans="1:4" ht="18">
      <c r="A502" s="266">
        <v>605817</v>
      </c>
      <c r="B502" s="267" t="s">
        <v>1232</v>
      </c>
      <c r="C502" s="266" t="s">
        <v>75</v>
      </c>
      <c r="D502" s="268">
        <v>10962.54</v>
      </c>
    </row>
    <row r="503" spans="1:4" ht="18">
      <c r="A503" s="266">
        <v>605546</v>
      </c>
      <c r="B503" s="267" t="s">
        <v>1233</v>
      </c>
      <c r="C503" s="266" t="s">
        <v>75</v>
      </c>
      <c r="D503" s="268">
        <v>9951.35</v>
      </c>
    </row>
    <row r="504" spans="1:4" ht="18">
      <c r="A504" s="266">
        <v>605838</v>
      </c>
      <c r="B504" s="267" t="s">
        <v>1234</v>
      </c>
      <c r="C504" s="266" t="s">
        <v>75</v>
      </c>
      <c r="D504" s="268">
        <v>10754.7</v>
      </c>
    </row>
    <row r="505" spans="1:4" ht="18">
      <c r="A505" s="266">
        <v>605574</v>
      </c>
      <c r="B505" s="267" t="s">
        <v>1235</v>
      </c>
      <c r="C505" s="266" t="s">
        <v>75</v>
      </c>
      <c r="D505" s="268">
        <v>9685.11</v>
      </c>
    </row>
    <row r="506" spans="1:4" ht="18">
      <c r="A506" s="266">
        <v>605853</v>
      </c>
      <c r="B506" s="267" t="s">
        <v>1236</v>
      </c>
      <c r="C506" s="266" t="s">
        <v>75</v>
      </c>
      <c r="D506" s="268">
        <v>11672.68</v>
      </c>
    </row>
    <row r="507" spans="1:4" ht="18">
      <c r="A507" s="266">
        <v>605585</v>
      </c>
      <c r="B507" s="267" t="s">
        <v>1237</v>
      </c>
      <c r="C507" s="266" t="s">
        <v>75</v>
      </c>
      <c r="D507" s="268">
        <v>10603.09</v>
      </c>
    </row>
    <row r="508" spans="1:4" ht="18">
      <c r="A508" s="266">
        <v>605892</v>
      </c>
      <c r="B508" s="267" t="s">
        <v>1238</v>
      </c>
      <c r="C508" s="266" t="s">
        <v>75</v>
      </c>
      <c r="D508" s="268">
        <v>13043.36</v>
      </c>
    </row>
    <row r="509" spans="1:4" ht="18">
      <c r="A509" s="266">
        <v>605596</v>
      </c>
      <c r="B509" s="267" t="s">
        <v>1239</v>
      </c>
      <c r="C509" s="266" t="s">
        <v>75</v>
      </c>
      <c r="D509" s="268">
        <v>11973.76</v>
      </c>
    </row>
    <row r="510" spans="1:4" ht="18">
      <c r="A510" s="266">
        <v>605742</v>
      </c>
      <c r="B510" s="267" t="s">
        <v>1240</v>
      </c>
      <c r="C510" s="266" t="s">
        <v>75</v>
      </c>
      <c r="D510" s="268">
        <v>10374.719999999999</v>
      </c>
    </row>
    <row r="511" spans="1:4" ht="18">
      <c r="A511" s="266">
        <v>605507</v>
      </c>
      <c r="B511" s="267" t="s">
        <v>1241</v>
      </c>
      <c r="C511" s="266" t="s">
        <v>75</v>
      </c>
      <c r="D511" s="268">
        <v>9221.81</v>
      </c>
    </row>
    <row r="512" spans="1:4" ht="18">
      <c r="A512" s="266">
        <v>605784</v>
      </c>
      <c r="B512" s="267" t="s">
        <v>1242</v>
      </c>
      <c r="C512" s="266" t="s">
        <v>75</v>
      </c>
      <c r="D512" s="268">
        <v>11292.7</v>
      </c>
    </row>
    <row r="513" spans="1:4" ht="18">
      <c r="A513" s="266">
        <v>605527</v>
      </c>
      <c r="B513" s="267" t="s">
        <v>1243</v>
      </c>
      <c r="C513" s="266" t="s">
        <v>75</v>
      </c>
      <c r="D513" s="268">
        <v>10139.790000000001</v>
      </c>
    </row>
    <row r="514" spans="1:4" ht="18">
      <c r="A514" s="266">
        <v>605818</v>
      </c>
      <c r="B514" s="267" t="s">
        <v>1244</v>
      </c>
      <c r="C514" s="266" t="s">
        <v>75</v>
      </c>
      <c r="D514" s="268">
        <v>12663.37</v>
      </c>
    </row>
    <row r="515" spans="1:4" ht="18">
      <c r="A515" s="266">
        <v>605547</v>
      </c>
      <c r="B515" s="267" t="s">
        <v>1245</v>
      </c>
      <c r="C515" s="266" t="s">
        <v>75</v>
      </c>
      <c r="D515" s="268">
        <v>11510.47</v>
      </c>
    </row>
    <row r="516" spans="1:4" ht="18">
      <c r="A516" s="266">
        <v>605839</v>
      </c>
      <c r="B516" s="267" t="s">
        <v>1246</v>
      </c>
      <c r="C516" s="266" t="s">
        <v>75</v>
      </c>
      <c r="D516" s="268">
        <v>12089.22</v>
      </c>
    </row>
    <row r="517" spans="1:4" ht="18">
      <c r="A517" s="266">
        <v>605575</v>
      </c>
      <c r="B517" s="267" t="s">
        <v>1247</v>
      </c>
      <c r="C517" s="266" t="s">
        <v>75</v>
      </c>
      <c r="D517" s="268">
        <v>10913.24</v>
      </c>
    </row>
    <row r="518" spans="1:4" ht="18">
      <c r="A518" s="266">
        <v>605854</v>
      </c>
      <c r="B518" s="267" t="s">
        <v>1248</v>
      </c>
      <c r="C518" s="266" t="s">
        <v>75</v>
      </c>
      <c r="D518" s="268">
        <v>13199.98</v>
      </c>
    </row>
    <row r="519" spans="1:4" ht="18">
      <c r="A519" s="266">
        <v>605586</v>
      </c>
      <c r="B519" s="267" t="s">
        <v>1249</v>
      </c>
      <c r="C519" s="266" t="s">
        <v>75</v>
      </c>
      <c r="D519" s="268">
        <v>12024</v>
      </c>
    </row>
    <row r="520" spans="1:4" ht="18">
      <c r="A520" s="266">
        <v>605893</v>
      </c>
      <c r="B520" s="267" t="s">
        <v>1250</v>
      </c>
      <c r="C520" s="266" t="s">
        <v>75</v>
      </c>
      <c r="D520" s="268">
        <v>14858.5</v>
      </c>
    </row>
    <row r="521" spans="1:4" ht="18">
      <c r="A521" s="266">
        <v>605597</v>
      </c>
      <c r="B521" s="267" t="s">
        <v>1251</v>
      </c>
      <c r="C521" s="266" t="s">
        <v>75</v>
      </c>
      <c r="D521" s="268">
        <v>13682.52</v>
      </c>
    </row>
    <row r="522" spans="1:4" ht="18">
      <c r="A522" s="266">
        <v>605743</v>
      </c>
      <c r="B522" s="267" t="s">
        <v>1252</v>
      </c>
      <c r="C522" s="266" t="s">
        <v>75</v>
      </c>
      <c r="D522" s="268">
        <v>11670.6</v>
      </c>
    </row>
    <row r="523" spans="1:4" ht="18">
      <c r="A523" s="266">
        <v>605508</v>
      </c>
      <c r="B523" s="267" t="s">
        <v>1253</v>
      </c>
      <c r="C523" s="266" t="s">
        <v>75</v>
      </c>
      <c r="D523" s="268">
        <v>10402.67</v>
      </c>
    </row>
    <row r="524" spans="1:4" ht="18">
      <c r="A524" s="266">
        <v>605785</v>
      </c>
      <c r="B524" s="267" t="s">
        <v>1254</v>
      </c>
      <c r="C524" s="266" t="s">
        <v>75</v>
      </c>
      <c r="D524" s="268">
        <v>12781.36</v>
      </c>
    </row>
    <row r="525" spans="1:4" ht="18">
      <c r="A525" s="266">
        <v>605528</v>
      </c>
      <c r="B525" s="267" t="s">
        <v>1255</v>
      </c>
      <c r="C525" s="266" t="s">
        <v>75</v>
      </c>
      <c r="D525" s="268">
        <v>11513.43</v>
      </c>
    </row>
    <row r="526" spans="1:4" ht="18">
      <c r="A526" s="266">
        <v>605819</v>
      </c>
      <c r="B526" s="267" t="s">
        <v>1256</v>
      </c>
      <c r="C526" s="266" t="s">
        <v>75</v>
      </c>
      <c r="D526" s="268">
        <v>14439.88</v>
      </c>
    </row>
    <row r="527" spans="1:4" ht="18">
      <c r="A527" s="266">
        <v>605548</v>
      </c>
      <c r="B527" s="267" t="s">
        <v>1257</v>
      </c>
      <c r="C527" s="266" t="s">
        <v>75</v>
      </c>
      <c r="D527" s="268">
        <v>13171.95</v>
      </c>
    </row>
    <row r="528" spans="1:4" ht="18">
      <c r="A528" s="266">
        <v>605840</v>
      </c>
      <c r="B528" s="267" t="s">
        <v>1258</v>
      </c>
      <c r="C528" s="266" t="s">
        <v>75</v>
      </c>
      <c r="D528" s="268">
        <v>15705.68</v>
      </c>
    </row>
    <row r="529" spans="1:4" ht="18">
      <c r="A529" s="266">
        <v>605576</v>
      </c>
      <c r="B529" s="267" t="s">
        <v>1259</v>
      </c>
      <c r="C529" s="266" t="s">
        <v>75</v>
      </c>
      <c r="D529" s="268">
        <v>12300.13</v>
      </c>
    </row>
    <row r="530" spans="1:4" ht="18">
      <c r="A530" s="266">
        <v>605855</v>
      </c>
      <c r="B530" s="267" t="s">
        <v>1260</v>
      </c>
      <c r="C530" s="266" t="s">
        <v>75</v>
      </c>
      <c r="D530" s="268">
        <v>17027.57</v>
      </c>
    </row>
    <row r="531" spans="1:4" ht="18">
      <c r="A531" s="266">
        <v>605587</v>
      </c>
      <c r="B531" s="267" t="s">
        <v>1261</v>
      </c>
      <c r="C531" s="266" t="s">
        <v>75</v>
      </c>
      <c r="D531" s="268">
        <v>13622.02</v>
      </c>
    </row>
    <row r="532" spans="1:4" ht="18">
      <c r="A532" s="266">
        <v>605898</v>
      </c>
      <c r="B532" s="267" t="s">
        <v>1262</v>
      </c>
      <c r="C532" s="266" t="s">
        <v>75</v>
      </c>
      <c r="D532" s="268">
        <v>19001.34</v>
      </c>
    </row>
    <row r="533" spans="1:4" ht="18">
      <c r="A533" s="266">
        <v>605598</v>
      </c>
      <c r="B533" s="267" t="s">
        <v>1263</v>
      </c>
      <c r="C533" s="266" t="s">
        <v>75</v>
      </c>
      <c r="D533" s="268">
        <v>15595.8</v>
      </c>
    </row>
    <row r="534" spans="1:4" ht="18">
      <c r="A534" s="266">
        <v>605744</v>
      </c>
      <c r="B534" s="267" t="s">
        <v>1264</v>
      </c>
      <c r="C534" s="266" t="s">
        <v>75</v>
      </c>
      <c r="D534" s="268">
        <v>14823.55</v>
      </c>
    </row>
    <row r="535" spans="1:4" ht="18">
      <c r="A535" s="266">
        <v>605509</v>
      </c>
      <c r="B535" s="267" t="s">
        <v>1265</v>
      </c>
      <c r="C535" s="266" t="s">
        <v>75</v>
      </c>
      <c r="D535" s="268">
        <v>11735.97</v>
      </c>
    </row>
    <row r="536" spans="1:4" ht="18">
      <c r="A536" s="266">
        <v>605787</v>
      </c>
      <c r="B536" s="267" t="s">
        <v>1266</v>
      </c>
      <c r="C536" s="266" t="s">
        <v>75</v>
      </c>
      <c r="D536" s="268">
        <v>16145.44</v>
      </c>
    </row>
    <row r="537" spans="1:4" ht="18">
      <c r="A537" s="266">
        <v>605529</v>
      </c>
      <c r="B537" s="267" t="s">
        <v>1267</v>
      </c>
      <c r="C537" s="266" t="s">
        <v>75</v>
      </c>
      <c r="D537" s="268">
        <v>13057.87</v>
      </c>
    </row>
    <row r="538" spans="1:4" ht="18">
      <c r="A538" s="266">
        <v>605820</v>
      </c>
      <c r="B538" s="267" t="s">
        <v>1268</v>
      </c>
      <c r="C538" s="266" t="s">
        <v>75</v>
      </c>
      <c r="D538" s="268">
        <v>18119.22</v>
      </c>
    </row>
    <row r="539" spans="1:4" ht="18">
      <c r="A539" s="266">
        <v>605549</v>
      </c>
      <c r="B539" s="267" t="s">
        <v>1269</v>
      </c>
      <c r="C539" s="266" t="s">
        <v>75</v>
      </c>
      <c r="D539" s="268">
        <v>15031.64</v>
      </c>
    </row>
    <row r="540" spans="1:4" ht="18">
      <c r="A540" s="266">
        <v>605841</v>
      </c>
      <c r="B540" s="267" t="s">
        <v>1270</v>
      </c>
      <c r="C540" s="266" t="s">
        <v>75</v>
      </c>
      <c r="D540" s="268">
        <v>17178.03</v>
      </c>
    </row>
    <row r="541" spans="1:4" ht="18">
      <c r="A541" s="266">
        <v>605577</v>
      </c>
      <c r="B541" s="267" t="s">
        <v>1271</v>
      </c>
      <c r="C541" s="266" t="s">
        <v>75</v>
      </c>
      <c r="D541" s="268">
        <v>13455.9</v>
      </c>
    </row>
    <row r="542" spans="1:4" ht="18">
      <c r="A542" s="266">
        <v>605856</v>
      </c>
      <c r="B542" s="267" t="s">
        <v>1272</v>
      </c>
      <c r="C542" s="266" t="s">
        <v>75</v>
      </c>
      <c r="D542" s="268">
        <v>18729.419999999998</v>
      </c>
    </row>
    <row r="543" spans="1:4" ht="18">
      <c r="A543" s="266">
        <v>605588</v>
      </c>
      <c r="B543" s="267" t="s">
        <v>1273</v>
      </c>
      <c r="C543" s="266" t="s">
        <v>75</v>
      </c>
      <c r="D543" s="268">
        <v>15007.29</v>
      </c>
    </row>
    <row r="544" spans="1:4" ht="18">
      <c r="A544" s="266">
        <v>605899</v>
      </c>
      <c r="B544" s="267" t="s">
        <v>1274</v>
      </c>
      <c r="C544" s="266" t="s">
        <v>75</v>
      </c>
      <c r="D544" s="268">
        <v>21045.86</v>
      </c>
    </row>
    <row r="545" spans="1:4" ht="18">
      <c r="A545" s="266">
        <v>605599</v>
      </c>
      <c r="B545" s="267" t="s">
        <v>1275</v>
      </c>
      <c r="C545" s="266" t="s">
        <v>75</v>
      </c>
      <c r="D545" s="268">
        <v>17323.73</v>
      </c>
    </row>
    <row r="546" spans="1:4" ht="18">
      <c r="A546" s="266">
        <v>605745</v>
      </c>
      <c r="B546" s="267" t="s">
        <v>1276</v>
      </c>
      <c r="C546" s="266" t="s">
        <v>75</v>
      </c>
      <c r="D546" s="268">
        <v>16223.21</v>
      </c>
    </row>
    <row r="547" spans="1:4" ht="18">
      <c r="A547" s="266">
        <v>605510</v>
      </c>
      <c r="B547" s="267" t="s">
        <v>1277</v>
      </c>
      <c r="C547" s="266" t="s">
        <v>75</v>
      </c>
      <c r="D547" s="268">
        <v>12847.63</v>
      </c>
    </row>
    <row r="548" spans="1:4" ht="18">
      <c r="A548" s="266">
        <v>605788</v>
      </c>
      <c r="B548" s="267" t="s">
        <v>1278</v>
      </c>
      <c r="C548" s="266" t="s">
        <v>75</v>
      </c>
      <c r="D548" s="268">
        <v>17774.599999999999</v>
      </c>
    </row>
    <row r="549" spans="1:4" ht="18">
      <c r="A549" s="266">
        <v>605530</v>
      </c>
      <c r="B549" s="267" t="s">
        <v>1279</v>
      </c>
      <c r="C549" s="266" t="s">
        <v>75</v>
      </c>
      <c r="D549" s="268">
        <v>14399.02</v>
      </c>
    </row>
    <row r="550" spans="1:4" ht="18">
      <c r="A550" s="266">
        <v>605821</v>
      </c>
      <c r="B550" s="267" t="s">
        <v>1280</v>
      </c>
      <c r="C550" s="266" t="s">
        <v>75</v>
      </c>
      <c r="D550" s="268">
        <v>20091.04</v>
      </c>
    </row>
    <row r="551" spans="1:4" ht="18">
      <c r="A551" s="266">
        <v>605550</v>
      </c>
      <c r="B551" s="267" t="s">
        <v>1281</v>
      </c>
      <c r="C551" s="266" t="s">
        <v>75</v>
      </c>
      <c r="D551" s="268">
        <v>16715.46</v>
      </c>
    </row>
    <row r="552" spans="1:4" ht="18">
      <c r="A552" s="266">
        <v>605842</v>
      </c>
      <c r="B552" s="267" t="s">
        <v>1282</v>
      </c>
      <c r="C552" s="266" t="s">
        <v>75</v>
      </c>
      <c r="D552" s="268">
        <v>18956.86</v>
      </c>
    </row>
    <row r="553" spans="1:4" ht="18">
      <c r="A553" s="266">
        <v>605578</v>
      </c>
      <c r="B553" s="267" t="s">
        <v>1283</v>
      </c>
      <c r="C553" s="266" t="s">
        <v>75</v>
      </c>
      <c r="D553" s="268">
        <v>14881.88</v>
      </c>
    </row>
    <row r="554" spans="1:4" ht="18">
      <c r="A554" s="266">
        <v>605857</v>
      </c>
      <c r="B554" s="267" t="s">
        <v>1284</v>
      </c>
      <c r="C554" s="266" t="s">
        <v>75</v>
      </c>
      <c r="D554" s="268">
        <v>20756.099999999999</v>
      </c>
    </row>
    <row r="555" spans="1:4" ht="18">
      <c r="A555" s="266">
        <v>605589</v>
      </c>
      <c r="B555" s="267" t="s">
        <v>1285</v>
      </c>
      <c r="C555" s="266" t="s">
        <v>75</v>
      </c>
      <c r="D555" s="268">
        <v>16681.12</v>
      </c>
    </row>
    <row r="556" spans="1:4" ht="18">
      <c r="A556" s="266">
        <v>605900</v>
      </c>
      <c r="B556" s="267" t="s">
        <v>1286</v>
      </c>
      <c r="C556" s="266" t="s">
        <v>75</v>
      </c>
      <c r="D556" s="268">
        <v>23442.63</v>
      </c>
    </row>
    <row r="557" spans="1:4" ht="18">
      <c r="A557" s="266">
        <v>605600</v>
      </c>
      <c r="B557" s="267" t="s">
        <v>1287</v>
      </c>
      <c r="C557" s="266" t="s">
        <v>75</v>
      </c>
      <c r="D557" s="268">
        <v>19367.64</v>
      </c>
    </row>
    <row r="558" spans="1:4" ht="18">
      <c r="A558" s="266">
        <v>605746</v>
      </c>
      <c r="B558" s="267" t="s">
        <v>1288</v>
      </c>
      <c r="C558" s="266" t="s">
        <v>75</v>
      </c>
      <c r="D558" s="268">
        <v>17916.150000000001</v>
      </c>
    </row>
    <row r="559" spans="1:4" ht="18">
      <c r="A559" s="266">
        <v>605511</v>
      </c>
      <c r="B559" s="267" t="s">
        <v>1289</v>
      </c>
      <c r="C559" s="266" t="s">
        <v>75</v>
      </c>
      <c r="D559" s="268">
        <v>14220.03</v>
      </c>
    </row>
    <row r="560" spans="1:4" ht="18">
      <c r="A560" s="266">
        <v>605789</v>
      </c>
      <c r="B560" s="267" t="s">
        <v>1290</v>
      </c>
      <c r="C560" s="266" t="s">
        <v>75</v>
      </c>
      <c r="D560" s="268">
        <v>19715.39</v>
      </c>
    </row>
    <row r="561" spans="1:4" ht="18">
      <c r="A561" s="266">
        <v>605531</v>
      </c>
      <c r="B561" s="267" t="s">
        <v>1291</v>
      </c>
      <c r="C561" s="266" t="s">
        <v>75</v>
      </c>
      <c r="D561" s="268">
        <v>16019.27</v>
      </c>
    </row>
    <row r="562" spans="1:4" ht="18">
      <c r="A562" s="266">
        <v>605822</v>
      </c>
      <c r="B562" s="267" t="s">
        <v>1292</v>
      </c>
      <c r="C562" s="266" t="s">
        <v>75</v>
      </c>
      <c r="D562" s="268">
        <v>22401.91</v>
      </c>
    </row>
    <row r="563" spans="1:4" ht="18">
      <c r="A563" s="266">
        <v>605551</v>
      </c>
      <c r="B563" s="267" t="s">
        <v>1293</v>
      </c>
      <c r="C563" s="266" t="s">
        <v>75</v>
      </c>
      <c r="D563" s="268">
        <v>18705.79</v>
      </c>
    </row>
    <row r="564" spans="1:4" ht="18">
      <c r="A564" s="266">
        <v>605843</v>
      </c>
      <c r="B564" s="267" t="s">
        <v>1294</v>
      </c>
      <c r="C564" s="266" t="s">
        <v>75</v>
      </c>
      <c r="D564" s="268">
        <v>20402.55</v>
      </c>
    </row>
    <row r="565" spans="1:4" ht="18">
      <c r="A565" s="266">
        <v>605579</v>
      </c>
      <c r="B565" s="267" t="s">
        <v>1295</v>
      </c>
      <c r="C565" s="266" t="s">
        <v>75</v>
      </c>
      <c r="D565" s="268">
        <v>16058.55</v>
      </c>
    </row>
    <row r="566" spans="1:4" ht="18">
      <c r="A566" s="266">
        <v>605858</v>
      </c>
      <c r="B566" s="267" t="s">
        <v>1296</v>
      </c>
      <c r="C566" s="266" t="s">
        <v>75</v>
      </c>
      <c r="D566" s="268">
        <v>22468.01</v>
      </c>
    </row>
    <row r="567" spans="1:4" ht="18">
      <c r="A567" s="266">
        <v>605590</v>
      </c>
      <c r="B567" s="267" t="s">
        <v>1297</v>
      </c>
      <c r="C567" s="266" t="s">
        <v>75</v>
      </c>
      <c r="D567" s="268">
        <v>18124.009999999998</v>
      </c>
    </row>
    <row r="568" spans="1:4" ht="18">
      <c r="A568" s="266">
        <v>605901</v>
      </c>
      <c r="B568" s="267" t="s">
        <v>1298</v>
      </c>
      <c r="C568" s="266" t="s">
        <v>75</v>
      </c>
      <c r="D568" s="268">
        <v>25552.03</v>
      </c>
    </row>
    <row r="569" spans="1:4" ht="18">
      <c r="A569" s="266">
        <v>605601</v>
      </c>
      <c r="B569" s="267" t="s">
        <v>1299</v>
      </c>
      <c r="C569" s="266" t="s">
        <v>75</v>
      </c>
      <c r="D569" s="268">
        <v>21208.03</v>
      </c>
    </row>
    <row r="570" spans="1:4" ht="18">
      <c r="A570" s="266">
        <v>605747</v>
      </c>
      <c r="B570" s="267" t="s">
        <v>1300</v>
      </c>
      <c r="C570" s="266" t="s">
        <v>75</v>
      </c>
      <c r="D570" s="268">
        <v>19289.150000000001</v>
      </c>
    </row>
    <row r="571" spans="1:4" ht="18">
      <c r="A571" s="266">
        <v>605512</v>
      </c>
      <c r="B571" s="267" t="s">
        <v>1301</v>
      </c>
      <c r="C571" s="266" t="s">
        <v>75</v>
      </c>
      <c r="D571" s="268">
        <v>15349.42</v>
      </c>
    </row>
    <row r="572" spans="1:4" ht="18">
      <c r="A572" s="266">
        <v>605790</v>
      </c>
      <c r="B572" s="267" t="s">
        <v>1302</v>
      </c>
      <c r="C572" s="266" t="s">
        <v>75</v>
      </c>
      <c r="D572" s="268">
        <v>21354.61</v>
      </c>
    </row>
    <row r="573" spans="1:4" ht="18">
      <c r="A573" s="266">
        <v>605532</v>
      </c>
      <c r="B573" s="267" t="s">
        <v>1303</v>
      </c>
      <c r="C573" s="266" t="s">
        <v>75</v>
      </c>
      <c r="D573" s="268">
        <v>17414.87</v>
      </c>
    </row>
    <row r="574" spans="1:4" ht="18">
      <c r="A574" s="266">
        <v>605823</v>
      </c>
      <c r="B574" s="267" t="s">
        <v>1304</v>
      </c>
      <c r="C574" s="266" t="s">
        <v>75</v>
      </c>
      <c r="D574" s="268">
        <v>24438.63</v>
      </c>
    </row>
    <row r="575" spans="1:4" ht="18">
      <c r="A575" s="266">
        <v>605552</v>
      </c>
      <c r="B575" s="267" t="s">
        <v>1305</v>
      </c>
      <c r="C575" s="266" t="s">
        <v>75</v>
      </c>
      <c r="D575" s="268">
        <v>20498.89</v>
      </c>
    </row>
    <row r="576" spans="1:4" ht="18">
      <c r="A576" s="266">
        <v>605844</v>
      </c>
      <c r="B576" s="267" t="s">
        <v>1306</v>
      </c>
      <c r="C576" s="266" t="s">
        <v>75</v>
      </c>
      <c r="D576" s="268">
        <v>22243.31</v>
      </c>
    </row>
    <row r="577" spans="1:4" ht="18">
      <c r="A577" s="266">
        <v>605580</v>
      </c>
      <c r="B577" s="267" t="s">
        <v>1307</v>
      </c>
      <c r="C577" s="266" t="s">
        <v>75</v>
      </c>
      <c r="D577" s="268">
        <v>17594.71</v>
      </c>
    </row>
    <row r="578" spans="1:4" ht="18">
      <c r="A578" s="266">
        <v>605887</v>
      </c>
      <c r="B578" s="267" t="s">
        <v>1308</v>
      </c>
      <c r="C578" s="266" t="s">
        <v>75</v>
      </c>
      <c r="D578" s="268">
        <v>24593.34</v>
      </c>
    </row>
    <row r="579" spans="1:4" ht="18">
      <c r="A579" s="266">
        <v>605591</v>
      </c>
      <c r="B579" s="267" t="s">
        <v>1309</v>
      </c>
      <c r="C579" s="266" t="s">
        <v>75</v>
      </c>
      <c r="D579" s="268">
        <v>19944.75</v>
      </c>
    </row>
    <row r="580" spans="1:4" ht="18">
      <c r="A580" s="266">
        <v>605902</v>
      </c>
      <c r="B580" s="267" t="s">
        <v>1310</v>
      </c>
      <c r="C580" s="266" t="s">
        <v>75</v>
      </c>
      <c r="D580" s="268">
        <v>28102.27</v>
      </c>
    </row>
    <row r="581" spans="1:4" ht="18">
      <c r="A581" s="266">
        <v>605602</v>
      </c>
      <c r="B581" s="267" t="s">
        <v>1311</v>
      </c>
      <c r="C581" s="266" t="s">
        <v>75</v>
      </c>
      <c r="D581" s="268">
        <v>23453.68</v>
      </c>
    </row>
    <row r="582" spans="1:4" ht="18">
      <c r="A582" s="266">
        <v>605748</v>
      </c>
      <c r="B582" s="267" t="s">
        <v>1312</v>
      </c>
      <c r="C582" s="266" t="s">
        <v>75</v>
      </c>
      <c r="D582" s="268">
        <v>21044.01</v>
      </c>
    </row>
    <row r="583" spans="1:4" ht="18">
      <c r="A583" s="266">
        <v>605513</v>
      </c>
      <c r="B583" s="267" t="s">
        <v>1313</v>
      </c>
      <c r="C583" s="266" t="s">
        <v>75</v>
      </c>
      <c r="D583" s="268">
        <v>16828.849999999999</v>
      </c>
    </row>
    <row r="584" spans="1:4" ht="18">
      <c r="A584" s="266">
        <v>605804</v>
      </c>
      <c r="B584" s="267" t="s">
        <v>1314</v>
      </c>
      <c r="C584" s="266" t="s">
        <v>75</v>
      </c>
      <c r="D584" s="268">
        <v>23394.04</v>
      </c>
    </row>
    <row r="585" spans="1:4" ht="18">
      <c r="A585" s="266">
        <v>605533</v>
      </c>
      <c r="B585" s="267" t="s">
        <v>1315</v>
      </c>
      <c r="C585" s="266" t="s">
        <v>75</v>
      </c>
      <c r="D585" s="268">
        <v>19178.89</v>
      </c>
    </row>
    <row r="586" spans="1:4" ht="18">
      <c r="A586" s="266">
        <v>605824</v>
      </c>
      <c r="B586" s="267" t="s">
        <v>1316</v>
      </c>
      <c r="C586" s="266" t="s">
        <v>75</v>
      </c>
      <c r="D586" s="268">
        <v>26902.97</v>
      </c>
    </row>
    <row r="587" spans="1:4" ht="18">
      <c r="A587" s="266">
        <v>605553</v>
      </c>
      <c r="B587" s="267" t="s">
        <v>1317</v>
      </c>
      <c r="C587" s="266" t="s">
        <v>75</v>
      </c>
      <c r="D587" s="268">
        <v>22687.82</v>
      </c>
    </row>
    <row r="588" spans="1:4" ht="18">
      <c r="A588" s="266">
        <v>605845</v>
      </c>
      <c r="B588" s="267" t="s">
        <v>1318</v>
      </c>
      <c r="C588" s="266" t="s">
        <v>75</v>
      </c>
      <c r="D588" s="268">
        <v>24081.360000000001</v>
      </c>
    </row>
    <row r="589" spans="1:4" ht="18">
      <c r="A589" s="266">
        <v>605581</v>
      </c>
      <c r="B589" s="267" t="s">
        <v>1319</v>
      </c>
      <c r="C589" s="266" t="s">
        <v>75</v>
      </c>
      <c r="D589" s="268">
        <v>21057.14</v>
      </c>
    </row>
    <row r="590" spans="1:4" ht="18">
      <c r="A590" s="266">
        <v>605888</v>
      </c>
      <c r="B590" s="267" t="s">
        <v>1320</v>
      </c>
      <c r="C590" s="266" t="s">
        <v>75</v>
      </c>
      <c r="D590" s="268">
        <v>26734.33</v>
      </c>
    </row>
    <row r="591" spans="1:4" ht="18">
      <c r="A591" s="266">
        <v>605592</v>
      </c>
      <c r="B591" s="267" t="s">
        <v>1321</v>
      </c>
      <c r="C591" s="266" t="s">
        <v>75</v>
      </c>
      <c r="D591" s="268">
        <v>23710.11</v>
      </c>
    </row>
    <row r="592" spans="1:4" ht="18">
      <c r="A592" s="266">
        <v>605903</v>
      </c>
      <c r="B592" s="267" t="s">
        <v>1322</v>
      </c>
      <c r="C592" s="266" t="s">
        <v>75</v>
      </c>
      <c r="D592" s="268">
        <v>30695.58</v>
      </c>
    </row>
    <row r="593" spans="1:4" ht="18">
      <c r="A593" s="266">
        <v>605603</v>
      </c>
      <c r="B593" s="267" t="s">
        <v>1323</v>
      </c>
      <c r="C593" s="266" t="s">
        <v>75</v>
      </c>
      <c r="D593" s="268">
        <v>27671.360000000001</v>
      </c>
    </row>
    <row r="594" spans="1:4" ht="18">
      <c r="A594" s="266">
        <v>605771</v>
      </c>
      <c r="B594" s="267" t="s">
        <v>1324</v>
      </c>
      <c r="C594" s="266" t="s">
        <v>75</v>
      </c>
      <c r="D594" s="268">
        <v>22809.38</v>
      </c>
    </row>
    <row r="595" spans="1:4" ht="18">
      <c r="A595" s="266">
        <v>605514</v>
      </c>
      <c r="B595" s="267" t="s">
        <v>1325</v>
      </c>
      <c r="C595" s="266" t="s">
        <v>75</v>
      </c>
      <c r="D595" s="268">
        <v>20389.490000000002</v>
      </c>
    </row>
    <row r="596" spans="1:4" ht="18">
      <c r="A596" s="266">
        <v>605805</v>
      </c>
      <c r="B596" s="267" t="s">
        <v>1326</v>
      </c>
      <c r="C596" s="266" t="s">
        <v>75</v>
      </c>
      <c r="D596" s="268">
        <v>25462.34</v>
      </c>
    </row>
    <row r="597" spans="1:4" ht="18">
      <c r="A597" s="266">
        <v>605534</v>
      </c>
      <c r="B597" s="267" t="s">
        <v>1327</v>
      </c>
      <c r="C597" s="266" t="s">
        <v>75</v>
      </c>
      <c r="D597" s="268">
        <v>23042.45</v>
      </c>
    </row>
    <row r="598" spans="1:4" ht="18">
      <c r="A598" s="266">
        <v>605825</v>
      </c>
      <c r="B598" s="267" t="s">
        <v>1328</v>
      </c>
      <c r="C598" s="266" t="s">
        <v>75</v>
      </c>
      <c r="D598" s="268">
        <v>29423.599999999999</v>
      </c>
    </row>
    <row r="599" spans="1:4" ht="18">
      <c r="A599" s="266">
        <v>605554</v>
      </c>
      <c r="B599" s="267" t="s">
        <v>1329</v>
      </c>
      <c r="C599" s="266" t="s">
        <v>75</v>
      </c>
      <c r="D599" s="268">
        <v>27003.71</v>
      </c>
    </row>
    <row r="600" spans="1:4" ht="18">
      <c r="A600" s="266">
        <v>605772</v>
      </c>
      <c r="B600" s="267" t="s">
        <v>1330</v>
      </c>
      <c r="C600" s="266" t="s">
        <v>75</v>
      </c>
      <c r="D600" s="268">
        <v>26687.45</v>
      </c>
    </row>
    <row r="601" spans="1:4" ht="18">
      <c r="A601" s="266">
        <v>605515</v>
      </c>
      <c r="B601" s="267" t="s">
        <v>1331</v>
      </c>
      <c r="C601" s="266" t="s">
        <v>75</v>
      </c>
      <c r="D601" s="268">
        <v>22150.66</v>
      </c>
    </row>
    <row r="602" spans="1:4" ht="18">
      <c r="A602" s="266">
        <v>605806</v>
      </c>
      <c r="B602" s="267" t="s">
        <v>1332</v>
      </c>
      <c r="C602" s="266" t="s">
        <v>75</v>
      </c>
      <c r="D602" s="268">
        <v>29661.71</v>
      </c>
    </row>
    <row r="603" spans="1:4" ht="18">
      <c r="A603" s="266">
        <v>605535</v>
      </c>
      <c r="B603" s="267" t="s">
        <v>1333</v>
      </c>
      <c r="C603" s="266" t="s">
        <v>75</v>
      </c>
      <c r="D603" s="268">
        <v>25124.92</v>
      </c>
    </row>
    <row r="604" spans="1:4" ht="18">
      <c r="A604" s="266">
        <v>605826</v>
      </c>
      <c r="B604" s="267" t="s">
        <v>1334</v>
      </c>
      <c r="C604" s="266" t="s">
        <v>75</v>
      </c>
      <c r="D604" s="268">
        <v>34102.699999999997</v>
      </c>
    </row>
    <row r="605" spans="1:4" ht="18">
      <c r="A605" s="266">
        <v>605555</v>
      </c>
      <c r="B605" s="267" t="s">
        <v>1335</v>
      </c>
      <c r="C605" s="266" t="s">
        <v>75</v>
      </c>
      <c r="D605" s="268">
        <v>29565.91</v>
      </c>
    </row>
    <row r="606" spans="1:4" ht="18">
      <c r="A606" s="266">
        <v>605773</v>
      </c>
      <c r="B606" s="267" t="s">
        <v>1336</v>
      </c>
      <c r="C606" s="266" t="s">
        <v>75</v>
      </c>
      <c r="D606" s="268">
        <v>28321.1</v>
      </c>
    </row>
    <row r="607" spans="1:4" ht="18">
      <c r="A607" s="266">
        <v>605516</v>
      </c>
      <c r="B607" s="267" t="s">
        <v>1337</v>
      </c>
      <c r="C607" s="266" t="s">
        <v>75</v>
      </c>
      <c r="D607" s="268">
        <v>23482.82</v>
      </c>
    </row>
    <row r="608" spans="1:4" ht="18">
      <c r="A608" s="266">
        <v>605807</v>
      </c>
      <c r="B608" s="267" t="s">
        <v>1338</v>
      </c>
      <c r="C608" s="266" t="s">
        <v>75</v>
      </c>
      <c r="D608" s="268">
        <v>31635.01</v>
      </c>
    </row>
    <row r="609" spans="1:4" ht="18">
      <c r="A609" s="266">
        <v>605536</v>
      </c>
      <c r="B609" s="267" t="s">
        <v>1339</v>
      </c>
      <c r="C609" s="266" t="s">
        <v>75</v>
      </c>
      <c r="D609" s="268">
        <v>26796.74</v>
      </c>
    </row>
    <row r="610" spans="1:4" ht="18">
      <c r="A610" s="266">
        <v>605827</v>
      </c>
      <c r="B610" s="267" t="s">
        <v>1340</v>
      </c>
      <c r="C610" s="266" t="s">
        <v>75</v>
      </c>
      <c r="D610" s="268">
        <v>36583.15</v>
      </c>
    </row>
    <row r="611" spans="1:4" ht="18">
      <c r="A611" s="266">
        <v>605556</v>
      </c>
      <c r="B611" s="267" t="s">
        <v>1341</v>
      </c>
      <c r="C611" s="266" t="s">
        <v>75</v>
      </c>
      <c r="D611" s="268">
        <v>31744.880000000001</v>
      </c>
    </row>
    <row r="612" spans="1:4" ht="18">
      <c r="A612" s="266">
        <v>605774</v>
      </c>
      <c r="B612" s="267" t="s">
        <v>1342</v>
      </c>
      <c r="C612" s="266" t="s">
        <v>75</v>
      </c>
      <c r="D612" s="268">
        <v>30432.57</v>
      </c>
    </row>
    <row r="613" spans="1:4" ht="18">
      <c r="A613" s="266">
        <v>605517</v>
      </c>
      <c r="B613" s="267" t="s">
        <v>1343</v>
      </c>
      <c r="C613" s="266" t="s">
        <v>75</v>
      </c>
      <c r="D613" s="268">
        <v>25223.55</v>
      </c>
    </row>
    <row r="614" spans="1:4" ht="18">
      <c r="A614" s="266">
        <v>605808</v>
      </c>
      <c r="B614" s="267" t="s">
        <v>1344</v>
      </c>
      <c r="C614" s="266" t="s">
        <v>75</v>
      </c>
      <c r="D614" s="268">
        <v>34104.49</v>
      </c>
    </row>
    <row r="615" spans="1:4" ht="18">
      <c r="A615" s="266">
        <v>605537</v>
      </c>
      <c r="B615" s="267" t="s">
        <v>1345</v>
      </c>
      <c r="C615" s="266" t="s">
        <v>75</v>
      </c>
      <c r="D615" s="268">
        <v>28895.47</v>
      </c>
    </row>
    <row r="616" spans="1:4" ht="18">
      <c r="A616" s="266">
        <v>605828</v>
      </c>
      <c r="B616" s="267" t="s">
        <v>1346</v>
      </c>
      <c r="C616" s="266" t="s">
        <v>75</v>
      </c>
      <c r="D616" s="268">
        <v>39587.199999999997</v>
      </c>
    </row>
    <row r="617" spans="1:4" ht="18">
      <c r="A617" s="266">
        <v>605557</v>
      </c>
      <c r="B617" s="267" t="s">
        <v>1347</v>
      </c>
      <c r="C617" s="266" t="s">
        <v>75</v>
      </c>
      <c r="D617" s="268">
        <v>34378.18</v>
      </c>
    </row>
    <row r="618" spans="1:4" ht="18">
      <c r="A618" s="266">
        <v>605775</v>
      </c>
      <c r="B618" s="267" t="s">
        <v>1348</v>
      </c>
      <c r="C618" s="266" t="s">
        <v>75</v>
      </c>
      <c r="D618" s="268">
        <v>32038.92</v>
      </c>
    </row>
    <row r="619" spans="1:4" ht="18">
      <c r="A619" s="266">
        <v>605518</v>
      </c>
      <c r="B619" s="267" t="s">
        <v>1349</v>
      </c>
      <c r="C619" s="266" t="s">
        <v>75</v>
      </c>
      <c r="D619" s="268">
        <v>26656.46</v>
      </c>
    </row>
    <row r="620" spans="1:4" ht="18">
      <c r="A620" s="266">
        <v>605809</v>
      </c>
      <c r="B620" s="267" t="s">
        <v>1350</v>
      </c>
      <c r="C620" s="266" t="s">
        <v>75</v>
      </c>
      <c r="D620" s="268">
        <v>36087.22</v>
      </c>
    </row>
    <row r="621" spans="1:4" ht="18">
      <c r="A621" s="266">
        <v>605538</v>
      </c>
      <c r="B621" s="267" t="s">
        <v>1351</v>
      </c>
      <c r="C621" s="266" t="s">
        <v>75</v>
      </c>
      <c r="D621" s="268">
        <v>30704.76</v>
      </c>
    </row>
    <row r="622" spans="1:4" ht="18">
      <c r="A622" s="266">
        <v>605829</v>
      </c>
      <c r="B622" s="267" t="s">
        <v>1352</v>
      </c>
      <c r="C622" s="266" t="s">
        <v>75</v>
      </c>
      <c r="D622" s="268">
        <v>42131.9</v>
      </c>
    </row>
    <row r="623" spans="1:4" ht="18">
      <c r="A623" s="266">
        <v>605558</v>
      </c>
      <c r="B623" s="267" t="s">
        <v>1353</v>
      </c>
      <c r="C623" s="266" t="s">
        <v>75</v>
      </c>
      <c r="D623" s="268">
        <v>36749.440000000002</v>
      </c>
    </row>
    <row r="624" spans="1:4" ht="18">
      <c r="A624" s="266">
        <v>605776</v>
      </c>
      <c r="B624" s="267" t="s">
        <v>1354</v>
      </c>
      <c r="C624" s="266" t="s">
        <v>75</v>
      </c>
      <c r="D624" s="268">
        <v>34134.519999999997</v>
      </c>
    </row>
    <row r="625" spans="1:4" ht="18">
      <c r="A625" s="266">
        <v>605519</v>
      </c>
      <c r="B625" s="267" t="s">
        <v>1355</v>
      </c>
      <c r="C625" s="266" t="s">
        <v>75</v>
      </c>
      <c r="D625" s="268">
        <v>31710.36</v>
      </c>
    </row>
    <row r="626" spans="1:4" ht="18">
      <c r="A626" s="266">
        <v>605810</v>
      </c>
      <c r="B626" s="267" t="s">
        <v>1356</v>
      </c>
      <c r="C626" s="266" t="s">
        <v>75</v>
      </c>
      <c r="D626" s="268">
        <v>38577.550000000003</v>
      </c>
    </row>
    <row r="627" spans="1:4" ht="18">
      <c r="A627" s="266">
        <v>605539</v>
      </c>
      <c r="B627" s="267" t="s">
        <v>1357</v>
      </c>
      <c r="C627" s="266" t="s">
        <v>75</v>
      </c>
      <c r="D627" s="268">
        <v>36153.39</v>
      </c>
    </row>
    <row r="628" spans="1:4" ht="18">
      <c r="A628" s="266">
        <v>605830</v>
      </c>
      <c r="B628" s="267" t="s">
        <v>1358</v>
      </c>
      <c r="C628" s="266" t="s">
        <v>75</v>
      </c>
      <c r="D628" s="268">
        <v>45211.63</v>
      </c>
    </row>
    <row r="629" spans="1:4" ht="18">
      <c r="A629" s="266">
        <v>605559</v>
      </c>
      <c r="B629" s="267" t="s">
        <v>1359</v>
      </c>
      <c r="C629" s="266" t="s">
        <v>75</v>
      </c>
      <c r="D629" s="268">
        <v>42787.47</v>
      </c>
    </row>
    <row r="630" spans="1:4" ht="18">
      <c r="A630" s="266">
        <v>605777</v>
      </c>
      <c r="B630" s="267" t="s">
        <v>1360</v>
      </c>
      <c r="C630" s="266" t="s">
        <v>75</v>
      </c>
      <c r="D630" s="268">
        <v>36370.870000000003</v>
      </c>
    </row>
    <row r="631" spans="1:4" ht="18">
      <c r="A631" s="266">
        <v>605520</v>
      </c>
      <c r="B631" s="267" t="s">
        <v>1361</v>
      </c>
      <c r="C631" s="266" t="s">
        <v>75</v>
      </c>
      <c r="D631" s="268">
        <v>33779.42</v>
      </c>
    </row>
    <row r="632" spans="1:4" ht="18">
      <c r="A632" s="266">
        <v>605811</v>
      </c>
      <c r="B632" s="267" t="s">
        <v>1362</v>
      </c>
      <c r="C632" s="266" t="s">
        <v>75</v>
      </c>
      <c r="D632" s="268">
        <v>41227</v>
      </c>
    </row>
    <row r="633" spans="1:4" ht="18">
      <c r="A633" s="266">
        <v>605540</v>
      </c>
      <c r="B633" s="267" t="s">
        <v>1363</v>
      </c>
      <c r="C633" s="266" t="s">
        <v>75</v>
      </c>
      <c r="D633" s="268">
        <v>38635.54</v>
      </c>
    </row>
    <row r="634" spans="1:4" ht="18">
      <c r="A634" s="266">
        <v>605831</v>
      </c>
      <c r="B634" s="267" t="s">
        <v>1364</v>
      </c>
      <c r="C634" s="266" t="s">
        <v>75</v>
      </c>
      <c r="D634" s="268">
        <v>48477.88</v>
      </c>
    </row>
    <row r="635" spans="1:4" ht="18">
      <c r="A635" s="266">
        <v>605560</v>
      </c>
      <c r="B635" s="267" t="s">
        <v>1365</v>
      </c>
      <c r="C635" s="266" t="s">
        <v>75</v>
      </c>
      <c r="D635" s="268">
        <v>45886.42</v>
      </c>
    </row>
    <row r="636" spans="1:4" ht="18">
      <c r="A636" s="266">
        <v>605778</v>
      </c>
      <c r="B636" s="267" t="s">
        <v>1366</v>
      </c>
      <c r="C636" s="266" t="s">
        <v>75</v>
      </c>
      <c r="D636" s="268">
        <v>38517.160000000003</v>
      </c>
    </row>
    <row r="637" spans="1:4" ht="18">
      <c r="A637" s="266">
        <v>605521</v>
      </c>
      <c r="B637" s="267" t="s">
        <v>1367</v>
      </c>
      <c r="C637" s="266" t="s">
        <v>75</v>
      </c>
      <c r="D637" s="268">
        <v>35882.769999999997</v>
      </c>
    </row>
    <row r="638" spans="1:4" ht="18">
      <c r="A638" s="266">
        <v>605812</v>
      </c>
      <c r="B638" s="267" t="s">
        <v>1368</v>
      </c>
      <c r="C638" s="266" t="s">
        <v>75</v>
      </c>
      <c r="D638" s="268">
        <v>43804.73</v>
      </c>
    </row>
    <row r="639" spans="1:4" ht="18">
      <c r="A639" s="266">
        <v>605541</v>
      </c>
      <c r="B639" s="267" t="s">
        <v>1369</v>
      </c>
      <c r="C639" s="266" t="s">
        <v>75</v>
      </c>
      <c r="D639" s="268">
        <v>41170.339999999997</v>
      </c>
    </row>
    <row r="640" spans="1:4" ht="18">
      <c r="A640" s="266">
        <v>605832</v>
      </c>
      <c r="B640" s="267" t="s">
        <v>1370</v>
      </c>
      <c r="C640" s="266" t="s">
        <v>75</v>
      </c>
      <c r="D640" s="268">
        <v>51699.83</v>
      </c>
    </row>
    <row r="641" spans="1:4" ht="18">
      <c r="A641" s="266">
        <v>605561</v>
      </c>
      <c r="B641" s="267" t="s">
        <v>1371</v>
      </c>
      <c r="C641" s="266" t="s">
        <v>75</v>
      </c>
      <c r="D641" s="268">
        <v>49065.440000000002</v>
      </c>
    </row>
    <row r="642" spans="1:4" ht="18">
      <c r="A642" s="266">
        <v>605779</v>
      </c>
      <c r="B642" s="267" t="s">
        <v>1372</v>
      </c>
      <c r="C642" s="266" t="s">
        <v>75</v>
      </c>
      <c r="D642" s="268">
        <v>44718.49</v>
      </c>
    </row>
    <row r="643" spans="1:4" ht="18">
      <c r="A643" s="266">
        <v>605522</v>
      </c>
      <c r="B643" s="267" t="s">
        <v>1373</v>
      </c>
      <c r="C643" s="266" t="s">
        <v>75</v>
      </c>
      <c r="D643" s="268">
        <v>40356.76</v>
      </c>
    </row>
    <row r="644" spans="1:4" ht="18">
      <c r="A644" s="266">
        <v>605813</v>
      </c>
      <c r="B644" s="267" t="s">
        <v>1374</v>
      </c>
      <c r="C644" s="266" t="s">
        <v>75</v>
      </c>
      <c r="D644" s="268">
        <v>50455.87</v>
      </c>
    </row>
    <row r="645" spans="1:4" ht="18">
      <c r="A645" s="266">
        <v>605542</v>
      </c>
      <c r="B645" s="267" t="s">
        <v>1375</v>
      </c>
      <c r="C645" s="266" t="s">
        <v>75</v>
      </c>
      <c r="D645" s="268">
        <v>46094.14</v>
      </c>
    </row>
    <row r="646" spans="1:4" ht="18">
      <c r="A646" s="266">
        <v>605833</v>
      </c>
      <c r="B646" s="267" t="s">
        <v>1376</v>
      </c>
      <c r="C646" s="266" t="s">
        <v>75</v>
      </c>
      <c r="D646" s="268">
        <v>59022.6</v>
      </c>
    </row>
    <row r="647" spans="1:4" ht="18">
      <c r="A647" s="266">
        <v>605562</v>
      </c>
      <c r="B647" s="267" t="s">
        <v>1377</v>
      </c>
      <c r="C647" s="266" t="s">
        <v>75</v>
      </c>
      <c r="D647" s="268">
        <v>54660.87</v>
      </c>
    </row>
    <row r="648" spans="1:4" ht="18">
      <c r="A648" s="266">
        <v>605780</v>
      </c>
      <c r="B648" s="267" t="s">
        <v>1378</v>
      </c>
      <c r="C648" s="266" t="s">
        <v>75</v>
      </c>
      <c r="D648" s="268">
        <v>47272.82</v>
      </c>
    </row>
    <row r="649" spans="1:4" ht="18">
      <c r="A649" s="266">
        <v>605523</v>
      </c>
      <c r="B649" s="267" t="s">
        <v>1379</v>
      </c>
      <c r="C649" s="266" t="s">
        <v>75</v>
      </c>
      <c r="D649" s="268">
        <v>42684.75</v>
      </c>
    </row>
    <row r="650" spans="1:4" ht="18">
      <c r="A650" s="266">
        <v>605814</v>
      </c>
      <c r="B650" s="267" t="s">
        <v>1380</v>
      </c>
      <c r="C650" s="266" t="s">
        <v>75</v>
      </c>
      <c r="D650" s="268">
        <v>53478.37</v>
      </c>
    </row>
    <row r="651" spans="1:4" ht="18">
      <c r="A651" s="266">
        <v>605543</v>
      </c>
      <c r="B651" s="267" t="s">
        <v>1381</v>
      </c>
      <c r="C651" s="266" t="s">
        <v>75</v>
      </c>
      <c r="D651" s="268">
        <v>48890.31</v>
      </c>
    </row>
    <row r="652" spans="1:4" ht="18">
      <c r="A652" s="266">
        <v>605834</v>
      </c>
      <c r="B652" s="267" t="s">
        <v>1382</v>
      </c>
      <c r="C652" s="266" t="s">
        <v>75</v>
      </c>
      <c r="D652" s="268">
        <v>62744.15</v>
      </c>
    </row>
    <row r="653" spans="1:4" ht="18">
      <c r="A653" s="266">
        <v>605563</v>
      </c>
      <c r="B653" s="267" t="s">
        <v>1383</v>
      </c>
      <c r="C653" s="266" t="s">
        <v>75</v>
      </c>
      <c r="D653" s="268">
        <v>58156.08</v>
      </c>
    </row>
    <row r="654" spans="1:4">
      <c r="A654" s="266">
        <v>605606</v>
      </c>
      <c r="B654" s="267" t="s">
        <v>1384</v>
      </c>
      <c r="C654" s="266" t="s">
        <v>84</v>
      </c>
      <c r="D654" s="268">
        <v>13.81</v>
      </c>
    </row>
    <row r="655" spans="1:4">
      <c r="A655" s="266">
        <v>705314</v>
      </c>
      <c r="B655" s="267" t="s">
        <v>107</v>
      </c>
      <c r="C655" s="266" t="s">
        <v>63</v>
      </c>
      <c r="D655" s="268">
        <v>12710.04</v>
      </c>
    </row>
    <row r="656" spans="1:4">
      <c r="A656" s="266">
        <v>705312</v>
      </c>
      <c r="B656" s="267" t="s">
        <v>1385</v>
      </c>
      <c r="C656" s="266" t="s">
        <v>63</v>
      </c>
      <c r="D656" s="268">
        <v>11564.57</v>
      </c>
    </row>
    <row r="657" spans="1:4">
      <c r="A657" s="266">
        <v>705316</v>
      </c>
      <c r="B657" s="267" t="s">
        <v>1386</v>
      </c>
      <c r="C657" s="266" t="s">
        <v>63</v>
      </c>
      <c r="D657" s="268">
        <v>13939.87</v>
      </c>
    </row>
    <row r="658" spans="1:4">
      <c r="A658" s="266">
        <v>705315</v>
      </c>
      <c r="B658" s="267" t="s">
        <v>1387</v>
      </c>
      <c r="C658" s="266" t="s">
        <v>63</v>
      </c>
      <c r="D658" s="268">
        <v>12705.61</v>
      </c>
    </row>
    <row r="659" spans="1:4">
      <c r="A659" s="266">
        <v>705318</v>
      </c>
      <c r="B659" s="267" t="s">
        <v>1388</v>
      </c>
      <c r="C659" s="266" t="s">
        <v>63</v>
      </c>
      <c r="D659" s="268">
        <v>14862.92</v>
      </c>
    </row>
    <row r="660" spans="1:4">
      <c r="A660" s="266">
        <v>705317</v>
      </c>
      <c r="B660" s="267" t="s">
        <v>1389</v>
      </c>
      <c r="C660" s="266" t="s">
        <v>63</v>
      </c>
      <c r="D660" s="268">
        <v>13471.75</v>
      </c>
    </row>
    <row r="661" spans="1:4">
      <c r="A661" s="266">
        <v>705320</v>
      </c>
      <c r="B661" s="267" t="s">
        <v>1390</v>
      </c>
      <c r="C661" s="266" t="s">
        <v>63</v>
      </c>
      <c r="D661" s="268">
        <v>18659.05</v>
      </c>
    </row>
    <row r="662" spans="1:4">
      <c r="A662" s="266">
        <v>705319</v>
      </c>
      <c r="B662" s="267" t="s">
        <v>1391</v>
      </c>
      <c r="C662" s="266" t="s">
        <v>63</v>
      </c>
      <c r="D662" s="268">
        <v>16956.580000000002</v>
      </c>
    </row>
    <row r="663" spans="1:4">
      <c r="A663" s="266">
        <v>705322</v>
      </c>
      <c r="B663" s="267" t="s">
        <v>1392</v>
      </c>
      <c r="C663" s="266" t="s">
        <v>63</v>
      </c>
      <c r="D663" s="268">
        <v>19670.939999999999</v>
      </c>
    </row>
    <row r="664" spans="1:4">
      <c r="A664" s="266">
        <v>705321</v>
      </c>
      <c r="B664" s="267" t="s">
        <v>1393</v>
      </c>
      <c r="C664" s="266" t="s">
        <v>63</v>
      </c>
      <c r="D664" s="268">
        <v>17745.95</v>
      </c>
    </row>
    <row r="665" spans="1:4">
      <c r="A665" s="266">
        <v>705324</v>
      </c>
      <c r="B665" s="267" t="s">
        <v>1394</v>
      </c>
      <c r="C665" s="266" t="s">
        <v>63</v>
      </c>
      <c r="D665" s="268">
        <v>21599.1</v>
      </c>
    </row>
    <row r="666" spans="1:4">
      <c r="A666" s="266">
        <v>705323</v>
      </c>
      <c r="B666" s="267" t="s">
        <v>1395</v>
      </c>
      <c r="C666" s="266" t="s">
        <v>63</v>
      </c>
      <c r="D666" s="268">
        <v>19538.02</v>
      </c>
    </row>
    <row r="667" spans="1:4">
      <c r="A667" s="266">
        <v>705326</v>
      </c>
      <c r="B667" s="267" t="s">
        <v>1396</v>
      </c>
      <c r="C667" s="266" t="s">
        <v>63</v>
      </c>
      <c r="D667" s="268">
        <v>23187.95</v>
      </c>
    </row>
    <row r="668" spans="1:4">
      <c r="A668" s="266">
        <v>705325</v>
      </c>
      <c r="B668" s="267" t="s">
        <v>1397</v>
      </c>
      <c r="C668" s="266" t="s">
        <v>63</v>
      </c>
      <c r="D668" s="268">
        <v>20931.939999999999</v>
      </c>
    </row>
    <row r="669" spans="1:4">
      <c r="A669" s="266">
        <v>705328</v>
      </c>
      <c r="B669" s="267" t="s">
        <v>1398</v>
      </c>
      <c r="C669" s="266" t="s">
        <v>63</v>
      </c>
      <c r="D669" s="268">
        <v>29462.34</v>
      </c>
    </row>
    <row r="670" spans="1:4">
      <c r="A670" s="266">
        <v>705327</v>
      </c>
      <c r="B670" s="267" t="s">
        <v>1399</v>
      </c>
      <c r="C670" s="266" t="s">
        <v>63</v>
      </c>
      <c r="D670" s="268">
        <v>26663.49</v>
      </c>
    </row>
    <row r="671" spans="1:4">
      <c r="A671" s="266">
        <v>705330</v>
      </c>
      <c r="B671" s="267" t="s">
        <v>1400</v>
      </c>
      <c r="C671" s="266" t="s">
        <v>63</v>
      </c>
      <c r="D671" s="268">
        <v>27500.94</v>
      </c>
    </row>
    <row r="672" spans="1:4">
      <c r="A672" s="266">
        <v>705329</v>
      </c>
      <c r="B672" s="267" t="s">
        <v>1401</v>
      </c>
      <c r="C672" s="266" t="s">
        <v>63</v>
      </c>
      <c r="D672" s="268">
        <v>24699.919999999998</v>
      </c>
    </row>
    <row r="673" spans="1:4">
      <c r="A673" s="266">
        <v>705332</v>
      </c>
      <c r="B673" s="267" t="s">
        <v>1402</v>
      </c>
      <c r="C673" s="266" t="s">
        <v>63</v>
      </c>
      <c r="D673" s="268">
        <v>29768.84</v>
      </c>
    </row>
    <row r="674" spans="1:4">
      <c r="A674" s="266">
        <v>705331</v>
      </c>
      <c r="B674" s="267" t="s">
        <v>1403</v>
      </c>
      <c r="C674" s="266" t="s">
        <v>63</v>
      </c>
      <c r="D674" s="268">
        <v>26915.33</v>
      </c>
    </row>
    <row r="675" spans="1:4">
      <c r="A675" s="266">
        <v>705334</v>
      </c>
      <c r="B675" s="267" t="s">
        <v>1404</v>
      </c>
      <c r="C675" s="266" t="s">
        <v>63</v>
      </c>
      <c r="D675" s="268">
        <v>31707.78</v>
      </c>
    </row>
    <row r="676" spans="1:4">
      <c r="A676" s="266">
        <v>705333</v>
      </c>
      <c r="B676" s="267" t="s">
        <v>1405</v>
      </c>
      <c r="C676" s="266" t="s">
        <v>63</v>
      </c>
      <c r="D676" s="268">
        <v>28880.77</v>
      </c>
    </row>
    <row r="677" spans="1:4">
      <c r="A677" s="266">
        <v>705336</v>
      </c>
      <c r="B677" s="267" t="s">
        <v>1406</v>
      </c>
      <c r="C677" s="266" t="s">
        <v>63</v>
      </c>
      <c r="D677" s="268">
        <v>42670.79</v>
      </c>
    </row>
    <row r="678" spans="1:4">
      <c r="A678" s="266">
        <v>705335</v>
      </c>
      <c r="B678" s="267" t="s">
        <v>1407</v>
      </c>
      <c r="C678" s="266" t="s">
        <v>63</v>
      </c>
      <c r="D678" s="268">
        <v>38730.1</v>
      </c>
    </row>
    <row r="679" spans="1:4">
      <c r="A679" s="266">
        <v>705338</v>
      </c>
      <c r="B679" s="267" t="s">
        <v>1408</v>
      </c>
      <c r="C679" s="266" t="s">
        <v>63</v>
      </c>
      <c r="D679" s="268">
        <v>39770.300000000003</v>
      </c>
    </row>
    <row r="680" spans="1:4">
      <c r="A680" s="266">
        <v>705337</v>
      </c>
      <c r="B680" s="267" t="s">
        <v>1409</v>
      </c>
      <c r="C680" s="266" t="s">
        <v>63</v>
      </c>
      <c r="D680" s="268">
        <v>35688.269999999997</v>
      </c>
    </row>
    <row r="681" spans="1:4">
      <c r="A681" s="266">
        <v>705340</v>
      </c>
      <c r="B681" s="267" t="s">
        <v>1410</v>
      </c>
      <c r="C681" s="266" t="s">
        <v>63</v>
      </c>
      <c r="D681" s="268">
        <v>42915.99</v>
      </c>
    </row>
    <row r="682" spans="1:4">
      <c r="A682" s="266">
        <v>705339</v>
      </c>
      <c r="B682" s="267" t="s">
        <v>1411</v>
      </c>
      <c r="C682" s="266" t="s">
        <v>63</v>
      </c>
      <c r="D682" s="268">
        <v>38795.56</v>
      </c>
    </row>
    <row r="683" spans="1:4">
      <c r="A683" s="266">
        <v>705342</v>
      </c>
      <c r="B683" s="267" t="s">
        <v>1412</v>
      </c>
      <c r="C683" s="266" t="s">
        <v>63</v>
      </c>
      <c r="D683" s="268">
        <v>48727.12</v>
      </c>
    </row>
    <row r="684" spans="1:4">
      <c r="A684" s="266">
        <v>705341</v>
      </c>
      <c r="B684" s="267" t="s">
        <v>1413</v>
      </c>
      <c r="C684" s="266" t="s">
        <v>63</v>
      </c>
      <c r="D684" s="268">
        <v>44144.14</v>
      </c>
    </row>
    <row r="685" spans="1:4">
      <c r="A685" s="266">
        <v>705344</v>
      </c>
      <c r="B685" s="267" t="s">
        <v>1414</v>
      </c>
      <c r="C685" s="266" t="s">
        <v>63</v>
      </c>
      <c r="D685" s="268">
        <v>61799.74</v>
      </c>
    </row>
    <row r="686" spans="1:4">
      <c r="A686" s="266">
        <v>705343</v>
      </c>
      <c r="B686" s="267" t="s">
        <v>1415</v>
      </c>
      <c r="C686" s="266" t="s">
        <v>63</v>
      </c>
      <c r="D686" s="268">
        <v>56186.04</v>
      </c>
    </row>
    <row r="687" spans="1:4">
      <c r="A687" s="266">
        <v>705225</v>
      </c>
      <c r="B687" s="267" t="s">
        <v>1416</v>
      </c>
      <c r="C687" s="266" t="s">
        <v>63</v>
      </c>
      <c r="D687" s="268">
        <v>10869.19</v>
      </c>
    </row>
    <row r="688" spans="1:4">
      <c r="A688" s="266">
        <v>705224</v>
      </c>
      <c r="B688" s="267" t="s">
        <v>1417</v>
      </c>
      <c r="C688" s="266" t="s">
        <v>63</v>
      </c>
      <c r="D688" s="268">
        <v>9812.01</v>
      </c>
    </row>
    <row r="689" spans="1:4">
      <c r="A689" s="266">
        <v>705227</v>
      </c>
      <c r="B689" s="267" t="s">
        <v>1418</v>
      </c>
      <c r="C689" s="266" t="s">
        <v>63</v>
      </c>
      <c r="D689" s="268">
        <v>11257.85</v>
      </c>
    </row>
    <row r="690" spans="1:4">
      <c r="A690" s="266">
        <v>705226</v>
      </c>
      <c r="B690" s="267" t="s">
        <v>1419</v>
      </c>
      <c r="C690" s="266" t="s">
        <v>63</v>
      </c>
      <c r="D690" s="268">
        <v>10291.23</v>
      </c>
    </row>
    <row r="691" spans="1:4">
      <c r="A691" s="266">
        <v>705229</v>
      </c>
      <c r="B691" s="267" t="s">
        <v>1420</v>
      </c>
      <c r="C691" s="266" t="s">
        <v>63</v>
      </c>
      <c r="D691" s="268">
        <v>12119.43</v>
      </c>
    </row>
    <row r="692" spans="1:4">
      <c r="A692" s="266">
        <v>705228</v>
      </c>
      <c r="B692" s="267" t="s">
        <v>1421</v>
      </c>
      <c r="C692" s="266" t="s">
        <v>63</v>
      </c>
      <c r="D692" s="268">
        <v>11003.39</v>
      </c>
    </row>
    <row r="693" spans="1:4">
      <c r="A693" s="266">
        <v>705231</v>
      </c>
      <c r="B693" s="267" t="s">
        <v>1422</v>
      </c>
      <c r="C693" s="266" t="s">
        <v>63</v>
      </c>
      <c r="D693" s="268">
        <v>15117.46</v>
      </c>
    </row>
    <row r="694" spans="1:4">
      <c r="A694" s="266">
        <v>705230</v>
      </c>
      <c r="B694" s="267" t="s">
        <v>1423</v>
      </c>
      <c r="C694" s="266" t="s">
        <v>63</v>
      </c>
      <c r="D694" s="268">
        <v>13811.19</v>
      </c>
    </row>
    <row r="695" spans="1:4">
      <c r="A695" s="266">
        <v>705233</v>
      </c>
      <c r="B695" s="267" t="s">
        <v>1424</v>
      </c>
      <c r="C695" s="266" t="s">
        <v>63</v>
      </c>
      <c r="D695" s="268">
        <v>16943.259999999998</v>
      </c>
    </row>
    <row r="696" spans="1:4">
      <c r="A696" s="266">
        <v>705232</v>
      </c>
      <c r="B696" s="267" t="s">
        <v>1425</v>
      </c>
      <c r="C696" s="266" t="s">
        <v>63</v>
      </c>
      <c r="D696" s="268">
        <v>15261.5</v>
      </c>
    </row>
    <row r="697" spans="1:4">
      <c r="A697" s="266">
        <v>705235</v>
      </c>
      <c r="B697" s="267" t="s">
        <v>1426</v>
      </c>
      <c r="C697" s="266" t="s">
        <v>63</v>
      </c>
      <c r="D697" s="268">
        <v>17428.43</v>
      </c>
    </row>
    <row r="698" spans="1:4">
      <c r="A698" s="266">
        <v>705234</v>
      </c>
      <c r="B698" s="267" t="s">
        <v>1427</v>
      </c>
      <c r="C698" s="266" t="s">
        <v>63</v>
      </c>
      <c r="D698" s="268">
        <v>15863.19</v>
      </c>
    </row>
    <row r="699" spans="1:4">
      <c r="A699" s="266">
        <v>705237</v>
      </c>
      <c r="B699" s="267" t="s">
        <v>1428</v>
      </c>
      <c r="C699" s="266" t="s">
        <v>63</v>
      </c>
      <c r="D699" s="268">
        <v>18853.68</v>
      </c>
    </row>
    <row r="700" spans="1:4">
      <c r="A700" s="266">
        <v>705236</v>
      </c>
      <c r="B700" s="267" t="s">
        <v>1429</v>
      </c>
      <c r="C700" s="266" t="s">
        <v>63</v>
      </c>
      <c r="D700" s="268">
        <v>17096.900000000001</v>
      </c>
    </row>
    <row r="701" spans="1:4">
      <c r="A701" s="266">
        <v>705239</v>
      </c>
      <c r="B701" s="267" t="s">
        <v>1430</v>
      </c>
      <c r="C701" s="266" t="s">
        <v>63</v>
      </c>
      <c r="D701" s="268">
        <v>24096.23</v>
      </c>
    </row>
    <row r="702" spans="1:4">
      <c r="A702" s="266">
        <v>705238</v>
      </c>
      <c r="B702" s="267" t="s">
        <v>1431</v>
      </c>
      <c r="C702" s="266" t="s">
        <v>63</v>
      </c>
      <c r="D702" s="268">
        <v>21899.83</v>
      </c>
    </row>
    <row r="703" spans="1:4">
      <c r="A703" s="266">
        <v>705241</v>
      </c>
      <c r="B703" s="267" t="s">
        <v>1432</v>
      </c>
      <c r="C703" s="266" t="s">
        <v>63</v>
      </c>
      <c r="D703" s="268">
        <v>22902.95</v>
      </c>
    </row>
    <row r="704" spans="1:4">
      <c r="A704" s="266">
        <v>705240</v>
      </c>
      <c r="B704" s="267" t="s">
        <v>1433</v>
      </c>
      <c r="C704" s="266" t="s">
        <v>63</v>
      </c>
      <c r="D704" s="268">
        <v>20593.650000000001</v>
      </c>
    </row>
    <row r="705" spans="1:4">
      <c r="A705" s="266">
        <v>705243</v>
      </c>
      <c r="B705" s="267" t="s">
        <v>1434</v>
      </c>
      <c r="C705" s="266" t="s">
        <v>63</v>
      </c>
      <c r="D705" s="268">
        <v>24296.74</v>
      </c>
    </row>
    <row r="706" spans="1:4">
      <c r="A706" s="266">
        <v>705242</v>
      </c>
      <c r="B706" s="267" t="s">
        <v>1435</v>
      </c>
      <c r="C706" s="266" t="s">
        <v>63</v>
      </c>
      <c r="D706" s="268">
        <v>21986.39</v>
      </c>
    </row>
    <row r="707" spans="1:4">
      <c r="A707" s="266">
        <v>705245</v>
      </c>
      <c r="B707" s="267" t="s">
        <v>1436</v>
      </c>
      <c r="C707" s="266" t="s">
        <v>63</v>
      </c>
      <c r="D707" s="268">
        <v>26954.76</v>
      </c>
    </row>
    <row r="708" spans="1:4">
      <c r="A708" s="266">
        <v>705244</v>
      </c>
      <c r="B708" s="267" t="s">
        <v>1437</v>
      </c>
      <c r="C708" s="266" t="s">
        <v>63</v>
      </c>
      <c r="D708" s="268">
        <v>24490.31</v>
      </c>
    </row>
    <row r="709" spans="1:4">
      <c r="A709" s="266">
        <v>705247</v>
      </c>
      <c r="B709" s="267" t="s">
        <v>1438</v>
      </c>
      <c r="C709" s="266" t="s">
        <v>63</v>
      </c>
      <c r="D709" s="268">
        <v>34175.42</v>
      </c>
    </row>
    <row r="710" spans="1:4">
      <c r="A710" s="266">
        <v>705246</v>
      </c>
      <c r="B710" s="267" t="s">
        <v>1439</v>
      </c>
      <c r="C710" s="266" t="s">
        <v>63</v>
      </c>
      <c r="D710" s="268">
        <v>31156.33</v>
      </c>
    </row>
    <row r="711" spans="1:4">
      <c r="A711" s="266">
        <v>705249</v>
      </c>
      <c r="B711" s="267" t="s">
        <v>1440</v>
      </c>
      <c r="C711" s="266" t="s">
        <v>63</v>
      </c>
      <c r="D711" s="268">
        <v>32551.02</v>
      </c>
    </row>
    <row r="712" spans="1:4">
      <c r="A712" s="266">
        <v>705248</v>
      </c>
      <c r="B712" s="267" t="s">
        <v>1441</v>
      </c>
      <c r="C712" s="266" t="s">
        <v>63</v>
      </c>
      <c r="D712" s="268">
        <v>29200.54</v>
      </c>
    </row>
    <row r="713" spans="1:4">
      <c r="A713" s="266">
        <v>705251</v>
      </c>
      <c r="B713" s="267" t="s">
        <v>1442</v>
      </c>
      <c r="C713" s="266" t="s">
        <v>63</v>
      </c>
      <c r="D713" s="268">
        <v>34482.379999999997</v>
      </c>
    </row>
    <row r="714" spans="1:4">
      <c r="A714" s="266">
        <v>705250</v>
      </c>
      <c r="B714" s="267" t="s">
        <v>1443</v>
      </c>
      <c r="C714" s="266" t="s">
        <v>63</v>
      </c>
      <c r="D714" s="268">
        <v>31130.17</v>
      </c>
    </row>
    <row r="715" spans="1:4">
      <c r="A715" s="266">
        <v>705253</v>
      </c>
      <c r="B715" s="267" t="s">
        <v>1444</v>
      </c>
      <c r="C715" s="266" t="s">
        <v>63</v>
      </c>
      <c r="D715" s="268">
        <v>37725.1</v>
      </c>
    </row>
    <row r="716" spans="1:4">
      <c r="A716" s="266">
        <v>705252</v>
      </c>
      <c r="B716" s="267" t="s">
        <v>1445</v>
      </c>
      <c r="C716" s="266" t="s">
        <v>63</v>
      </c>
      <c r="D716" s="268">
        <v>34079.42</v>
      </c>
    </row>
    <row r="717" spans="1:4">
      <c r="A717" s="266">
        <v>705255</v>
      </c>
      <c r="B717" s="267" t="s">
        <v>1446</v>
      </c>
      <c r="C717" s="266" t="s">
        <v>63</v>
      </c>
      <c r="D717" s="268">
        <v>47769.15</v>
      </c>
    </row>
    <row r="718" spans="1:4">
      <c r="A718" s="266">
        <v>705254</v>
      </c>
      <c r="B718" s="267" t="s">
        <v>1447</v>
      </c>
      <c r="C718" s="266" t="s">
        <v>63</v>
      </c>
      <c r="D718" s="268">
        <v>43361.67</v>
      </c>
    </row>
    <row r="719" spans="1:4">
      <c r="A719" s="266">
        <v>705403</v>
      </c>
      <c r="B719" s="267" t="s">
        <v>109</v>
      </c>
      <c r="C719" s="266" t="s">
        <v>63</v>
      </c>
      <c r="D719" s="268">
        <v>15896.86</v>
      </c>
    </row>
    <row r="720" spans="1:4">
      <c r="A720" s="266">
        <v>705402</v>
      </c>
      <c r="B720" s="267" t="s">
        <v>1448</v>
      </c>
      <c r="C720" s="266" t="s">
        <v>63</v>
      </c>
      <c r="D720" s="268">
        <v>14362.69</v>
      </c>
    </row>
    <row r="721" spans="1:4">
      <c r="A721" s="266">
        <v>705405</v>
      </c>
      <c r="B721" s="267" t="s">
        <v>1449</v>
      </c>
      <c r="C721" s="266" t="s">
        <v>63</v>
      </c>
      <c r="D721" s="268">
        <v>17203.7</v>
      </c>
    </row>
    <row r="722" spans="1:4">
      <c r="A722" s="266">
        <v>705404</v>
      </c>
      <c r="B722" s="267" t="s">
        <v>1450</v>
      </c>
      <c r="C722" s="266" t="s">
        <v>63</v>
      </c>
      <c r="D722" s="268">
        <v>15653.07</v>
      </c>
    </row>
    <row r="723" spans="1:4">
      <c r="A723" s="266">
        <v>705407</v>
      </c>
      <c r="B723" s="267" t="s">
        <v>1451</v>
      </c>
      <c r="C723" s="266" t="s">
        <v>63</v>
      </c>
      <c r="D723" s="268">
        <v>17997.97</v>
      </c>
    </row>
    <row r="724" spans="1:4">
      <c r="A724" s="266">
        <v>705406</v>
      </c>
      <c r="B724" s="267" t="s">
        <v>1452</v>
      </c>
      <c r="C724" s="266" t="s">
        <v>63</v>
      </c>
      <c r="D724" s="268">
        <v>16270.78</v>
      </c>
    </row>
    <row r="725" spans="1:4">
      <c r="A725" s="266">
        <v>705409</v>
      </c>
      <c r="B725" s="267" t="s">
        <v>1453</v>
      </c>
      <c r="C725" s="266" t="s">
        <v>63</v>
      </c>
      <c r="D725" s="268">
        <v>22684.66</v>
      </c>
    </row>
    <row r="726" spans="1:4">
      <c r="A726" s="266">
        <v>705408</v>
      </c>
      <c r="B726" s="267" t="s">
        <v>1454</v>
      </c>
      <c r="C726" s="266" t="s">
        <v>63</v>
      </c>
      <c r="D726" s="268">
        <v>20556.990000000002</v>
      </c>
    </row>
    <row r="727" spans="1:4">
      <c r="A727" s="266">
        <v>705411</v>
      </c>
      <c r="B727" s="267" t="s">
        <v>1455</v>
      </c>
      <c r="C727" s="266" t="s">
        <v>63</v>
      </c>
      <c r="D727" s="268">
        <v>24118.04</v>
      </c>
    </row>
    <row r="728" spans="1:4">
      <c r="A728" s="266">
        <v>705410</v>
      </c>
      <c r="B728" s="267" t="s">
        <v>1456</v>
      </c>
      <c r="C728" s="266" t="s">
        <v>63</v>
      </c>
      <c r="D728" s="268">
        <v>21644.97</v>
      </c>
    </row>
    <row r="729" spans="1:4">
      <c r="A729" s="266">
        <v>705413</v>
      </c>
      <c r="B729" s="267" t="s">
        <v>1457</v>
      </c>
      <c r="C729" s="266" t="s">
        <v>63</v>
      </c>
      <c r="D729" s="268">
        <v>25976.59</v>
      </c>
    </row>
    <row r="730" spans="1:4">
      <c r="A730" s="266">
        <v>705412</v>
      </c>
      <c r="B730" s="267" t="s">
        <v>1458</v>
      </c>
      <c r="C730" s="266" t="s">
        <v>63</v>
      </c>
      <c r="D730" s="268">
        <v>23502.26</v>
      </c>
    </row>
    <row r="731" spans="1:4">
      <c r="A731" s="266">
        <v>705415</v>
      </c>
      <c r="B731" s="267" t="s">
        <v>1459</v>
      </c>
      <c r="C731" s="266" t="s">
        <v>63</v>
      </c>
      <c r="D731" s="268">
        <v>28598.51</v>
      </c>
    </row>
    <row r="732" spans="1:4">
      <c r="A732" s="266">
        <v>705414</v>
      </c>
      <c r="B732" s="267" t="s">
        <v>1460</v>
      </c>
      <c r="C732" s="266" t="s">
        <v>63</v>
      </c>
      <c r="D732" s="268">
        <v>25810.34</v>
      </c>
    </row>
    <row r="733" spans="1:4">
      <c r="A733" s="266">
        <v>705417</v>
      </c>
      <c r="B733" s="267" t="s">
        <v>1461</v>
      </c>
      <c r="C733" s="266" t="s">
        <v>63</v>
      </c>
      <c r="D733" s="268">
        <v>36254.949999999997</v>
      </c>
    </row>
    <row r="734" spans="1:4">
      <c r="A734" s="266">
        <v>705416</v>
      </c>
      <c r="B734" s="267" t="s">
        <v>1462</v>
      </c>
      <c r="C734" s="266" t="s">
        <v>63</v>
      </c>
      <c r="D734" s="268">
        <v>32823.339999999997</v>
      </c>
    </row>
    <row r="735" spans="1:4">
      <c r="A735" s="266">
        <v>705419</v>
      </c>
      <c r="B735" s="267" t="s">
        <v>1463</v>
      </c>
      <c r="C735" s="266" t="s">
        <v>63</v>
      </c>
      <c r="D735" s="268">
        <v>34174.65</v>
      </c>
    </row>
    <row r="736" spans="1:4">
      <c r="A736" s="266">
        <v>705418</v>
      </c>
      <c r="B736" s="267" t="s">
        <v>1464</v>
      </c>
      <c r="C736" s="266" t="s">
        <v>63</v>
      </c>
      <c r="D736" s="268">
        <v>30719.38</v>
      </c>
    </row>
    <row r="737" spans="1:4">
      <c r="A737" s="266">
        <v>705421</v>
      </c>
      <c r="B737" s="267" t="s">
        <v>1465</v>
      </c>
      <c r="C737" s="266" t="s">
        <v>63</v>
      </c>
      <c r="D737" s="268">
        <v>36809.379999999997</v>
      </c>
    </row>
    <row r="738" spans="1:4">
      <c r="A738" s="266">
        <v>705420</v>
      </c>
      <c r="B738" s="267" t="s">
        <v>1466</v>
      </c>
      <c r="C738" s="266" t="s">
        <v>63</v>
      </c>
      <c r="D738" s="268">
        <v>33339.46</v>
      </c>
    </row>
    <row r="739" spans="1:4">
      <c r="A739" s="266">
        <v>705423</v>
      </c>
      <c r="B739" s="267" t="s">
        <v>1467</v>
      </c>
      <c r="C739" s="266" t="s">
        <v>63</v>
      </c>
      <c r="D739" s="268">
        <v>41913.97</v>
      </c>
    </row>
    <row r="740" spans="1:4">
      <c r="A740" s="266">
        <v>705422</v>
      </c>
      <c r="B740" s="267" t="s">
        <v>1468</v>
      </c>
      <c r="C740" s="266" t="s">
        <v>63</v>
      </c>
      <c r="D740" s="268">
        <v>38031.440000000002</v>
      </c>
    </row>
    <row r="741" spans="1:4">
      <c r="A741" s="266">
        <v>705425</v>
      </c>
      <c r="B741" s="267" t="s">
        <v>1469</v>
      </c>
      <c r="C741" s="266" t="s">
        <v>63</v>
      </c>
      <c r="D741" s="268">
        <v>53108.04</v>
      </c>
    </row>
    <row r="742" spans="1:4">
      <c r="A742" s="266">
        <v>705424</v>
      </c>
      <c r="B742" s="267" t="s">
        <v>1470</v>
      </c>
      <c r="C742" s="266" t="s">
        <v>63</v>
      </c>
      <c r="D742" s="268">
        <v>48344.09</v>
      </c>
    </row>
    <row r="743" spans="1:4">
      <c r="A743" s="266">
        <v>705427</v>
      </c>
      <c r="B743" s="267" t="s">
        <v>1471</v>
      </c>
      <c r="C743" s="266" t="s">
        <v>63</v>
      </c>
      <c r="D743" s="268">
        <v>48310.8</v>
      </c>
    </row>
    <row r="744" spans="1:4">
      <c r="A744" s="266">
        <v>705426</v>
      </c>
      <c r="B744" s="267" t="s">
        <v>1472</v>
      </c>
      <c r="C744" s="266" t="s">
        <v>63</v>
      </c>
      <c r="D744" s="268">
        <v>43312.639999999999</v>
      </c>
    </row>
    <row r="745" spans="1:4">
      <c r="A745" s="266">
        <v>705429</v>
      </c>
      <c r="B745" s="267" t="s">
        <v>1473</v>
      </c>
      <c r="C745" s="266" t="s">
        <v>63</v>
      </c>
      <c r="D745" s="268">
        <v>50022.61</v>
      </c>
    </row>
    <row r="746" spans="1:4">
      <c r="A746" s="266">
        <v>705428</v>
      </c>
      <c r="B746" s="267" t="s">
        <v>1474</v>
      </c>
      <c r="C746" s="266" t="s">
        <v>63</v>
      </c>
      <c r="D746" s="268">
        <v>45107.77</v>
      </c>
    </row>
    <row r="747" spans="1:4">
      <c r="A747" s="266">
        <v>705431</v>
      </c>
      <c r="B747" s="267" t="s">
        <v>1475</v>
      </c>
      <c r="C747" s="266" t="s">
        <v>63</v>
      </c>
      <c r="D747" s="268">
        <v>60312.93</v>
      </c>
    </row>
    <row r="748" spans="1:4">
      <c r="A748" s="266">
        <v>705430</v>
      </c>
      <c r="B748" s="267" t="s">
        <v>1476</v>
      </c>
      <c r="C748" s="266" t="s">
        <v>63</v>
      </c>
      <c r="D748" s="268">
        <v>54828.11</v>
      </c>
    </row>
    <row r="749" spans="1:4">
      <c r="A749" s="266">
        <v>705433</v>
      </c>
      <c r="B749" s="267" t="s">
        <v>1477</v>
      </c>
      <c r="C749" s="266" t="s">
        <v>63</v>
      </c>
      <c r="D749" s="268">
        <v>76526.11</v>
      </c>
    </row>
    <row r="750" spans="1:4">
      <c r="A750" s="266">
        <v>705432</v>
      </c>
      <c r="B750" s="267" t="s">
        <v>1478</v>
      </c>
      <c r="C750" s="266" t="s">
        <v>63</v>
      </c>
      <c r="D750" s="268">
        <v>69732.649999999994</v>
      </c>
    </row>
    <row r="751" spans="1:4">
      <c r="A751" s="266">
        <v>705257</v>
      </c>
      <c r="B751" s="267" t="s">
        <v>1479</v>
      </c>
      <c r="C751" s="266" t="s">
        <v>75</v>
      </c>
      <c r="D751" s="268">
        <v>3842.38</v>
      </c>
    </row>
    <row r="752" spans="1:4">
      <c r="A752" s="266">
        <v>705256</v>
      </c>
      <c r="B752" s="267" t="s">
        <v>1480</v>
      </c>
      <c r="C752" s="266" t="s">
        <v>75</v>
      </c>
      <c r="D752" s="268">
        <v>3531.25</v>
      </c>
    </row>
    <row r="753" spans="1:4">
      <c r="A753" s="266">
        <v>705259</v>
      </c>
      <c r="B753" s="267" t="s">
        <v>103</v>
      </c>
      <c r="C753" s="266" t="s">
        <v>75</v>
      </c>
      <c r="D753" s="268">
        <v>3349.69</v>
      </c>
    </row>
    <row r="754" spans="1:4">
      <c r="A754" s="266">
        <v>705258</v>
      </c>
      <c r="B754" s="267" t="s">
        <v>1481</v>
      </c>
      <c r="C754" s="266" t="s">
        <v>75</v>
      </c>
      <c r="D754" s="268">
        <v>3038.56</v>
      </c>
    </row>
    <row r="755" spans="1:4">
      <c r="A755" s="266">
        <v>705267</v>
      </c>
      <c r="B755" s="267" t="s">
        <v>1482</v>
      </c>
      <c r="C755" s="266" t="s">
        <v>75</v>
      </c>
      <c r="D755" s="268">
        <v>4810.33</v>
      </c>
    </row>
    <row r="756" spans="1:4">
      <c r="A756" s="266">
        <v>705266</v>
      </c>
      <c r="B756" s="267" t="s">
        <v>1483</v>
      </c>
      <c r="C756" s="266" t="s">
        <v>75</v>
      </c>
      <c r="D756" s="268">
        <v>4398.18</v>
      </c>
    </row>
    <row r="757" spans="1:4">
      <c r="A757" s="266">
        <v>705269</v>
      </c>
      <c r="B757" s="267" t="s">
        <v>1484</v>
      </c>
      <c r="C757" s="266" t="s">
        <v>75</v>
      </c>
      <c r="D757" s="268">
        <v>5051.13</v>
      </c>
    </row>
    <row r="758" spans="1:4">
      <c r="A758" s="266">
        <v>705268</v>
      </c>
      <c r="B758" s="267" t="s">
        <v>1485</v>
      </c>
      <c r="C758" s="266" t="s">
        <v>75</v>
      </c>
      <c r="D758" s="268">
        <v>4638.9799999999996</v>
      </c>
    </row>
    <row r="759" spans="1:4">
      <c r="A759" s="266">
        <v>705261</v>
      </c>
      <c r="B759" s="267" t="s">
        <v>101</v>
      </c>
      <c r="C759" s="266" t="s">
        <v>75</v>
      </c>
      <c r="D759" s="268">
        <v>3578.82</v>
      </c>
    </row>
    <row r="760" spans="1:4">
      <c r="A760" s="266">
        <v>705260</v>
      </c>
      <c r="B760" s="267" t="s">
        <v>1486</v>
      </c>
      <c r="C760" s="266" t="s">
        <v>75</v>
      </c>
      <c r="D760" s="268">
        <v>3267.69</v>
      </c>
    </row>
    <row r="761" spans="1:4">
      <c r="A761" s="266">
        <v>705263</v>
      </c>
      <c r="B761" s="267" t="s">
        <v>1487</v>
      </c>
      <c r="C761" s="266" t="s">
        <v>75</v>
      </c>
      <c r="D761" s="268">
        <v>4031.68</v>
      </c>
    </row>
    <row r="762" spans="1:4">
      <c r="A762" s="266">
        <v>705262</v>
      </c>
      <c r="B762" s="267" t="s">
        <v>1488</v>
      </c>
      <c r="C762" s="266" t="s">
        <v>75</v>
      </c>
      <c r="D762" s="268">
        <v>3720.55</v>
      </c>
    </row>
    <row r="763" spans="1:4">
      <c r="A763" s="266">
        <v>705265</v>
      </c>
      <c r="B763" s="267" t="s">
        <v>1489</v>
      </c>
      <c r="C763" s="266" t="s">
        <v>75</v>
      </c>
      <c r="D763" s="268">
        <v>4420.92</v>
      </c>
    </row>
    <row r="764" spans="1:4">
      <c r="A764" s="266">
        <v>705264</v>
      </c>
      <c r="B764" s="267" t="s">
        <v>1490</v>
      </c>
      <c r="C764" s="266" t="s">
        <v>75</v>
      </c>
      <c r="D764" s="268">
        <v>4109.79</v>
      </c>
    </row>
    <row r="765" spans="1:4">
      <c r="A765" s="266">
        <v>705271</v>
      </c>
      <c r="B765" s="267" t="s">
        <v>1491</v>
      </c>
      <c r="C765" s="266" t="s">
        <v>75</v>
      </c>
      <c r="D765" s="268">
        <v>5524.65</v>
      </c>
    </row>
    <row r="766" spans="1:4">
      <c r="A766" s="266">
        <v>705270</v>
      </c>
      <c r="B766" s="267" t="s">
        <v>1492</v>
      </c>
      <c r="C766" s="266" t="s">
        <v>75</v>
      </c>
      <c r="D766" s="268">
        <v>5122.42</v>
      </c>
    </row>
    <row r="767" spans="1:4">
      <c r="A767" s="266">
        <v>705273</v>
      </c>
      <c r="B767" s="267" t="s">
        <v>1493</v>
      </c>
      <c r="C767" s="266" t="s">
        <v>75</v>
      </c>
      <c r="D767" s="268">
        <v>4921.5</v>
      </c>
    </row>
    <row r="768" spans="1:4">
      <c r="A768" s="266">
        <v>705272</v>
      </c>
      <c r="B768" s="267" t="s">
        <v>1494</v>
      </c>
      <c r="C768" s="266" t="s">
        <v>75</v>
      </c>
      <c r="D768" s="268">
        <v>4519.26</v>
      </c>
    </row>
    <row r="769" spans="1:4">
      <c r="A769" s="266">
        <v>705281</v>
      </c>
      <c r="B769" s="267" t="s">
        <v>1495</v>
      </c>
      <c r="C769" s="266" t="s">
        <v>75</v>
      </c>
      <c r="D769" s="268">
        <v>7539.49</v>
      </c>
    </row>
    <row r="770" spans="1:4">
      <c r="A770" s="266">
        <v>705280</v>
      </c>
      <c r="B770" s="267" t="s">
        <v>1496</v>
      </c>
      <c r="C770" s="266" t="s">
        <v>75</v>
      </c>
      <c r="D770" s="268">
        <v>6890.2</v>
      </c>
    </row>
    <row r="771" spans="1:4">
      <c r="A771" s="266">
        <v>705283</v>
      </c>
      <c r="B771" s="267" t="s">
        <v>1497</v>
      </c>
      <c r="C771" s="266" t="s">
        <v>75</v>
      </c>
      <c r="D771" s="268">
        <v>7728.22</v>
      </c>
    </row>
    <row r="772" spans="1:4">
      <c r="A772" s="266">
        <v>705282</v>
      </c>
      <c r="B772" s="267" t="s">
        <v>1498</v>
      </c>
      <c r="C772" s="266" t="s">
        <v>75</v>
      </c>
      <c r="D772" s="268">
        <v>7078.93</v>
      </c>
    </row>
    <row r="773" spans="1:4">
      <c r="A773" s="266">
        <v>705275</v>
      </c>
      <c r="B773" s="267" t="s">
        <v>1499</v>
      </c>
      <c r="C773" s="266" t="s">
        <v>75</v>
      </c>
      <c r="D773" s="268">
        <v>5514.55</v>
      </c>
    </row>
    <row r="774" spans="1:4">
      <c r="A774" s="266">
        <v>705274</v>
      </c>
      <c r="B774" s="267" t="s">
        <v>1500</v>
      </c>
      <c r="C774" s="266" t="s">
        <v>75</v>
      </c>
      <c r="D774" s="268">
        <v>5112.3100000000004</v>
      </c>
    </row>
    <row r="775" spans="1:4">
      <c r="A775" s="266">
        <v>705277</v>
      </c>
      <c r="B775" s="267" t="s">
        <v>1501</v>
      </c>
      <c r="C775" s="266" t="s">
        <v>75</v>
      </c>
      <c r="D775" s="268">
        <v>6179.59</v>
      </c>
    </row>
    <row r="776" spans="1:4">
      <c r="A776" s="266">
        <v>705276</v>
      </c>
      <c r="B776" s="267" t="s">
        <v>1502</v>
      </c>
      <c r="C776" s="266" t="s">
        <v>75</v>
      </c>
      <c r="D776" s="268">
        <v>5653.11</v>
      </c>
    </row>
    <row r="777" spans="1:4">
      <c r="A777" s="266">
        <v>705279</v>
      </c>
      <c r="B777" s="267" t="s">
        <v>1503</v>
      </c>
      <c r="C777" s="266" t="s">
        <v>75</v>
      </c>
      <c r="D777" s="268">
        <v>7009.8</v>
      </c>
    </row>
    <row r="778" spans="1:4">
      <c r="A778" s="266">
        <v>705278</v>
      </c>
      <c r="B778" s="267" t="s">
        <v>1504</v>
      </c>
      <c r="C778" s="266" t="s">
        <v>75</v>
      </c>
      <c r="D778" s="268">
        <v>6483.33</v>
      </c>
    </row>
    <row r="779" spans="1:4">
      <c r="A779" s="266">
        <v>705285</v>
      </c>
      <c r="B779" s="267" t="s">
        <v>1505</v>
      </c>
      <c r="C779" s="266" t="s">
        <v>75</v>
      </c>
      <c r="D779" s="268">
        <v>7107.89</v>
      </c>
    </row>
    <row r="780" spans="1:4">
      <c r="A780" s="266">
        <v>705284</v>
      </c>
      <c r="B780" s="267" t="s">
        <v>1506</v>
      </c>
      <c r="C780" s="266" t="s">
        <v>75</v>
      </c>
      <c r="D780" s="268">
        <v>6602.26</v>
      </c>
    </row>
    <row r="781" spans="1:4">
      <c r="A781" s="266">
        <v>705287</v>
      </c>
      <c r="B781" s="267" t="s">
        <v>1507</v>
      </c>
      <c r="C781" s="266" t="s">
        <v>75</v>
      </c>
      <c r="D781" s="268">
        <v>6511.62</v>
      </c>
    </row>
    <row r="782" spans="1:4">
      <c r="A782" s="266">
        <v>705286</v>
      </c>
      <c r="B782" s="267" t="s">
        <v>1508</v>
      </c>
      <c r="C782" s="266" t="s">
        <v>75</v>
      </c>
      <c r="D782" s="268">
        <v>6005.98</v>
      </c>
    </row>
    <row r="783" spans="1:4">
      <c r="A783" s="266">
        <v>705295</v>
      </c>
      <c r="B783" s="267" t="s">
        <v>1509</v>
      </c>
      <c r="C783" s="266" t="s">
        <v>75</v>
      </c>
      <c r="D783" s="268">
        <v>9886.31</v>
      </c>
    </row>
    <row r="784" spans="1:4">
      <c r="A784" s="266">
        <v>705294</v>
      </c>
      <c r="B784" s="267" t="s">
        <v>1510</v>
      </c>
      <c r="C784" s="266" t="s">
        <v>75</v>
      </c>
      <c r="D784" s="268">
        <v>9104.94</v>
      </c>
    </row>
    <row r="785" spans="1:4">
      <c r="A785" s="266">
        <v>705297</v>
      </c>
      <c r="B785" s="267" t="s">
        <v>1511</v>
      </c>
      <c r="C785" s="266" t="s">
        <v>75</v>
      </c>
      <c r="D785" s="268">
        <v>10667.27</v>
      </c>
    </row>
    <row r="786" spans="1:4">
      <c r="A786" s="266">
        <v>705296</v>
      </c>
      <c r="B786" s="267" t="s">
        <v>1512</v>
      </c>
      <c r="C786" s="266" t="s">
        <v>75</v>
      </c>
      <c r="D786" s="268">
        <v>9885.91</v>
      </c>
    </row>
    <row r="787" spans="1:4">
      <c r="A787" s="266">
        <v>705289</v>
      </c>
      <c r="B787" s="267" t="s">
        <v>1513</v>
      </c>
      <c r="C787" s="266" t="s">
        <v>75</v>
      </c>
      <c r="D787" s="268">
        <v>7329.58</v>
      </c>
    </row>
    <row r="788" spans="1:4">
      <c r="A788" s="266">
        <v>705288</v>
      </c>
      <c r="B788" s="267" t="s">
        <v>1514</v>
      </c>
      <c r="C788" s="266" t="s">
        <v>75</v>
      </c>
      <c r="D788" s="268">
        <v>6688.78</v>
      </c>
    </row>
    <row r="789" spans="1:4">
      <c r="A789" s="266">
        <v>705291</v>
      </c>
      <c r="B789" s="267" t="s">
        <v>1515</v>
      </c>
      <c r="C789" s="266" t="s">
        <v>75</v>
      </c>
      <c r="D789" s="268">
        <v>8328.92</v>
      </c>
    </row>
    <row r="790" spans="1:4">
      <c r="A790" s="266">
        <v>705290</v>
      </c>
      <c r="B790" s="267" t="s">
        <v>1516</v>
      </c>
      <c r="C790" s="266" t="s">
        <v>75</v>
      </c>
      <c r="D790" s="268">
        <v>7688.13</v>
      </c>
    </row>
    <row r="791" spans="1:4">
      <c r="A791" s="266">
        <v>705293</v>
      </c>
      <c r="B791" s="267" t="s">
        <v>1517</v>
      </c>
      <c r="C791" s="266" t="s">
        <v>75</v>
      </c>
      <c r="D791" s="268">
        <v>8967.8799999999992</v>
      </c>
    </row>
    <row r="792" spans="1:4">
      <c r="A792" s="266">
        <v>705292</v>
      </c>
      <c r="B792" s="267" t="s">
        <v>1518</v>
      </c>
      <c r="C792" s="266" t="s">
        <v>75</v>
      </c>
      <c r="D792" s="268">
        <v>8186.51</v>
      </c>
    </row>
    <row r="793" spans="1:4">
      <c r="A793" s="266">
        <v>705299</v>
      </c>
      <c r="B793" s="267" t="s">
        <v>1519</v>
      </c>
      <c r="C793" s="266" t="s">
        <v>75</v>
      </c>
      <c r="D793" s="268">
        <v>9129.43</v>
      </c>
    </row>
    <row r="794" spans="1:4">
      <c r="A794" s="266">
        <v>705298</v>
      </c>
      <c r="B794" s="267" t="s">
        <v>1520</v>
      </c>
      <c r="C794" s="266" t="s">
        <v>75</v>
      </c>
      <c r="D794" s="268">
        <v>8374.31</v>
      </c>
    </row>
    <row r="795" spans="1:4">
      <c r="A795" s="266">
        <v>705301</v>
      </c>
      <c r="B795" s="267" t="s">
        <v>1521</v>
      </c>
      <c r="C795" s="266" t="s">
        <v>75</v>
      </c>
      <c r="D795" s="268">
        <v>8561.4</v>
      </c>
    </row>
    <row r="796" spans="1:4">
      <c r="A796" s="266">
        <v>705300</v>
      </c>
      <c r="B796" s="267" t="s">
        <v>1522</v>
      </c>
      <c r="C796" s="266" t="s">
        <v>75</v>
      </c>
      <c r="D796" s="268">
        <v>7806.28</v>
      </c>
    </row>
    <row r="797" spans="1:4">
      <c r="A797" s="266">
        <v>705309</v>
      </c>
      <c r="B797" s="267" t="s">
        <v>1523</v>
      </c>
      <c r="C797" s="266" t="s">
        <v>75</v>
      </c>
      <c r="D797" s="268">
        <v>13698.01</v>
      </c>
    </row>
    <row r="798" spans="1:4">
      <c r="A798" s="266">
        <v>705308</v>
      </c>
      <c r="B798" s="267" t="s">
        <v>1524</v>
      </c>
      <c r="C798" s="266" t="s">
        <v>75</v>
      </c>
      <c r="D798" s="268">
        <v>12567.46</v>
      </c>
    </row>
    <row r="799" spans="1:4">
      <c r="A799" s="266">
        <v>705311</v>
      </c>
      <c r="B799" s="267" t="s">
        <v>1525</v>
      </c>
      <c r="C799" s="266" t="s">
        <v>75</v>
      </c>
      <c r="D799" s="268">
        <v>13608.77</v>
      </c>
    </row>
    <row r="800" spans="1:4">
      <c r="A800" s="266">
        <v>705310</v>
      </c>
      <c r="B800" s="267" t="s">
        <v>1526</v>
      </c>
      <c r="C800" s="266" t="s">
        <v>75</v>
      </c>
      <c r="D800" s="268">
        <v>12478.21</v>
      </c>
    </row>
    <row r="801" spans="1:4">
      <c r="A801" s="266">
        <v>705303</v>
      </c>
      <c r="B801" s="267" t="s">
        <v>1527</v>
      </c>
      <c r="C801" s="266" t="s">
        <v>75</v>
      </c>
      <c r="D801" s="268">
        <v>9188.5</v>
      </c>
    </row>
    <row r="802" spans="1:4">
      <c r="A802" s="266">
        <v>705302</v>
      </c>
      <c r="B802" s="267" t="s">
        <v>1528</v>
      </c>
      <c r="C802" s="266" t="s">
        <v>75</v>
      </c>
      <c r="D802" s="268">
        <v>8268.2199999999993</v>
      </c>
    </row>
    <row r="803" spans="1:4">
      <c r="A803" s="266">
        <v>705305</v>
      </c>
      <c r="B803" s="267" t="s">
        <v>1529</v>
      </c>
      <c r="C803" s="266" t="s">
        <v>75</v>
      </c>
      <c r="D803" s="268">
        <v>11158.27</v>
      </c>
    </row>
    <row r="804" spans="1:4">
      <c r="A804" s="266">
        <v>705304</v>
      </c>
      <c r="B804" s="267" t="s">
        <v>1530</v>
      </c>
      <c r="C804" s="266" t="s">
        <v>75</v>
      </c>
      <c r="D804" s="268">
        <v>10238</v>
      </c>
    </row>
    <row r="805" spans="1:4">
      <c r="A805" s="266">
        <v>705307</v>
      </c>
      <c r="B805" s="267" t="s">
        <v>1531</v>
      </c>
      <c r="C805" s="266" t="s">
        <v>75</v>
      </c>
      <c r="D805" s="268">
        <v>12279.15</v>
      </c>
    </row>
    <row r="806" spans="1:4">
      <c r="A806" s="266">
        <v>705306</v>
      </c>
      <c r="B806" s="267" t="s">
        <v>1532</v>
      </c>
      <c r="C806" s="266" t="s">
        <v>75</v>
      </c>
      <c r="D806" s="268">
        <v>11148.59</v>
      </c>
    </row>
    <row r="807" spans="1:4">
      <c r="A807" s="266">
        <v>705169</v>
      </c>
      <c r="B807" s="267" t="s">
        <v>1533</v>
      </c>
      <c r="C807" s="266" t="s">
        <v>75</v>
      </c>
      <c r="D807" s="268">
        <v>2307.1999999999998</v>
      </c>
    </row>
    <row r="808" spans="1:4">
      <c r="A808" s="266">
        <v>705168</v>
      </c>
      <c r="B808" s="267" t="s">
        <v>1534</v>
      </c>
      <c r="C808" s="266" t="s">
        <v>75</v>
      </c>
      <c r="D808" s="268">
        <v>2132.7399999999998</v>
      </c>
    </row>
    <row r="809" spans="1:4">
      <c r="A809" s="266">
        <v>705171</v>
      </c>
      <c r="B809" s="267" t="s">
        <v>1535</v>
      </c>
      <c r="C809" s="266" t="s">
        <v>75</v>
      </c>
      <c r="D809" s="268">
        <v>2045.4</v>
      </c>
    </row>
    <row r="810" spans="1:4">
      <c r="A810" s="266">
        <v>705170</v>
      </c>
      <c r="B810" s="267" t="s">
        <v>1536</v>
      </c>
      <c r="C810" s="266" t="s">
        <v>75</v>
      </c>
      <c r="D810" s="268">
        <v>1870.95</v>
      </c>
    </row>
    <row r="811" spans="1:4">
      <c r="A811" s="266">
        <v>705179</v>
      </c>
      <c r="B811" s="267" t="s">
        <v>1537</v>
      </c>
      <c r="C811" s="266" t="s">
        <v>75</v>
      </c>
      <c r="D811" s="268">
        <v>2888.94</v>
      </c>
    </row>
    <row r="812" spans="1:4">
      <c r="A812" s="266">
        <v>705178</v>
      </c>
      <c r="B812" s="267" t="s">
        <v>1538</v>
      </c>
      <c r="C812" s="266" t="s">
        <v>75</v>
      </c>
      <c r="D812" s="268">
        <v>2658.53</v>
      </c>
    </row>
    <row r="813" spans="1:4">
      <c r="A813" s="266">
        <v>705181</v>
      </c>
      <c r="B813" s="267" t="s">
        <v>1539</v>
      </c>
      <c r="C813" s="266" t="s">
        <v>75</v>
      </c>
      <c r="D813" s="268">
        <v>3017.43</v>
      </c>
    </row>
    <row r="814" spans="1:4">
      <c r="A814" s="266">
        <v>705180</v>
      </c>
      <c r="B814" s="267" t="s">
        <v>1540</v>
      </c>
      <c r="C814" s="266" t="s">
        <v>75</v>
      </c>
      <c r="D814" s="268">
        <v>2787.03</v>
      </c>
    </row>
    <row r="815" spans="1:4">
      <c r="A815" s="266">
        <v>705173</v>
      </c>
      <c r="B815" s="267" t="s">
        <v>1541</v>
      </c>
      <c r="C815" s="266" t="s">
        <v>75</v>
      </c>
      <c r="D815" s="268">
        <v>2227.98</v>
      </c>
    </row>
    <row r="816" spans="1:4">
      <c r="A816" s="266">
        <v>705172</v>
      </c>
      <c r="B816" s="267" t="s">
        <v>1542</v>
      </c>
      <c r="C816" s="266" t="s">
        <v>75</v>
      </c>
      <c r="D816" s="268">
        <v>2053.5300000000002</v>
      </c>
    </row>
    <row r="817" spans="1:4">
      <c r="A817" s="266">
        <v>705175</v>
      </c>
      <c r="B817" s="267" t="s">
        <v>1543</v>
      </c>
      <c r="C817" s="266" t="s">
        <v>75</v>
      </c>
      <c r="D817" s="268">
        <v>2479.4899999999998</v>
      </c>
    </row>
    <row r="818" spans="1:4">
      <c r="A818" s="266">
        <v>705174</v>
      </c>
      <c r="B818" s="267" t="s">
        <v>1544</v>
      </c>
      <c r="C818" s="266" t="s">
        <v>75</v>
      </c>
      <c r="D818" s="268">
        <v>2305.0300000000002</v>
      </c>
    </row>
    <row r="819" spans="1:4">
      <c r="A819" s="266">
        <v>705177</v>
      </c>
      <c r="B819" s="267" t="s">
        <v>1545</v>
      </c>
      <c r="C819" s="266" t="s">
        <v>75</v>
      </c>
      <c r="D819" s="268">
        <v>2782.4</v>
      </c>
    </row>
    <row r="820" spans="1:4">
      <c r="A820" s="266">
        <v>705176</v>
      </c>
      <c r="B820" s="267" t="s">
        <v>1546</v>
      </c>
      <c r="C820" s="266" t="s">
        <v>75</v>
      </c>
      <c r="D820" s="268">
        <v>2552</v>
      </c>
    </row>
    <row r="821" spans="1:4">
      <c r="A821" s="266">
        <v>705183</v>
      </c>
      <c r="B821" s="267" t="s">
        <v>1547</v>
      </c>
      <c r="C821" s="266" t="s">
        <v>75</v>
      </c>
      <c r="D821" s="268">
        <v>3223.65</v>
      </c>
    </row>
    <row r="822" spans="1:4">
      <c r="A822" s="266">
        <v>705182</v>
      </c>
      <c r="B822" s="267" t="s">
        <v>1548</v>
      </c>
      <c r="C822" s="266" t="s">
        <v>75</v>
      </c>
      <c r="D822" s="268">
        <v>2999.42</v>
      </c>
    </row>
    <row r="823" spans="1:4">
      <c r="A823" s="266">
        <v>705185</v>
      </c>
      <c r="B823" s="267" t="s">
        <v>1549</v>
      </c>
      <c r="C823" s="266" t="s">
        <v>75</v>
      </c>
      <c r="D823" s="268">
        <v>2920.22</v>
      </c>
    </row>
    <row r="824" spans="1:4">
      <c r="A824" s="266">
        <v>705184</v>
      </c>
      <c r="B824" s="267" t="s">
        <v>1550</v>
      </c>
      <c r="C824" s="266" t="s">
        <v>75</v>
      </c>
      <c r="D824" s="268">
        <v>2695.99</v>
      </c>
    </row>
    <row r="825" spans="1:4">
      <c r="A825" s="266">
        <v>705193</v>
      </c>
      <c r="B825" s="267" t="s">
        <v>1551</v>
      </c>
      <c r="C825" s="266" t="s">
        <v>75</v>
      </c>
      <c r="D825" s="268">
        <v>4395.79</v>
      </c>
    </row>
    <row r="826" spans="1:4">
      <c r="A826" s="266">
        <v>705192</v>
      </c>
      <c r="B826" s="267" t="s">
        <v>1552</v>
      </c>
      <c r="C826" s="266" t="s">
        <v>75</v>
      </c>
      <c r="D826" s="268">
        <v>4033.72</v>
      </c>
    </row>
    <row r="827" spans="1:4">
      <c r="A827" s="266">
        <v>705195</v>
      </c>
      <c r="B827" s="267" t="s">
        <v>1553</v>
      </c>
      <c r="C827" s="266" t="s">
        <v>75</v>
      </c>
      <c r="D827" s="268">
        <v>4703.8100000000004</v>
      </c>
    </row>
    <row r="828" spans="1:4">
      <c r="A828" s="266">
        <v>705194</v>
      </c>
      <c r="B828" s="267" t="s">
        <v>1554</v>
      </c>
      <c r="C828" s="266" t="s">
        <v>75</v>
      </c>
      <c r="D828" s="268">
        <v>4341.74</v>
      </c>
    </row>
    <row r="829" spans="1:4">
      <c r="A829" s="266">
        <v>705187</v>
      </c>
      <c r="B829" s="267" t="s">
        <v>1555</v>
      </c>
      <c r="C829" s="266" t="s">
        <v>75</v>
      </c>
      <c r="D829" s="268">
        <v>3302.3</v>
      </c>
    </row>
    <row r="830" spans="1:4">
      <c r="A830" s="266">
        <v>705186</v>
      </c>
      <c r="B830" s="267" t="s">
        <v>1556</v>
      </c>
      <c r="C830" s="266" t="s">
        <v>75</v>
      </c>
      <c r="D830" s="268">
        <v>3008.46</v>
      </c>
    </row>
    <row r="831" spans="1:4">
      <c r="A831" s="266">
        <v>705189</v>
      </c>
      <c r="B831" s="267" t="s">
        <v>1557</v>
      </c>
      <c r="C831" s="266" t="s">
        <v>75</v>
      </c>
      <c r="D831" s="268">
        <v>3702.49</v>
      </c>
    </row>
    <row r="832" spans="1:4">
      <c r="A832" s="266">
        <v>705188</v>
      </c>
      <c r="B832" s="267" t="s">
        <v>1558</v>
      </c>
      <c r="C832" s="266" t="s">
        <v>75</v>
      </c>
      <c r="D832" s="268">
        <v>3408.66</v>
      </c>
    </row>
    <row r="833" spans="1:4">
      <c r="A833" s="266">
        <v>705191</v>
      </c>
      <c r="B833" s="267" t="s">
        <v>1559</v>
      </c>
      <c r="C833" s="266" t="s">
        <v>75</v>
      </c>
      <c r="D833" s="268">
        <v>4046.58</v>
      </c>
    </row>
    <row r="834" spans="1:4">
      <c r="A834" s="266">
        <v>705190</v>
      </c>
      <c r="B834" s="267" t="s">
        <v>1560</v>
      </c>
      <c r="C834" s="266" t="s">
        <v>75</v>
      </c>
      <c r="D834" s="268">
        <v>3684.51</v>
      </c>
    </row>
    <row r="835" spans="1:4">
      <c r="A835" s="266">
        <v>705197</v>
      </c>
      <c r="B835" s="267" t="s">
        <v>1561</v>
      </c>
      <c r="C835" s="266" t="s">
        <v>75</v>
      </c>
      <c r="D835" s="268">
        <v>4388.49</v>
      </c>
    </row>
    <row r="836" spans="1:4">
      <c r="A836" s="266">
        <v>705196</v>
      </c>
      <c r="B836" s="267" t="s">
        <v>1562</v>
      </c>
      <c r="C836" s="266" t="s">
        <v>75</v>
      </c>
      <c r="D836" s="268">
        <v>4030.1</v>
      </c>
    </row>
    <row r="837" spans="1:4">
      <c r="A837" s="266">
        <v>705199</v>
      </c>
      <c r="B837" s="267" t="s">
        <v>1563</v>
      </c>
      <c r="C837" s="266" t="s">
        <v>75</v>
      </c>
      <c r="D837" s="268">
        <v>4158.9399999999996</v>
      </c>
    </row>
    <row r="838" spans="1:4">
      <c r="A838" s="266">
        <v>705198</v>
      </c>
      <c r="B838" s="267" t="s">
        <v>1564</v>
      </c>
      <c r="C838" s="266" t="s">
        <v>75</v>
      </c>
      <c r="D838" s="268">
        <v>3800.55</v>
      </c>
    </row>
    <row r="839" spans="1:4">
      <c r="A839" s="266">
        <v>705207</v>
      </c>
      <c r="B839" s="267" t="s">
        <v>1565</v>
      </c>
      <c r="C839" s="266" t="s">
        <v>75</v>
      </c>
      <c r="D839" s="268">
        <v>6209.7</v>
      </c>
    </row>
    <row r="840" spans="1:4">
      <c r="A840" s="266">
        <v>705206</v>
      </c>
      <c r="B840" s="267" t="s">
        <v>1566</v>
      </c>
      <c r="C840" s="266" t="s">
        <v>75</v>
      </c>
      <c r="D840" s="268">
        <v>5675.24</v>
      </c>
    </row>
    <row r="841" spans="1:4">
      <c r="A841" s="266">
        <v>705209</v>
      </c>
      <c r="B841" s="267" t="s">
        <v>1567</v>
      </c>
      <c r="C841" s="266" t="s">
        <v>75</v>
      </c>
      <c r="D841" s="268">
        <v>7031.27</v>
      </c>
    </row>
    <row r="842" spans="1:4">
      <c r="A842" s="266">
        <v>705208</v>
      </c>
      <c r="B842" s="267" t="s">
        <v>1568</v>
      </c>
      <c r="C842" s="266" t="s">
        <v>75</v>
      </c>
      <c r="D842" s="268">
        <v>6408.08</v>
      </c>
    </row>
    <row r="843" spans="1:4">
      <c r="A843" s="266">
        <v>705201</v>
      </c>
      <c r="B843" s="267" t="s">
        <v>1569</v>
      </c>
      <c r="C843" s="266" t="s">
        <v>75</v>
      </c>
      <c r="D843" s="268">
        <v>4762.26</v>
      </c>
    </row>
    <row r="844" spans="1:4">
      <c r="A844" s="266">
        <v>705200</v>
      </c>
      <c r="B844" s="267" t="s">
        <v>1570</v>
      </c>
      <c r="C844" s="266" t="s">
        <v>75</v>
      </c>
      <c r="D844" s="268">
        <v>4403.88</v>
      </c>
    </row>
    <row r="845" spans="1:4">
      <c r="A845" s="266">
        <v>705203</v>
      </c>
      <c r="B845" s="267" t="s">
        <v>1571</v>
      </c>
      <c r="C845" s="266" t="s">
        <v>75</v>
      </c>
      <c r="D845" s="268">
        <v>5220.82</v>
      </c>
    </row>
    <row r="846" spans="1:4">
      <c r="A846" s="266">
        <v>705202</v>
      </c>
      <c r="B846" s="267" t="s">
        <v>1572</v>
      </c>
      <c r="C846" s="266" t="s">
        <v>75</v>
      </c>
      <c r="D846" s="268">
        <v>4780.54</v>
      </c>
    </row>
    <row r="847" spans="1:4">
      <c r="A847" s="266">
        <v>705205</v>
      </c>
      <c r="B847" s="267" t="s">
        <v>1573</v>
      </c>
      <c r="C847" s="266" t="s">
        <v>75</v>
      </c>
      <c r="D847" s="268">
        <v>5704.34</v>
      </c>
    </row>
    <row r="848" spans="1:4">
      <c r="A848" s="266">
        <v>705204</v>
      </c>
      <c r="B848" s="267" t="s">
        <v>1574</v>
      </c>
      <c r="C848" s="266" t="s">
        <v>75</v>
      </c>
      <c r="D848" s="268">
        <v>5264.06</v>
      </c>
    </row>
    <row r="849" spans="1:4">
      <c r="A849" s="266">
        <v>705211</v>
      </c>
      <c r="B849" s="267" t="s">
        <v>1575</v>
      </c>
      <c r="C849" s="266" t="s">
        <v>75</v>
      </c>
      <c r="D849" s="268">
        <v>5597.94</v>
      </c>
    </row>
    <row r="850" spans="1:4">
      <c r="A850" s="266">
        <v>705210</v>
      </c>
      <c r="B850" s="267" t="s">
        <v>1576</v>
      </c>
      <c r="C850" s="266" t="s">
        <v>75</v>
      </c>
      <c r="D850" s="268">
        <v>5080.58</v>
      </c>
    </row>
    <row r="851" spans="1:4">
      <c r="A851" s="266">
        <v>705213</v>
      </c>
      <c r="B851" s="267" t="s">
        <v>1577</v>
      </c>
      <c r="C851" s="266" t="s">
        <v>75</v>
      </c>
      <c r="D851" s="268">
        <v>5528.89</v>
      </c>
    </row>
    <row r="852" spans="1:4">
      <c r="A852" s="266">
        <v>705212</v>
      </c>
      <c r="B852" s="267" t="s">
        <v>1578</v>
      </c>
      <c r="C852" s="266" t="s">
        <v>75</v>
      </c>
      <c r="D852" s="268">
        <v>5011.5200000000004</v>
      </c>
    </row>
    <row r="853" spans="1:4">
      <c r="A853" s="266">
        <v>705221</v>
      </c>
      <c r="B853" s="267" t="s">
        <v>1579</v>
      </c>
      <c r="C853" s="266" t="s">
        <v>75</v>
      </c>
      <c r="D853" s="268">
        <v>8525.39</v>
      </c>
    </row>
    <row r="854" spans="1:4">
      <c r="A854" s="266">
        <v>705220</v>
      </c>
      <c r="B854" s="267" t="s">
        <v>1580</v>
      </c>
      <c r="C854" s="266" t="s">
        <v>75</v>
      </c>
      <c r="D854" s="268">
        <v>7797.8</v>
      </c>
    </row>
    <row r="855" spans="1:4">
      <c r="A855" s="266">
        <v>705223</v>
      </c>
      <c r="B855" s="267" t="s">
        <v>1581</v>
      </c>
      <c r="C855" s="266" t="s">
        <v>75</v>
      </c>
      <c r="D855" s="268">
        <v>9201.07</v>
      </c>
    </row>
    <row r="856" spans="1:4">
      <c r="A856" s="266">
        <v>705222</v>
      </c>
      <c r="B856" s="267" t="s">
        <v>1582</v>
      </c>
      <c r="C856" s="266" t="s">
        <v>75</v>
      </c>
      <c r="D856" s="268">
        <v>8362.9</v>
      </c>
    </row>
    <row r="857" spans="1:4">
      <c r="A857" s="266">
        <v>705215</v>
      </c>
      <c r="B857" s="267" t="s">
        <v>1583</v>
      </c>
      <c r="C857" s="266" t="s">
        <v>75</v>
      </c>
      <c r="D857" s="268">
        <v>6524.69</v>
      </c>
    </row>
    <row r="858" spans="1:4">
      <c r="A858" s="266">
        <v>705214</v>
      </c>
      <c r="B858" s="267" t="s">
        <v>1584</v>
      </c>
      <c r="C858" s="266" t="s">
        <v>75</v>
      </c>
      <c r="D858" s="268">
        <v>5898.11</v>
      </c>
    </row>
    <row r="859" spans="1:4">
      <c r="A859" s="266">
        <v>705217</v>
      </c>
      <c r="B859" s="267" t="s">
        <v>1585</v>
      </c>
      <c r="C859" s="266" t="s">
        <v>75</v>
      </c>
      <c r="D859" s="268">
        <v>7238.53</v>
      </c>
    </row>
    <row r="860" spans="1:4">
      <c r="A860" s="266">
        <v>705216</v>
      </c>
      <c r="B860" s="267" t="s">
        <v>1586</v>
      </c>
      <c r="C860" s="266" t="s">
        <v>75</v>
      </c>
      <c r="D860" s="268">
        <v>6611.96</v>
      </c>
    </row>
    <row r="861" spans="1:4">
      <c r="A861" s="266">
        <v>705219</v>
      </c>
      <c r="B861" s="267" t="s">
        <v>1587</v>
      </c>
      <c r="C861" s="266" t="s">
        <v>75</v>
      </c>
      <c r="D861" s="268">
        <v>7867.64</v>
      </c>
    </row>
    <row r="862" spans="1:4">
      <c r="A862" s="266">
        <v>705218</v>
      </c>
      <c r="B862" s="267" t="s">
        <v>1588</v>
      </c>
      <c r="C862" s="266" t="s">
        <v>75</v>
      </c>
      <c r="D862" s="268">
        <v>7140.04</v>
      </c>
    </row>
    <row r="863" spans="1:4">
      <c r="A863" s="266">
        <v>705346</v>
      </c>
      <c r="B863" s="267" t="s">
        <v>1589</v>
      </c>
      <c r="C863" s="266" t="s">
        <v>75</v>
      </c>
      <c r="D863" s="268">
        <v>5281.38</v>
      </c>
    </row>
    <row r="864" spans="1:4">
      <c r="A864" s="266">
        <v>705345</v>
      </c>
      <c r="B864" s="267" t="s">
        <v>1590</v>
      </c>
      <c r="C864" s="266" t="s">
        <v>75</v>
      </c>
      <c r="D864" s="268">
        <v>4833.76</v>
      </c>
    </row>
    <row r="865" spans="1:4">
      <c r="A865" s="266">
        <v>705348</v>
      </c>
      <c r="B865" s="267" t="s">
        <v>105</v>
      </c>
      <c r="C865" s="266" t="s">
        <v>75</v>
      </c>
      <c r="D865" s="268">
        <v>4750.72</v>
      </c>
    </row>
    <row r="866" spans="1:4">
      <c r="A866" s="266">
        <v>705347</v>
      </c>
      <c r="B866" s="267" t="s">
        <v>1591</v>
      </c>
      <c r="C866" s="266" t="s">
        <v>75</v>
      </c>
      <c r="D866" s="268">
        <v>4303.1099999999997</v>
      </c>
    </row>
    <row r="867" spans="1:4">
      <c r="A867" s="266">
        <v>705356</v>
      </c>
      <c r="B867" s="267" t="s">
        <v>1592</v>
      </c>
      <c r="C867" s="266" t="s">
        <v>75</v>
      </c>
      <c r="D867" s="268">
        <v>6998.89</v>
      </c>
    </row>
    <row r="868" spans="1:4">
      <c r="A868" s="266">
        <v>705355</v>
      </c>
      <c r="B868" s="267" t="s">
        <v>1593</v>
      </c>
      <c r="C868" s="266" t="s">
        <v>75</v>
      </c>
      <c r="D868" s="268">
        <v>6402.51</v>
      </c>
    </row>
    <row r="869" spans="1:4">
      <c r="A869" s="266">
        <v>705358</v>
      </c>
      <c r="B869" s="267" t="s">
        <v>1594</v>
      </c>
      <c r="C869" s="266" t="s">
        <v>75</v>
      </c>
      <c r="D869" s="268">
        <v>7106.47</v>
      </c>
    </row>
    <row r="870" spans="1:4">
      <c r="A870" s="266">
        <v>705357</v>
      </c>
      <c r="B870" s="267" t="s">
        <v>1595</v>
      </c>
      <c r="C870" s="266" t="s">
        <v>75</v>
      </c>
      <c r="D870" s="268">
        <v>6510.09</v>
      </c>
    </row>
    <row r="871" spans="1:4">
      <c r="A871" s="266">
        <v>705350</v>
      </c>
      <c r="B871" s="267" t="s">
        <v>1596</v>
      </c>
      <c r="C871" s="266" t="s">
        <v>75</v>
      </c>
      <c r="D871" s="268">
        <v>5184.4399999999996</v>
      </c>
    </row>
    <row r="872" spans="1:4">
      <c r="A872" s="266">
        <v>705349</v>
      </c>
      <c r="B872" s="267" t="s">
        <v>1597</v>
      </c>
      <c r="C872" s="266" t="s">
        <v>75</v>
      </c>
      <c r="D872" s="268">
        <v>4736.83</v>
      </c>
    </row>
    <row r="873" spans="1:4">
      <c r="A873" s="266">
        <v>705352</v>
      </c>
      <c r="B873" s="267" t="s">
        <v>1598</v>
      </c>
      <c r="C873" s="266" t="s">
        <v>75</v>
      </c>
      <c r="D873" s="268">
        <v>5554.88</v>
      </c>
    </row>
    <row r="874" spans="1:4">
      <c r="A874" s="266">
        <v>705351</v>
      </c>
      <c r="B874" s="267" t="s">
        <v>1599</v>
      </c>
      <c r="C874" s="266" t="s">
        <v>75</v>
      </c>
      <c r="D874" s="268">
        <v>5107.2700000000004</v>
      </c>
    </row>
    <row r="875" spans="1:4">
      <c r="A875" s="266">
        <v>705354</v>
      </c>
      <c r="B875" s="267" t="s">
        <v>1600</v>
      </c>
      <c r="C875" s="266" t="s">
        <v>75</v>
      </c>
      <c r="D875" s="268">
        <v>6114.85</v>
      </c>
    </row>
    <row r="876" spans="1:4">
      <c r="A876" s="266">
        <v>705353</v>
      </c>
      <c r="B876" s="267" t="s">
        <v>1601</v>
      </c>
      <c r="C876" s="266" t="s">
        <v>75</v>
      </c>
      <c r="D876" s="268">
        <v>5667.23</v>
      </c>
    </row>
    <row r="877" spans="1:4">
      <c r="A877" s="266">
        <v>705360</v>
      </c>
      <c r="B877" s="267" t="s">
        <v>1602</v>
      </c>
      <c r="C877" s="266" t="s">
        <v>75</v>
      </c>
      <c r="D877" s="268">
        <v>7598.51</v>
      </c>
    </row>
    <row r="878" spans="1:4">
      <c r="A878" s="266">
        <v>705359</v>
      </c>
      <c r="B878" s="267" t="s">
        <v>1603</v>
      </c>
      <c r="C878" s="266" t="s">
        <v>75</v>
      </c>
      <c r="D878" s="268">
        <v>7020.94</v>
      </c>
    </row>
    <row r="879" spans="1:4">
      <c r="A879" s="266">
        <v>705362</v>
      </c>
      <c r="B879" s="267" t="s">
        <v>1604</v>
      </c>
      <c r="C879" s="266" t="s">
        <v>75</v>
      </c>
      <c r="D879" s="268">
        <v>6913.75</v>
      </c>
    </row>
    <row r="880" spans="1:4">
      <c r="A880" s="266">
        <v>705361</v>
      </c>
      <c r="B880" s="267" t="s">
        <v>1605</v>
      </c>
      <c r="C880" s="266" t="s">
        <v>75</v>
      </c>
      <c r="D880" s="268">
        <v>6336.18</v>
      </c>
    </row>
    <row r="881" spans="1:4">
      <c r="A881" s="266">
        <v>705370</v>
      </c>
      <c r="B881" s="267" t="s">
        <v>1606</v>
      </c>
      <c r="C881" s="266" t="s">
        <v>75</v>
      </c>
      <c r="D881" s="268">
        <v>10263.780000000001</v>
      </c>
    </row>
    <row r="882" spans="1:4">
      <c r="A882" s="266">
        <v>705369</v>
      </c>
      <c r="B882" s="267" t="s">
        <v>1607</v>
      </c>
      <c r="C882" s="266" t="s">
        <v>75</v>
      </c>
      <c r="D882" s="268">
        <v>9339.51</v>
      </c>
    </row>
    <row r="883" spans="1:4">
      <c r="A883" s="266">
        <v>705372</v>
      </c>
      <c r="B883" s="267" t="s">
        <v>1608</v>
      </c>
      <c r="C883" s="266" t="s">
        <v>75</v>
      </c>
      <c r="D883" s="268">
        <v>10934.34</v>
      </c>
    </row>
    <row r="884" spans="1:4">
      <c r="A884" s="266">
        <v>705371</v>
      </c>
      <c r="B884" s="267" t="s">
        <v>1609</v>
      </c>
      <c r="C884" s="266" t="s">
        <v>75</v>
      </c>
      <c r="D884" s="268">
        <v>10010.07</v>
      </c>
    </row>
    <row r="885" spans="1:4">
      <c r="A885" s="266">
        <v>705364</v>
      </c>
      <c r="B885" s="267" t="s">
        <v>1610</v>
      </c>
      <c r="C885" s="266" t="s">
        <v>75</v>
      </c>
      <c r="D885" s="268">
        <v>7829.65</v>
      </c>
    </row>
    <row r="886" spans="1:4">
      <c r="A886" s="266">
        <v>705363</v>
      </c>
      <c r="B886" s="267" t="s">
        <v>1611</v>
      </c>
      <c r="C886" s="266" t="s">
        <v>75</v>
      </c>
      <c r="D886" s="268">
        <v>7252.08</v>
      </c>
    </row>
    <row r="887" spans="1:4">
      <c r="A887" s="266">
        <v>705366</v>
      </c>
      <c r="B887" s="267" t="s">
        <v>1612</v>
      </c>
      <c r="C887" s="266" t="s">
        <v>75</v>
      </c>
      <c r="D887" s="268">
        <v>8525.77</v>
      </c>
    </row>
    <row r="888" spans="1:4">
      <c r="A888" s="266">
        <v>705365</v>
      </c>
      <c r="B888" s="267" t="s">
        <v>1613</v>
      </c>
      <c r="C888" s="266" t="s">
        <v>75</v>
      </c>
      <c r="D888" s="268">
        <v>7765.29</v>
      </c>
    </row>
    <row r="889" spans="1:4">
      <c r="A889" s="266">
        <v>705368</v>
      </c>
      <c r="B889" s="267" t="s">
        <v>1614</v>
      </c>
      <c r="C889" s="266" t="s">
        <v>75</v>
      </c>
      <c r="D889" s="268">
        <v>9561.67</v>
      </c>
    </row>
    <row r="890" spans="1:4">
      <c r="A890" s="266">
        <v>705367</v>
      </c>
      <c r="B890" s="267" t="s">
        <v>1615</v>
      </c>
      <c r="C890" s="266" t="s">
        <v>75</v>
      </c>
      <c r="D890" s="268">
        <v>8801.19</v>
      </c>
    </row>
    <row r="891" spans="1:4">
      <c r="A891" s="266">
        <v>705374</v>
      </c>
      <c r="B891" s="267" t="s">
        <v>1616</v>
      </c>
      <c r="C891" s="266" t="s">
        <v>75</v>
      </c>
      <c r="D891" s="268">
        <v>10043.57</v>
      </c>
    </row>
    <row r="892" spans="1:4">
      <c r="A892" s="266">
        <v>705373</v>
      </c>
      <c r="B892" s="267" t="s">
        <v>1617</v>
      </c>
      <c r="C892" s="266" t="s">
        <v>75</v>
      </c>
      <c r="D892" s="268">
        <v>9310.35</v>
      </c>
    </row>
    <row r="893" spans="1:4">
      <c r="A893" s="266">
        <v>705376</v>
      </c>
      <c r="B893" s="267" t="s">
        <v>1618</v>
      </c>
      <c r="C893" s="266" t="s">
        <v>75</v>
      </c>
      <c r="D893" s="268">
        <v>9003.49</v>
      </c>
    </row>
    <row r="894" spans="1:4">
      <c r="A894" s="266">
        <v>705375</v>
      </c>
      <c r="B894" s="267" t="s">
        <v>1619</v>
      </c>
      <c r="C894" s="266" t="s">
        <v>75</v>
      </c>
      <c r="D894" s="268">
        <v>8270.26</v>
      </c>
    </row>
    <row r="895" spans="1:4">
      <c r="A895" s="266">
        <v>705384</v>
      </c>
      <c r="B895" s="267" t="s">
        <v>1620</v>
      </c>
      <c r="C895" s="266" t="s">
        <v>75</v>
      </c>
      <c r="D895" s="268">
        <v>13602.36</v>
      </c>
    </row>
    <row r="896" spans="1:4">
      <c r="A896" s="266">
        <v>705383</v>
      </c>
      <c r="B896" s="267" t="s">
        <v>1621</v>
      </c>
      <c r="C896" s="266" t="s">
        <v>75</v>
      </c>
      <c r="D896" s="268">
        <v>12478.73</v>
      </c>
    </row>
    <row r="897" spans="1:4">
      <c r="A897" s="266">
        <v>705386</v>
      </c>
      <c r="B897" s="267" t="s">
        <v>1622</v>
      </c>
      <c r="C897" s="266" t="s">
        <v>75</v>
      </c>
      <c r="D897" s="268">
        <v>14667.04</v>
      </c>
    </row>
    <row r="898" spans="1:4">
      <c r="A898" s="266">
        <v>705385</v>
      </c>
      <c r="B898" s="267" t="s">
        <v>1623</v>
      </c>
      <c r="C898" s="266" t="s">
        <v>75</v>
      </c>
      <c r="D898" s="268">
        <v>13543.41</v>
      </c>
    </row>
    <row r="899" spans="1:4">
      <c r="A899" s="266">
        <v>705378</v>
      </c>
      <c r="B899" s="267" t="s">
        <v>1624</v>
      </c>
      <c r="C899" s="266" t="s">
        <v>75</v>
      </c>
      <c r="D899" s="268">
        <v>10199.379999999999</v>
      </c>
    </row>
    <row r="900" spans="1:4">
      <c r="A900" s="266">
        <v>705377</v>
      </c>
      <c r="B900" s="267" t="s">
        <v>1625</v>
      </c>
      <c r="C900" s="266" t="s">
        <v>75</v>
      </c>
      <c r="D900" s="268">
        <v>9273.68</v>
      </c>
    </row>
    <row r="901" spans="1:4">
      <c r="A901" s="266">
        <v>705380</v>
      </c>
      <c r="B901" s="267" t="s">
        <v>1626</v>
      </c>
      <c r="C901" s="266" t="s">
        <v>75</v>
      </c>
      <c r="D901" s="268">
        <v>11572.71</v>
      </c>
    </row>
    <row r="902" spans="1:4">
      <c r="A902" s="266">
        <v>705379</v>
      </c>
      <c r="B902" s="267" t="s">
        <v>1627</v>
      </c>
      <c r="C902" s="266" t="s">
        <v>75</v>
      </c>
      <c r="D902" s="268">
        <v>10647.01</v>
      </c>
    </row>
    <row r="903" spans="1:4">
      <c r="A903" s="266">
        <v>705382</v>
      </c>
      <c r="B903" s="267" t="s">
        <v>1628</v>
      </c>
      <c r="C903" s="266" t="s">
        <v>75</v>
      </c>
      <c r="D903" s="268">
        <v>12718.88</v>
      </c>
    </row>
    <row r="904" spans="1:4">
      <c r="A904" s="266">
        <v>705381</v>
      </c>
      <c r="B904" s="267" t="s">
        <v>1629</v>
      </c>
      <c r="C904" s="266" t="s">
        <v>75</v>
      </c>
      <c r="D904" s="268">
        <v>11595.26</v>
      </c>
    </row>
    <row r="905" spans="1:4">
      <c r="A905" s="266">
        <v>705388</v>
      </c>
      <c r="B905" s="267" t="s">
        <v>1630</v>
      </c>
      <c r="C905" s="266" t="s">
        <v>75</v>
      </c>
      <c r="D905" s="268">
        <v>12603.05</v>
      </c>
    </row>
    <row r="906" spans="1:4">
      <c r="A906" s="266">
        <v>705387</v>
      </c>
      <c r="B906" s="267" t="s">
        <v>1631</v>
      </c>
      <c r="C906" s="266" t="s">
        <v>75</v>
      </c>
      <c r="D906" s="268">
        <v>11513.26</v>
      </c>
    </row>
    <row r="907" spans="1:4">
      <c r="A907" s="266">
        <v>705390</v>
      </c>
      <c r="B907" s="267" t="s">
        <v>1632</v>
      </c>
      <c r="C907" s="266" t="s">
        <v>75</v>
      </c>
      <c r="D907" s="268">
        <v>11867.27</v>
      </c>
    </row>
    <row r="908" spans="1:4">
      <c r="A908" s="266">
        <v>705389</v>
      </c>
      <c r="B908" s="267" t="s">
        <v>1633</v>
      </c>
      <c r="C908" s="266" t="s">
        <v>75</v>
      </c>
      <c r="D908" s="268">
        <v>10777.48</v>
      </c>
    </row>
    <row r="909" spans="1:4">
      <c r="A909" s="266">
        <v>705399</v>
      </c>
      <c r="B909" s="267" t="s">
        <v>1634</v>
      </c>
      <c r="C909" s="266" t="s">
        <v>75</v>
      </c>
      <c r="D909" s="268">
        <v>18215.7</v>
      </c>
    </row>
    <row r="910" spans="1:4">
      <c r="A910" s="266">
        <v>705398</v>
      </c>
      <c r="B910" s="267" t="s">
        <v>1635</v>
      </c>
      <c r="C910" s="266" t="s">
        <v>75</v>
      </c>
      <c r="D910" s="268">
        <v>16579.8</v>
      </c>
    </row>
    <row r="911" spans="1:4">
      <c r="A911" s="266">
        <v>705401</v>
      </c>
      <c r="B911" s="267" t="s">
        <v>1636</v>
      </c>
      <c r="C911" s="266" t="s">
        <v>75</v>
      </c>
      <c r="D911" s="268">
        <v>19657.57</v>
      </c>
    </row>
    <row r="912" spans="1:4">
      <c r="A912" s="266">
        <v>705400</v>
      </c>
      <c r="B912" s="267" t="s">
        <v>1637</v>
      </c>
      <c r="C912" s="266" t="s">
        <v>75</v>
      </c>
      <c r="D912" s="268">
        <v>18021.68</v>
      </c>
    </row>
    <row r="913" spans="1:4">
      <c r="A913" s="266">
        <v>705392</v>
      </c>
      <c r="B913" s="267" t="s">
        <v>1638</v>
      </c>
      <c r="C913" s="266" t="s">
        <v>75</v>
      </c>
      <c r="D913" s="268">
        <v>13498.46</v>
      </c>
    </row>
    <row r="914" spans="1:4">
      <c r="A914" s="266">
        <v>705391</v>
      </c>
      <c r="B914" s="267" t="s">
        <v>1639</v>
      </c>
      <c r="C914" s="266" t="s">
        <v>75</v>
      </c>
      <c r="D914" s="268">
        <v>12176.59</v>
      </c>
    </row>
    <row r="915" spans="1:4">
      <c r="A915" s="266">
        <v>705395</v>
      </c>
      <c r="B915" s="267" t="s">
        <v>1640</v>
      </c>
      <c r="C915" s="266" t="s">
        <v>75</v>
      </c>
      <c r="D915" s="268">
        <v>15411.24</v>
      </c>
    </row>
    <row r="916" spans="1:4">
      <c r="A916" s="266">
        <v>705394</v>
      </c>
      <c r="B916" s="267" t="s">
        <v>1641</v>
      </c>
      <c r="C916" s="266" t="s">
        <v>75</v>
      </c>
      <c r="D916" s="268">
        <v>14089.37</v>
      </c>
    </row>
    <row r="917" spans="1:4">
      <c r="A917" s="266">
        <v>705397</v>
      </c>
      <c r="B917" s="267" t="s">
        <v>1642</v>
      </c>
      <c r="C917" s="266" t="s">
        <v>75</v>
      </c>
      <c r="D917" s="268">
        <v>16839.18</v>
      </c>
    </row>
    <row r="918" spans="1:4">
      <c r="A918" s="266">
        <v>705396</v>
      </c>
      <c r="B918" s="267" t="s">
        <v>1643</v>
      </c>
      <c r="C918" s="266" t="s">
        <v>75</v>
      </c>
      <c r="D918" s="268">
        <v>15203.28</v>
      </c>
    </row>
    <row r="919" spans="1:4">
      <c r="A919" s="266">
        <v>804213</v>
      </c>
      <c r="B919" s="267" t="s">
        <v>1644</v>
      </c>
      <c r="C919" s="266" t="s">
        <v>63</v>
      </c>
      <c r="D919" s="268">
        <v>1415.68</v>
      </c>
    </row>
    <row r="920" spans="1:4">
      <c r="A920" s="266">
        <v>804212</v>
      </c>
      <c r="B920" s="267" t="s">
        <v>1645</v>
      </c>
      <c r="C920" s="266" t="s">
        <v>63</v>
      </c>
      <c r="D920" s="268">
        <v>1148.3900000000001</v>
      </c>
    </row>
    <row r="921" spans="1:4">
      <c r="A921" s="266">
        <v>804217</v>
      </c>
      <c r="B921" s="267" t="s">
        <v>1646</v>
      </c>
      <c r="C921" s="266" t="s">
        <v>63</v>
      </c>
      <c r="D921" s="268">
        <v>1423.83</v>
      </c>
    </row>
    <row r="922" spans="1:4">
      <c r="A922" s="266">
        <v>804216</v>
      </c>
      <c r="B922" s="267" t="s">
        <v>1647</v>
      </c>
      <c r="C922" s="266" t="s">
        <v>63</v>
      </c>
      <c r="D922" s="268">
        <v>1156</v>
      </c>
    </row>
    <row r="923" spans="1:4">
      <c r="A923" s="266">
        <v>804219</v>
      </c>
      <c r="B923" s="267" t="s">
        <v>1648</v>
      </c>
      <c r="C923" s="266" t="s">
        <v>63</v>
      </c>
      <c r="D923" s="268">
        <v>1434.14</v>
      </c>
    </row>
    <row r="924" spans="1:4">
      <c r="A924" s="266">
        <v>804218</v>
      </c>
      <c r="B924" s="267" t="s">
        <v>1649</v>
      </c>
      <c r="C924" s="266" t="s">
        <v>63</v>
      </c>
      <c r="D924" s="268">
        <v>1165.76</v>
      </c>
    </row>
    <row r="925" spans="1:4">
      <c r="A925" s="266">
        <v>804221</v>
      </c>
      <c r="B925" s="267" t="s">
        <v>1650</v>
      </c>
      <c r="C925" s="266" t="s">
        <v>63</v>
      </c>
      <c r="D925" s="268">
        <v>1450.75</v>
      </c>
    </row>
    <row r="926" spans="1:4">
      <c r="A926" s="266">
        <v>804220</v>
      </c>
      <c r="B926" s="267" t="s">
        <v>1651</v>
      </c>
      <c r="C926" s="266" t="s">
        <v>63</v>
      </c>
      <c r="D926" s="268">
        <v>1181.4100000000001</v>
      </c>
    </row>
    <row r="927" spans="1:4">
      <c r="A927" s="266">
        <v>804223</v>
      </c>
      <c r="B927" s="267" t="s">
        <v>1652</v>
      </c>
      <c r="C927" s="266" t="s">
        <v>63</v>
      </c>
      <c r="D927" s="268">
        <v>1472.51</v>
      </c>
    </row>
    <row r="928" spans="1:4">
      <c r="A928" s="266">
        <v>804222</v>
      </c>
      <c r="B928" s="267" t="s">
        <v>1653</v>
      </c>
      <c r="C928" s="266" t="s">
        <v>63</v>
      </c>
      <c r="D928" s="268">
        <v>1201.95</v>
      </c>
    </row>
    <row r="929" spans="1:4">
      <c r="A929" s="266">
        <v>804225</v>
      </c>
      <c r="B929" s="267" t="s">
        <v>1654</v>
      </c>
      <c r="C929" s="266" t="s">
        <v>63</v>
      </c>
      <c r="D929" s="268">
        <v>1501.17</v>
      </c>
    </row>
    <row r="930" spans="1:4">
      <c r="A930" s="266">
        <v>804224</v>
      </c>
      <c r="B930" s="267" t="s">
        <v>1655</v>
      </c>
      <c r="C930" s="266" t="s">
        <v>63</v>
      </c>
      <c r="D930" s="268">
        <v>1229.24</v>
      </c>
    </row>
    <row r="931" spans="1:4">
      <c r="A931" s="266">
        <v>804227</v>
      </c>
      <c r="B931" s="267" t="s">
        <v>1656</v>
      </c>
      <c r="C931" s="266" t="s">
        <v>63</v>
      </c>
      <c r="D931" s="268">
        <v>1540.02</v>
      </c>
    </row>
    <row r="932" spans="1:4">
      <c r="A932" s="266">
        <v>804226</v>
      </c>
      <c r="B932" s="267" t="s">
        <v>1657</v>
      </c>
      <c r="C932" s="266" t="s">
        <v>63</v>
      </c>
      <c r="D932" s="268">
        <v>1266.45</v>
      </c>
    </row>
    <row r="933" spans="1:4">
      <c r="A933" s="266">
        <v>804229</v>
      </c>
      <c r="B933" s="267" t="s">
        <v>1658</v>
      </c>
      <c r="C933" s="266" t="s">
        <v>63</v>
      </c>
      <c r="D933" s="268">
        <v>1590.8</v>
      </c>
    </row>
    <row r="934" spans="1:4">
      <c r="A934" s="266">
        <v>804228</v>
      </c>
      <c r="B934" s="267" t="s">
        <v>1659</v>
      </c>
      <c r="C934" s="266" t="s">
        <v>63</v>
      </c>
      <c r="D934" s="268">
        <v>1315.45</v>
      </c>
    </row>
    <row r="935" spans="1:4">
      <c r="A935" s="266">
        <v>804231</v>
      </c>
      <c r="B935" s="267" t="s">
        <v>1660</v>
      </c>
      <c r="C935" s="266" t="s">
        <v>63</v>
      </c>
      <c r="D935" s="268">
        <v>1660.4</v>
      </c>
    </row>
    <row r="936" spans="1:4">
      <c r="A936" s="266">
        <v>804230</v>
      </c>
      <c r="B936" s="267" t="s">
        <v>1661</v>
      </c>
      <c r="C936" s="266" t="s">
        <v>63</v>
      </c>
      <c r="D936" s="268">
        <v>1383.01</v>
      </c>
    </row>
    <row r="937" spans="1:4">
      <c r="A937" s="266">
        <v>804215</v>
      </c>
      <c r="B937" s="267" t="s">
        <v>1662</v>
      </c>
      <c r="C937" s="266" t="s">
        <v>63</v>
      </c>
      <c r="D937" s="268">
        <v>1417.53</v>
      </c>
    </row>
    <row r="938" spans="1:4">
      <c r="A938" s="266">
        <v>804214</v>
      </c>
      <c r="B938" s="267" t="s">
        <v>1663</v>
      </c>
      <c r="C938" s="266" t="s">
        <v>63</v>
      </c>
      <c r="D938" s="268">
        <v>1150.1099999999999</v>
      </c>
    </row>
    <row r="939" spans="1:4">
      <c r="A939" s="266">
        <v>804417</v>
      </c>
      <c r="B939" s="267" t="s">
        <v>1664</v>
      </c>
      <c r="C939" s="266" t="s">
        <v>63</v>
      </c>
      <c r="D939" s="268">
        <v>3661.62</v>
      </c>
    </row>
    <row r="940" spans="1:4">
      <c r="A940" s="266">
        <v>804233</v>
      </c>
      <c r="B940" s="267" t="s">
        <v>1665</v>
      </c>
      <c r="C940" s="266" t="s">
        <v>63</v>
      </c>
      <c r="D940" s="268">
        <v>2103.94</v>
      </c>
    </row>
    <row r="941" spans="1:4">
      <c r="A941" s="266">
        <v>804416</v>
      </c>
      <c r="B941" s="267" t="s">
        <v>1666</v>
      </c>
      <c r="C941" s="266" t="s">
        <v>63</v>
      </c>
      <c r="D941" s="268">
        <v>2964.24</v>
      </c>
    </row>
    <row r="942" spans="1:4">
      <c r="A942" s="266">
        <v>804232</v>
      </c>
      <c r="B942" s="267" t="s">
        <v>1667</v>
      </c>
      <c r="C942" s="266" t="s">
        <v>63</v>
      </c>
      <c r="D942" s="268">
        <v>1689.15</v>
      </c>
    </row>
    <row r="943" spans="1:4">
      <c r="A943" s="266">
        <v>804237</v>
      </c>
      <c r="B943" s="267" t="s">
        <v>1668</v>
      </c>
      <c r="C943" s="266" t="s">
        <v>63</v>
      </c>
      <c r="D943" s="268">
        <v>2116.23</v>
      </c>
    </row>
    <row r="944" spans="1:4">
      <c r="A944" s="266">
        <v>804236</v>
      </c>
      <c r="B944" s="267" t="s">
        <v>1669</v>
      </c>
      <c r="C944" s="266" t="s">
        <v>63</v>
      </c>
      <c r="D944" s="268">
        <v>1700.48</v>
      </c>
    </row>
    <row r="945" spans="1:4">
      <c r="A945" s="266">
        <v>804419</v>
      </c>
      <c r="B945" s="267" t="s">
        <v>1670</v>
      </c>
      <c r="C945" s="266" t="s">
        <v>63</v>
      </c>
      <c r="D945" s="268">
        <v>3830.32</v>
      </c>
    </row>
    <row r="946" spans="1:4">
      <c r="A946" s="266">
        <v>804239</v>
      </c>
      <c r="B946" s="267" t="s">
        <v>1671</v>
      </c>
      <c r="C946" s="266" t="s">
        <v>63</v>
      </c>
      <c r="D946" s="268">
        <v>2132.2399999999998</v>
      </c>
    </row>
    <row r="947" spans="1:4">
      <c r="A947" s="266">
        <v>804418</v>
      </c>
      <c r="B947" s="267" t="s">
        <v>1672</v>
      </c>
      <c r="C947" s="266" t="s">
        <v>63</v>
      </c>
      <c r="D947" s="268">
        <v>3099.61</v>
      </c>
    </row>
    <row r="948" spans="1:4">
      <c r="A948" s="266">
        <v>804238</v>
      </c>
      <c r="B948" s="267" t="s">
        <v>1673</v>
      </c>
      <c r="C948" s="266" t="s">
        <v>63</v>
      </c>
      <c r="D948" s="268">
        <v>1715.26</v>
      </c>
    </row>
    <row r="949" spans="1:4">
      <c r="A949" s="266">
        <v>804241</v>
      </c>
      <c r="B949" s="267" t="s">
        <v>1674</v>
      </c>
      <c r="C949" s="266" t="s">
        <v>63</v>
      </c>
      <c r="D949" s="268">
        <v>2155.27</v>
      </c>
    </row>
    <row r="950" spans="1:4">
      <c r="A950" s="266">
        <v>804240</v>
      </c>
      <c r="B950" s="267" t="s">
        <v>1675</v>
      </c>
      <c r="C950" s="266" t="s">
        <v>63</v>
      </c>
      <c r="D950" s="268">
        <v>1736.65</v>
      </c>
    </row>
    <row r="951" spans="1:4">
      <c r="A951" s="266">
        <v>804243</v>
      </c>
      <c r="B951" s="267" t="s">
        <v>1676</v>
      </c>
      <c r="C951" s="266" t="s">
        <v>63</v>
      </c>
      <c r="D951" s="268">
        <v>2186.7399999999998</v>
      </c>
    </row>
    <row r="952" spans="1:4">
      <c r="A952" s="266">
        <v>804242</v>
      </c>
      <c r="B952" s="267" t="s">
        <v>1677</v>
      </c>
      <c r="C952" s="266" t="s">
        <v>63</v>
      </c>
      <c r="D952" s="268">
        <v>1766.08</v>
      </c>
    </row>
    <row r="953" spans="1:4">
      <c r="A953" s="266">
        <v>804421</v>
      </c>
      <c r="B953" s="267" t="s">
        <v>1678</v>
      </c>
      <c r="C953" s="266" t="s">
        <v>63</v>
      </c>
      <c r="D953" s="268">
        <v>4274.1899999999996</v>
      </c>
    </row>
    <row r="954" spans="1:4">
      <c r="A954" s="266">
        <v>804245</v>
      </c>
      <c r="B954" s="267" t="s">
        <v>1679</v>
      </c>
      <c r="C954" s="266" t="s">
        <v>63</v>
      </c>
      <c r="D954" s="268">
        <v>2229.25</v>
      </c>
    </row>
    <row r="955" spans="1:4">
      <c r="A955" s="266">
        <v>804420</v>
      </c>
      <c r="B955" s="267" t="s">
        <v>1680</v>
      </c>
      <c r="C955" s="266" t="s">
        <v>63</v>
      </c>
      <c r="D955" s="268">
        <v>3456.48</v>
      </c>
    </row>
    <row r="956" spans="1:4">
      <c r="A956" s="266">
        <v>804244</v>
      </c>
      <c r="B956" s="267" t="s">
        <v>1681</v>
      </c>
      <c r="C956" s="266" t="s">
        <v>63</v>
      </c>
      <c r="D956" s="268">
        <v>1805.99</v>
      </c>
    </row>
    <row r="957" spans="1:4">
      <c r="A957" s="266">
        <v>804247</v>
      </c>
      <c r="B957" s="267" t="s">
        <v>1682</v>
      </c>
      <c r="C957" s="266" t="s">
        <v>63</v>
      </c>
      <c r="D957" s="268">
        <v>2284.83</v>
      </c>
    </row>
    <row r="958" spans="1:4">
      <c r="A958" s="266">
        <v>804246</v>
      </c>
      <c r="B958" s="267" t="s">
        <v>1683</v>
      </c>
      <c r="C958" s="266" t="s">
        <v>63</v>
      </c>
      <c r="D958" s="268">
        <v>1858.7</v>
      </c>
    </row>
    <row r="959" spans="1:4">
      <c r="A959" s="266">
        <v>804249</v>
      </c>
      <c r="B959" s="267" t="s">
        <v>1684</v>
      </c>
      <c r="C959" s="266" t="s">
        <v>63</v>
      </c>
      <c r="D959" s="268">
        <v>2359.35</v>
      </c>
    </row>
    <row r="960" spans="1:4">
      <c r="A960" s="266">
        <v>804248</v>
      </c>
      <c r="B960" s="267" t="s">
        <v>1685</v>
      </c>
      <c r="C960" s="266" t="s">
        <v>63</v>
      </c>
      <c r="D960" s="268">
        <v>1929.81</v>
      </c>
    </row>
    <row r="961" spans="1:4">
      <c r="A961" s="266">
        <v>804423</v>
      </c>
      <c r="B961" s="267" t="s">
        <v>1686</v>
      </c>
      <c r="C961" s="266" t="s">
        <v>63</v>
      </c>
      <c r="D961" s="268">
        <v>5292.18</v>
      </c>
    </row>
    <row r="962" spans="1:4">
      <c r="A962" s="266">
        <v>804251</v>
      </c>
      <c r="B962" s="267" t="s">
        <v>1687</v>
      </c>
      <c r="C962" s="266" t="s">
        <v>63</v>
      </c>
      <c r="D962" s="268">
        <v>2458.75</v>
      </c>
    </row>
    <row r="963" spans="1:4">
      <c r="A963" s="266">
        <v>804422</v>
      </c>
      <c r="B963" s="267" t="s">
        <v>1688</v>
      </c>
      <c r="C963" s="266" t="s">
        <v>63</v>
      </c>
      <c r="D963" s="268">
        <v>4271.93</v>
      </c>
    </row>
    <row r="964" spans="1:4">
      <c r="A964" s="266">
        <v>804250</v>
      </c>
      <c r="B964" s="267" t="s">
        <v>1689</v>
      </c>
      <c r="C964" s="266" t="s">
        <v>63</v>
      </c>
      <c r="D964" s="268">
        <v>2025.66</v>
      </c>
    </row>
    <row r="965" spans="1:4">
      <c r="A965" s="266">
        <v>804235</v>
      </c>
      <c r="B965" s="267" t="s">
        <v>1690</v>
      </c>
      <c r="C965" s="266" t="s">
        <v>63</v>
      </c>
      <c r="D965" s="268">
        <v>2106.94</v>
      </c>
    </row>
    <row r="966" spans="1:4">
      <c r="A966" s="266">
        <v>804234</v>
      </c>
      <c r="B966" s="267" t="s">
        <v>1691</v>
      </c>
      <c r="C966" s="266" t="s">
        <v>63</v>
      </c>
      <c r="D966" s="268">
        <v>1691.87</v>
      </c>
    </row>
    <row r="967" spans="1:4">
      <c r="A967" s="266">
        <v>804425</v>
      </c>
      <c r="B967" s="267" t="s">
        <v>1692</v>
      </c>
      <c r="C967" s="266" t="s">
        <v>63</v>
      </c>
      <c r="D967" s="268">
        <v>5310.7</v>
      </c>
    </row>
    <row r="968" spans="1:4">
      <c r="A968" s="266">
        <v>804253</v>
      </c>
      <c r="B968" s="267" t="s">
        <v>1693</v>
      </c>
      <c r="C968" s="266" t="s">
        <v>63</v>
      </c>
      <c r="D968" s="268">
        <v>2925.26</v>
      </c>
    </row>
    <row r="969" spans="1:4">
      <c r="A969" s="266">
        <v>804424</v>
      </c>
      <c r="B969" s="267" t="s">
        <v>1694</v>
      </c>
      <c r="C969" s="266" t="s">
        <v>63</v>
      </c>
      <c r="D969" s="268">
        <v>4233.22</v>
      </c>
    </row>
    <row r="970" spans="1:4">
      <c r="A970" s="266">
        <v>804252</v>
      </c>
      <c r="B970" s="267" t="s">
        <v>1695</v>
      </c>
      <c r="C970" s="266" t="s">
        <v>63</v>
      </c>
      <c r="D970" s="268">
        <v>2323.2199999999998</v>
      </c>
    </row>
    <row r="971" spans="1:4">
      <c r="A971" s="266">
        <v>804257</v>
      </c>
      <c r="B971" s="267" t="s">
        <v>1696</v>
      </c>
      <c r="C971" s="266" t="s">
        <v>63</v>
      </c>
      <c r="D971" s="268">
        <v>2943.37</v>
      </c>
    </row>
    <row r="972" spans="1:4">
      <c r="A972" s="266">
        <v>804256</v>
      </c>
      <c r="B972" s="267" t="s">
        <v>1697</v>
      </c>
      <c r="C972" s="266" t="s">
        <v>63</v>
      </c>
      <c r="D972" s="268">
        <v>2339.41</v>
      </c>
    </row>
    <row r="973" spans="1:4">
      <c r="A973" s="266">
        <v>804427</v>
      </c>
      <c r="B973" s="267" t="s">
        <v>1698</v>
      </c>
      <c r="C973" s="266" t="s">
        <v>63</v>
      </c>
      <c r="D973" s="268">
        <v>5567.96</v>
      </c>
    </row>
    <row r="974" spans="1:4">
      <c r="A974" s="266">
        <v>804259</v>
      </c>
      <c r="B974" s="267" t="s">
        <v>1699</v>
      </c>
      <c r="C974" s="266" t="s">
        <v>63</v>
      </c>
      <c r="D974" s="268">
        <v>2966.34</v>
      </c>
    </row>
    <row r="975" spans="1:4">
      <c r="A975" s="266">
        <v>804426</v>
      </c>
      <c r="B975" s="267" t="s">
        <v>1700</v>
      </c>
      <c r="C975" s="266" t="s">
        <v>63</v>
      </c>
      <c r="D975" s="268">
        <v>4435.8500000000004</v>
      </c>
    </row>
    <row r="976" spans="1:4">
      <c r="A976" s="266">
        <v>804258</v>
      </c>
      <c r="B976" s="267" t="s">
        <v>1701</v>
      </c>
      <c r="C976" s="266" t="s">
        <v>63</v>
      </c>
      <c r="D976" s="268">
        <v>2360.06</v>
      </c>
    </row>
    <row r="977" spans="1:4">
      <c r="A977" s="266">
        <v>804261</v>
      </c>
      <c r="B977" s="267" t="s">
        <v>1702</v>
      </c>
      <c r="C977" s="266" t="s">
        <v>63</v>
      </c>
      <c r="D977" s="268">
        <v>3000.16</v>
      </c>
    </row>
    <row r="978" spans="1:4">
      <c r="A978" s="266">
        <v>804260</v>
      </c>
      <c r="B978" s="267" t="s">
        <v>1703</v>
      </c>
      <c r="C978" s="266" t="s">
        <v>63</v>
      </c>
      <c r="D978" s="268">
        <v>2390.6</v>
      </c>
    </row>
    <row r="979" spans="1:4">
      <c r="A979" s="266">
        <v>804263</v>
      </c>
      <c r="B979" s="267" t="s">
        <v>1704</v>
      </c>
      <c r="C979" s="266" t="s">
        <v>63</v>
      </c>
      <c r="D979" s="268">
        <v>3046.27</v>
      </c>
    </row>
    <row r="980" spans="1:4">
      <c r="A980" s="266">
        <v>804262</v>
      </c>
      <c r="B980" s="267" t="s">
        <v>1705</v>
      </c>
      <c r="C980" s="266" t="s">
        <v>63</v>
      </c>
      <c r="D980" s="268">
        <v>2432.48</v>
      </c>
    </row>
    <row r="981" spans="1:4">
      <c r="A981" s="266">
        <v>804429</v>
      </c>
      <c r="B981" s="267" t="s">
        <v>1706</v>
      </c>
      <c r="C981" s="266" t="s">
        <v>63</v>
      </c>
      <c r="D981" s="268">
        <v>6215.17</v>
      </c>
    </row>
    <row r="982" spans="1:4">
      <c r="A982" s="266">
        <v>804265</v>
      </c>
      <c r="B982" s="267" t="s">
        <v>1707</v>
      </c>
      <c r="C982" s="266" t="s">
        <v>63</v>
      </c>
      <c r="D982" s="268">
        <v>3107.85</v>
      </c>
    </row>
    <row r="983" spans="1:4">
      <c r="A983" s="266">
        <v>804428</v>
      </c>
      <c r="B983" s="267" t="s">
        <v>1708</v>
      </c>
      <c r="C983" s="266" t="s">
        <v>63</v>
      </c>
      <c r="D983" s="268">
        <v>4947.03</v>
      </c>
    </row>
    <row r="984" spans="1:4">
      <c r="A984" s="266">
        <v>804264</v>
      </c>
      <c r="B984" s="267" t="s">
        <v>1709</v>
      </c>
      <c r="C984" s="266" t="s">
        <v>63</v>
      </c>
      <c r="D984" s="268">
        <v>2489.0100000000002</v>
      </c>
    </row>
    <row r="985" spans="1:4">
      <c r="A985" s="266">
        <v>804267</v>
      </c>
      <c r="B985" s="267" t="s">
        <v>1710</v>
      </c>
      <c r="C985" s="266" t="s">
        <v>63</v>
      </c>
      <c r="D985" s="268">
        <v>3186.64</v>
      </c>
    </row>
    <row r="986" spans="1:4">
      <c r="A986" s="266">
        <v>804266</v>
      </c>
      <c r="B986" s="267" t="s">
        <v>1711</v>
      </c>
      <c r="C986" s="266" t="s">
        <v>63</v>
      </c>
      <c r="D986" s="268">
        <v>2562.06</v>
      </c>
    </row>
    <row r="987" spans="1:4">
      <c r="A987" s="266">
        <v>804269</v>
      </c>
      <c r="B987" s="267" t="s">
        <v>1712</v>
      </c>
      <c r="C987" s="266" t="s">
        <v>63</v>
      </c>
      <c r="D987" s="268">
        <v>3291.39</v>
      </c>
    </row>
    <row r="988" spans="1:4">
      <c r="A988" s="266">
        <v>804268</v>
      </c>
      <c r="B988" s="267" t="s">
        <v>1713</v>
      </c>
      <c r="C988" s="266" t="s">
        <v>63</v>
      </c>
      <c r="D988" s="268">
        <v>2660.11</v>
      </c>
    </row>
    <row r="989" spans="1:4">
      <c r="A989" s="266">
        <v>804431</v>
      </c>
      <c r="B989" s="267" t="s">
        <v>1714</v>
      </c>
      <c r="C989" s="266" t="s">
        <v>63</v>
      </c>
      <c r="D989" s="268">
        <v>7707.24</v>
      </c>
    </row>
    <row r="990" spans="1:4">
      <c r="A990" s="266">
        <v>804271</v>
      </c>
      <c r="B990" s="267" t="s">
        <v>1715</v>
      </c>
      <c r="C990" s="266" t="s">
        <v>63</v>
      </c>
      <c r="D990" s="268">
        <v>3431.32</v>
      </c>
    </row>
    <row r="991" spans="1:4">
      <c r="A991" s="266">
        <v>804430</v>
      </c>
      <c r="B991" s="267" t="s">
        <v>1716</v>
      </c>
      <c r="C991" s="266" t="s">
        <v>63</v>
      </c>
      <c r="D991" s="268">
        <v>6121.96</v>
      </c>
    </row>
    <row r="992" spans="1:4">
      <c r="A992" s="266">
        <v>804270</v>
      </c>
      <c r="B992" s="267" t="s">
        <v>1717</v>
      </c>
      <c r="C992" s="266" t="s">
        <v>63</v>
      </c>
      <c r="D992" s="268">
        <v>2792.67</v>
      </c>
    </row>
    <row r="993" spans="1:4">
      <c r="A993" s="266">
        <v>804255</v>
      </c>
      <c r="B993" s="267" t="s">
        <v>1718</v>
      </c>
      <c r="C993" s="266" t="s">
        <v>63</v>
      </c>
      <c r="D993" s="268">
        <v>2929.82</v>
      </c>
    </row>
    <row r="994" spans="1:4">
      <c r="A994" s="266">
        <v>804254</v>
      </c>
      <c r="B994" s="267" t="s">
        <v>1719</v>
      </c>
      <c r="C994" s="266" t="s">
        <v>63</v>
      </c>
      <c r="D994" s="268">
        <v>2327.23</v>
      </c>
    </row>
    <row r="995" spans="1:4">
      <c r="A995" s="266">
        <v>804433</v>
      </c>
      <c r="B995" s="267" t="s">
        <v>1720</v>
      </c>
      <c r="C995" s="266" t="s">
        <v>63</v>
      </c>
      <c r="D995" s="268">
        <v>9391.51</v>
      </c>
    </row>
    <row r="996" spans="1:4">
      <c r="A996" s="266">
        <v>804273</v>
      </c>
      <c r="B996" s="267" t="s">
        <v>1721</v>
      </c>
      <c r="C996" s="266" t="s">
        <v>63</v>
      </c>
      <c r="D996" s="268">
        <v>5022.0200000000004</v>
      </c>
    </row>
    <row r="997" spans="1:4">
      <c r="A997" s="266">
        <v>804432</v>
      </c>
      <c r="B997" s="267" t="s">
        <v>1722</v>
      </c>
      <c r="C997" s="266" t="s">
        <v>63</v>
      </c>
      <c r="D997" s="268">
        <v>7323.96</v>
      </c>
    </row>
    <row r="998" spans="1:4">
      <c r="A998" s="266">
        <v>804272</v>
      </c>
      <c r="B998" s="267" t="s">
        <v>1723</v>
      </c>
      <c r="C998" s="266" t="s">
        <v>63</v>
      </c>
      <c r="D998" s="268">
        <v>3945.09</v>
      </c>
    </row>
    <row r="999" spans="1:4">
      <c r="A999" s="266">
        <v>804277</v>
      </c>
      <c r="B999" s="267" t="s">
        <v>1724</v>
      </c>
      <c r="C999" s="266" t="s">
        <v>63</v>
      </c>
      <c r="D999" s="268">
        <v>5049.37</v>
      </c>
    </row>
    <row r="1000" spans="1:4">
      <c r="A1000" s="266">
        <v>804276</v>
      </c>
      <c r="B1000" s="267" t="s">
        <v>1725</v>
      </c>
      <c r="C1000" s="266" t="s">
        <v>63</v>
      </c>
      <c r="D1000" s="268">
        <v>3969.15</v>
      </c>
    </row>
    <row r="1001" spans="1:4">
      <c r="A1001" s="266">
        <v>804435</v>
      </c>
      <c r="B1001" s="267" t="s">
        <v>1726</v>
      </c>
      <c r="C1001" s="266" t="s">
        <v>63</v>
      </c>
      <c r="D1001" s="268">
        <v>9856.98</v>
      </c>
    </row>
    <row r="1002" spans="1:4">
      <c r="A1002" s="266">
        <v>804279</v>
      </c>
      <c r="B1002" s="267" t="s">
        <v>1727</v>
      </c>
      <c r="C1002" s="266" t="s">
        <v>63</v>
      </c>
      <c r="D1002" s="268">
        <v>5083.55</v>
      </c>
    </row>
    <row r="1003" spans="1:4">
      <c r="A1003" s="266">
        <v>804434</v>
      </c>
      <c r="B1003" s="267" t="s">
        <v>1728</v>
      </c>
      <c r="C1003" s="266" t="s">
        <v>63</v>
      </c>
      <c r="D1003" s="268">
        <v>7683.72</v>
      </c>
    </row>
    <row r="1004" spans="1:4">
      <c r="A1004" s="266">
        <v>804278</v>
      </c>
      <c r="B1004" s="267" t="s">
        <v>1729</v>
      </c>
      <c r="C1004" s="266" t="s">
        <v>63</v>
      </c>
      <c r="D1004" s="268">
        <v>3999.24</v>
      </c>
    </row>
    <row r="1005" spans="1:4">
      <c r="A1005" s="266">
        <v>804281</v>
      </c>
      <c r="B1005" s="267" t="s">
        <v>1730</v>
      </c>
      <c r="C1005" s="266" t="s">
        <v>63</v>
      </c>
      <c r="D1005" s="268">
        <v>5133.8599999999997</v>
      </c>
    </row>
    <row r="1006" spans="1:4">
      <c r="A1006" s="266">
        <v>804280</v>
      </c>
      <c r="B1006" s="267" t="s">
        <v>1731</v>
      </c>
      <c r="C1006" s="266" t="s">
        <v>63</v>
      </c>
      <c r="D1006" s="268">
        <v>4043.96</v>
      </c>
    </row>
    <row r="1007" spans="1:4">
      <c r="A1007" s="266">
        <v>804283</v>
      </c>
      <c r="B1007" s="267" t="s">
        <v>1732</v>
      </c>
      <c r="C1007" s="266" t="s">
        <v>63</v>
      </c>
      <c r="D1007" s="268">
        <v>5202.47</v>
      </c>
    </row>
    <row r="1008" spans="1:4">
      <c r="A1008" s="266">
        <v>804282</v>
      </c>
      <c r="B1008" s="267" t="s">
        <v>1733</v>
      </c>
      <c r="C1008" s="266" t="s">
        <v>63</v>
      </c>
      <c r="D1008" s="268">
        <v>4105.46</v>
      </c>
    </row>
    <row r="1009" spans="1:4">
      <c r="A1009" s="266">
        <v>804437</v>
      </c>
      <c r="B1009" s="267" t="s">
        <v>1734</v>
      </c>
      <c r="C1009" s="266" t="s">
        <v>63</v>
      </c>
      <c r="D1009" s="268">
        <v>11039.67</v>
      </c>
    </row>
    <row r="1010" spans="1:4">
      <c r="A1010" s="266">
        <v>804285</v>
      </c>
      <c r="B1010" s="267" t="s">
        <v>1735</v>
      </c>
      <c r="C1010" s="266" t="s">
        <v>63</v>
      </c>
      <c r="D1010" s="268">
        <v>5292.66</v>
      </c>
    </row>
    <row r="1011" spans="1:4">
      <c r="A1011" s="266">
        <v>804436</v>
      </c>
      <c r="B1011" s="267" t="s">
        <v>1736</v>
      </c>
      <c r="C1011" s="266" t="s">
        <v>63</v>
      </c>
      <c r="D1011" s="268">
        <v>8598.16</v>
      </c>
    </row>
    <row r="1012" spans="1:4">
      <c r="A1012" s="266">
        <v>804284</v>
      </c>
      <c r="B1012" s="267" t="s">
        <v>1737</v>
      </c>
      <c r="C1012" s="266" t="s">
        <v>63</v>
      </c>
      <c r="D1012" s="268">
        <v>4186.8999999999996</v>
      </c>
    </row>
    <row r="1013" spans="1:4">
      <c r="A1013" s="266">
        <v>804287</v>
      </c>
      <c r="B1013" s="267" t="s">
        <v>1738</v>
      </c>
      <c r="C1013" s="266" t="s">
        <v>63</v>
      </c>
      <c r="D1013" s="268">
        <v>5409.64</v>
      </c>
    </row>
    <row r="1014" spans="1:4">
      <c r="A1014" s="266">
        <v>804286</v>
      </c>
      <c r="B1014" s="267" t="s">
        <v>1739</v>
      </c>
      <c r="C1014" s="266" t="s">
        <v>63</v>
      </c>
      <c r="D1014" s="268">
        <v>4293.92</v>
      </c>
    </row>
    <row r="1015" spans="1:4">
      <c r="A1015" s="266">
        <v>804289</v>
      </c>
      <c r="B1015" s="267" t="s">
        <v>1740</v>
      </c>
      <c r="C1015" s="266" t="s">
        <v>63</v>
      </c>
      <c r="D1015" s="268">
        <v>5562.9</v>
      </c>
    </row>
    <row r="1016" spans="1:4">
      <c r="A1016" s="266">
        <v>804288</v>
      </c>
      <c r="B1016" s="267" t="s">
        <v>1741</v>
      </c>
      <c r="C1016" s="266" t="s">
        <v>63</v>
      </c>
      <c r="D1016" s="268">
        <v>4435.71</v>
      </c>
    </row>
    <row r="1017" spans="1:4">
      <c r="A1017" s="266">
        <v>804439</v>
      </c>
      <c r="B1017" s="267" t="s">
        <v>1742</v>
      </c>
      <c r="C1017" s="266" t="s">
        <v>63</v>
      </c>
      <c r="D1017" s="268">
        <v>13749.57</v>
      </c>
    </row>
    <row r="1018" spans="1:4">
      <c r="A1018" s="266">
        <v>804291</v>
      </c>
      <c r="B1018" s="267" t="s">
        <v>1743</v>
      </c>
      <c r="C1018" s="266" t="s">
        <v>63</v>
      </c>
      <c r="D1018" s="268">
        <v>5765.56</v>
      </c>
    </row>
    <row r="1019" spans="1:4">
      <c r="A1019" s="266">
        <v>804438</v>
      </c>
      <c r="B1019" s="267" t="s">
        <v>1744</v>
      </c>
      <c r="C1019" s="266" t="s">
        <v>63</v>
      </c>
      <c r="D1019" s="268">
        <v>10687.18</v>
      </c>
    </row>
    <row r="1020" spans="1:4">
      <c r="A1020" s="266">
        <v>804290</v>
      </c>
      <c r="B1020" s="267" t="s">
        <v>1745</v>
      </c>
      <c r="C1020" s="266" t="s">
        <v>63</v>
      </c>
      <c r="D1020" s="268">
        <v>4625.8</v>
      </c>
    </row>
    <row r="1021" spans="1:4">
      <c r="A1021" s="266">
        <v>804275</v>
      </c>
      <c r="B1021" s="267" t="s">
        <v>1746</v>
      </c>
      <c r="C1021" s="266" t="s">
        <v>63</v>
      </c>
      <c r="D1021" s="268">
        <v>5028.8599999999997</v>
      </c>
    </row>
    <row r="1022" spans="1:4">
      <c r="A1022" s="266">
        <v>804274</v>
      </c>
      <c r="B1022" s="267" t="s">
        <v>1747</v>
      </c>
      <c r="C1022" s="266" t="s">
        <v>63</v>
      </c>
      <c r="D1022" s="268">
        <v>3951.1</v>
      </c>
    </row>
    <row r="1023" spans="1:4">
      <c r="A1023" s="266">
        <v>804061</v>
      </c>
      <c r="B1023" s="267" t="s">
        <v>1748</v>
      </c>
      <c r="C1023" s="266" t="s">
        <v>63</v>
      </c>
      <c r="D1023" s="268">
        <v>342.45</v>
      </c>
    </row>
    <row r="1024" spans="1:4">
      <c r="A1024" s="266">
        <v>804060</v>
      </c>
      <c r="B1024" s="267" t="s">
        <v>1749</v>
      </c>
      <c r="C1024" s="266" t="s">
        <v>63</v>
      </c>
      <c r="D1024" s="268">
        <v>284.67</v>
      </c>
    </row>
    <row r="1025" spans="1:4">
      <c r="A1025" s="266">
        <v>804065</v>
      </c>
      <c r="B1025" s="267" t="s">
        <v>1750</v>
      </c>
      <c r="C1025" s="266" t="s">
        <v>63</v>
      </c>
      <c r="D1025" s="268">
        <v>343.89</v>
      </c>
    </row>
    <row r="1026" spans="1:4">
      <c r="A1026" s="266">
        <v>804064</v>
      </c>
      <c r="B1026" s="267" t="s">
        <v>1751</v>
      </c>
      <c r="C1026" s="266" t="s">
        <v>63</v>
      </c>
      <c r="D1026" s="268">
        <v>286.11</v>
      </c>
    </row>
    <row r="1027" spans="1:4">
      <c r="A1027" s="266">
        <v>804067</v>
      </c>
      <c r="B1027" s="267" t="s">
        <v>1752</v>
      </c>
      <c r="C1027" s="266" t="s">
        <v>63</v>
      </c>
      <c r="D1027" s="268">
        <v>345.32</v>
      </c>
    </row>
    <row r="1028" spans="1:4">
      <c r="A1028" s="266">
        <v>804066</v>
      </c>
      <c r="B1028" s="267" t="s">
        <v>1753</v>
      </c>
      <c r="C1028" s="266" t="s">
        <v>63</v>
      </c>
      <c r="D1028" s="268">
        <v>287.55</v>
      </c>
    </row>
    <row r="1029" spans="1:4">
      <c r="A1029" s="266">
        <v>804069</v>
      </c>
      <c r="B1029" s="267" t="s">
        <v>1754</v>
      </c>
      <c r="C1029" s="266" t="s">
        <v>63</v>
      </c>
      <c r="D1029" s="268">
        <v>347.9</v>
      </c>
    </row>
    <row r="1030" spans="1:4">
      <c r="A1030" s="266">
        <v>804068</v>
      </c>
      <c r="B1030" s="267" t="s">
        <v>1755</v>
      </c>
      <c r="C1030" s="266" t="s">
        <v>63</v>
      </c>
      <c r="D1030" s="268">
        <v>289.99</v>
      </c>
    </row>
    <row r="1031" spans="1:4">
      <c r="A1031" s="266">
        <v>804071</v>
      </c>
      <c r="B1031" s="267" t="s">
        <v>1756</v>
      </c>
      <c r="C1031" s="266" t="s">
        <v>63</v>
      </c>
      <c r="D1031" s="268">
        <v>351.5</v>
      </c>
    </row>
    <row r="1032" spans="1:4">
      <c r="A1032" s="266">
        <v>804070</v>
      </c>
      <c r="B1032" s="267" t="s">
        <v>1757</v>
      </c>
      <c r="C1032" s="266" t="s">
        <v>63</v>
      </c>
      <c r="D1032" s="268">
        <v>293.58999999999997</v>
      </c>
    </row>
    <row r="1033" spans="1:4">
      <c r="A1033" s="266">
        <v>804073</v>
      </c>
      <c r="B1033" s="267" t="s">
        <v>1758</v>
      </c>
      <c r="C1033" s="266" t="s">
        <v>63</v>
      </c>
      <c r="D1033" s="268">
        <v>356.24</v>
      </c>
    </row>
    <row r="1034" spans="1:4">
      <c r="A1034" s="266">
        <v>804072</v>
      </c>
      <c r="B1034" s="267" t="s">
        <v>1759</v>
      </c>
      <c r="C1034" s="266" t="s">
        <v>63</v>
      </c>
      <c r="D1034" s="268">
        <v>298.19</v>
      </c>
    </row>
    <row r="1035" spans="1:4">
      <c r="A1035" s="266">
        <v>804075</v>
      </c>
      <c r="B1035" s="267" t="s">
        <v>1760</v>
      </c>
      <c r="C1035" s="266" t="s">
        <v>63</v>
      </c>
      <c r="D1035" s="268">
        <v>362.71</v>
      </c>
    </row>
    <row r="1036" spans="1:4">
      <c r="A1036" s="266">
        <v>804074</v>
      </c>
      <c r="B1036" s="267" t="s">
        <v>1761</v>
      </c>
      <c r="C1036" s="266" t="s">
        <v>63</v>
      </c>
      <c r="D1036" s="268">
        <v>304.66000000000003</v>
      </c>
    </row>
    <row r="1037" spans="1:4">
      <c r="A1037" s="266">
        <v>804077</v>
      </c>
      <c r="B1037" s="267" t="s">
        <v>1762</v>
      </c>
      <c r="C1037" s="266" t="s">
        <v>63</v>
      </c>
      <c r="D1037" s="268">
        <v>371.04</v>
      </c>
    </row>
    <row r="1038" spans="1:4">
      <c r="A1038" s="266">
        <v>804076</v>
      </c>
      <c r="B1038" s="267" t="s">
        <v>1763</v>
      </c>
      <c r="C1038" s="266" t="s">
        <v>63</v>
      </c>
      <c r="D1038" s="268">
        <v>312.86</v>
      </c>
    </row>
    <row r="1039" spans="1:4">
      <c r="A1039" s="266">
        <v>804079</v>
      </c>
      <c r="B1039" s="267" t="s">
        <v>1764</v>
      </c>
      <c r="C1039" s="266" t="s">
        <v>63</v>
      </c>
      <c r="D1039" s="268">
        <v>383.69</v>
      </c>
    </row>
    <row r="1040" spans="1:4">
      <c r="A1040" s="266">
        <v>804078</v>
      </c>
      <c r="B1040" s="267" t="s">
        <v>1765</v>
      </c>
      <c r="C1040" s="266" t="s">
        <v>63</v>
      </c>
      <c r="D1040" s="268">
        <v>325.37</v>
      </c>
    </row>
    <row r="1041" spans="1:4">
      <c r="A1041" s="266">
        <v>804063</v>
      </c>
      <c r="B1041" s="267" t="s">
        <v>1766</v>
      </c>
      <c r="C1041" s="266" t="s">
        <v>63</v>
      </c>
      <c r="D1041" s="268">
        <v>343.17</v>
      </c>
    </row>
    <row r="1042" spans="1:4">
      <c r="A1042" s="266">
        <v>804062</v>
      </c>
      <c r="B1042" s="267" t="s">
        <v>1767</v>
      </c>
      <c r="C1042" s="266" t="s">
        <v>63</v>
      </c>
      <c r="D1042" s="268">
        <v>285.39</v>
      </c>
    </row>
    <row r="1043" spans="1:4">
      <c r="A1043" s="266">
        <v>804377</v>
      </c>
      <c r="B1043" s="267" t="s">
        <v>1768</v>
      </c>
      <c r="C1043" s="266" t="s">
        <v>63</v>
      </c>
      <c r="D1043" s="268">
        <v>1020.32</v>
      </c>
    </row>
    <row r="1044" spans="1:4">
      <c r="A1044" s="266">
        <v>804081</v>
      </c>
      <c r="B1044" s="267" t="s">
        <v>1769</v>
      </c>
      <c r="C1044" s="266" t="s">
        <v>63</v>
      </c>
      <c r="D1044" s="268">
        <v>691.54</v>
      </c>
    </row>
    <row r="1045" spans="1:4">
      <c r="A1045" s="266">
        <v>804376</v>
      </c>
      <c r="B1045" s="267" t="s">
        <v>1770</v>
      </c>
      <c r="C1045" s="266" t="s">
        <v>63</v>
      </c>
      <c r="D1045" s="268">
        <v>862.85</v>
      </c>
    </row>
    <row r="1046" spans="1:4">
      <c r="A1046" s="266">
        <v>804080</v>
      </c>
      <c r="B1046" s="267" t="s">
        <v>1771</v>
      </c>
      <c r="C1046" s="266" t="s">
        <v>63</v>
      </c>
      <c r="D1046" s="268">
        <v>564.24</v>
      </c>
    </row>
    <row r="1047" spans="1:4">
      <c r="A1047" s="266">
        <v>804085</v>
      </c>
      <c r="B1047" s="267" t="s">
        <v>1772</v>
      </c>
      <c r="C1047" s="266" t="s">
        <v>63</v>
      </c>
      <c r="D1047" s="268">
        <v>694.12</v>
      </c>
    </row>
    <row r="1048" spans="1:4">
      <c r="A1048" s="266">
        <v>804084</v>
      </c>
      <c r="B1048" s="267" t="s">
        <v>1773</v>
      </c>
      <c r="C1048" s="266" t="s">
        <v>63</v>
      </c>
      <c r="D1048" s="268">
        <v>566.69000000000005</v>
      </c>
    </row>
    <row r="1049" spans="1:4">
      <c r="A1049" s="266">
        <v>804379</v>
      </c>
      <c r="B1049" s="267" t="s">
        <v>1774</v>
      </c>
      <c r="C1049" s="266" t="s">
        <v>63</v>
      </c>
      <c r="D1049" s="268">
        <v>858.46</v>
      </c>
    </row>
    <row r="1050" spans="1:4">
      <c r="A1050" s="266">
        <v>804087</v>
      </c>
      <c r="B1050" s="267" t="s">
        <v>1775</v>
      </c>
      <c r="C1050" s="266" t="s">
        <v>63</v>
      </c>
      <c r="D1050" s="268">
        <v>696.99</v>
      </c>
    </row>
    <row r="1051" spans="1:4">
      <c r="A1051" s="266">
        <v>804378</v>
      </c>
      <c r="B1051" s="267" t="s">
        <v>1776</v>
      </c>
      <c r="C1051" s="266" t="s">
        <v>63</v>
      </c>
      <c r="D1051" s="268">
        <v>692.1</v>
      </c>
    </row>
    <row r="1052" spans="1:4">
      <c r="A1052" s="266">
        <v>804086</v>
      </c>
      <c r="B1052" s="267" t="s">
        <v>1777</v>
      </c>
      <c r="C1052" s="266" t="s">
        <v>63</v>
      </c>
      <c r="D1052" s="268">
        <v>569.55999999999995</v>
      </c>
    </row>
    <row r="1053" spans="1:4">
      <c r="A1053" s="266">
        <v>804089</v>
      </c>
      <c r="B1053" s="267" t="s">
        <v>1778</v>
      </c>
      <c r="C1053" s="266" t="s">
        <v>63</v>
      </c>
      <c r="D1053" s="268">
        <v>701.73</v>
      </c>
    </row>
    <row r="1054" spans="1:4">
      <c r="A1054" s="266">
        <v>804088</v>
      </c>
      <c r="B1054" s="267" t="s">
        <v>1779</v>
      </c>
      <c r="C1054" s="266" t="s">
        <v>63</v>
      </c>
      <c r="D1054" s="268">
        <v>574.16</v>
      </c>
    </row>
    <row r="1055" spans="1:4">
      <c r="A1055" s="266">
        <v>804091</v>
      </c>
      <c r="B1055" s="267" t="s">
        <v>1780</v>
      </c>
      <c r="C1055" s="266" t="s">
        <v>63</v>
      </c>
      <c r="D1055" s="268">
        <v>707.9</v>
      </c>
    </row>
    <row r="1056" spans="1:4">
      <c r="A1056" s="266">
        <v>804090</v>
      </c>
      <c r="B1056" s="267" t="s">
        <v>1781</v>
      </c>
      <c r="C1056" s="266" t="s">
        <v>63</v>
      </c>
      <c r="D1056" s="268">
        <v>580.20000000000005</v>
      </c>
    </row>
    <row r="1057" spans="1:4">
      <c r="A1057" s="266">
        <v>804381</v>
      </c>
      <c r="B1057" s="267" t="s">
        <v>1782</v>
      </c>
      <c r="C1057" s="266" t="s">
        <v>63</v>
      </c>
      <c r="D1057" s="268">
        <v>1206.33</v>
      </c>
    </row>
    <row r="1058" spans="1:4">
      <c r="A1058" s="266">
        <v>804093</v>
      </c>
      <c r="B1058" s="267" t="s">
        <v>1783</v>
      </c>
      <c r="C1058" s="266" t="s">
        <v>63</v>
      </c>
      <c r="D1058" s="268">
        <v>716.66</v>
      </c>
    </row>
    <row r="1059" spans="1:4">
      <c r="A1059" s="266">
        <v>804380</v>
      </c>
      <c r="B1059" s="267" t="s">
        <v>1784</v>
      </c>
      <c r="C1059" s="266" t="s">
        <v>63</v>
      </c>
      <c r="D1059" s="268">
        <v>1017.85</v>
      </c>
    </row>
    <row r="1060" spans="1:4">
      <c r="A1060" s="266">
        <v>804092</v>
      </c>
      <c r="B1060" s="267" t="s">
        <v>1785</v>
      </c>
      <c r="C1060" s="266" t="s">
        <v>63</v>
      </c>
      <c r="D1060" s="268">
        <v>588.67999999999995</v>
      </c>
    </row>
    <row r="1061" spans="1:4">
      <c r="A1061" s="266">
        <v>804095</v>
      </c>
      <c r="B1061" s="267" t="s">
        <v>1786</v>
      </c>
      <c r="C1061" s="266" t="s">
        <v>63</v>
      </c>
      <c r="D1061" s="268">
        <v>728.58</v>
      </c>
    </row>
    <row r="1062" spans="1:4">
      <c r="A1062" s="266">
        <v>804094</v>
      </c>
      <c r="B1062" s="267" t="s">
        <v>1787</v>
      </c>
      <c r="C1062" s="266" t="s">
        <v>63</v>
      </c>
      <c r="D1062" s="268">
        <v>600.47</v>
      </c>
    </row>
    <row r="1063" spans="1:4">
      <c r="A1063" s="266">
        <v>804097</v>
      </c>
      <c r="B1063" s="267" t="s">
        <v>1788</v>
      </c>
      <c r="C1063" s="266" t="s">
        <v>63</v>
      </c>
      <c r="D1063" s="268">
        <v>743.81</v>
      </c>
    </row>
    <row r="1064" spans="1:4">
      <c r="A1064" s="266">
        <v>804096</v>
      </c>
      <c r="B1064" s="267" t="s">
        <v>1789</v>
      </c>
      <c r="C1064" s="266" t="s">
        <v>63</v>
      </c>
      <c r="D1064" s="268">
        <v>615.42999999999995</v>
      </c>
    </row>
    <row r="1065" spans="1:4">
      <c r="A1065" s="266">
        <v>804383</v>
      </c>
      <c r="B1065" s="267" t="s">
        <v>1790</v>
      </c>
      <c r="C1065" s="266" t="s">
        <v>63</v>
      </c>
      <c r="D1065" s="268">
        <v>1491.73</v>
      </c>
    </row>
    <row r="1066" spans="1:4">
      <c r="A1066" s="266">
        <v>804099</v>
      </c>
      <c r="B1066" s="267" t="s">
        <v>1791</v>
      </c>
      <c r="C1066" s="266" t="s">
        <v>63</v>
      </c>
      <c r="D1066" s="268">
        <v>765.51</v>
      </c>
    </row>
    <row r="1067" spans="1:4">
      <c r="A1067" s="266">
        <v>804382</v>
      </c>
      <c r="B1067" s="267" t="s">
        <v>1792</v>
      </c>
      <c r="C1067" s="266" t="s">
        <v>63</v>
      </c>
      <c r="D1067" s="268">
        <v>1256.54</v>
      </c>
    </row>
    <row r="1068" spans="1:4">
      <c r="A1068" s="266">
        <v>804098</v>
      </c>
      <c r="B1068" s="267" t="s">
        <v>1793</v>
      </c>
      <c r="C1068" s="266" t="s">
        <v>63</v>
      </c>
      <c r="D1068" s="268">
        <v>636.85</v>
      </c>
    </row>
    <row r="1069" spans="1:4">
      <c r="A1069" s="266">
        <v>804083</v>
      </c>
      <c r="B1069" s="267" t="s">
        <v>1794</v>
      </c>
      <c r="C1069" s="266" t="s">
        <v>63</v>
      </c>
      <c r="D1069" s="268">
        <v>692.26</v>
      </c>
    </row>
    <row r="1070" spans="1:4">
      <c r="A1070" s="266">
        <v>804082</v>
      </c>
      <c r="B1070" s="267" t="s">
        <v>1795</v>
      </c>
      <c r="C1070" s="266" t="s">
        <v>63</v>
      </c>
      <c r="D1070" s="268">
        <v>564.96</v>
      </c>
    </row>
    <row r="1071" spans="1:4">
      <c r="A1071" s="266">
        <v>804385</v>
      </c>
      <c r="B1071" s="267" t="s">
        <v>1796</v>
      </c>
      <c r="C1071" s="266" t="s">
        <v>63</v>
      </c>
      <c r="D1071" s="268">
        <v>1702.6</v>
      </c>
    </row>
    <row r="1072" spans="1:4">
      <c r="A1072" s="266">
        <v>804101</v>
      </c>
      <c r="B1072" s="267" t="s">
        <v>1797</v>
      </c>
      <c r="C1072" s="266" t="s">
        <v>63</v>
      </c>
      <c r="D1072" s="268">
        <v>1171.52</v>
      </c>
    </row>
    <row r="1073" spans="1:4">
      <c r="A1073" s="266">
        <v>804384</v>
      </c>
      <c r="B1073" s="267" t="s">
        <v>1798</v>
      </c>
      <c r="C1073" s="266" t="s">
        <v>63</v>
      </c>
      <c r="D1073" s="268">
        <v>1410.32</v>
      </c>
    </row>
    <row r="1074" spans="1:4">
      <c r="A1074" s="266">
        <v>804100</v>
      </c>
      <c r="B1074" s="267" t="s">
        <v>1799</v>
      </c>
      <c r="C1074" s="266" t="s">
        <v>63</v>
      </c>
      <c r="D1074" s="268">
        <v>950.4</v>
      </c>
    </row>
    <row r="1075" spans="1:4">
      <c r="A1075" s="266">
        <v>804105</v>
      </c>
      <c r="B1075" s="267" t="s">
        <v>1800</v>
      </c>
      <c r="C1075" s="266" t="s">
        <v>63</v>
      </c>
      <c r="D1075" s="268">
        <v>1175.54</v>
      </c>
    </row>
    <row r="1076" spans="1:4">
      <c r="A1076" s="266">
        <v>804104</v>
      </c>
      <c r="B1076" s="267" t="s">
        <v>1801</v>
      </c>
      <c r="C1076" s="266" t="s">
        <v>63</v>
      </c>
      <c r="D1076" s="268">
        <v>954.28</v>
      </c>
    </row>
    <row r="1077" spans="1:4">
      <c r="A1077" s="266">
        <v>804387</v>
      </c>
      <c r="B1077" s="267" t="s">
        <v>1802</v>
      </c>
      <c r="C1077" s="266" t="s">
        <v>63</v>
      </c>
      <c r="D1077" s="268">
        <v>1794.14</v>
      </c>
    </row>
    <row r="1078" spans="1:4">
      <c r="A1078" s="266">
        <v>804107</v>
      </c>
      <c r="B1078" s="267" t="s">
        <v>1803</v>
      </c>
      <c r="C1078" s="266" t="s">
        <v>63</v>
      </c>
      <c r="D1078" s="268">
        <v>1180.99</v>
      </c>
    </row>
    <row r="1079" spans="1:4">
      <c r="A1079" s="266">
        <v>804386</v>
      </c>
      <c r="B1079" s="267" t="s">
        <v>1804</v>
      </c>
      <c r="C1079" s="266" t="s">
        <v>63</v>
      </c>
      <c r="D1079" s="268">
        <v>1485.2</v>
      </c>
    </row>
    <row r="1080" spans="1:4">
      <c r="A1080" s="266">
        <v>804106</v>
      </c>
      <c r="B1080" s="267" t="s">
        <v>1805</v>
      </c>
      <c r="C1080" s="266" t="s">
        <v>63</v>
      </c>
      <c r="D1080" s="268">
        <v>959.6</v>
      </c>
    </row>
    <row r="1081" spans="1:4">
      <c r="A1081" s="266">
        <v>804109</v>
      </c>
      <c r="B1081" s="267" t="s">
        <v>1806</v>
      </c>
      <c r="C1081" s="266" t="s">
        <v>63</v>
      </c>
      <c r="D1081" s="268">
        <v>1189.33</v>
      </c>
    </row>
    <row r="1082" spans="1:4">
      <c r="A1082" s="266">
        <v>804108</v>
      </c>
      <c r="B1082" s="267" t="s">
        <v>1807</v>
      </c>
      <c r="C1082" s="266" t="s">
        <v>63</v>
      </c>
      <c r="D1082" s="268">
        <v>967.79</v>
      </c>
    </row>
    <row r="1083" spans="1:4">
      <c r="A1083" s="266">
        <v>804111</v>
      </c>
      <c r="B1083" s="267" t="s">
        <v>1808</v>
      </c>
      <c r="C1083" s="266" t="s">
        <v>63</v>
      </c>
      <c r="D1083" s="268">
        <v>1200.24</v>
      </c>
    </row>
    <row r="1084" spans="1:4">
      <c r="A1084" s="266">
        <v>804110</v>
      </c>
      <c r="B1084" s="267" t="s">
        <v>1809</v>
      </c>
      <c r="C1084" s="266" t="s">
        <v>63</v>
      </c>
      <c r="D1084" s="268">
        <v>978.43</v>
      </c>
    </row>
    <row r="1085" spans="1:4">
      <c r="A1085" s="266">
        <v>804389</v>
      </c>
      <c r="B1085" s="267" t="s">
        <v>1810</v>
      </c>
      <c r="C1085" s="266" t="s">
        <v>63</v>
      </c>
      <c r="D1085" s="268">
        <v>2004.03</v>
      </c>
    </row>
    <row r="1086" spans="1:4">
      <c r="A1086" s="266">
        <v>804113</v>
      </c>
      <c r="B1086" s="267" t="s">
        <v>1811</v>
      </c>
      <c r="C1086" s="266" t="s">
        <v>63</v>
      </c>
      <c r="D1086" s="268">
        <v>1215.1600000000001</v>
      </c>
    </row>
    <row r="1087" spans="1:4">
      <c r="A1087" s="266">
        <v>804388</v>
      </c>
      <c r="B1087" s="267" t="s">
        <v>1812</v>
      </c>
      <c r="C1087" s="266" t="s">
        <v>63</v>
      </c>
      <c r="D1087" s="268">
        <v>1657.26</v>
      </c>
    </row>
    <row r="1088" spans="1:4">
      <c r="A1088" s="266">
        <v>804112</v>
      </c>
      <c r="B1088" s="267" t="s">
        <v>1813</v>
      </c>
      <c r="C1088" s="266" t="s">
        <v>63</v>
      </c>
      <c r="D1088" s="268">
        <v>992.95</v>
      </c>
    </row>
    <row r="1089" spans="1:4">
      <c r="A1089" s="266">
        <v>804115</v>
      </c>
      <c r="B1089" s="267" t="s">
        <v>1814</v>
      </c>
      <c r="C1089" s="266" t="s">
        <v>63</v>
      </c>
      <c r="D1089" s="268">
        <v>1235.8399999999999</v>
      </c>
    </row>
    <row r="1090" spans="1:4">
      <c r="A1090" s="266">
        <v>804114</v>
      </c>
      <c r="B1090" s="267" t="s">
        <v>1815</v>
      </c>
      <c r="C1090" s="266" t="s">
        <v>63</v>
      </c>
      <c r="D1090" s="268">
        <v>1013.22</v>
      </c>
    </row>
    <row r="1091" spans="1:4">
      <c r="A1091" s="266">
        <v>804117</v>
      </c>
      <c r="B1091" s="267" t="s">
        <v>1816</v>
      </c>
      <c r="C1091" s="266" t="s">
        <v>63</v>
      </c>
      <c r="D1091" s="268">
        <v>1263</v>
      </c>
    </row>
    <row r="1092" spans="1:4">
      <c r="A1092" s="266">
        <v>804116</v>
      </c>
      <c r="B1092" s="267" t="s">
        <v>1817</v>
      </c>
      <c r="C1092" s="266" t="s">
        <v>63</v>
      </c>
      <c r="D1092" s="268">
        <v>1039.96</v>
      </c>
    </row>
    <row r="1093" spans="1:4">
      <c r="A1093" s="266">
        <v>804391</v>
      </c>
      <c r="B1093" s="267" t="s">
        <v>1818</v>
      </c>
      <c r="C1093" s="266" t="s">
        <v>63</v>
      </c>
      <c r="D1093" s="268">
        <v>2488.19</v>
      </c>
    </row>
    <row r="1094" spans="1:4">
      <c r="A1094" s="266">
        <v>804119</v>
      </c>
      <c r="B1094" s="267" t="s">
        <v>1819</v>
      </c>
      <c r="C1094" s="266" t="s">
        <v>63</v>
      </c>
      <c r="D1094" s="268">
        <v>1300.23</v>
      </c>
    </row>
    <row r="1095" spans="1:4">
      <c r="A1095" s="266">
        <v>804390</v>
      </c>
      <c r="B1095" s="267" t="s">
        <v>1820</v>
      </c>
      <c r="C1095" s="266" t="s">
        <v>63</v>
      </c>
      <c r="D1095" s="268">
        <v>2052.7800000000002</v>
      </c>
    </row>
    <row r="1096" spans="1:4">
      <c r="A1096" s="266">
        <v>804118</v>
      </c>
      <c r="B1096" s="267" t="s">
        <v>1821</v>
      </c>
      <c r="C1096" s="266" t="s">
        <v>63</v>
      </c>
      <c r="D1096" s="268">
        <v>1076.78</v>
      </c>
    </row>
    <row r="1097" spans="1:4">
      <c r="A1097" s="266">
        <v>804103</v>
      </c>
      <c r="B1097" s="267" t="s">
        <v>1822</v>
      </c>
      <c r="C1097" s="266" t="s">
        <v>63</v>
      </c>
      <c r="D1097" s="268">
        <v>1172.96</v>
      </c>
    </row>
    <row r="1098" spans="1:4">
      <c r="A1098" s="266">
        <v>804102</v>
      </c>
      <c r="B1098" s="267" t="s">
        <v>1823</v>
      </c>
      <c r="C1098" s="266" t="s">
        <v>63</v>
      </c>
      <c r="D1098" s="268">
        <v>951.84</v>
      </c>
    </row>
    <row r="1099" spans="1:4">
      <c r="A1099" s="266">
        <v>804393</v>
      </c>
      <c r="B1099" s="267" t="s">
        <v>111</v>
      </c>
      <c r="C1099" s="266" t="s">
        <v>63</v>
      </c>
      <c r="D1099" s="268">
        <v>2626.57</v>
      </c>
    </row>
    <row r="1100" spans="1:4">
      <c r="A1100" s="266">
        <v>804121</v>
      </c>
      <c r="B1100" s="267" t="s">
        <v>1824</v>
      </c>
      <c r="C1100" s="266" t="s">
        <v>63</v>
      </c>
      <c r="D1100" s="268">
        <v>1752.56</v>
      </c>
    </row>
    <row r="1101" spans="1:4">
      <c r="A1101" s="266">
        <v>804392</v>
      </c>
      <c r="B1101" s="267" t="s">
        <v>1825</v>
      </c>
      <c r="C1101" s="266" t="s">
        <v>63</v>
      </c>
      <c r="D1101" s="268">
        <v>2139.39</v>
      </c>
    </row>
    <row r="1102" spans="1:4">
      <c r="A1102" s="266">
        <v>804120</v>
      </c>
      <c r="B1102" s="267" t="s">
        <v>1826</v>
      </c>
      <c r="C1102" s="266" t="s">
        <v>63</v>
      </c>
      <c r="D1102" s="268">
        <v>1409.2</v>
      </c>
    </row>
    <row r="1103" spans="1:4">
      <c r="A1103" s="266">
        <v>804125</v>
      </c>
      <c r="B1103" s="267" t="s">
        <v>1827</v>
      </c>
      <c r="C1103" s="266" t="s">
        <v>63</v>
      </c>
      <c r="D1103" s="268">
        <v>1758.02</v>
      </c>
    </row>
    <row r="1104" spans="1:4">
      <c r="A1104" s="266">
        <v>804124</v>
      </c>
      <c r="B1104" s="267" t="s">
        <v>1828</v>
      </c>
      <c r="C1104" s="266" t="s">
        <v>63</v>
      </c>
      <c r="D1104" s="268">
        <v>1414.52</v>
      </c>
    </row>
    <row r="1105" spans="1:4">
      <c r="A1105" s="266">
        <v>804395</v>
      </c>
      <c r="B1105" s="267" t="s">
        <v>1829</v>
      </c>
      <c r="C1105" s="266" t="s">
        <v>63</v>
      </c>
      <c r="D1105" s="268">
        <v>2758.91</v>
      </c>
    </row>
    <row r="1106" spans="1:4">
      <c r="A1106" s="266">
        <v>804127</v>
      </c>
      <c r="B1106" s="267" t="s">
        <v>1830</v>
      </c>
      <c r="C1106" s="266" t="s">
        <v>63</v>
      </c>
      <c r="D1106" s="268">
        <v>1766.05</v>
      </c>
    </row>
    <row r="1107" spans="1:4">
      <c r="A1107" s="266">
        <v>804394</v>
      </c>
      <c r="B1107" s="267" t="s">
        <v>1831</v>
      </c>
      <c r="C1107" s="266" t="s">
        <v>63</v>
      </c>
      <c r="D1107" s="268">
        <v>2245.7800000000002</v>
      </c>
    </row>
    <row r="1108" spans="1:4">
      <c r="A1108" s="266">
        <v>804126</v>
      </c>
      <c r="B1108" s="267" t="s">
        <v>1832</v>
      </c>
      <c r="C1108" s="266" t="s">
        <v>63</v>
      </c>
      <c r="D1108" s="268">
        <v>1422.28</v>
      </c>
    </row>
    <row r="1109" spans="1:4">
      <c r="A1109" s="266">
        <v>804129</v>
      </c>
      <c r="B1109" s="267" t="s">
        <v>1833</v>
      </c>
      <c r="C1109" s="266" t="s">
        <v>63</v>
      </c>
      <c r="D1109" s="268">
        <v>1777.38</v>
      </c>
    </row>
    <row r="1110" spans="1:4">
      <c r="A1110" s="266">
        <v>804128</v>
      </c>
      <c r="B1110" s="267" t="s">
        <v>1834</v>
      </c>
      <c r="C1110" s="266" t="s">
        <v>63</v>
      </c>
      <c r="D1110" s="268">
        <v>1433.2</v>
      </c>
    </row>
    <row r="1111" spans="1:4">
      <c r="A1111" s="266">
        <v>804131</v>
      </c>
      <c r="B1111" s="267" t="s">
        <v>1835</v>
      </c>
      <c r="C1111" s="266" t="s">
        <v>63</v>
      </c>
      <c r="D1111" s="268">
        <v>1793.03</v>
      </c>
    </row>
    <row r="1112" spans="1:4">
      <c r="A1112" s="266">
        <v>804130</v>
      </c>
      <c r="B1112" s="267" t="s">
        <v>1836</v>
      </c>
      <c r="C1112" s="266" t="s">
        <v>63</v>
      </c>
      <c r="D1112" s="268">
        <v>1448.44</v>
      </c>
    </row>
    <row r="1113" spans="1:4">
      <c r="A1113" s="266">
        <v>804397</v>
      </c>
      <c r="B1113" s="267" t="s">
        <v>1837</v>
      </c>
      <c r="C1113" s="266" t="s">
        <v>63</v>
      </c>
      <c r="D1113" s="268">
        <v>3075.18</v>
      </c>
    </row>
    <row r="1114" spans="1:4">
      <c r="A1114" s="266">
        <v>804133</v>
      </c>
      <c r="B1114" s="267" t="s">
        <v>1838</v>
      </c>
      <c r="C1114" s="266" t="s">
        <v>63</v>
      </c>
      <c r="D1114" s="268">
        <v>1814.85</v>
      </c>
    </row>
    <row r="1115" spans="1:4">
      <c r="A1115" s="266">
        <v>804396</v>
      </c>
      <c r="B1115" s="267" t="s">
        <v>1839</v>
      </c>
      <c r="C1115" s="266" t="s">
        <v>63</v>
      </c>
      <c r="D1115" s="268">
        <v>2500.86</v>
      </c>
    </row>
    <row r="1116" spans="1:4">
      <c r="A1116" s="266">
        <v>804132</v>
      </c>
      <c r="B1116" s="267" t="s">
        <v>1840</v>
      </c>
      <c r="C1116" s="266" t="s">
        <v>63</v>
      </c>
      <c r="D1116" s="268">
        <v>1469.71</v>
      </c>
    </row>
    <row r="1117" spans="1:4">
      <c r="A1117" s="266">
        <v>804135</v>
      </c>
      <c r="B1117" s="267" t="s">
        <v>1841</v>
      </c>
      <c r="C1117" s="266" t="s">
        <v>63</v>
      </c>
      <c r="D1117" s="268">
        <v>1843.15</v>
      </c>
    </row>
    <row r="1118" spans="1:4">
      <c r="A1118" s="266">
        <v>804134</v>
      </c>
      <c r="B1118" s="267" t="s">
        <v>1842</v>
      </c>
      <c r="C1118" s="266" t="s">
        <v>63</v>
      </c>
      <c r="D1118" s="268">
        <v>1497.46</v>
      </c>
    </row>
    <row r="1119" spans="1:4">
      <c r="A1119" s="266">
        <v>804137</v>
      </c>
      <c r="B1119" s="267" t="s">
        <v>1843</v>
      </c>
      <c r="C1119" s="266" t="s">
        <v>63</v>
      </c>
      <c r="D1119" s="268">
        <v>1810.72</v>
      </c>
    </row>
    <row r="1120" spans="1:4">
      <c r="A1120" s="266">
        <v>804136</v>
      </c>
      <c r="B1120" s="267" t="s">
        <v>1844</v>
      </c>
      <c r="C1120" s="266" t="s">
        <v>63</v>
      </c>
      <c r="D1120" s="268">
        <v>1464.35</v>
      </c>
    </row>
    <row r="1121" spans="1:4">
      <c r="A1121" s="266">
        <v>804399</v>
      </c>
      <c r="B1121" s="267" t="s">
        <v>1845</v>
      </c>
      <c r="C1121" s="266" t="s">
        <v>63</v>
      </c>
      <c r="D1121" s="268">
        <v>3827.95</v>
      </c>
    </row>
    <row r="1122" spans="1:4">
      <c r="A1122" s="266">
        <v>804139</v>
      </c>
      <c r="B1122" s="267" t="s">
        <v>1846</v>
      </c>
      <c r="C1122" s="266" t="s">
        <v>63</v>
      </c>
      <c r="D1122" s="268">
        <v>1936.24</v>
      </c>
    </row>
    <row r="1123" spans="1:4">
      <c r="A1123" s="266">
        <v>804398</v>
      </c>
      <c r="B1123" s="267" t="s">
        <v>1847</v>
      </c>
      <c r="C1123" s="266" t="s">
        <v>63</v>
      </c>
      <c r="D1123" s="268">
        <v>3105.03</v>
      </c>
    </row>
    <row r="1124" spans="1:4">
      <c r="A1124" s="266">
        <v>804138</v>
      </c>
      <c r="B1124" s="267" t="s">
        <v>1848</v>
      </c>
      <c r="C1124" s="266" t="s">
        <v>63</v>
      </c>
      <c r="D1124" s="268">
        <v>1589.06</v>
      </c>
    </row>
    <row r="1125" spans="1:4">
      <c r="A1125" s="266">
        <v>804123</v>
      </c>
      <c r="B1125" s="267" t="s">
        <v>1849</v>
      </c>
      <c r="C1125" s="266" t="s">
        <v>63</v>
      </c>
      <c r="D1125" s="268">
        <v>1753.28</v>
      </c>
    </row>
    <row r="1126" spans="1:4">
      <c r="A1126" s="266">
        <v>804122</v>
      </c>
      <c r="B1126" s="267" t="s">
        <v>1850</v>
      </c>
      <c r="C1126" s="266" t="s">
        <v>63</v>
      </c>
      <c r="D1126" s="268">
        <v>1409.92</v>
      </c>
    </row>
    <row r="1127" spans="1:4">
      <c r="A1127" s="266">
        <v>804401</v>
      </c>
      <c r="B1127" s="267" t="s">
        <v>1851</v>
      </c>
      <c r="C1127" s="266" t="s">
        <v>63</v>
      </c>
      <c r="D1127" s="268">
        <v>3798.76</v>
      </c>
    </row>
    <row r="1128" spans="1:4">
      <c r="A1128" s="266">
        <v>804141</v>
      </c>
      <c r="B1128" s="267" t="s">
        <v>1852</v>
      </c>
      <c r="C1128" s="266" t="s">
        <v>63</v>
      </c>
      <c r="D1128" s="268">
        <v>2435.58</v>
      </c>
    </row>
    <row r="1129" spans="1:4">
      <c r="A1129" s="266">
        <v>804400</v>
      </c>
      <c r="B1129" s="267" t="s">
        <v>1853</v>
      </c>
      <c r="C1129" s="266" t="s">
        <v>63</v>
      </c>
      <c r="D1129" s="268">
        <v>3046.75</v>
      </c>
    </row>
    <row r="1130" spans="1:4">
      <c r="A1130" s="266">
        <v>804140</v>
      </c>
      <c r="B1130" s="267" t="s">
        <v>1854</v>
      </c>
      <c r="C1130" s="266" t="s">
        <v>63</v>
      </c>
      <c r="D1130" s="268">
        <v>1938.7</v>
      </c>
    </row>
    <row r="1131" spans="1:4">
      <c r="A1131" s="266">
        <v>804145</v>
      </c>
      <c r="B1131" s="267" t="s">
        <v>1855</v>
      </c>
      <c r="C1131" s="266" t="s">
        <v>63</v>
      </c>
      <c r="D1131" s="268">
        <v>2444.4499999999998</v>
      </c>
    </row>
    <row r="1132" spans="1:4">
      <c r="A1132" s="266">
        <v>804144</v>
      </c>
      <c r="B1132" s="267" t="s">
        <v>1856</v>
      </c>
      <c r="C1132" s="266" t="s">
        <v>63</v>
      </c>
      <c r="D1132" s="268">
        <v>1947.03</v>
      </c>
    </row>
    <row r="1133" spans="1:4">
      <c r="A1133" s="266">
        <v>804403</v>
      </c>
      <c r="B1133" s="267" t="s">
        <v>1857</v>
      </c>
      <c r="C1133" s="266" t="s">
        <v>63</v>
      </c>
      <c r="D1133" s="268">
        <v>4000.76</v>
      </c>
    </row>
    <row r="1134" spans="1:4">
      <c r="A1134" s="266">
        <v>804147</v>
      </c>
      <c r="B1134" s="267" t="s">
        <v>1858</v>
      </c>
      <c r="C1134" s="266" t="s">
        <v>63</v>
      </c>
      <c r="D1134" s="268">
        <v>2455.48</v>
      </c>
    </row>
    <row r="1135" spans="1:4">
      <c r="A1135" s="266">
        <v>804402</v>
      </c>
      <c r="B1135" s="267" t="s">
        <v>1859</v>
      </c>
      <c r="C1135" s="266" t="s">
        <v>63</v>
      </c>
      <c r="D1135" s="268">
        <v>3206</v>
      </c>
    </row>
    <row r="1136" spans="1:4">
      <c r="A1136" s="266">
        <v>804146</v>
      </c>
      <c r="B1136" s="267" t="s">
        <v>1860</v>
      </c>
      <c r="C1136" s="266" t="s">
        <v>63</v>
      </c>
      <c r="D1136" s="268">
        <v>1957.51</v>
      </c>
    </row>
    <row r="1137" spans="1:4">
      <c r="A1137" s="266">
        <v>804149</v>
      </c>
      <c r="B1137" s="267" t="s">
        <v>1861</v>
      </c>
      <c r="C1137" s="266" t="s">
        <v>63</v>
      </c>
      <c r="D1137" s="268">
        <v>2472.09</v>
      </c>
    </row>
    <row r="1138" spans="1:4">
      <c r="A1138" s="266">
        <v>804148</v>
      </c>
      <c r="B1138" s="267" t="s">
        <v>1862</v>
      </c>
      <c r="C1138" s="266" t="s">
        <v>63</v>
      </c>
      <c r="D1138" s="268">
        <v>1973.17</v>
      </c>
    </row>
    <row r="1139" spans="1:4">
      <c r="A1139" s="266">
        <v>804151</v>
      </c>
      <c r="B1139" s="267" t="s">
        <v>1863</v>
      </c>
      <c r="C1139" s="266" t="s">
        <v>63</v>
      </c>
      <c r="D1139" s="268">
        <v>2494.87</v>
      </c>
    </row>
    <row r="1140" spans="1:4">
      <c r="A1140" s="266">
        <v>804150</v>
      </c>
      <c r="B1140" s="267" t="s">
        <v>1864</v>
      </c>
      <c r="C1140" s="266" t="s">
        <v>63</v>
      </c>
      <c r="D1140" s="268">
        <v>1994.86</v>
      </c>
    </row>
    <row r="1141" spans="1:4">
      <c r="A1141" s="266">
        <v>804405</v>
      </c>
      <c r="B1141" s="267" t="s">
        <v>1865</v>
      </c>
      <c r="C1141" s="266" t="s">
        <v>63</v>
      </c>
      <c r="D1141" s="268">
        <v>4472.49</v>
      </c>
    </row>
    <row r="1142" spans="1:4">
      <c r="A1142" s="266">
        <v>804153</v>
      </c>
      <c r="B1142" s="267" t="s">
        <v>1866</v>
      </c>
      <c r="C1142" s="266" t="s">
        <v>63</v>
      </c>
      <c r="D1142" s="268">
        <v>2525.69</v>
      </c>
    </row>
    <row r="1143" spans="1:4">
      <c r="A1143" s="266">
        <v>804404</v>
      </c>
      <c r="B1143" s="267" t="s">
        <v>1867</v>
      </c>
      <c r="C1143" s="266" t="s">
        <v>63</v>
      </c>
      <c r="D1143" s="268">
        <v>3579.8</v>
      </c>
    </row>
    <row r="1144" spans="1:4">
      <c r="A1144" s="266">
        <v>804152</v>
      </c>
      <c r="B1144" s="267" t="s">
        <v>1868</v>
      </c>
      <c r="C1144" s="266" t="s">
        <v>63</v>
      </c>
      <c r="D1144" s="268">
        <v>2024.31</v>
      </c>
    </row>
    <row r="1145" spans="1:4">
      <c r="A1145" s="266">
        <v>804155</v>
      </c>
      <c r="B1145" s="267" t="s">
        <v>1869</v>
      </c>
      <c r="C1145" s="266" t="s">
        <v>63</v>
      </c>
      <c r="D1145" s="268">
        <v>2565.56</v>
      </c>
    </row>
    <row r="1146" spans="1:4">
      <c r="A1146" s="266">
        <v>804154</v>
      </c>
      <c r="B1146" s="267" t="s">
        <v>1870</v>
      </c>
      <c r="C1146" s="266" t="s">
        <v>63</v>
      </c>
      <c r="D1146" s="268">
        <v>2062.67</v>
      </c>
    </row>
    <row r="1147" spans="1:4">
      <c r="A1147" s="266">
        <v>804157</v>
      </c>
      <c r="B1147" s="267" t="s">
        <v>1871</v>
      </c>
      <c r="C1147" s="266" t="s">
        <v>63</v>
      </c>
      <c r="D1147" s="268">
        <v>2620.65</v>
      </c>
    </row>
    <row r="1148" spans="1:4">
      <c r="A1148" s="266">
        <v>804156</v>
      </c>
      <c r="B1148" s="267" t="s">
        <v>1872</v>
      </c>
      <c r="C1148" s="266" t="s">
        <v>63</v>
      </c>
      <c r="D1148" s="268">
        <v>2115.9899999999998</v>
      </c>
    </row>
    <row r="1149" spans="1:4">
      <c r="A1149" s="266">
        <v>804407</v>
      </c>
      <c r="B1149" s="267" t="s">
        <v>1873</v>
      </c>
      <c r="C1149" s="266" t="s">
        <v>63</v>
      </c>
      <c r="D1149" s="268">
        <v>5573.81</v>
      </c>
    </row>
    <row r="1150" spans="1:4">
      <c r="A1150" s="266">
        <v>804159</v>
      </c>
      <c r="B1150" s="267" t="s">
        <v>1874</v>
      </c>
      <c r="C1150" s="266" t="s">
        <v>63</v>
      </c>
      <c r="D1150" s="268">
        <v>2694.15</v>
      </c>
    </row>
    <row r="1151" spans="1:4">
      <c r="A1151" s="266">
        <v>804406</v>
      </c>
      <c r="B1151" s="267" t="s">
        <v>1875</v>
      </c>
      <c r="C1151" s="266" t="s">
        <v>63</v>
      </c>
      <c r="D1151" s="268">
        <v>4447.9799999999996</v>
      </c>
    </row>
    <row r="1152" spans="1:4">
      <c r="A1152" s="266">
        <v>804158</v>
      </c>
      <c r="B1152" s="267" t="s">
        <v>1876</v>
      </c>
      <c r="C1152" s="266" t="s">
        <v>63</v>
      </c>
      <c r="D1152" s="268">
        <v>2187.5700000000002</v>
      </c>
    </row>
    <row r="1153" spans="1:4">
      <c r="A1153" s="266">
        <v>804143</v>
      </c>
      <c r="B1153" s="267" t="s">
        <v>1877</v>
      </c>
      <c r="C1153" s="266" t="s">
        <v>63</v>
      </c>
      <c r="D1153" s="268">
        <v>2438.16</v>
      </c>
    </row>
    <row r="1154" spans="1:4">
      <c r="A1154" s="266">
        <v>804142</v>
      </c>
      <c r="B1154" s="267" t="s">
        <v>1878</v>
      </c>
      <c r="C1154" s="266" t="s">
        <v>63</v>
      </c>
      <c r="D1154" s="268">
        <v>1941.14</v>
      </c>
    </row>
    <row r="1155" spans="1:4">
      <c r="A1155" s="266">
        <v>804409</v>
      </c>
      <c r="B1155" s="267" t="s">
        <v>1879</v>
      </c>
      <c r="C1155" s="266" t="s">
        <v>63</v>
      </c>
      <c r="D1155" s="268">
        <v>6882.53</v>
      </c>
    </row>
    <row r="1156" spans="1:4">
      <c r="A1156" s="266">
        <v>804161</v>
      </c>
      <c r="B1156" s="267" t="s">
        <v>1880</v>
      </c>
      <c r="C1156" s="266" t="s">
        <v>63</v>
      </c>
      <c r="D1156" s="268">
        <v>4192.2299999999996</v>
      </c>
    </row>
    <row r="1157" spans="1:4">
      <c r="A1157" s="266">
        <v>804408</v>
      </c>
      <c r="B1157" s="267" t="s">
        <v>1881</v>
      </c>
      <c r="C1157" s="266" t="s">
        <v>63</v>
      </c>
      <c r="D1157" s="268">
        <v>5406.1</v>
      </c>
    </row>
    <row r="1158" spans="1:4">
      <c r="A1158" s="266">
        <v>804160</v>
      </c>
      <c r="B1158" s="267" t="s">
        <v>1882</v>
      </c>
      <c r="C1158" s="266" t="s">
        <v>63</v>
      </c>
      <c r="D1158" s="268">
        <v>3306.24</v>
      </c>
    </row>
    <row r="1159" spans="1:4">
      <c r="A1159" s="266">
        <v>804165</v>
      </c>
      <c r="B1159" s="267" t="s">
        <v>1883</v>
      </c>
      <c r="C1159" s="266" t="s">
        <v>63</v>
      </c>
      <c r="D1159" s="268">
        <v>4204.3999999999996</v>
      </c>
    </row>
    <row r="1160" spans="1:4">
      <c r="A1160" s="266">
        <v>804164</v>
      </c>
      <c r="B1160" s="267" t="s">
        <v>1884</v>
      </c>
      <c r="C1160" s="266" t="s">
        <v>63</v>
      </c>
      <c r="D1160" s="268">
        <v>3317.72</v>
      </c>
    </row>
    <row r="1161" spans="1:4">
      <c r="A1161" s="266">
        <v>804411</v>
      </c>
      <c r="B1161" s="267" t="s">
        <v>1885</v>
      </c>
      <c r="C1161" s="266" t="s">
        <v>63</v>
      </c>
      <c r="D1161" s="268">
        <v>7259.26</v>
      </c>
    </row>
    <row r="1162" spans="1:4">
      <c r="A1162" s="266">
        <v>804167</v>
      </c>
      <c r="B1162" s="267" t="s">
        <v>1886</v>
      </c>
      <c r="C1162" s="266" t="s">
        <v>63</v>
      </c>
      <c r="D1162" s="268">
        <v>4220.29</v>
      </c>
    </row>
    <row r="1163" spans="1:4">
      <c r="A1163" s="266">
        <v>804410</v>
      </c>
      <c r="B1163" s="267" t="s">
        <v>1887</v>
      </c>
      <c r="C1163" s="266" t="s">
        <v>63</v>
      </c>
      <c r="D1163" s="268">
        <v>5698.01</v>
      </c>
    </row>
    <row r="1164" spans="1:4">
      <c r="A1164" s="266">
        <v>804166</v>
      </c>
      <c r="B1164" s="267" t="s">
        <v>1888</v>
      </c>
      <c r="C1164" s="266" t="s">
        <v>63</v>
      </c>
      <c r="D1164" s="268">
        <v>3332.66</v>
      </c>
    </row>
    <row r="1165" spans="1:4">
      <c r="A1165" s="266">
        <v>804169</v>
      </c>
      <c r="B1165" s="267" t="s">
        <v>1889</v>
      </c>
      <c r="C1165" s="266" t="s">
        <v>63</v>
      </c>
      <c r="D1165" s="268">
        <v>4243.49</v>
      </c>
    </row>
    <row r="1166" spans="1:4">
      <c r="A1166" s="266">
        <v>804168</v>
      </c>
      <c r="B1166" s="267" t="s">
        <v>1890</v>
      </c>
      <c r="C1166" s="266" t="s">
        <v>63</v>
      </c>
      <c r="D1166" s="268">
        <v>3354.63</v>
      </c>
    </row>
    <row r="1167" spans="1:4">
      <c r="A1167" s="266">
        <v>804171</v>
      </c>
      <c r="B1167" s="267" t="s">
        <v>1891</v>
      </c>
      <c r="C1167" s="266" t="s">
        <v>63</v>
      </c>
      <c r="D1167" s="268">
        <v>4275.1499999999996</v>
      </c>
    </row>
    <row r="1168" spans="1:4">
      <c r="A1168" s="266">
        <v>804170</v>
      </c>
      <c r="B1168" s="267" t="s">
        <v>1892</v>
      </c>
      <c r="C1168" s="266" t="s">
        <v>63</v>
      </c>
      <c r="D1168" s="268">
        <v>3384.65</v>
      </c>
    </row>
    <row r="1169" spans="1:4">
      <c r="A1169" s="266">
        <v>804413</v>
      </c>
      <c r="B1169" s="267" t="s">
        <v>1893</v>
      </c>
      <c r="C1169" s="266" t="s">
        <v>63</v>
      </c>
      <c r="D1169" s="268">
        <v>8136.36</v>
      </c>
    </row>
    <row r="1170" spans="1:4">
      <c r="A1170" s="266">
        <v>804173</v>
      </c>
      <c r="B1170" s="267" t="s">
        <v>1894</v>
      </c>
      <c r="C1170" s="266" t="s">
        <v>63</v>
      </c>
      <c r="D1170" s="268">
        <v>4317.72</v>
      </c>
    </row>
    <row r="1171" spans="1:4">
      <c r="A1171" s="266">
        <v>804412</v>
      </c>
      <c r="B1171" s="267" t="s">
        <v>1895</v>
      </c>
      <c r="C1171" s="266" t="s">
        <v>63</v>
      </c>
      <c r="D1171" s="268">
        <v>6378.85</v>
      </c>
    </row>
    <row r="1172" spans="1:4">
      <c r="A1172" s="266">
        <v>804172</v>
      </c>
      <c r="B1172" s="267" t="s">
        <v>1896</v>
      </c>
      <c r="C1172" s="266" t="s">
        <v>63</v>
      </c>
      <c r="D1172" s="268">
        <v>3425.3</v>
      </c>
    </row>
    <row r="1173" spans="1:4">
      <c r="A1173" s="266">
        <v>804175</v>
      </c>
      <c r="B1173" s="267" t="s">
        <v>1897</v>
      </c>
      <c r="C1173" s="266" t="s">
        <v>63</v>
      </c>
      <c r="D1173" s="268">
        <v>4374.79</v>
      </c>
    </row>
    <row r="1174" spans="1:4">
      <c r="A1174" s="266">
        <v>804174</v>
      </c>
      <c r="B1174" s="267" t="s">
        <v>1898</v>
      </c>
      <c r="C1174" s="266" t="s">
        <v>63</v>
      </c>
      <c r="D1174" s="268">
        <v>3480.19</v>
      </c>
    </row>
    <row r="1175" spans="1:4">
      <c r="A1175" s="266">
        <v>804177</v>
      </c>
      <c r="B1175" s="267" t="s">
        <v>1899</v>
      </c>
      <c r="C1175" s="266" t="s">
        <v>63</v>
      </c>
      <c r="D1175" s="268">
        <v>4451.1099999999997</v>
      </c>
    </row>
    <row r="1176" spans="1:4">
      <c r="A1176" s="266">
        <v>804176</v>
      </c>
      <c r="B1176" s="267" t="s">
        <v>1900</v>
      </c>
      <c r="C1176" s="266" t="s">
        <v>63</v>
      </c>
      <c r="D1176" s="268">
        <v>3553.91</v>
      </c>
    </row>
    <row r="1177" spans="1:4">
      <c r="A1177" s="266">
        <v>804415</v>
      </c>
      <c r="B1177" s="267" t="s">
        <v>1901</v>
      </c>
      <c r="C1177" s="266" t="s">
        <v>63</v>
      </c>
      <c r="D1177" s="268">
        <v>10201.81</v>
      </c>
    </row>
    <row r="1178" spans="1:4">
      <c r="A1178" s="266">
        <v>804179</v>
      </c>
      <c r="B1178" s="267" t="s">
        <v>1902</v>
      </c>
      <c r="C1178" s="266" t="s">
        <v>63</v>
      </c>
      <c r="D1178" s="268">
        <v>4555.6000000000004</v>
      </c>
    </row>
    <row r="1179" spans="1:4">
      <c r="A1179" s="266">
        <v>804414</v>
      </c>
      <c r="B1179" s="267" t="s">
        <v>1903</v>
      </c>
      <c r="C1179" s="266" t="s">
        <v>63</v>
      </c>
      <c r="D1179" s="268">
        <v>7975.14</v>
      </c>
    </row>
    <row r="1180" spans="1:4">
      <c r="A1180" s="266">
        <v>804178</v>
      </c>
      <c r="B1180" s="267" t="s">
        <v>1904</v>
      </c>
      <c r="C1180" s="266" t="s">
        <v>63</v>
      </c>
      <c r="D1180" s="268">
        <v>3655.53</v>
      </c>
    </row>
    <row r="1181" spans="1:4">
      <c r="A1181" s="266">
        <v>804163</v>
      </c>
      <c r="B1181" s="267" t="s">
        <v>1905</v>
      </c>
      <c r="C1181" s="266" t="s">
        <v>63</v>
      </c>
      <c r="D1181" s="268">
        <v>4195.53</v>
      </c>
    </row>
    <row r="1182" spans="1:4">
      <c r="A1182" s="266">
        <v>804162</v>
      </c>
      <c r="B1182" s="267" t="s">
        <v>1906</v>
      </c>
      <c r="C1182" s="266" t="s">
        <v>63</v>
      </c>
      <c r="D1182" s="268">
        <v>3309.4</v>
      </c>
    </row>
    <row r="1183" spans="1:4">
      <c r="A1183" s="266">
        <v>804441</v>
      </c>
      <c r="B1183" s="267" t="s">
        <v>1907</v>
      </c>
      <c r="C1183" s="266" t="s">
        <v>63</v>
      </c>
      <c r="D1183" s="268">
        <v>4696.67</v>
      </c>
    </row>
    <row r="1184" spans="1:4">
      <c r="A1184" s="266">
        <v>804317</v>
      </c>
      <c r="B1184" s="267" t="s">
        <v>1908</v>
      </c>
      <c r="C1184" s="266" t="s">
        <v>63</v>
      </c>
      <c r="D1184" s="268">
        <v>2560.7800000000002</v>
      </c>
    </row>
    <row r="1185" spans="1:4">
      <c r="A1185" s="266">
        <v>804440</v>
      </c>
      <c r="B1185" s="267" t="s">
        <v>1909</v>
      </c>
      <c r="C1185" s="266" t="s">
        <v>63</v>
      </c>
      <c r="D1185" s="268">
        <v>3789.1</v>
      </c>
    </row>
    <row r="1186" spans="1:4">
      <c r="A1186" s="266">
        <v>804316</v>
      </c>
      <c r="B1186" s="267" t="s">
        <v>1910</v>
      </c>
      <c r="C1186" s="266" t="s">
        <v>63</v>
      </c>
      <c r="D1186" s="268">
        <v>2040.27</v>
      </c>
    </row>
    <row r="1187" spans="1:4">
      <c r="A1187" s="266">
        <v>804321</v>
      </c>
      <c r="B1187" s="267" t="s">
        <v>1911</v>
      </c>
      <c r="C1187" s="266" t="s">
        <v>63</v>
      </c>
      <c r="D1187" s="268">
        <v>2578.77</v>
      </c>
    </row>
    <row r="1188" spans="1:4">
      <c r="A1188" s="266">
        <v>804320</v>
      </c>
      <c r="B1188" s="267" t="s">
        <v>1912</v>
      </c>
      <c r="C1188" s="266" t="s">
        <v>63</v>
      </c>
      <c r="D1188" s="268">
        <v>2056.62</v>
      </c>
    </row>
    <row r="1189" spans="1:4">
      <c r="A1189" s="266">
        <v>804443</v>
      </c>
      <c r="B1189" s="267" t="s">
        <v>1913</v>
      </c>
      <c r="C1189" s="266" t="s">
        <v>63</v>
      </c>
      <c r="D1189" s="268">
        <v>4901.3</v>
      </c>
    </row>
    <row r="1190" spans="1:4">
      <c r="A1190" s="266">
        <v>804323</v>
      </c>
      <c r="B1190" s="267" t="s">
        <v>1914</v>
      </c>
      <c r="C1190" s="266" t="s">
        <v>63</v>
      </c>
      <c r="D1190" s="268">
        <v>2602.75</v>
      </c>
    </row>
    <row r="1191" spans="1:4">
      <c r="A1191" s="266">
        <v>804442</v>
      </c>
      <c r="B1191" s="267" t="s">
        <v>1915</v>
      </c>
      <c r="C1191" s="266" t="s">
        <v>63</v>
      </c>
      <c r="D1191" s="268">
        <v>3953.16</v>
      </c>
    </row>
    <row r="1192" spans="1:4">
      <c r="A1192" s="266">
        <v>804322</v>
      </c>
      <c r="B1192" s="267" t="s">
        <v>1916</v>
      </c>
      <c r="C1192" s="266" t="s">
        <v>63</v>
      </c>
      <c r="D1192" s="268">
        <v>2078.42</v>
      </c>
    </row>
    <row r="1193" spans="1:4">
      <c r="A1193" s="266">
        <v>804325</v>
      </c>
      <c r="B1193" s="267" t="s">
        <v>1917</v>
      </c>
      <c r="C1193" s="266" t="s">
        <v>63</v>
      </c>
      <c r="D1193" s="268">
        <v>2637.47</v>
      </c>
    </row>
    <row r="1194" spans="1:4">
      <c r="A1194" s="266">
        <v>804324</v>
      </c>
      <c r="B1194" s="267" t="s">
        <v>1918</v>
      </c>
      <c r="C1194" s="266" t="s">
        <v>63</v>
      </c>
      <c r="D1194" s="268">
        <v>2110.27</v>
      </c>
    </row>
    <row r="1195" spans="1:4">
      <c r="A1195" s="266">
        <v>804327</v>
      </c>
      <c r="B1195" s="267" t="s">
        <v>1919</v>
      </c>
      <c r="C1195" s="266" t="s">
        <v>63</v>
      </c>
      <c r="D1195" s="268">
        <v>2685.2</v>
      </c>
    </row>
    <row r="1196" spans="1:4">
      <c r="A1196" s="266">
        <v>804326</v>
      </c>
      <c r="B1196" s="267" t="s">
        <v>1920</v>
      </c>
      <c r="C1196" s="266" t="s">
        <v>63</v>
      </c>
      <c r="D1196" s="268">
        <v>2154.1799999999998</v>
      </c>
    </row>
    <row r="1197" spans="1:4">
      <c r="A1197" s="266">
        <v>804445</v>
      </c>
      <c r="B1197" s="267" t="s">
        <v>1921</v>
      </c>
      <c r="C1197" s="266" t="s">
        <v>63</v>
      </c>
      <c r="D1197" s="268">
        <v>5469.78</v>
      </c>
    </row>
    <row r="1198" spans="1:4">
      <c r="A1198" s="266">
        <v>804329</v>
      </c>
      <c r="B1198" s="267" t="s">
        <v>1922</v>
      </c>
      <c r="C1198" s="266" t="s">
        <v>63</v>
      </c>
      <c r="D1198" s="268">
        <v>2748.7</v>
      </c>
    </row>
    <row r="1199" spans="1:4">
      <c r="A1199" s="266">
        <v>804444</v>
      </c>
      <c r="B1199" s="267" t="s">
        <v>1923</v>
      </c>
      <c r="C1199" s="266" t="s">
        <v>63</v>
      </c>
      <c r="D1199" s="268">
        <v>4409.09</v>
      </c>
    </row>
    <row r="1200" spans="1:4">
      <c r="A1200" s="266">
        <v>804328</v>
      </c>
      <c r="B1200" s="267" t="s">
        <v>1924</v>
      </c>
      <c r="C1200" s="266" t="s">
        <v>63</v>
      </c>
      <c r="D1200" s="268">
        <v>2213.17</v>
      </c>
    </row>
    <row r="1201" spans="1:4">
      <c r="A1201" s="266">
        <v>804331</v>
      </c>
      <c r="B1201" s="267" t="s">
        <v>1925</v>
      </c>
      <c r="C1201" s="266" t="s">
        <v>63</v>
      </c>
      <c r="D1201" s="268">
        <v>2830.84</v>
      </c>
    </row>
    <row r="1202" spans="1:4">
      <c r="A1202" s="266">
        <v>804330</v>
      </c>
      <c r="B1202" s="267" t="s">
        <v>1926</v>
      </c>
      <c r="C1202" s="266" t="s">
        <v>63</v>
      </c>
      <c r="D1202" s="268">
        <v>2290.12</v>
      </c>
    </row>
    <row r="1203" spans="1:4">
      <c r="A1203" s="266">
        <v>804333</v>
      </c>
      <c r="B1203" s="267" t="s">
        <v>1927</v>
      </c>
      <c r="C1203" s="266" t="s">
        <v>63</v>
      </c>
      <c r="D1203" s="268">
        <v>2940.68</v>
      </c>
    </row>
    <row r="1204" spans="1:4">
      <c r="A1204" s="266">
        <v>804332</v>
      </c>
      <c r="B1204" s="267" t="s">
        <v>1928</v>
      </c>
      <c r="C1204" s="266" t="s">
        <v>63</v>
      </c>
      <c r="D1204" s="268">
        <v>2393.9499999999998</v>
      </c>
    </row>
    <row r="1205" spans="1:4">
      <c r="A1205" s="266">
        <v>804447</v>
      </c>
      <c r="B1205" s="267" t="s">
        <v>1929</v>
      </c>
      <c r="C1205" s="266" t="s">
        <v>63</v>
      </c>
      <c r="D1205" s="268">
        <v>6766.85</v>
      </c>
    </row>
    <row r="1206" spans="1:4">
      <c r="A1206" s="266">
        <v>804335</v>
      </c>
      <c r="B1206" s="267" t="s">
        <v>1930</v>
      </c>
      <c r="C1206" s="266" t="s">
        <v>63</v>
      </c>
      <c r="D1206" s="268">
        <v>3086</v>
      </c>
    </row>
    <row r="1207" spans="1:4">
      <c r="A1207" s="266">
        <v>804446</v>
      </c>
      <c r="B1207" s="267" t="s">
        <v>1931</v>
      </c>
      <c r="C1207" s="266" t="s">
        <v>63</v>
      </c>
      <c r="D1207" s="268">
        <v>5448.44</v>
      </c>
    </row>
    <row r="1208" spans="1:4">
      <c r="A1208" s="266">
        <v>804334</v>
      </c>
      <c r="B1208" s="267" t="s">
        <v>1932</v>
      </c>
      <c r="C1208" s="266" t="s">
        <v>63</v>
      </c>
      <c r="D1208" s="268">
        <v>2532.7199999999998</v>
      </c>
    </row>
    <row r="1209" spans="1:4">
      <c r="A1209" s="266">
        <v>804319</v>
      </c>
      <c r="B1209" s="267" t="s">
        <v>1933</v>
      </c>
      <c r="C1209" s="266" t="s">
        <v>63</v>
      </c>
      <c r="D1209" s="268">
        <v>2564.91</v>
      </c>
    </row>
    <row r="1210" spans="1:4">
      <c r="A1210" s="266">
        <v>804318</v>
      </c>
      <c r="B1210" s="267" t="s">
        <v>1934</v>
      </c>
      <c r="C1210" s="266" t="s">
        <v>63</v>
      </c>
      <c r="D1210" s="268">
        <v>2044</v>
      </c>
    </row>
    <row r="1211" spans="1:4">
      <c r="A1211" s="266">
        <v>804449</v>
      </c>
      <c r="B1211" s="267" t="s">
        <v>1935</v>
      </c>
      <c r="C1211" s="266" t="s">
        <v>63</v>
      </c>
      <c r="D1211" s="268">
        <v>6821.92</v>
      </c>
    </row>
    <row r="1212" spans="1:4">
      <c r="A1212" s="266">
        <v>804337</v>
      </c>
      <c r="B1212" s="267" t="s">
        <v>1936</v>
      </c>
      <c r="C1212" s="266" t="s">
        <v>63</v>
      </c>
      <c r="D1212" s="268">
        <v>3507.97</v>
      </c>
    </row>
    <row r="1213" spans="1:4">
      <c r="A1213" s="266">
        <v>804448</v>
      </c>
      <c r="B1213" s="267" t="s">
        <v>1937</v>
      </c>
      <c r="C1213" s="266" t="s">
        <v>63</v>
      </c>
      <c r="D1213" s="268">
        <v>5418.98</v>
      </c>
    </row>
    <row r="1214" spans="1:4">
      <c r="A1214" s="266">
        <v>804336</v>
      </c>
      <c r="B1214" s="267" t="s">
        <v>1938</v>
      </c>
      <c r="C1214" s="266" t="s">
        <v>63</v>
      </c>
      <c r="D1214" s="268">
        <v>2757.19</v>
      </c>
    </row>
    <row r="1215" spans="1:4">
      <c r="A1215" s="266">
        <v>804341</v>
      </c>
      <c r="B1215" s="267" t="s">
        <v>1939</v>
      </c>
      <c r="C1215" s="266" t="s">
        <v>63</v>
      </c>
      <c r="D1215" s="268">
        <v>3535.32</v>
      </c>
    </row>
    <row r="1216" spans="1:4">
      <c r="A1216" s="266">
        <v>804340</v>
      </c>
      <c r="B1216" s="267" t="s">
        <v>1940</v>
      </c>
      <c r="C1216" s="266" t="s">
        <v>63</v>
      </c>
      <c r="D1216" s="268">
        <v>2781.26</v>
      </c>
    </row>
    <row r="1217" spans="1:4">
      <c r="A1217" s="266">
        <v>804451</v>
      </c>
      <c r="B1217" s="267" t="s">
        <v>1941</v>
      </c>
      <c r="C1217" s="266" t="s">
        <v>63</v>
      </c>
      <c r="D1217" s="268">
        <v>7135.16</v>
      </c>
    </row>
    <row r="1218" spans="1:4">
      <c r="A1218" s="266">
        <v>804343</v>
      </c>
      <c r="B1218" s="267" t="s">
        <v>1942</v>
      </c>
      <c r="C1218" s="266" t="s">
        <v>63</v>
      </c>
      <c r="D1218" s="268">
        <v>3570.22</v>
      </c>
    </row>
    <row r="1219" spans="1:4">
      <c r="A1219" s="266">
        <v>804450</v>
      </c>
      <c r="B1219" s="267" t="s">
        <v>1943</v>
      </c>
      <c r="C1219" s="266" t="s">
        <v>63</v>
      </c>
      <c r="D1219" s="268">
        <v>5665.69</v>
      </c>
    </row>
    <row r="1220" spans="1:4">
      <c r="A1220" s="266">
        <v>804342</v>
      </c>
      <c r="B1220" s="267" t="s">
        <v>1944</v>
      </c>
      <c r="C1220" s="266" t="s">
        <v>63</v>
      </c>
      <c r="D1220" s="268">
        <v>2812.07</v>
      </c>
    </row>
    <row r="1221" spans="1:4">
      <c r="A1221" s="266">
        <v>804345</v>
      </c>
      <c r="B1221" s="267" t="s">
        <v>1945</v>
      </c>
      <c r="C1221" s="266" t="s">
        <v>63</v>
      </c>
      <c r="D1221" s="268">
        <v>3621.26</v>
      </c>
    </row>
    <row r="1222" spans="1:4">
      <c r="A1222" s="266">
        <v>804344</v>
      </c>
      <c r="B1222" s="267" t="s">
        <v>1946</v>
      </c>
      <c r="C1222" s="266" t="s">
        <v>63</v>
      </c>
      <c r="D1222" s="268">
        <v>2857.5</v>
      </c>
    </row>
    <row r="1223" spans="1:4">
      <c r="A1223" s="266">
        <v>804347</v>
      </c>
      <c r="B1223" s="267" t="s">
        <v>1947</v>
      </c>
      <c r="C1223" s="266" t="s">
        <v>63</v>
      </c>
      <c r="D1223" s="268">
        <v>3691</v>
      </c>
    </row>
    <row r="1224" spans="1:4">
      <c r="A1224" s="266">
        <v>804346</v>
      </c>
      <c r="B1224" s="267" t="s">
        <v>1948</v>
      </c>
      <c r="C1224" s="266" t="s">
        <v>63</v>
      </c>
      <c r="D1224" s="268">
        <v>2920.01</v>
      </c>
    </row>
    <row r="1225" spans="1:4">
      <c r="A1225" s="266">
        <v>804453</v>
      </c>
      <c r="B1225" s="267" t="s">
        <v>1949</v>
      </c>
      <c r="C1225" s="266" t="s">
        <v>63</v>
      </c>
      <c r="D1225" s="268">
        <v>7954.93</v>
      </c>
    </row>
    <row r="1226" spans="1:4">
      <c r="A1226" s="266">
        <v>804349</v>
      </c>
      <c r="B1226" s="267" t="s">
        <v>1950</v>
      </c>
      <c r="C1226" s="266" t="s">
        <v>63</v>
      </c>
      <c r="D1226" s="268">
        <v>3782.63</v>
      </c>
    </row>
    <row r="1227" spans="1:4">
      <c r="A1227" s="266">
        <v>804452</v>
      </c>
      <c r="B1227" s="267" t="s">
        <v>1951</v>
      </c>
      <c r="C1227" s="266" t="s">
        <v>63</v>
      </c>
      <c r="D1227" s="268">
        <v>6310.64</v>
      </c>
    </row>
    <row r="1228" spans="1:4">
      <c r="A1228" s="266">
        <v>804348</v>
      </c>
      <c r="B1228" s="267" t="s">
        <v>1952</v>
      </c>
      <c r="C1228" s="266" t="s">
        <v>63</v>
      </c>
      <c r="D1228" s="268">
        <v>3002.89</v>
      </c>
    </row>
    <row r="1229" spans="1:4">
      <c r="A1229" s="266">
        <v>804351</v>
      </c>
      <c r="B1229" s="267" t="s">
        <v>1953</v>
      </c>
      <c r="C1229" s="266" t="s">
        <v>63</v>
      </c>
      <c r="D1229" s="268">
        <v>3900.75</v>
      </c>
    </row>
    <row r="1230" spans="1:4">
      <c r="A1230" s="266">
        <v>804350</v>
      </c>
      <c r="B1230" s="267" t="s">
        <v>1954</v>
      </c>
      <c r="C1230" s="266" t="s">
        <v>63</v>
      </c>
      <c r="D1230" s="268">
        <v>3110.91</v>
      </c>
    </row>
    <row r="1231" spans="1:4">
      <c r="A1231" s="266">
        <v>804353</v>
      </c>
      <c r="B1231" s="267" t="s">
        <v>1955</v>
      </c>
      <c r="C1231" s="266" t="s">
        <v>63</v>
      </c>
      <c r="D1231" s="268">
        <v>4056.17</v>
      </c>
    </row>
    <row r="1232" spans="1:4">
      <c r="A1232" s="266">
        <v>804352</v>
      </c>
      <c r="B1232" s="267" t="s">
        <v>1956</v>
      </c>
      <c r="C1232" s="266" t="s">
        <v>63</v>
      </c>
      <c r="D1232" s="268">
        <v>3254.86</v>
      </c>
    </row>
    <row r="1233" spans="1:4">
      <c r="A1233" s="266">
        <v>804455</v>
      </c>
      <c r="B1233" s="267" t="s">
        <v>1957</v>
      </c>
      <c r="C1233" s="266" t="s">
        <v>63</v>
      </c>
      <c r="D1233" s="268">
        <v>9847.8799999999992</v>
      </c>
    </row>
    <row r="1234" spans="1:4">
      <c r="A1234" s="266">
        <v>804355</v>
      </c>
      <c r="B1234" s="267" t="s">
        <v>1958</v>
      </c>
      <c r="C1234" s="266" t="s">
        <v>63</v>
      </c>
      <c r="D1234" s="268">
        <v>4261.1000000000004</v>
      </c>
    </row>
    <row r="1235" spans="1:4">
      <c r="A1235" s="266">
        <v>804454</v>
      </c>
      <c r="B1235" s="267" t="s">
        <v>1959</v>
      </c>
      <c r="C1235" s="266" t="s">
        <v>63</v>
      </c>
      <c r="D1235" s="268">
        <v>7801.5</v>
      </c>
    </row>
    <row r="1236" spans="1:4">
      <c r="A1236" s="266">
        <v>804354</v>
      </c>
      <c r="B1236" s="267" t="s">
        <v>1960</v>
      </c>
      <c r="C1236" s="266" t="s">
        <v>63</v>
      </c>
      <c r="D1236" s="268">
        <v>3446.95</v>
      </c>
    </row>
    <row r="1237" spans="1:4">
      <c r="A1237" s="266">
        <v>804339</v>
      </c>
      <c r="B1237" s="267" t="s">
        <v>1961</v>
      </c>
      <c r="C1237" s="266" t="s">
        <v>63</v>
      </c>
      <c r="D1237" s="268">
        <v>3514.81</v>
      </c>
    </row>
    <row r="1238" spans="1:4">
      <c r="A1238" s="266">
        <v>804338</v>
      </c>
      <c r="B1238" s="267" t="s">
        <v>1962</v>
      </c>
      <c r="C1238" s="266" t="s">
        <v>63</v>
      </c>
      <c r="D1238" s="268">
        <v>2763.21</v>
      </c>
    </row>
    <row r="1239" spans="1:4">
      <c r="A1239" s="266">
        <v>804457</v>
      </c>
      <c r="B1239" s="267" t="s">
        <v>1963</v>
      </c>
      <c r="C1239" s="266" t="s">
        <v>63</v>
      </c>
      <c r="D1239" s="268">
        <v>11945.24</v>
      </c>
    </row>
    <row r="1240" spans="1:4">
      <c r="A1240" s="266">
        <v>804357</v>
      </c>
      <c r="B1240" s="267" t="s">
        <v>1964</v>
      </c>
      <c r="C1240" s="266" t="s">
        <v>63</v>
      </c>
      <c r="D1240" s="268">
        <v>5919.32</v>
      </c>
    </row>
    <row r="1241" spans="1:4">
      <c r="A1241" s="266">
        <v>804456</v>
      </c>
      <c r="B1241" s="267" t="s">
        <v>1965</v>
      </c>
      <c r="C1241" s="266" t="s">
        <v>63</v>
      </c>
      <c r="D1241" s="268">
        <v>9279.74</v>
      </c>
    </row>
    <row r="1242" spans="1:4">
      <c r="A1242" s="266">
        <v>804356</v>
      </c>
      <c r="B1242" s="267" t="s">
        <v>1966</v>
      </c>
      <c r="C1242" s="266" t="s">
        <v>63</v>
      </c>
      <c r="D1242" s="268">
        <v>4589.9799999999996</v>
      </c>
    </row>
    <row r="1243" spans="1:4">
      <c r="A1243" s="266">
        <v>804361</v>
      </c>
      <c r="B1243" s="267" t="s">
        <v>1967</v>
      </c>
      <c r="C1243" s="266" t="s">
        <v>63</v>
      </c>
      <c r="D1243" s="268">
        <v>5961.42</v>
      </c>
    </row>
    <row r="1244" spans="1:4">
      <c r="A1244" s="266">
        <v>804360</v>
      </c>
      <c r="B1244" s="267" t="s">
        <v>1968</v>
      </c>
      <c r="C1244" s="266" t="s">
        <v>63</v>
      </c>
      <c r="D1244" s="268">
        <v>4626.3500000000004</v>
      </c>
    </row>
    <row r="1245" spans="1:4">
      <c r="A1245" s="266">
        <v>804459</v>
      </c>
      <c r="B1245" s="267" t="s">
        <v>1969</v>
      </c>
      <c r="C1245" s="266" t="s">
        <v>63</v>
      </c>
      <c r="D1245" s="268">
        <v>12501.43</v>
      </c>
    </row>
    <row r="1246" spans="1:4">
      <c r="A1246" s="266">
        <v>804363</v>
      </c>
      <c r="B1246" s="267" t="s">
        <v>1970</v>
      </c>
      <c r="C1246" s="266" t="s">
        <v>63</v>
      </c>
      <c r="D1246" s="268">
        <v>6015.34</v>
      </c>
    </row>
    <row r="1247" spans="1:4">
      <c r="A1247" s="266">
        <v>804458</v>
      </c>
      <c r="B1247" s="267" t="s">
        <v>1971</v>
      </c>
      <c r="C1247" s="266" t="s">
        <v>63</v>
      </c>
      <c r="D1247" s="268">
        <v>9708.91</v>
      </c>
    </row>
    <row r="1248" spans="1:4">
      <c r="A1248" s="266">
        <v>804362</v>
      </c>
      <c r="B1248" s="267" t="s">
        <v>1972</v>
      </c>
      <c r="C1248" s="266" t="s">
        <v>63</v>
      </c>
      <c r="D1248" s="268">
        <v>4673.03</v>
      </c>
    </row>
    <row r="1249" spans="1:4">
      <c r="A1249" s="266">
        <v>804365</v>
      </c>
      <c r="B1249" s="267" t="s">
        <v>1973</v>
      </c>
      <c r="C1249" s="266" t="s">
        <v>63</v>
      </c>
      <c r="D1249" s="268">
        <v>6093.18</v>
      </c>
    </row>
    <row r="1250" spans="1:4">
      <c r="A1250" s="266">
        <v>804364</v>
      </c>
      <c r="B1250" s="267" t="s">
        <v>1974</v>
      </c>
      <c r="C1250" s="266" t="s">
        <v>63</v>
      </c>
      <c r="D1250" s="268">
        <v>4740.7700000000004</v>
      </c>
    </row>
    <row r="1251" spans="1:4">
      <c r="A1251" s="266">
        <v>804367</v>
      </c>
      <c r="B1251" s="267" t="s">
        <v>1975</v>
      </c>
      <c r="C1251" s="266" t="s">
        <v>63</v>
      </c>
      <c r="D1251" s="268">
        <v>6198.85</v>
      </c>
    </row>
    <row r="1252" spans="1:4">
      <c r="A1252" s="266">
        <v>804366</v>
      </c>
      <c r="B1252" s="267" t="s">
        <v>1976</v>
      </c>
      <c r="C1252" s="266" t="s">
        <v>63</v>
      </c>
      <c r="D1252" s="268">
        <v>4833.6000000000004</v>
      </c>
    </row>
    <row r="1253" spans="1:4">
      <c r="A1253" s="266">
        <v>804461</v>
      </c>
      <c r="B1253" s="267" t="s">
        <v>1977</v>
      </c>
      <c r="C1253" s="266" t="s">
        <v>63</v>
      </c>
      <c r="D1253" s="268">
        <v>13978.29</v>
      </c>
    </row>
    <row r="1254" spans="1:4">
      <c r="A1254" s="266">
        <v>804369</v>
      </c>
      <c r="B1254" s="267" t="s">
        <v>1978</v>
      </c>
      <c r="C1254" s="266" t="s">
        <v>63</v>
      </c>
      <c r="D1254" s="268">
        <v>6336.66</v>
      </c>
    </row>
    <row r="1255" spans="1:4">
      <c r="A1255" s="266">
        <v>804460</v>
      </c>
      <c r="B1255" s="267" t="s">
        <v>1979</v>
      </c>
      <c r="C1255" s="266" t="s">
        <v>63</v>
      </c>
      <c r="D1255" s="268">
        <v>10848.56</v>
      </c>
    </row>
    <row r="1256" spans="1:4">
      <c r="A1256" s="266">
        <v>804371</v>
      </c>
      <c r="B1256" s="267" t="s">
        <v>1980</v>
      </c>
      <c r="C1256" s="266" t="s">
        <v>63</v>
      </c>
      <c r="D1256" s="268">
        <v>6514.41</v>
      </c>
    </row>
    <row r="1257" spans="1:4">
      <c r="A1257" s="266">
        <v>804370</v>
      </c>
      <c r="B1257" s="267" t="s">
        <v>1981</v>
      </c>
      <c r="C1257" s="266" t="s">
        <v>63</v>
      </c>
      <c r="D1257" s="268">
        <v>5115.55</v>
      </c>
    </row>
    <row r="1258" spans="1:4">
      <c r="A1258" s="266">
        <v>804373</v>
      </c>
      <c r="B1258" s="267" t="s">
        <v>1982</v>
      </c>
      <c r="C1258" s="266" t="s">
        <v>63</v>
      </c>
      <c r="D1258" s="268">
        <v>6743.89</v>
      </c>
    </row>
    <row r="1259" spans="1:4">
      <c r="A1259" s="266">
        <v>804372</v>
      </c>
      <c r="B1259" s="267" t="s">
        <v>1983</v>
      </c>
      <c r="C1259" s="266" t="s">
        <v>63</v>
      </c>
      <c r="D1259" s="268">
        <v>5324.69</v>
      </c>
    </row>
    <row r="1260" spans="1:4">
      <c r="A1260" s="266">
        <v>804463</v>
      </c>
      <c r="B1260" s="267" t="s">
        <v>1984</v>
      </c>
      <c r="C1260" s="266" t="s">
        <v>63</v>
      </c>
      <c r="D1260" s="268">
        <v>17361.939999999999</v>
      </c>
    </row>
    <row r="1261" spans="1:4">
      <c r="A1261" s="266">
        <v>804375</v>
      </c>
      <c r="B1261" s="267" t="s">
        <v>1985</v>
      </c>
      <c r="C1261" s="266" t="s">
        <v>63</v>
      </c>
      <c r="D1261" s="268">
        <v>7045.97</v>
      </c>
    </row>
    <row r="1262" spans="1:4">
      <c r="A1262" s="266">
        <v>804462</v>
      </c>
      <c r="B1262" s="267" t="s">
        <v>1986</v>
      </c>
      <c r="C1262" s="266" t="s">
        <v>63</v>
      </c>
      <c r="D1262" s="268">
        <v>13453.57</v>
      </c>
    </row>
    <row r="1263" spans="1:4">
      <c r="A1263" s="266">
        <v>804374</v>
      </c>
      <c r="B1263" s="267" t="s">
        <v>1987</v>
      </c>
      <c r="C1263" s="266" t="s">
        <v>63</v>
      </c>
      <c r="D1263" s="268">
        <v>5604.09</v>
      </c>
    </row>
    <row r="1264" spans="1:4">
      <c r="A1264" s="266">
        <v>804359</v>
      </c>
      <c r="B1264" s="267" t="s">
        <v>1988</v>
      </c>
      <c r="C1264" s="266" t="s">
        <v>63</v>
      </c>
      <c r="D1264" s="268">
        <v>5929.99</v>
      </c>
    </row>
    <row r="1265" spans="1:4">
      <c r="A1265" s="266">
        <v>804358</v>
      </c>
      <c r="B1265" s="267" t="s">
        <v>1989</v>
      </c>
      <c r="C1265" s="266" t="s">
        <v>63</v>
      </c>
      <c r="D1265" s="268">
        <v>4599.29</v>
      </c>
    </row>
    <row r="1266" spans="1:4">
      <c r="A1266" s="266">
        <v>804368</v>
      </c>
      <c r="B1266" s="267" t="s">
        <v>1990</v>
      </c>
      <c r="C1266" s="266" t="s">
        <v>63</v>
      </c>
      <c r="D1266" s="268">
        <v>4955.84</v>
      </c>
    </row>
    <row r="1267" spans="1:4">
      <c r="A1267" s="266">
        <v>804465</v>
      </c>
      <c r="B1267" s="267" t="s">
        <v>1991</v>
      </c>
      <c r="C1267" s="266" t="s">
        <v>75</v>
      </c>
      <c r="D1267" s="268">
        <v>121.84</v>
      </c>
    </row>
    <row r="1268" spans="1:4">
      <c r="A1268" s="266">
        <v>804464</v>
      </c>
      <c r="B1268" s="267" t="s">
        <v>1992</v>
      </c>
      <c r="C1268" s="266" t="s">
        <v>75</v>
      </c>
      <c r="D1268" s="268">
        <v>103.41</v>
      </c>
    </row>
    <row r="1269" spans="1:4">
      <c r="A1269" s="266">
        <v>804475</v>
      </c>
      <c r="B1269" s="267" t="s">
        <v>1993</v>
      </c>
      <c r="C1269" s="266" t="s">
        <v>75</v>
      </c>
      <c r="D1269" s="268">
        <v>135.09</v>
      </c>
    </row>
    <row r="1270" spans="1:4">
      <c r="A1270" s="266">
        <v>804474</v>
      </c>
      <c r="B1270" s="267" t="s">
        <v>1994</v>
      </c>
      <c r="C1270" s="266" t="s">
        <v>75</v>
      </c>
      <c r="D1270" s="268">
        <v>116.68</v>
      </c>
    </row>
    <row r="1271" spans="1:4">
      <c r="A1271" s="266">
        <v>804485</v>
      </c>
      <c r="B1271" s="267" t="s">
        <v>1995</v>
      </c>
      <c r="C1271" s="266" t="s">
        <v>75</v>
      </c>
      <c r="D1271" s="268">
        <v>201.38</v>
      </c>
    </row>
    <row r="1272" spans="1:4">
      <c r="A1272" s="266">
        <v>804484</v>
      </c>
      <c r="B1272" s="267" t="s">
        <v>1996</v>
      </c>
      <c r="C1272" s="266" t="s">
        <v>75</v>
      </c>
      <c r="D1272" s="268">
        <v>183.05</v>
      </c>
    </row>
    <row r="1273" spans="1:4">
      <c r="A1273" s="266">
        <v>804495</v>
      </c>
      <c r="B1273" s="267" t="s">
        <v>1997</v>
      </c>
      <c r="C1273" s="266" t="s">
        <v>75</v>
      </c>
      <c r="D1273" s="268">
        <v>251.76</v>
      </c>
    </row>
    <row r="1274" spans="1:4">
      <c r="A1274" s="266">
        <v>804494</v>
      </c>
      <c r="B1274" s="267" t="s">
        <v>1998</v>
      </c>
      <c r="C1274" s="266" t="s">
        <v>75</v>
      </c>
      <c r="D1274" s="268">
        <v>230.04</v>
      </c>
    </row>
    <row r="1275" spans="1:4">
      <c r="A1275" s="266">
        <v>804467</v>
      </c>
      <c r="B1275" s="267" t="s">
        <v>1999</v>
      </c>
      <c r="C1275" s="266" t="s">
        <v>75</v>
      </c>
      <c r="D1275" s="268">
        <v>185.03</v>
      </c>
    </row>
    <row r="1276" spans="1:4">
      <c r="A1276" s="266">
        <v>804466</v>
      </c>
      <c r="B1276" s="267" t="s">
        <v>2000</v>
      </c>
      <c r="C1276" s="266" t="s">
        <v>75</v>
      </c>
      <c r="D1276" s="268">
        <v>155.68</v>
      </c>
    </row>
    <row r="1277" spans="1:4">
      <c r="A1277" s="266">
        <v>804477</v>
      </c>
      <c r="B1277" s="267" t="s">
        <v>2001</v>
      </c>
      <c r="C1277" s="266" t="s">
        <v>75</v>
      </c>
      <c r="D1277" s="268">
        <v>238.05</v>
      </c>
    </row>
    <row r="1278" spans="1:4">
      <c r="A1278" s="266">
        <v>804476</v>
      </c>
      <c r="B1278" s="267" t="s">
        <v>2002</v>
      </c>
      <c r="C1278" s="266" t="s">
        <v>75</v>
      </c>
      <c r="D1278" s="268">
        <v>208.78</v>
      </c>
    </row>
    <row r="1279" spans="1:4">
      <c r="A1279" s="266">
        <v>804487</v>
      </c>
      <c r="B1279" s="267" t="s">
        <v>2003</v>
      </c>
      <c r="C1279" s="266" t="s">
        <v>75</v>
      </c>
      <c r="D1279" s="268">
        <v>341.96</v>
      </c>
    </row>
    <row r="1280" spans="1:4">
      <c r="A1280" s="266">
        <v>804486</v>
      </c>
      <c r="B1280" s="267" t="s">
        <v>2004</v>
      </c>
      <c r="C1280" s="266" t="s">
        <v>75</v>
      </c>
      <c r="D1280" s="268">
        <v>309.19</v>
      </c>
    </row>
    <row r="1281" spans="1:4">
      <c r="A1281" s="266">
        <v>804497</v>
      </c>
      <c r="B1281" s="267" t="s">
        <v>2005</v>
      </c>
      <c r="C1281" s="266" t="s">
        <v>75</v>
      </c>
      <c r="D1281" s="268">
        <v>403.13</v>
      </c>
    </row>
    <row r="1282" spans="1:4">
      <c r="A1282" s="266">
        <v>804496</v>
      </c>
      <c r="B1282" s="267" t="s">
        <v>2006</v>
      </c>
      <c r="C1282" s="266" t="s">
        <v>75</v>
      </c>
      <c r="D1282" s="268">
        <v>363.46</v>
      </c>
    </row>
    <row r="1283" spans="1:4">
      <c r="A1283" s="266">
        <v>804469</v>
      </c>
      <c r="B1283" s="267" t="s">
        <v>2007</v>
      </c>
      <c r="C1283" s="266" t="s">
        <v>75</v>
      </c>
      <c r="D1283" s="268">
        <v>329.58</v>
      </c>
    </row>
    <row r="1284" spans="1:4">
      <c r="A1284" s="266">
        <v>804468</v>
      </c>
      <c r="B1284" s="267" t="s">
        <v>2008</v>
      </c>
      <c r="C1284" s="266" t="s">
        <v>75</v>
      </c>
      <c r="D1284" s="268">
        <v>289.33999999999997</v>
      </c>
    </row>
    <row r="1285" spans="1:4">
      <c r="A1285" s="266">
        <v>804479</v>
      </c>
      <c r="B1285" s="267" t="s">
        <v>2009</v>
      </c>
      <c r="C1285" s="266" t="s">
        <v>75</v>
      </c>
      <c r="D1285" s="268">
        <v>382.6</v>
      </c>
    </row>
    <row r="1286" spans="1:4">
      <c r="A1286" s="266">
        <v>804478</v>
      </c>
      <c r="B1286" s="267" t="s">
        <v>2010</v>
      </c>
      <c r="C1286" s="266" t="s">
        <v>75</v>
      </c>
      <c r="D1286" s="268">
        <v>342.44</v>
      </c>
    </row>
    <row r="1287" spans="1:4">
      <c r="A1287" s="266">
        <v>804489</v>
      </c>
      <c r="B1287" s="267" t="s">
        <v>2011</v>
      </c>
      <c r="C1287" s="266" t="s">
        <v>75</v>
      </c>
      <c r="D1287" s="268">
        <v>483.29</v>
      </c>
    </row>
    <row r="1288" spans="1:4">
      <c r="A1288" s="266">
        <v>804488</v>
      </c>
      <c r="B1288" s="267" t="s">
        <v>2012</v>
      </c>
      <c r="C1288" s="266" t="s">
        <v>75</v>
      </c>
      <c r="D1288" s="268">
        <v>432.03</v>
      </c>
    </row>
    <row r="1289" spans="1:4">
      <c r="A1289" s="266">
        <v>804499</v>
      </c>
      <c r="B1289" s="267" t="s">
        <v>2013</v>
      </c>
      <c r="C1289" s="266" t="s">
        <v>75</v>
      </c>
      <c r="D1289" s="268">
        <v>616.01</v>
      </c>
    </row>
    <row r="1290" spans="1:4">
      <c r="A1290" s="266">
        <v>804498</v>
      </c>
      <c r="B1290" s="267" t="s">
        <v>2014</v>
      </c>
      <c r="C1290" s="266" t="s">
        <v>75</v>
      </c>
      <c r="D1290" s="268">
        <v>556.22</v>
      </c>
    </row>
    <row r="1291" spans="1:4">
      <c r="A1291" s="266">
        <v>804471</v>
      </c>
      <c r="B1291" s="267" t="s">
        <v>2015</v>
      </c>
      <c r="C1291" s="266" t="s">
        <v>75</v>
      </c>
      <c r="D1291" s="268">
        <v>446.17</v>
      </c>
    </row>
    <row r="1292" spans="1:4">
      <c r="A1292" s="266">
        <v>804470</v>
      </c>
      <c r="B1292" s="267" t="s">
        <v>2016</v>
      </c>
      <c r="C1292" s="266" t="s">
        <v>75</v>
      </c>
      <c r="D1292" s="268">
        <v>387.58</v>
      </c>
    </row>
    <row r="1293" spans="1:4">
      <c r="A1293" s="266">
        <v>804481</v>
      </c>
      <c r="B1293" s="267" t="s">
        <v>2017</v>
      </c>
      <c r="C1293" s="266" t="s">
        <v>75</v>
      </c>
      <c r="D1293" s="268">
        <v>565.48</v>
      </c>
    </row>
    <row r="1294" spans="1:4">
      <c r="A1294" s="266">
        <v>804480</v>
      </c>
      <c r="B1294" s="267" t="s">
        <v>2018</v>
      </c>
      <c r="C1294" s="266" t="s">
        <v>75</v>
      </c>
      <c r="D1294" s="268">
        <v>507.05</v>
      </c>
    </row>
    <row r="1295" spans="1:4">
      <c r="A1295" s="266">
        <v>804491</v>
      </c>
      <c r="B1295" s="267" t="s">
        <v>2019</v>
      </c>
      <c r="C1295" s="266" t="s">
        <v>75</v>
      </c>
      <c r="D1295" s="268">
        <v>745.6</v>
      </c>
    </row>
    <row r="1296" spans="1:4">
      <c r="A1296" s="266">
        <v>804490</v>
      </c>
      <c r="B1296" s="267" t="s">
        <v>2020</v>
      </c>
      <c r="C1296" s="266" t="s">
        <v>75</v>
      </c>
      <c r="D1296" s="268">
        <v>667.56</v>
      </c>
    </row>
    <row r="1297" spans="1:4">
      <c r="A1297" s="266">
        <v>804501</v>
      </c>
      <c r="B1297" s="267" t="s">
        <v>2021</v>
      </c>
      <c r="C1297" s="266" t="s">
        <v>75</v>
      </c>
      <c r="D1297" s="268">
        <v>897.47</v>
      </c>
    </row>
    <row r="1298" spans="1:4">
      <c r="A1298" s="266">
        <v>804500</v>
      </c>
      <c r="B1298" s="267" t="s">
        <v>2022</v>
      </c>
      <c r="C1298" s="266" t="s">
        <v>75</v>
      </c>
      <c r="D1298" s="268">
        <v>809</v>
      </c>
    </row>
    <row r="1299" spans="1:4">
      <c r="A1299" s="266">
        <v>804473</v>
      </c>
      <c r="B1299" s="267" t="s">
        <v>2023</v>
      </c>
      <c r="C1299" s="266" t="s">
        <v>75</v>
      </c>
      <c r="D1299" s="268">
        <v>720.85</v>
      </c>
    </row>
    <row r="1300" spans="1:4">
      <c r="A1300" s="266">
        <v>804472</v>
      </c>
      <c r="B1300" s="267" t="s">
        <v>2024</v>
      </c>
      <c r="C1300" s="266" t="s">
        <v>75</v>
      </c>
      <c r="D1300" s="268">
        <v>629.34</v>
      </c>
    </row>
    <row r="1301" spans="1:4">
      <c r="A1301" s="266">
        <v>804483</v>
      </c>
      <c r="B1301" s="267" t="s">
        <v>2025</v>
      </c>
      <c r="C1301" s="266" t="s">
        <v>75</v>
      </c>
      <c r="D1301" s="268">
        <v>906.44</v>
      </c>
    </row>
    <row r="1302" spans="1:4">
      <c r="A1302" s="266">
        <v>804482</v>
      </c>
      <c r="B1302" s="267" t="s">
        <v>2026</v>
      </c>
      <c r="C1302" s="266" t="s">
        <v>75</v>
      </c>
      <c r="D1302" s="268">
        <v>815.18</v>
      </c>
    </row>
    <row r="1303" spans="1:4">
      <c r="A1303" s="266">
        <v>804493</v>
      </c>
      <c r="B1303" s="267" t="s">
        <v>2027</v>
      </c>
      <c r="C1303" s="266" t="s">
        <v>75</v>
      </c>
      <c r="D1303" s="268">
        <v>1196.96</v>
      </c>
    </row>
    <row r="1304" spans="1:4">
      <c r="A1304" s="266">
        <v>804492</v>
      </c>
      <c r="B1304" s="267" t="s">
        <v>2028</v>
      </c>
      <c r="C1304" s="266" t="s">
        <v>75</v>
      </c>
      <c r="D1304" s="268">
        <v>1076.1600000000001</v>
      </c>
    </row>
    <row r="1305" spans="1:4">
      <c r="A1305" s="266">
        <v>804503</v>
      </c>
      <c r="B1305" s="267" t="s">
        <v>2029</v>
      </c>
      <c r="C1305" s="266" t="s">
        <v>75</v>
      </c>
      <c r="D1305" s="268">
        <v>1435.75</v>
      </c>
    </row>
    <row r="1306" spans="1:4">
      <c r="A1306" s="266">
        <v>804502</v>
      </c>
      <c r="B1306" s="267" t="s">
        <v>2030</v>
      </c>
      <c r="C1306" s="266" t="s">
        <v>75</v>
      </c>
      <c r="D1306" s="268">
        <v>1310.88</v>
      </c>
    </row>
    <row r="1307" spans="1:4">
      <c r="A1307" s="266">
        <v>804180</v>
      </c>
      <c r="B1307" s="267" t="s">
        <v>2031</v>
      </c>
      <c r="C1307" s="266" t="s">
        <v>75</v>
      </c>
      <c r="D1307" s="268">
        <v>870.04</v>
      </c>
    </row>
    <row r="1308" spans="1:4">
      <c r="A1308" s="266">
        <v>804181</v>
      </c>
      <c r="B1308" s="267" t="s">
        <v>2032</v>
      </c>
      <c r="C1308" s="266" t="s">
        <v>75</v>
      </c>
      <c r="D1308" s="268">
        <v>959.78</v>
      </c>
    </row>
    <row r="1309" spans="1:4">
      <c r="A1309" s="266">
        <v>804182</v>
      </c>
      <c r="B1309" s="267" t="s">
        <v>2033</v>
      </c>
      <c r="C1309" s="266" t="s">
        <v>75</v>
      </c>
      <c r="D1309" s="268">
        <v>973.73</v>
      </c>
    </row>
    <row r="1310" spans="1:4">
      <c r="A1310" s="266">
        <v>804183</v>
      </c>
      <c r="B1310" s="267" t="s">
        <v>2034</v>
      </c>
      <c r="C1310" s="266" t="s">
        <v>75</v>
      </c>
      <c r="D1310" s="268">
        <v>1063.47</v>
      </c>
    </row>
    <row r="1311" spans="1:4">
      <c r="A1311" s="266">
        <v>804184</v>
      </c>
      <c r="B1311" s="267" t="s">
        <v>2035</v>
      </c>
      <c r="C1311" s="266" t="s">
        <v>75</v>
      </c>
      <c r="D1311" s="268">
        <v>990.59</v>
      </c>
    </row>
    <row r="1312" spans="1:4">
      <c r="A1312" s="266">
        <v>804185</v>
      </c>
      <c r="B1312" s="267" t="s">
        <v>2036</v>
      </c>
      <c r="C1312" s="266" t="s">
        <v>75</v>
      </c>
      <c r="D1312" s="268">
        <v>1080.33</v>
      </c>
    </row>
    <row r="1313" spans="1:4">
      <c r="A1313" s="266">
        <v>804186</v>
      </c>
      <c r="B1313" s="267" t="s">
        <v>2037</v>
      </c>
      <c r="C1313" s="266" t="s">
        <v>75</v>
      </c>
      <c r="D1313" s="268">
        <v>1060</v>
      </c>
    </row>
    <row r="1314" spans="1:4">
      <c r="A1314" s="266">
        <v>804187</v>
      </c>
      <c r="B1314" s="267" t="s">
        <v>2038</v>
      </c>
      <c r="C1314" s="266" t="s">
        <v>75</v>
      </c>
      <c r="D1314" s="268">
        <v>1149.73</v>
      </c>
    </row>
    <row r="1315" spans="1:4">
      <c r="A1315" s="266">
        <v>804188</v>
      </c>
      <c r="B1315" s="267" t="s">
        <v>2039</v>
      </c>
      <c r="C1315" s="266" t="s">
        <v>75</v>
      </c>
      <c r="D1315" s="268">
        <v>1196.45</v>
      </c>
    </row>
    <row r="1316" spans="1:4">
      <c r="A1316" s="266">
        <v>804189</v>
      </c>
      <c r="B1316" s="267" t="s">
        <v>2040</v>
      </c>
      <c r="C1316" s="266" t="s">
        <v>75</v>
      </c>
      <c r="D1316" s="268">
        <v>1316.48</v>
      </c>
    </row>
    <row r="1317" spans="1:4">
      <c r="A1317" s="266">
        <v>804190</v>
      </c>
      <c r="B1317" s="267" t="s">
        <v>2041</v>
      </c>
      <c r="C1317" s="266" t="s">
        <v>75</v>
      </c>
      <c r="D1317" s="268">
        <v>1236.95</v>
      </c>
    </row>
    <row r="1318" spans="1:4">
      <c r="A1318" s="266">
        <v>804191</v>
      </c>
      <c r="B1318" s="267" t="s">
        <v>2042</v>
      </c>
      <c r="C1318" s="266" t="s">
        <v>75</v>
      </c>
      <c r="D1318" s="268">
        <v>1356.98</v>
      </c>
    </row>
    <row r="1319" spans="1:4">
      <c r="A1319" s="266">
        <v>804192</v>
      </c>
      <c r="B1319" s="267" t="s">
        <v>2043</v>
      </c>
      <c r="C1319" s="266" t="s">
        <v>75</v>
      </c>
      <c r="D1319" s="268">
        <v>1322.41</v>
      </c>
    </row>
    <row r="1320" spans="1:4">
      <c r="A1320" s="266">
        <v>804193</v>
      </c>
      <c r="B1320" s="267" t="s">
        <v>2044</v>
      </c>
      <c r="C1320" s="266" t="s">
        <v>75</v>
      </c>
      <c r="D1320" s="268">
        <v>1442.44</v>
      </c>
    </row>
    <row r="1321" spans="1:4">
      <c r="A1321" s="266">
        <v>804194</v>
      </c>
      <c r="B1321" s="267" t="s">
        <v>2045</v>
      </c>
      <c r="C1321" s="266" t="s">
        <v>75</v>
      </c>
      <c r="D1321" s="268">
        <v>1380.83</v>
      </c>
    </row>
    <row r="1322" spans="1:4">
      <c r="A1322" s="266">
        <v>804195</v>
      </c>
      <c r="B1322" s="267" t="s">
        <v>2046</v>
      </c>
      <c r="C1322" s="266" t="s">
        <v>75</v>
      </c>
      <c r="D1322" s="268">
        <v>1500.86</v>
      </c>
    </row>
    <row r="1323" spans="1:4">
      <c r="A1323" s="266">
        <v>804196</v>
      </c>
      <c r="B1323" s="267" t="s">
        <v>2047</v>
      </c>
      <c r="C1323" s="266" t="s">
        <v>75</v>
      </c>
      <c r="D1323" s="268">
        <v>1529.08</v>
      </c>
    </row>
    <row r="1324" spans="1:4">
      <c r="A1324" s="266">
        <v>804197</v>
      </c>
      <c r="B1324" s="267" t="s">
        <v>2048</v>
      </c>
      <c r="C1324" s="266" t="s">
        <v>75</v>
      </c>
      <c r="D1324" s="268">
        <v>1681.94</v>
      </c>
    </row>
    <row r="1325" spans="1:4">
      <c r="A1325" s="266">
        <v>804198</v>
      </c>
      <c r="B1325" s="267" t="s">
        <v>2049</v>
      </c>
      <c r="C1325" s="266" t="s">
        <v>75</v>
      </c>
      <c r="D1325" s="268">
        <v>1648.12</v>
      </c>
    </row>
    <row r="1326" spans="1:4">
      <c r="A1326" s="266">
        <v>804199</v>
      </c>
      <c r="B1326" s="267" t="s">
        <v>2050</v>
      </c>
      <c r="C1326" s="266" t="s">
        <v>75</v>
      </c>
      <c r="D1326" s="268">
        <v>1800.98</v>
      </c>
    </row>
    <row r="1327" spans="1:4">
      <c r="A1327" s="266">
        <v>804200</v>
      </c>
      <c r="B1327" s="267" t="s">
        <v>2051</v>
      </c>
      <c r="C1327" s="266" t="s">
        <v>75</v>
      </c>
      <c r="D1327" s="268">
        <v>1874.3</v>
      </c>
    </row>
    <row r="1328" spans="1:4">
      <c r="A1328" s="266">
        <v>804201</v>
      </c>
      <c r="B1328" s="267" t="s">
        <v>2052</v>
      </c>
      <c r="C1328" s="266" t="s">
        <v>75</v>
      </c>
      <c r="D1328" s="268">
        <v>2027.17</v>
      </c>
    </row>
    <row r="1329" spans="1:4">
      <c r="A1329" s="266">
        <v>804202</v>
      </c>
      <c r="B1329" s="267" t="s">
        <v>2053</v>
      </c>
      <c r="C1329" s="266" t="s">
        <v>75</v>
      </c>
      <c r="D1329" s="268">
        <v>2024.99</v>
      </c>
    </row>
    <row r="1330" spans="1:4">
      <c r="A1330" s="266">
        <v>804203</v>
      </c>
      <c r="B1330" s="267" t="s">
        <v>2054</v>
      </c>
      <c r="C1330" s="266" t="s">
        <v>75</v>
      </c>
      <c r="D1330" s="268">
        <v>2177.85</v>
      </c>
    </row>
    <row r="1331" spans="1:4">
      <c r="A1331" s="266">
        <v>804204</v>
      </c>
      <c r="B1331" s="267" t="s">
        <v>2055</v>
      </c>
      <c r="C1331" s="266" t="s">
        <v>75</v>
      </c>
      <c r="D1331" s="268">
        <v>2457.98</v>
      </c>
    </row>
    <row r="1332" spans="1:4">
      <c r="A1332" s="266">
        <v>804205</v>
      </c>
      <c r="B1332" s="267" t="s">
        <v>2056</v>
      </c>
      <c r="C1332" s="266" t="s">
        <v>75</v>
      </c>
      <c r="D1332" s="268">
        <v>2655.15</v>
      </c>
    </row>
    <row r="1333" spans="1:4">
      <c r="A1333" s="266">
        <v>804206</v>
      </c>
      <c r="B1333" s="267" t="s">
        <v>2057</v>
      </c>
      <c r="C1333" s="266" t="s">
        <v>75</v>
      </c>
      <c r="D1333" s="268">
        <v>2534.0300000000002</v>
      </c>
    </row>
    <row r="1334" spans="1:4">
      <c r="A1334" s="266">
        <v>804207</v>
      </c>
      <c r="B1334" s="267" t="s">
        <v>2058</v>
      </c>
      <c r="C1334" s="266" t="s">
        <v>75</v>
      </c>
      <c r="D1334" s="268">
        <v>2731.2</v>
      </c>
    </row>
    <row r="1335" spans="1:4">
      <c r="A1335" s="266">
        <v>804208</v>
      </c>
      <c r="B1335" s="267" t="s">
        <v>2059</v>
      </c>
      <c r="C1335" s="266" t="s">
        <v>75</v>
      </c>
      <c r="D1335" s="268">
        <v>2690.07</v>
      </c>
    </row>
    <row r="1336" spans="1:4">
      <c r="A1336" s="266">
        <v>804209</v>
      </c>
      <c r="B1336" s="267" t="s">
        <v>2060</v>
      </c>
      <c r="C1336" s="266" t="s">
        <v>75</v>
      </c>
      <c r="D1336" s="268">
        <v>2887.24</v>
      </c>
    </row>
    <row r="1337" spans="1:4">
      <c r="A1337" s="266">
        <v>804210</v>
      </c>
      <c r="B1337" s="267" t="s">
        <v>2061</v>
      </c>
      <c r="C1337" s="266" t="s">
        <v>75</v>
      </c>
      <c r="D1337" s="268">
        <v>2810.82</v>
      </c>
    </row>
    <row r="1338" spans="1:4">
      <c r="A1338" s="266">
        <v>804211</v>
      </c>
      <c r="B1338" s="267" t="s">
        <v>2062</v>
      </c>
      <c r="C1338" s="266" t="s">
        <v>75</v>
      </c>
      <c r="D1338" s="268">
        <v>3007.99</v>
      </c>
    </row>
    <row r="1339" spans="1:4">
      <c r="A1339" s="266">
        <v>804012</v>
      </c>
      <c r="B1339" s="267" t="s">
        <v>2063</v>
      </c>
      <c r="C1339" s="266" t="s">
        <v>75</v>
      </c>
      <c r="D1339" s="268">
        <v>191.58</v>
      </c>
    </row>
    <row r="1340" spans="1:4">
      <c r="A1340" s="266">
        <v>804013</v>
      </c>
      <c r="B1340" s="267" t="s">
        <v>2064</v>
      </c>
      <c r="C1340" s="266" t="s">
        <v>75</v>
      </c>
      <c r="D1340" s="268">
        <v>213.44</v>
      </c>
    </row>
    <row r="1341" spans="1:4">
      <c r="A1341" s="266">
        <v>804014</v>
      </c>
      <c r="B1341" s="267" t="s">
        <v>2065</v>
      </c>
      <c r="C1341" s="266" t="s">
        <v>75</v>
      </c>
      <c r="D1341" s="268">
        <v>204.47</v>
      </c>
    </row>
    <row r="1342" spans="1:4">
      <c r="A1342" s="266">
        <v>804015</v>
      </c>
      <c r="B1342" s="267" t="s">
        <v>2066</v>
      </c>
      <c r="C1342" s="266" t="s">
        <v>75</v>
      </c>
      <c r="D1342" s="268">
        <v>226.34</v>
      </c>
    </row>
    <row r="1343" spans="1:4">
      <c r="A1343" s="266">
        <v>804016</v>
      </c>
      <c r="B1343" s="267" t="s">
        <v>2067</v>
      </c>
      <c r="C1343" s="266" t="s">
        <v>75</v>
      </c>
      <c r="D1343" s="268">
        <v>207.97</v>
      </c>
    </row>
    <row r="1344" spans="1:4">
      <c r="A1344" s="266">
        <v>804017</v>
      </c>
      <c r="B1344" s="267" t="s">
        <v>2068</v>
      </c>
      <c r="C1344" s="266" t="s">
        <v>75</v>
      </c>
      <c r="D1344" s="268">
        <v>229.84</v>
      </c>
    </row>
    <row r="1345" spans="1:4">
      <c r="A1345" s="266">
        <v>804018</v>
      </c>
      <c r="B1345" s="267" t="s">
        <v>2069</v>
      </c>
      <c r="C1345" s="266" t="s">
        <v>75</v>
      </c>
      <c r="D1345" s="268">
        <v>239.86</v>
      </c>
    </row>
    <row r="1346" spans="1:4">
      <c r="A1346" s="266">
        <v>804019</v>
      </c>
      <c r="B1346" s="267" t="s">
        <v>2070</v>
      </c>
      <c r="C1346" s="266" t="s">
        <v>75</v>
      </c>
      <c r="D1346" s="268">
        <v>261.72000000000003</v>
      </c>
    </row>
    <row r="1347" spans="1:4">
      <c r="A1347" s="266">
        <v>804020</v>
      </c>
      <c r="B1347" s="267" t="s">
        <v>2071</v>
      </c>
      <c r="C1347" s="266" t="s">
        <v>75</v>
      </c>
      <c r="D1347" s="268">
        <v>310.87</v>
      </c>
    </row>
    <row r="1348" spans="1:4">
      <c r="A1348" s="266">
        <v>804021</v>
      </c>
      <c r="B1348" s="267" t="s">
        <v>2072</v>
      </c>
      <c r="C1348" s="266" t="s">
        <v>75</v>
      </c>
      <c r="D1348" s="268">
        <v>343.68</v>
      </c>
    </row>
    <row r="1349" spans="1:4">
      <c r="A1349" s="266">
        <v>804022</v>
      </c>
      <c r="B1349" s="267" t="s">
        <v>2073</v>
      </c>
      <c r="C1349" s="266" t="s">
        <v>75</v>
      </c>
      <c r="D1349" s="268">
        <v>318.94</v>
      </c>
    </row>
    <row r="1350" spans="1:4">
      <c r="A1350" s="266">
        <v>804023</v>
      </c>
      <c r="B1350" s="267" t="s">
        <v>2074</v>
      </c>
      <c r="C1350" s="266" t="s">
        <v>75</v>
      </c>
      <c r="D1350" s="268">
        <v>351.76</v>
      </c>
    </row>
    <row r="1351" spans="1:4">
      <c r="A1351" s="266">
        <v>804024</v>
      </c>
      <c r="B1351" s="267" t="s">
        <v>2075</v>
      </c>
      <c r="C1351" s="266" t="s">
        <v>75</v>
      </c>
      <c r="D1351" s="268">
        <v>342.61</v>
      </c>
    </row>
    <row r="1352" spans="1:4">
      <c r="A1352" s="266">
        <v>804025</v>
      </c>
      <c r="B1352" s="267" t="s">
        <v>2076</v>
      </c>
      <c r="C1352" s="266" t="s">
        <v>75</v>
      </c>
      <c r="D1352" s="268">
        <v>375.42</v>
      </c>
    </row>
    <row r="1353" spans="1:4">
      <c r="A1353" s="266">
        <v>804026</v>
      </c>
      <c r="B1353" s="267" t="s">
        <v>2077</v>
      </c>
      <c r="C1353" s="266" t="s">
        <v>75</v>
      </c>
      <c r="D1353" s="268">
        <v>391.15</v>
      </c>
    </row>
    <row r="1354" spans="1:4">
      <c r="A1354" s="266">
        <v>804027</v>
      </c>
      <c r="B1354" s="267" t="s">
        <v>2078</v>
      </c>
      <c r="C1354" s="266" t="s">
        <v>75</v>
      </c>
      <c r="D1354" s="268">
        <v>423.96</v>
      </c>
    </row>
    <row r="1355" spans="1:4">
      <c r="A1355" s="266">
        <v>804028</v>
      </c>
      <c r="B1355" s="267" t="s">
        <v>2079</v>
      </c>
      <c r="C1355" s="266" t="s">
        <v>75</v>
      </c>
      <c r="D1355" s="268">
        <v>460.2</v>
      </c>
    </row>
    <row r="1356" spans="1:4">
      <c r="A1356" s="266">
        <v>804029</v>
      </c>
      <c r="B1356" s="267" t="s">
        <v>2080</v>
      </c>
      <c r="C1356" s="266" t="s">
        <v>75</v>
      </c>
      <c r="D1356" s="268">
        <v>505.06</v>
      </c>
    </row>
    <row r="1357" spans="1:4">
      <c r="A1357" s="266">
        <v>804030</v>
      </c>
      <c r="B1357" s="267" t="s">
        <v>2081</v>
      </c>
      <c r="C1357" s="266" t="s">
        <v>75</v>
      </c>
      <c r="D1357" s="268">
        <v>512.04</v>
      </c>
    </row>
    <row r="1358" spans="1:4">
      <c r="A1358" s="266">
        <v>804031</v>
      </c>
      <c r="B1358" s="267" t="s">
        <v>2082</v>
      </c>
      <c r="C1358" s="266" t="s">
        <v>75</v>
      </c>
      <c r="D1358" s="268">
        <v>556.91</v>
      </c>
    </row>
    <row r="1359" spans="1:4">
      <c r="A1359" s="266">
        <v>804032</v>
      </c>
      <c r="B1359" s="267" t="s">
        <v>2083</v>
      </c>
      <c r="C1359" s="266" t="s">
        <v>75</v>
      </c>
      <c r="D1359" s="268">
        <v>520.47</v>
      </c>
    </row>
    <row r="1360" spans="1:4">
      <c r="A1360" s="266">
        <v>804033</v>
      </c>
      <c r="B1360" s="267" t="s">
        <v>2084</v>
      </c>
      <c r="C1360" s="266" t="s">
        <v>75</v>
      </c>
      <c r="D1360" s="268">
        <v>565.34</v>
      </c>
    </row>
    <row r="1361" spans="1:4">
      <c r="A1361" s="266">
        <v>804034</v>
      </c>
      <c r="B1361" s="267" t="s">
        <v>2085</v>
      </c>
      <c r="C1361" s="266" t="s">
        <v>75</v>
      </c>
      <c r="D1361" s="268">
        <v>555.16999999999996</v>
      </c>
    </row>
    <row r="1362" spans="1:4">
      <c r="A1362" s="266">
        <v>804035</v>
      </c>
      <c r="B1362" s="267" t="s">
        <v>2086</v>
      </c>
      <c r="C1362" s="266" t="s">
        <v>75</v>
      </c>
      <c r="D1362" s="268">
        <v>600.04</v>
      </c>
    </row>
    <row r="1363" spans="1:4">
      <c r="A1363" s="266">
        <v>804036</v>
      </c>
      <c r="B1363" s="267" t="s">
        <v>2087</v>
      </c>
      <c r="C1363" s="266" t="s">
        <v>75</v>
      </c>
      <c r="D1363" s="268">
        <v>624.67999999999995</v>
      </c>
    </row>
    <row r="1364" spans="1:4">
      <c r="A1364" s="266">
        <v>804037</v>
      </c>
      <c r="B1364" s="267" t="s">
        <v>2088</v>
      </c>
      <c r="C1364" s="266" t="s">
        <v>75</v>
      </c>
      <c r="D1364" s="268">
        <v>683.27</v>
      </c>
    </row>
    <row r="1365" spans="1:4">
      <c r="A1365" s="266">
        <v>804038</v>
      </c>
      <c r="B1365" s="267" t="s">
        <v>2089</v>
      </c>
      <c r="C1365" s="266" t="s">
        <v>75</v>
      </c>
      <c r="D1365" s="268">
        <v>644.92999999999995</v>
      </c>
    </row>
    <row r="1366" spans="1:4">
      <c r="A1366" s="266">
        <v>804039</v>
      </c>
      <c r="B1366" s="267" t="s">
        <v>2090</v>
      </c>
      <c r="C1366" s="266" t="s">
        <v>75</v>
      </c>
      <c r="D1366" s="268">
        <v>703.52</v>
      </c>
    </row>
    <row r="1367" spans="1:4">
      <c r="A1367" s="266">
        <v>804040</v>
      </c>
      <c r="B1367" s="267" t="s">
        <v>2091</v>
      </c>
      <c r="C1367" s="266" t="s">
        <v>75</v>
      </c>
      <c r="D1367" s="268">
        <v>687.67</v>
      </c>
    </row>
    <row r="1368" spans="1:4">
      <c r="A1368" s="266">
        <v>804041</v>
      </c>
      <c r="B1368" s="267" t="s">
        <v>2092</v>
      </c>
      <c r="C1368" s="266" t="s">
        <v>75</v>
      </c>
      <c r="D1368" s="268">
        <v>746.25</v>
      </c>
    </row>
    <row r="1369" spans="1:4">
      <c r="A1369" s="266">
        <v>804042</v>
      </c>
      <c r="B1369" s="267" t="s">
        <v>2093</v>
      </c>
      <c r="C1369" s="266" t="s">
        <v>75</v>
      </c>
      <c r="D1369" s="268">
        <v>716.88</v>
      </c>
    </row>
    <row r="1370" spans="1:4">
      <c r="A1370" s="266">
        <v>804043</v>
      </c>
      <c r="B1370" s="267" t="s">
        <v>2094</v>
      </c>
      <c r="C1370" s="266" t="s">
        <v>75</v>
      </c>
      <c r="D1370" s="268">
        <v>775.46</v>
      </c>
    </row>
    <row r="1371" spans="1:4">
      <c r="A1371" s="266">
        <v>804044</v>
      </c>
      <c r="B1371" s="267" t="s">
        <v>2095</v>
      </c>
      <c r="C1371" s="266" t="s">
        <v>75</v>
      </c>
      <c r="D1371" s="268">
        <v>791.59</v>
      </c>
    </row>
    <row r="1372" spans="1:4">
      <c r="A1372" s="266">
        <v>804045</v>
      </c>
      <c r="B1372" s="267" t="s">
        <v>2096</v>
      </c>
      <c r="C1372" s="266" t="s">
        <v>75</v>
      </c>
      <c r="D1372" s="268">
        <v>864.72</v>
      </c>
    </row>
    <row r="1373" spans="1:4">
      <c r="A1373" s="266">
        <v>804046</v>
      </c>
      <c r="B1373" s="267" t="s">
        <v>2097</v>
      </c>
      <c r="C1373" s="266" t="s">
        <v>75</v>
      </c>
      <c r="D1373" s="268">
        <v>851.11</v>
      </c>
    </row>
    <row r="1374" spans="1:4">
      <c r="A1374" s="266">
        <v>804047</v>
      </c>
      <c r="B1374" s="267" t="s">
        <v>2098</v>
      </c>
      <c r="C1374" s="266" t="s">
        <v>75</v>
      </c>
      <c r="D1374" s="268">
        <v>924.25</v>
      </c>
    </row>
    <row r="1375" spans="1:4">
      <c r="A1375" s="266">
        <v>804048</v>
      </c>
      <c r="B1375" s="267" t="s">
        <v>2099</v>
      </c>
      <c r="C1375" s="266" t="s">
        <v>75</v>
      </c>
      <c r="D1375" s="268">
        <v>964.2</v>
      </c>
    </row>
    <row r="1376" spans="1:4">
      <c r="A1376" s="266">
        <v>804049</v>
      </c>
      <c r="B1376" s="267" t="s">
        <v>2100</v>
      </c>
      <c r="C1376" s="266" t="s">
        <v>75</v>
      </c>
      <c r="D1376" s="268">
        <v>1037.3399999999999</v>
      </c>
    </row>
    <row r="1377" spans="1:4">
      <c r="A1377" s="266">
        <v>804050</v>
      </c>
      <c r="B1377" s="267" t="s">
        <v>2101</v>
      </c>
      <c r="C1377" s="266" t="s">
        <v>75</v>
      </c>
      <c r="D1377" s="268">
        <v>1039.55</v>
      </c>
    </row>
    <row r="1378" spans="1:4">
      <c r="A1378" s="266">
        <v>804051</v>
      </c>
      <c r="B1378" s="267" t="s">
        <v>2102</v>
      </c>
      <c r="C1378" s="266" t="s">
        <v>75</v>
      </c>
      <c r="D1378" s="268">
        <v>1112.68</v>
      </c>
    </row>
    <row r="1379" spans="1:4">
      <c r="A1379" s="266">
        <v>804052</v>
      </c>
      <c r="B1379" s="267" t="s">
        <v>2103</v>
      </c>
      <c r="C1379" s="266" t="s">
        <v>75</v>
      </c>
      <c r="D1379" s="268">
        <v>1259.17</v>
      </c>
    </row>
    <row r="1380" spans="1:4">
      <c r="A1380" s="266">
        <v>804053</v>
      </c>
      <c r="B1380" s="267" t="s">
        <v>2104</v>
      </c>
      <c r="C1380" s="266" t="s">
        <v>75</v>
      </c>
      <c r="D1380" s="268">
        <v>1354.17</v>
      </c>
    </row>
    <row r="1381" spans="1:4">
      <c r="A1381" s="266">
        <v>804054</v>
      </c>
      <c r="B1381" s="267" t="s">
        <v>2105</v>
      </c>
      <c r="C1381" s="266" t="s">
        <v>75</v>
      </c>
      <c r="D1381" s="268">
        <v>1297.2</v>
      </c>
    </row>
    <row r="1382" spans="1:4">
      <c r="A1382" s="266">
        <v>804055</v>
      </c>
      <c r="B1382" s="267" t="s">
        <v>2106</v>
      </c>
      <c r="C1382" s="266" t="s">
        <v>75</v>
      </c>
      <c r="D1382" s="268">
        <v>1392.2</v>
      </c>
    </row>
    <row r="1383" spans="1:4">
      <c r="A1383" s="266">
        <v>804056</v>
      </c>
      <c r="B1383" s="267" t="s">
        <v>2107</v>
      </c>
      <c r="C1383" s="266" t="s">
        <v>75</v>
      </c>
      <c r="D1383" s="268">
        <v>1375.22</v>
      </c>
    </row>
    <row r="1384" spans="1:4">
      <c r="A1384" s="266">
        <v>804057</v>
      </c>
      <c r="B1384" s="267" t="s">
        <v>2108</v>
      </c>
      <c r="C1384" s="266" t="s">
        <v>75</v>
      </c>
      <c r="D1384" s="268">
        <v>1470.22</v>
      </c>
    </row>
    <row r="1385" spans="1:4">
      <c r="A1385" s="266">
        <v>804058</v>
      </c>
      <c r="B1385" s="267" t="s">
        <v>2109</v>
      </c>
      <c r="C1385" s="266" t="s">
        <v>75</v>
      </c>
      <c r="D1385" s="268">
        <v>1435.6</v>
      </c>
    </row>
    <row r="1386" spans="1:4">
      <c r="A1386" s="266">
        <v>804059</v>
      </c>
      <c r="B1386" s="267" t="s">
        <v>2110</v>
      </c>
      <c r="C1386" s="266" t="s">
        <v>75</v>
      </c>
      <c r="D1386" s="268">
        <v>1530.59</v>
      </c>
    </row>
    <row r="1387" spans="1:4">
      <c r="A1387" s="266">
        <v>804292</v>
      </c>
      <c r="B1387" s="267" t="s">
        <v>2111</v>
      </c>
      <c r="C1387" s="266" t="s">
        <v>75</v>
      </c>
      <c r="D1387" s="268">
        <v>1768.21</v>
      </c>
    </row>
    <row r="1388" spans="1:4">
      <c r="A1388" s="266">
        <v>804293</v>
      </c>
      <c r="B1388" s="267" t="s">
        <v>2112</v>
      </c>
      <c r="C1388" s="266" t="s">
        <v>75</v>
      </c>
      <c r="D1388" s="268">
        <v>1949.69</v>
      </c>
    </row>
    <row r="1389" spans="1:4">
      <c r="A1389" s="266">
        <v>804294</v>
      </c>
      <c r="B1389" s="267" t="s">
        <v>2113</v>
      </c>
      <c r="C1389" s="266" t="s">
        <v>75</v>
      </c>
      <c r="D1389" s="268">
        <v>1828.96</v>
      </c>
    </row>
    <row r="1390" spans="1:4">
      <c r="A1390" s="266">
        <v>804295</v>
      </c>
      <c r="B1390" s="267" t="s">
        <v>2114</v>
      </c>
      <c r="C1390" s="266" t="s">
        <v>75</v>
      </c>
      <c r="D1390" s="268">
        <v>2010.44</v>
      </c>
    </row>
    <row r="1391" spans="1:4">
      <c r="A1391" s="266">
        <v>804296</v>
      </c>
      <c r="B1391" s="267" t="s">
        <v>2115</v>
      </c>
      <c r="C1391" s="266" t="s">
        <v>75</v>
      </c>
      <c r="D1391" s="268">
        <v>1957.16</v>
      </c>
    </row>
    <row r="1392" spans="1:4">
      <c r="A1392" s="266">
        <v>804297</v>
      </c>
      <c r="B1392" s="267" t="s">
        <v>2116</v>
      </c>
      <c r="C1392" s="266" t="s">
        <v>75</v>
      </c>
      <c r="D1392" s="268">
        <v>2138.64</v>
      </c>
    </row>
    <row r="1393" spans="1:4">
      <c r="A1393" s="266">
        <v>804298</v>
      </c>
      <c r="B1393" s="267" t="s">
        <v>2117</v>
      </c>
      <c r="C1393" s="266" t="s">
        <v>75</v>
      </c>
      <c r="D1393" s="268">
        <v>2044.78</v>
      </c>
    </row>
    <row r="1394" spans="1:4">
      <c r="A1394" s="266">
        <v>804299</v>
      </c>
      <c r="B1394" s="267" t="s">
        <v>2118</v>
      </c>
      <c r="C1394" s="266" t="s">
        <v>75</v>
      </c>
      <c r="D1394" s="268">
        <v>2226.2600000000002</v>
      </c>
    </row>
    <row r="1395" spans="1:4">
      <c r="A1395" s="266">
        <v>804300</v>
      </c>
      <c r="B1395" s="267" t="s">
        <v>2119</v>
      </c>
      <c r="C1395" s="266" t="s">
        <v>75</v>
      </c>
      <c r="D1395" s="268">
        <v>2266.34</v>
      </c>
    </row>
    <row r="1396" spans="1:4">
      <c r="A1396" s="266">
        <v>804301</v>
      </c>
      <c r="B1396" s="267" t="s">
        <v>2120</v>
      </c>
      <c r="C1396" s="266" t="s">
        <v>75</v>
      </c>
      <c r="D1396" s="268">
        <v>2498.79</v>
      </c>
    </row>
    <row r="1397" spans="1:4">
      <c r="A1397" s="266">
        <v>804302</v>
      </c>
      <c r="B1397" s="267" t="s">
        <v>2121</v>
      </c>
      <c r="C1397" s="266" t="s">
        <v>75</v>
      </c>
      <c r="D1397" s="268">
        <v>2444.9</v>
      </c>
    </row>
    <row r="1398" spans="1:4">
      <c r="A1398" s="266">
        <v>804303</v>
      </c>
      <c r="B1398" s="267" t="s">
        <v>2122</v>
      </c>
      <c r="C1398" s="266" t="s">
        <v>75</v>
      </c>
      <c r="D1398" s="268">
        <v>2677.35</v>
      </c>
    </row>
    <row r="1399" spans="1:4">
      <c r="A1399" s="266">
        <v>804304</v>
      </c>
      <c r="B1399" s="267" t="s">
        <v>2123</v>
      </c>
      <c r="C1399" s="266" t="s">
        <v>75</v>
      </c>
      <c r="D1399" s="268">
        <v>2784.17</v>
      </c>
    </row>
    <row r="1400" spans="1:4">
      <c r="A1400" s="266">
        <v>804305</v>
      </c>
      <c r="B1400" s="267" t="s">
        <v>2124</v>
      </c>
      <c r="C1400" s="266" t="s">
        <v>75</v>
      </c>
      <c r="D1400" s="268">
        <v>3016.63</v>
      </c>
    </row>
    <row r="1401" spans="1:4">
      <c r="A1401" s="266">
        <v>804306</v>
      </c>
      <c r="B1401" s="267" t="s">
        <v>2125</v>
      </c>
      <c r="C1401" s="266" t="s">
        <v>75</v>
      </c>
      <c r="D1401" s="268">
        <v>3010.2</v>
      </c>
    </row>
    <row r="1402" spans="1:4">
      <c r="A1402" s="266">
        <v>804307</v>
      </c>
      <c r="B1402" s="267" t="s">
        <v>2126</v>
      </c>
      <c r="C1402" s="266" t="s">
        <v>75</v>
      </c>
      <c r="D1402" s="268">
        <v>3242.65</v>
      </c>
    </row>
    <row r="1403" spans="1:4">
      <c r="A1403" s="266">
        <v>804308</v>
      </c>
      <c r="B1403" s="267" t="s">
        <v>2127</v>
      </c>
      <c r="C1403" s="266" t="s">
        <v>75</v>
      </c>
      <c r="D1403" s="268">
        <v>3657.01</v>
      </c>
    </row>
    <row r="1404" spans="1:4">
      <c r="A1404" s="266">
        <v>804309</v>
      </c>
      <c r="B1404" s="267" t="s">
        <v>2128</v>
      </c>
      <c r="C1404" s="266" t="s">
        <v>75</v>
      </c>
      <c r="D1404" s="268">
        <v>3956.5</v>
      </c>
    </row>
    <row r="1405" spans="1:4">
      <c r="A1405" s="266">
        <v>804310</v>
      </c>
      <c r="B1405" s="267" t="s">
        <v>2129</v>
      </c>
      <c r="C1405" s="266" t="s">
        <v>75</v>
      </c>
      <c r="D1405" s="268">
        <v>3771.09</v>
      </c>
    </row>
    <row r="1406" spans="1:4">
      <c r="A1406" s="266">
        <v>804311</v>
      </c>
      <c r="B1406" s="267" t="s">
        <v>2130</v>
      </c>
      <c r="C1406" s="266" t="s">
        <v>75</v>
      </c>
      <c r="D1406" s="268">
        <v>4070.58</v>
      </c>
    </row>
    <row r="1407" spans="1:4">
      <c r="A1407" s="266">
        <v>804312</v>
      </c>
      <c r="B1407" s="267" t="s">
        <v>2131</v>
      </c>
      <c r="C1407" s="266" t="s">
        <v>75</v>
      </c>
      <c r="D1407" s="268">
        <v>4005.15</v>
      </c>
    </row>
    <row r="1408" spans="1:4">
      <c r="A1408" s="266">
        <v>804313</v>
      </c>
      <c r="B1408" s="267" t="s">
        <v>2132</v>
      </c>
      <c r="C1408" s="266" t="s">
        <v>75</v>
      </c>
      <c r="D1408" s="268">
        <v>4304.6400000000003</v>
      </c>
    </row>
    <row r="1409" spans="1:4">
      <c r="A1409" s="266">
        <v>804314</v>
      </c>
      <c r="B1409" s="267" t="s">
        <v>2133</v>
      </c>
      <c r="C1409" s="266" t="s">
        <v>75</v>
      </c>
      <c r="D1409" s="268">
        <v>4186.2700000000004</v>
      </c>
    </row>
    <row r="1410" spans="1:4">
      <c r="A1410" s="266">
        <v>804315</v>
      </c>
      <c r="B1410" s="267" t="s">
        <v>2134</v>
      </c>
      <c r="C1410" s="266" t="s">
        <v>75</v>
      </c>
      <c r="D1410" s="268">
        <v>4485.76</v>
      </c>
    </row>
    <row r="1411" spans="1:4">
      <c r="A1411" s="266">
        <v>805446</v>
      </c>
      <c r="B1411" s="267" t="s">
        <v>2135</v>
      </c>
      <c r="C1411" s="266" t="s">
        <v>63</v>
      </c>
      <c r="D1411" s="268">
        <v>37.14</v>
      </c>
    </row>
    <row r="1412" spans="1:4">
      <c r="A1412" s="266">
        <v>805447</v>
      </c>
      <c r="B1412" s="267" t="s">
        <v>2136</v>
      </c>
      <c r="C1412" s="266" t="s">
        <v>63</v>
      </c>
      <c r="D1412" s="268">
        <v>50.92</v>
      </c>
    </row>
    <row r="1413" spans="1:4">
      <c r="A1413" s="266">
        <v>805448</v>
      </c>
      <c r="B1413" s="267" t="s">
        <v>2137</v>
      </c>
      <c r="C1413" s="266" t="s">
        <v>63</v>
      </c>
      <c r="D1413" s="268">
        <v>44.53</v>
      </c>
    </row>
    <row r="1414" spans="1:4">
      <c r="A1414" s="266">
        <v>805449</v>
      </c>
      <c r="B1414" s="267" t="s">
        <v>2138</v>
      </c>
      <c r="C1414" s="266" t="s">
        <v>63</v>
      </c>
      <c r="D1414" s="268">
        <v>61.03</v>
      </c>
    </row>
    <row r="1415" spans="1:4">
      <c r="A1415" s="266">
        <v>805450</v>
      </c>
      <c r="B1415" s="267" t="s">
        <v>2139</v>
      </c>
      <c r="C1415" s="266" t="s">
        <v>63</v>
      </c>
      <c r="D1415" s="268">
        <v>51.68</v>
      </c>
    </row>
    <row r="1416" spans="1:4">
      <c r="A1416" s="266">
        <v>805451</v>
      </c>
      <c r="B1416" s="267" t="s">
        <v>2140</v>
      </c>
      <c r="C1416" s="266" t="s">
        <v>63</v>
      </c>
      <c r="D1416" s="268">
        <v>70.760000000000005</v>
      </c>
    </row>
    <row r="1417" spans="1:4">
      <c r="A1417" s="266">
        <v>805452</v>
      </c>
      <c r="B1417" s="267" t="s">
        <v>2141</v>
      </c>
      <c r="C1417" s="266" t="s">
        <v>63</v>
      </c>
      <c r="D1417" s="268">
        <v>60.45</v>
      </c>
    </row>
    <row r="1418" spans="1:4">
      <c r="A1418" s="266">
        <v>805453</v>
      </c>
      <c r="B1418" s="267" t="s">
        <v>2142</v>
      </c>
      <c r="C1418" s="266" t="s">
        <v>63</v>
      </c>
      <c r="D1418" s="268">
        <v>83.12</v>
      </c>
    </row>
    <row r="1419" spans="1:4">
      <c r="A1419" s="266">
        <v>805434</v>
      </c>
      <c r="B1419" s="267" t="s">
        <v>2143</v>
      </c>
      <c r="C1419" s="266" t="s">
        <v>63</v>
      </c>
      <c r="D1419" s="268">
        <v>12.68</v>
      </c>
    </row>
    <row r="1420" spans="1:4">
      <c r="A1420" s="266">
        <v>805435</v>
      </c>
      <c r="B1420" s="267" t="s">
        <v>2144</v>
      </c>
      <c r="C1420" s="266" t="s">
        <v>63</v>
      </c>
      <c r="D1420" s="268">
        <v>16.850000000000001</v>
      </c>
    </row>
    <row r="1421" spans="1:4">
      <c r="A1421" s="266">
        <v>805436</v>
      </c>
      <c r="B1421" s="267" t="s">
        <v>2145</v>
      </c>
      <c r="C1421" s="266" t="s">
        <v>63</v>
      </c>
      <c r="D1421" s="268">
        <v>14.76</v>
      </c>
    </row>
    <row r="1422" spans="1:4">
      <c r="A1422" s="266">
        <v>805437</v>
      </c>
      <c r="B1422" s="267" t="s">
        <v>2146</v>
      </c>
      <c r="C1422" s="266" t="s">
        <v>63</v>
      </c>
      <c r="D1422" s="268">
        <v>20.22</v>
      </c>
    </row>
    <row r="1423" spans="1:4">
      <c r="A1423" s="266">
        <v>805438</v>
      </c>
      <c r="B1423" s="267" t="s">
        <v>2147</v>
      </c>
      <c r="C1423" s="266" t="s">
        <v>63</v>
      </c>
      <c r="D1423" s="268">
        <v>20.07</v>
      </c>
    </row>
    <row r="1424" spans="1:4">
      <c r="A1424" s="266">
        <v>805439</v>
      </c>
      <c r="B1424" s="267" t="s">
        <v>2148</v>
      </c>
      <c r="C1424" s="266" t="s">
        <v>63</v>
      </c>
      <c r="D1424" s="268">
        <v>26.95</v>
      </c>
    </row>
    <row r="1425" spans="1:4">
      <c r="A1425" s="266">
        <v>805440</v>
      </c>
      <c r="B1425" s="267" t="s">
        <v>2149</v>
      </c>
      <c r="C1425" s="266" t="s">
        <v>63</v>
      </c>
      <c r="D1425" s="268">
        <v>22.38</v>
      </c>
    </row>
    <row r="1426" spans="1:4">
      <c r="A1426" s="266">
        <v>805441</v>
      </c>
      <c r="B1426" s="267" t="s">
        <v>2150</v>
      </c>
      <c r="C1426" s="266" t="s">
        <v>63</v>
      </c>
      <c r="D1426" s="268">
        <v>30.7</v>
      </c>
    </row>
    <row r="1427" spans="1:4">
      <c r="A1427" s="266">
        <v>805442</v>
      </c>
      <c r="B1427" s="267" t="s">
        <v>2151</v>
      </c>
      <c r="C1427" s="266" t="s">
        <v>63</v>
      </c>
      <c r="D1427" s="268">
        <v>27.22</v>
      </c>
    </row>
    <row r="1428" spans="1:4">
      <c r="A1428" s="266">
        <v>805443</v>
      </c>
      <c r="B1428" s="267" t="s">
        <v>2152</v>
      </c>
      <c r="C1428" s="266" t="s">
        <v>63</v>
      </c>
      <c r="D1428" s="268">
        <v>36.69</v>
      </c>
    </row>
    <row r="1429" spans="1:4">
      <c r="A1429" s="266">
        <v>805444</v>
      </c>
      <c r="B1429" s="267" t="s">
        <v>2153</v>
      </c>
      <c r="C1429" s="266" t="s">
        <v>63</v>
      </c>
      <c r="D1429" s="268">
        <v>30.22</v>
      </c>
    </row>
    <row r="1430" spans="1:4">
      <c r="A1430" s="266">
        <v>805445</v>
      </c>
      <c r="B1430" s="267" t="s">
        <v>2154</v>
      </c>
      <c r="C1430" s="266" t="s">
        <v>63</v>
      </c>
      <c r="D1430" s="268">
        <v>41.56</v>
      </c>
    </row>
    <row r="1431" spans="1:4">
      <c r="A1431" s="266">
        <v>805454</v>
      </c>
      <c r="B1431" s="267" t="s">
        <v>2155</v>
      </c>
      <c r="C1431" s="266" t="s">
        <v>63</v>
      </c>
      <c r="D1431" s="268">
        <v>66.900000000000006</v>
      </c>
    </row>
    <row r="1432" spans="1:4">
      <c r="A1432" s="266">
        <v>805455</v>
      </c>
      <c r="B1432" s="267" t="s">
        <v>2156</v>
      </c>
      <c r="C1432" s="266" t="s">
        <v>63</v>
      </c>
      <c r="D1432" s="268">
        <v>91.73</v>
      </c>
    </row>
    <row r="1433" spans="1:4">
      <c r="A1433" s="266">
        <v>805456</v>
      </c>
      <c r="B1433" s="267" t="s">
        <v>2157</v>
      </c>
      <c r="C1433" s="266" t="s">
        <v>63</v>
      </c>
      <c r="D1433" s="268">
        <v>75.900000000000006</v>
      </c>
    </row>
    <row r="1434" spans="1:4">
      <c r="A1434" s="266">
        <v>805457</v>
      </c>
      <c r="B1434" s="267" t="s">
        <v>2158</v>
      </c>
      <c r="C1434" s="266" t="s">
        <v>63</v>
      </c>
      <c r="D1434" s="268">
        <v>104.46</v>
      </c>
    </row>
    <row r="1435" spans="1:4">
      <c r="A1435" s="266">
        <v>805458</v>
      </c>
      <c r="B1435" s="267" t="s">
        <v>2159</v>
      </c>
      <c r="C1435" s="266" t="s">
        <v>63</v>
      </c>
      <c r="D1435" s="268">
        <v>90.9</v>
      </c>
    </row>
    <row r="1436" spans="1:4">
      <c r="A1436" s="266">
        <v>805459</v>
      </c>
      <c r="B1436" s="267" t="s">
        <v>2160</v>
      </c>
      <c r="C1436" s="266" t="s">
        <v>63</v>
      </c>
      <c r="D1436" s="268">
        <v>125.05</v>
      </c>
    </row>
    <row r="1437" spans="1:4">
      <c r="A1437" s="266">
        <v>909620</v>
      </c>
      <c r="B1437" s="267" t="s">
        <v>2161</v>
      </c>
      <c r="C1437" s="266" t="s">
        <v>142</v>
      </c>
      <c r="D1437" s="268">
        <v>109.98</v>
      </c>
    </row>
    <row r="1438" spans="1:4">
      <c r="A1438" s="266">
        <v>909621</v>
      </c>
      <c r="B1438" s="267" t="s">
        <v>2162</v>
      </c>
      <c r="C1438" s="266" t="s">
        <v>142</v>
      </c>
      <c r="D1438" s="268">
        <v>108.6</v>
      </c>
    </row>
    <row r="1439" spans="1:4">
      <c r="A1439" s="266">
        <v>903802</v>
      </c>
      <c r="B1439" s="267" t="s">
        <v>2163</v>
      </c>
      <c r="C1439" s="266" t="s">
        <v>63</v>
      </c>
      <c r="D1439" s="268">
        <v>13437.95</v>
      </c>
    </row>
    <row r="1440" spans="1:4">
      <c r="A1440" s="266">
        <v>919113</v>
      </c>
      <c r="B1440" s="267" t="s">
        <v>2164</v>
      </c>
      <c r="C1440" s="266" t="s">
        <v>75</v>
      </c>
      <c r="D1440" s="268">
        <v>147.13</v>
      </c>
    </row>
    <row r="1441" spans="1:4">
      <c r="A1441" s="266">
        <v>903788</v>
      </c>
      <c r="B1441" s="267" t="s">
        <v>2165</v>
      </c>
      <c r="C1441" s="266" t="s">
        <v>142</v>
      </c>
      <c r="D1441" s="268">
        <v>3.7</v>
      </c>
    </row>
    <row r="1442" spans="1:4">
      <c r="A1442" s="266">
        <v>919247</v>
      </c>
      <c r="B1442" s="267" t="s">
        <v>2166</v>
      </c>
      <c r="C1442" s="266" t="s">
        <v>142</v>
      </c>
      <c r="D1442" s="268">
        <v>36.76</v>
      </c>
    </row>
    <row r="1443" spans="1:4">
      <c r="A1443" s="266">
        <v>919016</v>
      </c>
      <c r="B1443" s="267" t="s">
        <v>2167</v>
      </c>
      <c r="C1443" s="266" t="s">
        <v>63</v>
      </c>
      <c r="D1443" s="268">
        <v>7328.57</v>
      </c>
    </row>
    <row r="1444" spans="1:4">
      <c r="A1444" s="266">
        <v>919078</v>
      </c>
      <c r="B1444" s="267" t="s">
        <v>2168</v>
      </c>
      <c r="C1444" s="266" t="s">
        <v>63</v>
      </c>
      <c r="D1444" s="268">
        <v>32638.7</v>
      </c>
    </row>
    <row r="1445" spans="1:4">
      <c r="A1445" s="266">
        <v>903789</v>
      </c>
      <c r="B1445" s="267" t="s">
        <v>2169</v>
      </c>
      <c r="C1445" s="266" t="s">
        <v>142</v>
      </c>
      <c r="D1445" s="268">
        <v>28.21</v>
      </c>
    </row>
    <row r="1446" spans="1:4">
      <c r="A1446" s="266">
        <v>919250</v>
      </c>
      <c r="B1446" s="267" t="s">
        <v>2170</v>
      </c>
      <c r="C1446" s="266" t="s">
        <v>63</v>
      </c>
      <c r="D1446" s="268">
        <v>615.12</v>
      </c>
    </row>
    <row r="1447" spans="1:4">
      <c r="A1447" s="266">
        <v>903807</v>
      </c>
      <c r="B1447" s="267" t="s">
        <v>2171</v>
      </c>
      <c r="C1447" s="266" t="s">
        <v>63</v>
      </c>
      <c r="D1447" s="268">
        <v>99865.25</v>
      </c>
    </row>
    <row r="1448" spans="1:4">
      <c r="A1448" s="266">
        <v>903806</v>
      </c>
      <c r="B1448" s="267" t="s">
        <v>2172</v>
      </c>
      <c r="C1448" s="266" t="s">
        <v>63</v>
      </c>
      <c r="D1448" s="268">
        <v>166111.13</v>
      </c>
    </row>
    <row r="1449" spans="1:4">
      <c r="A1449" s="266">
        <v>903804</v>
      </c>
      <c r="B1449" s="267" t="s">
        <v>2173</v>
      </c>
      <c r="C1449" s="266" t="s">
        <v>63</v>
      </c>
      <c r="D1449" s="268">
        <v>61677.15</v>
      </c>
    </row>
    <row r="1450" spans="1:4">
      <c r="A1450" s="266">
        <v>903805</v>
      </c>
      <c r="B1450" s="267" t="s">
        <v>2174</v>
      </c>
      <c r="C1450" s="266" t="s">
        <v>63</v>
      </c>
      <c r="D1450" s="268">
        <v>71826.97</v>
      </c>
    </row>
    <row r="1451" spans="1:4">
      <c r="A1451" s="266">
        <v>903810</v>
      </c>
      <c r="B1451" s="267" t="s">
        <v>2175</v>
      </c>
      <c r="C1451" s="266" t="s">
        <v>63</v>
      </c>
      <c r="D1451" s="268">
        <v>176151.11</v>
      </c>
    </row>
    <row r="1452" spans="1:4">
      <c r="A1452" s="266">
        <v>903809</v>
      </c>
      <c r="B1452" s="267" t="s">
        <v>2176</v>
      </c>
      <c r="C1452" s="266" t="s">
        <v>63</v>
      </c>
      <c r="D1452" s="268">
        <v>113432.95</v>
      </c>
    </row>
    <row r="1453" spans="1:4">
      <c r="A1453" s="266">
        <v>903808</v>
      </c>
      <c r="B1453" s="267" t="s">
        <v>2177</v>
      </c>
      <c r="C1453" s="266" t="s">
        <v>63</v>
      </c>
      <c r="D1453" s="268">
        <v>103492.89</v>
      </c>
    </row>
    <row r="1454" spans="1:4">
      <c r="A1454" s="266">
        <v>903845</v>
      </c>
      <c r="B1454" s="267" t="s">
        <v>2178</v>
      </c>
      <c r="C1454" s="266" t="s">
        <v>84</v>
      </c>
      <c r="D1454" s="268">
        <v>145.79</v>
      </c>
    </row>
    <row r="1455" spans="1:4" ht="18">
      <c r="A1455" s="266">
        <v>919009</v>
      </c>
      <c r="B1455" s="267" t="s">
        <v>2179</v>
      </c>
      <c r="C1455" s="266" t="s">
        <v>63</v>
      </c>
      <c r="D1455" s="268">
        <v>60292.08</v>
      </c>
    </row>
    <row r="1456" spans="1:4" ht="18">
      <c r="A1456" s="266">
        <v>919007</v>
      </c>
      <c r="B1456" s="267" t="s">
        <v>2180</v>
      </c>
      <c r="C1456" s="266" t="s">
        <v>63</v>
      </c>
      <c r="D1456" s="268">
        <v>110154.77</v>
      </c>
    </row>
    <row r="1457" spans="1:4" ht="18">
      <c r="A1457" s="266">
        <v>919011</v>
      </c>
      <c r="B1457" s="267" t="s">
        <v>2181</v>
      </c>
      <c r="C1457" s="266" t="s">
        <v>63</v>
      </c>
      <c r="D1457" s="268">
        <v>31219.13</v>
      </c>
    </row>
    <row r="1458" spans="1:4" ht="18">
      <c r="A1458" s="266">
        <v>919246</v>
      </c>
      <c r="B1458" s="267" t="s">
        <v>2182</v>
      </c>
      <c r="C1458" s="266" t="s">
        <v>63</v>
      </c>
      <c r="D1458" s="268">
        <v>43085.96</v>
      </c>
    </row>
    <row r="1459" spans="1:4" ht="18">
      <c r="A1459" s="266">
        <v>919013</v>
      </c>
      <c r="B1459" s="267" t="s">
        <v>2183</v>
      </c>
      <c r="C1459" s="266" t="s">
        <v>63</v>
      </c>
      <c r="D1459" s="268">
        <v>119507.19</v>
      </c>
    </row>
    <row r="1460" spans="1:4" ht="18">
      <c r="A1460" s="266">
        <v>919008</v>
      </c>
      <c r="B1460" s="267" t="s">
        <v>2184</v>
      </c>
      <c r="C1460" s="266" t="s">
        <v>63</v>
      </c>
      <c r="D1460" s="268">
        <v>86533.6</v>
      </c>
    </row>
    <row r="1461" spans="1:4" ht="18">
      <c r="A1461" s="266">
        <v>919012</v>
      </c>
      <c r="B1461" s="267" t="s">
        <v>2185</v>
      </c>
      <c r="C1461" s="266" t="s">
        <v>63</v>
      </c>
      <c r="D1461" s="268">
        <v>55854.239999999998</v>
      </c>
    </row>
    <row r="1462" spans="1:4">
      <c r="A1462" s="266">
        <v>903848</v>
      </c>
      <c r="B1462" s="267" t="s">
        <v>2186</v>
      </c>
      <c r="C1462" s="266" t="s">
        <v>75</v>
      </c>
      <c r="D1462" s="268">
        <v>150.5</v>
      </c>
    </row>
    <row r="1463" spans="1:4">
      <c r="A1463" s="266">
        <v>919002</v>
      </c>
      <c r="B1463" s="267" t="s">
        <v>2187</v>
      </c>
      <c r="C1463" s="266" t="s">
        <v>63</v>
      </c>
      <c r="D1463" s="268">
        <v>37929.449999999997</v>
      </c>
    </row>
    <row r="1464" spans="1:4">
      <c r="A1464" s="266">
        <v>919210</v>
      </c>
      <c r="B1464" s="267" t="s">
        <v>2188</v>
      </c>
      <c r="C1464" s="266" t="s">
        <v>63</v>
      </c>
      <c r="D1464" s="268">
        <v>21318.13</v>
      </c>
    </row>
    <row r="1465" spans="1:4">
      <c r="A1465" s="266">
        <v>909612</v>
      </c>
      <c r="B1465" s="267" t="s">
        <v>2189</v>
      </c>
      <c r="C1465" s="266" t="s">
        <v>63</v>
      </c>
      <c r="D1465" s="268">
        <v>12314.39</v>
      </c>
    </row>
    <row r="1466" spans="1:4">
      <c r="A1466" s="266">
        <v>909613</v>
      </c>
      <c r="B1466" s="267" t="s">
        <v>2190</v>
      </c>
      <c r="C1466" s="266" t="s">
        <v>63</v>
      </c>
      <c r="D1466" s="268">
        <v>20258.060000000001</v>
      </c>
    </row>
    <row r="1467" spans="1:4">
      <c r="A1467" s="266">
        <v>909614</v>
      </c>
      <c r="B1467" s="267" t="s">
        <v>2191</v>
      </c>
      <c r="C1467" s="266" t="s">
        <v>63</v>
      </c>
      <c r="D1467" s="268">
        <v>44323.39</v>
      </c>
    </row>
    <row r="1468" spans="1:4">
      <c r="A1468" s="266">
        <v>909616</v>
      </c>
      <c r="B1468" s="267" t="s">
        <v>2192</v>
      </c>
      <c r="C1468" s="266" t="s">
        <v>63</v>
      </c>
      <c r="D1468" s="268">
        <v>35258.06</v>
      </c>
    </row>
    <row r="1469" spans="1:4">
      <c r="A1469" s="266">
        <v>909617</v>
      </c>
      <c r="B1469" s="267" t="s">
        <v>2193</v>
      </c>
      <c r="C1469" s="266" t="s">
        <v>63</v>
      </c>
      <c r="D1469" s="268">
        <v>20862.419999999998</v>
      </c>
    </row>
    <row r="1470" spans="1:4">
      <c r="A1470" s="266">
        <v>909615</v>
      </c>
      <c r="B1470" s="267" t="s">
        <v>2194</v>
      </c>
      <c r="C1470" s="266" t="s">
        <v>63</v>
      </c>
      <c r="D1470" s="268">
        <v>15999.94</v>
      </c>
    </row>
    <row r="1471" spans="1:4">
      <c r="A1471" s="266">
        <v>903860</v>
      </c>
      <c r="B1471" s="267" t="s">
        <v>2195</v>
      </c>
      <c r="C1471" s="266" t="s">
        <v>142</v>
      </c>
      <c r="D1471" s="268">
        <v>2.72</v>
      </c>
    </row>
    <row r="1472" spans="1:4">
      <c r="A1472" s="266">
        <v>919101</v>
      </c>
      <c r="B1472" s="267" t="s">
        <v>2196</v>
      </c>
      <c r="C1472" s="266" t="s">
        <v>63</v>
      </c>
      <c r="D1472" s="268">
        <v>1781.41</v>
      </c>
    </row>
    <row r="1473" spans="1:4">
      <c r="A1473" s="266">
        <v>903818</v>
      </c>
      <c r="B1473" s="267" t="s">
        <v>2197</v>
      </c>
      <c r="C1473" s="266" t="s">
        <v>142</v>
      </c>
      <c r="D1473" s="268">
        <v>14.32</v>
      </c>
    </row>
    <row r="1474" spans="1:4">
      <c r="A1474" s="266">
        <v>1100657</v>
      </c>
      <c r="B1474" s="267" t="s">
        <v>90</v>
      </c>
      <c r="C1474" s="266" t="s">
        <v>84</v>
      </c>
      <c r="D1474" s="268">
        <v>3.09</v>
      </c>
    </row>
    <row r="1475" spans="1:4">
      <c r="A1475" s="266">
        <v>1108055</v>
      </c>
      <c r="B1475" s="267" t="s">
        <v>2198</v>
      </c>
      <c r="C1475" s="266" t="s">
        <v>84</v>
      </c>
      <c r="D1475" s="268">
        <v>2944.44</v>
      </c>
    </row>
    <row r="1476" spans="1:4">
      <c r="A1476" s="266">
        <v>1109665</v>
      </c>
      <c r="B1476" s="267" t="s">
        <v>2199</v>
      </c>
      <c r="C1476" s="266" t="s">
        <v>84</v>
      </c>
      <c r="D1476" s="268">
        <v>673.66</v>
      </c>
    </row>
    <row r="1477" spans="1:4">
      <c r="A1477" s="266">
        <v>1109664</v>
      </c>
      <c r="B1477" s="267" t="s">
        <v>2200</v>
      </c>
      <c r="C1477" s="266" t="s">
        <v>84</v>
      </c>
      <c r="D1477" s="268">
        <v>619.86</v>
      </c>
    </row>
    <row r="1478" spans="1:4">
      <c r="A1478" s="266">
        <v>1109667</v>
      </c>
      <c r="B1478" s="267" t="s">
        <v>2201</v>
      </c>
      <c r="C1478" s="266" t="s">
        <v>84</v>
      </c>
      <c r="D1478" s="268">
        <v>520.34</v>
      </c>
    </row>
    <row r="1479" spans="1:4">
      <c r="A1479" s="266">
        <v>1109666</v>
      </c>
      <c r="B1479" s="267" t="s">
        <v>2202</v>
      </c>
      <c r="C1479" s="266" t="s">
        <v>84</v>
      </c>
      <c r="D1479" s="268">
        <v>427.09</v>
      </c>
    </row>
    <row r="1480" spans="1:4">
      <c r="A1480" s="266">
        <v>1109669</v>
      </c>
      <c r="B1480" s="267" t="s">
        <v>82</v>
      </c>
      <c r="C1480" s="266" t="s">
        <v>84</v>
      </c>
      <c r="D1480" s="268">
        <v>444.49</v>
      </c>
    </row>
    <row r="1481" spans="1:4">
      <c r="A1481" s="266">
        <v>1109668</v>
      </c>
      <c r="B1481" s="267" t="s">
        <v>2203</v>
      </c>
      <c r="C1481" s="266" t="s">
        <v>84</v>
      </c>
      <c r="D1481" s="268">
        <v>332.63</v>
      </c>
    </row>
    <row r="1482" spans="1:4" ht="18">
      <c r="A1482" s="266">
        <v>1108060</v>
      </c>
      <c r="B1482" s="267" t="s">
        <v>2204</v>
      </c>
      <c r="C1482" s="266" t="s">
        <v>84</v>
      </c>
      <c r="D1482" s="268">
        <v>540.32000000000005</v>
      </c>
    </row>
    <row r="1483" spans="1:4">
      <c r="A1483" s="266">
        <v>1109626</v>
      </c>
      <c r="B1483" s="267" t="s">
        <v>2205</v>
      </c>
      <c r="C1483" s="266" t="s">
        <v>84</v>
      </c>
      <c r="D1483" s="268">
        <v>426.24</v>
      </c>
    </row>
    <row r="1484" spans="1:4">
      <c r="A1484" s="266">
        <v>1109671</v>
      </c>
      <c r="B1484" s="267" t="s">
        <v>2206</v>
      </c>
      <c r="C1484" s="266" t="s">
        <v>84</v>
      </c>
      <c r="D1484" s="268">
        <v>407.12</v>
      </c>
    </row>
    <row r="1485" spans="1:4">
      <c r="A1485" s="266">
        <v>1109670</v>
      </c>
      <c r="B1485" s="267" t="s">
        <v>2207</v>
      </c>
      <c r="C1485" s="266" t="s">
        <v>84</v>
      </c>
      <c r="D1485" s="268">
        <v>284.42</v>
      </c>
    </row>
    <row r="1486" spans="1:4" ht="18">
      <c r="A1486" s="266">
        <v>1109672</v>
      </c>
      <c r="B1486" s="267" t="s">
        <v>2208</v>
      </c>
      <c r="C1486" s="266" t="s">
        <v>84</v>
      </c>
      <c r="D1486" s="268">
        <v>334.23</v>
      </c>
    </row>
    <row r="1487" spans="1:4">
      <c r="A1487" s="266">
        <v>1109624</v>
      </c>
      <c r="B1487" s="267" t="s">
        <v>2209</v>
      </c>
      <c r="C1487" s="266" t="s">
        <v>84</v>
      </c>
      <c r="D1487" s="268">
        <v>192.85</v>
      </c>
    </row>
    <row r="1488" spans="1:4">
      <c r="A1488" s="266">
        <v>1109622</v>
      </c>
      <c r="B1488" s="267" t="s">
        <v>2210</v>
      </c>
      <c r="C1488" s="266" t="s">
        <v>84</v>
      </c>
      <c r="D1488" s="268">
        <v>417.55</v>
      </c>
    </row>
    <row r="1489" spans="1:4">
      <c r="A1489" s="266">
        <v>1109623</v>
      </c>
      <c r="B1489" s="267" t="s">
        <v>2211</v>
      </c>
      <c r="C1489" s="266" t="s">
        <v>84</v>
      </c>
      <c r="D1489" s="268">
        <v>326.13</v>
      </c>
    </row>
    <row r="1490" spans="1:4">
      <c r="A1490" s="266">
        <v>1109697</v>
      </c>
      <c r="B1490" s="267" t="s">
        <v>2212</v>
      </c>
      <c r="C1490" s="266" t="s">
        <v>84</v>
      </c>
      <c r="D1490" s="268">
        <v>315.10000000000002</v>
      </c>
    </row>
    <row r="1491" spans="1:4">
      <c r="A1491" s="266">
        <v>1109698</v>
      </c>
      <c r="B1491" s="267" t="s">
        <v>2213</v>
      </c>
      <c r="C1491" s="266" t="s">
        <v>84</v>
      </c>
      <c r="D1491" s="268">
        <v>199.33</v>
      </c>
    </row>
    <row r="1492" spans="1:4">
      <c r="A1492" s="266">
        <v>1109679</v>
      </c>
      <c r="B1492" s="267" t="s">
        <v>2214</v>
      </c>
      <c r="C1492" s="266" t="s">
        <v>84</v>
      </c>
      <c r="D1492" s="268">
        <v>370.14</v>
      </c>
    </row>
    <row r="1493" spans="1:4">
      <c r="A1493" s="266">
        <v>1109625</v>
      </c>
      <c r="B1493" s="267" t="s">
        <v>2215</v>
      </c>
      <c r="C1493" s="266" t="s">
        <v>84</v>
      </c>
      <c r="D1493" s="268">
        <v>265.13</v>
      </c>
    </row>
    <row r="1494" spans="1:4">
      <c r="A1494" s="266">
        <v>1109678</v>
      </c>
      <c r="B1494" s="267" t="s">
        <v>2216</v>
      </c>
      <c r="C1494" s="266" t="s">
        <v>84</v>
      </c>
      <c r="D1494" s="268">
        <v>346.94</v>
      </c>
    </row>
    <row r="1495" spans="1:4">
      <c r="A1495" s="266">
        <v>1109694</v>
      </c>
      <c r="B1495" s="267" t="s">
        <v>2217</v>
      </c>
      <c r="C1495" s="266" t="s">
        <v>84</v>
      </c>
      <c r="D1495" s="268">
        <v>234.35</v>
      </c>
    </row>
    <row r="1496" spans="1:4">
      <c r="A1496" s="266">
        <v>1109673</v>
      </c>
      <c r="B1496" s="267" t="s">
        <v>2218</v>
      </c>
      <c r="C1496" s="266" t="s">
        <v>84</v>
      </c>
      <c r="D1496" s="268">
        <v>417.73</v>
      </c>
    </row>
    <row r="1497" spans="1:4">
      <c r="A1497" s="266">
        <v>1109690</v>
      </c>
      <c r="B1497" s="267" t="s">
        <v>2219</v>
      </c>
      <c r="C1497" s="266" t="s">
        <v>84</v>
      </c>
      <c r="D1497" s="268">
        <v>319.67</v>
      </c>
    </row>
    <row r="1498" spans="1:4">
      <c r="A1498" s="266">
        <v>1109674</v>
      </c>
      <c r="B1498" s="267" t="s">
        <v>2220</v>
      </c>
      <c r="C1498" s="266" t="s">
        <v>84</v>
      </c>
      <c r="D1498" s="268">
        <v>393.9</v>
      </c>
    </row>
    <row r="1499" spans="1:4">
      <c r="A1499" s="266">
        <v>1109691</v>
      </c>
      <c r="B1499" s="267" t="s">
        <v>2221</v>
      </c>
      <c r="C1499" s="266" t="s">
        <v>84</v>
      </c>
      <c r="D1499" s="268">
        <v>290.95</v>
      </c>
    </row>
    <row r="1500" spans="1:4">
      <c r="A1500" s="266">
        <v>1109675</v>
      </c>
      <c r="B1500" s="267" t="s">
        <v>2222</v>
      </c>
      <c r="C1500" s="266" t="s">
        <v>84</v>
      </c>
      <c r="D1500" s="268">
        <v>374.91</v>
      </c>
    </row>
    <row r="1501" spans="1:4">
      <c r="A1501" s="266">
        <v>1109692</v>
      </c>
      <c r="B1501" s="267" t="s">
        <v>2223</v>
      </c>
      <c r="C1501" s="266" t="s">
        <v>84</v>
      </c>
      <c r="D1501" s="268">
        <v>268.08</v>
      </c>
    </row>
    <row r="1502" spans="1:4">
      <c r="A1502" s="266">
        <v>1109676</v>
      </c>
      <c r="B1502" s="267" t="s">
        <v>2224</v>
      </c>
      <c r="C1502" s="266" t="s">
        <v>84</v>
      </c>
      <c r="D1502" s="268">
        <v>359.54</v>
      </c>
    </row>
    <row r="1503" spans="1:4">
      <c r="A1503" s="266">
        <v>1109693</v>
      </c>
      <c r="B1503" s="267" t="s">
        <v>2225</v>
      </c>
      <c r="C1503" s="266" t="s">
        <v>84</v>
      </c>
      <c r="D1503" s="268">
        <v>249.57</v>
      </c>
    </row>
    <row r="1504" spans="1:4">
      <c r="A1504" s="266">
        <v>1109680</v>
      </c>
      <c r="B1504" s="267" t="s">
        <v>2226</v>
      </c>
      <c r="C1504" s="266" t="s">
        <v>84</v>
      </c>
      <c r="D1504" s="268">
        <v>3669.57</v>
      </c>
    </row>
    <row r="1505" spans="1:4" ht="18">
      <c r="A1505" s="266">
        <v>1107748</v>
      </c>
      <c r="B1505" s="267" t="s">
        <v>2227</v>
      </c>
      <c r="C1505" s="266" t="s">
        <v>84</v>
      </c>
      <c r="D1505" s="268">
        <v>11887.23</v>
      </c>
    </row>
    <row r="1506" spans="1:4">
      <c r="A1506" s="266">
        <v>1110000</v>
      </c>
      <c r="B1506" s="267" t="s">
        <v>2228</v>
      </c>
      <c r="C1506" s="266" t="s">
        <v>84</v>
      </c>
      <c r="D1506" s="268">
        <v>0</v>
      </c>
    </row>
    <row r="1507" spans="1:4" ht="18">
      <c r="A1507" s="266">
        <v>1106059</v>
      </c>
      <c r="B1507" s="267" t="s">
        <v>2229</v>
      </c>
      <c r="C1507" s="266" t="s">
        <v>84</v>
      </c>
      <c r="D1507" s="268">
        <v>546.54</v>
      </c>
    </row>
    <row r="1508" spans="1:4" ht="18">
      <c r="A1508" s="266">
        <v>1106060</v>
      </c>
      <c r="B1508" s="267" t="s">
        <v>2230</v>
      </c>
      <c r="C1508" s="266" t="s">
        <v>84</v>
      </c>
      <c r="D1508" s="268">
        <v>410.64</v>
      </c>
    </row>
    <row r="1509" spans="1:4" ht="18">
      <c r="A1509" s="266">
        <v>1100658</v>
      </c>
      <c r="B1509" s="267" t="s">
        <v>2231</v>
      </c>
      <c r="C1509" s="266" t="s">
        <v>84</v>
      </c>
      <c r="D1509" s="268">
        <v>473.77</v>
      </c>
    </row>
    <row r="1510" spans="1:4" ht="18">
      <c r="A1510" s="266">
        <v>1106159</v>
      </c>
      <c r="B1510" s="267" t="s">
        <v>2232</v>
      </c>
      <c r="C1510" s="266" t="s">
        <v>84</v>
      </c>
      <c r="D1510" s="268">
        <v>503.51</v>
      </c>
    </row>
    <row r="1511" spans="1:4" ht="18">
      <c r="A1511" s="266">
        <v>1107902</v>
      </c>
      <c r="B1511" s="267" t="s">
        <v>2233</v>
      </c>
      <c r="C1511" s="266" t="s">
        <v>84</v>
      </c>
      <c r="D1511" s="268">
        <v>536.71</v>
      </c>
    </row>
    <row r="1512" spans="1:4" ht="18">
      <c r="A1512" s="266">
        <v>1107906</v>
      </c>
      <c r="B1512" s="267" t="s">
        <v>2234</v>
      </c>
      <c r="C1512" s="266" t="s">
        <v>84</v>
      </c>
      <c r="D1512" s="268">
        <v>573.80999999999995</v>
      </c>
    </row>
    <row r="1513" spans="1:4" ht="18">
      <c r="A1513" s="266">
        <v>1107910</v>
      </c>
      <c r="B1513" s="267" t="s">
        <v>2235</v>
      </c>
      <c r="C1513" s="266" t="s">
        <v>84</v>
      </c>
      <c r="D1513" s="268">
        <v>615.27</v>
      </c>
    </row>
    <row r="1514" spans="1:4" ht="18">
      <c r="A1514" s="266">
        <v>1107911</v>
      </c>
      <c r="B1514" s="267" t="s">
        <v>2236</v>
      </c>
      <c r="C1514" s="266" t="s">
        <v>84</v>
      </c>
      <c r="D1514" s="268">
        <v>661.61</v>
      </c>
    </row>
    <row r="1515" spans="1:4" ht="18">
      <c r="A1515" s="266">
        <v>1107912</v>
      </c>
      <c r="B1515" s="267" t="s">
        <v>2237</v>
      </c>
      <c r="C1515" s="266" t="s">
        <v>84</v>
      </c>
      <c r="D1515" s="268">
        <v>728.99</v>
      </c>
    </row>
    <row r="1516" spans="1:4" ht="18">
      <c r="A1516" s="266">
        <v>1106164</v>
      </c>
      <c r="B1516" s="267" t="s">
        <v>2238</v>
      </c>
      <c r="C1516" s="266" t="s">
        <v>84</v>
      </c>
      <c r="D1516" s="268">
        <v>231.18</v>
      </c>
    </row>
    <row r="1517" spans="1:4">
      <c r="A1517" s="266">
        <v>1106165</v>
      </c>
      <c r="B1517" s="267" t="s">
        <v>2239</v>
      </c>
      <c r="C1517" s="266" t="s">
        <v>84</v>
      </c>
      <c r="D1517" s="268">
        <v>374.66</v>
      </c>
    </row>
    <row r="1518" spans="1:4">
      <c r="A1518" s="266">
        <v>1106156</v>
      </c>
      <c r="B1518" s="267" t="s">
        <v>2240</v>
      </c>
      <c r="C1518" s="266" t="s">
        <v>84</v>
      </c>
      <c r="D1518" s="268">
        <v>526.5</v>
      </c>
    </row>
    <row r="1519" spans="1:4">
      <c r="A1519" s="266">
        <v>1107932</v>
      </c>
      <c r="B1519" s="267" t="s">
        <v>2241</v>
      </c>
      <c r="C1519" s="266" t="s">
        <v>84</v>
      </c>
      <c r="D1519" s="268">
        <v>561.96</v>
      </c>
    </row>
    <row r="1520" spans="1:4">
      <c r="A1520" s="266">
        <v>1108111</v>
      </c>
      <c r="B1520" s="267" t="s">
        <v>2242</v>
      </c>
      <c r="C1520" s="266" t="s">
        <v>84</v>
      </c>
      <c r="D1520" s="268">
        <v>424.24</v>
      </c>
    </row>
    <row r="1521" spans="1:4">
      <c r="A1521" s="266">
        <v>1108112</v>
      </c>
      <c r="B1521" s="267" t="s">
        <v>2243</v>
      </c>
      <c r="C1521" s="266" t="s">
        <v>84</v>
      </c>
      <c r="D1521" s="268">
        <v>433.94</v>
      </c>
    </row>
    <row r="1522" spans="1:4">
      <c r="A1522" s="266">
        <v>1108113</v>
      </c>
      <c r="B1522" s="267" t="s">
        <v>2244</v>
      </c>
      <c r="C1522" s="266" t="s">
        <v>84</v>
      </c>
      <c r="D1522" s="268">
        <v>458.51</v>
      </c>
    </row>
    <row r="1523" spans="1:4">
      <c r="A1523" s="266">
        <v>1108114</v>
      </c>
      <c r="B1523" s="267" t="s">
        <v>2245</v>
      </c>
      <c r="C1523" s="266" t="s">
        <v>84</v>
      </c>
      <c r="D1523" s="268">
        <v>485.94</v>
      </c>
    </row>
    <row r="1524" spans="1:4">
      <c r="A1524" s="266">
        <v>1108061</v>
      </c>
      <c r="B1524" s="267" t="s">
        <v>2246</v>
      </c>
      <c r="C1524" s="266" t="s">
        <v>84</v>
      </c>
      <c r="D1524" s="268">
        <v>853.78</v>
      </c>
    </row>
    <row r="1525" spans="1:4">
      <c r="A1525" s="266">
        <v>1108064</v>
      </c>
      <c r="B1525" s="267" t="s">
        <v>2247</v>
      </c>
      <c r="C1525" s="266" t="s">
        <v>84</v>
      </c>
      <c r="D1525" s="268">
        <v>922.68</v>
      </c>
    </row>
    <row r="1526" spans="1:4">
      <c r="A1526" s="266">
        <v>1107888</v>
      </c>
      <c r="B1526" s="267" t="s">
        <v>2248</v>
      </c>
      <c r="C1526" s="266" t="s">
        <v>84</v>
      </c>
      <c r="D1526" s="268">
        <v>404.1</v>
      </c>
    </row>
    <row r="1527" spans="1:4">
      <c r="A1527" s="266">
        <v>1107889</v>
      </c>
      <c r="B1527" s="267" t="s">
        <v>2249</v>
      </c>
      <c r="C1527" s="266" t="s">
        <v>84</v>
      </c>
      <c r="D1527" s="268">
        <v>265.64999999999998</v>
      </c>
    </row>
    <row r="1528" spans="1:4">
      <c r="A1528" s="266">
        <v>1107892</v>
      </c>
      <c r="B1528" s="267" t="s">
        <v>2250</v>
      </c>
      <c r="C1528" s="266" t="s">
        <v>84</v>
      </c>
      <c r="D1528" s="268">
        <v>420.16</v>
      </c>
    </row>
    <row r="1529" spans="1:4">
      <c r="A1529" s="266">
        <v>1107891</v>
      </c>
      <c r="B1529" s="267" t="s">
        <v>2251</v>
      </c>
      <c r="C1529" s="266" t="s">
        <v>84</v>
      </c>
      <c r="D1529" s="268">
        <v>283.58</v>
      </c>
    </row>
    <row r="1530" spans="1:4">
      <c r="A1530" s="266">
        <v>1107928</v>
      </c>
      <c r="B1530" s="267" t="s">
        <v>2252</v>
      </c>
      <c r="C1530" s="266" t="s">
        <v>84</v>
      </c>
      <c r="D1530" s="268">
        <v>365.55</v>
      </c>
    </row>
    <row r="1531" spans="1:4">
      <c r="A1531" s="266">
        <v>1107929</v>
      </c>
      <c r="B1531" s="267" t="s">
        <v>2253</v>
      </c>
      <c r="C1531" s="266" t="s">
        <v>84</v>
      </c>
      <c r="D1531" s="268">
        <v>228.49</v>
      </c>
    </row>
    <row r="1532" spans="1:4">
      <c r="A1532" s="266">
        <v>1106109</v>
      </c>
      <c r="B1532" s="267" t="s">
        <v>2254</v>
      </c>
      <c r="C1532" s="266" t="s">
        <v>84</v>
      </c>
      <c r="D1532" s="268">
        <v>355.18</v>
      </c>
    </row>
    <row r="1533" spans="1:4">
      <c r="A1533" s="266">
        <v>1106117</v>
      </c>
      <c r="B1533" s="267" t="s">
        <v>2255</v>
      </c>
      <c r="C1533" s="266" t="s">
        <v>84</v>
      </c>
      <c r="D1533" s="268">
        <v>218.12</v>
      </c>
    </row>
    <row r="1534" spans="1:4">
      <c r="A1534" s="266">
        <v>1107896</v>
      </c>
      <c r="B1534" s="267" t="s">
        <v>2256</v>
      </c>
      <c r="C1534" s="266" t="s">
        <v>84</v>
      </c>
      <c r="D1534" s="268">
        <v>438.17</v>
      </c>
    </row>
    <row r="1535" spans="1:4">
      <c r="A1535" s="266">
        <v>1107895</v>
      </c>
      <c r="B1535" s="267" t="s">
        <v>2257</v>
      </c>
      <c r="C1535" s="266" t="s">
        <v>84</v>
      </c>
      <c r="D1535" s="268">
        <v>303.68</v>
      </c>
    </row>
    <row r="1536" spans="1:4">
      <c r="A1536" s="266">
        <v>1119528</v>
      </c>
      <c r="B1536" s="267" t="s">
        <v>2258</v>
      </c>
      <c r="C1536" s="266" t="s">
        <v>84</v>
      </c>
      <c r="D1536" s="268">
        <v>377.55</v>
      </c>
    </row>
    <row r="1537" spans="1:4">
      <c r="A1537" s="266">
        <v>1106135</v>
      </c>
      <c r="B1537" s="267" t="s">
        <v>2259</v>
      </c>
      <c r="C1537" s="266" t="s">
        <v>84</v>
      </c>
      <c r="D1537" s="268">
        <v>241.93</v>
      </c>
    </row>
    <row r="1538" spans="1:4">
      <c r="A1538" s="266">
        <v>1106136</v>
      </c>
      <c r="B1538" s="267" t="s">
        <v>2260</v>
      </c>
      <c r="C1538" s="266" t="s">
        <v>84</v>
      </c>
      <c r="D1538" s="268">
        <v>366.65</v>
      </c>
    </row>
    <row r="1539" spans="1:4">
      <c r="A1539" s="266">
        <v>1106137</v>
      </c>
      <c r="B1539" s="267" t="s">
        <v>2261</v>
      </c>
      <c r="C1539" s="266" t="s">
        <v>84</v>
      </c>
      <c r="D1539" s="268">
        <v>231.03</v>
      </c>
    </row>
    <row r="1540" spans="1:4" ht="18">
      <c r="A1540" s="266">
        <v>1116127</v>
      </c>
      <c r="B1540" s="267" t="s">
        <v>2262</v>
      </c>
      <c r="C1540" s="266" t="s">
        <v>84</v>
      </c>
      <c r="D1540" s="268">
        <v>452.13</v>
      </c>
    </row>
    <row r="1541" spans="1:4" ht="18">
      <c r="A1541" s="266">
        <v>1116126</v>
      </c>
      <c r="B1541" s="267" t="s">
        <v>2263</v>
      </c>
      <c r="C1541" s="266" t="s">
        <v>84</v>
      </c>
      <c r="D1541" s="268">
        <v>324.12</v>
      </c>
    </row>
    <row r="1542" spans="1:4">
      <c r="A1542" s="266">
        <v>1107900</v>
      </c>
      <c r="B1542" s="267" t="s">
        <v>2264</v>
      </c>
      <c r="C1542" s="266" t="s">
        <v>84</v>
      </c>
      <c r="D1542" s="268">
        <v>458.23</v>
      </c>
    </row>
    <row r="1543" spans="1:4">
      <c r="A1543" s="266">
        <v>1107899</v>
      </c>
      <c r="B1543" s="267" t="s">
        <v>2265</v>
      </c>
      <c r="C1543" s="266" t="s">
        <v>84</v>
      </c>
      <c r="D1543" s="268">
        <v>326.07</v>
      </c>
    </row>
    <row r="1544" spans="1:4">
      <c r="A1544" s="266">
        <v>1107890</v>
      </c>
      <c r="B1544" s="267" t="s">
        <v>2266</v>
      </c>
      <c r="C1544" s="266" t="s">
        <v>84</v>
      </c>
      <c r="D1544" s="268">
        <v>393.2</v>
      </c>
    </row>
    <row r="1545" spans="1:4">
      <c r="A1545" s="266">
        <v>1106138</v>
      </c>
      <c r="B1545" s="267" t="s">
        <v>2267</v>
      </c>
      <c r="C1545" s="266" t="s">
        <v>84</v>
      </c>
      <c r="D1545" s="268">
        <v>259.47000000000003</v>
      </c>
    </row>
    <row r="1546" spans="1:4">
      <c r="A1546" s="266">
        <v>1106139</v>
      </c>
      <c r="B1546" s="267" t="s">
        <v>2268</v>
      </c>
      <c r="C1546" s="266" t="s">
        <v>84</v>
      </c>
      <c r="D1546" s="268">
        <v>381.68</v>
      </c>
    </row>
    <row r="1547" spans="1:4">
      <c r="A1547" s="266">
        <v>1106140</v>
      </c>
      <c r="B1547" s="267" t="s">
        <v>2269</v>
      </c>
      <c r="C1547" s="266" t="s">
        <v>84</v>
      </c>
      <c r="D1547" s="268">
        <v>247.95</v>
      </c>
    </row>
    <row r="1548" spans="1:4">
      <c r="A1548" s="266">
        <v>1107904</v>
      </c>
      <c r="B1548" s="267" t="s">
        <v>2270</v>
      </c>
      <c r="C1548" s="266" t="s">
        <v>84</v>
      </c>
      <c r="D1548" s="268">
        <v>480.69</v>
      </c>
    </row>
    <row r="1549" spans="1:4">
      <c r="A1549" s="266">
        <v>1107903</v>
      </c>
      <c r="B1549" s="267" t="s">
        <v>2271</v>
      </c>
      <c r="C1549" s="266" t="s">
        <v>84</v>
      </c>
      <c r="D1549" s="268">
        <v>351.13</v>
      </c>
    </row>
    <row r="1550" spans="1:4">
      <c r="A1550" s="266">
        <v>1107908</v>
      </c>
      <c r="B1550" s="267" t="s">
        <v>2272</v>
      </c>
      <c r="C1550" s="266" t="s">
        <v>84</v>
      </c>
      <c r="D1550" s="268">
        <v>505.7</v>
      </c>
    </row>
    <row r="1551" spans="1:4">
      <c r="A1551" s="266">
        <v>1107907</v>
      </c>
      <c r="B1551" s="267" t="s">
        <v>2273</v>
      </c>
      <c r="C1551" s="266" t="s">
        <v>84</v>
      </c>
      <c r="D1551" s="268">
        <v>379.07</v>
      </c>
    </row>
    <row r="1552" spans="1:4">
      <c r="A1552" s="266">
        <v>1107871</v>
      </c>
      <c r="B1552" s="267" t="s">
        <v>2274</v>
      </c>
      <c r="C1552" s="266" t="s">
        <v>84</v>
      </c>
      <c r="D1552" s="268">
        <v>421.05</v>
      </c>
    </row>
    <row r="1553" spans="1:4">
      <c r="A1553" s="266">
        <v>1107870</v>
      </c>
      <c r="B1553" s="267" t="s">
        <v>2275</v>
      </c>
      <c r="C1553" s="266" t="s">
        <v>84</v>
      </c>
      <c r="D1553" s="268">
        <v>290.02</v>
      </c>
    </row>
    <row r="1554" spans="1:4">
      <c r="A1554" s="266">
        <v>1106057</v>
      </c>
      <c r="B1554" s="267" t="s">
        <v>2276</v>
      </c>
      <c r="C1554" s="266" t="s">
        <v>84</v>
      </c>
      <c r="D1554" s="268">
        <v>406.9</v>
      </c>
    </row>
    <row r="1555" spans="1:4">
      <c r="A1555" s="266">
        <v>1106058</v>
      </c>
      <c r="B1555" s="267" t="s">
        <v>2277</v>
      </c>
      <c r="C1555" s="266" t="s">
        <v>84</v>
      </c>
      <c r="D1555" s="268">
        <v>275.64999999999998</v>
      </c>
    </row>
    <row r="1556" spans="1:4">
      <c r="A1556" s="266">
        <v>1106380</v>
      </c>
      <c r="B1556" s="267" t="s">
        <v>86</v>
      </c>
      <c r="C1556" s="266" t="s">
        <v>84</v>
      </c>
      <c r="D1556" s="268">
        <v>399.57</v>
      </c>
    </row>
    <row r="1557" spans="1:4">
      <c r="A1557" s="266">
        <v>1106378</v>
      </c>
      <c r="B1557" s="267" t="s">
        <v>2278</v>
      </c>
      <c r="C1557" s="266" t="s">
        <v>84</v>
      </c>
      <c r="D1557" s="268">
        <v>270.25</v>
      </c>
    </row>
    <row r="1558" spans="1:4">
      <c r="A1558" s="266">
        <v>1116263</v>
      </c>
      <c r="B1558" s="267" t="s">
        <v>2279</v>
      </c>
      <c r="C1558" s="266" t="s">
        <v>84</v>
      </c>
      <c r="D1558" s="268">
        <v>387.59</v>
      </c>
    </row>
    <row r="1559" spans="1:4">
      <c r="A1559" s="266">
        <v>1116267</v>
      </c>
      <c r="B1559" s="267" t="s">
        <v>2280</v>
      </c>
      <c r="C1559" s="266" t="s">
        <v>84</v>
      </c>
      <c r="D1559" s="268">
        <v>258.27</v>
      </c>
    </row>
    <row r="1560" spans="1:4">
      <c r="A1560" s="266">
        <v>1106280</v>
      </c>
      <c r="B1560" s="267" t="s">
        <v>2281</v>
      </c>
      <c r="C1560" s="266" t="s">
        <v>84</v>
      </c>
      <c r="D1560" s="268">
        <v>418.04</v>
      </c>
    </row>
    <row r="1561" spans="1:4">
      <c r="A1561" s="266">
        <v>1106289</v>
      </c>
      <c r="B1561" s="267" t="s">
        <v>2282</v>
      </c>
      <c r="C1561" s="266" t="s">
        <v>84</v>
      </c>
      <c r="D1561" s="268">
        <v>290.92</v>
      </c>
    </row>
    <row r="1562" spans="1:4">
      <c r="A1562" s="266">
        <v>1116264</v>
      </c>
      <c r="B1562" s="267" t="s">
        <v>2283</v>
      </c>
      <c r="C1562" s="266" t="s">
        <v>84</v>
      </c>
      <c r="D1562" s="268">
        <v>405.33</v>
      </c>
    </row>
    <row r="1563" spans="1:4">
      <c r="A1563" s="266">
        <v>1116268</v>
      </c>
      <c r="B1563" s="267" t="s">
        <v>2284</v>
      </c>
      <c r="C1563" s="266" t="s">
        <v>84</v>
      </c>
      <c r="D1563" s="268">
        <v>278.20999999999998</v>
      </c>
    </row>
    <row r="1564" spans="1:4">
      <c r="A1564" s="266">
        <v>1106281</v>
      </c>
      <c r="B1564" s="267" t="s">
        <v>2285</v>
      </c>
      <c r="C1564" s="266" t="s">
        <v>84</v>
      </c>
      <c r="D1564" s="268">
        <v>441.84</v>
      </c>
    </row>
    <row r="1565" spans="1:4">
      <c r="A1565" s="266">
        <v>1106382</v>
      </c>
      <c r="B1565" s="267" t="s">
        <v>2286</v>
      </c>
      <c r="C1565" s="266" t="s">
        <v>84</v>
      </c>
      <c r="D1565" s="268">
        <v>317.54000000000002</v>
      </c>
    </row>
    <row r="1566" spans="1:4">
      <c r="A1566" s="266">
        <v>1116265</v>
      </c>
      <c r="B1566" s="267" t="s">
        <v>2287</v>
      </c>
      <c r="C1566" s="266" t="s">
        <v>84</v>
      </c>
      <c r="D1566" s="268">
        <v>428.12</v>
      </c>
    </row>
    <row r="1567" spans="1:4">
      <c r="A1567" s="266">
        <v>1116269</v>
      </c>
      <c r="B1567" s="267" t="s">
        <v>2288</v>
      </c>
      <c r="C1567" s="266" t="s">
        <v>84</v>
      </c>
      <c r="D1567" s="268">
        <v>303.82</v>
      </c>
    </row>
    <row r="1568" spans="1:4">
      <c r="A1568" s="266">
        <v>1106282</v>
      </c>
      <c r="B1568" s="267" t="s">
        <v>2289</v>
      </c>
      <c r="C1568" s="266" t="s">
        <v>84</v>
      </c>
      <c r="D1568" s="268">
        <v>468.41</v>
      </c>
    </row>
    <row r="1569" spans="1:4">
      <c r="A1569" s="266">
        <v>1106384</v>
      </c>
      <c r="B1569" s="267" t="s">
        <v>2290</v>
      </c>
      <c r="C1569" s="266" t="s">
        <v>84</v>
      </c>
      <c r="D1569" s="268">
        <v>347.26</v>
      </c>
    </row>
    <row r="1570" spans="1:4">
      <c r="A1570" s="266">
        <v>1116266</v>
      </c>
      <c r="B1570" s="267" t="s">
        <v>2291</v>
      </c>
      <c r="C1570" s="266" t="s">
        <v>84</v>
      </c>
      <c r="D1570" s="268">
        <v>453.59</v>
      </c>
    </row>
    <row r="1571" spans="1:4">
      <c r="A1571" s="266">
        <v>1116270</v>
      </c>
      <c r="B1571" s="267" t="s">
        <v>2292</v>
      </c>
      <c r="C1571" s="266" t="s">
        <v>84</v>
      </c>
      <c r="D1571" s="268">
        <v>332.44</v>
      </c>
    </row>
    <row r="1572" spans="1:4" ht="18">
      <c r="A1572" s="266">
        <v>1107868</v>
      </c>
      <c r="B1572" s="267" t="s">
        <v>2293</v>
      </c>
      <c r="C1572" s="266" t="s">
        <v>84</v>
      </c>
      <c r="D1572" s="268">
        <v>325.73</v>
      </c>
    </row>
    <row r="1573" spans="1:4" ht="18">
      <c r="A1573" s="266">
        <v>1107869</v>
      </c>
      <c r="B1573" s="267" t="s">
        <v>2294</v>
      </c>
      <c r="C1573" s="266" t="s">
        <v>84</v>
      </c>
      <c r="D1573" s="268">
        <v>183.88</v>
      </c>
    </row>
    <row r="1574" spans="1:4" ht="18">
      <c r="A1574" s="266">
        <v>1103853</v>
      </c>
      <c r="B1574" s="267" t="s">
        <v>2295</v>
      </c>
      <c r="C1574" s="266" t="s">
        <v>84</v>
      </c>
      <c r="D1574" s="268">
        <v>411</v>
      </c>
    </row>
    <row r="1575" spans="1:4" ht="18">
      <c r="A1575" s="266">
        <v>1103852</v>
      </c>
      <c r="B1575" s="267" t="s">
        <v>2296</v>
      </c>
      <c r="C1575" s="266" t="s">
        <v>84</v>
      </c>
      <c r="D1575" s="268">
        <v>316.01</v>
      </c>
    </row>
    <row r="1576" spans="1:4">
      <c r="A1576" s="266">
        <v>1106284</v>
      </c>
      <c r="B1576" s="267" t="s">
        <v>2297</v>
      </c>
      <c r="C1576" s="266" t="s">
        <v>84</v>
      </c>
      <c r="D1576" s="268">
        <v>417.06</v>
      </c>
    </row>
    <row r="1577" spans="1:4">
      <c r="A1577" s="266">
        <v>1108116</v>
      </c>
      <c r="B1577" s="267" t="s">
        <v>2298</v>
      </c>
      <c r="C1577" s="266" t="s">
        <v>84</v>
      </c>
      <c r="D1577" s="268">
        <v>421.71</v>
      </c>
    </row>
    <row r="1578" spans="1:4">
      <c r="A1578" s="266">
        <v>1108118</v>
      </c>
      <c r="B1578" s="267" t="s">
        <v>2299</v>
      </c>
      <c r="C1578" s="266" t="s">
        <v>84</v>
      </c>
      <c r="D1578" s="268">
        <v>442.56</v>
      </c>
    </row>
    <row r="1579" spans="1:4">
      <c r="A1579" s="266">
        <v>1106158</v>
      </c>
      <c r="B1579" s="267" t="s">
        <v>2300</v>
      </c>
      <c r="C1579" s="266" t="s">
        <v>84</v>
      </c>
      <c r="D1579" s="268">
        <v>468.95</v>
      </c>
    </row>
    <row r="1580" spans="1:4">
      <c r="A1580" s="266">
        <v>1108120</v>
      </c>
      <c r="B1580" s="267" t="s">
        <v>2301</v>
      </c>
      <c r="C1580" s="266" t="s">
        <v>84</v>
      </c>
      <c r="D1580" s="268">
        <v>498.43</v>
      </c>
    </row>
    <row r="1581" spans="1:4">
      <c r="A1581" s="266">
        <v>1106050</v>
      </c>
      <c r="B1581" s="267" t="s">
        <v>2302</v>
      </c>
      <c r="C1581" s="266" t="s">
        <v>84</v>
      </c>
      <c r="D1581" s="268">
        <v>44.91</v>
      </c>
    </row>
    <row r="1582" spans="1:4">
      <c r="A1582" s="266">
        <v>1106051</v>
      </c>
      <c r="B1582" s="267" t="s">
        <v>2303</v>
      </c>
      <c r="C1582" s="266" t="s">
        <v>84</v>
      </c>
      <c r="D1582" s="268">
        <v>37.56</v>
      </c>
    </row>
    <row r="1583" spans="1:4">
      <c r="A1583" s="266">
        <v>1106061</v>
      </c>
      <c r="B1583" s="267" t="s">
        <v>2304</v>
      </c>
      <c r="C1583" s="266" t="s">
        <v>84</v>
      </c>
      <c r="D1583" s="268">
        <v>51.67</v>
      </c>
    </row>
    <row r="1584" spans="1:4">
      <c r="A1584" s="266">
        <v>1106087</v>
      </c>
      <c r="B1584" s="267" t="s">
        <v>2305</v>
      </c>
      <c r="C1584" s="266" t="s">
        <v>84</v>
      </c>
      <c r="D1584" s="268">
        <v>44.53</v>
      </c>
    </row>
    <row r="1585" spans="1:4" ht="18">
      <c r="A1585" s="266">
        <v>1107860</v>
      </c>
      <c r="B1585" s="267" t="s">
        <v>2306</v>
      </c>
      <c r="C1585" s="266" t="s">
        <v>84</v>
      </c>
      <c r="D1585" s="268">
        <v>53.14</v>
      </c>
    </row>
    <row r="1586" spans="1:4" ht="18">
      <c r="A1586" s="266">
        <v>1106088</v>
      </c>
      <c r="B1586" s="267" t="s">
        <v>2307</v>
      </c>
      <c r="C1586" s="266" t="s">
        <v>84</v>
      </c>
      <c r="D1586" s="268">
        <v>55.28</v>
      </c>
    </row>
    <row r="1587" spans="1:4" ht="18">
      <c r="A1587" s="266">
        <v>1106128</v>
      </c>
      <c r="B1587" s="267" t="s">
        <v>88</v>
      </c>
      <c r="C1587" s="266" t="s">
        <v>84</v>
      </c>
      <c r="D1587" s="268">
        <v>45.54</v>
      </c>
    </row>
    <row r="1588" spans="1:4">
      <c r="A1588" s="266">
        <v>1108056</v>
      </c>
      <c r="B1588" s="267" t="s">
        <v>2308</v>
      </c>
      <c r="C1588" s="266" t="s">
        <v>84</v>
      </c>
      <c r="D1588" s="268">
        <v>2564.79</v>
      </c>
    </row>
    <row r="1589" spans="1:4">
      <c r="A1589" s="266">
        <v>1108059</v>
      </c>
      <c r="B1589" s="267" t="s">
        <v>2309</v>
      </c>
      <c r="C1589" s="266" t="s">
        <v>84</v>
      </c>
      <c r="D1589" s="268">
        <v>3318.27</v>
      </c>
    </row>
    <row r="1590" spans="1:4">
      <c r="A1590" s="266">
        <v>1207700</v>
      </c>
      <c r="B1590" s="267" t="s">
        <v>2310</v>
      </c>
      <c r="C1590" s="266" t="s">
        <v>84</v>
      </c>
      <c r="D1590" s="268">
        <v>528.53</v>
      </c>
    </row>
    <row r="1591" spans="1:4">
      <c r="A1591" s="266">
        <v>1207701</v>
      </c>
      <c r="B1591" s="267" t="s">
        <v>2311</v>
      </c>
      <c r="C1591" s="266" t="s">
        <v>84</v>
      </c>
      <c r="D1591" s="268">
        <v>560.72</v>
      </c>
    </row>
    <row r="1592" spans="1:4">
      <c r="A1592" s="266">
        <v>1207702</v>
      </c>
      <c r="B1592" s="267" t="s">
        <v>2312</v>
      </c>
      <c r="C1592" s="266" t="s">
        <v>84</v>
      </c>
      <c r="D1592" s="268">
        <v>596.73</v>
      </c>
    </row>
    <row r="1593" spans="1:4">
      <c r="A1593" s="266">
        <v>1207708</v>
      </c>
      <c r="B1593" s="267" t="s">
        <v>2313</v>
      </c>
      <c r="C1593" s="266" t="s">
        <v>84</v>
      </c>
      <c r="D1593" s="268">
        <v>542.85</v>
      </c>
    </row>
    <row r="1594" spans="1:4">
      <c r="A1594" s="266">
        <v>1207703</v>
      </c>
      <c r="B1594" s="267" t="s">
        <v>2314</v>
      </c>
      <c r="C1594" s="266" t="s">
        <v>84</v>
      </c>
      <c r="D1594" s="268">
        <v>682.05</v>
      </c>
    </row>
    <row r="1595" spans="1:4">
      <c r="A1595" s="266">
        <v>1207709</v>
      </c>
      <c r="B1595" s="267" t="s">
        <v>2315</v>
      </c>
      <c r="C1595" s="266" t="s">
        <v>84</v>
      </c>
      <c r="D1595" s="268">
        <v>621.1</v>
      </c>
    </row>
    <row r="1596" spans="1:4">
      <c r="A1596" s="266">
        <v>1207710</v>
      </c>
      <c r="B1596" s="267" t="s">
        <v>2316</v>
      </c>
      <c r="C1596" s="266" t="s">
        <v>84</v>
      </c>
      <c r="D1596" s="268">
        <v>820.85</v>
      </c>
    </row>
    <row r="1597" spans="1:4">
      <c r="A1597" s="266">
        <v>1207711</v>
      </c>
      <c r="B1597" s="267" t="s">
        <v>2317</v>
      </c>
      <c r="C1597" s="266" t="s">
        <v>84</v>
      </c>
      <c r="D1597" s="268">
        <v>1024.75</v>
      </c>
    </row>
    <row r="1598" spans="1:4">
      <c r="A1598" s="266">
        <v>1207713</v>
      </c>
      <c r="B1598" s="267" t="s">
        <v>2318</v>
      </c>
      <c r="C1598" s="266" t="s">
        <v>84</v>
      </c>
      <c r="D1598" s="268">
        <v>1555.16</v>
      </c>
    </row>
    <row r="1599" spans="1:4">
      <c r="A1599" s="266">
        <v>1207714</v>
      </c>
      <c r="B1599" s="267" t="s">
        <v>2319</v>
      </c>
      <c r="C1599" s="266" t="s">
        <v>84</v>
      </c>
      <c r="D1599" s="268">
        <v>858.72</v>
      </c>
    </row>
    <row r="1600" spans="1:4">
      <c r="A1600" s="266">
        <v>1207715</v>
      </c>
      <c r="B1600" s="267" t="s">
        <v>2320</v>
      </c>
      <c r="C1600" s="266" t="s">
        <v>84</v>
      </c>
      <c r="D1600" s="268">
        <v>1070.74</v>
      </c>
    </row>
    <row r="1601" spans="1:4">
      <c r="A1601" s="266">
        <v>1207717</v>
      </c>
      <c r="B1601" s="267" t="s">
        <v>2321</v>
      </c>
      <c r="C1601" s="266" t="s">
        <v>84</v>
      </c>
      <c r="D1601" s="268">
        <v>1619.54</v>
      </c>
    </row>
    <row r="1602" spans="1:4">
      <c r="A1602" s="266">
        <v>1207718</v>
      </c>
      <c r="B1602" s="267" t="s">
        <v>2322</v>
      </c>
      <c r="C1602" s="266" t="s">
        <v>84</v>
      </c>
      <c r="D1602" s="268">
        <v>901.08</v>
      </c>
    </row>
    <row r="1603" spans="1:4">
      <c r="A1603" s="266">
        <v>1207719</v>
      </c>
      <c r="B1603" s="267" t="s">
        <v>2323</v>
      </c>
      <c r="C1603" s="266" t="s">
        <v>84</v>
      </c>
      <c r="D1603" s="268">
        <v>1122.18</v>
      </c>
    </row>
    <row r="1604" spans="1:4">
      <c r="A1604" s="266">
        <v>1207721</v>
      </c>
      <c r="B1604" s="267" t="s">
        <v>2324</v>
      </c>
      <c r="C1604" s="266" t="s">
        <v>84</v>
      </c>
      <c r="D1604" s="268">
        <v>1691.56</v>
      </c>
    </row>
    <row r="1605" spans="1:4">
      <c r="A1605" s="266">
        <v>1207722</v>
      </c>
      <c r="B1605" s="267" t="s">
        <v>2325</v>
      </c>
      <c r="C1605" s="266" t="s">
        <v>84</v>
      </c>
      <c r="D1605" s="268">
        <v>1001.46</v>
      </c>
    </row>
    <row r="1606" spans="1:4">
      <c r="A1606" s="266">
        <v>1207723</v>
      </c>
      <c r="B1606" s="267" t="s">
        <v>2326</v>
      </c>
      <c r="C1606" s="266" t="s">
        <v>84</v>
      </c>
      <c r="D1606" s="268">
        <v>1244.07</v>
      </c>
    </row>
    <row r="1607" spans="1:4">
      <c r="A1607" s="266">
        <v>1207725</v>
      </c>
      <c r="B1607" s="267" t="s">
        <v>2327</v>
      </c>
      <c r="C1607" s="266" t="s">
        <v>84</v>
      </c>
      <c r="D1607" s="268">
        <v>1862.2</v>
      </c>
    </row>
    <row r="1608" spans="1:4">
      <c r="A1608" s="266">
        <v>1207728</v>
      </c>
      <c r="B1608" s="267" t="s">
        <v>2328</v>
      </c>
      <c r="C1608" s="266" t="s">
        <v>84</v>
      </c>
      <c r="D1608" s="268">
        <v>808.66</v>
      </c>
    </row>
    <row r="1609" spans="1:4">
      <c r="A1609" s="266">
        <v>1207727</v>
      </c>
      <c r="B1609" s="267" t="s">
        <v>2329</v>
      </c>
      <c r="C1609" s="266" t="s">
        <v>84</v>
      </c>
      <c r="D1609" s="268">
        <v>789.59</v>
      </c>
    </row>
    <row r="1610" spans="1:4">
      <c r="A1610" s="266">
        <v>1207726</v>
      </c>
      <c r="B1610" s="267" t="s">
        <v>2330</v>
      </c>
      <c r="C1610" s="266" t="s">
        <v>84</v>
      </c>
      <c r="D1610" s="268">
        <v>774.35</v>
      </c>
    </row>
    <row r="1611" spans="1:4">
      <c r="A1611" s="266">
        <v>1208329</v>
      </c>
      <c r="B1611" s="267" t="s">
        <v>2331</v>
      </c>
      <c r="C1611" s="266" t="s">
        <v>84</v>
      </c>
      <c r="D1611" s="268">
        <v>756.79</v>
      </c>
    </row>
    <row r="1612" spans="1:4">
      <c r="A1612" s="266">
        <v>1207685</v>
      </c>
      <c r="B1612" s="267" t="s">
        <v>2332</v>
      </c>
      <c r="C1612" s="266" t="s">
        <v>84</v>
      </c>
      <c r="D1612" s="268">
        <v>850.99</v>
      </c>
    </row>
    <row r="1613" spans="1:4">
      <c r="A1613" s="266">
        <v>1207684</v>
      </c>
      <c r="B1613" s="267" t="s">
        <v>2333</v>
      </c>
      <c r="C1613" s="266" t="s">
        <v>84</v>
      </c>
      <c r="D1613" s="268">
        <v>825.8</v>
      </c>
    </row>
    <row r="1614" spans="1:4">
      <c r="A1614" s="266">
        <v>1207683</v>
      </c>
      <c r="B1614" s="267" t="s">
        <v>2334</v>
      </c>
      <c r="C1614" s="266" t="s">
        <v>84</v>
      </c>
      <c r="D1614" s="268">
        <v>806.6</v>
      </c>
    </row>
    <row r="1615" spans="1:4">
      <c r="A1615" s="266">
        <v>1208337</v>
      </c>
      <c r="B1615" s="267" t="s">
        <v>2335</v>
      </c>
      <c r="C1615" s="266" t="s">
        <v>84</v>
      </c>
      <c r="D1615" s="268">
        <v>786.2</v>
      </c>
    </row>
    <row r="1616" spans="1:4">
      <c r="A1616" s="266">
        <v>1207691</v>
      </c>
      <c r="B1616" s="267" t="s">
        <v>2336</v>
      </c>
      <c r="C1616" s="266" t="s">
        <v>84</v>
      </c>
      <c r="D1616" s="268">
        <v>902.08</v>
      </c>
    </row>
    <row r="1617" spans="1:4">
      <c r="A1617" s="266">
        <v>1207690</v>
      </c>
      <c r="B1617" s="267" t="s">
        <v>2337</v>
      </c>
      <c r="C1617" s="266" t="s">
        <v>84</v>
      </c>
      <c r="D1617" s="268">
        <v>867.78</v>
      </c>
    </row>
    <row r="1618" spans="1:4">
      <c r="A1618" s="266">
        <v>1207689</v>
      </c>
      <c r="B1618" s="267" t="s">
        <v>2338</v>
      </c>
      <c r="C1618" s="266" t="s">
        <v>84</v>
      </c>
      <c r="D1618" s="268">
        <v>838.95</v>
      </c>
    </row>
    <row r="1619" spans="1:4">
      <c r="A1619" s="266">
        <v>1208345</v>
      </c>
      <c r="B1619" s="267" t="s">
        <v>2339</v>
      </c>
      <c r="C1619" s="266" t="s">
        <v>84</v>
      </c>
      <c r="D1619" s="268">
        <v>815.18</v>
      </c>
    </row>
    <row r="1620" spans="1:4">
      <c r="A1620" s="266">
        <v>1207697</v>
      </c>
      <c r="B1620" s="267" t="s">
        <v>2340</v>
      </c>
      <c r="C1620" s="266" t="s">
        <v>84</v>
      </c>
      <c r="D1620" s="268">
        <v>966.57</v>
      </c>
    </row>
    <row r="1621" spans="1:4">
      <c r="A1621" s="266">
        <v>1207696</v>
      </c>
      <c r="B1621" s="267" t="s">
        <v>2341</v>
      </c>
      <c r="C1621" s="266" t="s">
        <v>84</v>
      </c>
      <c r="D1621" s="268">
        <v>917.56</v>
      </c>
    </row>
    <row r="1622" spans="1:4">
      <c r="A1622" s="266">
        <v>1207695</v>
      </c>
      <c r="B1622" s="267" t="s">
        <v>2342</v>
      </c>
      <c r="C1622" s="266" t="s">
        <v>84</v>
      </c>
      <c r="D1622" s="268">
        <v>884.22</v>
      </c>
    </row>
    <row r="1623" spans="1:4">
      <c r="A1623" s="266">
        <v>1208353</v>
      </c>
      <c r="B1623" s="267" t="s">
        <v>2343</v>
      </c>
      <c r="C1623" s="266" t="s">
        <v>84</v>
      </c>
      <c r="D1623" s="268">
        <v>850.69</v>
      </c>
    </row>
    <row r="1624" spans="1:4">
      <c r="A1624" s="266">
        <v>1207663</v>
      </c>
      <c r="B1624" s="267" t="s">
        <v>2344</v>
      </c>
      <c r="C1624" s="266" t="s">
        <v>84</v>
      </c>
      <c r="D1624" s="268">
        <v>1090.02</v>
      </c>
    </row>
    <row r="1625" spans="1:4">
      <c r="A1625" s="266">
        <v>1207662</v>
      </c>
      <c r="B1625" s="267" t="s">
        <v>2345</v>
      </c>
      <c r="C1625" s="266" t="s">
        <v>84</v>
      </c>
      <c r="D1625" s="268">
        <v>1062.6199999999999</v>
      </c>
    </row>
    <row r="1626" spans="1:4">
      <c r="A1626" s="266">
        <v>1207661</v>
      </c>
      <c r="B1626" s="267" t="s">
        <v>2346</v>
      </c>
      <c r="C1626" s="266" t="s">
        <v>84</v>
      </c>
      <c r="D1626" s="268">
        <v>1040.7</v>
      </c>
    </row>
    <row r="1627" spans="1:4">
      <c r="A1627" s="266">
        <v>1208361</v>
      </c>
      <c r="B1627" s="267" t="s">
        <v>2347</v>
      </c>
      <c r="C1627" s="266" t="s">
        <v>84</v>
      </c>
      <c r="D1627" s="268">
        <v>1007.82</v>
      </c>
    </row>
    <row r="1628" spans="1:4">
      <c r="A1628" s="266">
        <v>1207669</v>
      </c>
      <c r="B1628" s="267" t="s">
        <v>2348</v>
      </c>
      <c r="C1628" s="266" t="s">
        <v>84</v>
      </c>
      <c r="D1628" s="268">
        <v>1212.6400000000001</v>
      </c>
    </row>
    <row r="1629" spans="1:4">
      <c r="A1629" s="266">
        <v>1207668</v>
      </c>
      <c r="B1629" s="267" t="s">
        <v>2349</v>
      </c>
      <c r="C1629" s="266" t="s">
        <v>84</v>
      </c>
      <c r="D1629" s="268">
        <v>1178.6199999999999</v>
      </c>
    </row>
    <row r="1630" spans="1:4">
      <c r="A1630" s="266">
        <v>1207667</v>
      </c>
      <c r="B1630" s="267" t="s">
        <v>2350</v>
      </c>
      <c r="C1630" s="266" t="s">
        <v>84</v>
      </c>
      <c r="D1630" s="268">
        <v>1127.5999999999999</v>
      </c>
    </row>
    <row r="1631" spans="1:4">
      <c r="A1631" s="266">
        <v>1208369</v>
      </c>
      <c r="B1631" s="267" t="s">
        <v>2351</v>
      </c>
      <c r="C1631" s="266" t="s">
        <v>84</v>
      </c>
      <c r="D1631" s="268">
        <v>1076.5899999999999</v>
      </c>
    </row>
    <row r="1632" spans="1:4">
      <c r="A1632" s="266">
        <v>1207682</v>
      </c>
      <c r="B1632" s="267" t="s">
        <v>2352</v>
      </c>
      <c r="C1632" s="266" t="s">
        <v>84</v>
      </c>
      <c r="D1632" s="268">
        <v>900.72</v>
      </c>
    </row>
    <row r="1633" spans="1:4">
      <c r="A1633" s="266">
        <v>1207681</v>
      </c>
      <c r="B1633" s="267" t="s">
        <v>2353</v>
      </c>
      <c r="C1633" s="266" t="s">
        <v>84</v>
      </c>
      <c r="D1633" s="268">
        <v>881.65</v>
      </c>
    </row>
    <row r="1634" spans="1:4">
      <c r="A1634" s="266">
        <v>1207729</v>
      </c>
      <c r="B1634" s="267" t="s">
        <v>2354</v>
      </c>
      <c r="C1634" s="266" t="s">
        <v>84</v>
      </c>
      <c r="D1634" s="268">
        <v>866.41</v>
      </c>
    </row>
    <row r="1635" spans="1:4">
      <c r="A1635" s="266">
        <v>1208333</v>
      </c>
      <c r="B1635" s="267" t="s">
        <v>2355</v>
      </c>
      <c r="C1635" s="266" t="s">
        <v>84</v>
      </c>
      <c r="D1635" s="268">
        <v>848.85</v>
      </c>
    </row>
    <row r="1636" spans="1:4">
      <c r="A1636" s="266">
        <v>1207688</v>
      </c>
      <c r="B1636" s="267" t="s">
        <v>2356</v>
      </c>
      <c r="C1636" s="266" t="s">
        <v>84</v>
      </c>
      <c r="D1636" s="268">
        <v>945.84</v>
      </c>
    </row>
    <row r="1637" spans="1:4">
      <c r="A1637" s="266">
        <v>1207687</v>
      </c>
      <c r="B1637" s="267" t="s">
        <v>2357</v>
      </c>
      <c r="C1637" s="266" t="s">
        <v>84</v>
      </c>
      <c r="D1637" s="268">
        <v>920.65</v>
      </c>
    </row>
    <row r="1638" spans="1:4">
      <c r="A1638" s="266">
        <v>1207686</v>
      </c>
      <c r="B1638" s="267" t="s">
        <v>2358</v>
      </c>
      <c r="C1638" s="266" t="s">
        <v>84</v>
      </c>
      <c r="D1638" s="268">
        <v>901.45</v>
      </c>
    </row>
    <row r="1639" spans="1:4">
      <c r="A1639" s="266">
        <v>1208341</v>
      </c>
      <c r="B1639" s="267" t="s">
        <v>2359</v>
      </c>
      <c r="C1639" s="266" t="s">
        <v>84</v>
      </c>
      <c r="D1639" s="268">
        <v>881.05</v>
      </c>
    </row>
    <row r="1640" spans="1:4">
      <c r="A1640" s="266">
        <v>1207694</v>
      </c>
      <c r="B1640" s="267" t="s">
        <v>2360</v>
      </c>
      <c r="C1640" s="266" t="s">
        <v>84</v>
      </c>
      <c r="D1640" s="268">
        <v>999.89</v>
      </c>
    </row>
    <row r="1641" spans="1:4">
      <c r="A1641" s="266">
        <v>1207693</v>
      </c>
      <c r="B1641" s="267" t="s">
        <v>2361</v>
      </c>
      <c r="C1641" s="266" t="s">
        <v>84</v>
      </c>
      <c r="D1641" s="268">
        <v>965.6</v>
      </c>
    </row>
    <row r="1642" spans="1:4">
      <c r="A1642" s="266">
        <v>1207692</v>
      </c>
      <c r="B1642" s="267" t="s">
        <v>2362</v>
      </c>
      <c r="C1642" s="266" t="s">
        <v>84</v>
      </c>
      <c r="D1642" s="268">
        <v>936.76</v>
      </c>
    </row>
    <row r="1643" spans="1:4">
      <c r="A1643" s="266">
        <v>1208349</v>
      </c>
      <c r="B1643" s="267" t="s">
        <v>2363</v>
      </c>
      <c r="C1643" s="266" t="s">
        <v>84</v>
      </c>
      <c r="D1643" s="268">
        <v>912.99</v>
      </c>
    </row>
    <row r="1644" spans="1:4">
      <c r="A1644" s="266">
        <v>1207660</v>
      </c>
      <c r="B1644" s="267" t="s">
        <v>2364</v>
      </c>
      <c r="C1644" s="266" t="s">
        <v>84</v>
      </c>
      <c r="D1644" s="268">
        <v>1067.54</v>
      </c>
    </row>
    <row r="1645" spans="1:4">
      <c r="A1645" s="266">
        <v>1207699</v>
      </c>
      <c r="B1645" s="267" t="s">
        <v>2365</v>
      </c>
      <c r="C1645" s="266" t="s">
        <v>84</v>
      </c>
      <c r="D1645" s="268">
        <v>1018.53</v>
      </c>
    </row>
    <row r="1646" spans="1:4">
      <c r="A1646" s="266">
        <v>1207698</v>
      </c>
      <c r="B1646" s="267" t="s">
        <v>2366</v>
      </c>
      <c r="C1646" s="266" t="s">
        <v>84</v>
      </c>
      <c r="D1646" s="268">
        <v>985.18</v>
      </c>
    </row>
    <row r="1647" spans="1:4">
      <c r="A1647" s="266">
        <v>1208357</v>
      </c>
      <c r="B1647" s="267" t="s">
        <v>2367</v>
      </c>
      <c r="C1647" s="266" t="s">
        <v>84</v>
      </c>
      <c r="D1647" s="268">
        <v>951.66</v>
      </c>
    </row>
    <row r="1648" spans="1:4">
      <c r="A1648" s="266">
        <v>1207666</v>
      </c>
      <c r="B1648" s="267" t="s">
        <v>2368</v>
      </c>
      <c r="C1648" s="266" t="s">
        <v>84</v>
      </c>
      <c r="D1648" s="268">
        <v>1194.3499999999999</v>
      </c>
    </row>
    <row r="1649" spans="1:4">
      <c r="A1649" s="266">
        <v>1207665</v>
      </c>
      <c r="B1649" s="267" t="s">
        <v>2369</v>
      </c>
      <c r="C1649" s="266" t="s">
        <v>84</v>
      </c>
      <c r="D1649" s="268">
        <v>1166.95</v>
      </c>
    </row>
    <row r="1650" spans="1:4">
      <c r="A1650" s="266">
        <v>1207664</v>
      </c>
      <c r="B1650" s="267" t="s">
        <v>2370</v>
      </c>
      <c r="C1650" s="266" t="s">
        <v>84</v>
      </c>
      <c r="D1650" s="268">
        <v>1145.03</v>
      </c>
    </row>
    <row r="1651" spans="1:4">
      <c r="A1651" s="266">
        <v>1208365</v>
      </c>
      <c r="B1651" s="267" t="s">
        <v>2371</v>
      </c>
      <c r="C1651" s="266" t="s">
        <v>84</v>
      </c>
      <c r="D1651" s="268">
        <v>1112.1500000000001</v>
      </c>
    </row>
    <row r="1652" spans="1:4">
      <c r="A1652" s="266">
        <v>1207672</v>
      </c>
      <c r="B1652" s="267" t="s">
        <v>2372</v>
      </c>
      <c r="C1652" s="266" t="s">
        <v>84</v>
      </c>
      <c r="D1652" s="268">
        <v>1320.57</v>
      </c>
    </row>
    <row r="1653" spans="1:4">
      <c r="A1653" s="266">
        <v>1207671</v>
      </c>
      <c r="B1653" s="267" t="s">
        <v>2373</v>
      </c>
      <c r="C1653" s="266" t="s">
        <v>84</v>
      </c>
      <c r="D1653" s="268">
        <v>1286.55</v>
      </c>
    </row>
    <row r="1654" spans="1:4">
      <c r="A1654" s="266">
        <v>1207670</v>
      </c>
      <c r="B1654" s="267" t="s">
        <v>2374</v>
      </c>
      <c r="C1654" s="266" t="s">
        <v>84</v>
      </c>
      <c r="D1654" s="268">
        <v>1235.54</v>
      </c>
    </row>
    <row r="1655" spans="1:4">
      <c r="A1655" s="266">
        <v>1208373</v>
      </c>
      <c r="B1655" s="267" t="s">
        <v>2375</v>
      </c>
      <c r="C1655" s="266" t="s">
        <v>84</v>
      </c>
      <c r="D1655" s="268">
        <v>1184.52</v>
      </c>
    </row>
    <row r="1656" spans="1:4">
      <c r="A1656" s="266">
        <v>1400976</v>
      </c>
      <c r="B1656" s="267" t="s">
        <v>2376</v>
      </c>
      <c r="C1656" s="266" t="s">
        <v>75</v>
      </c>
      <c r="D1656" s="268">
        <v>5.47</v>
      </c>
    </row>
    <row r="1657" spans="1:4">
      <c r="A1657" s="266">
        <v>1400970</v>
      </c>
      <c r="B1657" s="267" t="s">
        <v>2377</v>
      </c>
      <c r="C1657" s="266" t="s">
        <v>75</v>
      </c>
      <c r="D1657" s="268">
        <v>2.08</v>
      </c>
    </row>
    <row r="1658" spans="1:4">
      <c r="A1658" s="266">
        <v>1400971</v>
      </c>
      <c r="B1658" s="267" t="s">
        <v>2378</v>
      </c>
      <c r="C1658" s="266" t="s">
        <v>75</v>
      </c>
      <c r="D1658" s="268">
        <v>9.07</v>
      </c>
    </row>
    <row r="1659" spans="1:4">
      <c r="A1659" s="266">
        <v>1400972</v>
      </c>
      <c r="B1659" s="267" t="s">
        <v>2379</v>
      </c>
      <c r="C1659" s="266" t="s">
        <v>75</v>
      </c>
      <c r="D1659" s="268">
        <v>1.99</v>
      </c>
    </row>
    <row r="1660" spans="1:4">
      <c r="A1660" s="266">
        <v>1416201</v>
      </c>
      <c r="B1660" s="267" t="s">
        <v>2380</v>
      </c>
      <c r="C1660" s="266" t="s">
        <v>2381</v>
      </c>
      <c r="D1660" s="268">
        <v>0.24</v>
      </c>
    </row>
    <row r="1661" spans="1:4">
      <c r="A1661" s="266">
        <v>1400969</v>
      </c>
      <c r="B1661" s="267" t="s">
        <v>2382</v>
      </c>
      <c r="C1661" s="266" t="s">
        <v>63</v>
      </c>
      <c r="D1661" s="268">
        <v>0.13</v>
      </c>
    </row>
    <row r="1662" spans="1:4">
      <c r="A1662" s="266">
        <v>1400975</v>
      </c>
      <c r="B1662" s="267" t="s">
        <v>2383</v>
      </c>
      <c r="C1662" s="266" t="s">
        <v>75</v>
      </c>
      <c r="D1662" s="268">
        <v>3.91</v>
      </c>
    </row>
    <row r="1663" spans="1:4">
      <c r="A1663" s="266">
        <v>1416141</v>
      </c>
      <c r="B1663" s="267" t="s">
        <v>2384</v>
      </c>
      <c r="C1663" s="266" t="s">
        <v>75</v>
      </c>
      <c r="D1663" s="268">
        <v>3.76</v>
      </c>
    </row>
    <row r="1664" spans="1:4">
      <c r="A1664" s="266">
        <v>1416142</v>
      </c>
      <c r="B1664" s="267" t="s">
        <v>2385</v>
      </c>
      <c r="C1664" s="266" t="s">
        <v>75</v>
      </c>
      <c r="D1664" s="268">
        <v>5.86</v>
      </c>
    </row>
    <row r="1665" spans="1:4">
      <c r="A1665" s="266">
        <v>1400973</v>
      </c>
      <c r="B1665" s="267" t="s">
        <v>2386</v>
      </c>
      <c r="C1665" s="266" t="s">
        <v>75</v>
      </c>
      <c r="D1665" s="268">
        <v>1.55</v>
      </c>
    </row>
    <row r="1666" spans="1:4">
      <c r="A1666" s="266">
        <v>1400974</v>
      </c>
      <c r="B1666" s="267" t="s">
        <v>2387</v>
      </c>
      <c r="C1666" s="266" t="s">
        <v>75</v>
      </c>
      <c r="D1666" s="268">
        <v>1.83</v>
      </c>
    </row>
    <row r="1667" spans="1:4">
      <c r="A1667" s="266">
        <v>1416139</v>
      </c>
      <c r="B1667" s="267" t="s">
        <v>2388</v>
      </c>
      <c r="C1667" s="266" t="s">
        <v>75</v>
      </c>
      <c r="D1667" s="268">
        <v>2.0499999999999998</v>
      </c>
    </row>
    <row r="1668" spans="1:4">
      <c r="A1668" s="266">
        <v>1416202</v>
      </c>
      <c r="B1668" s="267" t="s">
        <v>2389</v>
      </c>
      <c r="C1668" s="266" t="s">
        <v>75</v>
      </c>
      <c r="D1668" s="268">
        <v>2.39</v>
      </c>
    </row>
    <row r="1669" spans="1:4">
      <c r="A1669" s="266">
        <v>1416140</v>
      </c>
      <c r="B1669" s="267" t="s">
        <v>2390</v>
      </c>
      <c r="C1669" s="266" t="s">
        <v>75</v>
      </c>
      <c r="D1669" s="268">
        <v>2.76</v>
      </c>
    </row>
    <row r="1670" spans="1:4">
      <c r="A1670" s="266">
        <v>1419543</v>
      </c>
      <c r="B1670" s="267" t="s">
        <v>2391</v>
      </c>
      <c r="C1670" s="266" t="s">
        <v>63</v>
      </c>
      <c r="D1670" s="268">
        <v>0.16</v>
      </c>
    </row>
    <row r="1671" spans="1:4">
      <c r="A1671" s="266">
        <v>1408173</v>
      </c>
      <c r="B1671" s="267" t="s">
        <v>2392</v>
      </c>
      <c r="C1671" s="266" t="s">
        <v>2381</v>
      </c>
      <c r="D1671" s="268">
        <v>0.06</v>
      </c>
    </row>
    <row r="1672" spans="1:4">
      <c r="A1672" s="266">
        <v>1407063</v>
      </c>
      <c r="B1672" s="267" t="s">
        <v>2393</v>
      </c>
      <c r="C1672" s="266" t="s">
        <v>63</v>
      </c>
      <c r="D1672" s="268">
        <v>7.49</v>
      </c>
    </row>
    <row r="1673" spans="1:4">
      <c r="A1673" s="266">
        <v>1407064</v>
      </c>
      <c r="B1673" s="267" t="s">
        <v>2394</v>
      </c>
      <c r="C1673" s="266" t="s">
        <v>63</v>
      </c>
      <c r="D1673" s="268">
        <v>7.72</v>
      </c>
    </row>
    <row r="1674" spans="1:4">
      <c r="A1674" s="266">
        <v>1407065</v>
      </c>
      <c r="B1674" s="267" t="s">
        <v>2395</v>
      </c>
      <c r="C1674" s="266" t="s">
        <v>63</v>
      </c>
      <c r="D1674" s="268">
        <v>7.89</v>
      </c>
    </row>
    <row r="1675" spans="1:4">
      <c r="A1675" s="266">
        <v>1407066</v>
      </c>
      <c r="B1675" s="267" t="s">
        <v>2396</v>
      </c>
      <c r="C1675" s="266" t="s">
        <v>63</v>
      </c>
      <c r="D1675" s="268">
        <v>7.77</v>
      </c>
    </row>
    <row r="1676" spans="1:4">
      <c r="A1676" s="266">
        <v>1400977</v>
      </c>
      <c r="B1676" s="267" t="s">
        <v>2397</v>
      </c>
      <c r="C1676" s="266" t="s">
        <v>75</v>
      </c>
      <c r="D1676" s="268">
        <v>3.23</v>
      </c>
    </row>
    <row r="1677" spans="1:4">
      <c r="A1677" s="266">
        <v>1407067</v>
      </c>
      <c r="B1677" s="267" t="s">
        <v>2398</v>
      </c>
      <c r="C1677" s="266" t="s">
        <v>63</v>
      </c>
      <c r="D1677" s="268">
        <v>2.39</v>
      </c>
    </row>
    <row r="1678" spans="1:4">
      <c r="A1678" s="266">
        <v>1407068</v>
      </c>
      <c r="B1678" s="267" t="s">
        <v>2399</v>
      </c>
      <c r="C1678" s="266" t="s">
        <v>63</v>
      </c>
      <c r="D1678" s="268">
        <v>2.68</v>
      </c>
    </row>
    <row r="1679" spans="1:4">
      <c r="A1679" s="266">
        <v>1407069</v>
      </c>
      <c r="B1679" s="267" t="s">
        <v>2400</v>
      </c>
      <c r="C1679" s="266" t="s">
        <v>63</v>
      </c>
      <c r="D1679" s="268">
        <v>2.91</v>
      </c>
    </row>
    <row r="1680" spans="1:4">
      <c r="A1680" s="266">
        <v>1407070</v>
      </c>
      <c r="B1680" s="267" t="s">
        <v>2401</v>
      </c>
      <c r="C1680" s="266" t="s">
        <v>63</v>
      </c>
      <c r="D1680" s="268">
        <v>2.77</v>
      </c>
    </row>
    <row r="1681" spans="1:4">
      <c r="A1681" s="266">
        <v>1416257</v>
      </c>
      <c r="B1681" s="267" t="s">
        <v>2402</v>
      </c>
      <c r="C1681" s="266" t="s">
        <v>75</v>
      </c>
      <c r="D1681" s="268">
        <v>283.33999999999997</v>
      </c>
    </row>
    <row r="1682" spans="1:4">
      <c r="A1682" s="266">
        <v>1416253</v>
      </c>
      <c r="B1682" s="267" t="s">
        <v>2403</v>
      </c>
      <c r="C1682" s="266" t="s">
        <v>75</v>
      </c>
      <c r="D1682" s="268">
        <v>658.68</v>
      </c>
    </row>
    <row r="1683" spans="1:4">
      <c r="A1683" s="266">
        <v>1416254</v>
      </c>
      <c r="B1683" s="267" t="s">
        <v>2404</v>
      </c>
      <c r="C1683" s="266" t="s">
        <v>75</v>
      </c>
      <c r="D1683" s="268">
        <v>52.4</v>
      </c>
    </row>
    <row r="1684" spans="1:4">
      <c r="A1684" s="266">
        <v>1416255</v>
      </c>
      <c r="B1684" s="267" t="s">
        <v>2405</v>
      </c>
      <c r="C1684" s="266" t="s">
        <v>75</v>
      </c>
      <c r="D1684" s="268">
        <v>93.38</v>
      </c>
    </row>
    <row r="1685" spans="1:4">
      <c r="A1685" s="266">
        <v>1416256</v>
      </c>
      <c r="B1685" s="267" t="s">
        <v>2406</v>
      </c>
      <c r="C1685" s="266" t="s">
        <v>75</v>
      </c>
      <c r="D1685" s="268">
        <v>145.58000000000001</v>
      </c>
    </row>
    <row r="1686" spans="1:4">
      <c r="A1686" s="266">
        <v>1408028</v>
      </c>
      <c r="B1686" s="267" t="s">
        <v>2407</v>
      </c>
      <c r="C1686" s="266" t="s">
        <v>97</v>
      </c>
      <c r="D1686" s="268">
        <v>196.25</v>
      </c>
    </row>
    <row r="1687" spans="1:4">
      <c r="A1687" s="266">
        <v>1408027</v>
      </c>
      <c r="B1687" s="267" t="s">
        <v>2408</v>
      </c>
      <c r="C1687" s="266" t="s">
        <v>97</v>
      </c>
      <c r="D1687" s="268">
        <v>112.98</v>
      </c>
    </row>
    <row r="1688" spans="1:4">
      <c r="A1688" s="266">
        <v>1400978</v>
      </c>
      <c r="B1688" s="267" t="s">
        <v>2409</v>
      </c>
      <c r="C1688" s="266" t="s">
        <v>97</v>
      </c>
      <c r="D1688" s="268">
        <v>177.13</v>
      </c>
    </row>
    <row r="1689" spans="1:4">
      <c r="A1689" s="266">
        <v>1513941</v>
      </c>
      <c r="B1689" s="267" t="s">
        <v>2410</v>
      </c>
      <c r="C1689" s="266" t="s">
        <v>84</v>
      </c>
      <c r="D1689" s="268">
        <v>476.96</v>
      </c>
    </row>
    <row r="1690" spans="1:4">
      <c r="A1690" s="266">
        <v>1513940</v>
      </c>
      <c r="B1690" s="267" t="s">
        <v>2411</v>
      </c>
      <c r="C1690" s="266" t="s">
        <v>84</v>
      </c>
      <c r="D1690" s="268">
        <v>331.46</v>
      </c>
    </row>
    <row r="1691" spans="1:4">
      <c r="A1691" s="266">
        <v>1505879</v>
      </c>
      <c r="B1691" s="267" t="s">
        <v>2412</v>
      </c>
      <c r="C1691" s="266" t="s">
        <v>84</v>
      </c>
      <c r="D1691" s="268">
        <v>270.04000000000002</v>
      </c>
    </row>
    <row r="1692" spans="1:4">
      <c r="A1692" s="266">
        <v>1505878</v>
      </c>
      <c r="B1692" s="267" t="s">
        <v>2413</v>
      </c>
      <c r="C1692" s="266" t="s">
        <v>84</v>
      </c>
      <c r="D1692" s="268">
        <v>160.83000000000001</v>
      </c>
    </row>
    <row r="1693" spans="1:4" ht="18">
      <c r="A1693" s="266">
        <v>1505877</v>
      </c>
      <c r="B1693" s="267" t="s">
        <v>2414</v>
      </c>
      <c r="C1693" s="266" t="s">
        <v>84</v>
      </c>
      <c r="D1693" s="268">
        <v>179.51</v>
      </c>
    </row>
    <row r="1694" spans="1:4">
      <c r="A1694" s="266">
        <v>1505860</v>
      </c>
      <c r="B1694" s="267" t="s">
        <v>2415</v>
      </c>
      <c r="C1694" s="266" t="s">
        <v>84</v>
      </c>
      <c r="D1694" s="268">
        <v>178.98</v>
      </c>
    </row>
    <row r="1695" spans="1:4">
      <c r="A1695" s="266">
        <v>1505859</v>
      </c>
      <c r="B1695" s="267" t="s">
        <v>2416</v>
      </c>
      <c r="C1695" s="266" t="s">
        <v>84</v>
      </c>
      <c r="D1695" s="268">
        <v>87.97</v>
      </c>
    </row>
    <row r="1696" spans="1:4">
      <c r="A1696" s="266">
        <v>1516204</v>
      </c>
      <c r="B1696" s="267" t="s">
        <v>2417</v>
      </c>
      <c r="C1696" s="266" t="s">
        <v>63</v>
      </c>
      <c r="D1696" s="268">
        <v>5.4</v>
      </c>
    </row>
    <row r="1697" spans="1:4" ht="18">
      <c r="A1697" s="266">
        <v>1516312</v>
      </c>
      <c r="B1697" s="267" t="s">
        <v>2418</v>
      </c>
      <c r="C1697" s="266" t="s">
        <v>142</v>
      </c>
      <c r="D1697" s="268">
        <v>41.43</v>
      </c>
    </row>
    <row r="1698" spans="1:4" ht="18">
      <c r="A1698" s="266">
        <v>1516304</v>
      </c>
      <c r="B1698" s="267" t="s">
        <v>2419</v>
      </c>
      <c r="C1698" s="266" t="s">
        <v>142</v>
      </c>
      <c r="D1698" s="268">
        <v>53.7</v>
      </c>
    </row>
    <row r="1699" spans="1:4" ht="18">
      <c r="A1699" s="266">
        <v>1516308</v>
      </c>
      <c r="B1699" s="267" t="s">
        <v>2420</v>
      </c>
      <c r="C1699" s="266" t="s">
        <v>142</v>
      </c>
      <c r="D1699" s="268">
        <v>43.9</v>
      </c>
    </row>
    <row r="1700" spans="1:4" ht="18">
      <c r="A1700" s="266">
        <v>1516313</v>
      </c>
      <c r="B1700" s="267" t="s">
        <v>2421</v>
      </c>
      <c r="C1700" s="266" t="s">
        <v>142</v>
      </c>
      <c r="D1700" s="268">
        <v>49.39</v>
      </c>
    </row>
    <row r="1701" spans="1:4" ht="18">
      <c r="A1701" s="266">
        <v>1516305</v>
      </c>
      <c r="B1701" s="267" t="s">
        <v>2422</v>
      </c>
      <c r="C1701" s="266" t="s">
        <v>142</v>
      </c>
      <c r="D1701" s="268">
        <v>64.63</v>
      </c>
    </row>
    <row r="1702" spans="1:4" ht="18">
      <c r="A1702" s="266">
        <v>1516309</v>
      </c>
      <c r="B1702" s="267" t="s">
        <v>2423</v>
      </c>
      <c r="C1702" s="266" t="s">
        <v>142</v>
      </c>
      <c r="D1702" s="268">
        <v>52.82</v>
      </c>
    </row>
    <row r="1703" spans="1:4" ht="18">
      <c r="A1703" s="266">
        <v>1516314</v>
      </c>
      <c r="B1703" s="267" t="s">
        <v>2424</v>
      </c>
      <c r="C1703" s="266" t="s">
        <v>142</v>
      </c>
      <c r="D1703" s="268">
        <v>58.1</v>
      </c>
    </row>
    <row r="1704" spans="1:4" ht="18">
      <c r="A1704" s="266">
        <v>1516306</v>
      </c>
      <c r="B1704" s="267" t="s">
        <v>2425</v>
      </c>
      <c r="C1704" s="266" t="s">
        <v>142</v>
      </c>
      <c r="D1704" s="268">
        <v>76.510000000000005</v>
      </c>
    </row>
    <row r="1705" spans="1:4" ht="18">
      <c r="A1705" s="266">
        <v>1516310</v>
      </c>
      <c r="B1705" s="267" t="s">
        <v>2426</v>
      </c>
      <c r="C1705" s="266" t="s">
        <v>142</v>
      </c>
      <c r="D1705" s="268">
        <v>62.18</v>
      </c>
    </row>
    <row r="1706" spans="1:4" ht="18">
      <c r="A1706" s="266">
        <v>1516311</v>
      </c>
      <c r="B1706" s="267" t="s">
        <v>2427</v>
      </c>
      <c r="C1706" s="266" t="s">
        <v>142</v>
      </c>
      <c r="D1706" s="268">
        <v>31.8</v>
      </c>
    </row>
    <row r="1707" spans="1:4" ht="18">
      <c r="A1707" s="266">
        <v>1516303</v>
      </c>
      <c r="B1707" s="267" t="s">
        <v>2428</v>
      </c>
      <c r="C1707" s="266" t="s">
        <v>142</v>
      </c>
      <c r="D1707" s="268">
        <v>42.83</v>
      </c>
    </row>
    <row r="1708" spans="1:4" ht="18">
      <c r="A1708" s="266">
        <v>1516307</v>
      </c>
      <c r="B1708" s="267" t="s">
        <v>2429</v>
      </c>
      <c r="C1708" s="266" t="s">
        <v>142</v>
      </c>
      <c r="D1708" s="268">
        <v>35.43</v>
      </c>
    </row>
    <row r="1709" spans="1:4">
      <c r="A1709" s="266">
        <v>1516298</v>
      </c>
      <c r="B1709" s="267" t="s">
        <v>2430</v>
      </c>
      <c r="C1709" s="266" t="s">
        <v>142</v>
      </c>
      <c r="D1709" s="268">
        <v>28.69</v>
      </c>
    </row>
    <row r="1710" spans="1:4">
      <c r="A1710" s="266">
        <v>1516299</v>
      </c>
      <c r="B1710" s="267" t="s">
        <v>2431</v>
      </c>
      <c r="C1710" s="266" t="s">
        <v>142</v>
      </c>
      <c r="D1710" s="268">
        <v>30.68</v>
      </c>
    </row>
    <row r="1711" spans="1:4">
      <c r="A1711" s="266">
        <v>1516300</v>
      </c>
      <c r="B1711" s="267" t="s">
        <v>2432</v>
      </c>
      <c r="C1711" s="266" t="s">
        <v>142</v>
      </c>
      <c r="D1711" s="268">
        <v>40.159999999999997</v>
      </c>
    </row>
    <row r="1712" spans="1:4">
      <c r="A1712" s="266">
        <v>1516301</v>
      </c>
      <c r="B1712" s="267" t="s">
        <v>2433</v>
      </c>
      <c r="C1712" s="266" t="s">
        <v>142</v>
      </c>
      <c r="D1712" s="268">
        <v>59.23</v>
      </c>
    </row>
    <row r="1713" spans="1:4">
      <c r="A1713" s="266">
        <v>1516302</v>
      </c>
      <c r="B1713" s="267" t="s">
        <v>2434</v>
      </c>
      <c r="C1713" s="266" t="s">
        <v>142</v>
      </c>
      <c r="D1713" s="268">
        <v>78.17</v>
      </c>
    </row>
    <row r="1714" spans="1:4">
      <c r="A1714" s="266">
        <v>1516296</v>
      </c>
      <c r="B1714" s="267" t="s">
        <v>2435</v>
      </c>
      <c r="C1714" s="266" t="s">
        <v>142</v>
      </c>
      <c r="D1714" s="268">
        <v>21.63</v>
      </c>
    </row>
    <row r="1715" spans="1:4">
      <c r="A1715" s="266">
        <v>1516297</v>
      </c>
      <c r="B1715" s="267" t="s">
        <v>2436</v>
      </c>
      <c r="C1715" s="266" t="s">
        <v>142</v>
      </c>
      <c r="D1715" s="268">
        <v>27.74</v>
      </c>
    </row>
    <row r="1716" spans="1:4" ht="18">
      <c r="A1716" s="266">
        <v>1505847</v>
      </c>
      <c r="B1716" s="267" t="s">
        <v>2437</v>
      </c>
      <c r="C1716" s="266" t="s">
        <v>142</v>
      </c>
      <c r="D1716" s="268">
        <v>169.06</v>
      </c>
    </row>
    <row r="1717" spans="1:4" ht="18">
      <c r="A1717" s="266">
        <v>1505848</v>
      </c>
      <c r="B1717" s="267" t="s">
        <v>2438</v>
      </c>
      <c r="C1717" s="266" t="s">
        <v>142</v>
      </c>
      <c r="D1717" s="268">
        <v>164.98</v>
      </c>
    </row>
    <row r="1718" spans="1:4" ht="18">
      <c r="A1718" s="266">
        <v>1505849</v>
      </c>
      <c r="B1718" s="267" t="s">
        <v>2439</v>
      </c>
      <c r="C1718" s="266" t="s">
        <v>142</v>
      </c>
      <c r="D1718" s="268">
        <v>162.72</v>
      </c>
    </row>
    <row r="1719" spans="1:4" ht="18">
      <c r="A1719" s="266">
        <v>1505930</v>
      </c>
      <c r="B1719" s="267" t="s">
        <v>2440</v>
      </c>
      <c r="C1719" s="266" t="s">
        <v>142</v>
      </c>
      <c r="D1719" s="268">
        <v>190.46</v>
      </c>
    </row>
    <row r="1720" spans="1:4">
      <c r="A1720" s="266">
        <v>1506055</v>
      </c>
      <c r="B1720" s="267" t="s">
        <v>2441</v>
      </c>
      <c r="C1720" s="266" t="s">
        <v>84</v>
      </c>
      <c r="D1720" s="268">
        <v>402.3</v>
      </c>
    </row>
    <row r="1721" spans="1:4">
      <c r="A1721" s="266">
        <v>1506056</v>
      </c>
      <c r="B1721" s="267" t="s">
        <v>2442</v>
      </c>
      <c r="C1721" s="266" t="s">
        <v>84</v>
      </c>
      <c r="D1721" s="268">
        <v>257.77999999999997</v>
      </c>
    </row>
    <row r="1722" spans="1:4">
      <c r="A1722" s="266">
        <v>1516318</v>
      </c>
      <c r="B1722" s="267" t="s">
        <v>2443</v>
      </c>
      <c r="C1722" s="266" t="s">
        <v>142</v>
      </c>
      <c r="D1722" s="268">
        <v>624.94000000000005</v>
      </c>
    </row>
    <row r="1723" spans="1:4">
      <c r="A1723" s="266">
        <v>1516317</v>
      </c>
      <c r="B1723" s="267" t="s">
        <v>2444</v>
      </c>
      <c r="C1723" s="266" t="s">
        <v>142</v>
      </c>
      <c r="D1723" s="268">
        <v>553.55999999999995</v>
      </c>
    </row>
    <row r="1724" spans="1:4">
      <c r="A1724" s="266">
        <v>1600965</v>
      </c>
      <c r="B1724" s="267" t="s">
        <v>2445</v>
      </c>
      <c r="C1724" s="266" t="s">
        <v>84</v>
      </c>
      <c r="D1724" s="268">
        <v>93.56</v>
      </c>
    </row>
    <row r="1725" spans="1:4">
      <c r="A1725" s="266">
        <v>1600408</v>
      </c>
      <c r="B1725" s="267" t="s">
        <v>2446</v>
      </c>
      <c r="C1725" s="266" t="s">
        <v>142</v>
      </c>
      <c r="D1725" s="268">
        <v>16.690000000000001</v>
      </c>
    </row>
    <row r="1726" spans="1:4">
      <c r="A1726" s="266">
        <v>1600990</v>
      </c>
      <c r="B1726" s="267" t="s">
        <v>2447</v>
      </c>
      <c r="C1726" s="266" t="s">
        <v>84</v>
      </c>
      <c r="D1726" s="268">
        <v>733.18</v>
      </c>
    </row>
    <row r="1727" spans="1:4">
      <c r="A1727" s="266">
        <v>1600989</v>
      </c>
      <c r="B1727" s="267" t="s">
        <v>2448</v>
      </c>
      <c r="C1727" s="266" t="s">
        <v>84</v>
      </c>
      <c r="D1727" s="268">
        <v>384.58</v>
      </c>
    </row>
    <row r="1728" spans="1:4">
      <c r="A1728" s="266">
        <v>1600438</v>
      </c>
      <c r="B1728" s="267" t="s">
        <v>2449</v>
      </c>
      <c r="C1728" s="266" t="s">
        <v>84</v>
      </c>
      <c r="D1728" s="268">
        <v>533.15</v>
      </c>
    </row>
    <row r="1729" spans="1:4">
      <c r="A1729" s="266">
        <v>1600436</v>
      </c>
      <c r="B1729" s="267" t="s">
        <v>2450</v>
      </c>
      <c r="C1729" s="266" t="s">
        <v>84</v>
      </c>
      <c r="D1729" s="268">
        <v>365.73</v>
      </c>
    </row>
    <row r="1730" spans="1:4">
      <c r="A1730" s="266">
        <v>1600895</v>
      </c>
      <c r="B1730" s="267" t="s">
        <v>2451</v>
      </c>
      <c r="C1730" s="266" t="s">
        <v>142</v>
      </c>
      <c r="D1730" s="268">
        <v>12.4</v>
      </c>
    </row>
    <row r="1731" spans="1:4">
      <c r="A1731" s="266">
        <v>1600897</v>
      </c>
      <c r="B1731" s="267" t="s">
        <v>2452</v>
      </c>
      <c r="C1731" s="266" t="s">
        <v>142</v>
      </c>
      <c r="D1731" s="268">
        <v>3.37</v>
      </c>
    </row>
    <row r="1732" spans="1:4">
      <c r="A1732" s="266">
        <v>1619004</v>
      </c>
      <c r="B1732" s="267" t="s">
        <v>2453</v>
      </c>
      <c r="C1732" s="266" t="s">
        <v>84</v>
      </c>
      <c r="D1732" s="268">
        <v>7.11</v>
      </c>
    </row>
    <row r="1733" spans="1:4">
      <c r="A1733" s="266">
        <v>1600896</v>
      </c>
      <c r="B1733" s="267" t="s">
        <v>2454</v>
      </c>
      <c r="C1733" s="266" t="s">
        <v>142</v>
      </c>
      <c r="D1733" s="268">
        <v>14.83</v>
      </c>
    </row>
    <row r="1734" spans="1:4">
      <c r="A1734" s="266">
        <v>1619003</v>
      </c>
      <c r="B1734" s="267" t="s">
        <v>2455</v>
      </c>
      <c r="C1734" s="266" t="s">
        <v>84</v>
      </c>
      <c r="D1734" s="268">
        <v>71.22</v>
      </c>
    </row>
    <row r="1735" spans="1:4">
      <c r="A1735" s="266">
        <v>1619006</v>
      </c>
      <c r="B1735" s="267" t="s">
        <v>2456</v>
      </c>
      <c r="C1735" s="266" t="s">
        <v>84</v>
      </c>
      <c r="D1735" s="268">
        <v>52.06</v>
      </c>
    </row>
    <row r="1736" spans="1:4">
      <c r="A1736" s="266">
        <v>1600414</v>
      </c>
      <c r="B1736" s="267" t="s">
        <v>2457</v>
      </c>
      <c r="C1736" s="266" t="s">
        <v>142</v>
      </c>
      <c r="D1736" s="268">
        <v>1.05</v>
      </c>
    </row>
    <row r="1737" spans="1:4">
      <c r="A1737" s="266">
        <v>1608148</v>
      </c>
      <c r="B1737" s="267" t="s">
        <v>2458</v>
      </c>
      <c r="C1737" s="266" t="s">
        <v>75</v>
      </c>
      <c r="D1737" s="268">
        <v>313.33999999999997</v>
      </c>
    </row>
    <row r="1738" spans="1:4">
      <c r="A1738" s="266">
        <v>1608021</v>
      </c>
      <c r="B1738" s="267" t="s">
        <v>2459</v>
      </c>
      <c r="C1738" s="266" t="s">
        <v>75</v>
      </c>
      <c r="D1738" s="268">
        <v>86.42</v>
      </c>
    </row>
    <row r="1739" spans="1:4">
      <c r="A1739" s="266">
        <v>1608024</v>
      </c>
      <c r="B1739" s="267" t="s">
        <v>2460</v>
      </c>
      <c r="C1739" s="266" t="s">
        <v>75</v>
      </c>
      <c r="D1739" s="268">
        <v>89.67</v>
      </c>
    </row>
    <row r="1740" spans="1:4">
      <c r="A1740" s="266">
        <v>1608026</v>
      </c>
      <c r="B1740" s="267" t="s">
        <v>2461</v>
      </c>
      <c r="C1740" s="266" t="s">
        <v>75</v>
      </c>
      <c r="D1740" s="268">
        <v>107.32</v>
      </c>
    </row>
    <row r="1741" spans="1:4">
      <c r="A1741" s="266">
        <v>1608142</v>
      </c>
      <c r="B1741" s="267" t="s">
        <v>2462</v>
      </c>
      <c r="C1741" s="266" t="s">
        <v>75</v>
      </c>
      <c r="D1741" s="268">
        <v>127.71</v>
      </c>
    </row>
    <row r="1742" spans="1:4">
      <c r="A1742" s="266">
        <v>1608143</v>
      </c>
      <c r="B1742" s="267" t="s">
        <v>2463</v>
      </c>
      <c r="C1742" s="266" t="s">
        <v>75</v>
      </c>
      <c r="D1742" s="268">
        <v>131</v>
      </c>
    </row>
    <row r="1743" spans="1:4">
      <c r="A1743" s="266">
        <v>1608144</v>
      </c>
      <c r="B1743" s="267" t="s">
        <v>2464</v>
      </c>
      <c r="C1743" s="266" t="s">
        <v>75</v>
      </c>
      <c r="D1743" s="268">
        <v>141.66</v>
      </c>
    </row>
    <row r="1744" spans="1:4">
      <c r="A1744" s="266">
        <v>1608145</v>
      </c>
      <c r="B1744" s="267" t="s">
        <v>2465</v>
      </c>
      <c r="C1744" s="266" t="s">
        <v>75</v>
      </c>
      <c r="D1744" s="268">
        <v>147.62</v>
      </c>
    </row>
    <row r="1745" spans="1:4">
      <c r="A1745" s="266">
        <v>1608146</v>
      </c>
      <c r="B1745" s="267" t="s">
        <v>2466</v>
      </c>
      <c r="C1745" s="266" t="s">
        <v>75</v>
      </c>
      <c r="D1745" s="268">
        <v>164.72</v>
      </c>
    </row>
    <row r="1746" spans="1:4">
      <c r="A1746" s="266">
        <v>1608147</v>
      </c>
      <c r="B1746" s="267" t="s">
        <v>2467</v>
      </c>
      <c r="C1746" s="266" t="s">
        <v>75</v>
      </c>
      <c r="D1746" s="268">
        <v>231.45</v>
      </c>
    </row>
    <row r="1747" spans="1:4">
      <c r="A1747" s="266">
        <v>1608019</v>
      </c>
      <c r="B1747" s="267" t="s">
        <v>2468</v>
      </c>
      <c r="C1747" s="266" t="s">
        <v>75</v>
      </c>
      <c r="D1747" s="268">
        <v>17.55</v>
      </c>
    </row>
    <row r="1748" spans="1:4">
      <c r="A1748" s="266">
        <v>1608020</v>
      </c>
      <c r="B1748" s="267" t="s">
        <v>2469</v>
      </c>
      <c r="C1748" s="266" t="s">
        <v>75</v>
      </c>
      <c r="D1748" s="268">
        <v>27.76</v>
      </c>
    </row>
    <row r="1749" spans="1:4">
      <c r="A1749" s="266">
        <v>1608025</v>
      </c>
      <c r="B1749" s="267" t="s">
        <v>2470</v>
      </c>
      <c r="C1749" s="266" t="s">
        <v>75</v>
      </c>
      <c r="D1749" s="268">
        <v>33.85</v>
      </c>
    </row>
    <row r="1750" spans="1:4">
      <c r="A1750" s="266">
        <v>1600966</v>
      </c>
      <c r="B1750" s="267" t="s">
        <v>2471</v>
      </c>
      <c r="C1750" s="266" t="s">
        <v>75</v>
      </c>
      <c r="D1750" s="268">
        <v>0.68</v>
      </c>
    </row>
    <row r="1751" spans="1:4">
      <c r="A1751" s="266">
        <v>1600898</v>
      </c>
      <c r="B1751" s="267" t="s">
        <v>2472</v>
      </c>
      <c r="C1751" s="266" t="s">
        <v>142</v>
      </c>
      <c r="D1751" s="268">
        <v>11.13</v>
      </c>
    </row>
    <row r="1752" spans="1:4">
      <c r="A1752" s="266">
        <v>1600441</v>
      </c>
      <c r="B1752" s="267" t="s">
        <v>2473</v>
      </c>
      <c r="C1752" s="266" t="s">
        <v>142</v>
      </c>
      <c r="D1752" s="268">
        <v>3.64</v>
      </c>
    </row>
    <row r="1753" spans="1:4">
      <c r="A1753" s="266">
        <v>1600404</v>
      </c>
      <c r="B1753" s="267" t="s">
        <v>2474</v>
      </c>
      <c r="C1753" s="266" t="s">
        <v>75</v>
      </c>
      <c r="D1753" s="268">
        <v>9.5399999999999991</v>
      </c>
    </row>
    <row r="1754" spans="1:4">
      <c r="A1754" s="266">
        <v>1600405</v>
      </c>
      <c r="B1754" s="267" t="s">
        <v>2475</v>
      </c>
      <c r="C1754" s="266" t="s">
        <v>75</v>
      </c>
      <c r="D1754" s="268">
        <v>10.55</v>
      </c>
    </row>
    <row r="1755" spans="1:4" ht="18">
      <c r="A1755" s="266">
        <v>1716605</v>
      </c>
      <c r="B1755" s="267" t="s">
        <v>2476</v>
      </c>
      <c r="C1755" s="266" t="s">
        <v>84</v>
      </c>
      <c r="D1755" s="268">
        <v>108.88</v>
      </c>
    </row>
    <row r="1756" spans="1:4" ht="18">
      <c r="A1756" s="266">
        <v>1716610</v>
      </c>
      <c r="B1756" s="267" t="s">
        <v>2477</v>
      </c>
      <c r="C1756" s="266" t="s">
        <v>84</v>
      </c>
      <c r="D1756" s="268">
        <v>113.03</v>
      </c>
    </row>
    <row r="1757" spans="1:4" ht="18">
      <c r="A1757" s="266">
        <v>1716611</v>
      </c>
      <c r="B1757" s="267" t="s">
        <v>2478</v>
      </c>
      <c r="C1757" s="266" t="s">
        <v>84</v>
      </c>
      <c r="D1757" s="268">
        <v>113.55</v>
      </c>
    </row>
    <row r="1758" spans="1:4" ht="18">
      <c r="A1758" s="266">
        <v>1716612</v>
      </c>
      <c r="B1758" s="267" t="s">
        <v>2479</v>
      </c>
      <c r="C1758" s="266" t="s">
        <v>84</v>
      </c>
      <c r="D1758" s="268">
        <v>114.07</v>
      </c>
    </row>
    <row r="1759" spans="1:4" ht="18">
      <c r="A1759" s="266">
        <v>1716613</v>
      </c>
      <c r="B1759" s="267" t="s">
        <v>2480</v>
      </c>
      <c r="C1759" s="266" t="s">
        <v>84</v>
      </c>
      <c r="D1759" s="268">
        <v>114.59</v>
      </c>
    </row>
    <row r="1760" spans="1:4" ht="18">
      <c r="A1760" s="266">
        <v>1716614</v>
      </c>
      <c r="B1760" s="267" t="s">
        <v>2481</v>
      </c>
      <c r="C1760" s="266" t="s">
        <v>84</v>
      </c>
      <c r="D1760" s="268">
        <v>115.63</v>
      </c>
    </row>
    <row r="1761" spans="1:4" ht="18">
      <c r="A1761" s="266">
        <v>1716615</v>
      </c>
      <c r="B1761" s="267" t="s">
        <v>2482</v>
      </c>
      <c r="C1761" s="266" t="s">
        <v>84</v>
      </c>
      <c r="D1761" s="268">
        <v>116.66</v>
      </c>
    </row>
    <row r="1762" spans="1:4" ht="18">
      <c r="A1762" s="266">
        <v>1716616</v>
      </c>
      <c r="B1762" s="267" t="s">
        <v>2483</v>
      </c>
      <c r="C1762" s="266" t="s">
        <v>84</v>
      </c>
      <c r="D1762" s="268">
        <v>118.22</v>
      </c>
    </row>
    <row r="1763" spans="1:4" ht="18">
      <c r="A1763" s="266">
        <v>1716606</v>
      </c>
      <c r="B1763" s="267" t="s">
        <v>2484</v>
      </c>
      <c r="C1763" s="266" t="s">
        <v>84</v>
      </c>
      <c r="D1763" s="268">
        <v>110.44</v>
      </c>
    </row>
    <row r="1764" spans="1:4" ht="18">
      <c r="A1764" s="266">
        <v>1716617</v>
      </c>
      <c r="B1764" s="267" t="s">
        <v>2485</v>
      </c>
      <c r="C1764" s="266" t="s">
        <v>84</v>
      </c>
      <c r="D1764" s="268">
        <v>119.26</v>
      </c>
    </row>
    <row r="1765" spans="1:4" ht="18">
      <c r="A1765" s="266">
        <v>1716607</v>
      </c>
      <c r="B1765" s="267" t="s">
        <v>2486</v>
      </c>
      <c r="C1765" s="266" t="s">
        <v>84</v>
      </c>
      <c r="D1765" s="268">
        <v>110.96</v>
      </c>
    </row>
    <row r="1766" spans="1:4" ht="18">
      <c r="A1766" s="266">
        <v>1716608</v>
      </c>
      <c r="B1766" s="267" t="s">
        <v>2487</v>
      </c>
      <c r="C1766" s="266" t="s">
        <v>84</v>
      </c>
      <c r="D1766" s="268">
        <v>111.99</v>
      </c>
    </row>
    <row r="1767" spans="1:4" ht="18">
      <c r="A1767" s="266">
        <v>1716609</v>
      </c>
      <c r="B1767" s="267" t="s">
        <v>2488</v>
      </c>
      <c r="C1767" s="266" t="s">
        <v>84</v>
      </c>
      <c r="D1767" s="268">
        <v>112.51</v>
      </c>
    </row>
    <row r="1768" spans="1:4" ht="18">
      <c r="A1768" s="266">
        <v>1716604</v>
      </c>
      <c r="B1768" s="267" t="s">
        <v>2489</v>
      </c>
      <c r="C1768" s="266" t="s">
        <v>84</v>
      </c>
      <c r="D1768" s="268">
        <v>62.17</v>
      </c>
    </row>
    <row r="1769" spans="1:4" ht="18">
      <c r="A1769" s="266">
        <v>1716623</v>
      </c>
      <c r="B1769" s="267" t="s">
        <v>2490</v>
      </c>
      <c r="C1769" s="266" t="s">
        <v>84</v>
      </c>
      <c r="D1769" s="268">
        <v>60.97</v>
      </c>
    </row>
    <row r="1770" spans="1:4" ht="18">
      <c r="A1770" s="266">
        <v>1716624</v>
      </c>
      <c r="B1770" s="267" t="s">
        <v>2491</v>
      </c>
      <c r="C1770" s="266" t="s">
        <v>84</v>
      </c>
      <c r="D1770" s="268">
        <v>107.68</v>
      </c>
    </row>
    <row r="1771" spans="1:4" ht="18">
      <c r="A1771" s="266">
        <v>1716629</v>
      </c>
      <c r="B1771" s="267" t="s">
        <v>2492</v>
      </c>
      <c r="C1771" s="266" t="s">
        <v>84</v>
      </c>
      <c r="D1771" s="268">
        <v>111.83</v>
      </c>
    </row>
    <row r="1772" spans="1:4" ht="18">
      <c r="A1772" s="266">
        <v>1716630</v>
      </c>
      <c r="B1772" s="267" t="s">
        <v>2493</v>
      </c>
      <c r="C1772" s="266" t="s">
        <v>84</v>
      </c>
      <c r="D1772" s="268">
        <v>112.35</v>
      </c>
    </row>
    <row r="1773" spans="1:4" ht="18">
      <c r="A1773" s="266">
        <v>1716631</v>
      </c>
      <c r="B1773" s="267" t="s">
        <v>2494</v>
      </c>
      <c r="C1773" s="266" t="s">
        <v>84</v>
      </c>
      <c r="D1773" s="268">
        <v>112.87</v>
      </c>
    </row>
    <row r="1774" spans="1:4" ht="18">
      <c r="A1774" s="266">
        <v>1716632</v>
      </c>
      <c r="B1774" s="267" t="s">
        <v>2495</v>
      </c>
      <c r="C1774" s="266" t="s">
        <v>84</v>
      </c>
      <c r="D1774" s="268">
        <v>113.39</v>
      </c>
    </row>
    <row r="1775" spans="1:4" ht="18">
      <c r="A1775" s="266">
        <v>1716633</v>
      </c>
      <c r="B1775" s="267" t="s">
        <v>2496</v>
      </c>
      <c r="C1775" s="266" t="s">
        <v>84</v>
      </c>
      <c r="D1775" s="268">
        <v>114.42</v>
      </c>
    </row>
    <row r="1776" spans="1:4" ht="18">
      <c r="A1776" s="266">
        <v>1716634</v>
      </c>
      <c r="B1776" s="267" t="s">
        <v>2497</v>
      </c>
      <c r="C1776" s="266" t="s">
        <v>84</v>
      </c>
      <c r="D1776" s="268">
        <v>115.46</v>
      </c>
    </row>
    <row r="1777" spans="1:4" ht="18">
      <c r="A1777" s="266">
        <v>1716635</v>
      </c>
      <c r="B1777" s="267" t="s">
        <v>2498</v>
      </c>
      <c r="C1777" s="266" t="s">
        <v>84</v>
      </c>
      <c r="D1777" s="268">
        <v>117.02</v>
      </c>
    </row>
    <row r="1778" spans="1:4" ht="18">
      <c r="A1778" s="266">
        <v>1716625</v>
      </c>
      <c r="B1778" s="267" t="s">
        <v>2499</v>
      </c>
      <c r="C1778" s="266" t="s">
        <v>84</v>
      </c>
      <c r="D1778" s="268">
        <v>109.24</v>
      </c>
    </row>
    <row r="1779" spans="1:4" ht="18">
      <c r="A1779" s="266">
        <v>1716636</v>
      </c>
      <c r="B1779" s="267" t="s">
        <v>2500</v>
      </c>
      <c r="C1779" s="266" t="s">
        <v>84</v>
      </c>
      <c r="D1779" s="268">
        <v>118.06</v>
      </c>
    </row>
    <row r="1780" spans="1:4" ht="18">
      <c r="A1780" s="266">
        <v>1716626</v>
      </c>
      <c r="B1780" s="267" t="s">
        <v>2501</v>
      </c>
      <c r="C1780" s="266" t="s">
        <v>84</v>
      </c>
      <c r="D1780" s="268">
        <v>109.75</v>
      </c>
    </row>
    <row r="1781" spans="1:4" ht="18">
      <c r="A1781" s="266">
        <v>1716627</v>
      </c>
      <c r="B1781" s="267" t="s">
        <v>2502</v>
      </c>
      <c r="C1781" s="266" t="s">
        <v>84</v>
      </c>
      <c r="D1781" s="268">
        <v>110.79</v>
      </c>
    </row>
    <row r="1782" spans="1:4" ht="18">
      <c r="A1782" s="266">
        <v>1716628</v>
      </c>
      <c r="B1782" s="267" t="s">
        <v>2503</v>
      </c>
      <c r="C1782" s="266" t="s">
        <v>84</v>
      </c>
      <c r="D1782" s="268">
        <v>111.31</v>
      </c>
    </row>
    <row r="1783" spans="1:4">
      <c r="A1783" s="266">
        <v>1716640</v>
      </c>
      <c r="B1783" s="267" t="s">
        <v>2504</v>
      </c>
      <c r="C1783" s="266" t="s">
        <v>84</v>
      </c>
      <c r="D1783" s="268">
        <v>30.35</v>
      </c>
    </row>
    <row r="1784" spans="1:4" ht="18">
      <c r="A1784" s="266">
        <v>1716641</v>
      </c>
      <c r="B1784" s="267" t="s">
        <v>2505</v>
      </c>
      <c r="C1784" s="266" t="s">
        <v>84</v>
      </c>
      <c r="D1784" s="268">
        <v>39.159999999999997</v>
      </c>
    </row>
    <row r="1785" spans="1:4" ht="18">
      <c r="A1785" s="266">
        <v>1716646</v>
      </c>
      <c r="B1785" s="267" t="s">
        <v>2506</v>
      </c>
      <c r="C1785" s="266" t="s">
        <v>84</v>
      </c>
      <c r="D1785" s="268">
        <v>39.72</v>
      </c>
    </row>
    <row r="1786" spans="1:4" ht="18">
      <c r="A1786" s="266">
        <v>1716647</v>
      </c>
      <c r="B1786" s="267" t="s">
        <v>2507</v>
      </c>
      <c r="C1786" s="266" t="s">
        <v>84</v>
      </c>
      <c r="D1786" s="268">
        <v>39.770000000000003</v>
      </c>
    </row>
    <row r="1787" spans="1:4" ht="18">
      <c r="A1787" s="266">
        <v>1716648</v>
      </c>
      <c r="B1787" s="267" t="s">
        <v>2508</v>
      </c>
      <c r="C1787" s="266" t="s">
        <v>84</v>
      </c>
      <c r="D1787" s="268">
        <v>39.880000000000003</v>
      </c>
    </row>
    <row r="1788" spans="1:4" ht="18">
      <c r="A1788" s="266">
        <v>1716649</v>
      </c>
      <c r="B1788" s="267" t="s">
        <v>2509</v>
      </c>
      <c r="C1788" s="266" t="s">
        <v>84</v>
      </c>
      <c r="D1788" s="268">
        <v>39.94</v>
      </c>
    </row>
    <row r="1789" spans="1:4" ht="18">
      <c r="A1789" s="266">
        <v>1716650</v>
      </c>
      <c r="B1789" s="267" t="s">
        <v>2510</v>
      </c>
      <c r="C1789" s="266" t="s">
        <v>84</v>
      </c>
      <c r="D1789" s="268">
        <v>40.049999999999997</v>
      </c>
    </row>
    <row r="1790" spans="1:4" ht="18">
      <c r="A1790" s="266">
        <v>1716651</v>
      </c>
      <c r="B1790" s="267" t="s">
        <v>2511</v>
      </c>
      <c r="C1790" s="266" t="s">
        <v>84</v>
      </c>
      <c r="D1790" s="268">
        <v>40.159999999999997</v>
      </c>
    </row>
    <row r="1791" spans="1:4" ht="18">
      <c r="A1791" s="266">
        <v>1716652</v>
      </c>
      <c r="B1791" s="267" t="s">
        <v>2512</v>
      </c>
      <c r="C1791" s="266" t="s">
        <v>84</v>
      </c>
      <c r="D1791" s="268">
        <v>40.380000000000003</v>
      </c>
    </row>
    <row r="1792" spans="1:4" ht="18">
      <c r="A1792" s="266">
        <v>1716642</v>
      </c>
      <c r="B1792" s="267" t="s">
        <v>2513</v>
      </c>
      <c r="C1792" s="266" t="s">
        <v>84</v>
      </c>
      <c r="D1792" s="268">
        <v>39.33</v>
      </c>
    </row>
    <row r="1793" spans="1:4" ht="18">
      <c r="A1793" s="266">
        <v>1716653</v>
      </c>
      <c r="B1793" s="267" t="s">
        <v>2514</v>
      </c>
      <c r="C1793" s="266" t="s">
        <v>84</v>
      </c>
      <c r="D1793" s="268">
        <v>40.549999999999997</v>
      </c>
    </row>
    <row r="1794" spans="1:4" ht="18">
      <c r="A1794" s="266">
        <v>1716643</v>
      </c>
      <c r="B1794" s="267" t="s">
        <v>2515</v>
      </c>
      <c r="C1794" s="266" t="s">
        <v>84</v>
      </c>
      <c r="D1794" s="268">
        <v>39.44</v>
      </c>
    </row>
    <row r="1795" spans="1:4" ht="18">
      <c r="A1795" s="266">
        <v>1716644</v>
      </c>
      <c r="B1795" s="267" t="s">
        <v>2516</v>
      </c>
      <c r="C1795" s="266" t="s">
        <v>84</v>
      </c>
      <c r="D1795" s="268">
        <v>39.549999999999997</v>
      </c>
    </row>
    <row r="1796" spans="1:4" ht="18">
      <c r="A1796" s="266">
        <v>1716645</v>
      </c>
      <c r="B1796" s="267" t="s">
        <v>2517</v>
      </c>
      <c r="C1796" s="266" t="s">
        <v>84</v>
      </c>
      <c r="D1796" s="268">
        <v>39.6</v>
      </c>
    </row>
    <row r="1797" spans="1:4" ht="18">
      <c r="A1797" s="266">
        <v>1716622</v>
      </c>
      <c r="B1797" s="267" t="s">
        <v>2518</v>
      </c>
      <c r="C1797" s="266" t="s">
        <v>84</v>
      </c>
      <c r="D1797" s="268">
        <v>86.4</v>
      </c>
    </row>
    <row r="1798" spans="1:4" ht="18">
      <c r="A1798" s="266">
        <v>1716603</v>
      </c>
      <c r="B1798" s="267" t="s">
        <v>2519</v>
      </c>
      <c r="C1798" s="266" t="s">
        <v>84</v>
      </c>
      <c r="D1798" s="268">
        <v>86.4</v>
      </c>
    </row>
    <row r="1799" spans="1:4" ht="18">
      <c r="A1799" s="266">
        <v>1716620</v>
      </c>
      <c r="B1799" s="267" t="s">
        <v>2520</v>
      </c>
      <c r="C1799" s="266" t="s">
        <v>84</v>
      </c>
      <c r="D1799" s="268">
        <v>118.12</v>
      </c>
    </row>
    <row r="1800" spans="1:4" ht="18">
      <c r="A1800" s="266">
        <v>1716621</v>
      </c>
      <c r="B1800" s="267" t="s">
        <v>2521</v>
      </c>
      <c r="C1800" s="266" t="s">
        <v>84</v>
      </c>
      <c r="D1800" s="268">
        <v>93.18</v>
      </c>
    </row>
    <row r="1801" spans="1:4" ht="18">
      <c r="A1801" s="266">
        <v>1716619</v>
      </c>
      <c r="B1801" s="267" t="s">
        <v>2522</v>
      </c>
      <c r="C1801" s="266" t="s">
        <v>84</v>
      </c>
      <c r="D1801" s="268">
        <v>193</v>
      </c>
    </row>
    <row r="1802" spans="1:4" ht="18">
      <c r="A1802" s="266">
        <v>1716601</v>
      </c>
      <c r="B1802" s="267" t="s">
        <v>2523</v>
      </c>
      <c r="C1802" s="266" t="s">
        <v>84</v>
      </c>
      <c r="D1802" s="268">
        <v>119.73</v>
      </c>
    </row>
    <row r="1803" spans="1:4" ht="18">
      <c r="A1803" s="266">
        <v>1716602</v>
      </c>
      <c r="B1803" s="267" t="s">
        <v>2524</v>
      </c>
      <c r="C1803" s="266" t="s">
        <v>84</v>
      </c>
      <c r="D1803" s="268">
        <v>94.26</v>
      </c>
    </row>
    <row r="1804" spans="1:4" ht="18">
      <c r="A1804" s="266">
        <v>1716600</v>
      </c>
      <c r="B1804" s="267" t="s">
        <v>2525</v>
      </c>
      <c r="C1804" s="266" t="s">
        <v>84</v>
      </c>
      <c r="D1804" s="268">
        <v>196.22</v>
      </c>
    </row>
    <row r="1805" spans="1:4" ht="18">
      <c r="A1805" s="266">
        <v>1716655</v>
      </c>
      <c r="B1805" s="267" t="s">
        <v>2526</v>
      </c>
      <c r="C1805" s="266" t="s">
        <v>84</v>
      </c>
      <c r="D1805" s="268">
        <v>69.650000000000006</v>
      </c>
    </row>
    <row r="1806" spans="1:4" ht="18">
      <c r="A1806" s="266">
        <v>1716639</v>
      </c>
      <c r="B1806" s="267" t="s">
        <v>2527</v>
      </c>
      <c r="C1806" s="266" t="s">
        <v>84</v>
      </c>
      <c r="D1806" s="268">
        <v>49.19</v>
      </c>
    </row>
    <row r="1807" spans="1:4">
      <c r="A1807" s="266">
        <v>1801636</v>
      </c>
      <c r="B1807" s="267" t="s">
        <v>2528</v>
      </c>
      <c r="C1807" s="266" t="s">
        <v>2529</v>
      </c>
      <c r="D1807" s="268">
        <v>18.75</v>
      </c>
    </row>
    <row r="1808" spans="1:4">
      <c r="A1808" s="266">
        <v>1801637</v>
      </c>
      <c r="B1808" s="267" t="s">
        <v>2530</v>
      </c>
      <c r="C1808" s="266" t="s">
        <v>2529</v>
      </c>
      <c r="D1808" s="268">
        <v>25</v>
      </c>
    </row>
    <row r="1809" spans="1:4">
      <c r="A1809" s="266">
        <v>1817720</v>
      </c>
      <c r="B1809" s="267" t="s">
        <v>2531</v>
      </c>
      <c r="C1809" s="266" t="s">
        <v>2529</v>
      </c>
      <c r="D1809" s="268">
        <v>93.56</v>
      </c>
    </row>
    <row r="1810" spans="1:4">
      <c r="A1810" s="266">
        <v>1817723</v>
      </c>
      <c r="B1810" s="267" t="s">
        <v>2532</v>
      </c>
      <c r="C1810" s="266" t="s">
        <v>2529</v>
      </c>
      <c r="D1810" s="268">
        <v>45.75</v>
      </c>
    </row>
    <row r="1811" spans="1:4">
      <c r="A1811" s="266">
        <v>1817721</v>
      </c>
      <c r="B1811" s="267" t="s">
        <v>2533</v>
      </c>
      <c r="C1811" s="266" t="s">
        <v>2529</v>
      </c>
      <c r="D1811" s="268">
        <v>137.24</v>
      </c>
    </row>
    <row r="1812" spans="1:4">
      <c r="A1812" s="266">
        <v>1817722</v>
      </c>
      <c r="B1812" s="267" t="s">
        <v>2534</v>
      </c>
      <c r="C1812" s="266" t="s">
        <v>2529</v>
      </c>
      <c r="D1812" s="268">
        <v>68.62</v>
      </c>
    </row>
    <row r="1813" spans="1:4" ht="18">
      <c r="A1813" s="266">
        <v>1917483</v>
      </c>
      <c r="B1813" s="267" t="s">
        <v>2535</v>
      </c>
      <c r="C1813" s="266" t="s">
        <v>84</v>
      </c>
      <c r="D1813" s="268">
        <v>4.43</v>
      </c>
    </row>
    <row r="1814" spans="1:4" ht="18">
      <c r="A1814" s="266">
        <v>1917484</v>
      </c>
      <c r="B1814" s="267" t="s">
        <v>2536</v>
      </c>
      <c r="C1814" s="266" t="s">
        <v>84</v>
      </c>
      <c r="D1814" s="268">
        <v>4.6100000000000003</v>
      </c>
    </row>
    <row r="1815" spans="1:4" ht="18">
      <c r="A1815" s="266">
        <v>1917485</v>
      </c>
      <c r="B1815" s="267" t="s">
        <v>2537</v>
      </c>
      <c r="C1815" s="266" t="s">
        <v>84</v>
      </c>
      <c r="D1815" s="268">
        <v>5.15</v>
      </c>
    </row>
    <row r="1816" spans="1:4" ht="18">
      <c r="A1816" s="266">
        <v>1917486</v>
      </c>
      <c r="B1816" s="267" t="s">
        <v>2538</v>
      </c>
      <c r="C1816" s="266" t="s">
        <v>84</v>
      </c>
      <c r="D1816" s="268">
        <v>5.36</v>
      </c>
    </row>
    <row r="1817" spans="1:4" ht="18">
      <c r="A1817" s="266">
        <v>1917487</v>
      </c>
      <c r="B1817" s="267" t="s">
        <v>2539</v>
      </c>
      <c r="C1817" s="266" t="s">
        <v>84</v>
      </c>
      <c r="D1817" s="268">
        <v>5.65</v>
      </c>
    </row>
    <row r="1818" spans="1:4" ht="18">
      <c r="A1818" s="266">
        <v>1917528</v>
      </c>
      <c r="B1818" s="267" t="s">
        <v>2540</v>
      </c>
      <c r="C1818" s="266" t="s">
        <v>84</v>
      </c>
      <c r="D1818" s="268">
        <v>29.67</v>
      </c>
    </row>
    <row r="1819" spans="1:4" ht="18">
      <c r="A1819" s="266">
        <v>1917529</v>
      </c>
      <c r="B1819" s="267" t="s">
        <v>2541</v>
      </c>
      <c r="C1819" s="266" t="s">
        <v>84</v>
      </c>
      <c r="D1819" s="268">
        <v>30.64</v>
      </c>
    </row>
    <row r="1820" spans="1:4" ht="18">
      <c r="A1820" s="266">
        <v>1917530</v>
      </c>
      <c r="B1820" s="267" t="s">
        <v>2542</v>
      </c>
      <c r="C1820" s="266" t="s">
        <v>84</v>
      </c>
      <c r="D1820" s="268">
        <v>32.24</v>
      </c>
    </row>
    <row r="1821" spans="1:4" ht="18">
      <c r="A1821" s="266">
        <v>1917531</v>
      </c>
      <c r="B1821" s="267" t="s">
        <v>2543</v>
      </c>
      <c r="C1821" s="266" t="s">
        <v>84</v>
      </c>
      <c r="D1821" s="268">
        <v>33.880000000000003</v>
      </c>
    </row>
    <row r="1822" spans="1:4" ht="18">
      <c r="A1822" s="266">
        <v>1917532</v>
      </c>
      <c r="B1822" s="267" t="s">
        <v>2544</v>
      </c>
      <c r="C1822" s="266" t="s">
        <v>84</v>
      </c>
      <c r="D1822" s="268">
        <v>35.729999999999997</v>
      </c>
    </row>
    <row r="1823" spans="1:4" ht="18">
      <c r="A1823" s="266">
        <v>1917533</v>
      </c>
      <c r="B1823" s="267" t="s">
        <v>2545</v>
      </c>
      <c r="C1823" s="266" t="s">
        <v>84</v>
      </c>
      <c r="D1823" s="268">
        <v>36.74</v>
      </c>
    </row>
    <row r="1824" spans="1:4" ht="18">
      <c r="A1824" s="266">
        <v>1917534</v>
      </c>
      <c r="B1824" s="267" t="s">
        <v>2546</v>
      </c>
      <c r="C1824" s="266" t="s">
        <v>84</v>
      </c>
      <c r="D1824" s="268">
        <v>37.78</v>
      </c>
    </row>
    <row r="1825" spans="1:4" ht="18">
      <c r="A1825" s="266">
        <v>1917535</v>
      </c>
      <c r="B1825" s="267" t="s">
        <v>2547</v>
      </c>
      <c r="C1825" s="266" t="s">
        <v>84</v>
      </c>
      <c r="D1825" s="268">
        <v>39.200000000000003</v>
      </c>
    </row>
    <row r="1826" spans="1:4" ht="18">
      <c r="A1826" s="266">
        <v>1917536</v>
      </c>
      <c r="B1826" s="267" t="s">
        <v>2548</v>
      </c>
      <c r="C1826" s="266" t="s">
        <v>84</v>
      </c>
      <c r="D1826" s="268">
        <v>40.380000000000003</v>
      </c>
    </row>
    <row r="1827" spans="1:4" ht="18">
      <c r="A1827" s="266">
        <v>1917537</v>
      </c>
      <c r="B1827" s="267" t="s">
        <v>2549</v>
      </c>
      <c r="C1827" s="266" t="s">
        <v>84</v>
      </c>
      <c r="D1827" s="268">
        <v>41.6</v>
      </c>
    </row>
    <row r="1828" spans="1:4" ht="18">
      <c r="A1828" s="266">
        <v>1917488</v>
      </c>
      <c r="B1828" s="267" t="s">
        <v>2550</v>
      </c>
      <c r="C1828" s="266" t="s">
        <v>84</v>
      </c>
      <c r="D1828" s="268">
        <v>5.87</v>
      </c>
    </row>
    <row r="1829" spans="1:4" ht="18">
      <c r="A1829" s="266">
        <v>1917489</v>
      </c>
      <c r="B1829" s="267" t="s">
        <v>2551</v>
      </c>
      <c r="C1829" s="266" t="s">
        <v>84</v>
      </c>
      <c r="D1829" s="268">
        <v>6.15</v>
      </c>
    </row>
    <row r="1830" spans="1:4" ht="18">
      <c r="A1830" s="266">
        <v>1917490</v>
      </c>
      <c r="B1830" s="267" t="s">
        <v>2552</v>
      </c>
      <c r="C1830" s="266" t="s">
        <v>84</v>
      </c>
      <c r="D1830" s="268">
        <v>6.65</v>
      </c>
    </row>
    <row r="1831" spans="1:4" ht="18">
      <c r="A1831" s="266">
        <v>1917491</v>
      </c>
      <c r="B1831" s="267" t="s">
        <v>2553</v>
      </c>
      <c r="C1831" s="266" t="s">
        <v>84</v>
      </c>
      <c r="D1831" s="268">
        <v>6.95</v>
      </c>
    </row>
    <row r="1832" spans="1:4" ht="18">
      <c r="A1832" s="266">
        <v>1917492</v>
      </c>
      <c r="B1832" s="267" t="s">
        <v>2554</v>
      </c>
      <c r="C1832" s="266" t="s">
        <v>84</v>
      </c>
      <c r="D1832" s="268">
        <v>7.19</v>
      </c>
    </row>
    <row r="1833" spans="1:4" ht="18">
      <c r="A1833" s="266">
        <v>1917493</v>
      </c>
      <c r="B1833" s="267" t="s">
        <v>2555</v>
      </c>
      <c r="C1833" s="266" t="s">
        <v>84</v>
      </c>
      <c r="D1833" s="268">
        <v>7.52</v>
      </c>
    </row>
    <row r="1834" spans="1:4" ht="18">
      <c r="A1834" s="266">
        <v>1917494</v>
      </c>
      <c r="B1834" s="267" t="s">
        <v>2556</v>
      </c>
      <c r="C1834" s="266" t="s">
        <v>84</v>
      </c>
      <c r="D1834" s="268">
        <v>7.85</v>
      </c>
    </row>
    <row r="1835" spans="1:4" ht="18">
      <c r="A1835" s="266">
        <v>1917495</v>
      </c>
      <c r="B1835" s="267" t="s">
        <v>2557</v>
      </c>
      <c r="C1835" s="266" t="s">
        <v>84</v>
      </c>
      <c r="D1835" s="268">
        <v>8.39</v>
      </c>
    </row>
    <row r="1836" spans="1:4" ht="18">
      <c r="A1836" s="266">
        <v>1917496</v>
      </c>
      <c r="B1836" s="267" t="s">
        <v>2558</v>
      </c>
      <c r="C1836" s="266" t="s">
        <v>84</v>
      </c>
      <c r="D1836" s="268">
        <v>8.6999999999999993</v>
      </c>
    </row>
    <row r="1837" spans="1:4" ht="18">
      <c r="A1837" s="266">
        <v>1917497</v>
      </c>
      <c r="B1837" s="267" t="s">
        <v>2559</v>
      </c>
      <c r="C1837" s="266" t="s">
        <v>84</v>
      </c>
      <c r="D1837" s="268">
        <v>9.02</v>
      </c>
    </row>
    <row r="1838" spans="1:4" ht="18">
      <c r="A1838" s="266">
        <v>1917498</v>
      </c>
      <c r="B1838" s="267" t="s">
        <v>2560</v>
      </c>
      <c r="C1838" s="266" t="s">
        <v>84</v>
      </c>
      <c r="D1838" s="268">
        <v>9.34</v>
      </c>
    </row>
    <row r="1839" spans="1:4" ht="18">
      <c r="A1839" s="266">
        <v>1917499</v>
      </c>
      <c r="B1839" s="267" t="s">
        <v>2561</v>
      </c>
      <c r="C1839" s="266" t="s">
        <v>84</v>
      </c>
      <c r="D1839" s="268">
        <v>9.6</v>
      </c>
    </row>
    <row r="1840" spans="1:4" ht="18">
      <c r="A1840" s="266">
        <v>1917500</v>
      </c>
      <c r="B1840" s="267" t="s">
        <v>2562</v>
      </c>
      <c r="C1840" s="266" t="s">
        <v>84</v>
      </c>
      <c r="D1840" s="268">
        <v>10.210000000000001</v>
      </c>
    </row>
    <row r="1841" spans="1:4" ht="18">
      <c r="A1841" s="266">
        <v>1917501</v>
      </c>
      <c r="B1841" s="267" t="s">
        <v>2563</v>
      </c>
      <c r="C1841" s="266" t="s">
        <v>84</v>
      </c>
      <c r="D1841" s="268">
        <v>10.54</v>
      </c>
    </row>
    <row r="1842" spans="1:4" ht="18">
      <c r="A1842" s="266">
        <v>1917502</v>
      </c>
      <c r="B1842" s="267" t="s">
        <v>2564</v>
      </c>
      <c r="C1842" s="266" t="s">
        <v>84</v>
      </c>
      <c r="D1842" s="268">
        <v>10.87</v>
      </c>
    </row>
    <row r="1843" spans="1:4" ht="18">
      <c r="A1843" s="266">
        <v>1917503</v>
      </c>
      <c r="B1843" s="267" t="s">
        <v>2565</v>
      </c>
      <c r="C1843" s="266" t="s">
        <v>84</v>
      </c>
      <c r="D1843" s="268">
        <v>11.21</v>
      </c>
    </row>
    <row r="1844" spans="1:4" ht="18">
      <c r="A1844" s="266">
        <v>1917504</v>
      </c>
      <c r="B1844" s="267" t="s">
        <v>2566</v>
      </c>
      <c r="C1844" s="266" t="s">
        <v>84</v>
      </c>
      <c r="D1844" s="268">
        <v>11.55</v>
      </c>
    </row>
    <row r="1845" spans="1:4" ht="18">
      <c r="A1845" s="266">
        <v>1917505</v>
      </c>
      <c r="B1845" s="267" t="s">
        <v>2567</v>
      </c>
      <c r="C1845" s="266" t="s">
        <v>84</v>
      </c>
      <c r="D1845" s="268">
        <v>12.18</v>
      </c>
    </row>
    <row r="1846" spans="1:4" ht="18">
      <c r="A1846" s="266">
        <v>1917506</v>
      </c>
      <c r="B1846" s="267" t="s">
        <v>2568</v>
      </c>
      <c r="C1846" s="266" t="s">
        <v>84</v>
      </c>
      <c r="D1846" s="268">
        <v>12.52</v>
      </c>
    </row>
    <row r="1847" spans="1:4" ht="18">
      <c r="A1847" s="266">
        <v>1917507</v>
      </c>
      <c r="B1847" s="267" t="s">
        <v>2569</v>
      </c>
      <c r="C1847" s="266" t="s">
        <v>84</v>
      </c>
      <c r="D1847" s="268">
        <v>12.87</v>
      </c>
    </row>
    <row r="1848" spans="1:4" ht="18">
      <c r="A1848" s="266">
        <v>1917480</v>
      </c>
      <c r="B1848" s="267" t="s">
        <v>2570</v>
      </c>
      <c r="C1848" s="266" t="s">
        <v>84</v>
      </c>
      <c r="D1848" s="268">
        <v>3.82</v>
      </c>
    </row>
    <row r="1849" spans="1:4" ht="18">
      <c r="A1849" s="266">
        <v>1917508</v>
      </c>
      <c r="B1849" s="267" t="s">
        <v>2571</v>
      </c>
      <c r="C1849" s="266" t="s">
        <v>84</v>
      </c>
      <c r="D1849" s="268">
        <v>13.22</v>
      </c>
    </row>
    <row r="1850" spans="1:4" ht="18">
      <c r="A1850" s="266">
        <v>1917509</v>
      </c>
      <c r="B1850" s="267" t="s">
        <v>2572</v>
      </c>
      <c r="C1850" s="266" t="s">
        <v>84</v>
      </c>
      <c r="D1850" s="268">
        <v>13.66</v>
      </c>
    </row>
    <row r="1851" spans="1:4" ht="18">
      <c r="A1851" s="266">
        <v>1917510</v>
      </c>
      <c r="B1851" s="267" t="s">
        <v>2573</v>
      </c>
      <c r="C1851" s="266" t="s">
        <v>84</v>
      </c>
      <c r="D1851" s="268">
        <v>14.32</v>
      </c>
    </row>
    <row r="1852" spans="1:4" ht="18">
      <c r="A1852" s="266">
        <v>1917511</v>
      </c>
      <c r="B1852" s="267" t="s">
        <v>2574</v>
      </c>
      <c r="C1852" s="266" t="s">
        <v>84</v>
      </c>
      <c r="D1852" s="268">
        <v>14.71</v>
      </c>
    </row>
    <row r="1853" spans="1:4" ht="18">
      <c r="A1853" s="266">
        <v>1917512</v>
      </c>
      <c r="B1853" s="267" t="s">
        <v>2575</v>
      </c>
      <c r="C1853" s="266" t="s">
        <v>84</v>
      </c>
      <c r="D1853" s="268">
        <v>15.18</v>
      </c>
    </row>
    <row r="1854" spans="1:4" ht="18">
      <c r="A1854" s="266">
        <v>1917513</v>
      </c>
      <c r="B1854" s="267" t="s">
        <v>2576</v>
      </c>
      <c r="C1854" s="266" t="s">
        <v>84</v>
      </c>
      <c r="D1854" s="268">
        <v>15.61</v>
      </c>
    </row>
    <row r="1855" spans="1:4" ht="18">
      <c r="A1855" s="266">
        <v>1917514</v>
      </c>
      <c r="B1855" s="267" t="s">
        <v>2577</v>
      </c>
      <c r="C1855" s="266" t="s">
        <v>84</v>
      </c>
      <c r="D1855" s="268">
        <v>16.13</v>
      </c>
    </row>
    <row r="1856" spans="1:4" ht="18">
      <c r="A1856" s="266">
        <v>1917515</v>
      </c>
      <c r="B1856" s="267" t="s">
        <v>2578</v>
      </c>
      <c r="C1856" s="266" t="s">
        <v>84</v>
      </c>
      <c r="D1856" s="268">
        <v>16.940000000000001</v>
      </c>
    </row>
    <row r="1857" spans="1:4" ht="18">
      <c r="A1857" s="266">
        <v>1917516</v>
      </c>
      <c r="B1857" s="267" t="s">
        <v>2579</v>
      </c>
      <c r="C1857" s="266" t="s">
        <v>84</v>
      </c>
      <c r="D1857" s="268">
        <v>17.5</v>
      </c>
    </row>
    <row r="1858" spans="1:4" ht="18">
      <c r="A1858" s="266">
        <v>1917517</v>
      </c>
      <c r="B1858" s="267" t="s">
        <v>2580</v>
      </c>
      <c r="C1858" s="266" t="s">
        <v>84</v>
      </c>
      <c r="D1858" s="268">
        <v>18.27</v>
      </c>
    </row>
    <row r="1859" spans="1:4" ht="18">
      <c r="A1859" s="266">
        <v>1917481</v>
      </c>
      <c r="B1859" s="267" t="s">
        <v>2581</v>
      </c>
      <c r="C1859" s="266" t="s">
        <v>84</v>
      </c>
      <c r="D1859" s="268">
        <v>4</v>
      </c>
    </row>
    <row r="1860" spans="1:4" ht="18">
      <c r="A1860" s="266">
        <v>1917518</v>
      </c>
      <c r="B1860" s="267" t="s">
        <v>2582</v>
      </c>
      <c r="C1860" s="266" t="s">
        <v>84</v>
      </c>
      <c r="D1860" s="268">
        <v>19</v>
      </c>
    </row>
    <row r="1861" spans="1:4" ht="18">
      <c r="A1861" s="266">
        <v>1917519</v>
      </c>
      <c r="B1861" s="267" t="s">
        <v>2583</v>
      </c>
      <c r="C1861" s="266" t="s">
        <v>84</v>
      </c>
      <c r="D1861" s="268">
        <v>19.940000000000001</v>
      </c>
    </row>
    <row r="1862" spans="1:4" ht="18">
      <c r="A1862" s="266">
        <v>1917520</v>
      </c>
      <c r="B1862" s="267" t="s">
        <v>2584</v>
      </c>
      <c r="C1862" s="266" t="s">
        <v>84</v>
      </c>
      <c r="D1862" s="268">
        <v>21.05</v>
      </c>
    </row>
    <row r="1863" spans="1:4" ht="18">
      <c r="A1863" s="266">
        <v>1917521</v>
      </c>
      <c r="B1863" s="267" t="s">
        <v>2585</v>
      </c>
      <c r="C1863" s="266" t="s">
        <v>84</v>
      </c>
      <c r="D1863" s="268">
        <v>21.94</v>
      </c>
    </row>
    <row r="1864" spans="1:4" ht="18">
      <c r="A1864" s="266">
        <v>1917522</v>
      </c>
      <c r="B1864" s="267" t="s">
        <v>2586</v>
      </c>
      <c r="C1864" s="266" t="s">
        <v>84</v>
      </c>
      <c r="D1864" s="268">
        <v>22.92</v>
      </c>
    </row>
    <row r="1865" spans="1:4" ht="18">
      <c r="A1865" s="266">
        <v>1917523</v>
      </c>
      <c r="B1865" s="267" t="s">
        <v>2587</v>
      </c>
      <c r="C1865" s="266" t="s">
        <v>84</v>
      </c>
      <c r="D1865" s="268">
        <v>23.93</v>
      </c>
    </row>
    <row r="1866" spans="1:4" ht="18">
      <c r="A1866" s="266">
        <v>1917524</v>
      </c>
      <c r="B1866" s="267" t="s">
        <v>2588</v>
      </c>
      <c r="C1866" s="266" t="s">
        <v>84</v>
      </c>
      <c r="D1866" s="268">
        <v>25.01</v>
      </c>
    </row>
    <row r="1867" spans="1:4" ht="18">
      <c r="A1867" s="266">
        <v>1917525</v>
      </c>
      <c r="B1867" s="267" t="s">
        <v>2589</v>
      </c>
      <c r="C1867" s="266" t="s">
        <v>84</v>
      </c>
      <c r="D1867" s="268">
        <v>26.36</v>
      </c>
    </row>
    <row r="1868" spans="1:4" ht="18">
      <c r="A1868" s="266">
        <v>1917526</v>
      </c>
      <c r="B1868" s="267" t="s">
        <v>2590</v>
      </c>
      <c r="C1868" s="266" t="s">
        <v>84</v>
      </c>
      <c r="D1868" s="268">
        <v>27.36</v>
      </c>
    </row>
    <row r="1869" spans="1:4" ht="18">
      <c r="A1869" s="266">
        <v>1917527</v>
      </c>
      <c r="B1869" s="267" t="s">
        <v>2591</v>
      </c>
      <c r="C1869" s="266" t="s">
        <v>84</v>
      </c>
      <c r="D1869" s="268">
        <v>28.35</v>
      </c>
    </row>
    <row r="1870" spans="1:4" ht="18">
      <c r="A1870" s="266">
        <v>1917482</v>
      </c>
      <c r="B1870" s="267" t="s">
        <v>2592</v>
      </c>
      <c r="C1870" s="266" t="s">
        <v>84</v>
      </c>
      <c r="D1870" s="268">
        <v>4.18</v>
      </c>
    </row>
    <row r="1871" spans="1:4" ht="18">
      <c r="A1871" s="266">
        <v>1917737</v>
      </c>
      <c r="B1871" s="267" t="s">
        <v>2593</v>
      </c>
      <c r="C1871" s="266" t="s">
        <v>84</v>
      </c>
      <c r="D1871" s="268">
        <v>3.79</v>
      </c>
    </row>
    <row r="1872" spans="1:4" ht="18">
      <c r="A1872" s="266">
        <v>1917220</v>
      </c>
      <c r="B1872" s="267" t="s">
        <v>2594</v>
      </c>
      <c r="C1872" s="266" t="s">
        <v>84</v>
      </c>
      <c r="D1872" s="268">
        <v>6.37</v>
      </c>
    </row>
    <row r="1873" spans="1:4" ht="18">
      <c r="A1873" s="266">
        <v>1917221</v>
      </c>
      <c r="B1873" s="267" t="s">
        <v>2595</v>
      </c>
      <c r="C1873" s="266" t="s">
        <v>84</v>
      </c>
      <c r="D1873" s="268">
        <v>6.82</v>
      </c>
    </row>
    <row r="1874" spans="1:4" ht="18">
      <c r="A1874" s="266">
        <v>1917222</v>
      </c>
      <c r="B1874" s="267" t="s">
        <v>2596</v>
      </c>
      <c r="C1874" s="266" t="s">
        <v>84</v>
      </c>
      <c r="D1874" s="268">
        <v>7.39</v>
      </c>
    </row>
    <row r="1875" spans="1:4" ht="18">
      <c r="A1875" s="266">
        <v>1917223</v>
      </c>
      <c r="B1875" s="267" t="s">
        <v>2597</v>
      </c>
      <c r="C1875" s="266" t="s">
        <v>84</v>
      </c>
      <c r="D1875" s="268">
        <v>7.74</v>
      </c>
    </row>
    <row r="1876" spans="1:4" ht="18">
      <c r="A1876" s="266">
        <v>1917224</v>
      </c>
      <c r="B1876" s="267" t="s">
        <v>2598</v>
      </c>
      <c r="C1876" s="266" t="s">
        <v>84</v>
      </c>
      <c r="D1876" s="268">
        <v>8.1</v>
      </c>
    </row>
    <row r="1877" spans="1:4" ht="18">
      <c r="A1877" s="266">
        <v>1917225</v>
      </c>
      <c r="B1877" s="267" t="s">
        <v>2599</v>
      </c>
      <c r="C1877" s="266" t="s">
        <v>84</v>
      </c>
      <c r="D1877" s="268">
        <v>8.5299999999999994</v>
      </c>
    </row>
    <row r="1878" spans="1:4" ht="18">
      <c r="A1878" s="266">
        <v>1917226</v>
      </c>
      <c r="B1878" s="267" t="s">
        <v>2600</v>
      </c>
      <c r="C1878" s="266" t="s">
        <v>84</v>
      </c>
      <c r="D1878" s="268">
        <v>8.94</v>
      </c>
    </row>
    <row r="1879" spans="1:4" ht="18">
      <c r="A1879" s="266">
        <v>1917227</v>
      </c>
      <c r="B1879" s="267" t="s">
        <v>2601</v>
      </c>
      <c r="C1879" s="266" t="s">
        <v>84</v>
      </c>
      <c r="D1879" s="268">
        <v>9.5299999999999994</v>
      </c>
    </row>
    <row r="1880" spans="1:4" ht="18">
      <c r="A1880" s="266">
        <v>1917228</v>
      </c>
      <c r="B1880" s="267" t="s">
        <v>2602</v>
      </c>
      <c r="C1880" s="266" t="s">
        <v>84</v>
      </c>
      <c r="D1880" s="268">
        <v>10.02</v>
      </c>
    </row>
    <row r="1881" spans="1:4" ht="18">
      <c r="A1881" s="266">
        <v>1917229</v>
      </c>
      <c r="B1881" s="267" t="s">
        <v>2603</v>
      </c>
      <c r="C1881" s="266" t="s">
        <v>84</v>
      </c>
      <c r="D1881" s="268">
        <v>10.44</v>
      </c>
    </row>
    <row r="1882" spans="1:4" ht="18">
      <c r="A1882" s="266">
        <v>1917230</v>
      </c>
      <c r="B1882" s="267" t="s">
        <v>2604</v>
      </c>
      <c r="C1882" s="266" t="s">
        <v>84</v>
      </c>
      <c r="D1882" s="268">
        <v>10.92</v>
      </c>
    </row>
    <row r="1883" spans="1:4" ht="18">
      <c r="A1883" s="266">
        <v>1917231</v>
      </c>
      <c r="B1883" s="267" t="s">
        <v>2605</v>
      </c>
      <c r="C1883" s="266" t="s">
        <v>84</v>
      </c>
      <c r="D1883" s="268">
        <v>11.42</v>
      </c>
    </row>
    <row r="1884" spans="1:4" ht="18">
      <c r="A1884" s="266">
        <v>1917232</v>
      </c>
      <c r="B1884" s="267" t="s">
        <v>2606</v>
      </c>
      <c r="C1884" s="266" t="s">
        <v>84</v>
      </c>
      <c r="D1884" s="268">
        <v>12.12</v>
      </c>
    </row>
    <row r="1885" spans="1:4" ht="18">
      <c r="A1885" s="266">
        <v>1917233</v>
      </c>
      <c r="B1885" s="267" t="s">
        <v>2607</v>
      </c>
      <c r="C1885" s="266" t="s">
        <v>84</v>
      </c>
      <c r="D1885" s="268">
        <v>12.64</v>
      </c>
    </row>
    <row r="1886" spans="1:4" ht="18">
      <c r="A1886" s="266">
        <v>1917234</v>
      </c>
      <c r="B1886" s="267" t="s">
        <v>2608</v>
      </c>
      <c r="C1886" s="266" t="s">
        <v>84</v>
      </c>
      <c r="D1886" s="268">
        <v>13.26</v>
      </c>
    </row>
    <row r="1887" spans="1:4" ht="18">
      <c r="A1887" s="266">
        <v>1917217</v>
      </c>
      <c r="B1887" s="267" t="s">
        <v>2609</v>
      </c>
      <c r="C1887" s="266" t="s">
        <v>84</v>
      </c>
      <c r="D1887" s="268">
        <v>5.19</v>
      </c>
    </row>
    <row r="1888" spans="1:4" ht="18">
      <c r="A1888" s="266">
        <v>1917218</v>
      </c>
      <c r="B1888" s="267" t="s">
        <v>2610</v>
      </c>
      <c r="C1888" s="266" t="s">
        <v>84</v>
      </c>
      <c r="D1888" s="268">
        <v>5.41</v>
      </c>
    </row>
    <row r="1889" spans="1:4" ht="18">
      <c r="A1889" s="266">
        <v>1917219</v>
      </c>
      <c r="B1889" s="267" t="s">
        <v>2611</v>
      </c>
      <c r="C1889" s="266" t="s">
        <v>84</v>
      </c>
      <c r="D1889" s="268">
        <v>5.84</v>
      </c>
    </row>
    <row r="1890" spans="1:4" ht="18">
      <c r="A1890" s="266">
        <v>1917724</v>
      </c>
      <c r="B1890" s="267" t="s">
        <v>2612</v>
      </c>
      <c r="C1890" s="266" t="s">
        <v>84</v>
      </c>
      <c r="D1890" s="268">
        <v>5.07</v>
      </c>
    </row>
    <row r="1891" spans="1:4" ht="18">
      <c r="A1891" s="266">
        <v>1917274</v>
      </c>
      <c r="B1891" s="267" t="s">
        <v>2613</v>
      </c>
      <c r="C1891" s="266" t="s">
        <v>84</v>
      </c>
      <c r="D1891" s="268">
        <v>4.72</v>
      </c>
    </row>
    <row r="1892" spans="1:4" ht="18">
      <c r="A1892" s="266">
        <v>1917275</v>
      </c>
      <c r="B1892" s="267" t="s">
        <v>2614</v>
      </c>
      <c r="C1892" s="266" t="s">
        <v>84</v>
      </c>
      <c r="D1892" s="268">
        <v>5.03</v>
      </c>
    </row>
    <row r="1893" spans="1:4" ht="18">
      <c r="A1893" s="266">
        <v>1917276</v>
      </c>
      <c r="B1893" s="267" t="s">
        <v>2615</v>
      </c>
      <c r="C1893" s="266" t="s">
        <v>84</v>
      </c>
      <c r="D1893" s="268">
        <v>5.56</v>
      </c>
    </row>
    <row r="1894" spans="1:4" ht="18">
      <c r="A1894" s="266">
        <v>1917277</v>
      </c>
      <c r="B1894" s="267" t="s">
        <v>2616</v>
      </c>
      <c r="C1894" s="266" t="s">
        <v>84</v>
      </c>
      <c r="D1894" s="268">
        <v>5.96</v>
      </c>
    </row>
    <row r="1895" spans="1:4" ht="18">
      <c r="A1895" s="266">
        <v>1917278</v>
      </c>
      <c r="B1895" s="267" t="s">
        <v>2617</v>
      </c>
      <c r="C1895" s="266" t="s">
        <v>84</v>
      </c>
      <c r="D1895" s="268">
        <v>6.16</v>
      </c>
    </row>
    <row r="1896" spans="1:4" ht="18">
      <c r="A1896" s="266">
        <v>1917279</v>
      </c>
      <c r="B1896" s="267" t="s">
        <v>2618</v>
      </c>
      <c r="C1896" s="266" t="s">
        <v>84</v>
      </c>
      <c r="D1896" s="268">
        <v>6.56</v>
      </c>
    </row>
    <row r="1897" spans="1:4" ht="18">
      <c r="A1897" s="266">
        <v>1917280</v>
      </c>
      <c r="B1897" s="267" t="s">
        <v>2619</v>
      </c>
      <c r="C1897" s="266" t="s">
        <v>84</v>
      </c>
      <c r="D1897" s="268">
        <v>6.95</v>
      </c>
    </row>
    <row r="1898" spans="1:4" ht="18">
      <c r="A1898" s="266">
        <v>1917281</v>
      </c>
      <c r="B1898" s="267" t="s">
        <v>2620</v>
      </c>
      <c r="C1898" s="266" t="s">
        <v>84</v>
      </c>
      <c r="D1898" s="268">
        <v>7.5</v>
      </c>
    </row>
    <row r="1899" spans="1:4" ht="18">
      <c r="A1899" s="266">
        <v>1917282</v>
      </c>
      <c r="B1899" s="267" t="s">
        <v>2621</v>
      </c>
      <c r="C1899" s="266" t="s">
        <v>84</v>
      </c>
      <c r="D1899" s="268">
        <v>7.88</v>
      </c>
    </row>
    <row r="1900" spans="1:4" ht="18">
      <c r="A1900" s="266">
        <v>1917283</v>
      </c>
      <c r="B1900" s="267" t="s">
        <v>2622</v>
      </c>
      <c r="C1900" s="266" t="s">
        <v>84</v>
      </c>
      <c r="D1900" s="268">
        <v>8.27</v>
      </c>
    </row>
    <row r="1901" spans="1:4" ht="18">
      <c r="A1901" s="266">
        <v>1917284</v>
      </c>
      <c r="B1901" s="267" t="s">
        <v>2623</v>
      </c>
      <c r="C1901" s="266" t="s">
        <v>84</v>
      </c>
      <c r="D1901" s="268">
        <v>8.6199999999999992</v>
      </c>
    </row>
    <row r="1902" spans="1:4" ht="18">
      <c r="A1902" s="266">
        <v>1917285</v>
      </c>
      <c r="B1902" s="267" t="s">
        <v>2624</v>
      </c>
      <c r="C1902" s="266" t="s">
        <v>84</v>
      </c>
      <c r="D1902" s="268">
        <v>9.02</v>
      </c>
    </row>
    <row r="1903" spans="1:4" ht="18">
      <c r="A1903" s="266">
        <v>1917286</v>
      </c>
      <c r="B1903" s="267" t="s">
        <v>2625</v>
      </c>
      <c r="C1903" s="266" t="s">
        <v>84</v>
      </c>
      <c r="D1903" s="268">
        <v>9.7200000000000006</v>
      </c>
    </row>
    <row r="1904" spans="1:4" ht="18">
      <c r="A1904" s="266">
        <v>1917287</v>
      </c>
      <c r="B1904" s="267" t="s">
        <v>2626</v>
      </c>
      <c r="C1904" s="266" t="s">
        <v>84</v>
      </c>
      <c r="D1904" s="268">
        <v>10.15</v>
      </c>
    </row>
    <row r="1905" spans="1:4" ht="18">
      <c r="A1905" s="266">
        <v>1917288</v>
      </c>
      <c r="B1905" s="267" t="s">
        <v>2627</v>
      </c>
      <c r="C1905" s="266" t="s">
        <v>84</v>
      </c>
      <c r="D1905" s="268">
        <v>10.6</v>
      </c>
    </row>
    <row r="1906" spans="1:4" ht="18">
      <c r="A1906" s="266">
        <v>1917289</v>
      </c>
      <c r="B1906" s="267" t="s">
        <v>2628</v>
      </c>
      <c r="C1906" s="266" t="s">
        <v>84</v>
      </c>
      <c r="D1906" s="268">
        <v>11.11</v>
      </c>
    </row>
    <row r="1907" spans="1:4" ht="18">
      <c r="A1907" s="266">
        <v>1917290</v>
      </c>
      <c r="B1907" s="267" t="s">
        <v>2629</v>
      </c>
      <c r="C1907" s="266" t="s">
        <v>84</v>
      </c>
      <c r="D1907" s="268">
        <v>11.63</v>
      </c>
    </row>
    <row r="1908" spans="1:4" ht="18">
      <c r="A1908" s="266">
        <v>1917291</v>
      </c>
      <c r="B1908" s="267" t="s">
        <v>2630</v>
      </c>
      <c r="C1908" s="266" t="s">
        <v>84</v>
      </c>
      <c r="D1908" s="268">
        <v>12.4</v>
      </c>
    </row>
    <row r="1909" spans="1:4" ht="18">
      <c r="A1909" s="266">
        <v>1917292</v>
      </c>
      <c r="B1909" s="267" t="s">
        <v>2631</v>
      </c>
      <c r="C1909" s="266" t="s">
        <v>84</v>
      </c>
      <c r="D1909" s="268">
        <v>12.97</v>
      </c>
    </row>
    <row r="1910" spans="1:4" ht="18">
      <c r="A1910" s="266">
        <v>1917293</v>
      </c>
      <c r="B1910" s="267" t="s">
        <v>2632</v>
      </c>
      <c r="C1910" s="266" t="s">
        <v>84</v>
      </c>
      <c r="D1910" s="268">
        <v>13.57</v>
      </c>
    </row>
    <row r="1911" spans="1:4" ht="18">
      <c r="A1911" s="266">
        <v>1917294</v>
      </c>
      <c r="B1911" s="267" t="s">
        <v>2633</v>
      </c>
      <c r="C1911" s="266" t="s">
        <v>84</v>
      </c>
      <c r="D1911" s="268">
        <v>14.36</v>
      </c>
    </row>
    <row r="1912" spans="1:4" ht="18">
      <c r="A1912" s="266">
        <v>1917295</v>
      </c>
      <c r="B1912" s="267" t="s">
        <v>2634</v>
      </c>
      <c r="C1912" s="266" t="s">
        <v>84</v>
      </c>
      <c r="D1912" s="268">
        <v>15.14</v>
      </c>
    </row>
    <row r="1913" spans="1:4" ht="18">
      <c r="A1913" s="266">
        <v>1917296</v>
      </c>
      <c r="B1913" s="267" t="s">
        <v>2635</v>
      </c>
      <c r="C1913" s="266" t="s">
        <v>84</v>
      </c>
      <c r="D1913" s="268">
        <v>16.260000000000002</v>
      </c>
    </row>
    <row r="1914" spans="1:4" ht="18">
      <c r="A1914" s="266">
        <v>1917297</v>
      </c>
      <c r="B1914" s="267" t="s">
        <v>2636</v>
      </c>
      <c r="C1914" s="266" t="s">
        <v>84</v>
      </c>
      <c r="D1914" s="268">
        <v>17.27</v>
      </c>
    </row>
    <row r="1915" spans="1:4" ht="18">
      <c r="A1915" s="266">
        <v>1917298</v>
      </c>
      <c r="B1915" s="267" t="s">
        <v>2637</v>
      </c>
      <c r="C1915" s="266" t="s">
        <v>84</v>
      </c>
      <c r="D1915" s="268">
        <v>18.37</v>
      </c>
    </row>
    <row r="1916" spans="1:4" ht="18">
      <c r="A1916" s="266">
        <v>1917271</v>
      </c>
      <c r="B1916" s="267" t="s">
        <v>2638</v>
      </c>
      <c r="C1916" s="266" t="s">
        <v>84</v>
      </c>
      <c r="D1916" s="268">
        <v>3.95</v>
      </c>
    </row>
    <row r="1917" spans="1:4" ht="18">
      <c r="A1917" s="266">
        <v>1917299</v>
      </c>
      <c r="B1917" s="267" t="s">
        <v>2639</v>
      </c>
      <c r="C1917" s="266" t="s">
        <v>84</v>
      </c>
      <c r="D1917" s="268">
        <v>19.670000000000002</v>
      </c>
    </row>
    <row r="1918" spans="1:4" ht="18">
      <c r="A1918" s="266">
        <v>1917300</v>
      </c>
      <c r="B1918" s="267" t="s">
        <v>2640</v>
      </c>
      <c r="C1918" s="266" t="s">
        <v>84</v>
      </c>
      <c r="D1918" s="268">
        <v>21.1</v>
      </c>
    </row>
    <row r="1919" spans="1:4" ht="18">
      <c r="A1919" s="266">
        <v>1917301</v>
      </c>
      <c r="B1919" s="267" t="s">
        <v>2641</v>
      </c>
      <c r="C1919" s="266" t="s">
        <v>84</v>
      </c>
      <c r="D1919" s="268">
        <v>23</v>
      </c>
    </row>
    <row r="1920" spans="1:4" ht="18">
      <c r="A1920" s="266">
        <v>1917302</v>
      </c>
      <c r="B1920" s="267" t="s">
        <v>2642</v>
      </c>
      <c r="C1920" s="266" t="s">
        <v>84</v>
      </c>
      <c r="D1920" s="268">
        <v>24.8</v>
      </c>
    </row>
    <row r="1921" spans="1:4" ht="18">
      <c r="A1921" s="266">
        <v>1917303</v>
      </c>
      <c r="B1921" s="267" t="s">
        <v>2643</v>
      </c>
      <c r="C1921" s="266" t="s">
        <v>84</v>
      </c>
      <c r="D1921" s="268">
        <v>26.49</v>
      </c>
    </row>
    <row r="1922" spans="1:4" ht="18">
      <c r="A1922" s="266">
        <v>1917304</v>
      </c>
      <c r="B1922" s="267" t="s">
        <v>2644</v>
      </c>
      <c r="C1922" s="266" t="s">
        <v>84</v>
      </c>
      <c r="D1922" s="268">
        <v>28.15</v>
      </c>
    </row>
    <row r="1923" spans="1:4" ht="18">
      <c r="A1923" s="266">
        <v>1917305</v>
      </c>
      <c r="B1923" s="267" t="s">
        <v>2645</v>
      </c>
      <c r="C1923" s="266" t="s">
        <v>84</v>
      </c>
      <c r="D1923" s="268">
        <v>29.99</v>
      </c>
    </row>
    <row r="1924" spans="1:4" ht="18">
      <c r="A1924" s="266">
        <v>1917306</v>
      </c>
      <c r="B1924" s="267" t="s">
        <v>2646</v>
      </c>
      <c r="C1924" s="266" t="s">
        <v>84</v>
      </c>
      <c r="D1924" s="268">
        <v>32.26</v>
      </c>
    </row>
    <row r="1925" spans="1:4" ht="18">
      <c r="A1925" s="266">
        <v>1917307</v>
      </c>
      <c r="B1925" s="267" t="s">
        <v>2647</v>
      </c>
      <c r="C1925" s="266" t="s">
        <v>84</v>
      </c>
      <c r="D1925" s="268">
        <v>33.94</v>
      </c>
    </row>
    <row r="1926" spans="1:4" ht="18">
      <c r="A1926" s="266">
        <v>1917272</v>
      </c>
      <c r="B1926" s="267" t="s">
        <v>2648</v>
      </c>
      <c r="C1926" s="266" t="s">
        <v>84</v>
      </c>
      <c r="D1926" s="268">
        <v>4.1500000000000004</v>
      </c>
    </row>
    <row r="1927" spans="1:4" ht="18">
      <c r="A1927" s="266">
        <v>1917273</v>
      </c>
      <c r="B1927" s="267" t="s">
        <v>2649</v>
      </c>
      <c r="C1927" s="266" t="s">
        <v>84</v>
      </c>
      <c r="D1927" s="268">
        <v>4.38</v>
      </c>
    </row>
    <row r="1928" spans="1:4" ht="18">
      <c r="A1928" s="266">
        <v>1917729</v>
      </c>
      <c r="B1928" s="267" t="s">
        <v>2650</v>
      </c>
      <c r="C1928" s="266" t="s">
        <v>84</v>
      </c>
      <c r="D1928" s="268">
        <v>3.89</v>
      </c>
    </row>
    <row r="1929" spans="1:4" ht="18">
      <c r="A1929" s="266">
        <v>1917367</v>
      </c>
      <c r="B1929" s="267" t="s">
        <v>2651</v>
      </c>
      <c r="C1929" s="266" t="s">
        <v>84</v>
      </c>
      <c r="D1929" s="268">
        <v>4.43</v>
      </c>
    </row>
    <row r="1930" spans="1:4" ht="18">
      <c r="A1930" s="266">
        <v>1917368</v>
      </c>
      <c r="B1930" s="267" t="s">
        <v>2652</v>
      </c>
      <c r="C1930" s="266" t="s">
        <v>84</v>
      </c>
      <c r="D1930" s="268">
        <v>4.75</v>
      </c>
    </row>
    <row r="1931" spans="1:4" ht="18">
      <c r="A1931" s="266">
        <v>1917369</v>
      </c>
      <c r="B1931" s="267" t="s">
        <v>2653</v>
      </c>
      <c r="C1931" s="266" t="s">
        <v>84</v>
      </c>
      <c r="D1931" s="268">
        <v>5.23</v>
      </c>
    </row>
    <row r="1932" spans="1:4" ht="18">
      <c r="A1932" s="266">
        <v>1917370</v>
      </c>
      <c r="B1932" s="267" t="s">
        <v>2654</v>
      </c>
      <c r="C1932" s="266" t="s">
        <v>84</v>
      </c>
      <c r="D1932" s="268">
        <v>5.52</v>
      </c>
    </row>
    <row r="1933" spans="1:4" ht="18">
      <c r="A1933" s="266">
        <v>1917371</v>
      </c>
      <c r="B1933" s="267" t="s">
        <v>2655</v>
      </c>
      <c r="C1933" s="266" t="s">
        <v>84</v>
      </c>
      <c r="D1933" s="268">
        <v>5.79</v>
      </c>
    </row>
    <row r="1934" spans="1:4" ht="18">
      <c r="A1934" s="266">
        <v>1917372</v>
      </c>
      <c r="B1934" s="267" t="s">
        <v>2656</v>
      </c>
      <c r="C1934" s="266" t="s">
        <v>84</v>
      </c>
      <c r="D1934" s="268">
        <v>6.07</v>
      </c>
    </row>
    <row r="1935" spans="1:4" ht="18">
      <c r="A1935" s="266">
        <v>1917373</v>
      </c>
      <c r="B1935" s="267" t="s">
        <v>2657</v>
      </c>
      <c r="C1935" s="266" t="s">
        <v>84</v>
      </c>
      <c r="D1935" s="268">
        <v>6.29</v>
      </c>
    </row>
    <row r="1936" spans="1:4" ht="18">
      <c r="A1936" s="266">
        <v>1917374</v>
      </c>
      <c r="B1936" s="267" t="s">
        <v>2658</v>
      </c>
      <c r="C1936" s="266" t="s">
        <v>84</v>
      </c>
      <c r="D1936" s="268">
        <v>6.83</v>
      </c>
    </row>
    <row r="1937" spans="1:4" ht="18">
      <c r="A1937" s="266">
        <v>1917375</v>
      </c>
      <c r="B1937" s="267" t="s">
        <v>2659</v>
      </c>
      <c r="C1937" s="266" t="s">
        <v>84</v>
      </c>
      <c r="D1937" s="268">
        <v>7.09</v>
      </c>
    </row>
    <row r="1938" spans="1:4" ht="18">
      <c r="A1938" s="266">
        <v>1917376</v>
      </c>
      <c r="B1938" s="267" t="s">
        <v>2660</v>
      </c>
      <c r="C1938" s="266" t="s">
        <v>84</v>
      </c>
      <c r="D1938" s="268">
        <v>7.35</v>
      </c>
    </row>
    <row r="1939" spans="1:4" ht="18">
      <c r="A1939" s="266">
        <v>1917377</v>
      </c>
      <c r="B1939" s="267" t="s">
        <v>2661</v>
      </c>
      <c r="C1939" s="266" t="s">
        <v>84</v>
      </c>
      <c r="D1939" s="268">
        <v>7.62</v>
      </c>
    </row>
    <row r="1940" spans="1:4" ht="18">
      <c r="A1940" s="266">
        <v>1917378</v>
      </c>
      <c r="B1940" s="267" t="s">
        <v>2662</v>
      </c>
      <c r="C1940" s="266" t="s">
        <v>84</v>
      </c>
      <c r="D1940" s="268">
        <v>7.89</v>
      </c>
    </row>
    <row r="1941" spans="1:4" ht="18">
      <c r="A1941" s="266">
        <v>1917379</v>
      </c>
      <c r="B1941" s="267" t="s">
        <v>2663</v>
      </c>
      <c r="C1941" s="266" t="s">
        <v>84</v>
      </c>
      <c r="D1941" s="268">
        <v>8.4600000000000009</v>
      </c>
    </row>
    <row r="1942" spans="1:4" ht="18">
      <c r="A1942" s="266">
        <v>1917380</v>
      </c>
      <c r="B1942" s="267" t="s">
        <v>2664</v>
      </c>
      <c r="C1942" s="266" t="s">
        <v>84</v>
      </c>
      <c r="D1942" s="268">
        <v>8.7799999999999994</v>
      </c>
    </row>
    <row r="1943" spans="1:4" ht="18">
      <c r="A1943" s="266">
        <v>1917381</v>
      </c>
      <c r="B1943" s="267" t="s">
        <v>2665</v>
      </c>
      <c r="C1943" s="266" t="s">
        <v>84</v>
      </c>
      <c r="D1943" s="268">
        <v>9.11</v>
      </c>
    </row>
    <row r="1944" spans="1:4" ht="18">
      <c r="A1944" s="266">
        <v>1917382</v>
      </c>
      <c r="B1944" s="267" t="s">
        <v>2666</v>
      </c>
      <c r="C1944" s="266" t="s">
        <v>84</v>
      </c>
      <c r="D1944" s="268">
        <v>9.52</v>
      </c>
    </row>
    <row r="1945" spans="1:4" ht="18">
      <c r="A1945" s="266">
        <v>1917383</v>
      </c>
      <c r="B1945" s="267" t="s">
        <v>2667</v>
      </c>
      <c r="C1945" s="266" t="s">
        <v>84</v>
      </c>
      <c r="D1945" s="268">
        <v>9.8699999999999992</v>
      </c>
    </row>
    <row r="1946" spans="1:4" ht="18">
      <c r="A1946" s="266">
        <v>1917384</v>
      </c>
      <c r="B1946" s="267" t="s">
        <v>2668</v>
      </c>
      <c r="C1946" s="266" t="s">
        <v>84</v>
      </c>
      <c r="D1946" s="268">
        <v>10.5</v>
      </c>
    </row>
    <row r="1947" spans="1:4" ht="18">
      <c r="A1947" s="266">
        <v>1917385</v>
      </c>
      <c r="B1947" s="267" t="s">
        <v>2669</v>
      </c>
      <c r="C1947" s="266" t="s">
        <v>84</v>
      </c>
      <c r="D1947" s="268">
        <v>10.95</v>
      </c>
    </row>
    <row r="1948" spans="1:4" ht="18">
      <c r="A1948" s="266">
        <v>1917386</v>
      </c>
      <c r="B1948" s="267" t="s">
        <v>2670</v>
      </c>
      <c r="C1948" s="266" t="s">
        <v>84</v>
      </c>
      <c r="D1948" s="268">
        <v>11.42</v>
      </c>
    </row>
    <row r="1949" spans="1:4" ht="18">
      <c r="A1949" s="266">
        <v>1917387</v>
      </c>
      <c r="B1949" s="267" t="s">
        <v>2671</v>
      </c>
      <c r="C1949" s="266" t="s">
        <v>84</v>
      </c>
      <c r="D1949" s="268">
        <v>11.9</v>
      </c>
    </row>
    <row r="1950" spans="1:4" ht="18">
      <c r="A1950" s="266">
        <v>1917388</v>
      </c>
      <c r="B1950" s="267" t="s">
        <v>2672</v>
      </c>
      <c r="C1950" s="266" t="s">
        <v>84</v>
      </c>
      <c r="D1950" s="268">
        <v>12.41</v>
      </c>
    </row>
    <row r="1951" spans="1:4" ht="18">
      <c r="A1951" s="266">
        <v>1917389</v>
      </c>
      <c r="B1951" s="267" t="s">
        <v>2673</v>
      </c>
      <c r="C1951" s="266" t="s">
        <v>84</v>
      </c>
      <c r="D1951" s="268">
        <v>13.19</v>
      </c>
    </row>
    <row r="1952" spans="1:4" ht="18">
      <c r="A1952" s="266">
        <v>1917390</v>
      </c>
      <c r="B1952" s="267" t="s">
        <v>2674</v>
      </c>
      <c r="C1952" s="266" t="s">
        <v>84</v>
      </c>
      <c r="D1952" s="268">
        <v>13.89</v>
      </c>
    </row>
    <row r="1953" spans="1:4" ht="18">
      <c r="A1953" s="266">
        <v>1917391</v>
      </c>
      <c r="B1953" s="267" t="s">
        <v>2675</v>
      </c>
      <c r="C1953" s="266" t="s">
        <v>84</v>
      </c>
      <c r="D1953" s="268">
        <v>14.63</v>
      </c>
    </row>
    <row r="1954" spans="1:4" ht="18">
      <c r="A1954" s="266">
        <v>1917364</v>
      </c>
      <c r="B1954" s="267" t="s">
        <v>2676</v>
      </c>
      <c r="C1954" s="266" t="s">
        <v>84</v>
      </c>
      <c r="D1954" s="268">
        <v>3.52</v>
      </c>
    </row>
    <row r="1955" spans="1:4" ht="18">
      <c r="A1955" s="266">
        <v>1917392</v>
      </c>
      <c r="B1955" s="267" t="s">
        <v>2677</v>
      </c>
      <c r="C1955" s="266" t="s">
        <v>84</v>
      </c>
      <c r="D1955" s="268">
        <v>15.55</v>
      </c>
    </row>
    <row r="1956" spans="1:4" ht="18">
      <c r="A1956" s="266">
        <v>1917393</v>
      </c>
      <c r="B1956" s="267" t="s">
        <v>2678</v>
      </c>
      <c r="C1956" s="266" t="s">
        <v>84</v>
      </c>
      <c r="D1956" s="268">
        <v>16.52</v>
      </c>
    </row>
    <row r="1957" spans="1:4" ht="18">
      <c r="A1957" s="266">
        <v>1917394</v>
      </c>
      <c r="B1957" s="267" t="s">
        <v>2679</v>
      </c>
      <c r="C1957" s="266" t="s">
        <v>84</v>
      </c>
      <c r="D1957" s="268">
        <v>17.91</v>
      </c>
    </row>
    <row r="1958" spans="1:4" ht="18">
      <c r="A1958" s="266">
        <v>1917395</v>
      </c>
      <c r="B1958" s="267" t="s">
        <v>2680</v>
      </c>
      <c r="C1958" s="266" t="s">
        <v>84</v>
      </c>
      <c r="D1958" s="268">
        <v>18.87</v>
      </c>
    </row>
    <row r="1959" spans="1:4" ht="18">
      <c r="A1959" s="266">
        <v>1917396</v>
      </c>
      <c r="B1959" s="267" t="s">
        <v>2681</v>
      </c>
      <c r="C1959" s="266" t="s">
        <v>84</v>
      </c>
      <c r="D1959" s="268">
        <v>19.97</v>
      </c>
    </row>
    <row r="1960" spans="1:4" ht="18">
      <c r="A1960" s="266">
        <v>1917397</v>
      </c>
      <c r="B1960" s="267" t="s">
        <v>2682</v>
      </c>
      <c r="C1960" s="266" t="s">
        <v>84</v>
      </c>
      <c r="D1960" s="268">
        <v>21.23</v>
      </c>
    </row>
    <row r="1961" spans="1:4" ht="18">
      <c r="A1961" s="266">
        <v>1917398</v>
      </c>
      <c r="B1961" s="267" t="s">
        <v>2683</v>
      </c>
      <c r="C1961" s="266" t="s">
        <v>84</v>
      </c>
      <c r="D1961" s="268">
        <v>22.35</v>
      </c>
    </row>
    <row r="1962" spans="1:4" ht="18">
      <c r="A1962" s="266">
        <v>1917399</v>
      </c>
      <c r="B1962" s="267" t="s">
        <v>2684</v>
      </c>
      <c r="C1962" s="266" t="s">
        <v>84</v>
      </c>
      <c r="D1962" s="268">
        <v>23.93</v>
      </c>
    </row>
    <row r="1963" spans="1:4" ht="18">
      <c r="A1963" s="266">
        <v>1917400</v>
      </c>
      <c r="B1963" s="267" t="s">
        <v>2685</v>
      </c>
      <c r="C1963" s="266" t="s">
        <v>84</v>
      </c>
      <c r="D1963" s="268">
        <v>25.37</v>
      </c>
    </row>
    <row r="1964" spans="1:4" ht="18">
      <c r="A1964" s="266">
        <v>1917401</v>
      </c>
      <c r="B1964" s="267" t="s">
        <v>2686</v>
      </c>
      <c r="C1964" s="266" t="s">
        <v>84</v>
      </c>
      <c r="D1964" s="268">
        <v>26.66</v>
      </c>
    </row>
    <row r="1965" spans="1:4" ht="18">
      <c r="A1965" s="266">
        <v>1917365</v>
      </c>
      <c r="B1965" s="267" t="s">
        <v>2687</v>
      </c>
      <c r="C1965" s="266" t="s">
        <v>84</v>
      </c>
      <c r="D1965" s="268">
        <v>3.87</v>
      </c>
    </row>
    <row r="1966" spans="1:4" ht="18">
      <c r="A1966" s="266">
        <v>1917402</v>
      </c>
      <c r="B1966" s="267" t="s">
        <v>2688</v>
      </c>
      <c r="C1966" s="266" t="s">
        <v>84</v>
      </c>
      <c r="D1966" s="268">
        <v>28.19</v>
      </c>
    </row>
    <row r="1967" spans="1:4" ht="18">
      <c r="A1967" s="266">
        <v>1917403</v>
      </c>
      <c r="B1967" s="267" t="s">
        <v>2689</v>
      </c>
      <c r="C1967" s="266" t="s">
        <v>84</v>
      </c>
      <c r="D1967" s="268">
        <v>29.91</v>
      </c>
    </row>
    <row r="1968" spans="1:4" ht="18">
      <c r="A1968" s="266">
        <v>1917404</v>
      </c>
      <c r="B1968" s="267" t="s">
        <v>2690</v>
      </c>
      <c r="C1968" s="266" t="s">
        <v>84</v>
      </c>
      <c r="D1968" s="268">
        <v>31.68</v>
      </c>
    </row>
    <row r="1969" spans="1:4" ht="18">
      <c r="A1969" s="266">
        <v>1917405</v>
      </c>
      <c r="B1969" s="267" t="s">
        <v>2691</v>
      </c>
      <c r="C1969" s="266" t="s">
        <v>84</v>
      </c>
      <c r="D1969" s="268">
        <v>33.36</v>
      </c>
    </row>
    <row r="1970" spans="1:4" ht="18">
      <c r="A1970" s="266">
        <v>1917406</v>
      </c>
      <c r="B1970" s="267" t="s">
        <v>2692</v>
      </c>
      <c r="C1970" s="266" t="s">
        <v>84</v>
      </c>
      <c r="D1970" s="268">
        <v>35.22</v>
      </c>
    </row>
    <row r="1971" spans="1:4" ht="18">
      <c r="A1971" s="266">
        <v>1917407</v>
      </c>
      <c r="B1971" s="267" t="s">
        <v>2693</v>
      </c>
      <c r="C1971" s="266" t="s">
        <v>84</v>
      </c>
      <c r="D1971" s="268">
        <v>37.36</v>
      </c>
    </row>
    <row r="1972" spans="1:4" ht="18">
      <c r="A1972" s="266">
        <v>1917408</v>
      </c>
      <c r="B1972" s="267" t="s">
        <v>2694</v>
      </c>
      <c r="C1972" s="266" t="s">
        <v>84</v>
      </c>
      <c r="D1972" s="268">
        <v>39.729999999999997</v>
      </c>
    </row>
    <row r="1973" spans="1:4" ht="18">
      <c r="A1973" s="266">
        <v>1917409</v>
      </c>
      <c r="B1973" s="267" t="s">
        <v>2695</v>
      </c>
      <c r="C1973" s="266" t="s">
        <v>84</v>
      </c>
      <c r="D1973" s="268">
        <v>41.64</v>
      </c>
    </row>
    <row r="1974" spans="1:4" ht="18">
      <c r="A1974" s="266">
        <v>1917410</v>
      </c>
      <c r="B1974" s="267" t="s">
        <v>2696</v>
      </c>
      <c r="C1974" s="266" t="s">
        <v>84</v>
      </c>
      <c r="D1974" s="268">
        <v>43.38</v>
      </c>
    </row>
    <row r="1975" spans="1:4" ht="18">
      <c r="A1975" s="266">
        <v>1917411</v>
      </c>
      <c r="B1975" s="267" t="s">
        <v>2697</v>
      </c>
      <c r="C1975" s="266" t="s">
        <v>84</v>
      </c>
      <c r="D1975" s="268">
        <v>45.33</v>
      </c>
    </row>
    <row r="1976" spans="1:4" ht="18">
      <c r="A1976" s="266">
        <v>1917366</v>
      </c>
      <c r="B1976" s="267" t="s">
        <v>2698</v>
      </c>
      <c r="C1976" s="266" t="s">
        <v>84</v>
      </c>
      <c r="D1976" s="268">
        <v>4.12</v>
      </c>
    </row>
    <row r="1977" spans="1:4" ht="18">
      <c r="A1977" s="266">
        <v>1917732</v>
      </c>
      <c r="B1977" s="267" t="s">
        <v>2699</v>
      </c>
      <c r="C1977" s="266" t="s">
        <v>84</v>
      </c>
      <c r="D1977" s="268">
        <v>3.29</v>
      </c>
    </row>
    <row r="1978" spans="1:4">
      <c r="A1978" s="266">
        <v>1917043</v>
      </c>
      <c r="B1978" s="267" t="s">
        <v>2700</v>
      </c>
      <c r="C1978" s="266" t="s">
        <v>84</v>
      </c>
      <c r="D1978" s="268">
        <v>12.13</v>
      </c>
    </row>
    <row r="1979" spans="1:4">
      <c r="A1979" s="266">
        <v>1917044</v>
      </c>
      <c r="B1979" s="267" t="s">
        <v>2701</v>
      </c>
      <c r="C1979" s="266" t="s">
        <v>84</v>
      </c>
      <c r="D1979" s="268">
        <v>12.34</v>
      </c>
    </row>
    <row r="1980" spans="1:4">
      <c r="A1980" s="266">
        <v>1917045</v>
      </c>
      <c r="B1980" s="267" t="s">
        <v>2702</v>
      </c>
      <c r="C1980" s="266" t="s">
        <v>84</v>
      </c>
      <c r="D1980" s="268">
        <v>12.55</v>
      </c>
    </row>
    <row r="1981" spans="1:4">
      <c r="A1981" s="266">
        <v>1917046</v>
      </c>
      <c r="B1981" s="267" t="s">
        <v>2703</v>
      </c>
      <c r="C1981" s="266" t="s">
        <v>84</v>
      </c>
      <c r="D1981" s="268">
        <v>12.78</v>
      </c>
    </row>
    <row r="1982" spans="1:4">
      <c r="A1982" s="266">
        <v>1917047</v>
      </c>
      <c r="B1982" s="267" t="s">
        <v>2704</v>
      </c>
      <c r="C1982" s="266" t="s">
        <v>84</v>
      </c>
      <c r="D1982" s="268">
        <v>13.02</v>
      </c>
    </row>
    <row r="1983" spans="1:4">
      <c r="A1983" s="266">
        <v>1917048</v>
      </c>
      <c r="B1983" s="267" t="s">
        <v>2705</v>
      </c>
      <c r="C1983" s="266" t="s">
        <v>84</v>
      </c>
      <c r="D1983" s="268">
        <v>13.15</v>
      </c>
    </row>
    <row r="1984" spans="1:4">
      <c r="A1984" s="266">
        <v>1901518</v>
      </c>
      <c r="B1984" s="267" t="s">
        <v>2706</v>
      </c>
      <c r="C1984" s="266" t="s">
        <v>84</v>
      </c>
      <c r="D1984" s="268">
        <v>8.1999999999999993</v>
      </c>
    </row>
    <row r="1985" spans="1:4">
      <c r="A1985" s="266">
        <v>1901519</v>
      </c>
      <c r="B1985" s="267" t="s">
        <v>2707</v>
      </c>
      <c r="C1985" s="266" t="s">
        <v>84</v>
      </c>
      <c r="D1985" s="268">
        <v>8.26</v>
      </c>
    </row>
    <row r="1986" spans="1:4">
      <c r="A1986" s="266">
        <v>1901520</v>
      </c>
      <c r="B1986" s="267" t="s">
        <v>2708</v>
      </c>
      <c r="C1986" s="266" t="s">
        <v>84</v>
      </c>
      <c r="D1986" s="268">
        <v>8.32</v>
      </c>
    </row>
    <row r="1987" spans="1:4">
      <c r="A1987" s="266">
        <v>1901521</v>
      </c>
      <c r="B1987" s="267" t="s">
        <v>2709</v>
      </c>
      <c r="C1987" s="266" t="s">
        <v>84</v>
      </c>
      <c r="D1987" s="268">
        <v>8.39</v>
      </c>
    </row>
    <row r="1988" spans="1:4">
      <c r="A1988" s="266">
        <v>1901522</v>
      </c>
      <c r="B1988" s="267" t="s">
        <v>2710</v>
      </c>
      <c r="C1988" s="266" t="s">
        <v>84</v>
      </c>
      <c r="D1988" s="268">
        <v>8.4600000000000009</v>
      </c>
    </row>
    <row r="1989" spans="1:4">
      <c r="A1989" s="266">
        <v>1901517</v>
      </c>
      <c r="B1989" s="267" t="s">
        <v>2711</v>
      </c>
      <c r="C1989" s="266" t="s">
        <v>84</v>
      </c>
      <c r="D1989" s="268">
        <v>8.5</v>
      </c>
    </row>
    <row r="1990" spans="1:4">
      <c r="A1990" s="266">
        <v>1901523</v>
      </c>
      <c r="B1990" s="267" t="s">
        <v>2712</v>
      </c>
      <c r="C1990" s="266" t="s">
        <v>84</v>
      </c>
      <c r="D1990" s="268">
        <v>10.89</v>
      </c>
    </row>
    <row r="1991" spans="1:4">
      <c r="A1991" s="266">
        <v>1901524</v>
      </c>
      <c r="B1991" s="267" t="s">
        <v>2713</v>
      </c>
      <c r="C1991" s="266" t="s">
        <v>84</v>
      </c>
      <c r="D1991" s="268">
        <v>10.95</v>
      </c>
    </row>
    <row r="1992" spans="1:4">
      <c r="A1992" s="266">
        <v>1901525</v>
      </c>
      <c r="B1992" s="267" t="s">
        <v>2714</v>
      </c>
      <c r="C1992" s="266" t="s">
        <v>84</v>
      </c>
      <c r="D1992" s="268">
        <v>11.01</v>
      </c>
    </row>
    <row r="1993" spans="1:4">
      <c r="A1993" s="266">
        <v>1901526</v>
      </c>
      <c r="B1993" s="267" t="s">
        <v>2715</v>
      </c>
      <c r="C1993" s="266" t="s">
        <v>84</v>
      </c>
      <c r="D1993" s="268">
        <v>11.07</v>
      </c>
    </row>
    <row r="1994" spans="1:4">
      <c r="A1994" s="266">
        <v>1901527</v>
      </c>
      <c r="B1994" s="267" t="s">
        <v>2716</v>
      </c>
      <c r="C1994" s="266" t="s">
        <v>84</v>
      </c>
      <c r="D1994" s="268">
        <v>11.14</v>
      </c>
    </row>
    <row r="1995" spans="1:4">
      <c r="A1995" s="266">
        <v>1901528</v>
      </c>
      <c r="B1995" s="267" t="s">
        <v>2717</v>
      </c>
      <c r="C1995" s="266" t="s">
        <v>84</v>
      </c>
      <c r="D1995" s="268">
        <v>11.18</v>
      </c>
    </row>
    <row r="1996" spans="1:4">
      <c r="A1996" s="266">
        <v>1917079</v>
      </c>
      <c r="B1996" s="267" t="s">
        <v>2718</v>
      </c>
      <c r="C1996" s="266" t="s">
        <v>84</v>
      </c>
      <c r="D1996" s="268">
        <v>8.57</v>
      </c>
    </row>
    <row r="1997" spans="1:4">
      <c r="A1997" s="266">
        <v>1917080</v>
      </c>
      <c r="B1997" s="267" t="s">
        <v>2719</v>
      </c>
      <c r="C1997" s="266" t="s">
        <v>84</v>
      </c>
      <c r="D1997" s="268">
        <v>8.6999999999999993</v>
      </c>
    </row>
    <row r="1998" spans="1:4">
      <c r="A1998" s="266">
        <v>1917081</v>
      </c>
      <c r="B1998" s="267" t="s">
        <v>2720</v>
      </c>
      <c r="C1998" s="266" t="s">
        <v>84</v>
      </c>
      <c r="D1998" s="268">
        <v>8.84</v>
      </c>
    </row>
    <row r="1999" spans="1:4">
      <c r="A1999" s="266">
        <v>1917082</v>
      </c>
      <c r="B1999" s="267" t="s">
        <v>2721</v>
      </c>
      <c r="C1999" s="266" t="s">
        <v>84</v>
      </c>
      <c r="D1999" s="268">
        <v>8.98</v>
      </c>
    </row>
    <row r="2000" spans="1:4">
      <c r="A2000" s="266">
        <v>1917083</v>
      </c>
      <c r="B2000" s="267" t="s">
        <v>2722</v>
      </c>
      <c r="C2000" s="266" t="s">
        <v>84</v>
      </c>
      <c r="D2000" s="268">
        <v>9.1300000000000008</v>
      </c>
    </row>
    <row r="2001" spans="1:4">
      <c r="A2001" s="266">
        <v>1917084</v>
      </c>
      <c r="B2001" s="267" t="s">
        <v>2723</v>
      </c>
      <c r="C2001" s="266" t="s">
        <v>84</v>
      </c>
      <c r="D2001" s="268">
        <v>9.2100000000000009</v>
      </c>
    </row>
    <row r="2002" spans="1:4">
      <c r="A2002" s="266">
        <v>1901529</v>
      </c>
      <c r="B2002" s="267" t="s">
        <v>2724</v>
      </c>
      <c r="C2002" s="266" t="s">
        <v>84</v>
      </c>
      <c r="D2002" s="268">
        <v>13.65</v>
      </c>
    </row>
    <row r="2003" spans="1:4">
      <c r="A2003" s="266">
        <v>1901530</v>
      </c>
      <c r="B2003" s="267" t="s">
        <v>2725</v>
      </c>
      <c r="C2003" s="266" t="s">
        <v>84</v>
      </c>
      <c r="D2003" s="268">
        <v>13.71</v>
      </c>
    </row>
    <row r="2004" spans="1:4">
      <c r="A2004" s="266">
        <v>1901531</v>
      </c>
      <c r="B2004" s="267" t="s">
        <v>2726</v>
      </c>
      <c r="C2004" s="266" t="s">
        <v>84</v>
      </c>
      <c r="D2004" s="268">
        <v>13.77</v>
      </c>
    </row>
    <row r="2005" spans="1:4">
      <c r="A2005" s="266">
        <v>1901532</v>
      </c>
      <c r="B2005" s="267" t="s">
        <v>2727</v>
      </c>
      <c r="C2005" s="266" t="s">
        <v>84</v>
      </c>
      <c r="D2005" s="268">
        <v>13.83</v>
      </c>
    </row>
    <row r="2006" spans="1:4">
      <c r="A2006" s="266">
        <v>1901533</v>
      </c>
      <c r="B2006" s="267" t="s">
        <v>2728</v>
      </c>
      <c r="C2006" s="266" t="s">
        <v>84</v>
      </c>
      <c r="D2006" s="268">
        <v>13.89</v>
      </c>
    </row>
    <row r="2007" spans="1:4">
      <c r="A2007" s="266">
        <v>1901534</v>
      </c>
      <c r="B2007" s="267" t="s">
        <v>2729</v>
      </c>
      <c r="C2007" s="266" t="s">
        <v>84</v>
      </c>
      <c r="D2007" s="268">
        <v>13.93</v>
      </c>
    </row>
    <row r="2008" spans="1:4">
      <c r="A2008" s="266">
        <v>1917115</v>
      </c>
      <c r="B2008" s="267" t="s">
        <v>2730</v>
      </c>
      <c r="C2008" s="266" t="s">
        <v>84</v>
      </c>
      <c r="D2008" s="268">
        <v>8.23</v>
      </c>
    </row>
    <row r="2009" spans="1:4">
      <c r="A2009" s="266">
        <v>1917116</v>
      </c>
      <c r="B2009" s="267" t="s">
        <v>2731</v>
      </c>
      <c r="C2009" s="266" t="s">
        <v>84</v>
      </c>
      <c r="D2009" s="268">
        <v>8.33</v>
      </c>
    </row>
    <row r="2010" spans="1:4">
      <c r="A2010" s="266">
        <v>1917117</v>
      </c>
      <c r="B2010" s="267" t="s">
        <v>2732</v>
      </c>
      <c r="C2010" s="266" t="s">
        <v>84</v>
      </c>
      <c r="D2010" s="268">
        <v>8.44</v>
      </c>
    </row>
    <row r="2011" spans="1:4">
      <c r="A2011" s="266">
        <v>1917118</v>
      </c>
      <c r="B2011" s="267" t="s">
        <v>2733</v>
      </c>
      <c r="C2011" s="266" t="s">
        <v>84</v>
      </c>
      <c r="D2011" s="268">
        <v>8.56</v>
      </c>
    </row>
    <row r="2012" spans="1:4">
      <c r="A2012" s="266">
        <v>1917119</v>
      </c>
      <c r="B2012" s="267" t="s">
        <v>2734</v>
      </c>
      <c r="C2012" s="266" t="s">
        <v>84</v>
      </c>
      <c r="D2012" s="268">
        <v>8.68</v>
      </c>
    </row>
    <row r="2013" spans="1:4">
      <c r="A2013" s="266">
        <v>1917120</v>
      </c>
      <c r="B2013" s="267" t="s">
        <v>2735</v>
      </c>
      <c r="C2013" s="266" t="s">
        <v>84</v>
      </c>
      <c r="D2013" s="268">
        <v>8.75</v>
      </c>
    </row>
    <row r="2014" spans="1:4">
      <c r="A2014" s="266">
        <v>1917151</v>
      </c>
      <c r="B2014" s="267" t="s">
        <v>2736</v>
      </c>
      <c r="C2014" s="266" t="s">
        <v>84</v>
      </c>
      <c r="D2014" s="268">
        <v>7.84</v>
      </c>
    </row>
    <row r="2015" spans="1:4">
      <c r="A2015" s="266">
        <v>1917152</v>
      </c>
      <c r="B2015" s="267" t="s">
        <v>2737</v>
      </c>
      <c r="C2015" s="266" t="s">
        <v>84</v>
      </c>
      <c r="D2015" s="268">
        <v>7.94</v>
      </c>
    </row>
    <row r="2016" spans="1:4">
      <c r="A2016" s="266">
        <v>1917153</v>
      </c>
      <c r="B2016" s="267" t="s">
        <v>2738</v>
      </c>
      <c r="C2016" s="266" t="s">
        <v>84</v>
      </c>
      <c r="D2016" s="268">
        <v>8.0399999999999991</v>
      </c>
    </row>
    <row r="2017" spans="1:4">
      <c r="A2017" s="266">
        <v>1917154</v>
      </c>
      <c r="B2017" s="267" t="s">
        <v>2739</v>
      </c>
      <c r="C2017" s="266" t="s">
        <v>84</v>
      </c>
      <c r="D2017" s="268">
        <v>8.14</v>
      </c>
    </row>
    <row r="2018" spans="1:4">
      <c r="A2018" s="266">
        <v>1917155</v>
      </c>
      <c r="B2018" s="267" t="s">
        <v>2740</v>
      </c>
      <c r="C2018" s="266" t="s">
        <v>84</v>
      </c>
      <c r="D2018" s="268">
        <v>8.25</v>
      </c>
    </row>
    <row r="2019" spans="1:4">
      <c r="A2019" s="266">
        <v>1917156</v>
      </c>
      <c r="B2019" s="267" t="s">
        <v>2741</v>
      </c>
      <c r="C2019" s="266" t="s">
        <v>84</v>
      </c>
      <c r="D2019" s="268">
        <v>8.3000000000000007</v>
      </c>
    </row>
    <row r="2020" spans="1:4">
      <c r="A2020" s="266">
        <v>1917187</v>
      </c>
      <c r="B2020" s="267" t="s">
        <v>2742</v>
      </c>
      <c r="C2020" s="266" t="s">
        <v>84</v>
      </c>
      <c r="D2020" s="268">
        <v>8.73</v>
      </c>
    </row>
    <row r="2021" spans="1:4">
      <c r="A2021" s="266">
        <v>1917188</v>
      </c>
      <c r="B2021" s="267" t="s">
        <v>2743</v>
      </c>
      <c r="C2021" s="266" t="s">
        <v>84</v>
      </c>
      <c r="D2021" s="268">
        <v>8.82</v>
      </c>
    </row>
    <row r="2022" spans="1:4">
      <c r="A2022" s="266">
        <v>1917189</v>
      </c>
      <c r="B2022" s="267" t="s">
        <v>2744</v>
      </c>
      <c r="C2022" s="266" t="s">
        <v>84</v>
      </c>
      <c r="D2022" s="268">
        <v>8.9</v>
      </c>
    </row>
    <row r="2023" spans="1:4">
      <c r="A2023" s="266">
        <v>1917190</v>
      </c>
      <c r="B2023" s="267" t="s">
        <v>2745</v>
      </c>
      <c r="C2023" s="266" t="s">
        <v>84</v>
      </c>
      <c r="D2023" s="268">
        <v>8.99</v>
      </c>
    </row>
    <row r="2024" spans="1:4">
      <c r="A2024" s="266">
        <v>1917191</v>
      </c>
      <c r="B2024" s="267" t="s">
        <v>2746</v>
      </c>
      <c r="C2024" s="266" t="s">
        <v>84</v>
      </c>
      <c r="D2024" s="268">
        <v>9.09</v>
      </c>
    </row>
    <row r="2025" spans="1:4">
      <c r="A2025" s="266">
        <v>1917192</v>
      </c>
      <c r="B2025" s="267" t="s">
        <v>2747</v>
      </c>
      <c r="C2025" s="266" t="s">
        <v>84</v>
      </c>
      <c r="D2025" s="268">
        <v>9.14</v>
      </c>
    </row>
    <row r="2026" spans="1:4">
      <c r="A2026" s="266">
        <v>1917007</v>
      </c>
      <c r="B2026" s="267" t="s">
        <v>2748</v>
      </c>
      <c r="C2026" s="266" t="s">
        <v>84</v>
      </c>
      <c r="D2026" s="268">
        <v>16.48</v>
      </c>
    </row>
    <row r="2027" spans="1:4">
      <c r="A2027" s="266">
        <v>1917008</v>
      </c>
      <c r="B2027" s="267" t="s">
        <v>2749</v>
      </c>
      <c r="C2027" s="266" t="s">
        <v>84</v>
      </c>
      <c r="D2027" s="268">
        <v>16.78</v>
      </c>
    </row>
    <row r="2028" spans="1:4">
      <c r="A2028" s="266">
        <v>1917009</v>
      </c>
      <c r="B2028" s="267" t="s">
        <v>2750</v>
      </c>
      <c r="C2028" s="266" t="s">
        <v>84</v>
      </c>
      <c r="D2028" s="268">
        <v>17.09</v>
      </c>
    </row>
    <row r="2029" spans="1:4">
      <c r="A2029" s="266">
        <v>1917010</v>
      </c>
      <c r="B2029" s="267" t="s">
        <v>2751</v>
      </c>
      <c r="C2029" s="266" t="s">
        <v>84</v>
      </c>
      <c r="D2029" s="268">
        <v>17.420000000000002</v>
      </c>
    </row>
    <row r="2030" spans="1:4">
      <c r="A2030" s="266">
        <v>1917011</v>
      </c>
      <c r="B2030" s="267" t="s">
        <v>2752</v>
      </c>
      <c r="C2030" s="266" t="s">
        <v>84</v>
      </c>
      <c r="D2030" s="268">
        <v>17.760000000000002</v>
      </c>
    </row>
    <row r="2031" spans="1:4">
      <c r="A2031" s="266">
        <v>1917012</v>
      </c>
      <c r="B2031" s="267" t="s">
        <v>2753</v>
      </c>
      <c r="C2031" s="266" t="s">
        <v>84</v>
      </c>
      <c r="D2031" s="268">
        <v>17.940000000000001</v>
      </c>
    </row>
    <row r="2032" spans="1:4" ht="18">
      <c r="A2032" s="266">
        <v>1917578</v>
      </c>
      <c r="B2032" s="267" t="s">
        <v>2754</v>
      </c>
      <c r="C2032" s="266" t="s">
        <v>84</v>
      </c>
      <c r="D2032" s="268">
        <v>6.31</v>
      </c>
    </row>
    <row r="2033" spans="1:4" ht="18">
      <c r="A2033" s="266">
        <v>1917579</v>
      </c>
      <c r="B2033" s="267" t="s">
        <v>2755</v>
      </c>
      <c r="C2033" s="266" t="s">
        <v>84</v>
      </c>
      <c r="D2033" s="268">
        <v>6.77</v>
      </c>
    </row>
    <row r="2034" spans="1:4" ht="18">
      <c r="A2034" s="266">
        <v>1917580</v>
      </c>
      <c r="B2034" s="267" t="s">
        <v>2756</v>
      </c>
      <c r="C2034" s="266" t="s">
        <v>84</v>
      </c>
      <c r="D2034" s="268">
        <v>7.16</v>
      </c>
    </row>
    <row r="2035" spans="1:4" ht="18">
      <c r="A2035" s="266">
        <v>1917581</v>
      </c>
      <c r="B2035" s="267" t="s">
        <v>2757</v>
      </c>
      <c r="C2035" s="266" t="s">
        <v>84</v>
      </c>
      <c r="D2035" s="268">
        <v>7.61</v>
      </c>
    </row>
    <row r="2036" spans="1:4" ht="18">
      <c r="A2036" s="266">
        <v>1917582</v>
      </c>
      <c r="B2036" s="267" t="s">
        <v>2758</v>
      </c>
      <c r="C2036" s="266" t="s">
        <v>84</v>
      </c>
      <c r="D2036" s="268">
        <v>8.26</v>
      </c>
    </row>
    <row r="2037" spans="1:4" ht="18">
      <c r="A2037" s="266">
        <v>1917583</v>
      </c>
      <c r="B2037" s="267" t="s">
        <v>2759</v>
      </c>
      <c r="C2037" s="266" t="s">
        <v>84</v>
      </c>
      <c r="D2037" s="268">
        <v>8.76</v>
      </c>
    </row>
    <row r="2038" spans="1:4" ht="18">
      <c r="A2038" s="266">
        <v>1917584</v>
      </c>
      <c r="B2038" s="267" t="s">
        <v>2760</v>
      </c>
      <c r="C2038" s="266" t="s">
        <v>84</v>
      </c>
      <c r="D2038" s="268">
        <v>9.19</v>
      </c>
    </row>
    <row r="2039" spans="1:4" ht="18">
      <c r="A2039" s="266">
        <v>1917585</v>
      </c>
      <c r="B2039" s="267" t="s">
        <v>2761</v>
      </c>
      <c r="C2039" s="266" t="s">
        <v>84</v>
      </c>
      <c r="D2039" s="268">
        <v>9.81</v>
      </c>
    </row>
    <row r="2040" spans="1:4" ht="18">
      <c r="A2040" s="266">
        <v>1917586</v>
      </c>
      <c r="B2040" s="267" t="s">
        <v>2762</v>
      </c>
      <c r="C2040" s="266" t="s">
        <v>84</v>
      </c>
      <c r="D2040" s="268">
        <v>10.75</v>
      </c>
    </row>
    <row r="2041" spans="1:4" ht="18">
      <c r="A2041" s="266">
        <v>1917587</v>
      </c>
      <c r="B2041" s="267" t="s">
        <v>2763</v>
      </c>
      <c r="C2041" s="266" t="s">
        <v>84</v>
      </c>
      <c r="D2041" s="268">
        <v>11.45</v>
      </c>
    </row>
    <row r="2042" spans="1:4" ht="18">
      <c r="A2042" s="266">
        <v>1917588</v>
      </c>
      <c r="B2042" s="267" t="s">
        <v>2764</v>
      </c>
      <c r="C2042" s="266" t="s">
        <v>84</v>
      </c>
      <c r="D2042" s="268">
        <v>12.23</v>
      </c>
    </row>
    <row r="2043" spans="1:4" ht="18">
      <c r="A2043" s="266">
        <v>1917589</v>
      </c>
      <c r="B2043" s="267" t="s">
        <v>2765</v>
      </c>
      <c r="C2043" s="266" t="s">
        <v>84</v>
      </c>
      <c r="D2043" s="268">
        <v>13.75</v>
      </c>
    </row>
    <row r="2044" spans="1:4" ht="18">
      <c r="A2044" s="266">
        <v>1917590</v>
      </c>
      <c r="B2044" s="267" t="s">
        <v>2766</v>
      </c>
      <c r="C2044" s="266" t="s">
        <v>84</v>
      </c>
      <c r="D2044" s="268">
        <v>15.9</v>
      </c>
    </row>
    <row r="2045" spans="1:4" ht="18">
      <c r="A2045" s="266">
        <v>1917591</v>
      </c>
      <c r="B2045" s="267" t="s">
        <v>2767</v>
      </c>
      <c r="C2045" s="266" t="s">
        <v>84</v>
      </c>
      <c r="D2045" s="268">
        <v>17.78</v>
      </c>
    </row>
    <row r="2046" spans="1:4" ht="18">
      <c r="A2046" s="266">
        <v>1917592</v>
      </c>
      <c r="B2046" s="267" t="s">
        <v>2768</v>
      </c>
      <c r="C2046" s="266" t="s">
        <v>84</v>
      </c>
      <c r="D2046" s="268">
        <v>20.18</v>
      </c>
    </row>
    <row r="2047" spans="1:4" ht="18">
      <c r="A2047" s="266">
        <v>1917593</v>
      </c>
      <c r="B2047" s="267" t="s">
        <v>2769</v>
      </c>
      <c r="C2047" s="266" t="s">
        <v>84</v>
      </c>
      <c r="D2047" s="268">
        <v>22.66</v>
      </c>
    </row>
    <row r="2048" spans="1:4" ht="18">
      <c r="A2048" s="266">
        <v>1917594</v>
      </c>
      <c r="B2048" s="267" t="s">
        <v>2770</v>
      </c>
      <c r="C2048" s="266" t="s">
        <v>84</v>
      </c>
      <c r="D2048" s="268">
        <v>25.71</v>
      </c>
    </row>
    <row r="2049" spans="1:4" ht="18">
      <c r="A2049" s="266">
        <v>1917595</v>
      </c>
      <c r="B2049" s="267" t="s">
        <v>2771</v>
      </c>
      <c r="C2049" s="266" t="s">
        <v>84</v>
      </c>
      <c r="D2049" s="268">
        <v>28.93</v>
      </c>
    </row>
    <row r="2050" spans="1:4" ht="18">
      <c r="A2050" s="266">
        <v>1917596</v>
      </c>
      <c r="B2050" s="267" t="s">
        <v>2772</v>
      </c>
      <c r="C2050" s="266" t="s">
        <v>84</v>
      </c>
      <c r="D2050" s="268">
        <v>31.87</v>
      </c>
    </row>
    <row r="2051" spans="1:4" ht="18">
      <c r="A2051" s="266">
        <v>1917597</v>
      </c>
      <c r="B2051" s="267" t="s">
        <v>2773</v>
      </c>
      <c r="C2051" s="266" t="s">
        <v>84</v>
      </c>
      <c r="D2051" s="268">
        <v>35.909999999999997</v>
      </c>
    </row>
    <row r="2052" spans="1:4" ht="18">
      <c r="A2052" s="266">
        <v>1917598</v>
      </c>
      <c r="B2052" s="267" t="s">
        <v>2774</v>
      </c>
      <c r="C2052" s="266" t="s">
        <v>84</v>
      </c>
      <c r="D2052" s="268">
        <v>39.67</v>
      </c>
    </row>
    <row r="2053" spans="1:4" ht="18">
      <c r="A2053" s="266">
        <v>1917599</v>
      </c>
      <c r="B2053" s="267" t="s">
        <v>2775</v>
      </c>
      <c r="C2053" s="266" t="s">
        <v>84</v>
      </c>
      <c r="D2053" s="268">
        <v>43.92</v>
      </c>
    </row>
    <row r="2054" spans="1:4" ht="18">
      <c r="A2054" s="266">
        <v>1917600</v>
      </c>
      <c r="B2054" s="267" t="s">
        <v>2776</v>
      </c>
      <c r="C2054" s="266" t="s">
        <v>84</v>
      </c>
      <c r="D2054" s="268">
        <v>49.37</v>
      </c>
    </row>
    <row r="2055" spans="1:4" ht="18">
      <c r="A2055" s="266">
        <v>1917601</v>
      </c>
      <c r="B2055" s="267" t="s">
        <v>2777</v>
      </c>
      <c r="C2055" s="266" t="s">
        <v>84</v>
      </c>
      <c r="D2055" s="268">
        <v>51.87</v>
      </c>
    </row>
    <row r="2056" spans="1:4" ht="18">
      <c r="A2056" s="266">
        <v>1917575</v>
      </c>
      <c r="B2056" s="267" t="s">
        <v>2778</v>
      </c>
      <c r="C2056" s="266" t="s">
        <v>84</v>
      </c>
      <c r="D2056" s="268">
        <v>4.83</v>
      </c>
    </row>
    <row r="2057" spans="1:4" ht="18">
      <c r="A2057" s="266">
        <v>1917576</v>
      </c>
      <c r="B2057" s="267" t="s">
        <v>2779</v>
      </c>
      <c r="C2057" s="266" t="s">
        <v>84</v>
      </c>
      <c r="D2057" s="268">
        <v>5.2</v>
      </c>
    </row>
    <row r="2058" spans="1:4" ht="18">
      <c r="A2058" s="266">
        <v>1917577</v>
      </c>
      <c r="B2058" s="267" t="s">
        <v>2780</v>
      </c>
      <c r="C2058" s="266" t="s">
        <v>84</v>
      </c>
      <c r="D2058" s="268">
        <v>5.65</v>
      </c>
    </row>
    <row r="2059" spans="1:4" ht="18">
      <c r="A2059" s="266">
        <v>1917739</v>
      </c>
      <c r="B2059" s="267" t="s">
        <v>2781</v>
      </c>
      <c r="C2059" s="266" t="s">
        <v>84</v>
      </c>
      <c r="D2059" s="268">
        <v>4.75</v>
      </c>
    </row>
    <row r="2060" spans="1:4" ht="18">
      <c r="A2060" s="266">
        <v>1917253</v>
      </c>
      <c r="B2060" s="267" t="s">
        <v>2782</v>
      </c>
      <c r="C2060" s="266" t="s">
        <v>84</v>
      </c>
      <c r="D2060" s="268">
        <v>7.63</v>
      </c>
    </row>
    <row r="2061" spans="1:4" ht="18">
      <c r="A2061" s="266">
        <v>1917254</v>
      </c>
      <c r="B2061" s="267" t="s">
        <v>2783</v>
      </c>
      <c r="C2061" s="266" t="s">
        <v>84</v>
      </c>
      <c r="D2061" s="268">
        <v>8.18</v>
      </c>
    </row>
    <row r="2062" spans="1:4" ht="18">
      <c r="A2062" s="266">
        <v>1917255</v>
      </c>
      <c r="B2062" s="267" t="s">
        <v>2784</v>
      </c>
      <c r="C2062" s="266" t="s">
        <v>84</v>
      </c>
      <c r="D2062" s="268">
        <v>8.8800000000000008</v>
      </c>
    </row>
    <row r="2063" spans="1:4" ht="18">
      <c r="A2063" s="266">
        <v>1917256</v>
      </c>
      <c r="B2063" s="267" t="s">
        <v>2785</v>
      </c>
      <c r="C2063" s="266" t="s">
        <v>84</v>
      </c>
      <c r="D2063" s="268">
        <v>9.61</v>
      </c>
    </row>
    <row r="2064" spans="1:4" ht="18">
      <c r="A2064" s="266">
        <v>1917257</v>
      </c>
      <c r="B2064" s="267" t="s">
        <v>2786</v>
      </c>
      <c r="C2064" s="266" t="s">
        <v>84</v>
      </c>
      <c r="D2064" s="268">
        <v>10.62</v>
      </c>
    </row>
    <row r="2065" spans="1:4" ht="18">
      <c r="A2065" s="266">
        <v>1917258</v>
      </c>
      <c r="B2065" s="267" t="s">
        <v>2787</v>
      </c>
      <c r="C2065" s="266" t="s">
        <v>84</v>
      </c>
      <c r="D2065" s="268">
        <v>11.63</v>
      </c>
    </row>
    <row r="2066" spans="1:4" ht="18">
      <c r="A2066" s="266">
        <v>1917259</v>
      </c>
      <c r="B2066" s="267" t="s">
        <v>2788</v>
      </c>
      <c r="C2066" s="266" t="s">
        <v>84</v>
      </c>
      <c r="D2066" s="268">
        <v>14.5</v>
      </c>
    </row>
    <row r="2067" spans="1:4" ht="18">
      <c r="A2067" s="266">
        <v>1917250</v>
      </c>
      <c r="B2067" s="267" t="s">
        <v>2789</v>
      </c>
      <c r="C2067" s="266" t="s">
        <v>84</v>
      </c>
      <c r="D2067" s="268">
        <v>5.7</v>
      </c>
    </row>
    <row r="2068" spans="1:4" ht="18">
      <c r="A2068" s="266">
        <v>1917251</v>
      </c>
      <c r="B2068" s="267" t="s">
        <v>2790</v>
      </c>
      <c r="C2068" s="266" t="s">
        <v>84</v>
      </c>
      <c r="D2068" s="268">
        <v>6.04</v>
      </c>
    </row>
    <row r="2069" spans="1:4" ht="18">
      <c r="A2069" s="266">
        <v>1917252</v>
      </c>
      <c r="B2069" s="267" t="s">
        <v>2791</v>
      </c>
      <c r="C2069" s="266" t="s">
        <v>84</v>
      </c>
      <c r="D2069" s="268">
        <v>6.76</v>
      </c>
    </row>
    <row r="2070" spans="1:4" ht="18">
      <c r="A2070" s="266">
        <v>1917726</v>
      </c>
      <c r="B2070" s="267" t="s">
        <v>2792</v>
      </c>
      <c r="C2070" s="266" t="s">
        <v>84</v>
      </c>
      <c r="D2070" s="268">
        <v>5.56</v>
      </c>
    </row>
    <row r="2071" spans="1:4" ht="18">
      <c r="A2071" s="266">
        <v>1917335</v>
      </c>
      <c r="B2071" s="267" t="s">
        <v>2793</v>
      </c>
      <c r="C2071" s="266" t="s">
        <v>84</v>
      </c>
      <c r="D2071" s="268">
        <v>5.64</v>
      </c>
    </row>
    <row r="2072" spans="1:4" ht="18">
      <c r="A2072" s="266">
        <v>1917336</v>
      </c>
      <c r="B2072" s="267" t="s">
        <v>2794</v>
      </c>
      <c r="C2072" s="266" t="s">
        <v>84</v>
      </c>
      <c r="D2072" s="268">
        <v>6.43</v>
      </c>
    </row>
    <row r="2073" spans="1:4" ht="18">
      <c r="A2073" s="266">
        <v>1917337</v>
      </c>
      <c r="B2073" s="267" t="s">
        <v>2795</v>
      </c>
      <c r="C2073" s="266" t="s">
        <v>84</v>
      </c>
      <c r="D2073" s="268">
        <v>7.02</v>
      </c>
    </row>
    <row r="2074" spans="1:4" ht="18">
      <c r="A2074" s="266">
        <v>1917338</v>
      </c>
      <c r="B2074" s="267" t="s">
        <v>2796</v>
      </c>
      <c r="C2074" s="266" t="s">
        <v>84</v>
      </c>
      <c r="D2074" s="268">
        <v>7.77</v>
      </c>
    </row>
    <row r="2075" spans="1:4" ht="18">
      <c r="A2075" s="266">
        <v>1917339</v>
      </c>
      <c r="B2075" s="267" t="s">
        <v>2797</v>
      </c>
      <c r="C2075" s="266" t="s">
        <v>84</v>
      </c>
      <c r="D2075" s="268">
        <v>8.68</v>
      </c>
    </row>
    <row r="2076" spans="1:4" ht="18">
      <c r="A2076" s="266">
        <v>1917340</v>
      </c>
      <c r="B2076" s="267" t="s">
        <v>2798</v>
      </c>
      <c r="C2076" s="266" t="s">
        <v>84</v>
      </c>
      <c r="D2076" s="268">
        <v>10.09</v>
      </c>
    </row>
    <row r="2077" spans="1:4" ht="18">
      <c r="A2077" s="266">
        <v>1917341</v>
      </c>
      <c r="B2077" s="267" t="s">
        <v>2799</v>
      </c>
      <c r="C2077" s="266" t="s">
        <v>84</v>
      </c>
      <c r="D2077" s="268">
        <v>12.83</v>
      </c>
    </row>
    <row r="2078" spans="1:4" ht="18">
      <c r="A2078" s="266">
        <v>1917342</v>
      </c>
      <c r="B2078" s="267" t="s">
        <v>2800</v>
      </c>
      <c r="C2078" s="266" t="s">
        <v>84</v>
      </c>
      <c r="D2078" s="268">
        <v>15.92</v>
      </c>
    </row>
    <row r="2079" spans="1:4" ht="18">
      <c r="A2079" s="266">
        <v>1917343</v>
      </c>
      <c r="B2079" s="267" t="s">
        <v>2801</v>
      </c>
      <c r="C2079" s="266" t="s">
        <v>84</v>
      </c>
      <c r="D2079" s="268">
        <v>19.86</v>
      </c>
    </row>
    <row r="2080" spans="1:4" ht="18">
      <c r="A2080" s="266">
        <v>1917344</v>
      </c>
      <c r="B2080" s="267" t="s">
        <v>2802</v>
      </c>
      <c r="C2080" s="266" t="s">
        <v>84</v>
      </c>
      <c r="D2080" s="268">
        <v>24.03</v>
      </c>
    </row>
    <row r="2081" spans="1:4" ht="18">
      <c r="A2081" s="266">
        <v>1917345</v>
      </c>
      <c r="B2081" s="267" t="s">
        <v>2803</v>
      </c>
      <c r="C2081" s="266" t="s">
        <v>84</v>
      </c>
      <c r="D2081" s="268">
        <v>29.9</v>
      </c>
    </row>
    <row r="2082" spans="1:4" ht="18">
      <c r="A2082" s="266">
        <v>1917346</v>
      </c>
      <c r="B2082" s="267" t="s">
        <v>2804</v>
      </c>
      <c r="C2082" s="266" t="s">
        <v>84</v>
      </c>
      <c r="D2082" s="268">
        <v>35.67</v>
      </c>
    </row>
    <row r="2083" spans="1:4" ht="18">
      <c r="A2083" s="266">
        <v>1917347</v>
      </c>
      <c r="B2083" s="267" t="s">
        <v>2805</v>
      </c>
      <c r="C2083" s="266" t="s">
        <v>84</v>
      </c>
      <c r="D2083" s="268">
        <v>47.06</v>
      </c>
    </row>
    <row r="2084" spans="1:4" ht="18">
      <c r="A2084" s="266">
        <v>1917332</v>
      </c>
      <c r="B2084" s="267" t="s">
        <v>2806</v>
      </c>
      <c r="C2084" s="266" t="s">
        <v>84</v>
      </c>
      <c r="D2084" s="268">
        <v>4.57</v>
      </c>
    </row>
    <row r="2085" spans="1:4" ht="18">
      <c r="A2085" s="266">
        <v>1917333</v>
      </c>
      <c r="B2085" s="267" t="s">
        <v>2807</v>
      </c>
      <c r="C2085" s="266" t="s">
        <v>84</v>
      </c>
      <c r="D2085" s="268">
        <v>4.8899999999999997</v>
      </c>
    </row>
    <row r="2086" spans="1:4" ht="18">
      <c r="A2086" s="266">
        <v>1917334</v>
      </c>
      <c r="B2086" s="267" t="s">
        <v>2808</v>
      </c>
      <c r="C2086" s="266" t="s">
        <v>84</v>
      </c>
      <c r="D2086" s="268">
        <v>5.21</v>
      </c>
    </row>
    <row r="2087" spans="1:4" ht="18">
      <c r="A2087" s="266">
        <v>1917331</v>
      </c>
      <c r="B2087" s="267" t="s">
        <v>2809</v>
      </c>
      <c r="C2087" s="266" t="s">
        <v>84</v>
      </c>
      <c r="D2087" s="268">
        <v>4.1500000000000004</v>
      </c>
    </row>
    <row r="2088" spans="1:4" ht="18">
      <c r="A2088" s="266">
        <v>1917443</v>
      </c>
      <c r="B2088" s="267" t="s">
        <v>2810</v>
      </c>
      <c r="C2088" s="266" t="s">
        <v>84</v>
      </c>
      <c r="D2088" s="268">
        <v>6.27</v>
      </c>
    </row>
    <row r="2089" spans="1:4" ht="18">
      <c r="A2089" s="266">
        <v>1917444</v>
      </c>
      <c r="B2089" s="267" t="s">
        <v>2811</v>
      </c>
      <c r="C2089" s="266" t="s">
        <v>84</v>
      </c>
      <c r="D2089" s="268">
        <v>6.79</v>
      </c>
    </row>
    <row r="2090" spans="1:4" ht="18">
      <c r="A2090" s="266">
        <v>1917445</v>
      </c>
      <c r="B2090" s="267" t="s">
        <v>2812</v>
      </c>
      <c r="C2090" s="266" t="s">
        <v>84</v>
      </c>
      <c r="D2090" s="268">
        <v>7.36</v>
      </c>
    </row>
    <row r="2091" spans="1:4" ht="18">
      <c r="A2091" s="266">
        <v>1917446</v>
      </c>
      <c r="B2091" s="267" t="s">
        <v>2813</v>
      </c>
      <c r="C2091" s="266" t="s">
        <v>84</v>
      </c>
      <c r="D2091" s="268">
        <v>7.95</v>
      </c>
    </row>
    <row r="2092" spans="1:4" ht="18">
      <c r="A2092" s="266">
        <v>1917447</v>
      </c>
      <c r="B2092" s="267" t="s">
        <v>2814</v>
      </c>
      <c r="C2092" s="266" t="s">
        <v>84</v>
      </c>
      <c r="D2092" s="268">
        <v>8.86</v>
      </c>
    </row>
    <row r="2093" spans="1:4" ht="18">
      <c r="A2093" s="266">
        <v>1917448</v>
      </c>
      <c r="B2093" s="267" t="s">
        <v>2815</v>
      </c>
      <c r="C2093" s="266" t="s">
        <v>84</v>
      </c>
      <c r="D2093" s="268">
        <v>9.61</v>
      </c>
    </row>
    <row r="2094" spans="1:4" ht="18">
      <c r="A2094" s="266">
        <v>1917449</v>
      </c>
      <c r="B2094" s="267" t="s">
        <v>2816</v>
      </c>
      <c r="C2094" s="266" t="s">
        <v>84</v>
      </c>
      <c r="D2094" s="268">
        <v>10.59</v>
      </c>
    </row>
    <row r="2095" spans="1:4" ht="18">
      <c r="A2095" s="266">
        <v>1917450</v>
      </c>
      <c r="B2095" s="267" t="s">
        <v>2817</v>
      </c>
      <c r="C2095" s="266" t="s">
        <v>84</v>
      </c>
      <c r="D2095" s="268">
        <v>11.76</v>
      </c>
    </row>
    <row r="2096" spans="1:4" ht="18">
      <c r="A2096" s="266">
        <v>1917451</v>
      </c>
      <c r="B2096" s="267" t="s">
        <v>2818</v>
      </c>
      <c r="C2096" s="266" t="s">
        <v>84</v>
      </c>
      <c r="D2096" s="268">
        <v>14.35</v>
      </c>
    </row>
    <row r="2097" spans="1:4" ht="18">
      <c r="A2097" s="266">
        <v>1917452</v>
      </c>
      <c r="B2097" s="267" t="s">
        <v>2819</v>
      </c>
      <c r="C2097" s="266" t="s">
        <v>84</v>
      </c>
      <c r="D2097" s="268">
        <v>16.87</v>
      </c>
    </row>
    <row r="2098" spans="1:4" ht="18">
      <c r="A2098" s="266">
        <v>1917453</v>
      </c>
      <c r="B2098" s="267" t="s">
        <v>2820</v>
      </c>
      <c r="C2098" s="266" t="s">
        <v>84</v>
      </c>
      <c r="D2098" s="268">
        <v>19.899999999999999</v>
      </c>
    </row>
    <row r="2099" spans="1:4" ht="18">
      <c r="A2099" s="266">
        <v>1917454</v>
      </c>
      <c r="B2099" s="267" t="s">
        <v>2821</v>
      </c>
      <c r="C2099" s="266" t="s">
        <v>84</v>
      </c>
      <c r="D2099" s="268">
        <v>23.23</v>
      </c>
    </row>
    <row r="2100" spans="1:4" ht="18">
      <c r="A2100" s="266">
        <v>1917455</v>
      </c>
      <c r="B2100" s="267" t="s">
        <v>2822</v>
      </c>
      <c r="C2100" s="266" t="s">
        <v>84</v>
      </c>
      <c r="D2100" s="268">
        <v>27.52</v>
      </c>
    </row>
    <row r="2101" spans="1:4" ht="18">
      <c r="A2101" s="266">
        <v>1917456</v>
      </c>
      <c r="B2101" s="267" t="s">
        <v>2823</v>
      </c>
      <c r="C2101" s="266" t="s">
        <v>84</v>
      </c>
      <c r="D2101" s="268">
        <v>32.130000000000003</v>
      </c>
    </row>
    <row r="2102" spans="1:4" ht="18">
      <c r="A2102" s="266">
        <v>1917457</v>
      </c>
      <c r="B2102" s="267" t="s">
        <v>2824</v>
      </c>
      <c r="C2102" s="266" t="s">
        <v>84</v>
      </c>
      <c r="D2102" s="268">
        <v>36.26</v>
      </c>
    </row>
    <row r="2103" spans="1:4" ht="18">
      <c r="A2103" s="266">
        <v>1917458</v>
      </c>
      <c r="B2103" s="267" t="s">
        <v>2825</v>
      </c>
      <c r="C2103" s="266" t="s">
        <v>84</v>
      </c>
      <c r="D2103" s="268">
        <v>41.74</v>
      </c>
    </row>
    <row r="2104" spans="1:4" ht="18">
      <c r="A2104" s="266">
        <v>1917459</v>
      </c>
      <c r="B2104" s="267" t="s">
        <v>2826</v>
      </c>
      <c r="C2104" s="266" t="s">
        <v>84</v>
      </c>
      <c r="D2104" s="268">
        <v>44</v>
      </c>
    </row>
    <row r="2105" spans="1:4" ht="18">
      <c r="A2105" s="266">
        <v>1917440</v>
      </c>
      <c r="B2105" s="267" t="s">
        <v>2827</v>
      </c>
      <c r="C2105" s="266" t="s">
        <v>84</v>
      </c>
      <c r="D2105" s="268">
        <v>4.32</v>
      </c>
    </row>
    <row r="2106" spans="1:4" ht="18">
      <c r="A2106" s="266">
        <v>1917441</v>
      </c>
      <c r="B2106" s="267" t="s">
        <v>2828</v>
      </c>
      <c r="C2106" s="266" t="s">
        <v>84</v>
      </c>
      <c r="D2106" s="268">
        <v>4.8899999999999997</v>
      </c>
    </row>
    <row r="2107" spans="1:4" ht="18">
      <c r="A2107" s="266">
        <v>1917442</v>
      </c>
      <c r="B2107" s="267" t="s">
        <v>2829</v>
      </c>
      <c r="C2107" s="266" t="s">
        <v>84</v>
      </c>
      <c r="D2107" s="268">
        <v>5.47</v>
      </c>
    </row>
    <row r="2108" spans="1:4" ht="18">
      <c r="A2108" s="266">
        <v>1917734</v>
      </c>
      <c r="B2108" s="267" t="s">
        <v>2830</v>
      </c>
      <c r="C2108" s="266" t="s">
        <v>84</v>
      </c>
      <c r="D2108" s="268">
        <v>4.01</v>
      </c>
    </row>
    <row r="2109" spans="1:4">
      <c r="A2109" s="266">
        <v>1917055</v>
      </c>
      <c r="B2109" s="267" t="s">
        <v>2831</v>
      </c>
      <c r="C2109" s="266" t="s">
        <v>84</v>
      </c>
      <c r="D2109" s="268">
        <v>11.05</v>
      </c>
    </row>
    <row r="2110" spans="1:4">
      <c r="A2110" s="266">
        <v>1917056</v>
      </c>
      <c r="B2110" s="267" t="s">
        <v>2832</v>
      </c>
      <c r="C2110" s="266" t="s">
        <v>84</v>
      </c>
      <c r="D2110" s="268">
        <v>11.25</v>
      </c>
    </row>
    <row r="2111" spans="1:4">
      <c r="A2111" s="266">
        <v>1917057</v>
      </c>
      <c r="B2111" s="267" t="s">
        <v>2833</v>
      </c>
      <c r="C2111" s="266" t="s">
        <v>84</v>
      </c>
      <c r="D2111" s="268">
        <v>11.47</v>
      </c>
    </row>
    <row r="2112" spans="1:4">
      <c r="A2112" s="266">
        <v>1917058</v>
      </c>
      <c r="B2112" s="267" t="s">
        <v>2834</v>
      </c>
      <c r="C2112" s="266" t="s">
        <v>84</v>
      </c>
      <c r="D2112" s="268">
        <v>11.69</v>
      </c>
    </row>
    <row r="2113" spans="1:4">
      <c r="A2113" s="266">
        <v>1917059</v>
      </c>
      <c r="B2113" s="267" t="s">
        <v>2835</v>
      </c>
      <c r="C2113" s="266" t="s">
        <v>84</v>
      </c>
      <c r="D2113" s="268">
        <v>11.92</v>
      </c>
    </row>
    <row r="2114" spans="1:4">
      <c r="A2114" s="266">
        <v>1917060</v>
      </c>
      <c r="B2114" s="267" t="s">
        <v>2836</v>
      </c>
      <c r="C2114" s="266" t="s">
        <v>84</v>
      </c>
      <c r="D2114" s="268">
        <v>12.04</v>
      </c>
    </row>
    <row r="2115" spans="1:4">
      <c r="A2115" s="266">
        <v>1901536</v>
      </c>
      <c r="B2115" s="267" t="s">
        <v>2837</v>
      </c>
      <c r="C2115" s="266" t="s">
        <v>84</v>
      </c>
      <c r="D2115" s="268">
        <v>7.36</v>
      </c>
    </row>
    <row r="2116" spans="1:4">
      <c r="A2116" s="266">
        <v>1901537</v>
      </c>
      <c r="B2116" s="267" t="s">
        <v>2838</v>
      </c>
      <c r="C2116" s="266" t="s">
        <v>84</v>
      </c>
      <c r="D2116" s="268">
        <v>7.42</v>
      </c>
    </row>
    <row r="2117" spans="1:4">
      <c r="A2117" s="266">
        <v>1901538</v>
      </c>
      <c r="B2117" s="267" t="s">
        <v>2839</v>
      </c>
      <c r="C2117" s="266" t="s">
        <v>84</v>
      </c>
      <c r="D2117" s="268">
        <v>7.49</v>
      </c>
    </row>
    <row r="2118" spans="1:4">
      <c r="A2118" s="266">
        <v>1901539</v>
      </c>
      <c r="B2118" s="267" t="s">
        <v>2840</v>
      </c>
      <c r="C2118" s="266" t="s">
        <v>84</v>
      </c>
      <c r="D2118" s="268">
        <v>7.55</v>
      </c>
    </row>
    <row r="2119" spans="1:4">
      <c r="A2119" s="266">
        <v>1901540</v>
      </c>
      <c r="B2119" s="267" t="s">
        <v>2841</v>
      </c>
      <c r="C2119" s="266" t="s">
        <v>84</v>
      </c>
      <c r="D2119" s="268">
        <v>7.62</v>
      </c>
    </row>
    <row r="2120" spans="1:4">
      <c r="A2120" s="266">
        <v>1901535</v>
      </c>
      <c r="B2120" s="267" t="s">
        <v>2842</v>
      </c>
      <c r="C2120" s="266" t="s">
        <v>84</v>
      </c>
      <c r="D2120" s="268">
        <v>7.66</v>
      </c>
    </row>
    <row r="2121" spans="1:4">
      <c r="A2121" s="266">
        <v>1901542</v>
      </c>
      <c r="B2121" s="267" t="s">
        <v>2843</v>
      </c>
      <c r="C2121" s="266" t="s">
        <v>84</v>
      </c>
      <c r="D2121" s="268">
        <v>9.73</v>
      </c>
    </row>
    <row r="2122" spans="1:4">
      <c r="A2122" s="266">
        <v>1901543</v>
      </c>
      <c r="B2122" s="267" t="s">
        <v>2844</v>
      </c>
      <c r="C2122" s="266" t="s">
        <v>84</v>
      </c>
      <c r="D2122" s="268">
        <v>9.7799999999999994</v>
      </c>
    </row>
    <row r="2123" spans="1:4">
      <c r="A2123" s="266">
        <v>1901544</v>
      </c>
      <c r="B2123" s="267" t="s">
        <v>2845</v>
      </c>
      <c r="C2123" s="266" t="s">
        <v>84</v>
      </c>
      <c r="D2123" s="268">
        <v>9.84</v>
      </c>
    </row>
    <row r="2124" spans="1:4">
      <c r="A2124" s="266">
        <v>1901545</v>
      </c>
      <c r="B2124" s="267" t="s">
        <v>2846</v>
      </c>
      <c r="C2124" s="266" t="s">
        <v>84</v>
      </c>
      <c r="D2124" s="268">
        <v>9.91</v>
      </c>
    </row>
    <row r="2125" spans="1:4">
      <c r="A2125" s="266">
        <v>1901546</v>
      </c>
      <c r="B2125" s="267" t="s">
        <v>2847</v>
      </c>
      <c r="C2125" s="266" t="s">
        <v>84</v>
      </c>
      <c r="D2125" s="268">
        <v>9.9700000000000006</v>
      </c>
    </row>
    <row r="2126" spans="1:4">
      <c r="A2126" s="266">
        <v>1901541</v>
      </c>
      <c r="B2126" s="267" t="s">
        <v>2848</v>
      </c>
      <c r="C2126" s="266" t="s">
        <v>84</v>
      </c>
      <c r="D2126" s="268">
        <v>10.01</v>
      </c>
    </row>
    <row r="2127" spans="1:4">
      <c r="A2127" s="266">
        <v>1917091</v>
      </c>
      <c r="B2127" s="267" t="s">
        <v>2849</v>
      </c>
      <c r="C2127" s="266" t="s">
        <v>84</v>
      </c>
      <c r="D2127" s="268">
        <v>7.8</v>
      </c>
    </row>
    <row r="2128" spans="1:4">
      <c r="A2128" s="266">
        <v>1917092</v>
      </c>
      <c r="B2128" s="267" t="s">
        <v>2850</v>
      </c>
      <c r="C2128" s="266" t="s">
        <v>84</v>
      </c>
      <c r="D2128" s="268">
        <v>7.92</v>
      </c>
    </row>
    <row r="2129" spans="1:4">
      <c r="A2129" s="266">
        <v>1917093</v>
      </c>
      <c r="B2129" s="267" t="s">
        <v>2851</v>
      </c>
      <c r="C2129" s="266" t="s">
        <v>84</v>
      </c>
      <c r="D2129" s="268">
        <v>8.06</v>
      </c>
    </row>
    <row r="2130" spans="1:4">
      <c r="A2130" s="266">
        <v>1917094</v>
      </c>
      <c r="B2130" s="267" t="s">
        <v>2852</v>
      </c>
      <c r="C2130" s="266" t="s">
        <v>84</v>
      </c>
      <c r="D2130" s="268">
        <v>8.19</v>
      </c>
    </row>
    <row r="2131" spans="1:4">
      <c r="A2131" s="266">
        <v>1917095</v>
      </c>
      <c r="B2131" s="267" t="s">
        <v>2853</v>
      </c>
      <c r="C2131" s="266" t="s">
        <v>84</v>
      </c>
      <c r="D2131" s="268">
        <v>8.34</v>
      </c>
    </row>
    <row r="2132" spans="1:4">
      <c r="A2132" s="266">
        <v>1917096</v>
      </c>
      <c r="B2132" s="267" t="s">
        <v>2854</v>
      </c>
      <c r="C2132" s="266" t="s">
        <v>84</v>
      </c>
      <c r="D2132" s="268">
        <v>8.42</v>
      </c>
    </row>
    <row r="2133" spans="1:4">
      <c r="A2133" s="266">
        <v>1901548</v>
      </c>
      <c r="B2133" s="267" t="s">
        <v>2855</v>
      </c>
      <c r="C2133" s="266" t="s">
        <v>84</v>
      </c>
      <c r="D2133" s="268">
        <v>12.15</v>
      </c>
    </row>
    <row r="2134" spans="1:4">
      <c r="A2134" s="266">
        <v>1901549</v>
      </c>
      <c r="B2134" s="267" t="s">
        <v>2856</v>
      </c>
      <c r="C2134" s="266" t="s">
        <v>84</v>
      </c>
      <c r="D2134" s="268">
        <v>12.21</v>
      </c>
    </row>
    <row r="2135" spans="1:4">
      <c r="A2135" s="266">
        <v>1901550</v>
      </c>
      <c r="B2135" s="267" t="s">
        <v>2857</v>
      </c>
      <c r="C2135" s="266" t="s">
        <v>84</v>
      </c>
      <c r="D2135" s="268">
        <v>12.27</v>
      </c>
    </row>
    <row r="2136" spans="1:4">
      <c r="A2136" s="266">
        <v>1901551</v>
      </c>
      <c r="B2136" s="267" t="s">
        <v>2858</v>
      </c>
      <c r="C2136" s="266" t="s">
        <v>84</v>
      </c>
      <c r="D2136" s="268">
        <v>12.33</v>
      </c>
    </row>
    <row r="2137" spans="1:4">
      <c r="A2137" s="266">
        <v>1901552</v>
      </c>
      <c r="B2137" s="267" t="s">
        <v>2859</v>
      </c>
      <c r="C2137" s="266" t="s">
        <v>84</v>
      </c>
      <c r="D2137" s="268">
        <v>12.39</v>
      </c>
    </row>
    <row r="2138" spans="1:4">
      <c r="A2138" s="266">
        <v>1901547</v>
      </c>
      <c r="B2138" s="267" t="s">
        <v>2860</v>
      </c>
      <c r="C2138" s="266" t="s">
        <v>84</v>
      </c>
      <c r="D2138" s="268">
        <v>12.42</v>
      </c>
    </row>
    <row r="2139" spans="1:4">
      <c r="A2139" s="266">
        <v>1917127</v>
      </c>
      <c r="B2139" s="267" t="s">
        <v>2861</v>
      </c>
      <c r="C2139" s="266" t="s">
        <v>84</v>
      </c>
      <c r="D2139" s="268">
        <v>7.46</v>
      </c>
    </row>
    <row r="2140" spans="1:4">
      <c r="A2140" s="266">
        <v>1917128</v>
      </c>
      <c r="B2140" s="267" t="s">
        <v>2862</v>
      </c>
      <c r="C2140" s="266" t="s">
        <v>84</v>
      </c>
      <c r="D2140" s="268">
        <v>7.56</v>
      </c>
    </row>
    <row r="2141" spans="1:4">
      <c r="A2141" s="266">
        <v>1917129</v>
      </c>
      <c r="B2141" s="267" t="s">
        <v>2863</v>
      </c>
      <c r="C2141" s="266" t="s">
        <v>84</v>
      </c>
      <c r="D2141" s="268">
        <v>7.67</v>
      </c>
    </row>
    <row r="2142" spans="1:4">
      <c r="A2142" s="266">
        <v>1917130</v>
      </c>
      <c r="B2142" s="267" t="s">
        <v>2864</v>
      </c>
      <c r="C2142" s="266" t="s">
        <v>84</v>
      </c>
      <c r="D2142" s="268">
        <v>7.78</v>
      </c>
    </row>
    <row r="2143" spans="1:4">
      <c r="A2143" s="266">
        <v>1917131</v>
      </c>
      <c r="B2143" s="267" t="s">
        <v>2865</v>
      </c>
      <c r="C2143" s="266" t="s">
        <v>84</v>
      </c>
      <c r="D2143" s="268">
        <v>7.9</v>
      </c>
    </row>
    <row r="2144" spans="1:4">
      <c r="A2144" s="266">
        <v>1917132</v>
      </c>
      <c r="B2144" s="267" t="s">
        <v>2866</v>
      </c>
      <c r="C2144" s="266" t="s">
        <v>84</v>
      </c>
      <c r="D2144" s="268">
        <v>7.96</v>
      </c>
    </row>
    <row r="2145" spans="1:4">
      <c r="A2145" s="266">
        <v>1917163</v>
      </c>
      <c r="B2145" s="267" t="s">
        <v>2867</v>
      </c>
      <c r="C2145" s="266" t="s">
        <v>84</v>
      </c>
      <c r="D2145" s="268">
        <v>7.1</v>
      </c>
    </row>
    <row r="2146" spans="1:4">
      <c r="A2146" s="266">
        <v>1917164</v>
      </c>
      <c r="B2146" s="267" t="s">
        <v>2868</v>
      </c>
      <c r="C2146" s="266" t="s">
        <v>84</v>
      </c>
      <c r="D2146" s="268">
        <v>7.19</v>
      </c>
    </row>
    <row r="2147" spans="1:4">
      <c r="A2147" s="266">
        <v>1917165</v>
      </c>
      <c r="B2147" s="267" t="s">
        <v>2869</v>
      </c>
      <c r="C2147" s="266" t="s">
        <v>84</v>
      </c>
      <c r="D2147" s="268">
        <v>7.29</v>
      </c>
    </row>
    <row r="2148" spans="1:4">
      <c r="A2148" s="266">
        <v>1917166</v>
      </c>
      <c r="B2148" s="267" t="s">
        <v>2870</v>
      </c>
      <c r="C2148" s="266" t="s">
        <v>84</v>
      </c>
      <c r="D2148" s="268">
        <v>7.39</v>
      </c>
    </row>
    <row r="2149" spans="1:4">
      <c r="A2149" s="266">
        <v>1917167</v>
      </c>
      <c r="B2149" s="267" t="s">
        <v>2871</v>
      </c>
      <c r="C2149" s="266" t="s">
        <v>84</v>
      </c>
      <c r="D2149" s="268">
        <v>7.49</v>
      </c>
    </row>
    <row r="2150" spans="1:4">
      <c r="A2150" s="266">
        <v>1917168</v>
      </c>
      <c r="B2150" s="267" t="s">
        <v>2872</v>
      </c>
      <c r="C2150" s="266" t="s">
        <v>84</v>
      </c>
      <c r="D2150" s="268">
        <v>7.55</v>
      </c>
    </row>
    <row r="2151" spans="1:4">
      <c r="A2151" s="266">
        <v>1917199</v>
      </c>
      <c r="B2151" s="267" t="s">
        <v>2873</v>
      </c>
      <c r="C2151" s="266" t="s">
        <v>84</v>
      </c>
      <c r="D2151" s="268">
        <v>7.87</v>
      </c>
    </row>
    <row r="2152" spans="1:4">
      <c r="A2152" s="266">
        <v>1917200</v>
      </c>
      <c r="B2152" s="267" t="s">
        <v>2874</v>
      </c>
      <c r="C2152" s="266" t="s">
        <v>84</v>
      </c>
      <c r="D2152" s="268">
        <v>7.95</v>
      </c>
    </row>
    <row r="2153" spans="1:4">
      <c r="A2153" s="266">
        <v>1917201</v>
      </c>
      <c r="B2153" s="267" t="s">
        <v>2875</v>
      </c>
      <c r="C2153" s="266" t="s">
        <v>84</v>
      </c>
      <c r="D2153" s="268">
        <v>8.0299999999999994</v>
      </c>
    </row>
    <row r="2154" spans="1:4">
      <c r="A2154" s="266">
        <v>1917202</v>
      </c>
      <c r="B2154" s="267" t="s">
        <v>2876</v>
      </c>
      <c r="C2154" s="266" t="s">
        <v>84</v>
      </c>
      <c r="D2154" s="268">
        <v>8.1199999999999992</v>
      </c>
    </row>
    <row r="2155" spans="1:4">
      <c r="A2155" s="266">
        <v>1917203</v>
      </c>
      <c r="B2155" s="267" t="s">
        <v>2877</v>
      </c>
      <c r="C2155" s="266" t="s">
        <v>84</v>
      </c>
      <c r="D2155" s="268">
        <v>8.2200000000000006</v>
      </c>
    </row>
    <row r="2156" spans="1:4">
      <c r="A2156" s="266">
        <v>1917204</v>
      </c>
      <c r="B2156" s="267" t="s">
        <v>2878</v>
      </c>
      <c r="C2156" s="266" t="s">
        <v>84</v>
      </c>
      <c r="D2156" s="268">
        <v>8.27</v>
      </c>
    </row>
    <row r="2157" spans="1:4">
      <c r="A2157" s="266">
        <v>1917019</v>
      </c>
      <c r="B2157" s="267" t="s">
        <v>2879</v>
      </c>
      <c r="C2157" s="266" t="s">
        <v>84</v>
      </c>
      <c r="D2157" s="268">
        <v>14.99</v>
      </c>
    </row>
    <row r="2158" spans="1:4">
      <c r="A2158" s="266">
        <v>1917020</v>
      </c>
      <c r="B2158" s="267" t="s">
        <v>2880</v>
      </c>
      <c r="C2158" s="266" t="s">
        <v>84</v>
      </c>
      <c r="D2158" s="268">
        <v>15.28</v>
      </c>
    </row>
    <row r="2159" spans="1:4">
      <c r="A2159" s="266">
        <v>1917021</v>
      </c>
      <c r="B2159" s="267" t="s">
        <v>2881</v>
      </c>
      <c r="C2159" s="266" t="s">
        <v>84</v>
      </c>
      <c r="D2159" s="268">
        <v>15.58</v>
      </c>
    </row>
    <row r="2160" spans="1:4">
      <c r="A2160" s="266">
        <v>1917022</v>
      </c>
      <c r="B2160" s="267" t="s">
        <v>2882</v>
      </c>
      <c r="C2160" s="266" t="s">
        <v>84</v>
      </c>
      <c r="D2160" s="268">
        <v>15.9</v>
      </c>
    </row>
    <row r="2161" spans="1:4">
      <c r="A2161" s="266">
        <v>1917023</v>
      </c>
      <c r="B2161" s="267" t="s">
        <v>2883</v>
      </c>
      <c r="C2161" s="266" t="s">
        <v>84</v>
      </c>
      <c r="D2161" s="268">
        <v>16.23</v>
      </c>
    </row>
    <row r="2162" spans="1:4">
      <c r="A2162" s="266">
        <v>1917024</v>
      </c>
      <c r="B2162" s="267" t="s">
        <v>2884</v>
      </c>
      <c r="C2162" s="266" t="s">
        <v>84</v>
      </c>
      <c r="D2162" s="268">
        <v>16.41</v>
      </c>
    </row>
    <row r="2163" spans="1:4" ht="18">
      <c r="A2163" s="266">
        <v>1917541</v>
      </c>
      <c r="B2163" s="267" t="s">
        <v>2885</v>
      </c>
      <c r="C2163" s="266" t="s">
        <v>84</v>
      </c>
      <c r="D2163" s="268">
        <v>5.34</v>
      </c>
    </row>
    <row r="2164" spans="1:4" ht="18">
      <c r="A2164" s="266">
        <v>1917542</v>
      </c>
      <c r="B2164" s="267" t="s">
        <v>2886</v>
      </c>
      <c r="C2164" s="266" t="s">
        <v>84</v>
      </c>
      <c r="D2164" s="268">
        <v>6</v>
      </c>
    </row>
    <row r="2165" spans="1:4" ht="18">
      <c r="A2165" s="266">
        <v>1917543</v>
      </c>
      <c r="B2165" s="267" t="s">
        <v>2887</v>
      </c>
      <c r="C2165" s="266" t="s">
        <v>84</v>
      </c>
      <c r="D2165" s="268">
        <v>6.31</v>
      </c>
    </row>
    <row r="2166" spans="1:4" ht="18">
      <c r="A2166" s="266">
        <v>1917544</v>
      </c>
      <c r="B2166" s="267" t="s">
        <v>2888</v>
      </c>
      <c r="C2166" s="266" t="s">
        <v>84</v>
      </c>
      <c r="D2166" s="268">
        <v>6.62</v>
      </c>
    </row>
    <row r="2167" spans="1:4" ht="18">
      <c r="A2167" s="266">
        <v>1917545</v>
      </c>
      <c r="B2167" s="267" t="s">
        <v>2889</v>
      </c>
      <c r="C2167" s="266" t="s">
        <v>84</v>
      </c>
      <c r="D2167" s="268">
        <v>7.03</v>
      </c>
    </row>
    <row r="2168" spans="1:4" ht="18">
      <c r="A2168" s="266">
        <v>1917546</v>
      </c>
      <c r="B2168" s="267" t="s">
        <v>2890</v>
      </c>
      <c r="C2168" s="266" t="s">
        <v>84</v>
      </c>
      <c r="D2168" s="268">
        <v>7.36</v>
      </c>
    </row>
    <row r="2169" spans="1:4" ht="18">
      <c r="A2169" s="266">
        <v>1917547</v>
      </c>
      <c r="B2169" s="267" t="s">
        <v>2891</v>
      </c>
      <c r="C2169" s="266" t="s">
        <v>84</v>
      </c>
      <c r="D2169" s="268">
        <v>8.0500000000000007</v>
      </c>
    </row>
    <row r="2170" spans="1:4" ht="18">
      <c r="A2170" s="266">
        <v>1917548</v>
      </c>
      <c r="B2170" s="267" t="s">
        <v>2892</v>
      </c>
      <c r="C2170" s="266" t="s">
        <v>84</v>
      </c>
      <c r="D2170" s="268">
        <v>8.48</v>
      </c>
    </row>
    <row r="2171" spans="1:4" ht="18">
      <c r="A2171" s="266">
        <v>1917549</v>
      </c>
      <c r="B2171" s="267" t="s">
        <v>2893</v>
      </c>
      <c r="C2171" s="266" t="s">
        <v>84</v>
      </c>
      <c r="D2171" s="268">
        <v>8.91</v>
      </c>
    </row>
    <row r="2172" spans="1:4" ht="18">
      <c r="A2172" s="266">
        <v>1917550</v>
      </c>
      <c r="B2172" s="267" t="s">
        <v>2894</v>
      </c>
      <c r="C2172" s="266" t="s">
        <v>84</v>
      </c>
      <c r="D2172" s="268">
        <v>9.39</v>
      </c>
    </row>
    <row r="2173" spans="1:4" ht="18">
      <c r="A2173" s="266">
        <v>1917551</v>
      </c>
      <c r="B2173" s="267" t="s">
        <v>2895</v>
      </c>
      <c r="C2173" s="266" t="s">
        <v>84</v>
      </c>
      <c r="D2173" s="268">
        <v>10.16</v>
      </c>
    </row>
    <row r="2174" spans="1:4" ht="18">
      <c r="A2174" s="266">
        <v>1917552</v>
      </c>
      <c r="B2174" s="267" t="s">
        <v>2896</v>
      </c>
      <c r="C2174" s="266" t="s">
        <v>84</v>
      </c>
      <c r="D2174" s="268">
        <v>10.67</v>
      </c>
    </row>
    <row r="2175" spans="1:4" ht="18">
      <c r="A2175" s="266">
        <v>1917553</v>
      </c>
      <c r="B2175" s="267" t="s">
        <v>2897</v>
      </c>
      <c r="C2175" s="266" t="s">
        <v>84</v>
      </c>
      <c r="D2175" s="268">
        <v>10.51</v>
      </c>
    </row>
    <row r="2176" spans="1:4" ht="18">
      <c r="A2176" s="266">
        <v>1917554</v>
      </c>
      <c r="B2176" s="267" t="s">
        <v>2898</v>
      </c>
      <c r="C2176" s="266" t="s">
        <v>84</v>
      </c>
      <c r="D2176" s="268">
        <v>11.63</v>
      </c>
    </row>
    <row r="2177" spans="1:4" ht="18">
      <c r="A2177" s="266">
        <v>1917555</v>
      </c>
      <c r="B2177" s="267" t="s">
        <v>2899</v>
      </c>
      <c r="C2177" s="266" t="s">
        <v>84</v>
      </c>
      <c r="D2177" s="268">
        <v>12.17</v>
      </c>
    </row>
    <row r="2178" spans="1:4" ht="18">
      <c r="A2178" s="266">
        <v>1917556</v>
      </c>
      <c r="B2178" s="267" t="s">
        <v>2900</v>
      </c>
      <c r="C2178" s="266" t="s">
        <v>84</v>
      </c>
      <c r="D2178" s="268">
        <v>13.09</v>
      </c>
    </row>
    <row r="2179" spans="1:4" ht="18">
      <c r="A2179" s="266">
        <v>1917557</v>
      </c>
      <c r="B2179" s="267" t="s">
        <v>2901</v>
      </c>
      <c r="C2179" s="266" t="s">
        <v>84</v>
      </c>
      <c r="D2179" s="268">
        <v>13.68</v>
      </c>
    </row>
    <row r="2180" spans="1:4" ht="18">
      <c r="A2180" s="266">
        <v>1917558</v>
      </c>
      <c r="B2180" s="267" t="s">
        <v>2902</v>
      </c>
      <c r="C2180" s="266" t="s">
        <v>84</v>
      </c>
      <c r="D2180" s="268">
        <v>14.53</v>
      </c>
    </row>
    <row r="2181" spans="1:4" ht="18">
      <c r="A2181" s="266">
        <v>1917559</v>
      </c>
      <c r="B2181" s="267" t="s">
        <v>2903</v>
      </c>
      <c r="C2181" s="266" t="s">
        <v>84</v>
      </c>
      <c r="D2181" s="268">
        <v>15.94</v>
      </c>
    </row>
    <row r="2182" spans="1:4" ht="18">
      <c r="A2182" s="266">
        <v>1917560</v>
      </c>
      <c r="B2182" s="267" t="s">
        <v>2904</v>
      </c>
      <c r="C2182" s="266" t="s">
        <v>84</v>
      </c>
      <c r="D2182" s="268">
        <v>17.75</v>
      </c>
    </row>
    <row r="2183" spans="1:4" ht="18">
      <c r="A2183" s="266">
        <v>1917561</v>
      </c>
      <c r="B2183" s="267" t="s">
        <v>2905</v>
      </c>
      <c r="C2183" s="266" t="s">
        <v>84</v>
      </c>
      <c r="D2183" s="268">
        <v>19.510000000000002</v>
      </c>
    </row>
    <row r="2184" spans="1:4" ht="18">
      <c r="A2184" s="266">
        <v>1917562</v>
      </c>
      <c r="B2184" s="267" t="s">
        <v>2906</v>
      </c>
      <c r="C2184" s="266" t="s">
        <v>84</v>
      </c>
      <c r="D2184" s="268">
        <v>21.51</v>
      </c>
    </row>
    <row r="2185" spans="1:4" ht="18">
      <c r="A2185" s="266">
        <v>1917563</v>
      </c>
      <c r="B2185" s="267" t="s">
        <v>2907</v>
      </c>
      <c r="C2185" s="266" t="s">
        <v>84</v>
      </c>
      <c r="D2185" s="268">
        <v>23.36</v>
      </c>
    </row>
    <row r="2186" spans="1:4" ht="18">
      <c r="A2186" s="266">
        <v>1917564</v>
      </c>
      <c r="B2186" s="267" t="s">
        <v>2908</v>
      </c>
      <c r="C2186" s="266" t="s">
        <v>84</v>
      </c>
      <c r="D2186" s="268">
        <v>25.34</v>
      </c>
    </row>
    <row r="2187" spans="1:4" ht="18">
      <c r="A2187" s="266">
        <v>1917565</v>
      </c>
      <c r="B2187" s="267" t="s">
        <v>2909</v>
      </c>
      <c r="C2187" s="266" t="s">
        <v>84</v>
      </c>
      <c r="D2187" s="268">
        <v>28.01</v>
      </c>
    </row>
    <row r="2188" spans="1:4" ht="18">
      <c r="A2188" s="266">
        <v>1917538</v>
      </c>
      <c r="B2188" s="267" t="s">
        <v>2910</v>
      </c>
      <c r="C2188" s="266" t="s">
        <v>84</v>
      </c>
      <c r="D2188" s="268">
        <v>4.37</v>
      </c>
    </row>
    <row r="2189" spans="1:4" ht="18">
      <c r="A2189" s="266">
        <v>1917566</v>
      </c>
      <c r="B2189" s="267" t="s">
        <v>2911</v>
      </c>
      <c r="C2189" s="266" t="s">
        <v>84</v>
      </c>
      <c r="D2189" s="268">
        <v>30.68</v>
      </c>
    </row>
    <row r="2190" spans="1:4" ht="18">
      <c r="A2190" s="266">
        <v>1917567</v>
      </c>
      <c r="B2190" s="267" t="s">
        <v>2912</v>
      </c>
      <c r="C2190" s="266" t="s">
        <v>84</v>
      </c>
      <c r="D2190" s="268">
        <v>33.49</v>
      </c>
    </row>
    <row r="2191" spans="1:4" ht="18">
      <c r="A2191" s="266">
        <v>1917568</v>
      </c>
      <c r="B2191" s="267" t="s">
        <v>2913</v>
      </c>
      <c r="C2191" s="266" t="s">
        <v>84</v>
      </c>
      <c r="D2191" s="268">
        <v>36.21</v>
      </c>
    </row>
    <row r="2192" spans="1:4" ht="18">
      <c r="A2192" s="266">
        <v>1917569</v>
      </c>
      <c r="B2192" s="267" t="s">
        <v>2914</v>
      </c>
      <c r="C2192" s="266" t="s">
        <v>84</v>
      </c>
      <c r="D2192" s="268">
        <v>39.590000000000003</v>
      </c>
    </row>
    <row r="2193" spans="1:4" ht="18">
      <c r="A2193" s="266">
        <v>1917570</v>
      </c>
      <c r="B2193" s="267" t="s">
        <v>2915</v>
      </c>
      <c r="C2193" s="266" t="s">
        <v>84</v>
      </c>
      <c r="D2193" s="268">
        <v>42.68</v>
      </c>
    </row>
    <row r="2194" spans="1:4" ht="18">
      <c r="A2194" s="266">
        <v>1917571</v>
      </c>
      <c r="B2194" s="267" t="s">
        <v>2916</v>
      </c>
      <c r="C2194" s="266" t="s">
        <v>84</v>
      </c>
      <c r="D2194" s="268">
        <v>46.33</v>
      </c>
    </row>
    <row r="2195" spans="1:4" ht="18">
      <c r="A2195" s="266">
        <v>1917572</v>
      </c>
      <c r="B2195" s="267" t="s">
        <v>2917</v>
      </c>
      <c r="C2195" s="266" t="s">
        <v>84</v>
      </c>
      <c r="D2195" s="268">
        <v>50.41</v>
      </c>
    </row>
    <row r="2196" spans="1:4" ht="18">
      <c r="A2196" s="266">
        <v>1917573</v>
      </c>
      <c r="B2196" s="267" t="s">
        <v>2918</v>
      </c>
      <c r="C2196" s="266" t="s">
        <v>84</v>
      </c>
      <c r="D2196" s="268">
        <v>54.84</v>
      </c>
    </row>
    <row r="2197" spans="1:4" ht="18">
      <c r="A2197" s="266">
        <v>1917574</v>
      </c>
      <c r="B2197" s="267" t="s">
        <v>2919</v>
      </c>
      <c r="C2197" s="266" t="s">
        <v>84</v>
      </c>
      <c r="D2197" s="268">
        <v>58.95</v>
      </c>
    </row>
    <row r="2198" spans="1:4" ht="18">
      <c r="A2198" s="266">
        <v>1917539</v>
      </c>
      <c r="B2198" s="267" t="s">
        <v>2920</v>
      </c>
      <c r="C2198" s="266" t="s">
        <v>84</v>
      </c>
      <c r="D2198" s="268">
        <v>4.67</v>
      </c>
    </row>
    <row r="2199" spans="1:4" ht="18">
      <c r="A2199" s="266">
        <v>1917540</v>
      </c>
      <c r="B2199" s="267" t="s">
        <v>2921</v>
      </c>
      <c r="C2199" s="266" t="s">
        <v>84</v>
      </c>
      <c r="D2199" s="268">
        <v>5.04</v>
      </c>
    </row>
    <row r="2200" spans="1:4" ht="18">
      <c r="A2200" s="266">
        <v>1917738</v>
      </c>
      <c r="B2200" s="267" t="s">
        <v>2922</v>
      </c>
      <c r="C2200" s="266" t="s">
        <v>84</v>
      </c>
      <c r="D2200" s="268">
        <v>4.3099999999999996</v>
      </c>
    </row>
    <row r="2201" spans="1:4" ht="18">
      <c r="A2201" s="266">
        <v>1917238</v>
      </c>
      <c r="B2201" s="267" t="s">
        <v>2923</v>
      </c>
      <c r="C2201" s="266" t="s">
        <v>84</v>
      </c>
      <c r="D2201" s="268">
        <v>6.78</v>
      </c>
    </row>
    <row r="2202" spans="1:4" ht="18">
      <c r="A2202" s="266">
        <v>1917239</v>
      </c>
      <c r="B2202" s="267" t="s">
        <v>2924</v>
      </c>
      <c r="C2202" s="266" t="s">
        <v>84</v>
      </c>
      <c r="D2202" s="268">
        <v>7.45</v>
      </c>
    </row>
    <row r="2203" spans="1:4" ht="18">
      <c r="A2203" s="266">
        <v>1917240</v>
      </c>
      <c r="B2203" s="267" t="s">
        <v>2925</v>
      </c>
      <c r="C2203" s="266" t="s">
        <v>84</v>
      </c>
      <c r="D2203" s="268">
        <v>7.97</v>
      </c>
    </row>
    <row r="2204" spans="1:4" ht="18">
      <c r="A2204" s="266">
        <v>1917241</v>
      </c>
      <c r="B2204" s="267" t="s">
        <v>2926</v>
      </c>
      <c r="C2204" s="266" t="s">
        <v>84</v>
      </c>
      <c r="D2204" s="268">
        <v>8.4499999999999993</v>
      </c>
    </row>
    <row r="2205" spans="1:4" ht="18">
      <c r="A2205" s="266">
        <v>1917242</v>
      </c>
      <c r="B2205" s="267" t="s">
        <v>2927</v>
      </c>
      <c r="C2205" s="266" t="s">
        <v>84</v>
      </c>
      <c r="D2205" s="268">
        <v>8.91</v>
      </c>
    </row>
    <row r="2206" spans="1:4" ht="18">
      <c r="A2206" s="266">
        <v>1917243</v>
      </c>
      <c r="B2206" s="267" t="s">
        <v>2928</v>
      </c>
      <c r="C2206" s="266" t="s">
        <v>84</v>
      </c>
      <c r="D2206" s="268">
        <v>9.36</v>
      </c>
    </row>
    <row r="2207" spans="1:4" ht="18">
      <c r="A2207" s="266">
        <v>1917244</v>
      </c>
      <c r="B2207" s="267" t="s">
        <v>2929</v>
      </c>
      <c r="C2207" s="266" t="s">
        <v>84</v>
      </c>
      <c r="D2207" s="268">
        <v>9.99</v>
      </c>
    </row>
    <row r="2208" spans="1:4" ht="18">
      <c r="A2208" s="266">
        <v>1917245</v>
      </c>
      <c r="B2208" s="267" t="s">
        <v>2930</v>
      </c>
      <c r="C2208" s="266" t="s">
        <v>84</v>
      </c>
      <c r="D2208" s="268">
        <v>10.52</v>
      </c>
    </row>
    <row r="2209" spans="1:4" ht="18">
      <c r="A2209" s="266">
        <v>1917246</v>
      </c>
      <c r="B2209" s="267" t="s">
        <v>2931</v>
      </c>
      <c r="C2209" s="266" t="s">
        <v>84</v>
      </c>
      <c r="D2209" s="268">
        <v>11.09</v>
      </c>
    </row>
    <row r="2210" spans="1:4" ht="18">
      <c r="A2210" s="266">
        <v>1917247</v>
      </c>
      <c r="B2210" s="267" t="s">
        <v>2932</v>
      </c>
      <c r="C2210" s="266" t="s">
        <v>84</v>
      </c>
      <c r="D2210" s="268">
        <v>12.02</v>
      </c>
    </row>
    <row r="2211" spans="1:4" ht="18">
      <c r="A2211" s="266">
        <v>1917248</v>
      </c>
      <c r="B2211" s="267" t="s">
        <v>2933</v>
      </c>
      <c r="C2211" s="266" t="s">
        <v>84</v>
      </c>
      <c r="D2211" s="268">
        <v>13.77</v>
      </c>
    </row>
    <row r="2212" spans="1:4" ht="18">
      <c r="A2212" s="266">
        <v>1917249</v>
      </c>
      <c r="B2212" s="267" t="s">
        <v>2934</v>
      </c>
      <c r="C2212" s="266" t="s">
        <v>84</v>
      </c>
      <c r="D2212" s="268">
        <v>16.510000000000002</v>
      </c>
    </row>
    <row r="2213" spans="1:4" ht="18">
      <c r="A2213" s="266">
        <v>1917235</v>
      </c>
      <c r="B2213" s="267" t="s">
        <v>2935</v>
      </c>
      <c r="C2213" s="266" t="s">
        <v>84</v>
      </c>
      <c r="D2213" s="268">
        <v>5.37</v>
      </c>
    </row>
    <row r="2214" spans="1:4" ht="18">
      <c r="A2214" s="266">
        <v>1917236</v>
      </c>
      <c r="B2214" s="267" t="s">
        <v>2936</v>
      </c>
      <c r="C2214" s="266" t="s">
        <v>84</v>
      </c>
      <c r="D2214" s="268">
        <v>5.75</v>
      </c>
    </row>
    <row r="2215" spans="1:4" ht="18">
      <c r="A2215" s="266">
        <v>1917237</v>
      </c>
      <c r="B2215" s="267" t="s">
        <v>2937</v>
      </c>
      <c r="C2215" s="266" t="s">
        <v>84</v>
      </c>
      <c r="D2215" s="268">
        <v>6.2</v>
      </c>
    </row>
    <row r="2216" spans="1:4" ht="18">
      <c r="A2216" s="266">
        <v>1917725</v>
      </c>
      <c r="B2216" s="267" t="s">
        <v>2938</v>
      </c>
      <c r="C2216" s="266" t="s">
        <v>84</v>
      </c>
      <c r="D2216" s="268">
        <v>5.23</v>
      </c>
    </row>
    <row r="2217" spans="1:4" ht="18">
      <c r="A2217" s="266">
        <v>1917311</v>
      </c>
      <c r="B2217" s="267" t="s">
        <v>2939</v>
      </c>
      <c r="C2217" s="266" t="s">
        <v>84</v>
      </c>
      <c r="D2217" s="268">
        <v>5.36</v>
      </c>
    </row>
    <row r="2218" spans="1:4" ht="18">
      <c r="A2218" s="266">
        <v>1917312</v>
      </c>
      <c r="B2218" s="267" t="s">
        <v>2940</v>
      </c>
      <c r="C2218" s="266" t="s">
        <v>84</v>
      </c>
      <c r="D2218" s="268">
        <v>6.08</v>
      </c>
    </row>
    <row r="2219" spans="1:4" ht="18">
      <c r="A2219" s="266">
        <v>1917313</v>
      </c>
      <c r="B2219" s="267" t="s">
        <v>2941</v>
      </c>
      <c r="C2219" s="266" t="s">
        <v>84</v>
      </c>
      <c r="D2219" s="268">
        <v>6.55</v>
      </c>
    </row>
    <row r="2220" spans="1:4" ht="18">
      <c r="A2220" s="266">
        <v>1917314</v>
      </c>
      <c r="B2220" s="267" t="s">
        <v>2942</v>
      </c>
      <c r="C2220" s="266" t="s">
        <v>84</v>
      </c>
      <c r="D2220" s="268">
        <v>6.99</v>
      </c>
    </row>
    <row r="2221" spans="1:4" ht="18">
      <c r="A2221" s="266">
        <v>1917315</v>
      </c>
      <c r="B2221" s="267" t="s">
        <v>2943</v>
      </c>
      <c r="C2221" s="266" t="s">
        <v>84</v>
      </c>
      <c r="D2221" s="268">
        <v>7.52</v>
      </c>
    </row>
    <row r="2222" spans="1:4" ht="18">
      <c r="A2222" s="266">
        <v>1917316</v>
      </c>
      <c r="B2222" s="267" t="s">
        <v>2944</v>
      </c>
      <c r="C2222" s="266" t="s">
        <v>84</v>
      </c>
      <c r="D2222" s="268">
        <v>8.0299999999999994</v>
      </c>
    </row>
    <row r="2223" spans="1:4" ht="18">
      <c r="A2223" s="266">
        <v>1917317</v>
      </c>
      <c r="B2223" s="267" t="s">
        <v>2945</v>
      </c>
      <c r="C2223" s="266" t="s">
        <v>84</v>
      </c>
      <c r="D2223" s="268">
        <v>8.8699999999999992</v>
      </c>
    </row>
    <row r="2224" spans="1:4" ht="18">
      <c r="A2224" s="266">
        <v>1917318</v>
      </c>
      <c r="B2224" s="267" t="s">
        <v>2946</v>
      </c>
      <c r="C2224" s="266" t="s">
        <v>84</v>
      </c>
      <c r="D2224" s="268">
        <v>9.59</v>
      </c>
    </row>
    <row r="2225" spans="1:4" ht="18">
      <c r="A2225" s="266">
        <v>1917319</v>
      </c>
      <c r="B2225" s="267" t="s">
        <v>2947</v>
      </c>
      <c r="C2225" s="266" t="s">
        <v>84</v>
      </c>
      <c r="D2225" s="268">
        <v>10.26</v>
      </c>
    </row>
    <row r="2226" spans="1:4" ht="18">
      <c r="A2226" s="266">
        <v>1917320</v>
      </c>
      <c r="B2226" s="267" t="s">
        <v>2948</v>
      </c>
      <c r="C2226" s="266" t="s">
        <v>84</v>
      </c>
      <c r="D2226" s="268">
        <v>10.99</v>
      </c>
    </row>
    <row r="2227" spans="1:4" ht="18">
      <c r="A2227" s="266">
        <v>1917321</v>
      </c>
      <c r="B2227" s="267" t="s">
        <v>2949</v>
      </c>
      <c r="C2227" s="266" t="s">
        <v>84</v>
      </c>
      <c r="D2227" s="268">
        <v>13.42</v>
      </c>
    </row>
    <row r="2228" spans="1:4" ht="18">
      <c r="A2228" s="266">
        <v>1917322</v>
      </c>
      <c r="B2228" s="267" t="s">
        <v>2950</v>
      </c>
      <c r="C2228" s="266" t="s">
        <v>84</v>
      </c>
      <c r="D2228" s="268">
        <v>15.52</v>
      </c>
    </row>
    <row r="2229" spans="1:4" ht="18">
      <c r="A2229" s="266">
        <v>1917323</v>
      </c>
      <c r="B2229" s="267" t="s">
        <v>2951</v>
      </c>
      <c r="C2229" s="266" t="s">
        <v>84</v>
      </c>
      <c r="D2229" s="268">
        <v>18.22</v>
      </c>
    </row>
    <row r="2230" spans="1:4" ht="18">
      <c r="A2230" s="266">
        <v>1917324</v>
      </c>
      <c r="B2230" s="267" t="s">
        <v>2952</v>
      </c>
      <c r="C2230" s="266" t="s">
        <v>84</v>
      </c>
      <c r="D2230" s="268">
        <v>21.06</v>
      </c>
    </row>
    <row r="2231" spans="1:4" ht="18">
      <c r="A2231" s="266">
        <v>1917325</v>
      </c>
      <c r="B2231" s="267" t="s">
        <v>2953</v>
      </c>
      <c r="C2231" s="266" t="s">
        <v>84</v>
      </c>
      <c r="D2231" s="268">
        <v>24.43</v>
      </c>
    </row>
    <row r="2232" spans="1:4" ht="18">
      <c r="A2232" s="266">
        <v>1917326</v>
      </c>
      <c r="B2232" s="267" t="s">
        <v>2954</v>
      </c>
      <c r="C2232" s="266" t="s">
        <v>84</v>
      </c>
      <c r="D2232" s="268">
        <v>29.01</v>
      </c>
    </row>
    <row r="2233" spans="1:4" ht="18">
      <c r="A2233" s="266">
        <v>1917327</v>
      </c>
      <c r="B2233" s="267" t="s">
        <v>2955</v>
      </c>
      <c r="C2233" s="266" t="s">
        <v>84</v>
      </c>
      <c r="D2233" s="268">
        <v>33.64</v>
      </c>
    </row>
    <row r="2234" spans="1:4" ht="18">
      <c r="A2234" s="266">
        <v>1917328</v>
      </c>
      <c r="B2234" s="267" t="s">
        <v>2956</v>
      </c>
      <c r="C2234" s="266" t="s">
        <v>84</v>
      </c>
      <c r="D2234" s="268">
        <v>38.97</v>
      </c>
    </row>
    <row r="2235" spans="1:4" ht="18">
      <c r="A2235" s="266">
        <v>1917329</v>
      </c>
      <c r="B2235" s="267" t="s">
        <v>2957</v>
      </c>
      <c r="C2235" s="266" t="s">
        <v>84</v>
      </c>
      <c r="D2235" s="268">
        <v>42.65</v>
      </c>
    </row>
    <row r="2236" spans="1:4" ht="18">
      <c r="A2236" s="266">
        <v>1917330</v>
      </c>
      <c r="B2236" s="267" t="s">
        <v>2958</v>
      </c>
      <c r="C2236" s="266" t="s">
        <v>84</v>
      </c>
      <c r="D2236" s="268">
        <v>47.2</v>
      </c>
    </row>
    <row r="2237" spans="1:4" ht="18">
      <c r="A2237" s="266">
        <v>1917308</v>
      </c>
      <c r="B2237" s="267" t="s">
        <v>2959</v>
      </c>
      <c r="C2237" s="266" t="s">
        <v>84</v>
      </c>
      <c r="D2237" s="268">
        <v>4.3600000000000003</v>
      </c>
    </row>
    <row r="2238" spans="1:4" ht="18">
      <c r="A2238" s="266">
        <v>1917309</v>
      </c>
      <c r="B2238" s="267" t="s">
        <v>2960</v>
      </c>
      <c r="C2238" s="266" t="s">
        <v>84</v>
      </c>
      <c r="D2238" s="268">
        <v>4.6500000000000004</v>
      </c>
    </row>
    <row r="2239" spans="1:4" ht="18">
      <c r="A2239" s="266">
        <v>1917310</v>
      </c>
      <c r="B2239" s="267" t="s">
        <v>2961</v>
      </c>
      <c r="C2239" s="266" t="s">
        <v>84</v>
      </c>
      <c r="D2239" s="268">
        <v>4.96</v>
      </c>
    </row>
    <row r="2240" spans="1:4" ht="18">
      <c r="A2240" s="266">
        <v>1917730</v>
      </c>
      <c r="B2240" s="267" t="s">
        <v>2962</v>
      </c>
      <c r="C2240" s="266" t="s">
        <v>84</v>
      </c>
      <c r="D2240" s="268">
        <v>4.3099999999999996</v>
      </c>
    </row>
    <row r="2241" spans="1:4" ht="18">
      <c r="A2241" s="266">
        <v>1917415</v>
      </c>
      <c r="B2241" s="267" t="s">
        <v>2963</v>
      </c>
      <c r="C2241" s="266" t="s">
        <v>84</v>
      </c>
      <c r="D2241" s="268">
        <v>5.31</v>
      </c>
    </row>
    <row r="2242" spans="1:4" ht="18">
      <c r="A2242" s="266">
        <v>1917416</v>
      </c>
      <c r="B2242" s="267" t="s">
        <v>2964</v>
      </c>
      <c r="C2242" s="266" t="s">
        <v>84</v>
      </c>
      <c r="D2242" s="268">
        <v>5.99</v>
      </c>
    </row>
    <row r="2243" spans="1:4" ht="18">
      <c r="A2243" s="266">
        <v>1917417</v>
      </c>
      <c r="B2243" s="267" t="s">
        <v>2965</v>
      </c>
      <c r="C2243" s="266" t="s">
        <v>84</v>
      </c>
      <c r="D2243" s="268">
        <v>6.43</v>
      </c>
    </row>
    <row r="2244" spans="1:4" ht="18">
      <c r="A2244" s="266">
        <v>1917418</v>
      </c>
      <c r="B2244" s="267" t="s">
        <v>2966</v>
      </c>
      <c r="C2244" s="266" t="s">
        <v>84</v>
      </c>
      <c r="D2244" s="268">
        <v>6.84</v>
      </c>
    </row>
    <row r="2245" spans="1:4" ht="18">
      <c r="A2245" s="266">
        <v>1917419</v>
      </c>
      <c r="B2245" s="267" t="s">
        <v>2967</v>
      </c>
      <c r="C2245" s="266" t="s">
        <v>84</v>
      </c>
      <c r="D2245" s="268">
        <v>7.2</v>
      </c>
    </row>
    <row r="2246" spans="1:4" ht="18">
      <c r="A2246" s="266">
        <v>1917420</v>
      </c>
      <c r="B2246" s="267" t="s">
        <v>2968</v>
      </c>
      <c r="C2246" s="266" t="s">
        <v>84</v>
      </c>
      <c r="D2246" s="268">
        <v>7.64</v>
      </c>
    </row>
    <row r="2247" spans="1:4" ht="18">
      <c r="A2247" s="266">
        <v>1917421</v>
      </c>
      <c r="B2247" s="267" t="s">
        <v>2969</v>
      </c>
      <c r="C2247" s="266" t="s">
        <v>84</v>
      </c>
      <c r="D2247" s="268">
        <v>8.34</v>
      </c>
    </row>
    <row r="2248" spans="1:4" ht="18">
      <c r="A2248" s="266">
        <v>1917422</v>
      </c>
      <c r="B2248" s="267" t="s">
        <v>2970</v>
      </c>
      <c r="C2248" s="266" t="s">
        <v>84</v>
      </c>
      <c r="D2248" s="268">
        <v>8.76</v>
      </c>
    </row>
    <row r="2249" spans="1:4" ht="18">
      <c r="A2249" s="266">
        <v>1917423</v>
      </c>
      <c r="B2249" s="267" t="s">
        <v>2971</v>
      </c>
      <c r="C2249" s="266" t="s">
        <v>84</v>
      </c>
      <c r="D2249" s="268">
        <v>9.19</v>
      </c>
    </row>
    <row r="2250" spans="1:4" ht="18">
      <c r="A2250" s="266">
        <v>1917424</v>
      </c>
      <c r="B2250" s="267" t="s">
        <v>2972</v>
      </c>
      <c r="C2250" s="266" t="s">
        <v>84</v>
      </c>
      <c r="D2250" s="268">
        <v>9.6199999999999992</v>
      </c>
    </row>
    <row r="2251" spans="1:4" ht="18">
      <c r="A2251" s="266">
        <v>1917425</v>
      </c>
      <c r="B2251" s="267" t="s">
        <v>2973</v>
      </c>
      <c r="C2251" s="266" t="s">
        <v>84</v>
      </c>
      <c r="D2251" s="268">
        <v>10.49</v>
      </c>
    </row>
    <row r="2252" spans="1:4" ht="18">
      <c r="A2252" s="266">
        <v>1917426</v>
      </c>
      <c r="B2252" s="267" t="s">
        <v>2974</v>
      </c>
      <c r="C2252" s="266" t="s">
        <v>84</v>
      </c>
      <c r="D2252" s="268">
        <v>11.37</v>
      </c>
    </row>
    <row r="2253" spans="1:4" ht="18">
      <c r="A2253" s="266">
        <v>1917427</v>
      </c>
      <c r="B2253" s="267" t="s">
        <v>2975</v>
      </c>
      <c r="C2253" s="266" t="s">
        <v>84</v>
      </c>
      <c r="D2253" s="268">
        <v>12.94</v>
      </c>
    </row>
    <row r="2254" spans="1:4" ht="18">
      <c r="A2254" s="266">
        <v>1917428</v>
      </c>
      <c r="B2254" s="267" t="s">
        <v>2976</v>
      </c>
      <c r="C2254" s="266" t="s">
        <v>84</v>
      </c>
      <c r="D2254" s="268">
        <v>14.77</v>
      </c>
    </row>
    <row r="2255" spans="1:4" ht="18">
      <c r="A2255" s="266">
        <v>1917429</v>
      </c>
      <c r="B2255" s="267" t="s">
        <v>2977</v>
      </c>
      <c r="C2255" s="266" t="s">
        <v>84</v>
      </c>
      <c r="D2255" s="268">
        <v>16.690000000000001</v>
      </c>
    </row>
    <row r="2256" spans="1:4" ht="18">
      <c r="A2256" s="266">
        <v>1917430</v>
      </c>
      <c r="B2256" s="267" t="s">
        <v>2978</v>
      </c>
      <c r="C2256" s="266" t="s">
        <v>84</v>
      </c>
      <c r="D2256" s="268">
        <v>19.28</v>
      </c>
    </row>
    <row r="2257" spans="1:4" ht="18">
      <c r="A2257" s="266">
        <v>1917431</v>
      </c>
      <c r="B2257" s="267" t="s">
        <v>2979</v>
      </c>
      <c r="C2257" s="266" t="s">
        <v>84</v>
      </c>
      <c r="D2257" s="268">
        <v>21.53</v>
      </c>
    </row>
    <row r="2258" spans="1:4" ht="18">
      <c r="A2258" s="266">
        <v>1917432</v>
      </c>
      <c r="B2258" s="267" t="s">
        <v>2980</v>
      </c>
      <c r="C2258" s="266" t="s">
        <v>84</v>
      </c>
      <c r="D2258" s="268">
        <v>24.44</v>
      </c>
    </row>
    <row r="2259" spans="1:4" ht="18">
      <c r="A2259" s="266">
        <v>1917433</v>
      </c>
      <c r="B2259" s="267" t="s">
        <v>2981</v>
      </c>
      <c r="C2259" s="266" t="s">
        <v>84</v>
      </c>
      <c r="D2259" s="268">
        <v>27.43</v>
      </c>
    </row>
    <row r="2260" spans="1:4" ht="18">
      <c r="A2260" s="266">
        <v>1917434</v>
      </c>
      <c r="B2260" s="267" t="s">
        <v>2982</v>
      </c>
      <c r="C2260" s="266" t="s">
        <v>84</v>
      </c>
      <c r="D2260" s="268">
        <v>31.01</v>
      </c>
    </row>
    <row r="2261" spans="1:4" ht="18">
      <c r="A2261" s="266">
        <v>1917435</v>
      </c>
      <c r="B2261" s="267" t="s">
        <v>2983</v>
      </c>
      <c r="C2261" s="266" t="s">
        <v>84</v>
      </c>
      <c r="D2261" s="268">
        <v>35.26</v>
      </c>
    </row>
    <row r="2262" spans="1:4" ht="18">
      <c r="A2262" s="266">
        <v>1917436</v>
      </c>
      <c r="B2262" s="267" t="s">
        <v>2984</v>
      </c>
      <c r="C2262" s="266" t="s">
        <v>84</v>
      </c>
      <c r="D2262" s="268">
        <v>39.11</v>
      </c>
    </row>
    <row r="2263" spans="1:4" ht="18">
      <c r="A2263" s="266">
        <v>1917437</v>
      </c>
      <c r="B2263" s="267" t="s">
        <v>2985</v>
      </c>
      <c r="C2263" s="266" t="s">
        <v>84</v>
      </c>
      <c r="D2263" s="268">
        <v>44.05</v>
      </c>
    </row>
    <row r="2264" spans="1:4" ht="18">
      <c r="A2264" s="266">
        <v>1917438</v>
      </c>
      <c r="B2264" s="267" t="s">
        <v>2986</v>
      </c>
      <c r="C2264" s="266" t="s">
        <v>84</v>
      </c>
      <c r="D2264" s="268">
        <v>47.51</v>
      </c>
    </row>
    <row r="2265" spans="1:4" ht="18">
      <c r="A2265" s="266">
        <v>1917439</v>
      </c>
      <c r="B2265" s="267" t="s">
        <v>2987</v>
      </c>
      <c r="C2265" s="266" t="s">
        <v>84</v>
      </c>
      <c r="D2265" s="268">
        <v>50.62</v>
      </c>
    </row>
    <row r="2266" spans="1:4" ht="18">
      <c r="A2266" s="266">
        <v>1917412</v>
      </c>
      <c r="B2266" s="267" t="s">
        <v>2988</v>
      </c>
      <c r="C2266" s="266" t="s">
        <v>84</v>
      </c>
      <c r="D2266" s="268">
        <v>3.97</v>
      </c>
    </row>
    <row r="2267" spans="1:4" ht="18">
      <c r="A2267" s="266">
        <v>1917413</v>
      </c>
      <c r="B2267" s="267" t="s">
        <v>2989</v>
      </c>
      <c r="C2267" s="266" t="s">
        <v>84</v>
      </c>
      <c r="D2267" s="268">
        <v>4.45</v>
      </c>
    </row>
    <row r="2268" spans="1:4" ht="18">
      <c r="A2268" s="266">
        <v>1917414</v>
      </c>
      <c r="B2268" s="267" t="s">
        <v>2990</v>
      </c>
      <c r="C2268" s="266" t="s">
        <v>84</v>
      </c>
      <c r="D2268" s="268">
        <v>4.9400000000000004</v>
      </c>
    </row>
    <row r="2269" spans="1:4" ht="18">
      <c r="A2269" s="266">
        <v>1917733</v>
      </c>
      <c r="B2269" s="267" t="s">
        <v>2991</v>
      </c>
      <c r="C2269" s="266" t="s">
        <v>84</v>
      </c>
      <c r="D2269" s="268">
        <v>3.71</v>
      </c>
    </row>
    <row r="2270" spans="1:4">
      <c r="A2270" s="266">
        <v>1917049</v>
      </c>
      <c r="B2270" s="267" t="s">
        <v>2992</v>
      </c>
      <c r="C2270" s="266" t="s">
        <v>84</v>
      </c>
      <c r="D2270" s="268">
        <v>11.42</v>
      </c>
    </row>
    <row r="2271" spans="1:4">
      <c r="A2271" s="266">
        <v>1917050</v>
      </c>
      <c r="B2271" s="267" t="s">
        <v>2993</v>
      </c>
      <c r="C2271" s="266" t="s">
        <v>84</v>
      </c>
      <c r="D2271" s="268">
        <v>11.62</v>
      </c>
    </row>
    <row r="2272" spans="1:4">
      <c r="A2272" s="266">
        <v>1917051</v>
      </c>
      <c r="B2272" s="267" t="s">
        <v>2994</v>
      </c>
      <c r="C2272" s="266" t="s">
        <v>84</v>
      </c>
      <c r="D2272" s="268">
        <v>11.84</v>
      </c>
    </row>
    <row r="2273" spans="1:4">
      <c r="A2273" s="266">
        <v>1917052</v>
      </c>
      <c r="B2273" s="267" t="s">
        <v>2995</v>
      </c>
      <c r="C2273" s="266" t="s">
        <v>84</v>
      </c>
      <c r="D2273" s="268">
        <v>12.06</v>
      </c>
    </row>
    <row r="2274" spans="1:4">
      <c r="A2274" s="266">
        <v>1917053</v>
      </c>
      <c r="B2274" s="267" t="s">
        <v>2996</v>
      </c>
      <c r="C2274" s="266" t="s">
        <v>84</v>
      </c>
      <c r="D2274" s="268">
        <v>12.3</v>
      </c>
    </row>
    <row r="2275" spans="1:4">
      <c r="A2275" s="266">
        <v>1917054</v>
      </c>
      <c r="B2275" s="267" t="s">
        <v>2997</v>
      </c>
      <c r="C2275" s="266" t="s">
        <v>84</v>
      </c>
      <c r="D2275" s="268">
        <v>12.42</v>
      </c>
    </row>
    <row r="2276" spans="1:4">
      <c r="A2276" s="266">
        <v>1901553</v>
      </c>
      <c r="B2276" s="267" t="s">
        <v>2998</v>
      </c>
      <c r="C2276" s="266" t="s">
        <v>84</v>
      </c>
      <c r="D2276" s="268">
        <v>7.64</v>
      </c>
    </row>
    <row r="2277" spans="1:4">
      <c r="A2277" s="266">
        <v>1901554</v>
      </c>
      <c r="B2277" s="267" t="s">
        <v>2999</v>
      </c>
      <c r="C2277" s="266" t="s">
        <v>84</v>
      </c>
      <c r="D2277" s="268">
        <v>7.7</v>
      </c>
    </row>
    <row r="2278" spans="1:4">
      <c r="A2278" s="266">
        <v>1901555</v>
      </c>
      <c r="B2278" s="267" t="s">
        <v>3000</v>
      </c>
      <c r="C2278" s="266" t="s">
        <v>84</v>
      </c>
      <c r="D2278" s="268">
        <v>7.77</v>
      </c>
    </row>
    <row r="2279" spans="1:4">
      <c r="A2279" s="266">
        <v>1901556</v>
      </c>
      <c r="B2279" s="267" t="s">
        <v>3001</v>
      </c>
      <c r="C2279" s="266" t="s">
        <v>84</v>
      </c>
      <c r="D2279" s="268">
        <v>7.83</v>
      </c>
    </row>
    <row r="2280" spans="1:4">
      <c r="A2280" s="266">
        <v>1901557</v>
      </c>
      <c r="B2280" s="267" t="s">
        <v>3002</v>
      </c>
      <c r="C2280" s="266" t="s">
        <v>84</v>
      </c>
      <c r="D2280" s="268">
        <v>7.9</v>
      </c>
    </row>
    <row r="2281" spans="1:4">
      <c r="A2281" s="266">
        <v>1901558</v>
      </c>
      <c r="B2281" s="267" t="s">
        <v>3003</v>
      </c>
      <c r="C2281" s="266" t="s">
        <v>84</v>
      </c>
      <c r="D2281" s="268">
        <v>7.94</v>
      </c>
    </row>
    <row r="2282" spans="1:4">
      <c r="A2282" s="266">
        <v>1901560</v>
      </c>
      <c r="B2282" s="267" t="s">
        <v>3004</v>
      </c>
      <c r="C2282" s="266" t="s">
        <v>84</v>
      </c>
      <c r="D2282" s="268">
        <v>10.119999999999999</v>
      </c>
    </row>
    <row r="2283" spans="1:4">
      <c r="A2283" s="266">
        <v>1901561</v>
      </c>
      <c r="B2283" s="267" t="s">
        <v>3005</v>
      </c>
      <c r="C2283" s="266" t="s">
        <v>84</v>
      </c>
      <c r="D2283" s="268">
        <v>10.18</v>
      </c>
    </row>
    <row r="2284" spans="1:4">
      <c r="A2284" s="266">
        <v>1901562</v>
      </c>
      <c r="B2284" s="267" t="s">
        <v>3006</v>
      </c>
      <c r="C2284" s="266" t="s">
        <v>84</v>
      </c>
      <c r="D2284" s="268">
        <v>10.24</v>
      </c>
    </row>
    <row r="2285" spans="1:4">
      <c r="A2285" s="266">
        <v>1901563</v>
      </c>
      <c r="B2285" s="267" t="s">
        <v>3007</v>
      </c>
      <c r="C2285" s="266" t="s">
        <v>84</v>
      </c>
      <c r="D2285" s="268">
        <v>10.3</v>
      </c>
    </row>
    <row r="2286" spans="1:4">
      <c r="A2286" s="266">
        <v>1901564</v>
      </c>
      <c r="B2286" s="267" t="s">
        <v>3008</v>
      </c>
      <c r="C2286" s="266" t="s">
        <v>84</v>
      </c>
      <c r="D2286" s="268">
        <v>10.37</v>
      </c>
    </row>
    <row r="2287" spans="1:4">
      <c r="A2287" s="266">
        <v>1901559</v>
      </c>
      <c r="B2287" s="267" t="s">
        <v>3009</v>
      </c>
      <c r="C2287" s="266" t="s">
        <v>84</v>
      </c>
      <c r="D2287" s="268">
        <v>10.4</v>
      </c>
    </row>
    <row r="2288" spans="1:4">
      <c r="A2288" s="266">
        <v>1917085</v>
      </c>
      <c r="B2288" s="267" t="s">
        <v>3010</v>
      </c>
      <c r="C2288" s="266" t="s">
        <v>84</v>
      </c>
      <c r="D2288" s="268">
        <v>8.06</v>
      </c>
    </row>
    <row r="2289" spans="1:4">
      <c r="A2289" s="266">
        <v>1917086</v>
      </c>
      <c r="B2289" s="267" t="s">
        <v>3011</v>
      </c>
      <c r="C2289" s="266" t="s">
        <v>84</v>
      </c>
      <c r="D2289" s="268">
        <v>8.19</v>
      </c>
    </row>
    <row r="2290" spans="1:4">
      <c r="A2290" s="266">
        <v>1917087</v>
      </c>
      <c r="B2290" s="267" t="s">
        <v>3012</v>
      </c>
      <c r="C2290" s="266" t="s">
        <v>84</v>
      </c>
      <c r="D2290" s="268">
        <v>8.32</v>
      </c>
    </row>
    <row r="2291" spans="1:4">
      <c r="A2291" s="266">
        <v>1917088</v>
      </c>
      <c r="B2291" s="267" t="s">
        <v>3013</v>
      </c>
      <c r="C2291" s="266" t="s">
        <v>84</v>
      </c>
      <c r="D2291" s="268">
        <v>8.4600000000000009</v>
      </c>
    </row>
    <row r="2292" spans="1:4">
      <c r="A2292" s="266">
        <v>1917089</v>
      </c>
      <c r="B2292" s="267" t="s">
        <v>3014</v>
      </c>
      <c r="C2292" s="266" t="s">
        <v>84</v>
      </c>
      <c r="D2292" s="268">
        <v>8.61</v>
      </c>
    </row>
    <row r="2293" spans="1:4">
      <c r="A2293" s="266">
        <v>1917090</v>
      </c>
      <c r="B2293" s="267" t="s">
        <v>3015</v>
      </c>
      <c r="C2293" s="266" t="s">
        <v>84</v>
      </c>
      <c r="D2293" s="268">
        <v>8.69</v>
      </c>
    </row>
    <row r="2294" spans="1:4">
      <c r="A2294" s="266">
        <v>1901566</v>
      </c>
      <c r="B2294" s="267" t="s">
        <v>3016</v>
      </c>
      <c r="C2294" s="266" t="s">
        <v>84</v>
      </c>
      <c r="D2294" s="268">
        <v>12.65</v>
      </c>
    </row>
    <row r="2295" spans="1:4">
      <c r="A2295" s="266">
        <v>1901567</v>
      </c>
      <c r="B2295" s="267" t="s">
        <v>3017</v>
      </c>
      <c r="C2295" s="266" t="s">
        <v>84</v>
      </c>
      <c r="D2295" s="268">
        <v>12.71</v>
      </c>
    </row>
    <row r="2296" spans="1:4">
      <c r="A2296" s="266">
        <v>1901568</v>
      </c>
      <c r="B2296" s="267" t="s">
        <v>3018</v>
      </c>
      <c r="C2296" s="266" t="s">
        <v>84</v>
      </c>
      <c r="D2296" s="268">
        <v>12.77</v>
      </c>
    </row>
    <row r="2297" spans="1:4">
      <c r="A2297" s="266">
        <v>1901569</v>
      </c>
      <c r="B2297" s="267" t="s">
        <v>3019</v>
      </c>
      <c r="C2297" s="266" t="s">
        <v>84</v>
      </c>
      <c r="D2297" s="268">
        <v>12.83</v>
      </c>
    </row>
    <row r="2298" spans="1:4">
      <c r="A2298" s="266">
        <v>1901570</v>
      </c>
      <c r="B2298" s="267" t="s">
        <v>3020</v>
      </c>
      <c r="C2298" s="266" t="s">
        <v>84</v>
      </c>
      <c r="D2298" s="268">
        <v>12.89</v>
      </c>
    </row>
    <row r="2299" spans="1:4">
      <c r="A2299" s="266">
        <v>1901565</v>
      </c>
      <c r="B2299" s="267" t="s">
        <v>3021</v>
      </c>
      <c r="C2299" s="266" t="s">
        <v>84</v>
      </c>
      <c r="D2299" s="268">
        <v>12.93</v>
      </c>
    </row>
    <row r="2300" spans="1:4">
      <c r="A2300" s="266">
        <v>1917121</v>
      </c>
      <c r="B2300" s="267" t="s">
        <v>3022</v>
      </c>
      <c r="C2300" s="266" t="s">
        <v>84</v>
      </c>
      <c r="D2300" s="268">
        <v>7.72</v>
      </c>
    </row>
    <row r="2301" spans="1:4">
      <c r="A2301" s="266">
        <v>1917122</v>
      </c>
      <c r="B2301" s="267" t="s">
        <v>3023</v>
      </c>
      <c r="C2301" s="266" t="s">
        <v>84</v>
      </c>
      <c r="D2301" s="268">
        <v>7.82</v>
      </c>
    </row>
    <row r="2302" spans="1:4">
      <c r="A2302" s="266">
        <v>1917123</v>
      </c>
      <c r="B2302" s="267" t="s">
        <v>3024</v>
      </c>
      <c r="C2302" s="266" t="s">
        <v>84</v>
      </c>
      <c r="D2302" s="268">
        <v>7.93</v>
      </c>
    </row>
    <row r="2303" spans="1:4">
      <c r="A2303" s="266">
        <v>1917124</v>
      </c>
      <c r="B2303" s="267" t="s">
        <v>3025</v>
      </c>
      <c r="C2303" s="266" t="s">
        <v>84</v>
      </c>
      <c r="D2303" s="268">
        <v>8.0500000000000007</v>
      </c>
    </row>
    <row r="2304" spans="1:4">
      <c r="A2304" s="266">
        <v>1917125</v>
      </c>
      <c r="B2304" s="267" t="s">
        <v>3026</v>
      </c>
      <c r="C2304" s="266" t="s">
        <v>84</v>
      </c>
      <c r="D2304" s="268">
        <v>8.17</v>
      </c>
    </row>
    <row r="2305" spans="1:4">
      <c r="A2305" s="266">
        <v>1917126</v>
      </c>
      <c r="B2305" s="267" t="s">
        <v>3027</v>
      </c>
      <c r="C2305" s="266" t="s">
        <v>84</v>
      </c>
      <c r="D2305" s="268">
        <v>8.23</v>
      </c>
    </row>
    <row r="2306" spans="1:4">
      <c r="A2306" s="266">
        <v>1917157</v>
      </c>
      <c r="B2306" s="267" t="s">
        <v>3028</v>
      </c>
      <c r="C2306" s="266" t="s">
        <v>84</v>
      </c>
      <c r="D2306" s="268">
        <v>7.35</v>
      </c>
    </row>
    <row r="2307" spans="1:4">
      <c r="A2307" s="266">
        <v>1917158</v>
      </c>
      <c r="B2307" s="267" t="s">
        <v>3029</v>
      </c>
      <c r="C2307" s="266" t="s">
        <v>84</v>
      </c>
      <c r="D2307" s="268">
        <v>7.45</v>
      </c>
    </row>
    <row r="2308" spans="1:4">
      <c r="A2308" s="266">
        <v>1917159</v>
      </c>
      <c r="B2308" s="267" t="s">
        <v>3030</v>
      </c>
      <c r="C2308" s="266" t="s">
        <v>84</v>
      </c>
      <c r="D2308" s="268">
        <v>7.54</v>
      </c>
    </row>
    <row r="2309" spans="1:4">
      <c r="A2309" s="266">
        <v>1917160</v>
      </c>
      <c r="B2309" s="267" t="s">
        <v>3031</v>
      </c>
      <c r="C2309" s="266" t="s">
        <v>84</v>
      </c>
      <c r="D2309" s="268">
        <v>7.64</v>
      </c>
    </row>
    <row r="2310" spans="1:4">
      <c r="A2310" s="266">
        <v>1917161</v>
      </c>
      <c r="B2310" s="267" t="s">
        <v>3032</v>
      </c>
      <c r="C2310" s="266" t="s">
        <v>84</v>
      </c>
      <c r="D2310" s="268">
        <v>7.75</v>
      </c>
    </row>
    <row r="2311" spans="1:4">
      <c r="A2311" s="266">
        <v>1917162</v>
      </c>
      <c r="B2311" s="267" t="s">
        <v>3033</v>
      </c>
      <c r="C2311" s="266" t="s">
        <v>84</v>
      </c>
      <c r="D2311" s="268">
        <v>7.81</v>
      </c>
    </row>
    <row r="2312" spans="1:4">
      <c r="A2312" s="266">
        <v>1917193</v>
      </c>
      <c r="B2312" s="267" t="s">
        <v>3034</v>
      </c>
      <c r="C2312" s="266" t="s">
        <v>84</v>
      </c>
      <c r="D2312" s="268">
        <v>8.16</v>
      </c>
    </row>
    <row r="2313" spans="1:4">
      <c r="A2313" s="266">
        <v>1917194</v>
      </c>
      <c r="B2313" s="267" t="s">
        <v>3035</v>
      </c>
      <c r="C2313" s="266" t="s">
        <v>84</v>
      </c>
      <c r="D2313" s="268">
        <v>8.24</v>
      </c>
    </row>
    <row r="2314" spans="1:4">
      <c r="A2314" s="266">
        <v>1917195</v>
      </c>
      <c r="B2314" s="267" t="s">
        <v>3036</v>
      </c>
      <c r="C2314" s="266" t="s">
        <v>84</v>
      </c>
      <c r="D2314" s="268">
        <v>8.33</v>
      </c>
    </row>
    <row r="2315" spans="1:4">
      <c r="A2315" s="266">
        <v>1917196</v>
      </c>
      <c r="B2315" s="267" t="s">
        <v>3037</v>
      </c>
      <c r="C2315" s="266" t="s">
        <v>84</v>
      </c>
      <c r="D2315" s="268">
        <v>8.42</v>
      </c>
    </row>
    <row r="2316" spans="1:4">
      <c r="A2316" s="266">
        <v>1917197</v>
      </c>
      <c r="B2316" s="267" t="s">
        <v>3038</v>
      </c>
      <c r="C2316" s="266" t="s">
        <v>84</v>
      </c>
      <c r="D2316" s="268">
        <v>8.51</v>
      </c>
    </row>
    <row r="2317" spans="1:4">
      <c r="A2317" s="266">
        <v>1917198</v>
      </c>
      <c r="B2317" s="267" t="s">
        <v>3039</v>
      </c>
      <c r="C2317" s="266" t="s">
        <v>84</v>
      </c>
      <c r="D2317" s="268">
        <v>8.56</v>
      </c>
    </row>
    <row r="2318" spans="1:4">
      <c r="A2318" s="266">
        <v>1917013</v>
      </c>
      <c r="B2318" s="267" t="s">
        <v>3040</v>
      </c>
      <c r="C2318" s="266" t="s">
        <v>84</v>
      </c>
      <c r="D2318" s="268">
        <v>15.5</v>
      </c>
    </row>
    <row r="2319" spans="1:4">
      <c r="A2319" s="266">
        <v>1917014</v>
      </c>
      <c r="B2319" s="267" t="s">
        <v>3041</v>
      </c>
      <c r="C2319" s="266" t="s">
        <v>84</v>
      </c>
      <c r="D2319" s="268">
        <v>15.79</v>
      </c>
    </row>
    <row r="2320" spans="1:4">
      <c r="A2320" s="266">
        <v>1917015</v>
      </c>
      <c r="B2320" s="267" t="s">
        <v>3042</v>
      </c>
      <c r="C2320" s="266" t="s">
        <v>84</v>
      </c>
      <c r="D2320" s="268">
        <v>16.100000000000001</v>
      </c>
    </row>
    <row r="2321" spans="1:4">
      <c r="A2321" s="266">
        <v>1917016</v>
      </c>
      <c r="B2321" s="267" t="s">
        <v>3043</v>
      </c>
      <c r="C2321" s="266" t="s">
        <v>84</v>
      </c>
      <c r="D2321" s="268">
        <v>16.420000000000002</v>
      </c>
    </row>
    <row r="2322" spans="1:4">
      <c r="A2322" s="266">
        <v>1917017</v>
      </c>
      <c r="B2322" s="267" t="s">
        <v>3044</v>
      </c>
      <c r="C2322" s="266" t="s">
        <v>84</v>
      </c>
      <c r="D2322" s="268">
        <v>16.75</v>
      </c>
    </row>
    <row r="2323" spans="1:4">
      <c r="A2323" s="266">
        <v>1917018</v>
      </c>
      <c r="B2323" s="267" t="s">
        <v>3045</v>
      </c>
      <c r="C2323" s="266" t="s">
        <v>84</v>
      </c>
      <c r="D2323" s="268">
        <v>16.93</v>
      </c>
    </row>
    <row r="2324" spans="1:4" ht="18">
      <c r="A2324" s="266">
        <v>1917623</v>
      </c>
      <c r="B2324" s="267" t="s">
        <v>3046</v>
      </c>
      <c r="C2324" s="266" t="s">
        <v>84</v>
      </c>
      <c r="D2324" s="268">
        <v>18.25</v>
      </c>
    </row>
    <row r="2325" spans="1:4" ht="18">
      <c r="A2325" s="266">
        <v>1917624</v>
      </c>
      <c r="B2325" s="267" t="s">
        <v>3047</v>
      </c>
      <c r="C2325" s="266" t="s">
        <v>84</v>
      </c>
      <c r="D2325" s="268">
        <v>22.97</v>
      </c>
    </row>
    <row r="2326" spans="1:4" ht="18">
      <c r="A2326" s="266">
        <v>1917625</v>
      </c>
      <c r="B2326" s="267" t="s">
        <v>3048</v>
      </c>
      <c r="C2326" s="266" t="s">
        <v>84</v>
      </c>
      <c r="D2326" s="268">
        <v>28.77</v>
      </c>
    </row>
    <row r="2327" spans="1:4" ht="18">
      <c r="A2327" s="266">
        <v>1917626</v>
      </c>
      <c r="B2327" s="267" t="s">
        <v>3049</v>
      </c>
      <c r="C2327" s="266" t="s">
        <v>84</v>
      </c>
      <c r="D2327" s="268">
        <v>35.14</v>
      </c>
    </row>
    <row r="2328" spans="1:4" ht="18">
      <c r="A2328" s="266">
        <v>1917627</v>
      </c>
      <c r="B2328" s="267" t="s">
        <v>3050</v>
      </c>
      <c r="C2328" s="266" t="s">
        <v>84</v>
      </c>
      <c r="D2328" s="268">
        <v>42.2</v>
      </c>
    </row>
    <row r="2329" spans="1:4" ht="18">
      <c r="A2329" s="266">
        <v>1917628</v>
      </c>
      <c r="B2329" s="267" t="s">
        <v>3051</v>
      </c>
      <c r="C2329" s="266" t="s">
        <v>84</v>
      </c>
      <c r="D2329" s="268">
        <v>49.36</v>
      </c>
    </row>
    <row r="2330" spans="1:4" ht="18">
      <c r="A2330" s="266">
        <v>1917620</v>
      </c>
      <c r="B2330" s="267" t="s">
        <v>3052</v>
      </c>
      <c r="C2330" s="266" t="s">
        <v>84</v>
      </c>
      <c r="D2330" s="268">
        <v>8.56</v>
      </c>
    </row>
    <row r="2331" spans="1:4" ht="18">
      <c r="A2331" s="266">
        <v>1917621</v>
      </c>
      <c r="B2331" s="267" t="s">
        <v>3053</v>
      </c>
      <c r="C2331" s="266" t="s">
        <v>84</v>
      </c>
      <c r="D2331" s="268">
        <v>9.99</v>
      </c>
    </row>
    <row r="2332" spans="1:4" ht="18">
      <c r="A2332" s="266">
        <v>1917622</v>
      </c>
      <c r="B2332" s="267" t="s">
        <v>3054</v>
      </c>
      <c r="C2332" s="266" t="s">
        <v>84</v>
      </c>
      <c r="D2332" s="268">
        <v>12.49</v>
      </c>
    </row>
    <row r="2333" spans="1:4" ht="18">
      <c r="A2333" s="266">
        <v>1917741</v>
      </c>
      <c r="B2333" s="267" t="s">
        <v>3055</v>
      </c>
      <c r="C2333" s="266" t="s">
        <v>84</v>
      </c>
      <c r="D2333" s="268">
        <v>7.94</v>
      </c>
    </row>
    <row r="2334" spans="1:4" ht="18">
      <c r="A2334" s="266">
        <v>1917269</v>
      </c>
      <c r="B2334" s="267" t="s">
        <v>3056</v>
      </c>
      <c r="C2334" s="266" t="s">
        <v>84</v>
      </c>
      <c r="D2334" s="268">
        <v>22.22</v>
      </c>
    </row>
    <row r="2335" spans="1:4" ht="18">
      <c r="A2335" s="266">
        <v>1917270</v>
      </c>
      <c r="B2335" s="267" t="s">
        <v>3057</v>
      </c>
      <c r="C2335" s="266" t="s">
        <v>84</v>
      </c>
      <c r="D2335" s="268">
        <v>29.96</v>
      </c>
    </row>
    <row r="2336" spans="1:4" ht="18">
      <c r="A2336" s="266">
        <v>1917266</v>
      </c>
      <c r="B2336" s="267" t="s">
        <v>3058</v>
      </c>
      <c r="C2336" s="266" t="s">
        <v>84</v>
      </c>
      <c r="D2336" s="268">
        <v>7.28</v>
      </c>
    </row>
    <row r="2337" spans="1:4" ht="18">
      <c r="A2337" s="266">
        <v>1917267</v>
      </c>
      <c r="B2337" s="267" t="s">
        <v>3059</v>
      </c>
      <c r="C2337" s="266" t="s">
        <v>84</v>
      </c>
      <c r="D2337" s="268">
        <v>10.56</v>
      </c>
    </row>
    <row r="2338" spans="1:4" ht="18">
      <c r="A2338" s="266">
        <v>1917268</v>
      </c>
      <c r="B2338" s="267" t="s">
        <v>3060</v>
      </c>
      <c r="C2338" s="266" t="s">
        <v>84</v>
      </c>
      <c r="D2338" s="268">
        <v>16.12</v>
      </c>
    </row>
    <row r="2339" spans="1:4" ht="18">
      <c r="A2339" s="266">
        <v>1917728</v>
      </c>
      <c r="B2339" s="267" t="s">
        <v>3061</v>
      </c>
      <c r="C2339" s="266" t="s">
        <v>84</v>
      </c>
      <c r="D2339" s="268">
        <v>6.72</v>
      </c>
    </row>
    <row r="2340" spans="1:4" ht="18">
      <c r="A2340" s="266">
        <v>1917358</v>
      </c>
      <c r="B2340" s="267" t="s">
        <v>3062</v>
      </c>
      <c r="C2340" s="266" t="s">
        <v>84</v>
      </c>
      <c r="D2340" s="268">
        <v>6.81</v>
      </c>
    </row>
    <row r="2341" spans="1:4" ht="18">
      <c r="A2341" s="266">
        <v>1917362</v>
      </c>
      <c r="B2341" s="267" t="s">
        <v>3063</v>
      </c>
      <c r="C2341" s="266" t="s">
        <v>84</v>
      </c>
      <c r="D2341" s="268">
        <v>32.64</v>
      </c>
    </row>
    <row r="2342" spans="1:4" ht="18">
      <c r="A2342" s="266">
        <v>1917363</v>
      </c>
      <c r="B2342" s="267" t="s">
        <v>3064</v>
      </c>
      <c r="C2342" s="266" t="s">
        <v>84</v>
      </c>
      <c r="D2342" s="268">
        <v>39.81</v>
      </c>
    </row>
    <row r="2343" spans="1:4" ht="18">
      <c r="A2343" s="266">
        <v>1917359</v>
      </c>
      <c r="B2343" s="267" t="s">
        <v>3065</v>
      </c>
      <c r="C2343" s="266" t="s">
        <v>84</v>
      </c>
      <c r="D2343" s="268">
        <v>9.6</v>
      </c>
    </row>
    <row r="2344" spans="1:4" ht="18">
      <c r="A2344" s="266">
        <v>1917360</v>
      </c>
      <c r="B2344" s="267" t="s">
        <v>3066</v>
      </c>
      <c r="C2344" s="266" t="s">
        <v>84</v>
      </c>
      <c r="D2344" s="268">
        <v>15.66</v>
      </c>
    </row>
    <row r="2345" spans="1:4" ht="18">
      <c r="A2345" s="266">
        <v>1917361</v>
      </c>
      <c r="B2345" s="267" t="s">
        <v>3067</v>
      </c>
      <c r="C2345" s="266" t="s">
        <v>84</v>
      </c>
      <c r="D2345" s="268">
        <v>23.43</v>
      </c>
    </row>
    <row r="2346" spans="1:4" ht="18">
      <c r="A2346" s="266">
        <v>1917476</v>
      </c>
      <c r="B2346" s="267" t="s">
        <v>3068</v>
      </c>
      <c r="C2346" s="266" t="s">
        <v>84</v>
      </c>
      <c r="D2346" s="268">
        <v>24.25</v>
      </c>
    </row>
    <row r="2347" spans="1:4" ht="18">
      <c r="A2347" s="266">
        <v>1917477</v>
      </c>
      <c r="B2347" s="267" t="s">
        <v>3069</v>
      </c>
      <c r="C2347" s="266" t="s">
        <v>84</v>
      </c>
      <c r="D2347" s="268">
        <v>31.2</v>
      </c>
    </row>
    <row r="2348" spans="1:4" ht="18">
      <c r="A2348" s="266">
        <v>1917478</v>
      </c>
      <c r="B2348" s="267" t="s">
        <v>3070</v>
      </c>
      <c r="C2348" s="266" t="s">
        <v>84</v>
      </c>
      <c r="D2348" s="268">
        <v>40.07</v>
      </c>
    </row>
    <row r="2349" spans="1:4" ht="18">
      <c r="A2349" s="266">
        <v>1917479</v>
      </c>
      <c r="B2349" s="267" t="s">
        <v>3071</v>
      </c>
      <c r="C2349" s="266" t="s">
        <v>84</v>
      </c>
      <c r="D2349" s="268">
        <v>43.63</v>
      </c>
    </row>
    <row r="2350" spans="1:4" ht="18">
      <c r="A2350" s="266">
        <v>1917473</v>
      </c>
      <c r="B2350" s="267" t="s">
        <v>3072</v>
      </c>
      <c r="C2350" s="266" t="s">
        <v>84</v>
      </c>
      <c r="D2350" s="268">
        <v>11.09</v>
      </c>
    </row>
    <row r="2351" spans="1:4" ht="18">
      <c r="A2351" s="266">
        <v>1917474</v>
      </c>
      <c r="B2351" s="267" t="s">
        <v>3073</v>
      </c>
      <c r="C2351" s="266" t="s">
        <v>84</v>
      </c>
      <c r="D2351" s="268">
        <v>14.27</v>
      </c>
    </row>
    <row r="2352" spans="1:4" ht="18">
      <c r="A2352" s="266">
        <v>1917475</v>
      </c>
      <c r="B2352" s="267" t="s">
        <v>3074</v>
      </c>
      <c r="C2352" s="266" t="s">
        <v>84</v>
      </c>
      <c r="D2352" s="268">
        <v>18.309999999999999</v>
      </c>
    </row>
    <row r="2353" spans="1:4" ht="18">
      <c r="A2353" s="266">
        <v>1917736</v>
      </c>
      <c r="B2353" s="267" t="s">
        <v>3075</v>
      </c>
      <c r="C2353" s="266" t="s">
        <v>84</v>
      </c>
      <c r="D2353" s="268">
        <v>8.06</v>
      </c>
    </row>
    <row r="2354" spans="1:4">
      <c r="A2354" s="266">
        <v>1917067</v>
      </c>
      <c r="B2354" s="267" t="s">
        <v>3076</v>
      </c>
      <c r="C2354" s="266" t="s">
        <v>84</v>
      </c>
      <c r="D2354" s="268">
        <v>10.66</v>
      </c>
    </row>
    <row r="2355" spans="1:4">
      <c r="A2355" s="266">
        <v>1917068</v>
      </c>
      <c r="B2355" s="267" t="s">
        <v>3077</v>
      </c>
      <c r="C2355" s="266" t="s">
        <v>84</v>
      </c>
      <c r="D2355" s="268">
        <v>10.88</v>
      </c>
    </row>
    <row r="2356" spans="1:4">
      <c r="A2356" s="266">
        <v>1917069</v>
      </c>
      <c r="B2356" s="267" t="s">
        <v>3078</v>
      </c>
      <c r="C2356" s="266" t="s">
        <v>84</v>
      </c>
      <c r="D2356" s="268">
        <v>11.1</v>
      </c>
    </row>
    <row r="2357" spans="1:4">
      <c r="A2357" s="266">
        <v>1917070</v>
      </c>
      <c r="B2357" s="267" t="s">
        <v>3079</v>
      </c>
      <c r="C2357" s="266" t="s">
        <v>84</v>
      </c>
      <c r="D2357" s="268">
        <v>11.32</v>
      </c>
    </row>
    <row r="2358" spans="1:4">
      <c r="A2358" s="266">
        <v>1917071</v>
      </c>
      <c r="B2358" s="267" t="s">
        <v>3080</v>
      </c>
      <c r="C2358" s="266" t="s">
        <v>84</v>
      </c>
      <c r="D2358" s="268">
        <v>11.57</v>
      </c>
    </row>
    <row r="2359" spans="1:4">
      <c r="A2359" s="266">
        <v>1917072</v>
      </c>
      <c r="B2359" s="267" t="s">
        <v>3081</v>
      </c>
      <c r="C2359" s="266" t="s">
        <v>84</v>
      </c>
      <c r="D2359" s="268">
        <v>11.7</v>
      </c>
    </row>
    <row r="2360" spans="1:4">
      <c r="A2360" s="266">
        <v>1901572</v>
      </c>
      <c r="B2360" s="267" t="s">
        <v>3082</v>
      </c>
      <c r="C2360" s="266" t="s">
        <v>84</v>
      </c>
      <c r="D2360" s="268">
        <v>7</v>
      </c>
    </row>
    <row r="2361" spans="1:4">
      <c r="A2361" s="266">
        <v>1901573</v>
      </c>
      <c r="B2361" s="267" t="s">
        <v>3083</v>
      </c>
      <c r="C2361" s="266" t="s">
        <v>84</v>
      </c>
      <c r="D2361" s="268">
        <v>7.06</v>
      </c>
    </row>
    <row r="2362" spans="1:4">
      <c r="A2362" s="266">
        <v>1901574</v>
      </c>
      <c r="B2362" s="267" t="s">
        <v>3084</v>
      </c>
      <c r="C2362" s="266" t="s">
        <v>84</v>
      </c>
      <c r="D2362" s="268">
        <v>7.12</v>
      </c>
    </row>
    <row r="2363" spans="1:4">
      <c r="A2363" s="266">
        <v>1901575</v>
      </c>
      <c r="B2363" s="267" t="s">
        <v>3085</v>
      </c>
      <c r="C2363" s="266" t="s">
        <v>84</v>
      </c>
      <c r="D2363" s="268">
        <v>7.19</v>
      </c>
    </row>
    <row r="2364" spans="1:4">
      <c r="A2364" s="266">
        <v>1901576</v>
      </c>
      <c r="B2364" s="267" t="s">
        <v>3086</v>
      </c>
      <c r="C2364" s="266" t="s">
        <v>84</v>
      </c>
      <c r="D2364" s="268">
        <v>7.26</v>
      </c>
    </row>
    <row r="2365" spans="1:4">
      <c r="A2365" s="266">
        <v>1901571</v>
      </c>
      <c r="B2365" s="267" t="s">
        <v>3087</v>
      </c>
      <c r="C2365" s="266" t="s">
        <v>84</v>
      </c>
      <c r="D2365" s="268">
        <v>7.3</v>
      </c>
    </row>
    <row r="2366" spans="1:4">
      <c r="A2366" s="266">
        <v>1901578</v>
      </c>
      <c r="B2366" s="267" t="s">
        <v>3088</v>
      </c>
      <c r="C2366" s="266" t="s">
        <v>84</v>
      </c>
      <c r="D2366" s="268">
        <v>9.18</v>
      </c>
    </row>
    <row r="2367" spans="1:4">
      <c r="A2367" s="266">
        <v>1901579</v>
      </c>
      <c r="B2367" s="267" t="s">
        <v>3089</v>
      </c>
      <c r="C2367" s="266" t="s">
        <v>84</v>
      </c>
      <c r="D2367" s="268">
        <v>9.24</v>
      </c>
    </row>
    <row r="2368" spans="1:4">
      <c r="A2368" s="266">
        <v>1901580</v>
      </c>
      <c r="B2368" s="267" t="s">
        <v>3090</v>
      </c>
      <c r="C2368" s="266" t="s">
        <v>84</v>
      </c>
      <c r="D2368" s="268">
        <v>9.3000000000000007</v>
      </c>
    </row>
    <row r="2369" spans="1:4">
      <c r="A2369" s="266">
        <v>1901581</v>
      </c>
      <c r="B2369" s="267" t="s">
        <v>3091</v>
      </c>
      <c r="C2369" s="266" t="s">
        <v>84</v>
      </c>
      <c r="D2369" s="268">
        <v>9.36</v>
      </c>
    </row>
    <row r="2370" spans="1:4">
      <c r="A2370" s="266">
        <v>1901582</v>
      </c>
      <c r="B2370" s="267" t="s">
        <v>3092</v>
      </c>
      <c r="C2370" s="266" t="s">
        <v>84</v>
      </c>
      <c r="D2370" s="268">
        <v>9.43</v>
      </c>
    </row>
    <row r="2371" spans="1:4">
      <c r="A2371" s="266">
        <v>1901577</v>
      </c>
      <c r="B2371" s="267" t="s">
        <v>3093</v>
      </c>
      <c r="C2371" s="266" t="s">
        <v>84</v>
      </c>
      <c r="D2371" s="268">
        <v>9.4700000000000006</v>
      </c>
    </row>
    <row r="2372" spans="1:4">
      <c r="A2372" s="266">
        <v>1917103</v>
      </c>
      <c r="B2372" s="267" t="s">
        <v>3094</v>
      </c>
      <c r="C2372" s="266" t="s">
        <v>84</v>
      </c>
      <c r="D2372" s="268">
        <v>7.51</v>
      </c>
    </row>
    <row r="2373" spans="1:4">
      <c r="A2373" s="266">
        <v>1917104</v>
      </c>
      <c r="B2373" s="267" t="s">
        <v>3095</v>
      </c>
      <c r="C2373" s="266" t="s">
        <v>84</v>
      </c>
      <c r="D2373" s="268">
        <v>7.65</v>
      </c>
    </row>
    <row r="2374" spans="1:4">
      <c r="A2374" s="266">
        <v>1917105</v>
      </c>
      <c r="B2374" s="267" t="s">
        <v>3096</v>
      </c>
      <c r="C2374" s="266" t="s">
        <v>84</v>
      </c>
      <c r="D2374" s="268">
        <v>7.78</v>
      </c>
    </row>
    <row r="2375" spans="1:4">
      <c r="A2375" s="266">
        <v>1917106</v>
      </c>
      <c r="B2375" s="267" t="s">
        <v>3097</v>
      </c>
      <c r="C2375" s="266" t="s">
        <v>84</v>
      </c>
      <c r="D2375" s="268">
        <v>7.92</v>
      </c>
    </row>
    <row r="2376" spans="1:4">
      <c r="A2376" s="266">
        <v>1917107</v>
      </c>
      <c r="B2376" s="267" t="s">
        <v>3098</v>
      </c>
      <c r="C2376" s="266" t="s">
        <v>84</v>
      </c>
      <c r="D2376" s="268">
        <v>8.07</v>
      </c>
    </row>
    <row r="2377" spans="1:4">
      <c r="A2377" s="266">
        <v>1917108</v>
      </c>
      <c r="B2377" s="267" t="s">
        <v>3099</v>
      </c>
      <c r="C2377" s="266" t="s">
        <v>84</v>
      </c>
      <c r="D2377" s="268">
        <v>8.16</v>
      </c>
    </row>
    <row r="2378" spans="1:4">
      <c r="A2378" s="266">
        <v>1901583</v>
      </c>
      <c r="B2378" s="267" t="s">
        <v>3100</v>
      </c>
      <c r="C2378" s="266" t="s">
        <v>84</v>
      </c>
      <c r="D2378" s="268">
        <v>11.42</v>
      </c>
    </row>
    <row r="2379" spans="1:4">
      <c r="A2379" s="266">
        <v>1901584</v>
      </c>
      <c r="B2379" s="267" t="s">
        <v>3101</v>
      </c>
      <c r="C2379" s="266" t="s">
        <v>84</v>
      </c>
      <c r="D2379" s="268">
        <v>11.48</v>
      </c>
    </row>
    <row r="2380" spans="1:4">
      <c r="A2380" s="266">
        <v>1901585</v>
      </c>
      <c r="B2380" s="267" t="s">
        <v>3102</v>
      </c>
      <c r="C2380" s="266" t="s">
        <v>84</v>
      </c>
      <c r="D2380" s="268">
        <v>11.54</v>
      </c>
    </row>
    <row r="2381" spans="1:4">
      <c r="A2381" s="266">
        <v>1901586</v>
      </c>
      <c r="B2381" s="267" t="s">
        <v>3103</v>
      </c>
      <c r="C2381" s="266" t="s">
        <v>84</v>
      </c>
      <c r="D2381" s="268">
        <v>11.6</v>
      </c>
    </row>
    <row r="2382" spans="1:4">
      <c r="A2382" s="266">
        <v>1901587</v>
      </c>
      <c r="B2382" s="267" t="s">
        <v>3104</v>
      </c>
      <c r="C2382" s="266" t="s">
        <v>84</v>
      </c>
      <c r="D2382" s="268">
        <v>11.67</v>
      </c>
    </row>
    <row r="2383" spans="1:4">
      <c r="A2383" s="266">
        <v>1901588</v>
      </c>
      <c r="B2383" s="267" t="s">
        <v>3105</v>
      </c>
      <c r="C2383" s="266" t="s">
        <v>84</v>
      </c>
      <c r="D2383" s="268">
        <v>11.7</v>
      </c>
    </row>
    <row r="2384" spans="1:4">
      <c r="A2384" s="266">
        <v>1917139</v>
      </c>
      <c r="B2384" s="267" t="s">
        <v>3106</v>
      </c>
      <c r="C2384" s="266" t="s">
        <v>84</v>
      </c>
      <c r="D2384" s="268">
        <v>7.16</v>
      </c>
    </row>
    <row r="2385" spans="1:4">
      <c r="A2385" s="266">
        <v>1917140</v>
      </c>
      <c r="B2385" s="267" t="s">
        <v>3107</v>
      </c>
      <c r="C2385" s="266" t="s">
        <v>84</v>
      </c>
      <c r="D2385" s="268">
        <v>7.26</v>
      </c>
    </row>
    <row r="2386" spans="1:4">
      <c r="A2386" s="266">
        <v>1917141</v>
      </c>
      <c r="B2386" s="267" t="s">
        <v>3108</v>
      </c>
      <c r="C2386" s="266" t="s">
        <v>84</v>
      </c>
      <c r="D2386" s="268">
        <v>7.37</v>
      </c>
    </row>
    <row r="2387" spans="1:4">
      <c r="A2387" s="266">
        <v>1917142</v>
      </c>
      <c r="B2387" s="267" t="s">
        <v>3109</v>
      </c>
      <c r="C2387" s="266" t="s">
        <v>84</v>
      </c>
      <c r="D2387" s="268">
        <v>7.49</v>
      </c>
    </row>
    <row r="2388" spans="1:4">
      <c r="A2388" s="266">
        <v>1917143</v>
      </c>
      <c r="B2388" s="267" t="s">
        <v>3110</v>
      </c>
      <c r="C2388" s="266" t="s">
        <v>84</v>
      </c>
      <c r="D2388" s="268">
        <v>7.61</v>
      </c>
    </row>
    <row r="2389" spans="1:4">
      <c r="A2389" s="266">
        <v>1917144</v>
      </c>
      <c r="B2389" s="267" t="s">
        <v>3111</v>
      </c>
      <c r="C2389" s="266" t="s">
        <v>84</v>
      </c>
      <c r="D2389" s="268">
        <v>7.68</v>
      </c>
    </row>
    <row r="2390" spans="1:4">
      <c r="A2390" s="266">
        <v>1917175</v>
      </c>
      <c r="B2390" s="267" t="s">
        <v>3112</v>
      </c>
      <c r="C2390" s="266" t="s">
        <v>84</v>
      </c>
      <c r="D2390" s="268">
        <v>6.8</v>
      </c>
    </row>
    <row r="2391" spans="1:4">
      <c r="A2391" s="266">
        <v>1917176</v>
      </c>
      <c r="B2391" s="267" t="s">
        <v>3113</v>
      </c>
      <c r="C2391" s="266" t="s">
        <v>84</v>
      </c>
      <c r="D2391" s="268">
        <v>6.9</v>
      </c>
    </row>
    <row r="2392" spans="1:4">
      <c r="A2392" s="266">
        <v>1917177</v>
      </c>
      <c r="B2392" s="267" t="s">
        <v>3114</v>
      </c>
      <c r="C2392" s="266" t="s">
        <v>84</v>
      </c>
      <c r="D2392" s="268">
        <v>7</v>
      </c>
    </row>
    <row r="2393" spans="1:4">
      <c r="A2393" s="266">
        <v>1917178</v>
      </c>
      <c r="B2393" s="267" t="s">
        <v>3115</v>
      </c>
      <c r="C2393" s="266" t="s">
        <v>84</v>
      </c>
      <c r="D2393" s="268">
        <v>7.1</v>
      </c>
    </row>
    <row r="2394" spans="1:4">
      <c r="A2394" s="266">
        <v>1917179</v>
      </c>
      <c r="B2394" s="267" t="s">
        <v>3116</v>
      </c>
      <c r="C2394" s="266" t="s">
        <v>84</v>
      </c>
      <c r="D2394" s="268">
        <v>7.21</v>
      </c>
    </row>
    <row r="2395" spans="1:4">
      <c r="A2395" s="266">
        <v>1917180</v>
      </c>
      <c r="B2395" s="267" t="s">
        <v>3117</v>
      </c>
      <c r="C2395" s="266" t="s">
        <v>84</v>
      </c>
      <c r="D2395" s="268">
        <v>7.27</v>
      </c>
    </row>
    <row r="2396" spans="1:4">
      <c r="A2396" s="266">
        <v>1917211</v>
      </c>
      <c r="B2396" s="267" t="s">
        <v>3118</v>
      </c>
      <c r="C2396" s="266" t="s">
        <v>84</v>
      </c>
      <c r="D2396" s="268">
        <v>7.5</v>
      </c>
    </row>
    <row r="2397" spans="1:4">
      <c r="A2397" s="266">
        <v>1917212</v>
      </c>
      <c r="B2397" s="267" t="s">
        <v>3119</v>
      </c>
      <c r="C2397" s="266" t="s">
        <v>84</v>
      </c>
      <c r="D2397" s="268">
        <v>7.58</v>
      </c>
    </row>
    <row r="2398" spans="1:4">
      <c r="A2398" s="266">
        <v>1917213</v>
      </c>
      <c r="B2398" s="267" t="s">
        <v>3120</v>
      </c>
      <c r="C2398" s="266" t="s">
        <v>84</v>
      </c>
      <c r="D2398" s="268">
        <v>7.67</v>
      </c>
    </row>
    <row r="2399" spans="1:4">
      <c r="A2399" s="266">
        <v>1917214</v>
      </c>
      <c r="B2399" s="267" t="s">
        <v>3121</v>
      </c>
      <c r="C2399" s="266" t="s">
        <v>84</v>
      </c>
      <c r="D2399" s="268">
        <v>7.76</v>
      </c>
    </row>
    <row r="2400" spans="1:4">
      <c r="A2400" s="266">
        <v>1917215</v>
      </c>
      <c r="B2400" s="267" t="s">
        <v>3122</v>
      </c>
      <c r="C2400" s="266" t="s">
        <v>84</v>
      </c>
      <c r="D2400" s="268">
        <v>7.86</v>
      </c>
    </row>
    <row r="2401" spans="1:4">
      <c r="A2401" s="266">
        <v>1917216</v>
      </c>
      <c r="B2401" s="267" t="s">
        <v>3123</v>
      </c>
      <c r="C2401" s="266" t="s">
        <v>84</v>
      </c>
      <c r="D2401" s="268">
        <v>7.91</v>
      </c>
    </row>
    <row r="2402" spans="1:4">
      <c r="A2402" s="266">
        <v>1917031</v>
      </c>
      <c r="B2402" s="267" t="s">
        <v>3124</v>
      </c>
      <c r="C2402" s="266" t="s">
        <v>84</v>
      </c>
      <c r="D2402" s="268">
        <v>14.43</v>
      </c>
    </row>
    <row r="2403" spans="1:4">
      <c r="A2403" s="266">
        <v>1917032</v>
      </c>
      <c r="B2403" s="267" t="s">
        <v>3125</v>
      </c>
      <c r="C2403" s="266" t="s">
        <v>84</v>
      </c>
      <c r="D2403" s="268">
        <v>14.74</v>
      </c>
    </row>
    <row r="2404" spans="1:4">
      <c r="A2404" s="266">
        <v>1917033</v>
      </c>
      <c r="B2404" s="267" t="s">
        <v>3126</v>
      </c>
      <c r="C2404" s="266" t="s">
        <v>84</v>
      </c>
      <c r="D2404" s="268">
        <v>15.05</v>
      </c>
    </row>
    <row r="2405" spans="1:4">
      <c r="A2405" s="266">
        <v>1917034</v>
      </c>
      <c r="B2405" s="267" t="s">
        <v>3127</v>
      </c>
      <c r="C2405" s="266" t="s">
        <v>84</v>
      </c>
      <c r="D2405" s="268">
        <v>15.38</v>
      </c>
    </row>
    <row r="2406" spans="1:4">
      <c r="A2406" s="266">
        <v>1917035</v>
      </c>
      <c r="B2406" s="267" t="s">
        <v>3128</v>
      </c>
      <c r="C2406" s="266" t="s">
        <v>84</v>
      </c>
      <c r="D2406" s="268">
        <v>15.72</v>
      </c>
    </row>
    <row r="2407" spans="1:4">
      <c r="A2407" s="266">
        <v>1917036</v>
      </c>
      <c r="B2407" s="267" t="s">
        <v>3129</v>
      </c>
      <c r="C2407" s="266" t="s">
        <v>84</v>
      </c>
      <c r="D2407" s="268">
        <v>15.91</v>
      </c>
    </row>
    <row r="2408" spans="1:4" ht="18">
      <c r="A2408" s="266">
        <v>1917605</v>
      </c>
      <c r="B2408" s="267" t="s">
        <v>3130</v>
      </c>
      <c r="C2408" s="266" t="s">
        <v>84</v>
      </c>
      <c r="D2408" s="268">
        <v>8.15</v>
      </c>
    </row>
    <row r="2409" spans="1:4" ht="18">
      <c r="A2409" s="266">
        <v>1917606</v>
      </c>
      <c r="B2409" s="267" t="s">
        <v>3131</v>
      </c>
      <c r="C2409" s="266" t="s">
        <v>84</v>
      </c>
      <c r="D2409" s="268">
        <v>8.81</v>
      </c>
    </row>
    <row r="2410" spans="1:4" ht="18">
      <c r="A2410" s="266">
        <v>1917607</v>
      </c>
      <c r="B2410" s="267" t="s">
        <v>3132</v>
      </c>
      <c r="C2410" s="266" t="s">
        <v>84</v>
      </c>
      <c r="D2410" s="268">
        <v>9.4600000000000009</v>
      </c>
    </row>
    <row r="2411" spans="1:4" ht="18">
      <c r="A2411" s="266">
        <v>1917608</v>
      </c>
      <c r="B2411" s="267" t="s">
        <v>3133</v>
      </c>
      <c r="C2411" s="266" t="s">
        <v>84</v>
      </c>
      <c r="D2411" s="268">
        <v>10.57</v>
      </c>
    </row>
    <row r="2412" spans="1:4" ht="18">
      <c r="A2412" s="266">
        <v>1917609</v>
      </c>
      <c r="B2412" s="267" t="s">
        <v>3134</v>
      </c>
      <c r="C2412" s="266" t="s">
        <v>84</v>
      </c>
      <c r="D2412" s="268">
        <v>12.04</v>
      </c>
    </row>
    <row r="2413" spans="1:4" ht="18">
      <c r="A2413" s="266">
        <v>1917610</v>
      </c>
      <c r="B2413" s="267" t="s">
        <v>3135</v>
      </c>
      <c r="C2413" s="266" t="s">
        <v>84</v>
      </c>
      <c r="D2413" s="268">
        <v>14.22</v>
      </c>
    </row>
    <row r="2414" spans="1:4" ht="18">
      <c r="A2414" s="266">
        <v>1917611</v>
      </c>
      <c r="B2414" s="267" t="s">
        <v>3136</v>
      </c>
      <c r="C2414" s="266" t="s">
        <v>84</v>
      </c>
      <c r="D2414" s="268">
        <v>16.670000000000002</v>
      </c>
    </row>
    <row r="2415" spans="1:4" ht="18">
      <c r="A2415" s="266">
        <v>1917612</v>
      </c>
      <c r="B2415" s="267" t="s">
        <v>3137</v>
      </c>
      <c r="C2415" s="266" t="s">
        <v>84</v>
      </c>
      <c r="D2415" s="268">
        <v>19.57</v>
      </c>
    </row>
    <row r="2416" spans="1:4" ht="18">
      <c r="A2416" s="266">
        <v>1917613</v>
      </c>
      <c r="B2416" s="267" t="s">
        <v>3138</v>
      </c>
      <c r="C2416" s="266" t="s">
        <v>84</v>
      </c>
      <c r="D2416" s="268">
        <v>22.77</v>
      </c>
    </row>
    <row r="2417" spans="1:4" ht="18">
      <c r="A2417" s="266">
        <v>1917614</v>
      </c>
      <c r="B2417" s="267" t="s">
        <v>3139</v>
      </c>
      <c r="C2417" s="266" t="s">
        <v>84</v>
      </c>
      <c r="D2417" s="268">
        <v>26.29</v>
      </c>
    </row>
    <row r="2418" spans="1:4" ht="18">
      <c r="A2418" s="266">
        <v>1917615</v>
      </c>
      <c r="B2418" s="267" t="s">
        <v>3140</v>
      </c>
      <c r="C2418" s="266" t="s">
        <v>84</v>
      </c>
      <c r="D2418" s="268">
        <v>30.28</v>
      </c>
    </row>
    <row r="2419" spans="1:4" ht="18">
      <c r="A2419" s="266">
        <v>1917616</v>
      </c>
      <c r="B2419" s="267" t="s">
        <v>3141</v>
      </c>
      <c r="C2419" s="266" t="s">
        <v>84</v>
      </c>
      <c r="D2419" s="268">
        <v>35.06</v>
      </c>
    </row>
    <row r="2420" spans="1:4" ht="18">
      <c r="A2420" s="266">
        <v>1917617</v>
      </c>
      <c r="B2420" s="267" t="s">
        <v>3142</v>
      </c>
      <c r="C2420" s="266" t="s">
        <v>84</v>
      </c>
      <c r="D2420" s="268">
        <v>39.29</v>
      </c>
    </row>
    <row r="2421" spans="1:4" ht="18">
      <c r="A2421" s="266">
        <v>1917618</v>
      </c>
      <c r="B2421" s="267" t="s">
        <v>3143</v>
      </c>
      <c r="C2421" s="266" t="s">
        <v>84</v>
      </c>
      <c r="D2421" s="268">
        <v>44.77</v>
      </c>
    </row>
    <row r="2422" spans="1:4" ht="18">
      <c r="A2422" s="266">
        <v>1917619</v>
      </c>
      <c r="B2422" s="267" t="s">
        <v>3144</v>
      </c>
      <c r="C2422" s="266" t="s">
        <v>84</v>
      </c>
      <c r="D2422" s="268">
        <v>48.56</v>
      </c>
    </row>
    <row r="2423" spans="1:4" ht="18">
      <c r="A2423" s="266">
        <v>1917602</v>
      </c>
      <c r="B2423" s="267" t="s">
        <v>3145</v>
      </c>
      <c r="C2423" s="266" t="s">
        <v>84</v>
      </c>
      <c r="D2423" s="268">
        <v>5.91</v>
      </c>
    </row>
    <row r="2424" spans="1:4" ht="18">
      <c r="A2424" s="266">
        <v>1917603</v>
      </c>
      <c r="B2424" s="267" t="s">
        <v>3146</v>
      </c>
      <c r="C2424" s="266" t="s">
        <v>84</v>
      </c>
      <c r="D2424" s="268">
        <v>6.6</v>
      </c>
    </row>
    <row r="2425" spans="1:4" ht="18">
      <c r="A2425" s="266">
        <v>1917604</v>
      </c>
      <c r="B2425" s="267" t="s">
        <v>3147</v>
      </c>
      <c r="C2425" s="266" t="s">
        <v>84</v>
      </c>
      <c r="D2425" s="268">
        <v>7.2</v>
      </c>
    </row>
    <row r="2426" spans="1:4" ht="18">
      <c r="A2426" s="266">
        <v>1917740</v>
      </c>
      <c r="B2426" s="267" t="s">
        <v>3148</v>
      </c>
      <c r="C2426" s="266" t="s">
        <v>84</v>
      </c>
      <c r="D2426" s="268">
        <v>5.69</v>
      </c>
    </row>
    <row r="2427" spans="1:4" ht="18">
      <c r="A2427" s="266">
        <v>1917263</v>
      </c>
      <c r="B2427" s="267" t="s">
        <v>3149</v>
      </c>
      <c r="C2427" s="266" t="s">
        <v>84</v>
      </c>
      <c r="D2427" s="268">
        <v>10.28</v>
      </c>
    </row>
    <row r="2428" spans="1:4" ht="18">
      <c r="A2428" s="266">
        <v>1917264</v>
      </c>
      <c r="B2428" s="267" t="s">
        <v>3150</v>
      </c>
      <c r="C2428" s="266" t="s">
        <v>84</v>
      </c>
      <c r="D2428" s="268">
        <v>12.75</v>
      </c>
    </row>
    <row r="2429" spans="1:4" ht="18">
      <c r="A2429" s="266">
        <v>1917265</v>
      </c>
      <c r="B2429" s="267" t="s">
        <v>3151</v>
      </c>
      <c r="C2429" s="266" t="s">
        <v>84</v>
      </c>
      <c r="D2429" s="268">
        <v>16.53</v>
      </c>
    </row>
    <row r="2430" spans="1:4" ht="18">
      <c r="A2430" s="266">
        <v>1917260</v>
      </c>
      <c r="B2430" s="267" t="s">
        <v>3152</v>
      </c>
      <c r="C2430" s="266" t="s">
        <v>84</v>
      </c>
      <c r="D2430" s="268">
        <v>6.23</v>
      </c>
    </row>
    <row r="2431" spans="1:4" ht="18">
      <c r="A2431" s="266">
        <v>1917261</v>
      </c>
      <c r="B2431" s="267" t="s">
        <v>3153</v>
      </c>
      <c r="C2431" s="266" t="s">
        <v>84</v>
      </c>
      <c r="D2431" s="268">
        <v>6.94</v>
      </c>
    </row>
    <row r="2432" spans="1:4" ht="18">
      <c r="A2432" s="266">
        <v>1917262</v>
      </c>
      <c r="B2432" s="267" t="s">
        <v>3154</v>
      </c>
      <c r="C2432" s="266" t="s">
        <v>84</v>
      </c>
      <c r="D2432" s="268">
        <v>8.23</v>
      </c>
    </row>
    <row r="2433" spans="1:4" ht="18">
      <c r="A2433" s="266">
        <v>1917727</v>
      </c>
      <c r="B2433" s="267" t="s">
        <v>3155</v>
      </c>
      <c r="C2433" s="266" t="s">
        <v>84</v>
      </c>
      <c r="D2433" s="268">
        <v>6.03</v>
      </c>
    </row>
    <row r="2434" spans="1:4" ht="18">
      <c r="A2434" s="266">
        <v>1917351</v>
      </c>
      <c r="B2434" s="267" t="s">
        <v>3156</v>
      </c>
      <c r="C2434" s="266" t="s">
        <v>84</v>
      </c>
      <c r="D2434" s="268">
        <v>9.0299999999999994</v>
      </c>
    </row>
    <row r="2435" spans="1:4" ht="18">
      <c r="A2435" s="266">
        <v>1917352</v>
      </c>
      <c r="B2435" s="267" t="s">
        <v>3157</v>
      </c>
      <c r="C2435" s="266" t="s">
        <v>84</v>
      </c>
      <c r="D2435" s="268">
        <v>11.91</v>
      </c>
    </row>
    <row r="2436" spans="1:4" ht="18">
      <c r="A2436" s="266">
        <v>1917353</v>
      </c>
      <c r="B2436" s="267" t="s">
        <v>3158</v>
      </c>
      <c r="C2436" s="266" t="s">
        <v>84</v>
      </c>
      <c r="D2436" s="268">
        <v>15.29</v>
      </c>
    </row>
    <row r="2437" spans="1:4" ht="18">
      <c r="A2437" s="266">
        <v>1917354</v>
      </c>
      <c r="B2437" s="267" t="s">
        <v>3159</v>
      </c>
      <c r="C2437" s="266" t="s">
        <v>84</v>
      </c>
      <c r="D2437" s="268">
        <v>19.87</v>
      </c>
    </row>
    <row r="2438" spans="1:4" ht="18">
      <c r="A2438" s="266">
        <v>1917355</v>
      </c>
      <c r="B2438" s="267" t="s">
        <v>3160</v>
      </c>
      <c r="C2438" s="266" t="s">
        <v>84</v>
      </c>
      <c r="D2438" s="268">
        <v>25.58</v>
      </c>
    </row>
    <row r="2439" spans="1:4" ht="18">
      <c r="A2439" s="266">
        <v>1917356</v>
      </c>
      <c r="B2439" s="267" t="s">
        <v>3161</v>
      </c>
      <c r="C2439" s="266" t="s">
        <v>84</v>
      </c>
      <c r="D2439" s="268">
        <v>31.35</v>
      </c>
    </row>
    <row r="2440" spans="1:4" ht="18">
      <c r="A2440" s="266">
        <v>1917357</v>
      </c>
      <c r="B2440" s="267" t="s">
        <v>3162</v>
      </c>
      <c r="C2440" s="266" t="s">
        <v>84</v>
      </c>
      <c r="D2440" s="268">
        <v>35.840000000000003</v>
      </c>
    </row>
    <row r="2441" spans="1:4" ht="18">
      <c r="A2441" s="266">
        <v>1917348</v>
      </c>
      <c r="B2441" s="267" t="s">
        <v>3163</v>
      </c>
      <c r="C2441" s="266" t="s">
        <v>84</v>
      </c>
      <c r="D2441" s="268">
        <v>5.44</v>
      </c>
    </row>
    <row r="2442" spans="1:4" ht="18">
      <c r="A2442" s="266">
        <v>1917349</v>
      </c>
      <c r="B2442" s="267" t="s">
        <v>3164</v>
      </c>
      <c r="C2442" s="266" t="s">
        <v>84</v>
      </c>
      <c r="D2442" s="268">
        <v>5.91</v>
      </c>
    </row>
    <row r="2443" spans="1:4" ht="18">
      <c r="A2443" s="266">
        <v>1917350</v>
      </c>
      <c r="B2443" s="267" t="s">
        <v>3165</v>
      </c>
      <c r="C2443" s="266" t="s">
        <v>84</v>
      </c>
      <c r="D2443" s="268">
        <v>6.73</v>
      </c>
    </row>
    <row r="2444" spans="1:4" ht="18">
      <c r="A2444" s="266">
        <v>1917731</v>
      </c>
      <c r="B2444" s="267" t="s">
        <v>3166</v>
      </c>
      <c r="C2444" s="266" t="s">
        <v>84</v>
      </c>
      <c r="D2444" s="268">
        <v>5.33</v>
      </c>
    </row>
    <row r="2445" spans="1:4" ht="18">
      <c r="A2445" s="266">
        <v>1917463</v>
      </c>
      <c r="B2445" s="267" t="s">
        <v>3167</v>
      </c>
      <c r="C2445" s="266" t="s">
        <v>84</v>
      </c>
      <c r="D2445" s="268">
        <v>9.16</v>
      </c>
    </row>
    <row r="2446" spans="1:4" ht="18">
      <c r="A2446" s="266">
        <v>1917464</v>
      </c>
      <c r="B2446" s="267" t="s">
        <v>3168</v>
      </c>
      <c r="C2446" s="266" t="s">
        <v>84</v>
      </c>
      <c r="D2446" s="268">
        <v>10.61</v>
      </c>
    </row>
    <row r="2447" spans="1:4" ht="18">
      <c r="A2447" s="266">
        <v>1917465</v>
      </c>
      <c r="B2447" s="267" t="s">
        <v>3169</v>
      </c>
      <c r="C2447" s="266" t="s">
        <v>84</v>
      </c>
      <c r="D2447" s="268">
        <v>12.22</v>
      </c>
    </row>
    <row r="2448" spans="1:4" ht="18">
      <c r="A2448" s="266">
        <v>1917466</v>
      </c>
      <c r="B2448" s="267" t="s">
        <v>3170</v>
      </c>
      <c r="C2448" s="266" t="s">
        <v>84</v>
      </c>
      <c r="D2448" s="268">
        <v>14.55</v>
      </c>
    </row>
    <row r="2449" spans="1:4" ht="18">
      <c r="A2449" s="266">
        <v>1917467</v>
      </c>
      <c r="B2449" s="267" t="s">
        <v>3171</v>
      </c>
      <c r="C2449" s="266" t="s">
        <v>84</v>
      </c>
      <c r="D2449" s="268">
        <v>17.98</v>
      </c>
    </row>
    <row r="2450" spans="1:4" ht="18">
      <c r="A2450" s="266">
        <v>1917468</v>
      </c>
      <c r="B2450" s="267" t="s">
        <v>3172</v>
      </c>
      <c r="C2450" s="266" t="s">
        <v>84</v>
      </c>
      <c r="D2450" s="268">
        <v>21.9</v>
      </c>
    </row>
    <row r="2451" spans="1:4" ht="18">
      <c r="A2451" s="266">
        <v>1917469</v>
      </c>
      <c r="B2451" s="267" t="s">
        <v>3173</v>
      </c>
      <c r="C2451" s="266" t="s">
        <v>84</v>
      </c>
      <c r="D2451" s="268">
        <v>26.22</v>
      </c>
    </row>
    <row r="2452" spans="1:4" ht="18">
      <c r="A2452" s="266">
        <v>1917470</v>
      </c>
      <c r="B2452" s="267" t="s">
        <v>3174</v>
      </c>
      <c r="C2452" s="266" t="s">
        <v>84</v>
      </c>
      <c r="D2452" s="268">
        <v>31.28</v>
      </c>
    </row>
    <row r="2453" spans="1:4" ht="18">
      <c r="A2453" s="266">
        <v>1917471</v>
      </c>
      <c r="B2453" s="267" t="s">
        <v>3175</v>
      </c>
      <c r="C2453" s="266" t="s">
        <v>84</v>
      </c>
      <c r="D2453" s="268">
        <v>37.25</v>
      </c>
    </row>
    <row r="2454" spans="1:4" ht="18">
      <c r="A2454" s="266">
        <v>1917472</v>
      </c>
      <c r="B2454" s="267" t="s">
        <v>3176</v>
      </c>
      <c r="C2454" s="266" t="s">
        <v>84</v>
      </c>
      <c r="D2454" s="268">
        <v>39.880000000000003</v>
      </c>
    </row>
    <row r="2455" spans="1:4" ht="18">
      <c r="A2455" s="266">
        <v>1917460</v>
      </c>
      <c r="B2455" s="267" t="s">
        <v>3177</v>
      </c>
      <c r="C2455" s="266" t="s">
        <v>84</v>
      </c>
      <c r="D2455" s="268">
        <v>5.29</v>
      </c>
    </row>
    <row r="2456" spans="1:4" ht="18">
      <c r="A2456" s="266">
        <v>1917461</v>
      </c>
      <c r="B2456" s="267" t="s">
        <v>3178</v>
      </c>
      <c r="C2456" s="266" t="s">
        <v>84</v>
      </c>
      <c r="D2456" s="268">
        <v>6.29</v>
      </c>
    </row>
    <row r="2457" spans="1:4" ht="18">
      <c r="A2457" s="266">
        <v>1917462</v>
      </c>
      <c r="B2457" s="267" t="s">
        <v>3179</v>
      </c>
      <c r="C2457" s="266" t="s">
        <v>84</v>
      </c>
      <c r="D2457" s="268">
        <v>7.48</v>
      </c>
    </row>
    <row r="2458" spans="1:4" ht="18">
      <c r="A2458" s="266">
        <v>1917735</v>
      </c>
      <c r="B2458" s="267" t="s">
        <v>3180</v>
      </c>
      <c r="C2458" s="266" t="s">
        <v>84</v>
      </c>
      <c r="D2458" s="268">
        <v>4.7300000000000004</v>
      </c>
    </row>
    <row r="2459" spans="1:4">
      <c r="A2459" s="266">
        <v>1917061</v>
      </c>
      <c r="B2459" s="267" t="s">
        <v>3181</v>
      </c>
      <c r="C2459" s="266" t="s">
        <v>84</v>
      </c>
      <c r="D2459" s="268">
        <v>10.78</v>
      </c>
    </row>
    <row r="2460" spans="1:4">
      <c r="A2460" s="266">
        <v>1917062</v>
      </c>
      <c r="B2460" s="267" t="s">
        <v>3182</v>
      </c>
      <c r="C2460" s="266" t="s">
        <v>84</v>
      </c>
      <c r="D2460" s="268">
        <v>10.99</v>
      </c>
    </row>
    <row r="2461" spans="1:4">
      <c r="A2461" s="266">
        <v>1917063</v>
      </c>
      <c r="B2461" s="267" t="s">
        <v>3183</v>
      </c>
      <c r="C2461" s="266" t="s">
        <v>84</v>
      </c>
      <c r="D2461" s="268">
        <v>11.21</v>
      </c>
    </row>
    <row r="2462" spans="1:4">
      <c r="A2462" s="266">
        <v>1917064</v>
      </c>
      <c r="B2462" s="267" t="s">
        <v>3184</v>
      </c>
      <c r="C2462" s="266" t="s">
        <v>84</v>
      </c>
      <c r="D2462" s="268">
        <v>11.43</v>
      </c>
    </row>
    <row r="2463" spans="1:4">
      <c r="A2463" s="266">
        <v>1917065</v>
      </c>
      <c r="B2463" s="267" t="s">
        <v>3185</v>
      </c>
      <c r="C2463" s="266" t="s">
        <v>84</v>
      </c>
      <c r="D2463" s="268">
        <v>11.67</v>
      </c>
    </row>
    <row r="2464" spans="1:4">
      <c r="A2464" s="266">
        <v>1917066</v>
      </c>
      <c r="B2464" s="267" t="s">
        <v>3186</v>
      </c>
      <c r="C2464" s="266" t="s">
        <v>84</v>
      </c>
      <c r="D2464" s="268">
        <v>11.8</v>
      </c>
    </row>
    <row r="2465" spans="1:4">
      <c r="A2465" s="266">
        <v>1901590</v>
      </c>
      <c r="B2465" s="267" t="s">
        <v>3187</v>
      </c>
      <c r="C2465" s="266" t="s">
        <v>84</v>
      </c>
      <c r="D2465" s="268">
        <v>7.12</v>
      </c>
    </row>
    <row r="2466" spans="1:4">
      <c r="A2466" s="266">
        <v>1901591</v>
      </c>
      <c r="B2466" s="267" t="s">
        <v>3188</v>
      </c>
      <c r="C2466" s="266" t="s">
        <v>84</v>
      </c>
      <c r="D2466" s="268">
        <v>7.18</v>
      </c>
    </row>
    <row r="2467" spans="1:4">
      <c r="A2467" s="266">
        <v>1901592</v>
      </c>
      <c r="B2467" s="267" t="s">
        <v>3189</v>
      </c>
      <c r="C2467" s="266" t="s">
        <v>84</v>
      </c>
      <c r="D2467" s="268">
        <v>7.25</v>
      </c>
    </row>
    <row r="2468" spans="1:4">
      <c r="A2468" s="266">
        <v>1901593</v>
      </c>
      <c r="B2468" s="267" t="s">
        <v>3190</v>
      </c>
      <c r="C2468" s="266" t="s">
        <v>84</v>
      </c>
      <c r="D2468" s="268">
        <v>7.31</v>
      </c>
    </row>
    <row r="2469" spans="1:4">
      <c r="A2469" s="266">
        <v>1901594</v>
      </c>
      <c r="B2469" s="267" t="s">
        <v>3191</v>
      </c>
      <c r="C2469" s="266" t="s">
        <v>84</v>
      </c>
      <c r="D2469" s="268">
        <v>7.39</v>
      </c>
    </row>
    <row r="2470" spans="1:4">
      <c r="A2470" s="266">
        <v>1901589</v>
      </c>
      <c r="B2470" s="267" t="s">
        <v>3192</v>
      </c>
      <c r="C2470" s="266" t="s">
        <v>84</v>
      </c>
      <c r="D2470" s="268">
        <v>7.42</v>
      </c>
    </row>
    <row r="2471" spans="1:4">
      <c r="A2471" s="266">
        <v>1901596</v>
      </c>
      <c r="B2471" s="267" t="s">
        <v>3193</v>
      </c>
      <c r="C2471" s="266" t="s">
        <v>84</v>
      </c>
      <c r="D2471" s="268">
        <v>9.3800000000000008</v>
      </c>
    </row>
    <row r="2472" spans="1:4">
      <c r="A2472" s="266">
        <v>1901597</v>
      </c>
      <c r="B2472" s="267" t="s">
        <v>3194</v>
      </c>
      <c r="C2472" s="266" t="s">
        <v>84</v>
      </c>
      <c r="D2472" s="268">
        <v>9.43</v>
      </c>
    </row>
    <row r="2473" spans="1:4">
      <c r="A2473" s="266">
        <v>1901598</v>
      </c>
      <c r="B2473" s="267" t="s">
        <v>3195</v>
      </c>
      <c r="C2473" s="266" t="s">
        <v>84</v>
      </c>
      <c r="D2473" s="268">
        <v>9.49</v>
      </c>
    </row>
    <row r="2474" spans="1:4">
      <c r="A2474" s="266">
        <v>1901599</v>
      </c>
      <c r="B2474" s="267" t="s">
        <v>3196</v>
      </c>
      <c r="C2474" s="266" t="s">
        <v>84</v>
      </c>
      <c r="D2474" s="268">
        <v>9.56</v>
      </c>
    </row>
    <row r="2475" spans="1:4">
      <c r="A2475" s="266">
        <v>1901600</v>
      </c>
      <c r="B2475" s="267" t="s">
        <v>3197</v>
      </c>
      <c r="C2475" s="266" t="s">
        <v>84</v>
      </c>
      <c r="D2475" s="268">
        <v>9.6199999999999992</v>
      </c>
    </row>
    <row r="2476" spans="1:4">
      <c r="A2476" s="266">
        <v>1901595</v>
      </c>
      <c r="B2476" s="267" t="s">
        <v>3198</v>
      </c>
      <c r="C2476" s="266" t="s">
        <v>84</v>
      </c>
      <c r="D2476" s="268">
        <v>9.66</v>
      </c>
    </row>
    <row r="2477" spans="1:4">
      <c r="A2477" s="266">
        <v>1917097</v>
      </c>
      <c r="B2477" s="267" t="s">
        <v>3199</v>
      </c>
      <c r="C2477" s="266" t="s">
        <v>84</v>
      </c>
      <c r="D2477" s="268">
        <v>7.6</v>
      </c>
    </row>
    <row r="2478" spans="1:4">
      <c r="A2478" s="266">
        <v>1917098</v>
      </c>
      <c r="B2478" s="267" t="s">
        <v>3200</v>
      </c>
      <c r="C2478" s="266" t="s">
        <v>84</v>
      </c>
      <c r="D2478" s="268">
        <v>7.73</v>
      </c>
    </row>
    <row r="2479" spans="1:4">
      <c r="A2479" s="266">
        <v>1917099</v>
      </c>
      <c r="B2479" s="267" t="s">
        <v>3201</v>
      </c>
      <c r="C2479" s="266" t="s">
        <v>84</v>
      </c>
      <c r="D2479" s="268">
        <v>7.87</v>
      </c>
    </row>
    <row r="2480" spans="1:4">
      <c r="A2480" s="266">
        <v>1917100</v>
      </c>
      <c r="B2480" s="267" t="s">
        <v>3202</v>
      </c>
      <c r="C2480" s="266" t="s">
        <v>84</v>
      </c>
      <c r="D2480" s="268">
        <v>8.01</v>
      </c>
    </row>
    <row r="2481" spans="1:4">
      <c r="A2481" s="266">
        <v>1917101</v>
      </c>
      <c r="B2481" s="267" t="s">
        <v>3203</v>
      </c>
      <c r="C2481" s="266" t="s">
        <v>84</v>
      </c>
      <c r="D2481" s="268">
        <v>8.16</v>
      </c>
    </row>
    <row r="2482" spans="1:4">
      <c r="A2482" s="266">
        <v>1917102</v>
      </c>
      <c r="B2482" s="267" t="s">
        <v>3204</v>
      </c>
      <c r="C2482" s="266" t="s">
        <v>84</v>
      </c>
      <c r="D2482" s="268">
        <v>8.23</v>
      </c>
    </row>
    <row r="2483" spans="1:4">
      <c r="A2483" s="266">
        <v>1901601</v>
      </c>
      <c r="B2483" s="267" t="s">
        <v>3205</v>
      </c>
      <c r="C2483" s="266" t="s">
        <v>84</v>
      </c>
      <c r="D2483" s="268">
        <v>11.69</v>
      </c>
    </row>
    <row r="2484" spans="1:4">
      <c r="A2484" s="266">
        <v>1901602</v>
      </c>
      <c r="B2484" s="267" t="s">
        <v>3206</v>
      </c>
      <c r="C2484" s="266" t="s">
        <v>84</v>
      </c>
      <c r="D2484" s="268">
        <v>11.74</v>
      </c>
    </row>
    <row r="2485" spans="1:4">
      <c r="A2485" s="266">
        <v>1901603</v>
      </c>
      <c r="B2485" s="267" t="s">
        <v>3207</v>
      </c>
      <c r="C2485" s="266" t="s">
        <v>84</v>
      </c>
      <c r="D2485" s="268">
        <v>11.8</v>
      </c>
    </row>
    <row r="2486" spans="1:4">
      <c r="A2486" s="266">
        <v>1901604</v>
      </c>
      <c r="B2486" s="267" t="s">
        <v>3208</v>
      </c>
      <c r="C2486" s="266" t="s">
        <v>84</v>
      </c>
      <c r="D2486" s="268">
        <v>11.86</v>
      </c>
    </row>
    <row r="2487" spans="1:4">
      <c r="A2487" s="266">
        <v>1901605</v>
      </c>
      <c r="B2487" s="267" t="s">
        <v>3209</v>
      </c>
      <c r="C2487" s="266" t="s">
        <v>84</v>
      </c>
      <c r="D2487" s="268">
        <v>11.93</v>
      </c>
    </row>
    <row r="2488" spans="1:4">
      <c r="A2488" s="266">
        <v>1901606</v>
      </c>
      <c r="B2488" s="267" t="s">
        <v>3210</v>
      </c>
      <c r="C2488" s="266" t="s">
        <v>84</v>
      </c>
      <c r="D2488" s="268">
        <v>11.96</v>
      </c>
    </row>
    <row r="2489" spans="1:4">
      <c r="A2489" s="266">
        <v>1917133</v>
      </c>
      <c r="B2489" s="267" t="s">
        <v>3211</v>
      </c>
      <c r="C2489" s="266" t="s">
        <v>84</v>
      </c>
      <c r="D2489" s="268">
        <v>7.26</v>
      </c>
    </row>
    <row r="2490" spans="1:4">
      <c r="A2490" s="266">
        <v>1917134</v>
      </c>
      <c r="B2490" s="267" t="s">
        <v>3212</v>
      </c>
      <c r="C2490" s="266" t="s">
        <v>84</v>
      </c>
      <c r="D2490" s="268">
        <v>7.36</v>
      </c>
    </row>
    <row r="2491" spans="1:4">
      <c r="A2491" s="266">
        <v>1917135</v>
      </c>
      <c r="B2491" s="267" t="s">
        <v>3213</v>
      </c>
      <c r="C2491" s="266" t="s">
        <v>84</v>
      </c>
      <c r="D2491" s="268">
        <v>7.47</v>
      </c>
    </row>
    <row r="2492" spans="1:4">
      <c r="A2492" s="266">
        <v>1917136</v>
      </c>
      <c r="B2492" s="267" t="s">
        <v>3214</v>
      </c>
      <c r="C2492" s="266" t="s">
        <v>84</v>
      </c>
      <c r="D2492" s="268">
        <v>7.58</v>
      </c>
    </row>
    <row r="2493" spans="1:4">
      <c r="A2493" s="266">
        <v>1917137</v>
      </c>
      <c r="B2493" s="267" t="s">
        <v>3215</v>
      </c>
      <c r="C2493" s="266" t="s">
        <v>84</v>
      </c>
      <c r="D2493" s="268">
        <v>7.71</v>
      </c>
    </row>
    <row r="2494" spans="1:4">
      <c r="A2494" s="266">
        <v>1917138</v>
      </c>
      <c r="B2494" s="267" t="s">
        <v>3216</v>
      </c>
      <c r="C2494" s="266" t="s">
        <v>84</v>
      </c>
      <c r="D2494" s="268">
        <v>7.77</v>
      </c>
    </row>
    <row r="2495" spans="1:4">
      <c r="A2495" s="266">
        <v>1917169</v>
      </c>
      <c r="B2495" s="267" t="s">
        <v>3217</v>
      </c>
      <c r="C2495" s="266" t="s">
        <v>84</v>
      </c>
      <c r="D2495" s="268">
        <v>6.9</v>
      </c>
    </row>
    <row r="2496" spans="1:4">
      <c r="A2496" s="266">
        <v>1917170</v>
      </c>
      <c r="B2496" s="267" t="s">
        <v>3218</v>
      </c>
      <c r="C2496" s="266" t="s">
        <v>84</v>
      </c>
      <c r="D2496" s="268">
        <v>7</v>
      </c>
    </row>
    <row r="2497" spans="1:4">
      <c r="A2497" s="266">
        <v>1917171</v>
      </c>
      <c r="B2497" s="267" t="s">
        <v>3219</v>
      </c>
      <c r="C2497" s="266" t="s">
        <v>84</v>
      </c>
      <c r="D2497" s="268">
        <v>7.09</v>
      </c>
    </row>
    <row r="2498" spans="1:4">
      <c r="A2498" s="266">
        <v>1917172</v>
      </c>
      <c r="B2498" s="267" t="s">
        <v>3220</v>
      </c>
      <c r="C2498" s="266" t="s">
        <v>84</v>
      </c>
      <c r="D2498" s="268">
        <v>7.19</v>
      </c>
    </row>
    <row r="2499" spans="1:4">
      <c r="A2499" s="266">
        <v>1917173</v>
      </c>
      <c r="B2499" s="267" t="s">
        <v>3221</v>
      </c>
      <c r="C2499" s="266" t="s">
        <v>84</v>
      </c>
      <c r="D2499" s="268">
        <v>7.3</v>
      </c>
    </row>
    <row r="2500" spans="1:4">
      <c r="A2500" s="266">
        <v>1917174</v>
      </c>
      <c r="B2500" s="267" t="s">
        <v>3222</v>
      </c>
      <c r="C2500" s="266" t="s">
        <v>84</v>
      </c>
      <c r="D2500" s="268">
        <v>7.36</v>
      </c>
    </row>
    <row r="2501" spans="1:4">
      <c r="A2501" s="266">
        <v>1917205</v>
      </c>
      <c r="B2501" s="267" t="s">
        <v>3223</v>
      </c>
      <c r="C2501" s="266" t="s">
        <v>84</v>
      </c>
      <c r="D2501" s="268">
        <v>7.63</v>
      </c>
    </row>
    <row r="2502" spans="1:4">
      <c r="A2502" s="266">
        <v>1917206</v>
      </c>
      <c r="B2502" s="267" t="s">
        <v>3224</v>
      </c>
      <c r="C2502" s="266" t="s">
        <v>84</v>
      </c>
      <c r="D2502" s="268">
        <v>7.71</v>
      </c>
    </row>
    <row r="2503" spans="1:4">
      <c r="A2503" s="266">
        <v>1917207</v>
      </c>
      <c r="B2503" s="267" t="s">
        <v>3225</v>
      </c>
      <c r="C2503" s="266" t="s">
        <v>84</v>
      </c>
      <c r="D2503" s="268">
        <v>7.8</v>
      </c>
    </row>
    <row r="2504" spans="1:4">
      <c r="A2504" s="266">
        <v>1917208</v>
      </c>
      <c r="B2504" s="267" t="s">
        <v>3226</v>
      </c>
      <c r="C2504" s="266" t="s">
        <v>84</v>
      </c>
      <c r="D2504" s="268">
        <v>7.89</v>
      </c>
    </row>
    <row r="2505" spans="1:4">
      <c r="A2505" s="266">
        <v>1917209</v>
      </c>
      <c r="B2505" s="267" t="s">
        <v>3227</v>
      </c>
      <c r="C2505" s="266" t="s">
        <v>84</v>
      </c>
      <c r="D2505" s="268">
        <v>7.98</v>
      </c>
    </row>
    <row r="2506" spans="1:4">
      <c r="A2506" s="266">
        <v>1917210</v>
      </c>
      <c r="B2506" s="267" t="s">
        <v>3228</v>
      </c>
      <c r="C2506" s="266" t="s">
        <v>84</v>
      </c>
      <c r="D2506" s="268">
        <v>8.0299999999999994</v>
      </c>
    </row>
    <row r="2507" spans="1:4">
      <c r="A2507" s="266">
        <v>1917025</v>
      </c>
      <c r="B2507" s="267" t="s">
        <v>3229</v>
      </c>
      <c r="C2507" s="266" t="s">
        <v>84</v>
      </c>
      <c r="D2507" s="268">
        <v>14.61</v>
      </c>
    </row>
    <row r="2508" spans="1:4">
      <c r="A2508" s="266">
        <v>1917026</v>
      </c>
      <c r="B2508" s="267" t="s">
        <v>3230</v>
      </c>
      <c r="C2508" s="266" t="s">
        <v>84</v>
      </c>
      <c r="D2508" s="268">
        <v>14.91</v>
      </c>
    </row>
    <row r="2509" spans="1:4">
      <c r="A2509" s="266">
        <v>1917027</v>
      </c>
      <c r="B2509" s="267" t="s">
        <v>3231</v>
      </c>
      <c r="C2509" s="266" t="s">
        <v>84</v>
      </c>
      <c r="D2509" s="268">
        <v>15.22</v>
      </c>
    </row>
    <row r="2510" spans="1:4">
      <c r="A2510" s="266">
        <v>1917028</v>
      </c>
      <c r="B2510" s="267" t="s">
        <v>3232</v>
      </c>
      <c r="C2510" s="266" t="s">
        <v>84</v>
      </c>
      <c r="D2510" s="268">
        <v>15.54</v>
      </c>
    </row>
    <row r="2511" spans="1:4">
      <c r="A2511" s="266">
        <v>1917029</v>
      </c>
      <c r="B2511" s="267" t="s">
        <v>3233</v>
      </c>
      <c r="C2511" s="266" t="s">
        <v>84</v>
      </c>
      <c r="D2511" s="268">
        <v>15.88</v>
      </c>
    </row>
    <row r="2512" spans="1:4">
      <c r="A2512" s="266">
        <v>1917030</v>
      </c>
      <c r="B2512" s="267" t="s">
        <v>3234</v>
      </c>
      <c r="C2512" s="266" t="s">
        <v>84</v>
      </c>
      <c r="D2512" s="268">
        <v>16.059999999999999</v>
      </c>
    </row>
    <row r="2513" spans="1:4" ht="18">
      <c r="A2513" s="266">
        <v>1917629</v>
      </c>
      <c r="B2513" s="267" t="s">
        <v>3235</v>
      </c>
      <c r="C2513" s="266" t="s">
        <v>84</v>
      </c>
      <c r="D2513" s="268">
        <v>13.29</v>
      </c>
    </row>
    <row r="2514" spans="1:4" ht="18">
      <c r="A2514" s="266">
        <v>1917633</v>
      </c>
      <c r="B2514" s="267" t="s">
        <v>3236</v>
      </c>
      <c r="C2514" s="266" t="s">
        <v>84</v>
      </c>
      <c r="D2514" s="268">
        <v>14.89</v>
      </c>
    </row>
    <row r="2515" spans="1:4" ht="18">
      <c r="A2515" s="266">
        <v>1917634</v>
      </c>
      <c r="B2515" s="267" t="s">
        <v>3237</v>
      </c>
      <c r="C2515" s="266" t="s">
        <v>84</v>
      </c>
      <c r="D2515" s="268">
        <v>15.18</v>
      </c>
    </row>
    <row r="2516" spans="1:4" ht="18">
      <c r="A2516" s="266">
        <v>1917635</v>
      </c>
      <c r="B2516" s="267" t="s">
        <v>3238</v>
      </c>
      <c r="C2516" s="266" t="s">
        <v>84</v>
      </c>
      <c r="D2516" s="268">
        <v>15.47</v>
      </c>
    </row>
    <row r="2517" spans="1:4" ht="18">
      <c r="A2517" s="266">
        <v>1917636</v>
      </c>
      <c r="B2517" s="267" t="s">
        <v>3239</v>
      </c>
      <c r="C2517" s="266" t="s">
        <v>84</v>
      </c>
      <c r="D2517" s="268">
        <v>17.32</v>
      </c>
    </row>
    <row r="2518" spans="1:4" ht="18">
      <c r="A2518" s="266">
        <v>1917637</v>
      </c>
      <c r="B2518" s="267" t="s">
        <v>3240</v>
      </c>
      <c r="C2518" s="266" t="s">
        <v>84</v>
      </c>
      <c r="D2518" s="268">
        <v>17.71</v>
      </c>
    </row>
    <row r="2519" spans="1:4" ht="18">
      <c r="A2519" s="266">
        <v>1917638</v>
      </c>
      <c r="B2519" s="267" t="s">
        <v>3241</v>
      </c>
      <c r="C2519" s="266" t="s">
        <v>84</v>
      </c>
      <c r="D2519" s="268">
        <v>18.100000000000001</v>
      </c>
    </row>
    <row r="2520" spans="1:4" ht="18">
      <c r="A2520" s="266">
        <v>1917630</v>
      </c>
      <c r="B2520" s="267" t="s">
        <v>3242</v>
      </c>
      <c r="C2520" s="266" t="s">
        <v>84</v>
      </c>
      <c r="D2520" s="268">
        <v>13.8</v>
      </c>
    </row>
    <row r="2521" spans="1:4" ht="18">
      <c r="A2521" s="266">
        <v>1917631</v>
      </c>
      <c r="B2521" s="267" t="s">
        <v>3243</v>
      </c>
      <c r="C2521" s="266" t="s">
        <v>84</v>
      </c>
      <c r="D2521" s="268">
        <v>14.23</v>
      </c>
    </row>
    <row r="2522" spans="1:4" ht="18">
      <c r="A2522" s="266">
        <v>1917632</v>
      </c>
      <c r="B2522" s="267" t="s">
        <v>3244</v>
      </c>
      <c r="C2522" s="266" t="s">
        <v>84</v>
      </c>
      <c r="D2522" s="268">
        <v>14.53</v>
      </c>
    </row>
    <row r="2523" spans="1:4" ht="18">
      <c r="A2523" s="266">
        <v>1917639</v>
      </c>
      <c r="B2523" s="267" t="s">
        <v>3245</v>
      </c>
      <c r="C2523" s="266" t="s">
        <v>84</v>
      </c>
      <c r="D2523" s="268">
        <v>18.3</v>
      </c>
    </row>
    <row r="2524" spans="1:4" ht="18">
      <c r="A2524" s="266">
        <v>1917646</v>
      </c>
      <c r="B2524" s="267" t="s">
        <v>3246</v>
      </c>
      <c r="C2524" s="266" t="s">
        <v>84</v>
      </c>
      <c r="D2524" s="268">
        <v>18.22</v>
      </c>
    </row>
    <row r="2525" spans="1:4" ht="18">
      <c r="A2525" s="266">
        <v>1917647</v>
      </c>
      <c r="B2525" s="267" t="s">
        <v>3247</v>
      </c>
      <c r="C2525" s="266" t="s">
        <v>84</v>
      </c>
      <c r="D2525" s="268">
        <v>18.489999999999998</v>
      </c>
    </row>
    <row r="2526" spans="1:4" ht="18">
      <c r="A2526" s="266">
        <v>1917648</v>
      </c>
      <c r="B2526" s="267" t="s">
        <v>3248</v>
      </c>
      <c r="C2526" s="266" t="s">
        <v>84</v>
      </c>
      <c r="D2526" s="268">
        <v>18.690000000000001</v>
      </c>
    </row>
    <row r="2527" spans="1:4" ht="18">
      <c r="A2527" s="266">
        <v>1917649</v>
      </c>
      <c r="B2527" s="267" t="s">
        <v>3249</v>
      </c>
      <c r="C2527" s="266" t="s">
        <v>84</v>
      </c>
      <c r="D2527" s="268">
        <v>18.95</v>
      </c>
    </row>
    <row r="2528" spans="1:4" ht="18">
      <c r="A2528" s="266">
        <v>1917650</v>
      </c>
      <c r="B2528" s="267" t="s">
        <v>3250</v>
      </c>
      <c r="C2528" s="266" t="s">
        <v>84</v>
      </c>
      <c r="D2528" s="268">
        <v>19.22</v>
      </c>
    </row>
    <row r="2529" spans="1:4" ht="18">
      <c r="A2529" s="266">
        <v>1917651</v>
      </c>
      <c r="B2529" s="267" t="s">
        <v>3251</v>
      </c>
      <c r="C2529" s="266" t="s">
        <v>84</v>
      </c>
      <c r="D2529" s="268">
        <v>19.62</v>
      </c>
    </row>
    <row r="2530" spans="1:4" ht="18">
      <c r="A2530" s="266">
        <v>1917652</v>
      </c>
      <c r="B2530" s="267" t="s">
        <v>3252</v>
      </c>
      <c r="C2530" s="266" t="s">
        <v>84</v>
      </c>
      <c r="D2530" s="268">
        <v>21.87</v>
      </c>
    </row>
    <row r="2531" spans="1:4" ht="18">
      <c r="A2531" s="266">
        <v>1917642</v>
      </c>
      <c r="B2531" s="267" t="s">
        <v>3253</v>
      </c>
      <c r="C2531" s="266" t="s">
        <v>84</v>
      </c>
      <c r="D2531" s="268">
        <v>17.09</v>
      </c>
    </row>
    <row r="2532" spans="1:4" ht="18">
      <c r="A2532" s="266">
        <v>1917643</v>
      </c>
      <c r="B2532" s="267" t="s">
        <v>3254</v>
      </c>
      <c r="C2532" s="266" t="s">
        <v>84</v>
      </c>
      <c r="D2532" s="268">
        <v>17.43</v>
      </c>
    </row>
    <row r="2533" spans="1:4" ht="18">
      <c r="A2533" s="266">
        <v>1917641</v>
      </c>
      <c r="B2533" s="267" t="s">
        <v>3255</v>
      </c>
      <c r="C2533" s="266" t="s">
        <v>84</v>
      </c>
      <c r="D2533" s="268">
        <v>15.18</v>
      </c>
    </row>
    <row r="2534" spans="1:4" ht="18">
      <c r="A2534" s="266">
        <v>1917644</v>
      </c>
      <c r="B2534" s="267" t="s">
        <v>3256</v>
      </c>
      <c r="C2534" s="266" t="s">
        <v>84</v>
      </c>
      <c r="D2534" s="268">
        <v>17.760000000000002</v>
      </c>
    </row>
    <row r="2535" spans="1:4" ht="18">
      <c r="A2535" s="266">
        <v>1917645</v>
      </c>
      <c r="B2535" s="267" t="s">
        <v>3257</v>
      </c>
      <c r="C2535" s="266" t="s">
        <v>84</v>
      </c>
      <c r="D2535" s="268">
        <v>17.96</v>
      </c>
    </row>
    <row r="2536" spans="1:4" ht="18">
      <c r="A2536" s="266">
        <v>1917653</v>
      </c>
      <c r="B2536" s="267" t="s">
        <v>3258</v>
      </c>
      <c r="C2536" s="266" t="s">
        <v>84</v>
      </c>
      <c r="D2536" s="268">
        <v>22.17</v>
      </c>
    </row>
    <row r="2537" spans="1:4" ht="18">
      <c r="A2537" s="266">
        <v>1917659</v>
      </c>
      <c r="B2537" s="267" t="s">
        <v>3259</v>
      </c>
      <c r="C2537" s="266" t="s">
        <v>84</v>
      </c>
      <c r="D2537" s="268">
        <v>17.489999999999998</v>
      </c>
    </row>
    <row r="2538" spans="1:4" ht="18">
      <c r="A2538" s="266">
        <v>1917660</v>
      </c>
      <c r="B2538" s="267" t="s">
        <v>3260</v>
      </c>
      <c r="C2538" s="266" t="s">
        <v>84</v>
      </c>
      <c r="D2538" s="268">
        <v>17.63</v>
      </c>
    </row>
    <row r="2539" spans="1:4" ht="18">
      <c r="A2539" s="266">
        <v>1917661</v>
      </c>
      <c r="B2539" s="267" t="s">
        <v>3261</v>
      </c>
      <c r="C2539" s="266" t="s">
        <v>84</v>
      </c>
      <c r="D2539" s="268">
        <v>17.760000000000002</v>
      </c>
    </row>
    <row r="2540" spans="1:4" ht="18">
      <c r="A2540" s="266">
        <v>1917662</v>
      </c>
      <c r="B2540" s="267" t="s">
        <v>3262</v>
      </c>
      <c r="C2540" s="266" t="s">
        <v>84</v>
      </c>
      <c r="D2540" s="268">
        <v>17.89</v>
      </c>
    </row>
    <row r="2541" spans="1:4" ht="18">
      <c r="A2541" s="266">
        <v>1917663</v>
      </c>
      <c r="B2541" s="267" t="s">
        <v>3263</v>
      </c>
      <c r="C2541" s="266" t="s">
        <v>84</v>
      </c>
      <c r="D2541" s="268">
        <v>18.09</v>
      </c>
    </row>
    <row r="2542" spans="1:4" ht="18">
      <c r="A2542" s="266">
        <v>1917664</v>
      </c>
      <c r="B2542" s="267" t="s">
        <v>3264</v>
      </c>
      <c r="C2542" s="266" t="s">
        <v>84</v>
      </c>
      <c r="D2542" s="268">
        <v>18.36</v>
      </c>
    </row>
    <row r="2543" spans="1:4" ht="18">
      <c r="A2543" s="266">
        <v>1917665</v>
      </c>
      <c r="B2543" s="267" t="s">
        <v>3265</v>
      </c>
      <c r="C2543" s="266" t="s">
        <v>84</v>
      </c>
      <c r="D2543" s="268">
        <v>18.75</v>
      </c>
    </row>
    <row r="2544" spans="1:4" ht="18">
      <c r="A2544" s="266">
        <v>1917655</v>
      </c>
      <c r="B2544" s="267" t="s">
        <v>3266</v>
      </c>
      <c r="C2544" s="266" t="s">
        <v>84</v>
      </c>
      <c r="D2544" s="268">
        <v>15.18</v>
      </c>
    </row>
    <row r="2545" spans="1:4" ht="18">
      <c r="A2545" s="266">
        <v>1917656</v>
      </c>
      <c r="B2545" s="267" t="s">
        <v>3267</v>
      </c>
      <c r="C2545" s="266" t="s">
        <v>84</v>
      </c>
      <c r="D2545" s="268">
        <v>16.96</v>
      </c>
    </row>
    <row r="2546" spans="1:4" ht="18">
      <c r="A2546" s="266">
        <v>1917654</v>
      </c>
      <c r="B2546" s="267" t="s">
        <v>3268</v>
      </c>
      <c r="C2546" s="266" t="s">
        <v>84</v>
      </c>
      <c r="D2546" s="268">
        <v>14.95</v>
      </c>
    </row>
    <row r="2547" spans="1:4" ht="18">
      <c r="A2547" s="266">
        <v>1917657</v>
      </c>
      <c r="B2547" s="267" t="s">
        <v>3269</v>
      </c>
      <c r="C2547" s="266" t="s">
        <v>84</v>
      </c>
      <c r="D2547" s="268">
        <v>17.16</v>
      </c>
    </row>
    <row r="2548" spans="1:4" ht="18">
      <c r="A2548" s="266">
        <v>1917658</v>
      </c>
      <c r="B2548" s="267" t="s">
        <v>3270</v>
      </c>
      <c r="C2548" s="266" t="s">
        <v>84</v>
      </c>
      <c r="D2548" s="268">
        <v>17.29</v>
      </c>
    </row>
    <row r="2549" spans="1:4" ht="18">
      <c r="A2549" s="266">
        <v>1917666</v>
      </c>
      <c r="B2549" s="267" t="s">
        <v>3271</v>
      </c>
      <c r="C2549" s="266" t="s">
        <v>84</v>
      </c>
      <c r="D2549" s="268">
        <v>19.02</v>
      </c>
    </row>
    <row r="2550" spans="1:4" ht="18">
      <c r="A2550" s="266">
        <v>1917672</v>
      </c>
      <c r="B2550" s="267" t="s">
        <v>3272</v>
      </c>
      <c r="C2550" s="266" t="s">
        <v>84</v>
      </c>
      <c r="D2550" s="268">
        <v>17.23</v>
      </c>
    </row>
    <row r="2551" spans="1:4" ht="18">
      <c r="A2551" s="266">
        <v>1917673</v>
      </c>
      <c r="B2551" s="267" t="s">
        <v>3273</v>
      </c>
      <c r="C2551" s="266" t="s">
        <v>84</v>
      </c>
      <c r="D2551" s="268">
        <v>17.36</v>
      </c>
    </row>
    <row r="2552" spans="1:4" ht="18">
      <c r="A2552" s="266">
        <v>1917674</v>
      </c>
      <c r="B2552" s="267" t="s">
        <v>3274</v>
      </c>
      <c r="C2552" s="266" t="s">
        <v>84</v>
      </c>
      <c r="D2552" s="268">
        <v>17.489999999999998</v>
      </c>
    </row>
    <row r="2553" spans="1:4" ht="18">
      <c r="A2553" s="266">
        <v>1917675</v>
      </c>
      <c r="B2553" s="267" t="s">
        <v>3275</v>
      </c>
      <c r="C2553" s="266" t="s">
        <v>84</v>
      </c>
      <c r="D2553" s="268">
        <v>17.63</v>
      </c>
    </row>
    <row r="2554" spans="1:4" ht="18">
      <c r="A2554" s="266">
        <v>1917676</v>
      </c>
      <c r="B2554" s="267" t="s">
        <v>3276</v>
      </c>
      <c r="C2554" s="266" t="s">
        <v>84</v>
      </c>
      <c r="D2554" s="268">
        <v>17.690000000000001</v>
      </c>
    </row>
    <row r="2555" spans="1:4" ht="18">
      <c r="A2555" s="266">
        <v>1917677</v>
      </c>
      <c r="B2555" s="267" t="s">
        <v>3277</v>
      </c>
      <c r="C2555" s="266" t="s">
        <v>84</v>
      </c>
      <c r="D2555" s="268">
        <v>17.96</v>
      </c>
    </row>
    <row r="2556" spans="1:4" ht="18">
      <c r="A2556" s="266">
        <v>1917678</v>
      </c>
      <c r="B2556" s="267" t="s">
        <v>3278</v>
      </c>
      <c r="C2556" s="266" t="s">
        <v>84</v>
      </c>
      <c r="D2556" s="268">
        <v>18.29</v>
      </c>
    </row>
    <row r="2557" spans="1:4" ht="18">
      <c r="A2557" s="266">
        <v>1917668</v>
      </c>
      <c r="B2557" s="267" t="s">
        <v>3279</v>
      </c>
      <c r="C2557" s="266" t="s">
        <v>84</v>
      </c>
      <c r="D2557" s="268">
        <v>15.08</v>
      </c>
    </row>
    <row r="2558" spans="1:4" ht="18">
      <c r="A2558" s="266">
        <v>1917669</v>
      </c>
      <c r="B2558" s="267" t="s">
        <v>3280</v>
      </c>
      <c r="C2558" s="266" t="s">
        <v>84</v>
      </c>
      <c r="D2558" s="268">
        <v>16.760000000000002</v>
      </c>
    </row>
    <row r="2559" spans="1:4" ht="18">
      <c r="A2559" s="266">
        <v>1917667</v>
      </c>
      <c r="B2559" s="267" t="s">
        <v>3281</v>
      </c>
      <c r="C2559" s="266" t="s">
        <v>84</v>
      </c>
      <c r="D2559" s="268">
        <v>14.85</v>
      </c>
    </row>
    <row r="2560" spans="1:4" ht="18">
      <c r="A2560" s="266">
        <v>1917670</v>
      </c>
      <c r="B2560" s="267" t="s">
        <v>3282</v>
      </c>
      <c r="C2560" s="266" t="s">
        <v>84</v>
      </c>
      <c r="D2560" s="268">
        <v>16.96</v>
      </c>
    </row>
    <row r="2561" spans="1:4" ht="18">
      <c r="A2561" s="266">
        <v>1917671</v>
      </c>
      <c r="B2561" s="267" t="s">
        <v>3283</v>
      </c>
      <c r="C2561" s="266" t="s">
        <v>84</v>
      </c>
      <c r="D2561" s="268">
        <v>17.09</v>
      </c>
    </row>
    <row r="2562" spans="1:4" ht="18">
      <c r="A2562" s="266">
        <v>1917679</v>
      </c>
      <c r="B2562" s="267" t="s">
        <v>3284</v>
      </c>
      <c r="C2562" s="266" t="s">
        <v>84</v>
      </c>
      <c r="D2562" s="268">
        <v>18.489999999999998</v>
      </c>
    </row>
    <row r="2563" spans="1:4">
      <c r="A2563" s="266">
        <v>1917640</v>
      </c>
      <c r="B2563" s="267" t="s">
        <v>3285</v>
      </c>
      <c r="C2563" s="266" t="s">
        <v>84</v>
      </c>
      <c r="D2563" s="268">
        <v>7.99</v>
      </c>
    </row>
    <row r="2564" spans="1:4" ht="18">
      <c r="A2564" s="266">
        <v>1917686</v>
      </c>
      <c r="B2564" s="267" t="s">
        <v>3286</v>
      </c>
      <c r="C2564" s="266" t="s">
        <v>84</v>
      </c>
      <c r="D2564" s="268">
        <v>9.8800000000000008</v>
      </c>
    </row>
    <row r="2565" spans="1:4" ht="18">
      <c r="A2565" s="266">
        <v>1917687</v>
      </c>
      <c r="B2565" s="267" t="s">
        <v>3287</v>
      </c>
      <c r="C2565" s="266" t="s">
        <v>84</v>
      </c>
      <c r="D2565" s="268">
        <v>10.14</v>
      </c>
    </row>
    <row r="2566" spans="1:4" ht="18">
      <c r="A2566" s="266">
        <v>1917688</v>
      </c>
      <c r="B2566" s="267" t="s">
        <v>3288</v>
      </c>
      <c r="C2566" s="266" t="s">
        <v>84</v>
      </c>
      <c r="D2566" s="268">
        <v>11.16</v>
      </c>
    </row>
    <row r="2567" spans="1:4" ht="18">
      <c r="A2567" s="266">
        <v>1917689</v>
      </c>
      <c r="B2567" s="267" t="s">
        <v>3289</v>
      </c>
      <c r="C2567" s="266" t="s">
        <v>84</v>
      </c>
      <c r="D2567" s="268">
        <v>11.44</v>
      </c>
    </row>
    <row r="2568" spans="1:4" ht="18">
      <c r="A2568" s="266">
        <v>1917690</v>
      </c>
      <c r="B2568" s="267" t="s">
        <v>3290</v>
      </c>
      <c r="C2568" s="266" t="s">
        <v>84</v>
      </c>
      <c r="D2568" s="268">
        <v>11.65</v>
      </c>
    </row>
    <row r="2569" spans="1:4" ht="18">
      <c r="A2569" s="266">
        <v>1917691</v>
      </c>
      <c r="B2569" s="267" t="s">
        <v>3291</v>
      </c>
      <c r="C2569" s="266" t="s">
        <v>84</v>
      </c>
      <c r="D2569" s="268">
        <v>12.07</v>
      </c>
    </row>
    <row r="2570" spans="1:4" ht="18">
      <c r="A2570" s="266">
        <v>1917692</v>
      </c>
      <c r="B2570" s="267" t="s">
        <v>3292</v>
      </c>
      <c r="C2570" s="266" t="s">
        <v>84</v>
      </c>
      <c r="D2570" s="268">
        <v>13.59</v>
      </c>
    </row>
    <row r="2571" spans="1:4" ht="18">
      <c r="A2571" s="266">
        <v>1917682</v>
      </c>
      <c r="B2571" s="267" t="s">
        <v>3293</v>
      </c>
      <c r="C2571" s="266" t="s">
        <v>84</v>
      </c>
      <c r="D2571" s="268">
        <v>8.7899999999999991</v>
      </c>
    </row>
    <row r="2572" spans="1:4" ht="18">
      <c r="A2572" s="266">
        <v>1917693</v>
      </c>
      <c r="B2572" s="267" t="s">
        <v>3294</v>
      </c>
      <c r="C2572" s="266" t="s">
        <v>84</v>
      </c>
      <c r="D2572" s="268">
        <v>13.94</v>
      </c>
    </row>
    <row r="2573" spans="1:4" ht="18">
      <c r="A2573" s="266">
        <v>1917683</v>
      </c>
      <c r="B2573" s="267" t="s">
        <v>3295</v>
      </c>
      <c r="C2573" s="266" t="s">
        <v>84</v>
      </c>
      <c r="D2573" s="268">
        <v>9.1</v>
      </c>
    </row>
    <row r="2574" spans="1:4" ht="18">
      <c r="A2574" s="266">
        <v>1917681</v>
      </c>
      <c r="B2574" s="267" t="s">
        <v>3296</v>
      </c>
      <c r="C2574" s="266" t="s">
        <v>84</v>
      </c>
      <c r="D2574" s="268">
        <v>7.56</v>
      </c>
    </row>
    <row r="2575" spans="1:4" ht="18">
      <c r="A2575" s="266">
        <v>1917684</v>
      </c>
      <c r="B2575" s="267" t="s">
        <v>3297</v>
      </c>
      <c r="C2575" s="266" t="s">
        <v>84</v>
      </c>
      <c r="D2575" s="268">
        <v>9.36</v>
      </c>
    </row>
    <row r="2576" spans="1:4" ht="18">
      <c r="A2576" s="266">
        <v>1917685</v>
      </c>
      <c r="B2576" s="267" t="s">
        <v>3298</v>
      </c>
      <c r="C2576" s="266" t="s">
        <v>84</v>
      </c>
      <c r="D2576" s="268">
        <v>9.6199999999999992</v>
      </c>
    </row>
    <row r="2577" spans="1:4" ht="18">
      <c r="A2577" s="266">
        <v>1917699</v>
      </c>
      <c r="B2577" s="267" t="s">
        <v>3299</v>
      </c>
      <c r="C2577" s="266" t="s">
        <v>84</v>
      </c>
      <c r="D2577" s="268">
        <v>9.1</v>
      </c>
    </row>
    <row r="2578" spans="1:4" ht="18">
      <c r="A2578" s="266">
        <v>1917700</v>
      </c>
      <c r="B2578" s="267" t="s">
        <v>3300</v>
      </c>
      <c r="C2578" s="266" t="s">
        <v>84</v>
      </c>
      <c r="D2578" s="268">
        <v>9.26</v>
      </c>
    </row>
    <row r="2579" spans="1:4" ht="18">
      <c r="A2579" s="266">
        <v>1917701</v>
      </c>
      <c r="B2579" s="267" t="s">
        <v>3301</v>
      </c>
      <c r="C2579" s="266" t="s">
        <v>84</v>
      </c>
      <c r="D2579" s="268">
        <v>9.41</v>
      </c>
    </row>
    <row r="2580" spans="1:4" ht="18">
      <c r="A2580" s="266">
        <v>1917702</v>
      </c>
      <c r="B2580" s="267" t="s">
        <v>3302</v>
      </c>
      <c r="C2580" s="266" t="s">
        <v>84</v>
      </c>
      <c r="D2580" s="268">
        <v>9.57</v>
      </c>
    </row>
    <row r="2581" spans="1:4" ht="18">
      <c r="A2581" s="266">
        <v>1917703</v>
      </c>
      <c r="B2581" s="267" t="s">
        <v>3303</v>
      </c>
      <c r="C2581" s="266" t="s">
        <v>84</v>
      </c>
      <c r="D2581" s="268">
        <v>9.7200000000000006</v>
      </c>
    </row>
    <row r="2582" spans="1:4" ht="18">
      <c r="A2582" s="266">
        <v>1917704</v>
      </c>
      <c r="B2582" s="267" t="s">
        <v>3304</v>
      </c>
      <c r="C2582" s="266" t="s">
        <v>84</v>
      </c>
      <c r="D2582" s="268">
        <v>9.99</v>
      </c>
    </row>
    <row r="2583" spans="1:4" ht="18">
      <c r="A2583" s="266">
        <v>1917705</v>
      </c>
      <c r="B2583" s="267" t="s">
        <v>3305</v>
      </c>
      <c r="C2583" s="266" t="s">
        <v>84</v>
      </c>
      <c r="D2583" s="268">
        <v>11.23</v>
      </c>
    </row>
    <row r="2584" spans="1:4" ht="18">
      <c r="A2584" s="266">
        <v>1917695</v>
      </c>
      <c r="B2584" s="267" t="s">
        <v>3306</v>
      </c>
      <c r="C2584" s="266" t="s">
        <v>84</v>
      </c>
      <c r="D2584" s="268">
        <v>7.56</v>
      </c>
    </row>
    <row r="2585" spans="1:4" ht="18">
      <c r="A2585" s="266">
        <v>1917706</v>
      </c>
      <c r="B2585" s="267" t="s">
        <v>3307</v>
      </c>
      <c r="C2585" s="266" t="s">
        <v>84</v>
      </c>
      <c r="D2585" s="268">
        <v>11.51</v>
      </c>
    </row>
    <row r="2586" spans="1:4" ht="18">
      <c r="A2586" s="266">
        <v>1917696</v>
      </c>
      <c r="B2586" s="267" t="s">
        <v>3308</v>
      </c>
      <c r="C2586" s="266" t="s">
        <v>84</v>
      </c>
      <c r="D2586" s="268">
        <v>8.58</v>
      </c>
    </row>
    <row r="2587" spans="1:4" ht="18">
      <c r="A2587" s="266">
        <v>1917694</v>
      </c>
      <c r="B2587" s="267" t="s">
        <v>3309</v>
      </c>
      <c r="C2587" s="266" t="s">
        <v>84</v>
      </c>
      <c r="D2587" s="268">
        <v>7.31</v>
      </c>
    </row>
    <row r="2588" spans="1:4" ht="18">
      <c r="A2588" s="266">
        <v>1917697</v>
      </c>
      <c r="B2588" s="267" t="s">
        <v>3310</v>
      </c>
      <c r="C2588" s="266" t="s">
        <v>84</v>
      </c>
      <c r="D2588" s="268">
        <v>8.7899999999999991</v>
      </c>
    </row>
    <row r="2589" spans="1:4" ht="18">
      <c r="A2589" s="266">
        <v>1917698</v>
      </c>
      <c r="B2589" s="267" t="s">
        <v>3311</v>
      </c>
      <c r="C2589" s="266" t="s">
        <v>84</v>
      </c>
      <c r="D2589" s="268">
        <v>8.94</v>
      </c>
    </row>
    <row r="2590" spans="1:4" ht="18">
      <c r="A2590" s="266">
        <v>1917712</v>
      </c>
      <c r="B2590" s="267" t="s">
        <v>3312</v>
      </c>
      <c r="C2590" s="266" t="s">
        <v>84</v>
      </c>
      <c r="D2590" s="268">
        <v>8.84</v>
      </c>
    </row>
    <row r="2591" spans="1:4" ht="18">
      <c r="A2591" s="266">
        <v>1917713</v>
      </c>
      <c r="B2591" s="267" t="s">
        <v>3313</v>
      </c>
      <c r="C2591" s="266" t="s">
        <v>84</v>
      </c>
      <c r="D2591" s="268">
        <v>8.99</v>
      </c>
    </row>
    <row r="2592" spans="1:4" ht="18">
      <c r="A2592" s="266">
        <v>1917714</v>
      </c>
      <c r="B2592" s="267" t="s">
        <v>3314</v>
      </c>
      <c r="C2592" s="266" t="s">
        <v>84</v>
      </c>
      <c r="D2592" s="268">
        <v>9.1</v>
      </c>
    </row>
    <row r="2593" spans="1:4" ht="18">
      <c r="A2593" s="266">
        <v>1917715</v>
      </c>
      <c r="B2593" s="267" t="s">
        <v>3315</v>
      </c>
      <c r="C2593" s="266" t="s">
        <v>84</v>
      </c>
      <c r="D2593" s="268">
        <v>9.26</v>
      </c>
    </row>
    <row r="2594" spans="1:4" ht="18">
      <c r="A2594" s="266">
        <v>1917716</v>
      </c>
      <c r="B2594" s="267" t="s">
        <v>3316</v>
      </c>
      <c r="C2594" s="266" t="s">
        <v>84</v>
      </c>
      <c r="D2594" s="268">
        <v>9.36</v>
      </c>
    </row>
    <row r="2595" spans="1:4" ht="18">
      <c r="A2595" s="266">
        <v>1917717</v>
      </c>
      <c r="B2595" s="267" t="s">
        <v>3317</v>
      </c>
      <c r="C2595" s="266" t="s">
        <v>84</v>
      </c>
      <c r="D2595" s="268">
        <v>9.6199999999999992</v>
      </c>
    </row>
    <row r="2596" spans="1:4" ht="18">
      <c r="A2596" s="266">
        <v>1917718</v>
      </c>
      <c r="B2596" s="267" t="s">
        <v>3318</v>
      </c>
      <c r="C2596" s="266" t="s">
        <v>84</v>
      </c>
      <c r="D2596" s="268">
        <v>9.93</v>
      </c>
    </row>
    <row r="2597" spans="1:4" ht="18">
      <c r="A2597" s="266">
        <v>1917708</v>
      </c>
      <c r="B2597" s="267" t="s">
        <v>3319</v>
      </c>
      <c r="C2597" s="266" t="s">
        <v>84</v>
      </c>
      <c r="D2597" s="268">
        <v>7.45</v>
      </c>
    </row>
    <row r="2598" spans="1:4" ht="18">
      <c r="A2598" s="266">
        <v>1917719</v>
      </c>
      <c r="B2598" s="267" t="s">
        <v>3320</v>
      </c>
      <c r="C2598" s="266" t="s">
        <v>84</v>
      </c>
      <c r="D2598" s="268">
        <v>10.14</v>
      </c>
    </row>
    <row r="2599" spans="1:4" ht="18">
      <c r="A2599" s="266">
        <v>1917709</v>
      </c>
      <c r="B2599" s="267" t="s">
        <v>3321</v>
      </c>
      <c r="C2599" s="266" t="s">
        <v>84</v>
      </c>
      <c r="D2599" s="268">
        <v>8.42</v>
      </c>
    </row>
    <row r="2600" spans="1:4" ht="18">
      <c r="A2600" s="266">
        <v>1917707</v>
      </c>
      <c r="B2600" s="267" t="s">
        <v>3322</v>
      </c>
      <c r="C2600" s="266" t="s">
        <v>84</v>
      </c>
      <c r="D2600" s="268">
        <v>7.24</v>
      </c>
    </row>
    <row r="2601" spans="1:4" ht="18">
      <c r="A2601" s="266">
        <v>1917710</v>
      </c>
      <c r="B2601" s="267" t="s">
        <v>3323</v>
      </c>
      <c r="C2601" s="266" t="s">
        <v>84</v>
      </c>
      <c r="D2601" s="268">
        <v>8.58</v>
      </c>
    </row>
    <row r="2602" spans="1:4" ht="18">
      <c r="A2602" s="266">
        <v>1917711</v>
      </c>
      <c r="B2602" s="267" t="s">
        <v>3324</v>
      </c>
      <c r="C2602" s="266" t="s">
        <v>84</v>
      </c>
      <c r="D2602" s="268">
        <v>8.73</v>
      </c>
    </row>
    <row r="2603" spans="1:4">
      <c r="A2603" s="266">
        <v>1917680</v>
      </c>
      <c r="B2603" s="267" t="s">
        <v>3325</v>
      </c>
      <c r="C2603" s="266" t="s">
        <v>84</v>
      </c>
      <c r="D2603" s="268">
        <v>2.4900000000000002</v>
      </c>
    </row>
    <row r="2604" spans="1:4" ht="18">
      <c r="A2604" s="266">
        <v>1901607</v>
      </c>
      <c r="B2604" s="267" t="s">
        <v>3326</v>
      </c>
      <c r="C2604" s="266" t="s">
        <v>84</v>
      </c>
      <c r="D2604" s="268">
        <v>13.79</v>
      </c>
    </row>
    <row r="2605" spans="1:4" ht="18">
      <c r="A2605" s="266">
        <v>1901611</v>
      </c>
      <c r="B2605" s="267" t="s">
        <v>3327</v>
      </c>
      <c r="C2605" s="266" t="s">
        <v>84</v>
      </c>
      <c r="D2605" s="268">
        <v>17.38</v>
      </c>
    </row>
    <row r="2606" spans="1:4" ht="18">
      <c r="A2606" s="266">
        <v>1901612</v>
      </c>
      <c r="B2606" s="267" t="s">
        <v>3328</v>
      </c>
      <c r="C2606" s="266" t="s">
        <v>84</v>
      </c>
      <c r="D2606" s="268">
        <v>17.78</v>
      </c>
    </row>
    <row r="2607" spans="1:4" ht="18">
      <c r="A2607" s="266">
        <v>1901613</v>
      </c>
      <c r="B2607" s="267" t="s">
        <v>3329</v>
      </c>
      <c r="C2607" s="266" t="s">
        <v>84</v>
      </c>
      <c r="D2607" s="268">
        <v>18.079999999999998</v>
      </c>
    </row>
    <row r="2608" spans="1:4" ht="18">
      <c r="A2608" s="266">
        <v>1901614</v>
      </c>
      <c r="B2608" s="267" t="s">
        <v>3330</v>
      </c>
      <c r="C2608" s="266" t="s">
        <v>84</v>
      </c>
      <c r="D2608" s="268">
        <v>18.38</v>
      </c>
    </row>
    <row r="2609" spans="1:4" ht="18">
      <c r="A2609" s="266">
        <v>1901615</v>
      </c>
      <c r="B2609" s="267" t="s">
        <v>3331</v>
      </c>
      <c r="C2609" s="266" t="s">
        <v>84</v>
      </c>
      <c r="D2609" s="268">
        <v>18.78</v>
      </c>
    </row>
    <row r="2610" spans="1:4" ht="18">
      <c r="A2610" s="266">
        <v>1901616</v>
      </c>
      <c r="B2610" s="267" t="s">
        <v>3332</v>
      </c>
      <c r="C2610" s="266" t="s">
        <v>84</v>
      </c>
      <c r="D2610" s="268">
        <v>19.079999999999998</v>
      </c>
    </row>
    <row r="2611" spans="1:4" ht="18">
      <c r="A2611" s="266">
        <v>1901608</v>
      </c>
      <c r="B2611" s="267" t="s">
        <v>3333</v>
      </c>
      <c r="C2611" s="266" t="s">
        <v>84</v>
      </c>
      <c r="D2611" s="268">
        <v>14.26</v>
      </c>
    </row>
    <row r="2612" spans="1:4" ht="18">
      <c r="A2612" s="266">
        <v>1901609</v>
      </c>
      <c r="B2612" s="267" t="s">
        <v>3334</v>
      </c>
      <c r="C2612" s="266" t="s">
        <v>84</v>
      </c>
      <c r="D2612" s="268">
        <v>14.66</v>
      </c>
    </row>
    <row r="2613" spans="1:4" ht="18">
      <c r="A2613" s="266">
        <v>1901610</v>
      </c>
      <c r="B2613" s="267" t="s">
        <v>3335</v>
      </c>
      <c r="C2613" s="266" t="s">
        <v>84</v>
      </c>
      <c r="D2613" s="268">
        <v>17.079999999999998</v>
      </c>
    </row>
    <row r="2614" spans="1:4" ht="18">
      <c r="A2614" s="266">
        <v>1901617</v>
      </c>
      <c r="B2614" s="267" t="s">
        <v>3336</v>
      </c>
      <c r="C2614" s="266" t="s">
        <v>84</v>
      </c>
      <c r="D2614" s="268">
        <v>19.28</v>
      </c>
    </row>
    <row r="2615" spans="1:4">
      <c r="A2615" s="266">
        <v>1917037</v>
      </c>
      <c r="B2615" s="267" t="s">
        <v>3337</v>
      </c>
      <c r="C2615" s="266" t="s">
        <v>84</v>
      </c>
      <c r="D2615" s="268">
        <v>17.95</v>
      </c>
    </row>
    <row r="2616" spans="1:4">
      <c r="A2616" s="266">
        <v>1917038</v>
      </c>
      <c r="B2616" s="267" t="s">
        <v>3338</v>
      </c>
      <c r="C2616" s="266" t="s">
        <v>84</v>
      </c>
      <c r="D2616" s="268">
        <v>18.55</v>
      </c>
    </row>
    <row r="2617" spans="1:4">
      <c r="A2617" s="266">
        <v>1917039</v>
      </c>
      <c r="B2617" s="267" t="s">
        <v>3339</v>
      </c>
      <c r="C2617" s="266" t="s">
        <v>84</v>
      </c>
      <c r="D2617" s="268">
        <v>19.170000000000002</v>
      </c>
    </row>
    <row r="2618" spans="1:4">
      <c r="A2618" s="266">
        <v>1917040</v>
      </c>
      <c r="B2618" s="267" t="s">
        <v>3340</v>
      </c>
      <c r="C2618" s="266" t="s">
        <v>84</v>
      </c>
      <c r="D2618" s="268">
        <v>19.82</v>
      </c>
    </row>
    <row r="2619" spans="1:4">
      <c r="A2619" s="266">
        <v>1917041</v>
      </c>
      <c r="B2619" s="267" t="s">
        <v>3341</v>
      </c>
      <c r="C2619" s="266" t="s">
        <v>84</v>
      </c>
      <c r="D2619" s="268">
        <v>20.51</v>
      </c>
    </row>
    <row r="2620" spans="1:4">
      <c r="A2620" s="266">
        <v>1917042</v>
      </c>
      <c r="B2620" s="267" t="s">
        <v>3342</v>
      </c>
      <c r="C2620" s="266" t="s">
        <v>84</v>
      </c>
      <c r="D2620" s="268">
        <v>20.88</v>
      </c>
    </row>
    <row r="2621" spans="1:4">
      <c r="A2621" s="266">
        <v>1901619</v>
      </c>
      <c r="B2621" s="267" t="s">
        <v>3343</v>
      </c>
      <c r="C2621" s="266" t="s">
        <v>84</v>
      </c>
      <c r="D2621" s="268">
        <v>9.86</v>
      </c>
    </row>
    <row r="2622" spans="1:4">
      <c r="A2622" s="266">
        <v>1901620</v>
      </c>
      <c r="B2622" s="267" t="s">
        <v>3344</v>
      </c>
      <c r="C2622" s="266" t="s">
        <v>84</v>
      </c>
      <c r="D2622" s="268">
        <v>10.039999999999999</v>
      </c>
    </row>
    <row r="2623" spans="1:4">
      <c r="A2623" s="266">
        <v>1901621</v>
      </c>
      <c r="B2623" s="267" t="s">
        <v>3345</v>
      </c>
      <c r="C2623" s="266" t="s">
        <v>84</v>
      </c>
      <c r="D2623" s="268">
        <v>10.220000000000001</v>
      </c>
    </row>
    <row r="2624" spans="1:4">
      <c r="A2624" s="266">
        <v>1901622</v>
      </c>
      <c r="B2624" s="267" t="s">
        <v>3346</v>
      </c>
      <c r="C2624" s="266" t="s">
        <v>84</v>
      </c>
      <c r="D2624" s="268">
        <v>10.41</v>
      </c>
    </row>
    <row r="2625" spans="1:4">
      <c r="A2625" s="266">
        <v>1901623</v>
      </c>
      <c r="B2625" s="267" t="s">
        <v>3347</v>
      </c>
      <c r="C2625" s="266" t="s">
        <v>84</v>
      </c>
      <c r="D2625" s="268">
        <v>10.62</v>
      </c>
    </row>
    <row r="2626" spans="1:4">
      <c r="A2626" s="266">
        <v>1901618</v>
      </c>
      <c r="B2626" s="267" t="s">
        <v>3348</v>
      </c>
      <c r="C2626" s="266" t="s">
        <v>84</v>
      </c>
      <c r="D2626" s="268">
        <v>10.73</v>
      </c>
    </row>
    <row r="2627" spans="1:4">
      <c r="A2627" s="266">
        <v>1901625</v>
      </c>
      <c r="B2627" s="267" t="s">
        <v>3349</v>
      </c>
      <c r="C2627" s="266" t="s">
        <v>84</v>
      </c>
      <c r="D2627" s="268">
        <v>11.84</v>
      </c>
    </row>
    <row r="2628" spans="1:4">
      <c r="A2628" s="266">
        <v>1901626</v>
      </c>
      <c r="B2628" s="267" t="s">
        <v>3350</v>
      </c>
      <c r="C2628" s="266" t="s">
        <v>84</v>
      </c>
      <c r="D2628" s="268">
        <v>12.01</v>
      </c>
    </row>
    <row r="2629" spans="1:4">
      <c r="A2629" s="266">
        <v>1901627</v>
      </c>
      <c r="B2629" s="267" t="s">
        <v>3351</v>
      </c>
      <c r="C2629" s="266" t="s">
        <v>84</v>
      </c>
      <c r="D2629" s="268">
        <v>12.19</v>
      </c>
    </row>
    <row r="2630" spans="1:4">
      <c r="A2630" s="266">
        <v>1901628</v>
      </c>
      <c r="B2630" s="267" t="s">
        <v>3352</v>
      </c>
      <c r="C2630" s="266" t="s">
        <v>84</v>
      </c>
      <c r="D2630" s="268">
        <v>12.37</v>
      </c>
    </row>
    <row r="2631" spans="1:4">
      <c r="A2631" s="266">
        <v>1901629</v>
      </c>
      <c r="B2631" s="267" t="s">
        <v>3353</v>
      </c>
      <c r="C2631" s="266" t="s">
        <v>84</v>
      </c>
      <c r="D2631" s="268">
        <v>12.56</v>
      </c>
    </row>
    <row r="2632" spans="1:4">
      <c r="A2632" s="266">
        <v>1901624</v>
      </c>
      <c r="B2632" s="267" t="s">
        <v>3354</v>
      </c>
      <c r="C2632" s="266" t="s">
        <v>84</v>
      </c>
      <c r="D2632" s="268">
        <v>12.66</v>
      </c>
    </row>
    <row r="2633" spans="1:4">
      <c r="A2633" s="266">
        <v>1917073</v>
      </c>
      <c r="B2633" s="267" t="s">
        <v>3355</v>
      </c>
      <c r="C2633" s="266" t="s">
        <v>84</v>
      </c>
      <c r="D2633" s="268">
        <v>12.42</v>
      </c>
    </row>
    <row r="2634" spans="1:4">
      <c r="A2634" s="266">
        <v>1917074</v>
      </c>
      <c r="B2634" s="267" t="s">
        <v>3356</v>
      </c>
      <c r="C2634" s="266" t="s">
        <v>84</v>
      </c>
      <c r="D2634" s="268">
        <v>12.8</v>
      </c>
    </row>
    <row r="2635" spans="1:4">
      <c r="A2635" s="266">
        <v>1917075</v>
      </c>
      <c r="B2635" s="267" t="s">
        <v>3357</v>
      </c>
      <c r="C2635" s="266" t="s">
        <v>84</v>
      </c>
      <c r="D2635" s="268">
        <v>13.19</v>
      </c>
    </row>
    <row r="2636" spans="1:4">
      <c r="A2636" s="266">
        <v>1917076</v>
      </c>
      <c r="B2636" s="267" t="s">
        <v>3358</v>
      </c>
      <c r="C2636" s="266" t="s">
        <v>84</v>
      </c>
      <c r="D2636" s="268">
        <v>13.59</v>
      </c>
    </row>
    <row r="2637" spans="1:4">
      <c r="A2637" s="266">
        <v>1917077</v>
      </c>
      <c r="B2637" s="267" t="s">
        <v>3359</v>
      </c>
      <c r="C2637" s="266" t="s">
        <v>84</v>
      </c>
      <c r="D2637" s="268">
        <v>14.02</v>
      </c>
    </row>
    <row r="2638" spans="1:4">
      <c r="A2638" s="266">
        <v>1917078</v>
      </c>
      <c r="B2638" s="267" t="s">
        <v>3360</v>
      </c>
      <c r="C2638" s="266" t="s">
        <v>84</v>
      </c>
      <c r="D2638" s="268">
        <v>14.25</v>
      </c>
    </row>
    <row r="2639" spans="1:4">
      <c r="A2639" s="266">
        <v>1901631</v>
      </c>
      <c r="B2639" s="267" t="s">
        <v>3361</v>
      </c>
      <c r="C2639" s="266" t="s">
        <v>84</v>
      </c>
      <c r="D2639" s="268">
        <v>13.97</v>
      </c>
    </row>
    <row r="2640" spans="1:4">
      <c r="A2640" s="266">
        <v>1901632</v>
      </c>
      <c r="B2640" s="267" t="s">
        <v>3362</v>
      </c>
      <c r="C2640" s="266" t="s">
        <v>84</v>
      </c>
      <c r="D2640" s="268">
        <v>14.13</v>
      </c>
    </row>
    <row r="2641" spans="1:4">
      <c r="A2641" s="266">
        <v>1901633</v>
      </c>
      <c r="B2641" s="267" t="s">
        <v>3363</v>
      </c>
      <c r="C2641" s="266" t="s">
        <v>84</v>
      </c>
      <c r="D2641" s="268">
        <v>14.3</v>
      </c>
    </row>
    <row r="2642" spans="1:4">
      <c r="A2642" s="266">
        <v>1901634</v>
      </c>
      <c r="B2642" s="267" t="s">
        <v>3364</v>
      </c>
      <c r="C2642" s="266" t="s">
        <v>84</v>
      </c>
      <c r="D2642" s="268">
        <v>14.48</v>
      </c>
    </row>
    <row r="2643" spans="1:4">
      <c r="A2643" s="266">
        <v>1901635</v>
      </c>
      <c r="B2643" s="267" t="s">
        <v>3365</v>
      </c>
      <c r="C2643" s="266" t="s">
        <v>84</v>
      </c>
      <c r="D2643" s="268">
        <v>14.67</v>
      </c>
    </row>
    <row r="2644" spans="1:4">
      <c r="A2644" s="266">
        <v>1901630</v>
      </c>
      <c r="B2644" s="267" t="s">
        <v>3366</v>
      </c>
      <c r="C2644" s="266" t="s">
        <v>84</v>
      </c>
      <c r="D2644" s="268">
        <v>14.77</v>
      </c>
    </row>
    <row r="2645" spans="1:4">
      <c r="A2645" s="266">
        <v>1917109</v>
      </c>
      <c r="B2645" s="267" t="s">
        <v>3367</v>
      </c>
      <c r="C2645" s="266" t="s">
        <v>84</v>
      </c>
      <c r="D2645" s="268">
        <v>11.34</v>
      </c>
    </row>
    <row r="2646" spans="1:4">
      <c r="A2646" s="266">
        <v>1917110</v>
      </c>
      <c r="B2646" s="267" t="s">
        <v>3368</v>
      </c>
      <c r="C2646" s="266" t="s">
        <v>84</v>
      </c>
      <c r="D2646" s="268">
        <v>11.65</v>
      </c>
    </row>
    <row r="2647" spans="1:4">
      <c r="A2647" s="266">
        <v>1917111</v>
      </c>
      <c r="B2647" s="267" t="s">
        <v>3369</v>
      </c>
      <c r="C2647" s="266" t="s">
        <v>84</v>
      </c>
      <c r="D2647" s="268">
        <v>11.96</v>
      </c>
    </row>
    <row r="2648" spans="1:4">
      <c r="A2648" s="266">
        <v>1917112</v>
      </c>
      <c r="B2648" s="267" t="s">
        <v>3370</v>
      </c>
      <c r="C2648" s="266" t="s">
        <v>84</v>
      </c>
      <c r="D2648" s="268">
        <v>12.29</v>
      </c>
    </row>
    <row r="2649" spans="1:4">
      <c r="A2649" s="266">
        <v>1917113</v>
      </c>
      <c r="B2649" s="267" t="s">
        <v>3371</v>
      </c>
      <c r="C2649" s="266" t="s">
        <v>84</v>
      </c>
      <c r="D2649" s="268">
        <v>12.64</v>
      </c>
    </row>
    <row r="2650" spans="1:4">
      <c r="A2650" s="266">
        <v>1917114</v>
      </c>
      <c r="B2650" s="267" t="s">
        <v>3372</v>
      </c>
      <c r="C2650" s="266" t="s">
        <v>84</v>
      </c>
      <c r="D2650" s="268">
        <v>12.83</v>
      </c>
    </row>
    <row r="2651" spans="1:4">
      <c r="A2651" s="266">
        <v>1917145</v>
      </c>
      <c r="B2651" s="267" t="s">
        <v>3373</v>
      </c>
      <c r="C2651" s="266" t="s">
        <v>84</v>
      </c>
      <c r="D2651" s="268">
        <v>10.6</v>
      </c>
    </row>
    <row r="2652" spans="1:4">
      <c r="A2652" s="266">
        <v>1917146</v>
      </c>
      <c r="B2652" s="267" t="s">
        <v>3374</v>
      </c>
      <c r="C2652" s="266" t="s">
        <v>84</v>
      </c>
      <c r="D2652" s="268">
        <v>10.87</v>
      </c>
    </row>
    <row r="2653" spans="1:4">
      <c r="A2653" s="266">
        <v>1917147</v>
      </c>
      <c r="B2653" s="267" t="s">
        <v>3375</v>
      </c>
      <c r="C2653" s="266" t="s">
        <v>84</v>
      </c>
      <c r="D2653" s="268">
        <v>11.15</v>
      </c>
    </row>
    <row r="2654" spans="1:4">
      <c r="A2654" s="266">
        <v>1917148</v>
      </c>
      <c r="B2654" s="267" t="s">
        <v>3376</v>
      </c>
      <c r="C2654" s="266" t="s">
        <v>84</v>
      </c>
      <c r="D2654" s="268">
        <v>11.44</v>
      </c>
    </row>
    <row r="2655" spans="1:4">
      <c r="A2655" s="266">
        <v>1917149</v>
      </c>
      <c r="B2655" s="267" t="s">
        <v>3377</v>
      </c>
      <c r="C2655" s="266" t="s">
        <v>84</v>
      </c>
      <c r="D2655" s="268">
        <v>11.75</v>
      </c>
    </row>
    <row r="2656" spans="1:4">
      <c r="A2656" s="266">
        <v>1917150</v>
      </c>
      <c r="B2656" s="267" t="s">
        <v>3378</v>
      </c>
      <c r="C2656" s="266" t="s">
        <v>84</v>
      </c>
      <c r="D2656" s="268">
        <v>11.92</v>
      </c>
    </row>
    <row r="2657" spans="1:4">
      <c r="A2657" s="266">
        <v>1917181</v>
      </c>
      <c r="B2657" s="267" t="s">
        <v>3379</v>
      </c>
      <c r="C2657" s="266" t="s">
        <v>84</v>
      </c>
      <c r="D2657" s="268">
        <v>10.99</v>
      </c>
    </row>
    <row r="2658" spans="1:4">
      <c r="A2658" s="266">
        <v>1917182</v>
      </c>
      <c r="B2658" s="267" t="s">
        <v>3380</v>
      </c>
      <c r="C2658" s="266" t="s">
        <v>84</v>
      </c>
      <c r="D2658" s="268">
        <v>11.23</v>
      </c>
    </row>
    <row r="2659" spans="1:4">
      <c r="A2659" s="266">
        <v>1917183</v>
      </c>
      <c r="B2659" s="267" t="s">
        <v>3381</v>
      </c>
      <c r="C2659" s="266" t="s">
        <v>84</v>
      </c>
      <c r="D2659" s="268">
        <v>11.48</v>
      </c>
    </row>
    <row r="2660" spans="1:4">
      <c r="A2660" s="266">
        <v>1917184</v>
      </c>
      <c r="B2660" s="267" t="s">
        <v>3382</v>
      </c>
      <c r="C2660" s="266" t="s">
        <v>84</v>
      </c>
      <c r="D2660" s="268">
        <v>11.74</v>
      </c>
    </row>
    <row r="2661" spans="1:4">
      <c r="A2661" s="266">
        <v>1917185</v>
      </c>
      <c r="B2661" s="267" t="s">
        <v>3383</v>
      </c>
      <c r="C2661" s="266" t="s">
        <v>84</v>
      </c>
      <c r="D2661" s="268">
        <v>12.02</v>
      </c>
    </row>
    <row r="2662" spans="1:4">
      <c r="A2662" s="266">
        <v>1917186</v>
      </c>
      <c r="B2662" s="267" t="s">
        <v>3384</v>
      </c>
      <c r="C2662" s="266" t="s">
        <v>84</v>
      </c>
      <c r="D2662" s="268">
        <v>12.16</v>
      </c>
    </row>
    <row r="2663" spans="1:4">
      <c r="A2663" s="266">
        <v>1917001</v>
      </c>
      <c r="B2663" s="267" t="s">
        <v>3385</v>
      </c>
      <c r="C2663" s="266" t="s">
        <v>84</v>
      </c>
      <c r="D2663" s="268">
        <v>23.75</v>
      </c>
    </row>
    <row r="2664" spans="1:4">
      <c r="A2664" s="266">
        <v>1917002</v>
      </c>
      <c r="B2664" s="267" t="s">
        <v>3386</v>
      </c>
      <c r="C2664" s="266" t="s">
        <v>84</v>
      </c>
      <c r="D2664" s="268">
        <v>24.62</v>
      </c>
    </row>
    <row r="2665" spans="1:4">
      <c r="A2665" s="266">
        <v>1917003</v>
      </c>
      <c r="B2665" s="267" t="s">
        <v>3387</v>
      </c>
      <c r="C2665" s="266" t="s">
        <v>84</v>
      </c>
      <c r="D2665" s="268">
        <v>25.5</v>
      </c>
    </row>
    <row r="2666" spans="1:4">
      <c r="A2666" s="266">
        <v>1917004</v>
      </c>
      <c r="B2666" s="267" t="s">
        <v>3388</v>
      </c>
      <c r="C2666" s="266" t="s">
        <v>84</v>
      </c>
      <c r="D2666" s="268">
        <v>26.43</v>
      </c>
    </row>
    <row r="2667" spans="1:4">
      <c r="A2667" s="266">
        <v>1917005</v>
      </c>
      <c r="B2667" s="267" t="s">
        <v>3389</v>
      </c>
      <c r="C2667" s="266" t="s">
        <v>84</v>
      </c>
      <c r="D2667" s="268">
        <v>27.42</v>
      </c>
    </row>
    <row r="2668" spans="1:4">
      <c r="A2668" s="266">
        <v>1917006</v>
      </c>
      <c r="B2668" s="267" t="s">
        <v>3390</v>
      </c>
      <c r="C2668" s="266" t="s">
        <v>84</v>
      </c>
      <c r="D2668" s="268">
        <v>27.94</v>
      </c>
    </row>
    <row r="2669" spans="1:4">
      <c r="A2669" s="266">
        <v>2009619</v>
      </c>
      <c r="B2669" s="267" t="s">
        <v>3391</v>
      </c>
      <c r="C2669" s="266" t="s">
        <v>142</v>
      </c>
      <c r="D2669" s="268">
        <v>108.44</v>
      </c>
    </row>
    <row r="2670" spans="1:4">
      <c r="A2670" s="266">
        <v>2009618</v>
      </c>
      <c r="B2670" s="267" t="s">
        <v>3392</v>
      </c>
      <c r="C2670" s="266" t="s">
        <v>142</v>
      </c>
      <c r="D2670" s="268">
        <v>106.7</v>
      </c>
    </row>
    <row r="2671" spans="1:4">
      <c r="A2671" s="266">
        <v>2003866</v>
      </c>
      <c r="B2671" s="267" t="s">
        <v>3393</v>
      </c>
      <c r="C2671" s="266" t="s">
        <v>142</v>
      </c>
      <c r="D2671" s="268">
        <v>8.0299999999999994</v>
      </c>
    </row>
    <row r="2672" spans="1:4">
      <c r="A2672" s="266">
        <v>2003867</v>
      </c>
      <c r="B2672" s="267" t="s">
        <v>3394</v>
      </c>
      <c r="C2672" s="266" t="s">
        <v>142</v>
      </c>
      <c r="D2672" s="268">
        <v>17.13</v>
      </c>
    </row>
    <row r="2673" spans="1:4">
      <c r="A2673" s="266">
        <v>2003622</v>
      </c>
      <c r="B2673" s="267" t="s">
        <v>3395</v>
      </c>
      <c r="C2673" s="266" t="s">
        <v>63</v>
      </c>
      <c r="D2673" s="268">
        <v>2289.15</v>
      </c>
    </row>
    <row r="2674" spans="1:4">
      <c r="A2674" s="266">
        <v>2003621</v>
      </c>
      <c r="B2674" s="267" t="s">
        <v>3396</v>
      </c>
      <c r="C2674" s="266" t="s">
        <v>63</v>
      </c>
      <c r="D2674" s="268">
        <v>2188.14</v>
      </c>
    </row>
    <row r="2675" spans="1:4">
      <c r="A2675" s="266">
        <v>2003624</v>
      </c>
      <c r="B2675" s="267" t="s">
        <v>3397</v>
      </c>
      <c r="C2675" s="266" t="s">
        <v>63</v>
      </c>
      <c r="D2675" s="268">
        <v>2643.2</v>
      </c>
    </row>
    <row r="2676" spans="1:4">
      <c r="A2676" s="266">
        <v>2003623</v>
      </c>
      <c r="B2676" s="267" t="s">
        <v>3398</v>
      </c>
      <c r="C2676" s="266" t="s">
        <v>63</v>
      </c>
      <c r="D2676" s="268">
        <v>2531.2800000000002</v>
      </c>
    </row>
    <row r="2677" spans="1:4">
      <c r="A2677" s="266">
        <v>2003634</v>
      </c>
      <c r="B2677" s="267" t="s">
        <v>3399</v>
      </c>
      <c r="C2677" s="266" t="s">
        <v>63</v>
      </c>
      <c r="D2677" s="268">
        <v>1640.36</v>
      </c>
    </row>
    <row r="2678" spans="1:4">
      <c r="A2678" s="266">
        <v>2003633</v>
      </c>
      <c r="B2678" s="267" t="s">
        <v>3400</v>
      </c>
      <c r="C2678" s="266" t="s">
        <v>63</v>
      </c>
      <c r="D2678" s="268">
        <v>1539.35</v>
      </c>
    </row>
    <row r="2679" spans="1:4">
      <c r="A2679" s="266">
        <v>2003636</v>
      </c>
      <c r="B2679" s="267" t="s">
        <v>3401</v>
      </c>
      <c r="C2679" s="266" t="s">
        <v>63</v>
      </c>
      <c r="D2679" s="268">
        <v>1994.41</v>
      </c>
    </row>
    <row r="2680" spans="1:4">
      <c r="A2680" s="266">
        <v>2003635</v>
      </c>
      <c r="B2680" s="267" t="s">
        <v>3402</v>
      </c>
      <c r="C2680" s="266" t="s">
        <v>63</v>
      </c>
      <c r="D2680" s="268">
        <v>1882.49</v>
      </c>
    </row>
    <row r="2681" spans="1:4">
      <c r="A2681" s="266">
        <v>2003638</v>
      </c>
      <c r="B2681" s="267" t="s">
        <v>3403</v>
      </c>
      <c r="C2681" s="266" t="s">
        <v>63</v>
      </c>
      <c r="D2681" s="268">
        <v>2352.91</v>
      </c>
    </row>
    <row r="2682" spans="1:4">
      <c r="A2682" s="266">
        <v>2003637</v>
      </c>
      <c r="B2682" s="267" t="s">
        <v>3404</v>
      </c>
      <c r="C2682" s="266" t="s">
        <v>63</v>
      </c>
      <c r="D2682" s="268">
        <v>2228.9499999999998</v>
      </c>
    </row>
    <row r="2683" spans="1:4">
      <c r="A2683" s="266">
        <v>2003640</v>
      </c>
      <c r="B2683" s="267" t="s">
        <v>3405</v>
      </c>
      <c r="C2683" s="266" t="s">
        <v>63</v>
      </c>
      <c r="D2683" s="268">
        <v>2706.96</v>
      </c>
    </row>
    <row r="2684" spans="1:4">
      <c r="A2684" s="266">
        <v>2003639</v>
      </c>
      <c r="B2684" s="267" t="s">
        <v>3406</v>
      </c>
      <c r="C2684" s="266" t="s">
        <v>63</v>
      </c>
      <c r="D2684" s="268">
        <v>2572.08</v>
      </c>
    </row>
    <row r="2685" spans="1:4">
      <c r="A2685" s="266">
        <v>2003618</v>
      </c>
      <c r="B2685" s="267" t="s">
        <v>3407</v>
      </c>
      <c r="C2685" s="266" t="s">
        <v>63</v>
      </c>
      <c r="D2685" s="268">
        <v>916.8</v>
      </c>
    </row>
    <row r="2686" spans="1:4">
      <c r="A2686" s="266">
        <v>2003617</v>
      </c>
      <c r="B2686" s="267" t="s">
        <v>3408</v>
      </c>
      <c r="C2686" s="266" t="s">
        <v>63</v>
      </c>
      <c r="D2686" s="268">
        <v>861.25</v>
      </c>
    </row>
    <row r="2687" spans="1:4">
      <c r="A2687" s="266">
        <v>2003620</v>
      </c>
      <c r="B2687" s="267" t="s">
        <v>3409</v>
      </c>
      <c r="C2687" s="266" t="s">
        <v>63</v>
      </c>
      <c r="D2687" s="268">
        <v>1132.92</v>
      </c>
    </row>
    <row r="2688" spans="1:4">
      <c r="A2688" s="266">
        <v>2003619</v>
      </c>
      <c r="B2688" s="267" t="s">
        <v>3410</v>
      </c>
      <c r="C2688" s="266" t="s">
        <v>63</v>
      </c>
      <c r="D2688" s="268">
        <v>1070.76</v>
      </c>
    </row>
    <row r="2689" spans="1:4">
      <c r="A2689" s="266">
        <v>2003626</v>
      </c>
      <c r="B2689" s="267" t="s">
        <v>3411</v>
      </c>
      <c r="C2689" s="266" t="s">
        <v>63</v>
      </c>
      <c r="D2689" s="268">
        <v>845.12</v>
      </c>
    </row>
    <row r="2690" spans="1:4">
      <c r="A2690" s="266">
        <v>2003625</v>
      </c>
      <c r="B2690" s="267" t="s">
        <v>3412</v>
      </c>
      <c r="C2690" s="266" t="s">
        <v>63</v>
      </c>
      <c r="D2690" s="268">
        <v>789.57</v>
      </c>
    </row>
    <row r="2691" spans="1:4">
      <c r="A2691" s="266">
        <v>2003628</v>
      </c>
      <c r="B2691" s="267" t="s">
        <v>3413</v>
      </c>
      <c r="C2691" s="266" t="s">
        <v>63</v>
      </c>
      <c r="D2691" s="268">
        <v>1061.24</v>
      </c>
    </row>
    <row r="2692" spans="1:4">
      <c r="A2692" s="266">
        <v>2003627</v>
      </c>
      <c r="B2692" s="267" t="s">
        <v>3414</v>
      </c>
      <c r="C2692" s="266" t="s">
        <v>63</v>
      </c>
      <c r="D2692" s="268">
        <v>999.08</v>
      </c>
    </row>
    <row r="2693" spans="1:4">
      <c r="A2693" s="266">
        <v>2003630</v>
      </c>
      <c r="B2693" s="267" t="s">
        <v>3415</v>
      </c>
      <c r="C2693" s="266" t="s">
        <v>63</v>
      </c>
      <c r="D2693" s="268">
        <v>1277.3599999999999</v>
      </c>
    </row>
    <row r="2694" spans="1:4">
      <c r="A2694" s="266">
        <v>2003629</v>
      </c>
      <c r="B2694" s="267" t="s">
        <v>3416</v>
      </c>
      <c r="C2694" s="266" t="s">
        <v>63</v>
      </c>
      <c r="D2694" s="268">
        <v>1208.58</v>
      </c>
    </row>
    <row r="2695" spans="1:4">
      <c r="A2695" s="266">
        <v>2003632</v>
      </c>
      <c r="B2695" s="267" t="s">
        <v>3417</v>
      </c>
      <c r="C2695" s="266" t="s">
        <v>63</v>
      </c>
      <c r="D2695" s="268">
        <v>1493.48</v>
      </c>
    </row>
    <row r="2696" spans="1:4">
      <c r="A2696" s="266">
        <v>2003631</v>
      </c>
      <c r="B2696" s="267" t="s">
        <v>3418</v>
      </c>
      <c r="C2696" s="266" t="s">
        <v>63</v>
      </c>
      <c r="D2696" s="268">
        <v>1418.09</v>
      </c>
    </row>
    <row r="2697" spans="1:4">
      <c r="A2697" s="266">
        <v>2003599</v>
      </c>
      <c r="B2697" s="267" t="s">
        <v>3419</v>
      </c>
      <c r="C2697" s="266" t="s">
        <v>63</v>
      </c>
      <c r="D2697" s="268">
        <v>192.14</v>
      </c>
    </row>
    <row r="2698" spans="1:4">
      <c r="A2698" s="266">
        <v>2003598</v>
      </c>
      <c r="B2698" s="267" t="s">
        <v>3420</v>
      </c>
      <c r="C2698" s="266" t="s">
        <v>63</v>
      </c>
      <c r="D2698" s="268">
        <v>170.84</v>
      </c>
    </row>
    <row r="2699" spans="1:4">
      <c r="A2699" s="266">
        <v>2003919</v>
      </c>
      <c r="B2699" s="267" t="s">
        <v>3421</v>
      </c>
      <c r="C2699" s="266" t="s">
        <v>63</v>
      </c>
      <c r="D2699" s="268">
        <v>192.14</v>
      </c>
    </row>
    <row r="2700" spans="1:4">
      <c r="A2700" s="266">
        <v>2003918</v>
      </c>
      <c r="B2700" s="267" t="s">
        <v>3422</v>
      </c>
      <c r="C2700" s="266" t="s">
        <v>63</v>
      </c>
      <c r="D2700" s="268">
        <v>170.84</v>
      </c>
    </row>
    <row r="2701" spans="1:4">
      <c r="A2701" s="266">
        <v>2003601</v>
      </c>
      <c r="B2701" s="267" t="s">
        <v>3423</v>
      </c>
      <c r="C2701" s="266" t="s">
        <v>63</v>
      </c>
      <c r="D2701" s="268">
        <v>241.08</v>
      </c>
    </row>
    <row r="2702" spans="1:4">
      <c r="A2702" s="266">
        <v>2003600</v>
      </c>
      <c r="B2702" s="267" t="s">
        <v>3424</v>
      </c>
      <c r="C2702" s="266" t="s">
        <v>63</v>
      </c>
      <c r="D2702" s="268">
        <v>213.22</v>
      </c>
    </row>
    <row r="2703" spans="1:4">
      <c r="A2703" s="266">
        <v>2003921</v>
      </c>
      <c r="B2703" s="267" t="s">
        <v>3425</v>
      </c>
      <c r="C2703" s="266" t="s">
        <v>63</v>
      </c>
      <c r="D2703" s="268">
        <v>241.08</v>
      </c>
    </row>
    <row r="2704" spans="1:4">
      <c r="A2704" s="266">
        <v>2003920</v>
      </c>
      <c r="B2704" s="267" t="s">
        <v>3426</v>
      </c>
      <c r="C2704" s="266" t="s">
        <v>63</v>
      </c>
      <c r="D2704" s="268">
        <v>213.22</v>
      </c>
    </row>
    <row r="2705" spans="1:4">
      <c r="A2705" s="266">
        <v>2003616</v>
      </c>
      <c r="B2705" s="267" t="s">
        <v>3427</v>
      </c>
      <c r="C2705" s="266" t="s">
        <v>63</v>
      </c>
      <c r="D2705" s="268">
        <v>20.57</v>
      </c>
    </row>
    <row r="2706" spans="1:4">
      <c r="A2706" s="266">
        <v>2003615</v>
      </c>
      <c r="B2706" s="267" t="s">
        <v>3428</v>
      </c>
      <c r="C2706" s="266" t="s">
        <v>63</v>
      </c>
      <c r="D2706" s="268">
        <v>17.559999999999999</v>
      </c>
    </row>
    <row r="2707" spans="1:4">
      <c r="A2707" s="266">
        <v>2003927</v>
      </c>
      <c r="B2707" s="267" t="s">
        <v>3429</v>
      </c>
      <c r="C2707" s="266" t="s">
        <v>63</v>
      </c>
      <c r="D2707" s="268">
        <v>21.37</v>
      </c>
    </row>
    <row r="2708" spans="1:4">
      <c r="A2708" s="266">
        <v>2003926</v>
      </c>
      <c r="B2708" s="267" t="s">
        <v>3430</v>
      </c>
      <c r="C2708" s="266" t="s">
        <v>63</v>
      </c>
      <c r="D2708" s="268">
        <v>18.36</v>
      </c>
    </row>
    <row r="2709" spans="1:4">
      <c r="A2709" s="266">
        <v>2003613</v>
      </c>
      <c r="B2709" s="267" t="s">
        <v>3431</v>
      </c>
      <c r="C2709" s="266" t="s">
        <v>63</v>
      </c>
      <c r="D2709" s="268">
        <v>137.44</v>
      </c>
    </row>
    <row r="2710" spans="1:4">
      <c r="A2710" s="266">
        <v>2003612</v>
      </c>
      <c r="B2710" s="267" t="s">
        <v>3432</v>
      </c>
      <c r="C2710" s="266" t="s">
        <v>63</v>
      </c>
      <c r="D2710" s="268">
        <v>124.33</v>
      </c>
    </row>
    <row r="2711" spans="1:4">
      <c r="A2711" s="266">
        <v>2003477</v>
      </c>
      <c r="B2711" s="267" t="s">
        <v>3433</v>
      </c>
      <c r="C2711" s="266" t="s">
        <v>63</v>
      </c>
      <c r="D2711" s="268">
        <v>3554.83</v>
      </c>
    </row>
    <row r="2712" spans="1:4">
      <c r="A2712" s="266">
        <v>2003476</v>
      </c>
      <c r="B2712" s="267" t="s">
        <v>3434</v>
      </c>
      <c r="C2712" s="266" t="s">
        <v>63</v>
      </c>
      <c r="D2712" s="268">
        <v>3241.98</v>
      </c>
    </row>
    <row r="2713" spans="1:4">
      <c r="A2713" s="266">
        <v>2003517</v>
      </c>
      <c r="B2713" s="267" t="s">
        <v>3435</v>
      </c>
      <c r="C2713" s="266" t="s">
        <v>63</v>
      </c>
      <c r="D2713" s="268">
        <v>3877.58</v>
      </c>
    </row>
    <row r="2714" spans="1:4">
      <c r="A2714" s="266">
        <v>2003516</v>
      </c>
      <c r="B2714" s="267" t="s">
        <v>3436</v>
      </c>
      <c r="C2714" s="266" t="s">
        <v>63</v>
      </c>
      <c r="D2714" s="268">
        <v>3577.1</v>
      </c>
    </row>
    <row r="2715" spans="1:4">
      <c r="A2715" s="266">
        <v>2003479</v>
      </c>
      <c r="B2715" s="267" t="s">
        <v>3437</v>
      </c>
      <c r="C2715" s="266" t="s">
        <v>63</v>
      </c>
      <c r="D2715" s="268">
        <v>3512.82</v>
      </c>
    </row>
    <row r="2716" spans="1:4">
      <c r="A2716" s="266">
        <v>2003478</v>
      </c>
      <c r="B2716" s="267" t="s">
        <v>3438</v>
      </c>
      <c r="C2716" s="266" t="s">
        <v>63</v>
      </c>
      <c r="D2716" s="268">
        <v>3213.63</v>
      </c>
    </row>
    <row r="2717" spans="1:4">
      <c r="A2717" s="266">
        <v>2003519</v>
      </c>
      <c r="B2717" s="267" t="s">
        <v>3439</v>
      </c>
      <c r="C2717" s="266" t="s">
        <v>63</v>
      </c>
      <c r="D2717" s="268">
        <v>3835.56</v>
      </c>
    </row>
    <row r="2718" spans="1:4">
      <c r="A2718" s="266">
        <v>2003518</v>
      </c>
      <c r="B2718" s="267" t="s">
        <v>3440</v>
      </c>
      <c r="C2718" s="266" t="s">
        <v>63</v>
      </c>
      <c r="D2718" s="268">
        <v>3548.74</v>
      </c>
    </row>
    <row r="2719" spans="1:4">
      <c r="A2719" s="266">
        <v>2003481</v>
      </c>
      <c r="B2719" s="267" t="s">
        <v>3441</v>
      </c>
      <c r="C2719" s="266" t="s">
        <v>63</v>
      </c>
      <c r="D2719" s="268">
        <v>3470.8</v>
      </c>
    </row>
    <row r="2720" spans="1:4">
      <c r="A2720" s="266">
        <v>2003480</v>
      </c>
      <c r="B2720" s="267" t="s">
        <v>3442</v>
      </c>
      <c r="C2720" s="266" t="s">
        <v>63</v>
      </c>
      <c r="D2720" s="268">
        <v>3185.27</v>
      </c>
    </row>
    <row r="2721" spans="1:4">
      <c r="A2721" s="266">
        <v>2003521</v>
      </c>
      <c r="B2721" s="267" t="s">
        <v>3443</v>
      </c>
      <c r="C2721" s="266" t="s">
        <v>63</v>
      </c>
      <c r="D2721" s="268">
        <v>3793.54</v>
      </c>
    </row>
    <row r="2722" spans="1:4">
      <c r="A2722" s="266">
        <v>2003520</v>
      </c>
      <c r="B2722" s="267" t="s">
        <v>3444</v>
      </c>
      <c r="C2722" s="266" t="s">
        <v>63</v>
      </c>
      <c r="D2722" s="268">
        <v>3520.38</v>
      </c>
    </row>
    <row r="2723" spans="1:4">
      <c r="A2723" s="266">
        <v>2003483</v>
      </c>
      <c r="B2723" s="267" t="s">
        <v>3445</v>
      </c>
      <c r="C2723" s="266" t="s">
        <v>63</v>
      </c>
      <c r="D2723" s="268">
        <v>3428.78</v>
      </c>
    </row>
    <row r="2724" spans="1:4">
      <c r="A2724" s="266">
        <v>2003482</v>
      </c>
      <c r="B2724" s="267" t="s">
        <v>3446</v>
      </c>
      <c r="C2724" s="266" t="s">
        <v>63</v>
      </c>
      <c r="D2724" s="268">
        <v>3156.91</v>
      </c>
    </row>
    <row r="2725" spans="1:4">
      <c r="A2725" s="266">
        <v>2003523</v>
      </c>
      <c r="B2725" s="267" t="s">
        <v>3447</v>
      </c>
      <c r="C2725" s="266" t="s">
        <v>63</v>
      </c>
      <c r="D2725" s="268">
        <v>3751.53</v>
      </c>
    </row>
    <row r="2726" spans="1:4">
      <c r="A2726" s="266">
        <v>2003522</v>
      </c>
      <c r="B2726" s="267" t="s">
        <v>3448</v>
      </c>
      <c r="C2726" s="266" t="s">
        <v>63</v>
      </c>
      <c r="D2726" s="268">
        <v>3492.03</v>
      </c>
    </row>
    <row r="2727" spans="1:4">
      <c r="A2727" s="266">
        <v>2003485</v>
      </c>
      <c r="B2727" s="267" t="s">
        <v>3449</v>
      </c>
      <c r="C2727" s="266" t="s">
        <v>63</v>
      </c>
      <c r="D2727" s="268">
        <v>4581.2700000000004</v>
      </c>
    </row>
    <row r="2728" spans="1:4">
      <c r="A2728" s="266">
        <v>2003484</v>
      </c>
      <c r="B2728" s="267" t="s">
        <v>3450</v>
      </c>
      <c r="C2728" s="266" t="s">
        <v>63</v>
      </c>
      <c r="D2728" s="268">
        <v>4193.3</v>
      </c>
    </row>
    <row r="2729" spans="1:4">
      <c r="A2729" s="266">
        <v>2003525</v>
      </c>
      <c r="B2729" s="267" t="s">
        <v>3451</v>
      </c>
      <c r="C2729" s="266" t="s">
        <v>63</v>
      </c>
      <c r="D2729" s="268">
        <v>4904.01</v>
      </c>
    </row>
    <row r="2730" spans="1:4">
      <c r="A2730" s="266">
        <v>2003524</v>
      </c>
      <c r="B2730" s="267" t="s">
        <v>3452</v>
      </c>
      <c r="C2730" s="266" t="s">
        <v>63</v>
      </c>
      <c r="D2730" s="268">
        <v>4528.42</v>
      </c>
    </row>
    <row r="2731" spans="1:4">
      <c r="A2731" s="266">
        <v>2003487</v>
      </c>
      <c r="B2731" s="267" t="s">
        <v>3453</v>
      </c>
      <c r="C2731" s="266" t="s">
        <v>63</v>
      </c>
      <c r="D2731" s="268">
        <v>4539.25</v>
      </c>
    </row>
    <row r="2732" spans="1:4">
      <c r="A2732" s="266">
        <v>2003486</v>
      </c>
      <c r="B2732" s="267" t="s">
        <v>3454</v>
      </c>
      <c r="C2732" s="266" t="s">
        <v>63</v>
      </c>
      <c r="D2732" s="268">
        <v>4164.9399999999996</v>
      </c>
    </row>
    <row r="2733" spans="1:4">
      <c r="A2733" s="266">
        <v>2003527</v>
      </c>
      <c r="B2733" s="267" t="s">
        <v>3455</v>
      </c>
      <c r="C2733" s="266" t="s">
        <v>63</v>
      </c>
      <c r="D2733" s="268">
        <v>4862</v>
      </c>
    </row>
    <row r="2734" spans="1:4">
      <c r="A2734" s="266">
        <v>2003526</v>
      </c>
      <c r="B2734" s="267" t="s">
        <v>3456</v>
      </c>
      <c r="C2734" s="266" t="s">
        <v>63</v>
      </c>
      <c r="D2734" s="268">
        <v>4500.0600000000004</v>
      </c>
    </row>
    <row r="2735" spans="1:4">
      <c r="A2735" s="266">
        <v>2003489</v>
      </c>
      <c r="B2735" s="267" t="s">
        <v>3457</v>
      </c>
      <c r="C2735" s="266" t="s">
        <v>63</v>
      </c>
      <c r="D2735" s="268">
        <v>4497.24</v>
      </c>
    </row>
    <row r="2736" spans="1:4">
      <c r="A2736" s="266">
        <v>2003488</v>
      </c>
      <c r="B2736" s="267" t="s">
        <v>3458</v>
      </c>
      <c r="C2736" s="266" t="s">
        <v>63</v>
      </c>
      <c r="D2736" s="268">
        <v>4136.59</v>
      </c>
    </row>
    <row r="2737" spans="1:4">
      <c r="A2737" s="266">
        <v>2003529</v>
      </c>
      <c r="B2737" s="267" t="s">
        <v>3459</v>
      </c>
      <c r="C2737" s="266" t="s">
        <v>63</v>
      </c>
      <c r="D2737" s="268">
        <v>4819.9799999999996</v>
      </c>
    </row>
    <row r="2738" spans="1:4">
      <c r="A2738" s="266">
        <v>2003528</v>
      </c>
      <c r="B2738" s="267" t="s">
        <v>3460</v>
      </c>
      <c r="C2738" s="266" t="s">
        <v>63</v>
      </c>
      <c r="D2738" s="268">
        <v>4471.7</v>
      </c>
    </row>
    <row r="2739" spans="1:4">
      <c r="A2739" s="266">
        <v>2003491</v>
      </c>
      <c r="B2739" s="267" t="s">
        <v>3461</v>
      </c>
      <c r="C2739" s="266" t="s">
        <v>63</v>
      </c>
      <c r="D2739" s="268">
        <v>4455.22</v>
      </c>
    </row>
    <row r="2740" spans="1:4">
      <c r="A2740" s="266">
        <v>2003490</v>
      </c>
      <c r="B2740" s="267" t="s">
        <v>3462</v>
      </c>
      <c r="C2740" s="266" t="s">
        <v>63</v>
      </c>
      <c r="D2740" s="268">
        <v>4108.2299999999996</v>
      </c>
    </row>
    <row r="2741" spans="1:4">
      <c r="A2741" s="266">
        <v>2003531</v>
      </c>
      <c r="B2741" s="267" t="s">
        <v>3463</v>
      </c>
      <c r="C2741" s="266" t="s">
        <v>63</v>
      </c>
      <c r="D2741" s="268">
        <v>4777.96</v>
      </c>
    </row>
    <row r="2742" spans="1:4">
      <c r="A2742" s="266">
        <v>2003530</v>
      </c>
      <c r="B2742" s="267" t="s">
        <v>3464</v>
      </c>
      <c r="C2742" s="266" t="s">
        <v>63</v>
      </c>
      <c r="D2742" s="268">
        <v>4443.34</v>
      </c>
    </row>
    <row r="2743" spans="1:4">
      <c r="A2743" s="266">
        <v>2003493</v>
      </c>
      <c r="B2743" s="267" t="s">
        <v>3465</v>
      </c>
      <c r="C2743" s="266" t="s">
        <v>63</v>
      </c>
      <c r="D2743" s="268">
        <v>5459.66</v>
      </c>
    </row>
    <row r="2744" spans="1:4">
      <c r="A2744" s="266">
        <v>2003492</v>
      </c>
      <c r="B2744" s="267" t="s">
        <v>3466</v>
      </c>
      <c r="C2744" s="266" t="s">
        <v>63</v>
      </c>
      <c r="D2744" s="268">
        <v>4996.57</v>
      </c>
    </row>
    <row r="2745" spans="1:4">
      <c r="A2745" s="266">
        <v>2003533</v>
      </c>
      <c r="B2745" s="267" t="s">
        <v>3467</v>
      </c>
      <c r="C2745" s="266" t="s">
        <v>63</v>
      </c>
      <c r="D2745" s="268">
        <v>5782.4</v>
      </c>
    </row>
    <row r="2746" spans="1:4">
      <c r="A2746" s="266">
        <v>2003532</v>
      </c>
      <c r="B2746" s="267" t="s">
        <v>3468</v>
      </c>
      <c r="C2746" s="266" t="s">
        <v>63</v>
      </c>
      <c r="D2746" s="268">
        <v>5331.69</v>
      </c>
    </row>
    <row r="2747" spans="1:4">
      <c r="A2747" s="266">
        <v>2003495</v>
      </c>
      <c r="B2747" s="267" t="s">
        <v>3469</v>
      </c>
      <c r="C2747" s="266" t="s">
        <v>63</v>
      </c>
      <c r="D2747" s="268">
        <v>5417.64</v>
      </c>
    </row>
    <row r="2748" spans="1:4">
      <c r="A2748" s="266">
        <v>2003494</v>
      </c>
      <c r="B2748" s="267" t="s">
        <v>3470</v>
      </c>
      <c r="C2748" s="266" t="s">
        <v>63</v>
      </c>
      <c r="D2748" s="268">
        <v>4968.21</v>
      </c>
    </row>
    <row r="2749" spans="1:4">
      <c r="A2749" s="266">
        <v>2003535</v>
      </c>
      <c r="B2749" s="267" t="s">
        <v>3471</v>
      </c>
      <c r="C2749" s="266" t="s">
        <v>63</v>
      </c>
      <c r="D2749" s="268">
        <v>5740.38</v>
      </c>
    </row>
    <row r="2750" spans="1:4">
      <c r="A2750" s="266">
        <v>2003534</v>
      </c>
      <c r="B2750" s="267" t="s">
        <v>3472</v>
      </c>
      <c r="C2750" s="266" t="s">
        <v>63</v>
      </c>
      <c r="D2750" s="268">
        <v>5303.33</v>
      </c>
    </row>
    <row r="2751" spans="1:4">
      <c r="A2751" s="266">
        <v>2003497</v>
      </c>
      <c r="B2751" s="267" t="s">
        <v>3473</v>
      </c>
      <c r="C2751" s="266" t="s">
        <v>63</v>
      </c>
      <c r="D2751" s="268">
        <v>5375.62</v>
      </c>
    </row>
    <row r="2752" spans="1:4">
      <c r="A2752" s="266">
        <v>2003496</v>
      </c>
      <c r="B2752" s="267" t="s">
        <v>3474</v>
      </c>
      <c r="C2752" s="266" t="s">
        <v>63</v>
      </c>
      <c r="D2752" s="268">
        <v>4939.8500000000004</v>
      </c>
    </row>
    <row r="2753" spans="1:4">
      <c r="A2753" s="266">
        <v>2003537</v>
      </c>
      <c r="B2753" s="267" t="s">
        <v>3475</v>
      </c>
      <c r="C2753" s="266" t="s">
        <v>63</v>
      </c>
      <c r="D2753" s="268">
        <v>5698.37</v>
      </c>
    </row>
    <row r="2754" spans="1:4">
      <c r="A2754" s="266">
        <v>2003536</v>
      </c>
      <c r="B2754" s="267" t="s">
        <v>3476</v>
      </c>
      <c r="C2754" s="266" t="s">
        <v>63</v>
      </c>
      <c r="D2754" s="268">
        <v>5274.97</v>
      </c>
    </row>
    <row r="2755" spans="1:4">
      <c r="A2755" s="266">
        <v>2003499</v>
      </c>
      <c r="B2755" s="267" t="s">
        <v>3477</v>
      </c>
      <c r="C2755" s="266" t="s">
        <v>63</v>
      </c>
      <c r="D2755" s="268">
        <v>5333.61</v>
      </c>
    </row>
    <row r="2756" spans="1:4">
      <c r="A2756" s="266">
        <v>2003498</v>
      </c>
      <c r="B2756" s="267" t="s">
        <v>3478</v>
      </c>
      <c r="C2756" s="266" t="s">
        <v>63</v>
      </c>
      <c r="D2756" s="268">
        <v>4911.5</v>
      </c>
    </row>
    <row r="2757" spans="1:4">
      <c r="A2757" s="266">
        <v>2003539</v>
      </c>
      <c r="B2757" s="267" t="s">
        <v>3479</v>
      </c>
      <c r="C2757" s="266" t="s">
        <v>63</v>
      </c>
      <c r="D2757" s="268">
        <v>5614.34</v>
      </c>
    </row>
    <row r="2758" spans="1:4">
      <c r="A2758" s="266">
        <v>2003538</v>
      </c>
      <c r="B2758" s="267" t="s">
        <v>3480</v>
      </c>
      <c r="C2758" s="266" t="s">
        <v>63</v>
      </c>
      <c r="D2758" s="268">
        <v>5218.25</v>
      </c>
    </row>
    <row r="2759" spans="1:4">
      <c r="A2759" s="266">
        <v>2003501</v>
      </c>
      <c r="B2759" s="267" t="s">
        <v>3481</v>
      </c>
      <c r="C2759" s="266" t="s">
        <v>63</v>
      </c>
      <c r="D2759" s="268">
        <v>6535.45</v>
      </c>
    </row>
    <row r="2760" spans="1:4">
      <c r="A2760" s="266">
        <v>2003500</v>
      </c>
      <c r="B2760" s="267" t="s">
        <v>3482</v>
      </c>
      <c r="C2760" s="266" t="s">
        <v>63</v>
      </c>
      <c r="D2760" s="268">
        <v>5997.25</v>
      </c>
    </row>
    <row r="2761" spans="1:4">
      <c r="A2761" s="266">
        <v>2003541</v>
      </c>
      <c r="B2761" s="267" t="s">
        <v>3483</v>
      </c>
      <c r="C2761" s="266" t="s">
        <v>63</v>
      </c>
      <c r="D2761" s="268">
        <v>6858.2</v>
      </c>
    </row>
    <row r="2762" spans="1:4">
      <c r="A2762" s="266">
        <v>2003540</v>
      </c>
      <c r="B2762" s="267" t="s">
        <v>3484</v>
      </c>
      <c r="C2762" s="266" t="s">
        <v>63</v>
      </c>
      <c r="D2762" s="268">
        <v>6332.36</v>
      </c>
    </row>
    <row r="2763" spans="1:4">
      <c r="A2763" s="266">
        <v>2003503</v>
      </c>
      <c r="B2763" s="267" t="s">
        <v>3485</v>
      </c>
      <c r="C2763" s="266" t="s">
        <v>63</v>
      </c>
      <c r="D2763" s="268">
        <v>6493.44</v>
      </c>
    </row>
    <row r="2764" spans="1:4">
      <c r="A2764" s="266">
        <v>2003502</v>
      </c>
      <c r="B2764" s="267" t="s">
        <v>3486</v>
      </c>
      <c r="C2764" s="266" t="s">
        <v>63</v>
      </c>
      <c r="D2764" s="268">
        <v>5968.89</v>
      </c>
    </row>
    <row r="2765" spans="1:4">
      <c r="A2765" s="266">
        <v>2003543</v>
      </c>
      <c r="B2765" s="267" t="s">
        <v>3487</v>
      </c>
      <c r="C2765" s="266" t="s">
        <v>63</v>
      </c>
      <c r="D2765" s="268">
        <v>6816.18</v>
      </c>
    </row>
    <row r="2766" spans="1:4">
      <c r="A2766" s="266">
        <v>2003542</v>
      </c>
      <c r="B2766" s="267" t="s">
        <v>3488</v>
      </c>
      <c r="C2766" s="266" t="s">
        <v>63</v>
      </c>
      <c r="D2766" s="268">
        <v>6304.01</v>
      </c>
    </row>
    <row r="2767" spans="1:4">
      <c r="A2767" s="266">
        <v>2003505</v>
      </c>
      <c r="B2767" s="267" t="s">
        <v>3489</v>
      </c>
      <c r="C2767" s="266" t="s">
        <v>63</v>
      </c>
      <c r="D2767" s="268">
        <v>6451.42</v>
      </c>
    </row>
    <row r="2768" spans="1:4">
      <c r="A2768" s="266">
        <v>2003504</v>
      </c>
      <c r="B2768" s="267" t="s">
        <v>3490</v>
      </c>
      <c r="C2768" s="266" t="s">
        <v>63</v>
      </c>
      <c r="D2768" s="268">
        <v>5940.53</v>
      </c>
    </row>
    <row r="2769" spans="1:4">
      <c r="A2769" s="266">
        <v>2003545</v>
      </c>
      <c r="B2769" s="267" t="s">
        <v>3491</v>
      </c>
      <c r="C2769" s="266" t="s">
        <v>63</v>
      </c>
      <c r="D2769" s="268">
        <v>6774.16</v>
      </c>
    </row>
    <row r="2770" spans="1:4">
      <c r="A2770" s="266">
        <v>2003544</v>
      </c>
      <c r="B2770" s="267" t="s">
        <v>3492</v>
      </c>
      <c r="C2770" s="266" t="s">
        <v>63</v>
      </c>
      <c r="D2770" s="268">
        <v>6275.65</v>
      </c>
    </row>
    <row r="2771" spans="1:4">
      <c r="A2771" s="266">
        <v>2003507</v>
      </c>
      <c r="B2771" s="267" t="s">
        <v>3493</v>
      </c>
      <c r="C2771" s="266" t="s">
        <v>63</v>
      </c>
      <c r="D2771" s="268">
        <v>6409.41</v>
      </c>
    </row>
    <row r="2772" spans="1:4">
      <c r="A2772" s="266">
        <v>2003506</v>
      </c>
      <c r="B2772" s="267" t="s">
        <v>3494</v>
      </c>
      <c r="C2772" s="266" t="s">
        <v>63</v>
      </c>
      <c r="D2772" s="268">
        <v>5912.17</v>
      </c>
    </row>
    <row r="2773" spans="1:4">
      <c r="A2773" s="266">
        <v>2003547</v>
      </c>
      <c r="B2773" s="267" t="s">
        <v>3495</v>
      </c>
      <c r="C2773" s="266" t="s">
        <v>63</v>
      </c>
      <c r="D2773" s="268">
        <v>6732.15</v>
      </c>
    </row>
    <row r="2774" spans="1:4">
      <c r="A2774" s="266">
        <v>2003546</v>
      </c>
      <c r="B2774" s="267" t="s">
        <v>3496</v>
      </c>
      <c r="C2774" s="266" t="s">
        <v>63</v>
      </c>
      <c r="D2774" s="268">
        <v>6247.29</v>
      </c>
    </row>
    <row r="2775" spans="1:4">
      <c r="A2775" s="266">
        <v>2003509</v>
      </c>
      <c r="B2775" s="267" t="s">
        <v>3497</v>
      </c>
      <c r="C2775" s="266" t="s">
        <v>63</v>
      </c>
      <c r="D2775" s="268">
        <v>7453.32</v>
      </c>
    </row>
    <row r="2776" spans="1:4">
      <c r="A2776" s="266">
        <v>2003508</v>
      </c>
      <c r="B2776" s="267" t="s">
        <v>3498</v>
      </c>
      <c r="C2776" s="266" t="s">
        <v>63</v>
      </c>
      <c r="D2776" s="268">
        <v>6840</v>
      </c>
    </row>
    <row r="2777" spans="1:4">
      <c r="A2777" s="266">
        <v>2003549</v>
      </c>
      <c r="B2777" s="267" t="s">
        <v>3499</v>
      </c>
      <c r="C2777" s="266" t="s">
        <v>63</v>
      </c>
      <c r="D2777" s="268">
        <v>7776.06</v>
      </c>
    </row>
    <row r="2778" spans="1:4">
      <c r="A2778" s="266">
        <v>2003548</v>
      </c>
      <c r="B2778" s="267" t="s">
        <v>3500</v>
      </c>
      <c r="C2778" s="266" t="s">
        <v>63</v>
      </c>
      <c r="D2778" s="268">
        <v>7175.11</v>
      </c>
    </row>
    <row r="2779" spans="1:4">
      <c r="A2779" s="266">
        <v>2003511</v>
      </c>
      <c r="B2779" s="267" t="s">
        <v>3501</v>
      </c>
      <c r="C2779" s="266" t="s">
        <v>63</v>
      </c>
      <c r="D2779" s="268">
        <v>7411.3</v>
      </c>
    </row>
    <row r="2780" spans="1:4">
      <c r="A2780" s="266">
        <v>2003510</v>
      </c>
      <c r="B2780" s="267" t="s">
        <v>3502</v>
      </c>
      <c r="C2780" s="266" t="s">
        <v>63</v>
      </c>
      <c r="D2780" s="268">
        <v>6811.64</v>
      </c>
    </row>
    <row r="2781" spans="1:4">
      <c r="A2781" s="266">
        <v>2003551</v>
      </c>
      <c r="B2781" s="267" t="s">
        <v>3503</v>
      </c>
      <c r="C2781" s="266" t="s">
        <v>63</v>
      </c>
      <c r="D2781" s="268">
        <v>7734.05</v>
      </c>
    </row>
    <row r="2782" spans="1:4">
      <c r="A2782" s="266">
        <v>2003550</v>
      </c>
      <c r="B2782" s="267" t="s">
        <v>3504</v>
      </c>
      <c r="C2782" s="266" t="s">
        <v>63</v>
      </c>
      <c r="D2782" s="268">
        <v>7146.75</v>
      </c>
    </row>
    <row r="2783" spans="1:4">
      <c r="A2783" s="266">
        <v>2003513</v>
      </c>
      <c r="B2783" s="267" t="s">
        <v>3505</v>
      </c>
      <c r="C2783" s="266" t="s">
        <v>63</v>
      </c>
      <c r="D2783" s="268">
        <v>7369.29</v>
      </c>
    </row>
    <row r="2784" spans="1:4">
      <c r="A2784" s="266">
        <v>2003512</v>
      </c>
      <c r="B2784" s="267" t="s">
        <v>3506</v>
      </c>
      <c r="C2784" s="266" t="s">
        <v>63</v>
      </c>
      <c r="D2784" s="268">
        <v>6783.28</v>
      </c>
    </row>
    <row r="2785" spans="1:4">
      <c r="A2785" s="266">
        <v>2003553</v>
      </c>
      <c r="B2785" s="267" t="s">
        <v>3507</v>
      </c>
      <c r="C2785" s="266" t="s">
        <v>63</v>
      </c>
      <c r="D2785" s="268">
        <v>7692.03</v>
      </c>
    </row>
    <row r="2786" spans="1:4">
      <c r="A2786" s="266">
        <v>2003552</v>
      </c>
      <c r="B2786" s="267" t="s">
        <v>3508</v>
      </c>
      <c r="C2786" s="266" t="s">
        <v>63</v>
      </c>
      <c r="D2786" s="268">
        <v>7118.4</v>
      </c>
    </row>
    <row r="2787" spans="1:4">
      <c r="A2787" s="266">
        <v>2003515</v>
      </c>
      <c r="B2787" s="267" t="s">
        <v>3509</v>
      </c>
      <c r="C2787" s="266" t="s">
        <v>63</v>
      </c>
      <c r="D2787" s="268">
        <v>7327.27</v>
      </c>
    </row>
    <row r="2788" spans="1:4">
      <c r="A2788" s="266">
        <v>2003514</v>
      </c>
      <c r="B2788" s="267" t="s">
        <v>3510</v>
      </c>
      <c r="C2788" s="266" t="s">
        <v>63</v>
      </c>
      <c r="D2788" s="268">
        <v>6754.92</v>
      </c>
    </row>
    <row r="2789" spans="1:4">
      <c r="A2789" s="266">
        <v>2003555</v>
      </c>
      <c r="B2789" s="267" t="s">
        <v>3511</v>
      </c>
      <c r="C2789" s="266" t="s">
        <v>63</v>
      </c>
      <c r="D2789" s="268">
        <v>7650.02</v>
      </c>
    </row>
    <row r="2790" spans="1:4">
      <c r="A2790" s="266">
        <v>2003554</v>
      </c>
      <c r="B2790" s="267" t="s">
        <v>3512</v>
      </c>
      <c r="C2790" s="266" t="s">
        <v>63</v>
      </c>
      <c r="D2790" s="268">
        <v>7090.04</v>
      </c>
    </row>
    <row r="2791" spans="1:4">
      <c r="A2791" s="266">
        <v>2003728</v>
      </c>
      <c r="B2791" s="267" t="s">
        <v>3513</v>
      </c>
      <c r="C2791" s="266" t="s">
        <v>63</v>
      </c>
      <c r="D2791" s="268">
        <v>3295.99</v>
      </c>
    </row>
    <row r="2792" spans="1:4">
      <c r="A2792" s="266">
        <v>2003727</v>
      </c>
      <c r="B2792" s="267" t="s">
        <v>3514</v>
      </c>
      <c r="C2792" s="266" t="s">
        <v>63</v>
      </c>
      <c r="D2792" s="268">
        <v>2987.32</v>
      </c>
    </row>
    <row r="2793" spans="1:4">
      <c r="A2793" s="266">
        <v>2003730</v>
      </c>
      <c r="B2793" s="267" t="s">
        <v>3515</v>
      </c>
      <c r="C2793" s="266" t="s">
        <v>63</v>
      </c>
      <c r="D2793" s="268">
        <v>3253.97</v>
      </c>
    </row>
    <row r="2794" spans="1:4">
      <c r="A2794" s="266">
        <v>2003729</v>
      </c>
      <c r="B2794" s="267" t="s">
        <v>3516</v>
      </c>
      <c r="C2794" s="266" t="s">
        <v>63</v>
      </c>
      <c r="D2794" s="268">
        <v>2958.96</v>
      </c>
    </row>
    <row r="2795" spans="1:4">
      <c r="A2795" s="266">
        <v>2003732</v>
      </c>
      <c r="B2795" s="267" t="s">
        <v>3517</v>
      </c>
      <c r="C2795" s="266" t="s">
        <v>63</v>
      </c>
      <c r="D2795" s="268">
        <v>3216.16</v>
      </c>
    </row>
    <row r="2796" spans="1:4">
      <c r="A2796" s="266">
        <v>2003731</v>
      </c>
      <c r="B2796" s="267" t="s">
        <v>3518</v>
      </c>
      <c r="C2796" s="266" t="s">
        <v>63</v>
      </c>
      <c r="D2796" s="268">
        <v>2933.44</v>
      </c>
    </row>
    <row r="2797" spans="1:4">
      <c r="A2797" s="266">
        <v>2003734</v>
      </c>
      <c r="B2797" s="267" t="s">
        <v>3519</v>
      </c>
      <c r="C2797" s="266" t="s">
        <v>63</v>
      </c>
      <c r="D2797" s="268">
        <v>3169.94</v>
      </c>
    </row>
    <row r="2798" spans="1:4">
      <c r="A2798" s="266">
        <v>2003733</v>
      </c>
      <c r="B2798" s="267" t="s">
        <v>3520</v>
      </c>
      <c r="C2798" s="266" t="s">
        <v>63</v>
      </c>
      <c r="D2798" s="268">
        <v>2902.25</v>
      </c>
    </row>
    <row r="2799" spans="1:4">
      <c r="A2799" s="266">
        <v>2003736</v>
      </c>
      <c r="B2799" s="267" t="s">
        <v>3521</v>
      </c>
      <c r="C2799" s="266" t="s">
        <v>63</v>
      </c>
      <c r="D2799" s="268">
        <v>4322.43</v>
      </c>
    </row>
    <row r="2800" spans="1:4">
      <c r="A2800" s="266">
        <v>2003735</v>
      </c>
      <c r="B2800" s="267" t="s">
        <v>3522</v>
      </c>
      <c r="C2800" s="266" t="s">
        <v>63</v>
      </c>
      <c r="D2800" s="268">
        <v>3938.64</v>
      </c>
    </row>
    <row r="2801" spans="1:4">
      <c r="A2801" s="266">
        <v>2003738</v>
      </c>
      <c r="B2801" s="267" t="s">
        <v>3523</v>
      </c>
      <c r="C2801" s="266" t="s">
        <v>63</v>
      </c>
      <c r="D2801" s="268">
        <v>4280.41</v>
      </c>
    </row>
    <row r="2802" spans="1:4">
      <c r="A2802" s="266">
        <v>2003737</v>
      </c>
      <c r="B2802" s="267" t="s">
        <v>3524</v>
      </c>
      <c r="C2802" s="266" t="s">
        <v>63</v>
      </c>
      <c r="D2802" s="268">
        <v>3910.28</v>
      </c>
    </row>
    <row r="2803" spans="1:4">
      <c r="A2803" s="266">
        <v>2003740</v>
      </c>
      <c r="B2803" s="267" t="s">
        <v>3525</v>
      </c>
      <c r="C2803" s="266" t="s">
        <v>63</v>
      </c>
      <c r="D2803" s="268">
        <v>4242.6000000000004</v>
      </c>
    </row>
    <row r="2804" spans="1:4">
      <c r="A2804" s="266">
        <v>2003739</v>
      </c>
      <c r="B2804" s="267" t="s">
        <v>3526</v>
      </c>
      <c r="C2804" s="266" t="s">
        <v>63</v>
      </c>
      <c r="D2804" s="268">
        <v>3884.76</v>
      </c>
    </row>
    <row r="2805" spans="1:4">
      <c r="A2805" s="266">
        <v>2003742</v>
      </c>
      <c r="B2805" s="267" t="s">
        <v>3527</v>
      </c>
      <c r="C2805" s="266" t="s">
        <v>63</v>
      </c>
      <c r="D2805" s="268">
        <v>4364.4399999999996</v>
      </c>
    </row>
    <row r="2806" spans="1:4">
      <c r="A2806" s="266">
        <v>2003741</v>
      </c>
      <c r="B2806" s="267" t="s">
        <v>3528</v>
      </c>
      <c r="C2806" s="266" t="s">
        <v>63</v>
      </c>
      <c r="D2806" s="268">
        <v>3967</v>
      </c>
    </row>
    <row r="2807" spans="1:4">
      <c r="A2807" s="266">
        <v>2003744</v>
      </c>
      <c r="B2807" s="267" t="s">
        <v>3529</v>
      </c>
      <c r="C2807" s="266" t="s">
        <v>63</v>
      </c>
      <c r="D2807" s="268">
        <v>5200.8100000000004</v>
      </c>
    </row>
    <row r="2808" spans="1:4">
      <c r="A2808" s="266">
        <v>2003743</v>
      </c>
      <c r="B2808" s="267" t="s">
        <v>3530</v>
      </c>
      <c r="C2808" s="266" t="s">
        <v>63</v>
      </c>
      <c r="D2808" s="268">
        <v>4741.91</v>
      </c>
    </row>
    <row r="2809" spans="1:4">
      <c r="A2809" s="266">
        <v>2003746</v>
      </c>
      <c r="B2809" s="267" t="s">
        <v>3531</v>
      </c>
      <c r="C2809" s="266" t="s">
        <v>63</v>
      </c>
      <c r="D2809" s="268">
        <v>5158.8</v>
      </c>
    </row>
    <row r="2810" spans="1:4">
      <c r="A2810" s="266">
        <v>2003745</v>
      </c>
      <c r="B2810" s="267" t="s">
        <v>3532</v>
      </c>
      <c r="C2810" s="266" t="s">
        <v>63</v>
      </c>
      <c r="D2810" s="268">
        <v>4713.55</v>
      </c>
    </row>
    <row r="2811" spans="1:4">
      <c r="A2811" s="266">
        <v>2003748</v>
      </c>
      <c r="B2811" s="267" t="s">
        <v>3533</v>
      </c>
      <c r="C2811" s="266" t="s">
        <v>63</v>
      </c>
      <c r="D2811" s="268">
        <v>5120.9799999999996</v>
      </c>
    </row>
    <row r="2812" spans="1:4">
      <c r="A2812" s="266">
        <v>2003747</v>
      </c>
      <c r="B2812" s="267" t="s">
        <v>3534</v>
      </c>
      <c r="C2812" s="266" t="s">
        <v>63</v>
      </c>
      <c r="D2812" s="268">
        <v>4688.03</v>
      </c>
    </row>
    <row r="2813" spans="1:4">
      <c r="A2813" s="266">
        <v>2003750</v>
      </c>
      <c r="B2813" s="267" t="s">
        <v>3535</v>
      </c>
      <c r="C2813" s="266" t="s">
        <v>63</v>
      </c>
      <c r="D2813" s="268">
        <v>5074.7700000000004</v>
      </c>
    </row>
    <row r="2814" spans="1:4">
      <c r="A2814" s="266">
        <v>2003749</v>
      </c>
      <c r="B2814" s="267" t="s">
        <v>3536</v>
      </c>
      <c r="C2814" s="266" t="s">
        <v>63</v>
      </c>
      <c r="D2814" s="268">
        <v>4656.83</v>
      </c>
    </row>
    <row r="2815" spans="1:4">
      <c r="A2815" s="266">
        <v>2003752</v>
      </c>
      <c r="B2815" s="267" t="s">
        <v>3537</v>
      </c>
      <c r="C2815" s="266" t="s">
        <v>63</v>
      </c>
      <c r="D2815" s="268">
        <v>6276.61</v>
      </c>
    </row>
    <row r="2816" spans="1:4">
      <c r="A2816" s="266">
        <v>2003751</v>
      </c>
      <c r="B2816" s="267" t="s">
        <v>3538</v>
      </c>
      <c r="C2816" s="266" t="s">
        <v>63</v>
      </c>
      <c r="D2816" s="268">
        <v>5742.58</v>
      </c>
    </row>
    <row r="2817" spans="1:4">
      <c r="A2817" s="266">
        <v>2003754</v>
      </c>
      <c r="B2817" s="267" t="s">
        <v>3539</v>
      </c>
      <c r="C2817" s="266" t="s">
        <v>63</v>
      </c>
      <c r="D2817" s="268">
        <v>6234.6</v>
      </c>
    </row>
    <row r="2818" spans="1:4">
      <c r="A2818" s="266">
        <v>2003753</v>
      </c>
      <c r="B2818" s="267" t="s">
        <v>3540</v>
      </c>
      <c r="C2818" s="266" t="s">
        <v>63</v>
      </c>
      <c r="D2818" s="268">
        <v>5714.23</v>
      </c>
    </row>
    <row r="2819" spans="1:4">
      <c r="A2819" s="266">
        <v>2003756</v>
      </c>
      <c r="B2819" s="267" t="s">
        <v>3541</v>
      </c>
      <c r="C2819" s="266" t="s">
        <v>63</v>
      </c>
      <c r="D2819" s="268">
        <v>6196.78</v>
      </c>
    </row>
    <row r="2820" spans="1:4">
      <c r="A2820" s="266">
        <v>2003755</v>
      </c>
      <c r="B2820" s="267" t="s">
        <v>3542</v>
      </c>
      <c r="C2820" s="266" t="s">
        <v>63</v>
      </c>
      <c r="D2820" s="268">
        <v>5688.7</v>
      </c>
    </row>
    <row r="2821" spans="1:4">
      <c r="A2821" s="266">
        <v>2003758</v>
      </c>
      <c r="B2821" s="267" t="s">
        <v>3543</v>
      </c>
      <c r="C2821" s="266" t="s">
        <v>63</v>
      </c>
      <c r="D2821" s="268">
        <v>6150.56</v>
      </c>
    </row>
    <row r="2822" spans="1:4">
      <c r="A2822" s="266">
        <v>2003757</v>
      </c>
      <c r="B2822" s="267" t="s">
        <v>3544</v>
      </c>
      <c r="C2822" s="266" t="s">
        <v>63</v>
      </c>
      <c r="D2822" s="268">
        <v>5657.51</v>
      </c>
    </row>
    <row r="2823" spans="1:4">
      <c r="A2823" s="266">
        <v>2003760</v>
      </c>
      <c r="B2823" s="267" t="s">
        <v>3545</v>
      </c>
      <c r="C2823" s="266" t="s">
        <v>63</v>
      </c>
      <c r="D2823" s="268">
        <v>6270.13</v>
      </c>
    </row>
    <row r="2824" spans="1:4">
      <c r="A2824" s="266">
        <v>2003759</v>
      </c>
      <c r="B2824" s="267" t="s">
        <v>3546</v>
      </c>
      <c r="C2824" s="266" t="s">
        <v>63</v>
      </c>
      <c r="D2824" s="268">
        <v>5961.46</v>
      </c>
    </row>
    <row r="2825" spans="1:4">
      <c r="A2825" s="266">
        <v>2003762</v>
      </c>
      <c r="B2825" s="267" t="s">
        <v>3547</v>
      </c>
      <c r="C2825" s="266" t="s">
        <v>63</v>
      </c>
      <c r="D2825" s="268">
        <v>7152.46</v>
      </c>
    </row>
    <row r="2826" spans="1:4">
      <c r="A2826" s="266">
        <v>2003761</v>
      </c>
      <c r="B2826" s="267" t="s">
        <v>3548</v>
      </c>
      <c r="C2826" s="266" t="s">
        <v>63</v>
      </c>
      <c r="D2826" s="268">
        <v>6556.97</v>
      </c>
    </row>
    <row r="2827" spans="1:4">
      <c r="A2827" s="266">
        <v>2003764</v>
      </c>
      <c r="B2827" s="267" t="s">
        <v>3549</v>
      </c>
      <c r="C2827" s="266" t="s">
        <v>63</v>
      </c>
      <c r="D2827" s="268">
        <v>7114.65</v>
      </c>
    </row>
    <row r="2828" spans="1:4">
      <c r="A2828" s="266">
        <v>2003763</v>
      </c>
      <c r="B2828" s="267" t="s">
        <v>3550</v>
      </c>
      <c r="C2828" s="266" t="s">
        <v>63</v>
      </c>
      <c r="D2828" s="268">
        <v>6531.45</v>
      </c>
    </row>
    <row r="2829" spans="1:4">
      <c r="A2829" s="266">
        <v>2003766</v>
      </c>
      <c r="B2829" s="267" t="s">
        <v>3551</v>
      </c>
      <c r="C2829" s="266" t="s">
        <v>63</v>
      </c>
      <c r="D2829" s="268">
        <v>7068.43</v>
      </c>
    </row>
    <row r="2830" spans="1:4">
      <c r="A2830" s="266">
        <v>2003765</v>
      </c>
      <c r="B2830" s="267" t="s">
        <v>3552</v>
      </c>
      <c r="C2830" s="266" t="s">
        <v>63</v>
      </c>
      <c r="D2830" s="268">
        <v>6500.26</v>
      </c>
    </row>
    <row r="2831" spans="1:4">
      <c r="A2831" s="266">
        <v>2003642</v>
      </c>
      <c r="B2831" s="267" t="s">
        <v>3553</v>
      </c>
      <c r="C2831" s="266" t="s">
        <v>63</v>
      </c>
      <c r="D2831" s="268">
        <v>1505.12</v>
      </c>
    </row>
    <row r="2832" spans="1:4">
      <c r="A2832" s="266">
        <v>2003641</v>
      </c>
      <c r="B2832" s="267" t="s">
        <v>3554</v>
      </c>
      <c r="C2832" s="266" t="s">
        <v>63</v>
      </c>
      <c r="D2832" s="268">
        <v>1312.54</v>
      </c>
    </row>
    <row r="2833" spans="1:4">
      <c r="A2833" s="266">
        <v>2003644</v>
      </c>
      <c r="B2833" s="267" t="s">
        <v>3555</v>
      </c>
      <c r="C2833" s="266" t="s">
        <v>63</v>
      </c>
      <c r="D2833" s="268">
        <v>1479.91</v>
      </c>
    </row>
    <row r="2834" spans="1:4">
      <c r="A2834" s="266">
        <v>2003643</v>
      </c>
      <c r="B2834" s="267" t="s">
        <v>3556</v>
      </c>
      <c r="C2834" s="266" t="s">
        <v>63</v>
      </c>
      <c r="D2834" s="268">
        <v>1295.53</v>
      </c>
    </row>
    <row r="2835" spans="1:4">
      <c r="A2835" s="266">
        <v>2003646</v>
      </c>
      <c r="B2835" s="267" t="s">
        <v>3557</v>
      </c>
      <c r="C2835" s="266" t="s">
        <v>63</v>
      </c>
      <c r="D2835" s="268">
        <v>2024.99</v>
      </c>
    </row>
    <row r="2836" spans="1:4">
      <c r="A2836" s="266">
        <v>2003645</v>
      </c>
      <c r="B2836" s="267" t="s">
        <v>3558</v>
      </c>
      <c r="C2836" s="266" t="s">
        <v>63</v>
      </c>
      <c r="D2836" s="268">
        <v>1760.03</v>
      </c>
    </row>
    <row r="2837" spans="1:4">
      <c r="A2837" s="266">
        <v>2003648</v>
      </c>
      <c r="B2837" s="267" t="s">
        <v>3559</v>
      </c>
      <c r="C2837" s="266" t="s">
        <v>63</v>
      </c>
      <c r="D2837" s="268">
        <v>2611.27</v>
      </c>
    </row>
    <row r="2838" spans="1:4">
      <c r="A2838" s="266">
        <v>2003647</v>
      </c>
      <c r="B2838" s="267" t="s">
        <v>3560</v>
      </c>
      <c r="C2838" s="266" t="s">
        <v>63</v>
      </c>
      <c r="D2838" s="268">
        <v>2278.02</v>
      </c>
    </row>
    <row r="2839" spans="1:4">
      <c r="A2839" s="266">
        <v>2003650</v>
      </c>
      <c r="B2839" s="267" t="s">
        <v>3561</v>
      </c>
      <c r="C2839" s="266" t="s">
        <v>63</v>
      </c>
      <c r="D2839" s="268">
        <v>3112.32</v>
      </c>
    </row>
    <row r="2840" spans="1:4">
      <c r="A2840" s="266">
        <v>2003649</v>
      </c>
      <c r="B2840" s="267" t="s">
        <v>3562</v>
      </c>
      <c r="C2840" s="266" t="s">
        <v>63</v>
      </c>
      <c r="D2840" s="268">
        <v>2727.17</v>
      </c>
    </row>
    <row r="2841" spans="1:4">
      <c r="A2841" s="266">
        <v>2003652</v>
      </c>
      <c r="B2841" s="267" t="s">
        <v>3563</v>
      </c>
      <c r="C2841" s="266" t="s">
        <v>63</v>
      </c>
      <c r="D2841" s="268">
        <v>4000.48</v>
      </c>
    </row>
    <row r="2842" spans="1:4">
      <c r="A2842" s="266">
        <v>2003651</v>
      </c>
      <c r="B2842" s="267" t="s">
        <v>3564</v>
      </c>
      <c r="C2842" s="266" t="s">
        <v>63</v>
      </c>
      <c r="D2842" s="268">
        <v>3534.74</v>
      </c>
    </row>
    <row r="2843" spans="1:4">
      <c r="A2843" s="266">
        <v>2003654</v>
      </c>
      <c r="B2843" s="267" t="s">
        <v>3565</v>
      </c>
      <c r="C2843" s="266" t="s">
        <v>63</v>
      </c>
      <c r="D2843" s="268">
        <v>1798.39</v>
      </c>
    </row>
    <row r="2844" spans="1:4">
      <c r="A2844" s="266">
        <v>2003653</v>
      </c>
      <c r="B2844" s="267" t="s">
        <v>3566</v>
      </c>
      <c r="C2844" s="266" t="s">
        <v>63</v>
      </c>
      <c r="D2844" s="268">
        <v>1568.94</v>
      </c>
    </row>
    <row r="2845" spans="1:4">
      <c r="A2845" s="266">
        <v>2003656</v>
      </c>
      <c r="B2845" s="267" t="s">
        <v>3567</v>
      </c>
      <c r="C2845" s="266" t="s">
        <v>63</v>
      </c>
      <c r="D2845" s="268">
        <v>1768.98</v>
      </c>
    </row>
    <row r="2846" spans="1:4">
      <c r="A2846" s="266">
        <v>2003655</v>
      </c>
      <c r="B2846" s="267" t="s">
        <v>3568</v>
      </c>
      <c r="C2846" s="266" t="s">
        <v>63</v>
      </c>
      <c r="D2846" s="268">
        <v>1549.08</v>
      </c>
    </row>
    <row r="2847" spans="1:4">
      <c r="A2847" s="266">
        <v>2003658</v>
      </c>
      <c r="B2847" s="267" t="s">
        <v>3569</v>
      </c>
      <c r="C2847" s="266" t="s">
        <v>63</v>
      </c>
      <c r="D2847" s="268">
        <v>2361.4499999999998</v>
      </c>
    </row>
    <row r="2848" spans="1:4">
      <c r="A2848" s="266">
        <v>2003657</v>
      </c>
      <c r="B2848" s="267" t="s">
        <v>3570</v>
      </c>
      <c r="C2848" s="266" t="s">
        <v>63</v>
      </c>
      <c r="D2848" s="268">
        <v>2051.41</v>
      </c>
    </row>
    <row r="2849" spans="1:4">
      <c r="A2849" s="266">
        <v>2003660</v>
      </c>
      <c r="B2849" s="267" t="s">
        <v>3571</v>
      </c>
      <c r="C2849" s="266" t="s">
        <v>63</v>
      </c>
      <c r="D2849" s="268">
        <v>2970.52</v>
      </c>
    </row>
    <row r="2850" spans="1:4">
      <c r="A2850" s="266">
        <v>2003659</v>
      </c>
      <c r="B2850" s="267" t="s">
        <v>3572</v>
      </c>
      <c r="C2850" s="266" t="s">
        <v>63</v>
      </c>
      <c r="D2850" s="268">
        <v>2589.46</v>
      </c>
    </row>
    <row r="2851" spans="1:4">
      <c r="A2851" s="266">
        <v>2003662</v>
      </c>
      <c r="B2851" s="267" t="s">
        <v>3573</v>
      </c>
      <c r="C2851" s="266" t="s">
        <v>63</v>
      </c>
      <c r="D2851" s="268">
        <v>3498.56</v>
      </c>
    </row>
    <row r="2852" spans="1:4">
      <c r="A2852" s="266">
        <v>2003661</v>
      </c>
      <c r="B2852" s="267" t="s">
        <v>3574</v>
      </c>
      <c r="C2852" s="266" t="s">
        <v>63</v>
      </c>
      <c r="D2852" s="268">
        <v>3061.51</v>
      </c>
    </row>
    <row r="2853" spans="1:4">
      <c r="A2853" s="266">
        <v>2003664</v>
      </c>
      <c r="B2853" s="267" t="s">
        <v>3575</v>
      </c>
      <c r="C2853" s="266" t="s">
        <v>63</v>
      </c>
      <c r="D2853" s="268">
        <v>4325.24</v>
      </c>
    </row>
    <row r="2854" spans="1:4">
      <c r="A2854" s="266">
        <v>2003663</v>
      </c>
      <c r="B2854" s="267" t="s">
        <v>3576</v>
      </c>
      <c r="C2854" s="266" t="s">
        <v>63</v>
      </c>
      <c r="D2854" s="268">
        <v>3803.5</v>
      </c>
    </row>
    <row r="2855" spans="1:4">
      <c r="A2855" s="266">
        <v>2003666</v>
      </c>
      <c r="B2855" s="267" t="s">
        <v>3577</v>
      </c>
      <c r="C2855" s="266" t="s">
        <v>63</v>
      </c>
      <c r="D2855" s="268">
        <v>2095.86</v>
      </c>
    </row>
    <row r="2856" spans="1:4">
      <c r="A2856" s="266">
        <v>2003665</v>
      </c>
      <c r="B2856" s="267" t="s">
        <v>3578</v>
      </c>
      <c r="C2856" s="266" t="s">
        <v>63</v>
      </c>
      <c r="D2856" s="268">
        <v>1828.16</v>
      </c>
    </row>
    <row r="2857" spans="1:4">
      <c r="A2857" s="266">
        <v>2003668</v>
      </c>
      <c r="B2857" s="267" t="s">
        <v>3579</v>
      </c>
      <c r="C2857" s="266" t="s">
        <v>63</v>
      </c>
      <c r="D2857" s="268">
        <v>2070.65</v>
      </c>
    </row>
    <row r="2858" spans="1:4">
      <c r="A2858" s="266">
        <v>2003667</v>
      </c>
      <c r="B2858" s="267" t="s">
        <v>3580</v>
      </c>
      <c r="C2858" s="266" t="s">
        <v>63</v>
      </c>
      <c r="D2858" s="268">
        <v>1811.15</v>
      </c>
    </row>
    <row r="2859" spans="1:4">
      <c r="A2859" s="266">
        <v>2003670</v>
      </c>
      <c r="B2859" s="267" t="s">
        <v>3581</v>
      </c>
      <c r="C2859" s="266" t="s">
        <v>63</v>
      </c>
      <c r="D2859" s="268">
        <v>2710.52</v>
      </c>
    </row>
    <row r="2860" spans="1:4">
      <c r="A2860" s="266">
        <v>2003669</v>
      </c>
      <c r="B2860" s="267" t="s">
        <v>3582</v>
      </c>
      <c r="C2860" s="266" t="s">
        <v>63</v>
      </c>
      <c r="D2860" s="268">
        <v>2351.31</v>
      </c>
    </row>
    <row r="2861" spans="1:4">
      <c r="A2861" s="266">
        <v>2003672</v>
      </c>
      <c r="B2861" s="267" t="s">
        <v>3583</v>
      </c>
      <c r="C2861" s="266" t="s">
        <v>63</v>
      </c>
      <c r="D2861" s="268">
        <v>3350.78</v>
      </c>
    </row>
    <row r="2862" spans="1:4">
      <c r="A2862" s="266">
        <v>2003671</v>
      </c>
      <c r="B2862" s="267" t="s">
        <v>3584</v>
      </c>
      <c r="C2862" s="266" t="s">
        <v>63</v>
      </c>
      <c r="D2862" s="268">
        <v>2915.09</v>
      </c>
    </row>
    <row r="2863" spans="1:4">
      <c r="A2863" s="266">
        <v>2003674</v>
      </c>
      <c r="B2863" s="267" t="s">
        <v>3585</v>
      </c>
      <c r="C2863" s="266" t="s">
        <v>63</v>
      </c>
      <c r="D2863" s="268">
        <v>3901.61</v>
      </c>
    </row>
    <row r="2864" spans="1:4">
      <c r="A2864" s="266">
        <v>2003673</v>
      </c>
      <c r="B2864" s="267" t="s">
        <v>3586</v>
      </c>
      <c r="C2864" s="266" t="s">
        <v>63</v>
      </c>
      <c r="D2864" s="268">
        <v>3407.19</v>
      </c>
    </row>
    <row r="2865" spans="1:4">
      <c r="A2865" s="266">
        <v>2003676</v>
      </c>
      <c r="B2865" s="267" t="s">
        <v>3587</v>
      </c>
      <c r="C2865" s="266" t="s">
        <v>63</v>
      </c>
      <c r="D2865" s="268">
        <v>4770.87</v>
      </c>
    </row>
    <row r="2866" spans="1:4">
      <c r="A2866" s="266">
        <v>2003675</v>
      </c>
      <c r="B2866" s="267" t="s">
        <v>3588</v>
      </c>
      <c r="C2866" s="266" t="s">
        <v>63</v>
      </c>
      <c r="D2866" s="268">
        <v>4184.9399999999996</v>
      </c>
    </row>
    <row r="2867" spans="1:4">
      <c r="A2867" s="266">
        <v>2003854</v>
      </c>
      <c r="B2867" s="267" t="s">
        <v>3589</v>
      </c>
      <c r="C2867" s="266" t="s">
        <v>84</v>
      </c>
      <c r="D2867" s="268">
        <v>132.27000000000001</v>
      </c>
    </row>
    <row r="2868" spans="1:4">
      <c r="A2868" s="266">
        <v>2003855</v>
      </c>
      <c r="B2868" s="267" t="s">
        <v>3590</v>
      </c>
      <c r="C2868" s="266" t="s">
        <v>84</v>
      </c>
      <c r="D2868" s="268">
        <v>15.87</v>
      </c>
    </row>
    <row r="2869" spans="1:4">
      <c r="A2869" s="266">
        <v>2003856</v>
      </c>
      <c r="B2869" s="267" t="s">
        <v>3591</v>
      </c>
      <c r="C2869" s="266" t="s">
        <v>84</v>
      </c>
      <c r="D2869" s="268">
        <v>167.6</v>
      </c>
    </row>
    <row r="2870" spans="1:4">
      <c r="A2870" s="266">
        <v>2003857</v>
      </c>
      <c r="B2870" s="267" t="s">
        <v>3592</v>
      </c>
      <c r="C2870" s="266" t="s">
        <v>84</v>
      </c>
      <c r="D2870" s="268">
        <v>66.430000000000007</v>
      </c>
    </row>
    <row r="2871" spans="1:4" ht="18">
      <c r="A2871" s="266">
        <v>2019782</v>
      </c>
      <c r="B2871" s="267" t="s">
        <v>3593</v>
      </c>
      <c r="C2871" s="266" t="s">
        <v>75</v>
      </c>
      <c r="D2871" s="268">
        <v>1065.75</v>
      </c>
    </row>
    <row r="2872" spans="1:4" ht="18">
      <c r="A2872" s="266">
        <v>2019783</v>
      </c>
      <c r="B2872" s="267" t="s">
        <v>3594</v>
      </c>
      <c r="C2872" s="266" t="s">
        <v>75</v>
      </c>
      <c r="D2872" s="268">
        <v>1636.19</v>
      </c>
    </row>
    <row r="2873" spans="1:4" ht="18">
      <c r="A2873" s="266">
        <v>2019784</v>
      </c>
      <c r="B2873" s="267" t="s">
        <v>3595</v>
      </c>
      <c r="C2873" s="266" t="s">
        <v>75</v>
      </c>
      <c r="D2873" s="268">
        <v>2237.48</v>
      </c>
    </row>
    <row r="2874" spans="1:4" ht="18">
      <c r="A2874" s="266">
        <v>2019785</v>
      </c>
      <c r="B2874" s="267" t="s">
        <v>3596</v>
      </c>
      <c r="C2874" s="266" t="s">
        <v>75</v>
      </c>
      <c r="D2874" s="268">
        <v>2794.04</v>
      </c>
    </row>
    <row r="2875" spans="1:4" ht="18">
      <c r="A2875" s="266">
        <v>2019776</v>
      </c>
      <c r="B2875" s="267" t="s">
        <v>3597</v>
      </c>
      <c r="C2875" s="266" t="s">
        <v>75</v>
      </c>
      <c r="D2875" s="268">
        <v>541.57000000000005</v>
      </c>
    </row>
    <row r="2876" spans="1:4" ht="18">
      <c r="A2876" s="266">
        <v>2019777</v>
      </c>
      <c r="B2876" s="267" t="s">
        <v>3598</v>
      </c>
      <c r="C2876" s="266" t="s">
        <v>75</v>
      </c>
      <c r="D2876" s="268">
        <v>1185.5</v>
      </c>
    </row>
    <row r="2877" spans="1:4" ht="18">
      <c r="A2877" s="266">
        <v>2019778</v>
      </c>
      <c r="B2877" s="267" t="s">
        <v>3599</v>
      </c>
      <c r="C2877" s="266" t="s">
        <v>75</v>
      </c>
      <c r="D2877" s="268">
        <v>2271.89</v>
      </c>
    </row>
    <row r="2878" spans="1:4" ht="18">
      <c r="A2878" s="266">
        <v>2019779</v>
      </c>
      <c r="B2878" s="267" t="s">
        <v>3600</v>
      </c>
      <c r="C2878" s="266" t="s">
        <v>75</v>
      </c>
      <c r="D2878" s="268">
        <v>696.97</v>
      </c>
    </row>
    <row r="2879" spans="1:4" ht="18">
      <c r="A2879" s="266">
        <v>2019780</v>
      </c>
      <c r="B2879" s="267" t="s">
        <v>3601</v>
      </c>
      <c r="C2879" s="266" t="s">
        <v>75</v>
      </c>
      <c r="D2879" s="268">
        <v>858.25</v>
      </c>
    </row>
    <row r="2880" spans="1:4" ht="18">
      <c r="A2880" s="266">
        <v>2019781</v>
      </c>
      <c r="B2880" s="267" t="s">
        <v>3602</v>
      </c>
      <c r="C2880" s="266" t="s">
        <v>75</v>
      </c>
      <c r="D2880" s="268">
        <v>1080.8</v>
      </c>
    </row>
    <row r="2881" spans="1:4" ht="18">
      <c r="A2881" s="266">
        <v>2019773</v>
      </c>
      <c r="B2881" s="267" t="s">
        <v>3603</v>
      </c>
      <c r="C2881" s="266" t="s">
        <v>75</v>
      </c>
      <c r="D2881" s="268">
        <v>348.81</v>
      </c>
    </row>
    <row r="2882" spans="1:4" ht="18">
      <c r="A2882" s="266">
        <v>2019774</v>
      </c>
      <c r="B2882" s="267" t="s">
        <v>3604</v>
      </c>
      <c r="C2882" s="266" t="s">
        <v>75</v>
      </c>
      <c r="D2882" s="268">
        <v>373.11</v>
      </c>
    </row>
    <row r="2883" spans="1:4" ht="18">
      <c r="A2883" s="266">
        <v>2019775</v>
      </c>
      <c r="B2883" s="267" t="s">
        <v>3605</v>
      </c>
      <c r="C2883" s="266" t="s">
        <v>75</v>
      </c>
      <c r="D2883" s="268">
        <v>324</v>
      </c>
    </row>
    <row r="2884" spans="1:4" ht="18">
      <c r="A2884" s="266">
        <v>2019755</v>
      </c>
      <c r="B2884" s="267" t="s">
        <v>3606</v>
      </c>
      <c r="C2884" s="266" t="s">
        <v>75</v>
      </c>
      <c r="D2884" s="268">
        <v>449.23</v>
      </c>
    </row>
    <row r="2885" spans="1:4" ht="18">
      <c r="A2885" s="266">
        <v>2019764</v>
      </c>
      <c r="B2885" s="267" t="s">
        <v>3607</v>
      </c>
      <c r="C2885" s="266" t="s">
        <v>75</v>
      </c>
      <c r="D2885" s="268">
        <v>473.55</v>
      </c>
    </row>
    <row r="2886" spans="1:4" ht="18">
      <c r="A2886" s="266">
        <v>2019756</v>
      </c>
      <c r="B2886" s="267" t="s">
        <v>3608</v>
      </c>
      <c r="C2886" s="266" t="s">
        <v>75</v>
      </c>
      <c r="D2886" s="268">
        <v>817.45</v>
      </c>
    </row>
    <row r="2887" spans="1:4" ht="18">
      <c r="A2887" s="266">
        <v>2019765</v>
      </c>
      <c r="B2887" s="267" t="s">
        <v>3609</v>
      </c>
      <c r="C2887" s="266" t="s">
        <v>75</v>
      </c>
      <c r="D2887" s="268">
        <v>841.77</v>
      </c>
    </row>
    <row r="2888" spans="1:4" ht="18">
      <c r="A2888" s="266">
        <v>2019757</v>
      </c>
      <c r="B2888" s="267" t="s">
        <v>3610</v>
      </c>
      <c r="C2888" s="266" t="s">
        <v>75</v>
      </c>
      <c r="D2888" s="268">
        <v>809.5</v>
      </c>
    </row>
    <row r="2889" spans="1:4" ht="18">
      <c r="A2889" s="266">
        <v>2019766</v>
      </c>
      <c r="B2889" s="267" t="s">
        <v>3611</v>
      </c>
      <c r="C2889" s="266" t="s">
        <v>75</v>
      </c>
      <c r="D2889" s="268">
        <v>866.05</v>
      </c>
    </row>
    <row r="2890" spans="1:4" ht="18">
      <c r="A2890" s="266">
        <v>2019758</v>
      </c>
      <c r="B2890" s="267" t="s">
        <v>3612</v>
      </c>
      <c r="C2890" s="266" t="s">
        <v>75</v>
      </c>
      <c r="D2890" s="268">
        <v>770.1</v>
      </c>
    </row>
    <row r="2891" spans="1:4" ht="18">
      <c r="A2891" s="266">
        <v>2019767</v>
      </c>
      <c r="B2891" s="267" t="s">
        <v>3613</v>
      </c>
      <c r="C2891" s="266" t="s">
        <v>75</v>
      </c>
      <c r="D2891" s="268">
        <v>827.09</v>
      </c>
    </row>
    <row r="2892" spans="1:4" ht="18">
      <c r="A2892" s="266">
        <v>2019759</v>
      </c>
      <c r="B2892" s="267" t="s">
        <v>3614</v>
      </c>
      <c r="C2892" s="266" t="s">
        <v>75</v>
      </c>
      <c r="D2892" s="268">
        <v>843.67</v>
      </c>
    </row>
    <row r="2893" spans="1:4" ht="18">
      <c r="A2893" s="266">
        <v>2019768</v>
      </c>
      <c r="B2893" s="267" t="s">
        <v>3615</v>
      </c>
      <c r="C2893" s="266" t="s">
        <v>75</v>
      </c>
      <c r="D2893" s="268">
        <v>909.43</v>
      </c>
    </row>
    <row r="2894" spans="1:4" ht="18">
      <c r="A2894" s="266">
        <v>2019760</v>
      </c>
      <c r="B2894" s="267" t="s">
        <v>3616</v>
      </c>
      <c r="C2894" s="266" t="s">
        <v>75</v>
      </c>
      <c r="D2894" s="268">
        <v>1222.28</v>
      </c>
    </row>
    <row r="2895" spans="1:4" ht="18">
      <c r="A2895" s="266">
        <v>2019769</v>
      </c>
      <c r="B2895" s="267" t="s">
        <v>3617</v>
      </c>
      <c r="C2895" s="266" t="s">
        <v>75</v>
      </c>
      <c r="D2895" s="268">
        <v>1296.79</v>
      </c>
    </row>
    <row r="2896" spans="1:4" ht="18">
      <c r="A2896" s="266">
        <v>2019761</v>
      </c>
      <c r="B2896" s="267" t="s">
        <v>3618</v>
      </c>
      <c r="C2896" s="266" t="s">
        <v>75</v>
      </c>
      <c r="D2896" s="268">
        <v>1045.9100000000001</v>
      </c>
    </row>
    <row r="2897" spans="1:4" ht="18">
      <c r="A2897" s="266">
        <v>2019770</v>
      </c>
      <c r="B2897" s="267" t="s">
        <v>3619</v>
      </c>
      <c r="C2897" s="266" t="s">
        <v>75</v>
      </c>
      <c r="D2897" s="268">
        <v>1107.28</v>
      </c>
    </row>
    <row r="2898" spans="1:4" ht="18">
      <c r="A2898" s="266">
        <v>2019762</v>
      </c>
      <c r="B2898" s="267" t="s">
        <v>3620</v>
      </c>
      <c r="C2898" s="266" t="s">
        <v>75</v>
      </c>
      <c r="D2898" s="268">
        <v>1263.7</v>
      </c>
    </row>
    <row r="2899" spans="1:4" ht="18">
      <c r="A2899" s="266">
        <v>2019771</v>
      </c>
      <c r="B2899" s="267" t="s">
        <v>3621</v>
      </c>
      <c r="C2899" s="266" t="s">
        <v>75</v>
      </c>
      <c r="D2899" s="268">
        <v>1342.59</v>
      </c>
    </row>
    <row r="2900" spans="1:4" ht="18">
      <c r="A2900" s="266">
        <v>2019763</v>
      </c>
      <c r="B2900" s="267" t="s">
        <v>3622</v>
      </c>
      <c r="C2900" s="266" t="s">
        <v>75</v>
      </c>
      <c r="D2900" s="268">
        <v>4860.01</v>
      </c>
    </row>
    <row r="2901" spans="1:4" ht="18">
      <c r="A2901" s="266">
        <v>2019772</v>
      </c>
      <c r="B2901" s="267" t="s">
        <v>3623</v>
      </c>
      <c r="C2901" s="266" t="s">
        <v>75</v>
      </c>
      <c r="D2901" s="268">
        <v>4937.6000000000004</v>
      </c>
    </row>
    <row r="2902" spans="1:4">
      <c r="A2902" s="266">
        <v>2003811</v>
      </c>
      <c r="B2902" s="267" t="s">
        <v>3624</v>
      </c>
      <c r="C2902" s="266" t="s">
        <v>75</v>
      </c>
      <c r="D2902" s="268">
        <v>131.07</v>
      </c>
    </row>
    <row r="2903" spans="1:4">
      <c r="A2903" s="266">
        <v>2003812</v>
      </c>
      <c r="B2903" s="267" t="s">
        <v>3625</v>
      </c>
      <c r="C2903" s="266" t="s">
        <v>75</v>
      </c>
      <c r="D2903" s="268">
        <v>155.13999999999999</v>
      </c>
    </row>
    <row r="2904" spans="1:4">
      <c r="A2904" s="266">
        <v>2003813</v>
      </c>
      <c r="B2904" s="267" t="s">
        <v>3626</v>
      </c>
      <c r="C2904" s="266" t="s">
        <v>75</v>
      </c>
      <c r="D2904" s="268">
        <v>185.35</v>
      </c>
    </row>
    <row r="2905" spans="1:4">
      <c r="A2905" s="266">
        <v>2003814</v>
      </c>
      <c r="B2905" s="267" t="s">
        <v>3627</v>
      </c>
      <c r="C2905" s="266" t="s">
        <v>75</v>
      </c>
      <c r="D2905" s="268">
        <v>211.47</v>
      </c>
    </row>
    <row r="2906" spans="1:4">
      <c r="A2906" s="266">
        <v>2003815</v>
      </c>
      <c r="B2906" s="267" t="s">
        <v>3628</v>
      </c>
      <c r="C2906" s="266" t="s">
        <v>75</v>
      </c>
      <c r="D2906" s="268">
        <v>237.58</v>
      </c>
    </row>
    <row r="2907" spans="1:4">
      <c r="A2907" s="266">
        <v>2003816</v>
      </c>
      <c r="B2907" s="267" t="s">
        <v>3629</v>
      </c>
      <c r="C2907" s="266" t="s">
        <v>75</v>
      </c>
      <c r="D2907" s="268">
        <v>293.91000000000003</v>
      </c>
    </row>
    <row r="2908" spans="1:4">
      <c r="A2908" s="266">
        <v>2003817</v>
      </c>
      <c r="B2908" s="267" t="s">
        <v>3630</v>
      </c>
      <c r="C2908" s="266" t="s">
        <v>75</v>
      </c>
      <c r="D2908" s="268">
        <v>344.09</v>
      </c>
    </row>
    <row r="2909" spans="1:4">
      <c r="A2909" s="266">
        <v>2003799</v>
      </c>
      <c r="B2909" s="267" t="s">
        <v>3631</v>
      </c>
      <c r="C2909" s="266" t="s">
        <v>75</v>
      </c>
      <c r="D2909" s="268">
        <v>54.22</v>
      </c>
    </row>
    <row r="2910" spans="1:4">
      <c r="A2910" s="266">
        <v>2003798</v>
      </c>
      <c r="B2910" s="267" t="s">
        <v>3632</v>
      </c>
      <c r="C2910" s="266" t="s">
        <v>75</v>
      </c>
      <c r="D2910" s="268">
        <v>45.93</v>
      </c>
    </row>
    <row r="2911" spans="1:4">
      <c r="A2911" s="266">
        <v>2003801</v>
      </c>
      <c r="B2911" s="267" t="s">
        <v>3633</v>
      </c>
      <c r="C2911" s="266" t="s">
        <v>75</v>
      </c>
      <c r="D2911" s="268">
        <v>68.63</v>
      </c>
    </row>
    <row r="2912" spans="1:4">
      <c r="A2912" s="266">
        <v>2003800</v>
      </c>
      <c r="B2912" s="267" t="s">
        <v>3634</v>
      </c>
      <c r="C2912" s="266" t="s">
        <v>75</v>
      </c>
      <c r="D2912" s="268">
        <v>56.93</v>
      </c>
    </row>
    <row r="2913" spans="1:4">
      <c r="A2913" s="266">
        <v>2003714</v>
      </c>
      <c r="B2913" s="267" t="s">
        <v>3635</v>
      </c>
      <c r="C2913" s="266" t="s">
        <v>63</v>
      </c>
      <c r="D2913" s="268">
        <v>1467.44</v>
      </c>
    </row>
    <row r="2914" spans="1:4">
      <c r="A2914" s="266">
        <v>2003713</v>
      </c>
      <c r="B2914" s="267" t="s">
        <v>3636</v>
      </c>
      <c r="C2914" s="266" t="s">
        <v>63</v>
      </c>
      <c r="D2914" s="268">
        <v>1427.94</v>
      </c>
    </row>
    <row r="2915" spans="1:4">
      <c r="A2915" s="266">
        <v>2003716</v>
      </c>
      <c r="B2915" s="267" t="s">
        <v>3637</v>
      </c>
      <c r="C2915" s="266" t="s">
        <v>63</v>
      </c>
      <c r="D2915" s="268">
        <v>1704.74</v>
      </c>
    </row>
    <row r="2916" spans="1:4">
      <c r="A2916" s="266">
        <v>2003715</v>
      </c>
      <c r="B2916" s="267" t="s">
        <v>3638</v>
      </c>
      <c r="C2916" s="266" t="s">
        <v>63</v>
      </c>
      <c r="D2916" s="268">
        <v>1659.03</v>
      </c>
    </row>
    <row r="2917" spans="1:4">
      <c r="A2917" s="266">
        <v>2003718</v>
      </c>
      <c r="B2917" s="267" t="s">
        <v>3639</v>
      </c>
      <c r="C2917" s="266" t="s">
        <v>63</v>
      </c>
      <c r="D2917" s="268">
        <v>1936.52</v>
      </c>
    </row>
    <row r="2918" spans="1:4">
      <c r="A2918" s="266">
        <v>2003717</v>
      </c>
      <c r="B2918" s="267" t="s">
        <v>3640</v>
      </c>
      <c r="C2918" s="266" t="s">
        <v>63</v>
      </c>
      <c r="D2918" s="268">
        <v>1885.73</v>
      </c>
    </row>
    <row r="2919" spans="1:4">
      <c r="A2919" s="266">
        <v>2003720</v>
      </c>
      <c r="B2919" s="267" t="s">
        <v>3641</v>
      </c>
      <c r="C2919" s="266" t="s">
        <v>63</v>
      </c>
      <c r="D2919" s="268">
        <v>2173.7800000000002</v>
      </c>
    </row>
    <row r="2920" spans="1:4">
      <c r="A2920" s="266">
        <v>2003719</v>
      </c>
      <c r="B2920" s="267" t="s">
        <v>3642</v>
      </c>
      <c r="C2920" s="266" t="s">
        <v>63</v>
      </c>
      <c r="D2920" s="268">
        <v>2116.79</v>
      </c>
    </row>
    <row r="2921" spans="1:4">
      <c r="A2921" s="266">
        <v>2003722</v>
      </c>
      <c r="B2921" s="267" t="s">
        <v>3643</v>
      </c>
      <c r="C2921" s="266" t="s">
        <v>63</v>
      </c>
      <c r="D2921" s="268">
        <v>2405.56</v>
      </c>
    </row>
    <row r="2922" spans="1:4">
      <c r="A2922" s="266">
        <v>2003721</v>
      </c>
      <c r="B2922" s="267" t="s">
        <v>3644</v>
      </c>
      <c r="C2922" s="266" t="s">
        <v>63</v>
      </c>
      <c r="D2922" s="268">
        <v>2343.4899999999998</v>
      </c>
    </row>
    <row r="2923" spans="1:4">
      <c r="A2923" s="266">
        <v>2003724</v>
      </c>
      <c r="B2923" s="267" t="s">
        <v>3645</v>
      </c>
      <c r="C2923" s="266" t="s">
        <v>63</v>
      </c>
      <c r="D2923" s="268">
        <v>2642.86</v>
      </c>
    </row>
    <row r="2924" spans="1:4">
      <c r="A2924" s="266">
        <v>2003723</v>
      </c>
      <c r="B2924" s="267" t="s">
        <v>3646</v>
      </c>
      <c r="C2924" s="266" t="s">
        <v>63</v>
      </c>
      <c r="D2924" s="268">
        <v>2574.58</v>
      </c>
    </row>
    <row r="2925" spans="1:4">
      <c r="A2925" s="266">
        <v>2003726</v>
      </c>
      <c r="B2925" s="267" t="s">
        <v>3647</v>
      </c>
      <c r="C2925" s="266" t="s">
        <v>63</v>
      </c>
      <c r="D2925" s="268">
        <v>2874.63</v>
      </c>
    </row>
    <row r="2926" spans="1:4">
      <c r="A2926" s="266">
        <v>2003725</v>
      </c>
      <c r="B2926" s="267" t="s">
        <v>3648</v>
      </c>
      <c r="C2926" s="266" t="s">
        <v>63</v>
      </c>
      <c r="D2926" s="268">
        <v>2801.28</v>
      </c>
    </row>
    <row r="2927" spans="1:4">
      <c r="A2927" s="266">
        <v>2003859</v>
      </c>
      <c r="B2927" s="267" t="s">
        <v>3649</v>
      </c>
      <c r="C2927" s="266" t="s">
        <v>84</v>
      </c>
      <c r="D2927" s="268">
        <v>63.6</v>
      </c>
    </row>
    <row r="2928" spans="1:4">
      <c r="A2928" s="266">
        <v>2003861</v>
      </c>
      <c r="B2928" s="267" t="s">
        <v>3650</v>
      </c>
      <c r="C2928" s="266" t="s">
        <v>75</v>
      </c>
      <c r="D2928" s="268">
        <v>23.15</v>
      </c>
    </row>
    <row r="2929" spans="1:4">
      <c r="A2929" s="266">
        <v>2003862</v>
      </c>
      <c r="B2929" s="267" t="s">
        <v>3651</v>
      </c>
      <c r="C2929" s="266" t="s">
        <v>75</v>
      </c>
      <c r="D2929" s="268">
        <v>19.829999999999998</v>
      </c>
    </row>
    <row r="2930" spans="1:4">
      <c r="A2930" s="266">
        <v>2003405</v>
      </c>
      <c r="B2930" s="267" t="s">
        <v>3652</v>
      </c>
      <c r="C2930" s="266" t="s">
        <v>75</v>
      </c>
      <c r="D2930" s="268">
        <v>200.96</v>
      </c>
    </row>
    <row r="2931" spans="1:4">
      <c r="A2931" s="266">
        <v>2003404</v>
      </c>
      <c r="B2931" s="267" t="s">
        <v>3653</v>
      </c>
      <c r="C2931" s="266" t="s">
        <v>75</v>
      </c>
      <c r="D2931" s="268">
        <v>165.45</v>
      </c>
    </row>
    <row r="2932" spans="1:4">
      <c r="A2932" s="266">
        <v>2003407</v>
      </c>
      <c r="B2932" s="267" t="s">
        <v>3654</v>
      </c>
      <c r="C2932" s="266" t="s">
        <v>75</v>
      </c>
      <c r="D2932" s="268">
        <v>258.45999999999998</v>
      </c>
    </row>
    <row r="2933" spans="1:4">
      <c r="A2933" s="266">
        <v>2003406</v>
      </c>
      <c r="B2933" s="267" t="s">
        <v>3655</v>
      </c>
      <c r="C2933" s="266" t="s">
        <v>75</v>
      </c>
      <c r="D2933" s="268">
        <v>222.95</v>
      </c>
    </row>
    <row r="2934" spans="1:4">
      <c r="A2934" s="266">
        <v>2003409</v>
      </c>
      <c r="B2934" s="267" t="s">
        <v>3656</v>
      </c>
      <c r="C2934" s="266" t="s">
        <v>75</v>
      </c>
      <c r="D2934" s="268">
        <v>425.49</v>
      </c>
    </row>
    <row r="2935" spans="1:4">
      <c r="A2935" s="266">
        <v>2003408</v>
      </c>
      <c r="B2935" s="267" t="s">
        <v>3657</v>
      </c>
      <c r="C2935" s="266" t="s">
        <v>75</v>
      </c>
      <c r="D2935" s="268">
        <v>344.91</v>
      </c>
    </row>
    <row r="2936" spans="1:4">
      <c r="A2936" s="266">
        <v>2003411</v>
      </c>
      <c r="B2936" s="267" t="s">
        <v>3658</v>
      </c>
      <c r="C2936" s="266" t="s">
        <v>75</v>
      </c>
      <c r="D2936" s="268">
        <v>584.67999999999995</v>
      </c>
    </row>
    <row r="2937" spans="1:4">
      <c r="A2937" s="266">
        <v>2003410</v>
      </c>
      <c r="B2937" s="267" t="s">
        <v>3659</v>
      </c>
      <c r="C2937" s="266" t="s">
        <v>75</v>
      </c>
      <c r="D2937" s="268">
        <v>504.1</v>
      </c>
    </row>
    <row r="2938" spans="1:4">
      <c r="A2938" s="266">
        <v>2003413</v>
      </c>
      <c r="B2938" s="267" t="s">
        <v>3660</v>
      </c>
      <c r="C2938" s="266" t="s">
        <v>75</v>
      </c>
      <c r="D2938" s="268">
        <v>594.94000000000005</v>
      </c>
    </row>
    <row r="2939" spans="1:4">
      <c r="A2939" s="266">
        <v>2003412</v>
      </c>
      <c r="B2939" s="267" t="s">
        <v>3661</v>
      </c>
      <c r="C2939" s="266" t="s">
        <v>75</v>
      </c>
      <c r="D2939" s="268">
        <v>482.95</v>
      </c>
    </row>
    <row r="2940" spans="1:4">
      <c r="A2940" s="266">
        <v>2003415</v>
      </c>
      <c r="B2940" s="267" t="s">
        <v>3662</v>
      </c>
      <c r="C2940" s="266" t="s">
        <v>75</v>
      </c>
      <c r="D2940" s="268">
        <v>785.67</v>
      </c>
    </row>
    <row r="2941" spans="1:4">
      <c r="A2941" s="266">
        <v>2003414</v>
      </c>
      <c r="B2941" s="267" t="s">
        <v>3663</v>
      </c>
      <c r="C2941" s="266" t="s">
        <v>75</v>
      </c>
      <c r="D2941" s="268">
        <v>673.68</v>
      </c>
    </row>
    <row r="2942" spans="1:4">
      <c r="A2942" s="266">
        <v>2003417</v>
      </c>
      <c r="B2942" s="267" t="s">
        <v>3664</v>
      </c>
      <c r="C2942" s="266" t="s">
        <v>75</v>
      </c>
      <c r="D2942" s="268">
        <v>773.53</v>
      </c>
    </row>
    <row r="2943" spans="1:4">
      <c r="A2943" s="266">
        <v>2003416</v>
      </c>
      <c r="B2943" s="267" t="s">
        <v>3665</v>
      </c>
      <c r="C2943" s="266" t="s">
        <v>75</v>
      </c>
      <c r="D2943" s="268">
        <v>627.39</v>
      </c>
    </row>
    <row r="2944" spans="1:4">
      <c r="A2944" s="266">
        <v>2003419</v>
      </c>
      <c r="B2944" s="267" t="s">
        <v>3666</v>
      </c>
      <c r="C2944" s="266" t="s">
        <v>75</v>
      </c>
      <c r="D2944" s="268">
        <v>997</v>
      </c>
    </row>
    <row r="2945" spans="1:4">
      <c r="A2945" s="266">
        <v>2003418</v>
      </c>
      <c r="B2945" s="267" t="s">
        <v>3667</v>
      </c>
      <c r="C2945" s="266" t="s">
        <v>75</v>
      </c>
      <c r="D2945" s="268">
        <v>850.86</v>
      </c>
    </row>
    <row r="2946" spans="1:4">
      <c r="A2946" s="266">
        <v>2003421</v>
      </c>
      <c r="B2946" s="267" t="s">
        <v>3668</v>
      </c>
      <c r="C2946" s="266" t="s">
        <v>75</v>
      </c>
      <c r="D2946" s="268">
        <v>974.29</v>
      </c>
    </row>
    <row r="2947" spans="1:4">
      <c r="A2947" s="266">
        <v>2003420</v>
      </c>
      <c r="B2947" s="267" t="s">
        <v>3669</v>
      </c>
      <c r="C2947" s="266" t="s">
        <v>75</v>
      </c>
      <c r="D2947" s="268">
        <v>791.27</v>
      </c>
    </row>
    <row r="2948" spans="1:4">
      <c r="A2948" s="266">
        <v>2003423</v>
      </c>
      <c r="B2948" s="267" t="s">
        <v>3670</v>
      </c>
      <c r="C2948" s="266" t="s">
        <v>75</v>
      </c>
      <c r="D2948" s="268">
        <v>1223.58</v>
      </c>
    </row>
    <row r="2949" spans="1:4">
      <c r="A2949" s="266">
        <v>2003422</v>
      </c>
      <c r="B2949" s="267" t="s">
        <v>3671</v>
      </c>
      <c r="C2949" s="266" t="s">
        <v>75</v>
      </c>
      <c r="D2949" s="268">
        <v>1040.57</v>
      </c>
    </row>
    <row r="2950" spans="1:4">
      <c r="A2950" s="266">
        <v>2003425</v>
      </c>
      <c r="B2950" s="267" t="s">
        <v>3672</v>
      </c>
      <c r="C2950" s="266" t="s">
        <v>75</v>
      </c>
      <c r="D2950" s="268">
        <v>1266.3</v>
      </c>
    </row>
    <row r="2951" spans="1:4">
      <c r="A2951" s="266">
        <v>2003424</v>
      </c>
      <c r="B2951" s="267" t="s">
        <v>3673</v>
      </c>
      <c r="C2951" s="266" t="s">
        <v>75</v>
      </c>
      <c r="D2951" s="268">
        <v>1028.6500000000001</v>
      </c>
    </row>
    <row r="2952" spans="1:4">
      <c r="A2952" s="266">
        <v>2003427</v>
      </c>
      <c r="B2952" s="267" t="s">
        <v>3674</v>
      </c>
      <c r="C2952" s="266" t="s">
        <v>75</v>
      </c>
      <c r="D2952" s="268">
        <v>1596.12</v>
      </c>
    </row>
    <row r="2953" spans="1:4">
      <c r="A2953" s="266">
        <v>2003426</v>
      </c>
      <c r="B2953" s="267" t="s">
        <v>3675</v>
      </c>
      <c r="C2953" s="266" t="s">
        <v>75</v>
      </c>
      <c r="D2953" s="268">
        <v>1358.47</v>
      </c>
    </row>
    <row r="2954" spans="1:4">
      <c r="A2954" s="266">
        <v>2003429</v>
      </c>
      <c r="B2954" s="267" t="s">
        <v>3676</v>
      </c>
      <c r="C2954" s="266" t="s">
        <v>75</v>
      </c>
      <c r="D2954" s="268">
        <v>1593.98</v>
      </c>
    </row>
    <row r="2955" spans="1:4">
      <c r="A2955" s="266">
        <v>2003428</v>
      </c>
      <c r="B2955" s="267" t="s">
        <v>3677</v>
      </c>
      <c r="C2955" s="266" t="s">
        <v>75</v>
      </c>
      <c r="D2955" s="268">
        <v>1282.58</v>
      </c>
    </row>
    <row r="2956" spans="1:4">
      <c r="A2956" s="266">
        <v>2003431</v>
      </c>
      <c r="B2956" s="267" t="s">
        <v>3678</v>
      </c>
      <c r="C2956" s="266" t="s">
        <v>75</v>
      </c>
      <c r="D2956" s="268">
        <v>1899.58</v>
      </c>
    </row>
    <row r="2957" spans="1:4">
      <c r="A2957" s="266">
        <v>2003430</v>
      </c>
      <c r="B2957" s="267" t="s">
        <v>3679</v>
      </c>
      <c r="C2957" s="266" t="s">
        <v>75</v>
      </c>
      <c r="D2957" s="268">
        <v>1588.17</v>
      </c>
    </row>
    <row r="2958" spans="1:4">
      <c r="A2958" s="266">
        <v>2003433</v>
      </c>
      <c r="B2958" s="267" t="s">
        <v>3680</v>
      </c>
      <c r="C2958" s="266" t="s">
        <v>75</v>
      </c>
      <c r="D2958" s="268">
        <v>2052.9899999999998</v>
      </c>
    </row>
    <row r="2959" spans="1:4">
      <c r="A2959" s="266">
        <v>2003432</v>
      </c>
      <c r="B2959" s="267" t="s">
        <v>3681</v>
      </c>
      <c r="C2959" s="266" t="s">
        <v>75</v>
      </c>
      <c r="D2959" s="268">
        <v>1654.18</v>
      </c>
    </row>
    <row r="2960" spans="1:4">
      <c r="A2960" s="266">
        <v>2003435</v>
      </c>
      <c r="B2960" s="267" t="s">
        <v>3682</v>
      </c>
      <c r="C2960" s="266" t="s">
        <v>75</v>
      </c>
      <c r="D2960" s="268">
        <v>2410.37</v>
      </c>
    </row>
    <row r="2961" spans="1:4">
      <c r="A2961" s="266">
        <v>2003434</v>
      </c>
      <c r="B2961" s="267" t="s">
        <v>3683</v>
      </c>
      <c r="C2961" s="266" t="s">
        <v>75</v>
      </c>
      <c r="D2961" s="268">
        <v>2011.55</v>
      </c>
    </row>
    <row r="2962" spans="1:4">
      <c r="A2962" s="266">
        <v>2003437</v>
      </c>
      <c r="B2962" s="267" t="s">
        <v>3684</v>
      </c>
      <c r="C2962" s="266" t="s">
        <v>75</v>
      </c>
      <c r="D2962" s="268">
        <v>2777.44</v>
      </c>
    </row>
    <row r="2963" spans="1:4">
      <c r="A2963" s="266">
        <v>2003436</v>
      </c>
      <c r="B2963" s="267" t="s">
        <v>3685</v>
      </c>
      <c r="C2963" s="266" t="s">
        <v>75</v>
      </c>
      <c r="D2963" s="268">
        <v>2240.6799999999998</v>
      </c>
    </row>
    <row r="2964" spans="1:4">
      <c r="A2964" s="266">
        <v>2003439</v>
      </c>
      <c r="B2964" s="267" t="s">
        <v>3686</v>
      </c>
      <c r="C2964" s="266" t="s">
        <v>75</v>
      </c>
      <c r="D2964" s="268">
        <v>3224.93</v>
      </c>
    </row>
    <row r="2965" spans="1:4">
      <c r="A2965" s="266">
        <v>2003438</v>
      </c>
      <c r="B2965" s="267" t="s">
        <v>3687</v>
      </c>
      <c r="C2965" s="266" t="s">
        <v>75</v>
      </c>
      <c r="D2965" s="268">
        <v>2688.17</v>
      </c>
    </row>
    <row r="2966" spans="1:4">
      <c r="A2966" s="266">
        <v>2003389</v>
      </c>
      <c r="B2966" s="267" t="s">
        <v>3688</v>
      </c>
      <c r="C2966" s="266" t="s">
        <v>75</v>
      </c>
      <c r="D2966" s="268">
        <v>238.94</v>
      </c>
    </row>
    <row r="2967" spans="1:4">
      <c r="A2967" s="266">
        <v>2003388</v>
      </c>
      <c r="B2967" s="267" t="s">
        <v>3689</v>
      </c>
      <c r="C2967" s="266" t="s">
        <v>75</v>
      </c>
      <c r="D2967" s="268">
        <v>215.04</v>
      </c>
    </row>
    <row r="2968" spans="1:4">
      <c r="A2968" s="266">
        <v>2003391</v>
      </c>
      <c r="B2968" s="267" t="s">
        <v>3690</v>
      </c>
      <c r="C2968" s="266" t="s">
        <v>75</v>
      </c>
      <c r="D2968" s="268">
        <v>149.43</v>
      </c>
    </row>
    <row r="2969" spans="1:4">
      <c r="A2969" s="266">
        <v>2003390</v>
      </c>
      <c r="B2969" s="267" t="s">
        <v>3691</v>
      </c>
      <c r="C2969" s="266" t="s">
        <v>75</v>
      </c>
      <c r="D2969" s="268">
        <v>130.72</v>
      </c>
    </row>
    <row r="2970" spans="1:4">
      <c r="A2970" s="266">
        <v>2003393</v>
      </c>
      <c r="B2970" s="267" t="s">
        <v>3692</v>
      </c>
      <c r="C2970" s="266" t="s">
        <v>75</v>
      </c>
      <c r="D2970" s="268">
        <v>218.19</v>
      </c>
    </row>
    <row r="2971" spans="1:4">
      <c r="A2971" s="266">
        <v>2003392</v>
      </c>
      <c r="B2971" s="267" t="s">
        <v>3693</v>
      </c>
      <c r="C2971" s="266" t="s">
        <v>75</v>
      </c>
      <c r="D2971" s="268">
        <v>199.48</v>
      </c>
    </row>
    <row r="2972" spans="1:4">
      <c r="A2972" s="266">
        <v>2003395</v>
      </c>
      <c r="B2972" s="267" t="s">
        <v>3694</v>
      </c>
      <c r="C2972" s="266" t="s">
        <v>75</v>
      </c>
      <c r="D2972" s="268">
        <v>681.46</v>
      </c>
    </row>
    <row r="2973" spans="1:4">
      <c r="A2973" s="266">
        <v>2003394</v>
      </c>
      <c r="B2973" s="267" t="s">
        <v>3695</v>
      </c>
      <c r="C2973" s="266" t="s">
        <v>75</v>
      </c>
      <c r="D2973" s="268">
        <v>678.73</v>
      </c>
    </row>
    <row r="2974" spans="1:4">
      <c r="A2974" s="266">
        <v>2003397</v>
      </c>
      <c r="B2974" s="267" t="s">
        <v>3696</v>
      </c>
      <c r="C2974" s="266" t="s">
        <v>75</v>
      </c>
      <c r="D2974" s="268">
        <v>484.8</v>
      </c>
    </row>
    <row r="2975" spans="1:4">
      <c r="A2975" s="266">
        <v>2003396</v>
      </c>
      <c r="B2975" s="267" t="s">
        <v>3697</v>
      </c>
      <c r="C2975" s="266" t="s">
        <v>75</v>
      </c>
      <c r="D2975" s="268">
        <v>437</v>
      </c>
    </row>
    <row r="2976" spans="1:4">
      <c r="A2976" s="266">
        <v>2003399</v>
      </c>
      <c r="B2976" s="267" t="s">
        <v>3698</v>
      </c>
      <c r="C2976" s="266" t="s">
        <v>75</v>
      </c>
      <c r="D2976" s="268">
        <v>625.49</v>
      </c>
    </row>
    <row r="2977" spans="1:4">
      <c r="A2977" s="266">
        <v>2003398</v>
      </c>
      <c r="B2977" s="267" t="s">
        <v>3699</v>
      </c>
      <c r="C2977" s="266" t="s">
        <v>75</v>
      </c>
      <c r="D2977" s="268">
        <v>577.67999999999995</v>
      </c>
    </row>
    <row r="2978" spans="1:4">
      <c r="A2978" s="266">
        <v>2003401</v>
      </c>
      <c r="B2978" s="267" t="s">
        <v>3700</v>
      </c>
      <c r="C2978" s="266" t="s">
        <v>75</v>
      </c>
      <c r="D2978" s="268">
        <v>548.45000000000005</v>
      </c>
    </row>
    <row r="2979" spans="1:4">
      <c r="A2979" s="266">
        <v>2003400</v>
      </c>
      <c r="B2979" s="267" t="s">
        <v>3701</v>
      </c>
      <c r="C2979" s="266" t="s">
        <v>75</v>
      </c>
      <c r="D2979" s="268">
        <v>491.09</v>
      </c>
    </row>
    <row r="2980" spans="1:4">
      <c r="A2980" s="266">
        <v>2003403</v>
      </c>
      <c r="B2980" s="267" t="s">
        <v>3702</v>
      </c>
      <c r="C2980" s="266" t="s">
        <v>75</v>
      </c>
      <c r="D2980" s="268">
        <v>696.73</v>
      </c>
    </row>
    <row r="2981" spans="1:4">
      <c r="A2981" s="266">
        <v>2003402</v>
      </c>
      <c r="B2981" s="267" t="s">
        <v>3703</v>
      </c>
      <c r="C2981" s="266" t="s">
        <v>75</v>
      </c>
      <c r="D2981" s="268">
        <v>639.36</v>
      </c>
    </row>
    <row r="2982" spans="1:4">
      <c r="A2982" s="266">
        <v>2003448</v>
      </c>
      <c r="B2982" s="267" t="s">
        <v>3704</v>
      </c>
      <c r="C2982" s="266" t="s">
        <v>63</v>
      </c>
      <c r="D2982" s="268">
        <v>355.02</v>
      </c>
    </row>
    <row r="2983" spans="1:4">
      <c r="A2983" s="266">
        <v>2003449</v>
      </c>
      <c r="B2983" s="267" t="s">
        <v>3705</v>
      </c>
      <c r="C2983" s="266" t="s">
        <v>63</v>
      </c>
      <c r="D2983" s="268">
        <v>431.5</v>
      </c>
    </row>
    <row r="2984" spans="1:4">
      <c r="A2984" s="266">
        <v>2003450</v>
      </c>
      <c r="B2984" s="267" t="s">
        <v>3706</v>
      </c>
      <c r="C2984" s="266" t="s">
        <v>63</v>
      </c>
      <c r="D2984" s="268">
        <v>364.06</v>
      </c>
    </row>
    <row r="2985" spans="1:4">
      <c r="A2985" s="266">
        <v>2003451</v>
      </c>
      <c r="B2985" s="267" t="s">
        <v>123</v>
      </c>
      <c r="C2985" s="266" t="s">
        <v>63</v>
      </c>
      <c r="D2985" s="268">
        <v>444.18</v>
      </c>
    </row>
    <row r="2986" spans="1:4">
      <c r="A2986" s="266">
        <v>2003452</v>
      </c>
      <c r="B2986" s="267" t="s">
        <v>3707</v>
      </c>
      <c r="C2986" s="266" t="s">
        <v>63</v>
      </c>
      <c r="D2986" s="268">
        <v>1111.33</v>
      </c>
    </row>
    <row r="2987" spans="1:4">
      <c r="A2987" s="266">
        <v>2003453</v>
      </c>
      <c r="B2987" s="267" t="s">
        <v>3708</v>
      </c>
      <c r="C2987" s="266" t="s">
        <v>63</v>
      </c>
      <c r="D2987" s="268">
        <v>1354.4</v>
      </c>
    </row>
    <row r="2988" spans="1:4">
      <c r="A2988" s="266">
        <v>2003454</v>
      </c>
      <c r="B2988" s="267" t="s">
        <v>3709</v>
      </c>
      <c r="C2988" s="266" t="s">
        <v>63</v>
      </c>
      <c r="D2988" s="268">
        <v>1554.54</v>
      </c>
    </row>
    <row r="2989" spans="1:4">
      <c r="A2989" s="266">
        <v>2003455</v>
      </c>
      <c r="B2989" s="267" t="s">
        <v>3710</v>
      </c>
      <c r="C2989" s="266" t="s">
        <v>63</v>
      </c>
      <c r="D2989" s="268">
        <v>1932.81</v>
      </c>
    </row>
    <row r="2990" spans="1:4">
      <c r="A2990" s="266">
        <v>2003456</v>
      </c>
      <c r="B2990" s="267" t="s">
        <v>3711</v>
      </c>
      <c r="C2990" s="266" t="s">
        <v>63</v>
      </c>
      <c r="D2990" s="268">
        <v>2062.09</v>
      </c>
    </row>
    <row r="2991" spans="1:4">
      <c r="A2991" s="266">
        <v>2003457</v>
      </c>
      <c r="B2991" s="267" t="s">
        <v>3712</v>
      </c>
      <c r="C2991" s="266" t="s">
        <v>63</v>
      </c>
      <c r="D2991" s="268">
        <v>2604.2199999999998</v>
      </c>
    </row>
    <row r="2992" spans="1:4">
      <c r="A2992" s="266">
        <v>2003458</v>
      </c>
      <c r="B2992" s="267" t="s">
        <v>3713</v>
      </c>
      <c r="C2992" s="266" t="s">
        <v>63</v>
      </c>
      <c r="D2992" s="268">
        <v>2602.9499999999998</v>
      </c>
    </row>
    <row r="2993" spans="1:4">
      <c r="A2993" s="266">
        <v>2003459</v>
      </c>
      <c r="B2993" s="267" t="s">
        <v>3714</v>
      </c>
      <c r="C2993" s="266" t="s">
        <v>63</v>
      </c>
      <c r="D2993" s="268">
        <v>3326.7</v>
      </c>
    </row>
    <row r="2994" spans="1:4">
      <c r="A2994" s="266">
        <v>2003460</v>
      </c>
      <c r="B2994" s="267" t="s">
        <v>3715</v>
      </c>
      <c r="C2994" s="266" t="s">
        <v>63</v>
      </c>
      <c r="D2994" s="268">
        <v>3638.17</v>
      </c>
    </row>
    <row r="2995" spans="1:4">
      <c r="A2995" s="266">
        <v>2003461</v>
      </c>
      <c r="B2995" s="267" t="s">
        <v>3716</v>
      </c>
      <c r="C2995" s="266" t="s">
        <v>63</v>
      </c>
      <c r="D2995" s="268">
        <v>4736.09</v>
      </c>
    </row>
    <row r="2996" spans="1:4">
      <c r="A2996" s="266">
        <v>2003462</v>
      </c>
      <c r="B2996" s="267" t="s">
        <v>3717</v>
      </c>
      <c r="C2996" s="266" t="s">
        <v>63</v>
      </c>
      <c r="D2996" s="268">
        <v>2630.58</v>
      </c>
    </row>
    <row r="2997" spans="1:4">
      <c r="A2997" s="266">
        <v>2003463</v>
      </c>
      <c r="B2997" s="267" t="s">
        <v>3718</v>
      </c>
      <c r="C2997" s="266" t="s">
        <v>63</v>
      </c>
      <c r="D2997" s="268">
        <v>3376.63</v>
      </c>
    </row>
    <row r="2998" spans="1:4">
      <c r="A2998" s="266">
        <v>2003464</v>
      </c>
      <c r="B2998" s="267" t="s">
        <v>3719</v>
      </c>
      <c r="C2998" s="266" t="s">
        <v>63</v>
      </c>
      <c r="D2998" s="268">
        <v>3360.25</v>
      </c>
    </row>
    <row r="2999" spans="1:4">
      <c r="A2999" s="266">
        <v>2003465</v>
      </c>
      <c r="B2999" s="267" t="s">
        <v>3720</v>
      </c>
      <c r="C2999" s="266" t="s">
        <v>63</v>
      </c>
      <c r="D2999" s="268">
        <v>4365.76</v>
      </c>
    </row>
    <row r="3000" spans="1:4">
      <c r="A3000" s="266">
        <v>2003466</v>
      </c>
      <c r="B3000" s="267" t="s">
        <v>3721</v>
      </c>
      <c r="C3000" s="266" t="s">
        <v>63</v>
      </c>
      <c r="D3000" s="268">
        <v>4662.46</v>
      </c>
    </row>
    <row r="3001" spans="1:4">
      <c r="A3001" s="266">
        <v>2003467</v>
      </c>
      <c r="B3001" s="267" t="s">
        <v>3722</v>
      </c>
      <c r="C3001" s="266" t="s">
        <v>63</v>
      </c>
      <c r="D3001" s="268">
        <v>6152.74</v>
      </c>
    </row>
    <row r="3002" spans="1:4">
      <c r="A3002" s="266">
        <v>2003468</v>
      </c>
      <c r="B3002" s="267" t="s">
        <v>3723</v>
      </c>
      <c r="C3002" s="266" t="s">
        <v>63</v>
      </c>
      <c r="D3002" s="268">
        <v>3202.67</v>
      </c>
    </row>
    <row r="3003" spans="1:4">
      <c r="A3003" s="266">
        <v>2003469</v>
      </c>
      <c r="B3003" s="267" t="s">
        <v>3724</v>
      </c>
      <c r="C3003" s="266" t="s">
        <v>63</v>
      </c>
      <c r="D3003" s="268">
        <v>4154.92</v>
      </c>
    </row>
    <row r="3004" spans="1:4">
      <c r="A3004" s="266">
        <v>2003470</v>
      </c>
      <c r="B3004" s="267" t="s">
        <v>3725</v>
      </c>
      <c r="C3004" s="266" t="s">
        <v>63</v>
      </c>
      <c r="D3004" s="268">
        <v>4117.59</v>
      </c>
    </row>
    <row r="3005" spans="1:4">
      <c r="A3005" s="266">
        <v>2003471</v>
      </c>
      <c r="B3005" s="267" t="s">
        <v>3726</v>
      </c>
      <c r="C3005" s="266" t="s">
        <v>63</v>
      </c>
      <c r="D3005" s="268">
        <v>5405.76</v>
      </c>
    </row>
    <row r="3006" spans="1:4">
      <c r="A3006" s="266">
        <v>2003472</v>
      </c>
      <c r="B3006" s="267" t="s">
        <v>3727</v>
      </c>
      <c r="C3006" s="266" t="s">
        <v>63</v>
      </c>
      <c r="D3006" s="268">
        <v>6021.6</v>
      </c>
    </row>
    <row r="3007" spans="1:4">
      <c r="A3007" s="266">
        <v>2003473</v>
      </c>
      <c r="B3007" s="267" t="s">
        <v>3728</v>
      </c>
      <c r="C3007" s="266" t="s">
        <v>63</v>
      </c>
      <c r="D3007" s="268">
        <v>8032.61</v>
      </c>
    </row>
    <row r="3008" spans="1:4">
      <c r="A3008" s="266">
        <v>2003475</v>
      </c>
      <c r="B3008" s="267" t="s">
        <v>3729</v>
      </c>
      <c r="C3008" s="266" t="s">
        <v>63</v>
      </c>
      <c r="D3008" s="268">
        <v>506.21</v>
      </c>
    </row>
    <row r="3009" spans="1:4">
      <c r="A3009" s="266">
        <v>2003474</v>
      </c>
      <c r="B3009" s="267" t="s">
        <v>3730</v>
      </c>
      <c r="C3009" s="266" t="s">
        <v>63</v>
      </c>
      <c r="D3009" s="268">
        <v>455.68</v>
      </c>
    </row>
    <row r="3010" spans="1:4">
      <c r="A3010" s="266">
        <v>2003441</v>
      </c>
      <c r="B3010" s="267" t="s">
        <v>3731</v>
      </c>
      <c r="C3010" s="266" t="s">
        <v>63</v>
      </c>
      <c r="D3010" s="268">
        <v>206.13</v>
      </c>
    </row>
    <row r="3011" spans="1:4">
      <c r="A3011" s="266">
        <v>2003440</v>
      </c>
      <c r="B3011" s="267" t="s">
        <v>3732</v>
      </c>
      <c r="C3011" s="266" t="s">
        <v>63</v>
      </c>
      <c r="D3011" s="268">
        <v>136.76</v>
      </c>
    </row>
    <row r="3012" spans="1:4">
      <c r="A3012" s="266">
        <v>2003443</v>
      </c>
      <c r="B3012" s="267" t="s">
        <v>3733</v>
      </c>
      <c r="C3012" s="266" t="s">
        <v>63</v>
      </c>
      <c r="D3012" s="268">
        <v>244.7</v>
      </c>
    </row>
    <row r="3013" spans="1:4">
      <c r="A3013" s="266">
        <v>2003442</v>
      </c>
      <c r="B3013" s="267" t="s">
        <v>3734</v>
      </c>
      <c r="C3013" s="266" t="s">
        <v>63</v>
      </c>
      <c r="D3013" s="268">
        <v>162.33000000000001</v>
      </c>
    </row>
    <row r="3014" spans="1:4">
      <c r="A3014" s="266">
        <v>2003445</v>
      </c>
      <c r="B3014" s="267" t="s">
        <v>3735</v>
      </c>
      <c r="C3014" s="266" t="s">
        <v>63</v>
      </c>
      <c r="D3014" s="268">
        <v>292.11</v>
      </c>
    </row>
    <row r="3015" spans="1:4">
      <c r="A3015" s="266">
        <v>2003444</v>
      </c>
      <c r="B3015" s="267" t="s">
        <v>3736</v>
      </c>
      <c r="C3015" s="266" t="s">
        <v>63</v>
      </c>
      <c r="D3015" s="268">
        <v>193.84</v>
      </c>
    </row>
    <row r="3016" spans="1:4">
      <c r="A3016" s="266">
        <v>2003447</v>
      </c>
      <c r="B3016" s="267" t="s">
        <v>3737</v>
      </c>
      <c r="C3016" s="266" t="s">
        <v>63</v>
      </c>
      <c r="D3016" s="268">
        <v>360.43</v>
      </c>
    </row>
    <row r="3017" spans="1:4">
      <c r="A3017" s="266">
        <v>2003446</v>
      </c>
      <c r="B3017" s="267" t="s">
        <v>3738</v>
      </c>
      <c r="C3017" s="266" t="s">
        <v>63</v>
      </c>
      <c r="D3017" s="268">
        <v>239.03</v>
      </c>
    </row>
    <row r="3018" spans="1:4" ht="18">
      <c r="A3018" s="266">
        <v>2004516</v>
      </c>
      <c r="B3018" s="267" t="s">
        <v>3739</v>
      </c>
      <c r="C3018" s="266" t="s">
        <v>75</v>
      </c>
      <c r="D3018" s="268">
        <v>31.96</v>
      </c>
    </row>
    <row r="3019" spans="1:4" ht="18">
      <c r="A3019" s="266">
        <v>2004517</v>
      </c>
      <c r="B3019" s="267" t="s">
        <v>3740</v>
      </c>
      <c r="C3019" s="266" t="s">
        <v>75</v>
      </c>
      <c r="D3019" s="268">
        <v>65.8</v>
      </c>
    </row>
    <row r="3020" spans="1:4">
      <c r="A3020" s="266">
        <v>2007971</v>
      </c>
      <c r="B3020" s="267" t="s">
        <v>3741</v>
      </c>
      <c r="C3020" s="266" t="s">
        <v>75</v>
      </c>
      <c r="D3020" s="268">
        <v>83.72</v>
      </c>
    </row>
    <row r="3021" spans="1:4">
      <c r="A3021" s="266">
        <v>2008091</v>
      </c>
      <c r="B3021" s="267" t="s">
        <v>3742</v>
      </c>
      <c r="C3021" s="266" t="s">
        <v>75</v>
      </c>
      <c r="D3021" s="268">
        <v>86.5</v>
      </c>
    </row>
    <row r="3022" spans="1:4">
      <c r="A3022" s="266">
        <v>2006408</v>
      </c>
      <c r="B3022" s="267" t="s">
        <v>3743</v>
      </c>
      <c r="C3022" s="266" t="s">
        <v>75</v>
      </c>
      <c r="D3022" s="268">
        <v>67.56</v>
      </c>
    </row>
    <row r="3023" spans="1:4">
      <c r="A3023" s="266">
        <v>2015642</v>
      </c>
      <c r="B3023" s="267" t="s">
        <v>3744</v>
      </c>
      <c r="C3023" s="266" t="s">
        <v>75</v>
      </c>
      <c r="D3023" s="268">
        <v>145.34</v>
      </c>
    </row>
    <row r="3024" spans="1:4">
      <c r="A3024" s="266">
        <v>2015641</v>
      </c>
      <c r="B3024" s="267" t="s">
        <v>3745</v>
      </c>
      <c r="C3024" s="266" t="s">
        <v>75</v>
      </c>
      <c r="D3024" s="268">
        <v>127.4</v>
      </c>
    </row>
    <row r="3025" spans="1:4">
      <c r="A3025" s="266">
        <v>2004509</v>
      </c>
      <c r="B3025" s="267" t="s">
        <v>3746</v>
      </c>
      <c r="C3025" s="266" t="s">
        <v>75</v>
      </c>
      <c r="D3025" s="268">
        <v>35.65</v>
      </c>
    </row>
    <row r="3026" spans="1:4">
      <c r="A3026" s="266">
        <v>2004510</v>
      </c>
      <c r="B3026" s="267" t="s">
        <v>3747</v>
      </c>
      <c r="C3026" s="266" t="s">
        <v>75</v>
      </c>
      <c r="D3026" s="268">
        <v>43.1</v>
      </c>
    </row>
    <row r="3027" spans="1:4">
      <c r="A3027" s="266">
        <v>2004511</v>
      </c>
      <c r="B3027" s="267" t="s">
        <v>3748</v>
      </c>
      <c r="C3027" s="266" t="s">
        <v>75</v>
      </c>
      <c r="D3027" s="268">
        <v>58.01</v>
      </c>
    </row>
    <row r="3028" spans="1:4">
      <c r="A3028" s="266">
        <v>2004512</v>
      </c>
      <c r="B3028" s="267" t="s">
        <v>3749</v>
      </c>
      <c r="C3028" s="266" t="s">
        <v>75</v>
      </c>
      <c r="D3028" s="268">
        <v>76.62</v>
      </c>
    </row>
    <row r="3029" spans="1:4" ht="18">
      <c r="A3029" s="266">
        <v>2003843</v>
      </c>
      <c r="B3029" s="267" t="s">
        <v>3750</v>
      </c>
      <c r="C3029" s="266" t="s">
        <v>75</v>
      </c>
      <c r="D3029" s="268">
        <v>304.88</v>
      </c>
    </row>
    <row r="3030" spans="1:4">
      <c r="A3030" s="266">
        <v>2003915</v>
      </c>
      <c r="B3030" s="267" t="s">
        <v>3751</v>
      </c>
      <c r="C3030" s="266" t="s">
        <v>75</v>
      </c>
      <c r="D3030" s="268">
        <v>107.79</v>
      </c>
    </row>
    <row r="3031" spans="1:4">
      <c r="A3031" s="266">
        <v>2003914</v>
      </c>
      <c r="B3031" s="267" t="s">
        <v>3752</v>
      </c>
      <c r="C3031" s="266" t="s">
        <v>75</v>
      </c>
      <c r="D3031" s="268">
        <v>92.09</v>
      </c>
    </row>
    <row r="3032" spans="1:4">
      <c r="A3032" s="266">
        <v>2003589</v>
      </c>
      <c r="B3032" s="267" t="s">
        <v>3753</v>
      </c>
      <c r="C3032" s="266" t="s">
        <v>75</v>
      </c>
      <c r="D3032" s="268">
        <v>117.45</v>
      </c>
    </row>
    <row r="3033" spans="1:4">
      <c r="A3033" s="266">
        <v>2003588</v>
      </c>
      <c r="B3033" s="267" t="s">
        <v>3754</v>
      </c>
      <c r="C3033" s="266" t="s">
        <v>75</v>
      </c>
      <c r="D3033" s="268">
        <v>104.87</v>
      </c>
    </row>
    <row r="3034" spans="1:4">
      <c r="A3034" s="266">
        <v>2003917</v>
      </c>
      <c r="B3034" s="267" t="s">
        <v>3755</v>
      </c>
      <c r="C3034" s="266" t="s">
        <v>75</v>
      </c>
      <c r="D3034" s="268">
        <v>122.46</v>
      </c>
    </row>
    <row r="3035" spans="1:4">
      <c r="A3035" s="266">
        <v>2003916</v>
      </c>
      <c r="B3035" s="267" t="s">
        <v>3756</v>
      </c>
      <c r="C3035" s="266" t="s">
        <v>75</v>
      </c>
      <c r="D3035" s="268">
        <v>106.76</v>
      </c>
    </row>
    <row r="3036" spans="1:4">
      <c r="A3036" s="266">
        <v>2003591</v>
      </c>
      <c r="B3036" s="267" t="s">
        <v>3757</v>
      </c>
      <c r="C3036" s="266" t="s">
        <v>75</v>
      </c>
      <c r="D3036" s="268">
        <v>132.12</v>
      </c>
    </row>
    <row r="3037" spans="1:4">
      <c r="A3037" s="266">
        <v>2003590</v>
      </c>
      <c r="B3037" s="267" t="s">
        <v>3758</v>
      </c>
      <c r="C3037" s="266" t="s">
        <v>75</v>
      </c>
      <c r="D3037" s="268">
        <v>119.54</v>
      </c>
    </row>
    <row r="3038" spans="1:4">
      <c r="A3038" s="266">
        <v>2003593</v>
      </c>
      <c r="B3038" s="267" t="s">
        <v>3759</v>
      </c>
      <c r="C3038" s="266" t="s">
        <v>75</v>
      </c>
      <c r="D3038" s="268">
        <v>84.61</v>
      </c>
    </row>
    <row r="3039" spans="1:4">
      <c r="A3039" s="266">
        <v>2003592</v>
      </c>
      <c r="B3039" s="267" t="s">
        <v>3760</v>
      </c>
      <c r="C3039" s="266" t="s">
        <v>75</v>
      </c>
      <c r="D3039" s="268">
        <v>66.64</v>
      </c>
    </row>
    <row r="3040" spans="1:4">
      <c r="A3040" s="266">
        <v>2003595</v>
      </c>
      <c r="B3040" s="267" t="s">
        <v>3761</v>
      </c>
      <c r="C3040" s="266" t="s">
        <v>75</v>
      </c>
      <c r="D3040" s="268">
        <v>69.94</v>
      </c>
    </row>
    <row r="3041" spans="1:4">
      <c r="A3041" s="266">
        <v>2003594</v>
      </c>
      <c r="B3041" s="267" t="s">
        <v>3762</v>
      </c>
      <c r="C3041" s="266" t="s">
        <v>75</v>
      </c>
      <c r="D3041" s="268">
        <v>51.97</v>
      </c>
    </row>
    <row r="3042" spans="1:4">
      <c r="A3042" s="266">
        <v>2003597</v>
      </c>
      <c r="B3042" s="267" t="s">
        <v>3763</v>
      </c>
      <c r="C3042" s="266" t="s">
        <v>75</v>
      </c>
      <c r="D3042" s="268">
        <v>103.97</v>
      </c>
    </row>
    <row r="3043" spans="1:4">
      <c r="A3043" s="266">
        <v>2003596</v>
      </c>
      <c r="B3043" s="267" t="s">
        <v>3764</v>
      </c>
      <c r="C3043" s="266" t="s">
        <v>75</v>
      </c>
      <c r="D3043" s="268">
        <v>85.95</v>
      </c>
    </row>
    <row r="3044" spans="1:4">
      <c r="A3044" s="266">
        <v>2003572</v>
      </c>
      <c r="B3044" s="267" t="s">
        <v>3765</v>
      </c>
      <c r="C3044" s="266" t="s">
        <v>75</v>
      </c>
      <c r="D3044" s="268">
        <v>121.16</v>
      </c>
    </row>
    <row r="3045" spans="1:4">
      <c r="A3045" s="266">
        <v>2003580</v>
      </c>
      <c r="B3045" s="267" t="s">
        <v>3766</v>
      </c>
      <c r="C3045" s="266" t="s">
        <v>75</v>
      </c>
      <c r="D3045" s="268">
        <v>63.17</v>
      </c>
    </row>
    <row r="3046" spans="1:4">
      <c r="A3046" s="266">
        <v>2003573</v>
      </c>
      <c r="B3046" s="267" t="s">
        <v>3767</v>
      </c>
      <c r="C3046" s="266" t="s">
        <v>75</v>
      </c>
      <c r="D3046" s="268">
        <v>128.54</v>
      </c>
    </row>
    <row r="3047" spans="1:4">
      <c r="A3047" s="266">
        <v>2003581</v>
      </c>
      <c r="B3047" s="267" t="s">
        <v>3768</v>
      </c>
      <c r="C3047" s="266" t="s">
        <v>75</v>
      </c>
      <c r="D3047" s="268">
        <v>61.49</v>
      </c>
    </row>
    <row r="3048" spans="1:4" ht="18">
      <c r="A3048" s="266">
        <v>2003561</v>
      </c>
      <c r="B3048" s="267" t="s">
        <v>3769</v>
      </c>
      <c r="C3048" s="266" t="s">
        <v>75</v>
      </c>
      <c r="D3048" s="268">
        <v>190.61</v>
      </c>
    </row>
    <row r="3049" spans="1:4" ht="18">
      <c r="A3049" s="266">
        <v>2003560</v>
      </c>
      <c r="B3049" s="267" t="s">
        <v>3770</v>
      </c>
      <c r="C3049" s="266" t="s">
        <v>75</v>
      </c>
      <c r="D3049" s="268">
        <v>108.73</v>
      </c>
    </row>
    <row r="3050" spans="1:4" ht="18">
      <c r="A3050" s="266">
        <v>2003574</v>
      </c>
      <c r="B3050" s="267" t="s">
        <v>3771</v>
      </c>
      <c r="C3050" s="266" t="s">
        <v>75</v>
      </c>
      <c r="D3050" s="268">
        <v>173.05</v>
      </c>
    </row>
    <row r="3051" spans="1:4" ht="18">
      <c r="A3051" s="266">
        <v>2003582</v>
      </c>
      <c r="B3051" s="267" t="s">
        <v>3772</v>
      </c>
      <c r="C3051" s="266" t="s">
        <v>75</v>
      </c>
      <c r="D3051" s="268">
        <v>113.39</v>
      </c>
    </row>
    <row r="3052" spans="1:4" ht="18">
      <c r="A3052" s="266">
        <v>2003563</v>
      </c>
      <c r="B3052" s="267" t="s">
        <v>3773</v>
      </c>
      <c r="C3052" s="266" t="s">
        <v>75</v>
      </c>
      <c r="D3052" s="268">
        <v>201.51</v>
      </c>
    </row>
    <row r="3053" spans="1:4" ht="18">
      <c r="A3053" s="266">
        <v>2003562</v>
      </c>
      <c r="B3053" s="267" t="s">
        <v>3774</v>
      </c>
      <c r="C3053" s="266" t="s">
        <v>75</v>
      </c>
      <c r="D3053" s="268">
        <v>106.05</v>
      </c>
    </row>
    <row r="3054" spans="1:4" ht="18">
      <c r="A3054" s="266">
        <v>2003575</v>
      </c>
      <c r="B3054" s="267" t="s">
        <v>3775</v>
      </c>
      <c r="C3054" s="266" t="s">
        <v>75</v>
      </c>
      <c r="D3054" s="268">
        <v>180.69</v>
      </c>
    </row>
    <row r="3055" spans="1:4" ht="18">
      <c r="A3055" s="266">
        <v>2003583</v>
      </c>
      <c r="B3055" s="267" t="s">
        <v>3776</v>
      </c>
      <c r="C3055" s="266" t="s">
        <v>75</v>
      </c>
      <c r="D3055" s="268">
        <v>111.52</v>
      </c>
    </row>
    <row r="3056" spans="1:4">
      <c r="A3056" s="266">
        <v>2003565</v>
      </c>
      <c r="B3056" s="267" t="s">
        <v>3777</v>
      </c>
      <c r="C3056" s="266" t="s">
        <v>75</v>
      </c>
      <c r="D3056" s="268">
        <v>137.31</v>
      </c>
    </row>
    <row r="3057" spans="1:4">
      <c r="A3057" s="266">
        <v>2003564</v>
      </c>
      <c r="B3057" s="267" t="s">
        <v>3778</v>
      </c>
      <c r="C3057" s="266" t="s">
        <v>75</v>
      </c>
      <c r="D3057" s="268">
        <v>81.61</v>
      </c>
    </row>
    <row r="3058" spans="1:4">
      <c r="A3058" s="266">
        <v>2003567</v>
      </c>
      <c r="B3058" s="267" t="s">
        <v>3779</v>
      </c>
      <c r="C3058" s="266" t="s">
        <v>75</v>
      </c>
      <c r="D3058" s="268">
        <v>156.57</v>
      </c>
    </row>
    <row r="3059" spans="1:4">
      <c r="A3059" s="266">
        <v>2003566</v>
      </c>
      <c r="B3059" s="267" t="s">
        <v>3780</v>
      </c>
      <c r="C3059" s="266" t="s">
        <v>75</v>
      </c>
      <c r="D3059" s="268">
        <v>89.19</v>
      </c>
    </row>
    <row r="3060" spans="1:4">
      <c r="A3060" s="266">
        <v>2003569</v>
      </c>
      <c r="B3060" s="267" t="s">
        <v>3781</v>
      </c>
      <c r="C3060" s="266" t="s">
        <v>75</v>
      </c>
      <c r="D3060" s="268">
        <v>174.97</v>
      </c>
    </row>
    <row r="3061" spans="1:4">
      <c r="A3061" s="266">
        <v>2003568</v>
      </c>
      <c r="B3061" s="267" t="s">
        <v>3782</v>
      </c>
      <c r="C3061" s="266" t="s">
        <v>75</v>
      </c>
      <c r="D3061" s="268">
        <v>121.54</v>
      </c>
    </row>
    <row r="3062" spans="1:4">
      <c r="A3062" s="266">
        <v>2003578</v>
      </c>
      <c r="B3062" s="267" t="s">
        <v>113</v>
      </c>
      <c r="C3062" s="266" t="s">
        <v>75</v>
      </c>
      <c r="D3062" s="268">
        <v>171.26</v>
      </c>
    </row>
    <row r="3063" spans="1:4">
      <c r="A3063" s="266">
        <v>2003586</v>
      </c>
      <c r="B3063" s="267" t="s">
        <v>3783</v>
      </c>
      <c r="C3063" s="266" t="s">
        <v>75</v>
      </c>
      <c r="D3063" s="268">
        <v>127.04</v>
      </c>
    </row>
    <row r="3064" spans="1:4">
      <c r="A3064" s="266">
        <v>2003571</v>
      </c>
      <c r="B3064" s="267" t="s">
        <v>3784</v>
      </c>
      <c r="C3064" s="266" t="s">
        <v>75</v>
      </c>
      <c r="D3064" s="268">
        <v>194.22</v>
      </c>
    </row>
    <row r="3065" spans="1:4">
      <c r="A3065" s="266">
        <v>2003570</v>
      </c>
      <c r="B3065" s="267" t="s">
        <v>3785</v>
      </c>
      <c r="C3065" s="266" t="s">
        <v>75</v>
      </c>
      <c r="D3065" s="268">
        <v>129.11000000000001</v>
      </c>
    </row>
    <row r="3066" spans="1:4">
      <c r="A3066" s="266">
        <v>2003579</v>
      </c>
      <c r="B3066" s="267" t="s">
        <v>3786</v>
      </c>
      <c r="C3066" s="266" t="s">
        <v>75</v>
      </c>
      <c r="D3066" s="268">
        <v>187.11</v>
      </c>
    </row>
    <row r="3067" spans="1:4">
      <c r="A3067" s="266">
        <v>2003587</v>
      </c>
      <c r="B3067" s="267" t="s">
        <v>3787</v>
      </c>
      <c r="C3067" s="266" t="s">
        <v>75</v>
      </c>
      <c r="D3067" s="268">
        <v>133.91</v>
      </c>
    </row>
    <row r="3068" spans="1:4">
      <c r="A3068" s="266">
        <v>2004506</v>
      </c>
      <c r="B3068" s="267" t="s">
        <v>3788</v>
      </c>
      <c r="C3068" s="266" t="s">
        <v>75</v>
      </c>
      <c r="D3068" s="268">
        <v>64.19</v>
      </c>
    </row>
    <row r="3069" spans="1:4">
      <c r="A3069" s="266">
        <v>2004507</v>
      </c>
      <c r="B3069" s="267" t="s">
        <v>3789</v>
      </c>
      <c r="C3069" s="266" t="s">
        <v>75</v>
      </c>
      <c r="D3069" s="268">
        <v>85.97</v>
      </c>
    </row>
    <row r="3070" spans="1:4">
      <c r="A3070" s="266">
        <v>2003614</v>
      </c>
      <c r="B3070" s="267" t="s">
        <v>3790</v>
      </c>
      <c r="C3070" s="266" t="s">
        <v>75</v>
      </c>
      <c r="D3070" s="268">
        <v>121.89</v>
      </c>
    </row>
    <row r="3071" spans="1:4">
      <c r="A3071" s="266">
        <v>2003865</v>
      </c>
      <c r="B3071" s="267" t="s">
        <v>3791</v>
      </c>
      <c r="C3071" s="266" t="s">
        <v>75</v>
      </c>
      <c r="D3071" s="268">
        <v>135.94999999999999</v>
      </c>
    </row>
    <row r="3072" spans="1:4">
      <c r="A3072" s="266">
        <v>2003923</v>
      </c>
      <c r="B3072" s="267" t="s">
        <v>3792</v>
      </c>
      <c r="C3072" s="266" t="s">
        <v>75</v>
      </c>
      <c r="D3072" s="268">
        <v>54.89</v>
      </c>
    </row>
    <row r="3073" spans="1:4">
      <c r="A3073" s="266">
        <v>2003922</v>
      </c>
      <c r="B3073" s="267" t="s">
        <v>3793</v>
      </c>
      <c r="C3073" s="266" t="s">
        <v>75</v>
      </c>
      <c r="D3073" s="268">
        <v>33.65</v>
      </c>
    </row>
    <row r="3074" spans="1:4">
      <c r="A3074" s="266">
        <v>2003605</v>
      </c>
      <c r="B3074" s="267" t="s">
        <v>3794</v>
      </c>
      <c r="C3074" s="266" t="s">
        <v>75</v>
      </c>
      <c r="D3074" s="268">
        <v>43.49</v>
      </c>
    </row>
    <row r="3075" spans="1:4">
      <c r="A3075" s="266">
        <v>2003604</v>
      </c>
      <c r="B3075" s="267" t="s">
        <v>3795</v>
      </c>
      <c r="C3075" s="266" t="s">
        <v>75</v>
      </c>
      <c r="D3075" s="268">
        <v>25.37</v>
      </c>
    </row>
    <row r="3076" spans="1:4">
      <c r="A3076" s="266">
        <v>2003607</v>
      </c>
      <c r="B3076" s="267" t="s">
        <v>3796</v>
      </c>
      <c r="C3076" s="266" t="s">
        <v>75</v>
      </c>
      <c r="D3076" s="268">
        <v>42.41</v>
      </c>
    </row>
    <row r="3077" spans="1:4">
      <c r="A3077" s="266">
        <v>2003606</v>
      </c>
      <c r="B3077" s="267" t="s">
        <v>3797</v>
      </c>
      <c r="C3077" s="266" t="s">
        <v>75</v>
      </c>
      <c r="D3077" s="268">
        <v>28.03</v>
      </c>
    </row>
    <row r="3078" spans="1:4">
      <c r="A3078" s="266">
        <v>2003609</v>
      </c>
      <c r="B3078" s="267" t="s">
        <v>3798</v>
      </c>
      <c r="C3078" s="266" t="s">
        <v>75</v>
      </c>
      <c r="D3078" s="268">
        <v>26.64</v>
      </c>
    </row>
    <row r="3079" spans="1:4">
      <c r="A3079" s="266">
        <v>2003608</v>
      </c>
      <c r="B3079" s="267" t="s">
        <v>3799</v>
      </c>
      <c r="C3079" s="266" t="s">
        <v>75</v>
      </c>
      <c r="D3079" s="268">
        <v>12.27</v>
      </c>
    </row>
    <row r="3080" spans="1:4">
      <c r="A3080" s="266">
        <v>2003925</v>
      </c>
      <c r="B3080" s="267" t="s">
        <v>3800</v>
      </c>
      <c r="C3080" s="266" t="s">
        <v>75</v>
      </c>
      <c r="D3080" s="268">
        <v>76.209999999999994</v>
      </c>
    </row>
    <row r="3081" spans="1:4">
      <c r="A3081" s="266">
        <v>2003924</v>
      </c>
      <c r="B3081" s="267" t="s">
        <v>3801</v>
      </c>
      <c r="C3081" s="266" t="s">
        <v>75</v>
      </c>
      <c r="D3081" s="268">
        <v>58.72</v>
      </c>
    </row>
    <row r="3082" spans="1:4">
      <c r="A3082" s="266">
        <v>2003611</v>
      </c>
      <c r="B3082" s="267" t="s">
        <v>3802</v>
      </c>
      <c r="C3082" s="266" t="s">
        <v>75</v>
      </c>
      <c r="D3082" s="268">
        <v>64.819999999999993</v>
      </c>
    </row>
    <row r="3083" spans="1:4">
      <c r="A3083" s="266">
        <v>2003610</v>
      </c>
      <c r="B3083" s="267" t="s">
        <v>3803</v>
      </c>
      <c r="C3083" s="266" t="s">
        <v>75</v>
      </c>
      <c r="D3083" s="268">
        <v>50.44</v>
      </c>
    </row>
    <row r="3084" spans="1:4">
      <c r="A3084" s="266">
        <v>2003820</v>
      </c>
      <c r="B3084" s="267" t="s">
        <v>3804</v>
      </c>
      <c r="C3084" s="266" t="s">
        <v>63</v>
      </c>
      <c r="D3084" s="268">
        <v>18.38</v>
      </c>
    </row>
    <row r="3085" spans="1:4">
      <c r="A3085" s="266">
        <v>2003821</v>
      </c>
      <c r="B3085" s="267" t="s">
        <v>3805</v>
      </c>
      <c r="C3085" s="266" t="s">
        <v>63</v>
      </c>
      <c r="D3085" s="268">
        <v>16.04</v>
      </c>
    </row>
    <row r="3086" spans="1:4">
      <c r="A3086" s="266">
        <v>2003842</v>
      </c>
      <c r="B3086" s="267" t="s">
        <v>3806</v>
      </c>
      <c r="C3086" s="266" t="s">
        <v>97</v>
      </c>
      <c r="D3086" s="268">
        <v>65.040000000000006</v>
      </c>
    </row>
    <row r="3087" spans="1:4">
      <c r="A3087" s="266">
        <v>2003385</v>
      </c>
      <c r="B3087" s="267" t="s">
        <v>3807</v>
      </c>
      <c r="C3087" s="266" t="s">
        <v>63</v>
      </c>
      <c r="D3087" s="268">
        <v>53.41</v>
      </c>
    </row>
    <row r="3088" spans="1:4">
      <c r="A3088" s="266">
        <v>2003384</v>
      </c>
      <c r="B3088" s="267" t="s">
        <v>3808</v>
      </c>
      <c r="C3088" s="266" t="s">
        <v>63</v>
      </c>
      <c r="D3088" s="268">
        <v>38.39</v>
      </c>
    </row>
    <row r="3089" spans="1:4">
      <c r="A3089" s="266">
        <v>2003387</v>
      </c>
      <c r="B3089" s="267" t="s">
        <v>3809</v>
      </c>
      <c r="C3089" s="266" t="s">
        <v>63</v>
      </c>
      <c r="D3089" s="268">
        <v>66.02</v>
      </c>
    </row>
    <row r="3090" spans="1:4">
      <c r="A3090" s="266">
        <v>2003386</v>
      </c>
      <c r="B3090" s="267" t="s">
        <v>3810</v>
      </c>
      <c r="C3090" s="266" t="s">
        <v>63</v>
      </c>
      <c r="D3090" s="268">
        <v>46.89</v>
      </c>
    </row>
    <row r="3091" spans="1:4">
      <c r="A3091" s="266">
        <v>2003335</v>
      </c>
      <c r="B3091" s="267" t="s">
        <v>3811</v>
      </c>
      <c r="C3091" s="266" t="s">
        <v>63</v>
      </c>
      <c r="D3091" s="268">
        <v>1697.21</v>
      </c>
    </row>
    <row r="3092" spans="1:4">
      <c r="A3092" s="266">
        <v>2003334</v>
      </c>
      <c r="B3092" s="267" t="s">
        <v>3812</v>
      </c>
      <c r="C3092" s="266" t="s">
        <v>63</v>
      </c>
      <c r="D3092" s="268">
        <v>1422.55</v>
      </c>
    </row>
    <row r="3093" spans="1:4">
      <c r="A3093" s="266">
        <v>2003336</v>
      </c>
      <c r="B3093" s="267" t="s">
        <v>3813</v>
      </c>
      <c r="C3093" s="266" t="s">
        <v>63</v>
      </c>
      <c r="D3093" s="268">
        <v>1452.18</v>
      </c>
    </row>
    <row r="3094" spans="1:4">
      <c r="A3094" s="266">
        <v>2003337</v>
      </c>
      <c r="B3094" s="267" t="s">
        <v>3814</v>
      </c>
      <c r="C3094" s="266" t="s">
        <v>63</v>
      </c>
      <c r="D3094" s="268">
        <v>1179.02</v>
      </c>
    </row>
    <row r="3095" spans="1:4">
      <c r="A3095" s="266">
        <v>2003819</v>
      </c>
      <c r="B3095" s="267" t="s">
        <v>3815</v>
      </c>
      <c r="C3095" s="266" t="s">
        <v>75</v>
      </c>
      <c r="D3095" s="268">
        <v>6.59</v>
      </c>
    </row>
    <row r="3096" spans="1:4">
      <c r="A3096" s="266">
        <v>2004504</v>
      </c>
      <c r="B3096" s="267" t="s">
        <v>3816</v>
      </c>
      <c r="C3096" s="266" t="s">
        <v>84</v>
      </c>
      <c r="D3096" s="268">
        <v>15.59</v>
      </c>
    </row>
    <row r="3097" spans="1:4" ht="18">
      <c r="A3097" s="266">
        <v>2004519</v>
      </c>
      <c r="B3097" s="267" t="s">
        <v>3817</v>
      </c>
      <c r="C3097" s="266" t="s">
        <v>84</v>
      </c>
      <c r="D3097" s="268">
        <v>25.49</v>
      </c>
    </row>
    <row r="3098" spans="1:4" ht="18">
      <c r="A3098" s="266">
        <v>2004520</v>
      </c>
      <c r="B3098" s="267" t="s">
        <v>3818</v>
      </c>
      <c r="C3098" s="266" t="s">
        <v>84</v>
      </c>
      <c r="D3098" s="268">
        <v>21.03</v>
      </c>
    </row>
    <row r="3099" spans="1:4" ht="18">
      <c r="A3099" s="266">
        <v>2004521</v>
      </c>
      <c r="B3099" s="267" t="s">
        <v>3819</v>
      </c>
      <c r="C3099" s="266" t="s">
        <v>84</v>
      </c>
      <c r="D3099" s="268">
        <v>14.38</v>
      </c>
    </row>
    <row r="3100" spans="1:4" ht="18">
      <c r="A3100" s="266">
        <v>2004522</v>
      </c>
      <c r="B3100" s="267" t="s">
        <v>3820</v>
      </c>
      <c r="C3100" s="266" t="s">
        <v>84</v>
      </c>
      <c r="D3100" s="268">
        <v>10.51</v>
      </c>
    </row>
    <row r="3101" spans="1:4" ht="18">
      <c r="A3101" s="266">
        <v>2004518</v>
      </c>
      <c r="B3101" s="267" t="s">
        <v>3821</v>
      </c>
      <c r="C3101" s="266" t="s">
        <v>84</v>
      </c>
      <c r="D3101" s="268">
        <v>44.26</v>
      </c>
    </row>
    <row r="3102" spans="1:4">
      <c r="A3102" s="266">
        <v>2003864</v>
      </c>
      <c r="B3102" s="267" t="s">
        <v>3822</v>
      </c>
      <c r="C3102" s="266" t="s">
        <v>360</v>
      </c>
      <c r="D3102" s="268">
        <v>12.74</v>
      </c>
    </row>
    <row r="3103" spans="1:4">
      <c r="A3103" s="266">
        <v>2003863</v>
      </c>
      <c r="B3103" s="267" t="s">
        <v>3823</v>
      </c>
      <c r="C3103" s="266" t="s">
        <v>360</v>
      </c>
      <c r="D3103" s="268">
        <v>22.38</v>
      </c>
    </row>
    <row r="3104" spans="1:4">
      <c r="A3104" s="266">
        <v>2004508</v>
      </c>
      <c r="B3104" s="267" t="s">
        <v>3824</v>
      </c>
      <c r="C3104" s="266" t="s">
        <v>75</v>
      </c>
      <c r="D3104" s="268">
        <v>12.92</v>
      </c>
    </row>
    <row r="3105" spans="1:4">
      <c r="A3105" s="266">
        <v>2003316</v>
      </c>
      <c r="B3105" s="267" t="s">
        <v>3825</v>
      </c>
      <c r="C3105" s="266" t="s">
        <v>63</v>
      </c>
      <c r="D3105" s="268">
        <v>104.49</v>
      </c>
    </row>
    <row r="3106" spans="1:4">
      <c r="A3106" s="266">
        <v>2003317</v>
      </c>
      <c r="B3106" s="267" t="s">
        <v>3826</v>
      </c>
      <c r="C3106" s="266" t="s">
        <v>63</v>
      </c>
      <c r="D3106" s="268">
        <v>99.49</v>
      </c>
    </row>
    <row r="3107" spans="1:4">
      <c r="A3107" s="266">
        <v>2003767</v>
      </c>
      <c r="B3107" s="267" t="s">
        <v>3827</v>
      </c>
      <c r="C3107" s="266" t="s">
        <v>84</v>
      </c>
      <c r="D3107" s="268">
        <v>119.72</v>
      </c>
    </row>
    <row r="3108" spans="1:4">
      <c r="A3108" s="266">
        <v>2003844</v>
      </c>
      <c r="B3108" s="267" t="s">
        <v>3828</v>
      </c>
      <c r="C3108" s="266" t="s">
        <v>84</v>
      </c>
      <c r="D3108" s="268">
        <v>117.15</v>
      </c>
    </row>
    <row r="3109" spans="1:4">
      <c r="A3109" s="266">
        <v>2003576</v>
      </c>
      <c r="B3109" s="267" t="s">
        <v>3829</v>
      </c>
      <c r="C3109" s="266" t="s">
        <v>84</v>
      </c>
      <c r="D3109" s="268">
        <v>13.9</v>
      </c>
    </row>
    <row r="3110" spans="1:4">
      <c r="A3110" s="266">
        <v>2003858</v>
      </c>
      <c r="B3110" s="267" t="s">
        <v>3830</v>
      </c>
      <c r="C3110" s="266" t="s">
        <v>84</v>
      </c>
      <c r="D3110" s="268">
        <v>11.34</v>
      </c>
    </row>
    <row r="3111" spans="1:4">
      <c r="A3111" s="266">
        <v>2003850</v>
      </c>
      <c r="B3111" s="267" t="s">
        <v>3831</v>
      </c>
      <c r="C3111" s="266" t="s">
        <v>84</v>
      </c>
      <c r="D3111" s="268">
        <v>162.4</v>
      </c>
    </row>
    <row r="3112" spans="1:4">
      <c r="A3112" s="266">
        <v>2003849</v>
      </c>
      <c r="B3112" s="267" t="s">
        <v>3832</v>
      </c>
      <c r="C3112" s="266" t="s">
        <v>84</v>
      </c>
      <c r="D3112" s="268">
        <v>70.3</v>
      </c>
    </row>
    <row r="3113" spans="1:4">
      <c r="A3113" s="266">
        <v>2003868</v>
      </c>
      <c r="B3113" s="267" t="s">
        <v>3833</v>
      </c>
      <c r="C3113" s="266" t="s">
        <v>84</v>
      </c>
      <c r="D3113" s="268">
        <v>146.01</v>
      </c>
    </row>
    <row r="3114" spans="1:4">
      <c r="A3114" s="266">
        <v>2003369</v>
      </c>
      <c r="B3114" s="267" t="s">
        <v>3834</v>
      </c>
      <c r="C3114" s="266" t="s">
        <v>75</v>
      </c>
      <c r="D3114" s="268">
        <v>106.82</v>
      </c>
    </row>
    <row r="3115" spans="1:4">
      <c r="A3115" s="266">
        <v>2003368</v>
      </c>
      <c r="B3115" s="267" t="s">
        <v>3835</v>
      </c>
      <c r="C3115" s="266" t="s">
        <v>75</v>
      </c>
      <c r="D3115" s="268">
        <v>92.83</v>
      </c>
    </row>
    <row r="3116" spans="1:4">
      <c r="A3116" s="266">
        <v>2003939</v>
      </c>
      <c r="B3116" s="267" t="s">
        <v>3836</v>
      </c>
      <c r="C3116" s="266" t="s">
        <v>75</v>
      </c>
      <c r="D3116" s="268">
        <v>69.64</v>
      </c>
    </row>
    <row r="3117" spans="1:4">
      <c r="A3117" s="266">
        <v>2003940</v>
      </c>
      <c r="B3117" s="267" t="s">
        <v>3837</v>
      </c>
      <c r="C3117" s="266" t="s">
        <v>75</v>
      </c>
      <c r="D3117" s="268">
        <v>55.59</v>
      </c>
    </row>
    <row r="3118" spans="1:4">
      <c r="A3118" s="266">
        <v>2003371</v>
      </c>
      <c r="B3118" s="267" t="s">
        <v>3838</v>
      </c>
      <c r="C3118" s="266" t="s">
        <v>75</v>
      </c>
      <c r="D3118" s="268">
        <v>78.61</v>
      </c>
    </row>
    <row r="3119" spans="1:4">
      <c r="A3119" s="266">
        <v>2003370</v>
      </c>
      <c r="B3119" s="267" t="s">
        <v>3839</v>
      </c>
      <c r="C3119" s="266" t="s">
        <v>75</v>
      </c>
      <c r="D3119" s="268">
        <v>66.78</v>
      </c>
    </row>
    <row r="3120" spans="1:4">
      <c r="A3120" s="266">
        <v>2003941</v>
      </c>
      <c r="B3120" s="267" t="s">
        <v>3840</v>
      </c>
      <c r="C3120" s="266" t="s">
        <v>75</v>
      </c>
      <c r="D3120" s="268">
        <v>59.43</v>
      </c>
    </row>
    <row r="3121" spans="1:4">
      <c r="A3121" s="266">
        <v>2003942</v>
      </c>
      <c r="B3121" s="267" t="s">
        <v>3841</v>
      </c>
      <c r="C3121" s="266" t="s">
        <v>75</v>
      </c>
      <c r="D3121" s="268">
        <v>47.57</v>
      </c>
    </row>
    <row r="3122" spans="1:4">
      <c r="A3122" s="266">
        <v>2003373</v>
      </c>
      <c r="B3122" s="267" t="s">
        <v>3842</v>
      </c>
      <c r="C3122" s="266" t="s">
        <v>75</v>
      </c>
      <c r="D3122" s="268">
        <v>62.08</v>
      </c>
    </row>
    <row r="3123" spans="1:4">
      <c r="A3123" s="266">
        <v>2003372</v>
      </c>
      <c r="B3123" s="267" t="s">
        <v>3843</v>
      </c>
      <c r="C3123" s="266" t="s">
        <v>75</v>
      </c>
      <c r="D3123" s="268">
        <v>56.35</v>
      </c>
    </row>
    <row r="3124" spans="1:4">
      <c r="A3124" s="266">
        <v>2003943</v>
      </c>
      <c r="B3124" s="267" t="s">
        <v>3844</v>
      </c>
      <c r="C3124" s="266" t="s">
        <v>75</v>
      </c>
      <c r="D3124" s="268">
        <v>28.14</v>
      </c>
    </row>
    <row r="3125" spans="1:4">
      <c r="A3125" s="266">
        <v>2003944</v>
      </c>
      <c r="B3125" s="267" t="s">
        <v>3845</v>
      </c>
      <c r="C3125" s="266" t="s">
        <v>75</v>
      </c>
      <c r="D3125" s="268">
        <v>22.39</v>
      </c>
    </row>
    <row r="3126" spans="1:4">
      <c r="A3126" s="266">
        <v>2003375</v>
      </c>
      <c r="B3126" s="267" t="s">
        <v>3846</v>
      </c>
      <c r="C3126" s="266" t="s">
        <v>75</v>
      </c>
      <c r="D3126" s="268">
        <v>39.950000000000003</v>
      </c>
    </row>
    <row r="3127" spans="1:4">
      <c r="A3127" s="266">
        <v>2003374</v>
      </c>
      <c r="B3127" s="267" t="s">
        <v>3847</v>
      </c>
      <c r="C3127" s="266" t="s">
        <v>75</v>
      </c>
      <c r="D3127" s="268">
        <v>35.729999999999997</v>
      </c>
    </row>
    <row r="3128" spans="1:4">
      <c r="A3128" s="266">
        <v>2003945</v>
      </c>
      <c r="B3128" s="267" t="s">
        <v>3848</v>
      </c>
      <c r="C3128" s="266" t="s">
        <v>75</v>
      </c>
      <c r="D3128" s="268">
        <v>21.02</v>
      </c>
    </row>
    <row r="3129" spans="1:4">
      <c r="A3129" s="266">
        <v>2003946</v>
      </c>
      <c r="B3129" s="267" t="s">
        <v>3849</v>
      </c>
      <c r="C3129" s="266" t="s">
        <v>75</v>
      </c>
      <c r="D3129" s="268">
        <v>16.78</v>
      </c>
    </row>
    <row r="3130" spans="1:4">
      <c r="A3130" s="266">
        <v>2003377</v>
      </c>
      <c r="B3130" s="267" t="s">
        <v>3850</v>
      </c>
      <c r="C3130" s="266" t="s">
        <v>75</v>
      </c>
      <c r="D3130" s="268">
        <v>53.99</v>
      </c>
    </row>
    <row r="3131" spans="1:4">
      <c r="A3131" s="266">
        <v>2003376</v>
      </c>
      <c r="B3131" s="267" t="s">
        <v>3851</v>
      </c>
      <c r="C3131" s="266" t="s">
        <v>75</v>
      </c>
      <c r="D3131" s="268">
        <v>49.43</v>
      </c>
    </row>
    <row r="3132" spans="1:4">
      <c r="A3132" s="266">
        <v>2003947</v>
      </c>
      <c r="B3132" s="267" t="s">
        <v>137</v>
      </c>
      <c r="C3132" s="266" t="s">
        <v>75</v>
      </c>
      <c r="D3132" s="268">
        <v>22.15</v>
      </c>
    </row>
    <row r="3133" spans="1:4">
      <c r="A3133" s="266">
        <v>2003948</v>
      </c>
      <c r="B3133" s="267" t="s">
        <v>3852</v>
      </c>
      <c r="C3133" s="266" t="s">
        <v>75</v>
      </c>
      <c r="D3133" s="268">
        <v>17.57</v>
      </c>
    </row>
    <row r="3134" spans="1:4">
      <c r="A3134" s="266">
        <v>2003379</v>
      </c>
      <c r="B3134" s="267" t="s">
        <v>3853</v>
      </c>
      <c r="C3134" s="266" t="s">
        <v>75</v>
      </c>
      <c r="D3134" s="268">
        <v>31.13</v>
      </c>
    </row>
    <row r="3135" spans="1:4">
      <c r="A3135" s="266">
        <v>2003378</v>
      </c>
      <c r="B3135" s="267" t="s">
        <v>3854</v>
      </c>
      <c r="C3135" s="266" t="s">
        <v>75</v>
      </c>
      <c r="D3135" s="268">
        <v>28.05</v>
      </c>
    </row>
    <row r="3136" spans="1:4">
      <c r="A3136" s="266">
        <v>2003949</v>
      </c>
      <c r="B3136" s="267" t="s">
        <v>3855</v>
      </c>
      <c r="C3136" s="266" t="s">
        <v>75</v>
      </c>
      <c r="D3136" s="268">
        <v>15.15</v>
      </c>
    </row>
    <row r="3137" spans="1:4">
      <c r="A3137" s="266">
        <v>2003950</v>
      </c>
      <c r="B3137" s="267" t="s">
        <v>3856</v>
      </c>
      <c r="C3137" s="266" t="s">
        <v>75</v>
      </c>
      <c r="D3137" s="268">
        <v>12.07</v>
      </c>
    </row>
    <row r="3138" spans="1:4">
      <c r="A3138" s="266">
        <v>2003381</v>
      </c>
      <c r="B3138" s="267" t="s">
        <v>3857</v>
      </c>
      <c r="C3138" s="266" t="s">
        <v>75</v>
      </c>
      <c r="D3138" s="268">
        <v>52.25</v>
      </c>
    </row>
    <row r="3139" spans="1:4">
      <c r="A3139" s="266">
        <v>2003380</v>
      </c>
      <c r="B3139" s="267" t="s">
        <v>3858</v>
      </c>
      <c r="C3139" s="266" t="s">
        <v>75</v>
      </c>
      <c r="D3139" s="268">
        <v>46.98</v>
      </c>
    </row>
    <row r="3140" spans="1:4">
      <c r="A3140" s="266">
        <v>2003951</v>
      </c>
      <c r="B3140" s="267" t="s">
        <v>3859</v>
      </c>
      <c r="C3140" s="266" t="s">
        <v>75</v>
      </c>
      <c r="D3140" s="268">
        <v>25.82</v>
      </c>
    </row>
    <row r="3141" spans="1:4">
      <c r="A3141" s="266">
        <v>2003952</v>
      </c>
      <c r="B3141" s="267" t="s">
        <v>3860</v>
      </c>
      <c r="C3141" s="266" t="s">
        <v>75</v>
      </c>
      <c r="D3141" s="268">
        <v>20.52</v>
      </c>
    </row>
    <row r="3142" spans="1:4">
      <c r="A3142" s="266">
        <v>2003383</v>
      </c>
      <c r="B3142" s="267" t="s">
        <v>3861</v>
      </c>
      <c r="C3142" s="266" t="s">
        <v>75</v>
      </c>
      <c r="D3142" s="268">
        <v>88.18</v>
      </c>
    </row>
    <row r="3143" spans="1:4">
      <c r="A3143" s="266">
        <v>2003382</v>
      </c>
      <c r="B3143" s="267" t="s">
        <v>3862</v>
      </c>
      <c r="C3143" s="266" t="s">
        <v>75</v>
      </c>
      <c r="D3143" s="268">
        <v>78.33</v>
      </c>
    </row>
    <row r="3144" spans="1:4">
      <c r="A3144" s="266">
        <v>2003953</v>
      </c>
      <c r="B3144" s="267" t="s">
        <v>3863</v>
      </c>
      <c r="C3144" s="266" t="s">
        <v>75</v>
      </c>
      <c r="D3144" s="268">
        <v>47.1</v>
      </c>
    </row>
    <row r="3145" spans="1:4">
      <c r="A3145" s="266">
        <v>2003954</v>
      </c>
      <c r="B3145" s="267" t="s">
        <v>3864</v>
      </c>
      <c r="C3145" s="266" t="s">
        <v>75</v>
      </c>
      <c r="D3145" s="268">
        <v>37.22</v>
      </c>
    </row>
    <row r="3146" spans="1:4">
      <c r="A3146" s="266">
        <v>2004514</v>
      </c>
      <c r="B3146" s="267" t="s">
        <v>3865</v>
      </c>
      <c r="C3146" s="266" t="s">
        <v>75</v>
      </c>
      <c r="D3146" s="268">
        <v>14.93</v>
      </c>
    </row>
    <row r="3147" spans="1:4">
      <c r="A3147" s="266">
        <v>2004515</v>
      </c>
      <c r="B3147" s="267" t="s">
        <v>3866</v>
      </c>
      <c r="C3147" s="266" t="s">
        <v>75</v>
      </c>
      <c r="D3147" s="268">
        <v>39.47</v>
      </c>
    </row>
    <row r="3148" spans="1:4">
      <c r="A3148" s="266">
        <v>2005759</v>
      </c>
      <c r="B3148" s="267" t="s">
        <v>3867</v>
      </c>
      <c r="C3148" s="266" t="s">
        <v>75</v>
      </c>
      <c r="D3148" s="268">
        <v>49.69</v>
      </c>
    </row>
    <row r="3149" spans="1:4">
      <c r="A3149" s="266">
        <v>2005764</v>
      </c>
      <c r="B3149" s="267" t="s">
        <v>3868</v>
      </c>
      <c r="C3149" s="266" t="s">
        <v>75</v>
      </c>
      <c r="D3149" s="268">
        <v>63.75</v>
      </c>
    </row>
    <row r="3150" spans="1:4">
      <c r="A3150" s="266">
        <v>2003678</v>
      </c>
      <c r="B3150" s="267" t="s">
        <v>3869</v>
      </c>
      <c r="C3150" s="266" t="s">
        <v>63</v>
      </c>
      <c r="D3150" s="268">
        <v>2039.89</v>
      </c>
    </row>
    <row r="3151" spans="1:4">
      <c r="A3151" s="266">
        <v>2003677</v>
      </c>
      <c r="B3151" s="267" t="s">
        <v>3870</v>
      </c>
      <c r="C3151" s="266" t="s">
        <v>63</v>
      </c>
      <c r="D3151" s="268">
        <v>1802.25</v>
      </c>
    </row>
    <row r="3152" spans="1:4">
      <c r="A3152" s="266">
        <v>2003680</v>
      </c>
      <c r="B3152" s="267" t="s">
        <v>3871</v>
      </c>
      <c r="C3152" s="266" t="s">
        <v>63</v>
      </c>
      <c r="D3152" s="268">
        <v>2010.48</v>
      </c>
    </row>
    <row r="3153" spans="1:4">
      <c r="A3153" s="266">
        <v>2003679</v>
      </c>
      <c r="B3153" s="267" t="s">
        <v>3872</v>
      </c>
      <c r="C3153" s="266" t="s">
        <v>63</v>
      </c>
      <c r="D3153" s="268">
        <v>1782.4</v>
      </c>
    </row>
    <row r="3154" spans="1:4">
      <c r="A3154" s="266">
        <v>2003682</v>
      </c>
      <c r="B3154" s="267" t="s">
        <v>3873</v>
      </c>
      <c r="C3154" s="266" t="s">
        <v>63</v>
      </c>
      <c r="D3154" s="268">
        <v>2303.0500000000002</v>
      </c>
    </row>
    <row r="3155" spans="1:4">
      <c r="A3155" s="266">
        <v>2003681</v>
      </c>
      <c r="B3155" s="267" t="s">
        <v>3874</v>
      </c>
      <c r="C3155" s="266" t="s">
        <v>63</v>
      </c>
      <c r="D3155" s="268">
        <v>2018.97</v>
      </c>
    </row>
    <row r="3156" spans="1:4">
      <c r="A3156" s="266">
        <v>2003684</v>
      </c>
      <c r="B3156" s="267" t="s">
        <v>3875</v>
      </c>
      <c r="C3156" s="266" t="s">
        <v>63</v>
      </c>
      <c r="D3156" s="268">
        <v>2759.5</v>
      </c>
    </row>
    <row r="3157" spans="1:4">
      <c r="A3157" s="266">
        <v>2003683</v>
      </c>
      <c r="B3157" s="267" t="s">
        <v>3876</v>
      </c>
      <c r="C3157" s="266" t="s">
        <v>63</v>
      </c>
      <c r="D3157" s="268">
        <v>2420.7800000000002</v>
      </c>
    </row>
    <row r="3158" spans="1:4">
      <c r="A3158" s="266">
        <v>2003686</v>
      </c>
      <c r="B3158" s="267" t="s">
        <v>3877</v>
      </c>
      <c r="C3158" s="266" t="s">
        <v>63</v>
      </c>
      <c r="D3158" s="268">
        <v>3255.32</v>
      </c>
    </row>
    <row r="3159" spans="1:4">
      <c r="A3159" s="266">
        <v>2003685</v>
      </c>
      <c r="B3159" s="267" t="s">
        <v>3878</v>
      </c>
      <c r="C3159" s="266" t="s">
        <v>63</v>
      </c>
      <c r="D3159" s="268">
        <v>2860.6</v>
      </c>
    </row>
    <row r="3160" spans="1:4">
      <c r="A3160" s="266">
        <v>2003688</v>
      </c>
      <c r="B3160" s="267" t="s">
        <v>3879</v>
      </c>
      <c r="C3160" s="266" t="s">
        <v>63</v>
      </c>
      <c r="D3160" s="268">
        <v>4062.72</v>
      </c>
    </row>
    <row r="3161" spans="1:4">
      <c r="A3161" s="266">
        <v>2003687</v>
      </c>
      <c r="B3161" s="267" t="s">
        <v>3880</v>
      </c>
      <c r="C3161" s="266" t="s">
        <v>63</v>
      </c>
      <c r="D3161" s="268">
        <v>3584.69</v>
      </c>
    </row>
    <row r="3162" spans="1:4">
      <c r="A3162" s="266">
        <v>2003690</v>
      </c>
      <c r="B3162" s="267" t="s">
        <v>3881</v>
      </c>
      <c r="C3162" s="266" t="s">
        <v>63</v>
      </c>
      <c r="D3162" s="268">
        <v>2363.15</v>
      </c>
    </row>
    <row r="3163" spans="1:4">
      <c r="A3163" s="266">
        <v>2003689</v>
      </c>
      <c r="B3163" s="267" t="s">
        <v>3882</v>
      </c>
      <c r="C3163" s="266" t="s">
        <v>63</v>
      </c>
      <c r="D3163" s="268">
        <v>2085.89</v>
      </c>
    </row>
    <row r="3164" spans="1:4">
      <c r="A3164" s="266">
        <v>2003692</v>
      </c>
      <c r="B3164" s="267" t="s">
        <v>3883</v>
      </c>
      <c r="C3164" s="266" t="s">
        <v>63</v>
      </c>
      <c r="D3164" s="268">
        <v>2337.94</v>
      </c>
    </row>
    <row r="3165" spans="1:4">
      <c r="A3165" s="266">
        <v>2003691</v>
      </c>
      <c r="B3165" s="267" t="s">
        <v>3884</v>
      </c>
      <c r="C3165" s="266" t="s">
        <v>63</v>
      </c>
      <c r="D3165" s="268">
        <v>2068.87</v>
      </c>
    </row>
    <row r="3166" spans="1:4">
      <c r="A3166" s="266">
        <v>2003694</v>
      </c>
      <c r="B3166" s="267" t="s">
        <v>3885</v>
      </c>
      <c r="C3166" s="266" t="s">
        <v>63</v>
      </c>
      <c r="D3166" s="268">
        <v>2650.91</v>
      </c>
    </row>
    <row r="3167" spans="1:4">
      <c r="A3167" s="266">
        <v>2003693</v>
      </c>
      <c r="B3167" s="267" t="s">
        <v>3886</v>
      </c>
      <c r="C3167" s="266" t="s">
        <v>63</v>
      </c>
      <c r="D3167" s="268">
        <v>2320.39</v>
      </c>
    </row>
    <row r="3168" spans="1:4">
      <c r="A3168" s="266">
        <v>2003696</v>
      </c>
      <c r="B3168" s="267" t="s">
        <v>3887</v>
      </c>
      <c r="C3168" s="266" t="s">
        <v>63</v>
      </c>
      <c r="D3168" s="268">
        <v>2977.65</v>
      </c>
    </row>
    <row r="3169" spans="1:4">
      <c r="A3169" s="266">
        <v>2003695</v>
      </c>
      <c r="B3169" s="267" t="s">
        <v>3888</v>
      </c>
      <c r="C3169" s="266" t="s">
        <v>63</v>
      </c>
      <c r="D3169" s="268">
        <v>2589.77</v>
      </c>
    </row>
    <row r="3170" spans="1:4">
      <c r="A3170" s="266">
        <v>2003698</v>
      </c>
      <c r="B3170" s="267" t="s">
        <v>3889</v>
      </c>
      <c r="C3170" s="266" t="s">
        <v>63</v>
      </c>
      <c r="D3170" s="268">
        <v>3641.56</v>
      </c>
    </row>
    <row r="3171" spans="1:4">
      <c r="A3171" s="266">
        <v>2003697</v>
      </c>
      <c r="B3171" s="267" t="s">
        <v>3890</v>
      </c>
      <c r="C3171" s="266" t="s">
        <v>63</v>
      </c>
      <c r="D3171" s="268">
        <v>3194.94</v>
      </c>
    </row>
    <row r="3172" spans="1:4">
      <c r="A3172" s="266">
        <v>2003700</v>
      </c>
      <c r="B3172" s="267" t="s">
        <v>3891</v>
      </c>
      <c r="C3172" s="266" t="s">
        <v>63</v>
      </c>
      <c r="D3172" s="268">
        <v>4487.3500000000004</v>
      </c>
    </row>
    <row r="3173" spans="1:4">
      <c r="A3173" s="266">
        <v>2003699</v>
      </c>
      <c r="B3173" s="267" t="s">
        <v>3892</v>
      </c>
      <c r="C3173" s="266" t="s">
        <v>63</v>
      </c>
      <c r="D3173" s="268">
        <v>3951.95</v>
      </c>
    </row>
    <row r="3174" spans="1:4">
      <c r="A3174" s="266">
        <v>2003702</v>
      </c>
      <c r="B3174" s="267" t="s">
        <v>3893</v>
      </c>
      <c r="C3174" s="266" t="s">
        <v>63</v>
      </c>
      <c r="D3174" s="268">
        <v>2703.2</v>
      </c>
    </row>
    <row r="3175" spans="1:4">
      <c r="A3175" s="266">
        <v>2003701</v>
      </c>
      <c r="B3175" s="267" t="s">
        <v>3894</v>
      </c>
      <c r="C3175" s="266" t="s">
        <v>63</v>
      </c>
      <c r="D3175" s="268">
        <v>2380.87</v>
      </c>
    </row>
    <row r="3176" spans="1:4">
      <c r="A3176" s="266">
        <v>2003704</v>
      </c>
      <c r="B3176" s="267" t="s">
        <v>3895</v>
      </c>
      <c r="C3176" s="266" t="s">
        <v>63</v>
      </c>
      <c r="D3176" s="268">
        <v>2677.99</v>
      </c>
    </row>
    <row r="3177" spans="1:4">
      <c r="A3177" s="266">
        <v>2003703</v>
      </c>
      <c r="B3177" s="267" t="s">
        <v>3896</v>
      </c>
      <c r="C3177" s="266" t="s">
        <v>63</v>
      </c>
      <c r="D3177" s="268">
        <v>2363.86</v>
      </c>
    </row>
    <row r="3178" spans="1:4">
      <c r="A3178" s="266">
        <v>2003706</v>
      </c>
      <c r="B3178" s="267" t="s">
        <v>3897</v>
      </c>
      <c r="C3178" s="266" t="s">
        <v>63</v>
      </c>
      <c r="D3178" s="268">
        <v>3015.57</v>
      </c>
    </row>
    <row r="3179" spans="1:4">
      <c r="A3179" s="266">
        <v>2003705</v>
      </c>
      <c r="B3179" s="267" t="s">
        <v>3898</v>
      </c>
      <c r="C3179" s="266" t="s">
        <v>63</v>
      </c>
      <c r="D3179" s="268">
        <v>2633.15</v>
      </c>
    </row>
    <row r="3180" spans="1:4">
      <c r="A3180" s="266">
        <v>2003708</v>
      </c>
      <c r="B3180" s="267" t="s">
        <v>3899</v>
      </c>
      <c r="C3180" s="266" t="s">
        <v>63</v>
      </c>
      <c r="D3180" s="268">
        <v>3503.21</v>
      </c>
    </row>
    <row r="3181" spans="1:4">
      <c r="A3181" s="266">
        <v>2003707</v>
      </c>
      <c r="B3181" s="267" t="s">
        <v>3900</v>
      </c>
      <c r="C3181" s="266" t="s">
        <v>63</v>
      </c>
      <c r="D3181" s="268">
        <v>3060.69</v>
      </c>
    </row>
    <row r="3182" spans="1:4">
      <c r="A3182" s="266">
        <v>2003710</v>
      </c>
      <c r="B3182" s="267" t="s">
        <v>3901</v>
      </c>
      <c r="C3182" s="266" t="s">
        <v>63</v>
      </c>
      <c r="D3182" s="268">
        <v>4044.6</v>
      </c>
    </row>
    <row r="3183" spans="1:4">
      <c r="A3183" s="266">
        <v>2003709</v>
      </c>
      <c r="B3183" s="267" t="s">
        <v>3902</v>
      </c>
      <c r="C3183" s="266" t="s">
        <v>63</v>
      </c>
      <c r="D3183" s="268">
        <v>3540.62</v>
      </c>
    </row>
    <row r="3184" spans="1:4">
      <c r="A3184" s="266">
        <v>2003712</v>
      </c>
      <c r="B3184" s="267" t="s">
        <v>3903</v>
      </c>
      <c r="C3184" s="266" t="s">
        <v>63</v>
      </c>
      <c r="D3184" s="268">
        <v>4928.78</v>
      </c>
    </row>
    <row r="3185" spans="1:4">
      <c r="A3185" s="266">
        <v>2003711</v>
      </c>
      <c r="B3185" s="267" t="s">
        <v>3904</v>
      </c>
      <c r="C3185" s="266" t="s">
        <v>63</v>
      </c>
      <c r="D3185" s="268">
        <v>4330.5600000000004</v>
      </c>
    </row>
    <row r="3186" spans="1:4">
      <c r="A3186" s="266">
        <v>2004505</v>
      </c>
      <c r="B3186" s="267" t="s">
        <v>3905</v>
      </c>
      <c r="C3186" s="266" t="s">
        <v>84</v>
      </c>
      <c r="D3186" s="268">
        <v>16.940000000000001</v>
      </c>
    </row>
    <row r="3187" spans="1:4">
      <c r="A3187" s="266">
        <v>2003353</v>
      </c>
      <c r="B3187" s="267" t="s">
        <v>3906</v>
      </c>
      <c r="C3187" s="266" t="s">
        <v>75</v>
      </c>
      <c r="D3187" s="268">
        <v>75.180000000000007</v>
      </c>
    </row>
    <row r="3188" spans="1:4">
      <c r="A3188" s="266">
        <v>2003352</v>
      </c>
      <c r="B3188" s="267" t="s">
        <v>3907</v>
      </c>
      <c r="C3188" s="266" t="s">
        <v>75</v>
      </c>
      <c r="D3188" s="268">
        <v>56.2</v>
      </c>
    </row>
    <row r="3189" spans="1:4" ht="18">
      <c r="A3189" s="266">
        <v>2003979</v>
      </c>
      <c r="B3189" s="267" t="s">
        <v>3908</v>
      </c>
      <c r="C3189" s="266" t="s">
        <v>75</v>
      </c>
      <c r="D3189" s="268">
        <v>87.05</v>
      </c>
    </row>
    <row r="3190" spans="1:4" ht="18">
      <c r="A3190" s="266">
        <v>2003980</v>
      </c>
      <c r="B3190" s="267" t="s">
        <v>3909</v>
      </c>
      <c r="C3190" s="266" t="s">
        <v>75</v>
      </c>
      <c r="D3190" s="268">
        <v>68</v>
      </c>
    </row>
    <row r="3191" spans="1:4">
      <c r="A3191" s="266">
        <v>2003355</v>
      </c>
      <c r="B3191" s="267" t="s">
        <v>3910</v>
      </c>
      <c r="C3191" s="266" t="s">
        <v>75</v>
      </c>
      <c r="D3191" s="268">
        <v>101.14</v>
      </c>
    </row>
    <row r="3192" spans="1:4">
      <c r="A3192" s="266">
        <v>2003354</v>
      </c>
      <c r="B3192" s="267" t="s">
        <v>3911</v>
      </c>
      <c r="C3192" s="266" t="s">
        <v>75</v>
      </c>
      <c r="D3192" s="268">
        <v>75.56</v>
      </c>
    </row>
    <row r="3193" spans="1:4" ht="18">
      <c r="A3193" s="266">
        <v>2003981</v>
      </c>
      <c r="B3193" s="267" t="s">
        <v>3912</v>
      </c>
      <c r="C3193" s="266" t="s">
        <v>75</v>
      </c>
      <c r="D3193" s="268">
        <v>117.3</v>
      </c>
    </row>
    <row r="3194" spans="1:4" ht="18">
      <c r="A3194" s="266">
        <v>2003982</v>
      </c>
      <c r="B3194" s="267" t="s">
        <v>3913</v>
      </c>
      <c r="C3194" s="266" t="s">
        <v>75</v>
      </c>
      <c r="D3194" s="268">
        <v>91.63</v>
      </c>
    </row>
    <row r="3195" spans="1:4">
      <c r="A3195" s="266">
        <v>2003345</v>
      </c>
      <c r="B3195" s="267" t="s">
        <v>3914</v>
      </c>
      <c r="C3195" s="266" t="s">
        <v>75</v>
      </c>
      <c r="D3195" s="268">
        <v>59.79</v>
      </c>
    </row>
    <row r="3196" spans="1:4">
      <c r="A3196" s="266">
        <v>2003344</v>
      </c>
      <c r="B3196" s="267" t="s">
        <v>3915</v>
      </c>
      <c r="C3196" s="266" t="s">
        <v>75</v>
      </c>
      <c r="D3196" s="268">
        <v>46.83</v>
      </c>
    </row>
    <row r="3197" spans="1:4" ht="18">
      <c r="A3197" s="266">
        <v>2003973</v>
      </c>
      <c r="B3197" s="267" t="s">
        <v>3916</v>
      </c>
      <c r="C3197" s="266" t="s">
        <v>75</v>
      </c>
      <c r="D3197" s="268">
        <v>68.08</v>
      </c>
    </row>
    <row r="3198" spans="1:4" ht="18">
      <c r="A3198" s="266">
        <v>2003974</v>
      </c>
      <c r="B3198" s="267" t="s">
        <v>3917</v>
      </c>
      <c r="C3198" s="266" t="s">
        <v>75</v>
      </c>
      <c r="D3198" s="268">
        <v>55.07</v>
      </c>
    </row>
    <row r="3199" spans="1:4">
      <c r="A3199" s="266">
        <v>2003343</v>
      </c>
      <c r="B3199" s="267" t="s">
        <v>3918</v>
      </c>
      <c r="C3199" s="266" t="s">
        <v>75</v>
      </c>
      <c r="D3199" s="268">
        <v>81.52</v>
      </c>
    </row>
    <row r="3200" spans="1:4">
      <c r="A3200" s="266">
        <v>2003342</v>
      </c>
      <c r="B3200" s="267" t="s">
        <v>3919</v>
      </c>
      <c r="C3200" s="266" t="s">
        <v>75</v>
      </c>
      <c r="D3200" s="268">
        <v>63.34</v>
      </c>
    </row>
    <row r="3201" spans="1:4" ht="18">
      <c r="A3201" s="266">
        <v>2003971</v>
      </c>
      <c r="B3201" s="267" t="s">
        <v>3920</v>
      </c>
      <c r="C3201" s="266" t="s">
        <v>75</v>
      </c>
      <c r="D3201" s="268">
        <v>93.3</v>
      </c>
    </row>
    <row r="3202" spans="1:4" ht="18">
      <c r="A3202" s="266">
        <v>2003972</v>
      </c>
      <c r="B3202" s="267" t="s">
        <v>3921</v>
      </c>
      <c r="C3202" s="266" t="s">
        <v>75</v>
      </c>
      <c r="D3202" s="268">
        <v>75.06</v>
      </c>
    </row>
    <row r="3203" spans="1:4">
      <c r="A3203" s="266">
        <v>2003347</v>
      </c>
      <c r="B3203" s="267" t="s">
        <v>3922</v>
      </c>
      <c r="C3203" s="266" t="s">
        <v>75</v>
      </c>
      <c r="D3203" s="268">
        <v>13.98</v>
      </c>
    </row>
    <row r="3204" spans="1:4">
      <c r="A3204" s="266">
        <v>2003346</v>
      </c>
      <c r="B3204" s="267" t="s">
        <v>3923</v>
      </c>
      <c r="C3204" s="266" t="s">
        <v>75</v>
      </c>
      <c r="D3204" s="268">
        <v>19.45</v>
      </c>
    </row>
    <row r="3205" spans="1:4">
      <c r="A3205" s="266">
        <v>2003933</v>
      </c>
      <c r="B3205" s="267" t="s">
        <v>3924</v>
      </c>
      <c r="C3205" s="266" t="s">
        <v>75</v>
      </c>
      <c r="D3205" s="268">
        <v>6.9</v>
      </c>
    </row>
    <row r="3206" spans="1:4">
      <c r="A3206" s="266">
        <v>2003932</v>
      </c>
      <c r="B3206" s="267" t="s">
        <v>3925</v>
      </c>
      <c r="C3206" s="266" t="s">
        <v>75</v>
      </c>
      <c r="D3206" s="268">
        <v>8.83</v>
      </c>
    </row>
    <row r="3207" spans="1:4">
      <c r="A3207" s="266">
        <v>2003349</v>
      </c>
      <c r="B3207" s="267" t="s">
        <v>3926</v>
      </c>
      <c r="C3207" s="266" t="s">
        <v>75</v>
      </c>
      <c r="D3207" s="268">
        <v>57.83</v>
      </c>
    </row>
    <row r="3208" spans="1:4">
      <c r="A3208" s="266">
        <v>2003348</v>
      </c>
      <c r="B3208" s="267" t="s">
        <v>3927</v>
      </c>
      <c r="C3208" s="266" t="s">
        <v>75</v>
      </c>
      <c r="D3208" s="268">
        <v>43.43</v>
      </c>
    </row>
    <row r="3209" spans="1:4" ht="18">
      <c r="A3209" s="266">
        <v>2003975</v>
      </c>
      <c r="B3209" s="267" t="s">
        <v>3928</v>
      </c>
      <c r="C3209" s="266" t="s">
        <v>75</v>
      </c>
      <c r="D3209" s="268">
        <v>66.010000000000005</v>
      </c>
    </row>
    <row r="3210" spans="1:4" ht="18">
      <c r="A3210" s="266">
        <v>2003976</v>
      </c>
      <c r="B3210" s="267" t="s">
        <v>3929</v>
      </c>
      <c r="C3210" s="266" t="s">
        <v>75</v>
      </c>
      <c r="D3210" s="268">
        <v>51.56</v>
      </c>
    </row>
    <row r="3211" spans="1:4">
      <c r="A3211" s="266">
        <v>2003351</v>
      </c>
      <c r="B3211" s="267" t="s">
        <v>3930</v>
      </c>
      <c r="C3211" s="266" t="s">
        <v>75</v>
      </c>
      <c r="D3211" s="268">
        <v>77.3</v>
      </c>
    </row>
    <row r="3212" spans="1:4">
      <c r="A3212" s="266">
        <v>2003350</v>
      </c>
      <c r="B3212" s="267" t="s">
        <v>3931</v>
      </c>
      <c r="C3212" s="266" t="s">
        <v>75</v>
      </c>
      <c r="D3212" s="268">
        <v>58.01</v>
      </c>
    </row>
    <row r="3213" spans="1:4" ht="18">
      <c r="A3213" s="266">
        <v>2003977</v>
      </c>
      <c r="B3213" s="267" t="s">
        <v>3932</v>
      </c>
      <c r="C3213" s="266" t="s">
        <v>75</v>
      </c>
      <c r="D3213" s="268">
        <v>88.43</v>
      </c>
    </row>
    <row r="3214" spans="1:4" ht="18">
      <c r="A3214" s="266">
        <v>2003978</v>
      </c>
      <c r="B3214" s="267" t="s">
        <v>3933</v>
      </c>
      <c r="C3214" s="266" t="s">
        <v>75</v>
      </c>
      <c r="D3214" s="268">
        <v>69.069999999999993</v>
      </c>
    </row>
    <row r="3215" spans="1:4">
      <c r="A3215" s="266">
        <v>2003291</v>
      </c>
      <c r="B3215" s="267" t="s">
        <v>3934</v>
      </c>
      <c r="C3215" s="266" t="s">
        <v>75</v>
      </c>
      <c r="D3215" s="268">
        <v>10.34</v>
      </c>
    </row>
    <row r="3216" spans="1:4">
      <c r="A3216" s="266">
        <v>2003292</v>
      </c>
      <c r="B3216" s="267" t="s">
        <v>3935</v>
      </c>
      <c r="C3216" s="266" t="s">
        <v>75</v>
      </c>
      <c r="D3216" s="268">
        <v>14.48</v>
      </c>
    </row>
    <row r="3217" spans="1:4">
      <c r="A3217" s="266">
        <v>2003293</v>
      </c>
      <c r="B3217" s="267" t="s">
        <v>3936</v>
      </c>
      <c r="C3217" s="266" t="s">
        <v>75</v>
      </c>
      <c r="D3217" s="268">
        <v>19.07</v>
      </c>
    </row>
    <row r="3218" spans="1:4">
      <c r="A3218" s="266">
        <v>2003294</v>
      </c>
      <c r="B3218" s="267" t="s">
        <v>3937</v>
      </c>
      <c r="C3218" s="266" t="s">
        <v>75</v>
      </c>
      <c r="D3218" s="268">
        <v>28.6</v>
      </c>
    </row>
    <row r="3219" spans="1:4">
      <c r="A3219" s="266">
        <v>2003257</v>
      </c>
      <c r="B3219" s="267" t="s">
        <v>3938</v>
      </c>
      <c r="C3219" s="266" t="s">
        <v>75</v>
      </c>
      <c r="D3219" s="268">
        <v>61.26</v>
      </c>
    </row>
    <row r="3220" spans="1:4">
      <c r="A3220" s="266">
        <v>2003258</v>
      </c>
      <c r="B3220" s="267" t="s">
        <v>3939</v>
      </c>
      <c r="C3220" s="266" t="s">
        <v>75</v>
      </c>
      <c r="D3220" s="268">
        <v>48.33</v>
      </c>
    </row>
    <row r="3221" spans="1:4" ht="18">
      <c r="A3221" s="266">
        <v>2003259</v>
      </c>
      <c r="B3221" s="267" t="s">
        <v>3940</v>
      </c>
      <c r="C3221" s="266" t="s">
        <v>75</v>
      </c>
      <c r="D3221" s="268">
        <v>68.86</v>
      </c>
    </row>
    <row r="3222" spans="1:4" ht="18">
      <c r="A3222" s="266">
        <v>2003260</v>
      </c>
      <c r="B3222" s="267" t="s">
        <v>3941</v>
      </c>
      <c r="C3222" s="266" t="s">
        <v>75</v>
      </c>
      <c r="D3222" s="268">
        <v>55.89</v>
      </c>
    </row>
    <row r="3223" spans="1:4">
      <c r="A3223" s="266">
        <v>2003281</v>
      </c>
      <c r="B3223" s="267" t="s">
        <v>3942</v>
      </c>
      <c r="C3223" s="266" t="s">
        <v>75</v>
      </c>
      <c r="D3223" s="268">
        <v>61.37</v>
      </c>
    </row>
    <row r="3224" spans="1:4">
      <c r="A3224" s="266">
        <v>2003282</v>
      </c>
      <c r="B3224" s="267" t="s">
        <v>3943</v>
      </c>
      <c r="C3224" s="266" t="s">
        <v>75</v>
      </c>
      <c r="D3224" s="268">
        <v>48.15</v>
      </c>
    </row>
    <row r="3225" spans="1:4" ht="18">
      <c r="A3225" s="266">
        <v>2003283</v>
      </c>
      <c r="B3225" s="267" t="s">
        <v>3944</v>
      </c>
      <c r="C3225" s="266" t="s">
        <v>75</v>
      </c>
      <c r="D3225" s="268">
        <v>69.16</v>
      </c>
    </row>
    <row r="3226" spans="1:4" ht="18">
      <c r="A3226" s="266">
        <v>2003284</v>
      </c>
      <c r="B3226" s="267" t="s">
        <v>3945</v>
      </c>
      <c r="C3226" s="266" t="s">
        <v>75</v>
      </c>
      <c r="D3226" s="268">
        <v>55.89</v>
      </c>
    </row>
    <row r="3227" spans="1:4">
      <c r="A3227" s="266">
        <v>2003327</v>
      </c>
      <c r="B3227" s="267" t="s">
        <v>3946</v>
      </c>
      <c r="C3227" s="266" t="s">
        <v>75</v>
      </c>
      <c r="D3227" s="268">
        <v>88.62</v>
      </c>
    </row>
    <row r="3228" spans="1:4">
      <c r="A3228" s="266">
        <v>2003326</v>
      </c>
      <c r="B3228" s="267" t="s">
        <v>3947</v>
      </c>
      <c r="C3228" s="266" t="s">
        <v>75</v>
      </c>
      <c r="D3228" s="268">
        <v>73.63</v>
      </c>
    </row>
    <row r="3229" spans="1:4" ht="18">
      <c r="A3229" s="266">
        <v>2003963</v>
      </c>
      <c r="B3229" s="267" t="s">
        <v>3948</v>
      </c>
      <c r="C3229" s="266" t="s">
        <v>75</v>
      </c>
      <c r="D3229" s="268">
        <v>78.58</v>
      </c>
    </row>
    <row r="3230" spans="1:4" ht="18">
      <c r="A3230" s="266">
        <v>2003964</v>
      </c>
      <c r="B3230" s="267" t="s">
        <v>3949</v>
      </c>
      <c r="C3230" s="266" t="s">
        <v>75</v>
      </c>
      <c r="D3230" s="268">
        <v>63.55</v>
      </c>
    </row>
    <row r="3231" spans="1:4">
      <c r="A3231" s="266">
        <v>2003319</v>
      </c>
      <c r="B3231" s="267" t="s">
        <v>135</v>
      </c>
      <c r="C3231" s="266" t="s">
        <v>75</v>
      </c>
      <c r="D3231" s="268">
        <v>74.38</v>
      </c>
    </row>
    <row r="3232" spans="1:4">
      <c r="A3232" s="266">
        <v>2003318</v>
      </c>
      <c r="B3232" s="267" t="s">
        <v>3950</v>
      </c>
      <c r="C3232" s="266" t="s">
        <v>75</v>
      </c>
      <c r="D3232" s="268">
        <v>58.43</v>
      </c>
    </row>
    <row r="3233" spans="1:4" ht="18">
      <c r="A3233" s="266">
        <v>2003955</v>
      </c>
      <c r="B3233" s="267" t="s">
        <v>3951</v>
      </c>
      <c r="C3233" s="266" t="s">
        <v>75</v>
      </c>
      <c r="D3233" s="268">
        <v>83.82</v>
      </c>
    </row>
    <row r="3234" spans="1:4" ht="18">
      <c r="A3234" s="266">
        <v>2003956</v>
      </c>
      <c r="B3234" s="267" t="s">
        <v>3952</v>
      </c>
      <c r="C3234" s="266" t="s">
        <v>75</v>
      </c>
      <c r="D3234" s="268">
        <v>67.81</v>
      </c>
    </row>
    <row r="3235" spans="1:4">
      <c r="A3235" s="266">
        <v>2003277</v>
      </c>
      <c r="B3235" s="267" t="s">
        <v>3953</v>
      </c>
      <c r="C3235" s="266" t="s">
        <v>75</v>
      </c>
      <c r="D3235" s="268">
        <v>76.56</v>
      </c>
    </row>
    <row r="3236" spans="1:4">
      <c r="A3236" s="266">
        <v>2003278</v>
      </c>
      <c r="B3236" s="267" t="s">
        <v>3954</v>
      </c>
      <c r="C3236" s="266" t="s">
        <v>75</v>
      </c>
      <c r="D3236" s="268">
        <v>60.16</v>
      </c>
    </row>
    <row r="3237" spans="1:4" ht="18">
      <c r="A3237" s="266">
        <v>2003279</v>
      </c>
      <c r="B3237" s="267" t="s">
        <v>3955</v>
      </c>
      <c r="C3237" s="266" t="s">
        <v>75</v>
      </c>
      <c r="D3237" s="268">
        <v>86.28</v>
      </c>
    </row>
    <row r="3238" spans="1:4" ht="18">
      <c r="A3238" s="266">
        <v>2003280</v>
      </c>
      <c r="B3238" s="267" t="s">
        <v>3956</v>
      </c>
      <c r="C3238" s="266" t="s">
        <v>75</v>
      </c>
      <c r="D3238" s="268">
        <v>69.81</v>
      </c>
    </row>
    <row r="3239" spans="1:4">
      <c r="A3239" s="266">
        <v>2003253</v>
      </c>
      <c r="B3239" s="267" t="s">
        <v>3957</v>
      </c>
      <c r="C3239" s="266" t="s">
        <v>75</v>
      </c>
      <c r="D3239" s="268">
        <v>87.51</v>
      </c>
    </row>
    <row r="3240" spans="1:4">
      <c r="A3240" s="266">
        <v>2003254</v>
      </c>
      <c r="B3240" s="267" t="s">
        <v>3958</v>
      </c>
      <c r="C3240" s="266" t="s">
        <v>75</v>
      </c>
      <c r="D3240" s="268">
        <v>68.540000000000006</v>
      </c>
    </row>
    <row r="3241" spans="1:4" ht="18">
      <c r="A3241" s="266">
        <v>2003255</v>
      </c>
      <c r="B3241" s="267" t="s">
        <v>3959</v>
      </c>
      <c r="C3241" s="266" t="s">
        <v>75</v>
      </c>
      <c r="D3241" s="268">
        <v>98.77</v>
      </c>
    </row>
    <row r="3242" spans="1:4" ht="18">
      <c r="A3242" s="266">
        <v>2003256</v>
      </c>
      <c r="B3242" s="267" t="s">
        <v>3960</v>
      </c>
      <c r="C3242" s="266" t="s">
        <v>75</v>
      </c>
      <c r="D3242" s="268">
        <v>79.73</v>
      </c>
    </row>
    <row r="3243" spans="1:4">
      <c r="A3243" s="266">
        <v>2003273</v>
      </c>
      <c r="B3243" s="267" t="s">
        <v>3961</v>
      </c>
      <c r="C3243" s="266" t="s">
        <v>75</v>
      </c>
      <c r="D3243" s="268">
        <v>89.84</v>
      </c>
    </row>
    <row r="3244" spans="1:4">
      <c r="A3244" s="266">
        <v>2003274</v>
      </c>
      <c r="B3244" s="267" t="s">
        <v>3962</v>
      </c>
      <c r="C3244" s="266" t="s">
        <v>75</v>
      </c>
      <c r="D3244" s="268">
        <v>70.38</v>
      </c>
    </row>
    <row r="3245" spans="1:4" ht="18">
      <c r="A3245" s="266">
        <v>2003275</v>
      </c>
      <c r="B3245" s="267" t="s">
        <v>3963</v>
      </c>
      <c r="C3245" s="266" t="s">
        <v>75</v>
      </c>
      <c r="D3245" s="268">
        <v>101.4</v>
      </c>
    </row>
    <row r="3246" spans="1:4" ht="18">
      <c r="A3246" s="266">
        <v>2003276</v>
      </c>
      <c r="B3246" s="267" t="s">
        <v>3964</v>
      </c>
      <c r="C3246" s="266" t="s">
        <v>75</v>
      </c>
      <c r="D3246" s="268">
        <v>81.87</v>
      </c>
    </row>
    <row r="3247" spans="1:4">
      <c r="A3247" s="266">
        <v>2003269</v>
      </c>
      <c r="B3247" s="267" t="s">
        <v>3965</v>
      </c>
      <c r="C3247" s="266" t="s">
        <v>75</v>
      </c>
      <c r="D3247" s="268">
        <v>59.58</v>
      </c>
    </row>
    <row r="3248" spans="1:4">
      <c r="A3248" s="266">
        <v>2003270</v>
      </c>
      <c r="B3248" s="267" t="s">
        <v>3966</v>
      </c>
      <c r="C3248" s="266" t="s">
        <v>75</v>
      </c>
      <c r="D3248" s="268">
        <v>49.63</v>
      </c>
    </row>
    <row r="3249" spans="1:4" ht="18">
      <c r="A3249" s="266">
        <v>2003271</v>
      </c>
      <c r="B3249" s="267" t="s">
        <v>3967</v>
      </c>
      <c r="C3249" s="266" t="s">
        <v>75</v>
      </c>
      <c r="D3249" s="268">
        <v>53.16</v>
      </c>
    </row>
    <row r="3250" spans="1:4" ht="18">
      <c r="A3250" s="266">
        <v>2003272</v>
      </c>
      <c r="B3250" s="267" t="s">
        <v>3968</v>
      </c>
      <c r="C3250" s="266" t="s">
        <v>75</v>
      </c>
      <c r="D3250" s="268">
        <v>43.18</v>
      </c>
    </row>
    <row r="3251" spans="1:4">
      <c r="A3251" s="266">
        <v>2003261</v>
      </c>
      <c r="B3251" s="267" t="s">
        <v>133</v>
      </c>
      <c r="C3251" s="266" t="s">
        <v>75</v>
      </c>
      <c r="D3251" s="268">
        <v>49.68</v>
      </c>
    </row>
    <row r="3252" spans="1:4">
      <c r="A3252" s="266">
        <v>2003262</v>
      </c>
      <c r="B3252" s="267" t="s">
        <v>3969</v>
      </c>
      <c r="C3252" s="266" t="s">
        <v>75</v>
      </c>
      <c r="D3252" s="268">
        <v>39.26</v>
      </c>
    </row>
    <row r="3253" spans="1:4" ht="18">
      <c r="A3253" s="266">
        <v>2003263</v>
      </c>
      <c r="B3253" s="267" t="s">
        <v>3970</v>
      </c>
      <c r="C3253" s="266" t="s">
        <v>75</v>
      </c>
      <c r="D3253" s="268">
        <v>55.78</v>
      </c>
    </row>
    <row r="3254" spans="1:4" ht="18">
      <c r="A3254" s="266">
        <v>2003264</v>
      </c>
      <c r="B3254" s="267" t="s">
        <v>3971</v>
      </c>
      <c r="C3254" s="266" t="s">
        <v>75</v>
      </c>
      <c r="D3254" s="268">
        <v>45.32</v>
      </c>
    </row>
    <row r="3255" spans="1:4">
      <c r="A3255" s="266">
        <v>2003285</v>
      </c>
      <c r="B3255" s="267" t="s">
        <v>3972</v>
      </c>
      <c r="C3255" s="266" t="s">
        <v>75</v>
      </c>
      <c r="D3255" s="268">
        <v>51.3</v>
      </c>
    </row>
    <row r="3256" spans="1:4">
      <c r="A3256" s="266">
        <v>2003286</v>
      </c>
      <c r="B3256" s="267" t="s">
        <v>3973</v>
      </c>
      <c r="C3256" s="266" t="s">
        <v>75</v>
      </c>
      <c r="D3256" s="268">
        <v>40.57</v>
      </c>
    </row>
    <row r="3257" spans="1:4" ht="18">
      <c r="A3257" s="266">
        <v>2003287</v>
      </c>
      <c r="B3257" s="267" t="s">
        <v>3974</v>
      </c>
      <c r="C3257" s="266" t="s">
        <v>75</v>
      </c>
      <c r="D3257" s="268">
        <v>57.6</v>
      </c>
    </row>
    <row r="3258" spans="1:4" ht="18">
      <c r="A3258" s="266">
        <v>2003288</v>
      </c>
      <c r="B3258" s="267" t="s">
        <v>3975</v>
      </c>
      <c r="C3258" s="266" t="s">
        <v>75</v>
      </c>
      <c r="D3258" s="268">
        <v>46.82</v>
      </c>
    </row>
    <row r="3259" spans="1:4">
      <c r="A3259" s="266">
        <v>2003265</v>
      </c>
      <c r="B3259" s="267" t="s">
        <v>3976</v>
      </c>
      <c r="C3259" s="266" t="s">
        <v>75</v>
      </c>
      <c r="D3259" s="268">
        <v>73.209999999999994</v>
      </c>
    </row>
    <row r="3260" spans="1:4">
      <c r="A3260" s="266">
        <v>2003266</v>
      </c>
      <c r="B3260" s="267" t="s">
        <v>3977</v>
      </c>
      <c r="C3260" s="266" t="s">
        <v>75</v>
      </c>
      <c r="D3260" s="268">
        <v>61.01</v>
      </c>
    </row>
    <row r="3261" spans="1:4" ht="18">
      <c r="A3261" s="266">
        <v>2003267</v>
      </c>
      <c r="B3261" s="267" t="s">
        <v>3978</v>
      </c>
      <c r="C3261" s="266" t="s">
        <v>75</v>
      </c>
      <c r="D3261" s="268">
        <v>64.89</v>
      </c>
    </row>
    <row r="3262" spans="1:4" ht="18">
      <c r="A3262" s="266">
        <v>2003268</v>
      </c>
      <c r="B3262" s="267" t="s">
        <v>3979</v>
      </c>
      <c r="C3262" s="266" t="s">
        <v>75</v>
      </c>
      <c r="D3262" s="268">
        <v>52.65</v>
      </c>
    </row>
    <row r="3263" spans="1:4">
      <c r="A3263" s="266">
        <v>2003289</v>
      </c>
      <c r="B3263" s="267" t="s">
        <v>3980</v>
      </c>
      <c r="C3263" s="266" t="s">
        <v>75</v>
      </c>
      <c r="D3263" s="268">
        <v>17.66</v>
      </c>
    </row>
    <row r="3264" spans="1:4">
      <c r="A3264" s="266">
        <v>2003338</v>
      </c>
      <c r="B3264" s="267" t="s">
        <v>3981</v>
      </c>
      <c r="C3264" s="266" t="s">
        <v>75</v>
      </c>
      <c r="D3264" s="268">
        <v>22.17</v>
      </c>
    </row>
    <row r="3265" spans="1:4">
      <c r="A3265" s="266">
        <v>2003290</v>
      </c>
      <c r="B3265" s="267" t="s">
        <v>3982</v>
      </c>
      <c r="C3265" s="266" t="s">
        <v>75</v>
      </c>
      <c r="D3265" s="268">
        <v>14.65</v>
      </c>
    </row>
    <row r="3266" spans="1:4">
      <c r="A3266" s="266">
        <v>2003300</v>
      </c>
      <c r="B3266" s="267" t="s">
        <v>3983</v>
      </c>
      <c r="C3266" s="266" t="s">
        <v>75</v>
      </c>
      <c r="D3266" s="268">
        <v>7.41</v>
      </c>
    </row>
    <row r="3267" spans="1:4">
      <c r="A3267" s="266">
        <v>2003299</v>
      </c>
      <c r="B3267" s="267" t="s">
        <v>3984</v>
      </c>
      <c r="C3267" s="266" t="s">
        <v>75</v>
      </c>
      <c r="D3267" s="268">
        <v>9.36</v>
      </c>
    </row>
    <row r="3268" spans="1:4">
      <c r="A3268" s="266">
        <v>2003301</v>
      </c>
      <c r="B3268" s="267" t="s">
        <v>3985</v>
      </c>
      <c r="C3268" s="266" t="s">
        <v>75</v>
      </c>
      <c r="D3268" s="268">
        <v>6.52</v>
      </c>
    </row>
    <row r="3269" spans="1:4">
      <c r="A3269" s="266">
        <v>2004513</v>
      </c>
      <c r="B3269" s="267" t="s">
        <v>3986</v>
      </c>
      <c r="C3269" s="266" t="s">
        <v>75</v>
      </c>
      <c r="D3269" s="268">
        <v>0.12</v>
      </c>
    </row>
    <row r="3270" spans="1:4">
      <c r="A3270" s="266">
        <v>2003357</v>
      </c>
      <c r="B3270" s="267" t="s">
        <v>3987</v>
      </c>
      <c r="C3270" s="266" t="s">
        <v>75</v>
      </c>
      <c r="D3270" s="268">
        <v>190.69</v>
      </c>
    </row>
    <row r="3271" spans="1:4">
      <c r="A3271" s="266">
        <v>2003356</v>
      </c>
      <c r="B3271" s="267" t="s">
        <v>3988</v>
      </c>
      <c r="C3271" s="266" t="s">
        <v>75</v>
      </c>
      <c r="D3271" s="268">
        <v>145.22</v>
      </c>
    </row>
    <row r="3272" spans="1:4">
      <c r="A3272" s="266">
        <v>2003359</v>
      </c>
      <c r="B3272" s="267" t="s">
        <v>3989</v>
      </c>
      <c r="C3272" s="266" t="s">
        <v>75</v>
      </c>
      <c r="D3272" s="268">
        <v>233.08</v>
      </c>
    </row>
    <row r="3273" spans="1:4">
      <c r="A3273" s="266">
        <v>2003358</v>
      </c>
      <c r="B3273" s="267" t="s">
        <v>3990</v>
      </c>
      <c r="C3273" s="266" t="s">
        <v>75</v>
      </c>
      <c r="D3273" s="268">
        <v>177.13</v>
      </c>
    </row>
    <row r="3274" spans="1:4">
      <c r="A3274" s="266">
        <v>2003361</v>
      </c>
      <c r="B3274" s="267" t="s">
        <v>3991</v>
      </c>
      <c r="C3274" s="266" t="s">
        <v>75</v>
      </c>
      <c r="D3274" s="268">
        <v>498.74</v>
      </c>
    </row>
    <row r="3275" spans="1:4">
      <c r="A3275" s="266">
        <v>2003360</v>
      </c>
      <c r="B3275" s="267" t="s">
        <v>3992</v>
      </c>
      <c r="C3275" s="266" t="s">
        <v>75</v>
      </c>
      <c r="D3275" s="268">
        <v>454.03</v>
      </c>
    </row>
    <row r="3276" spans="1:4">
      <c r="A3276" s="266">
        <v>2003363</v>
      </c>
      <c r="B3276" s="267" t="s">
        <v>3993</v>
      </c>
      <c r="C3276" s="266" t="s">
        <v>75</v>
      </c>
      <c r="D3276" s="268">
        <v>428.37</v>
      </c>
    </row>
    <row r="3277" spans="1:4">
      <c r="A3277" s="266">
        <v>2003362</v>
      </c>
      <c r="B3277" s="267" t="s">
        <v>3994</v>
      </c>
      <c r="C3277" s="266" t="s">
        <v>75</v>
      </c>
      <c r="D3277" s="268">
        <v>387.69</v>
      </c>
    </row>
    <row r="3278" spans="1:4">
      <c r="A3278" s="266">
        <v>2003365</v>
      </c>
      <c r="B3278" s="267" t="s">
        <v>3995</v>
      </c>
      <c r="C3278" s="266" t="s">
        <v>75</v>
      </c>
      <c r="D3278" s="268">
        <v>381.41</v>
      </c>
    </row>
    <row r="3279" spans="1:4">
      <c r="A3279" s="266">
        <v>2003364</v>
      </c>
      <c r="B3279" s="267" t="s">
        <v>3996</v>
      </c>
      <c r="C3279" s="266" t="s">
        <v>75</v>
      </c>
      <c r="D3279" s="268">
        <v>343.42</v>
      </c>
    </row>
    <row r="3280" spans="1:4">
      <c r="A3280" s="266">
        <v>2003367</v>
      </c>
      <c r="B3280" s="267" t="s">
        <v>3997</v>
      </c>
      <c r="C3280" s="266" t="s">
        <v>75</v>
      </c>
      <c r="D3280" s="268">
        <v>357.87</v>
      </c>
    </row>
    <row r="3281" spans="1:4">
      <c r="A3281" s="266">
        <v>2003366</v>
      </c>
      <c r="B3281" s="267" t="s">
        <v>3998</v>
      </c>
      <c r="C3281" s="266" t="s">
        <v>75</v>
      </c>
      <c r="D3281" s="268">
        <v>321.23</v>
      </c>
    </row>
    <row r="3282" spans="1:4">
      <c r="A3282" s="266">
        <v>2003869</v>
      </c>
      <c r="B3282" s="267" t="s">
        <v>3999</v>
      </c>
      <c r="C3282" s="266" t="s">
        <v>75</v>
      </c>
      <c r="D3282" s="268">
        <v>169.39</v>
      </c>
    </row>
    <row r="3283" spans="1:4">
      <c r="A3283" s="266">
        <v>2003822</v>
      </c>
      <c r="B3283" s="267" t="s">
        <v>4000</v>
      </c>
      <c r="C3283" s="266" t="s">
        <v>75</v>
      </c>
      <c r="D3283" s="268">
        <v>204.84</v>
      </c>
    </row>
    <row r="3284" spans="1:4">
      <c r="A3284" s="266">
        <v>2003826</v>
      </c>
      <c r="B3284" s="267" t="s">
        <v>4001</v>
      </c>
      <c r="C3284" s="266" t="s">
        <v>75</v>
      </c>
      <c r="D3284" s="268">
        <v>314.58</v>
      </c>
    </row>
    <row r="3285" spans="1:4">
      <c r="A3285" s="266">
        <v>2003830</v>
      </c>
      <c r="B3285" s="267" t="s">
        <v>4002</v>
      </c>
      <c r="C3285" s="266" t="s">
        <v>75</v>
      </c>
      <c r="D3285" s="268">
        <v>437.05</v>
      </c>
    </row>
    <row r="3286" spans="1:4">
      <c r="A3286" s="266">
        <v>2003834</v>
      </c>
      <c r="B3286" s="267" t="s">
        <v>4003</v>
      </c>
      <c r="C3286" s="266" t="s">
        <v>75</v>
      </c>
      <c r="D3286" s="268">
        <v>561.78</v>
      </c>
    </row>
    <row r="3287" spans="1:4">
      <c r="A3287" s="266">
        <v>2003838</v>
      </c>
      <c r="B3287" s="267" t="s">
        <v>4004</v>
      </c>
      <c r="C3287" s="266" t="s">
        <v>75</v>
      </c>
      <c r="D3287" s="268">
        <v>969.94</v>
      </c>
    </row>
    <row r="3288" spans="1:4" ht="18">
      <c r="A3288" s="266">
        <v>2003768</v>
      </c>
      <c r="B3288" s="267" t="s">
        <v>4005</v>
      </c>
      <c r="C3288" s="266" t="s">
        <v>75</v>
      </c>
      <c r="D3288" s="268">
        <v>169.45</v>
      </c>
    </row>
    <row r="3289" spans="1:4" ht="18">
      <c r="A3289" s="266">
        <v>2003873</v>
      </c>
      <c r="B3289" s="267" t="s">
        <v>4006</v>
      </c>
      <c r="C3289" s="266" t="s">
        <v>75</v>
      </c>
      <c r="D3289" s="268">
        <v>150.54</v>
      </c>
    </row>
    <row r="3290" spans="1:4" ht="18">
      <c r="A3290" s="266">
        <v>2003772</v>
      </c>
      <c r="B3290" s="267" t="s">
        <v>4007</v>
      </c>
      <c r="C3290" s="266" t="s">
        <v>75</v>
      </c>
      <c r="D3290" s="268">
        <v>248.41</v>
      </c>
    </row>
    <row r="3291" spans="1:4" ht="18">
      <c r="A3291" s="266">
        <v>2003877</v>
      </c>
      <c r="B3291" s="267" t="s">
        <v>4008</v>
      </c>
      <c r="C3291" s="266" t="s">
        <v>75</v>
      </c>
      <c r="D3291" s="268">
        <v>218.44</v>
      </c>
    </row>
    <row r="3292" spans="1:4">
      <c r="A3292" s="266">
        <v>2003776</v>
      </c>
      <c r="B3292" s="267" t="s">
        <v>4009</v>
      </c>
      <c r="C3292" s="266" t="s">
        <v>75</v>
      </c>
      <c r="D3292" s="268">
        <v>409.01</v>
      </c>
    </row>
    <row r="3293" spans="1:4" ht="18">
      <c r="A3293" s="266">
        <v>2003881</v>
      </c>
      <c r="B3293" s="267" t="s">
        <v>4010</v>
      </c>
      <c r="C3293" s="266" t="s">
        <v>75</v>
      </c>
      <c r="D3293" s="268">
        <v>367.95</v>
      </c>
    </row>
    <row r="3294" spans="1:4">
      <c r="A3294" s="266">
        <v>2003780</v>
      </c>
      <c r="B3294" s="267" t="s">
        <v>4011</v>
      </c>
      <c r="C3294" s="266" t="s">
        <v>75</v>
      </c>
      <c r="D3294" s="268">
        <v>543.13</v>
      </c>
    </row>
    <row r="3295" spans="1:4" ht="18">
      <c r="A3295" s="266">
        <v>2003885</v>
      </c>
      <c r="B3295" s="267" t="s">
        <v>4012</v>
      </c>
      <c r="C3295" s="266" t="s">
        <v>75</v>
      </c>
      <c r="D3295" s="268">
        <v>483.14</v>
      </c>
    </row>
    <row r="3296" spans="1:4">
      <c r="A3296" s="266">
        <v>2003784</v>
      </c>
      <c r="B3296" s="267" t="s">
        <v>4013</v>
      </c>
      <c r="C3296" s="266" t="s">
        <v>75</v>
      </c>
      <c r="D3296" s="268">
        <v>844.51</v>
      </c>
    </row>
    <row r="3297" spans="1:4" ht="18">
      <c r="A3297" s="266">
        <v>2003889</v>
      </c>
      <c r="B3297" s="267" t="s">
        <v>4014</v>
      </c>
      <c r="C3297" s="266" t="s">
        <v>75</v>
      </c>
      <c r="D3297" s="268">
        <v>750.63</v>
      </c>
    </row>
    <row r="3298" spans="1:4">
      <c r="A3298" s="266">
        <v>2003870</v>
      </c>
      <c r="B3298" s="267" t="s">
        <v>4015</v>
      </c>
      <c r="C3298" s="266" t="s">
        <v>75</v>
      </c>
      <c r="D3298" s="268">
        <v>176.57</v>
      </c>
    </row>
    <row r="3299" spans="1:4">
      <c r="A3299" s="266">
        <v>2003823</v>
      </c>
      <c r="B3299" s="267" t="s">
        <v>4016</v>
      </c>
      <c r="C3299" s="266" t="s">
        <v>75</v>
      </c>
      <c r="D3299" s="268">
        <v>212.91</v>
      </c>
    </row>
    <row r="3300" spans="1:4">
      <c r="A3300" s="266">
        <v>2003827</v>
      </c>
      <c r="B3300" s="267" t="s">
        <v>4017</v>
      </c>
      <c r="C3300" s="266" t="s">
        <v>75</v>
      </c>
      <c r="D3300" s="268">
        <v>366.43</v>
      </c>
    </row>
    <row r="3301" spans="1:4">
      <c r="A3301" s="266">
        <v>2003831</v>
      </c>
      <c r="B3301" s="267" t="s">
        <v>4018</v>
      </c>
      <c r="C3301" s="266" t="s">
        <v>75</v>
      </c>
      <c r="D3301" s="268">
        <v>457.3</v>
      </c>
    </row>
    <row r="3302" spans="1:4">
      <c r="A3302" s="266">
        <v>2003835</v>
      </c>
      <c r="B3302" s="267" t="s">
        <v>4019</v>
      </c>
      <c r="C3302" s="266" t="s">
        <v>75</v>
      </c>
      <c r="D3302" s="268">
        <v>621.29999999999995</v>
      </c>
    </row>
    <row r="3303" spans="1:4">
      <c r="A3303" s="266">
        <v>2003839</v>
      </c>
      <c r="B3303" s="267" t="s">
        <v>4020</v>
      </c>
      <c r="C3303" s="266" t="s">
        <v>75</v>
      </c>
      <c r="D3303" s="268">
        <v>1007.97</v>
      </c>
    </row>
    <row r="3304" spans="1:4" ht="18">
      <c r="A3304" s="266">
        <v>2003769</v>
      </c>
      <c r="B3304" s="267" t="s">
        <v>4021</v>
      </c>
      <c r="C3304" s="266" t="s">
        <v>75</v>
      </c>
      <c r="D3304" s="268">
        <v>182.7</v>
      </c>
    </row>
    <row r="3305" spans="1:4" ht="18">
      <c r="A3305" s="266">
        <v>2003874</v>
      </c>
      <c r="B3305" s="267" t="s">
        <v>4022</v>
      </c>
      <c r="C3305" s="266" t="s">
        <v>75</v>
      </c>
      <c r="D3305" s="268">
        <v>163.81</v>
      </c>
    </row>
    <row r="3306" spans="1:4" ht="18">
      <c r="A3306" s="266">
        <v>2003773</v>
      </c>
      <c r="B3306" s="267" t="s">
        <v>4023</v>
      </c>
      <c r="C3306" s="266" t="s">
        <v>75</v>
      </c>
      <c r="D3306" s="268">
        <v>301.43</v>
      </c>
    </row>
    <row r="3307" spans="1:4" ht="18">
      <c r="A3307" s="266">
        <v>2003878</v>
      </c>
      <c r="B3307" s="267" t="s">
        <v>4024</v>
      </c>
      <c r="C3307" s="266" t="s">
        <v>75</v>
      </c>
      <c r="D3307" s="268">
        <v>271.54000000000002</v>
      </c>
    </row>
    <row r="3308" spans="1:4" ht="18">
      <c r="A3308" s="266">
        <v>2003777</v>
      </c>
      <c r="B3308" s="267" t="s">
        <v>4025</v>
      </c>
      <c r="C3308" s="266" t="s">
        <v>75</v>
      </c>
      <c r="D3308" s="268">
        <v>462.03</v>
      </c>
    </row>
    <row r="3309" spans="1:4" ht="18">
      <c r="A3309" s="266">
        <v>2003882</v>
      </c>
      <c r="B3309" s="267" t="s">
        <v>4026</v>
      </c>
      <c r="C3309" s="266" t="s">
        <v>75</v>
      </c>
      <c r="D3309" s="268">
        <v>421.05</v>
      </c>
    </row>
    <row r="3310" spans="1:4" ht="18">
      <c r="A3310" s="266">
        <v>2003781</v>
      </c>
      <c r="B3310" s="267" t="s">
        <v>4027</v>
      </c>
      <c r="C3310" s="266" t="s">
        <v>75</v>
      </c>
      <c r="D3310" s="268">
        <v>662.44</v>
      </c>
    </row>
    <row r="3311" spans="1:4" ht="18">
      <c r="A3311" s="266">
        <v>2003886</v>
      </c>
      <c r="B3311" s="267" t="s">
        <v>4028</v>
      </c>
      <c r="C3311" s="266" t="s">
        <v>75</v>
      </c>
      <c r="D3311" s="268">
        <v>602.61</v>
      </c>
    </row>
    <row r="3312" spans="1:4" ht="18">
      <c r="A3312" s="266">
        <v>2003785</v>
      </c>
      <c r="B3312" s="267" t="s">
        <v>4029</v>
      </c>
      <c r="C3312" s="266" t="s">
        <v>75</v>
      </c>
      <c r="D3312" s="268">
        <v>1030.0999999999999</v>
      </c>
    </row>
    <row r="3313" spans="1:4" ht="18">
      <c r="A3313" s="266">
        <v>2003890</v>
      </c>
      <c r="B3313" s="267" t="s">
        <v>4030</v>
      </c>
      <c r="C3313" s="266" t="s">
        <v>75</v>
      </c>
      <c r="D3313" s="268">
        <v>936.47</v>
      </c>
    </row>
    <row r="3314" spans="1:4">
      <c r="A3314" s="266">
        <v>2003871</v>
      </c>
      <c r="B3314" s="267" t="s">
        <v>4031</v>
      </c>
      <c r="C3314" s="266" t="s">
        <v>75</v>
      </c>
      <c r="D3314" s="268">
        <v>180.95</v>
      </c>
    </row>
    <row r="3315" spans="1:4">
      <c r="A3315" s="266">
        <v>2003824</v>
      </c>
      <c r="B3315" s="267" t="s">
        <v>4032</v>
      </c>
      <c r="C3315" s="266" t="s">
        <v>75</v>
      </c>
      <c r="D3315" s="268">
        <v>236.57</v>
      </c>
    </row>
    <row r="3316" spans="1:4">
      <c r="A3316" s="266">
        <v>2003828</v>
      </c>
      <c r="B3316" s="267" t="s">
        <v>4033</v>
      </c>
      <c r="C3316" s="266" t="s">
        <v>75</v>
      </c>
      <c r="D3316" s="268">
        <v>375.12</v>
      </c>
    </row>
    <row r="3317" spans="1:4">
      <c r="A3317" s="266">
        <v>2003832</v>
      </c>
      <c r="B3317" s="267" t="s">
        <v>4034</v>
      </c>
      <c r="C3317" s="266" t="s">
        <v>75</v>
      </c>
      <c r="D3317" s="268">
        <v>500.96</v>
      </c>
    </row>
    <row r="3318" spans="1:4">
      <c r="A3318" s="266">
        <v>2003836</v>
      </c>
      <c r="B3318" s="267" t="s">
        <v>4035</v>
      </c>
      <c r="C3318" s="266" t="s">
        <v>75</v>
      </c>
      <c r="D3318" s="268">
        <v>736.37</v>
      </c>
    </row>
    <row r="3319" spans="1:4">
      <c r="A3319" s="266">
        <v>2003840</v>
      </c>
      <c r="B3319" s="267" t="s">
        <v>4036</v>
      </c>
      <c r="C3319" s="266" t="s">
        <v>75</v>
      </c>
      <c r="D3319" s="268">
        <v>1089.6400000000001</v>
      </c>
    </row>
    <row r="3320" spans="1:4" ht="18">
      <c r="A3320" s="266">
        <v>2003770</v>
      </c>
      <c r="B3320" s="267" t="s">
        <v>4037</v>
      </c>
      <c r="C3320" s="266" t="s">
        <v>75</v>
      </c>
      <c r="D3320" s="268">
        <v>248.99</v>
      </c>
    </row>
    <row r="3321" spans="1:4" ht="18">
      <c r="A3321" s="266">
        <v>2003875</v>
      </c>
      <c r="B3321" s="267" t="s">
        <v>4038</v>
      </c>
      <c r="C3321" s="266" t="s">
        <v>75</v>
      </c>
      <c r="D3321" s="268">
        <v>230.18</v>
      </c>
    </row>
    <row r="3322" spans="1:4" ht="18">
      <c r="A3322" s="266">
        <v>2003774</v>
      </c>
      <c r="B3322" s="267" t="s">
        <v>4039</v>
      </c>
      <c r="C3322" s="266" t="s">
        <v>75</v>
      </c>
      <c r="D3322" s="268">
        <v>405.6</v>
      </c>
    </row>
    <row r="3323" spans="1:4" ht="18">
      <c r="A3323" s="266">
        <v>2003879</v>
      </c>
      <c r="B3323" s="267" t="s">
        <v>4040</v>
      </c>
      <c r="C3323" s="266" t="s">
        <v>75</v>
      </c>
      <c r="D3323" s="268">
        <v>372.15</v>
      </c>
    </row>
    <row r="3324" spans="1:4" ht="18">
      <c r="A3324" s="266">
        <v>2003778</v>
      </c>
      <c r="B3324" s="267" t="s">
        <v>4041</v>
      </c>
      <c r="C3324" s="266" t="s">
        <v>75</v>
      </c>
      <c r="D3324" s="268">
        <v>563.64</v>
      </c>
    </row>
    <row r="3325" spans="1:4" ht="18">
      <c r="A3325" s="266">
        <v>2003883</v>
      </c>
      <c r="B3325" s="267" t="s">
        <v>4042</v>
      </c>
      <c r="C3325" s="266" t="s">
        <v>75</v>
      </c>
      <c r="D3325" s="268">
        <v>511.33</v>
      </c>
    </row>
    <row r="3326" spans="1:4" ht="18">
      <c r="A3326" s="266">
        <v>2003782</v>
      </c>
      <c r="B3326" s="267" t="s">
        <v>4043</v>
      </c>
      <c r="C3326" s="266" t="s">
        <v>75</v>
      </c>
      <c r="D3326" s="268">
        <v>844.54</v>
      </c>
    </row>
    <row r="3327" spans="1:4" ht="18">
      <c r="A3327" s="266">
        <v>2003887</v>
      </c>
      <c r="B3327" s="267" t="s">
        <v>4044</v>
      </c>
      <c r="C3327" s="266" t="s">
        <v>75</v>
      </c>
      <c r="D3327" s="268">
        <v>764.6</v>
      </c>
    </row>
    <row r="3328" spans="1:4" ht="18">
      <c r="A3328" s="266">
        <v>2003786</v>
      </c>
      <c r="B3328" s="267" t="s">
        <v>4045</v>
      </c>
      <c r="C3328" s="266" t="s">
        <v>75</v>
      </c>
      <c r="D3328" s="268">
        <v>1324.27</v>
      </c>
    </row>
    <row r="3329" spans="1:4" ht="18">
      <c r="A3329" s="266">
        <v>2003891</v>
      </c>
      <c r="B3329" s="267" t="s">
        <v>4046</v>
      </c>
      <c r="C3329" s="266" t="s">
        <v>75</v>
      </c>
      <c r="D3329" s="268">
        <v>1200.18</v>
      </c>
    </row>
    <row r="3330" spans="1:4">
      <c r="A3330" s="266">
        <v>2003872</v>
      </c>
      <c r="B3330" s="267" t="s">
        <v>4047</v>
      </c>
      <c r="C3330" s="266" t="s">
        <v>75</v>
      </c>
      <c r="D3330" s="268">
        <v>247.42</v>
      </c>
    </row>
    <row r="3331" spans="1:4">
      <c r="A3331" s="266">
        <v>2003825</v>
      </c>
      <c r="B3331" s="267" t="s">
        <v>4048</v>
      </c>
      <c r="C3331" s="266" t="s">
        <v>75</v>
      </c>
      <c r="D3331" s="268">
        <v>285.89</v>
      </c>
    </row>
    <row r="3332" spans="1:4">
      <c r="A3332" s="266">
        <v>2003829</v>
      </c>
      <c r="B3332" s="267" t="s">
        <v>4049</v>
      </c>
      <c r="C3332" s="266" t="s">
        <v>75</v>
      </c>
      <c r="D3332" s="268">
        <v>410.4</v>
      </c>
    </row>
    <row r="3333" spans="1:4">
      <c r="A3333" s="266">
        <v>2003833</v>
      </c>
      <c r="B3333" s="267" t="s">
        <v>4050</v>
      </c>
      <c r="C3333" s="266" t="s">
        <v>75</v>
      </c>
      <c r="D3333" s="268">
        <v>531.02</v>
      </c>
    </row>
    <row r="3334" spans="1:4">
      <c r="A3334" s="266">
        <v>2003837</v>
      </c>
      <c r="B3334" s="267" t="s">
        <v>4051</v>
      </c>
      <c r="C3334" s="266" t="s">
        <v>75</v>
      </c>
      <c r="D3334" s="268">
        <v>812.98</v>
      </c>
    </row>
    <row r="3335" spans="1:4">
      <c r="A3335" s="266">
        <v>2003841</v>
      </c>
      <c r="B3335" s="267" t="s">
        <v>4052</v>
      </c>
      <c r="C3335" s="266" t="s">
        <v>75</v>
      </c>
      <c r="D3335" s="268">
        <v>1150.6300000000001</v>
      </c>
    </row>
    <row r="3336" spans="1:4" ht="18">
      <c r="A3336" s="266">
        <v>2003771</v>
      </c>
      <c r="B3336" s="267" t="s">
        <v>4053</v>
      </c>
      <c r="C3336" s="266" t="s">
        <v>75</v>
      </c>
      <c r="D3336" s="268">
        <v>300.14999999999998</v>
      </c>
    </row>
    <row r="3337" spans="1:4" ht="18">
      <c r="A3337" s="266">
        <v>2003876</v>
      </c>
      <c r="B3337" s="267" t="s">
        <v>4054</v>
      </c>
      <c r="C3337" s="266" t="s">
        <v>75</v>
      </c>
      <c r="D3337" s="268">
        <v>277.75</v>
      </c>
    </row>
    <row r="3338" spans="1:4" ht="18">
      <c r="A3338" s="266">
        <v>2003775</v>
      </c>
      <c r="B3338" s="267" t="s">
        <v>4055</v>
      </c>
      <c r="C3338" s="266" t="s">
        <v>75</v>
      </c>
      <c r="D3338" s="268">
        <v>467.35</v>
      </c>
    </row>
    <row r="3339" spans="1:4" ht="18">
      <c r="A3339" s="266">
        <v>2003880</v>
      </c>
      <c r="B3339" s="267" t="s">
        <v>4056</v>
      </c>
      <c r="C3339" s="266" t="s">
        <v>75</v>
      </c>
      <c r="D3339" s="268">
        <v>426.85</v>
      </c>
    </row>
    <row r="3340" spans="1:4" ht="18">
      <c r="A3340" s="266">
        <v>2003779</v>
      </c>
      <c r="B3340" s="267" t="s">
        <v>4057</v>
      </c>
      <c r="C3340" s="266" t="s">
        <v>75</v>
      </c>
      <c r="D3340" s="268">
        <v>697.22</v>
      </c>
    </row>
    <row r="3341" spans="1:4" ht="18">
      <c r="A3341" s="266">
        <v>2003884</v>
      </c>
      <c r="B3341" s="267" t="s">
        <v>4058</v>
      </c>
      <c r="C3341" s="266" t="s">
        <v>75</v>
      </c>
      <c r="D3341" s="268">
        <v>636.16</v>
      </c>
    </row>
    <row r="3342" spans="1:4" ht="18">
      <c r="A3342" s="266">
        <v>2003783</v>
      </c>
      <c r="B3342" s="267" t="s">
        <v>4059</v>
      </c>
      <c r="C3342" s="266" t="s">
        <v>75</v>
      </c>
      <c r="D3342" s="268">
        <v>997.68</v>
      </c>
    </row>
    <row r="3343" spans="1:4" ht="18">
      <c r="A3343" s="266">
        <v>2003888</v>
      </c>
      <c r="B3343" s="267" t="s">
        <v>4060</v>
      </c>
      <c r="C3343" s="266" t="s">
        <v>75</v>
      </c>
      <c r="D3343" s="268">
        <v>906.99</v>
      </c>
    </row>
    <row r="3344" spans="1:4" ht="18">
      <c r="A3344" s="266">
        <v>2003787</v>
      </c>
      <c r="B3344" s="267" t="s">
        <v>4061</v>
      </c>
      <c r="C3344" s="266" t="s">
        <v>75</v>
      </c>
      <c r="D3344" s="268">
        <v>1563.67</v>
      </c>
    </row>
    <row r="3345" spans="1:4" ht="18">
      <c r="A3345" s="266">
        <v>2003892</v>
      </c>
      <c r="B3345" s="267" t="s">
        <v>4062</v>
      </c>
      <c r="C3345" s="266" t="s">
        <v>75</v>
      </c>
      <c r="D3345" s="268">
        <v>1435.36</v>
      </c>
    </row>
    <row r="3346" spans="1:4">
      <c r="A3346" s="266">
        <v>2003851</v>
      </c>
      <c r="B3346" s="267" t="s">
        <v>4063</v>
      </c>
      <c r="C3346" s="266" t="s">
        <v>75</v>
      </c>
      <c r="D3346" s="268">
        <v>86.14</v>
      </c>
    </row>
    <row r="3347" spans="1:4">
      <c r="A3347" s="266">
        <v>2003935</v>
      </c>
      <c r="B3347" s="267" t="s">
        <v>4064</v>
      </c>
      <c r="C3347" s="266" t="s">
        <v>75</v>
      </c>
      <c r="D3347" s="268">
        <v>8.98</v>
      </c>
    </row>
    <row r="3348" spans="1:4">
      <c r="A3348" s="266">
        <v>2003934</v>
      </c>
      <c r="B3348" s="267" t="s">
        <v>4065</v>
      </c>
      <c r="C3348" s="266" t="s">
        <v>75</v>
      </c>
      <c r="D3348" s="268">
        <v>13.87</v>
      </c>
    </row>
    <row r="3349" spans="1:4">
      <c r="A3349" s="266">
        <v>2003990</v>
      </c>
      <c r="B3349" s="267" t="s">
        <v>4066</v>
      </c>
      <c r="C3349" s="266" t="s">
        <v>75</v>
      </c>
      <c r="D3349" s="268">
        <v>1355.86</v>
      </c>
    </row>
    <row r="3350" spans="1:4">
      <c r="A3350" s="266">
        <v>2003991</v>
      </c>
      <c r="B3350" s="267" t="s">
        <v>4067</v>
      </c>
      <c r="C3350" s="266" t="s">
        <v>75</v>
      </c>
      <c r="D3350" s="268">
        <v>1346.24</v>
      </c>
    </row>
    <row r="3351" spans="1:4">
      <c r="A3351" s="266">
        <v>2003992</v>
      </c>
      <c r="B3351" s="267" t="s">
        <v>4068</v>
      </c>
      <c r="C3351" s="266" t="s">
        <v>75</v>
      </c>
      <c r="D3351" s="268">
        <v>1797.98</v>
      </c>
    </row>
    <row r="3352" spans="1:4">
      <c r="A3352" s="266">
        <v>2003993</v>
      </c>
      <c r="B3352" s="267" t="s">
        <v>4069</v>
      </c>
      <c r="C3352" s="266" t="s">
        <v>75</v>
      </c>
      <c r="D3352" s="268">
        <v>2122.4299999999998</v>
      </c>
    </row>
    <row r="3353" spans="1:4">
      <c r="A3353" s="266">
        <v>2003983</v>
      </c>
      <c r="B3353" s="267" t="s">
        <v>4070</v>
      </c>
      <c r="C3353" s="266" t="s">
        <v>75</v>
      </c>
      <c r="D3353" s="268">
        <v>217.23</v>
      </c>
    </row>
    <row r="3354" spans="1:4">
      <c r="A3354" s="266">
        <v>2003984</v>
      </c>
      <c r="B3354" s="267" t="s">
        <v>4071</v>
      </c>
      <c r="C3354" s="266" t="s">
        <v>75</v>
      </c>
      <c r="D3354" s="268">
        <v>239.53</v>
      </c>
    </row>
    <row r="3355" spans="1:4">
      <c r="A3355" s="266">
        <v>2003985</v>
      </c>
      <c r="B3355" s="267" t="s">
        <v>4072</v>
      </c>
      <c r="C3355" s="266" t="s">
        <v>75</v>
      </c>
      <c r="D3355" s="268">
        <v>345.14</v>
      </c>
    </row>
    <row r="3356" spans="1:4">
      <c r="A3356" s="266">
        <v>2003986</v>
      </c>
      <c r="B3356" s="267" t="s">
        <v>4073</v>
      </c>
      <c r="C3356" s="266" t="s">
        <v>75</v>
      </c>
      <c r="D3356" s="268">
        <v>517.48</v>
      </c>
    </row>
    <row r="3357" spans="1:4">
      <c r="A3357" s="266">
        <v>2003987</v>
      </c>
      <c r="B3357" s="267" t="s">
        <v>4074</v>
      </c>
      <c r="C3357" s="266" t="s">
        <v>75</v>
      </c>
      <c r="D3357" s="268">
        <v>677.16</v>
      </c>
    </row>
    <row r="3358" spans="1:4">
      <c r="A3358" s="266">
        <v>2003988</v>
      </c>
      <c r="B3358" s="267" t="s">
        <v>4075</v>
      </c>
      <c r="C3358" s="266" t="s">
        <v>75</v>
      </c>
      <c r="D3358" s="268">
        <v>758.42</v>
      </c>
    </row>
    <row r="3359" spans="1:4">
      <c r="A3359" s="266">
        <v>2003989</v>
      </c>
      <c r="B3359" s="267" t="s">
        <v>4076</v>
      </c>
      <c r="C3359" s="266" t="s">
        <v>75</v>
      </c>
      <c r="D3359" s="268">
        <v>1058.3800000000001</v>
      </c>
    </row>
    <row r="3360" spans="1:4">
      <c r="A3360" s="266">
        <v>2003298</v>
      </c>
      <c r="B3360" s="267" t="s">
        <v>4077</v>
      </c>
      <c r="C3360" s="266" t="s">
        <v>75</v>
      </c>
      <c r="D3360" s="268">
        <v>11.91</v>
      </c>
    </row>
    <row r="3361" spans="1:4">
      <c r="A3361" s="266">
        <v>2003297</v>
      </c>
      <c r="B3361" s="267" t="s">
        <v>4078</v>
      </c>
      <c r="C3361" s="266" t="s">
        <v>75</v>
      </c>
      <c r="D3361" s="268">
        <v>14.62</v>
      </c>
    </row>
    <row r="3362" spans="1:4" ht="18">
      <c r="A3362" s="266">
        <v>2003315</v>
      </c>
      <c r="B3362" s="267" t="s">
        <v>131</v>
      </c>
      <c r="C3362" s="266" t="s">
        <v>75</v>
      </c>
      <c r="D3362" s="268">
        <v>100.15</v>
      </c>
    </row>
    <row r="3363" spans="1:4" ht="18">
      <c r="A3363" s="266">
        <v>2003314</v>
      </c>
      <c r="B3363" s="267" t="s">
        <v>4079</v>
      </c>
      <c r="C3363" s="266" t="s">
        <v>75</v>
      </c>
      <c r="D3363" s="268">
        <v>82.72</v>
      </c>
    </row>
    <row r="3364" spans="1:4" ht="18">
      <c r="A3364" s="266">
        <v>2003313</v>
      </c>
      <c r="B3364" s="267" t="s">
        <v>129</v>
      </c>
      <c r="C3364" s="266" t="s">
        <v>75</v>
      </c>
      <c r="D3364" s="268">
        <v>124.25</v>
      </c>
    </row>
    <row r="3365" spans="1:4" ht="18">
      <c r="A3365" s="266">
        <v>2003312</v>
      </c>
      <c r="B3365" s="267" t="s">
        <v>4080</v>
      </c>
      <c r="C3365" s="266" t="s">
        <v>75</v>
      </c>
      <c r="D3365" s="268">
        <v>102.45</v>
      </c>
    </row>
    <row r="3366" spans="1:4">
      <c r="A3366" s="266">
        <v>2003311</v>
      </c>
      <c r="B3366" s="267" t="s">
        <v>4081</v>
      </c>
      <c r="C3366" s="266" t="s">
        <v>75</v>
      </c>
      <c r="D3366" s="268">
        <v>38.71</v>
      </c>
    </row>
    <row r="3367" spans="1:4">
      <c r="A3367" s="266">
        <v>2003310</v>
      </c>
      <c r="B3367" s="267" t="s">
        <v>4082</v>
      </c>
      <c r="C3367" s="266" t="s">
        <v>75</v>
      </c>
      <c r="D3367" s="268">
        <v>48.82</v>
      </c>
    </row>
    <row r="3368" spans="1:4">
      <c r="A3368" s="266">
        <v>2003296</v>
      </c>
      <c r="B3368" s="267" t="s">
        <v>4083</v>
      </c>
      <c r="C3368" s="266" t="s">
        <v>75</v>
      </c>
      <c r="D3368" s="268">
        <v>11.91</v>
      </c>
    </row>
    <row r="3369" spans="1:4">
      <c r="A3369" s="266">
        <v>2003295</v>
      </c>
      <c r="B3369" s="267" t="s">
        <v>4084</v>
      </c>
      <c r="C3369" s="266" t="s">
        <v>75</v>
      </c>
      <c r="D3369" s="268">
        <v>14.62</v>
      </c>
    </row>
    <row r="3370" spans="1:4" ht="18">
      <c r="A3370" s="266">
        <v>2003309</v>
      </c>
      <c r="B3370" s="267" t="s">
        <v>127</v>
      </c>
      <c r="C3370" s="266" t="s">
        <v>75</v>
      </c>
      <c r="D3370" s="268">
        <v>100.15</v>
      </c>
    </row>
    <row r="3371" spans="1:4" ht="18">
      <c r="A3371" s="266">
        <v>2003308</v>
      </c>
      <c r="B3371" s="267" t="s">
        <v>4085</v>
      </c>
      <c r="C3371" s="266" t="s">
        <v>75</v>
      </c>
      <c r="D3371" s="268">
        <v>82.72</v>
      </c>
    </row>
    <row r="3372" spans="1:4" ht="18">
      <c r="A3372" s="266">
        <v>2003307</v>
      </c>
      <c r="B3372" s="267" t="s">
        <v>125</v>
      </c>
      <c r="C3372" s="266" t="s">
        <v>75</v>
      </c>
      <c r="D3372" s="268">
        <v>124.25</v>
      </c>
    </row>
    <row r="3373" spans="1:4" ht="18">
      <c r="A3373" s="266">
        <v>2003306</v>
      </c>
      <c r="B3373" s="267" t="s">
        <v>4086</v>
      </c>
      <c r="C3373" s="266" t="s">
        <v>75</v>
      </c>
      <c r="D3373" s="268">
        <v>102.45</v>
      </c>
    </row>
    <row r="3374" spans="1:4">
      <c r="A3374" s="266">
        <v>2003305</v>
      </c>
      <c r="B3374" s="267" t="s">
        <v>4087</v>
      </c>
      <c r="C3374" s="266" t="s">
        <v>75</v>
      </c>
      <c r="D3374" s="268">
        <v>38.71</v>
      </c>
    </row>
    <row r="3375" spans="1:4">
      <c r="A3375" s="266">
        <v>2003304</v>
      </c>
      <c r="B3375" s="267" t="s">
        <v>4088</v>
      </c>
      <c r="C3375" s="266" t="s">
        <v>75</v>
      </c>
      <c r="D3375" s="268">
        <v>48.82</v>
      </c>
    </row>
    <row r="3376" spans="1:4" ht="18">
      <c r="A3376" s="266">
        <v>2105846</v>
      </c>
      <c r="B3376" s="267" t="s">
        <v>4089</v>
      </c>
      <c r="C3376" s="266" t="s">
        <v>142</v>
      </c>
      <c r="D3376" s="268">
        <v>515.25</v>
      </c>
    </row>
    <row r="3377" spans="1:4" ht="18">
      <c r="A3377" s="266">
        <v>2105929</v>
      </c>
      <c r="B3377" s="267" t="s">
        <v>4090</v>
      </c>
      <c r="C3377" s="266" t="s">
        <v>142</v>
      </c>
      <c r="D3377" s="268">
        <v>583.49</v>
      </c>
    </row>
    <row r="3378" spans="1:4" ht="18">
      <c r="A3378" s="266">
        <v>2105933</v>
      </c>
      <c r="B3378" s="267" t="s">
        <v>4091</v>
      </c>
      <c r="C3378" s="266" t="s">
        <v>142</v>
      </c>
      <c r="D3378" s="268">
        <v>651.74</v>
      </c>
    </row>
    <row r="3379" spans="1:4" ht="18">
      <c r="A3379" s="266">
        <v>2106293</v>
      </c>
      <c r="B3379" s="267" t="s">
        <v>4092</v>
      </c>
      <c r="C3379" s="266" t="s">
        <v>142</v>
      </c>
      <c r="D3379" s="268">
        <v>193.04</v>
      </c>
    </row>
    <row r="3380" spans="1:4">
      <c r="A3380" s="266">
        <v>2108165</v>
      </c>
      <c r="B3380" s="267" t="s">
        <v>4093</v>
      </c>
      <c r="C3380" s="266" t="s">
        <v>84</v>
      </c>
      <c r="D3380" s="268">
        <v>35.22</v>
      </c>
    </row>
    <row r="3381" spans="1:4">
      <c r="A3381" s="266">
        <v>2108166</v>
      </c>
      <c r="B3381" s="267" t="s">
        <v>4094</v>
      </c>
      <c r="C3381" s="266" t="s">
        <v>84</v>
      </c>
      <c r="D3381" s="268">
        <v>23.82</v>
      </c>
    </row>
    <row r="3382" spans="1:4">
      <c r="A3382" s="266">
        <v>2108167</v>
      </c>
      <c r="B3382" s="267" t="s">
        <v>4095</v>
      </c>
      <c r="C3382" s="266" t="s">
        <v>84</v>
      </c>
      <c r="D3382" s="268">
        <v>20.75</v>
      </c>
    </row>
    <row r="3383" spans="1:4">
      <c r="A3383" s="266">
        <v>2108168</v>
      </c>
      <c r="B3383" s="267" t="s">
        <v>4096</v>
      </c>
      <c r="C3383" s="266" t="s">
        <v>84</v>
      </c>
      <c r="D3383" s="268">
        <v>19.600000000000001</v>
      </c>
    </row>
    <row r="3384" spans="1:4">
      <c r="A3384" s="266">
        <v>2108169</v>
      </c>
      <c r="B3384" s="267" t="s">
        <v>4097</v>
      </c>
      <c r="C3384" s="266" t="s">
        <v>84</v>
      </c>
      <c r="D3384" s="268">
        <v>59.2</v>
      </c>
    </row>
    <row r="3385" spans="1:4">
      <c r="A3385" s="266">
        <v>2108170</v>
      </c>
      <c r="B3385" s="267" t="s">
        <v>4098</v>
      </c>
      <c r="C3385" s="266" t="s">
        <v>84</v>
      </c>
      <c r="D3385" s="268">
        <v>39.840000000000003</v>
      </c>
    </row>
    <row r="3386" spans="1:4">
      <c r="A3386" s="266">
        <v>2108171</v>
      </c>
      <c r="B3386" s="267" t="s">
        <v>4099</v>
      </c>
      <c r="C3386" s="266" t="s">
        <v>84</v>
      </c>
      <c r="D3386" s="268">
        <v>34.89</v>
      </c>
    </row>
    <row r="3387" spans="1:4">
      <c r="A3387" s="266">
        <v>2108172</v>
      </c>
      <c r="B3387" s="267" t="s">
        <v>4100</v>
      </c>
      <c r="C3387" s="266" t="s">
        <v>84</v>
      </c>
      <c r="D3387" s="268">
        <v>33.49</v>
      </c>
    </row>
    <row r="3388" spans="1:4" ht="18">
      <c r="A3388" s="266">
        <v>2106292</v>
      </c>
      <c r="B3388" s="267" t="s">
        <v>4101</v>
      </c>
      <c r="C3388" s="266" t="s">
        <v>142</v>
      </c>
      <c r="D3388" s="268">
        <v>137.51</v>
      </c>
    </row>
    <row r="3389" spans="1:4" ht="18">
      <c r="A3389" s="266">
        <v>2106291</v>
      </c>
      <c r="B3389" s="267" t="s">
        <v>4102</v>
      </c>
      <c r="C3389" s="266" t="s">
        <v>142</v>
      </c>
      <c r="D3389" s="268">
        <v>211.46</v>
      </c>
    </row>
    <row r="3390" spans="1:4" ht="18">
      <c r="A3390" s="266">
        <v>2106235</v>
      </c>
      <c r="B3390" s="267" t="s">
        <v>4103</v>
      </c>
      <c r="C3390" s="266" t="s">
        <v>84</v>
      </c>
      <c r="D3390" s="268">
        <v>2.93</v>
      </c>
    </row>
    <row r="3391" spans="1:4" ht="18">
      <c r="A3391" s="266">
        <v>2106232</v>
      </c>
      <c r="B3391" s="267" t="s">
        <v>4104</v>
      </c>
      <c r="C3391" s="266" t="s">
        <v>63</v>
      </c>
      <c r="D3391" s="268">
        <v>14.31</v>
      </c>
    </row>
    <row r="3392" spans="1:4" ht="18">
      <c r="A3392" s="266">
        <v>2106233</v>
      </c>
      <c r="B3392" s="267" t="s">
        <v>4105</v>
      </c>
      <c r="C3392" s="266" t="s">
        <v>63</v>
      </c>
      <c r="D3392" s="268">
        <v>11.27</v>
      </c>
    </row>
    <row r="3393" spans="1:4">
      <c r="A3393" s="266">
        <v>2105605</v>
      </c>
      <c r="B3393" s="267" t="s">
        <v>4106</v>
      </c>
      <c r="C3393" s="266" t="s">
        <v>84</v>
      </c>
      <c r="D3393" s="268">
        <v>60.59</v>
      </c>
    </row>
    <row r="3394" spans="1:4">
      <c r="A3394" s="266">
        <v>2106298</v>
      </c>
      <c r="B3394" s="267" t="s">
        <v>4107</v>
      </c>
      <c r="C3394" s="266" t="s">
        <v>75</v>
      </c>
      <c r="D3394" s="268">
        <v>32.729999999999997</v>
      </c>
    </row>
    <row r="3395" spans="1:4">
      <c r="A3395" s="266">
        <v>2106295</v>
      </c>
      <c r="B3395" s="267" t="s">
        <v>4108</v>
      </c>
      <c r="C3395" s="266" t="s">
        <v>75</v>
      </c>
      <c r="D3395" s="268">
        <v>17.11</v>
      </c>
    </row>
    <row r="3396" spans="1:4">
      <c r="A3396" s="266">
        <v>2106294</v>
      </c>
      <c r="B3396" s="267" t="s">
        <v>4109</v>
      </c>
      <c r="C3396" s="266" t="s">
        <v>75</v>
      </c>
      <c r="D3396" s="268">
        <v>23.95</v>
      </c>
    </row>
    <row r="3397" spans="1:4">
      <c r="A3397" s="266">
        <v>2106297</v>
      </c>
      <c r="B3397" s="267" t="s">
        <v>4110</v>
      </c>
      <c r="C3397" s="266" t="s">
        <v>75</v>
      </c>
      <c r="D3397" s="268">
        <v>28.52</v>
      </c>
    </row>
    <row r="3398" spans="1:4">
      <c r="A3398" s="266">
        <v>2106296</v>
      </c>
      <c r="B3398" s="267" t="s">
        <v>4111</v>
      </c>
      <c r="C3398" s="266" t="s">
        <v>75</v>
      </c>
      <c r="D3398" s="268">
        <v>49.32</v>
      </c>
    </row>
    <row r="3399" spans="1:4">
      <c r="A3399" s="266">
        <v>2306731</v>
      </c>
      <c r="B3399" s="267" t="s">
        <v>4112</v>
      </c>
      <c r="C3399" s="266" t="s">
        <v>97</v>
      </c>
      <c r="D3399" s="268">
        <v>0.63</v>
      </c>
    </row>
    <row r="3400" spans="1:4" ht="18">
      <c r="A3400" s="266">
        <v>2306728</v>
      </c>
      <c r="B3400" s="267" t="s">
        <v>4113</v>
      </c>
      <c r="C3400" s="266" t="s">
        <v>75</v>
      </c>
      <c r="D3400" s="268">
        <v>1566.25</v>
      </c>
    </row>
    <row r="3401" spans="1:4" ht="18">
      <c r="A3401" s="266">
        <v>2306729</v>
      </c>
      <c r="B3401" s="267" t="s">
        <v>4114</v>
      </c>
      <c r="C3401" s="266" t="s">
        <v>75</v>
      </c>
      <c r="D3401" s="268">
        <v>1908.18</v>
      </c>
    </row>
    <row r="3402" spans="1:4">
      <c r="A3402" s="266">
        <v>2306727</v>
      </c>
      <c r="B3402" s="267" t="s">
        <v>4115</v>
      </c>
      <c r="C3402" s="266" t="s">
        <v>75</v>
      </c>
      <c r="D3402" s="268">
        <v>366.5</v>
      </c>
    </row>
    <row r="3403" spans="1:4">
      <c r="A3403" s="266">
        <v>2306730</v>
      </c>
      <c r="B3403" s="267" t="s">
        <v>4116</v>
      </c>
      <c r="C3403" s="266" t="s">
        <v>84</v>
      </c>
      <c r="D3403" s="268">
        <v>123.89</v>
      </c>
    </row>
    <row r="3404" spans="1:4">
      <c r="A3404" s="266">
        <v>2306726</v>
      </c>
      <c r="B3404" s="267" t="s">
        <v>4117</v>
      </c>
      <c r="C3404" s="266" t="s">
        <v>75</v>
      </c>
      <c r="D3404" s="268">
        <v>239.53</v>
      </c>
    </row>
    <row r="3405" spans="1:4" ht="18">
      <c r="A3405" s="266">
        <v>2306076</v>
      </c>
      <c r="B3405" s="267" t="s">
        <v>4118</v>
      </c>
      <c r="C3405" s="266" t="s">
        <v>97</v>
      </c>
      <c r="D3405" s="268">
        <v>11.67</v>
      </c>
    </row>
    <row r="3406" spans="1:4">
      <c r="A3406" s="266">
        <v>2306247</v>
      </c>
      <c r="B3406" s="267" t="s">
        <v>4119</v>
      </c>
      <c r="C3406" s="266" t="s">
        <v>84</v>
      </c>
      <c r="D3406" s="268">
        <v>222.44</v>
      </c>
    </row>
    <row r="3407" spans="1:4">
      <c r="A3407" s="266">
        <v>2306248</v>
      </c>
      <c r="B3407" s="267" t="s">
        <v>4120</v>
      </c>
      <c r="C3407" s="266" t="s">
        <v>84</v>
      </c>
      <c r="D3407" s="268">
        <v>520.15</v>
      </c>
    </row>
    <row r="3408" spans="1:4" ht="18">
      <c r="A3408" s="266">
        <v>2306279</v>
      </c>
      <c r="B3408" s="267" t="s">
        <v>4121</v>
      </c>
      <c r="C3408" s="266" t="s">
        <v>84</v>
      </c>
      <c r="D3408" s="268">
        <v>79.92</v>
      </c>
    </row>
    <row r="3409" spans="1:4">
      <c r="A3409" s="266">
        <v>2306651</v>
      </c>
      <c r="B3409" s="267" t="s">
        <v>4122</v>
      </c>
      <c r="C3409" s="266" t="s">
        <v>75</v>
      </c>
      <c r="D3409" s="268">
        <v>7323.71</v>
      </c>
    </row>
    <row r="3410" spans="1:4">
      <c r="A3410" s="266">
        <v>2306678</v>
      </c>
      <c r="B3410" s="267" t="s">
        <v>4123</v>
      </c>
      <c r="C3410" s="266" t="s">
        <v>75</v>
      </c>
      <c r="D3410" s="268">
        <v>7082.88</v>
      </c>
    </row>
    <row r="3411" spans="1:4">
      <c r="A3411" s="266">
        <v>2306652</v>
      </c>
      <c r="B3411" s="267" t="s">
        <v>4124</v>
      </c>
      <c r="C3411" s="266" t="s">
        <v>75</v>
      </c>
      <c r="D3411" s="268">
        <v>7386.65</v>
      </c>
    </row>
    <row r="3412" spans="1:4">
      <c r="A3412" s="266">
        <v>2306679</v>
      </c>
      <c r="B3412" s="267" t="s">
        <v>4125</v>
      </c>
      <c r="C3412" s="266" t="s">
        <v>75</v>
      </c>
      <c r="D3412" s="268">
        <v>7136.9</v>
      </c>
    </row>
    <row r="3413" spans="1:4">
      <c r="A3413" s="266">
        <v>2306653</v>
      </c>
      <c r="B3413" s="267" t="s">
        <v>4126</v>
      </c>
      <c r="C3413" s="266" t="s">
        <v>75</v>
      </c>
      <c r="D3413" s="268">
        <v>7452.08</v>
      </c>
    </row>
    <row r="3414" spans="1:4">
      <c r="A3414" s="266">
        <v>2306680</v>
      </c>
      <c r="B3414" s="267" t="s">
        <v>4127</v>
      </c>
      <c r="C3414" s="266" t="s">
        <v>75</v>
      </c>
      <c r="D3414" s="268">
        <v>7192.73</v>
      </c>
    </row>
    <row r="3415" spans="1:4">
      <c r="A3415" s="266">
        <v>2306654</v>
      </c>
      <c r="B3415" s="267" t="s">
        <v>4128</v>
      </c>
      <c r="C3415" s="266" t="s">
        <v>75</v>
      </c>
      <c r="D3415" s="268">
        <v>7516.61</v>
      </c>
    </row>
    <row r="3416" spans="1:4">
      <c r="A3416" s="266">
        <v>2306681</v>
      </c>
      <c r="B3416" s="267" t="s">
        <v>4129</v>
      </c>
      <c r="C3416" s="266" t="s">
        <v>75</v>
      </c>
      <c r="D3416" s="268">
        <v>7246.88</v>
      </c>
    </row>
    <row r="3417" spans="1:4">
      <c r="A3417" s="266">
        <v>2306655</v>
      </c>
      <c r="B3417" s="267" t="s">
        <v>4130</v>
      </c>
      <c r="C3417" s="266" t="s">
        <v>75</v>
      </c>
      <c r="D3417" s="268">
        <v>7582.15</v>
      </c>
    </row>
    <row r="3418" spans="1:4">
      <c r="A3418" s="266">
        <v>2306682</v>
      </c>
      <c r="B3418" s="267" t="s">
        <v>4131</v>
      </c>
      <c r="C3418" s="266" t="s">
        <v>75</v>
      </c>
      <c r="D3418" s="268">
        <v>7301.18</v>
      </c>
    </row>
    <row r="3419" spans="1:4">
      <c r="A3419" s="266">
        <v>2306656</v>
      </c>
      <c r="B3419" s="267" t="s">
        <v>4132</v>
      </c>
      <c r="C3419" s="266" t="s">
        <v>75</v>
      </c>
      <c r="D3419" s="268">
        <v>10450.75</v>
      </c>
    </row>
    <row r="3420" spans="1:4">
      <c r="A3420" s="266">
        <v>2306683</v>
      </c>
      <c r="B3420" s="267" t="s">
        <v>4133</v>
      </c>
      <c r="C3420" s="266" t="s">
        <v>75</v>
      </c>
      <c r="D3420" s="268">
        <v>10201</v>
      </c>
    </row>
    <row r="3421" spans="1:4">
      <c r="A3421" s="266">
        <v>2306657</v>
      </c>
      <c r="B3421" s="267" t="s">
        <v>4134</v>
      </c>
      <c r="C3421" s="266" t="s">
        <v>75</v>
      </c>
      <c r="D3421" s="268">
        <v>10583.4</v>
      </c>
    </row>
    <row r="3422" spans="1:4">
      <c r="A3422" s="266">
        <v>2306684</v>
      </c>
      <c r="B3422" s="267" t="s">
        <v>4135</v>
      </c>
      <c r="C3422" s="266" t="s">
        <v>75</v>
      </c>
      <c r="D3422" s="268">
        <v>10324.049999999999</v>
      </c>
    </row>
    <row r="3423" spans="1:4">
      <c r="A3423" s="266">
        <v>2306658</v>
      </c>
      <c r="B3423" s="267" t="s">
        <v>4136</v>
      </c>
      <c r="C3423" s="266" t="s">
        <v>75</v>
      </c>
      <c r="D3423" s="268">
        <v>10713.07</v>
      </c>
    </row>
    <row r="3424" spans="1:4">
      <c r="A3424" s="266">
        <v>2306685</v>
      </c>
      <c r="B3424" s="267" t="s">
        <v>4137</v>
      </c>
      <c r="C3424" s="266" t="s">
        <v>75</v>
      </c>
      <c r="D3424" s="268">
        <v>10443.34</v>
      </c>
    </row>
    <row r="3425" spans="1:4">
      <c r="A3425" s="266">
        <v>2306659</v>
      </c>
      <c r="B3425" s="267" t="s">
        <v>4138</v>
      </c>
      <c r="C3425" s="266" t="s">
        <v>75</v>
      </c>
      <c r="D3425" s="268">
        <v>10847.51</v>
      </c>
    </row>
    <row r="3426" spans="1:4">
      <c r="A3426" s="266">
        <v>2306686</v>
      </c>
      <c r="B3426" s="267" t="s">
        <v>4139</v>
      </c>
      <c r="C3426" s="266" t="s">
        <v>75</v>
      </c>
      <c r="D3426" s="268">
        <v>10566.55</v>
      </c>
    </row>
    <row r="3427" spans="1:4">
      <c r="A3427" s="266">
        <v>2306637</v>
      </c>
      <c r="B3427" s="267" t="s">
        <v>4140</v>
      </c>
      <c r="C3427" s="266" t="s">
        <v>75</v>
      </c>
      <c r="D3427" s="268">
        <v>2452.6799999999998</v>
      </c>
    </row>
    <row r="3428" spans="1:4">
      <c r="A3428" s="266">
        <v>2306664</v>
      </c>
      <c r="B3428" s="267" t="s">
        <v>4141</v>
      </c>
      <c r="C3428" s="266" t="s">
        <v>75</v>
      </c>
      <c r="D3428" s="268">
        <v>2241.9499999999998</v>
      </c>
    </row>
    <row r="3429" spans="1:4">
      <c r="A3429" s="266">
        <v>2306732</v>
      </c>
      <c r="B3429" s="267" t="s">
        <v>4142</v>
      </c>
      <c r="C3429" s="266" t="s">
        <v>75</v>
      </c>
      <c r="D3429" s="268">
        <v>1000.52</v>
      </c>
    </row>
    <row r="3430" spans="1:4">
      <c r="A3430" s="266">
        <v>2306733</v>
      </c>
      <c r="B3430" s="267" t="s">
        <v>4143</v>
      </c>
      <c r="C3430" s="266" t="s">
        <v>75</v>
      </c>
      <c r="D3430" s="268">
        <v>823.07</v>
      </c>
    </row>
    <row r="3431" spans="1:4">
      <c r="A3431" s="266">
        <v>2306734</v>
      </c>
      <c r="B3431" s="267" t="s">
        <v>4144</v>
      </c>
      <c r="C3431" s="266" t="s">
        <v>75</v>
      </c>
      <c r="D3431" s="268">
        <v>1209.74</v>
      </c>
    </row>
    <row r="3432" spans="1:4">
      <c r="A3432" s="266">
        <v>2306735</v>
      </c>
      <c r="B3432" s="267" t="s">
        <v>4145</v>
      </c>
      <c r="C3432" s="266" t="s">
        <v>75</v>
      </c>
      <c r="D3432" s="268">
        <v>1027.49</v>
      </c>
    </row>
    <row r="3433" spans="1:4">
      <c r="A3433" s="266">
        <v>2306633</v>
      </c>
      <c r="B3433" s="267" t="s">
        <v>4146</v>
      </c>
      <c r="C3433" s="266" t="s">
        <v>75</v>
      </c>
      <c r="D3433" s="268">
        <v>1371.41</v>
      </c>
    </row>
    <row r="3434" spans="1:4">
      <c r="A3434" s="266">
        <v>2306660</v>
      </c>
      <c r="B3434" s="267" t="s">
        <v>4147</v>
      </c>
      <c r="C3434" s="266" t="s">
        <v>75</v>
      </c>
      <c r="D3434" s="268">
        <v>1184.0999999999999</v>
      </c>
    </row>
    <row r="3435" spans="1:4">
      <c r="A3435" s="266">
        <v>2306634</v>
      </c>
      <c r="B3435" s="267" t="s">
        <v>4148</v>
      </c>
      <c r="C3435" s="266" t="s">
        <v>75</v>
      </c>
      <c r="D3435" s="268">
        <v>1591.2</v>
      </c>
    </row>
    <row r="3436" spans="1:4">
      <c r="A3436" s="266">
        <v>2306661</v>
      </c>
      <c r="B3436" s="267" t="s">
        <v>4149</v>
      </c>
      <c r="C3436" s="266" t="s">
        <v>75</v>
      </c>
      <c r="D3436" s="268">
        <v>1398.54</v>
      </c>
    </row>
    <row r="3437" spans="1:4">
      <c r="A3437" s="266">
        <v>2306635</v>
      </c>
      <c r="B3437" s="267" t="s">
        <v>4150</v>
      </c>
      <c r="C3437" s="266" t="s">
        <v>75</v>
      </c>
      <c r="D3437" s="268">
        <v>1911.3</v>
      </c>
    </row>
    <row r="3438" spans="1:4">
      <c r="A3438" s="266">
        <v>2306662</v>
      </c>
      <c r="B3438" s="267" t="s">
        <v>4151</v>
      </c>
      <c r="C3438" s="266" t="s">
        <v>75</v>
      </c>
      <c r="D3438" s="268">
        <v>1712.97</v>
      </c>
    </row>
    <row r="3439" spans="1:4">
      <c r="A3439" s="266">
        <v>2306636</v>
      </c>
      <c r="B3439" s="267" t="s">
        <v>4152</v>
      </c>
      <c r="C3439" s="266" t="s">
        <v>75</v>
      </c>
      <c r="D3439" s="268">
        <v>1931.02</v>
      </c>
    </row>
    <row r="3440" spans="1:4">
      <c r="A3440" s="266">
        <v>2306663</v>
      </c>
      <c r="B3440" s="267" t="s">
        <v>4153</v>
      </c>
      <c r="C3440" s="266" t="s">
        <v>75</v>
      </c>
      <c r="D3440" s="268">
        <v>1726.68</v>
      </c>
    </row>
    <row r="3441" spans="1:4">
      <c r="A3441" s="266">
        <v>2306641</v>
      </c>
      <c r="B3441" s="267" t="s">
        <v>4154</v>
      </c>
      <c r="C3441" s="266" t="s">
        <v>75</v>
      </c>
      <c r="D3441" s="268">
        <v>3110.31</v>
      </c>
    </row>
    <row r="3442" spans="1:4">
      <c r="A3442" s="266">
        <v>2306668</v>
      </c>
      <c r="B3442" s="267" t="s">
        <v>4155</v>
      </c>
      <c r="C3442" s="266" t="s">
        <v>75</v>
      </c>
      <c r="D3442" s="268">
        <v>2899.59</v>
      </c>
    </row>
    <row r="3443" spans="1:4">
      <c r="A3443" s="266">
        <v>2306642</v>
      </c>
      <c r="B3443" s="267" t="s">
        <v>4156</v>
      </c>
      <c r="C3443" s="266" t="s">
        <v>75</v>
      </c>
      <c r="D3443" s="268">
        <v>3138.24</v>
      </c>
    </row>
    <row r="3444" spans="1:4">
      <c r="A3444" s="266">
        <v>2306669</v>
      </c>
      <c r="B3444" s="267" t="s">
        <v>4157</v>
      </c>
      <c r="C3444" s="266" t="s">
        <v>75</v>
      </c>
      <c r="D3444" s="268">
        <v>2920.72</v>
      </c>
    </row>
    <row r="3445" spans="1:4">
      <c r="A3445" s="266">
        <v>2306643</v>
      </c>
      <c r="B3445" s="267" t="s">
        <v>4158</v>
      </c>
      <c r="C3445" s="266" t="s">
        <v>75</v>
      </c>
      <c r="D3445" s="268">
        <v>3166.24</v>
      </c>
    </row>
    <row r="3446" spans="1:4">
      <c r="A3446" s="266">
        <v>2306670</v>
      </c>
      <c r="B3446" s="267" t="s">
        <v>4159</v>
      </c>
      <c r="C3446" s="266" t="s">
        <v>75</v>
      </c>
      <c r="D3446" s="268">
        <v>2941.47</v>
      </c>
    </row>
    <row r="3447" spans="1:4">
      <c r="A3447" s="266">
        <v>2306638</v>
      </c>
      <c r="B3447" s="267" t="s">
        <v>4160</v>
      </c>
      <c r="C3447" s="266" t="s">
        <v>75</v>
      </c>
      <c r="D3447" s="268">
        <v>2010.19</v>
      </c>
    </row>
    <row r="3448" spans="1:4">
      <c r="A3448" s="266">
        <v>2306665</v>
      </c>
      <c r="B3448" s="267" t="s">
        <v>4161</v>
      </c>
      <c r="C3448" s="266" t="s">
        <v>75</v>
      </c>
      <c r="D3448" s="268">
        <v>1817.53</v>
      </c>
    </row>
    <row r="3449" spans="1:4">
      <c r="A3449" s="266">
        <v>2306639</v>
      </c>
      <c r="B3449" s="267" t="s">
        <v>4162</v>
      </c>
      <c r="C3449" s="266" t="s">
        <v>75</v>
      </c>
      <c r="D3449" s="268">
        <v>2418.86</v>
      </c>
    </row>
    <row r="3450" spans="1:4">
      <c r="A3450" s="266">
        <v>2306666</v>
      </c>
      <c r="B3450" s="267" t="s">
        <v>4163</v>
      </c>
      <c r="C3450" s="266" t="s">
        <v>75</v>
      </c>
      <c r="D3450" s="268">
        <v>2220.5300000000002</v>
      </c>
    </row>
    <row r="3451" spans="1:4">
      <c r="A3451" s="266">
        <v>2306640</v>
      </c>
      <c r="B3451" s="267" t="s">
        <v>4164</v>
      </c>
      <c r="C3451" s="266" t="s">
        <v>75</v>
      </c>
      <c r="D3451" s="268">
        <v>2445.9299999999998</v>
      </c>
    </row>
    <row r="3452" spans="1:4">
      <c r="A3452" s="266">
        <v>2306667</v>
      </c>
      <c r="B3452" s="267" t="s">
        <v>4165</v>
      </c>
      <c r="C3452" s="266" t="s">
        <v>75</v>
      </c>
      <c r="D3452" s="268">
        <v>2241.59</v>
      </c>
    </row>
    <row r="3453" spans="1:4">
      <c r="A3453" s="266">
        <v>2306645</v>
      </c>
      <c r="B3453" s="267" t="s">
        <v>4166</v>
      </c>
      <c r="C3453" s="266" t="s">
        <v>75</v>
      </c>
      <c r="D3453" s="268">
        <v>3736.09</v>
      </c>
    </row>
    <row r="3454" spans="1:4">
      <c r="A3454" s="266">
        <v>2306672</v>
      </c>
      <c r="B3454" s="267" t="s">
        <v>4167</v>
      </c>
      <c r="C3454" s="266" t="s">
        <v>75</v>
      </c>
      <c r="D3454" s="268">
        <v>3525.36</v>
      </c>
    </row>
    <row r="3455" spans="1:4">
      <c r="A3455" s="266">
        <v>2306646</v>
      </c>
      <c r="B3455" s="267" t="s">
        <v>4168</v>
      </c>
      <c r="C3455" s="266" t="s">
        <v>75</v>
      </c>
      <c r="D3455" s="268">
        <v>3773.52</v>
      </c>
    </row>
    <row r="3456" spans="1:4">
      <c r="A3456" s="266">
        <v>2306673</v>
      </c>
      <c r="B3456" s="267" t="s">
        <v>4169</v>
      </c>
      <c r="C3456" s="266" t="s">
        <v>75</v>
      </c>
      <c r="D3456" s="268">
        <v>3556</v>
      </c>
    </row>
    <row r="3457" spans="1:4">
      <c r="A3457" s="266">
        <v>2306647</v>
      </c>
      <c r="B3457" s="267" t="s">
        <v>4170</v>
      </c>
      <c r="C3457" s="266" t="s">
        <v>75</v>
      </c>
      <c r="D3457" s="268">
        <v>3810.62</v>
      </c>
    </row>
    <row r="3458" spans="1:4">
      <c r="A3458" s="266">
        <v>2306674</v>
      </c>
      <c r="B3458" s="267" t="s">
        <v>4171</v>
      </c>
      <c r="C3458" s="266" t="s">
        <v>75</v>
      </c>
      <c r="D3458" s="268">
        <v>3585.85</v>
      </c>
    </row>
    <row r="3459" spans="1:4">
      <c r="A3459" s="266">
        <v>2306648</v>
      </c>
      <c r="B3459" s="267" t="s">
        <v>4172</v>
      </c>
      <c r="C3459" s="266" t="s">
        <v>75</v>
      </c>
      <c r="D3459" s="268">
        <v>5361.95</v>
      </c>
    </row>
    <row r="3460" spans="1:4">
      <c r="A3460" s="266">
        <v>2306675</v>
      </c>
      <c r="B3460" s="267" t="s">
        <v>4173</v>
      </c>
      <c r="C3460" s="266" t="s">
        <v>75</v>
      </c>
      <c r="D3460" s="268">
        <v>5129.42</v>
      </c>
    </row>
    <row r="3461" spans="1:4">
      <c r="A3461" s="266">
        <v>2306649</v>
      </c>
      <c r="B3461" s="267" t="s">
        <v>4174</v>
      </c>
      <c r="C3461" s="266" t="s">
        <v>75</v>
      </c>
      <c r="D3461" s="268">
        <v>5401.08</v>
      </c>
    </row>
    <row r="3462" spans="1:4">
      <c r="A3462" s="266">
        <v>2306676</v>
      </c>
      <c r="B3462" s="267" t="s">
        <v>4175</v>
      </c>
      <c r="C3462" s="266" t="s">
        <v>75</v>
      </c>
      <c r="D3462" s="268">
        <v>5160.26</v>
      </c>
    </row>
    <row r="3463" spans="1:4">
      <c r="A3463" s="266">
        <v>2306650</v>
      </c>
      <c r="B3463" s="267" t="s">
        <v>4176</v>
      </c>
      <c r="C3463" s="266" t="s">
        <v>75</v>
      </c>
      <c r="D3463" s="268">
        <v>5439.94</v>
      </c>
    </row>
    <row r="3464" spans="1:4">
      <c r="A3464" s="266">
        <v>2306677</v>
      </c>
      <c r="B3464" s="267" t="s">
        <v>4177</v>
      </c>
      <c r="C3464" s="266" t="s">
        <v>75</v>
      </c>
      <c r="D3464" s="268">
        <v>5190.1899999999996</v>
      </c>
    </row>
    <row r="3465" spans="1:4">
      <c r="A3465" s="266">
        <v>2306644</v>
      </c>
      <c r="B3465" s="267" t="s">
        <v>4178</v>
      </c>
      <c r="C3465" s="266" t="s">
        <v>75</v>
      </c>
      <c r="D3465" s="268">
        <v>2943.07</v>
      </c>
    </row>
    <row r="3466" spans="1:4">
      <c r="A3466" s="266">
        <v>2306671</v>
      </c>
      <c r="B3466" s="267" t="s">
        <v>4179</v>
      </c>
      <c r="C3466" s="266" t="s">
        <v>75</v>
      </c>
      <c r="D3466" s="268">
        <v>2738.73</v>
      </c>
    </row>
    <row r="3467" spans="1:4">
      <c r="A3467" s="266">
        <v>2306141</v>
      </c>
      <c r="B3467" s="267" t="s">
        <v>4180</v>
      </c>
      <c r="C3467" s="266" t="s">
        <v>75</v>
      </c>
      <c r="D3467" s="268">
        <v>68.67</v>
      </c>
    </row>
    <row r="3468" spans="1:4">
      <c r="A3468" s="266">
        <v>2306145</v>
      </c>
      <c r="B3468" s="267" t="s">
        <v>4181</v>
      </c>
      <c r="C3468" s="266" t="s">
        <v>75</v>
      </c>
      <c r="D3468" s="268">
        <v>49.73</v>
      </c>
    </row>
    <row r="3469" spans="1:4">
      <c r="A3469" s="266">
        <v>2306142</v>
      </c>
      <c r="B3469" s="267" t="s">
        <v>4182</v>
      </c>
      <c r="C3469" s="266" t="s">
        <v>75</v>
      </c>
      <c r="D3469" s="268">
        <v>85.69</v>
      </c>
    </row>
    <row r="3470" spans="1:4">
      <c r="A3470" s="266">
        <v>2306146</v>
      </c>
      <c r="B3470" s="267" t="s">
        <v>4183</v>
      </c>
      <c r="C3470" s="266" t="s">
        <v>75</v>
      </c>
      <c r="D3470" s="268">
        <v>58.41</v>
      </c>
    </row>
    <row r="3471" spans="1:4">
      <c r="A3471" s="266">
        <v>2306143</v>
      </c>
      <c r="B3471" s="267" t="s">
        <v>4184</v>
      </c>
      <c r="C3471" s="266" t="s">
        <v>75</v>
      </c>
      <c r="D3471" s="268">
        <v>105.51</v>
      </c>
    </row>
    <row r="3472" spans="1:4">
      <c r="A3472" s="266">
        <v>2306147</v>
      </c>
      <c r="B3472" s="267" t="s">
        <v>4185</v>
      </c>
      <c r="C3472" s="266" t="s">
        <v>75</v>
      </c>
      <c r="D3472" s="268">
        <v>68.38</v>
      </c>
    </row>
    <row r="3473" spans="1:4">
      <c r="A3473" s="266">
        <v>2306144</v>
      </c>
      <c r="B3473" s="267" t="s">
        <v>4186</v>
      </c>
      <c r="C3473" s="266" t="s">
        <v>75</v>
      </c>
      <c r="D3473" s="268">
        <v>128.96</v>
      </c>
    </row>
    <row r="3474" spans="1:4">
      <c r="A3474" s="266">
        <v>2306148</v>
      </c>
      <c r="B3474" s="267" t="s">
        <v>4187</v>
      </c>
      <c r="C3474" s="266" t="s">
        <v>75</v>
      </c>
      <c r="D3474" s="268">
        <v>80.459999999999994</v>
      </c>
    </row>
    <row r="3475" spans="1:4">
      <c r="A3475" s="266">
        <v>2306624</v>
      </c>
      <c r="B3475" s="267" t="s">
        <v>4188</v>
      </c>
      <c r="C3475" s="266" t="s">
        <v>75</v>
      </c>
      <c r="D3475" s="268">
        <v>7044.65</v>
      </c>
    </row>
    <row r="3476" spans="1:4">
      <c r="A3476" s="266">
        <v>2306625</v>
      </c>
      <c r="B3476" s="267" t="s">
        <v>4189</v>
      </c>
      <c r="C3476" s="266" t="s">
        <v>75</v>
      </c>
      <c r="D3476" s="268">
        <v>7096.73</v>
      </c>
    </row>
    <row r="3477" spans="1:4">
      <c r="A3477" s="266">
        <v>2306626</v>
      </c>
      <c r="B3477" s="267" t="s">
        <v>4190</v>
      </c>
      <c r="C3477" s="266" t="s">
        <v>75</v>
      </c>
      <c r="D3477" s="268">
        <v>7150.52</v>
      </c>
    </row>
    <row r="3478" spans="1:4">
      <c r="A3478" s="266">
        <v>2306627</v>
      </c>
      <c r="B3478" s="267" t="s">
        <v>4191</v>
      </c>
      <c r="C3478" s="266" t="s">
        <v>75</v>
      </c>
      <c r="D3478" s="268">
        <v>7202.6</v>
      </c>
    </row>
    <row r="3479" spans="1:4">
      <c r="A3479" s="266">
        <v>2306628</v>
      </c>
      <c r="B3479" s="267" t="s">
        <v>4192</v>
      </c>
      <c r="C3479" s="266" t="s">
        <v>75</v>
      </c>
      <c r="D3479" s="268">
        <v>7254.75</v>
      </c>
    </row>
    <row r="3480" spans="1:4">
      <c r="A3480" s="266">
        <v>2306629</v>
      </c>
      <c r="B3480" s="267" t="s">
        <v>4193</v>
      </c>
      <c r="C3480" s="266" t="s">
        <v>75</v>
      </c>
      <c r="D3480" s="268">
        <v>10153.120000000001</v>
      </c>
    </row>
    <row r="3481" spans="1:4">
      <c r="A3481" s="266">
        <v>2306630</v>
      </c>
      <c r="B3481" s="267" t="s">
        <v>4194</v>
      </c>
      <c r="C3481" s="266" t="s">
        <v>75</v>
      </c>
      <c r="D3481" s="268">
        <v>10273.620000000001</v>
      </c>
    </row>
    <row r="3482" spans="1:4">
      <c r="A3482" s="266">
        <v>2306631</v>
      </c>
      <c r="B3482" s="267" t="s">
        <v>4195</v>
      </c>
      <c r="C3482" s="266" t="s">
        <v>75</v>
      </c>
      <c r="D3482" s="268">
        <v>10390.35</v>
      </c>
    </row>
    <row r="3483" spans="1:4">
      <c r="A3483" s="266">
        <v>2306632</v>
      </c>
      <c r="B3483" s="267" t="s">
        <v>4196</v>
      </c>
      <c r="C3483" s="266" t="s">
        <v>75</v>
      </c>
      <c r="D3483" s="268">
        <v>10510.86</v>
      </c>
    </row>
    <row r="3484" spans="1:4">
      <c r="A3484" s="266">
        <v>2306610</v>
      </c>
      <c r="B3484" s="267" t="s">
        <v>4197</v>
      </c>
      <c r="C3484" s="266" t="s">
        <v>75</v>
      </c>
      <c r="D3484" s="268">
        <v>2218.3200000000002</v>
      </c>
    </row>
    <row r="3485" spans="1:4">
      <c r="A3485" s="266">
        <v>2306604</v>
      </c>
      <c r="B3485" s="267" t="s">
        <v>4198</v>
      </c>
      <c r="C3485" s="266" t="s">
        <v>75</v>
      </c>
      <c r="D3485" s="268">
        <v>805.08</v>
      </c>
    </row>
    <row r="3486" spans="1:4">
      <c r="A3486" s="266">
        <v>2306605</v>
      </c>
      <c r="B3486" s="267" t="s">
        <v>4199</v>
      </c>
      <c r="C3486" s="266" t="s">
        <v>75</v>
      </c>
      <c r="D3486" s="268">
        <v>1008.63</v>
      </c>
    </row>
    <row r="3487" spans="1:4">
      <c r="A3487" s="266">
        <v>2306606</v>
      </c>
      <c r="B3487" s="267" t="s">
        <v>4200</v>
      </c>
      <c r="C3487" s="266" t="s">
        <v>75</v>
      </c>
      <c r="D3487" s="268">
        <v>1164.3499999999999</v>
      </c>
    </row>
    <row r="3488" spans="1:4">
      <c r="A3488" s="266">
        <v>2306607</v>
      </c>
      <c r="B3488" s="267" t="s">
        <v>4201</v>
      </c>
      <c r="C3488" s="266" t="s">
        <v>75</v>
      </c>
      <c r="D3488" s="268">
        <v>1377.86</v>
      </c>
    </row>
    <row r="3489" spans="1:4">
      <c r="A3489" s="266">
        <v>2306608</v>
      </c>
      <c r="B3489" s="267" t="s">
        <v>4202</v>
      </c>
      <c r="C3489" s="266" t="s">
        <v>75</v>
      </c>
      <c r="D3489" s="268">
        <v>1691.34</v>
      </c>
    </row>
    <row r="3490" spans="1:4">
      <c r="A3490" s="266">
        <v>2306609</v>
      </c>
      <c r="B3490" s="267" t="s">
        <v>4203</v>
      </c>
      <c r="C3490" s="266" t="s">
        <v>75</v>
      </c>
      <c r="D3490" s="268">
        <v>1704.06</v>
      </c>
    </row>
    <row r="3491" spans="1:4">
      <c r="A3491" s="266">
        <v>2306614</v>
      </c>
      <c r="B3491" s="267" t="s">
        <v>4204</v>
      </c>
      <c r="C3491" s="266" t="s">
        <v>75</v>
      </c>
      <c r="D3491" s="268">
        <v>2874.21</v>
      </c>
    </row>
    <row r="3492" spans="1:4">
      <c r="A3492" s="266">
        <v>2306615</v>
      </c>
      <c r="B3492" s="267" t="s">
        <v>4205</v>
      </c>
      <c r="C3492" s="266" t="s">
        <v>75</v>
      </c>
      <c r="D3492" s="268">
        <v>2894.1</v>
      </c>
    </row>
    <row r="3493" spans="1:4">
      <c r="A3493" s="266">
        <v>2306616</v>
      </c>
      <c r="B3493" s="267" t="s">
        <v>4206</v>
      </c>
      <c r="C3493" s="266" t="s">
        <v>75</v>
      </c>
      <c r="D3493" s="268">
        <v>2913.59</v>
      </c>
    </row>
    <row r="3494" spans="1:4">
      <c r="A3494" s="266">
        <v>2306611</v>
      </c>
      <c r="B3494" s="267" t="s">
        <v>4207</v>
      </c>
      <c r="C3494" s="266" t="s">
        <v>75</v>
      </c>
      <c r="D3494" s="268">
        <v>1795.61</v>
      </c>
    </row>
    <row r="3495" spans="1:4">
      <c r="A3495" s="266">
        <v>2306612</v>
      </c>
      <c r="B3495" s="267" t="s">
        <v>4208</v>
      </c>
      <c r="C3495" s="266" t="s">
        <v>75</v>
      </c>
      <c r="D3495" s="268">
        <v>2197.5</v>
      </c>
    </row>
    <row r="3496" spans="1:4">
      <c r="A3496" s="266">
        <v>2306613</v>
      </c>
      <c r="B3496" s="267" t="s">
        <v>4209</v>
      </c>
      <c r="C3496" s="266" t="s">
        <v>75</v>
      </c>
      <c r="D3496" s="268">
        <v>2217.39</v>
      </c>
    </row>
    <row r="3497" spans="1:4">
      <c r="A3497" s="266">
        <v>2306618</v>
      </c>
      <c r="B3497" s="267" t="s">
        <v>4210</v>
      </c>
      <c r="C3497" s="266" t="s">
        <v>75</v>
      </c>
      <c r="D3497" s="268">
        <v>3498.29</v>
      </c>
    </row>
    <row r="3498" spans="1:4">
      <c r="A3498" s="266">
        <v>2306619</v>
      </c>
      <c r="B3498" s="267" t="s">
        <v>4211</v>
      </c>
      <c r="C3498" s="266" t="s">
        <v>75</v>
      </c>
      <c r="D3498" s="268">
        <v>3527.52</v>
      </c>
    </row>
    <row r="3499" spans="1:4">
      <c r="A3499" s="266">
        <v>2306620</v>
      </c>
      <c r="B3499" s="267" t="s">
        <v>4212</v>
      </c>
      <c r="C3499" s="266" t="s">
        <v>75</v>
      </c>
      <c r="D3499" s="268">
        <v>3555.95</v>
      </c>
    </row>
    <row r="3500" spans="1:4">
      <c r="A3500" s="266">
        <v>2306621</v>
      </c>
      <c r="B3500" s="267" t="s">
        <v>4213</v>
      </c>
      <c r="C3500" s="266" t="s">
        <v>75</v>
      </c>
      <c r="D3500" s="268">
        <v>5098.0600000000004</v>
      </c>
    </row>
    <row r="3501" spans="1:4">
      <c r="A3501" s="266">
        <v>2306622</v>
      </c>
      <c r="B3501" s="267" t="s">
        <v>4214</v>
      </c>
      <c r="C3501" s="266" t="s">
        <v>75</v>
      </c>
      <c r="D3501" s="268">
        <v>5127.3500000000004</v>
      </c>
    </row>
    <row r="3502" spans="1:4">
      <c r="A3502" s="266">
        <v>2306623</v>
      </c>
      <c r="B3502" s="267" t="s">
        <v>4215</v>
      </c>
      <c r="C3502" s="266" t="s">
        <v>75</v>
      </c>
      <c r="D3502" s="268">
        <v>5155.71</v>
      </c>
    </row>
    <row r="3503" spans="1:4">
      <c r="A3503" s="266">
        <v>2306617</v>
      </c>
      <c r="B3503" s="267" t="s">
        <v>4216</v>
      </c>
      <c r="C3503" s="266" t="s">
        <v>75</v>
      </c>
      <c r="D3503" s="268">
        <v>2713</v>
      </c>
    </row>
    <row r="3504" spans="1:4">
      <c r="A3504" s="266">
        <v>2306014</v>
      </c>
      <c r="B3504" s="267" t="s">
        <v>4217</v>
      </c>
      <c r="C3504" s="266" t="s">
        <v>97</v>
      </c>
      <c r="D3504" s="268">
        <v>12.7</v>
      </c>
    </row>
    <row r="3505" spans="1:4" ht="18">
      <c r="A3505" s="266">
        <v>2306700</v>
      </c>
      <c r="B3505" s="267" t="s">
        <v>4218</v>
      </c>
      <c r="C3505" s="266" t="s">
        <v>75</v>
      </c>
      <c r="D3505" s="268">
        <v>2091.5500000000002</v>
      </c>
    </row>
    <row r="3506" spans="1:4" ht="18">
      <c r="A3506" s="266">
        <v>2306703</v>
      </c>
      <c r="B3506" s="267" t="s">
        <v>4219</v>
      </c>
      <c r="C3506" s="266" t="s">
        <v>75</v>
      </c>
      <c r="D3506" s="268">
        <v>2164.0300000000002</v>
      </c>
    </row>
    <row r="3507" spans="1:4" ht="18">
      <c r="A3507" s="266">
        <v>2306706</v>
      </c>
      <c r="B3507" s="267" t="s">
        <v>4220</v>
      </c>
      <c r="C3507" s="266" t="s">
        <v>75</v>
      </c>
      <c r="D3507" s="268">
        <v>2279.92</v>
      </c>
    </row>
    <row r="3508" spans="1:4" ht="18">
      <c r="A3508" s="266">
        <v>2306709</v>
      </c>
      <c r="B3508" s="267" t="s">
        <v>4221</v>
      </c>
      <c r="C3508" s="266" t="s">
        <v>75</v>
      </c>
      <c r="D3508" s="268">
        <v>2448.4</v>
      </c>
    </row>
    <row r="3509" spans="1:4" ht="18">
      <c r="A3509" s="266">
        <v>2306712</v>
      </c>
      <c r="B3509" s="267" t="s">
        <v>4222</v>
      </c>
      <c r="C3509" s="266" t="s">
        <v>75</v>
      </c>
      <c r="D3509" s="268">
        <v>2534.0500000000002</v>
      </c>
    </row>
    <row r="3510" spans="1:4" ht="18">
      <c r="A3510" s="266">
        <v>2306715</v>
      </c>
      <c r="B3510" s="267" t="s">
        <v>4223</v>
      </c>
      <c r="C3510" s="266" t="s">
        <v>75</v>
      </c>
      <c r="D3510" s="268">
        <v>2642.94</v>
      </c>
    </row>
    <row r="3511" spans="1:4" ht="18">
      <c r="A3511" s="266">
        <v>2306718</v>
      </c>
      <c r="B3511" s="267" t="s">
        <v>4224</v>
      </c>
      <c r="C3511" s="266" t="s">
        <v>75</v>
      </c>
      <c r="D3511" s="268">
        <v>2811.26</v>
      </c>
    </row>
    <row r="3512" spans="1:4" ht="18">
      <c r="A3512" s="266">
        <v>2306721</v>
      </c>
      <c r="B3512" s="267" t="s">
        <v>4225</v>
      </c>
      <c r="C3512" s="266" t="s">
        <v>75</v>
      </c>
      <c r="D3512" s="268">
        <v>2891.88</v>
      </c>
    </row>
    <row r="3513" spans="1:4" ht="18">
      <c r="A3513" s="266">
        <v>2306724</v>
      </c>
      <c r="B3513" s="267" t="s">
        <v>4226</v>
      </c>
      <c r="C3513" s="266" t="s">
        <v>75</v>
      </c>
      <c r="D3513" s="268">
        <v>3043.83</v>
      </c>
    </row>
    <row r="3514" spans="1:4" ht="18">
      <c r="A3514" s="266">
        <v>2306688</v>
      </c>
      <c r="B3514" s="267" t="s">
        <v>4227</v>
      </c>
      <c r="C3514" s="266" t="s">
        <v>75</v>
      </c>
      <c r="D3514" s="268">
        <v>1665.73</v>
      </c>
    </row>
    <row r="3515" spans="1:4" ht="18">
      <c r="A3515" s="266">
        <v>2306691</v>
      </c>
      <c r="B3515" s="267" t="s">
        <v>4228</v>
      </c>
      <c r="C3515" s="266" t="s">
        <v>75</v>
      </c>
      <c r="D3515" s="268">
        <v>1755.25</v>
      </c>
    </row>
    <row r="3516" spans="1:4" ht="18">
      <c r="A3516" s="266">
        <v>2306694</v>
      </c>
      <c r="B3516" s="267" t="s">
        <v>4229</v>
      </c>
      <c r="C3516" s="266" t="s">
        <v>75</v>
      </c>
      <c r="D3516" s="268">
        <v>1880.33</v>
      </c>
    </row>
    <row r="3517" spans="1:4" ht="18">
      <c r="A3517" s="266">
        <v>2306697</v>
      </c>
      <c r="B3517" s="267" t="s">
        <v>4230</v>
      </c>
      <c r="C3517" s="266" t="s">
        <v>75</v>
      </c>
      <c r="D3517" s="268">
        <v>1966.45</v>
      </c>
    </row>
    <row r="3518" spans="1:4" ht="18">
      <c r="A3518" s="266">
        <v>2306701</v>
      </c>
      <c r="B3518" s="267" t="s">
        <v>4231</v>
      </c>
      <c r="C3518" s="266" t="s">
        <v>75</v>
      </c>
      <c r="D3518" s="268">
        <v>3871.15</v>
      </c>
    </row>
    <row r="3519" spans="1:4" ht="18">
      <c r="A3519" s="266">
        <v>2306704</v>
      </c>
      <c r="B3519" s="267" t="s">
        <v>4232</v>
      </c>
      <c r="C3519" s="266" t="s">
        <v>75</v>
      </c>
      <c r="D3519" s="268">
        <v>4101.71</v>
      </c>
    </row>
    <row r="3520" spans="1:4" ht="18">
      <c r="A3520" s="266">
        <v>2306707</v>
      </c>
      <c r="B3520" s="267" t="s">
        <v>4233</v>
      </c>
      <c r="C3520" s="266" t="s">
        <v>75</v>
      </c>
      <c r="D3520" s="268">
        <v>4269.0200000000004</v>
      </c>
    </row>
    <row r="3521" spans="1:4" ht="18">
      <c r="A3521" s="266">
        <v>2306710</v>
      </c>
      <c r="B3521" s="267" t="s">
        <v>4234</v>
      </c>
      <c r="C3521" s="266" t="s">
        <v>75</v>
      </c>
      <c r="D3521" s="268">
        <v>4478.25</v>
      </c>
    </row>
    <row r="3522" spans="1:4" ht="18">
      <c r="A3522" s="266">
        <v>2306713</v>
      </c>
      <c r="B3522" s="267" t="s">
        <v>4235</v>
      </c>
      <c r="C3522" s="266" t="s">
        <v>75</v>
      </c>
      <c r="D3522" s="268">
        <v>4598.3999999999996</v>
      </c>
    </row>
    <row r="3523" spans="1:4" ht="18">
      <c r="A3523" s="266">
        <v>2306716</v>
      </c>
      <c r="B3523" s="267" t="s">
        <v>4236</v>
      </c>
      <c r="C3523" s="266" t="s">
        <v>75</v>
      </c>
      <c r="D3523" s="268">
        <v>4863.5200000000004</v>
      </c>
    </row>
    <row r="3524" spans="1:4" ht="18">
      <c r="A3524" s="266">
        <v>2306719</v>
      </c>
      <c r="B3524" s="267" t="s">
        <v>4237</v>
      </c>
      <c r="C3524" s="266" t="s">
        <v>75</v>
      </c>
      <c r="D3524" s="268">
        <v>5273.94</v>
      </c>
    </row>
    <row r="3525" spans="1:4" ht="18">
      <c r="A3525" s="266">
        <v>2306722</v>
      </c>
      <c r="B3525" s="267" t="s">
        <v>4238</v>
      </c>
      <c r="C3525" s="266" t="s">
        <v>75</v>
      </c>
      <c r="D3525" s="268">
        <v>5512.57</v>
      </c>
    </row>
    <row r="3526" spans="1:4" ht="18">
      <c r="A3526" s="266">
        <v>2306725</v>
      </c>
      <c r="B3526" s="267" t="s">
        <v>4239</v>
      </c>
      <c r="C3526" s="266" t="s">
        <v>75</v>
      </c>
      <c r="D3526" s="268">
        <v>5768.22</v>
      </c>
    </row>
    <row r="3527" spans="1:4" ht="18">
      <c r="A3527" s="266">
        <v>2306689</v>
      </c>
      <c r="B3527" s="267" t="s">
        <v>4240</v>
      </c>
      <c r="C3527" s="266" t="s">
        <v>75</v>
      </c>
      <c r="D3527" s="268">
        <v>3073.47</v>
      </c>
    </row>
    <row r="3528" spans="1:4" ht="18">
      <c r="A3528" s="266">
        <v>2306692</v>
      </c>
      <c r="B3528" s="267" t="s">
        <v>4241</v>
      </c>
      <c r="C3528" s="266" t="s">
        <v>75</v>
      </c>
      <c r="D3528" s="268">
        <v>3232.93</v>
      </c>
    </row>
    <row r="3529" spans="1:4" ht="18">
      <c r="A3529" s="266">
        <v>2306695</v>
      </c>
      <c r="B3529" s="267" t="s">
        <v>4242</v>
      </c>
      <c r="C3529" s="266" t="s">
        <v>75</v>
      </c>
      <c r="D3529" s="268">
        <v>3397.27</v>
      </c>
    </row>
    <row r="3530" spans="1:4" ht="18">
      <c r="A3530" s="266">
        <v>2306698</v>
      </c>
      <c r="B3530" s="267" t="s">
        <v>4243</v>
      </c>
      <c r="C3530" s="266" t="s">
        <v>75</v>
      </c>
      <c r="D3530" s="268">
        <v>3594.14</v>
      </c>
    </row>
    <row r="3531" spans="1:4">
      <c r="A3531" s="266">
        <v>2306699</v>
      </c>
      <c r="B3531" s="267" t="s">
        <v>4244</v>
      </c>
      <c r="C3531" s="266" t="s">
        <v>75</v>
      </c>
      <c r="D3531" s="268">
        <v>328.3</v>
      </c>
    </row>
    <row r="3532" spans="1:4">
      <c r="A3532" s="266">
        <v>2306702</v>
      </c>
      <c r="B3532" s="267" t="s">
        <v>4245</v>
      </c>
      <c r="C3532" s="266" t="s">
        <v>75</v>
      </c>
      <c r="D3532" s="268">
        <v>339.33</v>
      </c>
    </row>
    <row r="3533" spans="1:4">
      <c r="A3533" s="266">
        <v>2306705</v>
      </c>
      <c r="B3533" s="267" t="s">
        <v>4246</v>
      </c>
      <c r="C3533" s="266" t="s">
        <v>75</v>
      </c>
      <c r="D3533" s="268">
        <v>357.35</v>
      </c>
    </row>
    <row r="3534" spans="1:4">
      <c r="A3534" s="266">
        <v>2306708</v>
      </c>
      <c r="B3534" s="267" t="s">
        <v>4247</v>
      </c>
      <c r="C3534" s="266" t="s">
        <v>75</v>
      </c>
      <c r="D3534" s="268">
        <v>370.47</v>
      </c>
    </row>
    <row r="3535" spans="1:4">
      <c r="A3535" s="266">
        <v>2306711</v>
      </c>
      <c r="B3535" s="267" t="s">
        <v>4248</v>
      </c>
      <c r="C3535" s="266" t="s">
        <v>75</v>
      </c>
      <c r="D3535" s="268">
        <v>384.58</v>
      </c>
    </row>
    <row r="3536" spans="1:4">
      <c r="A3536" s="266">
        <v>2306714</v>
      </c>
      <c r="B3536" s="267" t="s">
        <v>4249</v>
      </c>
      <c r="C3536" s="266" t="s">
        <v>75</v>
      </c>
      <c r="D3536" s="268">
        <v>399.81</v>
      </c>
    </row>
    <row r="3537" spans="1:4">
      <c r="A3537" s="266">
        <v>2306717</v>
      </c>
      <c r="B3537" s="267" t="s">
        <v>4250</v>
      </c>
      <c r="C3537" s="266" t="s">
        <v>75</v>
      </c>
      <c r="D3537" s="268">
        <v>417.37</v>
      </c>
    </row>
    <row r="3538" spans="1:4">
      <c r="A3538" s="266">
        <v>2306720</v>
      </c>
      <c r="B3538" s="267" t="s">
        <v>4251</v>
      </c>
      <c r="C3538" s="266" t="s">
        <v>75</v>
      </c>
      <c r="D3538" s="268">
        <v>435.37</v>
      </c>
    </row>
    <row r="3539" spans="1:4">
      <c r="A3539" s="266">
        <v>2306723</v>
      </c>
      <c r="B3539" s="267" t="s">
        <v>4252</v>
      </c>
      <c r="C3539" s="266" t="s">
        <v>75</v>
      </c>
      <c r="D3539" s="268">
        <v>444.97</v>
      </c>
    </row>
    <row r="3540" spans="1:4">
      <c r="A3540" s="266">
        <v>2306687</v>
      </c>
      <c r="B3540" s="267" t="s">
        <v>4253</v>
      </c>
      <c r="C3540" s="266" t="s">
        <v>75</v>
      </c>
      <c r="D3540" s="268">
        <v>273.3</v>
      </c>
    </row>
    <row r="3541" spans="1:4">
      <c r="A3541" s="266">
        <v>2306690</v>
      </c>
      <c r="B3541" s="267" t="s">
        <v>4254</v>
      </c>
      <c r="C3541" s="266" t="s">
        <v>75</v>
      </c>
      <c r="D3541" s="268">
        <v>285.88</v>
      </c>
    </row>
    <row r="3542" spans="1:4">
      <c r="A3542" s="266">
        <v>2306693</v>
      </c>
      <c r="B3542" s="267" t="s">
        <v>4255</v>
      </c>
      <c r="C3542" s="266" t="s">
        <v>75</v>
      </c>
      <c r="D3542" s="268">
        <v>298.56</v>
      </c>
    </row>
    <row r="3543" spans="1:4">
      <c r="A3543" s="266">
        <v>2306696</v>
      </c>
      <c r="B3543" s="267" t="s">
        <v>4256</v>
      </c>
      <c r="C3543" s="266" t="s">
        <v>75</v>
      </c>
      <c r="D3543" s="268">
        <v>312.42</v>
      </c>
    </row>
    <row r="3544" spans="1:4">
      <c r="A3544" s="266">
        <v>2306239</v>
      </c>
      <c r="B3544" s="267" t="s">
        <v>4257</v>
      </c>
      <c r="C3544" s="266" t="s">
        <v>84</v>
      </c>
      <c r="D3544" s="268">
        <v>231.95</v>
      </c>
    </row>
    <row r="3545" spans="1:4">
      <c r="A3545" s="266">
        <v>2306090</v>
      </c>
      <c r="B3545" s="267" t="s">
        <v>4258</v>
      </c>
      <c r="C3545" s="266" t="s">
        <v>75</v>
      </c>
      <c r="D3545" s="268">
        <v>37.369999999999997</v>
      </c>
    </row>
    <row r="3546" spans="1:4">
      <c r="A3546" s="266">
        <v>2306091</v>
      </c>
      <c r="B3546" s="267" t="s">
        <v>4259</v>
      </c>
      <c r="C3546" s="266" t="s">
        <v>75</v>
      </c>
      <c r="D3546" s="268">
        <v>49.82</v>
      </c>
    </row>
    <row r="3547" spans="1:4">
      <c r="A3547" s="266">
        <v>2306072</v>
      </c>
      <c r="B3547" s="267" t="s">
        <v>4260</v>
      </c>
      <c r="C3547" s="266" t="s">
        <v>84</v>
      </c>
      <c r="D3547" s="268">
        <v>729.08</v>
      </c>
    </row>
    <row r="3548" spans="1:4">
      <c r="A3548" s="266">
        <v>2306133</v>
      </c>
      <c r="B3548" s="267" t="s">
        <v>4261</v>
      </c>
      <c r="C3548" s="266" t="s">
        <v>75</v>
      </c>
      <c r="D3548" s="268">
        <v>506.12</v>
      </c>
    </row>
    <row r="3549" spans="1:4">
      <c r="A3549" s="266">
        <v>2306114</v>
      </c>
      <c r="B3549" s="267" t="s">
        <v>4262</v>
      </c>
      <c r="C3549" s="266" t="s">
        <v>75</v>
      </c>
      <c r="D3549" s="268">
        <v>302.82</v>
      </c>
    </row>
    <row r="3550" spans="1:4">
      <c r="A3550" s="266">
        <v>2306115</v>
      </c>
      <c r="B3550" s="267" t="s">
        <v>4263</v>
      </c>
      <c r="C3550" s="266" t="s">
        <v>75</v>
      </c>
      <c r="D3550" s="268">
        <v>442.28</v>
      </c>
    </row>
    <row r="3551" spans="1:4">
      <c r="A3551" s="266">
        <v>2306116</v>
      </c>
      <c r="B3551" s="267" t="s">
        <v>4264</v>
      </c>
      <c r="C3551" s="266" t="s">
        <v>75</v>
      </c>
      <c r="D3551" s="268">
        <v>527.33000000000004</v>
      </c>
    </row>
    <row r="3552" spans="1:4">
      <c r="A3552" s="266">
        <v>2306118</v>
      </c>
      <c r="B3552" s="267" t="s">
        <v>4265</v>
      </c>
      <c r="C3552" s="266" t="s">
        <v>75</v>
      </c>
      <c r="D3552" s="268">
        <v>663.22</v>
      </c>
    </row>
    <row r="3553" spans="1:4">
      <c r="A3553" s="266">
        <v>2306122</v>
      </c>
      <c r="B3553" s="267" t="s">
        <v>4266</v>
      </c>
      <c r="C3553" s="266" t="s">
        <v>75</v>
      </c>
      <c r="D3553" s="268">
        <v>786.15</v>
      </c>
    </row>
    <row r="3554" spans="1:4">
      <c r="A3554" s="266">
        <v>2306078</v>
      </c>
      <c r="B3554" s="267" t="s">
        <v>4267</v>
      </c>
      <c r="C3554" s="266" t="s">
        <v>75</v>
      </c>
      <c r="D3554" s="268">
        <v>120.66</v>
      </c>
    </row>
    <row r="3555" spans="1:4">
      <c r="A3555" s="266">
        <v>2306080</v>
      </c>
      <c r="B3555" s="267" t="s">
        <v>4268</v>
      </c>
      <c r="C3555" s="266" t="s">
        <v>75</v>
      </c>
      <c r="D3555" s="268">
        <v>131.63</v>
      </c>
    </row>
    <row r="3556" spans="1:4">
      <c r="A3556" s="266">
        <v>2306082</v>
      </c>
      <c r="B3556" s="267" t="s">
        <v>4269</v>
      </c>
      <c r="C3556" s="266" t="s">
        <v>75</v>
      </c>
      <c r="D3556" s="268">
        <v>144.79</v>
      </c>
    </row>
    <row r="3557" spans="1:4">
      <c r="A3557" s="266">
        <v>2306084</v>
      </c>
      <c r="B3557" s="267" t="s">
        <v>4270</v>
      </c>
      <c r="C3557" s="266" t="s">
        <v>75</v>
      </c>
      <c r="D3557" s="268">
        <v>168.36</v>
      </c>
    </row>
    <row r="3558" spans="1:4">
      <c r="A3558" s="266">
        <v>2306086</v>
      </c>
      <c r="B3558" s="267" t="s">
        <v>4271</v>
      </c>
      <c r="C3558" s="266" t="s">
        <v>75</v>
      </c>
      <c r="D3558" s="268">
        <v>206.84</v>
      </c>
    </row>
    <row r="3559" spans="1:4">
      <c r="A3559" s="266">
        <v>2309088</v>
      </c>
      <c r="B3559" s="267" t="s">
        <v>4272</v>
      </c>
      <c r="C3559" s="266" t="s">
        <v>75</v>
      </c>
      <c r="D3559" s="268">
        <v>289.58</v>
      </c>
    </row>
    <row r="3560" spans="1:4">
      <c r="A3560" s="266">
        <v>2306074</v>
      </c>
      <c r="B3560" s="267" t="s">
        <v>4273</v>
      </c>
      <c r="C3560" s="266" t="s">
        <v>84</v>
      </c>
      <c r="D3560" s="268">
        <v>190.12</v>
      </c>
    </row>
    <row r="3561" spans="1:4">
      <c r="A3561" s="266">
        <v>2306095</v>
      </c>
      <c r="B3561" s="267" t="s">
        <v>4274</v>
      </c>
      <c r="C3561" s="266" t="s">
        <v>84</v>
      </c>
      <c r="D3561" s="268">
        <v>227.97</v>
      </c>
    </row>
    <row r="3562" spans="1:4">
      <c r="A3562" s="266">
        <v>2306132</v>
      </c>
      <c r="B3562" s="267" t="s">
        <v>4275</v>
      </c>
      <c r="C3562" s="266" t="s">
        <v>75</v>
      </c>
      <c r="D3562" s="268">
        <v>325.02</v>
      </c>
    </row>
    <row r="3563" spans="1:4">
      <c r="A3563" s="266">
        <v>2306015</v>
      </c>
      <c r="B3563" s="267" t="s">
        <v>4276</v>
      </c>
      <c r="C3563" s="266" t="s">
        <v>97</v>
      </c>
      <c r="D3563" s="268">
        <v>14.61</v>
      </c>
    </row>
    <row r="3564" spans="1:4">
      <c r="A3564" s="266">
        <v>2306019</v>
      </c>
      <c r="B3564" s="267" t="s">
        <v>4277</v>
      </c>
      <c r="C3564" s="266" t="s">
        <v>97</v>
      </c>
      <c r="D3564" s="268">
        <v>15.18</v>
      </c>
    </row>
    <row r="3565" spans="1:4">
      <c r="A3565" s="266">
        <v>2306018</v>
      </c>
      <c r="B3565" s="267" t="s">
        <v>4278</v>
      </c>
      <c r="C3565" s="266" t="s">
        <v>97</v>
      </c>
      <c r="D3565" s="268">
        <v>2.61</v>
      </c>
    </row>
    <row r="3566" spans="1:4">
      <c r="A3566" s="266">
        <v>2306016</v>
      </c>
      <c r="B3566" s="267" t="s">
        <v>4279</v>
      </c>
      <c r="C3566" s="266" t="s">
        <v>97</v>
      </c>
      <c r="D3566" s="268">
        <v>1.75</v>
      </c>
    </row>
    <row r="3567" spans="1:4" ht="18">
      <c r="A3567" s="266">
        <v>2305999</v>
      </c>
      <c r="B3567" s="267" t="s">
        <v>4280</v>
      </c>
      <c r="C3567" s="266" t="s">
        <v>75</v>
      </c>
      <c r="D3567" s="268">
        <v>325.94</v>
      </c>
    </row>
    <row r="3568" spans="1:4" ht="18">
      <c r="A3568" s="266">
        <v>2306000</v>
      </c>
      <c r="B3568" s="267" t="s">
        <v>4281</v>
      </c>
      <c r="C3568" s="266" t="s">
        <v>75</v>
      </c>
      <c r="D3568" s="268">
        <v>418.51</v>
      </c>
    </row>
    <row r="3569" spans="1:4" ht="18">
      <c r="A3569" s="266">
        <v>2306001</v>
      </c>
      <c r="B3569" s="267" t="s">
        <v>4282</v>
      </c>
      <c r="C3569" s="266" t="s">
        <v>75</v>
      </c>
      <c r="D3569" s="268">
        <v>633.23</v>
      </c>
    </row>
    <row r="3570" spans="1:4" ht="18">
      <c r="A3570" s="266">
        <v>2306002</v>
      </c>
      <c r="B3570" s="267" t="s">
        <v>4283</v>
      </c>
      <c r="C3570" s="266" t="s">
        <v>75</v>
      </c>
      <c r="D3570" s="268">
        <v>694.98</v>
      </c>
    </row>
    <row r="3571" spans="1:4" ht="18">
      <c r="A3571" s="266">
        <v>2306003</v>
      </c>
      <c r="B3571" s="267" t="s">
        <v>4284</v>
      </c>
      <c r="C3571" s="266" t="s">
        <v>75</v>
      </c>
      <c r="D3571" s="268">
        <v>971.94</v>
      </c>
    </row>
    <row r="3572" spans="1:4" ht="18">
      <c r="A3572" s="266">
        <v>2305997</v>
      </c>
      <c r="B3572" s="267" t="s">
        <v>4285</v>
      </c>
      <c r="C3572" s="266" t="s">
        <v>75</v>
      </c>
      <c r="D3572" s="268">
        <v>219.87</v>
      </c>
    </row>
    <row r="3573" spans="1:4" ht="18">
      <c r="A3573" s="266">
        <v>2305998</v>
      </c>
      <c r="B3573" s="267" t="s">
        <v>4286</v>
      </c>
      <c r="C3573" s="266" t="s">
        <v>75</v>
      </c>
      <c r="D3573" s="268">
        <v>309.27</v>
      </c>
    </row>
    <row r="3574" spans="1:4">
      <c r="A3574" s="266">
        <v>2306101</v>
      </c>
      <c r="B3574" s="267" t="s">
        <v>4287</v>
      </c>
      <c r="C3574" s="266" t="s">
        <v>75</v>
      </c>
      <c r="D3574" s="268">
        <v>69.239999999999995</v>
      </c>
    </row>
    <row r="3575" spans="1:4">
      <c r="A3575" s="266">
        <v>2306102</v>
      </c>
      <c r="B3575" s="267" t="s">
        <v>4288</v>
      </c>
      <c r="C3575" s="266" t="s">
        <v>75</v>
      </c>
      <c r="D3575" s="268">
        <v>73.75</v>
      </c>
    </row>
    <row r="3576" spans="1:4">
      <c r="A3576" s="266">
        <v>2306103</v>
      </c>
      <c r="B3576" s="267" t="s">
        <v>4289</v>
      </c>
      <c r="C3576" s="266" t="s">
        <v>75</v>
      </c>
      <c r="D3576" s="268">
        <v>83.39</v>
      </c>
    </row>
    <row r="3577" spans="1:4">
      <c r="A3577" s="266">
        <v>2306104</v>
      </c>
      <c r="B3577" s="267" t="s">
        <v>4290</v>
      </c>
      <c r="C3577" s="266" t="s">
        <v>75</v>
      </c>
      <c r="D3577" s="268">
        <v>88.77</v>
      </c>
    </row>
    <row r="3578" spans="1:4">
      <c r="A3578" s="266">
        <v>2306105</v>
      </c>
      <c r="B3578" s="267" t="s">
        <v>4291</v>
      </c>
      <c r="C3578" s="266" t="s">
        <v>75</v>
      </c>
      <c r="D3578" s="268">
        <v>94.25</v>
      </c>
    </row>
    <row r="3579" spans="1:4">
      <c r="A3579" s="266">
        <v>2306106</v>
      </c>
      <c r="B3579" s="267" t="s">
        <v>4292</v>
      </c>
      <c r="C3579" s="266" t="s">
        <v>75</v>
      </c>
      <c r="D3579" s="268">
        <v>102.66</v>
      </c>
    </row>
    <row r="3580" spans="1:4">
      <c r="A3580" s="266">
        <v>2306107</v>
      </c>
      <c r="B3580" s="267" t="s">
        <v>4293</v>
      </c>
      <c r="C3580" s="266" t="s">
        <v>75</v>
      </c>
      <c r="D3580" s="268">
        <v>105.62</v>
      </c>
    </row>
    <row r="3581" spans="1:4">
      <c r="A3581" s="266">
        <v>2306269</v>
      </c>
      <c r="B3581" s="267" t="s">
        <v>4294</v>
      </c>
      <c r="C3581" s="266" t="s">
        <v>75</v>
      </c>
      <c r="D3581" s="268">
        <v>119.1</v>
      </c>
    </row>
    <row r="3582" spans="1:4">
      <c r="A3582" s="266">
        <v>2306270</v>
      </c>
      <c r="B3582" s="267" t="s">
        <v>4295</v>
      </c>
      <c r="C3582" s="266" t="s">
        <v>75</v>
      </c>
      <c r="D3582" s="268">
        <v>133.44999999999999</v>
      </c>
    </row>
    <row r="3583" spans="1:4">
      <c r="A3583" s="266">
        <v>2306271</v>
      </c>
      <c r="B3583" s="267" t="s">
        <v>4296</v>
      </c>
      <c r="C3583" s="266" t="s">
        <v>75</v>
      </c>
      <c r="D3583" s="268">
        <v>146.87</v>
      </c>
    </row>
    <row r="3584" spans="1:4">
      <c r="A3584" s="266">
        <v>2306272</v>
      </c>
      <c r="B3584" s="267" t="s">
        <v>4297</v>
      </c>
      <c r="C3584" s="266" t="s">
        <v>75</v>
      </c>
      <c r="D3584" s="268">
        <v>155.34</v>
      </c>
    </row>
    <row r="3585" spans="1:4">
      <c r="A3585" s="266">
        <v>2306273</v>
      </c>
      <c r="B3585" s="267" t="s">
        <v>4298</v>
      </c>
      <c r="C3585" s="266" t="s">
        <v>75</v>
      </c>
      <c r="D3585" s="268">
        <v>174.07</v>
      </c>
    </row>
    <row r="3586" spans="1:4">
      <c r="A3586" s="266">
        <v>2306274</v>
      </c>
      <c r="B3586" s="267" t="s">
        <v>4299</v>
      </c>
      <c r="C3586" s="266" t="s">
        <v>75</v>
      </c>
      <c r="D3586" s="268">
        <v>186.87</v>
      </c>
    </row>
    <row r="3587" spans="1:4">
      <c r="A3587" s="266">
        <v>2306275</v>
      </c>
      <c r="B3587" s="267" t="s">
        <v>4300</v>
      </c>
      <c r="C3587" s="266" t="s">
        <v>75</v>
      </c>
      <c r="D3587" s="268">
        <v>216.53</v>
      </c>
    </row>
    <row r="3588" spans="1:4" ht="18">
      <c r="A3588" s="266">
        <v>2306100</v>
      </c>
      <c r="B3588" s="267" t="s">
        <v>4301</v>
      </c>
      <c r="C3588" s="266" t="s">
        <v>75</v>
      </c>
      <c r="D3588" s="268">
        <v>310.32</v>
      </c>
    </row>
    <row r="3589" spans="1:4" ht="18">
      <c r="A3589" s="266">
        <v>2306004</v>
      </c>
      <c r="B3589" s="267" t="s">
        <v>4302</v>
      </c>
      <c r="C3589" s="266" t="s">
        <v>75</v>
      </c>
      <c r="D3589" s="268">
        <v>123.5</v>
      </c>
    </row>
    <row r="3590" spans="1:4" ht="18">
      <c r="A3590" s="266">
        <v>2306097</v>
      </c>
      <c r="B3590" s="267" t="s">
        <v>4303</v>
      </c>
      <c r="C3590" s="266" t="s">
        <v>75</v>
      </c>
      <c r="D3590" s="268">
        <v>147.88999999999999</v>
      </c>
    </row>
    <row r="3591" spans="1:4" ht="18">
      <c r="A3591" s="266">
        <v>2306098</v>
      </c>
      <c r="B3591" s="267" t="s">
        <v>4304</v>
      </c>
      <c r="C3591" s="266" t="s">
        <v>75</v>
      </c>
      <c r="D3591" s="268">
        <v>175.37</v>
      </c>
    </row>
    <row r="3592" spans="1:4" ht="18">
      <c r="A3592" s="266">
        <v>2306007</v>
      </c>
      <c r="B3592" s="267" t="s">
        <v>4305</v>
      </c>
      <c r="C3592" s="266" t="s">
        <v>75</v>
      </c>
      <c r="D3592" s="268">
        <v>238.13</v>
      </c>
    </row>
    <row r="3593" spans="1:4">
      <c r="A3593" s="266">
        <v>2306067</v>
      </c>
      <c r="B3593" s="267" t="s">
        <v>4306</v>
      </c>
      <c r="C3593" s="266" t="s">
        <v>75</v>
      </c>
      <c r="D3593" s="268">
        <v>452.71</v>
      </c>
    </row>
    <row r="3594" spans="1:4">
      <c r="A3594" s="266">
        <v>2306068</v>
      </c>
      <c r="B3594" s="267" t="s">
        <v>4307</v>
      </c>
      <c r="C3594" s="266" t="s">
        <v>75</v>
      </c>
      <c r="D3594" s="268">
        <v>570.39</v>
      </c>
    </row>
    <row r="3595" spans="1:4">
      <c r="A3595" s="266">
        <v>2306069</v>
      </c>
      <c r="B3595" s="267" t="s">
        <v>4308</v>
      </c>
      <c r="C3595" s="266" t="s">
        <v>75</v>
      </c>
      <c r="D3595" s="268">
        <v>772.53</v>
      </c>
    </row>
    <row r="3596" spans="1:4">
      <c r="A3596" s="266">
        <v>2306070</v>
      </c>
      <c r="B3596" s="267" t="s">
        <v>4309</v>
      </c>
      <c r="C3596" s="266" t="s">
        <v>75</v>
      </c>
      <c r="D3596" s="268">
        <v>1216.67</v>
      </c>
    </row>
    <row r="3597" spans="1:4">
      <c r="A3597" s="266">
        <v>2306071</v>
      </c>
      <c r="B3597" s="267" t="s">
        <v>4310</v>
      </c>
      <c r="C3597" s="266" t="s">
        <v>75</v>
      </c>
      <c r="D3597" s="268">
        <v>1830.12</v>
      </c>
    </row>
    <row r="3598" spans="1:4">
      <c r="A3598" s="266">
        <v>2306181</v>
      </c>
      <c r="B3598" s="267" t="s">
        <v>4311</v>
      </c>
      <c r="C3598" s="266" t="s">
        <v>75</v>
      </c>
      <c r="D3598" s="268">
        <v>1841.82</v>
      </c>
    </row>
    <row r="3599" spans="1:4">
      <c r="A3599" s="266">
        <v>2306062</v>
      </c>
      <c r="B3599" s="267" t="s">
        <v>4312</v>
      </c>
      <c r="C3599" s="266" t="s">
        <v>75</v>
      </c>
      <c r="D3599" s="268">
        <v>79.319999999999993</v>
      </c>
    </row>
    <row r="3600" spans="1:4">
      <c r="A3600" s="266">
        <v>2306063</v>
      </c>
      <c r="B3600" s="267" t="s">
        <v>4313</v>
      </c>
      <c r="C3600" s="266" t="s">
        <v>75</v>
      </c>
      <c r="D3600" s="268">
        <v>95.66</v>
      </c>
    </row>
    <row r="3601" spans="1:4">
      <c r="A3601" s="266">
        <v>2306064</v>
      </c>
      <c r="B3601" s="267" t="s">
        <v>4314</v>
      </c>
      <c r="C3601" s="266" t="s">
        <v>75</v>
      </c>
      <c r="D3601" s="268">
        <v>117.99</v>
      </c>
    </row>
    <row r="3602" spans="1:4">
      <c r="A3602" s="266">
        <v>2306065</v>
      </c>
      <c r="B3602" s="267" t="s">
        <v>4315</v>
      </c>
      <c r="C3602" s="266" t="s">
        <v>75</v>
      </c>
      <c r="D3602" s="268">
        <v>152.69999999999999</v>
      </c>
    </row>
    <row r="3603" spans="1:4">
      <c r="A3603" s="266">
        <v>2306066</v>
      </c>
      <c r="B3603" s="267" t="s">
        <v>4316</v>
      </c>
      <c r="C3603" s="266" t="s">
        <v>75</v>
      </c>
      <c r="D3603" s="268">
        <v>214.96</v>
      </c>
    </row>
    <row r="3604" spans="1:4">
      <c r="A3604" s="266">
        <v>2306180</v>
      </c>
      <c r="B3604" s="267" t="s">
        <v>4317</v>
      </c>
      <c r="C3604" s="266" t="s">
        <v>75</v>
      </c>
      <c r="D3604" s="268">
        <v>242.35</v>
      </c>
    </row>
    <row r="3605" spans="1:4">
      <c r="A3605" s="266">
        <v>2306009</v>
      </c>
      <c r="B3605" s="267" t="s">
        <v>4318</v>
      </c>
      <c r="C3605" s="266" t="s">
        <v>75</v>
      </c>
      <c r="D3605" s="268">
        <v>14.94</v>
      </c>
    </row>
    <row r="3606" spans="1:4">
      <c r="A3606" s="266">
        <v>2306010</v>
      </c>
      <c r="B3606" s="267" t="s">
        <v>4319</v>
      </c>
      <c r="C3606" s="266" t="s">
        <v>75</v>
      </c>
      <c r="D3606" s="268">
        <v>18.62</v>
      </c>
    </row>
    <row r="3607" spans="1:4">
      <c r="A3607" s="266">
        <v>2306011</v>
      </c>
      <c r="B3607" s="267" t="s">
        <v>4320</v>
      </c>
      <c r="C3607" s="266" t="s">
        <v>75</v>
      </c>
      <c r="D3607" s="268">
        <v>21.21</v>
      </c>
    </row>
    <row r="3608" spans="1:4">
      <c r="A3608" s="266">
        <v>2306012</v>
      </c>
      <c r="B3608" s="267" t="s">
        <v>4321</v>
      </c>
      <c r="C3608" s="266" t="s">
        <v>75</v>
      </c>
      <c r="D3608" s="268">
        <v>24.83</v>
      </c>
    </row>
    <row r="3609" spans="1:4">
      <c r="A3609" s="266">
        <v>2306108</v>
      </c>
      <c r="B3609" s="267" t="s">
        <v>4322</v>
      </c>
      <c r="C3609" s="266" t="s">
        <v>75</v>
      </c>
      <c r="D3609" s="268">
        <v>160.81</v>
      </c>
    </row>
    <row r="3610" spans="1:4">
      <c r="A3610" s="266">
        <v>2306110</v>
      </c>
      <c r="B3610" s="267" t="s">
        <v>4323</v>
      </c>
      <c r="C3610" s="266" t="s">
        <v>75</v>
      </c>
      <c r="D3610" s="268">
        <v>230.72</v>
      </c>
    </row>
    <row r="3611" spans="1:4">
      <c r="A3611" s="266">
        <v>2306111</v>
      </c>
      <c r="B3611" s="267" t="s">
        <v>4324</v>
      </c>
      <c r="C3611" s="266" t="s">
        <v>75</v>
      </c>
      <c r="D3611" s="268">
        <v>272.83999999999997</v>
      </c>
    </row>
    <row r="3612" spans="1:4">
      <c r="A3612" s="266">
        <v>2306112</v>
      </c>
      <c r="B3612" s="267" t="s">
        <v>4325</v>
      </c>
      <c r="C3612" s="266" t="s">
        <v>75</v>
      </c>
      <c r="D3612" s="268">
        <v>340.54</v>
      </c>
    </row>
    <row r="3613" spans="1:4">
      <c r="A3613" s="266">
        <v>2306113</v>
      </c>
      <c r="B3613" s="267" t="s">
        <v>4326</v>
      </c>
      <c r="C3613" s="266" t="s">
        <v>75</v>
      </c>
      <c r="D3613" s="268">
        <v>401.81</v>
      </c>
    </row>
    <row r="3614" spans="1:4">
      <c r="A3614" s="266">
        <v>2306123</v>
      </c>
      <c r="B3614" s="267" t="s">
        <v>4327</v>
      </c>
      <c r="C3614" s="266" t="s">
        <v>75</v>
      </c>
      <c r="D3614" s="268">
        <v>443.44</v>
      </c>
    </row>
    <row r="3615" spans="1:4">
      <c r="A3615" s="266">
        <v>2306124</v>
      </c>
      <c r="B3615" s="267" t="s">
        <v>4328</v>
      </c>
      <c r="C3615" s="266" t="s">
        <v>75</v>
      </c>
      <c r="D3615" s="268">
        <v>652.05999999999995</v>
      </c>
    </row>
    <row r="3616" spans="1:4">
      <c r="A3616" s="266">
        <v>2306125</v>
      </c>
      <c r="B3616" s="267" t="s">
        <v>4329</v>
      </c>
      <c r="C3616" s="266" t="s">
        <v>75</v>
      </c>
      <c r="D3616" s="268">
        <v>779.23</v>
      </c>
    </row>
    <row r="3617" spans="1:4">
      <c r="A3617" s="266">
        <v>2306126</v>
      </c>
      <c r="B3617" s="267" t="s">
        <v>4330</v>
      </c>
      <c r="C3617" s="266" t="s">
        <v>75</v>
      </c>
      <c r="D3617" s="268">
        <v>982.49</v>
      </c>
    </row>
    <row r="3618" spans="1:4">
      <c r="A3618" s="266">
        <v>2306127</v>
      </c>
      <c r="B3618" s="267" t="s">
        <v>4331</v>
      </c>
      <c r="C3618" s="266" t="s">
        <v>75</v>
      </c>
      <c r="D3618" s="268">
        <v>1166.26</v>
      </c>
    </row>
    <row r="3619" spans="1:4">
      <c r="A3619" s="266">
        <v>2306300</v>
      </c>
      <c r="B3619" s="267" t="s">
        <v>4332</v>
      </c>
      <c r="C3619" s="266" t="s">
        <v>75</v>
      </c>
      <c r="D3619" s="268">
        <v>33.520000000000003</v>
      </c>
    </row>
    <row r="3620" spans="1:4">
      <c r="A3620" s="266">
        <v>2306301</v>
      </c>
      <c r="B3620" s="267" t="s">
        <v>4333</v>
      </c>
      <c r="C3620" s="266" t="s">
        <v>75</v>
      </c>
      <c r="D3620" s="268">
        <v>36.19</v>
      </c>
    </row>
    <row r="3621" spans="1:4">
      <c r="A3621" s="266">
        <v>2306302</v>
      </c>
      <c r="B3621" s="267" t="s">
        <v>4334</v>
      </c>
      <c r="C3621" s="266" t="s">
        <v>75</v>
      </c>
      <c r="D3621" s="268">
        <v>43.6</v>
      </c>
    </row>
    <row r="3622" spans="1:4">
      <c r="A3622" s="266">
        <v>2306303</v>
      </c>
      <c r="B3622" s="267" t="s">
        <v>4335</v>
      </c>
      <c r="C3622" s="266" t="s">
        <v>75</v>
      </c>
      <c r="D3622" s="268">
        <v>47.46</v>
      </c>
    </row>
    <row r="3623" spans="1:4">
      <c r="A3623" s="266">
        <v>2306304</v>
      </c>
      <c r="B3623" s="267" t="s">
        <v>4336</v>
      </c>
      <c r="C3623" s="266" t="s">
        <v>75</v>
      </c>
      <c r="D3623" s="268">
        <v>50.66</v>
      </c>
    </row>
    <row r="3624" spans="1:4">
      <c r="A3624" s="266">
        <v>2306305</v>
      </c>
      <c r="B3624" s="267" t="s">
        <v>4337</v>
      </c>
      <c r="C3624" s="266" t="s">
        <v>75</v>
      </c>
      <c r="D3624" s="268">
        <v>56.86</v>
      </c>
    </row>
    <row r="3625" spans="1:4">
      <c r="A3625" s="266">
        <v>2306306</v>
      </c>
      <c r="B3625" s="267" t="s">
        <v>4338</v>
      </c>
      <c r="C3625" s="266" t="s">
        <v>75</v>
      </c>
      <c r="D3625" s="268">
        <v>58.28</v>
      </c>
    </row>
    <row r="3626" spans="1:4">
      <c r="A3626" s="266">
        <v>2306307</v>
      </c>
      <c r="B3626" s="267" t="s">
        <v>4339</v>
      </c>
      <c r="C3626" s="266" t="s">
        <v>75</v>
      </c>
      <c r="D3626" s="268">
        <v>67.75</v>
      </c>
    </row>
    <row r="3627" spans="1:4">
      <c r="A3627" s="266">
        <v>2306308</v>
      </c>
      <c r="B3627" s="267" t="s">
        <v>4340</v>
      </c>
      <c r="C3627" s="266" t="s">
        <v>75</v>
      </c>
      <c r="D3627" s="268">
        <v>76.73</v>
      </c>
    </row>
    <row r="3628" spans="1:4">
      <c r="A3628" s="266">
        <v>2306309</v>
      </c>
      <c r="B3628" s="267" t="s">
        <v>4341</v>
      </c>
      <c r="C3628" s="266" t="s">
        <v>75</v>
      </c>
      <c r="D3628" s="268">
        <v>86.84</v>
      </c>
    </row>
    <row r="3629" spans="1:4">
      <c r="A3629" s="266">
        <v>2306310</v>
      </c>
      <c r="B3629" s="267" t="s">
        <v>4342</v>
      </c>
      <c r="C3629" s="266" t="s">
        <v>75</v>
      </c>
      <c r="D3629" s="268">
        <v>91.92</v>
      </c>
    </row>
    <row r="3630" spans="1:4">
      <c r="A3630" s="266">
        <v>2306311</v>
      </c>
      <c r="B3630" s="267" t="s">
        <v>4343</v>
      </c>
      <c r="C3630" s="266" t="s">
        <v>75</v>
      </c>
      <c r="D3630" s="268">
        <v>105.68</v>
      </c>
    </row>
    <row r="3631" spans="1:4">
      <c r="A3631" s="266">
        <v>2306312</v>
      </c>
      <c r="B3631" s="267" t="s">
        <v>4344</v>
      </c>
      <c r="C3631" s="266" t="s">
        <v>75</v>
      </c>
      <c r="D3631" s="268">
        <v>114.67</v>
      </c>
    </row>
    <row r="3632" spans="1:4">
      <c r="A3632" s="266">
        <v>2306313</v>
      </c>
      <c r="B3632" s="267" t="s">
        <v>4345</v>
      </c>
      <c r="C3632" s="266" t="s">
        <v>75</v>
      </c>
      <c r="D3632" s="268">
        <v>138.32</v>
      </c>
    </row>
    <row r="3633" spans="1:4">
      <c r="A3633" s="266">
        <v>2306013</v>
      </c>
      <c r="B3633" s="267" t="s">
        <v>4346</v>
      </c>
      <c r="C3633" s="266" t="s">
        <v>97</v>
      </c>
      <c r="D3633" s="268">
        <v>12.61</v>
      </c>
    </row>
    <row r="3634" spans="1:4">
      <c r="A3634" s="266">
        <v>2306243</v>
      </c>
      <c r="B3634" s="267" t="s">
        <v>4347</v>
      </c>
      <c r="C3634" s="266" t="s">
        <v>75</v>
      </c>
      <c r="D3634" s="268">
        <v>582.05999999999995</v>
      </c>
    </row>
    <row r="3635" spans="1:4">
      <c r="A3635" s="266">
        <v>2408149</v>
      </c>
      <c r="B3635" s="267" t="s">
        <v>4348</v>
      </c>
      <c r="C3635" s="266" t="s">
        <v>97</v>
      </c>
      <c r="D3635" s="268">
        <v>15.89</v>
      </c>
    </row>
    <row r="3636" spans="1:4">
      <c r="A3636" s="266">
        <v>2407972</v>
      </c>
      <c r="B3636" s="267" t="s">
        <v>4349</v>
      </c>
      <c r="C3636" s="266" t="s">
        <v>97</v>
      </c>
      <c r="D3636" s="268">
        <v>72.39</v>
      </c>
    </row>
    <row r="3637" spans="1:4">
      <c r="A3637" s="266">
        <v>2408075</v>
      </c>
      <c r="B3637" s="267" t="s">
        <v>4350</v>
      </c>
      <c r="C3637" s="266" t="s">
        <v>142</v>
      </c>
      <c r="D3637" s="268">
        <v>5.45</v>
      </c>
    </row>
    <row r="3638" spans="1:4">
      <c r="A3638" s="266">
        <v>2408069</v>
      </c>
      <c r="B3638" s="267" t="s">
        <v>4351</v>
      </c>
      <c r="C3638" s="266" t="s">
        <v>142</v>
      </c>
      <c r="D3638" s="268">
        <v>5.44</v>
      </c>
    </row>
    <row r="3639" spans="1:4">
      <c r="A3639" s="266">
        <v>2419790</v>
      </c>
      <c r="B3639" s="267" t="s">
        <v>4352</v>
      </c>
      <c r="C3639" s="266" t="s">
        <v>142</v>
      </c>
      <c r="D3639" s="268">
        <v>9.82</v>
      </c>
    </row>
    <row r="3640" spans="1:4">
      <c r="A3640" s="266">
        <v>2408068</v>
      </c>
      <c r="B3640" s="267" t="s">
        <v>4353</v>
      </c>
      <c r="C3640" s="266" t="s">
        <v>142</v>
      </c>
      <c r="D3640" s="268">
        <v>15.29</v>
      </c>
    </row>
    <row r="3641" spans="1:4">
      <c r="A3641" s="266">
        <v>2419705</v>
      </c>
      <c r="B3641" s="267" t="s">
        <v>4354</v>
      </c>
      <c r="C3641" s="266" t="s">
        <v>142</v>
      </c>
      <c r="D3641" s="268">
        <v>10.66</v>
      </c>
    </row>
    <row r="3642" spans="1:4">
      <c r="A3642" s="266">
        <v>2419704</v>
      </c>
      <c r="B3642" s="267" t="s">
        <v>4355</v>
      </c>
      <c r="C3642" s="266" t="s">
        <v>142</v>
      </c>
      <c r="D3642" s="268">
        <v>13.35</v>
      </c>
    </row>
    <row r="3643" spans="1:4" ht="18">
      <c r="A3643" s="266">
        <v>2419703</v>
      </c>
      <c r="B3643" s="267" t="s">
        <v>4356</v>
      </c>
      <c r="C3643" s="266" t="s">
        <v>142</v>
      </c>
      <c r="D3643" s="268">
        <v>15.87</v>
      </c>
    </row>
    <row r="3644" spans="1:4">
      <c r="A3644" s="266">
        <v>2408080</v>
      </c>
      <c r="B3644" s="267" t="s">
        <v>4357</v>
      </c>
      <c r="C3644" s="266" t="s">
        <v>142</v>
      </c>
      <c r="D3644" s="268">
        <v>8.01</v>
      </c>
    </row>
    <row r="3645" spans="1:4">
      <c r="A3645" s="266">
        <v>2408078</v>
      </c>
      <c r="B3645" s="267" t="s">
        <v>4358</v>
      </c>
      <c r="C3645" s="266" t="s">
        <v>142</v>
      </c>
      <c r="D3645" s="268">
        <v>2.94</v>
      </c>
    </row>
    <row r="3646" spans="1:4">
      <c r="A3646" s="266">
        <v>2408077</v>
      </c>
      <c r="B3646" s="267" t="s">
        <v>4359</v>
      </c>
      <c r="C3646" s="266" t="s">
        <v>142</v>
      </c>
      <c r="D3646" s="268">
        <v>7.82</v>
      </c>
    </row>
    <row r="3647" spans="1:4">
      <c r="A3647" s="266">
        <v>2408079</v>
      </c>
      <c r="B3647" s="267" t="s">
        <v>4360</v>
      </c>
      <c r="C3647" s="266" t="s">
        <v>142</v>
      </c>
      <c r="D3647" s="268">
        <v>43.56</v>
      </c>
    </row>
    <row r="3648" spans="1:4">
      <c r="A3648" s="266">
        <v>2408076</v>
      </c>
      <c r="B3648" s="267" t="s">
        <v>4361</v>
      </c>
      <c r="C3648" s="266" t="s">
        <v>142</v>
      </c>
      <c r="D3648" s="268">
        <v>10.39</v>
      </c>
    </row>
    <row r="3649" spans="1:4">
      <c r="A3649" s="266">
        <v>2408057</v>
      </c>
      <c r="B3649" s="267" t="s">
        <v>4362</v>
      </c>
      <c r="C3649" s="266" t="s">
        <v>97</v>
      </c>
      <c r="D3649" s="268">
        <v>92.92</v>
      </c>
    </row>
    <row r="3650" spans="1:4">
      <c r="A3650" s="266">
        <v>2408058</v>
      </c>
      <c r="B3650" s="267" t="s">
        <v>4363</v>
      </c>
      <c r="C3650" s="266" t="s">
        <v>97</v>
      </c>
      <c r="D3650" s="268">
        <v>63.95</v>
      </c>
    </row>
    <row r="3651" spans="1:4">
      <c r="A3651" s="266">
        <v>2419789</v>
      </c>
      <c r="B3651" s="267" t="s">
        <v>4364</v>
      </c>
      <c r="C3651" s="266" t="s">
        <v>142</v>
      </c>
      <c r="D3651" s="268">
        <v>9.26</v>
      </c>
    </row>
    <row r="3652" spans="1:4">
      <c r="A3652" s="266">
        <v>2607183</v>
      </c>
      <c r="B3652" s="267" t="s">
        <v>4365</v>
      </c>
      <c r="C3652" s="266" t="s">
        <v>63</v>
      </c>
      <c r="D3652" s="268">
        <v>293.64999999999998</v>
      </c>
    </row>
    <row r="3653" spans="1:4">
      <c r="A3653" s="266">
        <v>2607226</v>
      </c>
      <c r="B3653" s="267" t="s">
        <v>4366</v>
      </c>
      <c r="C3653" s="266" t="s">
        <v>63</v>
      </c>
      <c r="D3653" s="268">
        <v>353772.77</v>
      </c>
    </row>
    <row r="3654" spans="1:4">
      <c r="A3654" s="266">
        <v>2607209</v>
      </c>
      <c r="B3654" s="267" t="s">
        <v>4367</v>
      </c>
      <c r="C3654" s="266" t="s">
        <v>63</v>
      </c>
      <c r="D3654" s="268">
        <v>308735.07</v>
      </c>
    </row>
    <row r="3655" spans="1:4">
      <c r="A3655" s="266">
        <v>2607161</v>
      </c>
      <c r="B3655" s="267" t="s">
        <v>4368</v>
      </c>
      <c r="C3655" s="266" t="s">
        <v>63</v>
      </c>
      <c r="D3655" s="268">
        <v>423108.34</v>
      </c>
    </row>
    <row r="3656" spans="1:4">
      <c r="A3656" s="266">
        <v>2607148</v>
      </c>
      <c r="B3656" s="267" t="s">
        <v>4369</v>
      </c>
      <c r="C3656" s="266" t="s">
        <v>63</v>
      </c>
      <c r="D3656" s="268">
        <v>445774.85</v>
      </c>
    </row>
    <row r="3657" spans="1:4">
      <c r="A3657" s="266">
        <v>2607213</v>
      </c>
      <c r="B3657" s="267" t="s">
        <v>4370</v>
      </c>
      <c r="C3657" s="266" t="s">
        <v>63</v>
      </c>
      <c r="D3657" s="268">
        <v>388662.66</v>
      </c>
    </row>
    <row r="3658" spans="1:4">
      <c r="A3658" s="266">
        <v>2607165</v>
      </c>
      <c r="B3658" s="267" t="s">
        <v>4371</v>
      </c>
      <c r="C3658" s="266" t="s">
        <v>63</v>
      </c>
      <c r="D3658" s="268">
        <v>538164.62</v>
      </c>
    </row>
    <row r="3659" spans="1:4">
      <c r="A3659" s="266">
        <v>2607152</v>
      </c>
      <c r="B3659" s="267" t="s">
        <v>4372</v>
      </c>
      <c r="C3659" s="266" t="s">
        <v>63</v>
      </c>
      <c r="D3659" s="268">
        <v>533926.68000000005</v>
      </c>
    </row>
    <row r="3660" spans="1:4">
      <c r="A3660" s="266">
        <v>2607217</v>
      </c>
      <c r="B3660" s="267" t="s">
        <v>4373</v>
      </c>
      <c r="C3660" s="266" t="s">
        <v>63</v>
      </c>
      <c r="D3660" s="268">
        <v>461906.78</v>
      </c>
    </row>
    <row r="3661" spans="1:4">
      <c r="A3661" s="266">
        <v>2607169</v>
      </c>
      <c r="B3661" s="267" t="s">
        <v>4374</v>
      </c>
      <c r="C3661" s="266" t="s">
        <v>63</v>
      </c>
      <c r="D3661" s="268">
        <v>639295.57999999996</v>
      </c>
    </row>
    <row r="3662" spans="1:4">
      <c r="A3662" s="266">
        <v>2607156</v>
      </c>
      <c r="B3662" s="267" t="s">
        <v>4375</v>
      </c>
      <c r="C3662" s="266" t="s">
        <v>63</v>
      </c>
      <c r="D3662" s="268">
        <v>468882.3</v>
      </c>
    </row>
    <row r="3663" spans="1:4">
      <c r="A3663" s="266">
        <v>2607221</v>
      </c>
      <c r="B3663" s="267" t="s">
        <v>4376</v>
      </c>
      <c r="C3663" s="266" t="s">
        <v>63</v>
      </c>
      <c r="D3663" s="268">
        <v>408690.68</v>
      </c>
    </row>
    <row r="3664" spans="1:4">
      <c r="A3664" s="266">
        <v>2607173</v>
      </c>
      <c r="B3664" s="267" t="s">
        <v>4377</v>
      </c>
      <c r="C3664" s="266" t="s">
        <v>63</v>
      </c>
      <c r="D3664" s="268">
        <v>565818.71</v>
      </c>
    </row>
    <row r="3665" spans="1:4">
      <c r="A3665" s="266">
        <v>2607227</v>
      </c>
      <c r="B3665" s="267" t="s">
        <v>4378</v>
      </c>
      <c r="C3665" s="266" t="s">
        <v>63</v>
      </c>
      <c r="D3665" s="268">
        <v>388405.96</v>
      </c>
    </row>
    <row r="3666" spans="1:4">
      <c r="A3666" s="266">
        <v>2607210</v>
      </c>
      <c r="B3666" s="267" t="s">
        <v>4379</v>
      </c>
      <c r="C3666" s="266" t="s">
        <v>63</v>
      </c>
      <c r="D3666" s="268">
        <v>338832.4</v>
      </c>
    </row>
    <row r="3667" spans="1:4">
      <c r="A3667" s="266">
        <v>2607162</v>
      </c>
      <c r="B3667" s="267" t="s">
        <v>4380</v>
      </c>
      <c r="C3667" s="266" t="s">
        <v>63</v>
      </c>
      <c r="D3667" s="268">
        <v>464753.95</v>
      </c>
    </row>
    <row r="3668" spans="1:4">
      <c r="A3668" s="266">
        <v>2607149</v>
      </c>
      <c r="B3668" s="267" t="s">
        <v>4381</v>
      </c>
      <c r="C3668" s="266" t="s">
        <v>63</v>
      </c>
      <c r="D3668" s="268">
        <v>489641.99</v>
      </c>
    </row>
    <row r="3669" spans="1:4">
      <c r="A3669" s="266">
        <v>2607214</v>
      </c>
      <c r="B3669" s="267" t="s">
        <v>4382</v>
      </c>
      <c r="C3669" s="266" t="s">
        <v>63</v>
      </c>
      <c r="D3669" s="268">
        <v>426777.96</v>
      </c>
    </row>
    <row r="3670" spans="1:4">
      <c r="A3670" s="266">
        <v>2607166</v>
      </c>
      <c r="B3670" s="267" t="s">
        <v>4383</v>
      </c>
      <c r="C3670" s="266" t="s">
        <v>63</v>
      </c>
      <c r="D3670" s="268">
        <v>590935.12</v>
      </c>
    </row>
    <row r="3671" spans="1:4">
      <c r="A3671" s="266">
        <v>2607153</v>
      </c>
      <c r="B3671" s="267" t="s">
        <v>4384</v>
      </c>
      <c r="C3671" s="266" t="s">
        <v>63</v>
      </c>
      <c r="D3671" s="268">
        <v>586146.48</v>
      </c>
    </row>
    <row r="3672" spans="1:4">
      <c r="A3672" s="266">
        <v>2607218</v>
      </c>
      <c r="B3672" s="267" t="s">
        <v>4385</v>
      </c>
      <c r="C3672" s="266" t="s">
        <v>63</v>
      </c>
      <c r="D3672" s="268">
        <v>511718.49</v>
      </c>
    </row>
    <row r="3673" spans="1:4">
      <c r="A3673" s="266">
        <v>2607170</v>
      </c>
      <c r="B3673" s="267" t="s">
        <v>4386</v>
      </c>
      <c r="C3673" s="266" t="s">
        <v>63</v>
      </c>
      <c r="D3673" s="268">
        <v>702208.2</v>
      </c>
    </row>
    <row r="3674" spans="1:4">
      <c r="A3674" s="266">
        <v>2607157</v>
      </c>
      <c r="B3674" s="267" t="s">
        <v>4387</v>
      </c>
      <c r="C3674" s="266" t="s">
        <v>63</v>
      </c>
      <c r="D3674" s="268">
        <v>519435.57</v>
      </c>
    </row>
    <row r="3675" spans="1:4">
      <c r="A3675" s="266">
        <v>2607222</v>
      </c>
      <c r="B3675" s="267" t="s">
        <v>4388</v>
      </c>
      <c r="C3675" s="266" t="s">
        <v>63</v>
      </c>
      <c r="D3675" s="268">
        <v>448815.35999999999</v>
      </c>
    </row>
    <row r="3676" spans="1:4">
      <c r="A3676" s="266">
        <v>2607174</v>
      </c>
      <c r="B3676" s="267" t="s">
        <v>4389</v>
      </c>
      <c r="C3676" s="266" t="s">
        <v>63</v>
      </c>
      <c r="D3676" s="268">
        <v>621368.09</v>
      </c>
    </row>
    <row r="3677" spans="1:4">
      <c r="A3677" s="266">
        <v>2607228</v>
      </c>
      <c r="B3677" s="267" t="s">
        <v>4390</v>
      </c>
      <c r="C3677" s="266" t="s">
        <v>63</v>
      </c>
      <c r="D3677" s="268">
        <v>426476.74</v>
      </c>
    </row>
    <row r="3678" spans="1:4">
      <c r="A3678" s="266">
        <v>2607211</v>
      </c>
      <c r="B3678" s="267" t="s">
        <v>4391</v>
      </c>
      <c r="C3678" s="266" t="s">
        <v>63</v>
      </c>
      <c r="D3678" s="268">
        <v>371920.04</v>
      </c>
    </row>
    <row r="3679" spans="1:4">
      <c r="A3679" s="266">
        <v>2607163</v>
      </c>
      <c r="B3679" s="267" t="s">
        <v>4392</v>
      </c>
      <c r="C3679" s="266" t="s">
        <v>63</v>
      </c>
      <c r="D3679" s="268">
        <v>514880.46</v>
      </c>
    </row>
    <row r="3680" spans="1:4">
      <c r="A3680" s="266">
        <v>2607150</v>
      </c>
      <c r="B3680" s="267" t="s">
        <v>4393</v>
      </c>
      <c r="C3680" s="266" t="s">
        <v>63</v>
      </c>
      <c r="D3680" s="268">
        <v>542283.54</v>
      </c>
    </row>
    <row r="3681" spans="1:4">
      <c r="A3681" s="266">
        <v>2607215</v>
      </c>
      <c r="B3681" s="267" t="s">
        <v>4394</v>
      </c>
      <c r="C3681" s="266" t="s">
        <v>63</v>
      </c>
      <c r="D3681" s="268">
        <v>468680.6</v>
      </c>
    </row>
    <row r="3682" spans="1:4">
      <c r="A3682" s="266">
        <v>2607167</v>
      </c>
      <c r="B3682" s="267" t="s">
        <v>4395</v>
      </c>
      <c r="C3682" s="266" t="s">
        <v>63</v>
      </c>
      <c r="D3682" s="268">
        <v>648930.18999999994</v>
      </c>
    </row>
    <row r="3683" spans="1:4">
      <c r="A3683" s="266">
        <v>2607154</v>
      </c>
      <c r="B3683" s="267" t="s">
        <v>4396</v>
      </c>
      <c r="C3683" s="266" t="s">
        <v>63</v>
      </c>
      <c r="D3683" s="268">
        <v>643561.35</v>
      </c>
    </row>
    <row r="3684" spans="1:4">
      <c r="A3684" s="266">
        <v>2607219</v>
      </c>
      <c r="B3684" s="267" t="s">
        <v>4397</v>
      </c>
      <c r="C3684" s="266" t="s">
        <v>63</v>
      </c>
      <c r="D3684" s="268">
        <v>561690.51</v>
      </c>
    </row>
    <row r="3685" spans="1:4">
      <c r="A3685" s="266">
        <v>2607171</v>
      </c>
      <c r="B3685" s="267" t="s">
        <v>4398</v>
      </c>
      <c r="C3685" s="266" t="s">
        <v>63</v>
      </c>
      <c r="D3685" s="268">
        <v>784427.64</v>
      </c>
    </row>
    <row r="3686" spans="1:4">
      <c r="A3686" s="266">
        <v>2607158</v>
      </c>
      <c r="B3686" s="267" t="s">
        <v>4399</v>
      </c>
      <c r="C3686" s="266" t="s">
        <v>63</v>
      </c>
      <c r="D3686" s="268">
        <v>570214.93000000005</v>
      </c>
    </row>
    <row r="3687" spans="1:4">
      <c r="A3687" s="266">
        <v>2607223</v>
      </c>
      <c r="B3687" s="267" t="s">
        <v>4400</v>
      </c>
      <c r="C3687" s="266" t="s">
        <v>63</v>
      </c>
      <c r="D3687" s="268">
        <v>492927.1</v>
      </c>
    </row>
    <row r="3688" spans="1:4">
      <c r="A3688" s="266">
        <v>2607175</v>
      </c>
      <c r="B3688" s="267" t="s">
        <v>4401</v>
      </c>
      <c r="C3688" s="266" t="s">
        <v>63</v>
      </c>
      <c r="D3688" s="268">
        <v>682417.72</v>
      </c>
    </row>
    <row r="3689" spans="1:4">
      <c r="A3689" s="266">
        <v>2607151</v>
      </c>
      <c r="B3689" s="267" t="s">
        <v>4402</v>
      </c>
      <c r="C3689" s="266" t="s">
        <v>63</v>
      </c>
      <c r="D3689" s="268">
        <v>648567.04000000004</v>
      </c>
    </row>
    <row r="3690" spans="1:4">
      <c r="A3690" s="266">
        <v>2607216</v>
      </c>
      <c r="B3690" s="267" t="s">
        <v>4403</v>
      </c>
      <c r="C3690" s="266" t="s">
        <v>63</v>
      </c>
      <c r="D3690" s="268">
        <v>565417.16</v>
      </c>
    </row>
    <row r="3691" spans="1:4">
      <c r="A3691" s="266">
        <v>2607168</v>
      </c>
      <c r="B3691" s="267" t="s">
        <v>4404</v>
      </c>
      <c r="C3691" s="266" t="s">
        <v>63</v>
      </c>
      <c r="D3691" s="268">
        <v>790011.24</v>
      </c>
    </row>
    <row r="3692" spans="1:4">
      <c r="A3692" s="266">
        <v>2607155</v>
      </c>
      <c r="B3692" s="267" t="s">
        <v>4405</v>
      </c>
      <c r="C3692" s="266" t="s">
        <v>63</v>
      </c>
      <c r="D3692" s="268">
        <v>783162.79</v>
      </c>
    </row>
    <row r="3693" spans="1:4">
      <c r="A3693" s="266">
        <v>2607220</v>
      </c>
      <c r="B3693" s="267" t="s">
        <v>4406</v>
      </c>
      <c r="C3693" s="266" t="s">
        <v>63</v>
      </c>
      <c r="D3693" s="268">
        <v>671844.38</v>
      </c>
    </row>
    <row r="3694" spans="1:4">
      <c r="A3694" s="266">
        <v>2607172</v>
      </c>
      <c r="B3694" s="267" t="s">
        <v>4407</v>
      </c>
      <c r="C3694" s="266" t="s">
        <v>63</v>
      </c>
      <c r="D3694" s="268">
        <v>937013.36</v>
      </c>
    </row>
    <row r="3695" spans="1:4">
      <c r="A3695" s="266">
        <v>2607159</v>
      </c>
      <c r="B3695" s="267" t="s">
        <v>4408</v>
      </c>
      <c r="C3695" s="266" t="s">
        <v>63</v>
      </c>
      <c r="D3695" s="268">
        <v>682215.2</v>
      </c>
    </row>
    <row r="3696" spans="1:4">
      <c r="A3696" s="266">
        <v>2607224</v>
      </c>
      <c r="B3696" s="267" t="s">
        <v>4409</v>
      </c>
      <c r="C3696" s="266" t="s">
        <v>63</v>
      </c>
      <c r="D3696" s="268">
        <v>594534.56000000006</v>
      </c>
    </row>
    <row r="3697" spans="1:4">
      <c r="A3697" s="266">
        <v>2607176</v>
      </c>
      <c r="B3697" s="267" t="s">
        <v>4410</v>
      </c>
      <c r="C3697" s="266" t="s">
        <v>63</v>
      </c>
      <c r="D3697" s="268">
        <v>830239.96</v>
      </c>
    </row>
    <row r="3698" spans="1:4">
      <c r="A3698" s="266">
        <v>2607225</v>
      </c>
      <c r="B3698" s="267" t="s">
        <v>4411</v>
      </c>
      <c r="C3698" s="266" t="s">
        <v>63</v>
      </c>
      <c r="D3698" s="268">
        <v>322265.14</v>
      </c>
    </row>
    <row r="3699" spans="1:4">
      <c r="A3699" s="266">
        <v>2607208</v>
      </c>
      <c r="B3699" s="267" t="s">
        <v>4412</v>
      </c>
      <c r="C3699" s="266" t="s">
        <v>63</v>
      </c>
      <c r="D3699" s="268">
        <v>281356.93</v>
      </c>
    </row>
    <row r="3700" spans="1:4">
      <c r="A3700" s="266">
        <v>2607160</v>
      </c>
      <c r="B3700" s="267" t="s">
        <v>4413</v>
      </c>
      <c r="C3700" s="266" t="s">
        <v>63</v>
      </c>
      <c r="D3700" s="268">
        <v>385211.28</v>
      </c>
    </row>
    <row r="3701" spans="1:4">
      <c r="A3701" s="266">
        <v>2607229</v>
      </c>
      <c r="B3701" s="267" t="s">
        <v>4414</v>
      </c>
      <c r="C3701" s="266" t="s">
        <v>63</v>
      </c>
      <c r="D3701" s="268">
        <v>405838.09</v>
      </c>
    </row>
    <row r="3702" spans="1:4">
      <c r="A3702" s="266">
        <v>2607212</v>
      </c>
      <c r="B3702" s="267" t="s">
        <v>4415</v>
      </c>
      <c r="C3702" s="266" t="s">
        <v>63</v>
      </c>
      <c r="D3702" s="268">
        <v>353990.69</v>
      </c>
    </row>
    <row r="3703" spans="1:4">
      <c r="A3703" s="266">
        <v>2607164</v>
      </c>
      <c r="B3703" s="267" t="s">
        <v>4416</v>
      </c>
      <c r="C3703" s="266" t="s">
        <v>63</v>
      </c>
      <c r="D3703" s="268">
        <v>485786.36</v>
      </c>
    </row>
    <row r="3704" spans="1:4">
      <c r="A3704" s="266">
        <v>2607207</v>
      </c>
      <c r="B3704" s="267" t="s">
        <v>4417</v>
      </c>
      <c r="C3704" s="266" t="s">
        <v>84</v>
      </c>
      <c r="D3704" s="268">
        <v>172.44</v>
      </c>
    </row>
    <row r="3705" spans="1:4" ht="18">
      <c r="A3705" s="266">
        <v>2607206</v>
      </c>
      <c r="B3705" s="267" t="s">
        <v>4418</v>
      </c>
      <c r="C3705" s="266" t="s">
        <v>84</v>
      </c>
      <c r="D3705" s="268">
        <v>168.43</v>
      </c>
    </row>
    <row r="3706" spans="1:4" ht="18">
      <c r="A3706" s="266">
        <v>2607344</v>
      </c>
      <c r="B3706" s="267" t="s">
        <v>4419</v>
      </c>
      <c r="C3706" s="266" t="s">
        <v>63</v>
      </c>
      <c r="D3706" s="268">
        <v>214.9</v>
      </c>
    </row>
    <row r="3707" spans="1:4" ht="18">
      <c r="A3707" s="266">
        <v>2607339</v>
      </c>
      <c r="B3707" s="267" t="s">
        <v>4420</v>
      </c>
      <c r="C3707" s="266" t="s">
        <v>63</v>
      </c>
      <c r="D3707" s="268">
        <v>147.63999999999999</v>
      </c>
    </row>
    <row r="3708" spans="1:4" ht="18">
      <c r="A3708" s="266">
        <v>2607349</v>
      </c>
      <c r="B3708" s="267" t="s">
        <v>4421</v>
      </c>
      <c r="C3708" s="266" t="s">
        <v>63</v>
      </c>
      <c r="D3708" s="268">
        <v>328.09</v>
      </c>
    </row>
    <row r="3709" spans="1:4" ht="18">
      <c r="A3709" s="266">
        <v>2607345</v>
      </c>
      <c r="B3709" s="267" t="s">
        <v>4422</v>
      </c>
      <c r="C3709" s="266" t="s">
        <v>63</v>
      </c>
      <c r="D3709" s="268">
        <v>245.22</v>
      </c>
    </row>
    <row r="3710" spans="1:4" ht="18">
      <c r="A3710" s="266">
        <v>2607340</v>
      </c>
      <c r="B3710" s="267" t="s">
        <v>4423</v>
      </c>
      <c r="C3710" s="266" t="s">
        <v>63</v>
      </c>
      <c r="D3710" s="268">
        <v>168.56</v>
      </c>
    </row>
    <row r="3711" spans="1:4" ht="18">
      <c r="A3711" s="266">
        <v>2607350</v>
      </c>
      <c r="B3711" s="267" t="s">
        <v>4424</v>
      </c>
      <c r="C3711" s="266" t="s">
        <v>63</v>
      </c>
      <c r="D3711" s="268">
        <v>374.76</v>
      </c>
    </row>
    <row r="3712" spans="1:4" ht="18">
      <c r="A3712" s="266">
        <v>2607346</v>
      </c>
      <c r="B3712" s="267" t="s">
        <v>4425</v>
      </c>
      <c r="C3712" s="266" t="s">
        <v>63</v>
      </c>
      <c r="D3712" s="268">
        <v>284.81</v>
      </c>
    </row>
    <row r="3713" spans="1:4" ht="18">
      <c r="A3713" s="266">
        <v>2607341</v>
      </c>
      <c r="B3713" s="267" t="s">
        <v>4426</v>
      </c>
      <c r="C3713" s="266" t="s">
        <v>63</v>
      </c>
      <c r="D3713" s="268">
        <v>198.85</v>
      </c>
    </row>
    <row r="3714" spans="1:4" ht="18">
      <c r="A3714" s="266">
        <v>2607351</v>
      </c>
      <c r="B3714" s="267" t="s">
        <v>4427</v>
      </c>
      <c r="C3714" s="266" t="s">
        <v>63</v>
      </c>
      <c r="D3714" s="268">
        <v>435.33</v>
      </c>
    </row>
    <row r="3715" spans="1:4" ht="18">
      <c r="A3715" s="266">
        <v>2607347</v>
      </c>
      <c r="B3715" s="267" t="s">
        <v>4428</v>
      </c>
      <c r="C3715" s="266" t="s">
        <v>63</v>
      </c>
      <c r="D3715" s="268">
        <v>375.78</v>
      </c>
    </row>
    <row r="3716" spans="1:4" ht="18">
      <c r="A3716" s="266">
        <v>2607342</v>
      </c>
      <c r="B3716" s="267" t="s">
        <v>4429</v>
      </c>
      <c r="C3716" s="266" t="s">
        <v>63</v>
      </c>
      <c r="D3716" s="268">
        <v>245.22</v>
      </c>
    </row>
    <row r="3717" spans="1:4" ht="18">
      <c r="A3717" s="266">
        <v>2607352</v>
      </c>
      <c r="B3717" s="267" t="s">
        <v>4430</v>
      </c>
      <c r="C3717" s="266" t="s">
        <v>63</v>
      </c>
      <c r="D3717" s="268">
        <v>572.78</v>
      </c>
    </row>
    <row r="3718" spans="1:4" ht="18">
      <c r="A3718" s="266">
        <v>2607343</v>
      </c>
      <c r="B3718" s="267" t="s">
        <v>4431</v>
      </c>
      <c r="C3718" s="266" t="s">
        <v>63</v>
      </c>
      <c r="D3718" s="268">
        <v>172.53</v>
      </c>
    </row>
    <row r="3719" spans="1:4" ht="18">
      <c r="A3719" s="266">
        <v>2607338</v>
      </c>
      <c r="B3719" s="267" t="s">
        <v>4432</v>
      </c>
      <c r="C3719" s="266" t="s">
        <v>63</v>
      </c>
      <c r="D3719" s="268">
        <v>126.24</v>
      </c>
    </row>
    <row r="3720" spans="1:4" ht="18">
      <c r="A3720" s="266">
        <v>2607348</v>
      </c>
      <c r="B3720" s="267" t="s">
        <v>4433</v>
      </c>
      <c r="C3720" s="266" t="s">
        <v>63</v>
      </c>
      <c r="D3720" s="268">
        <v>263.58</v>
      </c>
    </row>
    <row r="3721" spans="1:4" ht="18">
      <c r="A3721" s="266">
        <v>2607329</v>
      </c>
      <c r="B3721" s="267" t="s">
        <v>4434</v>
      </c>
      <c r="C3721" s="266" t="s">
        <v>63</v>
      </c>
      <c r="D3721" s="268">
        <v>488.23</v>
      </c>
    </row>
    <row r="3722" spans="1:4" ht="18">
      <c r="A3722" s="266">
        <v>2607324</v>
      </c>
      <c r="B3722" s="267" t="s">
        <v>4435</v>
      </c>
      <c r="C3722" s="266" t="s">
        <v>63</v>
      </c>
      <c r="D3722" s="268">
        <v>333.33</v>
      </c>
    </row>
    <row r="3723" spans="1:4" ht="18">
      <c r="A3723" s="266">
        <v>2607334</v>
      </c>
      <c r="B3723" s="267" t="s">
        <v>4436</v>
      </c>
      <c r="C3723" s="266" t="s">
        <v>63</v>
      </c>
      <c r="D3723" s="268">
        <v>707.87</v>
      </c>
    </row>
    <row r="3724" spans="1:4" ht="18">
      <c r="A3724" s="266">
        <v>2607330</v>
      </c>
      <c r="B3724" s="267" t="s">
        <v>4437</v>
      </c>
      <c r="C3724" s="266" t="s">
        <v>63</v>
      </c>
      <c r="D3724" s="268">
        <v>558.28</v>
      </c>
    </row>
    <row r="3725" spans="1:4" ht="18">
      <c r="A3725" s="266">
        <v>2607325</v>
      </c>
      <c r="B3725" s="267" t="s">
        <v>4438</v>
      </c>
      <c r="C3725" s="266" t="s">
        <v>63</v>
      </c>
      <c r="D3725" s="268">
        <v>382.8</v>
      </c>
    </row>
    <row r="3726" spans="1:4" ht="18">
      <c r="A3726" s="266">
        <v>2607335</v>
      </c>
      <c r="B3726" s="267" t="s">
        <v>4439</v>
      </c>
      <c r="C3726" s="266" t="s">
        <v>63</v>
      </c>
      <c r="D3726" s="268">
        <v>808.88</v>
      </c>
    </row>
    <row r="3727" spans="1:4" ht="18">
      <c r="A3727" s="266">
        <v>2607331</v>
      </c>
      <c r="B3727" s="267" t="s">
        <v>4440</v>
      </c>
      <c r="C3727" s="266" t="s">
        <v>63</v>
      </c>
      <c r="D3727" s="268">
        <v>649.03</v>
      </c>
    </row>
    <row r="3728" spans="1:4" ht="18">
      <c r="A3728" s="266">
        <v>2607326</v>
      </c>
      <c r="B3728" s="267" t="s">
        <v>4441</v>
      </c>
      <c r="C3728" s="266" t="s">
        <v>63</v>
      </c>
      <c r="D3728" s="268">
        <v>452.85</v>
      </c>
    </row>
    <row r="3729" spans="1:4" ht="18">
      <c r="A3729" s="266">
        <v>2607336</v>
      </c>
      <c r="B3729" s="267" t="s">
        <v>4442</v>
      </c>
      <c r="C3729" s="266" t="s">
        <v>63</v>
      </c>
      <c r="D3729" s="268">
        <v>940.9</v>
      </c>
    </row>
    <row r="3730" spans="1:4" ht="18">
      <c r="A3730" s="266">
        <v>2607332</v>
      </c>
      <c r="B3730" s="267" t="s">
        <v>4443</v>
      </c>
      <c r="C3730" s="266" t="s">
        <v>63</v>
      </c>
      <c r="D3730" s="268">
        <v>859.24</v>
      </c>
    </row>
    <row r="3731" spans="1:4" ht="18">
      <c r="A3731" s="266">
        <v>2607327</v>
      </c>
      <c r="B3731" s="267" t="s">
        <v>4444</v>
      </c>
      <c r="C3731" s="266" t="s">
        <v>63</v>
      </c>
      <c r="D3731" s="268">
        <v>558.28</v>
      </c>
    </row>
    <row r="3732" spans="1:4" ht="18">
      <c r="A3732" s="266">
        <v>2607337</v>
      </c>
      <c r="B3732" s="267" t="s">
        <v>4445</v>
      </c>
      <c r="C3732" s="266" t="s">
        <v>63</v>
      </c>
      <c r="D3732" s="268">
        <v>1244</v>
      </c>
    </row>
    <row r="3733" spans="1:4">
      <c r="A3733" s="266">
        <v>2607328</v>
      </c>
      <c r="B3733" s="267" t="s">
        <v>4446</v>
      </c>
      <c r="C3733" s="266" t="s">
        <v>63</v>
      </c>
      <c r="D3733" s="268">
        <v>391.65</v>
      </c>
    </row>
    <row r="3734" spans="1:4">
      <c r="A3734" s="266">
        <v>2607323</v>
      </c>
      <c r="B3734" s="267" t="s">
        <v>4447</v>
      </c>
      <c r="C3734" s="266" t="s">
        <v>63</v>
      </c>
      <c r="D3734" s="268">
        <v>286.16000000000003</v>
      </c>
    </row>
    <row r="3735" spans="1:4">
      <c r="A3735" s="266">
        <v>2607333</v>
      </c>
      <c r="B3735" s="267" t="s">
        <v>4448</v>
      </c>
      <c r="C3735" s="266" t="s">
        <v>63</v>
      </c>
      <c r="D3735" s="268">
        <v>567.07000000000005</v>
      </c>
    </row>
    <row r="3736" spans="1:4">
      <c r="A3736" s="266">
        <v>2607106</v>
      </c>
      <c r="B3736" s="267" t="s">
        <v>4449</v>
      </c>
      <c r="C3736" s="266" t="s">
        <v>4450</v>
      </c>
      <c r="D3736" s="268">
        <v>92004.78</v>
      </c>
    </row>
    <row r="3737" spans="1:4">
      <c r="A3737" s="266">
        <v>2607102</v>
      </c>
      <c r="B3737" s="267" t="s">
        <v>4451</v>
      </c>
      <c r="C3737" s="266" t="s">
        <v>4450</v>
      </c>
      <c r="D3737" s="268">
        <v>45334.26</v>
      </c>
    </row>
    <row r="3738" spans="1:4">
      <c r="A3738" s="266">
        <v>2607261</v>
      </c>
      <c r="B3738" s="267" t="s">
        <v>4452</v>
      </c>
      <c r="C3738" s="266" t="s">
        <v>4450</v>
      </c>
      <c r="D3738" s="268">
        <v>92004.78</v>
      </c>
    </row>
    <row r="3739" spans="1:4">
      <c r="A3739" s="266">
        <v>2607107</v>
      </c>
      <c r="B3739" s="267" t="s">
        <v>4453</v>
      </c>
      <c r="C3739" s="266" t="s">
        <v>4450</v>
      </c>
      <c r="D3739" s="268">
        <v>105007.46</v>
      </c>
    </row>
    <row r="3740" spans="1:4">
      <c r="A3740" s="266">
        <v>2607103</v>
      </c>
      <c r="B3740" s="267" t="s">
        <v>4454</v>
      </c>
      <c r="C3740" s="266" t="s">
        <v>4450</v>
      </c>
      <c r="D3740" s="268">
        <v>51595.199999999997</v>
      </c>
    </row>
    <row r="3741" spans="1:4">
      <c r="A3741" s="266">
        <v>2607262</v>
      </c>
      <c r="B3741" s="267" t="s">
        <v>4455</v>
      </c>
      <c r="C3741" s="266" t="s">
        <v>4450</v>
      </c>
      <c r="D3741" s="268">
        <v>105007.46</v>
      </c>
    </row>
    <row r="3742" spans="1:4">
      <c r="A3742" s="266">
        <v>2607108</v>
      </c>
      <c r="B3742" s="267" t="s">
        <v>4456</v>
      </c>
      <c r="C3742" s="266" t="s">
        <v>4450</v>
      </c>
      <c r="D3742" s="268">
        <v>122321.42</v>
      </c>
    </row>
    <row r="3743" spans="1:4">
      <c r="A3743" s="266">
        <v>2607104</v>
      </c>
      <c r="B3743" s="267" t="s">
        <v>4457</v>
      </c>
      <c r="C3743" s="266" t="s">
        <v>4450</v>
      </c>
      <c r="D3743" s="268">
        <v>60963.55</v>
      </c>
    </row>
    <row r="3744" spans="1:4">
      <c r="A3744" s="266">
        <v>2607263</v>
      </c>
      <c r="B3744" s="267" t="s">
        <v>4458</v>
      </c>
      <c r="C3744" s="266" t="s">
        <v>4450</v>
      </c>
      <c r="D3744" s="268">
        <v>122321.42</v>
      </c>
    </row>
    <row r="3745" spans="1:4">
      <c r="A3745" s="266">
        <v>2607109</v>
      </c>
      <c r="B3745" s="267" t="s">
        <v>4459</v>
      </c>
      <c r="C3745" s="266" t="s">
        <v>4450</v>
      </c>
      <c r="D3745" s="268">
        <v>161283.53</v>
      </c>
    </row>
    <row r="3746" spans="1:4">
      <c r="A3746" s="266">
        <v>2607105</v>
      </c>
      <c r="B3746" s="267" t="s">
        <v>4460</v>
      </c>
      <c r="C3746" s="266" t="s">
        <v>4450</v>
      </c>
      <c r="D3746" s="268">
        <v>75815.98</v>
      </c>
    </row>
    <row r="3747" spans="1:4">
      <c r="A3747" s="266">
        <v>2607264</v>
      </c>
      <c r="B3747" s="267" t="s">
        <v>4461</v>
      </c>
      <c r="C3747" s="266" t="s">
        <v>4450</v>
      </c>
      <c r="D3747" s="268">
        <v>161283.53</v>
      </c>
    </row>
    <row r="3748" spans="1:4">
      <c r="A3748" s="266">
        <v>2607093</v>
      </c>
      <c r="B3748" s="267" t="s">
        <v>4462</v>
      </c>
      <c r="C3748" s="266" t="s">
        <v>4450</v>
      </c>
      <c r="D3748" s="268">
        <v>53789.79</v>
      </c>
    </row>
    <row r="3749" spans="1:4">
      <c r="A3749" s="266">
        <v>2607088</v>
      </c>
      <c r="B3749" s="267" t="s">
        <v>4463</v>
      </c>
      <c r="C3749" s="266" t="s">
        <v>4450</v>
      </c>
      <c r="D3749" s="268">
        <v>22136.39</v>
      </c>
    </row>
    <row r="3750" spans="1:4">
      <c r="A3750" s="266">
        <v>2607098</v>
      </c>
      <c r="B3750" s="267" t="s">
        <v>4464</v>
      </c>
      <c r="C3750" s="266" t="s">
        <v>4450</v>
      </c>
      <c r="D3750" s="268">
        <v>54103.03</v>
      </c>
    </row>
    <row r="3751" spans="1:4">
      <c r="A3751" s="266">
        <v>2607094</v>
      </c>
      <c r="B3751" s="267" t="s">
        <v>4465</v>
      </c>
      <c r="C3751" s="266" t="s">
        <v>4450</v>
      </c>
      <c r="D3751" s="268">
        <v>60627.45</v>
      </c>
    </row>
    <row r="3752" spans="1:4">
      <c r="A3752" s="266">
        <v>2607089</v>
      </c>
      <c r="B3752" s="267" t="s">
        <v>4466</v>
      </c>
      <c r="C3752" s="266" t="s">
        <v>4450</v>
      </c>
      <c r="D3752" s="268">
        <v>25344.25</v>
      </c>
    </row>
    <row r="3753" spans="1:4">
      <c r="A3753" s="266">
        <v>2607099</v>
      </c>
      <c r="B3753" s="267" t="s">
        <v>4467</v>
      </c>
      <c r="C3753" s="266" t="s">
        <v>4450</v>
      </c>
      <c r="D3753" s="268">
        <v>60984.3</v>
      </c>
    </row>
    <row r="3754" spans="1:4">
      <c r="A3754" s="266">
        <v>2607095</v>
      </c>
      <c r="B3754" s="267" t="s">
        <v>4468</v>
      </c>
      <c r="C3754" s="266" t="s">
        <v>4450</v>
      </c>
      <c r="D3754" s="268">
        <v>71221.09</v>
      </c>
    </row>
    <row r="3755" spans="1:4">
      <c r="A3755" s="266">
        <v>2607090</v>
      </c>
      <c r="B3755" s="267" t="s">
        <v>4469</v>
      </c>
      <c r="C3755" s="266" t="s">
        <v>4450</v>
      </c>
      <c r="D3755" s="268">
        <v>30865.81</v>
      </c>
    </row>
    <row r="3756" spans="1:4">
      <c r="A3756" s="266">
        <v>2607260</v>
      </c>
      <c r="B3756" s="267" t="s">
        <v>4470</v>
      </c>
      <c r="C3756" s="266" t="s">
        <v>4450</v>
      </c>
      <c r="D3756" s="268">
        <v>71635.55</v>
      </c>
    </row>
    <row r="3757" spans="1:4">
      <c r="A3757" s="266">
        <v>2607096</v>
      </c>
      <c r="B3757" s="267" t="s">
        <v>4471</v>
      </c>
      <c r="C3757" s="266" t="s">
        <v>4450</v>
      </c>
      <c r="D3757" s="268">
        <v>93888.23</v>
      </c>
    </row>
    <row r="3758" spans="1:4">
      <c r="A3758" s="266">
        <v>2607091</v>
      </c>
      <c r="B3758" s="267" t="s">
        <v>4472</v>
      </c>
      <c r="C3758" s="266" t="s">
        <v>4450</v>
      </c>
      <c r="D3758" s="268">
        <v>38779.99</v>
      </c>
    </row>
    <row r="3759" spans="1:4">
      <c r="A3759" s="266">
        <v>2607101</v>
      </c>
      <c r="B3759" s="267" t="s">
        <v>4473</v>
      </c>
      <c r="C3759" s="266" t="s">
        <v>4450</v>
      </c>
      <c r="D3759" s="268">
        <v>94434.48</v>
      </c>
    </row>
    <row r="3760" spans="1:4">
      <c r="A3760" s="266">
        <v>2607092</v>
      </c>
      <c r="B3760" s="267" t="s">
        <v>4474</v>
      </c>
      <c r="C3760" s="266" t="s">
        <v>4450</v>
      </c>
      <c r="D3760" s="268">
        <v>42801.279999999999</v>
      </c>
    </row>
    <row r="3761" spans="1:4">
      <c r="A3761" s="266">
        <v>2607087</v>
      </c>
      <c r="B3761" s="267" t="s">
        <v>4475</v>
      </c>
      <c r="C3761" s="266" t="s">
        <v>4450</v>
      </c>
      <c r="D3761" s="268">
        <v>18475.73</v>
      </c>
    </row>
    <row r="3762" spans="1:4">
      <c r="A3762" s="266">
        <v>2607097</v>
      </c>
      <c r="B3762" s="267" t="s">
        <v>4476</v>
      </c>
      <c r="C3762" s="266" t="s">
        <v>4450</v>
      </c>
      <c r="D3762" s="268">
        <v>43052.06</v>
      </c>
    </row>
    <row r="3763" spans="1:4">
      <c r="A3763" s="266">
        <v>2607198</v>
      </c>
      <c r="B3763" s="267" t="s">
        <v>4477</v>
      </c>
      <c r="C3763" s="266" t="s">
        <v>63</v>
      </c>
      <c r="D3763" s="268">
        <v>294.89</v>
      </c>
    </row>
    <row r="3764" spans="1:4">
      <c r="A3764" s="266">
        <v>2809170</v>
      </c>
      <c r="B3764" s="267" t="s">
        <v>4478</v>
      </c>
      <c r="C3764" s="266" t="s">
        <v>63</v>
      </c>
      <c r="D3764" s="268">
        <v>1862.5</v>
      </c>
    </row>
    <row r="3765" spans="1:4">
      <c r="A3765" s="266">
        <v>2809183</v>
      </c>
      <c r="B3765" s="267" t="s">
        <v>4479</v>
      </c>
      <c r="C3765" s="266" t="s">
        <v>63</v>
      </c>
      <c r="D3765" s="268">
        <v>2696.84</v>
      </c>
    </row>
    <row r="3766" spans="1:4">
      <c r="A3766" s="266">
        <v>2809174</v>
      </c>
      <c r="B3766" s="267" t="s">
        <v>4480</v>
      </c>
      <c r="C3766" s="266" t="s">
        <v>63</v>
      </c>
      <c r="D3766" s="268">
        <v>1956.02</v>
      </c>
    </row>
    <row r="3767" spans="1:4">
      <c r="A3767" s="266">
        <v>2809196</v>
      </c>
      <c r="B3767" s="267" t="s">
        <v>4481</v>
      </c>
      <c r="C3767" s="266" t="s">
        <v>63</v>
      </c>
      <c r="D3767" s="268">
        <v>2837.91</v>
      </c>
    </row>
    <row r="3768" spans="1:4">
      <c r="A3768" s="266">
        <v>2809187</v>
      </c>
      <c r="B3768" s="267" t="s">
        <v>4482</v>
      </c>
      <c r="C3768" s="266" t="s">
        <v>63</v>
      </c>
      <c r="D3768" s="268">
        <v>2837.33</v>
      </c>
    </row>
    <row r="3769" spans="1:4">
      <c r="A3769" s="266">
        <v>2809178</v>
      </c>
      <c r="B3769" s="267" t="s">
        <v>4483</v>
      </c>
      <c r="C3769" s="266" t="s">
        <v>63</v>
      </c>
      <c r="D3769" s="268">
        <v>2096.16</v>
      </c>
    </row>
    <row r="3770" spans="1:4">
      <c r="A3770" s="266">
        <v>2809200</v>
      </c>
      <c r="B3770" s="267" t="s">
        <v>4484</v>
      </c>
      <c r="C3770" s="266" t="s">
        <v>63</v>
      </c>
      <c r="D3770" s="268">
        <v>2984.26</v>
      </c>
    </row>
    <row r="3771" spans="1:4">
      <c r="A3771" s="266">
        <v>2809191</v>
      </c>
      <c r="B3771" s="267" t="s">
        <v>4485</v>
      </c>
      <c r="C3771" s="266" t="s">
        <v>63</v>
      </c>
      <c r="D3771" s="268">
        <v>2966.17</v>
      </c>
    </row>
    <row r="3772" spans="1:4">
      <c r="A3772" s="266">
        <v>2809204</v>
      </c>
      <c r="B3772" s="267" t="s">
        <v>4486</v>
      </c>
      <c r="C3772" s="266" t="s">
        <v>63</v>
      </c>
      <c r="D3772" s="268">
        <v>3118.24</v>
      </c>
    </row>
    <row r="3773" spans="1:4">
      <c r="A3773" s="266">
        <v>2809171</v>
      </c>
      <c r="B3773" s="267" t="s">
        <v>4487</v>
      </c>
      <c r="C3773" s="266" t="s">
        <v>63</v>
      </c>
      <c r="D3773" s="268">
        <v>2102</v>
      </c>
    </row>
    <row r="3774" spans="1:4">
      <c r="A3774" s="266">
        <v>2809184</v>
      </c>
      <c r="B3774" s="267" t="s">
        <v>4488</v>
      </c>
      <c r="C3774" s="266" t="s">
        <v>63</v>
      </c>
      <c r="D3774" s="268">
        <v>3041.61</v>
      </c>
    </row>
    <row r="3775" spans="1:4">
      <c r="A3775" s="266">
        <v>2809175</v>
      </c>
      <c r="B3775" s="267" t="s">
        <v>4489</v>
      </c>
      <c r="C3775" s="266" t="s">
        <v>63</v>
      </c>
      <c r="D3775" s="268">
        <v>2204.87</v>
      </c>
    </row>
    <row r="3776" spans="1:4">
      <c r="A3776" s="266">
        <v>2809197</v>
      </c>
      <c r="B3776" s="267" t="s">
        <v>4490</v>
      </c>
      <c r="C3776" s="266" t="s">
        <v>63</v>
      </c>
      <c r="D3776" s="268">
        <v>3197.26</v>
      </c>
    </row>
    <row r="3777" spans="1:4">
      <c r="A3777" s="266">
        <v>2809188</v>
      </c>
      <c r="B3777" s="267" t="s">
        <v>4491</v>
      </c>
      <c r="C3777" s="266" t="s">
        <v>63</v>
      </c>
      <c r="D3777" s="268">
        <v>3196.15</v>
      </c>
    </row>
    <row r="3778" spans="1:4">
      <c r="A3778" s="266">
        <v>2809179</v>
      </c>
      <c r="B3778" s="267" t="s">
        <v>4492</v>
      </c>
      <c r="C3778" s="266" t="s">
        <v>63</v>
      </c>
      <c r="D3778" s="268">
        <v>2359.02</v>
      </c>
    </row>
    <row r="3779" spans="1:4">
      <c r="A3779" s="266">
        <v>2809201</v>
      </c>
      <c r="B3779" s="267" t="s">
        <v>4493</v>
      </c>
      <c r="C3779" s="266" t="s">
        <v>63</v>
      </c>
      <c r="D3779" s="268">
        <v>3358.25</v>
      </c>
    </row>
    <row r="3780" spans="1:4">
      <c r="A3780" s="266">
        <v>2809192</v>
      </c>
      <c r="B3780" s="267" t="s">
        <v>4494</v>
      </c>
      <c r="C3780" s="266" t="s">
        <v>63</v>
      </c>
      <c r="D3780" s="268">
        <v>3337.87</v>
      </c>
    </row>
    <row r="3781" spans="1:4">
      <c r="A3781" s="266">
        <v>2809205</v>
      </c>
      <c r="B3781" s="267" t="s">
        <v>4495</v>
      </c>
      <c r="C3781" s="266" t="s">
        <v>63</v>
      </c>
      <c r="D3781" s="268">
        <v>3505.63</v>
      </c>
    </row>
    <row r="3782" spans="1:4">
      <c r="A3782" s="266">
        <v>2809172</v>
      </c>
      <c r="B3782" s="267" t="s">
        <v>4496</v>
      </c>
      <c r="C3782" s="266" t="s">
        <v>63</v>
      </c>
      <c r="D3782" s="268">
        <v>2456.71</v>
      </c>
    </row>
    <row r="3783" spans="1:4">
      <c r="A3783" s="266">
        <v>2809185</v>
      </c>
      <c r="B3783" s="267" t="s">
        <v>4497</v>
      </c>
      <c r="C3783" s="266" t="s">
        <v>63</v>
      </c>
      <c r="D3783" s="268">
        <v>3500.91</v>
      </c>
    </row>
    <row r="3784" spans="1:4">
      <c r="A3784" s="266">
        <v>2809176</v>
      </c>
      <c r="B3784" s="267" t="s">
        <v>4498</v>
      </c>
      <c r="C3784" s="266" t="s">
        <v>63</v>
      </c>
      <c r="D3784" s="268">
        <v>2569.87</v>
      </c>
    </row>
    <row r="3785" spans="1:4">
      <c r="A3785" s="266">
        <v>2809198</v>
      </c>
      <c r="B3785" s="267" t="s">
        <v>4499</v>
      </c>
      <c r="C3785" s="266" t="s">
        <v>63</v>
      </c>
      <c r="D3785" s="268">
        <v>3675.15</v>
      </c>
    </row>
    <row r="3786" spans="1:4">
      <c r="A3786" s="266">
        <v>2809189</v>
      </c>
      <c r="B3786" s="267" t="s">
        <v>4500</v>
      </c>
      <c r="C3786" s="266" t="s">
        <v>63</v>
      </c>
      <c r="D3786" s="268">
        <v>3670.9</v>
      </c>
    </row>
    <row r="3787" spans="1:4">
      <c r="A3787" s="266">
        <v>2809180</v>
      </c>
      <c r="B3787" s="267" t="s">
        <v>4501</v>
      </c>
      <c r="C3787" s="266" t="s">
        <v>63</v>
      </c>
      <c r="D3787" s="268">
        <v>2739.43</v>
      </c>
    </row>
    <row r="3788" spans="1:4">
      <c r="A3788" s="266">
        <v>2809202</v>
      </c>
      <c r="B3788" s="267" t="s">
        <v>4502</v>
      </c>
      <c r="C3788" s="266" t="s">
        <v>63</v>
      </c>
      <c r="D3788" s="268">
        <v>3852.23</v>
      </c>
    </row>
    <row r="3789" spans="1:4">
      <c r="A3789" s="266">
        <v>2809193</v>
      </c>
      <c r="B3789" s="267" t="s">
        <v>4503</v>
      </c>
      <c r="C3789" s="266" t="s">
        <v>63</v>
      </c>
      <c r="D3789" s="268">
        <v>3826.79</v>
      </c>
    </row>
    <row r="3790" spans="1:4">
      <c r="A3790" s="266">
        <v>2809206</v>
      </c>
      <c r="B3790" s="267" t="s">
        <v>4504</v>
      </c>
      <c r="C3790" s="266" t="s">
        <v>63</v>
      </c>
      <c r="D3790" s="268">
        <v>4014.35</v>
      </c>
    </row>
    <row r="3791" spans="1:4">
      <c r="A3791" s="266">
        <v>2809190</v>
      </c>
      <c r="B3791" s="267" t="s">
        <v>4505</v>
      </c>
      <c r="C3791" s="266" t="s">
        <v>63</v>
      </c>
      <c r="D3791" s="268">
        <v>4752.4399999999996</v>
      </c>
    </row>
    <row r="3792" spans="1:4">
      <c r="A3792" s="266">
        <v>2809181</v>
      </c>
      <c r="B3792" s="267" t="s">
        <v>4506</v>
      </c>
      <c r="C3792" s="266" t="s">
        <v>63</v>
      </c>
      <c r="D3792" s="268">
        <v>3366.68</v>
      </c>
    </row>
    <row r="3793" spans="1:4">
      <c r="A3793" s="266">
        <v>2809203</v>
      </c>
      <c r="B3793" s="267" t="s">
        <v>4507</v>
      </c>
      <c r="C3793" s="266" t="s">
        <v>63</v>
      </c>
      <c r="D3793" s="268">
        <v>4972.09</v>
      </c>
    </row>
    <row r="3794" spans="1:4">
      <c r="A3794" s="266">
        <v>2809194</v>
      </c>
      <c r="B3794" s="267" t="s">
        <v>4508</v>
      </c>
      <c r="C3794" s="266" t="s">
        <v>63</v>
      </c>
      <c r="D3794" s="268">
        <v>4939.51</v>
      </c>
    </row>
    <row r="3795" spans="1:4">
      <c r="A3795" s="266">
        <v>2809207</v>
      </c>
      <c r="B3795" s="267" t="s">
        <v>4509</v>
      </c>
      <c r="C3795" s="266" t="s">
        <v>63</v>
      </c>
      <c r="D3795" s="268">
        <v>5166.63</v>
      </c>
    </row>
    <row r="3796" spans="1:4">
      <c r="A3796" s="266">
        <v>2809169</v>
      </c>
      <c r="B3796" s="267" t="s">
        <v>4510</v>
      </c>
      <c r="C3796" s="266" t="s">
        <v>63</v>
      </c>
      <c r="D3796" s="268">
        <v>1602.2</v>
      </c>
    </row>
    <row r="3797" spans="1:4">
      <c r="A3797" s="266">
        <v>2809182</v>
      </c>
      <c r="B3797" s="267" t="s">
        <v>4511</v>
      </c>
      <c r="C3797" s="266" t="s">
        <v>63</v>
      </c>
      <c r="D3797" s="268">
        <v>2222.37</v>
      </c>
    </row>
    <row r="3798" spans="1:4">
      <c r="A3798" s="266">
        <v>2809173</v>
      </c>
      <c r="B3798" s="267" t="s">
        <v>4512</v>
      </c>
      <c r="C3798" s="266" t="s">
        <v>63</v>
      </c>
      <c r="D3798" s="268">
        <v>1687.21</v>
      </c>
    </row>
    <row r="3799" spans="1:4">
      <c r="A3799" s="266">
        <v>2809195</v>
      </c>
      <c r="B3799" s="267" t="s">
        <v>4513</v>
      </c>
      <c r="C3799" s="266" t="s">
        <v>63</v>
      </c>
      <c r="D3799" s="268">
        <v>2328.06</v>
      </c>
    </row>
    <row r="3800" spans="1:4">
      <c r="A3800" s="266">
        <v>2809186</v>
      </c>
      <c r="B3800" s="267" t="s">
        <v>4514</v>
      </c>
      <c r="C3800" s="266" t="s">
        <v>63</v>
      </c>
      <c r="D3800" s="268">
        <v>2350.08</v>
      </c>
    </row>
    <row r="3801" spans="1:4">
      <c r="A3801" s="266">
        <v>2809177</v>
      </c>
      <c r="B3801" s="267" t="s">
        <v>4515</v>
      </c>
      <c r="C3801" s="266" t="s">
        <v>63</v>
      </c>
      <c r="D3801" s="268">
        <v>1814.61</v>
      </c>
    </row>
    <row r="3802" spans="1:4">
      <c r="A3802" s="266">
        <v>2809199</v>
      </c>
      <c r="B3802" s="267" t="s">
        <v>4516</v>
      </c>
      <c r="C3802" s="266" t="s">
        <v>63</v>
      </c>
      <c r="D3802" s="268">
        <v>2461.1</v>
      </c>
    </row>
    <row r="3803" spans="1:4" ht="18">
      <c r="A3803" s="266">
        <v>2809219</v>
      </c>
      <c r="B3803" s="267" t="s">
        <v>4517</v>
      </c>
      <c r="C3803" s="266" t="s">
        <v>2529</v>
      </c>
      <c r="D3803" s="268">
        <v>22287.65</v>
      </c>
    </row>
    <row r="3804" spans="1:4" ht="18">
      <c r="A3804" s="266">
        <v>2809220</v>
      </c>
      <c r="B3804" s="267" t="s">
        <v>4518</v>
      </c>
      <c r="C3804" s="266" t="s">
        <v>2529</v>
      </c>
      <c r="D3804" s="268">
        <v>23772.799999999999</v>
      </c>
    </row>
    <row r="3805" spans="1:4" ht="18">
      <c r="A3805" s="266">
        <v>2809221</v>
      </c>
      <c r="B3805" s="267" t="s">
        <v>4519</v>
      </c>
      <c r="C3805" s="266" t="s">
        <v>2529</v>
      </c>
      <c r="D3805" s="268">
        <v>24487.82</v>
      </c>
    </row>
    <row r="3806" spans="1:4" ht="18">
      <c r="A3806" s="266">
        <v>2809163</v>
      </c>
      <c r="B3806" s="267" t="s">
        <v>4520</v>
      </c>
      <c r="C3806" s="266" t="s">
        <v>2529</v>
      </c>
      <c r="D3806" s="268">
        <v>23269.3</v>
      </c>
    </row>
    <row r="3807" spans="1:4" ht="18">
      <c r="A3807" s="266">
        <v>2809164</v>
      </c>
      <c r="B3807" s="267" t="s">
        <v>4521</v>
      </c>
      <c r="C3807" s="266" t="s">
        <v>2529</v>
      </c>
      <c r="D3807" s="268">
        <v>24809.279999999999</v>
      </c>
    </row>
    <row r="3808" spans="1:4" ht="18">
      <c r="A3808" s="266">
        <v>2809165</v>
      </c>
      <c r="B3808" s="267" t="s">
        <v>4522</v>
      </c>
      <c r="C3808" s="266" t="s">
        <v>2529</v>
      </c>
      <c r="D3808" s="268">
        <v>25544.41</v>
      </c>
    </row>
    <row r="3809" spans="1:4" ht="18">
      <c r="A3809" s="266">
        <v>2809216</v>
      </c>
      <c r="B3809" s="267" t="s">
        <v>4523</v>
      </c>
      <c r="C3809" s="266" t="s">
        <v>2529</v>
      </c>
      <c r="D3809" s="268">
        <v>20703.45</v>
      </c>
    </row>
    <row r="3810" spans="1:4" ht="18">
      <c r="A3810" s="266">
        <v>2809217</v>
      </c>
      <c r="B3810" s="267" t="s">
        <v>4524</v>
      </c>
      <c r="C3810" s="266" t="s">
        <v>2529</v>
      </c>
      <c r="D3810" s="268">
        <v>21081.32</v>
      </c>
    </row>
    <row r="3811" spans="1:4" ht="18">
      <c r="A3811" s="266">
        <v>2809218</v>
      </c>
      <c r="B3811" s="267" t="s">
        <v>4525</v>
      </c>
      <c r="C3811" s="266" t="s">
        <v>2529</v>
      </c>
      <c r="D3811" s="268">
        <v>22558.22</v>
      </c>
    </row>
    <row r="3812" spans="1:4" ht="18">
      <c r="A3812" s="266">
        <v>2809160</v>
      </c>
      <c r="B3812" s="267" t="s">
        <v>4526</v>
      </c>
      <c r="C3812" s="266" t="s">
        <v>2529</v>
      </c>
      <c r="D3812" s="268">
        <v>21623.32</v>
      </c>
    </row>
    <row r="3813" spans="1:4" ht="18">
      <c r="A3813" s="266">
        <v>2809161</v>
      </c>
      <c r="B3813" s="267" t="s">
        <v>4527</v>
      </c>
      <c r="C3813" s="266" t="s">
        <v>2529</v>
      </c>
      <c r="D3813" s="268">
        <v>22003.91</v>
      </c>
    </row>
    <row r="3814" spans="1:4" ht="18">
      <c r="A3814" s="266">
        <v>2809162</v>
      </c>
      <c r="B3814" s="267" t="s">
        <v>4528</v>
      </c>
      <c r="C3814" s="266" t="s">
        <v>2529</v>
      </c>
      <c r="D3814" s="268">
        <v>23535.49</v>
      </c>
    </row>
    <row r="3815" spans="1:4" ht="18">
      <c r="A3815" s="266">
        <v>2809222</v>
      </c>
      <c r="B3815" s="267" t="s">
        <v>4529</v>
      </c>
      <c r="C3815" s="266" t="s">
        <v>2529</v>
      </c>
      <c r="D3815" s="268">
        <v>20403.23</v>
      </c>
    </row>
    <row r="3816" spans="1:4" ht="18">
      <c r="A3816" s="266">
        <v>2809223</v>
      </c>
      <c r="B3816" s="267" t="s">
        <v>4530</v>
      </c>
      <c r="C3816" s="266" t="s">
        <v>2529</v>
      </c>
      <c r="D3816" s="268">
        <v>26143.040000000001</v>
      </c>
    </row>
    <row r="3817" spans="1:4" ht="18">
      <c r="A3817" s="266">
        <v>2809224</v>
      </c>
      <c r="B3817" s="267" t="s">
        <v>4531</v>
      </c>
      <c r="C3817" s="266" t="s">
        <v>2529</v>
      </c>
      <c r="D3817" s="268">
        <v>27215.58</v>
      </c>
    </row>
    <row r="3818" spans="1:4" ht="18">
      <c r="A3818" s="266">
        <v>2809166</v>
      </c>
      <c r="B3818" s="267" t="s">
        <v>4532</v>
      </c>
      <c r="C3818" s="266" t="s">
        <v>2529</v>
      </c>
      <c r="D3818" s="268">
        <v>21229.43</v>
      </c>
    </row>
    <row r="3819" spans="1:4" ht="18">
      <c r="A3819" s="266">
        <v>2809167</v>
      </c>
      <c r="B3819" s="267" t="s">
        <v>4533</v>
      </c>
      <c r="C3819" s="266" t="s">
        <v>2529</v>
      </c>
      <c r="D3819" s="268">
        <v>27250.29</v>
      </c>
    </row>
    <row r="3820" spans="1:4" ht="18">
      <c r="A3820" s="266">
        <v>2809168</v>
      </c>
      <c r="B3820" s="267" t="s">
        <v>4534</v>
      </c>
      <c r="C3820" s="266" t="s">
        <v>2529</v>
      </c>
      <c r="D3820" s="268">
        <v>28352.98</v>
      </c>
    </row>
    <row r="3821" spans="1:4">
      <c r="A3821" s="266">
        <v>2909152</v>
      </c>
      <c r="B3821" s="267" t="s">
        <v>4535</v>
      </c>
      <c r="C3821" s="266" t="s">
        <v>2529</v>
      </c>
      <c r="D3821" s="268">
        <v>114.96</v>
      </c>
    </row>
    <row r="3822" spans="1:4">
      <c r="A3822" s="266">
        <v>2909153</v>
      </c>
      <c r="B3822" s="267" t="s">
        <v>4536</v>
      </c>
      <c r="C3822" s="266" t="s">
        <v>2529</v>
      </c>
      <c r="D3822" s="268">
        <v>182.67</v>
      </c>
    </row>
    <row r="3823" spans="1:4">
      <c r="A3823" s="266">
        <v>2909151</v>
      </c>
      <c r="B3823" s="267" t="s">
        <v>4537</v>
      </c>
      <c r="C3823" s="266" t="s">
        <v>2529</v>
      </c>
      <c r="D3823" s="268">
        <v>61.65</v>
      </c>
    </row>
    <row r="3824" spans="1:4">
      <c r="A3824" s="266">
        <v>2909145</v>
      </c>
      <c r="B3824" s="267" t="s">
        <v>4538</v>
      </c>
      <c r="C3824" s="266" t="s">
        <v>63</v>
      </c>
      <c r="D3824" s="268">
        <v>9.7899999999999991</v>
      </c>
    </row>
    <row r="3825" spans="1:4" ht="18">
      <c r="A3825" s="266">
        <v>2909379</v>
      </c>
      <c r="B3825" s="267" t="s">
        <v>4539</v>
      </c>
      <c r="C3825" s="266" t="s">
        <v>2529</v>
      </c>
      <c r="D3825" s="268">
        <v>5477.72</v>
      </c>
    </row>
    <row r="3826" spans="1:4" ht="18">
      <c r="A3826" s="266">
        <v>2909381</v>
      </c>
      <c r="B3826" s="267" t="s">
        <v>4540</v>
      </c>
      <c r="C3826" s="266" t="s">
        <v>2529</v>
      </c>
      <c r="D3826" s="268">
        <v>5731.93</v>
      </c>
    </row>
    <row r="3827" spans="1:4" ht="18">
      <c r="A3827" s="266">
        <v>2909380</v>
      </c>
      <c r="B3827" s="267" t="s">
        <v>4541</v>
      </c>
      <c r="C3827" s="266" t="s">
        <v>2529</v>
      </c>
      <c r="D3827" s="268">
        <v>8029.06</v>
      </c>
    </row>
    <row r="3828" spans="1:4" ht="18">
      <c r="A3828" s="266">
        <v>2909382</v>
      </c>
      <c r="B3828" s="267" t="s">
        <v>4542</v>
      </c>
      <c r="C3828" s="266" t="s">
        <v>2529</v>
      </c>
      <c r="D3828" s="268">
        <v>8409.5400000000009</v>
      </c>
    </row>
    <row r="3829" spans="1:4" ht="18">
      <c r="A3829" s="266">
        <v>2909375</v>
      </c>
      <c r="B3829" s="267" t="s">
        <v>4543</v>
      </c>
      <c r="C3829" s="266" t="s">
        <v>2529</v>
      </c>
      <c r="D3829" s="268">
        <v>8734.27</v>
      </c>
    </row>
    <row r="3830" spans="1:4" ht="18">
      <c r="A3830" s="266">
        <v>2909377</v>
      </c>
      <c r="B3830" s="267" t="s">
        <v>4544</v>
      </c>
      <c r="C3830" s="266" t="s">
        <v>2529</v>
      </c>
      <c r="D3830" s="268">
        <v>9142.15</v>
      </c>
    </row>
    <row r="3831" spans="1:4" ht="18">
      <c r="A3831" s="266">
        <v>2909376</v>
      </c>
      <c r="B3831" s="267" t="s">
        <v>4545</v>
      </c>
      <c r="C3831" s="266" t="s">
        <v>2529</v>
      </c>
      <c r="D3831" s="268">
        <v>12828.57</v>
      </c>
    </row>
    <row r="3832" spans="1:4" ht="18">
      <c r="A3832" s="266">
        <v>2909378</v>
      </c>
      <c r="B3832" s="267" t="s">
        <v>4546</v>
      </c>
      <c r="C3832" s="266" t="s">
        <v>2529</v>
      </c>
      <c r="D3832" s="268">
        <v>13445.33</v>
      </c>
    </row>
    <row r="3833" spans="1:4" ht="18">
      <c r="A3833" s="266">
        <v>2909383</v>
      </c>
      <c r="B3833" s="267" t="s">
        <v>4547</v>
      </c>
      <c r="C3833" s="266" t="s">
        <v>2529</v>
      </c>
      <c r="D3833" s="268">
        <v>5410.85</v>
      </c>
    </row>
    <row r="3834" spans="1:4" ht="18">
      <c r="A3834" s="266">
        <v>2909384</v>
      </c>
      <c r="B3834" s="267" t="s">
        <v>4548</v>
      </c>
      <c r="C3834" s="266" t="s">
        <v>2529</v>
      </c>
      <c r="D3834" s="268">
        <v>5680.28</v>
      </c>
    </row>
    <row r="3835" spans="1:4">
      <c r="A3835" s="266">
        <v>2909148</v>
      </c>
      <c r="B3835" s="267" t="s">
        <v>4549</v>
      </c>
      <c r="C3835" s="266" t="s">
        <v>2529</v>
      </c>
      <c r="D3835" s="268">
        <v>429.71</v>
      </c>
    </row>
    <row r="3836" spans="1:4" ht="18">
      <c r="A3836" s="266">
        <v>3009336</v>
      </c>
      <c r="B3836" s="267" t="s">
        <v>4550</v>
      </c>
      <c r="C3836" s="266" t="s">
        <v>63</v>
      </c>
      <c r="D3836" s="268">
        <v>88.99</v>
      </c>
    </row>
    <row r="3837" spans="1:4" ht="18">
      <c r="A3837" s="266">
        <v>3009337</v>
      </c>
      <c r="B3837" s="267" t="s">
        <v>4551</v>
      </c>
      <c r="C3837" s="266" t="s">
        <v>63</v>
      </c>
      <c r="D3837" s="268">
        <v>91.34</v>
      </c>
    </row>
    <row r="3838" spans="1:4" ht="18">
      <c r="A3838" s="266">
        <v>3009340</v>
      </c>
      <c r="B3838" s="267" t="s">
        <v>4552</v>
      </c>
      <c r="C3838" s="266" t="s">
        <v>63</v>
      </c>
      <c r="D3838" s="268">
        <v>169.82</v>
      </c>
    </row>
    <row r="3839" spans="1:4" ht="18">
      <c r="A3839" s="266">
        <v>3009341</v>
      </c>
      <c r="B3839" s="267" t="s">
        <v>4553</v>
      </c>
      <c r="C3839" s="266" t="s">
        <v>63</v>
      </c>
      <c r="D3839" s="268">
        <v>174.51</v>
      </c>
    </row>
    <row r="3840" spans="1:4" ht="18">
      <c r="A3840" s="266">
        <v>3009344</v>
      </c>
      <c r="B3840" s="267" t="s">
        <v>4554</v>
      </c>
      <c r="C3840" s="266" t="s">
        <v>63</v>
      </c>
      <c r="D3840" s="268">
        <v>89.39</v>
      </c>
    </row>
    <row r="3841" spans="1:4" ht="18">
      <c r="A3841" s="266">
        <v>3009345</v>
      </c>
      <c r="B3841" s="267" t="s">
        <v>4555</v>
      </c>
      <c r="C3841" s="266" t="s">
        <v>63</v>
      </c>
      <c r="D3841" s="268">
        <v>91.74</v>
      </c>
    </row>
    <row r="3842" spans="1:4" ht="18">
      <c r="A3842" s="266">
        <v>3009348</v>
      </c>
      <c r="B3842" s="267" t="s">
        <v>4556</v>
      </c>
      <c r="C3842" s="266" t="s">
        <v>63</v>
      </c>
      <c r="D3842" s="268">
        <v>169.87</v>
      </c>
    </row>
    <row r="3843" spans="1:4" ht="18">
      <c r="A3843" s="266">
        <v>3009349</v>
      </c>
      <c r="B3843" s="267" t="s">
        <v>4557</v>
      </c>
      <c r="C3843" s="266" t="s">
        <v>63</v>
      </c>
      <c r="D3843" s="268">
        <v>174.56</v>
      </c>
    </row>
    <row r="3844" spans="1:4" ht="18">
      <c r="A3844" s="266">
        <v>3009338</v>
      </c>
      <c r="B3844" s="267" t="s">
        <v>4558</v>
      </c>
      <c r="C3844" s="266" t="s">
        <v>63</v>
      </c>
      <c r="D3844" s="268">
        <v>88.99</v>
      </c>
    </row>
    <row r="3845" spans="1:4" ht="18">
      <c r="A3845" s="266">
        <v>3009339</v>
      </c>
      <c r="B3845" s="267" t="s">
        <v>4559</v>
      </c>
      <c r="C3845" s="266" t="s">
        <v>63</v>
      </c>
      <c r="D3845" s="268">
        <v>91.34</v>
      </c>
    </row>
    <row r="3846" spans="1:4" ht="18">
      <c r="A3846" s="266">
        <v>3009342</v>
      </c>
      <c r="B3846" s="267" t="s">
        <v>4560</v>
      </c>
      <c r="C3846" s="266" t="s">
        <v>63</v>
      </c>
      <c r="D3846" s="268">
        <v>169.82</v>
      </c>
    </row>
    <row r="3847" spans="1:4" ht="18">
      <c r="A3847" s="266">
        <v>3009343</v>
      </c>
      <c r="B3847" s="267" t="s">
        <v>4561</v>
      </c>
      <c r="C3847" s="266" t="s">
        <v>63</v>
      </c>
      <c r="D3847" s="268">
        <v>174.51</v>
      </c>
    </row>
    <row r="3848" spans="1:4" ht="18">
      <c r="A3848" s="266">
        <v>3009346</v>
      </c>
      <c r="B3848" s="267" t="s">
        <v>4562</v>
      </c>
      <c r="C3848" s="266" t="s">
        <v>63</v>
      </c>
      <c r="D3848" s="268">
        <v>89.39</v>
      </c>
    </row>
    <row r="3849" spans="1:4" ht="18">
      <c r="A3849" s="266">
        <v>3009347</v>
      </c>
      <c r="B3849" s="267" t="s">
        <v>4563</v>
      </c>
      <c r="C3849" s="266" t="s">
        <v>63</v>
      </c>
      <c r="D3849" s="268">
        <v>91.74</v>
      </c>
    </row>
    <row r="3850" spans="1:4" ht="18">
      <c r="A3850" s="266">
        <v>3009350</v>
      </c>
      <c r="B3850" s="267" t="s">
        <v>4564</v>
      </c>
      <c r="C3850" s="266" t="s">
        <v>63</v>
      </c>
      <c r="D3850" s="268">
        <v>169.87</v>
      </c>
    </row>
    <row r="3851" spans="1:4" ht="18">
      <c r="A3851" s="266">
        <v>3009351</v>
      </c>
      <c r="B3851" s="267" t="s">
        <v>4565</v>
      </c>
      <c r="C3851" s="266" t="s">
        <v>63</v>
      </c>
      <c r="D3851" s="268">
        <v>174.56</v>
      </c>
    </row>
    <row r="3852" spans="1:4">
      <c r="A3852" s="266">
        <v>3009080</v>
      </c>
      <c r="B3852" s="267" t="s">
        <v>4566</v>
      </c>
      <c r="C3852" s="266" t="s">
        <v>63</v>
      </c>
      <c r="D3852" s="268">
        <v>0.13</v>
      </c>
    </row>
    <row r="3853" spans="1:4">
      <c r="A3853" s="266">
        <v>3009075</v>
      </c>
      <c r="B3853" s="267" t="s">
        <v>4567</v>
      </c>
      <c r="C3853" s="266" t="s">
        <v>63</v>
      </c>
      <c r="D3853" s="268">
        <v>48.72</v>
      </c>
    </row>
    <row r="3854" spans="1:4">
      <c r="A3854" s="266">
        <v>3009076</v>
      </c>
      <c r="B3854" s="267" t="s">
        <v>4568</v>
      </c>
      <c r="C3854" s="266" t="s">
        <v>63</v>
      </c>
      <c r="D3854" s="268">
        <v>50.48</v>
      </c>
    </row>
    <row r="3855" spans="1:4">
      <c r="A3855" s="266">
        <v>3009077</v>
      </c>
      <c r="B3855" s="267" t="s">
        <v>4569</v>
      </c>
      <c r="C3855" s="266" t="s">
        <v>63</v>
      </c>
      <c r="D3855" s="268">
        <v>52.68</v>
      </c>
    </row>
    <row r="3856" spans="1:4">
      <c r="A3856" s="266">
        <v>3009078</v>
      </c>
      <c r="B3856" s="267" t="s">
        <v>4570</v>
      </c>
      <c r="C3856" s="266" t="s">
        <v>63</v>
      </c>
      <c r="D3856" s="268">
        <v>54.65</v>
      </c>
    </row>
    <row r="3857" spans="1:4">
      <c r="A3857" s="266">
        <v>3009087</v>
      </c>
      <c r="B3857" s="267" t="s">
        <v>4571</v>
      </c>
      <c r="C3857" s="266" t="s">
        <v>63</v>
      </c>
      <c r="D3857" s="268">
        <v>0.09</v>
      </c>
    </row>
    <row r="3858" spans="1:4" ht="18">
      <c r="A3858" s="266">
        <v>3009085</v>
      </c>
      <c r="B3858" s="267" t="s">
        <v>4572</v>
      </c>
      <c r="C3858" s="266" t="s">
        <v>75</v>
      </c>
      <c r="D3858" s="268">
        <v>1613.2</v>
      </c>
    </row>
    <row r="3859" spans="1:4" ht="18">
      <c r="A3859" s="266">
        <v>3009086</v>
      </c>
      <c r="B3859" s="267" t="s">
        <v>4573</v>
      </c>
      <c r="C3859" s="266" t="s">
        <v>75</v>
      </c>
      <c r="D3859" s="268">
        <v>2016.12</v>
      </c>
    </row>
    <row r="3860" spans="1:4" ht="18">
      <c r="A3860" s="266">
        <v>3009089</v>
      </c>
      <c r="B3860" s="267" t="s">
        <v>4574</v>
      </c>
      <c r="C3860" s="266" t="s">
        <v>75</v>
      </c>
      <c r="D3860" s="268">
        <v>2370.86</v>
      </c>
    </row>
    <row r="3861" spans="1:4" ht="18">
      <c r="A3861" s="266">
        <v>3009090</v>
      </c>
      <c r="B3861" s="267" t="s">
        <v>4575</v>
      </c>
      <c r="C3861" s="266" t="s">
        <v>75</v>
      </c>
      <c r="D3861" s="268">
        <v>2261.3200000000002</v>
      </c>
    </row>
    <row r="3862" spans="1:4">
      <c r="A3862" s="266">
        <v>3009004</v>
      </c>
      <c r="B3862" s="267" t="s">
        <v>4576</v>
      </c>
      <c r="C3862" s="266" t="s">
        <v>63</v>
      </c>
      <c r="D3862" s="268">
        <v>404.79</v>
      </c>
    </row>
    <row r="3863" spans="1:4">
      <c r="A3863" s="266">
        <v>3009002</v>
      </c>
      <c r="B3863" s="267" t="s">
        <v>4577</v>
      </c>
      <c r="C3863" s="266" t="s">
        <v>63</v>
      </c>
      <c r="D3863" s="268">
        <v>307.7</v>
      </c>
    </row>
    <row r="3864" spans="1:4">
      <c r="A3864" s="266">
        <v>3009006</v>
      </c>
      <c r="B3864" s="267" t="s">
        <v>4578</v>
      </c>
      <c r="C3864" s="266" t="s">
        <v>63</v>
      </c>
      <c r="D3864" s="268">
        <v>560.72</v>
      </c>
    </row>
    <row r="3865" spans="1:4">
      <c r="A3865" s="266">
        <v>3009335</v>
      </c>
      <c r="B3865" s="267" t="s">
        <v>4579</v>
      </c>
      <c r="C3865" s="266" t="s">
        <v>63</v>
      </c>
      <c r="D3865" s="268">
        <v>1058.6099999999999</v>
      </c>
    </row>
    <row r="3866" spans="1:4">
      <c r="A3866" s="266">
        <v>3009334</v>
      </c>
      <c r="B3866" s="267" t="s">
        <v>4580</v>
      </c>
      <c r="C3866" s="266" t="s">
        <v>63</v>
      </c>
      <c r="D3866" s="268">
        <v>756.09</v>
      </c>
    </row>
    <row r="3867" spans="1:4" ht="18">
      <c r="A3867" s="266">
        <v>3009280</v>
      </c>
      <c r="B3867" s="267" t="s">
        <v>4581</v>
      </c>
      <c r="C3867" s="266" t="s">
        <v>2529</v>
      </c>
      <c r="D3867" s="268">
        <v>696961.58</v>
      </c>
    </row>
    <row r="3868" spans="1:4" ht="18">
      <c r="A3868" s="266">
        <v>3009281</v>
      </c>
      <c r="B3868" s="267" t="s">
        <v>4582</v>
      </c>
      <c r="C3868" s="266" t="s">
        <v>2529</v>
      </c>
      <c r="D3868" s="268">
        <v>689584.4</v>
      </c>
    </row>
    <row r="3869" spans="1:4" ht="18">
      <c r="A3869" s="266">
        <v>3009061</v>
      </c>
      <c r="B3869" s="267" t="s">
        <v>4583</v>
      </c>
      <c r="C3869" s="266" t="s">
        <v>2529</v>
      </c>
      <c r="D3869" s="268">
        <v>731664.29</v>
      </c>
    </row>
    <row r="3870" spans="1:4" ht="18">
      <c r="A3870" s="266">
        <v>3009062</v>
      </c>
      <c r="B3870" s="267" t="s">
        <v>4584</v>
      </c>
      <c r="C3870" s="266" t="s">
        <v>2529</v>
      </c>
      <c r="D3870" s="268">
        <v>723918.78</v>
      </c>
    </row>
    <row r="3871" spans="1:4" ht="18">
      <c r="A3871" s="266">
        <v>3009278</v>
      </c>
      <c r="B3871" s="267" t="s">
        <v>4585</v>
      </c>
      <c r="C3871" s="266" t="s">
        <v>2529</v>
      </c>
      <c r="D3871" s="268">
        <v>530440.11</v>
      </c>
    </row>
    <row r="3872" spans="1:4" ht="18">
      <c r="A3872" s="266">
        <v>3009279</v>
      </c>
      <c r="B3872" s="267" t="s">
        <v>4586</v>
      </c>
      <c r="C3872" s="266" t="s">
        <v>2529</v>
      </c>
      <c r="D3872" s="268">
        <v>525161.04</v>
      </c>
    </row>
    <row r="3873" spans="1:4" ht="18">
      <c r="A3873" s="266">
        <v>3009059</v>
      </c>
      <c r="B3873" s="267" t="s">
        <v>4587</v>
      </c>
      <c r="C3873" s="266" t="s">
        <v>2529</v>
      </c>
      <c r="D3873" s="268">
        <v>556851.72</v>
      </c>
    </row>
    <row r="3874" spans="1:4" ht="18">
      <c r="A3874" s="266">
        <v>3009060</v>
      </c>
      <c r="B3874" s="267" t="s">
        <v>4588</v>
      </c>
      <c r="C3874" s="266" t="s">
        <v>2529</v>
      </c>
      <c r="D3874" s="268">
        <v>551308.78</v>
      </c>
    </row>
    <row r="3875" spans="1:4" ht="18">
      <c r="A3875" s="266">
        <v>3009282</v>
      </c>
      <c r="B3875" s="267" t="s">
        <v>4589</v>
      </c>
      <c r="C3875" s="266" t="s">
        <v>2529</v>
      </c>
      <c r="D3875" s="268">
        <v>956896.05</v>
      </c>
    </row>
    <row r="3876" spans="1:4" ht="18">
      <c r="A3876" s="266">
        <v>3009283</v>
      </c>
      <c r="B3876" s="267" t="s">
        <v>4590</v>
      </c>
      <c r="C3876" s="266" t="s">
        <v>2529</v>
      </c>
      <c r="D3876" s="268">
        <v>949516.04</v>
      </c>
    </row>
    <row r="3877" spans="1:4" ht="18">
      <c r="A3877" s="266">
        <v>3009063</v>
      </c>
      <c r="B3877" s="267" t="s">
        <v>4591</v>
      </c>
      <c r="C3877" s="266" t="s">
        <v>2529</v>
      </c>
      <c r="D3877" s="268">
        <v>1004540.92</v>
      </c>
    </row>
    <row r="3878" spans="1:4" ht="18">
      <c r="A3878" s="266">
        <v>3009064</v>
      </c>
      <c r="B3878" s="267" t="s">
        <v>4592</v>
      </c>
      <c r="C3878" s="266" t="s">
        <v>2529</v>
      </c>
      <c r="D3878" s="268">
        <v>996792.43</v>
      </c>
    </row>
    <row r="3879" spans="1:4" ht="18">
      <c r="A3879" s="266">
        <v>3009081</v>
      </c>
      <c r="B3879" s="267" t="s">
        <v>4593</v>
      </c>
      <c r="C3879" s="266" t="s">
        <v>63</v>
      </c>
      <c r="D3879" s="268">
        <v>839.11</v>
      </c>
    </row>
    <row r="3880" spans="1:4" ht="18">
      <c r="A3880" s="266">
        <v>3009082</v>
      </c>
      <c r="B3880" s="267" t="s">
        <v>4594</v>
      </c>
      <c r="C3880" s="266" t="s">
        <v>63</v>
      </c>
      <c r="D3880" s="268">
        <v>995.88</v>
      </c>
    </row>
    <row r="3881" spans="1:4" ht="18">
      <c r="A3881" s="266">
        <v>3009083</v>
      </c>
      <c r="B3881" s="267" t="s">
        <v>4595</v>
      </c>
      <c r="C3881" s="266" t="s">
        <v>63</v>
      </c>
      <c r="D3881" s="268">
        <v>1019.05</v>
      </c>
    </row>
    <row r="3882" spans="1:4" ht="18">
      <c r="A3882" s="266">
        <v>3009084</v>
      </c>
      <c r="B3882" s="267" t="s">
        <v>4596</v>
      </c>
      <c r="C3882" s="266" t="s">
        <v>63</v>
      </c>
      <c r="D3882" s="268">
        <v>1023.38</v>
      </c>
    </row>
    <row r="3883" spans="1:4">
      <c r="A3883" s="266">
        <v>3009070</v>
      </c>
      <c r="B3883" s="267" t="s">
        <v>4597</v>
      </c>
      <c r="C3883" s="266" t="s">
        <v>63</v>
      </c>
      <c r="D3883" s="268">
        <v>463.26</v>
      </c>
    </row>
    <row r="3884" spans="1:4" ht="18">
      <c r="A3884" s="266">
        <v>3009285</v>
      </c>
      <c r="B3884" s="267" t="s">
        <v>4598</v>
      </c>
      <c r="C3884" s="266" t="s">
        <v>2529</v>
      </c>
      <c r="D3884" s="268">
        <v>754704.59</v>
      </c>
    </row>
    <row r="3885" spans="1:4" ht="18">
      <c r="A3885" s="266">
        <v>3009072</v>
      </c>
      <c r="B3885" s="267" t="s">
        <v>4599</v>
      </c>
      <c r="C3885" s="266" t="s">
        <v>2529</v>
      </c>
      <c r="D3885" s="268">
        <v>792282.33</v>
      </c>
    </row>
    <row r="3886" spans="1:4">
      <c r="A3886" s="266">
        <v>3009069</v>
      </c>
      <c r="B3886" s="267" t="s">
        <v>4600</v>
      </c>
      <c r="C3886" s="266" t="s">
        <v>63</v>
      </c>
      <c r="D3886" s="268">
        <v>289.22000000000003</v>
      </c>
    </row>
    <row r="3887" spans="1:4" ht="18">
      <c r="A3887" s="266">
        <v>3009284</v>
      </c>
      <c r="B3887" s="267" t="s">
        <v>4601</v>
      </c>
      <c r="C3887" s="266" t="s">
        <v>2529</v>
      </c>
      <c r="D3887" s="268">
        <v>468926.21</v>
      </c>
    </row>
    <row r="3888" spans="1:4" ht="18">
      <c r="A3888" s="266">
        <v>3009071</v>
      </c>
      <c r="B3888" s="267" t="s">
        <v>4602</v>
      </c>
      <c r="C3888" s="266" t="s">
        <v>2529</v>
      </c>
      <c r="D3888" s="268">
        <v>492275.04</v>
      </c>
    </row>
    <row r="3889" spans="1:4">
      <c r="A3889" s="266">
        <v>3009091</v>
      </c>
      <c r="B3889" s="267" t="s">
        <v>4603</v>
      </c>
      <c r="C3889" s="266" t="s">
        <v>84</v>
      </c>
      <c r="D3889" s="268">
        <v>181.73</v>
      </c>
    </row>
    <row r="3890" spans="1:4">
      <c r="A3890" s="266">
        <v>3009058</v>
      </c>
      <c r="B3890" s="267" t="s">
        <v>4604</v>
      </c>
      <c r="C3890" s="266" t="s">
        <v>63</v>
      </c>
      <c r="D3890" s="268">
        <v>92544.48</v>
      </c>
    </row>
    <row r="3891" spans="1:4">
      <c r="A3891" s="266">
        <v>3009229</v>
      </c>
      <c r="B3891" s="267" t="s">
        <v>4605</v>
      </c>
      <c r="C3891" s="266" t="s">
        <v>2529</v>
      </c>
      <c r="D3891" s="268">
        <v>170.36</v>
      </c>
    </row>
    <row r="3892" spans="1:4">
      <c r="A3892" s="266">
        <v>3009132</v>
      </c>
      <c r="B3892" s="267" t="s">
        <v>4606</v>
      </c>
      <c r="C3892" s="266" t="s">
        <v>2529</v>
      </c>
      <c r="D3892" s="268">
        <v>1174.58</v>
      </c>
    </row>
    <row r="3893" spans="1:4">
      <c r="A3893" s="266">
        <v>3009133</v>
      </c>
      <c r="B3893" s="267" t="s">
        <v>4607</v>
      </c>
      <c r="C3893" s="266" t="s">
        <v>2529</v>
      </c>
      <c r="D3893" s="268">
        <v>1492.92</v>
      </c>
    </row>
    <row r="3894" spans="1:4" ht="18">
      <c r="A3894" s="266">
        <v>3009321</v>
      </c>
      <c r="B3894" s="267" t="s">
        <v>4608</v>
      </c>
      <c r="C3894" s="266" t="s">
        <v>63</v>
      </c>
      <c r="D3894" s="268">
        <v>1314.28</v>
      </c>
    </row>
    <row r="3895" spans="1:4" ht="18">
      <c r="A3895" s="266">
        <v>3009322</v>
      </c>
      <c r="B3895" s="267" t="s">
        <v>4609</v>
      </c>
      <c r="C3895" s="266" t="s">
        <v>63</v>
      </c>
      <c r="D3895" s="268">
        <v>1324.49</v>
      </c>
    </row>
    <row r="3896" spans="1:4" ht="18">
      <c r="A3896" s="266">
        <v>3009323</v>
      </c>
      <c r="B3896" s="267" t="s">
        <v>4610</v>
      </c>
      <c r="C3896" s="266" t="s">
        <v>63</v>
      </c>
      <c r="D3896" s="268">
        <v>1398.56</v>
      </c>
    </row>
    <row r="3897" spans="1:4" ht="18">
      <c r="A3897" s="266">
        <v>3009324</v>
      </c>
      <c r="B3897" s="267" t="s">
        <v>4611</v>
      </c>
      <c r="C3897" s="266" t="s">
        <v>63</v>
      </c>
      <c r="D3897" s="268">
        <v>1339.96</v>
      </c>
    </row>
    <row r="3898" spans="1:4" ht="18">
      <c r="A3898" s="266">
        <v>3009096</v>
      </c>
      <c r="B3898" s="267" t="s">
        <v>4612</v>
      </c>
      <c r="C3898" s="266" t="s">
        <v>63</v>
      </c>
      <c r="D3898" s="268">
        <v>244.65</v>
      </c>
    </row>
    <row r="3899" spans="1:4" ht="18">
      <c r="A3899" s="266">
        <v>3009330</v>
      </c>
      <c r="B3899" s="267" t="s">
        <v>4613</v>
      </c>
      <c r="C3899" s="266" t="s">
        <v>63</v>
      </c>
      <c r="D3899" s="268">
        <v>198.84</v>
      </c>
    </row>
    <row r="3900" spans="1:4" ht="18">
      <c r="A3900" s="266">
        <v>3009326</v>
      </c>
      <c r="B3900" s="267" t="s">
        <v>4614</v>
      </c>
      <c r="C3900" s="266" t="s">
        <v>63</v>
      </c>
      <c r="D3900" s="268">
        <v>204.71</v>
      </c>
    </row>
    <row r="3901" spans="1:4" ht="18">
      <c r="A3901" s="266">
        <v>3009234</v>
      </c>
      <c r="B3901" s="267" t="s">
        <v>4615</v>
      </c>
      <c r="C3901" s="266" t="s">
        <v>2529</v>
      </c>
      <c r="D3901" s="268">
        <v>1679217.66</v>
      </c>
    </row>
    <row r="3902" spans="1:4" ht="18">
      <c r="A3902" s="266">
        <v>3009022</v>
      </c>
      <c r="B3902" s="267" t="s">
        <v>4616</v>
      </c>
      <c r="C3902" s="266" t="s">
        <v>2529</v>
      </c>
      <c r="D3902" s="268">
        <v>1686362.51</v>
      </c>
    </row>
    <row r="3903" spans="1:4" ht="18">
      <c r="A3903" s="266">
        <v>3009230</v>
      </c>
      <c r="B3903" s="267" t="s">
        <v>4617</v>
      </c>
      <c r="C3903" s="266" t="s">
        <v>2529</v>
      </c>
      <c r="D3903" s="268">
        <v>2518973.4300000002</v>
      </c>
    </row>
    <row r="3904" spans="1:4" ht="18">
      <c r="A3904" s="266">
        <v>3009018</v>
      </c>
      <c r="B3904" s="267" t="s">
        <v>4618</v>
      </c>
      <c r="C3904" s="266" t="s">
        <v>2529</v>
      </c>
      <c r="D3904" s="268">
        <v>2529690.7000000002</v>
      </c>
    </row>
    <row r="3905" spans="1:4" ht="18">
      <c r="A3905" s="266">
        <v>3009288</v>
      </c>
      <c r="B3905" s="267" t="s">
        <v>4619</v>
      </c>
      <c r="C3905" s="266" t="s">
        <v>2529</v>
      </c>
      <c r="D3905" s="268">
        <v>2041417.49</v>
      </c>
    </row>
    <row r="3906" spans="1:4" ht="18">
      <c r="A3906" s="266">
        <v>3009013</v>
      </c>
      <c r="B3906" s="267" t="s">
        <v>4620</v>
      </c>
      <c r="C3906" s="266" t="s">
        <v>2529</v>
      </c>
      <c r="D3906" s="268">
        <v>2066402.42</v>
      </c>
    </row>
    <row r="3907" spans="1:4" ht="18">
      <c r="A3907" s="266">
        <v>3009292</v>
      </c>
      <c r="B3907" s="267" t="s">
        <v>4621</v>
      </c>
      <c r="C3907" s="266" t="s">
        <v>2529</v>
      </c>
      <c r="D3907" s="268">
        <v>3062128.71</v>
      </c>
    </row>
    <row r="3908" spans="1:4" ht="18">
      <c r="A3908" s="266">
        <v>3009225</v>
      </c>
      <c r="B3908" s="267" t="s">
        <v>4622</v>
      </c>
      <c r="C3908" s="266" t="s">
        <v>2529</v>
      </c>
      <c r="D3908" s="268">
        <v>3099606.26</v>
      </c>
    </row>
    <row r="3909" spans="1:4" ht="18">
      <c r="A3909" s="266">
        <v>3009100</v>
      </c>
      <c r="B3909" s="267" t="s">
        <v>4623</v>
      </c>
      <c r="C3909" s="266" t="s">
        <v>63</v>
      </c>
      <c r="D3909" s="268">
        <v>84732.42</v>
      </c>
    </row>
    <row r="3910" spans="1:4" ht="18">
      <c r="A3910" s="266">
        <v>3009238</v>
      </c>
      <c r="B3910" s="267" t="s">
        <v>4624</v>
      </c>
      <c r="C3910" s="266" t="s">
        <v>2529</v>
      </c>
      <c r="D3910" s="268">
        <v>1574705.07</v>
      </c>
    </row>
    <row r="3911" spans="1:4" ht="18">
      <c r="A3911" s="266">
        <v>3009304</v>
      </c>
      <c r="B3911" s="267" t="s">
        <v>4625</v>
      </c>
      <c r="C3911" s="266" t="s">
        <v>2529</v>
      </c>
      <c r="D3911" s="268">
        <v>2361972.0699999998</v>
      </c>
    </row>
    <row r="3912" spans="1:4" ht="18">
      <c r="A3912" s="266">
        <v>3009030</v>
      </c>
      <c r="B3912" s="267" t="s">
        <v>4626</v>
      </c>
      <c r="C3912" s="266" t="s">
        <v>2529</v>
      </c>
      <c r="D3912" s="268">
        <v>2372682.16</v>
      </c>
    </row>
    <row r="3913" spans="1:4" ht="18">
      <c r="A3913" s="266">
        <v>3009254</v>
      </c>
      <c r="B3913" s="267" t="s">
        <v>4627</v>
      </c>
      <c r="C3913" s="266" t="s">
        <v>2529</v>
      </c>
      <c r="D3913" s="268">
        <v>2064460.05</v>
      </c>
    </row>
    <row r="3914" spans="1:4" ht="18">
      <c r="A3914" s="266">
        <v>3009262</v>
      </c>
      <c r="B3914" s="267" t="s">
        <v>4628</v>
      </c>
      <c r="C3914" s="266" t="s">
        <v>2529</v>
      </c>
      <c r="D3914" s="268">
        <v>1935570.28</v>
      </c>
    </row>
    <row r="3915" spans="1:4" ht="18">
      <c r="A3915" s="266">
        <v>3009034</v>
      </c>
      <c r="B3915" s="267" t="s">
        <v>4629</v>
      </c>
      <c r="C3915" s="266" t="s">
        <v>2529</v>
      </c>
      <c r="D3915" s="268">
        <v>2096239.73</v>
      </c>
    </row>
    <row r="3916" spans="1:4" ht="18">
      <c r="A3916" s="266">
        <v>3009042</v>
      </c>
      <c r="B3916" s="267" t="s">
        <v>4630</v>
      </c>
      <c r="C3916" s="266" t="s">
        <v>2529</v>
      </c>
      <c r="D3916" s="268">
        <v>1960932.39</v>
      </c>
    </row>
    <row r="3917" spans="1:4" ht="18">
      <c r="A3917" s="266">
        <v>3009270</v>
      </c>
      <c r="B3917" s="267" t="s">
        <v>4631</v>
      </c>
      <c r="C3917" s="266" t="s">
        <v>2529</v>
      </c>
      <c r="D3917" s="268">
        <v>3097314.01</v>
      </c>
    </row>
    <row r="3918" spans="1:4" ht="18">
      <c r="A3918" s="266">
        <v>3009050</v>
      </c>
      <c r="B3918" s="267" t="s">
        <v>4632</v>
      </c>
      <c r="C3918" s="266" t="s">
        <v>2529</v>
      </c>
      <c r="D3918" s="268">
        <v>3145019.28</v>
      </c>
    </row>
    <row r="3919" spans="1:4" ht="18">
      <c r="A3919" s="266">
        <v>3009101</v>
      </c>
      <c r="B3919" s="267" t="s">
        <v>4633</v>
      </c>
      <c r="C3919" s="266" t="s">
        <v>63</v>
      </c>
      <c r="D3919" s="268">
        <v>169709.48</v>
      </c>
    </row>
    <row r="3920" spans="1:4" ht="18">
      <c r="A3920" s="266">
        <v>3009246</v>
      </c>
      <c r="B3920" s="267" t="s">
        <v>4634</v>
      </c>
      <c r="C3920" s="266" t="s">
        <v>2529</v>
      </c>
      <c r="D3920" s="268">
        <v>1569300.27</v>
      </c>
    </row>
    <row r="3921" spans="1:4" ht="18">
      <c r="A3921" s="266">
        <v>3009208</v>
      </c>
      <c r="B3921" s="267" t="s">
        <v>4635</v>
      </c>
      <c r="C3921" s="266" t="s">
        <v>2529</v>
      </c>
      <c r="D3921" s="268">
        <v>1576440.52</v>
      </c>
    </row>
    <row r="3922" spans="1:4" ht="18">
      <c r="A3922" s="266">
        <v>3009308</v>
      </c>
      <c r="B3922" s="267" t="s">
        <v>4636</v>
      </c>
      <c r="C3922" s="266" t="s">
        <v>2529</v>
      </c>
      <c r="D3922" s="268">
        <v>2353866.08</v>
      </c>
    </row>
    <row r="3923" spans="1:4" ht="18">
      <c r="A3923" s="266">
        <v>3009212</v>
      </c>
      <c r="B3923" s="267" t="s">
        <v>4637</v>
      </c>
      <c r="C3923" s="266" t="s">
        <v>2529</v>
      </c>
      <c r="D3923" s="268">
        <v>2364576.4500000002</v>
      </c>
    </row>
    <row r="3924" spans="1:4" ht="18">
      <c r="A3924" s="266">
        <v>3009258</v>
      </c>
      <c r="B3924" s="267" t="s">
        <v>4638</v>
      </c>
      <c r="C3924" s="266" t="s">
        <v>2529</v>
      </c>
      <c r="D3924" s="268">
        <v>2059109.11</v>
      </c>
    </row>
    <row r="3925" spans="1:4" ht="18">
      <c r="A3925" s="266">
        <v>3009266</v>
      </c>
      <c r="B3925" s="267" t="s">
        <v>4639</v>
      </c>
      <c r="C3925" s="266" t="s">
        <v>2529</v>
      </c>
      <c r="D3925" s="268">
        <v>1930219.34</v>
      </c>
    </row>
    <row r="3926" spans="1:4" ht="18">
      <c r="A3926" s="266">
        <v>3009038</v>
      </c>
      <c r="B3926" s="267" t="s">
        <v>4640</v>
      </c>
      <c r="C3926" s="266" t="s">
        <v>2529</v>
      </c>
      <c r="D3926" s="268">
        <v>2090888.8</v>
      </c>
    </row>
    <row r="3927" spans="1:4" ht="18">
      <c r="A3927" s="266">
        <v>3009046</v>
      </c>
      <c r="B3927" s="267" t="s">
        <v>4641</v>
      </c>
      <c r="C3927" s="266" t="s">
        <v>2529</v>
      </c>
      <c r="D3927" s="268">
        <v>1955581.45</v>
      </c>
    </row>
    <row r="3928" spans="1:4" ht="18">
      <c r="A3928" s="266">
        <v>3009274</v>
      </c>
      <c r="B3928" s="267" t="s">
        <v>4642</v>
      </c>
      <c r="C3928" s="266" t="s">
        <v>2529</v>
      </c>
      <c r="D3928" s="268">
        <v>3089288.88</v>
      </c>
    </row>
    <row r="3929" spans="1:4" ht="18">
      <c r="A3929" s="266">
        <v>3009054</v>
      </c>
      <c r="B3929" s="267" t="s">
        <v>4643</v>
      </c>
      <c r="C3929" s="266" t="s">
        <v>2529</v>
      </c>
      <c r="D3929" s="268">
        <v>3136994.15</v>
      </c>
    </row>
    <row r="3930" spans="1:4" ht="18">
      <c r="A3930" s="266">
        <v>3009235</v>
      </c>
      <c r="B3930" s="267" t="s">
        <v>4644</v>
      </c>
      <c r="C3930" s="266" t="s">
        <v>2529</v>
      </c>
      <c r="D3930" s="268">
        <v>2082530.1</v>
      </c>
    </row>
    <row r="3931" spans="1:4" ht="18">
      <c r="A3931" s="266">
        <v>3009023</v>
      </c>
      <c r="B3931" s="267" t="s">
        <v>4645</v>
      </c>
      <c r="C3931" s="266" t="s">
        <v>2529</v>
      </c>
      <c r="D3931" s="268">
        <v>2089479.19</v>
      </c>
    </row>
    <row r="3932" spans="1:4" ht="18">
      <c r="A3932" s="266">
        <v>3009231</v>
      </c>
      <c r="B3932" s="267" t="s">
        <v>4646</v>
      </c>
      <c r="C3932" s="266" t="s">
        <v>2529</v>
      </c>
      <c r="D3932" s="268">
        <v>3122146.39</v>
      </c>
    </row>
    <row r="3933" spans="1:4" ht="18">
      <c r="A3933" s="266">
        <v>3009019</v>
      </c>
      <c r="B3933" s="267" t="s">
        <v>4647</v>
      </c>
      <c r="C3933" s="266" t="s">
        <v>2529</v>
      </c>
      <c r="D3933" s="268">
        <v>3134806.22</v>
      </c>
    </row>
    <row r="3934" spans="1:4" ht="18">
      <c r="A3934" s="266">
        <v>3009289</v>
      </c>
      <c r="B3934" s="267" t="s">
        <v>4648</v>
      </c>
      <c r="C3934" s="266" t="s">
        <v>2529</v>
      </c>
      <c r="D3934" s="268">
        <v>2705817.16</v>
      </c>
    </row>
    <row r="3935" spans="1:4" ht="18">
      <c r="A3935" s="266">
        <v>3009014</v>
      </c>
      <c r="B3935" s="267" t="s">
        <v>4649</v>
      </c>
      <c r="C3935" s="266" t="s">
        <v>2529</v>
      </c>
      <c r="D3935" s="268">
        <v>2744073.75</v>
      </c>
    </row>
    <row r="3936" spans="1:4" ht="18">
      <c r="A3936" s="266">
        <v>3009293</v>
      </c>
      <c r="B3936" s="267" t="s">
        <v>4650</v>
      </c>
      <c r="C3936" s="266" t="s">
        <v>2529</v>
      </c>
      <c r="D3936" s="268">
        <v>4058728.29</v>
      </c>
    </row>
    <row r="3937" spans="1:4" ht="18">
      <c r="A3937" s="266">
        <v>3009226</v>
      </c>
      <c r="B3937" s="267" t="s">
        <v>4651</v>
      </c>
      <c r="C3937" s="266" t="s">
        <v>2529</v>
      </c>
      <c r="D3937" s="268">
        <v>4116113.44</v>
      </c>
    </row>
    <row r="3938" spans="1:4" ht="18">
      <c r="A3938" s="266">
        <v>3009102</v>
      </c>
      <c r="B3938" s="267" t="s">
        <v>4652</v>
      </c>
      <c r="C3938" s="266" t="s">
        <v>63</v>
      </c>
      <c r="D3938" s="268">
        <v>107398.74</v>
      </c>
    </row>
    <row r="3939" spans="1:4" ht="18">
      <c r="A3939" s="266">
        <v>3009297</v>
      </c>
      <c r="B3939" s="267" t="s">
        <v>4653</v>
      </c>
      <c r="C3939" s="266" t="s">
        <v>2529</v>
      </c>
      <c r="D3939" s="268">
        <v>1954892.77</v>
      </c>
    </row>
    <row r="3940" spans="1:4" ht="18">
      <c r="A3940" s="266">
        <v>3009027</v>
      </c>
      <c r="B3940" s="267" t="s">
        <v>4654</v>
      </c>
      <c r="C3940" s="266" t="s">
        <v>2529</v>
      </c>
      <c r="D3940" s="268">
        <v>1962032.94</v>
      </c>
    </row>
    <row r="3941" spans="1:4" ht="18">
      <c r="A3941" s="266">
        <v>3009305</v>
      </c>
      <c r="B3941" s="267" t="s">
        <v>4655</v>
      </c>
      <c r="C3941" s="266" t="s">
        <v>2529</v>
      </c>
      <c r="D3941" s="268">
        <v>2932253.51</v>
      </c>
    </row>
    <row r="3942" spans="1:4" ht="18">
      <c r="A3942" s="266">
        <v>3009031</v>
      </c>
      <c r="B3942" s="267" t="s">
        <v>4656</v>
      </c>
      <c r="C3942" s="266" t="s">
        <v>2529</v>
      </c>
      <c r="D3942" s="268">
        <v>2942963.6</v>
      </c>
    </row>
    <row r="3943" spans="1:4" ht="18">
      <c r="A3943" s="266">
        <v>3009255</v>
      </c>
      <c r="B3943" s="267" t="s">
        <v>4657</v>
      </c>
      <c r="C3943" s="266" t="s">
        <v>2529</v>
      </c>
      <c r="D3943" s="268">
        <v>2576240.2599999998</v>
      </c>
    </row>
    <row r="3944" spans="1:4" ht="18">
      <c r="A3944" s="266">
        <v>3009263</v>
      </c>
      <c r="B3944" s="267" t="s">
        <v>4658</v>
      </c>
      <c r="C3944" s="266" t="s">
        <v>2529</v>
      </c>
      <c r="D3944" s="268">
        <v>2577098.75</v>
      </c>
    </row>
    <row r="3945" spans="1:4" ht="18">
      <c r="A3945" s="266">
        <v>3009035</v>
      </c>
      <c r="B3945" s="267" t="s">
        <v>4659</v>
      </c>
      <c r="C3945" s="266" t="s">
        <v>2529</v>
      </c>
      <c r="D3945" s="268">
        <v>2614571.94</v>
      </c>
    </row>
    <row r="3946" spans="1:4" ht="18">
      <c r="A3946" s="266">
        <v>3009043</v>
      </c>
      <c r="B3946" s="267" t="s">
        <v>4660</v>
      </c>
      <c r="C3946" s="266" t="s">
        <v>2529</v>
      </c>
      <c r="D3946" s="268">
        <v>2615473.0299999998</v>
      </c>
    </row>
    <row r="3947" spans="1:4" ht="18">
      <c r="A3947" s="266">
        <v>3009271</v>
      </c>
      <c r="B3947" s="267" t="s">
        <v>4661</v>
      </c>
      <c r="C3947" s="266" t="s">
        <v>2529</v>
      </c>
      <c r="D3947" s="268">
        <v>3864984.21</v>
      </c>
    </row>
    <row r="3948" spans="1:4" ht="18">
      <c r="A3948" s="266">
        <v>3009051</v>
      </c>
      <c r="B3948" s="267" t="s">
        <v>4662</v>
      </c>
      <c r="C3948" s="266" t="s">
        <v>2529</v>
      </c>
      <c r="D3948" s="268">
        <v>3922517.48</v>
      </c>
    </row>
    <row r="3949" spans="1:4" ht="18">
      <c r="A3949" s="266">
        <v>3009103</v>
      </c>
      <c r="B3949" s="267" t="s">
        <v>4663</v>
      </c>
      <c r="C3949" s="266" t="s">
        <v>63</v>
      </c>
      <c r="D3949" s="268">
        <v>215042.13</v>
      </c>
    </row>
    <row r="3950" spans="1:4" ht="18">
      <c r="A3950" s="266">
        <v>3009247</v>
      </c>
      <c r="B3950" s="267" t="s">
        <v>4664</v>
      </c>
      <c r="C3950" s="266" t="s">
        <v>2529</v>
      </c>
      <c r="D3950" s="268">
        <v>1948280.66</v>
      </c>
    </row>
    <row r="3951" spans="1:4" ht="18">
      <c r="A3951" s="266">
        <v>3009209</v>
      </c>
      <c r="B3951" s="267" t="s">
        <v>4665</v>
      </c>
      <c r="C3951" s="266" t="s">
        <v>2529</v>
      </c>
      <c r="D3951" s="268">
        <v>1955420.9</v>
      </c>
    </row>
    <row r="3952" spans="1:4" ht="18">
      <c r="A3952" s="266">
        <v>3009309</v>
      </c>
      <c r="B3952" s="267" t="s">
        <v>4666</v>
      </c>
      <c r="C3952" s="266" t="s">
        <v>2529</v>
      </c>
      <c r="D3952" s="268">
        <v>2922336.88</v>
      </c>
    </row>
    <row r="3953" spans="1:4" ht="18">
      <c r="A3953" s="266">
        <v>3009213</v>
      </c>
      <c r="B3953" s="267" t="s">
        <v>4667</v>
      </c>
      <c r="C3953" s="266" t="s">
        <v>2529</v>
      </c>
      <c r="D3953" s="268">
        <v>2933047.25</v>
      </c>
    </row>
    <row r="3954" spans="1:4" ht="18">
      <c r="A3954" s="266">
        <v>3009259</v>
      </c>
      <c r="B3954" s="267" t="s">
        <v>4668</v>
      </c>
      <c r="C3954" s="266" t="s">
        <v>2529</v>
      </c>
      <c r="D3954" s="268">
        <v>2569682</v>
      </c>
    </row>
    <row r="3955" spans="1:4" ht="18">
      <c r="A3955" s="266">
        <v>3009267</v>
      </c>
      <c r="B3955" s="267" t="s">
        <v>4669</v>
      </c>
      <c r="C3955" s="266" t="s">
        <v>2529</v>
      </c>
      <c r="D3955" s="268">
        <v>2570540.4900000002</v>
      </c>
    </row>
    <row r="3956" spans="1:4" ht="18">
      <c r="A3956" s="266">
        <v>3009039</v>
      </c>
      <c r="B3956" s="267" t="s">
        <v>4670</v>
      </c>
      <c r="C3956" s="266" t="s">
        <v>2529</v>
      </c>
      <c r="D3956" s="268">
        <v>2608013.69</v>
      </c>
    </row>
    <row r="3957" spans="1:4" ht="18">
      <c r="A3957" s="266">
        <v>3009047</v>
      </c>
      <c r="B3957" s="267" t="s">
        <v>4671</v>
      </c>
      <c r="C3957" s="266" t="s">
        <v>2529</v>
      </c>
      <c r="D3957" s="268">
        <v>2608914.77</v>
      </c>
    </row>
    <row r="3958" spans="1:4" ht="18">
      <c r="A3958" s="266">
        <v>3009275</v>
      </c>
      <c r="B3958" s="267" t="s">
        <v>4672</v>
      </c>
      <c r="C3958" s="266" t="s">
        <v>2529</v>
      </c>
      <c r="D3958" s="268">
        <v>3855148.44</v>
      </c>
    </row>
    <row r="3959" spans="1:4" ht="18">
      <c r="A3959" s="266">
        <v>3009055</v>
      </c>
      <c r="B3959" s="267" t="s">
        <v>4673</v>
      </c>
      <c r="C3959" s="266" t="s">
        <v>2529</v>
      </c>
      <c r="D3959" s="268">
        <v>3912681.71</v>
      </c>
    </row>
    <row r="3960" spans="1:4" ht="18">
      <c r="A3960" s="266">
        <v>3009236</v>
      </c>
      <c r="B3960" s="267" t="s">
        <v>4674</v>
      </c>
      <c r="C3960" s="266" t="s">
        <v>2529</v>
      </c>
      <c r="D3960" s="268">
        <v>2438619.73</v>
      </c>
    </row>
    <row r="3961" spans="1:4" ht="18">
      <c r="A3961" s="266">
        <v>3009024</v>
      </c>
      <c r="B3961" s="267" t="s">
        <v>4675</v>
      </c>
      <c r="C3961" s="266" t="s">
        <v>2529</v>
      </c>
      <c r="D3961" s="268">
        <v>2444115.69</v>
      </c>
    </row>
    <row r="3962" spans="1:4" ht="18">
      <c r="A3962" s="266">
        <v>3009232</v>
      </c>
      <c r="B3962" s="267" t="s">
        <v>4676</v>
      </c>
      <c r="C3962" s="266" t="s">
        <v>2529</v>
      </c>
      <c r="D3962" s="268">
        <v>3654296.91</v>
      </c>
    </row>
    <row r="3963" spans="1:4" ht="18">
      <c r="A3963" s="266">
        <v>3009020</v>
      </c>
      <c r="B3963" s="267" t="s">
        <v>4677</v>
      </c>
      <c r="C3963" s="266" t="s">
        <v>2529</v>
      </c>
      <c r="D3963" s="268">
        <v>3664671.59</v>
      </c>
    </row>
    <row r="3964" spans="1:4" ht="18">
      <c r="A3964" s="266">
        <v>3009290</v>
      </c>
      <c r="B3964" s="267" t="s">
        <v>4678</v>
      </c>
      <c r="C3964" s="266" t="s">
        <v>2529</v>
      </c>
      <c r="D3964" s="268">
        <v>3099074.55</v>
      </c>
    </row>
    <row r="3965" spans="1:4" ht="18">
      <c r="A3965" s="266">
        <v>3009015</v>
      </c>
      <c r="B3965" s="267" t="s">
        <v>4679</v>
      </c>
      <c r="C3965" s="266" t="s">
        <v>2529</v>
      </c>
      <c r="D3965" s="268">
        <v>3139254.07</v>
      </c>
    </row>
    <row r="3966" spans="1:4" ht="18">
      <c r="A3966" s="266">
        <v>3009294</v>
      </c>
      <c r="B3966" s="267" t="s">
        <v>4680</v>
      </c>
      <c r="C3966" s="266" t="s">
        <v>2529</v>
      </c>
      <c r="D3966" s="268">
        <v>4648614.38</v>
      </c>
    </row>
    <row r="3967" spans="1:4" ht="18">
      <c r="A3967" s="266">
        <v>3009227</v>
      </c>
      <c r="B3967" s="267" t="s">
        <v>4681</v>
      </c>
      <c r="C3967" s="266" t="s">
        <v>2529</v>
      </c>
      <c r="D3967" s="268">
        <v>4708883.93</v>
      </c>
    </row>
    <row r="3968" spans="1:4" ht="18">
      <c r="A3968" s="266">
        <v>3009104</v>
      </c>
      <c r="B3968" s="267" t="s">
        <v>4682</v>
      </c>
      <c r="C3968" s="266" t="s">
        <v>63</v>
      </c>
      <c r="D3968" s="268">
        <v>127106.98</v>
      </c>
    </row>
    <row r="3969" spans="1:4" ht="18">
      <c r="A3969" s="266">
        <v>3009240</v>
      </c>
      <c r="B3969" s="267" t="s">
        <v>4683</v>
      </c>
      <c r="C3969" s="266" t="s">
        <v>2529</v>
      </c>
      <c r="D3969" s="268">
        <v>2285893.0299999998</v>
      </c>
    </row>
    <row r="3970" spans="1:4" ht="18">
      <c r="A3970" s="266">
        <v>3009028</v>
      </c>
      <c r="B3970" s="267" t="s">
        <v>4684</v>
      </c>
      <c r="C3970" s="266" t="s">
        <v>2529</v>
      </c>
      <c r="D3970" s="268">
        <v>2293033.19</v>
      </c>
    </row>
    <row r="3971" spans="1:4" ht="18">
      <c r="A3971" s="266">
        <v>3009306</v>
      </c>
      <c r="B3971" s="267" t="s">
        <v>4685</v>
      </c>
      <c r="C3971" s="266" t="s">
        <v>2529</v>
      </c>
      <c r="D3971" s="268">
        <v>3428753.8</v>
      </c>
    </row>
    <row r="3972" spans="1:4" ht="18">
      <c r="A3972" s="266">
        <v>3009032</v>
      </c>
      <c r="B3972" s="267" t="s">
        <v>4686</v>
      </c>
      <c r="C3972" s="266" t="s">
        <v>2529</v>
      </c>
      <c r="D3972" s="268">
        <v>3439463.89</v>
      </c>
    </row>
    <row r="3973" spans="1:4" ht="18">
      <c r="A3973" s="266">
        <v>3009256</v>
      </c>
      <c r="B3973" s="267" t="s">
        <v>4687</v>
      </c>
      <c r="C3973" s="266" t="s">
        <v>2529</v>
      </c>
      <c r="D3973" s="268">
        <v>2941912.62</v>
      </c>
    </row>
    <row r="3974" spans="1:4" ht="18">
      <c r="A3974" s="266">
        <v>3009264</v>
      </c>
      <c r="B3974" s="267" t="s">
        <v>4688</v>
      </c>
      <c r="C3974" s="266" t="s">
        <v>2529</v>
      </c>
      <c r="D3974" s="268">
        <v>2946719.89</v>
      </c>
    </row>
    <row r="3975" spans="1:4" ht="18">
      <c r="A3975" s="266">
        <v>3009036</v>
      </c>
      <c r="B3975" s="267" t="s">
        <v>4689</v>
      </c>
      <c r="C3975" s="266" t="s">
        <v>2529</v>
      </c>
      <c r="D3975" s="268">
        <v>2981970.63</v>
      </c>
    </row>
    <row r="3976" spans="1:4" ht="18">
      <c r="A3976" s="266">
        <v>3009044</v>
      </c>
      <c r="B3976" s="267" t="s">
        <v>4690</v>
      </c>
      <c r="C3976" s="266" t="s">
        <v>2529</v>
      </c>
      <c r="D3976" s="268">
        <v>2987017.11</v>
      </c>
    </row>
    <row r="3977" spans="1:4" ht="18">
      <c r="A3977" s="266">
        <v>3009272</v>
      </c>
      <c r="B3977" s="267" t="s">
        <v>4691</v>
      </c>
      <c r="C3977" s="266" t="s">
        <v>2529</v>
      </c>
      <c r="D3977" s="268">
        <v>4413492.66</v>
      </c>
    </row>
    <row r="3978" spans="1:4" ht="18">
      <c r="A3978" s="266">
        <v>3009052</v>
      </c>
      <c r="B3978" s="267" t="s">
        <v>4692</v>
      </c>
      <c r="C3978" s="266" t="s">
        <v>2529</v>
      </c>
      <c r="D3978" s="268">
        <v>4473615.42</v>
      </c>
    </row>
    <row r="3979" spans="1:4" ht="18">
      <c r="A3979" s="266">
        <v>3009105</v>
      </c>
      <c r="B3979" s="267" t="s">
        <v>4693</v>
      </c>
      <c r="C3979" s="266" t="s">
        <v>63</v>
      </c>
      <c r="D3979" s="268">
        <v>254458.61</v>
      </c>
    </row>
    <row r="3980" spans="1:4" ht="18">
      <c r="A3980" s="266">
        <v>3009248</v>
      </c>
      <c r="B3980" s="267" t="s">
        <v>4694</v>
      </c>
      <c r="C3980" s="266" t="s">
        <v>2529</v>
      </c>
      <c r="D3980" s="268">
        <v>2278019.89</v>
      </c>
    </row>
    <row r="3981" spans="1:4" ht="18">
      <c r="A3981" s="266">
        <v>3009210</v>
      </c>
      <c r="B3981" s="267" t="s">
        <v>4695</v>
      </c>
      <c r="C3981" s="266" t="s">
        <v>2529</v>
      </c>
      <c r="D3981" s="268">
        <v>2285160.13</v>
      </c>
    </row>
    <row r="3982" spans="1:4" ht="18">
      <c r="A3982" s="266">
        <v>3009310</v>
      </c>
      <c r="B3982" s="267" t="s">
        <v>4696</v>
      </c>
      <c r="C3982" s="266" t="s">
        <v>2529</v>
      </c>
      <c r="D3982" s="268">
        <v>3416945.93</v>
      </c>
    </row>
    <row r="3983" spans="1:4" ht="18">
      <c r="A3983" s="266">
        <v>3009214</v>
      </c>
      <c r="B3983" s="267" t="s">
        <v>4697</v>
      </c>
      <c r="C3983" s="266" t="s">
        <v>2529</v>
      </c>
      <c r="D3983" s="268">
        <v>3427656.29</v>
      </c>
    </row>
    <row r="3984" spans="1:4" ht="18">
      <c r="A3984" s="266">
        <v>3009260</v>
      </c>
      <c r="B3984" s="267" t="s">
        <v>4698</v>
      </c>
      <c r="C3984" s="266" t="s">
        <v>2529</v>
      </c>
      <c r="D3984" s="268">
        <v>2934093.35</v>
      </c>
    </row>
    <row r="3985" spans="1:4" ht="18">
      <c r="A3985" s="266">
        <v>3009268</v>
      </c>
      <c r="B3985" s="267" t="s">
        <v>4699</v>
      </c>
      <c r="C3985" s="266" t="s">
        <v>2529</v>
      </c>
      <c r="D3985" s="268">
        <v>2938900.61</v>
      </c>
    </row>
    <row r="3986" spans="1:4" ht="18">
      <c r="A3986" s="266">
        <v>3009040</v>
      </c>
      <c r="B3986" s="267" t="s">
        <v>4700</v>
      </c>
      <c r="C3986" s="266" t="s">
        <v>2529</v>
      </c>
      <c r="D3986" s="268">
        <v>2974151.35</v>
      </c>
    </row>
    <row r="3987" spans="1:4" ht="18">
      <c r="A3987" s="266">
        <v>3009048</v>
      </c>
      <c r="B3987" s="267" t="s">
        <v>4701</v>
      </c>
      <c r="C3987" s="266" t="s">
        <v>2529</v>
      </c>
      <c r="D3987" s="268">
        <v>2979197.83</v>
      </c>
    </row>
    <row r="3988" spans="1:4" ht="18">
      <c r="A3988" s="266">
        <v>3009276</v>
      </c>
      <c r="B3988" s="267" t="s">
        <v>4702</v>
      </c>
      <c r="C3988" s="266" t="s">
        <v>2529</v>
      </c>
      <c r="D3988" s="268">
        <v>4401765.6500000004</v>
      </c>
    </row>
    <row r="3989" spans="1:4" ht="18">
      <c r="A3989" s="266">
        <v>3009056</v>
      </c>
      <c r="B3989" s="267" t="s">
        <v>4703</v>
      </c>
      <c r="C3989" s="266" t="s">
        <v>2529</v>
      </c>
      <c r="D3989" s="268">
        <v>4461888.41</v>
      </c>
    </row>
    <row r="3990" spans="1:4" ht="18">
      <c r="A3990" s="266">
        <v>3009237</v>
      </c>
      <c r="B3990" s="267" t="s">
        <v>4704</v>
      </c>
      <c r="C3990" s="266" t="s">
        <v>2529</v>
      </c>
      <c r="D3990" s="268">
        <v>2329125.2000000002</v>
      </c>
    </row>
    <row r="3991" spans="1:4" ht="18">
      <c r="A3991" s="266">
        <v>3009025</v>
      </c>
      <c r="B3991" s="267" t="s">
        <v>4705</v>
      </c>
      <c r="C3991" s="266" t="s">
        <v>2529</v>
      </c>
      <c r="D3991" s="268">
        <v>2334719.04</v>
      </c>
    </row>
    <row r="3992" spans="1:4" ht="18">
      <c r="A3992" s="266">
        <v>3009319</v>
      </c>
      <c r="B3992" s="267" t="s">
        <v>4706</v>
      </c>
      <c r="C3992" s="266" t="s">
        <v>2529</v>
      </c>
      <c r="D3992" s="268">
        <v>3491948.72</v>
      </c>
    </row>
    <row r="3993" spans="1:4" ht="18">
      <c r="A3993" s="266">
        <v>3009021</v>
      </c>
      <c r="B3993" s="267" t="s">
        <v>4707</v>
      </c>
      <c r="C3993" s="266" t="s">
        <v>2529</v>
      </c>
      <c r="D3993" s="268">
        <v>3500625.56</v>
      </c>
    </row>
    <row r="3994" spans="1:4" ht="18">
      <c r="A3994" s="266">
        <v>3009291</v>
      </c>
      <c r="B3994" s="267" t="s">
        <v>4708</v>
      </c>
      <c r="C3994" s="266" t="s">
        <v>2529</v>
      </c>
      <c r="D3994" s="268">
        <v>2996799.04</v>
      </c>
    </row>
    <row r="3995" spans="1:4" ht="18">
      <c r="A3995" s="266">
        <v>3009016</v>
      </c>
      <c r="B3995" s="267" t="s">
        <v>4709</v>
      </c>
      <c r="C3995" s="266" t="s">
        <v>2529</v>
      </c>
      <c r="D3995" s="268">
        <v>3037338</v>
      </c>
    </row>
    <row r="3996" spans="1:4" ht="18">
      <c r="A3996" s="266">
        <v>3009295</v>
      </c>
      <c r="B3996" s="267" t="s">
        <v>4710</v>
      </c>
      <c r="C3996" s="266" t="s">
        <v>2529</v>
      </c>
      <c r="D3996" s="268">
        <v>4495201.1100000003</v>
      </c>
    </row>
    <row r="3997" spans="1:4" ht="18">
      <c r="A3997" s="266">
        <v>3009228</v>
      </c>
      <c r="B3997" s="267" t="s">
        <v>4711</v>
      </c>
      <c r="C3997" s="266" t="s">
        <v>2529</v>
      </c>
      <c r="D3997" s="268">
        <v>4556009.8099999996</v>
      </c>
    </row>
    <row r="3998" spans="1:4" ht="18">
      <c r="A3998" s="266">
        <v>3009106</v>
      </c>
      <c r="B3998" s="267" t="s">
        <v>4712</v>
      </c>
      <c r="C3998" s="266" t="s">
        <v>63</v>
      </c>
      <c r="D3998" s="268">
        <v>121294.31</v>
      </c>
    </row>
    <row r="3999" spans="1:4" ht="18">
      <c r="A3999" s="266">
        <v>3009299</v>
      </c>
      <c r="B3999" s="267" t="s">
        <v>4713</v>
      </c>
      <c r="C3999" s="266" t="s">
        <v>2529</v>
      </c>
      <c r="D3999" s="268">
        <v>2187798.83</v>
      </c>
    </row>
    <row r="4000" spans="1:4" ht="18">
      <c r="A4000" s="266">
        <v>3009029</v>
      </c>
      <c r="B4000" s="267" t="s">
        <v>4714</v>
      </c>
      <c r="C4000" s="266" t="s">
        <v>2529</v>
      </c>
      <c r="D4000" s="268">
        <v>2194938.9900000002</v>
      </c>
    </row>
    <row r="4001" spans="1:4" ht="18">
      <c r="A4001" s="266">
        <v>3009245</v>
      </c>
      <c r="B4001" s="267" t="s">
        <v>4715</v>
      </c>
      <c r="C4001" s="266" t="s">
        <v>2529</v>
      </c>
      <c r="D4001" s="268">
        <v>3281612.53</v>
      </c>
    </row>
    <row r="4002" spans="1:4" ht="18">
      <c r="A4002" s="266">
        <v>3009033</v>
      </c>
      <c r="B4002" s="267" t="s">
        <v>4716</v>
      </c>
      <c r="C4002" s="266" t="s">
        <v>2529</v>
      </c>
      <c r="D4002" s="268">
        <v>3292322.62</v>
      </c>
    </row>
    <row r="4003" spans="1:4" ht="18">
      <c r="A4003" s="266">
        <v>3009257</v>
      </c>
      <c r="B4003" s="267" t="s">
        <v>4717</v>
      </c>
      <c r="C4003" s="266" t="s">
        <v>2529</v>
      </c>
      <c r="D4003" s="268">
        <v>2846221.32</v>
      </c>
    </row>
    <row r="4004" spans="1:4" ht="18">
      <c r="A4004" s="266">
        <v>3009265</v>
      </c>
      <c r="B4004" s="267" t="s">
        <v>4718</v>
      </c>
      <c r="C4004" s="266" t="s">
        <v>2529</v>
      </c>
      <c r="D4004" s="268">
        <v>2855844.71</v>
      </c>
    </row>
    <row r="4005" spans="1:4" ht="18">
      <c r="A4005" s="266">
        <v>3009037</v>
      </c>
      <c r="B4005" s="267" t="s">
        <v>4719</v>
      </c>
      <c r="C4005" s="266" t="s">
        <v>2529</v>
      </c>
      <c r="D4005" s="268">
        <v>2886398.97</v>
      </c>
    </row>
    <row r="4006" spans="1:4" ht="18">
      <c r="A4006" s="266">
        <v>3009045</v>
      </c>
      <c r="B4006" s="267" t="s">
        <v>4720</v>
      </c>
      <c r="C4006" s="266" t="s">
        <v>2529</v>
      </c>
      <c r="D4006" s="268">
        <v>2896501.36</v>
      </c>
    </row>
    <row r="4007" spans="1:4" ht="18">
      <c r="A4007" s="266">
        <v>3009273</v>
      </c>
      <c r="B4007" s="267" t="s">
        <v>4721</v>
      </c>
      <c r="C4007" s="266" t="s">
        <v>2529</v>
      </c>
      <c r="D4007" s="268">
        <v>4269955.74</v>
      </c>
    </row>
    <row r="4008" spans="1:4" ht="18">
      <c r="A4008" s="266">
        <v>3009053</v>
      </c>
      <c r="B4008" s="267" t="s">
        <v>4722</v>
      </c>
      <c r="C4008" s="266" t="s">
        <v>2529</v>
      </c>
      <c r="D4008" s="268">
        <v>4330257.95</v>
      </c>
    </row>
    <row r="4009" spans="1:4" ht="18">
      <c r="A4009" s="266">
        <v>3009107</v>
      </c>
      <c r="B4009" s="267" t="s">
        <v>4723</v>
      </c>
      <c r="C4009" s="266" t="s">
        <v>63</v>
      </c>
      <c r="D4009" s="268">
        <v>242833.27</v>
      </c>
    </row>
    <row r="4010" spans="1:4" ht="18">
      <c r="A4010" s="266">
        <v>3009249</v>
      </c>
      <c r="B4010" s="267" t="s">
        <v>4724</v>
      </c>
      <c r="C4010" s="266" t="s">
        <v>2529</v>
      </c>
      <c r="D4010" s="268">
        <v>2180534.98</v>
      </c>
    </row>
    <row r="4011" spans="1:4" ht="18">
      <c r="A4011" s="266">
        <v>3009211</v>
      </c>
      <c r="B4011" s="267" t="s">
        <v>4725</v>
      </c>
      <c r="C4011" s="266" t="s">
        <v>2529</v>
      </c>
      <c r="D4011" s="268">
        <v>2187675.2200000002</v>
      </c>
    </row>
    <row r="4012" spans="1:4" ht="18">
      <c r="A4012" s="266">
        <v>3009253</v>
      </c>
      <c r="B4012" s="267" t="s">
        <v>4726</v>
      </c>
      <c r="C4012" s="266" t="s">
        <v>2529</v>
      </c>
      <c r="D4012" s="268">
        <v>3270718.5</v>
      </c>
    </row>
    <row r="4013" spans="1:4" ht="18">
      <c r="A4013" s="266">
        <v>3009215</v>
      </c>
      <c r="B4013" s="267" t="s">
        <v>4727</v>
      </c>
      <c r="C4013" s="266" t="s">
        <v>2529</v>
      </c>
      <c r="D4013" s="268">
        <v>3281428.87</v>
      </c>
    </row>
    <row r="4014" spans="1:4" ht="18">
      <c r="A4014" s="266">
        <v>3009261</v>
      </c>
      <c r="B4014" s="267" t="s">
        <v>4728</v>
      </c>
      <c r="C4014" s="266" t="s">
        <v>2529</v>
      </c>
      <c r="D4014" s="268">
        <v>2839011.33</v>
      </c>
    </row>
    <row r="4015" spans="1:4" ht="18">
      <c r="A4015" s="266">
        <v>3009269</v>
      </c>
      <c r="B4015" s="267" t="s">
        <v>4729</v>
      </c>
      <c r="C4015" s="266" t="s">
        <v>2529</v>
      </c>
      <c r="D4015" s="268">
        <v>2848634.72</v>
      </c>
    </row>
    <row r="4016" spans="1:4" ht="18">
      <c r="A4016" s="266">
        <v>3009041</v>
      </c>
      <c r="B4016" s="267" t="s">
        <v>4730</v>
      </c>
      <c r="C4016" s="266" t="s">
        <v>2529</v>
      </c>
      <c r="D4016" s="268">
        <v>2879188.98</v>
      </c>
    </row>
    <row r="4017" spans="1:4" ht="18">
      <c r="A4017" s="266">
        <v>3009049</v>
      </c>
      <c r="B4017" s="267" t="s">
        <v>4731</v>
      </c>
      <c r="C4017" s="266" t="s">
        <v>2529</v>
      </c>
      <c r="D4017" s="268">
        <v>2889291.37</v>
      </c>
    </row>
    <row r="4018" spans="1:4" ht="18">
      <c r="A4018" s="266">
        <v>3009277</v>
      </c>
      <c r="B4018" s="267" t="s">
        <v>4732</v>
      </c>
      <c r="C4018" s="266" t="s">
        <v>2529</v>
      </c>
      <c r="D4018" s="268">
        <v>4259142.57</v>
      </c>
    </row>
    <row r="4019" spans="1:4" ht="18">
      <c r="A4019" s="266">
        <v>3009057</v>
      </c>
      <c r="B4019" s="267" t="s">
        <v>4733</v>
      </c>
      <c r="C4019" s="266" t="s">
        <v>2529</v>
      </c>
      <c r="D4019" s="268">
        <v>4319444.79</v>
      </c>
    </row>
    <row r="4020" spans="1:4">
      <c r="A4020" s="266">
        <v>3108073</v>
      </c>
      <c r="B4020" s="267" t="s">
        <v>4734</v>
      </c>
      <c r="C4020" s="266" t="s">
        <v>142</v>
      </c>
      <c r="D4020" s="268">
        <v>337.64</v>
      </c>
    </row>
    <row r="4021" spans="1:4">
      <c r="A4021" s="266">
        <v>3107965</v>
      </c>
      <c r="B4021" s="267" t="s">
        <v>4735</v>
      </c>
      <c r="C4021" s="266" t="s">
        <v>142</v>
      </c>
      <c r="D4021" s="268">
        <v>547.29999999999995</v>
      </c>
    </row>
    <row r="4022" spans="1:4">
      <c r="A4022" s="266">
        <v>3105941</v>
      </c>
      <c r="B4022" s="267" t="s">
        <v>4736</v>
      </c>
      <c r="C4022" s="266" t="s">
        <v>142</v>
      </c>
      <c r="D4022" s="268">
        <v>26.47</v>
      </c>
    </row>
    <row r="4023" spans="1:4" ht="18">
      <c r="A4023" s="266">
        <v>3108150</v>
      </c>
      <c r="B4023" s="267" t="s">
        <v>4737</v>
      </c>
      <c r="C4023" s="266" t="s">
        <v>142</v>
      </c>
      <c r="D4023" s="268">
        <v>17.600000000000001</v>
      </c>
    </row>
    <row r="4024" spans="1:4">
      <c r="A4024" s="266">
        <v>3108071</v>
      </c>
      <c r="B4024" s="267" t="s">
        <v>4738</v>
      </c>
      <c r="C4024" s="266" t="s">
        <v>142</v>
      </c>
      <c r="D4024" s="268">
        <v>13.08</v>
      </c>
    </row>
    <row r="4025" spans="1:4" ht="18">
      <c r="A4025" s="266">
        <v>3107967</v>
      </c>
      <c r="B4025" s="267" t="s">
        <v>4739</v>
      </c>
      <c r="C4025" s="266" t="s">
        <v>142</v>
      </c>
      <c r="D4025" s="268">
        <v>9.77</v>
      </c>
    </row>
    <row r="4026" spans="1:4">
      <c r="A4026" s="266">
        <v>3107966</v>
      </c>
      <c r="B4026" s="267" t="s">
        <v>4740</v>
      </c>
      <c r="C4026" s="266" t="s">
        <v>142</v>
      </c>
      <c r="D4026" s="268">
        <v>25.79</v>
      </c>
    </row>
    <row r="4027" spans="1:4" ht="18">
      <c r="A4027" s="266">
        <v>3108072</v>
      </c>
      <c r="B4027" s="267" t="s">
        <v>4741</v>
      </c>
      <c r="C4027" s="266" t="s">
        <v>142</v>
      </c>
      <c r="D4027" s="268">
        <v>14.44</v>
      </c>
    </row>
    <row r="4028" spans="1:4" ht="18">
      <c r="A4028" s="266">
        <v>3117750</v>
      </c>
      <c r="B4028" s="267" t="s">
        <v>4742</v>
      </c>
      <c r="C4028" s="266" t="s">
        <v>142</v>
      </c>
      <c r="D4028" s="268">
        <v>17.5</v>
      </c>
    </row>
    <row r="4029" spans="1:4">
      <c r="A4029" s="266">
        <v>3117749</v>
      </c>
      <c r="B4029" s="267" t="s">
        <v>4743</v>
      </c>
      <c r="C4029" s="266" t="s">
        <v>142</v>
      </c>
      <c r="D4029" s="268">
        <v>13.39</v>
      </c>
    </row>
    <row r="4030" spans="1:4">
      <c r="A4030" s="266">
        <v>3106551</v>
      </c>
      <c r="B4030" s="267" t="s">
        <v>4744</v>
      </c>
      <c r="C4030" s="266" t="s">
        <v>142</v>
      </c>
      <c r="D4030" s="268">
        <v>10.89</v>
      </c>
    </row>
    <row r="4031" spans="1:4" ht="18">
      <c r="A4031" s="266">
        <v>3106427</v>
      </c>
      <c r="B4031" s="267" t="s">
        <v>4745</v>
      </c>
      <c r="C4031" s="266" t="s">
        <v>142</v>
      </c>
      <c r="D4031" s="268">
        <v>38.619999999999997</v>
      </c>
    </row>
    <row r="4032" spans="1:4">
      <c r="A4032" s="266">
        <v>3106552</v>
      </c>
      <c r="B4032" s="267" t="s">
        <v>4746</v>
      </c>
      <c r="C4032" s="266" t="s">
        <v>142</v>
      </c>
      <c r="D4032" s="268">
        <v>10.1</v>
      </c>
    </row>
    <row r="4033" spans="1:4">
      <c r="A4033" s="266">
        <v>3107969</v>
      </c>
      <c r="B4033" s="267" t="s">
        <v>4747</v>
      </c>
      <c r="C4033" s="266" t="s">
        <v>142</v>
      </c>
      <c r="D4033" s="268">
        <v>123.51</v>
      </c>
    </row>
    <row r="4034" spans="1:4">
      <c r="A4034" s="266">
        <v>3107970</v>
      </c>
      <c r="B4034" s="267" t="s">
        <v>4748</v>
      </c>
      <c r="C4034" s="266" t="s">
        <v>142</v>
      </c>
      <c r="D4034" s="268">
        <v>115.81</v>
      </c>
    </row>
    <row r="4035" spans="1:4">
      <c r="A4035" s="266">
        <v>3108007</v>
      </c>
      <c r="B4035" s="267" t="s">
        <v>4749</v>
      </c>
      <c r="C4035" s="266" t="s">
        <v>142</v>
      </c>
      <c r="D4035" s="268">
        <v>154.4</v>
      </c>
    </row>
    <row r="4036" spans="1:4">
      <c r="A4036" s="266">
        <v>3108008</v>
      </c>
      <c r="B4036" s="267" t="s">
        <v>4750</v>
      </c>
      <c r="C4036" s="266" t="s">
        <v>142</v>
      </c>
      <c r="D4036" s="268">
        <v>97.26</v>
      </c>
    </row>
    <row r="4037" spans="1:4">
      <c r="A4037" s="266">
        <v>3108009</v>
      </c>
      <c r="B4037" s="267" t="s">
        <v>4751</v>
      </c>
      <c r="C4037" s="266" t="s">
        <v>142</v>
      </c>
      <c r="D4037" s="268">
        <v>79.459999999999994</v>
      </c>
    </row>
    <row r="4038" spans="1:4">
      <c r="A4038" s="266">
        <v>3108011</v>
      </c>
      <c r="B4038" s="267" t="s">
        <v>4752</v>
      </c>
      <c r="C4038" s="266" t="s">
        <v>142</v>
      </c>
      <c r="D4038" s="268">
        <v>166.71</v>
      </c>
    </row>
    <row r="4039" spans="1:4">
      <c r="A4039" s="266">
        <v>3108012</v>
      </c>
      <c r="B4039" s="267" t="s">
        <v>4753</v>
      </c>
      <c r="C4039" s="266" t="s">
        <v>142</v>
      </c>
      <c r="D4039" s="268">
        <v>103.72</v>
      </c>
    </row>
    <row r="4040" spans="1:4">
      <c r="A4040" s="266">
        <v>3108013</v>
      </c>
      <c r="B4040" s="267" t="s">
        <v>4754</v>
      </c>
      <c r="C4040" s="266" t="s">
        <v>142</v>
      </c>
      <c r="D4040" s="268">
        <v>83.99</v>
      </c>
    </row>
    <row r="4041" spans="1:4">
      <c r="A4041" s="266">
        <v>3108015</v>
      </c>
      <c r="B4041" s="267" t="s">
        <v>4755</v>
      </c>
      <c r="C4041" s="266" t="s">
        <v>142</v>
      </c>
      <c r="D4041" s="268">
        <v>176.71</v>
      </c>
    </row>
    <row r="4042" spans="1:4">
      <c r="A4042" s="266">
        <v>3108016</v>
      </c>
      <c r="B4042" s="267" t="s">
        <v>4756</v>
      </c>
      <c r="C4042" s="266" t="s">
        <v>142</v>
      </c>
      <c r="D4042" s="268">
        <v>108.98</v>
      </c>
    </row>
    <row r="4043" spans="1:4">
      <c r="A4043" s="266">
        <v>3108017</v>
      </c>
      <c r="B4043" s="267" t="s">
        <v>4757</v>
      </c>
      <c r="C4043" s="266" t="s">
        <v>142</v>
      </c>
      <c r="D4043" s="268">
        <v>87.66</v>
      </c>
    </row>
    <row r="4044" spans="1:4">
      <c r="A4044" s="266">
        <v>3107995</v>
      </c>
      <c r="B4044" s="267" t="s">
        <v>4758</v>
      </c>
      <c r="C4044" s="266" t="s">
        <v>142</v>
      </c>
      <c r="D4044" s="268">
        <v>140.88</v>
      </c>
    </row>
    <row r="4045" spans="1:4">
      <c r="A4045" s="266">
        <v>3107996</v>
      </c>
      <c r="B4045" s="267" t="s">
        <v>4759</v>
      </c>
      <c r="C4045" s="266" t="s">
        <v>142</v>
      </c>
      <c r="D4045" s="268">
        <v>90.21</v>
      </c>
    </row>
    <row r="4046" spans="1:4">
      <c r="A4046" s="266">
        <v>3107997</v>
      </c>
      <c r="B4046" s="267" t="s">
        <v>4760</v>
      </c>
      <c r="C4046" s="266" t="s">
        <v>142</v>
      </c>
      <c r="D4046" s="268">
        <v>74.56</v>
      </c>
    </row>
    <row r="4047" spans="1:4">
      <c r="A4047" s="266">
        <v>3107999</v>
      </c>
      <c r="B4047" s="267" t="s">
        <v>4761</v>
      </c>
      <c r="C4047" s="266" t="s">
        <v>142</v>
      </c>
      <c r="D4047" s="268">
        <v>149.6</v>
      </c>
    </row>
    <row r="4048" spans="1:4">
      <c r="A4048" s="266">
        <v>3108000</v>
      </c>
      <c r="B4048" s="267" t="s">
        <v>4762</v>
      </c>
      <c r="C4048" s="266" t="s">
        <v>142</v>
      </c>
      <c r="D4048" s="268">
        <v>94.78</v>
      </c>
    </row>
    <row r="4049" spans="1:4">
      <c r="A4049" s="266">
        <v>3108001</v>
      </c>
      <c r="B4049" s="267" t="s">
        <v>4763</v>
      </c>
      <c r="C4049" s="266" t="s">
        <v>142</v>
      </c>
      <c r="D4049" s="268">
        <v>77.760000000000005</v>
      </c>
    </row>
    <row r="4050" spans="1:4">
      <c r="A4050" s="266">
        <v>3108003</v>
      </c>
      <c r="B4050" s="267" t="s">
        <v>4764</v>
      </c>
      <c r="C4050" s="266" t="s">
        <v>142</v>
      </c>
      <c r="D4050" s="268">
        <v>155.35</v>
      </c>
    </row>
    <row r="4051" spans="1:4">
      <c r="A4051" s="266">
        <v>3108004</v>
      </c>
      <c r="B4051" s="267" t="s">
        <v>4765</v>
      </c>
      <c r="C4051" s="266" t="s">
        <v>142</v>
      </c>
      <c r="D4051" s="268">
        <v>97.8</v>
      </c>
    </row>
    <row r="4052" spans="1:4">
      <c r="A4052" s="266">
        <v>3108005</v>
      </c>
      <c r="B4052" s="267" t="s">
        <v>4766</v>
      </c>
      <c r="C4052" s="266" t="s">
        <v>142</v>
      </c>
      <c r="D4052" s="268">
        <v>79.87</v>
      </c>
    </row>
    <row r="4053" spans="1:4">
      <c r="A4053" s="266">
        <v>3106119</v>
      </c>
      <c r="B4053" s="267" t="s">
        <v>4767</v>
      </c>
      <c r="C4053" s="266" t="s">
        <v>142</v>
      </c>
      <c r="D4053" s="268">
        <v>175.19</v>
      </c>
    </row>
    <row r="4054" spans="1:4">
      <c r="A4054" s="266">
        <v>3106120</v>
      </c>
      <c r="B4054" s="267" t="s">
        <v>4768</v>
      </c>
      <c r="C4054" s="266" t="s">
        <v>142</v>
      </c>
      <c r="D4054" s="268">
        <v>115.06</v>
      </c>
    </row>
    <row r="4055" spans="1:4">
      <c r="A4055" s="266">
        <v>3106121</v>
      </c>
      <c r="B4055" s="267" t="s">
        <v>4769</v>
      </c>
      <c r="C4055" s="266" t="s">
        <v>142</v>
      </c>
      <c r="D4055" s="268">
        <v>96.55</v>
      </c>
    </row>
    <row r="4056" spans="1:4">
      <c r="A4056" s="266">
        <v>3103302</v>
      </c>
      <c r="B4056" s="267" t="s">
        <v>4770</v>
      </c>
      <c r="C4056" s="266" t="s">
        <v>142</v>
      </c>
      <c r="D4056" s="268">
        <v>71.930000000000007</v>
      </c>
    </row>
    <row r="4057" spans="1:4">
      <c r="A4057" s="266">
        <v>3103303</v>
      </c>
      <c r="B4057" s="267" t="s">
        <v>4771</v>
      </c>
      <c r="C4057" s="266" t="s">
        <v>142</v>
      </c>
      <c r="D4057" s="268">
        <v>37.270000000000003</v>
      </c>
    </row>
    <row r="4058" spans="1:4" ht="18">
      <c r="A4058" s="266">
        <v>3106759</v>
      </c>
      <c r="B4058" s="267" t="s">
        <v>4772</v>
      </c>
      <c r="C4058" s="266" t="s">
        <v>142</v>
      </c>
      <c r="D4058" s="268">
        <v>118.27</v>
      </c>
    </row>
    <row r="4059" spans="1:4">
      <c r="A4059" s="266">
        <v>3108023</v>
      </c>
      <c r="B4059" s="267" t="s">
        <v>4773</v>
      </c>
      <c r="C4059" s="266" t="s">
        <v>75</v>
      </c>
      <c r="D4059" s="268">
        <v>6.21</v>
      </c>
    </row>
    <row r="4060" spans="1:4">
      <c r="A4060" s="266">
        <v>3108018</v>
      </c>
      <c r="B4060" s="267" t="s">
        <v>4774</v>
      </c>
      <c r="C4060" s="266" t="s">
        <v>75</v>
      </c>
      <c r="D4060" s="268">
        <v>4.4800000000000004</v>
      </c>
    </row>
    <row r="4061" spans="1:4">
      <c r="A4061" s="266">
        <v>3108022</v>
      </c>
      <c r="B4061" s="267" t="s">
        <v>4775</v>
      </c>
      <c r="C4061" s="266" t="s">
        <v>75</v>
      </c>
      <c r="D4061" s="268">
        <v>5.05</v>
      </c>
    </row>
    <row r="4062" spans="1:4">
      <c r="A4062" s="266">
        <v>3205864</v>
      </c>
      <c r="B4062" s="267" t="s">
        <v>4776</v>
      </c>
      <c r="C4062" s="266" t="s">
        <v>84</v>
      </c>
      <c r="D4062" s="268">
        <v>1033.54</v>
      </c>
    </row>
    <row r="4063" spans="1:4">
      <c r="A4063" s="266">
        <v>3205863</v>
      </c>
      <c r="B4063" s="267" t="s">
        <v>4777</v>
      </c>
      <c r="C4063" s="266" t="s">
        <v>84</v>
      </c>
      <c r="D4063" s="268">
        <v>928.88</v>
      </c>
    </row>
    <row r="4064" spans="1:4">
      <c r="A4064" s="266">
        <v>3205868</v>
      </c>
      <c r="B4064" s="267" t="s">
        <v>4778</v>
      </c>
      <c r="C4064" s="266" t="s">
        <v>84</v>
      </c>
      <c r="D4064" s="268">
        <v>880.2</v>
      </c>
    </row>
    <row r="4065" spans="1:4">
      <c r="A4065" s="266">
        <v>3205867</v>
      </c>
      <c r="B4065" s="267" t="s">
        <v>4779</v>
      </c>
      <c r="C4065" s="266" t="s">
        <v>84</v>
      </c>
      <c r="D4065" s="268">
        <v>775.53</v>
      </c>
    </row>
    <row r="4066" spans="1:4">
      <c r="A4066" s="266">
        <v>3205866</v>
      </c>
      <c r="B4066" s="267" t="s">
        <v>4780</v>
      </c>
      <c r="C4066" s="266" t="s">
        <v>84</v>
      </c>
      <c r="D4066" s="268">
        <v>791.6</v>
      </c>
    </row>
    <row r="4067" spans="1:4">
      <c r="A4067" s="266">
        <v>3205865</v>
      </c>
      <c r="B4067" s="267" t="s">
        <v>4781</v>
      </c>
      <c r="C4067" s="266" t="s">
        <v>84</v>
      </c>
      <c r="D4067" s="268">
        <v>686.94</v>
      </c>
    </row>
    <row r="4068" spans="1:4">
      <c r="A4068" s="266">
        <v>3205870</v>
      </c>
      <c r="B4068" s="267" t="s">
        <v>4782</v>
      </c>
      <c r="C4068" s="266" t="s">
        <v>84</v>
      </c>
      <c r="D4068" s="268">
        <v>736.89</v>
      </c>
    </row>
    <row r="4069" spans="1:4">
      <c r="A4069" s="266">
        <v>3205869</v>
      </c>
      <c r="B4069" s="267" t="s">
        <v>4783</v>
      </c>
      <c r="C4069" s="266" t="s">
        <v>84</v>
      </c>
      <c r="D4069" s="268">
        <v>632.23</v>
      </c>
    </row>
    <row r="4070" spans="1:4">
      <c r="A4070" s="266">
        <v>3205872</v>
      </c>
      <c r="B4070" s="267" t="s">
        <v>4784</v>
      </c>
      <c r="C4070" s="266" t="s">
        <v>142</v>
      </c>
      <c r="D4070" s="268">
        <v>264.92</v>
      </c>
    </row>
    <row r="4071" spans="1:4">
      <c r="A4071" s="266">
        <v>3205871</v>
      </c>
      <c r="B4071" s="267" t="s">
        <v>4785</v>
      </c>
      <c r="C4071" s="266" t="s">
        <v>142</v>
      </c>
      <c r="D4071" s="268">
        <v>247.13</v>
      </c>
    </row>
    <row r="4072" spans="1:4">
      <c r="A4072" s="266">
        <v>3205874</v>
      </c>
      <c r="B4072" s="267" t="s">
        <v>4786</v>
      </c>
      <c r="C4072" s="266" t="s">
        <v>142</v>
      </c>
      <c r="D4072" s="268">
        <v>290.64999999999998</v>
      </c>
    </row>
    <row r="4073" spans="1:4">
      <c r="A4073" s="266">
        <v>3205873</v>
      </c>
      <c r="B4073" s="267" t="s">
        <v>4787</v>
      </c>
      <c r="C4073" s="266" t="s">
        <v>142</v>
      </c>
      <c r="D4073" s="268">
        <v>266.57</v>
      </c>
    </row>
    <row r="4074" spans="1:4">
      <c r="A4074" s="266">
        <v>3205876</v>
      </c>
      <c r="B4074" s="267" t="s">
        <v>4788</v>
      </c>
      <c r="C4074" s="266" t="s">
        <v>142</v>
      </c>
      <c r="D4074" s="268">
        <v>328.34</v>
      </c>
    </row>
    <row r="4075" spans="1:4">
      <c r="A4075" s="266">
        <v>3205875</v>
      </c>
      <c r="B4075" s="267" t="s">
        <v>4789</v>
      </c>
      <c r="C4075" s="266" t="s">
        <v>142</v>
      </c>
      <c r="D4075" s="268">
        <v>296.94</v>
      </c>
    </row>
    <row r="4076" spans="1:4">
      <c r="A4076" s="266">
        <v>3205862</v>
      </c>
      <c r="B4076" s="267" t="s">
        <v>4790</v>
      </c>
      <c r="C4076" s="266" t="s">
        <v>84</v>
      </c>
      <c r="D4076" s="268">
        <v>832.63</v>
      </c>
    </row>
    <row r="4077" spans="1:4">
      <c r="A4077" s="266">
        <v>3205861</v>
      </c>
      <c r="B4077" s="267" t="s">
        <v>4791</v>
      </c>
      <c r="C4077" s="266" t="s">
        <v>84</v>
      </c>
      <c r="D4077" s="268">
        <v>727.97</v>
      </c>
    </row>
    <row r="4078" spans="1:4" ht="18">
      <c r="A4078" s="266">
        <v>3606579</v>
      </c>
      <c r="B4078" s="267" t="s">
        <v>4792</v>
      </c>
      <c r="C4078" s="266" t="s">
        <v>84</v>
      </c>
      <c r="D4078" s="268">
        <v>20.72</v>
      </c>
    </row>
    <row r="4079" spans="1:4" ht="18">
      <c r="A4079" s="266">
        <v>3606583</v>
      </c>
      <c r="B4079" s="267" t="s">
        <v>4793</v>
      </c>
      <c r="C4079" s="266" t="s">
        <v>84</v>
      </c>
      <c r="D4079" s="268">
        <v>21.49</v>
      </c>
    </row>
    <row r="4080" spans="1:4" ht="18">
      <c r="A4080" s="266">
        <v>3606584</v>
      </c>
      <c r="B4080" s="267" t="s">
        <v>4794</v>
      </c>
      <c r="C4080" s="266" t="s">
        <v>84</v>
      </c>
      <c r="D4080" s="268">
        <v>21.6</v>
      </c>
    </row>
    <row r="4081" spans="1:4" ht="18">
      <c r="A4081" s="266">
        <v>3606585</v>
      </c>
      <c r="B4081" s="267" t="s">
        <v>4795</v>
      </c>
      <c r="C4081" s="266" t="s">
        <v>84</v>
      </c>
      <c r="D4081" s="268">
        <v>21.72</v>
      </c>
    </row>
    <row r="4082" spans="1:4" ht="18">
      <c r="A4082" s="266">
        <v>3606586</v>
      </c>
      <c r="B4082" s="267" t="s">
        <v>4796</v>
      </c>
      <c r="C4082" s="266" t="s">
        <v>84</v>
      </c>
      <c r="D4082" s="268">
        <v>21.94</v>
      </c>
    </row>
    <row r="4083" spans="1:4" ht="18">
      <c r="A4083" s="266">
        <v>3606587</v>
      </c>
      <c r="B4083" s="267" t="s">
        <v>4797</v>
      </c>
      <c r="C4083" s="266" t="s">
        <v>84</v>
      </c>
      <c r="D4083" s="268">
        <v>22.16</v>
      </c>
    </row>
    <row r="4084" spans="1:4" ht="18">
      <c r="A4084" s="266">
        <v>3606588</v>
      </c>
      <c r="B4084" s="267" t="s">
        <v>4798</v>
      </c>
      <c r="C4084" s="266" t="s">
        <v>84</v>
      </c>
      <c r="D4084" s="268">
        <v>22.27</v>
      </c>
    </row>
    <row r="4085" spans="1:4" ht="18">
      <c r="A4085" s="266">
        <v>3606589</v>
      </c>
      <c r="B4085" s="267" t="s">
        <v>4799</v>
      </c>
      <c r="C4085" s="266" t="s">
        <v>84</v>
      </c>
      <c r="D4085" s="268">
        <v>22.38</v>
      </c>
    </row>
    <row r="4086" spans="1:4" ht="18">
      <c r="A4086" s="266">
        <v>3606580</v>
      </c>
      <c r="B4086" s="267" t="s">
        <v>4800</v>
      </c>
      <c r="C4086" s="266" t="s">
        <v>84</v>
      </c>
      <c r="D4086" s="268">
        <v>20.94</v>
      </c>
    </row>
    <row r="4087" spans="1:4" ht="18">
      <c r="A4087" s="266">
        <v>3606581</v>
      </c>
      <c r="B4087" s="267" t="s">
        <v>4801</v>
      </c>
      <c r="C4087" s="266" t="s">
        <v>84</v>
      </c>
      <c r="D4087" s="268">
        <v>21.16</v>
      </c>
    </row>
    <row r="4088" spans="1:4" ht="18">
      <c r="A4088" s="266">
        <v>3606582</v>
      </c>
      <c r="B4088" s="267" t="s">
        <v>4802</v>
      </c>
      <c r="C4088" s="266" t="s">
        <v>84</v>
      </c>
      <c r="D4088" s="268">
        <v>21.27</v>
      </c>
    </row>
    <row r="4089" spans="1:4" ht="18">
      <c r="A4089" s="266">
        <v>3606527</v>
      </c>
      <c r="B4089" s="267" t="s">
        <v>4803</v>
      </c>
      <c r="C4089" s="266" t="s">
        <v>84</v>
      </c>
      <c r="D4089" s="268">
        <v>49.41</v>
      </c>
    </row>
    <row r="4090" spans="1:4" ht="18">
      <c r="A4090" s="266">
        <v>3606528</v>
      </c>
      <c r="B4090" s="267" t="s">
        <v>4804</v>
      </c>
      <c r="C4090" s="266" t="s">
        <v>84</v>
      </c>
      <c r="D4090" s="268">
        <v>50.17</v>
      </c>
    </row>
    <row r="4091" spans="1:4" ht="18">
      <c r="A4091" s="266">
        <v>3606529</v>
      </c>
      <c r="B4091" s="267" t="s">
        <v>4805</v>
      </c>
      <c r="C4091" s="266" t="s">
        <v>84</v>
      </c>
      <c r="D4091" s="268">
        <v>50.78</v>
      </c>
    </row>
    <row r="4092" spans="1:4" ht="18">
      <c r="A4092" s="266">
        <v>3606530</v>
      </c>
      <c r="B4092" s="267" t="s">
        <v>4806</v>
      </c>
      <c r="C4092" s="266" t="s">
        <v>84</v>
      </c>
      <c r="D4092" s="268">
        <v>51.54</v>
      </c>
    </row>
    <row r="4093" spans="1:4" ht="18">
      <c r="A4093" s="266">
        <v>3606531</v>
      </c>
      <c r="B4093" s="267" t="s">
        <v>4807</v>
      </c>
      <c r="C4093" s="266" t="s">
        <v>84</v>
      </c>
      <c r="D4093" s="268">
        <v>52.3</v>
      </c>
    </row>
    <row r="4094" spans="1:4" ht="18">
      <c r="A4094" s="266">
        <v>3606532</v>
      </c>
      <c r="B4094" s="267" t="s">
        <v>4808</v>
      </c>
      <c r="C4094" s="266" t="s">
        <v>84</v>
      </c>
      <c r="D4094" s="268">
        <v>53.52</v>
      </c>
    </row>
    <row r="4095" spans="1:4" ht="18">
      <c r="A4095" s="266">
        <v>3606533</v>
      </c>
      <c r="B4095" s="267" t="s">
        <v>4809</v>
      </c>
      <c r="C4095" s="266" t="s">
        <v>84</v>
      </c>
      <c r="D4095" s="268">
        <v>57.6</v>
      </c>
    </row>
    <row r="4096" spans="1:4" ht="18">
      <c r="A4096" s="266">
        <v>3606534</v>
      </c>
      <c r="B4096" s="267" t="s">
        <v>4810</v>
      </c>
      <c r="C4096" s="266" t="s">
        <v>84</v>
      </c>
      <c r="D4096" s="268">
        <v>58.61</v>
      </c>
    </row>
    <row r="4097" spans="1:4" ht="18">
      <c r="A4097" s="266">
        <v>3606535</v>
      </c>
      <c r="B4097" s="267" t="s">
        <v>4811</v>
      </c>
      <c r="C4097" s="266" t="s">
        <v>84</v>
      </c>
      <c r="D4097" s="268">
        <v>45.08</v>
      </c>
    </row>
    <row r="4098" spans="1:4" ht="18">
      <c r="A4098" s="266">
        <v>3606536</v>
      </c>
      <c r="B4098" s="267" t="s">
        <v>4812</v>
      </c>
      <c r="C4098" s="266" t="s">
        <v>84</v>
      </c>
      <c r="D4098" s="268">
        <v>45.48</v>
      </c>
    </row>
    <row r="4099" spans="1:4" ht="18">
      <c r="A4099" s="266">
        <v>3606537</v>
      </c>
      <c r="B4099" s="267" t="s">
        <v>4813</v>
      </c>
      <c r="C4099" s="266" t="s">
        <v>84</v>
      </c>
      <c r="D4099" s="268">
        <v>45.99</v>
      </c>
    </row>
    <row r="4100" spans="1:4" ht="18">
      <c r="A4100" s="266">
        <v>3606538</v>
      </c>
      <c r="B4100" s="267" t="s">
        <v>4814</v>
      </c>
      <c r="C4100" s="266" t="s">
        <v>84</v>
      </c>
      <c r="D4100" s="268">
        <v>46.4</v>
      </c>
    </row>
    <row r="4101" spans="1:4" ht="18">
      <c r="A4101" s="266">
        <v>3606539</v>
      </c>
      <c r="B4101" s="267" t="s">
        <v>4815</v>
      </c>
      <c r="C4101" s="266" t="s">
        <v>84</v>
      </c>
      <c r="D4101" s="268">
        <v>46.9</v>
      </c>
    </row>
    <row r="4102" spans="1:4" ht="18">
      <c r="A4102" s="266">
        <v>3606540</v>
      </c>
      <c r="B4102" s="267" t="s">
        <v>4816</v>
      </c>
      <c r="C4102" s="266" t="s">
        <v>84</v>
      </c>
      <c r="D4102" s="268">
        <v>49.71</v>
      </c>
    </row>
    <row r="4103" spans="1:4" ht="18">
      <c r="A4103" s="266">
        <v>3606541</v>
      </c>
      <c r="B4103" s="267" t="s">
        <v>4817</v>
      </c>
      <c r="C4103" s="266" t="s">
        <v>84</v>
      </c>
      <c r="D4103" s="268">
        <v>51.08</v>
      </c>
    </row>
    <row r="4104" spans="1:4" ht="18">
      <c r="A4104" s="266">
        <v>3606542</v>
      </c>
      <c r="B4104" s="267" t="s">
        <v>4818</v>
      </c>
      <c r="C4104" s="266" t="s">
        <v>84</v>
      </c>
      <c r="D4104" s="268">
        <v>51.69</v>
      </c>
    </row>
    <row r="4105" spans="1:4" ht="18">
      <c r="A4105" s="266">
        <v>3606543</v>
      </c>
      <c r="B4105" s="267" t="s">
        <v>4819</v>
      </c>
      <c r="C4105" s="266" t="s">
        <v>84</v>
      </c>
      <c r="D4105" s="268">
        <v>44.37</v>
      </c>
    </row>
    <row r="4106" spans="1:4" ht="18">
      <c r="A4106" s="266">
        <v>3606544</v>
      </c>
      <c r="B4106" s="267" t="s">
        <v>4820</v>
      </c>
      <c r="C4106" s="266" t="s">
        <v>84</v>
      </c>
      <c r="D4106" s="268">
        <v>44.67</v>
      </c>
    </row>
    <row r="4107" spans="1:4" ht="18">
      <c r="A4107" s="266">
        <v>3606545</v>
      </c>
      <c r="B4107" s="267" t="s">
        <v>4821</v>
      </c>
      <c r="C4107" s="266" t="s">
        <v>84</v>
      </c>
      <c r="D4107" s="268">
        <v>45.08</v>
      </c>
    </row>
    <row r="4108" spans="1:4" ht="18">
      <c r="A4108" s="266">
        <v>3606546</v>
      </c>
      <c r="B4108" s="267" t="s">
        <v>4822</v>
      </c>
      <c r="C4108" s="266" t="s">
        <v>84</v>
      </c>
      <c r="D4108" s="268">
        <v>45.48</v>
      </c>
    </row>
    <row r="4109" spans="1:4" ht="18">
      <c r="A4109" s="266">
        <v>3606547</v>
      </c>
      <c r="B4109" s="267" t="s">
        <v>4823</v>
      </c>
      <c r="C4109" s="266" t="s">
        <v>84</v>
      </c>
      <c r="D4109" s="268">
        <v>45.79</v>
      </c>
    </row>
    <row r="4110" spans="1:4" ht="18">
      <c r="A4110" s="266">
        <v>3606548</v>
      </c>
      <c r="B4110" s="267" t="s">
        <v>4824</v>
      </c>
      <c r="C4110" s="266" t="s">
        <v>84</v>
      </c>
      <c r="D4110" s="268">
        <v>46.5</v>
      </c>
    </row>
    <row r="4111" spans="1:4" ht="18">
      <c r="A4111" s="266">
        <v>3606549</v>
      </c>
      <c r="B4111" s="267" t="s">
        <v>4825</v>
      </c>
      <c r="C4111" s="266" t="s">
        <v>84</v>
      </c>
      <c r="D4111" s="268">
        <v>49.56</v>
      </c>
    </row>
    <row r="4112" spans="1:4" ht="18">
      <c r="A4112" s="266">
        <v>3606550</v>
      </c>
      <c r="B4112" s="267" t="s">
        <v>4826</v>
      </c>
      <c r="C4112" s="266" t="s">
        <v>84</v>
      </c>
      <c r="D4112" s="268">
        <v>50.17</v>
      </c>
    </row>
    <row r="4113" spans="1:4" ht="18">
      <c r="A4113" s="266">
        <v>3606500</v>
      </c>
      <c r="B4113" s="267" t="s">
        <v>4827</v>
      </c>
      <c r="C4113" s="266" t="s">
        <v>84</v>
      </c>
      <c r="D4113" s="268">
        <v>45.93</v>
      </c>
    </row>
    <row r="4114" spans="1:4" ht="18">
      <c r="A4114" s="266">
        <v>3606501</v>
      </c>
      <c r="B4114" s="267" t="s">
        <v>4828</v>
      </c>
      <c r="C4114" s="266" t="s">
        <v>84</v>
      </c>
      <c r="D4114" s="268">
        <v>46.69</v>
      </c>
    </row>
    <row r="4115" spans="1:4" ht="18">
      <c r="A4115" s="266">
        <v>3606502</v>
      </c>
      <c r="B4115" s="267" t="s">
        <v>4829</v>
      </c>
      <c r="C4115" s="266" t="s">
        <v>84</v>
      </c>
      <c r="D4115" s="268">
        <v>47.3</v>
      </c>
    </row>
    <row r="4116" spans="1:4" ht="18">
      <c r="A4116" s="266">
        <v>3606503</v>
      </c>
      <c r="B4116" s="267" t="s">
        <v>4830</v>
      </c>
      <c r="C4116" s="266" t="s">
        <v>84</v>
      </c>
      <c r="D4116" s="268">
        <v>48.06</v>
      </c>
    </row>
    <row r="4117" spans="1:4" ht="18">
      <c r="A4117" s="266">
        <v>3606504</v>
      </c>
      <c r="B4117" s="267" t="s">
        <v>4831</v>
      </c>
      <c r="C4117" s="266" t="s">
        <v>84</v>
      </c>
      <c r="D4117" s="268">
        <v>48.82</v>
      </c>
    </row>
    <row r="4118" spans="1:4" ht="18">
      <c r="A4118" s="266">
        <v>3606505</v>
      </c>
      <c r="B4118" s="267" t="s">
        <v>4832</v>
      </c>
      <c r="C4118" s="266" t="s">
        <v>84</v>
      </c>
      <c r="D4118" s="268">
        <v>50.04</v>
      </c>
    </row>
    <row r="4119" spans="1:4" ht="18">
      <c r="A4119" s="266">
        <v>3606506</v>
      </c>
      <c r="B4119" s="267" t="s">
        <v>4833</v>
      </c>
      <c r="C4119" s="266" t="s">
        <v>84</v>
      </c>
      <c r="D4119" s="268">
        <v>54.01</v>
      </c>
    </row>
    <row r="4120" spans="1:4" ht="18">
      <c r="A4120" s="266">
        <v>3606507</v>
      </c>
      <c r="B4120" s="267" t="s">
        <v>4834</v>
      </c>
      <c r="C4120" s="266" t="s">
        <v>84</v>
      </c>
      <c r="D4120" s="268">
        <v>55.23</v>
      </c>
    </row>
    <row r="4121" spans="1:4" ht="18">
      <c r="A4121" s="266">
        <v>3606509</v>
      </c>
      <c r="B4121" s="267" t="s">
        <v>4835</v>
      </c>
      <c r="C4121" s="266" t="s">
        <v>84</v>
      </c>
      <c r="D4121" s="268">
        <v>41.6</v>
      </c>
    </row>
    <row r="4122" spans="1:4" ht="18">
      <c r="A4122" s="266">
        <v>3606510</v>
      </c>
      <c r="B4122" s="267" t="s">
        <v>4836</v>
      </c>
      <c r="C4122" s="266" t="s">
        <v>84</v>
      </c>
      <c r="D4122" s="268">
        <v>42.1</v>
      </c>
    </row>
    <row r="4123" spans="1:4" ht="18">
      <c r="A4123" s="266">
        <v>3606511</v>
      </c>
      <c r="B4123" s="267" t="s">
        <v>4837</v>
      </c>
      <c r="C4123" s="266" t="s">
        <v>84</v>
      </c>
      <c r="D4123" s="268">
        <v>42.51</v>
      </c>
    </row>
    <row r="4124" spans="1:4" ht="18">
      <c r="A4124" s="266">
        <v>3606512</v>
      </c>
      <c r="B4124" s="267" t="s">
        <v>4838</v>
      </c>
      <c r="C4124" s="266" t="s">
        <v>84</v>
      </c>
      <c r="D4124" s="268">
        <v>42.92</v>
      </c>
    </row>
    <row r="4125" spans="1:4" ht="18">
      <c r="A4125" s="266">
        <v>3606513</v>
      </c>
      <c r="B4125" s="267" t="s">
        <v>4839</v>
      </c>
      <c r="C4125" s="266" t="s">
        <v>84</v>
      </c>
      <c r="D4125" s="268">
        <v>45.47</v>
      </c>
    </row>
    <row r="4126" spans="1:4" ht="18">
      <c r="A4126" s="266">
        <v>3606514</v>
      </c>
      <c r="B4126" s="267" t="s">
        <v>4840</v>
      </c>
      <c r="C4126" s="266" t="s">
        <v>84</v>
      </c>
      <c r="D4126" s="268">
        <v>46.39</v>
      </c>
    </row>
    <row r="4127" spans="1:4" ht="18">
      <c r="A4127" s="266">
        <v>3606515</v>
      </c>
      <c r="B4127" s="267" t="s">
        <v>4841</v>
      </c>
      <c r="C4127" s="266" t="s">
        <v>84</v>
      </c>
      <c r="D4127" s="268">
        <v>47.6</v>
      </c>
    </row>
    <row r="4128" spans="1:4" ht="18">
      <c r="A4128" s="266">
        <v>3606516</v>
      </c>
      <c r="B4128" s="267" t="s">
        <v>4842</v>
      </c>
      <c r="C4128" s="266" t="s">
        <v>84</v>
      </c>
      <c r="D4128" s="268">
        <v>48.21</v>
      </c>
    </row>
    <row r="4129" spans="1:4" ht="18">
      <c r="A4129" s="266">
        <v>3606518</v>
      </c>
      <c r="B4129" s="267" t="s">
        <v>4843</v>
      </c>
      <c r="C4129" s="266" t="s">
        <v>84</v>
      </c>
      <c r="D4129" s="268">
        <v>40.89</v>
      </c>
    </row>
    <row r="4130" spans="1:4" ht="18">
      <c r="A4130" s="266">
        <v>3606519</v>
      </c>
      <c r="B4130" s="267" t="s">
        <v>4844</v>
      </c>
      <c r="C4130" s="266" t="s">
        <v>84</v>
      </c>
      <c r="D4130" s="268">
        <v>41.29</v>
      </c>
    </row>
    <row r="4131" spans="1:4" ht="18">
      <c r="A4131" s="266">
        <v>3606520</v>
      </c>
      <c r="B4131" s="267" t="s">
        <v>4845</v>
      </c>
      <c r="C4131" s="266" t="s">
        <v>84</v>
      </c>
      <c r="D4131" s="268">
        <v>41.6</v>
      </c>
    </row>
    <row r="4132" spans="1:4" ht="18">
      <c r="A4132" s="266">
        <v>3606521</v>
      </c>
      <c r="B4132" s="267" t="s">
        <v>4846</v>
      </c>
      <c r="C4132" s="266" t="s">
        <v>84</v>
      </c>
      <c r="D4132" s="268">
        <v>42</v>
      </c>
    </row>
    <row r="4133" spans="1:4" ht="18">
      <c r="A4133" s="266">
        <v>3606522</v>
      </c>
      <c r="B4133" s="267" t="s">
        <v>4847</v>
      </c>
      <c r="C4133" s="266" t="s">
        <v>84</v>
      </c>
      <c r="D4133" s="268">
        <v>42.31</v>
      </c>
    </row>
    <row r="4134" spans="1:4" ht="18">
      <c r="A4134" s="266">
        <v>3606523</v>
      </c>
      <c r="B4134" s="267" t="s">
        <v>4848</v>
      </c>
      <c r="C4134" s="266" t="s">
        <v>84</v>
      </c>
      <c r="D4134" s="268">
        <v>43.02</v>
      </c>
    </row>
    <row r="4135" spans="1:4" ht="18">
      <c r="A4135" s="266">
        <v>3606524</v>
      </c>
      <c r="B4135" s="267" t="s">
        <v>4849</v>
      </c>
      <c r="C4135" s="266" t="s">
        <v>84</v>
      </c>
      <c r="D4135" s="268">
        <v>46.23</v>
      </c>
    </row>
    <row r="4136" spans="1:4" ht="18">
      <c r="A4136" s="266">
        <v>3606525</v>
      </c>
      <c r="B4136" s="267" t="s">
        <v>4850</v>
      </c>
      <c r="C4136" s="266" t="s">
        <v>84</v>
      </c>
      <c r="D4136" s="268">
        <v>46.69</v>
      </c>
    </row>
    <row r="4137" spans="1:4">
      <c r="A4137" s="266">
        <v>3606577</v>
      </c>
      <c r="B4137" s="267" t="s">
        <v>4851</v>
      </c>
      <c r="C4137" s="266" t="s">
        <v>84</v>
      </c>
      <c r="D4137" s="268">
        <v>10.95</v>
      </c>
    </row>
    <row r="4138" spans="1:4">
      <c r="A4138" s="266">
        <v>3606576</v>
      </c>
      <c r="B4138" s="267" t="s">
        <v>4852</v>
      </c>
      <c r="C4138" s="266" t="s">
        <v>84</v>
      </c>
      <c r="D4138" s="268">
        <v>4.0999999999999996</v>
      </c>
    </row>
    <row r="4139" spans="1:4">
      <c r="A4139" s="266">
        <v>3606561</v>
      </c>
      <c r="B4139" s="267" t="s">
        <v>4853</v>
      </c>
      <c r="C4139" s="266" t="s">
        <v>63</v>
      </c>
      <c r="D4139" s="268">
        <v>2011.37</v>
      </c>
    </row>
    <row r="4140" spans="1:4">
      <c r="A4140" s="266">
        <v>3606556</v>
      </c>
      <c r="B4140" s="267" t="s">
        <v>4854</v>
      </c>
      <c r="C4140" s="266" t="s">
        <v>63</v>
      </c>
      <c r="D4140" s="268">
        <v>1440.29</v>
      </c>
    </row>
    <row r="4141" spans="1:4">
      <c r="A4141" s="266">
        <v>3606562</v>
      </c>
      <c r="B4141" s="267" t="s">
        <v>4855</v>
      </c>
      <c r="C4141" s="266" t="s">
        <v>63</v>
      </c>
      <c r="D4141" s="268">
        <v>2199.4</v>
      </c>
    </row>
    <row r="4142" spans="1:4">
      <c r="A4142" s="266">
        <v>3606557</v>
      </c>
      <c r="B4142" s="267" t="s">
        <v>4856</v>
      </c>
      <c r="C4142" s="266" t="s">
        <v>63</v>
      </c>
      <c r="D4142" s="268">
        <v>1571.21</v>
      </c>
    </row>
    <row r="4143" spans="1:4">
      <c r="A4143" s="266">
        <v>3606563</v>
      </c>
      <c r="B4143" s="267" t="s">
        <v>4857</v>
      </c>
      <c r="C4143" s="266" t="s">
        <v>63</v>
      </c>
      <c r="D4143" s="268">
        <v>2395.65</v>
      </c>
    </row>
    <row r="4144" spans="1:4">
      <c r="A4144" s="266">
        <v>3606558</v>
      </c>
      <c r="B4144" s="267" t="s">
        <v>4858</v>
      </c>
      <c r="C4144" s="266" t="s">
        <v>63</v>
      </c>
      <c r="D4144" s="268">
        <v>1710.35</v>
      </c>
    </row>
    <row r="4145" spans="1:4">
      <c r="A4145" s="266">
        <v>3606559</v>
      </c>
      <c r="B4145" s="267" t="s">
        <v>4859</v>
      </c>
      <c r="C4145" s="266" t="s">
        <v>63</v>
      </c>
      <c r="D4145" s="268">
        <v>1610.11</v>
      </c>
    </row>
    <row r="4146" spans="1:4">
      <c r="A4146" s="266">
        <v>3606554</v>
      </c>
      <c r="B4146" s="267" t="s">
        <v>4860</v>
      </c>
      <c r="C4146" s="266" t="s">
        <v>63</v>
      </c>
      <c r="D4146" s="268">
        <v>1153.25</v>
      </c>
    </row>
    <row r="4147" spans="1:4">
      <c r="A4147" s="266">
        <v>3606560</v>
      </c>
      <c r="B4147" s="267" t="s">
        <v>4861</v>
      </c>
      <c r="C4147" s="266" t="s">
        <v>63</v>
      </c>
      <c r="D4147" s="268">
        <v>1798.97</v>
      </c>
    </row>
    <row r="4148" spans="1:4">
      <c r="A4148" s="266">
        <v>3606555</v>
      </c>
      <c r="B4148" s="267" t="s">
        <v>4862</v>
      </c>
      <c r="C4148" s="266" t="s">
        <v>63</v>
      </c>
      <c r="D4148" s="268">
        <v>1285</v>
      </c>
    </row>
    <row r="4149" spans="1:4">
      <c r="A4149" s="266">
        <v>3606571</v>
      </c>
      <c r="B4149" s="267" t="s">
        <v>4863</v>
      </c>
      <c r="C4149" s="266" t="s">
        <v>63</v>
      </c>
      <c r="D4149" s="268">
        <v>1980.47</v>
      </c>
    </row>
    <row r="4150" spans="1:4">
      <c r="A4150" s="266">
        <v>3606566</v>
      </c>
      <c r="B4150" s="267" t="s">
        <v>4864</v>
      </c>
      <c r="C4150" s="266" t="s">
        <v>63</v>
      </c>
      <c r="D4150" s="268">
        <v>1409.38</v>
      </c>
    </row>
    <row r="4151" spans="1:4">
      <c r="A4151" s="266">
        <v>3606572</v>
      </c>
      <c r="B4151" s="267" t="s">
        <v>4865</v>
      </c>
      <c r="C4151" s="266" t="s">
        <v>63</v>
      </c>
      <c r="D4151" s="268">
        <v>2171.14</v>
      </c>
    </row>
    <row r="4152" spans="1:4">
      <c r="A4152" s="266">
        <v>3606567</v>
      </c>
      <c r="B4152" s="267" t="s">
        <v>4866</v>
      </c>
      <c r="C4152" s="266" t="s">
        <v>63</v>
      </c>
      <c r="D4152" s="268">
        <v>1542.95</v>
      </c>
    </row>
    <row r="4153" spans="1:4">
      <c r="A4153" s="266">
        <v>3606573</v>
      </c>
      <c r="B4153" s="267" t="s">
        <v>4867</v>
      </c>
      <c r="C4153" s="266" t="s">
        <v>63</v>
      </c>
      <c r="D4153" s="268">
        <v>2361.41</v>
      </c>
    </row>
    <row r="4154" spans="1:4">
      <c r="A4154" s="266">
        <v>3606568</v>
      </c>
      <c r="B4154" s="267" t="s">
        <v>4868</v>
      </c>
      <c r="C4154" s="266" t="s">
        <v>63</v>
      </c>
      <c r="D4154" s="268">
        <v>1676.11</v>
      </c>
    </row>
    <row r="4155" spans="1:4">
      <c r="A4155" s="266">
        <v>3606569</v>
      </c>
      <c r="B4155" s="267" t="s">
        <v>4869</v>
      </c>
      <c r="C4155" s="266" t="s">
        <v>63</v>
      </c>
      <c r="D4155" s="268">
        <v>1597.6</v>
      </c>
    </row>
    <row r="4156" spans="1:4">
      <c r="A4156" s="266">
        <v>3606564</v>
      </c>
      <c r="B4156" s="267" t="s">
        <v>4870</v>
      </c>
      <c r="C4156" s="266" t="s">
        <v>63</v>
      </c>
      <c r="D4156" s="268">
        <v>1140.73</v>
      </c>
    </row>
    <row r="4157" spans="1:4">
      <c r="A4157" s="266">
        <v>3606570</v>
      </c>
      <c r="B4157" s="267" t="s">
        <v>4871</v>
      </c>
      <c r="C4157" s="266" t="s">
        <v>63</v>
      </c>
      <c r="D4157" s="268">
        <v>1789.31</v>
      </c>
    </row>
    <row r="4158" spans="1:4">
      <c r="A4158" s="266">
        <v>3606565</v>
      </c>
      <c r="B4158" s="267" t="s">
        <v>4872</v>
      </c>
      <c r="C4158" s="266" t="s">
        <v>63</v>
      </c>
      <c r="D4158" s="268">
        <v>1275.33</v>
      </c>
    </row>
    <row r="4159" spans="1:4">
      <c r="A4159" s="266">
        <v>3606578</v>
      </c>
      <c r="B4159" s="267" t="s">
        <v>4873</v>
      </c>
      <c r="C4159" s="266" t="s">
        <v>63</v>
      </c>
      <c r="D4159" s="268">
        <v>111.08</v>
      </c>
    </row>
    <row r="4160" spans="1:4">
      <c r="A4160" s="266">
        <v>3606575</v>
      </c>
      <c r="B4160" s="267" t="s">
        <v>4874</v>
      </c>
      <c r="C4160" s="266" t="s">
        <v>84</v>
      </c>
      <c r="D4160" s="268">
        <v>1.58</v>
      </c>
    </row>
    <row r="4161" spans="1:4">
      <c r="A4161" s="266">
        <v>3606574</v>
      </c>
      <c r="B4161" s="267" t="s">
        <v>4875</v>
      </c>
      <c r="C4161" s="266" t="s">
        <v>84</v>
      </c>
      <c r="D4161" s="268">
        <v>0.79</v>
      </c>
    </row>
    <row r="4162" spans="1:4">
      <c r="A4162" s="266">
        <v>3713603</v>
      </c>
      <c r="B4162" s="267" t="s">
        <v>4876</v>
      </c>
      <c r="C4162" s="266" t="s">
        <v>75</v>
      </c>
      <c r="D4162" s="268">
        <v>1035.19</v>
      </c>
    </row>
    <row r="4163" spans="1:4">
      <c r="A4163" s="266">
        <v>3713601</v>
      </c>
      <c r="B4163" s="267" t="s">
        <v>4877</v>
      </c>
      <c r="C4163" s="266" t="s">
        <v>75</v>
      </c>
      <c r="D4163" s="268">
        <v>835.33</v>
      </c>
    </row>
    <row r="4164" spans="1:4">
      <c r="A4164" s="266">
        <v>3713607</v>
      </c>
      <c r="B4164" s="267" t="s">
        <v>4878</v>
      </c>
      <c r="C4164" s="266" t="s">
        <v>75</v>
      </c>
      <c r="D4164" s="268">
        <v>784.77</v>
      </c>
    </row>
    <row r="4165" spans="1:4">
      <c r="A4165" s="266">
        <v>3713605</v>
      </c>
      <c r="B4165" s="267" t="s">
        <v>4879</v>
      </c>
      <c r="C4165" s="266" t="s">
        <v>75</v>
      </c>
      <c r="D4165" s="268">
        <v>557.91999999999996</v>
      </c>
    </row>
    <row r="4166" spans="1:4">
      <c r="A4166" s="266">
        <v>3719530</v>
      </c>
      <c r="B4166" s="267" t="s">
        <v>4880</v>
      </c>
      <c r="C4166" s="266" t="s">
        <v>75</v>
      </c>
      <c r="D4166" s="268">
        <v>301.61</v>
      </c>
    </row>
    <row r="4167" spans="1:4">
      <c r="A4167" s="266">
        <v>3713828</v>
      </c>
      <c r="B4167" s="267" t="s">
        <v>4881</v>
      </c>
      <c r="C4167" s="266" t="s">
        <v>75</v>
      </c>
      <c r="D4167" s="268">
        <v>225.2</v>
      </c>
    </row>
    <row r="4168" spans="1:4">
      <c r="A4168" s="266">
        <v>3713875</v>
      </c>
      <c r="B4168" s="267" t="s">
        <v>4882</v>
      </c>
      <c r="C4168" s="266" t="s">
        <v>75</v>
      </c>
      <c r="D4168" s="268">
        <v>64.59</v>
      </c>
    </row>
    <row r="4169" spans="1:4">
      <c r="A4169" s="266">
        <v>3713619</v>
      </c>
      <c r="B4169" s="267" t="s">
        <v>4883</v>
      </c>
      <c r="C4169" s="266" t="s">
        <v>75</v>
      </c>
      <c r="D4169" s="268">
        <v>65</v>
      </c>
    </row>
    <row r="4170" spans="1:4">
      <c r="A4170" s="266">
        <v>3713876</v>
      </c>
      <c r="B4170" s="267" t="s">
        <v>4884</v>
      </c>
      <c r="C4170" s="266" t="s">
        <v>75</v>
      </c>
      <c r="D4170" s="268">
        <v>84.81</v>
      </c>
    </row>
    <row r="4171" spans="1:4">
      <c r="A4171" s="266">
        <v>3713827</v>
      </c>
      <c r="B4171" s="267" t="s">
        <v>4885</v>
      </c>
      <c r="C4171" s="266" t="s">
        <v>75</v>
      </c>
      <c r="D4171" s="268">
        <v>83.41</v>
      </c>
    </row>
    <row r="4172" spans="1:4">
      <c r="A4172" s="266">
        <v>3713904</v>
      </c>
      <c r="B4172" s="267" t="s">
        <v>4886</v>
      </c>
      <c r="C4172" s="266" t="s">
        <v>75</v>
      </c>
      <c r="D4172" s="268">
        <v>260.82</v>
      </c>
    </row>
    <row r="4173" spans="1:4">
      <c r="A4173" s="266">
        <v>3719529</v>
      </c>
      <c r="B4173" s="267" t="s">
        <v>4887</v>
      </c>
      <c r="C4173" s="266" t="s">
        <v>75</v>
      </c>
      <c r="D4173" s="268">
        <v>190.38</v>
      </c>
    </row>
    <row r="4174" spans="1:4">
      <c r="A4174" s="266">
        <v>3713878</v>
      </c>
      <c r="B4174" s="267" t="s">
        <v>4888</v>
      </c>
      <c r="C4174" s="266" t="s">
        <v>75</v>
      </c>
      <c r="D4174" s="268">
        <v>64.22</v>
      </c>
    </row>
    <row r="4175" spans="1:4">
      <c r="A4175" s="266">
        <v>3713617</v>
      </c>
      <c r="B4175" s="267" t="s">
        <v>4889</v>
      </c>
      <c r="C4175" s="266" t="s">
        <v>75</v>
      </c>
      <c r="D4175" s="268">
        <v>64.430000000000007</v>
      </c>
    </row>
    <row r="4176" spans="1:4">
      <c r="A4176" s="266">
        <v>3713879</v>
      </c>
      <c r="B4176" s="267" t="s">
        <v>4890</v>
      </c>
      <c r="C4176" s="266" t="s">
        <v>75</v>
      </c>
      <c r="D4176" s="268">
        <v>76.319999999999993</v>
      </c>
    </row>
    <row r="4177" spans="1:4">
      <c r="A4177" s="266">
        <v>3713826</v>
      </c>
      <c r="B4177" s="267" t="s">
        <v>4891</v>
      </c>
      <c r="C4177" s="266" t="s">
        <v>75</v>
      </c>
      <c r="D4177" s="268">
        <v>72.900000000000006</v>
      </c>
    </row>
    <row r="4178" spans="1:4" ht="18">
      <c r="A4178" s="266">
        <v>3713610</v>
      </c>
      <c r="B4178" s="267" t="s">
        <v>4892</v>
      </c>
      <c r="C4178" s="266" t="s">
        <v>75</v>
      </c>
      <c r="D4178" s="268">
        <v>31.68</v>
      </c>
    </row>
    <row r="4179" spans="1:4" ht="18">
      <c r="A4179" s="266">
        <v>3713609</v>
      </c>
      <c r="B4179" s="267" t="s">
        <v>4893</v>
      </c>
      <c r="C4179" s="266" t="s">
        <v>75</v>
      </c>
      <c r="D4179" s="268">
        <v>30.18</v>
      </c>
    </row>
    <row r="4180" spans="1:4" ht="18">
      <c r="A4180" s="266">
        <v>3713612</v>
      </c>
      <c r="B4180" s="267" t="s">
        <v>4894</v>
      </c>
      <c r="C4180" s="266" t="s">
        <v>75</v>
      </c>
      <c r="D4180" s="268">
        <v>26.01</v>
      </c>
    </row>
    <row r="4181" spans="1:4" ht="18">
      <c r="A4181" s="266">
        <v>3713611</v>
      </c>
      <c r="B4181" s="267" t="s">
        <v>4895</v>
      </c>
      <c r="C4181" s="266" t="s">
        <v>75</v>
      </c>
      <c r="D4181" s="268">
        <v>25.36</v>
      </c>
    </row>
    <row r="4182" spans="1:4">
      <c r="A4182" s="266">
        <v>3713608</v>
      </c>
      <c r="B4182" s="267" t="s">
        <v>4896</v>
      </c>
      <c r="C4182" s="266" t="s">
        <v>75</v>
      </c>
      <c r="D4182" s="268">
        <v>20.94</v>
      </c>
    </row>
    <row r="4183" spans="1:4">
      <c r="A4183" s="266">
        <v>3713613</v>
      </c>
      <c r="B4183" s="267" t="s">
        <v>4897</v>
      </c>
      <c r="C4183" s="266" t="s">
        <v>75</v>
      </c>
      <c r="D4183" s="268">
        <v>18.98</v>
      </c>
    </row>
    <row r="4184" spans="1:4">
      <c r="A4184" s="266">
        <v>3713822</v>
      </c>
      <c r="B4184" s="267" t="s">
        <v>4898</v>
      </c>
      <c r="C4184" s="266" t="s">
        <v>75</v>
      </c>
      <c r="D4184" s="268">
        <v>295.04000000000002</v>
      </c>
    </row>
    <row r="4185" spans="1:4">
      <c r="A4185" s="266">
        <v>3713824</v>
      </c>
      <c r="B4185" s="267" t="s">
        <v>4899</v>
      </c>
      <c r="C4185" s="266" t="s">
        <v>75</v>
      </c>
      <c r="D4185" s="268">
        <v>218.63</v>
      </c>
    </row>
    <row r="4186" spans="1:4">
      <c r="A4186" s="266">
        <v>3713825</v>
      </c>
      <c r="B4186" s="267" t="s">
        <v>4900</v>
      </c>
      <c r="C4186" s="266" t="s">
        <v>75</v>
      </c>
      <c r="D4186" s="268">
        <v>254.25</v>
      </c>
    </row>
    <row r="4187" spans="1:4">
      <c r="A4187" s="266">
        <v>3713823</v>
      </c>
      <c r="B4187" s="267" t="s">
        <v>4901</v>
      </c>
      <c r="C4187" s="266" t="s">
        <v>75</v>
      </c>
      <c r="D4187" s="268">
        <v>183.81</v>
      </c>
    </row>
    <row r="4188" spans="1:4">
      <c r="A4188" s="266">
        <v>3713602</v>
      </c>
      <c r="B4188" s="267" t="s">
        <v>4902</v>
      </c>
      <c r="C4188" s="266" t="s">
        <v>75</v>
      </c>
      <c r="D4188" s="268">
        <v>960.16</v>
      </c>
    </row>
    <row r="4189" spans="1:4">
      <c r="A4189" s="266">
        <v>3713600</v>
      </c>
      <c r="B4189" s="267" t="s">
        <v>255</v>
      </c>
      <c r="C4189" s="266" t="s">
        <v>75</v>
      </c>
      <c r="D4189" s="268">
        <v>773.23</v>
      </c>
    </row>
    <row r="4190" spans="1:4">
      <c r="A4190" s="266">
        <v>3713606</v>
      </c>
      <c r="B4190" s="267" t="s">
        <v>4903</v>
      </c>
      <c r="C4190" s="266" t="s">
        <v>75</v>
      </c>
      <c r="D4190" s="268">
        <v>709.74</v>
      </c>
    </row>
    <row r="4191" spans="1:4">
      <c r="A4191" s="266">
        <v>3713604</v>
      </c>
      <c r="B4191" s="267" t="s">
        <v>4904</v>
      </c>
      <c r="C4191" s="266" t="s">
        <v>75</v>
      </c>
      <c r="D4191" s="268">
        <v>506.53</v>
      </c>
    </row>
    <row r="4192" spans="1:4">
      <c r="A4192" s="266">
        <v>3716129</v>
      </c>
      <c r="B4192" s="267" t="s">
        <v>4905</v>
      </c>
      <c r="C4192" s="266" t="s">
        <v>63</v>
      </c>
      <c r="D4192" s="268">
        <v>47.5</v>
      </c>
    </row>
    <row r="4193" spans="1:4">
      <c r="A4193" s="266">
        <v>3716128</v>
      </c>
      <c r="B4193" s="267" t="s">
        <v>4906</v>
      </c>
      <c r="C4193" s="266" t="s">
        <v>63</v>
      </c>
      <c r="D4193" s="268">
        <v>41.16</v>
      </c>
    </row>
    <row r="4194" spans="1:4">
      <c r="A4194" s="266">
        <v>3716133</v>
      </c>
      <c r="B4194" s="267" t="s">
        <v>4907</v>
      </c>
      <c r="C4194" s="266" t="s">
        <v>63</v>
      </c>
      <c r="D4194" s="268">
        <v>28.44</v>
      </c>
    </row>
    <row r="4195" spans="1:4">
      <c r="A4195" s="266">
        <v>3716132</v>
      </c>
      <c r="B4195" s="267" t="s">
        <v>4908</v>
      </c>
      <c r="C4195" s="266" t="s">
        <v>63</v>
      </c>
      <c r="D4195" s="268">
        <v>25.7</v>
      </c>
    </row>
    <row r="4196" spans="1:4">
      <c r="A4196" s="266">
        <v>3716131</v>
      </c>
      <c r="B4196" s="267" t="s">
        <v>4909</v>
      </c>
      <c r="C4196" s="266" t="s">
        <v>63</v>
      </c>
      <c r="D4196" s="268">
        <v>31.24</v>
      </c>
    </row>
    <row r="4197" spans="1:4">
      <c r="A4197" s="266">
        <v>3716130</v>
      </c>
      <c r="B4197" s="267" t="s">
        <v>4910</v>
      </c>
      <c r="C4197" s="266" t="s">
        <v>63</v>
      </c>
      <c r="D4197" s="268">
        <v>27.99</v>
      </c>
    </row>
    <row r="4198" spans="1:4">
      <c r="A4198" s="266">
        <v>3716135</v>
      </c>
      <c r="B4198" s="267" t="s">
        <v>4911</v>
      </c>
      <c r="C4198" s="266" t="s">
        <v>63</v>
      </c>
      <c r="D4198" s="268">
        <v>19.87</v>
      </c>
    </row>
    <row r="4199" spans="1:4">
      <c r="A4199" s="266">
        <v>3716134</v>
      </c>
      <c r="B4199" s="267" t="s">
        <v>4912</v>
      </c>
      <c r="C4199" s="266" t="s">
        <v>63</v>
      </c>
      <c r="D4199" s="268">
        <v>18.46</v>
      </c>
    </row>
    <row r="4200" spans="1:4" ht="18">
      <c r="A4200" s="266">
        <v>3713698</v>
      </c>
      <c r="B4200" s="267" t="s">
        <v>4913</v>
      </c>
      <c r="C4200" s="266" t="s">
        <v>63</v>
      </c>
      <c r="D4200" s="268">
        <v>316768.99</v>
      </c>
    </row>
    <row r="4201" spans="1:4" ht="18">
      <c r="A4201" s="266">
        <v>3713699</v>
      </c>
      <c r="B4201" s="267" t="s">
        <v>4914</v>
      </c>
      <c r="C4201" s="266" t="s">
        <v>63</v>
      </c>
      <c r="D4201" s="268">
        <v>325486.15999999997</v>
      </c>
    </row>
    <row r="4202" spans="1:4" ht="18">
      <c r="A4202" s="266">
        <v>3713700</v>
      </c>
      <c r="B4202" s="267" t="s">
        <v>4915</v>
      </c>
      <c r="C4202" s="266" t="s">
        <v>63</v>
      </c>
      <c r="D4202" s="268">
        <v>331854</v>
      </c>
    </row>
    <row r="4203" spans="1:4" ht="18">
      <c r="A4203" s="266">
        <v>3713701</v>
      </c>
      <c r="B4203" s="267" t="s">
        <v>4916</v>
      </c>
      <c r="C4203" s="266" t="s">
        <v>63</v>
      </c>
      <c r="D4203" s="268">
        <v>346163.16</v>
      </c>
    </row>
    <row r="4204" spans="1:4" ht="18">
      <c r="A4204" s="266">
        <v>3713702</v>
      </c>
      <c r="B4204" s="267" t="s">
        <v>4917</v>
      </c>
      <c r="C4204" s="266" t="s">
        <v>63</v>
      </c>
      <c r="D4204" s="268">
        <v>365241.13</v>
      </c>
    </row>
    <row r="4205" spans="1:4" ht="18">
      <c r="A4205" s="266">
        <v>3713693</v>
      </c>
      <c r="B4205" s="267" t="s">
        <v>4918</v>
      </c>
      <c r="C4205" s="266" t="s">
        <v>63</v>
      </c>
      <c r="D4205" s="268">
        <v>274805.8</v>
      </c>
    </row>
    <row r="4206" spans="1:4" ht="18">
      <c r="A4206" s="266">
        <v>3713694</v>
      </c>
      <c r="B4206" s="267" t="s">
        <v>4919</v>
      </c>
      <c r="C4206" s="266" t="s">
        <v>63</v>
      </c>
      <c r="D4206" s="268">
        <v>288644.09000000003</v>
      </c>
    </row>
    <row r="4207" spans="1:4" ht="18">
      <c r="A4207" s="266">
        <v>3713695</v>
      </c>
      <c r="B4207" s="267" t="s">
        <v>4920</v>
      </c>
      <c r="C4207" s="266" t="s">
        <v>63</v>
      </c>
      <c r="D4207" s="268">
        <v>306337.67</v>
      </c>
    </row>
    <row r="4208" spans="1:4" ht="18">
      <c r="A4208" s="266">
        <v>3713696</v>
      </c>
      <c r="B4208" s="267" t="s">
        <v>4921</v>
      </c>
      <c r="C4208" s="266" t="s">
        <v>63</v>
      </c>
      <c r="D4208" s="268">
        <v>319901.46999999997</v>
      </c>
    </row>
    <row r="4209" spans="1:4" ht="18">
      <c r="A4209" s="266">
        <v>3713697</v>
      </c>
      <c r="B4209" s="267" t="s">
        <v>4922</v>
      </c>
      <c r="C4209" s="266" t="s">
        <v>63</v>
      </c>
      <c r="D4209" s="268">
        <v>305624</v>
      </c>
    </row>
    <row r="4210" spans="1:4" ht="18">
      <c r="A4210" s="266">
        <v>3713692</v>
      </c>
      <c r="B4210" s="267" t="s">
        <v>4923</v>
      </c>
      <c r="C4210" s="266" t="s">
        <v>63</v>
      </c>
      <c r="D4210" s="268">
        <v>235572.46</v>
      </c>
    </row>
    <row r="4211" spans="1:4" ht="18">
      <c r="A4211" s="266">
        <v>3713691</v>
      </c>
      <c r="B4211" s="267" t="s">
        <v>4924</v>
      </c>
      <c r="C4211" s="266" t="s">
        <v>63</v>
      </c>
      <c r="D4211" s="268">
        <v>209725.23</v>
      </c>
    </row>
    <row r="4212" spans="1:4">
      <c r="A4212" s="266">
        <v>3713873</v>
      </c>
      <c r="B4212" s="267" t="s">
        <v>4925</v>
      </c>
      <c r="C4212" s="266" t="s">
        <v>63</v>
      </c>
      <c r="D4212" s="268">
        <v>6904.98</v>
      </c>
    </row>
    <row r="4213" spans="1:4">
      <c r="A4213" s="266">
        <v>3713705</v>
      </c>
      <c r="B4213" s="267" t="s">
        <v>4926</v>
      </c>
      <c r="C4213" s="266" t="s">
        <v>75</v>
      </c>
      <c r="D4213" s="268">
        <v>21.63</v>
      </c>
    </row>
    <row r="4214" spans="1:4" ht="18">
      <c r="A4214" s="266">
        <v>3713902</v>
      </c>
      <c r="B4214" s="267" t="s">
        <v>4927</v>
      </c>
      <c r="C4214" s="266" t="s">
        <v>63</v>
      </c>
      <c r="D4214" s="268">
        <v>46290.55</v>
      </c>
    </row>
    <row r="4215" spans="1:4" ht="18">
      <c r="A4215" s="266">
        <v>3713903</v>
      </c>
      <c r="B4215" s="267" t="s">
        <v>4928</v>
      </c>
      <c r="C4215" s="266" t="s">
        <v>63</v>
      </c>
      <c r="D4215" s="268">
        <v>62646.47</v>
      </c>
    </row>
    <row r="4216" spans="1:4">
      <c r="A4216" s="266">
        <v>3713689</v>
      </c>
      <c r="B4216" s="267" t="s">
        <v>4929</v>
      </c>
      <c r="C4216" s="266" t="s">
        <v>63</v>
      </c>
      <c r="D4216" s="268">
        <v>393.05</v>
      </c>
    </row>
    <row r="4217" spans="1:4">
      <c r="A4217" s="266">
        <v>3713690</v>
      </c>
      <c r="B4217" s="267" t="s">
        <v>4930</v>
      </c>
      <c r="C4217" s="266" t="s">
        <v>63</v>
      </c>
      <c r="D4217" s="268">
        <v>507.15</v>
      </c>
    </row>
    <row r="4218" spans="1:4">
      <c r="A4218" s="266">
        <v>3713897</v>
      </c>
      <c r="B4218" s="267" t="s">
        <v>4931</v>
      </c>
      <c r="C4218" s="266" t="s">
        <v>75</v>
      </c>
      <c r="D4218" s="268">
        <v>277.52</v>
      </c>
    </row>
    <row r="4219" spans="1:4">
      <c r="A4219" s="266">
        <v>3713893</v>
      </c>
      <c r="B4219" s="267" t="s">
        <v>4932</v>
      </c>
      <c r="C4219" s="266" t="s">
        <v>75</v>
      </c>
      <c r="D4219" s="268">
        <v>281.14999999999998</v>
      </c>
    </row>
    <row r="4220" spans="1:4">
      <c r="A4220" s="266">
        <v>3713898</v>
      </c>
      <c r="B4220" s="267" t="s">
        <v>4933</v>
      </c>
      <c r="C4220" s="266" t="s">
        <v>75</v>
      </c>
      <c r="D4220" s="268">
        <v>292.88</v>
      </c>
    </row>
    <row r="4221" spans="1:4" ht="18">
      <c r="A4221" s="266">
        <v>3713894</v>
      </c>
      <c r="B4221" s="267" t="s">
        <v>4934</v>
      </c>
      <c r="C4221" s="266" t="s">
        <v>75</v>
      </c>
      <c r="D4221" s="268">
        <v>294.22000000000003</v>
      </c>
    </row>
    <row r="4222" spans="1:4">
      <c r="A4222" s="266">
        <v>3713895</v>
      </c>
      <c r="B4222" s="267" t="s">
        <v>4935</v>
      </c>
      <c r="C4222" s="266" t="s">
        <v>75</v>
      </c>
      <c r="D4222" s="268">
        <v>258.67</v>
      </c>
    </row>
    <row r="4223" spans="1:4">
      <c r="A4223" s="266">
        <v>3713891</v>
      </c>
      <c r="B4223" s="267" t="s">
        <v>4936</v>
      </c>
      <c r="C4223" s="266" t="s">
        <v>75</v>
      </c>
      <c r="D4223" s="268">
        <v>257.52</v>
      </c>
    </row>
    <row r="4224" spans="1:4">
      <c r="A4224" s="266">
        <v>3713896</v>
      </c>
      <c r="B4224" s="267" t="s">
        <v>4937</v>
      </c>
      <c r="C4224" s="266" t="s">
        <v>75</v>
      </c>
      <c r="D4224" s="268">
        <v>268.11</v>
      </c>
    </row>
    <row r="4225" spans="1:4" ht="18">
      <c r="A4225" s="266">
        <v>3713892</v>
      </c>
      <c r="B4225" s="267" t="s">
        <v>4938</v>
      </c>
      <c r="C4225" s="266" t="s">
        <v>75</v>
      </c>
      <c r="D4225" s="268">
        <v>263.39999999999998</v>
      </c>
    </row>
    <row r="4226" spans="1:4">
      <c r="A4226" s="266">
        <v>3806412</v>
      </c>
      <c r="B4226" s="267" t="s">
        <v>4939</v>
      </c>
      <c r="C4226" s="266" t="s">
        <v>63</v>
      </c>
      <c r="D4226" s="268">
        <v>59.36</v>
      </c>
    </row>
    <row r="4227" spans="1:4">
      <c r="A4227" s="266">
        <v>3806413</v>
      </c>
      <c r="B4227" s="267" t="s">
        <v>4940</v>
      </c>
      <c r="C4227" s="266" t="s">
        <v>142</v>
      </c>
      <c r="D4227" s="268">
        <v>20.94</v>
      </c>
    </row>
    <row r="4228" spans="1:4">
      <c r="A4228" s="266">
        <v>3807863</v>
      </c>
      <c r="B4228" s="267" t="s">
        <v>4941</v>
      </c>
      <c r="C4228" s="266" t="s">
        <v>63</v>
      </c>
      <c r="D4228" s="268">
        <v>11.66</v>
      </c>
    </row>
    <row r="4229" spans="1:4">
      <c r="A4229" s="266">
        <v>3807864</v>
      </c>
      <c r="B4229" s="267" t="s">
        <v>4942</v>
      </c>
      <c r="C4229" s="266" t="s">
        <v>63</v>
      </c>
      <c r="D4229" s="268">
        <v>15.07</v>
      </c>
    </row>
    <row r="4230" spans="1:4">
      <c r="A4230" s="266">
        <v>3807865</v>
      </c>
      <c r="B4230" s="267" t="s">
        <v>4943</v>
      </c>
      <c r="C4230" s="266" t="s">
        <v>63</v>
      </c>
      <c r="D4230" s="268">
        <v>22.82</v>
      </c>
    </row>
    <row r="4231" spans="1:4">
      <c r="A4231" s="266">
        <v>3807861</v>
      </c>
      <c r="B4231" s="267" t="s">
        <v>4944</v>
      </c>
      <c r="C4231" s="266" t="s">
        <v>63</v>
      </c>
      <c r="D4231" s="268">
        <v>2.94</v>
      </c>
    </row>
    <row r="4232" spans="1:4">
      <c r="A4232" s="266">
        <v>3807862</v>
      </c>
      <c r="B4232" s="267" t="s">
        <v>4945</v>
      </c>
      <c r="C4232" s="266" t="s">
        <v>63</v>
      </c>
      <c r="D4232" s="268">
        <v>4.59</v>
      </c>
    </row>
    <row r="4233" spans="1:4">
      <c r="A4233" s="266">
        <v>3807752</v>
      </c>
      <c r="B4233" s="267" t="s">
        <v>4946</v>
      </c>
      <c r="C4233" s="266" t="s">
        <v>75</v>
      </c>
      <c r="D4233" s="268">
        <v>7.95</v>
      </c>
    </row>
    <row r="4234" spans="1:4">
      <c r="A4234" s="266">
        <v>3807753</v>
      </c>
      <c r="B4234" s="267" t="s">
        <v>4947</v>
      </c>
      <c r="C4234" s="266" t="s">
        <v>75</v>
      </c>
      <c r="D4234" s="268">
        <v>11.42</v>
      </c>
    </row>
    <row r="4235" spans="1:4">
      <c r="A4235" s="266">
        <v>3807750</v>
      </c>
      <c r="B4235" s="267" t="s">
        <v>4948</v>
      </c>
      <c r="C4235" s="266" t="s">
        <v>75</v>
      </c>
      <c r="D4235" s="268">
        <v>4.67</v>
      </c>
    </row>
    <row r="4236" spans="1:4">
      <c r="A4236" s="266">
        <v>3807751</v>
      </c>
      <c r="B4236" s="267" t="s">
        <v>4949</v>
      </c>
      <c r="C4236" s="266" t="s">
        <v>75</v>
      </c>
      <c r="D4236" s="268">
        <v>6.11</v>
      </c>
    </row>
    <row r="4237" spans="1:4">
      <c r="A4237" s="266">
        <v>3806415</v>
      </c>
      <c r="B4237" s="267" t="s">
        <v>4950</v>
      </c>
      <c r="C4237" s="266" t="s">
        <v>84</v>
      </c>
      <c r="D4237" s="268">
        <v>625</v>
      </c>
    </row>
    <row r="4238" spans="1:4">
      <c r="A4238" s="266">
        <v>3806416</v>
      </c>
      <c r="B4238" s="267" t="s">
        <v>4951</v>
      </c>
      <c r="C4238" s="266" t="s">
        <v>63</v>
      </c>
      <c r="D4238" s="268">
        <v>70.3</v>
      </c>
    </row>
    <row r="4239" spans="1:4">
      <c r="A4239" s="266">
        <v>3806419</v>
      </c>
      <c r="B4239" s="267" t="s">
        <v>4952</v>
      </c>
      <c r="C4239" s="266" t="s">
        <v>63</v>
      </c>
      <c r="D4239" s="268">
        <v>95.02</v>
      </c>
    </row>
    <row r="4240" spans="1:4">
      <c r="A4240" s="266">
        <v>3806417</v>
      </c>
      <c r="B4240" s="267" t="s">
        <v>4953</v>
      </c>
      <c r="C4240" s="266" t="s">
        <v>63</v>
      </c>
      <c r="D4240" s="268">
        <v>78.88</v>
      </c>
    </row>
    <row r="4241" spans="1:4">
      <c r="A4241" s="266">
        <v>3806418</v>
      </c>
      <c r="B4241" s="267" t="s">
        <v>4954</v>
      </c>
      <c r="C4241" s="266" t="s">
        <v>63</v>
      </c>
      <c r="D4241" s="268">
        <v>93.84</v>
      </c>
    </row>
    <row r="4242" spans="1:4">
      <c r="A4242" s="266">
        <v>3808207</v>
      </c>
      <c r="B4242" s="267" t="s">
        <v>4955</v>
      </c>
      <c r="C4242" s="266" t="s">
        <v>75</v>
      </c>
      <c r="D4242" s="268">
        <v>166.89</v>
      </c>
    </row>
    <row r="4243" spans="1:4">
      <c r="A4243" s="266">
        <v>3806400</v>
      </c>
      <c r="B4243" s="267" t="s">
        <v>4956</v>
      </c>
      <c r="C4243" s="266" t="s">
        <v>63</v>
      </c>
      <c r="D4243" s="268">
        <v>164058.98000000001</v>
      </c>
    </row>
    <row r="4244" spans="1:4">
      <c r="A4244" s="266">
        <v>3806399</v>
      </c>
      <c r="B4244" s="267" t="s">
        <v>4957</v>
      </c>
      <c r="C4244" s="266" t="s">
        <v>63</v>
      </c>
      <c r="D4244" s="268">
        <v>232930.08</v>
      </c>
    </row>
    <row r="4245" spans="1:4">
      <c r="A4245" s="266">
        <v>3806387</v>
      </c>
      <c r="B4245" s="267" t="s">
        <v>4958</v>
      </c>
      <c r="C4245" s="266" t="s">
        <v>63</v>
      </c>
      <c r="D4245" s="268">
        <v>291433.27</v>
      </c>
    </row>
    <row r="4246" spans="1:4">
      <c r="A4246" s="266">
        <v>3806397</v>
      </c>
      <c r="B4246" s="267" t="s">
        <v>4959</v>
      </c>
      <c r="C4246" s="266" t="s">
        <v>63</v>
      </c>
      <c r="D4246" s="268">
        <v>389896.67</v>
      </c>
    </row>
    <row r="4247" spans="1:4">
      <c r="A4247" s="266">
        <v>3806396</v>
      </c>
      <c r="B4247" s="267" t="s">
        <v>4960</v>
      </c>
      <c r="C4247" s="266" t="s">
        <v>63</v>
      </c>
      <c r="D4247" s="268">
        <v>449060.02</v>
      </c>
    </row>
    <row r="4248" spans="1:4">
      <c r="A4248" s="266">
        <v>3816118</v>
      </c>
      <c r="B4248" s="267" t="s">
        <v>4961</v>
      </c>
      <c r="C4248" s="266" t="s">
        <v>75</v>
      </c>
      <c r="D4248" s="268">
        <v>92.47</v>
      </c>
    </row>
    <row r="4249" spans="1:4">
      <c r="A4249" s="266">
        <v>3816117</v>
      </c>
      <c r="B4249" s="267" t="s">
        <v>4962</v>
      </c>
      <c r="C4249" s="266" t="s">
        <v>75</v>
      </c>
      <c r="D4249" s="268">
        <v>85.03</v>
      </c>
    </row>
    <row r="4250" spans="1:4">
      <c r="A4250" s="266">
        <v>3806386</v>
      </c>
      <c r="B4250" s="267" t="s">
        <v>4963</v>
      </c>
      <c r="C4250" s="266" t="s">
        <v>75</v>
      </c>
      <c r="D4250" s="268">
        <v>699.97</v>
      </c>
    </row>
    <row r="4251" spans="1:4">
      <c r="A4251" s="266">
        <v>3816196</v>
      </c>
      <c r="B4251" s="267" t="s">
        <v>4964</v>
      </c>
      <c r="C4251" s="266" t="s">
        <v>84</v>
      </c>
      <c r="D4251" s="268">
        <v>895.53</v>
      </c>
    </row>
    <row r="4252" spans="1:4">
      <c r="A4252" s="266">
        <v>3806426</v>
      </c>
      <c r="B4252" s="267" t="s">
        <v>4965</v>
      </c>
      <c r="C4252" s="266" t="s">
        <v>190</v>
      </c>
      <c r="D4252" s="268">
        <v>60.78</v>
      </c>
    </row>
    <row r="4253" spans="1:4">
      <c r="A4253" s="266">
        <v>3806401</v>
      </c>
      <c r="B4253" s="267" t="s">
        <v>4966</v>
      </c>
      <c r="C4253" s="266" t="s">
        <v>63</v>
      </c>
      <c r="D4253" s="268">
        <v>14002.98</v>
      </c>
    </row>
    <row r="4254" spans="1:4">
      <c r="A4254" s="266">
        <v>3806423</v>
      </c>
      <c r="B4254" s="267" t="s">
        <v>4967</v>
      </c>
      <c r="C4254" s="266" t="s">
        <v>63</v>
      </c>
      <c r="D4254" s="268">
        <v>9997.52</v>
      </c>
    </row>
    <row r="4255" spans="1:4">
      <c r="A4255" s="266">
        <v>3806421</v>
      </c>
      <c r="B4255" s="267" t="s">
        <v>4968</v>
      </c>
      <c r="C4255" s="266" t="s">
        <v>63</v>
      </c>
      <c r="D4255" s="268">
        <v>4695.87</v>
      </c>
    </row>
    <row r="4256" spans="1:4">
      <c r="A4256" s="266">
        <v>3806422</v>
      </c>
      <c r="B4256" s="267" t="s">
        <v>4969</v>
      </c>
      <c r="C4256" s="266" t="s">
        <v>63</v>
      </c>
      <c r="D4256" s="268">
        <v>8997.7900000000009</v>
      </c>
    </row>
    <row r="4257" spans="1:4">
      <c r="A4257" s="266">
        <v>3806425</v>
      </c>
      <c r="B4257" s="267" t="s">
        <v>4970</v>
      </c>
      <c r="C4257" s="266" t="s">
        <v>63</v>
      </c>
      <c r="D4257" s="268">
        <v>3564.83</v>
      </c>
    </row>
    <row r="4258" spans="1:4">
      <c r="A4258" s="266">
        <v>3806424</v>
      </c>
      <c r="B4258" s="267" t="s">
        <v>4971</v>
      </c>
      <c r="C4258" s="266" t="s">
        <v>63</v>
      </c>
      <c r="D4258" s="268">
        <v>5626.85</v>
      </c>
    </row>
    <row r="4259" spans="1:4">
      <c r="A4259" s="266">
        <v>3806420</v>
      </c>
      <c r="B4259" s="267" t="s">
        <v>4972</v>
      </c>
      <c r="C4259" s="266" t="s">
        <v>63</v>
      </c>
      <c r="D4259" s="268">
        <v>4108.8999999999996</v>
      </c>
    </row>
    <row r="4260" spans="1:4">
      <c r="A4260" s="266">
        <v>3806405</v>
      </c>
      <c r="B4260" s="267" t="s">
        <v>4973</v>
      </c>
      <c r="C4260" s="266" t="s">
        <v>63</v>
      </c>
      <c r="D4260" s="268">
        <v>130.08000000000001</v>
      </c>
    </row>
    <row r="4261" spans="1:4">
      <c r="A4261" s="266">
        <v>3806404</v>
      </c>
      <c r="B4261" s="267" t="s">
        <v>4974</v>
      </c>
      <c r="C4261" s="266" t="s">
        <v>84</v>
      </c>
      <c r="D4261" s="268">
        <v>123.16</v>
      </c>
    </row>
    <row r="4262" spans="1:4">
      <c r="A4262" s="266">
        <v>3806406</v>
      </c>
      <c r="B4262" s="267" t="s">
        <v>4975</v>
      </c>
      <c r="C4262" s="266" t="s">
        <v>75</v>
      </c>
      <c r="D4262" s="268">
        <v>5.64</v>
      </c>
    </row>
    <row r="4263" spans="1:4">
      <c r="A4263" s="266">
        <v>3806403</v>
      </c>
      <c r="B4263" s="267" t="s">
        <v>4976</v>
      </c>
      <c r="C4263" s="266" t="s">
        <v>142</v>
      </c>
      <c r="D4263" s="268">
        <v>8.57</v>
      </c>
    </row>
    <row r="4264" spans="1:4">
      <c r="A4264" s="266">
        <v>3806402</v>
      </c>
      <c r="B4264" s="267" t="s">
        <v>4977</v>
      </c>
      <c r="C4264" s="266" t="s">
        <v>142</v>
      </c>
      <c r="D4264" s="268">
        <v>2.2599999999999998</v>
      </c>
    </row>
    <row r="4265" spans="1:4" ht="18">
      <c r="A4265" s="266">
        <v>3806407</v>
      </c>
      <c r="B4265" s="267" t="s">
        <v>4978</v>
      </c>
      <c r="C4265" s="266" t="s">
        <v>75</v>
      </c>
      <c r="D4265" s="268">
        <v>182.35</v>
      </c>
    </row>
    <row r="4266" spans="1:4">
      <c r="A4266" s="266">
        <v>3808043</v>
      </c>
      <c r="B4266" s="267" t="s">
        <v>4979</v>
      </c>
      <c r="C4266" s="266" t="s">
        <v>142</v>
      </c>
      <c r="D4266" s="268">
        <v>3.91</v>
      </c>
    </row>
    <row r="4267" spans="1:4">
      <c r="A4267" s="266">
        <v>3806431</v>
      </c>
      <c r="B4267" s="267" t="s">
        <v>4980</v>
      </c>
      <c r="C4267" s="266" t="s">
        <v>63</v>
      </c>
      <c r="D4267" s="268">
        <v>5830.71</v>
      </c>
    </row>
    <row r="4268" spans="1:4">
      <c r="A4268" s="266">
        <v>3806432</v>
      </c>
      <c r="B4268" s="267" t="s">
        <v>4981</v>
      </c>
      <c r="C4268" s="266" t="s">
        <v>63</v>
      </c>
      <c r="D4268" s="268">
        <v>3067.18</v>
      </c>
    </row>
    <row r="4269" spans="1:4" ht="18">
      <c r="A4269" s="266">
        <v>3806429</v>
      </c>
      <c r="B4269" s="267" t="s">
        <v>4982</v>
      </c>
      <c r="C4269" s="266" t="s">
        <v>84</v>
      </c>
      <c r="D4269" s="268">
        <v>16.399999999999999</v>
      </c>
    </row>
    <row r="4270" spans="1:4" ht="18">
      <c r="A4270" s="266">
        <v>3806430</v>
      </c>
      <c r="B4270" s="267" t="s">
        <v>4983</v>
      </c>
      <c r="C4270" s="266" t="s">
        <v>84</v>
      </c>
      <c r="D4270" s="268">
        <v>10.130000000000001</v>
      </c>
    </row>
    <row r="4271" spans="1:4" ht="18">
      <c r="A4271" s="266">
        <v>3806428</v>
      </c>
      <c r="B4271" s="267" t="s">
        <v>4984</v>
      </c>
      <c r="C4271" s="266" t="s">
        <v>84</v>
      </c>
      <c r="D4271" s="268">
        <v>37.299999999999997</v>
      </c>
    </row>
    <row r="4272" spans="1:4" ht="18">
      <c r="A4272" s="266">
        <v>3816198</v>
      </c>
      <c r="B4272" s="267" t="s">
        <v>4985</v>
      </c>
      <c r="C4272" s="266" t="s">
        <v>84</v>
      </c>
      <c r="D4272" s="268">
        <v>71.349999999999994</v>
      </c>
    </row>
    <row r="4273" spans="1:4" ht="18">
      <c r="A4273" s="266">
        <v>3816197</v>
      </c>
      <c r="B4273" s="267" t="s">
        <v>4986</v>
      </c>
      <c r="C4273" s="266" t="s">
        <v>84</v>
      </c>
      <c r="D4273" s="268">
        <v>67.52</v>
      </c>
    </row>
    <row r="4274" spans="1:4" ht="18">
      <c r="A4274" s="266">
        <v>3806410</v>
      </c>
      <c r="B4274" s="267" t="s">
        <v>4987</v>
      </c>
      <c r="C4274" s="266" t="s">
        <v>142</v>
      </c>
      <c r="D4274" s="268">
        <v>61.65</v>
      </c>
    </row>
    <row r="4275" spans="1:4">
      <c r="A4275" s="266">
        <v>3806411</v>
      </c>
      <c r="B4275" s="267" t="s">
        <v>4988</v>
      </c>
      <c r="C4275" s="266" t="s">
        <v>360</v>
      </c>
      <c r="D4275" s="268">
        <v>642.91</v>
      </c>
    </row>
    <row r="4276" spans="1:4">
      <c r="A4276" s="266">
        <v>3815644</v>
      </c>
      <c r="B4276" s="267" t="s">
        <v>4989</v>
      </c>
      <c r="C4276" s="266" t="s">
        <v>63</v>
      </c>
      <c r="D4276" s="268">
        <v>95.84</v>
      </c>
    </row>
    <row r="4277" spans="1:4">
      <c r="A4277" s="266">
        <v>3815643</v>
      </c>
      <c r="B4277" s="267" t="s">
        <v>4990</v>
      </c>
      <c r="C4277" s="266" t="s">
        <v>63</v>
      </c>
      <c r="D4277" s="268">
        <v>86.5</v>
      </c>
    </row>
    <row r="4278" spans="1:4">
      <c r="A4278" s="266">
        <v>3815706</v>
      </c>
      <c r="B4278" s="267" t="s">
        <v>4991</v>
      </c>
      <c r="C4278" s="266" t="s">
        <v>75</v>
      </c>
      <c r="D4278" s="268">
        <v>123.57</v>
      </c>
    </row>
    <row r="4279" spans="1:4">
      <c r="A4279" s="266">
        <v>3815597</v>
      </c>
      <c r="B4279" s="267" t="s">
        <v>4992</v>
      </c>
      <c r="C4279" s="266" t="s">
        <v>75</v>
      </c>
      <c r="D4279" s="268">
        <v>116.13</v>
      </c>
    </row>
    <row r="4280" spans="1:4">
      <c r="A4280" s="266">
        <v>3815600</v>
      </c>
      <c r="B4280" s="267" t="s">
        <v>4993</v>
      </c>
      <c r="C4280" s="266" t="s">
        <v>142</v>
      </c>
      <c r="D4280" s="268">
        <v>69.400000000000006</v>
      </c>
    </row>
    <row r="4281" spans="1:4">
      <c r="A4281" s="266">
        <v>3815601</v>
      </c>
      <c r="B4281" s="267" t="s">
        <v>4994</v>
      </c>
      <c r="C4281" s="266" t="s">
        <v>142</v>
      </c>
      <c r="D4281" s="268">
        <v>64.040000000000006</v>
      </c>
    </row>
    <row r="4282" spans="1:4">
      <c r="A4282" s="266">
        <v>3815599</v>
      </c>
      <c r="B4282" s="267" t="s">
        <v>4995</v>
      </c>
      <c r="C4282" s="266" t="s">
        <v>142</v>
      </c>
      <c r="D4282" s="268">
        <v>28.41</v>
      </c>
    </row>
    <row r="4283" spans="1:4">
      <c r="A4283" s="266">
        <v>3806414</v>
      </c>
      <c r="B4283" s="267" t="s">
        <v>4996</v>
      </c>
      <c r="C4283" s="266" t="s">
        <v>84</v>
      </c>
      <c r="D4283" s="268">
        <v>573.45000000000005</v>
      </c>
    </row>
    <row r="4284" spans="1:4">
      <c r="A4284" s="266">
        <v>3806409</v>
      </c>
      <c r="B4284" s="267" t="s">
        <v>4997</v>
      </c>
      <c r="C4284" s="266" t="s">
        <v>75</v>
      </c>
      <c r="D4284" s="268">
        <v>59.58</v>
      </c>
    </row>
    <row r="4285" spans="1:4">
      <c r="A4285" s="266">
        <v>3815602</v>
      </c>
      <c r="B4285" s="267" t="s">
        <v>4998</v>
      </c>
      <c r="C4285" s="266" t="s">
        <v>75</v>
      </c>
      <c r="D4285" s="268">
        <v>30.74</v>
      </c>
    </row>
    <row r="4286" spans="1:4">
      <c r="A4286" s="266">
        <v>4011444</v>
      </c>
      <c r="B4286" s="267" t="s">
        <v>4999</v>
      </c>
      <c r="C4286" s="266" t="s">
        <v>190</v>
      </c>
      <c r="D4286" s="268">
        <v>184.92</v>
      </c>
    </row>
    <row r="4287" spans="1:4">
      <c r="A4287" s="266">
        <v>4011443</v>
      </c>
      <c r="B4287" s="267" t="s">
        <v>5000</v>
      </c>
      <c r="C4287" s="266" t="s">
        <v>190</v>
      </c>
      <c r="D4287" s="268">
        <v>124.1</v>
      </c>
    </row>
    <row r="4288" spans="1:4">
      <c r="A4288" s="266">
        <v>4011446</v>
      </c>
      <c r="B4288" s="267" t="s">
        <v>5001</v>
      </c>
      <c r="C4288" s="266" t="s">
        <v>190</v>
      </c>
      <c r="D4288" s="268">
        <v>174.43</v>
      </c>
    </row>
    <row r="4289" spans="1:4">
      <c r="A4289" s="266">
        <v>4011445</v>
      </c>
      <c r="B4289" s="267" t="s">
        <v>5002</v>
      </c>
      <c r="C4289" s="266" t="s">
        <v>190</v>
      </c>
      <c r="D4289" s="268">
        <v>112.26</v>
      </c>
    </row>
    <row r="4290" spans="1:4">
      <c r="A4290" s="266">
        <v>4011448</v>
      </c>
      <c r="B4290" s="267" t="s">
        <v>5003</v>
      </c>
      <c r="C4290" s="266" t="s">
        <v>190</v>
      </c>
      <c r="D4290" s="268">
        <v>176.92</v>
      </c>
    </row>
    <row r="4291" spans="1:4">
      <c r="A4291" s="266">
        <v>4011447</v>
      </c>
      <c r="B4291" s="267" t="s">
        <v>5004</v>
      </c>
      <c r="C4291" s="266" t="s">
        <v>190</v>
      </c>
      <c r="D4291" s="268">
        <v>113</v>
      </c>
    </row>
    <row r="4292" spans="1:4">
      <c r="A4292" s="266">
        <v>4011450</v>
      </c>
      <c r="B4292" s="267" t="s">
        <v>5005</v>
      </c>
      <c r="C4292" s="266" t="s">
        <v>190</v>
      </c>
      <c r="D4292" s="268">
        <v>182.88</v>
      </c>
    </row>
    <row r="4293" spans="1:4">
      <c r="A4293" s="266">
        <v>4011449</v>
      </c>
      <c r="B4293" s="267" t="s">
        <v>5006</v>
      </c>
      <c r="C4293" s="266" t="s">
        <v>190</v>
      </c>
      <c r="D4293" s="268">
        <v>120.11</v>
      </c>
    </row>
    <row r="4294" spans="1:4">
      <c r="A4294" s="266">
        <v>4011452</v>
      </c>
      <c r="B4294" s="267" t="s">
        <v>5007</v>
      </c>
      <c r="C4294" s="266" t="s">
        <v>190</v>
      </c>
      <c r="D4294" s="268">
        <v>186.77</v>
      </c>
    </row>
    <row r="4295" spans="1:4">
      <c r="A4295" s="266">
        <v>4011451</v>
      </c>
      <c r="B4295" s="267" t="s">
        <v>5008</v>
      </c>
      <c r="C4295" s="266" t="s">
        <v>190</v>
      </c>
      <c r="D4295" s="268">
        <v>124.8</v>
      </c>
    </row>
    <row r="4296" spans="1:4">
      <c r="A4296" s="266">
        <v>4011219</v>
      </c>
      <c r="B4296" s="267" t="s">
        <v>5009</v>
      </c>
      <c r="C4296" s="266" t="s">
        <v>84</v>
      </c>
      <c r="D4296" s="268">
        <v>11.67</v>
      </c>
    </row>
    <row r="4297" spans="1:4">
      <c r="A4297" s="266">
        <v>4011291</v>
      </c>
      <c r="B4297" s="267" t="s">
        <v>5010</v>
      </c>
      <c r="C4297" s="266" t="s">
        <v>84</v>
      </c>
      <c r="D4297" s="268">
        <v>59.11</v>
      </c>
    </row>
    <row r="4298" spans="1:4">
      <c r="A4298" s="266">
        <v>4011287</v>
      </c>
      <c r="B4298" s="267" t="s">
        <v>5011</v>
      </c>
      <c r="C4298" s="266" t="s">
        <v>84</v>
      </c>
      <c r="D4298" s="268">
        <v>48.47</v>
      </c>
    </row>
    <row r="4299" spans="1:4">
      <c r="A4299" s="266">
        <v>4011305</v>
      </c>
      <c r="B4299" s="267" t="s">
        <v>5012</v>
      </c>
      <c r="C4299" s="266" t="s">
        <v>84</v>
      </c>
      <c r="D4299" s="268">
        <v>88.76</v>
      </c>
    </row>
    <row r="4300" spans="1:4">
      <c r="A4300" s="266">
        <v>4011313</v>
      </c>
      <c r="B4300" s="267" t="s">
        <v>5013</v>
      </c>
      <c r="C4300" s="266" t="s">
        <v>84</v>
      </c>
      <c r="D4300" s="268">
        <v>104.37</v>
      </c>
    </row>
    <row r="4301" spans="1:4">
      <c r="A4301" s="266">
        <v>4011297</v>
      </c>
      <c r="B4301" s="267" t="s">
        <v>5014</v>
      </c>
      <c r="C4301" s="266" t="s">
        <v>84</v>
      </c>
      <c r="D4301" s="268">
        <v>95.62</v>
      </c>
    </row>
    <row r="4302" spans="1:4">
      <c r="A4302" s="266">
        <v>4011221</v>
      </c>
      <c r="B4302" s="267" t="s">
        <v>5015</v>
      </c>
      <c r="C4302" s="266" t="s">
        <v>84</v>
      </c>
      <c r="D4302" s="268">
        <v>12.45</v>
      </c>
    </row>
    <row r="4303" spans="1:4" ht="18">
      <c r="A4303" s="266">
        <v>4011226</v>
      </c>
      <c r="B4303" s="267" t="s">
        <v>5016</v>
      </c>
      <c r="C4303" s="266" t="s">
        <v>84</v>
      </c>
      <c r="D4303" s="268">
        <v>29.92</v>
      </c>
    </row>
    <row r="4304" spans="1:4" ht="18">
      <c r="A4304" s="266">
        <v>4011240</v>
      </c>
      <c r="B4304" s="267" t="s">
        <v>5017</v>
      </c>
      <c r="C4304" s="266" t="s">
        <v>84</v>
      </c>
      <c r="D4304" s="268">
        <v>118.64</v>
      </c>
    </row>
    <row r="4305" spans="1:4" ht="18">
      <c r="A4305" s="266">
        <v>4011239</v>
      </c>
      <c r="B4305" s="267" t="s">
        <v>5018</v>
      </c>
      <c r="C4305" s="266" t="s">
        <v>84</v>
      </c>
      <c r="D4305" s="268">
        <v>81.83</v>
      </c>
    </row>
    <row r="4306" spans="1:4" ht="18">
      <c r="A4306" s="266">
        <v>4011268</v>
      </c>
      <c r="B4306" s="267" t="s">
        <v>5019</v>
      </c>
      <c r="C4306" s="266" t="s">
        <v>84</v>
      </c>
      <c r="D4306" s="268">
        <v>85.12</v>
      </c>
    </row>
    <row r="4307" spans="1:4" ht="18">
      <c r="A4307" s="266">
        <v>4011267</v>
      </c>
      <c r="B4307" s="267" t="s">
        <v>5020</v>
      </c>
      <c r="C4307" s="266" t="s">
        <v>84</v>
      </c>
      <c r="D4307" s="268">
        <v>47.18</v>
      </c>
    </row>
    <row r="4308" spans="1:4" ht="18">
      <c r="A4308" s="266">
        <v>4011256</v>
      </c>
      <c r="B4308" s="267" t="s">
        <v>5021</v>
      </c>
      <c r="C4308" s="266" t="s">
        <v>84</v>
      </c>
      <c r="D4308" s="268">
        <v>72.3</v>
      </c>
    </row>
    <row r="4309" spans="1:4" ht="18">
      <c r="A4309" s="266">
        <v>4011255</v>
      </c>
      <c r="B4309" s="267" t="s">
        <v>5022</v>
      </c>
      <c r="C4309" s="266" t="s">
        <v>84</v>
      </c>
      <c r="D4309" s="268">
        <v>34.36</v>
      </c>
    </row>
    <row r="4310" spans="1:4">
      <c r="A4310" s="266">
        <v>4011276</v>
      </c>
      <c r="B4310" s="267" t="s">
        <v>5023</v>
      </c>
      <c r="C4310" s="266" t="s">
        <v>84</v>
      </c>
      <c r="D4310" s="268">
        <v>239.55</v>
      </c>
    </row>
    <row r="4311" spans="1:4">
      <c r="A4311" s="266">
        <v>4011275</v>
      </c>
      <c r="B4311" s="267" t="s">
        <v>5024</v>
      </c>
      <c r="C4311" s="266" t="s">
        <v>84</v>
      </c>
      <c r="D4311" s="268">
        <v>106.84</v>
      </c>
    </row>
    <row r="4312" spans="1:4">
      <c r="A4312" s="266">
        <v>4011549</v>
      </c>
      <c r="B4312" s="267" t="s">
        <v>5025</v>
      </c>
      <c r="C4312" s="266" t="s">
        <v>84</v>
      </c>
      <c r="D4312" s="268">
        <v>242.44</v>
      </c>
    </row>
    <row r="4313" spans="1:4">
      <c r="A4313" s="266">
        <v>4011548</v>
      </c>
      <c r="B4313" s="267" t="s">
        <v>5026</v>
      </c>
      <c r="C4313" s="266" t="s">
        <v>84</v>
      </c>
      <c r="D4313" s="268">
        <v>109.73</v>
      </c>
    </row>
    <row r="4314" spans="1:4">
      <c r="A4314" s="266">
        <v>4011278</v>
      </c>
      <c r="B4314" s="267" t="s">
        <v>5027</v>
      </c>
      <c r="C4314" s="266" t="s">
        <v>84</v>
      </c>
      <c r="D4314" s="268">
        <v>283.69</v>
      </c>
    </row>
    <row r="4315" spans="1:4">
      <c r="A4315" s="266">
        <v>4011277</v>
      </c>
      <c r="B4315" s="267" t="s">
        <v>5028</v>
      </c>
      <c r="C4315" s="266" t="s">
        <v>84</v>
      </c>
      <c r="D4315" s="268">
        <v>152</v>
      </c>
    </row>
    <row r="4316" spans="1:4">
      <c r="A4316" s="266">
        <v>4011561</v>
      </c>
      <c r="B4316" s="267" t="s">
        <v>5029</v>
      </c>
      <c r="C4316" s="266" t="s">
        <v>84</v>
      </c>
      <c r="D4316" s="268">
        <v>286.58</v>
      </c>
    </row>
    <row r="4317" spans="1:4">
      <c r="A4317" s="266">
        <v>4011560</v>
      </c>
      <c r="B4317" s="267" t="s">
        <v>5030</v>
      </c>
      <c r="C4317" s="266" t="s">
        <v>84</v>
      </c>
      <c r="D4317" s="268">
        <v>154.88999999999999</v>
      </c>
    </row>
    <row r="4318" spans="1:4">
      <c r="A4318" s="266">
        <v>4011282</v>
      </c>
      <c r="B4318" s="267" t="s">
        <v>5031</v>
      </c>
      <c r="C4318" s="266" t="s">
        <v>84</v>
      </c>
      <c r="D4318" s="268">
        <v>208.82</v>
      </c>
    </row>
    <row r="4319" spans="1:4">
      <c r="A4319" s="266">
        <v>4011281</v>
      </c>
      <c r="B4319" s="267" t="s">
        <v>5032</v>
      </c>
      <c r="C4319" s="266" t="s">
        <v>84</v>
      </c>
      <c r="D4319" s="268">
        <v>92.64</v>
      </c>
    </row>
    <row r="4320" spans="1:4">
      <c r="A4320" s="266">
        <v>4011279</v>
      </c>
      <c r="B4320" s="267" t="s">
        <v>5033</v>
      </c>
      <c r="C4320" s="266" t="s">
        <v>84</v>
      </c>
      <c r="D4320" s="268">
        <v>203.2</v>
      </c>
    </row>
    <row r="4321" spans="1:4">
      <c r="A4321" s="266">
        <v>4011280</v>
      </c>
      <c r="B4321" s="267" t="s">
        <v>5034</v>
      </c>
      <c r="C4321" s="266" t="s">
        <v>84</v>
      </c>
      <c r="D4321" s="268">
        <v>87.02</v>
      </c>
    </row>
    <row r="4322" spans="1:4" ht="18">
      <c r="A4322" s="266">
        <v>4011327</v>
      </c>
      <c r="B4322" s="267" t="s">
        <v>5035</v>
      </c>
      <c r="C4322" s="266" t="s">
        <v>84</v>
      </c>
      <c r="D4322" s="268">
        <v>36.74</v>
      </c>
    </row>
    <row r="4323" spans="1:4" ht="18">
      <c r="A4323" s="266">
        <v>4011325</v>
      </c>
      <c r="B4323" s="267" t="s">
        <v>5036</v>
      </c>
      <c r="C4323" s="266" t="s">
        <v>84</v>
      </c>
      <c r="D4323" s="268">
        <v>22.1</v>
      </c>
    </row>
    <row r="4324" spans="1:4">
      <c r="A4324" s="266">
        <v>4011454</v>
      </c>
      <c r="B4324" s="267" t="s">
        <v>5037</v>
      </c>
      <c r="C4324" s="266" t="s">
        <v>190</v>
      </c>
      <c r="D4324" s="268">
        <v>194.82</v>
      </c>
    </row>
    <row r="4325" spans="1:4">
      <c r="A4325" s="266">
        <v>4011453</v>
      </c>
      <c r="B4325" s="267" t="s">
        <v>5038</v>
      </c>
      <c r="C4325" s="266" t="s">
        <v>190</v>
      </c>
      <c r="D4325" s="268">
        <v>134.47</v>
      </c>
    </row>
    <row r="4326" spans="1:4">
      <c r="A4326" s="266">
        <v>4011455</v>
      </c>
      <c r="B4326" s="267" t="s">
        <v>5039</v>
      </c>
      <c r="C4326" s="266" t="s">
        <v>190</v>
      </c>
      <c r="D4326" s="268">
        <v>19.399999999999999</v>
      </c>
    </row>
    <row r="4327" spans="1:4">
      <c r="A4327" s="266">
        <v>4011459</v>
      </c>
      <c r="B4327" s="267" t="s">
        <v>5040</v>
      </c>
      <c r="C4327" s="266" t="s">
        <v>190</v>
      </c>
      <c r="D4327" s="268">
        <v>197.95</v>
      </c>
    </row>
    <row r="4328" spans="1:4">
      <c r="A4328" s="266">
        <v>4011458</v>
      </c>
      <c r="B4328" s="267" t="s">
        <v>5041</v>
      </c>
      <c r="C4328" s="266" t="s">
        <v>190</v>
      </c>
      <c r="D4328" s="268">
        <v>137.32</v>
      </c>
    </row>
    <row r="4329" spans="1:4">
      <c r="A4329" s="266">
        <v>4011463</v>
      </c>
      <c r="B4329" s="267" t="s">
        <v>5042</v>
      </c>
      <c r="C4329" s="266" t="s">
        <v>190</v>
      </c>
      <c r="D4329" s="268">
        <v>196.81</v>
      </c>
    </row>
    <row r="4330" spans="1:4">
      <c r="A4330" s="266">
        <v>4011462</v>
      </c>
      <c r="B4330" s="267" t="s">
        <v>5043</v>
      </c>
      <c r="C4330" s="266" t="s">
        <v>190</v>
      </c>
      <c r="D4330" s="268">
        <v>135.62</v>
      </c>
    </row>
    <row r="4331" spans="1:4">
      <c r="A4331" s="266">
        <v>4011464</v>
      </c>
      <c r="B4331" s="267" t="s">
        <v>5044</v>
      </c>
      <c r="C4331" s="266" t="s">
        <v>190</v>
      </c>
      <c r="D4331" s="268">
        <v>19.399999999999999</v>
      </c>
    </row>
    <row r="4332" spans="1:4">
      <c r="A4332" s="266">
        <v>4011457</v>
      </c>
      <c r="B4332" s="267" t="s">
        <v>5045</v>
      </c>
      <c r="C4332" s="266" t="s">
        <v>190</v>
      </c>
      <c r="D4332" s="268">
        <v>197.2</v>
      </c>
    </row>
    <row r="4333" spans="1:4">
      <c r="A4333" s="266">
        <v>4011456</v>
      </c>
      <c r="B4333" s="267" t="s">
        <v>5046</v>
      </c>
      <c r="C4333" s="266" t="s">
        <v>190</v>
      </c>
      <c r="D4333" s="268">
        <v>134.69999999999999</v>
      </c>
    </row>
    <row r="4334" spans="1:4">
      <c r="A4334" s="266">
        <v>4011461</v>
      </c>
      <c r="B4334" s="267" t="s">
        <v>5047</v>
      </c>
      <c r="C4334" s="266" t="s">
        <v>190</v>
      </c>
      <c r="D4334" s="268">
        <v>198.48</v>
      </c>
    </row>
    <row r="4335" spans="1:4">
      <c r="A4335" s="266">
        <v>4011460</v>
      </c>
      <c r="B4335" s="267" t="s">
        <v>5048</v>
      </c>
      <c r="C4335" s="266" t="s">
        <v>190</v>
      </c>
      <c r="D4335" s="268">
        <v>137.56</v>
      </c>
    </row>
    <row r="4336" spans="1:4">
      <c r="A4336" s="266">
        <v>4011466</v>
      </c>
      <c r="B4336" s="267" t="s">
        <v>5049</v>
      </c>
      <c r="C4336" s="266" t="s">
        <v>190</v>
      </c>
      <c r="D4336" s="268">
        <v>201.07</v>
      </c>
    </row>
    <row r="4337" spans="1:4">
      <c r="A4337" s="266">
        <v>4011465</v>
      </c>
      <c r="B4337" s="267" t="s">
        <v>5050</v>
      </c>
      <c r="C4337" s="266" t="s">
        <v>190</v>
      </c>
      <c r="D4337" s="268">
        <v>140.52000000000001</v>
      </c>
    </row>
    <row r="4338" spans="1:4">
      <c r="A4338" s="266">
        <v>4011469</v>
      </c>
      <c r="B4338" s="267" t="s">
        <v>5051</v>
      </c>
      <c r="C4338" s="266" t="s">
        <v>190</v>
      </c>
      <c r="D4338" s="268">
        <v>237.71</v>
      </c>
    </row>
    <row r="4339" spans="1:4">
      <c r="A4339" s="266">
        <v>4011473</v>
      </c>
      <c r="B4339" s="267" t="s">
        <v>5052</v>
      </c>
      <c r="C4339" s="266" t="s">
        <v>190</v>
      </c>
      <c r="D4339" s="268">
        <v>183.99</v>
      </c>
    </row>
    <row r="4340" spans="1:4">
      <c r="A4340" s="266">
        <v>4011470</v>
      </c>
      <c r="B4340" s="267" t="s">
        <v>5053</v>
      </c>
      <c r="C4340" s="266" t="s">
        <v>190</v>
      </c>
      <c r="D4340" s="268">
        <v>241.21</v>
      </c>
    </row>
    <row r="4341" spans="1:4">
      <c r="A4341" s="266">
        <v>4011474</v>
      </c>
      <c r="B4341" s="267" t="s">
        <v>5054</v>
      </c>
      <c r="C4341" s="266" t="s">
        <v>190</v>
      </c>
      <c r="D4341" s="268">
        <v>188.26</v>
      </c>
    </row>
    <row r="4342" spans="1:4">
      <c r="A4342" s="266">
        <v>4011471</v>
      </c>
      <c r="B4342" s="267" t="s">
        <v>5055</v>
      </c>
      <c r="C4342" s="266" t="s">
        <v>190</v>
      </c>
      <c r="D4342" s="268">
        <v>241.51</v>
      </c>
    </row>
    <row r="4343" spans="1:4">
      <c r="A4343" s="266">
        <v>4011475</v>
      </c>
      <c r="B4343" s="267" t="s">
        <v>5056</v>
      </c>
      <c r="C4343" s="266" t="s">
        <v>190</v>
      </c>
      <c r="D4343" s="268">
        <v>190.39</v>
      </c>
    </row>
    <row r="4344" spans="1:4">
      <c r="A4344" s="266">
        <v>4011472</v>
      </c>
      <c r="B4344" s="267" t="s">
        <v>5057</v>
      </c>
      <c r="C4344" s="266" t="s">
        <v>190</v>
      </c>
      <c r="D4344" s="268">
        <v>239.62</v>
      </c>
    </row>
    <row r="4345" spans="1:4">
      <c r="A4345" s="266">
        <v>4011476</v>
      </c>
      <c r="B4345" s="267" t="s">
        <v>5058</v>
      </c>
      <c r="C4345" s="266" t="s">
        <v>190</v>
      </c>
      <c r="D4345" s="268">
        <v>183.64</v>
      </c>
    </row>
    <row r="4346" spans="1:4">
      <c r="A4346" s="266">
        <v>4011478</v>
      </c>
      <c r="B4346" s="267" t="s">
        <v>5059</v>
      </c>
      <c r="C4346" s="266" t="s">
        <v>190</v>
      </c>
      <c r="D4346" s="268">
        <v>178.12</v>
      </c>
    </row>
    <row r="4347" spans="1:4">
      <c r="A4347" s="266">
        <v>4011477</v>
      </c>
      <c r="B4347" s="267" t="s">
        <v>5060</v>
      </c>
      <c r="C4347" s="266" t="s">
        <v>190</v>
      </c>
      <c r="D4347" s="268">
        <v>141.38999999999999</v>
      </c>
    </row>
    <row r="4348" spans="1:4">
      <c r="A4348" s="266">
        <v>4011538</v>
      </c>
      <c r="B4348" s="267" t="s">
        <v>5061</v>
      </c>
      <c r="C4348" s="266" t="s">
        <v>142</v>
      </c>
      <c r="D4348" s="268">
        <v>0.16</v>
      </c>
    </row>
    <row r="4349" spans="1:4">
      <c r="A4349" s="266">
        <v>4016096</v>
      </c>
      <c r="B4349" s="267" t="s">
        <v>174</v>
      </c>
      <c r="C4349" s="266" t="s">
        <v>84</v>
      </c>
      <c r="D4349" s="268">
        <v>1.31</v>
      </c>
    </row>
    <row r="4350" spans="1:4">
      <c r="A4350" s="266">
        <v>4016008</v>
      </c>
      <c r="B4350" s="267" t="s">
        <v>5062</v>
      </c>
      <c r="C4350" s="266" t="s">
        <v>84</v>
      </c>
      <c r="D4350" s="268">
        <v>4.09</v>
      </c>
    </row>
    <row r="4351" spans="1:4">
      <c r="A4351" s="266">
        <v>4016007</v>
      </c>
      <c r="B4351" s="267" t="s">
        <v>5063</v>
      </c>
      <c r="C4351" s="266" t="s">
        <v>84</v>
      </c>
      <c r="D4351" s="268">
        <v>4.78</v>
      </c>
    </row>
    <row r="4352" spans="1:4">
      <c r="A4352" s="266">
        <v>4015612</v>
      </c>
      <c r="B4352" s="267" t="s">
        <v>5064</v>
      </c>
      <c r="C4352" s="266" t="s">
        <v>84</v>
      </c>
      <c r="D4352" s="268">
        <v>11.49</v>
      </c>
    </row>
    <row r="4353" spans="1:4" ht="18">
      <c r="A4353" s="266">
        <v>4011562</v>
      </c>
      <c r="B4353" s="267" t="s">
        <v>5065</v>
      </c>
      <c r="C4353" s="266" t="s">
        <v>142</v>
      </c>
      <c r="D4353" s="268">
        <v>31.84</v>
      </c>
    </row>
    <row r="4354" spans="1:4">
      <c r="A4354" s="266">
        <v>4011351</v>
      </c>
      <c r="B4354" s="267" t="s">
        <v>5066</v>
      </c>
      <c r="C4354" s="266" t="s">
        <v>142</v>
      </c>
      <c r="D4354" s="268">
        <v>0.36</v>
      </c>
    </row>
    <row r="4355" spans="1:4">
      <c r="A4355" s="266">
        <v>4011352</v>
      </c>
      <c r="B4355" s="267" t="s">
        <v>181</v>
      </c>
      <c r="C4355" s="266" t="s">
        <v>142</v>
      </c>
      <c r="D4355" s="268">
        <v>0.39</v>
      </c>
    </row>
    <row r="4356" spans="1:4">
      <c r="A4356" s="266">
        <v>4011402</v>
      </c>
      <c r="B4356" s="267" t="s">
        <v>5067</v>
      </c>
      <c r="C4356" s="266" t="s">
        <v>142</v>
      </c>
      <c r="D4356" s="268">
        <v>0.86</v>
      </c>
    </row>
    <row r="4357" spans="1:4">
      <c r="A4357" s="266">
        <v>4011401</v>
      </c>
      <c r="B4357" s="267" t="s">
        <v>5068</v>
      </c>
      <c r="C4357" s="266" t="s">
        <v>142</v>
      </c>
      <c r="D4357" s="268">
        <v>0.56999999999999995</v>
      </c>
    </row>
    <row r="4358" spans="1:4">
      <c r="A4358" s="266">
        <v>4011404</v>
      </c>
      <c r="B4358" s="267" t="s">
        <v>5069</v>
      </c>
      <c r="C4358" s="266" t="s">
        <v>142</v>
      </c>
      <c r="D4358" s="268">
        <v>0.6</v>
      </c>
    </row>
    <row r="4359" spans="1:4">
      <c r="A4359" s="266">
        <v>4011403</v>
      </c>
      <c r="B4359" s="267" t="s">
        <v>5070</v>
      </c>
      <c r="C4359" s="266" t="s">
        <v>142</v>
      </c>
      <c r="D4359" s="268">
        <v>0.39</v>
      </c>
    </row>
    <row r="4360" spans="1:4">
      <c r="A4360" s="266">
        <v>4011406</v>
      </c>
      <c r="B4360" s="267" t="s">
        <v>5071</v>
      </c>
      <c r="C4360" s="266" t="s">
        <v>142</v>
      </c>
      <c r="D4360" s="268">
        <v>1.1200000000000001</v>
      </c>
    </row>
    <row r="4361" spans="1:4">
      <c r="A4361" s="266">
        <v>4011405</v>
      </c>
      <c r="B4361" s="267" t="s">
        <v>5072</v>
      </c>
      <c r="C4361" s="266" t="s">
        <v>142</v>
      </c>
      <c r="D4361" s="268">
        <v>0.75</v>
      </c>
    </row>
    <row r="4362" spans="1:4">
      <c r="A4362" s="266">
        <v>4011392</v>
      </c>
      <c r="B4362" s="267" t="s">
        <v>5073</v>
      </c>
      <c r="C4362" s="266" t="s">
        <v>84</v>
      </c>
      <c r="D4362" s="268">
        <v>236.26</v>
      </c>
    </row>
    <row r="4363" spans="1:4">
      <c r="A4363" s="266">
        <v>4011391</v>
      </c>
      <c r="B4363" s="267" t="s">
        <v>5074</v>
      </c>
      <c r="C4363" s="266" t="s">
        <v>84</v>
      </c>
      <c r="D4363" s="268">
        <v>121.87</v>
      </c>
    </row>
    <row r="4364" spans="1:4">
      <c r="A4364" s="266">
        <v>4011394</v>
      </c>
      <c r="B4364" s="267" t="s">
        <v>5075</v>
      </c>
      <c r="C4364" s="266" t="s">
        <v>84</v>
      </c>
      <c r="D4364" s="268">
        <v>236.81</v>
      </c>
    </row>
    <row r="4365" spans="1:4">
      <c r="A4365" s="266">
        <v>4011393</v>
      </c>
      <c r="B4365" s="267" t="s">
        <v>5076</v>
      </c>
      <c r="C4365" s="266" t="s">
        <v>84</v>
      </c>
      <c r="D4365" s="268">
        <v>122.45</v>
      </c>
    </row>
    <row r="4366" spans="1:4">
      <c r="A4366" s="266">
        <v>4011396</v>
      </c>
      <c r="B4366" s="267" t="s">
        <v>5077</v>
      </c>
      <c r="C4366" s="266" t="s">
        <v>84</v>
      </c>
      <c r="D4366" s="268">
        <v>239.34</v>
      </c>
    </row>
    <row r="4367" spans="1:4">
      <c r="A4367" s="266">
        <v>4011395</v>
      </c>
      <c r="B4367" s="267" t="s">
        <v>5078</v>
      </c>
      <c r="C4367" s="266" t="s">
        <v>84</v>
      </c>
      <c r="D4367" s="268">
        <v>123.11</v>
      </c>
    </row>
    <row r="4368" spans="1:4">
      <c r="A4368" s="266">
        <v>4011398</v>
      </c>
      <c r="B4368" s="267" t="s">
        <v>5079</v>
      </c>
      <c r="C4368" s="266" t="s">
        <v>84</v>
      </c>
      <c r="D4368" s="268">
        <v>241.91</v>
      </c>
    </row>
    <row r="4369" spans="1:4">
      <c r="A4369" s="266">
        <v>4011397</v>
      </c>
      <c r="B4369" s="267" t="s">
        <v>5080</v>
      </c>
      <c r="C4369" s="266" t="s">
        <v>84</v>
      </c>
      <c r="D4369" s="268">
        <v>123.37</v>
      </c>
    </row>
    <row r="4370" spans="1:4">
      <c r="A4370" s="266">
        <v>4011400</v>
      </c>
      <c r="B4370" s="267" t="s">
        <v>5081</v>
      </c>
      <c r="C4370" s="266" t="s">
        <v>84</v>
      </c>
      <c r="D4370" s="268">
        <v>251.51</v>
      </c>
    </row>
    <row r="4371" spans="1:4">
      <c r="A4371" s="266">
        <v>4011399</v>
      </c>
      <c r="B4371" s="267" t="s">
        <v>5082</v>
      </c>
      <c r="C4371" s="266" t="s">
        <v>84</v>
      </c>
      <c r="D4371" s="268">
        <v>140.19999999999999</v>
      </c>
    </row>
    <row r="4372" spans="1:4">
      <c r="A4372" s="266">
        <v>4011490</v>
      </c>
      <c r="B4372" s="267" t="s">
        <v>5083</v>
      </c>
      <c r="C4372" s="266" t="s">
        <v>142</v>
      </c>
      <c r="D4372" s="268">
        <v>5.6</v>
      </c>
    </row>
    <row r="4373" spans="1:4">
      <c r="A4373" s="266">
        <v>4011536</v>
      </c>
      <c r="B4373" s="267" t="s">
        <v>5084</v>
      </c>
      <c r="C4373" s="266" t="s">
        <v>142</v>
      </c>
      <c r="D4373" s="268">
        <v>1.78</v>
      </c>
    </row>
    <row r="4374" spans="1:4">
      <c r="A4374" s="266">
        <v>4011415</v>
      </c>
      <c r="B4374" s="267" t="s">
        <v>5085</v>
      </c>
      <c r="C4374" s="266" t="s">
        <v>190</v>
      </c>
      <c r="D4374" s="268">
        <v>187.06</v>
      </c>
    </row>
    <row r="4375" spans="1:4">
      <c r="A4375" s="266">
        <v>4011416</v>
      </c>
      <c r="B4375" s="267" t="s">
        <v>5086</v>
      </c>
      <c r="C4375" s="266" t="s">
        <v>190</v>
      </c>
      <c r="D4375" s="268">
        <v>137.08000000000001</v>
      </c>
    </row>
    <row r="4376" spans="1:4">
      <c r="A4376" s="266">
        <v>4011408</v>
      </c>
      <c r="B4376" s="267" t="s">
        <v>5087</v>
      </c>
      <c r="C4376" s="266" t="s">
        <v>142</v>
      </c>
      <c r="D4376" s="268">
        <v>2.33</v>
      </c>
    </row>
    <row r="4377" spans="1:4">
      <c r="A4377" s="266">
        <v>4011407</v>
      </c>
      <c r="B4377" s="267" t="s">
        <v>5088</v>
      </c>
      <c r="C4377" s="266" t="s">
        <v>142</v>
      </c>
      <c r="D4377" s="268">
        <v>1.69</v>
      </c>
    </row>
    <row r="4378" spans="1:4">
      <c r="A4378" s="266">
        <v>4011410</v>
      </c>
      <c r="B4378" s="267" t="s">
        <v>5089</v>
      </c>
      <c r="C4378" s="266" t="s">
        <v>142</v>
      </c>
      <c r="D4378" s="268">
        <v>4.51</v>
      </c>
    </row>
    <row r="4379" spans="1:4">
      <c r="A4379" s="266">
        <v>4011409</v>
      </c>
      <c r="B4379" s="267" t="s">
        <v>5090</v>
      </c>
      <c r="C4379" s="266" t="s">
        <v>142</v>
      </c>
      <c r="D4379" s="268">
        <v>3.29</v>
      </c>
    </row>
    <row r="4380" spans="1:4">
      <c r="A4380" s="266">
        <v>4011412</v>
      </c>
      <c r="B4380" s="267" t="s">
        <v>5091</v>
      </c>
      <c r="C4380" s="266" t="s">
        <v>142</v>
      </c>
      <c r="D4380" s="268">
        <v>6.01</v>
      </c>
    </row>
    <row r="4381" spans="1:4">
      <c r="A4381" s="266">
        <v>4011411</v>
      </c>
      <c r="B4381" s="267" t="s">
        <v>5092</v>
      </c>
      <c r="C4381" s="266" t="s">
        <v>142</v>
      </c>
      <c r="D4381" s="268">
        <v>4.3899999999999997</v>
      </c>
    </row>
    <row r="4382" spans="1:4">
      <c r="A4382" s="266">
        <v>4011520</v>
      </c>
      <c r="B4382" s="267" t="s">
        <v>5093</v>
      </c>
      <c r="C4382" s="266" t="s">
        <v>84</v>
      </c>
      <c r="D4382" s="268">
        <v>509.14</v>
      </c>
    </row>
    <row r="4383" spans="1:4">
      <c r="A4383" s="266">
        <v>4011507</v>
      </c>
      <c r="B4383" s="267" t="s">
        <v>5094</v>
      </c>
      <c r="C4383" s="266" t="s">
        <v>84</v>
      </c>
      <c r="D4383" s="268">
        <v>378.11</v>
      </c>
    </row>
    <row r="4384" spans="1:4">
      <c r="A4384" s="266">
        <v>4011535</v>
      </c>
      <c r="B4384" s="267" t="s">
        <v>5095</v>
      </c>
      <c r="C4384" s="266" t="s">
        <v>84</v>
      </c>
      <c r="D4384" s="268">
        <v>407.83</v>
      </c>
    </row>
    <row r="4385" spans="1:4">
      <c r="A4385" s="266">
        <v>4011534</v>
      </c>
      <c r="B4385" s="267" t="s">
        <v>5096</v>
      </c>
      <c r="C4385" s="266" t="s">
        <v>84</v>
      </c>
      <c r="D4385" s="268">
        <v>288.41000000000003</v>
      </c>
    </row>
    <row r="4386" spans="1:4">
      <c r="A4386" s="266">
        <v>4011533</v>
      </c>
      <c r="B4386" s="267" t="s">
        <v>5097</v>
      </c>
      <c r="C4386" s="266" t="s">
        <v>84</v>
      </c>
      <c r="D4386" s="268">
        <v>413.97</v>
      </c>
    </row>
    <row r="4387" spans="1:4">
      <c r="A4387" s="266">
        <v>4011532</v>
      </c>
      <c r="B4387" s="267" t="s">
        <v>5098</v>
      </c>
      <c r="C4387" s="266" t="s">
        <v>84</v>
      </c>
      <c r="D4387" s="268">
        <v>294.55</v>
      </c>
    </row>
    <row r="4388" spans="1:4">
      <c r="A4388" s="266">
        <v>4011492</v>
      </c>
      <c r="B4388" s="267" t="s">
        <v>5099</v>
      </c>
      <c r="C4388" s="266" t="s">
        <v>84</v>
      </c>
      <c r="D4388" s="268">
        <v>347.74</v>
      </c>
    </row>
    <row r="4389" spans="1:4">
      <c r="A4389" s="266">
        <v>4011491</v>
      </c>
      <c r="B4389" s="267" t="s">
        <v>5100</v>
      </c>
      <c r="C4389" s="266" t="s">
        <v>84</v>
      </c>
      <c r="D4389" s="268">
        <v>220.33</v>
      </c>
    </row>
    <row r="4390" spans="1:4">
      <c r="A4390" s="266">
        <v>4011353</v>
      </c>
      <c r="B4390" s="267" t="s">
        <v>5101</v>
      </c>
      <c r="C4390" s="266" t="s">
        <v>142</v>
      </c>
      <c r="D4390" s="268">
        <v>0.27</v>
      </c>
    </row>
    <row r="4391" spans="1:4">
      <c r="A4391" s="266">
        <v>4011354</v>
      </c>
      <c r="B4391" s="267" t="s">
        <v>5102</v>
      </c>
      <c r="C4391" s="266" t="s">
        <v>142</v>
      </c>
      <c r="D4391" s="268">
        <v>0.27</v>
      </c>
    </row>
    <row r="4392" spans="1:4">
      <c r="A4392" s="266">
        <v>4011418</v>
      </c>
      <c r="B4392" s="267" t="s">
        <v>5103</v>
      </c>
      <c r="C4392" s="266" t="s">
        <v>84</v>
      </c>
      <c r="D4392" s="268">
        <v>337.43</v>
      </c>
    </row>
    <row r="4393" spans="1:4">
      <c r="A4393" s="266">
        <v>4011417</v>
      </c>
      <c r="B4393" s="267" t="s">
        <v>5104</v>
      </c>
      <c r="C4393" s="266" t="s">
        <v>84</v>
      </c>
      <c r="D4393" s="268">
        <v>194.01</v>
      </c>
    </row>
    <row r="4394" spans="1:4">
      <c r="A4394" s="266">
        <v>4011420</v>
      </c>
      <c r="B4394" s="267" t="s">
        <v>5105</v>
      </c>
      <c r="C4394" s="266" t="s">
        <v>84</v>
      </c>
      <c r="D4394" s="268">
        <v>340.85</v>
      </c>
    </row>
    <row r="4395" spans="1:4">
      <c r="A4395" s="266">
        <v>4011419</v>
      </c>
      <c r="B4395" s="267" t="s">
        <v>5106</v>
      </c>
      <c r="C4395" s="266" t="s">
        <v>84</v>
      </c>
      <c r="D4395" s="268">
        <v>190.89</v>
      </c>
    </row>
    <row r="4396" spans="1:4">
      <c r="A4396" s="266">
        <v>4011422</v>
      </c>
      <c r="B4396" s="267" t="s">
        <v>5107</v>
      </c>
      <c r="C4396" s="266" t="s">
        <v>84</v>
      </c>
      <c r="D4396" s="268">
        <v>348.83</v>
      </c>
    </row>
    <row r="4397" spans="1:4">
      <c r="A4397" s="266">
        <v>4011421</v>
      </c>
      <c r="B4397" s="267" t="s">
        <v>5108</v>
      </c>
      <c r="C4397" s="266" t="s">
        <v>84</v>
      </c>
      <c r="D4397" s="268">
        <v>206.11</v>
      </c>
    </row>
    <row r="4398" spans="1:4">
      <c r="A4398" s="266">
        <v>4011424</v>
      </c>
      <c r="B4398" s="267" t="s">
        <v>5109</v>
      </c>
      <c r="C4398" s="266" t="s">
        <v>84</v>
      </c>
      <c r="D4398" s="268">
        <v>352.89</v>
      </c>
    </row>
    <row r="4399" spans="1:4">
      <c r="A4399" s="266">
        <v>4011423</v>
      </c>
      <c r="B4399" s="267" t="s">
        <v>5110</v>
      </c>
      <c r="C4399" s="266" t="s">
        <v>84</v>
      </c>
      <c r="D4399" s="268">
        <v>203</v>
      </c>
    </row>
    <row r="4400" spans="1:4">
      <c r="A4400" s="266">
        <v>4011426</v>
      </c>
      <c r="B4400" s="267" t="s">
        <v>5111</v>
      </c>
      <c r="C4400" s="266" t="s">
        <v>84</v>
      </c>
      <c r="D4400" s="268">
        <v>337.43</v>
      </c>
    </row>
    <row r="4401" spans="1:4">
      <c r="A4401" s="266">
        <v>4011425</v>
      </c>
      <c r="B4401" s="267" t="s">
        <v>5112</v>
      </c>
      <c r="C4401" s="266" t="s">
        <v>84</v>
      </c>
      <c r="D4401" s="268">
        <v>194.01</v>
      </c>
    </row>
    <row r="4402" spans="1:4">
      <c r="A4402" s="266">
        <v>4011428</v>
      </c>
      <c r="B4402" s="267" t="s">
        <v>5113</v>
      </c>
      <c r="C4402" s="266" t="s">
        <v>84</v>
      </c>
      <c r="D4402" s="268">
        <v>340.85</v>
      </c>
    </row>
    <row r="4403" spans="1:4">
      <c r="A4403" s="266">
        <v>4011427</v>
      </c>
      <c r="B4403" s="267" t="s">
        <v>5114</v>
      </c>
      <c r="C4403" s="266" t="s">
        <v>84</v>
      </c>
      <c r="D4403" s="268">
        <v>190.89</v>
      </c>
    </row>
    <row r="4404" spans="1:4">
      <c r="A4404" s="266">
        <v>4011430</v>
      </c>
      <c r="B4404" s="267" t="s">
        <v>5115</v>
      </c>
      <c r="C4404" s="266" t="s">
        <v>84</v>
      </c>
      <c r="D4404" s="268">
        <v>347.61</v>
      </c>
    </row>
    <row r="4405" spans="1:4">
      <c r="A4405" s="266">
        <v>4011429</v>
      </c>
      <c r="B4405" s="267" t="s">
        <v>5116</v>
      </c>
      <c r="C4405" s="266" t="s">
        <v>84</v>
      </c>
      <c r="D4405" s="268">
        <v>205.57</v>
      </c>
    </row>
    <row r="4406" spans="1:4">
      <c r="A4406" s="266">
        <v>4011432</v>
      </c>
      <c r="B4406" s="267" t="s">
        <v>5117</v>
      </c>
      <c r="C4406" s="266" t="s">
        <v>84</v>
      </c>
      <c r="D4406" s="268">
        <v>351.65</v>
      </c>
    </row>
    <row r="4407" spans="1:4">
      <c r="A4407" s="266">
        <v>4011431</v>
      </c>
      <c r="B4407" s="267" t="s">
        <v>5118</v>
      </c>
      <c r="C4407" s="266" t="s">
        <v>84</v>
      </c>
      <c r="D4407" s="268">
        <v>202.48</v>
      </c>
    </row>
    <row r="4408" spans="1:4">
      <c r="A4408" s="266">
        <v>4011434</v>
      </c>
      <c r="B4408" s="267" t="s">
        <v>5119</v>
      </c>
      <c r="C4408" s="266" t="s">
        <v>190</v>
      </c>
      <c r="D4408" s="268">
        <v>197.16</v>
      </c>
    </row>
    <row r="4409" spans="1:4">
      <c r="A4409" s="266">
        <v>4011433</v>
      </c>
      <c r="B4409" s="267" t="s">
        <v>5120</v>
      </c>
      <c r="C4409" s="266" t="s">
        <v>190</v>
      </c>
      <c r="D4409" s="268">
        <v>133.75</v>
      </c>
    </row>
    <row r="4410" spans="1:4">
      <c r="A4410" s="266">
        <v>4011436</v>
      </c>
      <c r="B4410" s="267" t="s">
        <v>5121</v>
      </c>
      <c r="C4410" s="266" t="s">
        <v>190</v>
      </c>
      <c r="D4410" s="268">
        <v>189.06</v>
      </c>
    </row>
    <row r="4411" spans="1:4">
      <c r="A4411" s="266">
        <v>4011435</v>
      </c>
      <c r="B4411" s="267" t="s">
        <v>5122</v>
      </c>
      <c r="C4411" s="266" t="s">
        <v>190</v>
      </c>
      <c r="D4411" s="268">
        <v>124.01</v>
      </c>
    </row>
    <row r="4412" spans="1:4">
      <c r="A4412" s="266">
        <v>4011438</v>
      </c>
      <c r="B4412" s="267" t="s">
        <v>5123</v>
      </c>
      <c r="C4412" s="266" t="s">
        <v>190</v>
      </c>
      <c r="D4412" s="268">
        <v>195.84</v>
      </c>
    </row>
    <row r="4413" spans="1:4">
      <c r="A4413" s="266">
        <v>4011437</v>
      </c>
      <c r="B4413" s="267" t="s">
        <v>5124</v>
      </c>
      <c r="C4413" s="266" t="s">
        <v>190</v>
      </c>
      <c r="D4413" s="268">
        <v>132.1</v>
      </c>
    </row>
    <row r="4414" spans="1:4">
      <c r="A4414" s="266">
        <v>4011440</v>
      </c>
      <c r="B4414" s="267" t="s">
        <v>5125</v>
      </c>
      <c r="C4414" s="266" t="s">
        <v>190</v>
      </c>
      <c r="D4414" s="268">
        <v>201.7</v>
      </c>
    </row>
    <row r="4415" spans="1:4">
      <c r="A4415" s="266">
        <v>4011439</v>
      </c>
      <c r="B4415" s="267" t="s">
        <v>5126</v>
      </c>
      <c r="C4415" s="266" t="s">
        <v>190</v>
      </c>
      <c r="D4415" s="268">
        <v>138.19999999999999</v>
      </c>
    </row>
    <row r="4416" spans="1:4">
      <c r="A4416" s="266">
        <v>4011442</v>
      </c>
      <c r="B4416" s="267" t="s">
        <v>5127</v>
      </c>
      <c r="C4416" s="266" t="s">
        <v>190</v>
      </c>
      <c r="D4416" s="268">
        <v>200.55</v>
      </c>
    </row>
    <row r="4417" spans="1:4">
      <c r="A4417" s="266">
        <v>4011441</v>
      </c>
      <c r="B4417" s="267" t="s">
        <v>5128</v>
      </c>
      <c r="C4417" s="266" t="s">
        <v>190</v>
      </c>
      <c r="D4417" s="268">
        <v>137.80000000000001</v>
      </c>
    </row>
    <row r="4418" spans="1:4">
      <c r="A4418" s="266">
        <v>4011482</v>
      </c>
      <c r="B4418" s="267" t="s">
        <v>5129</v>
      </c>
      <c r="C4418" s="266" t="s">
        <v>84</v>
      </c>
      <c r="D4418" s="268">
        <v>69.05</v>
      </c>
    </row>
    <row r="4419" spans="1:4">
      <c r="A4419" s="266">
        <v>4011484</v>
      </c>
      <c r="B4419" s="267" t="s">
        <v>5130</v>
      </c>
      <c r="C4419" s="266" t="s">
        <v>84</v>
      </c>
      <c r="D4419" s="268">
        <v>70.84</v>
      </c>
    </row>
    <row r="4420" spans="1:4">
      <c r="A4420" s="266">
        <v>4011483</v>
      </c>
      <c r="B4420" s="267" t="s">
        <v>5131</v>
      </c>
      <c r="C4420" s="266" t="s">
        <v>84</v>
      </c>
      <c r="D4420" s="268">
        <v>47.85</v>
      </c>
    </row>
    <row r="4421" spans="1:4">
      <c r="A4421" s="266">
        <v>4011488</v>
      </c>
      <c r="B4421" s="267" t="s">
        <v>5132</v>
      </c>
      <c r="C4421" s="266" t="s">
        <v>84</v>
      </c>
      <c r="D4421" s="268">
        <v>51.29</v>
      </c>
    </row>
    <row r="4422" spans="1:4" ht="18">
      <c r="A4422" s="266">
        <v>4011487</v>
      </c>
      <c r="B4422" s="267" t="s">
        <v>5133</v>
      </c>
      <c r="C4422" s="266" t="s">
        <v>84</v>
      </c>
      <c r="D4422" s="268">
        <v>80.400000000000006</v>
      </c>
    </row>
    <row r="4423" spans="1:4">
      <c r="A4423" s="266">
        <v>4011486</v>
      </c>
      <c r="B4423" s="267" t="s">
        <v>5134</v>
      </c>
      <c r="C4423" s="266" t="s">
        <v>84</v>
      </c>
      <c r="D4423" s="268">
        <v>109.53</v>
      </c>
    </row>
    <row r="4424" spans="1:4">
      <c r="A4424" s="266">
        <v>4011485</v>
      </c>
      <c r="B4424" s="267" t="s">
        <v>5135</v>
      </c>
      <c r="C4424" s="266" t="s">
        <v>84</v>
      </c>
      <c r="D4424" s="268">
        <v>86.53</v>
      </c>
    </row>
    <row r="4425" spans="1:4">
      <c r="A4425" s="266">
        <v>4011489</v>
      </c>
      <c r="B4425" s="267" t="s">
        <v>5136</v>
      </c>
      <c r="C4425" s="266" t="s">
        <v>84</v>
      </c>
      <c r="D4425" s="268">
        <v>143.19999999999999</v>
      </c>
    </row>
    <row r="4426" spans="1:4">
      <c r="A4426" s="266">
        <v>4011493</v>
      </c>
      <c r="B4426" s="267" t="s">
        <v>5137</v>
      </c>
      <c r="C4426" s="266" t="s">
        <v>84</v>
      </c>
      <c r="D4426" s="268">
        <v>100.95</v>
      </c>
    </row>
    <row r="4427" spans="1:4">
      <c r="A4427" s="266">
        <v>4011481</v>
      </c>
      <c r="B4427" s="267" t="s">
        <v>5138</v>
      </c>
      <c r="C4427" s="266" t="s">
        <v>84</v>
      </c>
      <c r="D4427" s="268">
        <v>30.37</v>
      </c>
    </row>
    <row r="4428" spans="1:4">
      <c r="A4428" s="266">
        <v>4011347</v>
      </c>
      <c r="B4428" s="267" t="s">
        <v>5139</v>
      </c>
      <c r="C4428" s="266" t="s">
        <v>84</v>
      </c>
      <c r="D4428" s="268">
        <v>57.66</v>
      </c>
    </row>
    <row r="4429" spans="1:4">
      <c r="A4429" s="266">
        <v>4011342</v>
      </c>
      <c r="B4429" s="267" t="s">
        <v>5140</v>
      </c>
      <c r="C4429" s="266" t="s">
        <v>84</v>
      </c>
      <c r="D4429" s="268">
        <v>85.74</v>
      </c>
    </row>
    <row r="4430" spans="1:4">
      <c r="A4430" s="266">
        <v>4011344</v>
      </c>
      <c r="B4430" s="267" t="s">
        <v>5141</v>
      </c>
      <c r="C4430" s="266" t="s">
        <v>84</v>
      </c>
      <c r="D4430" s="268">
        <v>47.79</v>
      </c>
    </row>
    <row r="4431" spans="1:4">
      <c r="A4431" s="266">
        <v>4011341</v>
      </c>
      <c r="B4431" s="267" t="s">
        <v>5142</v>
      </c>
      <c r="C4431" s="266" t="s">
        <v>84</v>
      </c>
      <c r="D4431" s="268">
        <v>11.83</v>
      </c>
    </row>
    <row r="4432" spans="1:4">
      <c r="A4432" s="266">
        <v>4011346</v>
      </c>
      <c r="B4432" s="267" t="s">
        <v>5143</v>
      </c>
      <c r="C4432" s="266" t="s">
        <v>84</v>
      </c>
      <c r="D4432" s="268">
        <v>8.26</v>
      </c>
    </row>
    <row r="4433" spans="1:4">
      <c r="A4433" s="266">
        <v>4011211</v>
      </c>
      <c r="B4433" s="267" t="s">
        <v>5144</v>
      </c>
      <c r="C4433" s="266" t="s">
        <v>84</v>
      </c>
      <c r="D4433" s="268">
        <v>10.95</v>
      </c>
    </row>
    <row r="4434" spans="1:4">
      <c r="A4434" s="266">
        <v>4011304</v>
      </c>
      <c r="B4434" s="267" t="s">
        <v>5145</v>
      </c>
      <c r="C4434" s="266" t="s">
        <v>84</v>
      </c>
      <c r="D4434" s="268">
        <v>56.06</v>
      </c>
    </row>
    <row r="4435" spans="1:4">
      <c r="A4435" s="266">
        <v>4011209</v>
      </c>
      <c r="B4435" s="267" t="s">
        <v>170</v>
      </c>
      <c r="C4435" s="266" t="s">
        <v>142</v>
      </c>
      <c r="D4435" s="268">
        <v>1.1000000000000001</v>
      </c>
    </row>
    <row r="4436" spans="1:4">
      <c r="A4436" s="266">
        <v>4011210</v>
      </c>
      <c r="B4436" s="267" t="s">
        <v>5146</v>
      </c>
      <c r="C4436" s="266" t="s">
        <v>142</v>
      </c>
      <c r="D4436" s="268">
        <v>1.18</v>
      </c>
    </row>
    <row r="4437" spans="1:4">
      <c r="A4437" s="266">
        <v>4011537</v>
      </c>
      <c r="B4437" s="267" t="s">
        <v>5147</v>
      </c>
      <c r="C4437" s="266" t="s">
        <v>75</v>
      </c>
      <c r="D4437" s="268">
        <v>19.03</v>
      </c>
    </row>
    <row r="4438" spans="1:4">
      <c r="A4438" s="266">
        <v>4011218</v>
      </c>
      <c r="B4438" s="267" t="s">
        <v>5148</v>
      </c>
      <c r="C4438" s="266" t="s">
        <v>84</v>
      </c>
      <c r="D4438" s="268">
        <v>398.62</v>
      </c>
    </row>
    <row r="4439" spans="1:4">
      <c r="A4439" s="266">
        <v>4011217</v>
      </c>
      <c r="B4439" s="267" t="s">
        <v>5149</v>
      </c>
      <c r="C4439" s="266" t="s">
        <v>84</v>
      </c>
      <c r="D4439" s="268">
        <v>256.77</v>
      </c>
    </row>
    <row r="4440" spans="1:4">
      <c r="A4440" s="266">
        <v>4011214</v>
      </c>
      <c r="B4440" s="267" t="s">
        <v>5150</v>
      </c>
      <c r="C4440" s="266" t="s">
        <v>84</v>
      </c>
      <c r="D4440" s="268">
        <v>302.22000000000003</v>
      </c>
    </row>
    <row r="4441" spans="1:4">
      <c r="A4441" s="266">
        <v>4011213</v>
      </c>
      <c r="B4441" s="267" t="s">
        <v>5151</v>
      </c>
      <c r="C4441" s="266" t="s">
        <v>84</v>
      </c>
      <c r="D4441" s="268">
        <v>169.02</v>
      </c>
    </row>
    <row r="4442" spans="1:4">
      <c r="A4442" s="266">
        <v>4011227</v>
      </c>
      <c r="B4442" s="267" t="s">
        <v>172</v>
      </c>
      <c r="C4442" s="266" t="s">
        <v>84</v>
      </c>
      <c r="D4442" s="268">
        <v>10.95</v>
      </c>
    </row>
    <row r="4443" spans="1:4">
      <c r="A4443" s="266">
        <v>4011302</v>
      </c>
      <c r="B4443" s="267" t="s">
        <v>5152</v>
      </c>
      <c r="C4443" s="266" t="s">
        <v>84</v>
      </c>
      <c r="D4443" s="268">
        <v>58.75</v>
      </c>
    </row>
    <row r="4444" spans="1:4">
      <c r="A4444" s="266">
        <v>4011300</v>
      </c>
      <c r="B4444" s="267" t="s">
        <v>5153</v>
      </c>
      <c r="C4444" s="266" t="s">
        <v>84</v>
      </c>
      <c r="D4444" s="268">
        <v>48.11</v>
      </c>
    </row>
    <row r="4445" spans="1:4">
      <c r="A4445" s="266">
        <v>4011306</v>
      </c>
      <c r="B4445" s="267" t="s">
        <v>5154</v>
      </c>
      <c r="C4445" s="266" t="s">
        <v>84</v>
      </c>
      <c r="D4445" s="268">
        <v>88.4</v>
      </c>
    </row>
    <row r="4446" spans="1:4">
      <c r="A4446" s="266">
        <v>4011303</v>
      </c>
      <c r="B4446" s="267" t="s">
        <v>5155</v>
      </c>
      <c r="C4446" s="266" t="s">
        <v>84</v>
      </c>
      <c r="D4446" s="268">
        <v>104.01</v>
      </c>
    </row>
    <row r="4447" spans="1:4">
      <c r="A4447" s="266">
        <v>4011301</v>
      </c>
      <c r="B4447" s="267" t="s">
        <v>5156</v>
      </c>
      <c r="C4447" s="266" t="s">
        <v>84</v>
      </c>
      <c r="D4447" s="268">
        <v>95.26</v>
      </c>
    </row>
    <row r="4448" spans="1:4">
      <c r="A4448" s="266">
        <v>4011228</v>
      </c>
      <c r="B4448" s="267" t="s">
        <v>5157</v>
      </c>
      <c r="C4448" s="266" t="s">
        <v>84</v>
      </c>
      <c r="D4448" s="268">
        <v>12.09</v>
      </c>
    </row>
    <row r="4449" spans="1:4" ht="18">
      <c r="A4449" s="266">
        <v>4011229</v>
      </c>
      <c r="B4449" s="267" t="s">
        <v>5158</v>
      </c>
      <c r="C4449" s="266" t="s">
        <v>84</v>
      </c>
      <c r="D4449" s="268">
        <v>29.56</v>
      </c>
    </row>
    <row r="4450" spans="1:4" ht="18">
      <c r="A4450" s="266">
        <v>4011231</v>
      </c>
      <c r="B4450" s="267" t="s">
        <v>5159</v>
      </c>
      <c r="C4450" s="266" t="s">
        <v>84</v>
      </c>
      <c r="D4450" s="268">
        <v>118.28</v>
      </c>
    </row>
    <row r="4451" spans="1:4" ht="18">
      <c r="A4451" s="266">
        <v>4011230</v>
      </c>
      <c r="B4451" s="267" t="s">
        <v>5160</v>
      </c>
      <c r="C4451" s="266" t="s">
        <v>84</v>
      </c>
      <c r="D4451" s="268">
        <v>81.47</v>
      </c>
    </row>
    <row r="4452" spans="1:4" ht="18">
      <c r="A4452" s="266">
        <v>4011235</v>
      </c>
      <c r="B4452" s="267" t="s">
        <v>5161</v>
      </c>
      <c r="C4452" s="266" t="s">
        <v>84</v>
      </c>
      <c r="D4452" s="268">
        <v>84.76</v>
      </c>
    </row>
    <row r="4453" spans="1:4" ht="18">
      <c r="A4453" s="266">
        <v>4011234</v>
      </c>
      <c r="B4453" s="267" t="s">
        <v>5162</v>
      </c>
      <c r="C4453" s="266" t="s">
        <v>84</v>
      </c>
      <c r="D4453" s="268">
        <v>46.82</v>
      </c>
    </row>
    <row r="4454" spans="1:4" ht="18">
      <c r="A4454" s="266">
        <v>4011233</v>
      </c>
      <c r="B4454" s="267" t="s">
        <v>5163</v>
      </c>
      <c r="C4454" s="266" t="s">
        <v>84</v>
      </c>
      <c r="D4454" s="268">
        <v>71.94</v>
      </c>
    </row>
    <row r="4455" spans="1:4" ht="18">
      <c r="A4455" s="266">
        <v>4011232</v>
      </c>
      <c r="B4455" s="267" t="s">
        <v>5164</v>
      </c>
      <c r="C4455" s="266" t="s">
        <v>84</v>
      </c>
      <c r="D4455" s="268">
        <v>34</v>
      </c>
    </row>
    <row r="4456" spans="1:4">
      <c r="A4456" s="266">
        <v>4011372</v>
      </c>
      <c r="B4456" s="267" t="s">
        <v>5165</v>
      </c>
      <c r="C4456" s="266" t="s">
        <v>142</v>
      </c>
      <c r="D4456" s="268">
        <v>6.05</v>
      </c>
    </row>
    <row r="4457" spans="1:4">
      <c r="A4457" s="266">
        <v>4011371</v>
      </c>
      <c r="B4457" s="267" t="s">
        <v>5166</v>
      </c>
      <c r="C4457" s="266" t="s">
        <v>142</v>
      </c>
      <c r="D4457" s="268">
        <v>3.87</v>
      </c>
    </row>
    <row r="4458" spans="1:4">
      <c r="A4458" s="266">
        <v>4011378</v>
      </c>
      <c r="B4458" s="267" t="s">
        <v>5167</v>
      </c>
      <c r="C4458" s="266" t="s">
        <v>142</v>
      </c>
      <c r="D4458" s="268">
        <v>6.05</v>
      </c>
    </row>
    <row r="4459" spans="1:4">
      <c r="A4459" s="266">
        <v>4011377</v>
      </c>
      <c r="B4459" s="267" t="s">
        <v>5168</v>
      </c>
      <c r="C4459" s="266" t="s">
        <v>142</v>
      </c>
      <c r="D4459" s="268">
        <v>3.87</v>
      </c>
    </row>
    <row r="4460" spans="1:4">
      <c r="A4460" s="266">
        <v>4011368</v>
      </c>
      <c r="B4460" s="267" t="s">
        <v>5169</v>
      </c>
      <c r="C4460" s="266" t="s">
        <v>142</v>
      </c>
      <c r="D4460" s="268">
        <v>4.95</v>
      </c>
    </row>
    <row r="4461" spans="1:4">
      <c r="A4461" s="266">
        <v>4011367</v>
      </c>
      <c r="B4461" s="267" t="s">
        <v>5170</v>
      </c>
      <c r="C4461" s="266" t="s">
        <v>142</v>
      </c>
      <c r="D4461" s="268">
        <v>2.77</v>
      </c>
    </row>
    <row r="4462" spans="1:4">
      <c r="A4462" s="266">
        <v>4011374</v>
      </c>
      <c r="B4462" s="267" t="s">
        <v>5171</v>
      </c>
      <c r="C4462" s="266" t="s">
        <v>142</v>
      </c>
      <c r="D4462" s="268">
        <v>4.95</v>
      </c>
    </row>
    <row r="4463" spans="1:4">
      <c r="A4463" s="266">
        <v>4011373</v>
      </c>
      <c r="B4463" s="267" t="s">
        <v>5172</v>
      </c>
      <c r="C4463" s="266" t="s">
        <v>142</v>
      </c>
      <c r="D4463" s="268">
        <v>2.77</v>
      </c>
    </row>
    <row r="4464" spans="1:4">
      <c r="A4464" s="266">
        <v>4011370</v>
      </c>
      <c r="B4464" s="267" t="s">
        <v>5173</v>
      </c>
      <c r="C4464" s="266" t="s">
        <v>142</v>
      </c>
      <c r="D4464" s="268">
        <v>5.55</v>
      </c>
    </row>
    <row r="4465" spans="1:4">
      <c r="A4465" s="266">
        <v>4011369</v>
      </c>
      <c r="B4465" s="267" t="s">
        <v>5174</v>
      </c>
      <c r="C4465" s="266" t="s">
        <v>142</v>
      </c>
      <c r="D4465" s="268">
        <v>3.37</v>
      </c>
    </row>
    <row r="4466" spans="1:4">
      <c r="A4466" s="266">
        <v>4011376</v>
      </c>
      <c r="B4466" s="267" t="s">
        <v>5175</v>
      </c>
      <c r="C4466" s="266" t="s">
        <v>142</v>
      </c>
      <c r="D4466" s="268">
        <v>5.55</v>
      </c>
    </row>
    <row r="4467" spans="1:4">
      <c r="A4467" s="266">
        <v>4011375</v>
      </c>
      <c r="B4467" s="267" t="s">
        <v>5176</v>
      </c>
      <c r="C4467" s="266" t="s">
        <v>142</v>
      </c>
      <c r="D4467" s="268">
        <v>3.37</v>
      </c>
    </row>
    <row r="4468" spans="1:4">
      <c r="A4468" s="266">
        <v>4011360</v>
      </c>
      <c r="B4468" s="267" t="s">
        <v>5177</v>
      </c>
      <c r="C4468" s="266" t="s">
        <v>142</v>
      </c>
      <c r="D4468" s="268">
        <v>2.14</v>
      </c>
    </row>
    <row r="4469" spans="1:4">
      <c r="A4469" s="266">
        <v>4011359</v>
      </c>
      <c r="B4469" s="267" t="s">
        <v>5178</v>
      </c>
      <c r="C4469" s="266" t="s">
        <v>142</v>
      </c>
      <c r="D4469" s="268">
        <v>1.41</v>
      </c>
    </row>
    <row r="4470" spans="1:4">
      <c r="A4470" s="266">
        <v>4011366</v>
      </c>
      <c r="B4470" s="267" t="s">
        <v>5179</v>
      </c>
      <c r="C4470" s="266" t="s">
        <v>142</v>
      </c>
      <c r="D4470" s="268">
        <v>2.14</v>
      </c>
    </row>
    <row r="4471" spans="1:4">
      <c r="A4471" s="266">
        <v>4011365</v>
      </c>
      <c r="B4471" s="267" t="s">
        <v>5180</v>
      </c>
      <c r="C4471" s="266" t="s">
        <v>142</v>
      </c>
      <c r="D4471" s="268">
        <v>1.41</v>
      </c>
    </row>
    <row r="4472" spans="1:4">
      <c r="A4472" s="266">
        <v>4011356</v>
      </c>
      <c r="B4472" s="267" t="s">
        <v>5181</v>
      </c>
      <c r="C4472" s="266" t="s">
        <v>142</v>
      </c>
      <c r="D4472" s="268">
        <v>1.68</v>
      </c>
    </row>
    <row r="4473" spans="1:4">
      <c r="A4473" s="266">
        <v>4011355</v>
      </c>
      <c r="B4473" s="267" t="s">
        <v>5182</v>
      </c>
      <c r="C4473" s="266" t="s">
        <v>142</v>
      </c>
      <c r="D4473" s="268">
        <v>0.96</v>
      </c>
    </row>
    <row r="4474" spans="1:4">
      <c r="A4474" s="266">
        <v>4011362</v>
      </c>
      <c r="B4474" s="267" t="s">
        <v>5183</v>
      </c>
      <c r="C4474" s="266" t="s">
        <v>142</v>
      </c>
      <c r="D4474" s="268">
        <v>1.68</v>
      </c>
    </row>
    <row r="4475" spans="1:4">
      <c r="A4475" s="266">
        <v>4011361</v>
      </c>
      <c r="B4475" s="267" t="s">
        <v>5184</v>
      </c>
      <c r="C4475" s="266" t="s">
        <v>142</v>
      </c>
      <c r="D4475" s="268">
        <v>0.96</v>
      </c>
    </row>
    <row r="4476" spans="1:4">
      <c r="A4476" s="266">
        <v>4011358</v>
      </c>
      <c r="B4476" s="267" t="s">
        <v>5185</v>
      </c>
      <c r="C4476" s="266" t="s">
        <v>142</v>
      </c>
      <c r="D4476" s="268">
        <v>1.92</v>
      </c>
    </row>
    <row r="4477" spans="1:4">
      <c r="A4477" s="266">
        <v>4011357</v>
      </c>
      <c r="B4477" s="267" t="s">
        <v>5186</v>
      </c>
      <c r="C4477" s="266" t="s">
        <v>142</v>
      </c>
      <c r="D4477" s="268">
        <v>1.19</v>
      </c>
    </row>
    <row r="4478" spans="1:4">
      <c r="A4478" s="266">
        <v>4011364</v>
      </c>
      <c r="B4478" s="267" t="s">
        <v>5187</v>
      </c>
      <c r="C4478" s="266" t="s">
        <v>142</v>
      </c>
      <c r="D4478" s="268">
        <v>1.92</v>
      </c>
    </row>
    <row r="4479" spans="1:4">
      <c r="A4479" s="266">
        <v>4011363</v>
      </c>
      <c r="B4479" s="267" t="s">
        <v>5188</v>
      </c>
      <c r="C4479" s="266" t="s">
        <v>142</v>
      </c>
      <c r="D4479" s="268">
        <v>1.19</v>
      </c>
    </row>
    <row r="4480" spans="1:4">
      <c r="A4480" s="266">
        <v>4011384</v>
      </c>
      <c r="B4480" s="267" t="s">
        <v>5189</v>
      </c>
      <c r="C4480" s="266" t="s">
        <v>142</v>
      </c>
      <c r="D4480" s="268">
        <v>6.64</v>
      </c>
    </row>
    <row r="4481" spans="1:4">
      <c r="A4481" s="266">
        <v>4011383</v>
      </c>
      <c r="B4481" s="267" t="s">
        <v>5190</v>
      </c>
      <c r="C4481" s="266" t="s">
        <v>142</v>
      </c>
      <c r="D4481" s="268">
        <v>4.24</v>
      </c>
    </row>
    <row r="4482" spans="1:4">
      <c r="A4482" s="266">
        <v>4011390</v>
      </c>
      <c r="B4482" s="267" t="s">
        <v>5191</v>
      </c>
      <c r="C4482" s="266" t="s">
        <v>142</v>
      </c>
      <c r="D4482" s="268">
        <v>6.64</v>
      </c>
    </row>
    <row r="4483" spans="1:4">
      <c r="A4483" s="266">
        <v>4011389</v>
      </c>
      <c r="B4483" s="267" t="s">
        <v>5192</v>
      </c>
      <c r="C4483" s="266" t="s">
        <v>142</v>
      </c>
      <c r="D4483" s="268">
        <v>4.24</v>
      </c>
    </row>
    <row r="4484" spans="1:4">
      <c r="A4484" s="266">
        <v>4011380</v>
      </c>
      <c r="B4484" s="267" t="s">
        <v>5193</v>
      </c>
      <c r="C4484" s="266" t="s">
        <v>142</v>
      </c>
      <c r="D4484" s="268">
        <v>5.55</v>
      </c>
    </row>
    <row r="4485" spans="1:4">
      <c r="A4485" s="266">
        <v>4011379</v>
      </c>
      <c r="B4485" s="267" t="s">
        <v>5194</v>
      </c>
      <c r="C4485" s="266" t="s">
        <v>142</v>
      </c>
      <c r="D4485" s="268">
        <v>3.14</v>
      </c>
    </row>
    <row r="4486" spans="1:4">
      <c r="A4486" s="266">
        <v>4011386</v>
      </c>
      <c r="B4486" s="267" t="s">
        <v>5195</v>
      </c>
      <c r="C4486" s="266" t="s">
        <v>142</v>
      </c>
      <c r="D4486" s="268">
        <v>5.55</v>
      </c>
    </row>
    <row r="4487" spans="1:4">
      <c r="A4487" s="266">
        <v>4011385</v>
      </c>
      <c r="B4487" s="267" t="s">
        <v>5196</v>
      </c>
      <c r="C4487" s="266" t="s">
        <v>142</v>
      </c>
      <c r="D4487" s="268">
        <v>3.14</v>
      </c>
    </row>
    <row r="4488" spans="1:4">
      <c r="A4488" s="266">
        <v>4011382</v>
      </c>
      <c r="B4488" s="267" t="s">
        <v>5197</v>
      </c>
      <c r="C4488" s="266" t="s">
        <v>142</v>
      </c>
      <c r="D4488" s="268">
        <v>6.14</v>
      </c>
    </row>
    <row r="4489" spans="1:4">
      <c r="A4489" s="266">
        <v>4011381</v>
      </c>
      <c r="B4489" s="267" t="s">
        <v>5198</v>
      </c>
      <c r="C4489" s="266" t="s">
        <v>142</v>
      </c>
      <c r="D4489" s="268">
        <v>3.74</v>
      </c>
    </row>
    <row r="4490" spans="1:4">
      <c r="A4490" s="266">
        <v>4011388</v>
      </c>
      <c r="B4490" s="267" t="s">
        <v>5199</v>
      </c>
      <c r="C4490" s="266" t="s">
        <v>142</v>
      </c>
      <c r="D4490" s="268">
        <v>6.14</v>
      </c>
    </row>
    <row r="4491" spans="1:4">
      <c r="A4491" s="266">
        <v>4011387</v>
      </c>
      <c r="B4491" s="267" t="s">
        <v>5200</v>
      </c>
      <c r="C4491" s="266" t="s">
        <v>142</v>
      </c>
      <c r="D4491" s="268">
        <v>3.74</v>
      </c>
    </row>
    <row r="4492" spans="1:4">
      <c r="A4492" s="266">
        <v>4011212</v>
      </c>
      <c r="B4492" s="267" t="s">
        <v>5201</v>
      </c>
      <c r="C4492" s="266" t="s">
        <v>142</v>
      </c>
      <c r="D4492" s="268">
        <v>0.06</v>
      </c>
    </row>
    <row r="4493" spans="1:4">
      <c r="A4493" s="266">
        <v>4208197</v>
      </c>
      <c r="B4493" s="267" t="s">
        <v>5202</v>
      </c>
      <c r="C4493" s="266" t="s">
        <v>63</v>
      </c>
      <c r="D4493" s="268">
        <v>13233.2</v>
      </c>
    </row>
    <row r="4494" spans="1:4">
      <c r="A4494" s="266">
        <v>4208158</v>
      </c>
      <c r="B4494" s="267" t="s">
        <v>5203</v>
      </c>
      <c r="C4494" s="266" t="s">
        <v>63</v>
      </c>
      <c r="D4494" s="268">
        <v>17684.77</v>
      </c>
    </row>
    <row r="4495" spans="1:4">
      <c r="A4495" s="266">
        <v>4208198</v>
      </c>
      <c r="B4495" s="267" t="s">
        <v>5204</v>
      </c>
      <c r="C4495" s="266" t="s">
        <v>63</v>
      </c>
      <c r="D4495" s="268">
        <v>18734.66</v>
      </c>
    </row>
    <row r="4496" spans="1:4">
      <c r="A4496" s="266">
        <v>4208159</v>
      </c>
      <c r="B4496" s="267" t="s">
        <v>5205</v>
      </c>
      <c r="C4496" s="266" t="s">
        <v>63</v>
      </c>
      <c r="D4496" s="268">
        <v>28408.05</v>
      </c>
    </row>
    <row r="4497" spans="1:4">
      <c r="A4497" s="266">
        <v>4208160</v>
      </c>
      <c r="B4497" s="267" t="s">
        <v>5206</v>
      </c>
      <c r="C4497" s="266" t="s">
        <v>63</v>
      </c>
      <c r="D4497" s="268">
        <v>33726.29</v>
      </c>
    </row>
    <row r="4498" spans="1:4">
      <c r="A4498" s="266">
        <v>4208199</v>
      </c>
      <c r="B4498" s="267" t="s">
        <v>5207</v>
      </c>
      <c r="C4498" s="266" t="s">
        <v>63</v>
      </c>
      <c r="D4498" s="268">
        <v>39046.17</v>
      </c>
    </row>
    <row r="4499" spans="1:4">
      <c r="A4499" s="266">
        <v>4208161</v>
      </c>
      <c r="B4499" s="267" t="s">
        <v>5208</v>
      </c>
      <c r="C4499" s="266" t="s">
        <v>63</v>
      </c>
      <c r="D4499" s="268">
        <v>49462.59</v>
      </c>
    </row>
    <row r="4500" spans="1:4">
      <c r="A4500" s="266">
        <v>4208162</v>
      </c>
      <c r="B4500" s="267" t="s">
        <v>5209</v>
      </c>
      <c r="C4500" s="266" t="s">
        <v>63</v>
      </c>
      <c r="D4500" s="268">
        <v>54780.77</v>
      </c>
    </row>
    <row r="4501" spans="1:4">
      <c r="A4501" s="266">
        <v>4208163</v>
      </c>
      <c r="B4501" s="267" t="s">
        <v>5210</v>
      </c>
      <c r="C4501" s="266" t="s">
        <v>63</v>
      </c>
      <c r="D4501" s="268">
        <v>69442.75</v>
      </c>
    </row>
    <row r="4502" spans="1:4">
      <c r="A4502" s="266">
        <v>4208200</v>
      </c>
      <c r="B4502" s="267" t="s">
        <v>5211</v>
      </c>
      <c r="C4502" s="266" t="s">
        <v>63</v>
      </c>
      <c r="D4502" s="268">
        <v>75807.95</v>
      </c>
    </row>
    <row r="4503" spans="1:4">
      <c r="A4503" s="266">
        <v>4208164</v>
      </c>
      <c r="B4503" s="267" t="s">
        <v>5212</v>
      </c>
      <c r="C4503" s="266" t="s">
        <v>63</v>
      </c>
      <c r="D4503" s="268">
        <v>89308.36</v>
      </c>
    </row>
    <row r="4504" spans="1:4">
      <c r="A4504" s="266">
        <v>4208201</v>
      </c>
      <c r="B4504" s="267" t="s">
        <v>5213</v>
      </c>
      <c r="C4504" s="266" t="s">
        <v>63</v>
      </c>
      <c r="D4504" s="268">
        <v>21132.25</v>
      </c>
    </row>
    <row r="4505" spans="1:4">
      <c r="A4505" s="266">
        <v>4208151</v>
      </c>
      <c r="B4505" s="267" t="s">
        <v>5214</v>
      </c>
      <c r="C4505" s="266" t="s">
        <v>63</v>
      </c>
      <c r="D4505" s="268">
        <v>29161.86</v>
      </c>
    </row>
    <row r="4506" spans="1:4">
      <c r="A4506" s="266">
        <v>4208202</v>
      </c>
      <c r="B4506" s="267" t="s">
        <v>5215</v>
      </c>
      <c r="C4506" s="266" t="s">
        <v>63</v>
      </c>
      <c r="D4506" s="268">
        <v>32393.64</v>
      </c>
    </row>
    <row r="4507" spans="1:4">
      <c r="A4507" s="266">
        <v>4208152</v>
      </c>
      <c r="B4507" s="267" t="s">
        <v>5216</v>
      </c>
      <c r="C4507" s="266" t="s">
        <v>63</v>
      </c>
      <c r="D4507" s="268">
        <v>46578.62</v>
      </c>
    </row>
    <row r="4508" spans="1:4">
      <c r="A4508" s="266">
        <v>4208153</v>
      </c>
      <c r="B4508" s="267" t="s">
        <v>5217</v>
      </c>
      <c r="C4508" s="266" t="s">
        <v>63</v>
      </c>
      <c r="D4508" s="268">
        <v>55228.02</v>
      </c>
    </row>
    <row r="4509" spans="1:4">
      <c r="A4509" s="266">
        <v>4208203</v>
      </c>
      <c r="B4509" s="267" t="s">
        <v>5218</v>
      </c>
      <c r="C4509" s="266" t="s">
        <v>63</v>
      </c>
      <c r="D4509" s="268">
        <v>63960.73</v>
      </c>
    </row>
    <row r="4510" spans="1:4">
      <c r="A4510" s="266">
        <v>4208154</v>
      </c>
      <c r="B4510" s="267" t="s">
        <v>5219</v>
      </c>
      <c r="C4510" s="266" t="s">
        <v>63</v>
      </c>
      <c r="D4510" s="268">
        <v>80734.539999999994</v>
      </c>
    </row>
    <row r="4511" spans="1:4">
      <c r="A4511" s="266">
        <v>4208155</v>
      </c>
      <c r="B4511" s="267" t="s">
        <v>5220</v>
      </c>
      <c r="C4511" s="266" t="s">
        <v>63</v>
      </c>
      <c r="D4511" s="268">
        <v>89589.78</v>
      </c>
    </row>
    <row r="4512" spans="1:4">
      <c r="A4512" s="266">
        <v>4208156</v>
      </c>
      <c r="B4512" s="267" t="s">
        <v>5221</v>
      </c>
      <c r="C4512" s="266" t="s">
        <v>63</v>
      </c>
      <c r="D4512" s="268">
        <v>106660.13</v>
      </c>
    </row>
    <row r="4513" spans="1:4">
      <c r="A4513" s="266">
        <v>4208204</v>
      </c>
      <c r="B4513" s="267" t="s">
        <v>5222</v>
      </c>
      <c r="C4513" s="266" t="s">
        <v>63</v>
      </c>
      <c r="D4513" s="268">
        <v>124098.11</v>
      </c>
    </row>
    <row r="4514" spans="1:4">
      <c r="A4514" s="266">
        <v>4208157</v>
      </c>
      <c r="B4514" s="267" t="s">
        <v>5223</v>
      </c>
      <c r="C4514" s="266" t="s">
        <v>63</v>
      </c>
      <c r="D4514" s="268">
        <v>132579.65</v>
      </c>
    </row>
    <row r="4515" spans="1:4">
      <c r="A4515" s="266">
        <v>4208127</v>
      </c>
      <c r="B4515" s="267" t="s">
        <v>5224</v>
      </c>
      <c r="C4515" s="266" t="s">
        <v>97</v>
      </c>
      <c r="D4515" s="268">
        <v>27.89</v>
      </c>
    </row>
    <row r="4516" spans="1:4" ht="18">
      <c r="A4516" s="266">
        <v>4208196</v>
      </c>
      <c r="B4516" s="267" t="s">
        <v>5225</v>
      </c>
      <c r="C4516" s="266" t="s">
        <v>63</v>
      </c>
      <c r="D4516" s="268">
        <v>2407.79</v>
      </c>
    </row>
    <row r="4517" spans="1:4">
      <c r="A4517" s="266">
        <v>4208209</v>
      </c>
      <c r="B4517" s="267" t="s">
        <v>5226</v>
      </c>
      <c r="C4517" s="266" t="s">
        <v>63</v>
      </c>
      <c r="D4517" s="268">
        <v>10319.83</v>
      </c>
    </row>
    <row r="4518" spans="1:4">
      <c r="A4518" s="266">
        <v>4208206</v>
      </c>
      <c r="B4518" s="267" t="s">
        <v>5227</v>
      </c>
      <c r="C4518" s="266" t="s">
        <v>360</v>
      </c>
      <c r="D4518" s="268">
        <v>119.86</v>
      </c>
    </row>
    <row r="4519" spans="1:4">
      <c r="A4519" s="266">
        <v>4208210</v>
      </c>
      <c r="B4519" s="267" t="s">
        <v>5228</v>
      </c>
      <c r="C4519" s="266" t="s">
        <v>63</v>
      </c>
      <c r="D4519" s="268">
        <v>23176.67</v>
      </c>
    </row>
    <row r="4520" spans="1:4">
      <c r="A4520" s="266">
        <v>4208195</v>
      </c>
      <c r="B4520" s="267" t="s">
        <v>5229</v>
      </c>
      <c r="C4520" s="266" t="s">
        <v>63</v>
      </c>
      <c r="D4520" s="268">
        <v>12372.46</v>
      </c>
    </row>
    <row r="4521" spans="1:4">
      <c r="A4521" s="266">
        <v>4208208</v>
      </c>
      <c r="B4521" s="267" t="s">
        <v>5230</v>
      </c>
      <c r="C4521" s="266" t="s">
        <v>360</v>
      </c>
      <c r="D4521" s="268">
        <v>543.28</v>
      </c>
    </row>
    <row r="4522" spans="1:4">
      <c r="A4522" s="266">
        <v>4208135</v>
      </c>
      <c r="B4522" s="267" t="s">
        <v>5231</v>
      </c>
      <c r="C4522" s="266" t="s">
        <v>75</v>
      </c>
      <c r="D4522" s="268">
        <v>2006.79</v>
      </c>
    </row>
    <row r="4523" spans="1:4">
      <c r="A4523" s="266">
        <v>4208136</v>
      </c>
      <c r="B4523" s="267" t="s">
        <v>5232</v>
      </c>
      <c r="C4523" s="266" t="s">
        <v>75</v>
      </c>
      <c r="D4523" s="268">
        <v>2290.69</v>
      </c>
    </row>
    <row r="4524" spans="1:4">
      <c r="A4524" s="266">
        <v>4208137</v>
      </c>
      <c r="B4524" s="267" t="s">
        <v>5233</v>
      </c>
      <c r="C4524" s="266" t="s">
        <v>75</v>
      </c>
      <c r="D4524" s="268">
        <v>2481.29</v>
      </c>
    </row>
    <row r="4525" spans="1:4">
      <c r="A4525" s="266">
        <v>4208138</v>
      </c>
      <c r="B4525" s="267" t="s">
        <v>5234</v>
      </c>
      <c r="C4525" s="266" t="s">
        <v>75</v>
      </c>
      <c r="D4525" s="268">
        <v>2961.8</v>
      </c>
    </row>
    <row r="4526" spans="1:4">
      <c r="A4526" s="266">
        <v>4208139</v>
      </c>
      <c r="B4526" s="267" t="s">
        <v>5235</v>
      </c>
      <c r="C4526" s="266" t="s">
        <v>75</v>
      </c>
      <c r="D4526" s="268">
        <v>2968.06</v>
      </c>
    </row>
    <row r="4527" spans="1:4">
      <c r="A4527" s="266">
        <v>4208140</v>
      </c>
      <c r="B4527" s="267" t="s">
        <v>5236</v>
      </c>
      <c r="C4527" s="266" t="s">
        <v>75</v>
      </c>
      <c r="D4527" s="268">
        <v>3693.2</v>
      </c>
    </row>
    <row r="4528" spans="1:4">
      <c r="A4528" s="266">
        <v>4208141</v>
      </c>
      <c r="B4528" s="267" t="s">
        <v>5237</v>
      </c>
      <c r="C4528" s="266" t="s">
        <v>75</v>
      </c>
      <c r="D4528" s="268">
        <v>3707.9</v>
      </c>
    </row>
    <row r="4529" spans="1:4">
      <c r="A4529" s="266">
        <v>4208212</v>
      </c>
      <c r="B4529" s="267" t="s">
        <v>5238</v>
      </c>
      <c r="C4529" s="266" t="s">
        <v>75</v>
      </c>
      <c r="D4529" s="268">
        <v>3709.4</v>
      </c>
    </row>
    <row r="4530" spans="1:4">
      <c r="A4530" s="266">
        <v>4208213</v>
      </c>
      <c r="B4530" s="267" t="s">
        <v>5239</v>
      </c>
      <c r="C4530" s="266" t="s">
        <v>75</v>
      </c>
      <c r="D4530" s="268">
        <v>4273.2299999999996</v>
      </c>
    </row>
    <row r="4531" spans="1:4">
      <c r="A4531" s="266">
        <v>4208214</v>
      </c>
      <c r="B4531" s="267" t="s">
        <v>5240</v>
      </c>
      <c r="C4531" s="266" t="s">
        <v>75</v>
      </c>
      <c r="D4531" s="268">
        <v>4829.17</v>
      </c>
    </row>
    <row r="4532" spans="1:4">
      <c r="A4532" s="266">
        <v>4208215</v>
      </c>
      <c r="B4532" s="267" t="s">
        <v>5241</v>
      </c>
      <c r="C4532" s="266" t="s">
        <v>75</v>
      </c>
      <c r="D4532" s="268">
        <v>4841.16</v>
      </c>
    </row>
    <row r="4533" spans="1:4">
      <c r="A4533" s="266">
        <v>4208216</v>
      </c>
      <c r="B4533" s="267" t="s">
        <v>5242</v>
      </c>
      <c r="C4533" s="266" t="s">
        <v>75</v>
      </c>
      <c r="D4533" s="268">
        <v>2195.21</v>
      </c>
    </row>
    <row r="4534" spans="1:4">
      <c r="A4534" s="266">
        <v>4208217</v>
      </c>
      <c r="B4534" s="267" t="s">
        <v>5243</v>
      </c>
      <c r="C4534" s="266" t="s">
        <v>75</v>
      </c>
      <c r="D4534" s="268">
        <v>2500.65</v>
      </c>
    </row>
    <row r="4535" spans="1:4">
      <c r="A4535" s="266">
        <v>4208218</v>
      </c>
      <c r="B4535" s="267" t="s">
        <v>5244</v>
      </c>
      <c r="C4535" s="266" t="s">
        <v>75</v>
      </c>
      <c r="D4535" s="268">
        <v>3169.63</v>
      </c>
    </row>
    <row r="4536" spans="1:4">
      <c r="A4536" s="266">
        <v>4208219</v>
      </c>
      <c r="B4536" s="267" t="s">
        <v>5245</v>
      </c>
      <c r="C4536" s="266" t="s">
        <v>75</v>
      </c>
      <c r="D4536" s="268">
        <v>4217.32</v>
      </c>
    </row>
    <row r="4537" spans="1:4">
      <c r="A4537" s="266">
        <v>4208220</v>
      </c>
      <c r="B4537" s="267" t="s">
        <v>5246</v>
      </c>
      <c r="C4537" s="266" t="s">
        <v>75</v>
      </c>
      <c r="D4537" s="268">
        <v>4474.42</v>
      </c>
    </row>
    <row r="4538" spans="1:4">
      <c r="A4538" s="266">
        <v>4208221</v>
      </c>
      <c r="B4538" s="267" t="s">
        <v>5247</v>
      </c>
      <c r="C4538" s="266" t="s">
        <v>75</v>
      </c>
      <c r="D4538" s="268">
        <v>5892.38</v>
      </c>
    </row>
    <row r="4539" spans="1:4">
      <c r="A4539" s="266">
        <v>4208222</v>
      </c>
      <c r="B4539" s="267" t="s">
        <v>5248</v>
      </c>
      <c r="C4539" s="266" t="s">
        <v>75</v>
      </c>
      <c r="D4539" s="268">
        <v>7423.59</v>
      </c>
    </row>
    <row r="4540" spans="1:4">
      <c r="A4540" s="266">
        <v>4208223</v>
      </c>
      <c r="B4540" s="267" t="s">
        <v>5249</v>
      </c>
      <c r="C4540" s="266" t="s">
        <v>75</v>
      </c>
      <c r="D4540" s="268">
        <v>7425.93</v>
      </c>
    </row>
    <row r="4541" spans="1:4">
      <c r="A4541" s="266">
        <v>4208224</v>
      </c>
      <c r="B4541" s="267" t="s">
        <v>5250</v>
      </c>
      <c r="C4541" s="266" t="s">
        <v>75</v>
      </c>
      <c r="D4541" s="268">
        <v>8682.2199999999993</v>
      </c>
    </row>
    <row r="4542" spans="1:4">
      <c r="A4542" s="266">
        <v>4208225</v>
      </c>
      <c r="B4542" s="267" t="s">
        <v>5251</v>
      </c>
      <c r="C4542" s="266" t="s">
        <v>75</v>
      </c>
      <c r="D4542" s="268">
        <v>9575.4699999999993</v>
      </c>
    </row>
    <row r="4543" spans="1:4">
      <c r="A4543" s="266">
        <v>4208226</v>
      </c>
      <c r="B4543" s="267" t="s">
        <v>5252</v>
      </c>
      <c r="C4543" s="266" t="s">
        <v>75</v>
      </c>
      <c r="D4543" s="268">
        <v>9972.36</v>
      </c>
    </row>
    <row r="4544" spans="1:4">
      <c r="A4544" s="266">
        <v>4208227</v>
      </c>
      <c r="B4544" s="267" t="s">
        <v>5253</v>
      </c>
      <c r="C4544" s="266" t="s">
        <v>75</v>
      </c>
      <c r="D4544" s="268">
        <v>1902.89</v>
      </c>
    </row>
    <row r="4545" spans="1:4">
      <c r="A4545" s="266">
        <v>4208228</v>
      </c>
      <c r="B4545" s="267" t="s">
        <v>5254</v>
      </c>
      <c r="C4545" s="266" t="s">
        <v>75</v>
      </c>
      <c r="D4545" s="268">
        <v>2184.7800000000002</v>
      </c>
    </row>
    <row r="4546" spans="1:4">
      <c r="A4546" s="266">
        <v>4208229</v>
      </c>
      <c r="B4546" s="267" t="s">
        <v>5255</v>
      </c>
      <c r="C4546" s="266" t="s">
        <v>75</v>
      </c>
      <c r="D4546" s="268">
        <v>2763.39</v>
      </c>
    </row>
    <row r="4547" spans="1:4">
      <c r="A4547" s="266">
        <v>4208230</v>
      </c>
      <c r="B4547" s="267" t="s">
        <v>5256</v>
      </c>
      <c r="C4547" s="266" t="s">
        <v>75</v>
      </c>
      <c r="D4547" s="268">
        <v>3680.88</v>
      </c>
    </row>
    <row r="4548" spans="1:4">
      <c r="A4548" s="266">
        <v>4208231</v>
      </c>
      <c r="B4548" s="267" t="s">
        <v>5257</v>
      </c>
      <c r="C4548" s="266" t="s">
        <v>75</v>
      </c>
      <c r="D4548" s="268">
        <v>3907.78</v>
      </c>
    </row>
    <row r="4549" spans="1:4">
      <c r="A4549" s="266">
        <v>4208232</v>
      </c>
      <c r="B4549" s="267" t="s">
        <v>5258</v>
      </c>
      <c r="C4549" s="266" t="s">
        <v>75</v>
      </c>
      <c r="D4549" s="268">
        <v>5142.72</v>
      </c>
    </row>
    <row r="4550" spans="1:4">
      <c r="A4550" s="266">
        <v>4208233</v>
      </c>
      <c r="B4550" s="267" t="s">
        <v>5259</v>
      </c>
      <c r="C4550" s="266" t="s">
        <v>75</v>
      </c>
      <c r="D4550" s="268">
        <v>6475.98</v>
      </c>
    </row>
    <row r="4551" spans="1:4">
      <c r="A4551" s="266">
        <v>4208234</v>
      </c>
      <c r="B4551" s="267" t="s">
        <v>5260</v>
      </c>
      <c r="C4551" s="266" t="s">
        <v>75</v>
      </c>
      <c r="D4551" s="268">
        <v>6478.12</v>
      </c>
    </row>
    <row r="4552" spans="1:4">
      <c r="A4552" s="266">
        <v>4208235</v>
      </c>
      <c r="B4552" s="267" t="s">
        <v>5261</v>
      </c>
      <c r="C4552" s="266" t="s">
        <v>75</v>
      </c>
      <c r="D4552" s="268">
        <v>7576.53</v>
      </c>
    </row>
    <row r="4553" spans="1:4">
      <c r="A4553" s="266">
        <v>4208236</v>
      </c>
      <c r="B4553" s="267" t="s">
        <v>5262</v>
      </c>
      <c r="C4553" s="266" t="s">
        <v>75</v>
      </c>
      <c r="D4553" s="268">
        <v>8633.83</v>
      </c>
    </row>
    <row r="4554" spans="1:4">
      <c r="A4554" s="266">
        <v>4208237</v>
      </c>
      <c r="B4554" s="267" t="s">
        <v>5263</v>
      </c>
      <c r="C4554" s="266" t="s">
        <v>75</v>
      </c>
      <c r="D4554" s="268">
        <v>8708.69</v>
      </c>
    </row>
    <row r="4555" spans="1:4">
      <c r="A4555" s="266">
        <v>4208128</v>
      </c>
      <c r="B4555" s="267" t="s">
        <v>5264</v>
      </c>
      <c r="C4555" s="266" t="s">
        <v>75</v>
      </c>
      <c r="D4555" s="268">
        <v>215.64</v>
      </c>
    </row>
    <row r="4556" spans="1:4">
      <c r="A4556" s="266">
        <v>4208129</v>
      </c>
      <c r="B4556" s="267" t="s">
        <v>5265</v>
      </c>
      <c r="C4556" s="266" t="s">
        <v>75</v>
      </c>
      <c r="D4556" s="268">
        <v>239.46</v>
      </c>
    </row>
    <row r="4557" spans="1:4">
      <c r="A4557" s="266">
        <v>4208130</v>
      </c>
      <c r="B4557" s="267" t="s">
        <v>5266</v>
      </c>
      <c r="C4557" s="266" t="s">
        <v>75</v>
      </c>
      <c r="D4557" s="268">
        <v>282.83</v>
      </c>
    </row>
    <row r="4558" spans="1:4">
      <c r="A4558" s="266">
        <v>4208131</v>
      </c>
      <c r="B4558" s="267" t="s">
        <v>5267</v>
      </c>
      <c r="C4558" s="266" t="s">
        <v>75</v>
      </c>
      <c r="D4558" s="268">
        <v>331.74</v>
      </c>
    </row>
    <row r="4559" spans="1:4">
      <c r="A4559" s="266">
        <v>4208132</v>
      </c>
      <c r="B4559" s="267" t="s">
        <v>5268</v>
      </c>
      <c r="C4559" s="266" t="s">
        <v>75</v>
      </c>
      <c r="D4559" s="268">
        <v>380.71</v>
      </c>
    </row>
    <row r="4560" spans="1:4">
      <c r="A4560" s="266">
        <v>4208133</v>
      </c>
      <c r="B4560" s="267" t="s">
        <v>5269</v>
      </c>
      <c r="C4560" s="266" t="s">
        <v>75</v>
      </c>
      <c r="D4560" s="268">
        <v>430.04</v>
      </c>
    </row>
    <row r="4561" spans="1:4">
      <c r="A4561" s="266">
        <v>4208134</v>
      </c>
      <c r="B4561" s="267" t="s">
        <v>5270</v>
      </c>
      <c r="C4561" s="266" t="s">
        <v>75</v>
      </c>
      <c r="D4561" s="268">
        <v>480.13</v>
      </c>
    </row>
    <row r="4562" spans="1:4">
      <c r="A4562" s="266">
        <v>4208238</v>
      </c>
      <c r="B4562" s="267" t="s">
        <v>5271</v>
      </c>
      <c r="C4562" s="266" t="s">
        <v>75</v>
      </c>
      <c r="D4562" s="268">
        <v>511.74</v>
      </c>
    </row>
    <row r="4563" spans="1:4">
      <c r="A4563" s="266">
        <v>4208239</v>
      </c>
      <c r="B4563" s="267" t="s">
        <v>5272</v>
      </c>
      <c r="C4563" s="266" t="s">
        <v>75</v>
      </c>
      <c r="D4563" s="268">
        <v>552.26</v>
      </c>
    </row>
    <row r="4564" spans="1:4">
      <c r="A4564" s="266">
        <v>4413920</v>
      </c>
      <c r="B4564" s="267" t="s">
        <v>5273</v>
      </c>
      <c r="C4564" s="266" t="s">
        <v>142</v>
      </c>
      <c r="D4564" s="268">
        <v>0.59</v>
      </c>
    </row>
    <row r="4565" spans="1:4">
      <c r="A4565" s="266">
        <v>4413024</v>
      </c>
      <c r="B4565" s="267" t="s">
        <v>5274</v>
      </c>
      <c r="C4565" s="266" t="s">
        <v>142</v>
      </c>
      <c r="D4565" s="268">
        <v>0.41</v>
      </c>
    </row>
    <row r="4566" spans="1:4">
      <c r="A4566" s="266">
        <v>4413022</v>
      </c>
      <c r="B4566" s="267" t="s">
        <v>5275</v>
      </c>
      <c r="C4566" s="266" t="s">
        <v>142</v>
      </c>
      <c r="D4566" s="268">
        <v>0.66</v>
      </c>
    </row>
    <row r="4567" spans="1:4" ht="18">
      <c r="A4567" s="266">
        <v>4413020</v>
      </c>
      <c r="B4567" s="267" t="s">
        <v>5276</v>
      </c>
      <c r="C4567" s="266" t="s">
        <v>75</v>
      </c>
      <c r="D4567" s="268">
        <v>36.5</v>
      </c>
    </row>
    <row r="4568" spans="1:4" ht="18">
      <c r="A4568" s="266">
        <v>4413013</v>
      </c>
      <c r="B4568" s="267" t="s">
        <v>5277</v>
      </c>
      <c r="C4568" s="266" t="s">
        <v>75</v>
      </c>
      <c r="D4568" s="268">
        <v>84.03</v>
      </c>
    </row>
    <row r="4569" spans="1:4">
      <c r="A4569" s="266">
        <v>4413019</v>
      </c>
      <c r="B4569" s="267" t="s">
        <v>5278</v>
      </c>
      <c r="C4569" s="266" t="s">
        <v>75</v>
      </c>
      <c r="D4569" s="268">
        <v>34.44</v>
      </c>
    </row>
    <row r="4570" spans="1:4">
      <c r="A4570" s="266">
        <v>4413026</v>
      </c>
      <c r="B4570" s="267" t="s">
        <v>5279</v>
      </c>
      <c r="C4570" s="266" t="s">
        <v>142</v>
      </c>
      <c r="D4570" s="268">
        <v>241.19</v>
      </c>
    </row>
    <row r="4571" spans="1:4">
      <c r="A4571" s="266">
        <v>4413996</v>
      </c>
      <c r="B4571" s="267" t="s">
        <v>5280</v>
      </c>
      <c r="C4571" s="266" t="s">
        <v>142</v>
      </c>
      <c r="D4571" s="268">
        <v>9.25</v>
      </c>
    </row>
    <row r="4572" spans="1:4">
      <c r="A4572" s="266">
        <v>4413942</v>
      </c>
      <c r="B4572" s="267" t="s">
        <v>159</v>
      </c>
      <c r="C4572" s="266" t="s">
        <v>84</v>
      </c>
      <c r="D4572" s="268">
        <v>1.78</v>
      </c>
    </row>
    <row r="4573" spans="1:4">
      <c r="A4573" s="266">
        <v>4413018</v>
      </c>
      <c r="B4573" s="267" t="s">
        <v>5281</v>
      </c>
      <c r="C4573" s="266" t="s">
        <v>97</v>
      </c>
      <c r="D4573" s="268">
        <v>13.31</v>
      </c>
    </row>
    <row r="4574" spans="1:4">
      <c r="A4574" s="266">
        <v>4413905</v>
      </c>
      <c r="B4574" s="267" t="s">
        <v>257</v>
      </c>
      <c r="C4574" s="266" t="s">
        <v>142</v>
      </c>
      <c r="D4574" s="268">
        <v>6.32</v>
      </c>
    </row>
    <row r="4575" spans="1:4">
      <c r="A4575" s="266">
        <v>4413987</v>
      </c>
      <c r="B4575" s="267" t="s">
        <v>5282</v>
      </c>
      <c r="C4575" s="266" t="s">
        <v>142</v>
      </c>
      <c r="D4575" s="268">
        <v>0.34</v>
      </c>
    </row>
    <row r="4576" spans="1:4">
      <c r="A4576" s="266">
        <v>4413995</v>
      </c>
      <c r="B4576" s="267" t="s">
        <v>5283</v>
      </c>
      <c r="C4576" s="266" t="s">
        <v>142</v>
      </c>
      <c r="D4576" s="268">
        <v>2.61</v>
      </c>
    </row>
    <row r="4577" spans="1:4" ht="18">
      <c r="A4577" s="266">
        <v>4413994</v>
      </c>
      <c r="B4577" s="267" t="s">
        <v>5284</v>
      </c>
      <c r="C4577" s="266" t="s">
        <v>75</v>
      </c>
      <c r="D4577" s="268">
        <v>643.04</v>
      </c>
    </row>
    <row r="4578" spans="1:4">
      <c r="A4578" s="266">
        <v>4413200</v>
      </c>
      <c r="B4578" s="267" t="s">
        <v>5285</v>
      </c>
      <c r="C4578" s="266" t="s">
        <v>142</v>
      </c>
      <c r="D4578" s="268">
        <v>14.55</v>
      </c>
    </row>
    <row r="4579" spans="1:4">
      <c r="A4579" s="266">
        <v>4413990</v>
      </c>
      <c r="B4579" s="267" t="s">
        <v>5286</v>
      </c>
      <c r="C4579" s="266" t="s">
        <v>63</v>
      </c>
      <c r="D4579" s="268">
        <v>34.44</v>
      </c>
    </row>
    <row r="4580" spans="1:4">
      <c r="A4580" s="266">
        <v>4413989</v>
      </c>
      <c r="B4580" s="267" t="s">
        <v>5287</v>
      </c>
      <c r="C4580" s="266" t="s">
        <v>63</v>
      </c>
      <c r="D4580" s="268">
        <v>36.5</v>
      </c>
    </row>
    <row r="4581" spans="1:4">
      <c r="A4581" s="266">
        <v>4413951</v>
      </c>
      <c r="B4581" s="267" t="s">
        <v>5288</v>
      </c>
      <c r="C4581" s="266" t="s">
        <v>63</v>
      </c>
      <c r="D4581" s="268">
        <v>59.07</v>
      </c>
    </row>
    <row r="4582" spans="1:4">
      <c r="A4582" s="266">
        <v>4413950</v>
      </c>
      <c r="B4582" s="267" t="s">
        <v>5289</v>
      </c>
      <c r="C4582" s="266" t="s">
        <v>63</v>
      </c>
      <c r="D4582" s="268">
        <v>111.96</v>
      </c>
    </row>
    <row r="4583" spans="1:4">
      <c r="A4583" s="266">
        <v>4413949</v>
      </c>
      <c r="B4583" s="267" t="s">
        <v>5290</v>
      </c>
      <c r="C4583" s="266" t="s">
        <v>63</v>
      </c>
      <c r="D4583" s="268">
        <v>224.58</v>
      </c>
    </row>
    <row r="4584" spans="1:4">
      <c r="A4584" s="266">
        <v>4413948</v>
      </c>
      <c r="B4584" s="267" t="s">
        <v>5291</v>
      </c>
      <c r="C4584" s="266" t="s">
        <v>63</v>
      </c>
      <c r="D4584" s="268">
        <v>50.95</v>
      </c>
    </row>
    <row r="4585" spans="1:4">
      <c r="A4585" s="266">
        <v>4413947</v>
      </c>
      <c r="B4585" s="267" t="s">
        <v>5292</v>
      </c>
      <c r="C4585" s="266" t="s">
        <v>63</v>
      </c>
      <c r="D4585" s="268">
        <v>101.92</v>
      </c>
    </row>
    <row r="4586" spans="1:4">
      <c r="A4586" s="266">
        <v>4413946</v>
      </c>
      <c r="B4586" s="267" t="s">
        <v>5293</v>
      </c>
      <c r="C4586" s="266" t="s">
        <v>63</v>
      </c>
      <c r="D4586" s="268">
        <v>127.74</v>
      </c>
    </row>
    <row r="4587" spans="1:4">
      <c r="A4587" s="266">
        <v>4413952</v>
      </c>
      <c r="B4587" s="267" t="s">
        <v>5294</v>
      </c>
      <c r="C4587" s="266" t="s">
        <v>142</v>
      </c>
      <c r="D4587" s="268">
        <v>74.23</v>
      </c>
    </row>
    <row r="4588" spans="1:4">
      <c r="A4588" s="266">
        <v>4413012</v>
      </c>
      <c r="B4588" s="267" t="s">
        <v>5295</v>
      </c>
      <c r="C4588" s="266" t="s">
        <v>84</v>
      </c>
      <c r="D4588" s="268">
        <v>384.35</v>
      </c>
    </row>
    <row r="4589" spans="1:4">
      <c r="A4589" s="266">
        <v>4413014</v>
      </c>
      <c r="B4589" s="267" t="s">
        <v>5296</v>
      </c>
      <c r="C4589" s="266" t="s">
        <v>142</v>
      </c>
      <c r="D4589" s="268">
        <v>16.03</v>
      </c>
    </row>
    <row r="4590" spans="1:4" ht="18">
      <c r="A4590" s="266">
        <v>4413016</v>
      </c>
      <c r="B4590" s="267" t="s">
        <v>5297</v>
      </c>
      <c r="C4590" s="266" t="s">
        <v>142</v>
      </c>
      <c r="D4590" s="268">
        <v>10.08</v>
      </c>
    </row>
    <row r="4591" spans="1:4">
      <c r="A4591" s="266">
        <v>4413984</v>
      </c>
      <c r="B4591" s="267" t="s">
        <v>5298</v>
      </c>
      <c r="C4591" s="266" t="s">
        <v>84</v>
      </c>
      <c r="D4591" s="268">
        <v>3.67</v>
      </c>
    </row>
    <row r="4592" spans="1:4">
      <c r="A4592" s="266">
        <v>4413986</v>
      </c>
      <c r="B4592" s="267" t="s">
        <v>5299</v>
      </c>
      <c r="C4592" s="266" t="s">
        <v>142</v>
      </c>
      <c r="D4592" s="268">
        <v>0.06</v>
      </c>
    </row>
    <row r="4593" spans="1:4">
      <c r="A4593" s="266">
        <v>4413985</v>
      </c>
      <c r="B4593" s="267" t="s">
        <v>5300</v>
      </c>
      <c r="C4593" s="266" t="s">
        <v>142</v>
      </c>
      <c r="D4593" s="268">
        <v>19.739999999999998</v>
      </c>
    </row>
    <row r="4594" spans="1:4">
      <c r="A4594" s="266">
        <v>4413017</v>
      </c>
      <c r="B4594" s="267" t="s">
        <v>5301</v>
      </c>
      <c r="C4594" s="266" t="s">
        <v>75</v>
      </c>
      <c r="D4594" s="268">
        <v>60.18</v>
      </c>
    </row>
    <row r="4595" spans="1:4">
      <c r="A4595" s="266">
        <v>4415673</v>
      </c>
      <c r="B4595" s="267" t="s">
        <v>5302</v>
      </c>
      <c r="C4595" s="266" t="s">
        <v>142</v>
      </c>
      <c r="D4595" s="268">
        <v>7.26</v>
      </c>
    </row>
    <row r="4596" spans="1:4">
      <c r="A4596" s="266">
        <v>4415684</v>
      </c>
      <c r="B4596" s="267" t="s">
        <v>5303</v>
      </c>
      <c r="C4596" s="266" t="s">
        <v>142</v>
      </c>
      <c r="D4596" s="268">
        <v>4.1399999999999997</v>
      </c>
    </row>
    <row r="4597" spans="1:4">
      <c r="A4597" s="266">
        <v>4413993</v>
      </c>
      <c r="B4597" s="267" t="s">
        <v>5304</v>
      </c>
      <c r="C4597" s="266" t="s">
        <v>142</v>
      </c>
      <c r="D4597" s="268">
        <v>0.61</v>
      </c>
    </row>
    <row r="4598" spans="1:4">
      <c r="A4598" s="266">
        <v>4507754</v>
      </c>
      <c r="B4598" s="267" t="s">
        <v>5305</v>
      </c>
      <c r="C4598" s="266" t="s">
        <v>63</v>
      </c>
      <c r="D4598" s="268">
        <v>884.14</v>
      </c>
    </row>
    <row r="4599" spans="1:4">
      <c r="A4599" s="266">
        <v>4507738</v>
      </c>
      <c r="B4599" s="267" t="s">
        <v>5306</v>
      </c>
      <c r="C4599" s="266" t="s">
        <v>63</v>
      </c>
      <c r="D4599" s="268">
        <v>1196.8599999999999</v>
      </c>
    </row>
    <row r="4600" spans="1:4">
      <c r="A4600" s="266">
        <v>4507755</v>
      </c>
      <c r="B4600" s="267" t="s">
        <v>5307</v>
      </c>
      <c r="C4600" s="266" t="s">
        <v>63</v>
      </c>
      <c r="D4600" s="268">
        <v>1108.1300000000001</v>
      </c>
    </row>
    <row r="4601" spans="1:4">
      <c r="A4601" s="266">
        <v>4507756</v>
      </c>
      <c r="B4601" s="267" t="s">
        <v>5308</v>
      </c>
      <c r="C4601" s="266" t="s">
        <v>63</v>
      </c>
      <c r="D4601" s="268">
        <v>1454.41</v>
      </c>
    </row>
    <row r="4602" spans="1:4">
      <c r="A4602" s="266">
        <v>4507757</v>
      </c>
      <c r="B4602" s="267" t="s">
        <v>5309</v>
      </c>
      <c r="C4602" s="266" t="s">
        <v>63</v>
      </c>
      <c r="D4602" s="268">
        <v>1537.64</v>
      </c>
    </row>
    <row r="4603" spans="1:4">
      <c r="A4603" s="266">
        <v>4507758</v>
      </c>
      <c r="B4603" s="267" t="s">
        <v>5310</v>
      </c>
      <c r="C4603" s="266" t="s">
        <v>63</v>
      </c>
      <c r="D4603" s="268">
        <v>1905.37</v>
      </c>
    </row>
    <row r="4604" spans="1:4">
      <c r="A4604" s="266">
        <v>4507759</v>
      </c>
      <c r="B4604" s="267" t="s">
        <v>5311</v>
      </c>
      <c r="C4604" s="266" t="s">
        <v>63</v>
      </c>
      <c r="D4604" s="268">
        <v>1941.15</v>
      </c>
    </row>
    <row r="4605" spans="1:4">
      <c r="A4605" s="266">
        <v>4507760</v>
      </c>
      <c r="B4605" s="267" t="s">
        <v>5312</v>
      </c>
      <c r="C4605" s="266" t="s">
        <v>63</v>
      </c>
      <c r="D4605" s="268">
        <v>2464.27</v>
      </c>
    </row>
    <row r="4606" spans="1:4">
      <c r="A4606" s="266">
        <v>4507761</v>
      </c>
      <c r="B4606" s="267" t="s">
        <v>5313</v>
      </c>
      <c r="C4606" s="266" t="s">
        <v>63</v>
      </c>
      <c r="D4606" s="268">
        <v>2502.29</v>
      </c>
    </row>
    <row r="4607" spans="1:4">
      <c r="A4607" s="266">
        <v>4507762</v>
      </c>
      <c r="B4607" s="267" t="s">
        <v>5314</v>
      </c>
      <c r="C4607" s="266" t="s">
        <v>63</v>
      </c>
      <c r="D4607" s="268">
        <v>3178.37</v>
      </c>
    </row>
    <row r="4608" spans="1:4">
      <c r="A4608" s="266">
        <v>4507763</v>
      </c>
      <c r="B4608" s="267" t="s">
        <v>5315</v>
      </c>
      <c r="C4608" s="266" t="s">
        <v>63</v>
      </c>
      <c r="D4608" s="268">
        <v>3030.12</v>
      </c>
    </row>
    <row r="4609" spans="1:4">
      <c r="A4609" s="266">
        <v>4507764</v>
      </c>
      <c r="B4609" s="267" t="s">
        <v>5316</v>
      </c>
      <c r="C4609" s="266" t="s">
        <v>63</v>
      </c>
      <c r="D4609" s="268">
        <v>4140.78</v>
      </c>
    </row>
    <row r="4610" spans="1:4">
      <c r="A4610" s="266">
        <v>4507765</v>
      </c>
      <c r="B4610" s="267" t="s">
        <v>5317</v>
      </c>
      <c r="C4610" s="266" t="s">
        <v>63</v>
      </c>
      <c r="D4610" s="268">
        <v>3275.38</v>
      </c>
    </row>
    <row r="4611" spans="1:4">
      <c r="A4611" s="266">
        <v>4508192</v>
      </c>
      <c r="B4611" s="267" t="s">
        <v>5318</v>
      </c>
      <c r="C4611" s="266" t="s">
        <v>63</v>
      </c>
      <c r="D4611" s="268">
        <v>6038.13</v>
      </c>
    </row>
    <row r="4612" spans="1:4">
      <c r="A4612" s="266">
        <v>4507766</v>
      </c>
      <c r="B4612" s="267" t="s">
        <v>5319</v>
      </c>
      <c r="C4612" s="266" t="s">
        <v>63</v>
      </c>
      <c r="D4612" s="268">
        <v>419.82</v>
      </c>
    </row>
    <row r="4613" spans="1:4">
      <c r="A4613" s="266">
        <v>4507767</v>
      </c>
      <c r="B4613" s="267" t="s">
        <v>5320</v>
      </c>
      <c r="C4613" s="266" t="s">
        <v>63</v>
      </c>
      <c r="D4613" s="268">
        <v>511.72</v>
      </c>
    </row>
    <row r="4614" spans="1:4">
      <c r="A4614" s="266">
        <v>4507768</v>
      </c>
      <c r="B4614" s="267" t="s">
        <v>5321</v>
      </c>
      <c r="C4614" s="266" t="s">
        <v>63</v>
      </c>
      <c r="D4614" s="268">
        <v>534.34</v>
      </c>
    </row>
    <row r="4615" spans="1:4">
      <c r="A4615" s="266">
        <v>4507769</v>
      </c>
      <c r="B4615" s="267" t="s">
        <v>5322</v>
      </c>
      <c r="C4615" s="266" t="s">
        <v>63</v>
      </c>
      <c r="D4615" s="268">
        <v>671.74</v>
      </c>
    </row>
    <row r="4616" spans="1:4">
      <c r="A4616" s="266">
        <v>4507770</v>
      </c>
      <c r="B4616" s="267" t="s">
        <v>5323</v>
      </c>
      <c r="C4616" s="266" t="s">
        <v>63</v>
      </c>
      <c r="D4616" s="268">
        <v>612.49</v>
      </c>
    </row>
    <row r="4617" spans="1:4">
      <c r="A4617" s="266">
        <v>4507771</v>
      </c>
      <c r="B4617" s="267" t="s">
        <v>5324</v>
      </c>
      <c r="C4617" s="266" t="s">
        <v>63</v>
      </c>
      <c r="D4617" s="268">
        <v>784.77</v>
      </c>
    </row>
    <row r="4618" spans="1:4">
      <c r="A4618" s="266">
        <v>4507772</v>
      </c>
      <c r="B4618" s="267" t="s">
        <v>5325</v>
      </c>
      <c r="C4618" s="266" t="s">
        <v>63</v>
      </c>
      <c r="D4618" s="268">
        <v>715.73</v>
      </c>
    </row>
    <row r="4619" spans="1:4">
      <c r="A4619" s="266">
        <v>4508193</v>
      </c>
      <c r="B4619" s="267" t="s">
        <v>5326</v>
      </c>
      <c r="C4619" s="266" t="s">
        <v>63</v>
      </c>
      <c r="D4619" s="268">
        <v>904.63</v>
      </c>
    </row>
    <row r="4620" spans="1:4">
      <c r="A4620" s="266">
        <v>4507773</v>
      </c>
      <c r="B4620" s="267" t="s">
        <v>5327</v>
      </c>
      <c r="C4620" s="266" t="s">
        <v>63</v>
      </c>
      <c r="D4620" s="268">
        <v>803.62</v>
      </c>
    </row>
    <row r="4621" spans="1:4">
      <c r="A4621" s="266">
        <v>4507774</v>
      </c>
      <c r="B4621" s="267" t="s">
        <v>5328</v>
      </c>
      <c r="C4621" s="266" t="s">
        <v>63</v>
      </c>
      <c r="D4621" s="268">
        <v>1070.43</v>
      </c>
    </row>
    <row r="4622" spans="1:4">
      <c r="A4622" s="266">
        <v>4507775</v>
      </c>
      <c r="B4622" s="267" t="s">
        <v>5329</v>
      </c>
      <c r="C4622" s="266" t="s">
        <v>63</v>
      </c>
      <c r="D4622" s="268">
        <v>101.9</v>
      </c>
    </row>
    <row r="4623" spans="1:4">
      <c r="A4623" s="266">
        <v>4507776</v>
      </c>
      <c r="B4623" s="267" t="s">
        <v>5330</v>
      </c>
      <c r="C4623" s="266" t="s">
        <v>63</v>
      </c>
      <c r="D4623" s="268">
        <v>113.99</v>
      </c>
    </row>
    <row r="4624" spans="1:4">
      <c r="A4624" s="266">
        <v>4507783</v>
      </c>
      <c r="B4624" s="267" t="s">
        <v>5331</v>
      </c>
      <c r="C4624" s="266" t="s">
        <v>63</v>
      </c>
      <c r="D4624" s="268">
        <v>81.47</v>
      </c>
    </row>
    <row r="4625" spans="1:4">
      <c r="A4625" s="266">
        <v>4507784</v>
      </c>
      <c r="B4625" s="267" t="s">
        <v>5332</v>
      </c>
      <c r="C4625" s="266" t="s">
        <v>63</v>
      </c>
      <c r="D4625" s="268">
        <v>114.39</v>
      </c>
    </row>
    <row r="4626" spans="1:4">
      <c r="A4626" s="266">
        <v>4507777</v>
      </c>
      <c r="B4626" s="267" t="s">
        <v>5333</v>
      </c>
      <c r="C4626" s="266" t="s">
        <v>63</v>
      </c>
      <c r="D4626" s="268">
        <v>191.42</v>
      </c>
    </row>
    <row r="4627" spans="1:4">
      <c r="A4627" s="266">
        <v>4507778</v>
      </c>
      <c r="B4627" s="267" t="s">
        <v>5334</v>
      </c>
      <c r="C4627" s="266" t="s">
        <v>63</v>
      </c>
      <c r="D4627" s="268">
        <v>243.48</v>
      </c>
    </row>
    <row r="4628" spans="1:4">
      <c r="A4628" s="266">
        <v>4507779</v>
      </c>
      <c r="B4628" s="267" t="s">
        <v>5335</v>
      </c>
      <c r="C4628" s="266" t="s">
        <v>63</v>
      </c>
      <c r="D4628" s="268">
        <v>260.5</v>
      </c>
    </row>
    <row r="4629" spans="1:4">
      <c r="A4629" s="266">
        <v>4507780</v>
      </c>
      <c r="B4629" s="267" t="s">
        <v>5336</v>
      </c>
      <c r="C4629" s="266" t="s">
        <v>63</v>
      </c>
      <c r="D4629" s="268">
        <v>313.18</v>
      </c>
    </row>
    <row r="4630" spans="1:4">
      <c r="A4630" s="266">
        <v>4507781</v>
      </c>
      <c r="B4630" s="267" t="s">
        <v>5337</v>
      </c>
      <c r="C4630" s="266" t="s">
        <v>63</v>
      </c>
      <c r="D4630" s="268">
        <v>340.71</v>
      </c>
    </row>
    <row r="4631" spans="1:4">
      <c r="A4631" s="266">
        <v>4507782</v>
      </c>
      <c r="B4631" s="267" t="s">
        <v>5338</v>
      </c>
      <c r="C4631" s="266" t="s">
        <v>63</v>
      </c>
      <c r="D4631" s="268">
        <v>407.44</v>
      </c>
    </row>
    <row r="4632" spans="1:4">
      <c r="A4632" s="266">
        <v>4507785</v>
      </c>
      <c r="B4632" s="267" t="s">
        <v>5339</v>
      </c>
      <c r="C4632" s="266" t="s">
        <v>63</v>
      </c>
      <c r="D4632" s="268">
        <v>145.97</v>
      </c>
    </row>
    <row r="4633" spans="1:4">
      <c r="A4633" s="266">
        <v>4508194</v>
      </c>
      <c r="B4633" s="267" t="s">
        <v>5340</v>
      </c>
      <c r="C4633" s="266" t="s">
        <v>63</v>
      </c>
      <c r="D4633" s="268">
        <v>154.51</v>
      </c>
    </row>
    <row r="4634" spans="1:4">
      <c r="A4634" s="266">
        <v>4507786</v>
      </c>
      <c r="B4634" s="267" t="s">
        <v>5341</v>
      </c>
      <c r="C4634" s="266" t="s">
        <v>63</v>
      </c>
      <c r="D4634" s="268">
        <v>169.5</v>
      </c>
    </row>
    <row r="4635" spans="1:4">
      <c r="A4635" s="266">
        <v>4507787</v>
      </c>
      <c r="B4635" s="267" t="s">
        <v>5342</v>
      </c>
      <c r="C4635" s="266" t="s">
        <v>63</v>
      </c>
      <c r="D4635" s="268">
        <v>178.11</v>
      </c>
    </row>
    <row r="4636" spans="1:4">
      <c r="A4636" s="266">
        <v>4507788</v>
      </c>
      <c r="B4636" s="267" t="s">
        <v>5343</v>
      </c>
      <c r="C4636" s="266" t="s">
        <v>63</v>
      </c>
      <c r="D4636" s="268">
        <v>229.14</v>
      </c>
    </row>
    <row r="4637" spans="1:4">
      <c r="A4637" s="266">
        <v>4507789</v>
      </c>
      <c r="B4637" s="267" t="s">
        <v>5344</v>
      </c>
      <c r="C4637" s="266" t="s">
        <v>63</v>
      </c>
      <c r="D4637" s="268">
        <v>246.71</v>
      </c>
    </row>
    <row r="4638" spans="1:4">
      <c r="A4638" s="266">
        <v>4507790</v>
      </c>
      <c r="B4638" s="267" t="s">
        <v>5345</v>
      </c>
      <c r="C4638" s="266" t="s">
        <v>63</v>
      </c>
      <c r="D4638" s="268">
        <v>281.10000000000002</v>
      </c>
    </row>
    <row r="4639" spans="1:4">
      <c r="A4639" s="266">
        <v>4507791</v>
      </c>
      <c r="B4639" s="267" t="s">
        <v>5346</v>
      </c>
      <c r="C4639" s="266" t="s">
        <v>63</v>
      </c>
      <c r="D4639" s="268">
        <v>303.39999999999998</v>
      </c>
    </row>
    <row r="4640" spans="1:4">
      <c r="A4640" s="266">
        <v>4507792</v>
      </c>
      <c r="B4640" s="267" t="s">
        <v>5347</v>
      </c>
      <c r="C4640" s="266" t="s">
        <v>63</v>
      </c>
      <c r="D4640" s="268">
        <v>369.33</v>
      </c>
    </row>
    <row r="4641" spans="1:4">
      <c r="A4641" s="266">
        <v>4507793</v>
      </c>
      <c r="B4641" s="267" t="s">
        <v>5348</v>
      </c>
      <c r="C4641" s="266" t="s">
        <v>63</v>
      </c>
      <c r="D4641" s="268">
        <v>367.85</v>
      </c>
    </row>
    <row r="4642" spans="1:4">
      <c r="A4642" s="266">
        <v>4507794</v>
      </c>
      <c r="B4642" s="267" t="s">
        <v>5349</v>
      </c>
      <c r="C4642" s="266" t="s">
        <v>63</v>
      </c>
      <c r="D4642" s="268">
        <v>498.65</v>
      </c>
    </row>
    <row r="4643" spans="1:4">
      <c r="A4643" s="266">
        <v>4507795</v>
      </c>
      <c r="B4643" s="267" t="s">
        <v>5350</v>
      </c>
      <c r="C4643" s="266" t="s">
        <v>63</v>
      </c>
      <c r="D4643" s="268">
        <v>513.45000000000005</v>
      </c>
    </row>
    <row r="4644" spans="1:4">
      <c r="A4644" s="266">
        <v>4507796</v>
      </c>
      <c r="B4644" s="267" t="s">
        <v>5351</v>
      </c>
      <c r="C4644" s="266" t="s">
        <v>63</v>
      </c>
      <c r="D4644" s="268">
        <v>575.16</v>
      </c>
    </row>
    <row r="4645" spans="1:4">
      <c r="A4645" s="266">
        <v>4508190</v>
      </c>
      <c r="B4645" s="267" t="s">
        <v>5352</v>
      </c>
      <c r="C4645" s="266" t="s">
        <v>63</v>
      </c>
      <c r="D4645" s="268">
        <v>624.89</v>
      </c>
    </row>
    <row r="4646" spans="1:4">
      <c r="A4646" s="266">
        <v>4507797</v>
      </c>
      <c r="B4646" s="267" t="s">
        <v>5353</v>
      </c>
      <c r="C4646" s="266" t="s">
        <v>63</v>
      </c>
      <c r="D4646" s="268">
        <v>65.349999999999994</v>
      </c>
    </row>
    <row r="4647" spans="1:4">
      <c r="A4647" s="266">
        <v>4507798</v>
      </c>
      <c r="B4647" s="267" t="s">
        <v>5354</v>
      </c>
      <c r="C4647" s="266" t="s">
        <v>63</v>
      </c>
      <c r="D4647" s="268">
        <v>67.55</v>
      </c>
    </row>
    <row r="4648" spans="1:4">
      <c r="A4648" s="266">
        <v>4507799</v>
      </c>
      <c r="B4648" s="267" t="s">
        <v>5355</v>
      </c>
      <c r="C4648" s="266" t="s">
        <v>63</v>
      </c>
      <c r="D4648" s="268">
        <v>94.72</v>
      </c>
    </row>
    <row r="4649" spans="1:4">
      <c r="A4649" s="266">
        <v>4507800</v>
      </c>
      <c r="B4649" s="267" t="s">
        <v>5356</v>
      </c>
      <c r="C4649" s="266" t="s">
        <v>63</v>
      </c>
      <c r="D4649" s="268">
        <v>98.03</v>
      </c>
    </row>
    <row r="4650" spans="1:4">
      <c r="A4650" s="266">
        <v>4507801</v>
      </c>
      <c r="B4650" s="267" t="s">
        <v>5357</v>
      </c>
      <c r="C4650" s="266" t="s">
        <v>63</v>
      </c>
      <c r="D4650" s="268">
        <v>113.86</v>
      </c>
    </row>
    <row r="4651" spans="1:4">
      <c r="A4651" s="266">
        <v>4507802</v>
      </c>
      <c r="B4651" s="267" t="s">
        <v>5358</v>
      </c>
      <c r="C4651" s="266" t="s">
        <v>63</v>
      </c>
      <c r="D4651" s="268">
        <v>117.17</v>
      </c>
    </row>
    <row r="4652" spans="1:4">
      <c r="A4652" s="266">
        <v>4507803</v>
      </c>
      <c r="B4652" s="267" t="s">
        <v>5359</v>
      </c>
      <c r="C4652" s="266" t="s">
        <v>63</v>
      </c>
      <c r="D4652" s="268">
        <v>114.24</v>
      </c>
    </row>
    <row r="4653" spans="1:4">
      <c r="A4653" s="266">
        <v>4508191</v>
      </c>
      <c r="B4653" s="267" t="s">
        <v>5360</v>
      </c>
      <c r="C4653" s="266" t="s">
        <v>63</v>
      </c>
      <c r="D4653" s="268">
        <v>117.56</v>
      </c>
    </row>
    <row r="4654" spans="1:4">
      <c r="A4654" s="266">
        <v>4507804</v>
      </c>
      <c r="B4654" s="267" t="s">
        <v>5361</v>
      </c>
      <c r="C4654" s="266" t="s">
        <v>63</v>
      </c>
      <c r="D4654" s="268">
        <v>141.56</v>
      </c>
    </row>
    <row r="4655" spans="1:4">
      <c r="A4655" s="266">
        <v>4507805</v>
      </c>
      <c r="B4655" s="267" t="s">
        <v>5362</v>
      </c>
      <c r="C4655" s="266" t="s">
        <v>63</v>
      </c>
      <c r="D4655" s="268">
        <v>146.83000000000001</v>
      </c>
    </row>
    <row r="4656" spans="1:4">
      <c r="A4656" s="266">
        <v>4507806</v>
      </c>
      <c r="B4656" s="267" t="s">
        <v>5363</v>
      </c>
      <c r="C4656" s="266" t="s">
        <v>63</v>
      </c>
      <c r="D4656" s="268">
        <v>27.03</v>
      </c>
    </row>
    <row r="4657" spans="1:4">
      <c r="A4657" s="266">
        <v>4507807</v>
      </c>
      <c r="B4657" s="267" t="s">
        <v>5364</v>
      </c>
      <c r="C4657" s="266" t="s">
        <v>63</v>
      </c>
      <c r="D4657" s="268">
        <v>32.549999999999997</v>
      </c>
    </row>
    <row r="4658" spans="1:4">
      <c r="A4658" s="266">
        <v>4507866</v>
      </c>
      <c r="B4658" s="267" t="s">
        <v>5365</v>
      </c>
      <c r="C4658" s="266" t="s">
        <v>63</v>
      </c>
      <c r="D4658" s="268">
        <v>76.680000000000007</v>
      </c>
    </row>
    <row r="4659" spans="1:4">
      <c r="A4659" s="266">
        <v>4507867</v>
      </c>
      <c r="B4659" s="267" t="s">
        <v>5366</v>
      </c>
      <c r="C4659" s="266" t="s">
        <v>63</v>
      </c>
      <c r="D4659" s="268">
        <v>109.6</v>
      </c>
    </row>
    <row r="4660" spans="1:4">
      <c r="A4660" s="266">
        <v>4507808</v>
      </c>
      <c r="B4660" s="267" t="s">
        <v>5367</v>
      </c>
      <c r="C4660" s="266" t="s">
        <v>63</v>
      </c>
      <c r="D4660" s="268">
        <v>30.68</v>
      </c>
    </row>
    <row r="4661" spans="1:4">
      <c r="A4661" s="266">
        <v>4507809</v>
      </c>
      <c r="B4661" s="267" t="s">
        <v>5368</v>
      </c>
      <c r="C4661" s="266" t="s">
        <v>63</v>
      </c>
      <c r="D4661" s="268">
        <v>38.1</v>
      </c>
    </row>
    <row r="4662" spans="1:4">
      <c r="A4662" s="266">
        <v>4507810</v>
      </c>
      <c r="B4662" s="267" t="s">
        <v>5369</v>
      </c>
      <c r="C4662" s="266" t="s">
        <v>63</v>
      </c>
      <c r="D4662" s="268">
        <v>50.31</v>
      </c>
    </row>
    <row r="4663" spans="1:4">
      <c r="A4663" s="266">
        <v>4507811</v>
      </c>
      <c r="B4663" s="267" t="s">
        <v>5370</v>
      </c>
      <c r="C4663" s="266" t="s">
        <v>63</v>
      </c>
      <c r="D4663" s="268">
        <v>50.44</v>
      </c>
    </row>
    <row r="4664" spans="1:4">
      <c r="A4664" s="266">
        <v>4507812</v>
      </c>
      <c r="B4664" s="267" t="s">
        <v>5371</v>
      </c>
      <c r="C4664" s="266" t="s">
        <v>63</v>
      </c>
      <c r="D4664" s="268">
        <v>57.98</v>
      </c>
    </row>
    <row r="4665" spans="1:4">
      <c r="A4665" s="266">
        <v>4507813</v>
      </c>
      <c r="B4665" s="267" t="s">
        <v>5372</v>
      </c>
      <c r="C4665" s="266" t="s">
        <v>63</v>
      </c>
      <c r="D4665" s="268">
        <v>69.739999999999995</v>
      </c>
    </row>
    <row r="4666" spans="1:4" ht="18">
      <c r="A4666" s="266">
        <v>4507851</v>
      </c>
      <c r="B4666" s="267" t="s">
        <v>5373</v>
      </c>
      <c r="C4666" s="266" t="s">
        <v>75</v>
      </c>
      <c r="D4666" s="268">
        <v>29.7</v>
      </c>
    </row>
    <row r="4667" spans="1:4" ht="18">
      <c r="A4667" s="266">
        <v>4507852</v>
      </c>
      <c r="B4667" s="267" t="s">
        <v>5374</v>
      </c>
      <c r="C4667" s="266" t="s">
        <v>75</v>
      </c>
      <c r="D4667" s="268">
        <v>29.58</v>
      </c>
    </row>
    <row r="4668" spans="1:4" ht="18">
      <c r="A4668" s="266">
        <v>4507853</v>
      </c>
      <c r="B4668" s="267" t="s">
        <v>5375</v>
      </c>
      <c r="C4668" s="266" t="s">
        <v>75</v>
      </c>
      <c r="D4668" s="268">
        <v>32.659999999999997</v>
      </c>
    </row>
    <row r="4669" spans="1:4" ht="18">
      <c r="A4669" s="266">
        <v>4507854</v>
      </c>
      <c r="B4669" s="267" t="s">
        <v>5376</v>
      </c>
      <c r="C4669" s="266" t="s">
        <v>75</v>
      </c>
      <c r="D4669" s="268">
        <v>35.9</v>
      </c>
    </row>
    <row r="4670" spans="1:4" ht="18">
      <c r="A4670" s="266">
        <v>4507855</v>
      </c>
      <c r="B4670" s="267" t="s">
        <v>5377</v>
      </c>
      <c r="C4670" s="266" t="s">
        <v>75</v>
      </c>
      <c r="D4670" s="268">
        <v>28.71</v>
      </c>
    </row>
    <row r="4671" spans="1:4" ht="18">
      <c r="A4671" s="266">
        <v>4507856</v>
      </c>
      <c r="B4671" s="267" t="s">
        <v>5378</v>
      </c>
      <c r="C4671" s="266" t="s">
        <v>75</v>
      </c>
      <c r="D4671" s="268">
        <v>28.54</v>
      </c>
    </row>
    <row r="4672" spans="1:4" ht="18">
      <c r="A4672" s="266">
        <v>4507857</v>
      </c>
      <c r="B4672" s="267" t="s">
        <v>5379</v>
      </c>
      <c r="C4672" s="266" t="s">
        <v>75</v>
      </c>
      <c r="D4672" s="268">
        <v>34.33</v>
      </c>
    </row>
    <row r="4673" spans="1:4" ht="18">
      <c r="A4673" s="266">
        <v>4507858</v>
      </c>
      <c r="B4673" s="267" t="s">
        <v>5380</v>
      </c>
      <c r="C4673" s="266" t="s">
        <v>75</v>
      </c>
      <c r="D4673" s="268">
        <v>38.89</v>
      </c>
    </row>
    <row r="4674" spans="1:4" ht="18">
      <c r="A4674" s="266">
        <v>4508177</v>
      </c>
      <c r="B4674" s="267" t="s">
        <v>5381</v>
      </c>
      <c r="C4674" s="266" t="s">
        <v>75</v>
      </c>
      <c r="D4674" s="268">
        <v>73.62</v>
      </c>
    </row>
    <row r="4675" spans="1:4" ht="18">
      <c r="A4675" s="266">
        <v>4508178</v>
      </c>
      <c r="B4675" s="267" t="s">
        <v>5382</v>
      </c>
      <c r="C4675" s="266" t="s">
        <v>75</v>
      </c>
      <c r="D4675" s="268">
        <v>73.45</v>
      </c>
    </row>
    <row r="4676" spans="1:4" ht="18">
      <c r="A4676" s="266">
        <v>4507821</v>
      </c>
      <c r="B4676" s="267" t="s">
        <v>5383</v>
      </c>
      <c r="C4676" s="266" t="s">
        <v>75</v>
      </c>
      <c r="D4676" s="268">
        <v>73.09</v>
      </c>
    </row>
    <row r="4677" spans="1:4" ht="18">
      <c r="A4677" s="266">
        <v>4507822</v>
      </c>
      <c r="B4677" s="267" t="s">
        <v>5384</v>
      </c>
      <c r="C4677" s="266" t="s">
        <v>75</v>
      </c>
      <c r="D4677" s="268">
        <v>72.92</v>
      </c>
    </row>
    <row r="4678" spans="1:4" ht="18">
      <c r="A4678" s="266">
        <v>4507823</v>
      </c>
      <c r="B4678" s="267" t="s">
        <v>5385</v>
      </c>
      <c r="C4678" s="266" t="s">
        <v>75</v>
      </c>
      <c r="D4678" s="268">
        <v>73.63</v>
      </c>
    </row>
    <row r="4679" spans="1:4" ht="18">
      <c r="A4679" s="266">
        <v>4508188</v>
      </c>
      <c r="B4679" s="267" t="s">
        <v>5386</v>
      </c>
      <c r="C4679" s="266" t="s">
        <v>75</v>
      </c>
      <c r="D4679" s="268">
        <v>73.510000000000005</v>
      </c>
    </row>
    <row r="4680" spans="1:4" ht="18">
      <c r="A4680" s="266">
        <v>4507824</v>
      </c>
      <c r="B4680" s="267" t="s">
        <v>5387</v>
      </c>
      <c r="C4680" s="266" t="s">
        <v>75</v>
      </c>
      <c r="D4680" s="268">
        <v>81.52</v>
      </c>
    </row>
    <row r="4681" spans="1:4" ht="18">
      <c r="A4681" s="266">
        <v>4507825</v>
      </c>
      <c r="B4681" s="267" t="s">
        <v>5388</v>
      </c>
      <c r="C4681" s="266" t="s">
        <v>75</v>
      </c>
      <c r="D4681" s="268">
        <v>81.73</v>
      </c>
    </row>
    <row r="4682" spans="1:4" ht="18">
      <c r="A4682" s="266">
        <v>4507826</v>
      </c>
      <c r="B4682" s="267" t="s">
        <v>5389</v>
      </c>
      <c r="C4682" s="266" t="s">
        <v>75</v>
      </c>
      <c r="D4682" s="268">
        <v>87.58</v>
      </c>
    </row>
    <row r="4683" spans="1:4" ht="18">
      <c r="A4683" s="266">
        <v>4508179</v>
      </c>
      <c r="B4683" s="267" t="s">
        <v>5390</v>
      </c>
      <c r="C4683" s="266" t="s">
        <v>75</v>
      </c>
      <c r="D4683" s="268">
        <v>87.4</v>
      </c>
    </row>
    <row r="4684" spans="1:4" ht="18">
      <c r="A4684" s="266">
        <v>4507827</v>
      </c>
      <c r="B4684" s="267" t="s">
        <v>5391</v>
      </c>
      <c r="C4684" s="266" t="s">
        <v>75</v>
      </c>
      <c r="D4684" s="268">
        <v>92.56</v>
      </c>
    </row>
    <row r="4685" spans="1:4" ht="18">
      <c r="A4685" s="266">
        <v>4508180</v>
      </c>
      <c r="B4685" s="267" t="s">
        <v>5392</v>
      </c>
      <c r="C4685" s="266" t="s">
        <v>75</v>
      </c>
      <c r="D4685" s="268">
        <v>27.75</v>
      </c>
    </row>
    <row r="4686" spans="1:4" ht="18">
      <c r="A4686" s="266">
        <v>4507739</v>
      </c>
      <c r="B4686" s="267" t="s">
        <v>5393</v>
      </c>
      <c r="C4686" s="266" t="s">
        <v>75</v>
      </c>
      <c r="D4686" s="268">
        <v>29.3</v>
      </c>
    </row>
    <row r="4687" spans="1:4" ht="18">
      <c r="A4687" s="266">
        <v>4508181</v>
      </c>
      <c r="B4687" s="267" t="s">
        <v>5394</v>
      </c>
      <c r="C4687" s="266" t="s">
        <v>75</v>
      </c>
      <c r="D4687" s="268">
        <v>29.28</v>
      </c>
    </row>
    <row r="4688" spans="1:4" ht="18">
      <c r="A4688" s="266">
        <v>4508125</v>
      </c>
      <c r="B4688" s="267" t="s">
        <v>5395</v>
      </c>
      <c r="C4688" s="266" t="s">
        <v>75</v>
      </c>
      <c r="D4688" s="268">
        <v>31.83</v>
      </c>
    </row>
    <row r="4689" spans="1:4" ht="18">
      <c r="A4689" s="266">
        <v>4507828</v>
      </c>
      <c r="B4689" s="267" t="s">
        <v>5396</v>
      </c>
      <c r="C4689" s="266" t="s">
        <v>75</v>
      </c>
      <c r="D4689" s="268">
        <v>31.86</v>
      </c>
    </row>
    <row r="4690" spans="1:4" ht="18">
      <c r="A4690" s="266">
        <v>4507829</v>
      </c>
      <c r="B4690" s="267" t="s">
        <v>5397</v>
      </c>
      <c r="C4690" s="266" t="s">
        <v>75</v>
      </c>
      <c r="D4690" s="268">
        <v>34.630000000000003</v>
      </c>
    </row>
    <row r="4691" spans="1:4" ht="18">
      <c r="A4691" s="266">
        <v>4508182</v>
      </c>
      <c r="B4691" s="267" t="s">
        <v>5398</v>
      </c>
      <c r="C4691" s="266" t="s">
        <v>75</v>
      </c>
      <c r="D4691" s="268">
        <v>34.72</v>
      </c>
    </row>
    <row r="4692" spans="1:4" ht="18">
      <c r="A4692" s="266">
        <v>4508092</v>
      </c>
      <c r="B4692" s="267" t="s">
        <v>5399</v>
      </c>
      <c r="C4692" s="266" t="s">
        <v>75</v>
      </c>
      <c r="D4692" s="268">
        <v>37.14</v>
      </c>
    </row>
    <row r="4693" spans="1:4" ht="18">
      <c r="A4693" s="266">
        <v>4507830</v>
      </c>
      <c r="B4693" s="267" t="s">
        <v>5400</v>
      </c>
      <c r="C4693" s="266" t="s">
        <v>75</v>
      </c>
      <c r="D4693" s="268">
        <v>37.29</v>
      </c>
    </row>
    <row r="4694" spans="1:4" ht="18">
      <c r="A4694" s="266">
        <v>4508183</v>
      </c>
      <c r="B4694" s="267" t="s">
        <v>5401</v>
      </c>
      <c r="C4694" s="266" t="s">
        <v>75</v>
      </c>
      <c r="D4694" s="268">
        <v>44.35</v>
      </c>
    </row>
    <row r="4695" spans="1:4" ht="18">
      <c r="A4695" s="266">
        <v>4507831</v>
      </c>
      <c r="B4695" s="267" t="s">
        <v>5402</v>
      </c>
      <c r="C4695" s="266" t="s">
        <v>75</v>
      </c>
      <c r="D4695" s="268">
        <v>40.200000000000003</v>
      </c>
    </row>
    <row r="4696" spans="1:4" ht="18">
      <c r="A4696" s="266">
        <v>4507832</v>
      </c>
      <c r="B4696" s="267" t="s">
        <v>5403</v>
      </c>
      <c r="C4696" s="266" t="s">
        <v>75</v>
      </c>
      <c r="D4696" s="268">
        <v>44.93</v>
      </c>
    </row>
    <row r="4697" spans="1:4" ht="18">
      <c r="A4697" s="266">
        <v>4507833</v>
      </c>
      <c r="B4697" s="267" t="s">
        <v>5404</v>
      </c>
      <c r="C4697" s="266" t="s">
        <v>75</v>
      </c>
      <c r="D4697" s="268">
        <v>44.88</v>
      </c>
    </row>
    <row r="4698" spans="1:4" ht="18">
      <c r="A4698" s="266">
        <v>4507834</v>
      </c>
      <c r="B4698" s="267" t="s">
        <v>5405</v>
      </c>
      <c r="C4698" s="266" t="s">
        <v>75</v>
      </c>
      <c r="D4698" s="268">
        <v>46.99</v>
      </c>
    </row>
    <row r="4699" spans="1:4" ht="18">
      <c r="A4699" s="266">
        <v>4508184</v>
      </c>
      <c r="B4699" s="267" t="s">
        <v>5406</v>
      </c>
      <c r="C4699" s="266" t="s">
        <v>75</v>
      </c>
      <c r="D4699" s="268">
        <v>46.87</v>
      </c>
    </row>
    <row r="4700" spans="1:4" ht="18">
      <c r="A4700" s="266">
        <v>4507835</v>
      </c>
      <c r="B4700" s="267" t="s">
        <v>5407</v>
      </c>
      <c r="C4700" s="266" t="s">
        <v>75</v>
      </c>
      <c r="D4700" s="268">
        <v>46.75</v>
      </c>
    </row>
    <row r="4701" spans="1:4" ht="18">
      <c r="A4701" s="266">
        <v>4508174</v>
      </c>
      <c r="B4701" s="267" t="s">
        <v>5408</v>
      </c>
      <c r="C4701" s="266" t="s">
        <v>75</v>
      </c>
      <c r="D4701" s="268">
        <v>46.99</v>
      </c>
    </row>
    <row r="4702" spans="1:4" ht="18">
      <c r="A4702" s="266">
        <v>4507836</v>
      </c>
      <c r="B4702" s="267" t="s">
        <v>5409</v>
      </c>
      <c r="C4702" s="266" t="s">
        <v>75</v>
      </c>
      <c r="D4702" s="268">
        <v>46.81</v>
      </c>
    </row>
    <row r="4703" spans="1:4" ht="18">
      <c r="A4703" s="266">
        <v>4507837</v>
      </c>
      <c r="B4703" s="267" t="s">
        <v>5410</v>
      </c>
      <c r="C4703" s="266" t="s">
        <v>75</v>
      </c>
      <c r="D4703" s="268">
        <v>50.2</v>
      </c>
    </row>
    <row r="4704" spans="1:4" ht="18">
      <c r="A4704" s="266">
        <v>4507838</v>
      </c>
      <c r="B4704" s="267" t="s">
        <v>5411</v>
      </c>
      <c r="C4704" s="266" t="s">
        <v>75</v>
      </c>
      <c r="D4704" s="268">
        <v>50.46</v>
      </c>
    </row>
    <row r="4705" spans="1:4" ht="18">
      <c r="A4705" s="266">
        <v>4507839</v>
      </c>
      <c r="B4705" s="267" t="s">
        <v>5412</v>
      </c>
      <c r="C4705" s="266" t="s">
        <v>75</v>
      </c>
      <c r="D4705" s="268">
        <v>52.53</v>
      </c>
    </row>
    <row r="4706" spans="1:4" ht="18">
      <c r="A4706" s="266">
        <v>4508175</v>
      </c>
      <c r="B4706" s="267" t="s">
        <v>5413</v>
      </c>
      <c r="C4706" s="266" t="s">
        <v>75</v>
      </c>
      <c r="D4706" s="268">
        <v>52.36</v>
      </c>
    </row>
    <row r="4707" spans="1:4" ht="18">
      <c r="A4707" s="266">
        <v>4507840</v>
      </c>
      <c r="B4707" s="267" t="s">
        <v>5414</v>
      </c>
      <c r="C4707" s="266" t="s">
        <v>75</v>
      </c>
      <c r="D4707" s="268">
        <v>52.33</v>
      </c>
    </row>
    <row r="4708" spans="1:4" ht="18">
      <c r="A4708" s="266">
        <v>4507841</v>
      </c>
      <c r="B4708" s="267" t="s">
        <v>5415</v>
      </c>
      <c r="C4708" s="266" t="s">
        <v>75</v>
      </c>
      <c r="D4708" s="268">
        <v>52.08</v>
      </c>
    </row>
    <row r="4709" spans="1:4" ht="18">
      <c r="A4709" s="266">
        <v>4507842</v>
      </c>
      <c r="B4709" s="267" t="s">
        <v>5416</v>
      </c>
      <c r="C4709" s="266" t="s">
        <v>75</v>
      </c>
      <c r="D4709" s="268">
        <v>56.62</v>
      </c>
    </row>
    <row r="4710" spans="1:4" ht="18">
      <c r="A4710" s="266">
        <v>4508185</v>
      </c>
      <c r="B4710" s="267" t="s">
        <v>5417</v>
      </c>
      <c r="C4710" s="266" t="s">
        <v>75</v>
      </c>
      <c r="D4710" s="268">
        <v>56.4</v>
      </c>
    </row>
    <row r="4711" spans="1:4" ht="18">
      <c r="A4711" s="266">
        <v>4507843</v>
      </c>
      <c r="B4711" s="267" t="s">
        <v>5418</v>
      </c>
      <c r="C4711" s="266" t="s">
        <v>75</v>
      </c>
      <c r="D4711" s="268">
        <v>56.28</v>
      </c>
    </row>
    <row r="4712" spans="1:4" ht="18">
      <c r="A4712" s="266">
        <v>4507844</v>
      </c>
      <c r="B4712" s="267" t="s">
        <v>5419</v>
      </c>
      <c r="C4712" s="266" t="s">
        <v>75</v>
      </c>
      <c r="D4712" s="268">
        <v>59.68</v>
      </c>
    </row>
    <row r="4713" spans="1:4" ht="18">
      <c r="A4713" s="266">
        <v>4508186</v>
      </c>
      <c r="B4713" s="267" t="s">
        <v>5420</v>
      </c>
      <c r="C4713" s="266" t="s">
        <v>75</v>
      </c>
      <c r="D4713" s="268">
        <v>59.74</v>
      </c>
    </row>
    <row r="4714" spans="1:4" ht="18">
      <c r="A4714" s="266">
        <v>4508187</v>
      </c>
      <c r="B4714" s="267" t="s">
        <v>5421</v>
      </c>
      <c r="C4714" s="266" t="s">
        <v>75</v>
      </c>
      <c r="D4714" s="268">
        <v>59.62</v>
      </c>
    </row>
    <row r="4715" spans="1:4" ht="18">
      <c r="A4715" s="266">
        <v>4507845</v>
      </c>
      <c r="B4715" s="267" t="s">
        <v>5422</v>
      </c>
      <c r="C4715" s="266" t="s">
        <v>75</v>
      </c>
      <c r="D4715" s="268">
        <v>59.37</v>
      </c>
    </row>
    <row r="4716" spans="1:4" ht="18">
      <c r="A4716" s="266">
        <v>4507846</v>
      </c>
      <c r="B4716" s="267" t="s">
        <v>5423</v>
      </c>
      <c r="C4716" s="266" t="s">
        <v>75</v>
      </c>
      <c r="D4716" s="268">
        <v>59.25</v>
      </c>
    </row>
    <row r="4717" spans="1:4" ht="18">
      <c r="A4717" s="266">
        <v>4507847</v>
      </c>
      <c r="B4717" s="267" t="s">
        <v>5424</v>
      </c>
      <c r="C4717" s="266" t="s">
        <v>75</v>
      </c>
      <c r="D4717" s="268">
        <v>67.39</v>
      </c>
    </row>
    <row r="4718" spans="1:4" ht="18">
      <c r="A4718" s="266">
        <v>4507848</v>
      </c>
      <c r="B4718" s="267" t="s">
        <v>5425</v>
      </c>
      <c r="C4718" s="266" t="s">
        <v>75</v>
      </c>
      <c r="D4718" s="268">
        <v>67.03</v>
      </c>
    </row>
    <row r="4719" spans="1:4" ht="18">
      <c r="A4719" s="266">
        <v>4507849</v>
      </c>
      <c r="B4719" s="267" t="s">
        <v>5426</v>
      </c>
      <c r="C4719" s="266" t="s">
        <v>75</v>
      </c>
      <c r="D4719" s="268">
        <v>66.88</v>
      </c>
    </row>
    <row r="4720" spans="1:4" ht="18">
      <c r="A4720" s="266">
        <v>4508176</v>
      </c>
      <c r="B4720" s="267" t="s">
        <v>5427</v>
      </c>
      <c r="C4720" s="266" t="s">
        <v>75</v>
      </c>
      <c r="D4720" s="268">
        <v>72</v>
      </c>
    </row>
    <row r="4721" spans="1:4" ht="18">
      <c r="A4721" s="266">
        <v>4507850</v>
      </c>
      <c r="B4721" s="267" t="s">
        <v>5428</v>
      </c>
      <c r="C4721" s="266" t="s">
        <v>75</v>
      </c>
      <c r="D4721" s="268">
        <v>71.819999999999993</v>
      </c>
    </row>
    <row r="4722" spans="1:4">
      <c r="A4722" s="266">
        <v>4507956</v>
      </c>
      <c r="B4722" s="267" t="s">
        <v>5429</v>
      </c>
      <c r="C4722" s="266" t="s">
        <v>97</v>
      </c>
      <c r="D4722" s="268">
        <v>12.27</v>
      </c>
    </row>
    <row r="4723" spans="1:4">
      <c r="A4723" s="266">
        <v>4507957</v>
      </c>
      <c r="B4723" s="267" t="s">
        <v>5430</v>
      </c>
      <c r="C4723" s="266" t="s">
        <v>97</v>
      </c>
      <c r="D4723" s="268">
        <v>12.25</v>
      </c>
    </row>
    <row r="4724" spans="1:4">
      <c r="A4724" s="266">
        <v>4507958</v>
      </c>
      <c r="B4724" s="267" t="s">
        <v>5431</v>
      </c>
      <c r="C4724" s="266" t="s">
        <v>97</v>
      </c>
      <c r="D4724" s="268">
        <v>15.5</v>
      </c>
    </row>
    <row r="4725" spans="1:4">
      <c r="A4725" s="266">
        <v>4507959</v>
      </c>
      <c r="B4725" s="267" t="s">
        <v>5432</v>
      </c>
      <c r="C4725" s="266" t="s">
        <v>97</v>
      </c>
      <c r="D4725" s="268">
        <v>15.5</v>
      </c>
    </row>
    <row r="4726" spans="1:4">
      <c r="A4726" s="266">
        <v>4516138</v>
      </c>
      <c r="B4726" s="267" t="s">
        <v>5433</v>
      </c>
      <c r="C4726" s="266" t="s">
        <v>97</v>
      </c>
      <c r="D4726" s="268">
        <v>10.5</v>
      </c>
    </row>
    <row r="4727" spans="1:4">
      <c r="A4727" s="266">
        <v>4516137</v>
      </c>
      <c r="B4727" s="267" t="s">
        <v>5434</v>
      </c>
      <c r="C4727" s="266" t="s">
        <v>142</v>
      </c>
      <c r="D4727" s="268">
        <v>126.17</v>
      </c>
    </row>
    <row r="4728" spans="1:4">
      <c r="A4728" s="266">
        <v>4805755</v>
      </c>
      <c r="B4728" s="267" t="s">
        <v>5435</v>
      </c>
      <c r="C4728" s="266" t="s">
        <v>84</v>
      </c>
      <c r="D4728" s="268">
        <v>29.23</v>
      </c>
    </row>
    <row r="4729" spans="1:4">
      <c r="A4729" s="266">
        <v>4805756</v>
      </c>
      <c r="B4729" s="267" t="s">
        <v>5436</v>
      </c>
      <c r="C4729" s="266" t="s">
        <v>142</v>
      </c>
      <c r="D4729" s="268">
        <v>4.3899999999999997</v>
      </c>
    </row>
    <row r="4730" spans="1:4">
      <c r="A4730" s="266">
        <v>4816020</v>
      </c>
      <c r="B4730" s="267" t="s">
        <v>5437</v>
      </c>
      <c r="C4730" s="266" t="s">
        <v>84</v>
      </c>
      <c r="D4730" s="268">
        <v>11.01</v>
      </c>
    </row>
    <row r="4731" spans="1:4">
      <c r="A4731" s="266">
        <v>4816019</v>
      </c>
      <c r="B4731" s="267" t="s">
        <v>5438</v>
      </c>
      <c r="C4731" s="266" t="s">
        <v>84</v>
      </c>
      <c r="D4731" s="268">
        <v>6.87</v>
      </c>
    </row>
    <row r="4732" spans="1:4">
      <c r="A4732" s="266">
        <v>4816018</v>
      </c>
      <c r="B4732" s="267" t="s">
        <v>5439</v>
      </c>
      <c r="C4732" s="266" t="s">
        <v>84</v>
      </c>
      <c r="D4732" s="268">
        <v>4.6900000000000004</v>
      </c>
    </row>
    <row r="4733" spans="1:4">
      <c r="A4733" s="266">
        <v>4816012</v>
      </c>
      <c r="B4733" s="267" t="s">
        <v>5440</v>
      </c>
      <c r="C4733" s="266" t="s">
        <v>84</v>
      </c>
      <c r="D4733" s="268">
        <v>52.83</v>
      </c>
    </row>
    <row r="4734" spans="1:4">
      <c r="A4734" s="266">
        <v>4815805</v>
      </c>
      <c r="B4734" s="267" t="s">
        <v>5441</v>
      </c>
      <c r="C4734" s="266" t="s">
        <v>142</v>
      </c>
      <c r="D4734" s="268">
        <v>12.94</v>
      </c>
    </row>
    <row r="4735" spans="1:4">
      <c r="A4735" s="266">
        <v>4815802</v>
      </c>
      <c r="B4735" s="267" t="s">
        <v>5442</v>
      </c>
      <c r="C4735" s="266" t="s">
        <v>142</v>
      </c>
      <c r="D4735" s="268">
        <v>19.11</v>
      </c>
    </row>
    <row r="4736" spans="1:4">
      <c r="A4736" s="266">
        <v>4805754</v>
      </c>
      <c r="B4736" s="267" t="s">
        <v>5443</v>
      </c>
      <c r="C4736" s="266" t="s">
        <v>84</v>
      </c>
      <c r="D4736" s="268">
        <v>6.18</v>
      </c>
    </row>
    <row r="4737" spans="1:4">
      <c r="A4737" s="266">
        <v>4816145</v>
      </c>
      <c r="B4737" s="267" t="s">
        <v>5444</v>
      </c>
      <c r="C4737" s="266" t="s">
        <v>75</v>
      </c>
      <c r="D4737" s="268">
        <v>24.85</v>
      </c>
    </row>
    <row r="4738" spans="1:4">
      <c r="A4738" s="266">
        <v>4816144</v>
      </c>
      <c r="B4738" s="267" t="s">
        <v>5445</v>
      </c>
      <c r="C4738" s="266" t="s">
        <v>75</v>
      </c>
      <c r="D4738" s="268">
        <v>22.62</v>
      </c>
    </row>
    <row r="4739" spans="1:4">
      <c r="A4739" s="266">
        <v>4816147</v>
      </c>
      <c r="B4739" s="267" t="s">
        <v>5446</v>
      </c>
      <c r="C4739" s="266" t="s">
        <v>75</v>
      </c>
      <c r="D4739" s="268">
        <v>34.340000000000003</v>
      </c>
    </row>
    <row r="4740" spans="1:4">
      <c r="A4740" s="266">
        <v>4816146</v>
      </c>
      <c r="B4740" s="267" t="s">
        <v>5447</v>
      </c>
      <c r="C4740" s="266" t="s">
        <v>75</v>
      </c>
      <c r="D4740" s="268">
        <v>30.35</v>
      </c>
    </row>
    <row r="4741" spans="1:4">
      <c r="A4741" s="266">
        <v>4816121</v>
      </c>
      <c r="B4741" s="267" t="s">
        <v>5448</v>
      </c>
      <c r="C4741" s="266" t="s">
        <v>75</v>
      </c>
      <c r="D4741" s="268">
        <v>29.13</v>
      </c>
    </row>
    <row r="4742" spans="1:4">
      <c r="A4742" s="266">
        <v>4816120</v>
      </c>
      <c r="B4742" s="267" t="s">
        <v>5449</v>
      </c>
      <c r="C4742" s="266" t="s">
        <v>75</v>
      </c>
      <c r="D4742" s="268">
        <v>26.02</v>
      </c>
    </row>
    <row r="4743" spans="1:4">
      <c r="A4743" s="266">
        <v>4816123</v>
      </c>
      <c r="B4743" s="267" t="s">
        <v>5450</v>
      </c>
      <c r="C4743" s="266" t="s">
        <v>75</v>
      </c>
      <c r="D4743" s="268">
        <v>38.32</v>
      </c>
    </row>
    <row r="4744" spans="1:4">
      <c r="A4744" s="266">
        <v>4816122</v>
      </c>
      <c r="B4744" s="267" t="s">
        <v>5451</v>
      </c>
      <c r="C4744" s="266" t="s">
        <v>75</v>
      </c>
      <c r="D4744" s="268">
        <v>33.880000000000003</v>
      </c>
    </row>
    <row r="4745" spans="1:4">
      <c r="A4745" s="266">
        <v>4816125</v>
      </c>
      <c r="B4745" s="267" t="s">
        <v>5452</v>
      </c>
      <c r="C4745" s="266" t="s">
        <v>75</v>
      </c>
      <c r="D4745" s="268">
        <v>54.14</v>
      </c>
    </row>
    <row r="4746" spans="1:4">
      <c r="A4746" s="266">
        <v>4816124</v>
      </c>
      <c r="B4746" s="267" t="s">
        <v>5453</v>
      </c>
      <c r="C4746" s="266" t="s">
        <v>75</v>
      </c>
      <c r="D4746" s="268">
        <v>46.14</v>
      </c>
    </row>
    <row r="4747" spans="1:4">
      <c r="A4747" s="266">
        <v>4816022</v>
      </c>
      <c r="B4747" s="267" t="s">
        <v>5454</v>
      </c>
      <c r="C4747" s="266" t="s">
        <v>75</v>
      </c>
      <c r="D4747" s="268">
        <v>72.34</v>
      </c>
    </row>
    <row r="4748" spans="1:4">
      <c r="A4748" s="266">
        <v>4816021</v>
      </c>
      <c r="B4748" s="267" t="s">
        <v>5455</v>
      </c>
      <c r="C4748" s="266" t="s">
        <v>75</v>
      </c>
      <c r="D4748" s="268">
        <v>59.95</v>
      </c>
    </row>
    <row r="4749" spans="1:4">
      <c r="A4749" s="266">
        <v>4816106</v>
      </c>
      <c r="B4749" s="267" t="s">
        <v>5456</v>
      </c>
      <c r="C4749" s="266" t="s">
        <v>75</v>
      </c>
      <c r="D4749" s="268">
        <v>30.11</v>
      </c>
    </row>
    <row r="4750" spans="1:4">
      <c r="A4750" s="266">
        <v>4816105</v>
      </c>
      <c r="B4750" s="267" t="s">
        <v>5457</v>
      </c>
      <c r="C4750" s="266" t="s">
        <v>75</v>
      </c>
      <c r="D4750" s="268">
        <v>26.99</v>
      </c>
    </row>
    <row r="4751" spans="1:4">
      <c r="A4751" s="266">
        <v>4816108</v>
      </c>
      <c r="B4751" s="267" t="s">
        <v>5458</v>
      </c>
      <c r="C4751" s="266" t="s">
        <v>75</v>
      </c>
      <c r="D4751" s="268">
        <v>39.299999999999997</v>
      </c>
    </row>
    <row r="4752" spans="1:4">
      <c r="A4752" s="266">
        <v>4816107</v>
      </c>
      <c r="B4752" s="267" t="s">
        <v>5459</v>
      </c>
      <c r="C4752" s="266" t="s">
        <v>75</v>
      </c>
      <c r="D4752" s="268">
        <v>34.85</v>
      </c>
    </row>
    <row r="4753" spans="1:4">
      <c r="A4753" s="266">
        <v>4816110</v>
      </c>
      <c r="B4753" s="267" t="s">
        <v>5460</v>
      </c>
      <c r="C4753" s="266" t="s">
        <v>75</v>
      </c>
      <c r="D4753" s="268">
        <v>55.11</v>
      </c>
    </row>
    <row r="4754" spans="1:4">
      <c r="A4754" s="266">
        <v>4816109</v>
      </c>
      <c r="B4754" s="267" t="s">
        <v>5461</v>
      </c>
      <c r="C4754" s="266" t="s">
        <v>75</v>
      </c>
      <c r="D4754" s="268">
        <v>47.11</v>
      </c>
    </row>
    <row r="4755" spans="1:4">
      <c r="A4755" s="266">
        <v>4816100</v>
      </c>
      <c r="B4755" s="267" t="s">
        <v>5462</v>
      </c>
      <c r="C4755" s="266" t="s">
        <v>75</v>
      </c>
      <c r="D4755" s="268">
        <v>29.9</v>
      </c>
    </row>
    <row r="4756" spans="1:4">
      <c r="A4756" s="266">
        <v>4816099</v>
      </c>
      <c r="B4756" s="267" t="s">
        <v>5463</v>
      </c>
      <c r="C4756" s="266" t="s">
        <v>75</v>
      </c>
      <c r="D4756" s="268">
        <v>27.73</v>
      </c>
    </row>
    <row r="4757" spans="1:4">
      <c r="A4757" s="266">
        <v>4816102</v>
      </c>
      <c r="B4757" s="267" t="s">
        <v>5464</v>
      </c>
      <c r="C4757" s="266" t="s">
        <v>75</v>
      </c>
      <c r="D4757" s="268">
        <v>38.07</v>
      </c>
    </row>
    <row r="4758" spans="1:4">
      <c r="A4758" s="266">
        <v>4816101</v>
      </c>
      <c r="B4758" s="267" t="s">
        <v>5465</v>
      </c>
      <c r="C4758" s="266" t="s">
        <v>75</v>
      </c>
      <c r="D4758" s="268">
        <v>35.909999999999997</v>
      </c>
    </row>
    <row r="4759" spans="1:4">
      <c r="A4759" s="266">
        <v>4816104</v>
      </c>
      <c r="B4759" s="267" t="s">
        <v>5466</v>
      </c>
      <c r="C4759" s="266" t="s">
        <v>75</v>
      </c>
      <c r="D4759" s="268">
        <v>53.85</v>
      </c>
    </row>
    <row r="4760" spans="1:4">
      <c r="A4760" s="266">
        <v>4816103</v>
      </c>
      <c r="B4760" s="267" t="s">
        <v>5467</v>
      </c>
      <c r="C4760" s="266" t="s">
        <v>75</v>
      </c>
      <c r="D4760" s="268">
        <v>48.29</v>
      </c>
    </row>
    <row r="4761" spans="1:4">
      <c r="A4761" s="266">
        <v>4815804</v>
      </c>
      <c r="B4761" s="267" t="s">
        <v>5468</v>
      </c>
      <c r="C4761" s="266" t="s">
        <v>63</v>
      </c>
      <c r="D4761" s="268">
        <v>0.48</v>
      </c>
    </row>
    <row r="4762" spans="1:4">
      <c r="A4762" s="266">
        <v>4816002</v>
      </c>
      <c r="B4762" s="267" t="s">
        <v>5469</v>
      </c>
      <c r="C4762" s="266" t="s">
        <v>84</v>
      </c>
      <c r="D4762" s="268">
        <v>1184.06</v>
      </c>
    </row>
    <row r="4763" spans="1:4">
      <c r="A4763" s="266">
        <v>4805765</v>
      </c>
      <c r="B4763" s="267" t="s">
        <v>5470</v>
      </c>
      <c r="C4763" s="266" t="s">
        <v>84</v>
      </c>
      <c r="D4763" s="268">
        <v>186.48</v>
      </c>
    </row>
    <row r="4764" spans="1:4">
      <c r="A4764" s="266">
        <v>4816000</v>
      </c>
      <c r="B4764" s="267" t="s">
        <v>5471</v>
      </c>
      <c r="C4764" s="266" t="s">
        <v>84</v>
      </c>
      <c r="D4764" s="268">
        <v>418.85</v>
      </c>
    </row>
    <row r="4765" spans="1:4">
      <c r="A4765" s="266">
        <v>4816001</v>
      </c>
      <c r="B4765" s="267" t="s">
        <v>5472</v>
      </c>
      <c r="C4765" s="266" t="s">
        <v>84</v>
      </c>
      <c r="D4765" s="268">
        <v>705.33</v>
      </c>
    </row>
    <row r="4766" spans="1:4">
      <c r="A4766" s="266">
        <v>4805749</v>
      </c>
      <c r="B4766" s="267" t="s">
        <v>5473</v>
      </c>
      <c r="C4766" s="266" t="s">
        <v>84</v>
      </c>
      <c r="D4766" s="268">
        <v>65.790000000000006</v>
      </c>
    </row>
    <row r="4767" spans="1:4">
      <c r="A4767" s="266">
        <v>4805751</v>
      </c>
      <c r="B4767" s="267" t="s">
        <v>5474</v>
      </c>
      <c r="C4767" s="266" t="s">
        <v>84</v>
      </c>
      <c r="D4767" s="268">
        <v>49.34</v>
      </c>
    </row>
    <row r="4768" spans="1:4">
      <c r="A4768" s="266">
        <v>4805752</v>
      </c>
      <c r="B4768" s="267" t="s">
        <v>5475</v>
      </c>
      <c r="C4768" s="266" t="s">
        <v>84</v>
      </c>
      <c r="D4768" s="268">
        <v>59.21</v>
      </c>
    </row>
    <row r="4769" spans="1:4">
      <c r="A4769" s="266">
        <v>4805753</v>
      </c>
      <c r="B4769" s="267" t="s">
        <v>5476</v>
      </c>
      <c r="C4769" s="266" t="s">
        <v>84</v>
      </c>
      <c r="D4769" s="268">
        <v>69.08</v>
      </c>
    </row>
    <row r="4770" spans="1:4">
      <c r="A4770" s="266">
        <v>4805750</v>
      </c>
      <c r="B4770" s="267" t="s">
        <v>5477</v>
      </c>
      <c r="C4770" s="266" t="s">
        <v>84</v>
      </c>
      <c r="D4770" s="268">
        <v>39.47</v>
      </c>
    </row>
    <row r="4771" spans="1:4">
      <c r="A4771" s="266">
        <v>4805767</v>
      </c>
      <c r="B4771" s="267" t="s">
        <v>5478</v>
      </c>
      <c r="C4771" s="266" t="s">
        <v>84</v>
      </c>
      <c r="D4771" s="268">
        <v>68.5</v>
      </c>
    </row>
    <row r="4772" spans="1:4">
      <c r="A4772" s="266">
        <v>4805769</v>
      </c>
      <c r="B4772" s="267" t="s">
        <v>5479</v>
      </c>
      <c r="C4772" s="266" t="s">
        <v>84</v>
      </c>
      <c r="D4772" s="268">
        <v>81.55</v>
      </c>
    </row>
    <row r="4773" spans="1:4">
      <c r="A4773" s="266">
        <v>4805770</v>
      </c>
      <c r="B4773" s="267" t="s">
        <v>5480</v>
      </c>
      <c r="C4773" s="266" t="s">
        <v>84</v>
      </c>
      <c r="D4773" s="268">
        <v>94.59</v>
      </c>
    </row>
    <row r="4774" spans="1:4">
      <c r="A4774" s="266">
        <v>4805760</v>
      </c>
      <c r="B4774" s="267" t="s">
        <v>5481</v>
      </c>
      <c r="C4774" s="266" t="s">
        <v>84</v>
      </c>
      <c r="D4774" s="268">
        <v>55.45</v>
      </c>
    </row>
    <row r="4775" spans="1:4">
      <c r="A4775" s="266">
        <v>4805757</v>
      </c>
      <c r="B4775" s="267" t="s">
        <v>5482</v>
      </c>
      <c r="C4775" s="266" t="s">
        <v>84</v>
      </c>
      <c r="D4775" s="268">
        <v>6.44</v>
      </c>
    </row>
    <row r="4776" spans="1:4">
      <c r="A4776" s="266">
        <v>4805762</v>
      </c>
      <c r="B4776" s="267" t="s">
        <v>5483</v>
      </c>
      <c r="C4776" s="266" t="s">
        <v>84</v>
      </c>
      <c r="D4776" s="268">
        <v>7.99</v>
      </c>
    </row>
    <row r="4777" spans="1:4">
      <c r="A4777" s="266">
        <v>4806395</v>
      </c>
      <c r="B4777" s="267" t="s">
        <v>5484</v>
      </c>
      <c r="C4777" s="266" t="s">
        <v>63</v>
      </c>
      <c r="D4777" s="268">
        <v>4.92</v>
      </c>
    </row>
    <row r="4778" spans="1:4">
      <c r="A4778" s="266">
        <v>4816003</v>
      </c>
      <c r="B4778" s="267" t="s">
        <v>5485</v>
      </c>
      <c r="C4778" s="266" t="s">
        <v>75</v>
      </c>
      <c r="D4778" s="268">
        <v>39.15</v>
      </c>
    </row>
    <row r="4779" spans="1:4">
      <c r="A4779" s="266">
        <v>4816017</v>
      </c>
      <c r="B4779" s="267" t="s">
        <v>5486</v>
      </c>
      <c r="C4779" s="266" t="s">
        <v>84</v>
      </c>
      <c r="D4779" s="268">
        <v>20.81</v>
      </c>
    </row>
    <row r="4780" spans="1:4">
      <c r="A4780" s="266">
        <v>4816023</v>
      </c>
      <c r="B4780" s="267" t="s">
        <v>5487</v>
      </c>
      <c r="C4780" s="266" t="s">
        <v>360</v>
      </c>
      <c r="D4780" s="268">
        <v>228.1</v>
      </c>
    </row>
    <row r="4781" spans="1:4">
      <c r="A4781" s="266">
        <v>4816025</v>
      </c>
      <c r="B4781" s="267" t="s">
        <v>5488</v>
      </c>
      <c r="C4781" s="266" t="s">
        <v>360</v>
      </c>
      <c r="D4781" s="268">
        <v>432.35</v>
      </c>
    </row>
    <row r="4782" spans="1:4">
      <c r="A4782" s="266">
        <v>4816024</v>
      </c>
      <c r="B4782" s="267" t="s">
        <v>5489</v>
      </c>
      <c r="C4782" s="266" t="s">
        <v>360</v>
      </c>
      <c r="D4782" s="268">
        <v>298.86</v>
      </c>
    </row>
    <row r="4783" spans="1:4">
      <c r="A4783" s="266">
        <v>4816005</v>
      </c>
      <c r="B4783" s="267" t="s">
        <v>5490</v>
      </c>
      <c r="C4783" s="266" t="s">
        <v>84</v>
      </c>
      <c r="D4783" s="268">
        <v>78.510000000000005</v>
      </c>
    </row>
    <row r="4784" spans="1:4">
      <c r="A4784" s="266">
        <v>4800400</v>
      </c>
      <c r="B4784" s="267" t="s">
        <v>5491</v>
      </c>
      <c r="C4784" s="266" t="s">
        <v>142</v>
      </c>
      <c r="D4784" s="268">
        <v>4.59</v>
      </c>
    </row>
    <row r="4785" spans="1:4">
      <c r="A4785" s="266">
        <v>4816016</v>
      </c>
      <c r="B4785" s="267" t="s">
        <v>5492</v>
      </c>
      <c r="C4785" s="266" t="s">
        <v>84</v>
      </c>
      <c r="D4785" s="268">
        <v>39.36</v>
      </c>
    </row>
    <row r="4786" spans="1:4">
      <c r="A4786" s="266">
        <v>4800412</v>
      </c>
      <c r="B4786" s="267" t="s">
        <v>5493</v>
      </c>
      <c r="C4786" s="266" t="s">
        <v>142</v>
      </c>
      <c r="D4786" s="268">
        <v>3.95</v>
      </c>
    </row>
    <row r="4787" spans="1:4">
      <c r="A4787" s="266">
        <v>4815671</v>
      </c>
      <c r="B4787" s="267" t="s">
        <v>5494</v>
      </c>
      <c r="C4787" s="266" t="s">
        <v>84</v>
      </c>
      <c r="D4787" s="268">
        <v>15.42</v>
      </c>
    </row>
    <row r="4788" spans="1:4">
      <c r="A4788" s="266">
        <v>4815803</v>
      </c>
      <c r="B4788" s="267" t="s">
        <v>5495</v>
      </c>
      <c r="C4788" s="266" t="s">
        <v>75</v>
      </c>
      <c r="D4788" s="268">
        <v>7.31</v>
      </c>
    </row>
    <row r="4789" spans="1:4">
      <c r="A4789" s="266">
        <v>4816011</v>
      </c>
      <c r="B4789" s="267" t="s">
        <v>5496</v>
      </c>
      <c r="C4789" s="266" t="s">
        <v>84</v>
      </c>
      <c r="D4789" s="268">
        <v>1396.56</v>
      </c>
    </row>
    <row r="4790" spans="1:4">
      <c r="A4790" s="266">
        <v>4816014</v>
      </c>
      <c r="B4790" s="267" t="s">
        <v>5497</v>
      </c>
      <c r="C4790" s="266" t="s">
        <v>84</v>
      </c>
      <c r="D4790" s="268">
        <v>48.06</v>
      </c>
    </row>
    <row r="4791" spans="1:4">
      <c r="A4791" s="266">
        <v>4816010</v>
      </c>
      <c r="B4791" s="267" t="s">
        <v>5498</v>
      </c>
      <c r="C4791" s="266" t="s">
        <v>84</v>
      </c>
      <c r="D4791" s="268">
        <v>34.94</v>
      </c>
    </row>
    <row r="4792" spans="1:4">
      <c r="A4792" s="266">
        <v>4816015</v>
      </c>
      <c r="B4792" s="267" t="s">
        <v>5499</v>
      </c>
      <c r="C4792" s="266" t="s">
        <v>84</v>
      </c>
      <c r="D4792" s="268">
        <v>20.27</v>
      </c>
    </row>
    <row r="4793" spans="1:4">
      <c r="A4793" s="266">
        <v>4816119</v>
      </c>
      <c r="B4793" s="267" t="s">
        <v>5500</v>
      </c>
      <c r="C4793" s="266" t="s">
        <v>84</v>
      </c>
      <c r="D4793" s="268">
        <v>33.130000000000003</v>
      </c>
    </row>
    <row r="4794" spans="1:4">
      <c r="A4794" s="266">
        <v>4816004</v>
      </c>
      <c r="B4794" s="267" t="s">
        <v>5501</v>
      </c>
      <c r="C4794" s="266" t="s">
        <v>75</v>
      </c>
      <c r="D4794" s="268">
        <v>52.55</v>
      </c>
    </row>
    <row r="4795" spans="1:4">
      <c r="A4795" s="266">
        <v>4915652</v>
      </c>
      <c r="B4795" s="267" t="s">
        <v>5502</v>
      </c>
      <c r="C4795" s="266" t="s">
        <v>63</v>
      </c>
      <c r="D4795" s="268">
        <v>8.0500000000000007</v>
      </c>
    </row>
    <row r="4796" spans="1:4">
      <c r="A4796" s="266">
        <v>4915651</v>
      </c>
      <c r="B4796" s="267" t="s">
        <v>5503</v>
      </c>
      <c r="C4796" s="266" t="s">
        <v>63</v>
      </c>
      <c r="D4796" s="268">
        <v>8.75</v>
      </c>
    </row>
    <row r="4797" spans="1:4">
      <c r="A4797" s="266">
        <v>4915723</v>
      </c>
      <c r="B4797" s="267" t="s">
        <v>5504</v>
      </c>
      <c r="C4797" s="266" t="s">
        <v>142</v>
      </c>
      <c r="D4797" s="268">
        <v>2.96</v>
      </c>
    </row>
    <row r="4798" spans="1:4">
      <c r="A4798" s="266">
        <v>4915724</v>
      </c>
      <c r="B4798" s="267" t="s">
        <v>5505</v>
      </c>
      <c r="C4798" s="266" t="s">
        <v>142</v>
      </c>
      <c r="D4798" s="268">
        <v>1.78</v>
      </c>
    </row>
    <row r="4799" spans="1:4">
      <c r="A4799" s="266">
        <v>4915637</v>
      </c>
      <c r="B4799" s="267" t="s">
        <v>5506</v>
      </c>
      <c r="C4799" s="266" t="s">
        <v>142</v>
      </c>
      <c r="D4799" s="268">
        <v>0.92</v>
      </c>
    </row>
    <row r="4800" spans="1:4">
      <c r="A4800" s="266">
        <v>4915779</v>
      </c>
      <c r="B4800" s="267" t="s">
        <v>5507</v>
      </c>
      <c r="C4800" s="266" t="s">
        <v>142</v>
      </c>
      <c r="D4800" s="268">
        <v>0.62</v>
      </c>
    </row>
    <row r="4801" spans="1:4">
      <c r="A4801" s="266">
        <v>4915638</v>
      </c>
      <c r="B4801" s="267" t="s">
        <v>5508</v>
      </c>
      <c r="C4801" s="266" t="s">
        <v>142</v>
      </c>
      <c r="D4801" s="268">
        <v>0.74</v>
      </c>
    </row>
    <row r="4802" spans="1:4">
      <c r="A4802" s="266">
        <v>4915636</v>
      </c>
      <c r="B4802" s="267" t="s">
        <v>5509</v>
      </c>
      <c r="C4802" s="266" t="s">
        <v>142</v>
      </c>
      <c r="D4802" s="268">
        <v>1.03</v>
      </c>
    </row>
    <row r="4803" spans="1:4">
      <c r="A4803" s="266">
        <v>4915744</v>
      </c>
      <c r="B4803" s="267" t="s">
        <v>5510</v>
      </c>
      <c r="C4803" s="266" t="s">
        <v>142</v>
      </c>
      <c r="D4803" s="268">
        <v>0.66</v>
      </c>
    </row>
    <row r="4804" spans="1:4">
      <c r="A4804" s="266">
        <v>4915700</v>
      </c>
      <c r="B4804" s="267" t="s">
        <v>5511</v>
      </c>
      <c r="C4804" s="266" t="s">
        <v>142</v>
      </c>
      <c r="D4804" s="268">
        <v>1.0900000000000001</v>
      </c>
    </row>
    <row r="4805" spans="1:4">
      <c r="A4805" s="266">
        <v>4915590</v>
      </c>
      <c r="B4805" s="267" t="s">
        <v>5512</v>
      </c>
      <c r="C4805" s="266" t="s">
        <v>142</v>
      </c>
      <c r="D4805" s="268">
        <v>0.75</v>
      </c>
    </row>
    <row r="4806" spans="1:4">
      <c r="A4806" s="266">
        <v>4915591</v>
      </c>
      <c r="B4806" s="267" t="s">
        <v>5513</v>
      </c>
      <c r="C4806" s="266" t="s">
        <v>142</v>
      </c>
      <c r="D4806" s="268">
        <v>0.88</v>
      </c>
    </row>
    <row r="4807" spans="1:4">
      <c r="A4807" s="266">
        <v>4915701</v>
      </c>
      <c r="B4807" s="267" t="s">
        <v>5514</v>
      </c>
      <c r="C4807" s="266" t="s">
        <v>142</v>
      </c>
      <c r="D4807" s="268">
        <v>1.18</v>
      </c>
    </row>
    <row r="4808" spans="1:4">
      <c r="A4808" s="266">
        <v>4915703</v>
      </c>
      <c r="B4808" s="267" t="s">
        <v>5515</v>
      </c>
      <c r="C4808" s="266" t="s">
        <v>84</v>
      </c>
      <c r="D4808" s="268">
        <v>95.07</v>
      </c>
    </row>
    <row r="4809" spans="1:4">
      <c r="A4809" s="266">
        <v>4915705</v>
      </c>
      <c r="B4809" s="267" t="s">
        <v>5516</v>
      </c>
      <c r="C4809" s="266" t="s">
        <v>84</v>
      </c>
      <c r="D4809" s="268">
        <v>126.4</v>
      </c>
    </row>
    <row r="4810" spans="1:4">
      <c r="A4810" s="266">
        <v>4915743</v>
      </c>
      <c r="B4810" s="267" t="s">
        <v>5517</v>
      </c>
      <c r="C4810" s="266" t="s">
        <v>142</v>
      </c>
      <c r="D4810" s="268">
        <v>0.08</v>
      </c>
    </row>
    <row r="4811" spans="1:4">
      <c r="A4811" s="266">
        <v>4915768</v>
      </c>
      <c r="B4811" s="267" t="s">
        <v>5518</v>
      </c>
      <c r="C4811" s="266" t="s">
        <v>84</v>
      </c>
      <c r="D4811" s="268">
        <v>13.72</v>
      </c>
    </row>
    <row r="4812" spans="1:4">
      <c r="A4812" s="266">
        <v>4915713</v>
      </c>
      <c r="B4812" s="267" t="s">
        <v>5519</v>
      </c>
      <c r="C4812" s="266" t="s">
        <v>84</v>
      </c>
      <c r="D4812" s="268">
        <v>58.47</v>
      </c>
    </row>
    <row r="4813" spans="1:4">
      <c r="A4813" s="266">
        <v>4915655</v>
      </c>
      <c r="B4813" s="267" t="s">
        <v>5520</v>
      </c>
      <c r="C4813" s="266" t="s">
        <v>84</v>
      </c>
      <c r="D4813" s="268">
        <v>84.21</v>
      </c>
    </row>
    <row r="4814" spans="1:4">
      <c r="A4814" s="266">
        <v>4915656</v>
      </c>
      <c r="B4814" s="267" t="s">
        <v>5521</v>
      </c>
      <c r="C4814" s="266" t="s">
        <v>84</v>
      </c>
      <c r="D4814" s="268">
        <v>66.13</v>
      </c>
    </row>
    <row r="4815" spans="1:4">
      <c r="A4815" s="266">
        <v>4915657</v>
      </c>
      <c r="B4815" s="267" t="s">
        <v>5522</v>
      </c>
      <c r="C4815" s="266" t="s">
        <v>84</v>
      </c>
      <c r="D4815" s="268">
        <v>55.26</v>
      </c>
    </row>
    <row r="4816" spans="1:4">
      <c r="A4816" s="266">
        <v>4915658</v>
      </c>
      <c r="B4816" s="267" t="s">
        <v>5523</v>
      </c>
      <c r="C4816" s="266" t="s">
        <v>84</v>
      </c>
      <c r="D4816" s="268">
        <v>48.15</v>
      </c>
    </row>
    <row r="4817" spans="1:4">
      <c r="A4817" s="266">
        <v>4915659</v>
      </c>
      <c r="B4817" s="267" t="s">
        <v>5524</v>
      </c>
      <c r="C4817" s="266" t="s">
        <v>84</v>
      </c>
      <c r="D4817" s="268">
        <v>43.22</v>
      </c>
    </row>
    <row r="4818" spans="1:4">
      <c r="A4818" s="266">
        <v>4915660</v>
      </c>
      <c r="B4818" s="267" t="s">
        <v>5525</v>
      </c>
      <c r="C4818" s="266" t="s">
        <v>84</v>
      </c>
      <c r="D4818" s="268">
        <v>39.69</v>
      </c>
    </row>
    <row r="4819" spans="1:4">
      <c r="A4819" s="266">
        <v>4915661</v>
      </c>
      <c r="B4819" s="267" t="s">
        <v>5526</v>
      </c>
      <c r="C4819" s="266" t="s">
        <v>84</v>
      </c>
      <c r="D4819" s="268">
        <v>109.33</v>
      </c>
    </row>
    <row r="4820" spans="1:4">
      <c r="A4820" s="266">
        <v>4915662</v>
      </c>
      <c r="B4820" s="267" t="s">
        <v>5527</v>
      </c>
      <c r="C4820" s="266" t="s">
        <v>84</v>
      </c>
      <c r="D4820" s="268">
        <v>86.37</v>
      </c>
    </row>
    <row r="4821" spans="1:4">
      <c r="A4821" s="266">
        <v>4915663</v>
      </c>
      <c r="B4821" s="267" t="s">
        <v>5528</v>
      </c>
      <c r="C4821" s="266" t="s">
        <v>84</v>
      </c>
      <c r="D4821" s="268">
        <v>71.5</v>
      </c>
    </row>
    <row r="4822" spans="1:4">
      <c r="A4822" s="266">
        <v>4915664</v>
      </c>
      <c r="B4822" s="267" t="s">
        <v>5529</v>
      </c>
      <c r="C4822" s="266" t="s">
        <v>84</v>
      </c>
      <c r="D4822" s="268">
        <v>62.84</v>
      </c>
    </row>
    <row r="4823" spans="1:4">
      <c r="A4823" s="266">
        <v>4915665</v>
      </c>
      <c r="B4823" s="267" t="s">
        <v>5530</v>
      </c>
      <c r="C4823" s="266" t="s">
        <v>84</v>
      </c>
      <c r="D4823" s="268">
        <v>56.91</v>
      </c>
    </row>
    <row r="4824" spans="1:4">
      <c r="A4824" s="266">
        <v>4915666</v>
      </c>
      <c r="B4824" s="267" t="s">
        <v>5531</v>
      </c>
      <c r="C4824" s="266" t="s">
        <v>84</v>
      </c>
      <c r="D4824" s="268">
        <v>52.65</v>
      </c>
    </row>
    <row r="4825" spans="1:4" ht="18">
      <c r="A4825" s="266">
        <v>4915650</v>
      </c>
      <c r="B4825" s="267" t="s">
        <v>5532</v>
      </c>
      <c r="C4825" s="266" t="s">
        <v>97</v>
      </c>
      <c r="D4825" s="268">
        <v>292.79000000000002</v>
      </c>
    </row>
    <row r="4826" spans="1:4" ht="18">
      <c r="A4826" s="266">
        <v>4915645</v>
      </c>
      <c r="B4826" s="267" t="s">
        <v>5533</v>
      </c>
      <c r="C4826" s="266" t="s">
        <v>97</v>
      </c>
      <c r="D4826" s="268">
        <v>223.15</v>
      </c>
    </row>
    <row r="4827" spans="1:4">
      <c r="A4827" s="266">
        <v>4915712</v>
      </c>
      <c r="B4827" s="267" t="s">
        <v>5534</v>
      </c>
      <c r="C4827" s="266" t="s">
        <v>84</v>
      </c>
      <c r="D4827" s="268">
        <v>19.489999999999998</v>
      </c>
    </row>
    <row r="4828" spans="1:4">
      <c r="A4828" s="266">
        <v>4915711</v>
      </c>
      <c r="B4828" s="267" t="s">
        <v>5535</v>
      </c>
      <c r="C4828" s="266" t="s">
        <v>75</v>
      </c>
      <c r="D4828" s="268">
        <v>1.3</v>
      </c>
    </row>
    <row r="4829" spans="1:4" ht="18">
      <c r="A4829" s="266">
        <v>4915790</v>
      </c>
      <c r="B4829" s="267" t="s">
        <v>5536</v>
      </c>
      <c r="C4829" s="266" t="s">
        <v>190</v>
      </c>
      <c r="D4829" s="268">
        <v>218.04</v>
      </c>
    </row>
    <row r="4830" spans="1:4">
      <c r="A4830" s="266">
        <v>4915793</v>
      </c>
      <c r="B4830" s="267" t="s">
        <v>5537</v>
      </c>
      <c r="C4830" s="266" t="s">
        <v>190</v>
      </c>
      <c r="D4830" s="268">
        <v>169.39</v>
      </c>
    </row>
    <row r="4831" spans="1:4">
      <c r="A4831" s="266">
        <v>4915792</v>
      </c>
      <c r="B4831" s="267" t="s">
        <v>5538</v>
      </c>
      <c r="C4831" s="266" t="s">
        <v>190</v>
      </c>
      <c r="D4831" s="268">
        <v>69.739999999999995</v>
      </c>
    </row>
    <row r="4832" spans="1:4">
      <c r="A4832" s="266">
        <v>4915718</v>
      </c>
      <c r="B4832" s="267" t="s">
        <v>5539</v>
      </c>
      <c r="C4832" s="266" t="s">
        <v>142</v>
      </c>
      <c r="D4832" s="268">
        <v>8.57</v>
      </c>
    </row>
    <row r="4833" spans="1:4">
      <c r="A4833" s="266">
        <v>4915672</v>
      </c>
      <c r="B4833" s="267" t="s">
        <v>5540</v>
      </c>
      <c r="C4833" s="266" t="s">
        <v>75</v>
      </c>
      <c r="D4833" s="268">
        <v>3.9</v>
      </c>
    </row>
    <row r="4834" spans="1:4">
      <c r="A4834" s="266">
        <v>4915708</v>
      </c>
      <c r="B4834" s="267" t="s">
        <v>5541</v>
      </c>
      <c r="C4834" s="266" t="s">
        <v>75</v>
      </c>
      <c r="D4834" s="268">
        <v>0.65</v>
      </c>
    </row>
    <row r="4835" spans="1:4">
      <c r="A4835" s="266">
        <v>4915710</v>
      </c>
      <c r="B4835" s="267" t="s">
        <v>5542</v>
      </c>
      <c r="C4835" s="266" t="s">
        <v>75</v>
      </c>
      <c r="D4835" s="268">
        <v>3.9</v>
      </c>
    </row>
    <row r="4836" spans="1:4">
      <c r="A4836" s="266">
        <v>4915709</v>
      </c>
      <c r="B4836" s="267" t="s">
        <v>5543</v>
      </c>
      <c r="C4836" s="266" t="s">
        <v>75</v>
      </c>
      <c r="D4836" s="268">
        <v>0.97</v>
      </c>
    </row>
    <row r="4837" spans="1:4">
      <c r="A4837" s="266">
        <v>4915686</v>
      </c>
      <c r="B4837" s="267" t="s">
        <v>5544</v>
      </c>
      <c r="C4837" s="266" t="s">
        <v>63</v>
      </c>
      <c r="D4837" s="268">
        <v>3.9</v>
      </c>
    </row>
    <row r="4838" spans="1:4">
      <c r="A4838" s="266">
        <v>4915687</v>
      </c>
      <c r="B4838" s="267" t="s">
        <v>5545</v>
      </c>
      <c r="C4838" s="266" t="s">
        <v>63</v>
      </c>
      <c r="D4838" s="268">
        <v>2.44</v>
      </c>
    </row>
    <row r="4839" spans="1:4">
      <c r="A4839" s="266">
        <v>4915634</v>
      </c>
      <c r="B4839" s="267" t="s">
        <v>5546</v>
      </c>
      <c r="C4839" s="266" t="s">
        <v>75</v>
      </c>
      <c r="D4839" s="268">
        <v>59.36</v>
      </c>
    </row>
    <row r="4840" spans="1:4">
      <c r="A4840" s="266">
        <v>4915633</v>
      </c>
      <c r="B4840" s="267" t="s">
        <v>5547</v>
      </c>
      <c r="C4840" s="266" t="s">
        <v>75</v>
      </c>
      <c r="D4840" s="268">
        <v>19.579999999999998</v>
      </c>
    </row>
    <row r="4841" spans="1:4" ht="18">
      <c r="A4841" s="266">
        <v>4915714</v>
      </c>
      <c r="B4841" s="267" t="s">
        <v>5548</v>
      </c>
      <c r="C4841" s="266" t="s">
        <v>75</v>
      </c>
      <c r="D4841" s="268">
        <v>3.02</v>
      </c>
    </row>
    <row r="4842" spans="1:4">
      <c r="A4842" s="266">
        <v>4915759</v>
      </c>
      <c r="B4842" s="267" t="s">
        <v>5549</v>
      </c>
      <c r="C4842" s="266" t="s">
        <v>63</v>
      </c>
      <c r="D4842" s="268">
        <v>6.59</v>
      </c>
    </row>
    <row r="4843" spans="1:4">
      <c r="A4843" s="266">
        <v>4915758</v>
      </c>
      <c r="B4843" s="267" t="s">
        <v>5550</v>
      </c>
      <c r="C4843" s="266" t="s">
        <v>75</v>
      </c>
      <c r="D4843" s="268">
        <v>3.93</v>
      </c>
    </row>
    <row r="4844" spans="1:4">
      <c r="A4844" s="266">
        <v>4915640</v>
      </c>
      <c r="B4844" s="267" t="s">
        <v>5551</v>
      </c>
      <c r="C4844" s="266" t="s">
        <v>84</v>
      </c>
      <c r="D4844" s="268">
        <v>19.489999999999998</v>
      </c>
    </row>
    <row r="4845" spans="1:4">
      <c r="A4845" s="266">
        <v>4915639</v>
      </c>
      <c r="B4845" s="267" t="s">
        <v>5552</v>
      </c>
      <c r="C4845" s="266" t="s">
        <v>142</v>
      </c>
      <c r="D4845" s="268">
        <v>3.9</v>
      </c>
    </row>
    <row r="4846" spans="1:4" ht="18">
      <c r="A4846" s="266">
        <v>4915695</v>
      </c>
      <c r="B4846" s="267" t="s">
        <v>5553</v>
      </c>
      <c r="C4846" s="266" t="s">
        <v>75</v>
      </c>
      <c r="D4846" s="268">
        <v>6.35</v>
      </c>
    </row>
    <row r="4847" spans="1:4" ht="18">
      <c r="A4847" s="266">
        <v>4915696</v>
      </c>
      <c r="B4847" s="267" t="s">
        <v>5554</v>
      </c>
      <c r="C4847" s="266" t="s">
        <v>75</v>
      </c>
      <c r="D4847" s="268">
        <v>6.35</v>
      </c>
    </row>
    <row r="4848" spans="1:4" ht="18">
      <c r="A4848" s="266">
        <v>4915694</v>
      </c>
      <c r="B4848" s="267" t="s">
        <v>5555</v>
      </c>
      <c r="C4848" s="266" t="s">
        <v>75</v>
      </c>
      <c r="D4848" s="268">
        <v>30.69</v>
      </c>
    </row>
    <row r="4849" spans="1:4">
      <c r="A4849" s="266">
        <v>4915654</v>
      </c>
      <c r="B4849" s="267" t="s">
        <v>5556</v>
      </c>
      <c r="C4849" s="266" t="s">
        <v>142</v>
      </c>
      <c r="D4849" s="268">
        <v>11.21</v>
      </c>
    </row>
    <row r="4850" spans="1:4">
      <c r="A4850" s="266">
        <v>4900001</v>
      </c>
      <c r="B4850" s="267" t="s">
        <v>5557</v>
      </c>
      <c r="C4850" s="266" t="s">
        <v>84</v>
      </c>
      <c r="D4850" s="268">
        <v>0</v>
      </c>
    </row>
    <row r="4851" spans="1:4">
      <c r="A4851" s="266">
        <v>4915801</v>
      </c>
      <c r="B4851" s="267" t="s">
        <v>5558</v>
      </c>
      <c r="C4851" s="266" t="s">
        <v>84</v>
      </c>
      <c r="D4851" s="268">
        <v>0</v>
      </c>
    </row>
    <row r="4852" spans="1:4">
      <c r="A4852" s="266">
        <v>4916290</v>
      </c>
      <c r="B4852" s="267" t="s">
        <v>5559</v>
      </c>
      <c r="C4852" s="266" t="s">
        <v>84</v>
      </c>
      <c r="D4852" s="268">
        <v>359.67</v>
      </c>
    </row>
    <row r="4853" spans="1:4">
      <c r="A4853" s="266">
        <v>4915765</v>
      </c>
      <c r="B4853" s="267" t="s">
        <v>5560</v>
      </c>
      <c r="C4853" s="266" t="s">
        <v>84</v>
      </c>
      <c r="D4853" s="268">
        <v>194.3</v>
      </c>
    </row>
    <row r="4854" spans="1:4">
      <c r="A4854" s="266">
        <v>4915766</v>
      </c>
      <c r="B4854" s="267" t="s">
        <v>5561</v>
      </c>
      <c r="C4854" s="266" t="s">
        <v>84</v>
      </c>
      <c r="D4854" s="268">
        <v>114.05</v>
      </c>
    </row>
    <row r="4855" spans="1:4">
      <c r="A4855" s="266">
        <v>4915764</v>
      </c>
      <c r="B4855" s="267" t="s">
        <v>5562</v>
      </c>
      <c r="C4855" s="266" t="s">
        <v>84</v>
      </c>
      <c r="D4855" s="268">
        <v>349.74</v>
      </c>
    </row>
    <row r="4856" spans="1:4">
      <c r="A4856" s="266">
        <v>4915767</v>
      </c>
      <c r="B4856" s="267" t="s">
        <v>5563</v>
      </c>
      <c r="C4856" s="266" t="s">
        <v>84</v>
      </c>
      <c r="D4856" s="268">
        <v>74.94</v>
      </c>
    </row>
    <row r="4857" spans="1:4">
      <c r="A4857" s="266">
        <v>4915777</v>
      </c>
      <c r="B4857" s="267" t="s">
        <v>5564</v>
      </c>
      <c r="C4857" s="266" t="s">
        <v>75</v>
      </c>
      <c r="D4857" s="268">
        <v>12.38</v>
      </c>
    </row>
    <row r="4858" spans="1:4">
      <c r="A4858" s="266">
        <v>4915618</v>
      </c>
      <c r="B4858" s="267" t="s">
        <v>5565</v>
      </c>
      <c r="C4858" s="266" t="s">
        <v>142</v>
      </c>
      <c r="D4858" s="268">
        <v>3.03</v>
      </c>
    </row>
    <row r="4859" spans="1:4">
      <c r="A4859" s="266">
        <v>4915774</v>
      </c>
      <c r="B4859" s="267" t="s">
        <v>5566</v>
      </c>
      <c r="C4859" s="266" t="s">
        <v>84</v>
      </c>
      <c r="D4859" s="268">
        <v>21.74</v>
      </c>
    </row>
    <row r="4860" spans="1:4">
      <c r="A4860" s="266">
        <v>4915719</v>
      </c>
      <c r="B4860" s="267" t="s">
        <v>5567</v>
      </c>
      <c r="C4860" s="266" t="s">
        <v>142</v>
      </c>
      <c r="D4860" s="268">
        <v>31.84</v>
      </c>
    </row>
    <row r="4861" spans="1:4">
      <c r="A4861" s="266">
        <v>4915611</v>
      </c>
      <c r="B4861" s="267" t="s">
        <v>5568</v>
      </c>
      <c r="C4861" s="266" t="s">
        <v>84</v>
      </c>
      <c r="D4861" s="268">
        <v>10.45</v>
      </c>
    </row>
    <row r="4862" spans="1:4">
      <c r="A4862" s="266">
        <v>4915733</v>
      </c>
      <c r="B4862" s="267" t="s">
        <v>5569</v>
      </c>
      <c r="C4862" s="266" t="s">
        <v>84</v>
      </c>
      <c r="D4862" s="268">
        <v>35.770000000000003</v>
      </c>
    </row>
    <row r="4863" spans="1:4">
      <c r="A4863" s="266">
        <v>4915734</v>
      </c>
      <c r="B4863" s="267" t="s">
        <v>5570</v>
      </c>
      <c r="C4863" s="266" t="s">
        <v>84</v>
      </c>
      <c r="D4863" s="268">
        <v>11.33</v>
      </c>
    </row>
    <row r="4864" spans="1:4">
      <c r="A4864" s="266">
        <v>4915727</v>
      </c>
      <c r="B4864" s="267" t="s">
        <v>5571</v>
      </c>
      <c r="C4864" s="266" t="s">
        <v>75</v>
      </c>
      <c r="D4864" s="268">
        <v>10.3</v>
      </c>
    </row>
    <row r="4865" spans="1:4">
      <c r="A4865" s="266">
        <v>4915726</v>
      </c>
      <c r="B4865" s="267" t="s">
        <v>5572</v>
      </c>
      <c r="C4865" s="266" t="s">
        <v>75</v>
      </c>
      <c r="D4865" s="268">
        <v>23.1</v>
      </c>
    </row>
    <row r="4866" spans="1:4">
      <c r="A4866" s="266">
        <v>4915594</v>
      </c>
      <c r="B4866" s="267" t="s">
        <v>5573</v>
      </c>
      <c r="C4866" s="266" t="s">
        <v>75</v>
      </c>
      <c r="D4866" s="268">
        <v>21.61</v>
      </c>
    </row>
    <row r="4867" spans="1:4">
      <c r="A4867" s="266">
        <v>4915729</v>
      </c>
      <c r="B4867" s="267" t="s">
        <v>5574</v>
      </c>
      <c r="C4867" s="266" t="s">
        <v>75</v>
      </c>
      <c r="D4867" s="268">
        <v>17.940000000000001</v>
      </c>
    </row>
    <row r="4868" spans="1:4">
      <c r="A4868" s="266">
        <v>4915596</v>
      </c>
      <c r="B4868" s="267" t="s">
        <v>5575</v>
      </c>
      <c r="C4868" s="266" t="s">
        <v>75</v>
      </c>
      <c r="D4868" s="268">
        <v>17.3</v>
      </c>
    </row>
    <row r="4869" spans="1:4">
      <c r="A4869" s="266">
        <v>4915732</v>
      </c>
      <c r="B4869" s="267" t="s">
        <v>5576</v>
      </c>
      <c r="C4869" s="266" t="s">
        <v>75</v>
      </c>
      <c r="D4869" s="268">
        <v>8</v>
      </c>
    </row>
    <row r="4870" spans="1:4">
      <c r="A4870" s="266">
        <v>4915731</v>
      </c>
      <c r="B4870" s="267" t="s">
        <v>5577</v>
      </c>
      <c r="C4870" s="266" t="s">
        <v>75</v>
      </c>
      <c r="D4870" s="268">
        <v>16.8</v>
      </c>
    </row>
    <row r="4871" spans="1:4">
      <c r="A4871" s="266">
        <v>4915725</v>
      </c>
      <c r="B4871" s="267" t="s">
        <v>5578</v>
      </c>
      <c r="C4871" s="266" t="s">
        <v>75</v>
      </c>
      <c r="D4871" s="268">
        <v>28.23</v>
      </c>
    </row>
    <row r="4872" spans="1:4">
      <c r="A4872" s="266">
        <v>4915593</v>
      </c>
      <c r="B4872" s="267" t="s">
        <v>5579</v>
      </c>
      <c r="C4872" s="266" t="s">
        <v>75</v>
      </c>
      <c r="D4872" s="268">
        <v>26.74</v>
      </c>
    </row>
    <row r="4873" spans="1:4">
      <c r="A4873" s="266">
        <v>4915728</v>
      </c>
      <c r="B4873" s="267" t="s">
        <v>5580</v>
      </c>
      <c r="C4873" s="266" t="s">
        <v>75</v>
      </c>
      <c r="D4873" s="268">
        <v>27.79</v>
      </c>
    </row>
    <row r="4874" spans="1:4">
      <c r="A4874" s="266">
        <v>4915595</v>
      </c>
      <c r="B4874" s="267" t="s">
        <v>5581</v>
      </c>
      <c r="C4874" s="266" t="s">
        <v>75</v>
      </c>
      <c r="D4874" s="268">
        <v>27.15</v>
      </c>
    </row>
    <row r="4875" spans="1:4">
      <c r="A4875" s="266">
        <v>4915730</v>
      </c>
      <c r="B4875" s="267" t="s">
        <v>5582</v>
      </c>
      <c r="C4875" s="266" t="s">
        <v>75</v>
      </c>
      <c r="D4875" s="268">
        <v>24.02</v>
      </c>
    </row>
    <row r="4876" spans="1:4">
      <c r="A4876" s="266">
        <v>4915598</v>
      </c>
      <c r="B4876" s="267" t="s">
        <v>5583</v>
      </c>
      <c r="C4876" s="266" t="s">
        <v>142</v>
      </c>
      <c r="D4876" s="268">
        <v>0.1</v>
      </c>
    </row>
    <row r="4877" spans="1:4">
      <c r="A4877" s="266">
        <v>4915748</v>
      </c>
      <c r="B4877" s="267" t="s">
        <v>5584</v>
      </c>
      <c r="C4877" s="266" t="s">
        <v>142</v>
      </c>
      <c r="D4877" s="268">
        <v>237.65</v>
      </c>
    </row>
    <row r="4878" spans="1:4">
      <c r="A4878" s="266">
        <v>4915608</v>
      </c>
      <c r="B4878" s="267" t="s">
        <v>5585</v>
      </c>
      <c r="C4878" s="266" t="s">
        <v>142</v>
      </c>
      <c r="D4878" s="268">
        <v>2.34</v>
      </c>
    </row>
    <row r="4879" spans="1:4">
      <c r="A4879" s="266">
        <v>4915613</v>
      </c>
      <c r="B4879" s="267" t="s">
        <v>5586</v>
      </c>
      <c r="C4879" s="266" t="s">
        <v>142</v>
      </c>
      <c r="D4879" s="268">
        <v>0.16</v>
      </c>
    </row>
    <row r="4880" spans="1:4">
      <c r="A4880" s="266">
        <v>4915692</v>
      </c>
      <c r="B4880" s="267" t="s">
        <v>5587</v>
      </c>
      <c r="C4880" s="266" t="s">
        <v>84</v>
      </c>
      <c r="D4880" s="268">
        <v>335.13</v>
      </c>
    </row>
    <row r="4881" spans="1:4">
      <c r="A4881" s="266">
        <v>4915746</v>
      </c>
      <c r="B4881" s="267" t="s">
        <v>5588</v>
      </c>
      <c r="C4881" s="266" t="s">
        <v>84</v>
      </c>
      <c r="D4881" s="268">
        <v>261.86</v>
      </c>
    </row>
    <row r="4882" spans="1:4">
      <c r="A4882" s="266">
        <v>4915630</v>
      </c>
      <c r="B4882" s="267" t="s">
        <v>5589</v>
      </c>
      <c r="C4882" s="266" t="s">
        <v>84</v>
      </c>
      <c r="D4882" s="268">
        <v>335.13</v>
      </c>
    </row>
    <row r="4883" spans="1:4">
      <c r="A4883" s="266">
        <v>4915631</v>
      </c>
      <c r="B4883" s="267" t="s">
        <v>5590</v>
      </c>
      <c r="C4883" s="266" t="s">
        <v>84</v>
      </c>
      <c r="D4883" s="268">
        <v>261.86</v>
      </c>
    </row>
    <row r="4884" spans="1:4">
      <c r="A4884" s="266">
        <v>4915785</v>
      </c>
      <c r="B4884" s="267" t="s">
        <v>5591</v>
      </c>
      <c r="C4884" s="266" t="s">
        <v>190</v>
      </c>
      <c r="D4884" s="268">
        <v>376.11</v>
      </c>
    </row>
    <row r="4885" spans="1:4">
      <c r="A4885" s="266">
        <v>4915786</v>
      </c>
      <c r="B4885" s="267" t="s">
        <v>5592</v>
      </c>
      <c r="C4885" s="266" t="s">
        <v>190</v>
      </c>
      <c r="D4885" s="268">
        <v>150.02000000000001</v>
      </c>
    </row>
    <row r="4886" spans="1:4">
      <c r="A4886" s="266">
        <v>4915795</v>
      </c>
      <c r="B4886" s="267" t="s">
        <v>5593</v>
      </c>
      <c r="C4886" s="266" t="s">
        <v>190</v>
      </c>
      <c r="D4886" s="268">
        <v>326.27</v>
      </c>
    </row>
    <row r="4887" spans="1:4">
      <c r="A4887" s="266">
        <v>4915800</v>
      </c>
      <c r="B4887" s="267" t="s">
        <v>5594</v>
      </c>
      <c r="C4887" s="266" t="s">
        <v>190</v>
      </c>
      <c r="D4887" s="268">
        <v>51.05</v>
      </c>
    </row>
    <row r="4888" spans="1:4">
      <c r="A4888" s="266">
        <v>4915799</v>
      </c>
      <c r="B4888" s="267" t="s">
        <v>5595</v>
      </c>
      <c r="C4888" s="266" t="s">
        <v>190</v>
      </c>
      <c r="D4888" s="268">
        <v>40.18</v>
      </c>
    </row>
    <row r="4889" spans="1:4">
      <c r="A4889" s="266">
        <v>4915698</v>
      </c>
      <c r="B4889" s="267" t="s">
        <v>5596</v>
      </c>
      <c r="C4889" s="266" t="s">
        <v>190</v>
      </c>
      <c r="D4889" s="268">
        <v>18.2</v>
      </c>
    </row>
    <row r="4890" spans="1:4">
      <c r="A4890" s="266">
        <v>4915794</v>
      </c>
      <c r="B4890" s="267" t="s">
        <v>5597</v>
      </c>
      <c r="C4890" s="266" t="s">
        <v>190</v>
      </c>
      <c r="D4890" s="268">
        <v>567.14</v>
      </c>
    </row>
    <row r="4891" spans="1:4" ht="18">
      <c r="A4891" s="266">
        <v>4915789</v>
      </c>
      <c r="B4891" s="267" t="s">
        <v>5598</v>
      </c>
      <c r="C4891" s="266" t="s">
        <v>63</v>
      </c>
      <c r="D4891" s="268">
        <v>1626.78</v>
      </c>
    </row>
    <row r="4892" spans="1:4">
      <c r="A4892" s="266">
        <v>4915798</v>
      </c>
      <c r="B4892" s="267" t="s">
        <v>5599</v>
      </c>
      <c r="C4892" s="266" t="s">
        <v>63</v>
      </c>
      <c r="D4892" s="268">
        <v>1515.57</v>
      </c>
    </row>
    <row r="4893" spans="1:4" ht="18">
      <c r="A4893" s="266">
        <v>4915788</v>
      </c>
      <c r="B4893" s="267" t="s">
        <v>5600</v>
      </c>
      <c r="C4893" s="266" t="s">
        <v>63</v>
      </c>
      <c r="D4893" s="268">
        <v>1475.61</v>
      </c>
    </row>
    <row r="4894" spans="1:4">
      <c r="A4894" s="266">
        <v>4915797</v>
      </c>
      <c r="B4894" s="267" t="s">
        <v>5601</v>
      </c>
      <c r="C4894" s="266" t="s">
        <v>63</v>
      </c>
      <c r="D4894" s="268">
        <v>739.83</v>
      </c>
    </row>
    <row r="4895" spans="1:4" ht="18">
      <c r="A4895" s="266">
        <v>4915787</v>
      </c>
      <c r="B4895" s="267" t="s">
        <v>5602</v>
      </c>
      <c r="C4895" s="266" t="s">
        <v>63</v>
      </c>
      <c r="D4895" s="268">
        <v>849.27</v>
      </c>
    </row>
    <row r="4896" spans="1:4">
      <c r="A4896" s="266">
        <v>4915796</v>
      </c>
      <c r="B4896" s="267" t="s">
        <v>5603</v>
      </c>
      <c r="C4896" s="266" t="s">
        <v>63</v>
      </c>
      <c r="D4896" s="268">
        <v>298.66000000000003</v>
      </c>
    </row>
    <row r="4897" spans="1:4">
      <c r="A4897" s="266">
        <v>4915760</v>
      </c>
      <c r="B4897" s="267" t="s">
        <v>5604</v>
      </c>
      <c r="C4897" s="266" t="s">
        <v>142</v>
      </c>
      <c r="D4897" s="268">
        <v>52.52</v>
      </c>
    </row>
    <row r="4898" spans="1:4">
      <c r="A4898" s="266">
        <v>4915699</v>
      </c>
      <c r="B4898" s="267" t="s">
        <v>5605</v>
      </c>
      <c r="C4898" s="266" t="s">
        <v>190</v>
      </c>
      <c r="D4898" s="268">
        <v>28.1</v>
      </c>
    </row>
    <row r="4899" spans="1:4">
      <c r="A4899" s="266">
        <v>4915736</v>
      </c>
      <c r="B4899" s="267" t="s">
        <v>5606</v>
      </c>
      <c r="C4899" s="266" t="s">
        <v>84</v>
      </c>
      <c r="D4899" s="268">
        <v>14.65</v>
      </c>
    </row>
    <row r="4900" spans="1:4">
      <c r="A4900" s="266">
        <v>4915735</v>
      </c>
      <c r="B4900" s="267" t="s">
        <v>5607</v>
      </c>
      <c r="C4900" s="266" t="s">
        <v>84</v>
      </c>
      <c r="D4900" s="268">
        <v>11.84</v>
      </c>
    </row>
    <row r="4901" spans="1:4">
      <c r="A4901" s="266">
        <v>4915670</v>
      </c>
      <c r="B4901" s="267" t="s">
        <v>5608</v>
      </c>
      <c r="C4901" s="266" t="s">
        <v>84</v>
      </c>
      <c r="D4901" s="268">
        <v>174.63</v>
      </c>
    </row>
    <row r="4902" spans="1:4">
      <c r="A4902" s="266">
        <v>4915668</v>
      </c>
      <c r="B4902" s="267" t="s">
        <v>5609</v>
      </c>
      <c r="C4902" s="266" t="s">
        <v>84</v>
      </c>
      <c r="D4902" s="268">
        <v>273.97000000000003</v>
      </c>
    </row>
    <row r="4903" spans="1:4">
      <c r="A4903" s="266">
        <v>4915761</v>
      </c>
      <c r="B4903" s="267" t="s">
        <v>5610</v>
      </c>
      <c r="C4903" s="266" t="s">
        <v>142</v>
      </c>
      <c r="D4903" s="268">
        <v>3.9</v>
      </c>
    </row>
    <row r="4904" spans="1:4">
      <c r="A4904" s="266">
        <v>4915762</v>
      </c>
      <c r="B4904" s="267" t="s">
        <v>5611</v>
      </c>
      <c r="C4904" s="266" t="s">
        <v>75</v>
      </c>
      <c r="D4904" s="268">
        <v>1.95</v>
      </c>
    </row>
    <row r="4905" spans="1:4">
      <c r="A4905" s="266">
        <v>4915738</v>
      </c>
      <c r="B4905" s="267" t="s">
        <v>5612</v>
      </c>
      <c r="C4905" s="266" t="s">
        <v>84</v>
      </c>
      <c r="D4905" s="268">
        <v>5.44</v>
      </c>
    </row>
    <row r="4906" spans="1:4">
      <c r="A4906" s="266">
        <v>4915737</v>
      </c>
      <c r="B4906" s="267" t="s">
        <v>5613</v>
      </c>
      <c r="C4906" s="266" t="s">
        <v>84</v>
      </c>
      <c r="D4906" s="268">
        <v>4.57</v>
      </c>
    </row>
    <row r="4907" spans="1:4">
      <c r="A4907" s="266">
        <v>4915669</v>
      </c>
      <c r="B4907" s="267" t="s">
        <v>5614</v>
      </c>
      <c r="C4907" s="266" t="s">
        <v>84</v>
      </c>
      <c r="D4907" s="268">
        <v>7.26</v>
      </c>
    </row>
    <row r="4908" spans="1:4">
      <c r="A4908" s="266">
        <v>4915667</v>
      </c>
      <c r="B4908" s="267" t="s">
        <v>5615</v>
      </c>
      <c r="C4908" s="266" t="s">
        <v>84</v>
      </c>
      <c r="D4908" s="268">
        <v>11.67</v>
      </c>
    </row>
    <row r="4909" spans="1:4">
      <c r="A4909" s="266">
        <v>4915632</v>
      </c>
      <c r="B4909" s="267" t="s">
        <v>5616</v>
      </c>
      <c r="C4909" s="266" t="s">
        <v>84</v>
      </c>
      <c r="D4909" s="268">
        <v>385.33</v>
      </c>
    </row>
    <row r="4910" spans="1:4">
      <c r="A4910" s="266">
        <v>4915753</v>
      </c>
      <c r="B4910" s="267" t="s">
        <v>5617</v>
      </c>
      <c r="C4910" s="266" t="s">
        <v>84</v>
      </c>
      <c r="D4910" s="268">
        <v>1341.03</v>
      </c>
    </row>
    <row r="4911" spans="1:4">
      <c r="A4911" s="266">
        <v>4915776</v>
      </c>
      <c r="B4911" s="267" t="s">
        <v>5618</v>
      </c>
      <c r="C4911" s="266" t="s">
        <v>5619</v>
      </c>
      <c r="D4911" s="268">
        <v>703.49</v>
      </c>
    </row>
    <row r="4912" spans="1:4">
      <c r="A4912" s="266">
        <v>4915740</v>
      </c>
      <c r="B4912" s="267" t="s">
        <v>5620</v>
      </c>
      <c r="C4912" s="266" t="s">
        <v>5619</v>
      </c>
      <c r="D4912" s="268">
        <v>1644.69</v>
      </c>
    </row>
    <row r="4913" spans="1:4">
      <c r="A4913" s="266">
        <v>4915741</v>
      </c>
      <c r="B4913" s="267" t="s">
        <v>5621</v>
      </c>
      <c r="C4913" s="266" t="s">
        <v>5619</v>
      </c>
      <c r="D4913" s="268">
        <v>3947.25</v>
      </c>
    </row>
    <row r="4914" spans="1:4">
      <c r="A4914" s="266">
        <v>4915775</v>
      </c>
      <c r="B4914" s="267" t="s">
        <v>5622</v>
      </c>
      <c r="C4914" s="266" t="s">
        <v>5619</v>
      </c>
      <c r="D4914" s="268">
        <v>676.18</v>
      </c>
    </row>
    <row r="4915" spans="1:4">
      <c r="A4915" s="266">
        <v>4915742</v>
      </c>
      <c r="B4915" s="267" t="s">
        <v>5623</v>
      </c>
      <c r="C4915" s="266" t="s">
        <v>5619</v>
      </c>
      <c r="D4915" s="268">
        <v>412.45</v>
      </c>
    </row>
    <row r="4916" spans="1:4">
      <c r="A4916" s="266">
        <v>4915626</v>
      </c>
      <c r="B4916" s="267" t="s">
        <v>5624</v>
      </c>
      <c r="C4916" s="266" t="s">
        <v>75</v>
      </c>
      <c r="D4916" s="268">
        <v>1.97</v>
      </c>
    </row>
    <row r="4917" spans="1:4" ht="18">
      <c r="A4917" s="266">
        <v>4915653</v>
      </c>
      <c r="B4917" s="267" t="s">
        <v>5625</v>
      </c>
      <c r="C4917" s="266" t="s">
        <v>97</v>
      </c>
      <c r="D4917" s="268">
        <v>73.44</v>
      </c>
    </row>
    <row r="4918" spans="1:4">
      <c r="A4918" s="266">
        <v>4915623</v>
      </c>
      <c r="B4918" s="267" t="s">
        <v>5626</v>
      </c>
      <c r="C4918" s="266" t="s">
        <v>84</v>
      </c>
      <c r="D4918" s="268">
        <v>64.64</v>
      </c>
    </row>
    <row r="4919" spans="1:4">
      <c r="A4919" s="266">
        <v>4915625</v>
      </c>
      <c r="B4919" s="267" t="s">
        <v>5627</v>
      </c>
      <c r="C4919" s="266" t="s">
        <v>84</v>
      </c>
      <c r="D4919" s="268">
        <v>39.64</v>
      </c>
    </row>
    <row r="4920" spans="1:4">
      <c r="A4920" s="266">
        <v>4915621</v>
      </c>
      <c r="B4920" s="267" t="s">
        <v>5628</v>
      </c>
      <c r="C4920" s="266" t="s">
        <v>84</v>
      </c>
      <c r="D4920" s="268">
        <v>4.45</v>
      </c>
    </row>
    <row r="4921" spans="1:4">
      <c r="A4921" s="266">
        <v>4915720</v>
      </c>
      <c r="B4921" s="267" t="s">
        <v>5629</v>
      </c>
      <c r="C4921" s="266" t="s">
        <v>63</v>
      </c>
      <c r="D4921" s="268">
        <v>29.3</v>
      </c>
    </row>
    <row r="4922" spans="1:4">
      <c r="A4922" s="266">
        <v>4915592</v>
      </c>
      <c r="B4922" s="267" t="s">
        <v>5630</v>
      </c>
      <c r="C4922" s="266" t="s">
        <v>63</v>
      </c>
      <c r="D4922" s="268">
        <v>28.55</v>
      </c>
    </row>
    <row r="4923" spans="1:4" ht="18">
      <c r="A4923" s="266">
        <v>4913703</v>
      </c>
      <c r="B4923" s="267" t="s">
        <v>5631</v>
      </c>
      <c r="C4923" s="266" t="s">
        <v>63</v>
      </c>
      <c r="D4923" s="268">
        <v>5620.78</v>
      </c>
    </row>
    <row r="4924" spans="1:4" ht="18">
      <c r="A4924" s="266">
        <v>4913704</v>
      </c>
      <c r="B4924" s="267" t="s">
        <v>5632</v>
      </c>
      <c r="C4924" s="266" t="s">
        <v>63</v>
      </c>
      <c r="D4924" s="268">
        <v>5500.82</v>
      </c>
    </row>
    <row r="4925" spans="1:4">
      <c r="A4925" s="266">
        <v>4915757</v>
      </c>
      <c r="B4925" s="267" t="s">
        <v>5633</v>
      </c>
      <c r="C4925" s="266" t="s">
        <v>84</v>
      </c>
      <c r="D4925" s="268">
        <v>395.31</v>
      </c>
    </row>
    <row r="4926" spans="1:4">
      <c r="A4926" s="266">
        <v>4915678</v>
      </c>
      <c r="B4926" s="267" t="s">
        <v>5634</v>
      </c>
      <c r="C4926" s="266" t="s">
        <v>84</v>
      </c>
      <c r="D4926" s="268">
        <v>342.03</v>
      </c>
    </row>
    <row r="4927" spans="1:4">
      <c r="A4927" s="266">
        <v>4919547</v>
      </c>
      <c r="B4927" s="267" t="s">
        <v>5635</v>
      </c>
      <c r="C4927" s="266" t="s">
        <v>63</v>
      </c>
      <c r="D4927" s="268">
        <v>489.76</v>
      </c>
    </row>
    <row r="4928" spans="1:4">
      <c r="A4928" s="266">
        <v>4915716</v>
      </c>
      <c r="B4928" s="267" t="s">
        <v>5636</v>
      </c>
      <c r="C4928" s="266" t="s">
        <v>142</v>
      </c>
      <c r="D4928" s="268">
        <v>11.78</v>
      </c>
    </row>
    <row r="4929" spans="1:4">
      <c r="A4929" s="266">
        <v>4915750</v>
      </c>
      <c r="B4929" s="267" t="s">
        <v>5637</v>
      </c>
      <c r="C4929" s="266" t="s">
        <v>75</v>
      </c>
      <c r="D4929" s="268">
        <v>196.25</v>
      </c>
    </row>
    <row r="4930" spans="1:4">
      <c r="A4930" s="266">
        <v>4915769</v>
      </c>
      <c r="B4930" s="267" t="s">
        <v>5638</v>
      </c>
      <c r="C4930" s="266" t="s">
        <v>84</v>
      </c>
      <c r="D4930" s="268">
        <v>31.15</v>
      </c>
    </row>
    <row r="4931" spans="1:4" ht="18">
      <c r="A4931" s="266">
        <v>5213836</v>
      </c>
      <c r="B4931" s="267" t="s">
        <v>5639</v>
      </c>
      <c r="C4931" s="266" t="s">
        <v>235</v>
      </c>
      <c r="D4931" s="268">
        <v>1.1499999999999999</v>
      </c>
    </row>
    <row r="4932" spans="1:4">
      <c r="A4932" s="266">
        <v>5213368</v>
      </c>
      <c r="B4932" s="267" t="s">
        <v>5640</v>
      </c>
      <c r="C4932" s="266" t="s">
        <v>63</v>
      </c>
      <c r="D4932" s="268">
        <v>18.64</v>
      </c>
    </row>
    <row r="4933" spans="1:4">
      <c r="A4933" s="266">
        <v>5213367</v>
      </c>
      <c r="B4933" s="267" t="s">
        <v>5641</v>
      </c>
      <c r="C4933" s="266" t="s">
        <v>63</v>
      </c>
      <c r="D4933" s="268">
        <v>17.38</v>
      </c>
    </row>
    <row r="4934" spans="1:4">
      <c r="A4934" s="266">
        <v>5213385</v>
      </c>
      <c r="B4934" s="267" t="s">
        <v>241</v>
      </c>
      <c r="C4934" s="266" t="s">
        <v>63</v>
      </c>
      <c r="D4934" s="268">
        <v>358.43</v>
      </c>
    </row>
    <row r="4935" spans="1:4" ht="18">
      <c r="A4935" s="266">
        <v>5213343</v>
      </c>
      <c r="B4935" s="267" t="s">
        <v>5642</v>
      </c>
      <c r="C4935" s="266" t="s">
        <v>235</v>
      </c>
      <c r="D4935" s="268">
        <v>3.84</v>
      </c>
    </row>
    <row r="4936" spans="1:4">
      <c r="A4936" s="266">
        <v>5213390</v>
      </c>
      <c r="B4936" s="267" t="s">
        <v>5643</v>
      </c>
      <c r="C4936" s="266" t="s">
        <v>75</v>
      </c>
      <c r="D4936" s="268">
        <v>309.27</v>
      </c>
    </row>
    <row r="4937" spans="1:4" ht="18">
      <c r="A4937" s="266">
        <v>5213344</v>
      </c>
      <c r="B4937" s="267" t="s">
        <v>5644</v>
      </c>
      <c r="C4937" s="266" t="s">
        <v>5645</v>
      </c>
      <c r="D4937" s="268">
        <v>3.36</v>
      </c>
    </row>
    <row r="4938" spans="1:4">
      <c r="A4938" s="266">
        <v>5213386</v>
      </c>
      <c r="B4938" s="267" t="s">
        <v>5646</v>
      </c>
      <c r="C4938" s="266" t="s">
        <v>63</v>
      </c>
      <c r="D4938" s="268">
        <v>571.77</v>
      </c>
    </row>
    <row r="4939" spans="1:4" ht="18">
      <c r="A4939" s="266">
        <v>5213345</v>
      </c>
      <c r="B4939" s="267" t="s">
        <v>5647</v>
      </c>
      <c r="C4939" s="266" t="s">
        <v>235</v>
      </c>
      <c r="D4939" s="268">
        <v>5.59</v>
      </c>
    </row>
    <row r="4940" spans="1:4">
      <c r="A4940" s="266">
        <v>5213387</v>
      </c>
      <c r="B4940" s="267" t="s">
        <v>5648</v>
      </c>
      <c r="C4940" s="266" t="s">
        <v>63</v>
      </c>
      <c r="D4940" s="268">
        <v>815.47</v>
      </c>
    </row>
    <row r="4941" spans="1:4" ht="18">
      <c r="A4941" s="266">
        <v>5213346</v>
      </c>
      <c r="B4941" s="267" t="s">
        <v>5649</v>
      </c>
      <c r="C4941" s="266" t="s">
        <v>235</v>
      </c>
      <c r="D4941" s="268">
        <v>7.8</v>
      </c>
    </row>
    <row r="4942" spans="1:4" ht="18">
      <c r="A4942" s="266">
        <v>5213843</v>
      </c>
      <c r="B4942" s="267" t="s">
        <v>5650</v>
      </c>
      <c r="C4942" s="266" t="s">
        <v>5645</v>
      </c>
      <c r="D4942" s="268">
        <v>1</v>
      </c>
    </row>
    <row r="4943" spans="1:4" ht="18">
      <c r="A4943" s="266">
        <v>5213833</v>
      </c>
      <c r="B4943" s="267" t="s">
        <v>5651</v>
      </c>
      <c r="C4943" s="266" t="s">
        <v>235</v>
      </c>
      <c r="D4943" s="268">
        <v>9.7799999999999994</v>
      </c>
    </row>
    <row r="4944" spans="1:4" ht="18">
      <c r="A4944" s="266">
        <v>5213834</v>
      </c>
      <c r="B4944" s="267" t="s">
        <v>5652</v>
      </c>
      <c r="C4944" s="266" t="s">
        <v>235</v>
      </c>
      <c r="D4944" s="268">
        <v>6.39</v>
      </c>
    </row>
    <row r="4945" spans="1:4">
      <c r="A4945" s="266">
        <v>5219544</v>
      </c>
      <c r="B4945" s="267" t="s">
        <v>5653</v>
      </c>
      <c r="C4945" s="266" t="s">
        <v>63</v>
      </c>
      <c r="D4945" s="268">
        <v>229.39</v>
      </c>
    </row>
    <row r="4946" spans="1:4" ht="18">
      <c r="A4946" s="266">
        <v>5213383</v>
      </c>
      <c r="B4946" s="267" t="s">
        <v>5654</v>
      </c>
      <c r="C4946" s="266" t="s">
        <v>235</v>
      </c>
      <c r="D4946" s="268">
        <v>0.8</v>
      </c>
    </row>
    <row r="4947" spans="1:4" ht="18">
      <c r="A4947" s="266">
        <v>5213380</v>
      </c>
      <c r="B4947" s="267" t="s">
        <v>5655</v>
      </c>
      <c r="C4947" s="266" t="s">
        <v>235</v>
      </c>
      <c r="D4947" s="268">
        <v>1.88</v>
      </c>
    </row>
    <row r="4948" spans="1:4" ht="18">
      <c r="A4948" s="266">
        <v>5213838</v>
      </c>
      <c r="B4948" s="267" t="s">
        <v>5656</v>
      </c>
      <c r="C4948" s="266" t="s">
        <v>235</v>
      </c>
      <c r="D4948" s="268">
        <v>4.3600000000000003</v>
      </c>
    </row>
    <row r="4949" spans="1:4">
      <c r="A4949" s="266">
        <v>5213837</v>
      </c>
      <c r="B4949" s="267" t="s">
        <v>5657</v>
      </c>
      <c r="C4949" s="266" t="s">
        <v>63</v>
      </c>
      <c r="D4949" s="268">
        <v>183.53</v>
      </c>
    </row>
    <row r="4950" spans="1:4">
      <c r="A4950" s="266">
        <v>5213835</v>
      </c>
      <c r="B4950" s="267" t="s">
        <v>243</v>
      </c>
      <c r="C4950" s="266" t="s">
        <v>235</v>
      </c>
      <c r="D4950" s="268">
        <v>0.82</v>
      </c>
    </row>
    <row r="4951" spans="1:4">
      <c r="A4951" s="266">
        <v>5213839</v>
      </c>
      <c r="B4951" s="267" t="s">
        <v>5658</v>
      </c>
      <c r="C4951" s="266" t="s">
        <v>142</v>
      </c>
      <c r="D4951" s="268">
        <v>317.02999999999997</v>
      </c>
    </row>
    <row r="4952" spans="1:4" ht="18">
      <c r="A4952" s="266">
        <v>5213347</v>
      </c>
      <c r="B4952" s="267" t="s">
        <v>5659</v>
      </c>
      <c r="C4952" s="266" t="s">
        <v>5660</v>
      </c>
      <c r="D4952" s="268">
        <v>6.9</v>
      </c>
    </row>
    <row r="4953" spans="1:4">
      <c r="A4953" s="266">
        <v>5213840</v>
      </c>
      <c r="B4953" s="267" t="s">
        <v>5661</v>
      </c>
      <c r="C4953" s="266" t="s">
        <v>142</v>
      </c>
      <c r="D4953" s="268">
        <v>47.81</v>
      </c>
    </row>
    <row r="4954" spans="1:4" ht="18">
      <c r="A4954" s="266">
        <v>5213349</v>
      </c>
      <c r="B4954" s="267" t="s">
        <v>5662</v>
      </c>
      <c r="C4954" s="266" t="s">
        <v>5660</v>
      </c>
      <c r="D4954" s="268">
        <v>0.74</v>
      </c>
    </row>
    <row r="4955" spans="1:4" ht="18">
      <c r="A4955" s="266">
        <v>5213841</v>
      </c>
      <c r="B4955" s="267" t="s">
        <v>5663</v>
      </c>
      <c r="C4955" s="266" t="s">
        <v>142</v>
      </c>
      <c r="D4955" s="268">
        <v>74.55</v>
      </c>
    </row>
    <row r="4956" spans="1:4" ht="18">
      <c r="A4956" s="266">
        <v>5213348</v>
      </c>
      <c r="B4956" s="267" t="s">
        <v>5664</v>
      </c>
      <c r="C4956" s="266" t="s">
        <v>5660</v>
      </c>
      <c r="D4956" s="268">
        <v>0.83</v>
      </c>
    </row>
    <row r="4957" spans="1:4">
      <c r="A4957" s="266">
        <v>5216116</v>
      </c>
      <c r="B4957" s="267" t="s">
        <v>5665</v>
      </c>
      <c r="C4957" s="266" t="s">
        <v>63</v>
      </c>
      <c r="D4957" s="268">
        <v>16.09</v>
      </c>
    </row>
    <row r="4958" spans="1:4">
      <c r="A4958" s="266">
        <v>5216115</v>
      </c>
      <c r="B4958" s="267" t="s">
        <v>5666</v>
      </c>
      <c r="C4958" s="266" t="s">
        <v>63</v>
      </c>
      <c r="D4958" s="268">
        <v>15.34</v>
      </c>
    </row>
    <row r="4959" spans="1:4">
      <c r="A4959" s="266">
        <v>5213842</v>
      </c>
      <c r="B4959" s="267" t="s">
        <v>5667</v>
      </c>
      <c r="C4959" s="266" t="s">
        <v>75</v>
      </c>
      <c r="D4959" s="268">
        <v>0.12</v>
      </c>
    </row>
    <row r="4960" spans="1:4">
      <c r="A4960" s="266">
        <v>5213358</v>
      </c>
      <c r="B4960" s="267" t="s">
        <v>5668</v>
      </c>
      <c r="C4960" s="266" t="s">
        <v>142</v>
      </c>
      <c r="D4960" s="268">
        <v>231.73</v>
      </c>
    </row>
    <row r="4961" spans="1:4" ht="18">
      <c r="A4961" s="266">
        <v>5213848</v>
      </c>
      <c r="B4961" s="267" t="s">
        <v>5669</v>
      </c>
      <c r="C4961" s="266" t="s">
        <v>235</v>
      </c>
      <c r="D4961" s="268">
        <v>1.08</v>
      </c>
    </row>
    <row r="4962" spans="1:4">
      <c r="A4962" s="266">
        <v>5214012</v>
      </c>
      <c r="B4962" s="267" t="s">
        <v>5670</v>
      </c>
      <c r="C4962" s="266" t="s">
        <v>142</v>
      </c>
      <c r="D4962" s="268">
        <v>26.25</v>
      </c>
    </row>
    <row r="4963" spans="1:4">
      <c r="A4963" s="266">
        <v>5213356</v>
      </c>
      <c r="B4963" s="267" t="s">
        <v>5671</v>
      </c>
      <c r="C4963" s="266" t="s">
        <v>142</v>
      </c>
      <c r="D4963" s="268">
        <v>36.68</v>
      </c>
    </row>
    <row r="4964" spans="1:4" ht="18">
      <c r="A4964" s="266">
        <v>5214011</v>
      </c>
      <c r="B4964" s="267" t="s">
        <v>5672</v>
      </c>
      <c r="C4964" s="266" t="s">
        <v>142</v>
      </c>
      <c r="D4964" s="268">
        <v>13.61</v>
      </c>
    </row>
    <row r="4965" spans="1:4" ht="18">
      <c r="A4965" s="266">
        <v>5213354</v>
      </c>
      <c r="B4965" s="267" t="s">
        <v>5673</v>
      </c>
      <c r="C4965" s="266" t="s">
        <v>142</v>
      </c>
      <c r="D4965" s="268">
        <v>16.28</v>
      </c>
    </row>
    <row r="4966" spans="1:4" ht="18">
      <c r="A4966" s="266">
        <v>5213355</v>
      </c>
      <c r="B4966" s="267" t="s">
        <v>5674</v>
      </c>
      <c r="C4966" s="266" t="s">
        <v>142</v>
      </c>
      <c r="D4966" s="268">
        <v>18.98</v>
      </c>
    </row>
    <row r="4967" spans="1:4">
      <c r="A4967" s="266">
        <v>5213850</v>
      </c>
      <c r="B4967" s="267" t="s">
        <v>5675</v>
      </c>
      <c r="C4967" s="266" t="s">
        <v>360</v>
      </c>
      <c r="D4967" s="268">
        <v>19.489999999999998</v>
      </c>
    </row>
    <row r="4968" spans="1:4">
      <c r="A4968" s="266">
        <v>5213846</v>
      </c>
      <c r="B4968" s="267" t="s">
        <v>5676</v>
      </c>
      <c r="C4968" s="266" t="s">
        <v>360</v>
      </c>
      <c r="D4968" s="268">
        <v>5.5</v>
      </c>
    </row>
    <row r="4969" spans="1:4">
      <c r="A4969" s="266">
        <v>5213847</v>
      </c>
      <c r="B4969" s="267" t="s">
        <v>5677</v>
      </c>
      <c r="C4969" s="266" t="s">
        <v>360</v>
      </c>
      <c r="D4969" s="268">
        <v>94.77</v>
      </c>
    </row>
    <row r="4970" spans="1:4" ht="18">
      <c r="A4970" s="266">
        <v>5213845</v>
      </c>
      <c r="B4970" s="267" t="s">
        <v>5678</v>
      </c>
      <c r="C4970" s="266" t="s">
        <v>360</v>
      </c>
      <c r="D4970" s="268">
        <v>26.27</v>
      </c>
    </row>
    <row r="4971" spans="1:4">
      <c r="A4971" s="266">
        <v>5213412</v>
      </c>
      <c r="B4971" s="267" t="s">
        <v>5679</v>
      </c>
      <c r="C4971" s="266" t="s">
        <v>142</v>
      </c>
      <c r="D4971" s="268">
        <v>115.24</v>
      </c>
    </row>
    <row r="4972" spans="1:4">
      <c r="A4972" s="266">
        <v>5213411</v>
      </c>
      <c r="B4972" s="267" t="s">
        <v>5680</v>
      </c>
      <c r="C4972" s="266" t="s">
        <v>142</v>
      </c>
      <c r="D4972" s="268">
        <v>204.65</v>
      </c>
    </row>
    <row r="4973" spans="1:4" ht="18">
      <c r="A4973" s="266">
        <v>5214009</v>
      </c>
      <c r="B4973" s="267" t="s">
        <v>5681</v>
      </c>
      <c r="C4973" s="266" t="s">
        <v>142</v>
      </c>
      <c r="D4973" s="268">
        <v>115.24</v>
      </c>
    </row>
    <row r="4974" spans="1:4" ht="18">
      <c r="A4974" s="266">
        <v>5214010</v>
      </c>
      <c r="B4974" s="267" t="s">
        <v>5682</v>
      </c>
      <c r="C4974" s="266" t="s">
        <v>142</v>
      </c>
      <c r="D4974" s="268">
        <v>212.42</v>
      </c>
    </row>
    <row r="4975" spans="1:4">
      <c r="A4975" s="266">
        <v>5213413</v>
      </c>
      <c r="B4975" s="267" t="s">
        <v>5683</v>
      </c>
      <c r="C4975" s="266" t="s">
        <v>142</v>
      </c>
      <c r="D4975" s="268">
        <v>70.650000000000006</v>
      </c>
    </row>
    <row r="4976" spans="1:4">
      <c r="A4976" s="266">
        <v>5213410</v>
      </c>
      <c r="B4976" s="267" t="s">
        <v>5684</v>
      </c>
      <c r="C4976" s="266" t="s">
        <v>142</v>
      </c>
      <c r="D4976" s="268">
        <v>140.03</v>
      </c>
    </row>
    <row r="4977" spans="1:4">
      <c r="A4977" s="266">
        <v>5214004</v>
      </c>
      <c r="B4977" s="267" t="s">
        <v>5685</v>
      </c>
      <c r="C4977" s="266" t="s">
        <v>142</v>
      </c>
      <c r="D4977" s="268">
        <v>169.36</v>
      </c>
    </row>
    <row r="4978" spans="1:4">
      <c r="A4978" s="266">
        <v>5214005</v>
      </c>
      <c r="B4978" s="267" t="s">
        <v>5686</v>
      </c>
      <c r="C4978" s="266" t="s">
        <v>142</v>
      </c>
      <c r="D4978" s="268">
        <v>151.29</v>
      </c>
    </row>
    <row r="4979" spans="1:4">
      <c r="A4979" s="266">
        <v>5214006</v>
      </c>
      <c r="B4979" s="267" t="s">
        <v>5687</v>
      </c>
      <c r="C4979" s="266" t="s">
        <v>142</v>
      </c>
      <c r="D4979" s="268">
        <v>95.24</v>
      </c>
    </row>
    <row r="4980" spans="1:4">
      <c r="A4980" s="266">
        <v>5214007</v>
      </c>
      <c r="B4980" s="267" t="s">
        <v>5688</v>
      </c>
      <c r="C4980" s="266" t="s">
        <v>142</v>
      </c>
      <c r="D4980" s="268">
        <v>80.58</v>
      </c>
    </row>
    <row r="4981" spans="1:4">
      <c r="A4981" s="266">
        <v>5214008</v>
      </c>
      <c r="B4981" s="267" t="s">
        <v>5689</v>
      </c>
      <c r="C4981" s="266" t="s">
        <v>142</v>
      </c>
      <c r="D4981" s="268">
        <v>79</v>
      </c>
    </row>
    <row r="4982" spans="1:4">
      <c r="A4982" s="266">
        <v>5213408</v>
      </c>
      <c r="B4982" s="267" t="s">
        <v>220</v>
      </c>
      <c r="C4982" s="266" t="s">
        <v>142</v>
      </c>
      <c r="D4982" s="268">
        <v>49.27</v>
      </c>
    </row>
    <row r="4983" spans="1:4">
      <c r="A4983" s="266">
        <v>5213400</v>
      </c>
      <c r="B4983" s="267" t="s">
        <v>5690</v>
      </c>
      <c r="C4983" s="266" t="s">
        <v>142</v>
      </c>
      <c r="D4983" s="268">
        <v>26.5</v>
      </c>
    </row>
    <row r="4984" spans="1:4">
      <c r="A4984" s="266">
        <v>5213401</v>
      </c>
      <c r="B4984" s="267" t="s">
        <v>5691</v>
      </c>
      <c r="C4984" s="266" t="s">
        <v>142</v>
      </c>
      <c r="D4984" s="268">
        <v>36.96</v>
      </c>
    </row>
    <row r="4985" spans="1:4">
      <c r="A4985" s="266">
        <v>5214001</v>
      </c>
      <c r="B4985" s="267" t="s">
        <v>5692</v>
      </c>
      <c r="C4985" s="266" t="s">
        <v>142</v>
      </c>
      <c r="D4985" s="268">
        <v>13.83</v>
      </c>
    </row>
    <row r="4986" spans="1:4">
      <c r="A4986" s="266">
        <v>5213402</v>
      </c>
      <c r="B4986" s="267" t="s">
        <v>5693</v>
      </c>
      <c r="C4986" s="266" t="s">
        <v>142</v>
      </c>
      <c r="D4986" s="268">
        <v>16.52</v>
      </c>
    </row>
    <row r="4987" spans="1:4">
      <c r="A4987" s="266">
        <v>5213403</v>
      </c>
      <c r="B4987" s="267" t="s">
        <v>5694</v>
      </c>
      <c r="C4987" s="266" t="s">
        <v>142</v>
      </c>
      <c r="D4987" s="268">
        <v>19.239999999999998</v>
      </c>
    </row>
    <row r="4988" spans="1:4">
      <c r="A4988" s="266">
        <v>5214003</v>
      </c>
      <c r="B4988" s="267" t="s">
        <v>5695</v>
      </c>
      <c r="C4988" s="266" t="s">
        <v>142</v>
      </c>
      <c r="D4988" s="268">
        <v>59.15</v>
      </c>
    </row>
    <row r="4989" spans="1:4">
      <c r="A4989" s="266">
        <v>5213409</v>
      </c>
      <c r="B4989" s="267" t="s">
        <v>5696</v>
      </c>
      <c r="C4989" s="266" t="s">
        <v>142</v>
      </c>
      <c r="D4989" s="268">
        <v>99.93</v>
      </c>
    </row>
    <row r="4990" spans="1:4">
      <c r="A4990" s="266">
        <v>5213404</v>
      </c>
      <c r="B4990" s="267" t="s">
        <v>5697</v>
      </c>
      <c r="C4990" s="266" t="s">
        <v>142</v>
      </c>
      <c r="D4990" s="268">
        <v>39.130000000000003</v>
      </c>
    </row>
    <row r="4991" spans="1:4">
      <c r="A4991" s="266">
        <v>5213405</v>
      </c>
      <c r="B4991" s="267" t="s">
        <v>5698</v>
      </c>
      <c r="C4991" s="266" t="s">
        <v>142</v>
      </c>
      <c r="D4991" s="268">
        <v>49.11</v>
      </c>
    </row>
    <row r="4992" spans="1:4">
      <c r="A4992" s="266">
        <v>5214002</v>
      </c>
      <c r="B4992" s="267" t="s">
        <v>5699</v>
      </c>
      <c r="C4992" s="266" t="s">
        <v>142</v>
      </c>
      <c r="D4992" s="268">
        <v>26.66</v>
      </c>
    </row>
    <row r="4993" spans="1:4">
      <c r="A4993" s="266">
        <v>5213406</v>
      </c>
      <c r="B4993" s="267" t="s">
        <v>5700</v>
      </c>
      <c r="C4993" s="266" t="s">
        <v>142</v>
      </c>
      <c r="D4993" s="268">
        <v>29.15</v>
      </c>
    </row>
    <row r="4994" spans="1:4">
      <c r="A4994" s="266">
        <v>5213407</v>
      </c>
      <c r="B4994" s="267" t="s">
        <v>5701</v>
      </c>
      <c r="C4994" s="266" t="s">
        <v>142</v>
      </c>
      <c r="D4994" s="268">
        <v>31.65</v>
      </c>
    </row>
    <row r="4995" spans="1:4">
      <c r="A4995" s="266">
        <v>5212552</v>
      </c>
      <c r="B4995" s="267" t="s">
        <v>5702</v>
      </c>
      <c r="C4995" s="266" t="s">
        <v>142</v>
      </c>
      <c r="D4995" s="268">
        <v>16.36</v>
      </c>
    </row>
    <row r="4996" spans="1:4">
      <c r="A4996" s="266">
        <v>5213464</v>
      </c>
      <c r="B4996" s="267" t="s">
        <v>5703</v>
      </c>
      <c r="C4996" s="266" t="s">
        <v>63</v>
      </c>
      <c r="D4996" s="268">
        <v>249.18</v>
      </c>
    </row>
    <row r="4997" spans="1:4">
      <c r="A4997" s="266">
        <v>5213465</v>
      </c>
      <c r="B4997" s="267" t="s">
        <v>5704</v>
      </c>
      <c r="C4997" s="266" t="s">
        <v>63</v>
      </c>
      <c r="D4997" s="268">
        <v>429.02</v>
      </c>
    </row>
    <row r="4998" spans="1:4">
      <c r="A4998" s="266">
        <v>5213466</v>
      </c>
      <c r="B4998" s="267" t="s">
        <v>5705</v>
      </c>
      <c r="C4998" s="266" t="s">
        <v>63</v>
      </c>
      <c r="D4998" s="268">
        <v>602.52</v>
      </c>
    </row>
    <row r="4999" spans="1:4">
      <c r="A4999" s="266">
        <v>5213467</v>
      </c>
      <c r="B4999" s="267" t="s">
        <v>5706</v>
      </c>
      <c r="C4999" s="266" t="s">
        <v>63</v>
      </c>
      <c r="D4999" s="268">
        <v>952.24</v>
      </c>
    </row>
    <row r="5000" spans="1:4">
      <c r="A5000" s="266">
        <v>5213468</v>
      </c>
      <c r="B5000" s="267" t="s">
        <v>5707</v>
      </c>
      <c r="C5000" s="266" t="s">
        <v>63</v>
      </c>
      <c r="D5000" s="268">
        <v>240.67</v>
      </c>
    </row>
    <row r="5001" spans="1:4">
      <c r="A5001" s="266">
        <v>5213469</v>
      </c>
      <c r="B5001" s="267" t="s">
        <v>5708</v>
      </c>
      <c r="C5001" s="266" t="s">
        <v>63</v>
      </c>
      <c r="D5001" s="268">
        <v>412.8</v>
      </c>
    </row>
    <row r="5002" spans="1:4">
      <c r="A5002" s="266">
        <v>5213470</v>
      </c>
      <c r="B5002" s="267" t="s">
        <v>5709</v>
      </c>
      <c r="C5002" s="266" t="s">
        <v>63</v>
      </c>
      <c r="D5002" s="268">
        <v>578.87</v>
      </c>
    </row>
    <row r="5003" spans="1:4">
      <c r="A5003" s="266">
        <v>5213471</v>
      </c>
      <c r="B5003" s="267" t="s">
        <v>5710</v>
      </c>
      <c r="C5003" s="266" t="s">
        <v>63</v>
      </c>
      <c r="D5003" s="268">
        <v>918.18</v>
      </c>
    </row>
    <row r="5004" spans="1:4" ht="18">
      <c r="A5004" s="266">
        <v>5212560</v>
      </c>
      <c r="B5004" s="267" t="s">
        <v>239</v>
      </c>
      <c r="C5004" s="266" t="s">
        <v>235</v>
      </c>
      <c r="D5004" s="268">
        <v>3.8</v>
      </c>
    </row>
    <row r="5005" spans="1:4">
      <c r="A5005" s="266">
        <v>5213472</v>
      </c>
      <c r="B5005" s="267" t="s">
        <v>5711</v>
      </c>
      <c r="C5005" s="266" t="s">
        <v>63</v>
      </c>
      <c r="D5005" s="268">
        <v>292.81</v>
      </c>
    </row>
    <row r="5006" spans="1:4">
      <c r="A5006" s="266">
        <v>5213473</v>
      </c>
      <c r="B5006" s="267" t="s">
        <v>5712</v>
      </c>
      <c r="C5006" s="266" t="s">
        <v>63</v>
      </c>
      <c r="D5006" s="268">
        <v>387.33</v>
      </c>
    </row>
    <row r="5007" spans="1:4">
      <c r="A5007" s="266">
        <v>5213474</v>
      </c>
      <c r="B5007" s="267" t="s">
        <v>5713</v>
      </c>
      <c r="C5007" s="266" t="s">
        <v>63</v>
      </c>
      <c r="D5007" s="268">
        <v>278.62</v>
      </c>
    </row>
    <row r="5008" spans="1:4">
      <c r="A5008" s="266">
        <v>5213475</v>
      </c>
      <c r="B5008" s="267" t="s">
        <v>5714</v>
      </c>
      <c r="C5008" s="266" t="s">
        <v>63</v>
      </c>
      <c r="D5008" s="268">
        <v>369.58</v>
      </c>
    </row>
    <row r="5009" spans="1:4">
      <c r="A5009" s="266">
        <v>5213440</v>
      </c>
      <c r="B5009" s="267" t="s">
        <v>5715</v>
      </c>
      <c r="C5009" s="266" t="s">
        <v>63</v>
      </c>
      <c r="D5009" s="268">
        <v>249.15</v>
      </c>
    </row>
    <row r="5010" spans="1:4">
      <c r="A5010" s="266">
        <v>5213441</v>
      </c>
      <c r="B5010" s="267" t="s">
        <v>5716</v>
      </c>
      <c r="C5010" s="266" t="s">
        <v>63</v>
      </c>
      <c r="D5010" s="268">
        <v>429.06</v>
      </c>
    </row>
    <row r="5011" spans="1:4">
      <c r="A5011" s="266">
        <v>5213442</v>
      </c>
      <c r="B5011" s="267" t="s">
        <v>5717</v>
      </c>
      <c r="C5011" s="266" t="s">
        <v>63</v>
      </c>
      <c r="D5011" s="268">
        <v>602.52</v>
      </c>
    </row>
    <row r="5012" spans="1:4">
      <c r="A5012" s="266">
        <v>5213443</v>
      </c>
      <c r="B5012" s="267" t="s">
        <v>5718</v>
      </c>
      <c r="C5012" s="266" t="s">
        <v>63</v>
      </c>
      <c r="D5012" s="268">
        <v>952.26</v>
      </c>
    </row>
    <row r="5013" spans="1:4">
      <c r="A5013" s="266">
        <v>5213444</v>
      </c>
      <c r="B5013" s="267" t="s">
        <v>5719</v>
      </c>
      <c r="C5013" s="266" t="s">
        <v>63</v>
      </c>
      <c r="D5013" s="268">
        <v>249.2</v>
      </c>
    </row>
    <row r="5014" spans="1:4">
      <c r="A5014" s="266">
        <v>5213445</v>
      </c>
      <c r="B5014" s="267" t="s">
        <v>5720</v>
      </c>
      <c r="C5014" s="266" t="s">
        <v>63</v>
      </c>
      <c r="D5014" s="268">
        <v>428.99</v>
      </c>
    </row>
    <row r="5015" spans="1:4">
      <c r="A5015" s="266">
        <v>5213446</v>
      </c>
      <c r="B5015" s="267" t="s">
        <v>5721</v>
      </c>
      <c r="C5015" s="266" t="s">
        <v>63</v>
      </c>
      <c r="D5015" s="268">
        <v>602.52</v>
      </c>
    </row>
    <row r="5016" spans="1:4">
      <c r="A5016" s="266">
        <v>5213447</v>
      </c>
      <c r="B5016" s="267" t="s">
        <v>5722</v>
      </c>
      <c r="C5016" s="266" t="s">
        <v>63</v>
      </c>
      <c r="D5016" s="268">
        <v>952.31</v>
      </c>
    </row>
    <row r="5017" spans="1:4">
      <c r="A5017" s="266">
        <v>5213448</v>
      </c>
      <c r="B5017" s="267" t="s">
        <v>5723</v>
      </c>
      <c r="C5017" s="266" t="s">
        <v>63</v>
      </c>
      <c r="D5017" s="268">
        <v>170.89</v>
      </c>
    </row>
    <row r="5018" spans="1:4">
      <c r="A5018" s="266">
        <v>5213449</v>
      </c>
      <c r="B5018" s="267" t="s">
        <v>5724</v>
      </c>
      <c r="C5018" s="266" t="s">
        <v>63</v>
      </c>
      <c r="D5018" s="268">
        <v>271.25</v>
      </c>
    </row>
    <row r="5019" spans="1:4">
      <c r="A5019" s="266">
        <v>5213450</v>
      </c>
      <c r="B5019" s="267" t="s">
        <v>5725</v>
      </c>
      <c r="C5019" s="266" t="s">
        <v>63</v>
      </c>
      <c r="D5019" s="268">
        <v>381.67</v>
      </c>
    </row>
    <row r="5020" spans="1:4">
      <c r="A5020" s="266">
        <v>5213451</v>
      </c>
      <c r="B5020" s="267" t="s">
        <v>5726</v>
      </c>
      <c r="C5020" s="266" t="s">
        <v>63</v>
      </c>
      <c r="D5020" s="268">
        <v>551.41</v>
      </c>
    </row>
    <row r="5021" spans="1:4">
      <c r="A5021" s="266">
        <v>5213452</v>
      </c>
      <c r="B5021" s="267" t="s">
        <v>5727</v>
      </c>
      <c r="C5021" s="266" t="s">
        <v>63</v>
      </c>
      <c r="D5021" s="268">
        <v>240.63</v>
      </c>
    </row>
    <row r="5022" spans="1:4">
      <c r="A5022" s="266">
        <v>5213453</v>
      </c>
      <c r="B5022" s="267" t="s">
        <v>5728</v>
      </c>
      <c r="C5022" s="266" t="s">
        <v>63</v>
      </c>
      <c r="D5022" s="268">
        <v>412.84</v>
      </c>
    </row>
    <row r="5023" spans="1:4">
      <c r="A5023" s="266">
        <v>5213454</v>
      </c>
      <c r="B5023" s="267" t="s">
        <v>5729</v>
      </c>
      <c r="C5023" s="266" t="s">
        <v>63</v>
      </c>
      <c r="D5023" s="268">
        <v>578.87</v>
      </c>
    </row>
    <row r="5024" spans="1:4">
      <c r="A5024" s="266">
        <v>5213455</v>
      </c>
      <c r="B5024" s="267" t="s">
        <v>5730</v>
      </c>
      <c r="C5024" s="266" t="s">
        <v>63</v>
      </c>
      <c r="D5024" s="268">
        <v>918.2</v>
      </c>
    </row>
    <row r="5025" spans="1:4">
      <c r="A5025" s="266">
        <v>5213456</v>
      </c>
      <c r="B5025" s="267" t="s">
        <v>5731</v>
      </c>
      <c r="C5025" s="266" t="s">
        <v>63</v>
      </c>
      <c r="D5025" s="268">
        <v>240.69</v>
      </c>
    </row>
    <row r="5026" spans="1:4">
      <c r="A5026" s="266">
        <v>5213457</v>
      </c>
      <c r="B5026" s="267" t="s">
        <v>5732</v>
      </c>
      <c r="C5026" s="266" t="s">
        <v>63</v>
      </c>
      <c r="D5026" s="268">
        <v>412.77</v>
      </c>
    </row>
    <row r="5027" spans="1:4">
      <c r="A5027" s="266">
        <v>5213458</v>
      </c>
      <c r="B5027" s="267" t="s">
        <v>5733</v>
      </c>
      <c r="C5027" s="266" t="s">
        <v>63</v>
      </c>
      <c r="D5027" s="268">
        <v>578.87</v>
      </c>
    </row>
    <row r="5028" spans="1:4">
      <c r="A5028" s="266">
        <v>5213459</v>
      </c>
      <c r="B5028" s="267" t="s">
        <v>5734</v>
      </c>
      <c r="C5028" s="266" t="s">
        <v>63</v>
      </c>
      <c r="D5028" s="268">
        <v>918.25</v>
      </c>
    </row>
    <row r="5029" spans="1:4">
      <c r="A5029" s="266">
        <v>5213460</v>
      </c>
      <c r="B5029" s="267" t="s">
        <v>5735</v>
      </c>
      <c r="C5029" s="266" t="s">
        <v>63</v>
      </c>
      <c r="D5029" s="268">
        <v>165.73</v>
      </c>
    </row>
    <row r="5030" spans="1:4">
      <c r="A5030" s="266">
        <v>5213461</v>
      </c>
      <c r="B5030" s="267" t="s">
        <v>5736</v>
      </c>
      <c r="C5030" s="266" t="s">
        <v>63</v>
      </c>
      <c r="D5030" s="268">
        <v>261.79000000000002</v>
      </c>
    </row>
    <row r="5031" spans="1:4">
      <c r="A5031" s="266">
        <v>5213462</v>
      </c>
      <c r="B5031" s="267" t="s">
        <v>5737</v>
      </c>
      <c r="C5031" s="266" t="s">
        <v>63</v>
      </c>
      <c r="D5031" s="268">
        <v>367.48</v>
      </c>
    </row>
    <row r="5032" spans="1:4">
      <c r="A5032" s="266">
        <v>5213463</v>
      </c>
      <c r="B5032" s="267" t="s">
        <v>5738</v>
      </c>
      <c r="C5032" s="266" t="s">
        <v>63</v>
      </c>
      <c r="D5032" s="268">
        <v>473.17</v>
      </c>
    </row>
    <row r="5033" spans="1:4" ht="18">
      <c r="A5033" s="266">
        <v>5212557</v>
      </c>
      <c r="B5033" s="267" t="s">
        <v>237</v>
      </c>
      <c r="C5033" s="266" t="s">
        <v>235</v>
      </c>
      <c r="D5033" s="268">
        <v>3.57</v>
      </c>
    </row>
    <row r="5034" spans="1:4" ht="18">
      <c r="A5034" s="266">
        <v>5212558</v>
      </c>
      <c r="B5034" s="267" t="s">
        <v>5739</v>
      </c>
      <c r="C5034" s="266" t="s">
        <v>235</v>
      </c>
      <c r="D5034" s="268">
        <v>3.62</v>
      </c>
    </row>
    <row r="5035" spans="1:4" ht="18">
      <c r="A5035" s="266">
        <v>5212559</v>
      </c>
      <c r="B5035" s="267" t="s">
        <v>5740</v>
      </c>
      <c r="C5035" s="266" t="s">
        <v>235</v>
      </c>
      <c r="D5035" s="268">
        <v>3.19</v>
      </c>
    </row>
    <row r="5036" spans="1:4">
      <c r="A5036" s="266">
        <v>5213477</v>
      </c>
      <c r="B5036" s="267" t="s">
        <v>5741</v>
      </c>
      <c r="C5036" s="266" t="s">
        <v>63</v>
      </c>
      <c r="D5036" s="268">
        <v>159.11000000000001</v>
      </c>
    </row>
    <row r="5037" spans="1:4">
      <c r="A5037" s="266">
        <v>5213476</v>
      </c>
      <c r="B5037" s="267" t="s">
        <v>5742</v>
      </c>
      <c r="C5037" s="266" t="s">
        <v>63</v>
      </c>
      <c r="D5037" s="268">
        <v>171.19</v>
      </c>
    </row>
    <row r="5038" spans="1:4">
      <c r="A5038" s="266">
        <v>5213479</v>
      </c>
      <c r="B5038" s="267" t="s">
        <v>5743</v>
      </c>
      <c r="C5038" s="266" t="s">
        <v>63</v>
      </c>
      <c r="D5038" s="268">
        <v>152.72999999999999</v>
      </c>
    </row>
    <row r="5039" spans="1:4">
      <c r="A5039" s="266">
        <v>5213478</v>
      </c>
      <c r="B5039" s="267" t="s">
        <v>5744</v>
      </c>
      <c r="C5039" s="266" t="s">
        <v>63</v>
      </c>
      <c r="D5039" s="268">
        <v>164.09</v>
      </c>
    </row>
    <row r="5040" spans="1:4">
      <c r="A5040" s="266">
        <v>5213489</v>
      </c>
      <c r="B5040" s="267" t="s">
        <v>5745</v>
      </c>
      <c r="C5040" s="266" t="s">
        <v>63</v>
      </c>
      <c r="D5040" s="268">
        <v>883.58</v>
      </c>
    </row>
    <row r="5041" spans="1:4">
      <c r="A5041" s="266">
        <v>5213498</v>
      </c>
      <c r="B5041" s="267" t="s">
        <v>5746</v>
      </c>
      <c r="C5041" s="266" t="s">
        <v>63</v>
      </c>
      <c r="D5041" s="268">
        <v>974.02</v>
      </c>
    </row>
    <row r="5042" spans="1:4">
      <c r="A5042" s="266">
        <v>5213365</v>
      </c>
      <c r="B5042" s="267" t="s">
        <v>5747</v>
      </c>
      <c r="C5042" s="266" t="s">
        <v>63</v>
      </c>
      <c r="D5042" s="268">
        <v>1123.9000000000001</v>
      </c>
    </row>
    <row r="5043" spans="1:4">
      <c r="A5043" s="266">
        <v>5213507</v>
      </c>
      <c r="B5043" s="267" t="s">
        <v>5748</v>
      </c>
      <c r="C5043" s="266" t="s">
        <v>63</v>
      </c>
      <c r="D5043" s="268">
        <v>1200.08</v>
      </c>
    </row>
    <row r="5044" spans="1:4">
      <c r="A5044" s="266">
        <v>5213372</v>
      </c>
      <c r="B5044" s="267" t="s">
        <v>5749</v>
      </c>
      <c r="C5044" s="266" t="s">
        <v>63</v>
      </c>
      <c r="D5044" s="268">
        <v>1349.98</v>
      </c>
    </row>
    <row r="5045" spans="1:4">
      <c r="A5045" s="266">
        <v>5213490</v>
      </c>
      <c r="B5045" s="267" t="s">
        <v>5750</v>
      </c>
      <c r="C5045" s="266" t="s">
        <v>63</v>
      </c>
      <c r="D5045" s="268">
        <v>1893.5</v>
      </c>
    </row>
    <row r="5046" spans="1:4">
      <c r="A5046" s="266">
        <v>5213499</v>
      </c>
      <c r="B5046" s="267" t="s">
        <v>5751</v>
      </c>
      <c r="C5046" s="266" t="s">
        <v>63</v>
      </c>
      <c r="D5046" s="268">
        <v>2096.9899999999998</v>
      </c>
    </row>
    <row r="5047" spans="1:4">
      <c r="A5047" s="266">
        <v>5213366</v>
      </c>
      <c r="B5047" s="267" t="s">
        <v>5752</v>
      </c>
      <c r="C5047" s="266" t="s">
        <v>63</v>
      </c>
      <c r="D5047" s="268">
        <v>2434.2199999999998</v>
      </c>
    </row>
    <row r="5048" spans="1:4">
      <c r="A5048" s="266">
        <v>5213508</v>
      </c>
      <c r="B5048" s="267" t="s">
        <v>5753</v>
      </c>
      <c r="C5048" s="266" t="s">
        <v>63</v>
      </c>
      <c r="D5048" s="268">
        <v>2605.63</v>
      </c>
    </row>
    <row r="5049" spans="1:4">
      <c r="A5049" s="266">
        <v>5213373</v>
      </c>
      <c r="B5049" s="267" t="s">
        <v>5754</v>
      </c>
      <c r="C5049" s="266" t="s">
        <v>63</v>
      </c>
      <c r="D5049" s="268">
        <v>2942.9</v>
      </c>
    </row>
    <row r="5050" spans="1:4">
      <c r="A5050" s="266">
        <v>5213491</v>
      </c>
      <c r="B5050" s="267" t="s">
        <v>5755</v>
      </c>
      <c r="C5050" s="266" t="s">
        <v>63</v>
      </c>
      <c r="D5050" s="268">
        <v>2499.46</v>
      </c>
    </row>
    <row r="5051" spans="1:4">
      <c r="A5051" s="266">
        <v>5213500</v>
      </c>
      <c r="B5051" s="267" t="s">
        <v>5756</v>
      </c>
      <c r="C5051" s="266" t="s">
        <v>63</v>
      </c>
      <c r="D5051" s="268">
        <v>2770.78</v>
      </c>
    </row>
    <row r="5052" spans="1:4">
      <c r="A5052" s="266">
        <v>5213369</v>
      </c>
      <c r="B5052" s="267" t="s">
        <v>5757</v>
      </c>
      <c r="C5052" s="266" t="s">
        <v>63</v>
      </c>
      <c r="D5052" s="268">
        <v>3220.42</v>
      </c>
    </row>
    <row r="5053" spans="1:4">
      <c r="A5053" s="266">
        <v>5213509</v>
      </c>
      <c r="B5053" s="267" t="s">
        <v>5758</v>
      </c>
      <c r="C5053" s="266" t="s">
        <v>63</v>
      </c>
      <c r="D5053" s="268">
        <v>3448.96</v>
      </c>
    </row>
    <row r="5054" spans="1:4">
      <c r="A5054" s="266">
        <v>5213374</v>
      </c>
      <c r="B5054" s="267" t="s">
        <v>5759</v>
      </c>
      <c r="C5054" s="266" t="s">
        <v>63</v>
      </c>
      <c r="D5054" s="268">
        <v>3898.66</v>
      </c>
    </row>
    <row r="5055" spans="1:4">
      <c r="A5055" s="266">
        <v>5213492</v>
      </c>
      <c r="B5055" s="267" t="s">
        <v>5760</v>
      </c>
      <c r="C5055" s="266" t="s">
        <v>63</v>
      </c>
      <c r="D5055" s="268">
        <v>3383.03</v>
      </c>
    </row>
    <row r="5056" spans="1:4">
      <c r="A5056" s="266">
        <v>5213501</v>
      </c>
      <c r="B5056" s="267" t="s">
        <v>5761</v>
      </c>
      <c r="C5056" s="266" t="s">
        <v>63</v>
      </c>
      <c r="D5056" s="268">
        <v>3744.79</v>
      </c>
    </row>
    <row r="5057" spans="1:4">
      <c r="A5057" s="266">
        <v>5213370</v>
      </c>
      <c r="B5057" s="267" t="s">
        <v>5762</v>
      </c>
      <c r="C5057" s="266" t="s">
        <v>63</v>
      </c>
      <c r="D5057" s="268">
        <v>4344.3100000000004</v>
      </c>
    </row>
    <row r="5058" spans="1:4">
      <c r="A5058" s="266">
        <v>5213510</v>
      </c>
      <c r="B5058" s="267" t="s">
        <v>5763</v>
      </c>
      <c r="C5058" s="266" t="s">
        <v>63</v>
      </c>
      <c r="D5058" s="268">
        <v>4649.03</v>
      </c>
    </row>
    <row r="5059" spans="1:4">
      <c r="A5059" s="266">
        <v>5213375</v>
      </c>
      <c r="B5059" s="267" t="s">
        <v>5764</v>
      </c>
      <c r="C5059" s="266" t="s">
        <v>63</v>
      </c>
      <c r="D5059" s="268">
        <v>5248.63</v>
      </c>
    </row>
    <row r="5060" spans="1:4">
      <c r="A5060" s="266">
        <v>5213494</v>
      </c>
      <c r="B5060" s="267" t="s">
        <v>5765</v>
      </c>
      <c r="C5060" s="266" t="s">
        <v>63</v>
      </c>
      <c r="D5060" s="268">
        <v>4998.91</v>
      </c>
    </row>
    <row r="5061" spans="1:4">
      <c r="A5061" s="266">
        <v>5213503</v>
      </c>
      <c r="B5061" s="267" t="s">
        <v>5766</v>
      </c>
      <c r="C5061" s="266" t="s">
        <v>63</v>
      </c>
      <c r="D5061" s="268">
        <v>5541.55</v>
      </c>
    </row>
    <row r="5062" spans="1:4">
      <c r="A5062" s="266">
        <v>5213371</v>
      </c>
      <c r="B5062" s="267" t="s">
        <v>5767</v>
      </c>
      <c r="C5062" s="266" t="s">
        <v>63</v>
      </c>
      <c r="D5062" s="268">
        <v>6440.83</v>
      </c>
    </row>
    <row r="5063" spans="1:4">
      <c r="A5063" s="266">
        <v>5213512</v>
      </c>
      <c r="B5063" s="267" t="s">
        <v>5768</v>
      </c>
      <c r="C5063" s="266" t="s">
        <v>63</v>
      </c>
      <c r="D5063" s="268">
        <v>6897.91</v>
      </c>
    </row>
    <row r="5064" spans="1:4">
      <c r="A5064" s="266">
        <v>5213376</v>
      </c>
      <c r="B5064" s="267" t="s">
        <v>5769</v>
      </c>
      <c r="C5064" s="266" t="s">
        <v>63</v>
      </c>
      <c r="D5064" s="268">
        <v>7797.31</v>
      </c>
    </row>
    <row r="5065" spans="1:4">
      <c r="A5065" s="266">
        <v>5213377</v>
      </c>
      <c r="B5065" s="267" t="s">
        <v>5770</v>
      </c>
      <c r="C5065" s="266" t="s">
        <v>142</v>
      </c>
      <c r="D5065" s="268">
        <v>323.75</v>
      </c>
    </row>
    <row r="5066" spans="1:4">
      <c r="A5066" s="266">
        <v>5213570</v>
      </c>
      <c r="B5066" s="267" t="s">
        <v>5771</v>
      </c>
      <c r="C5066" s="266" t="s">
        <v>142</v>
      </c>
      <c r="D5066" s="268">
        <v>454.39</v>
      </c>
    </row>
    <row r="5067" spans="1:4">
      <c r="A5067" s="266">
        <v>5213378</v>
      </c>
      <c r="B5067" s="267" t="s">
        <v>5772</v>
      </c>
      <c r="C5067" s="266" t="s">
        <v>142</v>
      </c>
      <c r="D5067" s="268">
        <v>368.97</v>
      </c>
    </row>
    <row r="5068" spans="1:4">
      <c r="A5068" s="266">
        <v>5213571</v>
      </c>
      <c r="B5068" s="267" t="s">
        <v>5773</v>
      </c>
      <c r="C5068" s="266" t="s">
        <v>142</v>
      </c>
      <c r="D5068" s="268">
        <v>499.61</v>
      </c>
    </row>
    <row r="5069" spans="1:4">
      <c r="A5069" s="266">
        <v>5213379</v>
      </c>
      <c r="B5069" s="267" t="s">
        <v>5774</v>
      </c>
      <c r="C5069" s="266" t="s">
        <v>142</v>
      </c>
      <c r="D5069" s="268">
        <v>482</v>
      </c>
    </row>
    <row r="5070" spans="1:4">
      <c r="A5070" s="266">
        <v>5213572</v>
      </c>
      <c r="B5070" s="267" t="s">
        <v>5775</v>
      </c>
      <c r="C5070" s="266" t="s">
        <v>142</v>
      </c>
      <c r="D5070" s="268">
        <v>612.64</v>
      </c>
    </row>
    <row r="5071" spans="1:4">
      <c r="A5071" s="266">
        <v>5212553</v>
      </c>
      <c r="B5071" s="267" t="s">
        <v>5776</v>
      </c>
      <c r="C5071" s="266" t="s">
        <v>142</v>
      </c>
      <c r="D5071" s="268">
        <v>273.33</v>
      </c>
    </row>
    <row r="5072" spans="1:4">
      <c r="A5072" s="266">
        <v>5213416</v>
      </c>
      <c r="B5072" s="267" t="s">
        <v>5777</v>
      </c>
      <c r="C5072" s="266" t="s">
        <v>142</v>
      </c>
      <c r="D5072" s="268">
        <v>403.97</v>
      </c>
    </row>
    <row r="5073" spans="1:4">
      <c r="A5073" s="266">
        <v>5212554</v>
      </c>
      <c r="B5073" s="267" t="s">
        <v>5778</v>
      </c>
      <c r="C5073" s="266" t="s">
        <v>142</v>
      </c>
      <c r="D5073" s="268">
        <v>318.55</v>
      </c>
    </row>
    <row r="5074" spans="1:4">
      <c r="A5074" s="266">
        <v>5213417</v>
      </c>
      <c r="B5074" s="267" t="s">
        <v>228</v>
      </c>
      <c r="C5074" s="266" t="s">
        <v>142</v>
      </c>
      <c r="D5074" s="268">
        <v>449.19</v>
      </c>
    </row>
    <row r="5075" spans="1:4">
      <c r="A5075" s="266">
        <v>5213421</v>
      </c>
      <c r="B5075" s="267" t="s">
        <v>5779</v>
      </c>
      <c r="C5075" s="266" t="s">
        <v>142</v>
      </c>
      <c r="D5075" s="268">
        <v>402.55</v>
      </c>
    </row>
    <row r="5076" spans="1:4">
      <c r="A5076" s="266">
        <v>5213414</v>
      </c>
      <c r="B5076" s="267" t="s">
        <v>5780</v>
      </c>
      <c r="C5076" s="266" t="s">
        <v>142</v>
      </c>
      <c r="D5076" s="268">
        <v>552.1</v>
      </c>
    </row>
    <row r="5077" spans="1:4">
      <c r="A5077" s="266">
        <v>5213419</v>
      </c>
      <c r="B5077" s="267" t="s">
        <v>5781</v>
      </c>
      <c r="C5077" s="266" t="s">
        <v>142</v>
      </c>
      <c r="D5077" s="268">
        <v>524.13</v>
      </c>
    </row>
    <row r="5078" spans="1:4">
      <c r="A5078" s="266">
        <v>5212555</v>
      </c>
      <c r="B5078" s="267" t="s">
        <v>5782</v>
      </c>
      <c r="C5078" s="266" t="s">
        <v>142</v>
      </c>
      <c r="D5078" s="268">
        <v>431.58</v>
      </c>
    </row>
    <row r="5079" spans="1:4">
      <c r="A5079" s="266">
        <v>5213418</v>
      </c>
      <c r="B5079" s="267" t="s">
        <v>226</v>
      </c>
      <c r="C5079" s="266" t="s">
        <v>142</v>
      </c>
      <c r="D5079" s="268">
        <v>562.22</v>
      </c>
    </row>
    <row r="5080" spans="1:4">
      <c r="A5080" s="266">
        <v>5213415</v>
      </c>
      <c r="B5080" s="267" t="s">
        <v>5783</v>
      </c>
      <c r="C5080" s="266" t="s">
        <v>142</v>
      </c>
      <c r="D5080" s="268">
        <v>626.26</v>
      </c>
    </row>
    <row r="5081" spans="1:4">
      <c r="A5081" s="266">
        <v>5213420</v>
      </c>
      <c r="B5081" s="267" t="s">
        <v>5784</v>
      </c>
      <c r="C5081" s="266" t="s">
        <v>142</v>
      </c>
      <c r="D5081" s="268">
        <v>637.16999999999996</v>
      </c>
    </row>
    <row r="5082" spans="1:4">
      <c r="A5082" s="266">
        <v>5213543</v>
      </c>
      <c r="B5082" s="267" t="s">
        <v>5785</v>
      </c>
      <c r="C5082" s="266" t="s">
        <v>63</v>
      </c>
      <c r="D5082" s="268">
        <v>1120.22</v>
      </c>
    </row>
    <row r="5083" spans="1:4">
      <c r="A5083" s="266">
        <v>5213552</v>
      </c>
      <c r="B5083" s="267" t="s">
        <v>5786</v>
      </c>
      <c r="C5083" s="266" t="s">
        <v>63</v>
      </c>
      <c r="D5083" s="268">
        <v>1210.6600000000001</v>
      </c>
    </row>
    <row r="5084" spans="1:4">
      <c r="A5084" s="266">
        <v>5213561</v>
      </c>
      <c r="B5084" s="267" t="s">
        <v>5787</v>
      </c>
      <c r="C5084" s="266" t="s">
        <v>63</v>
      </c>
      <c r="D5084" s="268">
        <v>1436.72</v>
      </c>
    </row>
    <row r="5085" spans="1:4">
      <c r="A5085" s="266">
        <v>5213544</v>
      </c>
      <c r="B5085" s="267" t="s">
        <v>5788</v>
      </c>
      <c r="C5085" s="266" t="s">
        <v>63</v>
      </c>
      <c r="D5085" s="268">
        <v>2425.94</v>
      </c>
    </row>
    <row r="5086" spans="1:4">
      <c r="A5086" s="266">
        <v>5213553</v>
      </c>
      <c r="B5086" s="267" t="s">
        <v>5789</v>
      </c>
      <c r="C5086" s="266" t="s">
        <v>63</v>
      </c>
      <c r="D5086" s="268">
        <v>2629.43</v>
      </c>
    </row>
    <row r="5087" spans="1:4">
      <c r="A5087" s="266">
        <v>5213562</v>
      </c>
      <c r="B5087" s="267" t="s">
        <v>5790</v>
      </c>
      <c r="C5087" s="266" t="s">
        <v>63</v>
      </c>
      <c r="D5087" s="268">
        <v>3138.07</v>
      </c>
    </row>
    <row r="5088" spans="1:4">
      <c r="A5088" s="266">
        <v>5213545</v>
      </c>
      <c r="B5088" s="267" t="s">
        <v>5791</v>
      </c>
      <c r="C5088" s="266" t="s">
        <v>63</v>
      </c>
      <c r="D5088" s="268">
        <v>3209.38</v>
      </c>
    </row>
    <row r="5089" spans="1:4">
      <c r="A5089" s="266">
        <v>5213554</v>
      </c>
      <c r="B5089" s="267" t="s">
        <v>5792</v>
      </c>
      <c r="C5089" s="266" t="s">
        <v>63</v>
      </c>
      <c r="D5089" s="268">
        <v>3480.7</v>
      </c>
    </row>
    <row r="5090" spans="1:4">
      <c r="A5090" s="266">
        <v>5213563</v>
      </c>
      <c r="B5090" s="267" t="s">
        <v>5793</v>
      </c>
      <c r="C5090" s="266" t="s">
        <v>63</v>
      </c>
      <c r="D5090" s="268">
        <v>4158.88</v>
      </c>
    </row>
    <row r="5091" spans="1:4">
      <c r="A5091" s="266">
        <v>5213546</v>
      </c>
      <c r="B5091" s="267" t="s">
        <v>5794</v>
      </c>
      <c r="C5091" s="266" t="s">
        <v>63</v>
      </c>
      <c r="D5091" s="268">
        <v>4329.59</v>
      </c>
    </row>
    <row r="5092" spans="1:4">
      <c r="A5092" s="266">
        <v>5213555</v>
      </c>
      <c r="B5092" s="267" t="s">
        <v>5795</v>
      </c>
      <c r="C5092" s="266" t="s">
        <v>63</v>
      </c>
      <c r="D5092" s="268">
        <v>4691.3500000000004</v>
      </c>
    </row>
    <row r="5093" spans="1:4">
      <c r="A5093" s="266">
        <v>5213564</v>
      </c>
      <c r="B5093" s="267" t="s">
        <v>5796</v>
      </c>
      <c r="C5093" s="266" t="s">
        <v>63</v>
      </c>
      <c r="D5093" s="268">
        <v>5595.59</v>
      </c>
    </row>
    <row r="5094" spans="1:4">
      <c r="A5094" s="266">
        <v>5213548</v>
      </c>
      <c r="B5094" s="267" t="s">
        <v>5797</v>
      </c>
      <c r="C5094" s="266" t="s">
        <v>63</v>
      </c>
      <c r="D5094" s="268">
        <v>6418.75</v>
      </c>
    </row>
    <row r="5095" spans="1:4">
      <c r="A5095" s="266">
        <v>5213557</v>
      </c>
      <c r="B5095" s="267" t="s">
        <v>5798</v>
      </c>
      <c r="C5095" s="266" t="s">
        <v>63</v>
      </c>
      <c r="D5095" s="268">
        <v>6961.39</v>
      </c>
    </row>
    <row r="5096" spans="1:4">
      <c r="A5096" s="266">
        <v>5213566</v>
      </c>
      <c r="B5096" s="267" t="s">
        <v>5799</v>
      </c>
      <c r="C5096" s="266" t="s">
        <v>63</v>
      </c>
      <c r="D5096" s="268">
        <v>8317.75</v>
      </c>
    </row>
    <row r="5097" spans="1:4">
      <c r="A5097" s="266">
        <v>5213576</v>
      </c>
      <c r="B5097" s="267" t="s">
        <v>5800</v>
      </c>
      <c r="C5097" s="266" t="s">
        <v>142</v>
      </c>
      <c r="D5097" s="268">
        <v>572.71</v>
      </c>
    </row>
    <row r="5098" spans="1:4">
      <c r="A5098" s="266">
        <v>5213577</v>
      </c>
      <c r="B5098" s="267" t="s">
        <v>5801</v>
      </c>
      <c r="C5098" s="266" t="s">
        <v>142</v>
      </c>
      <c r="D5098" s="268">
        <v>617.92999999999995</v>
      </c>
    </row>
    <row r="5099" spans="1:4">
      <c r="A5099" s="266">
        <v>5213578</v>
      </c>
      <c r="B5099" s="267" t="s">
        <v>5802</v>
      </c>
      <c r="C5099" s="266" t="s">
        <v>142</v>
      </c>
      <c r="D5099" s="268">
        <v>730.96</v>
      </c>
    </row>
    <row r="5100" spans="1:4">
      <c r="A5100" s="266">
        <v>5213425</v>
      </c>
      <c r="B5100" s="267" t="s">
        <v>5803</v>
      </c>
      <c r="C5100" s="266" t="s">
        <v>142</v>
      </c>
      <c r="D5100" s="268">
        <v>607.41</v>
      </c>
    </row>
    <row r="5101" spans="1:4">
      <c r="A5101" s="266">
        <v>5213426</v>
      </c>
      <c r="B5101" s="267" t="s">
        <v>5804</v>
      </c>
      <c r="C5101" s="266" t="s">
        <v>142</v>
      </c>
      <c r="D5101" s="268">
        <v>720.44</v>
      </c>
    </row>
    <row r="5102" spans="1:4">
      <c r="A5102" s="266">
        <v>5213427</v>
      </c>
      <c r="B5102" s="267" t="s">
        <v>5805</v>
      </c>
      <c r="C5102" s="266" t="s">
        <v>142</v>
      </c>
      <c r="D5102" s="268">
        <v>795.39</v>
      </c>
    </row>
    <row r="5103" spans="1:4">
      <c r="A5103" s="266">
        <v>5213567</v>
      </c>
      <c r="B5103" s="267" t="s">
        <v>5806</v>
      </c>
      <c r="C5103" s="266" t="s">
        <v>142</v>
      </c>
      <c r="D5103" s="268">
        <v>882.59</v>
      </c>
    </row>
    <row r="5104" spans="1:4" ht="18">
      <c r="A5104" s="266">
        <v>5213486</v>
      </c>
      <c r="B5104" s="267" t="s">
        <v>5807</v>
      </c>
      <c r="C5104" s="266" t="s">
        <v>142</v>
      </c>
      <c r="D5104" s="268">
        <v>949.62</v>
      </c>
    </row>
    <row r="5105" spans="1:4" ht="18">
      <c r="A5105" s="266">
        <v>5213487</v>
      </c>
      <c r="B5105" s="267" t="s">
        <v>5808</v>
      </c>
      <c r="C5105" s="266" t="s">
        <v>142</v>
      </c>
      <c r="D5105" s="268">
        <v>1062.6500000000001</v>
      </c>
    </row>
    <row r="5106" spans="1:4" ht="18">
      <c r="A5106" s="266">
        <v>5213488</v>
      </c>
      <c r="B5106" s="267" t="s">
        <v>5809</v>
      </c>
      <c r="C5106" s="266" t="s">
        <v>142</v>
      </c>
      <c r="D5106" s="268">
        <v>1137.5999999999999</v>
      </c>
    </row>
    <row r="5107" spans="1:4" ht="18">
      <c r="A5107" s="266">
        <v>5213568</v>
      </c>
      <c r="B5107" s="267" t="s">
        <v>5810</v>
      </c>
      <c r="C5107" s="266" t="s">
        <v>142</v>
      </c>
      <c r="D5107" s="268">
        <v>1224.8</v>
      </c>
    </row>
    <row r="5108" spans="1:4">
      <c r="A5108" s="266">
        <v>5213483</v>
      </c>
      <c r="B5108" s="267" t="s">
        <v>5811</v>
      </c>
      <c r="C5108" s="266" t="s">
        <v>142</v>
      </c>
      <c r="D5108" s="268">
        <v>979.1</v>
      </c>
    </row>
    <row r="5109" spans="1:4">
      <c r="A5109" s="266">
        <v>5213484</v>
      </c>
      <c r="B5109" s="267" t="s">
        <v>5812</v>
      </c>
      <c r="C5109" s="266" t="s">
        <v>142</v>
      </c>
      <c r="D5109" s="268">
        <v>1092.1400000000001</v>
      </c>
    </row>
    <row r="5110" spans="1:4">
      <c r="A5110" s="266">
        <v>5213485</v>
      </c>
      <c r="B5110" s="267" t="s">
        <v>5813</v>
      </c>
      <c r="C5110" s="266" t="s">
        <v>142</v>
      </c>
      <c r="D5110" s="268">
        <v>1167.08</v>
      </c>
    </row>
    <row r="5111" spans="1:4">
      <c r="A5111" s="266">
        <v>5213434</v>
      </c>
      <c r="B5111" s="267" t="s">
        <v>5814</v>
      </c>
      <c r="C5111" s="266" t="s">
        <v>142</v>
      </c>
      <c r="D5111" s="268">
        <v>636.89</v>
      </c>
    </row>
    <row r="5112" spans="1:4">
      <c r="A5112" s="266">
        <v>5213435</v>
      </c>
      <c r="B5112" s="267" t="s">
        <v>5815</v>
      </c>
      <c r="C5112" s="266" t="s">
        <v>142</v>
      </c>
      <c r="D5112" s="268">
        <v>749.93</v>
      </c>
    </row>
    <row r="5113" spans="1:4">
      <c r="A5113" s="266">
        <v>5213436</v>
      </c>
      <c r="B5113" s="267" t="s">
        <v>5816</v>
      </c>
      <c r="C5113" s="266" t="s">
        <v>142</v>
      </c>
      <c r="D5113" s="268">
        <v>824.87</v>
      </c>
    </row>
    <row r="5114" spans="1:4">
      <c r="A5114" s="266">
        <v>5213430</v>
      </c>
      <c r="B5114" s="267" t="s">
        <v>5817</v>
      </c>
      <c r="C5114" s="266" t="s">
        <v>142</v>
      </c>
      <c r="D5114" s="268">
        <v>380.32</v>
      </c>
    </row>
    <row r="5115" spans="1:4">
      <c r="A5115" s="266">
        <v>5213431</v>
      </c>
      <c r="B5115" s="267" t="s">
        <v>5818</v>
      </c>
      <c r="C5115" s="266" t="s">
        <v>142</v>
      </c>
      <c r="D5115" s="268">
        <v>425.53</v>
      </c>
    </row>
    <row r="5116" spans="1:4">
      <c r="A5116" s="266">
        <v>5213433</v>
      </c>
      <c r="B5116" s="267" t="s">
        <v>5819</v>
      </c>
      <c r="C5116" s="266" t="s">
        <v>142</v>
      </c>
      <c r="D5116" s="268">
        <v>378.9</v>
      </c>
    </row>
    <row r="5117" spans="1:4">
      <c r="A5117" s="266">
        <v>5213428</v>
      </c>
      <c r="B5117" s="267" t="s">
        <v>5820</v>
      </c>
      <c r="C5117" s="266" t="s">
        <v>142</v>
      </c>
      <c r="D5117" s="268">
        <v>528.45000000000005</v>
      </c>
    </row>
    <row r="5118" spans="1:4">
      <c r="A5118" s="266">
        <v>5213432</v>
      </c>
      <c r="B5118" s="267" t="s">
        <v>5821</v>
      </c>
      <c r="C5118" s="266" t="s">
        <v>142</v>
      </c>
      <c r="D5118" s="268">
        <v>538.57000000000005</v>
      </c>
    </row>
    <row r="5119" spans="1:4">
      <c r="A5119" s="266">
        <v>5213429</v>
      </c>
      <c r="B5119" s="267" t="s">
        <v>5822</v>
      </c>
      <c r="C5119" s="266" t="s">
        <v>142</v>
      </c>
      <c r="D5119" s="268">
        <v>602.61</v>
      </c>
    </row>
    <row r="5120" spans="1:4">
      <c r="A5120" s="266">
        <v>5213516</v>
      </c>
      <c r="B5120" s="267" t="s">
        <v>5823</v>
      </c>
      <c r="C5120" s="266" t="s">
        <v>63</v>
      </c>
      <c r="D5120" s="268">
        <v>836.28</v>
      </c>
    </row>
    <row r="5121" spans="1:4">
      <c r="A5121" s="266">
        <v>5213525</v>
      </c>
      <c r="B5121" s="267" t="s">
        <v>5824</v>
      </c>
      <c r="C5121" s="266" t="s">
        <v>63</v>
      </c>
      <c r="D5121" s="268">
        <v>926.7</v>
      </c>
    </row>
    <row r="5122" spans="1:4">
      <c r="A5122" s="266">
        <v>5213534</v>
      </c>
      <c r="B5122" s="267" t="s">
        <v>5825</v>
      </c>
      <c r="C5122" s="266" t="s">
        <v>63</v>
      </c>
      <c r="D5122" s="268">
        <v>1152.78</v>
      </c>
    </row>
    <row r="5123" spans="1:4">
      <c r="A5123" s="266">
        <v>5213517</v>
      </c>
      <c r="B5123" s="267" t="s">
        <v>5826</v>
      </c>
      <c r="C5123" s="266" t="s">
        <v>63</v>
      </c>
      <c r="D5123" s="268">
        <v>1787.08</v>
      </c>
    </row>
    <row r="5124" spans="1:4">
      <c r="A5124" s="266">
        <v>5213526</v>
      </c>
      <c r="B5124" s="267" t="s">
        <v>5827</v>
      </c>
      <c r="C5124" s="266" t="s">
        <v>63</v>
      </c>
      <c r="D5124" s="268">
        <v>1990.52</v>
      </c>
    </row>
    <row r="5125" spans="1:4">
      <c r="A5125" s="266">
        <v>5213535</v>
      </c>
      <c r="B5125" s="267" t="s">
        <v>5828</v>
      </c>
      <c r="C5125" s="266" t="s">
        <v>63</v>
      </c>
      <c r="D5125" s="268">
        <v>2499.1999999999998</v>
      </c>
    </row>
    <row r="5126" spans="1:4">
      <c r="A5126" s="266">
        <v>5213518</v>
      </c>
      <c r="B5126" s="267" t="s">
        <v>5829</v>
      </c>
      <c r="C5126" s="266" t="s">
        <v>63</v>
      </c>
      <c r="D5126" s="268">
        <v>2357.56</v>
      </c>
    </row>
    <row r="5127" spans="1:4">
      <c r="A5127" s="266">
        <v>5213527</v>
      </c>
      <c r="B5127" s="267" t="s">
        <v>5830</v>
      </c>
      <c r="C5127" s="266" t="s">
        <v>63</v>
      </c>
      <c r="D5127" s="268">
        <v>2628.82</v>
      </c>
    </row>
    <row r="5128" spans="1:4">
      <c r="A5128" s="266">
        <v>5213536</v>
      </c>
      <c r="B5128" s="267" t="s">
        <v>5831</v>
      </c>
      <c r="C5128" s="266" t="s">
        <v>63</v>
      </c>
      <c r="D5128" s="268">
        <v>3307.06</v>
      </c>
    </row>
    <row r="5129" spans="1:4">
      <c r="A5129" s="266">
        <v>5213519</v>
      </c>
      <c r="B5129" s="267" t="s">
        <v>5832</v>
      </c>
      <c r="C5129" s="266" t="s">
        <v>63</v>
      </c>
      <c r="D5129" s="268">
        <v>3193.83</v>
      </c>
    </row>
    <row r="5130" spans="1:4">
      <c r="A5130" s="266">
        <v>5213528</v>
      </c>
      <c r="B5130" s="267" t="s">
        <v>5833</v>
      </c>
      <c r="C5130" s="266" t="s">
        <v>63</v>
      </c>
      <c r="D5130" s="268">
        <v>3555.51</v>
      </c>
    </row>
    <row r="5131" spans="1:4">
      <c r="A5131" s="266">
        <v>5213537</v>
      </c>
      <c r="B5131" s="267" t="s">
        <v>5834</v>
      </c>
      <c r="C5131" s="266" t="s">
        <v>63</v>
      </c>
      <c r="D5131" s="268">
        <v>4459.83</v>
      </c>
    </row>
    <row r="5132" spans="1:4">
      <c r="A5132" s="266">
        <v>5213521</v>
      </c>
      <c r="B5132" s="267" t="s">
        <v>5835</v>
      </c>
      <c r="C5132" s="266" t="s">
        <v>63</v>
      </c>
      <c r="D5132" s="268">
        <v>4715.1099999999997</v>
      </c>
    </row>
    <row r="5133" spans="1:4">
      <c r="A5133" s="266">
        <v>5213530</v>
      </c>
      <c r="B5133" s="267" t="s">
        <v>5836</v>
      </c>
      <c r="C5133" s="266" t="s">
        <v>63</v>
      </c>
      <c r="D5133" s="268">
        <v>5257.63</v>
      </c>
    </row>
    <row r="5134" spans="1:4">
      <c r="A5134" s="266">
        <v>5213539</v>
      </c>
      <c r="B5134" s="267" t="s">
        <v>5837</v>
      </c>
      <c r="C5134" s="266" t="s">
        <v>63</v>
      </c>
      <c r="D5134" s="268">
        <v>6614.11</v>
      </c>
    </row>
    <row r="5135" spans="1:4">
      <c r="A5135" s="266">
        <v>5213573</v>
      </c>
      <c r="B5135" s="267" t="s">
        <v>5838</v>
      </c>
      <c r="C5135" s="266" t="s">
        <v>142</v>
      </c>
      <c r="D5135" s="268">
        <v>430.74</v>
      </c>
    </row>
    <row r="5136" spans="1:4">
      <c r="A5136" s="266">
        <v>5213574</v>
      </c>
      <c r="B5136" s="267" t="s">
        <v>5839</v>
      </c>
      <c r="C5136" s="266" t="s">
        <v>142</v>
      </c>
      <c r="D5136" s="268">
        <v>475.95</v>
      </c>
    </row>
    <row r="5137" spans="1:4">
      <c r="A5137" s="266">
        <v>5213575</v>
      </c>
      <c r="B5137" s="267" t="s">
        <v>5840</v>
      </c>
      <c r="C5137" s="266" t="s">
        <v>142</v>
      </c>
      <c r="D5137" s="268">
        <v>588.99</v>
      </c>
    </row>
    <row r="5138" spans="1:4">
      <c r="A5138" s="266">
        <v>5213480</v>
      </c>
      <c r="B5138" s="267" t="s">
        <v>5841</v>
      </c>
      <c r="C5138" s="266" t="s">
        <v>142</v>
      </c>
      <c r="D5138" s="268">
        <v>881.65</v>
      </c>
    </row>
    <row r="5139" spans="1:4">
      <c r="A5139" s="266">
        <v>5213481</v>
      </c>
      <c r="B5139" s="267" t="s">
        <v>5842</v>
      </c>
      <c r="C5139" s="266" t="s">
        <v>142</v>
      </c>
      <c r="D5139" s="268">
        <v>994.69</v>
      </c>
    </row>
    <row r="5140" spans="1:4">
      <c r="A5140" s="266">
        <v>5213482</v>
      </c>
      <c r="B5140" s="267" t="s">
        <v>5843</v>
      </c>
      <c r="C5140" s="266" t="s">
        <v>142</v>
      </c>
      <c r="D5140" s="268">
        <v>1069.6400000000001</v>
      </c>
    </row>
    <row r="5141" spans="1:4">
      <c r="A5141" s="266">
        <v>5213422</v>
      </c>
      <c r="B5141" s="267" t="s">
        <v>5844</v>
      </c>
      <c r="C5141" s="266" t="s">
        <v>142</v>
      </c>
      <c r="D5141" s="268">
        <v>522.29</v>
      </c>
    </row>
    <row r="5142" spans="1:4">
      <c r="A5142" s="266">
        <v>5213423</v>
      </c>
      <c r="B5142" s="267" t="s">
        <v>5845</v>
      </c>
      <c r="C5142" s="266" t="s">
        <v>142</v>
      </c>
      <c r="D5142" s="268">
        <v>567.51</v>
      </c>
    </row>
    <row r="5143" spans="1:4">
      <c r="A5143" s="266">
        <v>5213424</v>
      </c>
      <c r="B5143" s="267" t="s">
        <v>5846</v>
      </c>
      <c r="C5143" s="266" t="s">
        <v>142</v>
      </c>
      <c r="D5143" s="268">
        <v>680.54</v>
      </c>
    </row>
    <row r="5144" spans="1:4" ht="18">
      <c r="A5144" s="266">
        <v>5213437</v>
      </c>
      <c r="B5144" s="267" t="s">
        <v>5847</v>
      </c>
      <c r="C5144" s="266" t="s">
        <v>142</v>
      </c>
      <c r="D5144" s="268">
        <v>539.44000000000005</v>
      </c>
    </row>
    <row r="5145" spans="1:4" ht="18">
      <c r="A5145" s="266">
        <v>5213438</v>
      </c>
      <c r="B5145" s="267" t="s">
        <v>5848</v>
      </c>
      <c r="C5145" s="266" t="s">
        <v>142</v>
      </c>
      <c r="D5145" s="268">
        <v>652.48</v>
      </c>
    </row>
    <row r="5146" spans="1:4" ht="18">
      <c r="A5146" s="266">
        <v>5213439</v>
      </c>
      <c r="B5146" s="267" t="s">
        <v>5849</v>
      </c>
      <c r="C5146" s="266" t="s">
        <v>142</v>
      </c>
      <c r="D5146" s="268">
        <v>727.43</v>
      </c>
    </row>
    <row r="5147" spans="1:4" ht="18">
      <c r="A5147" s="266">
        <v>5212556</v>
      </c>
      <c r="B5147" s="267" t="s">
        <v>234</v>
      </c>
      <c r="C5147" s="266" t="s">
        <v>235</v>
      </c>
      <c r="D5147" s="268">
        <v>1.91</v>
      </c>
    </row>
    <row r="5148" spans="1:4" ht="18">
      <c r="A5148" s="266">
        <v>5213649</v>
      </c>
      <c r="B5148" s="267" t="s">
        <v>5850</v>
      </c>
      <c r="C5148" s="266" t="s">
        <v>63</v>
      </c>
      <c r="D5148" s="268">
        <v>102355.04</v>
      </c>
    </row>
    <row r="5149" spans="1:4" ht="18">
      <c r="A5149" s="266">
        <v>5213591</v>
      </c>
      <c r="B5149" s="267" t="s">
        <v>5851</v>
      </c>
      <c r="C5149" s="266" t="s">
        <v>63</v>
      </c>
      <c r="D5149" s="268">
        <v>102355.04</v>
      </c>
    </row>
    <row r="5150" spans="1:4" ht="18">
      <c r="A5150" s="266">
        <v>5213718</v>
      </c>
      <c r="B5150" s="267" t="s">
        <v>5852</v>
      </c>
      <c r="C5150" s="266" t="s">
        <v>63</v>
      </c>
      <c r="D5150" s="268">
        <v>113159.96</v>
      </c>
    </row>
    <row r="5151" spans="1:4" ht="18">
      <c r="A5151" s="266">
        <v>5213741</v>
      </c>
      <c r="B5151" s="267" t="s">
        <v>5853</v>
      </c>
      <c r="C5151" s="266" t="s">
        <v>63</v>
      </c>
      <c r="D5151" s="268">
        <v>113159.96</v>
      </c>
    </row>
    <row r="5152" spans="1:4" ht="18">
      <c r="A5152" s="266">
        <v>5213776</v>
      </c>
      <c r="B5152" s="267" t="s">
        <v>5854</v>
      </c>
      <c r="C5152" s="266" t="s">
        <v>63</v>
      </c>
      <c r="D5152" s="268">
        <v>123964.87</v>
      </c>
    </row>
    <row r="5153" spans="1:4" ht="18">
      <c r="A5153" s="266">
        <v>5213799</v>
      </c>
      <c r="B5153" s="267" t="s">
        <v>5855</v>
      </c>
      <c r="C5153" s="266" t="s">
        <v>63</v>
      </c>
      <c r="D5153" s="268">
        <v>123964.87</v>
      </c>
    </row>
    <row r="5154" spans="1:4">
      <c r="A5154" s="266">
        <v>5213363</v>
      </c>
      <c r="B5154" s="267" t="s">
        <v>5856</v>
      </c>
      <c r="C5154" s="266" t="s">
        <v>142</v>
      </c>
      <c r="D5154" s="268">
        <v>35.22</v>
      </c>
    </row>
    <row r="5155" spans="1:4">
      <c r="A5155" s="266">
        <v>5213667</v>
      </c>
      <c r="B5155" s="267" t="s">
        <v>5857</v>
      </c>
      <c r="C5155" s="266" t="s">
        <v>63</v>
      </c>
      <c r="D5155" s="268">
        <v>324.42</v>
      </c>
    </row>
    <row r="5156" spans="1:4">
      <c r="A5156" s="266">
        <v>5213683</v>
      </c>
      <c r="B5156" s="267" t="s">
        <v>5858</v>
      </c>
      <c r="C5156" s="266" t="s">
        <v>63</v>
      </c>
      <c r="D5156" s="268">
        <v>231.62</v>
      </c>
    </row>
    <row r="5157" spans="1:4">
      <c r="A5157" s="266">
        <v>5213660</v>
      </c>
      <c r="B5157" s="267" t="s">
        <v>5859</v>
      </c>
      <c r="C5157" s="266" t="s">
        <v>63</v>
      </c>
      <c r="D5157" s="268">
        <v>193.02</v>
      </c>
    </row>
    <row r="5158" spans="1:4">
      <c r="A5158" s="266">
        <v>5213364</v>
      </c>
      <c r="B5158" s="267" t="s">
        <v>5860</v>
      </c>
      <c r="C5158" s="266" t="s">
        <v>142</v>
      </c>
      <c r="D5158" s="268">
        <v>19.23</v>
      </c>
    </row>
    <row r="5159" spans="1:4">
      <c r="A5159" s="266">
        <v>5213832</v>
      </c>
      <c r="B5159" s="267" t="s">
        <v>5861</v>
      </c>
      <c r="C5159" s="266" t="s">
        <v>142</v>
      </c>
      <c r="D5159" s="268">
        <v>3.68</v>
      </c>
    </row>
    <row r="5160" spans="1:4">
      <c r="A5160" s="266">
        <v>5213830</v>
      </c>
      <c r="B5160" s="267" t="s">
        <v>5862</v>
      </c>
      <c r="C5160" s="266" t="s">
        <v>142</v>
      </c>
      <c r="D5160" s="268">
        <v>4.55</v>
      </c>
    </row>
    <row r="5161" spans="1:4">
      <c r="A5161" s="266">
        <v>5213831</v>
      </c>
      <c r="B5161" s="267" t="s">
        <v>5863</v>
      </c>
      <c r="C5161" s="266" t="s">
        <v>142</v>
      </c>
      <c r="D5161" s="268">
        <v>56.15</v>
      </c>
    </row>
    <row r="5162" spans="1:4">
      <c r="A5162" s="266">
        <v>5213849</v>
      </c>
      <c r="B5162" s="267" t="s">
        <v>5864</v>
      </c>
      <c r="C5162" s="266" t="s">
        <v>360</v>
      </c>
      <c r="D5162" s="268">
        <v>3.17</v>
      </c>
    </row>
    <row r="5163" spans="1:4" ht="18">
      <c r="A5163" s="266">
        <v>5213636</v>
      </c>
      <c r="B5163" s="267" t="s">
        <v>5865</v>
      </c>
      <c r="C5163" s="266" t="s">
        <v>63</v>
      </c>
      <c r="D5163" s="268">
        <v>100048.82</v>
      </c>
    </row>
    <row r="5164" spans="1:4" ht="18">
      <c r="A5164" s="266">
        <v>5213642</v>
      </c>
      <c r="B5164" s="267" t="s">
        <v>5866</v>
      </c>
      <c r="C5164" s="266" t="s">
        <v>63</v>
      </c>
      <c r="D5164" s="268">
        <v>100048.82</v>
      </c>
    </row>
    <row r="5165" spans="1:4" ht="18">
      <c r="A5165" s="266">
        <v>5213757</v>
      </c>
      <c r="B5165" s="267" t="s">
        <v>5867</v>
      </c>
      <c r="C5165" s="266" t="s">
        <v>63</v>
      </c>
      <c r="D5165" s="268">
        <v>110885.24</v>
      </c>
    </row>
    <row r="5166" spans="1:4" ht="18">
      <c r="A5166" s="266">
        <v>5213763</v>
      </c>
      <c r="B5166" s="267" t="s">
        <v>5868</v>
      </c>
      <c r="C5166" s="266" t="s">
        <v>63</v>
      </c>
      <c r="D5166" s="268">
        <v>110885.24</v>
      </c>
    </row>
    <row r="5167" spans="1:4" ht="18">
      <c r="A5167" s="266">
        <v>5213815</v>
      </c>
      <c r="B5167" s="267" t="s">
        <v>5869</v>
      </c>
      <c r="C5167" s="266" t="s">
        <v>63</v>
      </c>
      <c r="D5167" s="268">
        <v>121721.65</v>
      </c>
    </row>
    <row r="5168" spans="1:4" ht="18">
      <c r="A5168" s="266">
        <v>5213821</v>
      </c>
      <c r="B5168" s="267" t="s">
        <v>5870</v>
      </c>
      <c r="C5168" s="266" t="s">
        <v>63</v>
      </c>
      <c r="D5168" s="268">
        <v>121721.65</v>
      </c>
    </row>
    <row r="5169" spans="1:4" ht="18">
      <c r="A5169" s="266">
        <v>5213630</v>
      </c>
      <c r="B5169" s="267" t="s">
        <v>5871</v>
      </c>
      <c r="C5169" s="266" t="s">
        <v>63</v>
      </c>
      <c r="D5169" s="268">
        <v>60341.18</v>
      </c>
    </row>
    <row r="5170" spans="1:4" ht="18">
      <c r="A5170" s="266">
        <v>5213584</v>
      </c>
      <c r="B5170" s="267" t="s">
        <v>5872</v>
      </c>
      <c r="C5170" s="266" t="s">
        <v>63</v>
      </c>
      <c r="D5170" s="268">
        <v>60341.18</v>
      </c>
    </row>
    <row r="5171" spans="1:4" ht="18">
      <c r="A5171" s="266">
        <v>5213711</v>
      </c>
      <c r="B5171" s="267" t="s">
        <v>5873</v>
      </c>
      <c r="C5171" s="266" t="s">
        <v>63</v>
      </c>
      <c r="D5171" s="268">
        <v>66641.89</v>
      </c>
    </row>
    <row r="5172" spans="1:4" ht="18">
      <c r="A5172" s="266">
        <v>5213734</v>
      </c>
      <c r="B5172" s="267" t="s">
        <v>5874</v>
      </c>
      <c r="C5172" s="266" t="s">
        <v>63</v>
      </c>
      <c r="D5172" s="268">
        <v>66641.89</v>
      </c>
    </row>
    <row r="5173" spans="1:4" ht="18">
      <c r="A5173" s="266">
        <v>5213769</v>
      </c>
      <c r="B5173" s="267" t="s">
        <v>5875</v>
      </c>
      <c r="C5173" s="266" t="s">
        <v>63</v>
      </c>
      <c r="D5173" s="268">
        <v>73053.97</v>
      </c>
    </row>
    <row r="5174" spans="1:4" ht="18">
      <c r="A5174" s="266">
        <v>5213792</v>
      </c>
      <c r="B5174" s="267" t="s">
        <v>5876</v>
      </c>
      <c r="C5174" s="266" t="s">
        <v>63</v>
      </c>
      <c r="D5174" s="268">
        <v>73053.97</v>
      </c>
    </row>
    <row r="5175" spans="1:4">
      <c r="A5175" s="266">
        <v>5213844</v>
      </c>
      <c r="B5175" s="267" t="s">
        <v>5877</v>
      </c>
      <c r="C5175" s="266" t="s">
        <v>360</v>
      </c>
      <c r="D5175" s="268">
        <v>3.56</v>
      </c>
    </row>
    <row r="5176" spans="1:4">
      <c r="A5176" s="266">
        <v>5213869</v>
      </c>
      <c r="B5176" s="267" t="s">
        <v>5878</v>
      </c>
      <c r="C5176" s="266" t="s">
        <v>63</v>
      </c>
      <c r="D5176" s="268">
        <v>2283.92</v>
      </c>
    </row>
    <row r="5177" spans="1:4">
      <c r="A5177" s="266">
        <v>5213870</v>
      </c>
      <c r="B5177" s="267" t="s">
        <v>5879</v>
      </c>
      <c r="C5177" s="266" t="s">
        <v>63</v>
      </c>
      <c r="D5177" s="268">
        <v>3135</v>
      </c>
    </row>
    <row r="5178" spans="1:4">
      <c r="A5178" s="266">
        <v>5213871</v>
      </c>
      <c r="B5178" s="267" t="s">
        <v>5880</v>
      </c>
      <c r="C5178" s="266" t="s">
        <v>63</v>
      </c>
      <c r="D5178" s="268">
        <v>3211.08</v>
      </c>
    </row>
    <row r="5179" spans="1:4">
      <c r="A5179" s="266">
        <v>5213872</v>
      </c>
      <c r="B5179" s="267" t="s">
        <v>5881</v>
      </c>
      <c r="C5179" s="266" t="s">
        <v>63</v>
      </c>
      <c r="D5179" s="268">
        <v>5075.1499999999996</v>
      </c>
    </row>
    <row r="5180" spans="1:4">
      <c r="A5180" s="266">
        <v>5213867</v>
      </c>
      <c r="B5180" s="267" t="s">
        <v>5882</v>
      </c>
      <c r="C5180" s="266" t="s">
        <v>63</v>
      </c>
      <c r="D5180" s="268">
        <v>538.55999999999995</v>
      </c>
    </row>
    <row r="5181" spans="1:4" ht="18">
      <c r="A5181" s="266">
        <v>5213863</v>
      </c>
      <c r="B5181" s="267" t="s">
        <v>5883</v>
      </c>
      <c r="C5181" s="266" t="s">
        <v>63</v>
      </c>
      <c r="D5181" s="268">
        <v>430.14</v>
      </c>
    </row>
    <row r="5182" spans="1:4" ht="18">
      <c r="A5182" s="266">
        <v>5213864</v>
      </c>
      <c r="B5182" s="267" t="s">
        <v>5884</v>
      </c>
      <c r="C5182" s="266" t="s">
        <v>63</v>
      </c>
      <c r="D5182" s="268">
        <v>457.94</v>
      </c>
    </row>
    <row r="5183" spans="1:4" ht="18">
      <c r="A5183" s="266">
        <v>5213865</v>
      </c>
      <c r="B5183" s="267" t="s">
        <v>5885</v>
      </c>
      <c r="C5183" s="266" t="s">
        <v>63</v>
      </c>
      <c r="D5183" s="268">
        <v>485.93</v>
      </c>
    </row>
    <row r="5184" spans="1:4" ht="18">
      <c r="A5184" s="266">
        <v>5213866</v>
      </c>
      <c r="B5184" s="267" t="s">
        <v>5886</v>
      </c>
      <c r="C5184" s="266" t="s">
        <v>63</v>
      </c>
      <c r="D5184" s="268">
        <v>548.16999999999996</v>
      </c>
    </row>
    <row r="5185" spans="1:4">
      <c r="A5185" s="266">
        <v>5213855</v>
      </c>
      <c r="B5185" s="267" t="s">
        <v>5887</v>
      </c>
      <c r="C5185" s="266" t="s">
        <v>63</v>
      </c>
      <c r="D5185" s="268">
        <v>386.8</v>
      </c>
    </row>
    <row r="5186" spans="1:4">
      <c r="A5186" s="266">
        <v>5213856</v>
      </c>
      <c r="B5186" s="267" t="s">
        <v>5888</v>
      </c>
      <c r="C5186" s="266" t="s">
        <v>63</v>
      </c>
      <c r="D5186" s="268">
        <v>401.13</v>
      </c>
    </row>
    <row r="5187" spans="1:4">
      <c r="A5187" s="266">
        <v>5213857</v>
      </c>
      <c r="B5187" s="267" t="s">
        <v>5889</v>
      </c>
      <c r="C5187" s="266" t="s">
        <v>63</v>
      </c>
      <c r="D5187" s="268">
        <v>414.87</v>
      </c>
    </row>
    <row r="5188" spans="1:4">
      <c r="A5188" s="266">
        <v>5213858</v>
      </c>
      <c r="B5188" s="267" t="s">
        <v>5890</v>
      </c>
      <c r="C5188" s="266" t="s">
        <v>63</v>
      </c>
      <c r="D5188" s="268">
        <v>429.37</v>
      </c>
    </row>
    <row r="5189" spans="1:4">
      <c r="A5189" s="266">
        <v>5213859</v>
      </c>
      <c r="B5189" s="267" t="s">
        <v>5891</v>
      </c>
      <c r="C5189" s="266" t="s">
        <v>63</v>
      </c>
      <c r="D5189" s="268">
        <v>425.45</v>
      </c>
    </row>
    <row r="5190" spans="1:4">
      <c r="A5190" s="266">
        <v>5213860</v>
      </c>
      <c r="B5190" s="267" t="s">
        <v>5892</v>
      </c>
      <c r="C5190" s="266" t="s">
        <v>63</v>
      </c>
      <c r="D5190" s="268">
        <v>439.72</v>
      </c>
    </row>
    <row r="5191" spans="1:4">
      <c r="A5191" s="266">
        <v>5213861</v>
      </c>
      <c r="B5191" s="267" t="s">
        <v>5893</v>
      </c>
      <c r="C5191" s="266" t="s">
        <v>63</v>
      </c>
      <c r="D5191" s="268">
        <v>466.52</v>
      </c>
    </row>
    <row r="5192" spans="1:4">
      <c r="A5192" s="266">
        <v>5213862</v>
      </c>
      <c r="B5192" s="267" t="s">
        <v>5894</v>
      </c>
      <c r="C5192" s="266" t="s">
        <v>63</v>
      </c>
      <c r="D5192" s="268">
        <v>528.42999999999995</v>
      </c>
    </row>
    <row r="5193" spans="1:4">
      <c r="A5193" s="266">
        <v>5213868</v>
      </c>
      <c r="B5193" s="267" t="s">
        <v>5895</v>
      </c>
      <c r="C5193" s="266" t="s">
        <v>63</v>
      </c>
      <c r="D5193" s="268">
        <v>1057.6500000000001</v>
      </c>
    </row>
    <row r="5194" spans="1:4">
      <c r="A5194" s="266">
        <v>5219546</v>
      </c>
      <c r="B5194" s="267" t="s">
        <v>5896</v>
      </c>
      <c r="C5194" s="266" t="s">
        <v>63</v>
      </c>
      <c r="D5194" s="268">
        <v>320.62</v>
      </c>
    </row>
    <row r="5195" spans="1:4">
      <c r="A5195" s="266">
        <v>5216111</v>
      </c>
      <c r="B5195" s="267" t="s">
        <v>230</v>
      </c>
      <c r="C5195" s="266" t="s">
        <v>63</v>
      </c>
      <c r="D5195" s="268">
        <v>110.59</v>
      </c>
    </row>
    <row r="5196" spans="1:4">
      <c r="A5196" s="266">
        <v>5213351</v>
      </c>
      <c r="B5196" s="267" t="s">
        <v>5897</v>
      </c>
      <c r="C5196" s="266" t="s">
        <v>63</v>
      </c>
      <c r="D5196" s="268">
        <v>762.62</v>
      </c>
    </row>
    <row r="5197" spans="1:4" ht="18">
      <c r="A5197" s="266">
        <v>5213350</v>
      </c>
      <c r="B5197" s="267" t="s">
        <v>5898</v>
      </c>
      <c r="C5197" s="266" t="s">
        <v>63</v>
      </c>
      <c r="D5197" s="268">
        <v>2003.87</v>
      </c>
    </row>
    <row r="5198" spans="1:4" ht="18">
      <c r="A5198" s="266">
        <v>5213352</v>
      </c>
      <c r="B5198" s="267" t="s">
        <v>5899</v>
      </c>
      <c r="C5198" s="266" t="s">
        <v>63</v>
      </c>
      <c r="D5198" s="268">
        <v>1124.27</v>
      </c>
    </row>
    <row r="5199" spans="1:4" ht="18">
      <c r="A5199" s="266">
        <v>5213353</v>
      </c>
      <c r="B5199" s="267" t="s">
        <v>5900</v>
      </c>
      <c r="C5199" s="266" t="s">
        <v>63</v>
      </c>
      <c r="D5199" s="268">
        <v>3098.74</v>
      </c>
    </row>
    <row r="5200" spans="1:4">
      <c r="A5200" s="266">
        <v>5213360</v>
      </c>
      <c r="B5200" s="267" t="s">
        <v>5901</v>
      </c>
      <c r="C5200" s="266" t="s">
        <v>63</v>
      </c>
      <c r="D5200" s="268">
        <v>34.869999999999997</v>
      </c>
    </row>
    <row r="5201" spans="1:4">
      <c r="A5201" s="266">
        <v>5219605</v>
      </c>
      <c r="B5201" s="267" t="s">
        <v>5902</v>
      </c>
      <c r="C5201" s="266" t="s">
        <v>63</v>
      </c>
      <c r="D5201" s="268">
        <v>32.69</v>
      </c>
    </row>
    <row r="5202" spans="1:4">
      <c r="A5202" s="266">
        <v>5219606</v>
      </c>
      <c r="B5202" s="267" t="s">
        <v>5903</v>
      </c>
      <c r="C5202" s="266" t="s">
        <v>63</v>
      </c>
      <c r="D5202" s="268">
        <v>42.52</v>
      </c>
    </row>
    <row r="5203" spans="1:4">
      <c r="A5203" s="266">
        <v>5219607</v>
      </c>
      <c r="B5203" s="267" t="s">
        <v>5904</v>
      </c>
      <c r="C5203" s="266" t="s">
        <v>63</v>
      </c>
      <c r="D5203" s="268">
        <v>35.590000000000003</v>
      </c>
    </row>
    <row r="5204" spans="1:4">
      <c r="A5204" s="266">
        <v>5219608</v>
      </c>
      <c r="B5204" s="267" t="s">
        <v>222</v>
      </c>
      <c r="C5204" s="266" t="s">
        <v>63</v>
      </c>
      <c r="D5204" s="268">
        <v>42.52</v>
      </c>
    </row>
    <row r="5205" spans="1:4">
      <c r="A5205" s="266">
        <v>5219609</v>
      </c>
      <c r="B5205" s="267" t="s">
        <v>5905</v>
      </c>
      <c r="C5205" s="266" t="s">
        <v>63</v>
      </c>
      <c r="D5205" s="268">
        <v>35.590000000000003</v>
      </c>
    </row>
    <row r="5206" spans="1:4">
      <c r="A5206" s="266">
        <v>5219610</v>
      </c>
      <c r="B5206" s="267" t="s">
        <v>5906</v>
      </c>
      <c r="C5206" s="266" t="s">
        <v>63</v>
      </c>
      <c r="D5206" s="268">
        <v>43.16</v>
      </c>
    </row>
    <row r="5207" spans="1:4">
      <c r="A5207" s="266">
        <v>5219611</v>
      </c>
      <c r="B5207" s="267" t="s">
        <v>5907</v>
      </c>
      <c r="C5207" s="266" t="s">
        <v>63</v>
      </c>
      <c r="D5207" s="268">
        <v>41.42</v>
      </c>
    </row>
    <row r="5208" spans="1:4">
      <c r="A5208" s="266">
        <v>5213359</v>
      </c>
      <c r="B5208" s="267" t="s">
        <v>5908</v>
      </c>
      <c r="C5208" s="266" t="s">
        <v>63</v>
      </c>
      <c r="D5208" s="268">
        <v>30.63</v>
      </c>
    </row>
    <row r="5209" spans="1:4">
      <c r="A5209" s="266">
        <v>5219612</v>
      </c>
      <c r="B5209" s="267" t="s">
        <v>5909</v>
      </c>
      <c r="C5209" s="266" t="s">
        <v>63</v>
      </c>
      <c r="D5209" s="268">
        <v>27.55</v>
      </c>
    </row>
    <row r="5210" spans="1:4">
      <c r="A5210" s="266">
        <v>5219613</v>
      </c>
      <c r="B5210" s="267" t="s">
        <v>5910</v>
      </c>
      <c r="C5210" s="266" t="s">
        <v>63</v>
      </c>
      <c r="D5210" s="268">
        <v>35.1</v>
      </c>
    </row>
    <row r="5211" spans="1:4">
      <c r="A5211" s="266">
        <v>5219614</v>
      </c>
      <c r="B5211" s="267" t="s">
        <v>5911</v>
      </c>
      <c r="C5211" s="266" t="s">
        <v>63</v>
      </c>
      <c r="D5211" s="268">
        <v>32.770000000000003</v>
      </c>
    </row>
    <row r="5212" spans="1:4">
      <c r="A5212" s="266">
        <v>5219615</v>
      </c>
      <c r="B5212" s="267" t="s">
        <v>5912</v>
      </c>
      <c r="C5212" s="266" t="s">
        <v>63</v>
      </c>
      <c r="D5212" s="268">
        <v>36.03</v>
      </c>
    </row>
    <row r="5213" spans="1:4">
      <c r="A5213" s="266">
        <v>5219616</v>
      </c>
      <c r="B5213" s="267" t="s">
        <v>5913</v>
      </c>
      <c r="C5213" s="266" t="s">
        <v>63</v>
      </c>
      <c r="D5213" s="268">
        <v>33.340000000000003</v>
      </c>
    </row>
    <row r="5214" spans="1:4">
      <c r="A5214" s="266">
        <v>5219617</v>
      </c>
      <c r="B5214" s="267" t="s">
        <v>5914</v>
      </c>
      <c r="C5214" s="266" t="s">
        <v>63</v>
      </c>
      <c r="D5214" s="268">
        <v>42.63</v>
      </c>
    </row>
    <row r="5215" spans="1:4">
      <c r="A5215" s="266">
        <v>5219618</v>
      </c>
      <c r="B5215" s="267" t="s">
        <v>5915</v>
      </c>
      <c r="C5215" s="266" t="s">
        <v>63</v>
      </c>
      <c r="D5215" s="268">
        <v>40.26</v>
      </c>
    </row>
    <row r="5216" spans="1:4">
      <c r="A5216" s="266">
        <v>5219619</v>
      </c>
      <c r="B5216" s="267" t="s">
        <v>5916</v>
      </c>
      <c r="C5216" s="266" t="s">
        <v>63</v>
      </c>
      <c r="D5216" s="268">
        <v>46.57</v>
      </c>
    </row>
    <row r="5217" spans="1:4">
      <c r="A5217" s="266">
        <v>5219620</v>
      </c>
      <c r="B5217" s="267" t="s">
        <v>5917</v>
      </c>
      <c r="C5217" s="266" t="s">
        <v>63</v>
      </c>
      <c r="D5217" s="268">
        <v>44.21</v>
      </c>
    </row>
    <row r="5218" spans="1:4">
      <c r="A5218" s="266">
        <v>5219621</v>
      </c>
      <c r="B5218" s="267" t="s">
        <v>5918</v>
      </c>
      <c r="C5218" s="266" t="s">
        <v>63</v>
      </c>
      <c r="D5218" s="268">
        <v>55.8</v>
      </c>
    </row>
    <row r="5219" spans="1:4">
      <c r="A5219" s="266">
        <v>5219622</v>
      </c>
      <c r="B5219" s="267" t="s">
        <v>5919</v>
      </c>
      <c r="C5219" s="266" t="s">
        <v>63</v>
      </c>
      <c r="D5219" s="268">
        <v>53.49</v>
      </c>
    </row>
    <row r="5220" spans="1:4">
      <c r="A5220" s="266">
        <v>5219623</v>
      </c>
      <c r="B5220" s="267" t="s">
        <v>5920</v>
      </c>
      <c r="C5220" s="266" t="s">
        <v>63</v>
      </c>
      <c r="D5220" s="268">
        <v>60.46</v>
      </c>
    </row>
    <row r="5221" spans="1:4">
      <c r="A5221" s="266">
        <v>5219624</v>
      </c>
      <c r="B5221" s="267" t="s">
        <v>5921</v>
      </c>
      <c r="C5221" s="266" t="s">
        <v>63</v>
      </c>
      <c r="D5221" s="268">
        <v>58.05</v>
      </c>
    </row>
    <row r="5222" spans="1:4">
      <c r="A5222" s="266">
        <v>5219625</v>
      </c>
      <c r="B5222" s="267" t="s">
        <v>5922</v>
      </c>
      <c r="C5222" s="266" t="s">
        <v>63</v>
      </c>
      <c r="D5222" s="268">
        <v>60.74</v>
      </c>
    </row>
    <row r="5223" spans="1:4">
      <c r="A5223" s="266">
        <v>5219626</v>
      </c>
      <c r="B5223" s="267" t="s">
        <v>5923</v>
      </c>
      <c r="C5223" s="266" t="s">
        <v>63</v>
      </c>
      <c r="D5223" s="268">
        <v>58.05</v>
      </c>
    </row>
    <row r="5224" spans="1:4">
      <c r="A5224" s="266">
        <v>5219627</v>
      </c>
      <c r="B5224" s="267" t="s">
        <v>5924</v>
      </c>
      <c r="C5224" s="266" t="s">
        <v>63</v>
      </c>
      <c r="D5224" s="268">
        <v>43.22</v>
      </c>
    </row>
    <row r="5225" spans="1:4">
      <c r="A5225" s="266">
        <v>5219628</v>
      </c>
      <c r="B5225" s="267" t="s">
        <v>5925</v>
      </c>
      <c r="C5225" s="266" t="s">
        <v>63</v>
      </c>
      <c r="D5225" s="268">
        <v>40.76</v>
      </c>
    </row>
    <row r="5226" spans="1:4">
      <c r="A5226" s="266">
        <v>5219629</v>
      </c>
      <c r="B5226" s="267" t="s">
        <v>5926</v>
      </c>
      <c r="C5226" s="266" t="s">
        <v>63</v>
      </c>
      <c r="D5226" s="268">
        <v>50.33</v>
      </c>
    </row>
    <row r="5227" spans="1:4">
      <c r="A5227" s="266">
        <v>5219630</v>
      </c>
      <c r="B5227" s="267" t="s">
        <v>5927</v>
      </c>
      <c r="C5227" s="266" t="s">
        <v>63</v>
      </c>
      <c r="D5227" s="268">
        <v>47.86</v>
      </c>
    </row>
    <row r="5228" spans="1:4">
      <c r="A5228" s="266">
        <v>5219631</v>
      </c>
      <c r="B5228" s="267" t="s">
        <v>5928</v>
      </c>
      <c r="C5228" s="266" t="s">
        <v>63</v>
      </c>
      <c r="D5228" s="268">
        <v>54.59</v>
      </c>
    </row>
    <row r="5229" spans="1:4">
      <c r="A5229" s="266">
        <v>5219632</v>
      </c>
      <c r="B5229" s="267" t="s">
        <v>5929</v>
      </c>
      <c r="C5229" s="266" t="s">
        <v>63</v>
      </c>
      <c r="D5229" s="268">
        <v>52.03</v>
      </c>
    </row>
    <row r="5230" spans="1:4">
      <c r="A5230" s="266">
        <v>5219633</v>
      </c>
      <c r="B5230" s="267" t="s">
        <v>5930</v>
      </c>
      <c r="C5230" s="266" t="s">
        <v>63</v>
      </c>
      <c r="D5230" s="268">
        <v>59.19</v>
      </c>
    </row>
    <row r="5231" spans="1:4">
      <c r="A5231" s="266">
        <v>5219634</v>
      </c>
      <c r="B5231" s="267" t="s">
        <v>5931</v>
      </c>
      <c r="C5231" s="266" t="s">
        <v>63</v>
      </c>
      <c r="D5231" s="268">
        <v>56.55</v>
      </c>
    </row>
    <row r="5232" spans="1:4">
      <c r="A5232" s="266">
        <v>5213395</v>
      </c>
      <c r="B5232" s="267" t="s">
        <v>5932</v>
      </c>
      <c r="C5232" s="266" t="s">
        <v>63</v>
      </c>
      <c r="D5232" s="268">
        <v>40.450000000000003</v>
      </c>
    </row>
    <row r="5233" spans="1:4">
      <c r="A5233" s="266">
        <v>5213394</v>
      </c>
      <c r="B5233" s="267" t="s">
        <v>5933</v>
      </c>
      <c r="C5233" s="266" t="s">
        <v>63</v>
      </c>
      <c r="D5233" s="268">
        <v>35.979999999999997</v>
      </c>
    </row>
    <row r="5234" spans="1:4">
      <c r="A5234" s="266">
        <v>5219635</v>
      </c>
      <c r="B5234" s="267" t="s">
        <v>5934</v>
      </c>
      <c r="C5234" s="266" t="s">
        <v>63</v>
      </c>
      <c r="D5234" s="268">
        <v>35.46</v>
      </c>
    </row>
    <row r="5235" spans="1:4">
      <c r="A5235" s="266">
        <v>5219636</v>
      </c>
      <c r="B5235" s="267" t="s">
        <v>5935</v>
      </c>
      <c r="C5235" s="266" t="s">
        <v>63</v>
      </c>
      <c r="D5235" s="268">
        <v>30.33</v>
      </c>
    </row>
    <row r="5236" spans="1:4">
      <c r="A5236" s="266">
        <v>5219637</v>
      </c>
      <c r="B5236" s="267" t="s">
        <v>5936</v>
      </c>
      <c r="C5236" s="266" t="s">
        <v>63</v>
      </c>
      <c r="D5236" s="268">
        <v>79.47</v>
      </c>
    </row>
    <row r="5237" spans="1:4">
      <c r="A5237" s="266">
        <v>5219638</v>
      </c>
      <c r="B5237" s="267" t="s">
        <v>5937</v>
      </c>
      <c r="C5237" s="266" t="s">
        <v>63</v>
      </c>
      <c r="D5237" s="268">
        <v>76.14</v>
      </c>
    </row>
    <row r="5238" spans="1:4">
      <c r="A5238" s="266">
        <v>5213393</v>
      </c>
      <c r="B5238" s="267" t="s">
        <v>5938</v>
      </c>
      <c r="C5238" s="266" t="s">
        <v>63</v>
      </c>
      <c r="D5238" s="268">
        <v>35.28</v>
      </c>
    </row>
    <row r="5239" spans="1:4">
      <c r="A5239" s="266">
        <v>5213392</v>
      </c>
      <c r="B5239" s="267" t="s">
        <v>5939</v>
      </c>
      <c r="C5239" s="266" t="s">
        <v>63</v>
      </c>
      <c r="D5239" s="268">
        <v>29.87</v>
      </c>
    </row>
    <row r="5240" spans="1:4">
      <c r="A5240" s="266">
        <v>5219639</v>
      </c>
      <c r="B5240" s="267" t="s">
        <v>5940</v>
      </c>
      <c r="C5240" s="266" t="s">
        <v>63</v>
      </c>
      <c r="D5240" s="268">
        <v>32.06</v>
      </c>
    </row>
    <row r="5241" spans="1:4">
      <c r="A5241" s="266">
        <v>5219640</v>
      </c>
      <c r="B5241" s="267" t="s">
        <v>5941</v>
      </c>
      <c r="C5241" s="266" t="s">
        <v>63</v>
      </c>
      <c r="D5241" s="268">
        <v>27.23</v>
      </c>
    </row>
    <row r="5242" spans="1:4">
      <c r="A5242" s="266">
        <v>5219641</v>
      </c>
      <c r="B5242" s="267" t="s">
        <v>5942</v>
      </c>
      <c r="C5242" s="266" t="s">
        <v>63</v>
      </c>
      <c r="D5242" s="268">
        <v>70.19</v>
      </c>
    </row>
    <row r="5243" spans="1:4">
      <c r="A5243" s="266">
        <v>5219642</v>
      </c>
      <c r="B5243" s="267" t="s">
        <v>5943</v>
      </c>
      <c r="C5243" s="266" t="s">
        <v>63</v>
      </c>
      <c r="D5243" s="268">
        <v>66.91</v>
      </c>
    </row>
    <row r="5244" spans="1:4">
      <c r="A5244" s="266">
        <v>5213362</v>
      </c>
      <c r="B5244" s="267" t="s">
        <v>5944</v>
      </c>
      <c r="C5244" s="266" t="s">
        <v>63</v>
      </c>
      <c r="D5244" s="268">
        <v>99.76</v>
      </c>
    </row>
    <row r="5245" spans="1:4">
      <c r="A5245" s="266">
        <v>5213361</v>
      </c>
      <c r="B5245" s="267" t="s">
        <v>5945</v>
      </c>
      <c r="C5245" s="266" t="s">
        <v>63</v>
      </c>
      <c r="D5245" s="268">
        <v>98.28</v>
      </c>
    </row>
    <row r="5246" spans="1:4">
      <c r="A5246" s="266">
        <v>5219643</v>
      </c>
      <c r="B5246" s="267" t="s">
        <v>5946</v>
      </c>
      <c r="C5246" s="266" t="s">
        <v>63</v>
      </c>
      <c r="D5246" s="268">
        <v>87.02</v>
      </c>
    </row>
    <row r="5247" spans="1:4">
      <c r="A5247" s="266">
        <v>5219644</v>
      </c>
      <c r="B5247" s="267" t="s">
        <v>5947</v>
      </c>
      <c r="C5247" s="266" t="s">
        <v>63</v>
      </c>
      <c r="D5247" s="268">
        <v>85.48</v>
      </c>
    </row>
    <row r="5248" spans="1:4">
      <c r="A5248" s="266">
        <v>5214000</v>
      </c>
      <c r="B5248" s="267" t="s">
        <v>5948</v>
      </c>
      <c r="C5248" s="266" t="s">
        <v>142</v>
      </c>
      <c r="D5248" s="268">
        <v>349.66</v>
      </c>
    </row>
    <row r="5249" spans="1:4">
      <c r="A5249" s="266">
        <v>5301014</v>
      </c>
      <c r="B5249" s="267" t="s">
        <v>5949</v>
      </c>
      <c r="C5249" s="266" t="s">
        <v>2529</v>
      </c>
      <c r="D5249" s="268">
        <v>136.09</v>
      </c>
    </row>
    <row r="5250" spans="1:4">
      <c r="A5250" s="266">
        <v>5300995</v>
      </c>
      <c r="B5250" s="267" t="s">
        <v>5950</v>
      </c>
      <c r="C5250" s="266" t="s">
        <v>63</v>
      </c>
      <c r="D5250" s="268">
        <v>2730.64</v>
      </c>
    </row>
    <row r="5251" spans="1:4">
      <c r="A5251" s="266">
        <v>5300996</v>
      </c>
      <c r="B5251" s="267" t="s">
        <v>5951</v>
      </c>
      <c r="C5251" s="266" t="s">
        <v>63</v>
      </c>
      <c r="D5251" s="268">
        <v>3552.02</v>
      </c>
    </row>
    <row r="5252" spans="1:4">
      <c r="A5252" s="266">
        <v>5300998</v>
      </c>
      <c r="B5252" s="267" t="s">
        <v>5952</v>
      </c>
      <c r="C5252" s="266" t="s">
        <v>63</v>
      </c>
      <c r="D5252" s="268">
        <v>7031.42</v>
      </c>
    </row>
    <row r="5253" spans="1:4">
      <c r="A5253" s="266">
        <v>5300997</v>
      </c>
      <c r="B5253" s="267" t="s">
        <v>5953</v>
      </c>
      <c r="C5253" s="266" t="s">
        <v>63</v>
      </c>
      <c r="D5253" s="268">
        <v>5831.03</v>
      </c>
    </row>
    <row r="5254" spans="1:4">
      <c r="A5254" s="266">
        <v>5300999</v>
      </c>
      <c r="B5254" s="267" t="s">
        <v>5954</v>
      </c>
      <c r="C5254" s="266" t="s">
        <v>63</v>
      </c>
      <c r="D5254" s="268">
        <v>883.04</v>
      </c>
    </row>
    <row r="5255" spans="1:4">
      <c r="A5255" s="266">
        <v>5301000</v>
      </c>
      <c r="B5255" s="267" t="s">
        <v>5955</v>
      </c>
      <c r="C5255" s="266" t="s">
        <v>63</v>
      </c>
      <c r="D5255" s="268">
        <v>1338.77</v>
      </c>
    </row>
    <row r="5256" spans="1:4">
      <c r="A5256" s="266">
        <v>5301001</v>
      </c>
      <c r="B5256" s="267" t="s">
        <v>5956</v>
      </c>
      <c r="C5256" s="266" t="s">
        <v>63</v>
      </c>
      <c r="D5256" s="268">
        <v>634.14</v>
      </c>
    </row>
    <row r="5257" spans="1:4">
      <c r="A5257" s="266">
        <v>5301002</v>
      </c>
      <c r="B5257" s="267" t="s">
        <v>5957</v>
      </c>
      <c r="C5257" s="266" t="s">
        <v>63</v>
      </c>
      <c r="D5257" s="268">
        <v>395.8</v>
      </c>
    </row>
    <row r="5258" spans="1:4">
      <c r="A5258" s="266">
        <v>5301003</v>
      </c>
      <c r="B5258" s="267" t="s">
        <v>5958</v>
      </c>
      <c r="C5258" s="266" t="s">
        <v>63</v>
      </c>
      <c r="D5258" s="268">
        <v>388.32</v>
      </c>
    </row>
    <row r="5259" spans="1:4" ht="18">
      <c r="A5259" s="266">
        <v>5301064</v>
      </c>
      <c r="B5259" s="267" t="s">
        <v>5959</v>
      </c>
      <c r="C5259" s="266" t="s">
        <v>63</v>
      </c>
      <c r="D5259" s="268">
        <v>581.86</v>
      </c>
    </row>
    <row r="5260" spans="1:4" ht="18">
      <c r="A5260" s="266">
        <v>5301046</v>
      </c>
      <c r="B5260" s="267" t="s">
        <v>5960</v>
      </c>
      <c r="C5260" s="266" t="s">
        <v>63</v>
      </c>
      <c r="D5260" s="268">
        <v>1197.3599999999999</v>
      </c>
    </row>
    <row r="5261" spans="1:4" ht="18">
      <c r="A5261" s="266">
        <v>5301065</v>
      </c>
      <c r="B5261" s="267" t="s">
        <v>5961</v>
      </c>
      <c r="C5261" s="266" t="s">
        <v>63</v>
      </c>
      <c r="D5261" s="268">
        <v>1022.76</v>
      </c>
    </row>
    <row r="5262" spans="1:4" ht="18">
      <c r="A5262" s="266">
        <v>5301047</v>
      </c>
      <c r="B5262" s="267" t="s">
        <v>5962</v>
      </c>
      <c r="C5262" s="266" t="s">
        <v>63</v>
      </c>
      <c r="D5262" s="268">
        <v>2030.03</v>
      </c>
    </row>
    <row r="5263" spans="1:4" ht="18">
      <c r="A5263" s="266">
        <v>5301066</v>
      </c>
      <c r="B5263" s="267" t="s">
        <v>5963</v>
      </c>
      <c r="C5263" s="266" t="s">
        <v>63</v>
      </c>
      <c r="D5263" s="268">
        <v>1144.51</v>
      </c>
    </row>
    <row r="5264" spans="1:4" ht="18">
      <c r="A5264" s="266">
        <v>5301048</v>
      </c>
      <c r="B5264" s="267" t="s">
        <v>5964</v>
      </c>
      <c r="C5264" s="266" t="s">
        <v>63</v>
      </c>
      <c r="D5264" s="268">
        <v>2208.2199999999998</v>
      </c>
    </row>
    <row r="5265" spans="1:4" ht="18">
      <c r="A5265" s="266">
        <v>5301040</v>
      </c>
      <c r="B5265" s="267" t="s">
        <v>5965</v>
      </c>
      <c r="C5265" s="266" t="s">
        <v>63</v>
      </c>
      <c r="D5265" s="268">
        <v>2148.9</v>
      </c>
    </row>
    <row r="5266" spans="1:4" ht="18">
      <c r="A5266" s="266">
        <v>5301058</v>
      </c>
      <c r="B5266" s="267" t="s">
        <v>5966</v>
      </c>
      <c r="C5266" s="266" t="s">
        <v>63</v>
      </c>
      <c r="D5266" s="268">
        <v>1527.57</v>
      </c>
    </row>
    <row r="5267" spans="1:4" ht="18">
      <c r="A5267" s="266">
        <v>5301041</v>
      </c>
      <c r="B5267" s="267" t="s">
        <v>5967</v>
      </c>
      <c r="C5267" s="266" t="s">
        <v>63</v>
      </c>
      <c r="D5267" s="268">
        <v>4772.13</v>
      </c>
    </row>
    <row r="5268" spans="1:4" ht="18">
      <c r="A5268" s="266">
        <v>5301059</v>
      </c>
      <c r="B5268" s="267" t="s">
        <v>5968</v>
      </c>
      <c r="C5268" s="266" t="s">
        <v>63</v>
      </c>
      <c r="D5268" s="268">
        <v>3747.35</v>
      </c>
    </row>
    <row r="5269" spans="1:4" ht="18">
      <c r="A5269" s="266">
        <v>5301060</v>
      </c>
      <c r="B5269" s="267" t="s">
        <v>5969</v>
      </c>
      <c r="C5269" s="266" t="s">
        <v>63</v>
      </c>
      <c r="D5269" s="268">
        <v>4146.17</v>
      </c>
    </row>
    <row r="5270" spans="1:4" ht="18">
      <c r="A5270" s="266">
        <v>5301042</v>
      </c>
      <c r="B5270" s="267" t="s">
        <v>5970</v>
      </c>
      <c r="C5270" s="266" t="s">
        <v>63</v>
      </c>
      <c r="D5270" s="268">
        <v>5228.8</v>
      </c>
    </row>
    <row r="5271" spans="1:4" ht="18">
      <c r="A5271" s="266">
        <v>5301072</v>
      </c>
      <c r="B5271" s="267" t="s">
        <v>5971</v>
      </c>
      <c r="C5271" s="266" t="s">
        <v>63</v>
      </c>
      <c r="D5271" s="268">
        <v>5554.71</v>
      </c>
    </row>
    <row r="5272" spans="1:4" ht="18">
      <c r="A5272" s="266">
        <v>5301054</v>
      </c>
      <c r="B5272" s="267" t="s">
        <v>5972</v>
      </c>
      <c r="C5272" s="266" t="s">
        <v>63</v>
      </c>
      <c r="D5272" s="268">
        <v>6072.53</v>
      </c>
    </row>
    <row r="5273" spans="1:4" ht="18">
      <c r="A5273" s="266">
        <v>5301070</v>
      </c>
      <c r="B5273" s="267" t="s">
        <v>5973</v>
      </c>
      <c r="C5273" s="266" t="s">
        <v>63</v>
      </c>
      <c r="D5273" s="268">
        <v>2562.65</v>
      </c>
    </row>
    <row r="5274" spans="1:4" ht="18">
      <c r="A5274" s="266">
        <v>5301052</v>
      </c>
      <c r="B5274" s="267" t="s">
        <v>5974</v>
      </c>
      <c r="C5274" s="266" t="s">
        <v>63</v>
      </c>
      <c r="D5274" s="268">
        <v>3057.83</v>
      </c>
    </row>
    <row r="5275" spans="1:4" ht="18">
      <c r="A5275" s="266">
        <v>5301071</v>
      </c>
      <c r="B5275" s="267" t="s">
        <v>5975</v>
      </c>
      <c r="C5275" s="266" t="s">
        <v>63</v>
      </c>
      <c r="D5275" s="268">
        <v>3380.14</v>
      </c>
    </row>
    <row r="5276" spans="1:4" ht="18">
      <c r="A5276" s="266">
        <v>5301053</v>
      </c>
      <c r="B5276" s="267" t="s">
        <v>5976</v>
      </c>
      <c r="C5276" s="266" t="s">
        <v>63</v>
      </c>
      <c r="D5276" s="268">
        <v>3875.67</v>
      </c>
    </row>
    <row r="5277" spans="1:4" ht="18">
      <c r="A5277" s="266">
        <v>5301061</v>
      </c>
      <c r="B5277" s="267" t="s">
        <v>5977</v>
      </c>
      <c r="C5277" s="266" t="s">
        <v>63</v>
      </c>
      <c r="D5277" s="268">
        <v>178.94</v>
      </c>
    </row>
    <row r="5278" spans="1:4" ht="18">
      <c r="A5278" s="266">
        <v>5301043</v>
      </c>
      <c r="B5278" s="267" t="s">
        <v>5978</v>
      </c>
      <c r="C5278" s="266" t="s">
        <v>63</v>
      </c>
      <c r="D5278" s="268">
        <v>669.25</v>
      </c>
    </row>
    <row r="5279" spans="1:4" ht="18">
      <c r="A5279" s="266">
        <v>5301062</v>
      </c>
      <c r="B5279" s="267" t="s">
        <v>5979</v>
      </c>
      <c r="C5279" s="266" t="s">
        <v>63</v>
      </c>
      <c r="D5279" s="268">
        <v>300.38</v>
      </c>
    </row>
    <row r="5280" spans="1:4" ht="18">
      <c r="A5280" s="266">
        <v>5301044</v>
      </c>
      <c r="B5280" s="267" t="s">
        <v>5980</v>
      </c>
      <c r="C5280" s="266" t="s">
        <v>63</v>
      </c>
      <c r="D5280" s="268">
        <v>996.15</v>
      </c>
    </row>
    <row r="5281" spans="1:4" ht="18">
      <c r="A5281" s="266">
        <v>5301063</v>
      </c>
      <c r="B5281" s="267" t="s">
        <v>5981</v>
      </c>
      <c r="C5281" s="266" t="s">
        <v>63</v>
      </c>
      <c r="D5281" s="268">
        <v>347.66</v>
      </c>
    </row>
    <row r="5282" spans="1:4" ht="18">
      <c r="A5282" s="266">
        <v>5301045</v>
      </c>
      <c r="B5282" s="267" t="s">
        <v>5982</v>
      </c>
      <c r="C5282" s="266" t="s">
        <v>63</v>
      </c>
      <c r="D5282" s="268">
        <v>1092.23</v>
      </c>
    </row>
    <row r="5283" spans="1:4" ht="18">
      <c r="A5283" s="266">
        <v>5301037</v>
      </c>
      <c r="B5283" s="267" t="s">
        <v>5983</v>
      </c>
      <c r="C5283" s="266" t="s">
        <v>63</v>
      </c>
      <c r="D5283" s="268">
        <v>1134.3599999999999</v>
      </c>
    </row>
    <row r="5284" spans="1:4" ht="18">
      <c r="A5284" s="266">
        <v>5301055</v>
      </c>
      <c r="B5284" s="267" t="s">
        <v>5984</v>
      </c>
      <c r="C5284" s="266" t="s">
        <v>63</v>
      </c>
      <c r="D5284" s="268">
        <v>641.04999999999995</v>
      </c>
    </row>
    <row r="5285" spans="1:4" ht="18">
      <c r="A5285" s="266">
        <v>5301038</v>
      </c>
      <c r="B5285" s="267" t="s">
        <v>5985</v>
      </c>
      <c r="C5285" s="266" t="s">
        <v>63</v>
      </c>
      <c r="D5285" s="268">
        <v>2345.3200000000002</v>
      </c>
    </row>
    <row r="5286" spans="1:4" ht="18">
      <c r="A5286" s="266">
        <v>5301056</v>
      </c>
      <c r="B5286" s="267" t="s">
        <v>5986</v>
      </c>
      <c r="C5286" s="266" t="s">
        <v>63</v>
      </c>
      <c r="D5286" s="268">
        <v>1640.5</v>
      </c>
    </row>
    <row r="5287" spans="1:4" ht="18">
      <c r="A5287" s="266">
        <v>5301057</v>
      </c>
      <c r="B5287" s="267" t="s">
        <v>5987</v>
      </c>
      <c r="C5287" s="266" t="s">
        <v>63</v>
      </c>
      <c r="D5287" s="268">
        <v>1823.64</v>
      </c>
    </row>
    <row r="5288" spans="1:4" ht="18">
      <c r="A5288" s="266">
        <v>5301039</v>
      </c>
      <c r="B5288" s="267" t="s">
        <v>5988</v>
      </c>
      <c r="C5288" s="266" t="s">
        <v>63</v>
      </c>
      <c r="D5288" s="268">
        <v>2578.5</v>
      </c>
    </row>
    <row r="5289" spans="1:4" ht="18">
      <c r="A5289" s="266">
        <v>5301069</v>
      </c>
      <c r="B5289" s="267" t="s">
        <v>5989</v>
      </c>
      <c r="C5289" s="266" t="s">
        <v>63</v>
      </c>
      <c r="D5289" s="268">
        <v>2542.1799999999998</v>
      </c>
    </row>
    <row r="5290" spans="1:4" ht="18">
      <c r="A5290" s="266">
        <v>5301051</v>
      </c>
      <c r="B5290" s="267" t="s">
        <v>5990</v>
      </c>
      <c r="C5290" s="266" t="s">
        <v>63</v>
      </c>
      <c r="D5290" s="268">
        <v>2968.58</v>
      </c>
    </row>
    <row r="5291" spans="1:4" ht="18">
      <c r="A5291" s="266">
        <v>5301067</v>
      </c>
      <c r="B5291" s="267" t="s">
        <v>5991</v>
      </c>
      <c r="C5291" s="266" t="s">
        <v>63</v>
      </c>
      <c r="D5291" s="268">
        <v>1168.01</v>
      </c>
    </row>
    <row r="5292" spans="1:4" ht="18">
      <c r="A5292" s="266">
        <v>5301049</v>
      </c>
      <c r="B5292" s="267" t="s">
        <v>5992</v>
      </c>
      <c r="C5292" s="266" t="s">
        <v>63</v>
      </c>
      <c r="D5292" s="268">
        <v>1593.59</v>
      </c>
    </row>
    <row r="5293" spans="1:4" ht="18">
      <c r="A5293" s="266">
        <v>5301068</v>
      </c>
      <c r="B5293" s="267" t="s">
        <v>5993</v>
      </c>
      <c r="C5293" s="266" t="s">
        <v>63</v>
      </c>
      <c r="D5293" s="268">
        <v>1474.77</v>
      </c>
    </row>
    <row r="5294" spans="1:4" ht="18">
      <c r="A5294" s="266">
        <v>5301050</v>
      </c>
      <c r="B5294" s="267" t="s">
        <v>5994</v>
      </c>
      <c r="C5294" s="266" t="s">
        <v>63</v>
      </c>
      <c r="D5294" s="268">
        <v>1900.54</v>
      </c>
    </row>
    <row r="5295" spans="1:4" ht="18">
      <c r="A5295" s="266">
        <v>5301022</v>
      </c>
      <c r="B5295" s="267" t="s">
        <v>5995</v>
      </c>
      <c r="C5295" s="266" t="s">
        <v>63</v>
      </c>
      <c r="D5295" s="268">
        <v>975.93</v>
      </c>
    </row>
    <row r="5296" spans="1:4" ht="18">
      <c r="A5296" s="266">
        <v>5301021</v>
      </c>
      <c r="B5296" s="267" t="s">
        <v>5996</v>
      </c>
      <c r="C5296" s="266" t="s">
        <v>63</v>
      </c>
      <c r="D5296" s="268">
        <v>619.79</v>
      </c>
    </row>
    <row r="5297" spans="1:4">
      <c r="A5297" s="266">
        <v>5301020</v>
      </c>
      <c r="B5297" s="267" t="s">
        <v>5997</v>
      </c>
      <c r="C5297" s="266" t="s">
        <v>75</v>
      </c>
      <c r="D5297" s="268">
        <v>346.83</v>
      </c>
    </row>
    <row r="5298" spans="1:4">
      <c r="A5298" s="266">
        <v>5301018</v>
      </c>
      <c r="B5298" s="267" t="s">
        <v>5998</v>
      </c>
      <c r="C5298" s="266" t="s">
        <v>75</v>
      </c>
      <c r="D5298" s="268">
        <v>94.4</v>
      </c>
    </row>
    <row r="5299" spans="1:4">
      <c r="A5299" s="266">
        <v>5301019</v>
      </c>
      <c r="B5299" s="267" t="s">
        <v>5999</v>
      </c>
      <c r="C5299" s="266" t="s">
        <v>75</v>
      </c>
      <c r="D5299" s="268">
        <v>227.43</v>
      </c>
    </row>
    <row r="5300" spans="1:4" ht="18">
      <c r="A5300" s="266">
        <v>5301077</v>
      </c>
      <c r="B5300" s="267" t="s">
        <v>6000</v>
      </c>
      <c r="C5300" s="266" t="s">
        <v>63</v>
      </c>
      <c r="D5300" s="268">
        <v>5139.8900000000003</v>
      </c>
    </row>
    <row r="5301" spans="1:4" ht="18">
      <c r="A5301" s="266">
        <v>5301078</v>
      </c>
      <c r="B5301" s="267" t="s">
        <v>6001</v>
      </c>
      <c r="C5301" s="266" t="s">
        <v>63</v>
      </c>
      <c r="D5301" s="268">
        <v>5796.3</v>
      </c>
    </row>
    <row r="5302" spans="1:4" ht="18">
      <c r="A5302" s="266">
        <v>5301079</v>
      </c>
      <c r="B5302" s="267" t="s">
        <v>6002</v>
      </c>
      <c r="C5302" s="266" t="s">
        <v>63</v>
      </c>
      <c r="D5302" s="268">
        <v>8269.7000000000007</v>
      </c>
    </row>
    <row r="5303" spans="1:4" ht="18">
      <c r="A5303" s="266">
        <v>5301080</v>
      </c>
      <c r="B5303" s="267" t="s">
        <v>6003</v>
      </c>
      <c r="C5303" s="266" t="s">
        <v>63</v>
      </c>
      <c r="D5303" s="268">
        <v>9910.14</v>
      </c>
    </row>
    <row r="5304" spans="1:4" ht="18">
      <c r="A5304" s="266">
        <v>5301081</v>
      </c>
      <c r="B5304" s="267" t="s">
        <v>6004</v>
      </c>
      <c r="C5304" s="266" t="s">
        <v>63</v>
      </c>
      <c r="D5304" s="268">
        <v>11438.74</v>
      </c>
    </row>
    <row r="5305" spans="1:4">
      <c r="A5305" s="266">
        <v>5301023</v>
      </c>
      <c r="B5305" s="267" t="s">
        <v>6005</v>
      </c>
      <c r="C5305" s="266" t="s">
        <v>63</v>
      </c>
      <c r="D5305" s="268">
        <v>4026.25</v>
      </c>
    </row>
    <row r="5306" spans="1:4">
      <c r="A5306" s="266">
        <v>5301024</v>
      </c>
      <c r="B5306" s="267" t="s">
        <v>6006</v>
      </c>
      <c r="C5306" s="266" t="s">
        <v>63</v>
      </c>
      <c r="D5306" s="268">
        <v>4682.66</v>
      </c>
    </row>
    <row r="5307" spans="1:4">
      <c r="A5307" s="266">
        <v>5301025</v>
      </c>
      <c r="B5307" s="267" t="s">
        <v>6007</v>
      </c>
      <c r="C5307" s="266" t="s">
        <v>63</v>
      </c>
      <c r="D5307" s="268">
        <v>7156.05</v>
      </c>
    </row>
    <row r="5308" spans="1:4">
      <c r="A5308" s="266">
        <v>5301026</v>
      </c>
      <c r="B5308" s="267" t="s">
        <v>6008</v>
      </c>
      <c r="C5308" s="266" t="s">
        <v>63</v>
      </c>
      <c r="D5308" s="268">
        <v>8796.5</v>
      </c>
    </row>
    <row r="5309" spans="1:4">
      <c r="A5309" s="266">
        <v>5301027</v>
      </c>
      <c r="B5309" s="267" t="s">
        <v>6009</v>
      </c>
      <c r="C5309" s="266" t="s">
        <v>63</v>
      </c>
      <c r="D5309" s="268">
        <v>10325.1</v>
      </c>
    </row>
    <row r="5310" spans="1:4">
      <c r="A5310" s="266">
        <v>5301028</v>
      </c>
      <c r="B5310" s="267" t="s">
        <v>6010</v>
      </c>
      <c r="C5310" s="266" t="s">
        <v>63</v>
      </c>
      <c r="D5310" s="268">
        <v>3969.92</v>
      </c>
    </row>
    <row r="5311" spans="1:4" ht="18">
      <c r="A5311" s="266">
        <v>5301082</v>
      </c>
      <c r="B5311" s="267" t="s">
        <v>6011</v>
      </c>
      <c r="C5311" s="266" t="s">
        <v>63</v>
      </c>
      <c r="D5311" s="268">
        <v>4997.62</v>
      </c>
    </row>
    <row r="5312" spans="1:4">
      <c r="A5312" s="266">
        <v>5301029</v>
      </c>
      <c r="B5312" s="267" t="s">
        <v>6012</v>
      </c>
      <c r="C5312" s="266" t="s">
        <v>63</v>
      </c>
      <c r="D5312" s="268">
        <v>4626.33</v>
      </c>
    </row>
    <row r="5313" spans="1:4" ht="18">
      <c r="A5313" s="266">
        <v>5301083</v>
      </c>
      <c r="B5313" s="267" t="s">
        <v>6013</v>
      </c>
      <c r="C5313" s="266" t="s">
        <v>63</v>
      </c>
      <c r="D5313" s="268">
        <v>5654.02</v>
      </c>
    </row>
    <row r="5314" spans="1:4">
      <c r="A5314" s="266">
        <v>5301030</v>
      </c>
      <c r="B5314" s="267" t="s">
        <v>6014</v>
      </c>
      <c r="C5314" s="266" t="s">
        <v>63</v>
      </c>
      <c r="D5314" s="268">
        <v>7099.72</v>
      </c>
    </row>
    <row r="5315" spans="1:4" ht="18">
      <c r="A5315" s="266">
        <v>5301084</v>
      </c>
      <c r="B5315" s="267" t="s">
        <v>6015</v>
      </c>
      <c r="C5315" s="266" t="s">
        <v>63</v>
      </c>
      <c r="D5315" s="268">
        <v>8127.42</v>
      </c>
    </row>
    <row r="5316" spans="1:4">
      <c r="A5316" s="266">
        <v>5301031</v>
      </c>
      <c r="B5316" s="267" t="s">
        <v>6016</v>
      </c>
      <c r="C5316" s="266" t="s">
        <v>63</v>
      </c>
      <c r="D5316" s="268">
        <v>8740.17</v>
      </c>
    </row>
    <row r="5317" spans="1:4" ht="18">
      <c r="A5317" s="266">
        <v>5301085</v>
      </c>
      <c r="B5317" s="267" t="s">
        <v>6017</v>
      </c>
      <c r="C5317" s="266" t="s">
        <v>63</v>
      </c>
      <c r="D5317" s="268">
        <v>9767.86</v>
      </c>
    </row>
    <row r="5318" spans="1:4">
      <c r="A5318" s="266">
        <v>5301032</v>
      </c>
      <c r="B5318" s="267" t="s">
        <v>6018</v>
      </c>
      <c r="C5318" s="266" t="s">
        <v>63</v>
      </c>
      <c r="D5318" s="268">
        <v>10268.77</v>
      </c>
    </row>
    <row r="5319" spans="1:4" ht="18">
      <c r="A5319" s="266">
        <v>5301086</v>
      </c>
      <c r="B5319" s="267" t="s">
        <v>6019</v>
      </c>
      <c r="C5319" s="266" t="s">
        <v>63</v>
      </c>
      <c r="D5319" s="268">
        <v>11296.47</v>
      </c>
    </row>
    <row r="5320" spans="1:4">
      <c r="A5320" s="266">
        <v>5301033</v>
      </c>
      <c r="B5320" s="267" t="s">
        <v>6020</v>
      </c>
      <c r="C5320" s="266" t="s">
        <v>63</v>
      </c>
      <c r="D5320" s="268">
        <v>71.06</v>
      </c>
    </row>
    <row r="5321" spans="1:4">
      <c r="A5321" s="266">
        <v>5301034</v>
      </c>
      <c r="B5321" s="267" t="s">
        <v>6021</v>
      </c>
      <c r="C5321" s="266" t="s">
        <v>63</v>
      </c>
      <c r="D5321" s="268">
        <v>544.09</v>
      </c>
    </row>
    <row r="5322" spans="1:4">
      <c r="A5322" s="266">
        <v>5301073</v>
      </c>
      <c r="B5322" s="267" t="s">
        <v>6022</v>
      </c>
      <c r="C5322" s="266" t="s">
        <v>63</v>
      </c>
      <c r="D5322" s="268">
        <v>437.51</v>
      </c>
    </row>
    <row r="5323" spans="1:4">
      <c r="A5323" s="266">
        <v>5301074</v>
      </c>
      <c r="B5323" s="267" t="s">
        <v>6023</v>
      </c>
      <c r="C5323" s="266" t="s">
        <v>63</v>
      </c>
      <c r="D5323" s="268">
        <v>1563.29</v>
      </c>
    </row>
    <row r="5324" spans="1:4">
      <c r="A5324" s="266">
        <v>5301015</v>
      </c>
      <c r="B5324" s="267" t="s">
        <v>6024</v>
      </c>
      <c r="C5324" s="266" t="s">
        <v>63</v>
      </c>
      <c r="D5324" s="268">
        <v>996.77</v>
      </c>
    </row>
    <row r="5325" spans="1:4">
      <c r="A5325" s="266">
        <v>5300992</v>
      </c>
      <c r="B5325" s="267" t="s">
        <v>6025</v>
      </c>
      <c r="C5325" s="266" t="s">
        <v>142</v>
      </c>
      <c r="D5325" s="268">
        <v>15.61</v>
      </c>
    </row>
    <row r="5326" spans="1:4" ht="18">
      <c r="A5326" s="266">
        <v>5300994</v>
      </c>
      <c r="B5326" s="267" t="s">
        <v>6026</v>
      </c>
      <c r="C5326" s="266" t="s">
        <v>142</v>
      </c>
      <c r="D5326" s="268">
        <v>14.62</v>
      </c>
    </row>
    <row r="5327" spans="1:4">
      <c r="A5327" s="266">
        <v>5300993</v>
      </c>
      <c r="B5327" s="267" t="s">
        <v>6027</v>
      </c>
      <c r="C5327" s="266" t="s">
        <v>142</v>
      </c>
      <c r="D5327" s="268">
        <v>10.16</v>
      </c>
    </row>
    <row r="5328" spans="1:4">
      <c r="A5328" s="266">
        <v>5301088</v>
      </c>
      <c r="B5328" s="267" t="s">
        <v>6028</v>
      </c>
      <c r="C5328" s="266" t="s">
        <v>63</v>
      </c>
      <c r="D5328" s="268">
        <v>327.87</v>
      </c>
    </row>
    <row r="5329" spans="1:4">
      <c r="A5329" s="266">
        <v>5301004</v>
      </c>
      <c r="B5329" s="267" t="s">
        <v>6029</v>
      </c>
      <c r="C5329" s="266" t="s">
        <v>63</v>
      </c>
      <c r="D5329" s="268">
        <v>465.86</v>
      </c>
    </row>
    <row r="5330" spans="1:4">
      <c r="A5330" s="266">
        <v>5301087</v>
      </c>
      <c r="B5330" s="267" t="s">
        <v>6030</v>
      </c>
      <c r="C5330" s="266" t="s">
        <v>63</v>
      </c>
      <c r="D5330" s="268">
        <v>193.44</v>
      </c>
    </row>
    <row r="5331" spans="1:4">
      <c r="A5331" s="266">
        <v>5301005</v>
      </c>
      <c r="B5331" s="267" t="s">
        <v>6031</v>
      </c>
      <c r="C5331" s="266" t="s">
        <v>63</v>
      </c>
      <c r="D5331" s="268">
        <v>411.87</v>
      </c>
    </row>
    <row r="5332" spans="1:4">
      <c r="A5332" s="266">
        <v>5301006</v>
      </c>
      <c r="B5332" s="267" t="s">
        <v>6032</v>
      </c>
      <c r="C5332" s="266" t="s">
        <v>63</v>
      </c>
      <c r="D5332" s="268">
        <v>509.18</v>
      </c>
    </row>
    <row r="5333" spans="1:4">
      <c r="A5333" s="266">
        <v>5301008</v>
      </c>
      <c r="B5333" s="267" t="s">
        <v>6033</v>
      </c>
      <c r="C5333" s="266" t="s">
        <v>63</v>
      </c>
      <c r="D5333" s="268">
        <v>924.77</v>
      </c>
    </row>
    <row r="5334" spans="1:4">
      <c r="A5334" s="266">
        <v>5301007</v>
      </c>
      <c r="B5334" s="267" t="s">
        <v>6034</v>
      </c>
      <c r="C5334" s="266" t="s">
        <v>63</v>
      </c>
      <c r="D5334" s="268">
        <v>844.07</v>
      </c>
    </row>
    <row r="5335" spans="1:4">
      <c r="A5335" s="266">
        <v>5301009</v>
      </c>
      <c r="B5335" s="267" t="s">
        <v>6035</v>
      </c>
      <c r="C5335" s="266" t="s">
        <v>63</v>
      </c>
      <c r="D5335" s="268">
        <v>256.74</v>
      </c>
    </row>
    <row r="5336" spans="1:4">
      <c r="A5336" s="266">
        <v>5301010</v>
      </c>
      <c r="B5336" s="267" t="s">
        <v>6036</v>
      </c>
      <c r="C5336" s="266" t="s">
        <v>63</v>
      </c>
      <c r="D5336" s="268">
        <v>392.88</v>
      </c>
    </row>
    <row r="5337" spans="1:4">
      <c r="A5337" s="266">
        <v>5301011</v>
      </c>
      <c r="B5337" s="267" t="s">
        <v>6037</v>
      </c>
      <c r="C5337" s="266" t="s">
        <v>63</v>
      </c>
      <c r="D5337" s="268">
        <v>319.04000000000002</v>
      </c>
    </row>
    <row r="5338" spans="1:4">
      <c r="A5338" s="266">
        <v>5301012</v>
      </c>
      <c r="B5338" s="267" t="s">
        <v>6038</v>
      </c>
      <c r="C5338" s="266" t="s">
        <v>63</v>
      </c>
      <c r="D5338" s="268">
        <v>223.74</v>
      </c>
    </row>
    <row r="5339" spans="1:4">
      <c r="A5339" s="266">
        <v>5301013</v>
      </c>
      <c r="B5339" s="267" t="s">
        <v>6039</v>
      </c>
      <c r="C5339" s="266" t="s">
        <v>63</v>
      </c>
      <c r="D5339" s="268">
        <v>190.99</v>
      </c>
    </row>
    <row r="5340" spans="1:4">
      <c r="A5340" s="266">
        <v>5301016</v>
      </c>
      <c r="B5340" s="267" t="s">
        <v>6040</v>
      </c>
      <c r="C5340" s="266" t="s">
        <v>63</v>
      </c>
      <c r="D5340" s="268">
        <v>1649.84</v>
      </c>
    </row>
    <row r="5341" spans="1:4">
      <c r="A5341" s="266">
        <v>5301017</v>
      </c>
      <c r="B5341" s="267" t="s">
        <v>6041</v>
      </c>
      <c r="C5341" s="266" t="s">
        <v>63</v>
      </c>
      <c r="D5341" s="268">
        <v>1206.52</v>
      </c>
    </row>
    <row r="5342" spans="1:4">
      <c r="A5342" s="266">
        <v>5301035</v>
      </c>
      <c r="B5342" s="267" t="s">
        <v>6042</v>
      </c>
      <c r="C5342" s="266" t="s">
        <v>63</v>
      </c>
      <c r="D5342" s="268">
        <v>100.85</v>
      </c>
    </row>
    <row r="5343" spans="1:4">
      <c r="A5343" s="266">
        <v>5301036</v>
      </c>
      <c r="B5343" s="267" t="s">
        <v>6043</v>
      </c>
      <c r="C5343" s="266" t="s">
        <v>63</v>
      </c>
      <c r="D5343" s="268">
        <v>1088.18</v>
      </c>
    </row>
    <row r="5344" spans="1:4">
      <c r="A5344" s="266">
        <v>5301075</v>
      </c>
      <c r="B5344" s="267" t="s">
        <v>6044</v>
      </c>
      <c r="C5344" s="266" t="s">
        <v>63</v>
      </c>
      <c r="D5344" s="268">
        <v>500.35</v>
      </c>
    </row>
    <row r="5345" spans="1:4">
      <c r="A5345" s="266">
        <v>5301076</v>
      </c>
      <c r="B5345" s="267" t="s">
        <v>6045</v>
      </c>
      <c r="C5345" s="266" t="s">
        <v>63</v>
      </c>
      <c r="D5345" s="268">
        <v>1725.37</v>
      </c>
    </row>
    <row r="5346" spans="1:4">
      <c r="A5346" s="266">
        <v>5405977</v>
      </c>
      <c r="B5346" s="267" t="s">
        <v>6046</v>
      </c>
      <c r="C5346" s="266" t="s">
        <v>84</v>
      </c>
      <c r="D5346" s="268">
        <v>39.19</v>
      </c>
    </row>
    <row r="5347" spans="1:4">
      <c r="A5347" s="266">
        <v>5406044</v>
      </c>
      <c r="B5347" s="267" t="s">
        <v>6047</v>
      </c>
      <c r="C5347" s="266" t="s">
        <v>84</v>
      </c>
      <c r="D5347" s="268">
        <v>228.44</v>
      </c>
    </row>
    <row r="5348" spans="1:4">
      <c r="A5348" s="266">
        <v>5406045</v>
      </c>
      <c r="B5348" s="267" t="s">
        <v>6048</v>
      </c>
      <c r="C5348" s="266" t="s">
        <v>84</v>
      </c>
      <c r="D5348" s="268">
        <v>243.05</v>
      </c>
    </row>
    <row r="5349" spans="1:4">
      <c r="A5349" s="266">
        <v>5406046</v>
      </c>
      <c r="B5349" s="267" t="s">
        <v>6049</v>
      </c>
      <c r="C5349" s="266" t="s">
        <v>84</v>
      </c>
      <c r="D5349" s="268">
        <v>272.10000000000002</v>
      </c>
    </row>
    <row r="5350" spans="1:4">
      <c r="A5350" s="266">
        <v>5406047</v>
      </c>
      <c r="B5350" s="267" t="s">
        <v>6050</v>
      </c>
      <c r="C5350" s="266" t="s">
        <v>84</v>
      </c>
      <c r="D5350" s="268">
        <v>359.42</v>
      </c>
    </row>
    <row r="5351" spans="1:4">
      <c r="A5351" s="266">
        <v>5405978</v>
      </c>
      <c r="B5351" s="267" t="s">
        <v>6051</v>
      </c>
      <c r="C5351" s="266" t="s">
        <v>84</v>
      </c>
      <c r="D5351" s="268">
        <v>68.41</v>
      </c>
    </row>
    <row r="5352" spans="1:4">
      <c r="A5352" s="266">
        <v>5405982</v>
      </c>
      <c r="B5352" s="267" t="s">
        <v>6052</v>
      </c>
      <c r="C5352" s="266" t="s">
        <v>84</v>
      </c>
      <c r="D5352" s="268">
        <v>82.85</v>
      </c>
    </row>
    <row r="5353" spans="1:4">
      <c r="A5353" s="266">
        <v>5405983</v>
      </c>
      <c r="B5353" s="267" t="s">
        <v>6053</v>
      </c>
      <c r="C5353" s="266" t="s">
        <v>84</v>
      </c>
      <c r="D5353" s="268">
        <v>97.46</v>
      </c>
    </row>
    <row r="5354" spans="1:4">
      <c r="A5354" s="266">
        <v>5405984</v>
      </c>
      <c r="B5354" s="267" t="s">
        <v>6054</v>
      </c>
      <c r="C5354" s="266" t="s">
        <v>84</v>
      </c>
      <c r="D5354" s="268">
        <v>126.51</v>
      </c>
    </row>
    <row r="5355" spans="1:4">
      <c r="A5355" s="266">
        <v>5405985</v>
      </c>
      <c r="B5355" s="267" t="s">
        <v>6055</v>
      </c>
      <c r="C5355" s="266" t="s">
        <v>84</v>
      </c>
      <c r="D5355" s="268">
        <v>155.72999999999999</v>
      </c>
    </row>
    <row r="5356" spans="1:4">
      <c r="A5356" s="266">
        <v>5406043</v>
      </c>
      <c r="B5356" s="267" t="s">
        <v>6056</v>
      </c>
      <c r="C5356" s="266" t="s">
        <v>84</v>
      </c>
      <c r="D5356" s="268">
        <v>184.78</v>
      </c>
    </row>
    <row r="5357" spans="1:4" ht="18">
      <c r="A5357" s="266">
        <v>5405975</v>
      </c>
      <c r="B5357" s="267" t="s">
        <v>6057</v>
      </c>
      <c r="C5357" s="266" t="s">
        <v>142</v>
      </c>
      <c r="D5357" s="268">
        <v>36.049999999999997</v>
      </c>
    </row>
    <row r="5358" spans="1:4" ht="18">
      <c r="A5358" s="266">
        <v>5405970</v>
      </c>
      <c r="B5358" s="267" t="s">
        <v>6058</v>
      </c>
      <c r="C5358" s="266" t="s">
        <v>84</v>
      </c>
      <c r="D5358" s="268">
        <v>1389.35</v>
      </c>
    </row>
    <row r="5359" spans="1:4" ht="18">
      <c r="A5359" s="266">
        <v>5405972</v>
      </c>
      <c r="B5359" s="267" t="s">
        <v>6059</v>
      </c>
      <c r="C5359" s="266" t="s">
        <v>84</v>
      </c>
      <c r="D5359" s="268">
        <v>1254.8599999999999</v>
      </c>
    </row>
    <row r="5360" spans="1:4" ht="18">
      <c r="A5360" s="266">
        <v>5405971</v>
      </c>
      <c r="B5360" s="267" t="s">
        <v>6060</v>
      </c>
      <c r="C5360" s="266" t="s">
        <v>84</v>
      </c>
      <c r="D5360" s="268">
        <v>1574.96</v>
      </c>
    </row>
    <row r="5361" spans="1:4" ht="18">
      <c r="A5361" s="266">
        <v>5405973</v>
      </c>
      <c r="B5361" s="267" t="s">
        <v>6061</v>
      </c>
      <c r="C5361" s="266" t="s">
        <v>84</v>
      </c>
      <c r="D5361" s="268">
        <v>1440.47</v>
      </c>
    </row>
    <row r="5362" spans="1:4" ht="18">
      <c r="A5362" s="266">
        <v>5405986</v>
      </c>
      <c r="B5362" s="267" t="s">
        <v>6062</v>
      </c>
      <c r="C5362" s="266" t="s">
        <v>142</v>
      </c>
      <c r="D5362" s="268">
        <v>9.1999999999999993</v>
      </c>
    </row>
    <row r="5363" spans="1:4">
      <c r="A5363" s="266">
        <v>5405976</v>
      </c>
      <c r="B5363" s="267" t="s">
        <v>6063</v>
      </c>
      <c r="C5363" s="266" t="s">
        <v>142</v>
      </c>
      <c r="D5363" s="268">
        <v>123.45</v>
      </c>
    </row>
    <row r="5364" spans="1:4" ht="18">
      <c r="A5364" s="266">
        <v>5406023</v>
      </c>
      <c r="B5364" s="267" t="s">
        <v>6064</v>
      </c>
      <c r="C5364" s="266" t="s">
        <v>142</v>
      </c>
      <c r="D5364" s="268">
        <v>338.24</v>
      </c>
    </row>
    <row r="5365" spans="1:4" ht="18">
      <c r="A5365" s="266">
        <v>5406033</v>
      </c>
      <c r="B5365" s="267" t="s">
        <v>6065</v>
      </c>
      <c r="C5365" s="266" t="s">
        <v>142</v>
      </c>
      <c r="D5365" s="268">
        <v>319.41000000000003</v>
      </c>
    </row>
    <row r="5366" spans="1:4" ht="18">
      <c r="A5366" s="266">
        <v>5406024</v>
      </c>
      <c r="B5366" s="267" t="s">
        <v>6066</v>
      </c>
      <c r="C5366" s="266" t="s">
        <v>142</v>
      </c>
      <c r="D5366" s="268">
        <v>364.22</v>
      </c>
    </row>
    <row r="5367" spans="1:4" ht="18">
      <c r="A5367" s="266">
        <v>5406034</v>
      </c>
      <c r="B5367" s="267" t="s">
        <v>6067</v>
      </c>
      <c r="C5367" s="266" t="s">
        <v>142</v>
      </c>
      <c r="D5367" s="268">
        <v>345.39</v>
      </c>
    </row>
    <row r="5368" spans="1:4" ht="18">
      <c r="A5368" s="266">
        <v>5406031</v>
      </c>
      <c r="B5368" s="267" t="s">
        <v>6068</v>
      </c>
      <c r="C5368" s="266" t="s">
        <v>142</v>
      </c>
      <c r="D5368" s="268">
        <v>321.64999999999998</v>
      </c>
    </row>
    <row r="5369" spans="1:4" ht="18">
      <c r="A5369" s="266">
        <v>5406041</v>
      </c>
      <c r="B5369" s="267" t="s">
        <v>6069</v>
      </c>
      <c r="C5369" s="266" t="s">
        <v>142</v>
      </c>
      <c r="D5369" s="268">
        <v>302.82</v>
      </c>
    </row>
    <row r="5370" spans="1:4" ht="18">
      <c r="A5370" s="266">
        <v>5406032</v>
      </c>
      <c r="B5370" s="267" t="s">
        <v>6070</v>
      </c>
      <c r="C5370" s="266" t="s">
        <v>142</v>
      </c>
      <c r="D5370" s="268">
        <v>347.63</v>
      </c>
    </row>
    <row r="5371" spans="1:4" ht="18">
      <c r="A5371" s="266">
        <v>5406042</v>
      </c>
      <c r="B5371" s="267" t="s">
        <v>6071</v>
      </c>
      <c r="C5371" s="266" t="s">
        <v>142</v>
      </c>
      <c r="D5371" s="268">
        <v>328.8</v>
      </c>
    </row>
    <row r="5372" spans="1:4" ht="18">
      <c r="A5372" s="266">
        <v>5406025</v>
      </c>
      <c r="B5372" s="267" t="s">
        <v>6072</v>
      </c>
      <c r="C5372" s="266" t="s">
        <v>142</v>
      </c>
      <c r="D5372" s="268">
        <v>326.07</v>
      </c>
    </row>
    <row r="5373" spans="1:4" ht="18">
      <c r="A5373" s="266">
        <v>5406035</v>
      </c>
      <c r="B5373" s="267" t="s">
        <v>6073</v>
      </c>
      <c r="C5373" s="266" t="s">
        <v>142</v>
      </c>
      <c r="D5373" s="268">
        <v>307.24</v>
      </c>
    </row>
    <row r="5374" spans="1:4" ht="18">
      <c r="A5374" s="266">
        <v>5406026</v>
      </c>
      <c r="B5374" s="267" t="s">
        <v>6074</v>
      </c>
      <c r="C5374" s="266" t="s">
        <v>142</v>
      </c>
      <c r="D5374" s="268">
        <v>352.06</v>
      </c>
    </row>
    <row r="5375" spans="1:4" ht="18">
      <c r="A5375" s="266">
        <v>5406036</v>
      </c>
      <c r="B5375" s="267" t="s">
        <v>6075</v>
      </c>
      <c r="C5375" s="266" t="s">
        <v>142</v>
      </c>
      <c r="D5375" s="268">
        <v>333.23</v>
      </c>
    </row>
    <row r="5376" spans="1:4" ht="18">
      <c r="A5376" s="266">
        <v>5406027</v>
      </c>
      <c r="B5376" s="267" t="s">
        <v>6076</v>
      </c>
      <c r="C5376" s="266" t="s">
        <v>142</v>
      </c>
      <c r="D5376" s="268">
        <v>323.75</v>
      </c>
    </row>
    <row r="5377" spans="1:4" ht="18">
      <c r="A5377" s="266">
        <v>5406037</v>
      </c>
      <c r="B5377" s="267" t="s">
        <v>6077</v>
      </c>
      <c r="C5377" s="266" t="s">
        <v>142</v>
      </c>
      <c r="D5377" s="268">
        <v>304.92</v>
      </c>
    </row>
    <row r="5378" spans="1:4" ht="18">
      <c r="A5378" s="266">
        <v>5406028</v>
      </c>
      <c r="B5378" s="267" t="s">
        <v>6078</v>
      </c>
      <c r="C5378" s="266" t="s">
        <v>142</v>
      </c>
      <c r="D5378" s="268">
        <v>349.74</v>
      </c>
    </row>
    <row r="5379" spans="1:4" ht="18">
      <c r="A5379" s="266">
        <v>5406038</v>
      </c>
      <c r="B5379" s="267" t="s">
        <v>6079</v>
      </c>
      <c r="C5379" s="266" t="s">
        <v>142</v>
      </c>
      <c r="D5379" s="268">
        <v>330.91</v>
      </c>
    </row>
    <row r="5380" spans="1:4" ht="18">
      <c r="A5380" s="266">
        <v>5406029</v>
      </c>
      <c r="B5380" s="267" t="s">
        <v>6080</v>
      </c>
      <c r="C5380" s="266" t="s">
        <v>142</v>
      </c>
      <c r="D5380" s="268">
        <v>322.47000000000003</v>
      </c>
    </row>
    <row r="5381" spans="1:4" ht="18">
      <c r="A5381" s="266">
        <v>5406039</v>
      </c>
      <c r="B5381" s="267" t="s">
        <v>6081</v>
      </c>
      <c r="C5381" s="266" t="s">
        <v>142</v>
      </c>
      <c r="D5381" s="268">
        <v>303.64</v>
      </c>
    </row>
    <row r="5382" spans="1:4" ht="18">
      <c r="A5382" s="266">
        <v>5406030</v>
      </c>
      <c r="B5382" s="267" t="s">
        <v>6082</v>
      </c>
      <c r="C5382" s="266" t="s">
        <v>142</v>
      </c>
      <c r="D5382" s="268">
        <v>348.45</v>
      </c>
    </row>
    <row r="5383" spans="1:4" ht="18">
      <c r="A5383" s="266">
        <v>5406040</v>
      </c>
      <c r="B5383" s="267" t="s">
        <v>6083</v>
      </c>
      <c r="C5383" s="266" t="s">
        <v>142</v>
      </c>
      <c r="D5383" s="268">
        <v>329.62</v>
      </c>
    </row>
    <row r="5384" spans="1:4">
      <c r="A5384" s="266">
        <v>5405987</v>
      </c>
      <c r="B5384" s="267" t="s">
        <v>6084</v>
      </c>
      <c r="C5384" s="266" t="s">
        <v>63</v>
      </c>
      <c r="D5384" s="268">
        <v>8.16</v>
      </c>
    </row>
    <row r="5385" spans="1:4">
      <c r="A5385" s="266">
        <v>5405979</v>
      </c>
      <c r="B5385" s="267" t="s">
        <v>6085</v>
      </c>
      <c r="C5385" s="266" t="s">
        <v>142</v>
      </c>
      <c r="D5385" s="268">
        <v>14.27</v>
      </c>
    </row>
    <row r="5386" spans="1:4">
      <c r="A5386" s="266">
        <v>5502806</v>
      </c>
      <c r="B5386" s="267" t="s">
        <v>6086</v>
      </c>
      <c r="C5386" s="266" t="s">
        <v>84</v>
      </c>
      <c r="D5386" s="268">
        <v>130.47</v>
      </c>
    </row>
    <row r="5387" spans="1:4">
      <c r="A5387" s="266">
        <v>5502807</v>
      </c>
      <c r="B5387" s="267" t="s">
        <v>6087</v>
      </c>
      <c r="C5387" s="266" t="s">
        <v>84</v>
      </c>
      <c r="D5387" s="268">
        <v>14.07</v>
      </c>
    </row>
    <row r="5388" spans="1:4">
      <c r="A5388" s="266">
        <v>5503041</v>
      </c>
      <c r="B5388" s="267" t="s">
        <v>147</v>
      </c>
      <c r="C5388" s="266" t="s">
        <v>84</v>
      </c>
      <c r="D5388" s="268">
        <v>8.16</v>
      </c>
    </row>
    <row r="5389" spans="1:4">
      <c r="A5389" s="266">
        <v>5502978</v>
      </c>
      <c r="B5389" s="267" t="s">
        <v>6088</v>
      </c>
      <c r="C5389" s="266" t="s">
        <v>84</v>
      </c>
      <c r="D5389" s="268">
        <v>4.7300000000000004</v>
      </c>
    </row>
    <row r="5390" spans="1:4">
      <c r="A5390" s="266">
        <v>5502822</v>
      </c>
      <c r="B5390" s="267" t="s">
        <v>6089</v>
      </c>
      <c r="C5390" s="266" t="s">
        <v>84</v>
      </c>
      <c r="D5390" s="268">
        <v>38.18</v>
      </c>
    </row>
    <row r="5391" spans="1:4">
      <c r="A5391" s="266">
        <v>5502979</v>
      </c>
      <c r="B5391" s="267" t="s">
        <v>6090</v>
      </c>
      <c r="C5391" s="266" t="s">
        <v>84</v>
      </c>
      <c r="D5391" s="268">
        <v>16.170000000000002</v>
      </c>
    </row>
    <row r="5392" spans="1:4">
      <c r="A5392" s="266">
        <v>5501700</v>
      </c>
      <c r="B5392" s="267" t="s">
        <v>6091</v>
      </c>
      <c r="C5392" s="266" t="s">
        <v>142</v>
      </c>
      <c r="D5392" s="268">
        <v>0.52</v>
      </c>
    </row>
    <row r="5393" spans="1:4">
      <c r="A5393" s="266">
        <v>5500991</v>
      </c>
      <c r="B5393" s="267" t="s">
        <v>6092</v>
      </c>
      <c r="C5393" s="266" t="s">
        <v>84</v>
      </c>
      <c r="D5393" s="268">
        <v>148.83000000000001</v>
      </c>
    </row>
    <row r="5394" spans="1:4">
      <c r="A5394" s="266">
        <v>5515739</v>
      </c>
      <c r="B5394" s="267" t="s">
        <v>6093</v>
      </c>
      <c r="C5394" s="266" t="s">
        <v>84</v>
      </c>
      <c r="D5394" s="268">
        <v>42.91</v>
      </c>
    </row>
    <row r="5395" spans="1:4">
      <c r="A5395" s="266">
        <v>5505766</v>
      </c>
      <c r="B5395" s="267" t="s">
        <v>6094</v>
      </c>
      <c r="C5395" s="266" t="s">
        <v>84</v>
      </c>
      <c r="D5395" s="268">
        <v>328.98</v>
      </c>
    </row>
    <row r="5396" spans="1:4">
      <c r="A5396" s="266">
        <v>5501701</v>
      </c>
      <c r="B5396" s="267" t="s">
        <v>6095</v>
      </c>
      <c r="C5396" s="266" t="s">
        <v>63</v>
      </c>
      <c r="D5396" s="268">
        <v>38.11</v>
      </c>
    </row>
    <row r="5397" spans="1:4">
      <c r="A5397" s="266">
        <v>5501702</v>
      </c>
      <c r="B5397" s="267" t="s">
        <v>6096</v>
      </c>
      <c r="C5397" s="266" t="s">
        <v>63</v>
      </c>
      <c r="D5397" s="268">
        <v>95.27</v>
      </c>
    </row>
    <row r="5398" spans="1:4" ht="18">
      <c r="A5398" s="266">
        <v>5502972</v>
      </c>
      <c r="B5398" s="267" t="s">
        <v>6097</v>
      </c>
      <c r="C5398" s="266" t="s">
        <v>84</v>
      </c>
      <c r="D5398" s="268">
        <v>196.41</v>
      </c>
    </row>
    <row r="5399" spans="1:4" ht="18">
      <c r="A5399" s="266">
        <v>5502968</v>
      </c>
      <c r="B5399" s="267" t="s">
        <v>6098</v>
      </c>
      <c r="C5399" s="266" t="s">
        <v>84</v>
      </c>
      <c r="D5399" s="268">
        <v>22.14</v>
      </c>
    </row>
    <row r="5400" spans="1:4" ht="18">
      <c r="A5400" s="266">
        <v>5502969</v>
      </c>
      <c r="B5400" s="267" t="s">
        <v>6099</v>
      </c>
      <c r="C5400" s="266" t="s">
        <v>84</v>
      </c>
      <c r="D5400" s="268">
        <v>27.93</v>
      </c>
    </row>
    <row r="5401" spans="1:4" ht="18">
      <c r="A5401" s="266">
        <v>5502970</v>
      </c>
      <c r="B5401" s="267" t="s">
        <v>6100</v>
      </c>
      <c r="C5401" s="266" t="s">
        <v>84</v>
      </c>
      <c r="D5401" s="268">
        <v>51.18</v>
      </c>
    </row>
    <row r="5402" spans="1:4" ht="18">
      <c r="A5402" s="266">
        <v>5502971</v>
      </c>
      <c r="B5402" s="267" t="s">
        <v>6101</v>
      </c>
      <c r="C5402" s="266" t="s">
        <v>84</v>
      </c>
      <c r="D5402" s="268">
        <v>95.3</v>
      </c>
    </row>
    <row r="5403" spans="1:4">
      <c r="A5403" s="266">
        <v>5502663</v>
      </c>
      <c r="B5403" s="267" t="s">
        <v>6102</v>
      </c>
      <c r="C5403" s="266" t="s">
        <v>84</v>
      </c>
      <c r="D5403" s="268">
        <v>31.88</v>
      </c>
    </row>
    <row r="5404" spans="1:4">
      <c r="A5404" s="266">
        <v>5502993</v>
      </c>
      <c r="B5404" s="267" t="s">
        <v>6103</v>
      </c>
      <c r="C5404" s="266" t="s">
        <v>84</v>
      </c>
      <c r="D5404" s="268">
        <v>23.57</v>
      </c>
    </row>
    <row r="5405" spans="1:4" ht="18">
      <c r="A5405" s="266">
        <v>5502967</v>
      </c>
      <c r="B5405" s="267" t="s">
        <v>6104</v>
      </c>
      <c r="C5405" s="266" t="s">
        <v>84</v>
      </c>
      <c r="D5405" s="268">
        <v>108.68</v>
      </c>
    </row>
    <row r="5406" spans="1:4" ht="18">
      <c r="A5406" s="266">
        <v>5502963</v>
      </c>
      <c r="B5406" s="267" t="s">
        <v>6105</v>
      </c>
      <c r="C5406" s="266" t="s">
        <v>84</v>
      </c>
      <c r="D5406" s="268">
        <v>13.26</v>
      </c>
    </row>
    <row r="5407" spans="1:4" ht="18">
      <c r="A5407" s="266">
        <v>5502964</v>
      </c>
      <c r="B5407" s="267" t="s">
        <v>6106</v>
      </c>
      <c r="C5407" s="266" t="s">
        <v>84</v>
      </c>
      <c r="D5407" s="268">
        <v>16.600000000000001</v>
      </c>
    </row>
    <row r="5408" spans="1:4" ht="18">
      <c r="A5408" s="266">
        <v>5502965</v>
      </c>
      <c r="B5408" s="267" t="s">
        <v>6107</v>
      </c>
      <c r="C5408" s="266" t="s">
        <v>84</v>
      </c>
      <c r="D5408" s="268">
        <v>29.9</v>
      </c>
    </row>
    <row r="5409" spans="1:4" ht="18">
      <c r="A5409" s="266">
        <v>5502966</v>
      </c>
      <c r="B5409" s="267" t="s">
        <v>6108</v>
      </c>
      <c r="C5409" s="266" t="s">
        <v>84</v>
      </c>
      <c r="D5409" s="268">
        <v>54.82</v>
      </c>
    </row>
    <row r="5410" spans="1:4">
      <c r="A5410" s="266">
        <v>5501706</v>
      </c>
      <c r="B5410" s="267" t="s">
        <v>6109</v>
      </c>
      <c r="C5410" s="266" t="s">
        <v>84</v>
      </c>
      <c r="D5410" s="268">
        <v>6.44</v>
      </c>
    </row>
    <row r="5411" spans="1:4" ht="18">
      <c r="A5411" s="266">
        <v>5501880</v>
      </c>
      <c r="B5411" s="267" t="s">
        <v>6110</v>
      </c>
      <c r="C5411" s="266" t="s">
        <v>84</v>
      </c>
      <c r="D5411" s="268">
        <v>11.32</v>
      </c>
    </row>
    <row r="5412" spans="1:4" ht="18">
      <c r="A5412" s="266">
        <v>5502114</v>
      </c>
      <c r="B5412" s="267" t="s">
        <v>6111</v>
      </c>
      <c r="C5412" s="266" t="s">
        <v>84</v>
      </c>
      <c r="D5412" s="268">
        <v>7.41</v>
      </c>
    </row>
    <row r="5413" spans="1:4" ht="18">
      <c r="A5413" s="266">
        <v>5501906</v>
      </c>
      <c r="B5413" s="267" t="s">
        <v>6112</v>
      </c>
      <c r="C5413" s="266" t="s">
        <v>84</v>
      </c>
      <c r="D5413" s="268">
        <v>10.14</v>
      </c>
    </row>
    <row r="5414" spans="1:4" ht="18">
      <c r="A5414" s="266">
        <v>5502140</v>
      </c>
      <c r="B5414" s="267" t="s">
        <v>6113</v>
      </c>
      <c r="C5414" s="266" t="s">
        <v>84</v>
      </c>
      <c r="D5414" s="268">
        <v>6.22</v>
      </c>
    </row>
    <row r="5415" spans="1:4" ht="18">
      <c r="A5415" s="266">
        <v>5501932</v>
      </c>
      <c r="B5415" s="267" t="s">
        <v>6114</v>
      </c>
      <c r="C5415" s="266" t="s">
        <v>84</v>
      </c>
      <c r="D5415" s="268">
        <v>9.5299999999999994</v>
      </c>
    </row>
    <row r="5416" spans="1:4" ht="18">
      <c r="A5416" s="266">
        <v>5502166</v>
      </c>
      <c r="B5416" s="267" t="s">
        <v>6115</v>
      </c>
      <c r="C5416" s="266" t="s">
        <v>84</v>
      </c>
      <c r="D5416" s="268">
        <v>5.98</v>
      </c>
    </row>
    <row r="5417" spans="1:4" ht="18">
      <c r="A5417" s="266">
        <v>5501881</v>
      </c>
      <c r="B5417" s="267" t="s">
        <v>6116</v>
      </c>
      <c r="C5417" s="266" t="s">
        <v>84</v>
      </c>
      <c r="D5417" s="268">
        <v>11.56</v>
      </c>
    </row>
    <row r="5418" spans="1:4" ht="18">
      <c r="A5418" s="266">
        <v>5502115</v>
      </c>
      <c r="B5418" s="267" t="s">
        <v>6117</v>
      </c>
      <c r="C5418" s="266" t="s">
        <v>84</v>
      </c>
      <c r="D5418" s="268">
        <v>8.06</v>
      </c>
    </row>
    <row r="5419" spans="1:4" ht="18">
      <c r="A5419" s="266">
        <v>5501907</v>
      </c>
      <c r="B5419" s="267" t="s">
        <v>6118</v>
      </c>
      <c r="C5419" s="266" t="s">
        <v>84</v>
      </c>
      <c r="D5419" s="268">
        <v>10.31</v>
      </c>
    </row>
    <row r="5420" spans="1:4" ht="18">
      <c r="A5420" s="266">
        <v>5502141</v>
      </c>
      <c r="B5420" s="267" t="s">
        <v>6119</v>
      </c>
      <c r="C5420" s="266" t="s">
        <v>84</v>
      </c>
      <c r="D5420" s="268">
        <v>6.77</v>
      </c>
    </row>
    <row r="5421" spans="1:4" ht="18">
      <c r="A5421" s="266">
        <v>5501933</v>
      </c>
      <c r="B5421" s="267" t="s">
        <v>6120</v>
      </c>
      <c r="C5421" s="266" t="s">
        <v>84</v>
      </c>
      <c r="D5421" s="268">
        <v>9.66</v>
      </c>
    </row>
    <row r="5422" spans="1:4" ht="18">
      <c r="A5422" s="266">
        <v>5502167</v>
      </c>
      <c r="B5422" s="267" t="s">
        <v>6121</v>
      </c>
      <c r="C5422" s="266" t="s">
        <v>84</v>
      </c>
      <c r="D5422" s="268">
        <v>6.12</v>
      </c>
    </row>
    <row r="5423" spans="1:4" ht="18">
      <c r="A5423" s="266">
        <v>5501882</v>
      </c>
      <c r="B5423" s="267" t="s">
        <v>6122</v>
      </c>
      <c r="C5423" s="266" t="s">
        <v>84</v>
      </c>
      <c r="D5423" s="268">
        <v>11.8</v>
      </c>
    </row>
    <row r="5424" spans="1:4" ht="18">
      <c r="A5424" s="266">
        <v>5502116</v>
      </c>
      <c r="B5424" s="267" t="s">
        <v>6123</v>
      </c>
      <c r="C5424" s="266" t="s">
        <v>84</v>
      </c>
      <c r="D5424" s="268">
        <v>8.27</v>
      </c>
    </row>
    <row r="5425" spans="1:4" ht="18">
      <c r="A5425" s="266">
        <v>5501908</v>
      </c>
      <c r="B5425" s="267" t="s">
        <v>6124</v>
      </c>
      <c r="C5425" s="266" t="s">
        <v>84</v>
      </c>
      <c r="D5425" s="268">
        <v>10.47</v>
      </c>
    </row>
    <row r="5426" spans="1:4" ht="18">
      <c r="A5426" s="266">
        <v>5502142</v>
      </c>
      <c r="B5426" s="267" t="s">
        <v>6125</v>
      </c>
      <c r="C5426" s="266" t="s">
        <v>84</v>
      </c>
      <c r="D5426" s="268">
        <v>6.94</v>
      </c>
    </row>
    <row r="5427" spans="1:4" ht="18">
      <c r="A5427" s="266">
        <v>5501934</v>
      </c>
      <c r="B5427" s="267" t="s">
        <v>6126</v>
      </c>
      <c r="C5427" s="266" t="s">
        <v>84</v>
      </c>
      <c r="D5427" s="268">
        <v>10.14</v>
      </c>
    </row>
    <row r="5428" spans="1:4" ht="18">
      <c r="A5428" s="266">
        <v>5502168</v>
      </c>
      <c r="B5428" s="267" t="s">
        <v>6127</v>
      </c>
      <c r="C5428" s="266" t="s">
        <v>84</v>
      </c>
      <c r="D5428" s="268">
        <v>6.22</v>
      </c>
    </row>
    <row r="5429" spans="1:4" ht="18">
      <c r="A5429" s="266">
        <v>5501883</v>
      </c>
      <c r="B5429" s="267" t="s">
        <v>6128</v>
      </c>
      <c r="C5429" s="266" t="s">
        <v>84</v>
      </c>
      <c r="D5429" s="268">
        <v>12.05</v>
      </c>
    </row>
    <row r="5430" spans="1:4" ht="18">
      <c r="A5430" s="266">
        <v>5502117</v>
      </c>
      <c r="B5430" s="267" t="s">
        <v>6129</v>
      </c>
      <c r="C5430" s="266" t="s">
        <v>84</v>
      </c>
      <c r="D5430" s="268">
        <v>8.52</v>
      </c>
    </row>
    <row r="5431" spans="1:4" ht="18">
      <c r="A5431" s="266">
        <v>5501909</v>
      </c>
      <c r="B5431" s="267" t="s">
        <v>6130</v>
      </c>
      <c r="C5431" s="266" t="s">
        <v>84</v>
      </c>
      <c r="D5431" s="268">
        <v>10.63</v>
      </c>
    </row>
    <row r="5432" spans="1:4" ht="18">
      <c r="A5432" s="266">
        <v>5502143</v>
      </c>
      <c r="B5432" s="267" t="s">
        <v>6131</v>
      </c>
      <c r="C5432" s="266" t="s">
        <v>84</v>
      </c>
      <c r="D5432" s="268">
        <v>7.11</v>
      </c>
    </row>
    <row r="5433" spans="1:4" ht="18">
      <c r="A5433" s="266">
        <v>5501935</v>
      </c>
      <c r="B5433" s="267" t="s">
        <v>6132</v>
      </c>
      <c r="C5433" s="266" t="s">
        <v>84</v>
      </c>
      <c r="D5433" s="268">
        <v>10.31</v>
      </c>
    </row>
    <row r="5434" spans="1:4" ht="18">
      <c r="A5434" s="266">
        <v>5502169</v>
      </c>
      <c r="B5434" s="267" t="s">
        <v>6133</v>
      </c>
      <c r="C5434" s="266" t="s">
        <v>84</v>
      </c>
      <c r="D5434" s="268">
        <v>6.77</v>
      </c>
    </row>
    <row r="5435" spans="1:4" ht="18">
      <c r="A5435" s="266">
        <v>5501884</v>
      </c>
      <c r="B5435" s="267" t="s">
        <v>6134</v>
      </c>
      <c r="C5435" s="266" t="s">
        <v>84</v>
      </c>
      <c r="D5435" s="268">
        <v>12.66</v>
      </c>
    </row>
    <row r="5436" spans="1:4" ht="18">
      <c r="A5436" s="266">
        <v>5502118</v>
      </c>
      <c r="B5436" s="267" t="s">
        <v>6135</v>
      </c>
      <c r="C5436" s="266" t="s">
        <v>84</v>
      </c>
      <c r="D5436" s="268">
        <v>8.7799999999999994</v>
      </c>
    </row>
    <row r="5437" spans="1:4" ht="18">
      <c r="A5437" s="266">
        <v>5501910</v>
      </c>
      <c r="B5437" s="267" t="s">
        <v>6136</v>
      </c>
      <c r="C5437" s="266" t="s">
        <v>84</v>
      </c>
      <c r="D5437" s="268">
        <v>10.79</v>
      </c>
    </row>
    <row r="5438" spans="1:4" ht="18">
      <c r="A5438" s="266">
        <v>5502144</v>
      </c>
      <c r="B5438" s="267" t="s">
        <v>6137</v>
      </c>
      <c r="C5438" s="266" t="s">
        <v>84</v>
      </c>
      <c r="D5438" s="268">
        <v>7.24</v>
      </c>
    </row>
    <row r="5439" spans="1:4" ht="18">
      <c r="A5439" s="266">
        <v>5501936</v>
      </c>
      <c r="B5439" s="267" t="s">
        <v>6138</v>
      </c>
      <c r="C5439" s="266" t="s">
        <v>84</v>
      </c>
      <c r="D5439" s="268">
        <v>10.43</v>
      </c>
    </row>
    <row r="5440" spans="1:4" ht="18">
      <c r="A5440" s="266">
        <v>5502170</v>
      </c>
      <c r="B5440" s="267" t="s">
        <v>6139</v>
      </c>
      <c r="C5440" s="266" t="s">
        <v>84</v>
      </c>
      <c r="D5440" s="268">
        <v>6.89</v>
      </c>
    </row>
    <row r="5441" spans="1:4" ht="18">
      <c r="A5441" s="266">
        <v>5501885</v>
      </c>
      <c r="B5441" s="267" t="s">
        <v>6140</v>
      </c>
      <c r="C5441" s="266" t="s">
        <v>84</v>
      </c>
      <c r="D5441" s="268">
        <v>13.11</v>
      </c>
    </row>
    <row r="5442" spans="1:4" ht="18">
      <c r="A5442" s="266">
        <v>5502119</v>
      </c>
      <c r="B5442" s="267" t="s">
        <v>6141</v>
      </c>
      <c r="C5442" s="266" t="s">
        <v>84</v>
      </c>
      <c r="D5442" s="268">
        <v>9.61</v>
      </c>
    </row>
    <row r="5443" spans="1:4" ht="18">
      <c r="A5443" s="266">
        <v>5501911</v>
      </c>
      <c r="B5443" s="267" t="s">
        <v>6142</v>
      </c>
      <c r="C5443" s="266" t="s">
        <v>84</v>
      </c>
      <c r="D5443" s="268">
        <v>11.42</v>
      </c>
    </row>
    <row r="5444" spans="1:4" ht="18">
      <c r="A5444" s="266">
        <v>5502145</v>
      </c>
      <c r="B5444" s="267" t="s">
        <v>6143</v>
      </c>
      <c r="C5444" s="266" t="s">
        <v>84</v>
      </c>
      <c r="D5444" s="268">
        <v>7.54</v>
      </c>
    </row>
    <row r="5445" spans="1:4" ht="18">
      <c r="A5445" s="266">
        <v>5501937</v>
      </c>
      <c r="B5445" s="267" t="s">
        <v>6144</v>
      </c>
      <c r="C5445" s="266" t="s">
        <v>84</v>
      </c>
      <c r="D5445" s="268">
        <v>10.63</v>
      </c>
    </row>
    <row r="5446" spans="1:4" ht="18">
      <c r="A5446" s="266">
        <v>5502171</v>
      </c>
      <c r="B5446" s="267" t="s">
        <v>6145</v>
      </c>
      <c r="C5446" s="266" t="s">
        <v>84</v>
      </c>
      <c r="D5446" s="268">
        <v>7.11</v>
      </c>
    </row>
    <row r="5447" spans="1:4" ht="18">
      <c r="A5447" s="266">
        <v>5501886</v>
      </c>
      <c r="B5447" s="267" t="s">
        <v>6146</v>
      </c>
      <c r="C5447" s="266" t="s">
        <v>84</v>
      </c>
      <c r="D5447" s="268">
        <v>14.14</v>
      </c>
    </row>
    <row r="5448" spans="1:4" ht="18">
      <c r="A5448" s="266">
        <v>5502120</v>
      </c>
      <c r="B5448" s="267" t="s">
        <v>6147</v>
      </c>
      <c r="C5448" s="266" t="s">
        <v>84</v>
      </c>
      <c r="D5448" s="268">
        <v>10.65</v>
      </c>
    </row>
    <row r="5449" spans="1:4" ht="18">
      <c r="A5449" s="266">
        <v>5501912</v>
      </c>
      <c r="B5449" s="267" t="s">
        <v>6148</v>
      </c>
      <c r="C5449" s="266" t="s">
        <v>84</v>
      </c>
      <c r="D5449" s="268">
        <v>11.85</v>
      </c>
    </row>
    <row r="5450" spans="1:4" ht="18">
      <c r="A5450" s="266">
        <v>5502146</v>
      </c>
      <c r="B5450" s="267" t="s">
        <v>6149</v>
      </c>
      <c r="C5450" s="266" t="s">
        <v>84</v>
      </c>
      <c r="D5450" s="268">
        <v>8.3699999999999992</v>
      </c>
    </row>
    <row r="5451" spans="1:4" ht="18">
      <c r="A5451" s="266">
        <v>5501938</v>
      </c>
      <c r="B5451" s="267" t="s">
        <v>6150</v>
      </c>
      <c r="C5451" s="266" t="s">
        <v>84</v>
      </c>
      <c r="D5451" s="268">
        <v>11.37</v>
      </c>
    </row>
    <row r="5452" spans="1:4" ht="18">
      <c r="A5452" s="266">
        <v>5502172</v>
      </c>
      <c r="B5452" s="267" t="s">
        <v>6151</v>
      </c>
      <c r="C5452" s="266" t="s">
        <v>84</v>
      </c>
      <c r="D5452" s="268">
        <v>7.49</v>
      </c>
    </row>
    <row r="5453" spans="1:4" ht="18">
      <c r="A5453" s="266">
        <v>5501876</v>
      </c>
      <c r="B5453" s="267" t="s">
        <v>6152</v>
      </c>
      <c r="C5453" s="266" t="s">
        <v>84</v>
      </c>
      <c r="D5453" s="268">
        <v>9.44</v>
      </c>
    </row>
    <row r="5454" spans="1:4" ht="18">
      <c r="A5454" s="266">
        <v>5502110</v>
      </c>
      <c r="B5454" s="267" t="s">
        <v>6153</v>
      </c>
      <c r="C5454" s="266" t="s">
        <v>84</v>
      </c>
      <c r="D5454" s="268">
        <v>5.88</v>
      </c>
    </row>
    <row r="5455" spans="1:4" ht="18">
      <c r="A5455" s="266">
        <v>5501902</v>
      </c>
      <c r="B5455" s="267" t="s">
        <v>6154</v>
      </c>
      <c r="C5455" s="266" t="s">
        <v>84</v>
      </c>
      <c r="D5455" s="268">
        <v>9.0500000000000007</v>
      </c>
    </row>
    <row r="5456" spans="1:4" ht="18">
      <c r="A5456" s="266">
        <v>5502136</v>
      </c>
      <c r="B5456" s="267" t="s">
        <v>6155</v>
      </c>
      <c r="C5456" s="266" t="s">
        <v>84</v>
      </c>
      <c r="D5456" s="268">
        <v>5.5</v>
      </c>
    </row>
    <row r="5457" spans="1:4" ht="18">
      <c r="A5457" s="266">
        <v>5501928</v>
      </c>
      <c r="B5457" s="267" t="s">
        <v>6156</v>
      </c>
      <c r="C5457" s="266" t="s">
        <v>84</v>
      </c>
      <c r="D5457" s="268">
        <v>8.5399999999999991</v>
      </c>
    </row>
    <row r="5458" spans="1:4" ht="18">
      <c r="A5458" s="266">
        <v>5502162</v>
      </c>
      <c r="B5458" s="267" t="s">
        <v>6157</v>
      </c>
      <c r="C5458" s="266" t="s">
        <v>84</v>
      </c>
      <c r="D5458" s="268">
        <v>4.97</v>
      </c>
    </row>
    <row r="5459" spans="1:4" ht="18">
      <c r="A5459" s="266">
        <v>5501877</v>
      </c>
      <c r="B5459" s="267" t="s">
        <v>6158</v>
      </c>
      <c r="C5459" s="266" t="s">
        <v>84</v>
      </c>
      <c r="D5459" s="268">
        <v>10.14</v>
      </c>
    </row>
    <row r="5460" spans="1:4" ht="18">
      <c r="A5460" s="266">
        <v>5502111</v>
      </c>
      <c r="B5460" s="267" t="s">
        <v>6159</v>
      </c>
      <c r="C5460" s="266" t="s">
        <v>84</v>
      </c>
      <c r="D5460" s="268">
        <v>6.22</v>
      </c>
    </row>
    <row r="5461" spans="1:4" ht="18">
      <c r="A5461" s="266">
        <v>5501903</v>
      </c>
      <c r="B5461" s="267" t="s">
        <v>6160</v>
      </c>
      <c r="C5461" s="266" t="s">
        <v>84</v>
      </c>
      <c r="D5461" s="268">
        <v>9.2799999999999994</v>
      </c>
    </row>
    <row r="5462" spans="1:4" ht="18">
      <c r="A5462" s="266">
        <v>5502137</v>
      </c>
      <c r="B5462" s="267" t="s">
        <v>6161</v>
      </c>
      <c r="C5462" s="266" t="s">
        <v>84</v>
      </c>
      <c r="D5462" s="268">
        <v>5.71</v>
      </c>
    </row>
    <row r="5463" spans="1:4" ht="18">
      <c r="A5463" s="266">
        <v>5501929</v>
      </c>
      <c r="B5463" s="267" t="s">
        <v>6162</v>
      </c>
      <c r="C5463" s="266" t="s">
        <v>84</v>
      </c>
      <c r="D5463" s="268">
        <v>9.11</v>
      </c>
    </row>
    <row r="5464" spans="1:4" ht="18">
      <c r="A5464" s="266">
        <v>5502163</v>
      </c>
      <c r="B5464" s="267" t="s">
        <v>6163</v>
      </c>
      <c r="C5464" s="266" t="s">
        <v>84</v>
      </c>
      <c r="D5464" s="268">
        <v>5.54</v>
      </c>
    </row>
    <row r="5465" spans="1:4" ht="18">
      <c r="A5465" s="266">
        <v>5501875</v>
      </c>
      <c r="B5465" s="267" t="s">
        <v>6164</v>
      </c>
      <c r="C5465" s="266" t="s">
        <v>84</v>
      </c>
      <c r="D5465" s="268">
        <v>9.0500000000000007</v>
      </c>
    </row>
    <row r="5466" spans="1:4" ht="18">
      <c r="A5466" s="266">
        <v>5502109</v>
      </c>
      <c r="B5466" s="267" t="s">
        <v>6165</v>
      </c>
      <c r="C5466" s="266" t="s">
        <v>84</v>
      </c>
      <c r="D5466" s="268">
        <v>5.5</v>
      </c>
    </row>
    <row r="5467" spans="1:4" ht="18">
      <c r="A5467" s="266">
        <v>5501901</v>
      </c>
      <c r="B5467" s="267" t="s">
        <v>6166</v>
      </c>
      <c r="C5467" s="266" t="s">
        <v>84</v>
      </c>
      <c r="D5467" s="268">
        <v>8.42</v>
      </c>
    </row>
    <row r="5468" spans="1:4" ht="18">
      <c r="A5468" s="266">
        <v>5502135</v>
      </c>
      <c r="B5468" s="267" t="s">
        <v>6167</v>
      </c>
      <c r="C5468" s="266" t="s">
        <v>84</v>
      </c>
      <c r="D5468" s="268">
        <v>4.84</v>
      </c>
    </row>
    <row r="5469" spans="1:4" ht="18">
      <c r="A5469" s="266">
        <v>5501927</v>
      </c>
      <c r="B5469" s="267" t="s">
        <v>6168</v>
      </c>
      <c r="C5469" s="266" t="s">
        <v>84</v>
      </c>
      <c r="D5469" s="268">
        <v>8.35</v>
      </c>
    </row>
    <row r="5470" spans="1:4" ht="18">
      <c r="A5470" s="266">
        <v>5502161</v>
      </c>
      <c r="B5470" s="267" t="s">
        <v>6169</v>
      </c>
      <c r="C5470" s="266" t="s">
        <v>84</v>
      </c>
      <c r="D5470" s="268">
        <v>4.76</v>
      </c>
    </row>
    <row r="5471" spans="1:4" ht="18">
      <c r="A5471" s="266">
        <v>5501878</v>
      </c>
      <c r="B5471" s="267" t="s">
        <v>6170</v>
      </c>
      <c r="C5471" s="266" t="s">
        <v>84</v>
      </c>
      <c r="D5471" s="268">
        <v>10.43</v>
      </c>
    </row>
    <row r="5472" spans="1:4" ht="18">
      <c r="A5472" s="266">
        <v>5502112</v>
      </c>
      <c r="B5472" s="267" t="s">
        <v>6171</v>
      </c>
      <c r="C5472" s="266" t="s">
        <v>84</v>
      </c>
      <c r="D5472" s="268">
        <v>6.89</v>
      </c>
    </row>
    <row r="5473" spans="1:4" ht="18">
      <c r="A5473" s="266">
        <v>5501904</v>
      </c>
      <c r="B5473" s="267" t="s">
        <v>6172</v>
      </c>
      <c r="C5473" s="266" t="s">
        <v>84</v>
      </c>
      <c r="D5473" s="268">
        <v>9.44</v>
      </c>
    </row>
    <row r="5474" spans="1:4" ht="18">
      <c r="A5474" s="266">
        <v>5502138</v>
      </c>
      <c r="B5474" s="267" t="s">
        <v>6173</v>
      </c>
      <c r="C5474" s="266" t="s">
        <v>84</v>
      </c>
      <c r="D5474" s="268">
        <v>5.91</v>
      </c>
    </row>
    <row r="5475" spans="1:4" ht="18">
      <c r="A5475" s="266">
        <v>5501930</v>
      </c>
      <c r="B5475" s="267" t="s">
        <v>6174</v>
      </c>
      <c r="C5475" s="266" t="s">
        <v>84</v>
      </c>
      <c r="D5475" s="268">
        <v>9.24</v>
      </c>
    </row>
    <row r="5476" spans="1:4" ht="18">
      <c r="A5476" s="266">
        <v>5502164</v>
      </c>
      <c r="B5476" s="267" t="s">
        <v>6175</v>
      </c>
      <c r="C5476" s="266" t="s">
        <v>84</v>
      </c>
      <c r="D5476" s="268">
        <v>5.71</v>
      </c>
    </row>
    <row r="5477" spans="1:4" ht="18">
      <c r="A5477" s="266">
        <v>5501879</v>
      </c>
      <c r="B5477" s="267" t="s">
        <v>6176</v>
      </c>
      <c r="C5477" s="266" t="s">
        <v>84</v>
      </c>
      <c r="D5477" s="268">
        <v>10.71</v>
      </c>
    </row>
    <row r="5478" spans="1:4" ht="18">
      <c r="A5478" s="266">
        <v>5502113</v>
      </c>
      <c r="B5478" s="267" t="s">
        <v>6177</v>
      </c>
      <c r="C5478" s="266" t="s">
        <v>84</v>
      </c>
      <c r="D5478" s="268">
        <v>7.15</v>
      </c>
    </row>
    <row r="5479" spans="1:4" ht="18">
      <c r="A5479" s="266">
        <v>5501905</v>
      </c>
      <c r="B5479" s="267" t="s">
        <v>6178</v>
      </c>
      <c r="C5479" s="266" t="s">
        <v>84</v>
      </c>
      <c r="D5479" s="268">
        <v>9.6300000000000008</v>
      </c>
    </row>
    <row r="5480" spans="1:4" ht="18">
      <c r="A5480" s="266">
        <v>5502139</v>
      </c>
      <c r="B5480" s="267" t="s">
        <v>6179</v>
      </c>
      <c r="C5480" s="266" t="s">
        <v>84</v>
      </c>
      <c r="D5480" s="268">
        <v>6.09</v>
      </c>
    </row>
    <row r="5481" spans="1:4" ht="18">
      <c r="A5481" s="266">
        <v>5501931</v>
      </c>
      <c r="B5481" s="267" t="s">
        <v>6180</v>
      </c>
      <c r="C5481" s="266" t="s">
        <v>84</v>
      </c>
      <c r="D5481" s="268">
        <v>9.4</v>
      </c>
    </row>
    <row r="5482" spans="1:4" ht="18">
      <c r="A5482" s="266">
        <v>5502165</v>
      </c>
      <c r="B5482" s="267" t="s">
        <v>6181</v>
      </c>
      <c r="C5482" s="266" t="s">
        <v>84</v>
      </c>
      <c r="D5482" s="268">
        <v>5.85</v>
      </c>
    </row>
    <row r="5483" spans="1:4" ht="18">
      <c r="A5483" s="266">
        <v>5502825</v>
      </c>
      <c r="B5483" s="267" t="s">
        <v>6182</v>
      </c>
      <c r="C5483" s="266" t="s">
        <v>84</v>
      </c>
      <c r="D5483" s="268">
        <v>14.92</v>
      </c>
    </row>
    <row r="5484" spans="1:4" ht="18">
      <c r="A5484" s="266">
        <v>5502834</v>
      </c>
      <c r="B5484" s="267" t="s">
        <v>6183</v>
      </c>
      <c r="C5484" s="266" t="s">
        <v>84</v>
      </c>
      <c r="D5484" s="268">
        <v>11.06</v>
      </c>
    </row>
    <row r="5485" spans="1:4" ht="18">
      <c r="A5485" s="266">
        <v>5502826</v>
      </c>
      <c r="B5485" s="267" t="s">
        <v>6184</v>
      </c>
      <c r="C5485" s="266" t="s">
        <v>84</v>
      </c>
      <c r="D5485" s="268">
        <v>12.09</v>
      </c>
    </row>
    <row r="5486" spans="1:4" ht="18">
      <c r="A5486" s="266">
        <v>5502835</v>
      </c>
      <c r="B5486" s="267" t="s">
        <v>6185</v>
      </c>
      <c r="C5486" s="266" t="s">
        <v>84</v>
      </c>
      <c r="D5486" s="268">
        <v>8.6300000000000008</v>
      </c>
    </row>
    <row r="5487" spans="1:4" ht="18">
      <c r="A5487" s="266">
        <v>5502827</v>
      </c>
      <c r="B5487" s="267" t="s">
        <v>6186</v>
      </c>
      <c r="C5487" s="266" t="s">
        <v>84</v>
      </c>
      <c r="D5487" s="268">
        <v>11.56</v>
      </c>
    </row>
    <row r="5488" spans="1:4" ht="18">
      <c r="A5488" s="266">
        <v>5502836</v>
      </c>
      <c r="B5488" s="267" t="s">
        <v>6187</v>
      </c>
      <c r="C5488" s="266" t="s">
        <v>84</v>
      </c>
      <c r="D5488" s="268">
        <v>8.06</v>
      </c>
    </row>
    <row r="5489" spans="1:4" ht="18">
      <c r="A5489" s="266">
        <v>5502356</v>
      </c>
      <c r="B5489" s="267" t="s">
        <v>6188</v>
      </c>
      <c r="C5489" s="266" t="s">
        <v>84</v>
      </c>
      <c r="D5489" s="268">
        <v>17.510000000000002</v>
      </c>
    </row>
    <row r="5490" spans="1:4" ht="18">
      <c r="A5490" s="266">
        <v>5502590</v>
      </c>
      <c r="B5490" s="267" t="s">
        <v>6189</v>
      </c>
      <c r="C5490" s="266" t="s">
        <v>84</v>
      </c>
      <c r="D5490" s="268">
        <v>10.08</v>
      </c>
    </row>
    <row r="5491" spans="1:4" ht="18">
      <c r="A5491" s="266">
        <v>5502382</v>
      </c>
      <c r="B5491" s="267" t="s">
        <v>6190</v>
      </c>
      <c r="C5491" s="266" t="s">
        <v>84</v>
      </c>
      <c r="D5491" s="268">
        <v>16.149999999999999</v>
      </c>
    </row>
    <row r="5492" spans="1:4" ht="18">
      <c r="A5492" s="266">
        <v>5502616</v>
      </c>
      <c r="B5492" s="267" t="s">
        <v>6191</v>
      </c>
      <c r="C5492" s="266" t="s">
        <v>84</v>
      </c>
      <c r="D5492" s="268">
        <v>8.57</v>
      </c>
    </row>
    <row r="5493" spans="1:4" ht="18">
      <c r="A5493" s="266">
        <v>5502408</v>
      </c>
      <c r="B5493" s="267" t="s">
        <v>6192</v>
      </c>
      <c r="C5493" s="266" t="s">
        <v>84</v>
      </c>
      <c r="D5493" s="268">
        <v>15.89</v>
      </c>
    </row>
    <row r="5494" spans="1:4" ht="18">
      <c r="A5494" s="266">
        <v>5502642</v>
      </c>
      <c r="B5494" s="267" t="s">
        <v>6193</v>
      </c>
      <c r="C5494" s="266" t="s">
        <v>84</v>
      </c>
      <c r="D5494" s="268">
        <v>8.26</v>
      </c>
    </row>
    <row r="5495" spans="1:4" ht="18">
      <c r="A5495" s="266">
        <v>5502357</v>
      </c>
      <c r="B5495" s="267" t="s">
        <v>6194</v>
      </c>
      <c r="C5495" s="266" t="s">
        <v>84</v>
      </c>
      <c r="D5495" s="268">
        <v>17.79</v>
      </c>
    </row>
    <row r="5496" spans="1:4" ht="18">
      <c r="A5496" s="266">
        <v>5502591</v>
      </c>
      <c r="B5496" s="267" t="s">
        <v>6195</v>
      </c>
      <c r="C5496" s="266" t="s">
        <v>84</v>
      </c>
      <c r="D5496" s="268">
        <v>10.38</v>
      </c>
    </row>
    <row r="5497" spans="1:4" ht="18">
      <c r="A5497" s="266">
        <v>5502383</v>
      </c>
      <c r="B5497" s="267" t="s">
        <v>6196</v>
      </c>
      <c r="C5497" s="266" t="s">
        <v>84</v>
      </c>
      <c r="D5497" s="268">
        <v>16.329999999999998</v>
      </c>
    </row>
    <row r="5498" spans="1:4" ht="18">
      <c r="A5498" s="266">
        <v>5502617</v>
      </c>
      <c r="B5498" s="267" t="s">
        <v>6197</v>
      </c>
      <c r="C5498" s="266" t="s">
        <v>84</v>
      </c>
      <c r="D5498" s="268">
        <v>8.7100000000000009</v>
      </c>
    </row>
    <row r="5499" spans="1:4" ht="18">
      <c r="A5499" s="266">
        <v>5502409</v>
      </c>
      <c r="B5499" s="267" t="s">
        <v>6198</v>
      </c>
      <c r="C5499" s="266" t="s">
        <v>84</v>
      </c>
      <c r="D5499" s="268">
        <v>16.02</v>
      </c>
    </row>
    <row r="5500" spans="1:4" ht="18">
      <c r="A5500" s="266">
        <v>5502643</v>
      </c>
      <c r="B5500" s="267" t="s">
        <v>6199</v>
      </c>
      <c r="C5500" s="266" t="s">
        <v>84</v>
      </c>
      <c r="D5500" s="268">
        <v>8.44</v>
      </c>
    </row>
    <row r="5501" spans="1:4" ht="18">
      <c r="A5501" s="266">
        <v>5502358</v>
      </c>
      <c r="B5501" s="267" t="s">
        <v>6200</v>
      </c>
      <c r="C5501" s="266" t="s">
        <v>84</v>
      </c>
      <c r="D5501" s="268">
        <v>18.07</v>
      </c>
    </row>
    <row r="5502" spans="1:4" ht="18">
      <c r="A5502" s="266">
        <v>5502592</v>
      </c>
      <c r="B5502" s="267" t="s">
        <v>6201</v>
      </c>
      <c r="C5502" s="266" t="s">
        <v>84</v>
      </c>
      <c r="D5502" s="268">
        <v>10.61</v>
      </c>
    </row>
    <row r="5503" spans="1:4" ht="18">
      <c r="A5503" s="266">
        <v>5502384</v>
      </c>
      <c r="B5503" s="267" t="s">
        <v>6202</v>
      </c>
      <c r="C5503" s="266" t="s">
        <v>84</v>
      </c>
      <c r="D5503" s="268">
        <v>16.510000000000002</v>
      </c>
    </row>
    <row r="5504" spans="1:4" ht="18">
      <c r="A5504" s="266">
        <v>5502618</v>
      </c>
      <c r="B5504" s="267" t="s">
        <v>6203</v>
      </c>
      <c r="C5504" s="266" t="s">
        <v>84</v>
      </c>
      <c r="D5504" s="268">
        <v>9.61</v>
      </c>
    </row>
    <row r="5505" spans="1:4" ht="18">
      <c r="A5505" s="266">
        <v>5502410</v>
      </c>
      <c r="B5505" s="267" t="s">
        <v>6204</v>
      </c>
      <c r="C5505" s="266" t="s">
        <v>84</v>
      </c>
      <c r="D5505" s="268">
        <v>16.149999999999999</v>
      </c>
    </row>
    <row r="5506" spans="1:4" ht="18">
      <c r="A5506" s="266">
        <v>5502644</v>
      </c>
      <c r="B5506" s="267" t="s">
        <v>6205</v>
      </c>
      <c r="C5506" s="266" t="s">
        <v>84</v>
      </c>
      <c r="D5506" s="268">
        <v>8.57</v>
      </c>
    </row>
    <row r="5507" spans="1:4" ht="18">
      <c r="A5507" s="266">
        <v>5502359</v>
      </c>
      <c r="B5507" s="267" t="s">
        <v>6206</v>
      </c>
      <c r="C5507" s="266" t="s">
        <v>84</v>
      </c>
      <c r="D5507" s="268">
        <v>18.34</v>
      </c>
    </row>
    <row r="5508" spans="1:4" ht="18">
      <c r="A5508" s="266">
        <v>5502593</v>
      </c>
      <c r="B5508" s="267" t="s">
        <v>6207</v>
      </c>
      <c r="C5508" s="266" t="s">
        <v>84</v>
      </c>
      <c r="D5508" s="268">
        <v>10.91</v>
      </c>
    </row>
    <row r="5509" spans="1:4" ht="18">
      <c r="A5509" s="266">
        <v>5502385</v>
      </c>
      <c r="B5509" s="267" t="s">
        <v>6208</v>
      </c>
      <c r="C5509" s="266" t="s">
        <v>84</v>
      </c>
      <c r="D5509" s="268">
        <v>16.68</v>
      </c>
    </row>
    <row r="5510" spans="1:4" ht="18">
      <c r="A5510" s="266">
        <v>5502619</v>
      </c>
      <c r="B5510" s="267" t="s">
        <v>6209</v>
      </c>
      <c r="C5510" s="266" t="s">
        <v>84</v>
      </c>
      <c r="D5510" s="268">
        <v>9.7799999999999994</v>
      </c>
    </row>
    <row r="5511" spans="1:4" ht="18">
      <c r="A5511" s="266">
        <v>5502411</v>
      </c>
      <c r="B5511" s="267" t="s">
        <v>6210</v>
      </c>
      <c r="C5511" s="266" t="s">
        <v>84</v>
      </c>
      <c r="D5511" s="268">
        <v>16.29</v>
      </c>
    </row>
    <row r="5512" spans="1:4" ht="18">
      <c r="A5512" s="266">
        <v>5502645</v>
      </c>
      <c r="B5512" s="267" t="s">
        <v>6211</v>
      </c>
      <c r="C5512" s="266" t="s">
        <v>84</v>
      </c>
      <c r="D5512" s="268">
        <v>8.7100000000000009</v>
      </c>
    </row>
    <row r="5513" spans="1:4" ht="18">
      <c r="A5513" s="266">
        <v>5502360</v>
      </c>
      <c r="B5513" s="267" t="s">
        <v>6212</v>
      </c>
      <c r="C5513" s="266" t="s">
        <v>84</v>
      </c>
      <c r="D5513" s="268">
        <v>19.100000000000001</v>
      </c>
    </row>
    <row r="5514" spans="1:4" ht="18">
      <c r="A5514" s="266">
        <v>5502594</v>
      </c>
      <c r="B5514" s="267" t="s">
        <v>6213</v>
      </c>
      <c r="C5514" s="266" t="s">
        <v>84</v>
      </c>
      <c r="D5514" s="268">
        <v>11.88</v>
      </c>
    </row>
    <row r="5515" spans="1:4" ht="18">
      <c r="A5515" s="266">
        <v>5502386</v>
      </c>
      <c r="B5515" s="267" t="s">
        <v>6214</v>
      </c>
      <c r="C5515" s="266" t="s">
        <v>84</v>
      </c>
      <c r="D5515" s="268">
        <v>17.350000000000001</v>
      </c>
    </row>
    <row r="5516" spans="1:4" ht="18">
      <c r="A5516" s="266">
        <v>5502620</v>
      </c>
      <c r="B5516" s="267" t="s">
        <v>6215</v>
      </c>
      <c r="C5516" s="266" t="s">
        <v>84</v>
      </c>
      <c r="D5516" s="268">
        <v>9.9</v>
      </c>
    </row>
    <row r="5517" spans="1:4" ht="18">
      <c r="A5517" s="266">
        <v>5502412</v>
      </c>
      <c r="B5517" s="267" t="s">
        <v>6216</v>
      </c>
      <c r="C5517" s="266" t="s">
        <v>84</v>
      </c>
      <c r="D5517" s="268">
        <v>16.420000000000002</v>
      </c>
    </row>
    <row r="5518" spans="1:4" ht="18">
      <c r="A5518" s="266">
        <v>5502646</v>
      </c>
      <c r="B5518" s="267" t="s">
        <v>6217</v>
      </c>
      <c r="C5518" s="266" t="s">
        <v>84</v>
      </c>
      <c r="D5518" s="268">
        <v>9.5500000000000007</v>
      </c>
    </row>
    <row r="5519" spans="1:4" ht="18">
      <c r="A5519" s="266">
        <v>5502361</v>
      </c>
      <c r="B5519" s="267" t="s">
        <v>6218</v>
      </c>
      <c r="C5519" s="266" t="s">
        <v>84</v>
      </c>
      <c r="D5519" s="268">
        <v>19.559999999999999</v>
      </c>
    </row>
    <row r="5520" spans="1:4" ht="18">
      <c r="A5520" s="266">
        <v>5502595</v>
      </c>
      <c r="B5520" s="267" t="s">
        <v>6219</v>
      </c>
      <c r="C5520" s="266" t="s">
        <v>84</v>
      </c>
      <c r="D5520" s="268">
        <v>12.33</v>
      </c>
    </row>
    <row r="5521" spans="1:4" ht="18">
      <c r="A5521" s="266">
        <v>5502387</v>
      </c>
      <c r="B5521" s="267" t="s">
        <v>6220</v>
      </c>
      <c r="C5521" s="266" t="s">
        <v>84</v>
      </c>
      <c r="D5521" s="268">
        <v>17.68</v>
      </c>
    </row>
    <row r="5522" spans="1:4" ht="18">
      <c r="A5522" s="266">
        <v>5502621</v>
      </c>
      <c r="B5522" s="267" t="s">
        <v>6221</v>
      </c>
      <c r="C5522" s="266" t="s">
        <v>84</v>
      </c>
      <c r="D5522" s="268">
        <v>10.26</v>
      </c>
    </row>
    <row r="5523" spans="1:4" ht="18">
      <c r="A5523" s="266">
        <v>5502413</v>
      </c>
      <c r="B5523" s="267" t="s">
        <v>6222</v>
      </c>
      <c r="C5523" s="266" t="s">
        <v>84</v>
      </c>
      <c r="D5523" s="268">
        <v>16.68</v>
      </c>
    </row>
    <row r="5524" spans="1:4" ht="18">
      <c r="A5524" s="266">
        <v>5502647</v>
      </c>
      <c r="B5524" s="267" t="s">
        <v>6223</v>
      </c>
      <c r="C5524" s="266" t="s">
        <v>84</v>
      </c>
      <c r="D5524" s="268">
        <v>9.7799999999999994</v>
      </c>
    </row>
    <row r="5525" spans="1:4" ht="18">
      <c r="A5525" s="266">
        <v>5502362</v>
      </c>
      <c r="B5525" s="267" t="s">
        <v>6224</v>
      </c>
      <c r="C5525" s="266" t="s">
        <v>84</v>
      </c>
      <c r="D5525" s="268">
        <v>20.87</v>
      </c>
    </row>
    <row r="5526" spans="1:4" ht="18">
      <c r="A5526" s="266">
        <v>5502596</v>
      </c>
      <c r="B5526" s="267" t="s">
        <v>6225</v>
      </c>
      <c r="C5526" s="266" t="s">
        <v>84</v>
      </c>
      <c r="D5526" s="268">
        <v>13.07</v>
      </c>
    </row>
    <row r="5527" spans="1:4" ht="18">
      <c r="A5527" s="266">
        <v>5502388</v>
      </c>
      <c r="B5527" s="267" t="s">
        <v>6226</v>
      </c>
      <c r="C5527" s="266" t="s">
        <v>84</v>
      </c>
      <c r="D5527" s="268">
        <v>18.12</v>
      </c>
    </row>
    <row r="5528" spans="1:4" ht="18">
      <c r="A5528" s="266">
        <v>5502622</v>
      </c>
      <c r="B5528" s="267" t="s">
        <v>6227</v>
      </c>
      <c r="C5528" s="266" t="s">
        <v>84</v>
      </c>
      <c r="D5528" s="268">
        <v>10.73</v>
      </c>
    </row>
    <row r="5529" spans="1:4" ht="18">
      <c r="A5529" s="266">
        <v>5502414</v>
      </c>
      <c r="B5529" s="267" t="s">
        <v>6228</v>
      </c>
      <c r="C5529" s="266" t="s">
        <v>84</v>
      </c>
      <c r="D5529" s="268">
        <v>17.62</v>
      </c>
    </row>
    <row r="5530" spans="1:4" ht="18">
      <c r="A5530" s="266">
        <v>5502648</v>
      </c>
      <c r="B5530" s="267" t="s">
        <v>6229</v>
      </c>
      <c r="C5530" s="266" t="s">
        <v>84</v>
      </c>
      <c r="D5530" s="268">
        <v>10.199999999999999</v>
      </c>
    </row>
    <row r="5531" spans="1:4" ht="18">
      <c r="A5531" s="266">
        <v>5502352</v>
      </c>
      <c r="B5531" s="267" t="s">
        <v>6230</v>
      </c>
      <c r="C5531" s="266" t="s">
        <v>84</v>
      </c>
      <c r="D5531" s="268">
        <v>15.76</v>
      </c>
    </row>
    <row r="5532" spans="1:4" ht="18">
      <c r="A5532" s="266">
        <v>5502586</v>
      </c>
      <c r="B5532" s="267" t="s">
        <v>6231</v>
      </c>
      <c r="C5532" s="266" t="s">
        <v>84</v>
      </c>
      <c r="D5532" s="268">
        <v>8.17</v>
      </c>
    </row>
    <row r="5533" spans="1:4" ht="18">
      <c r="A5533" s="266">
        <v>5502378</v>
      </c>
      <c r="B5533" s="267" t="s">
        <v>6232</v>
      </c>
      <c r="C5533" s="266" t="s">
        <v>84</v>
      </c>
      <c r="D5533" s="268">
        <v>14.82</v>
      </c>
    </row>
    <row r="5534" spans="1:4" ht="18">
      <c r="A5534" s="266">
        <v>5502612</v>
      </c>
      <c r="B5534" s="267" t="s">
        <v>6233</v>
      </c>
      <c r="C5534" s="266" t="s">
        <v>84</v>
      </c>
      <c r="D5534" s="268">
        <v>7.73</v>
      </c>
    </row>
    <row r="5535" spans="1:4" ht="18">
      <c r="A5535" s="266">
        <v>5502404</v>
      </c>
      <c r="B5535" s="267" t="s">
        <v>6234</v>
      </c>
      <c r="C5535" s="266" t="s">
        <v>84</v>
      </c>
      <c r="D5535" s="268">
        <v>14.68</v>
      </c>
    </row>
    <row r="5536" spans="1:4" ht="18">
      <c r="A5536" s="266">
        <v>5502638</v>
      </c>
      <c r="B5536" s="267" t="s">
        <v>6235</v>
      </c>
      <c r="C5536" s="266" t="s">
        <v>84</v>
      </c>
      <c r="D5536" s="268">
        <v>7.6</v>
      </c>
    </row>
    <row r="5537" spans="1:4" ht="18">
      <c r="A5537" s="266">
        <v>5502353</v>
      </c>
      <c r="B5537" s="267" t="s">
        <v>6236</v>
      </c>
      <c r="C5537" s="266" t="s">
        <v>84</v>
      </c>
      <c r="D5537" s="268">
        <v>16.11</v>
      </c>
    </row>
    <row r="5538" spans="1:4" ht="18">
      <c r="A5538" s="266">
        <v>5502587</v>
      </c>
      <c r="B5538" s="267" t="s">
        <v>6237</v>
      </c>
      <c r="C5538" s="266" t="s">
        <v>84</v>
      </c>
      <c r="D5538" s="268">
        <v>8.5299999999999994</v>
      </c>
    </row>
    <row r="5539" spans="1:4" ht="18">
      <c r="A5539" s="266">
        <v>5502379</v>
      </c>
      <c r="B5539" s="267" t="s">
        <v>6238</v>
      </c>
      <c r="C5539" s="266" t="s">
        <v>84</v>
      </c>
      <c r="D5539" s="268">
        <v>15.08</v>
      </c>
    </row>
    <row r="5540" spans="1:4" ht="18">
      <c r="A5540" s="266">
        <v>5502613</v>
      </c>
      <c r="B5540" s="267" t="s">
        <v>6239</v>
      </c>
      <c r="C5540" s="266" t="s">
        <v>84</v>
      </c>
      <c r="D5540" s="268">
        <v>8</v>
      </c>
    </row>
    <row r="5541" spans="1:4" ht="18">
      <c r="A5541" s="266">
        <v>5502405</v>
      </c>
      <c r="B5541" s="267" t="s">
        <v>6240</v>
      </c>
      <c r="C5541" s="266" t="s">
        <v>84</v>
      </c>
      <c r="D5541" s="268">
        <v>14.88</v>
      </c>
    </row>
    <row r="5542" spans="1:4" ht="18">
      <c r="A5542" s="266">
        <v>5502639</v>
      </c>
      <c r="B5542" s="267" t="s">
        <v>6241</v>
      </c>
      <c r="C5542" s="266" t="s">
        <v>84</v>
      </c>
      <c r="D5542" s="268">
        <v>7.82</v>
      </c>
    </row>
    <row r="5543" spans="1:4" ht="18">
      <c r="A5543" s="266">
        <v>5502351</v>
      </c>
      <c r="B5543" s="267" t="s">
        <v>6242</v>
      </c>
      <c r="C5543" s="266" t="s">
        <v>84</v>
      </c>
      <c r="D5543" s="268">
        <v>14.82</v>
      </c>
    </row>
    <row r="5544" spans="1:4" ht="18">
      <c r="A5544" s="266">
        <v>5502585</v>
      </c>
      <c r="B5544" s="267" t="s">
        <v>6243</v>
      </c>
      <c r="C5544" s="266" t="s">
        <v>84</v>
      </c>
      <c r="D5544" s="268">
        <v>7.73</v>
      </c>
    </row>
    <row r="5545" spans="1:4" ht="18">
      <c r="A5545" s="266">
        <v>5502377</v>
      </c>
      <c r="B5545" s="267" t="s">
        <v>6244</v>
      </c>
      <c r="C5545" s="266" t="s">
        <v>84</v>
      </c>
      <c r="D5545" s="268">
        <v>14.55</v>
      </c>
    </row>
    <row r="5546" spans="1:4" ht="18">
      <c r="A5546" s="266">
        <v>5502611</v>
      </c>
      <c r="B5546" s="267" t="s">
        <v>6245</v>
      </c>
      <c r="C5546" s="266" t="s">
        <v>84</v>
      </c>
      <c r="D5546" s="268">
        <v>7.46</v>
      </c>
    </row>
    <row r="5547" spans="1:4" ht="18">
      <c r="A5547" s="266">
        <v>5502403</v>
      </c>
      <c r="B5547" s="267" t="s">
        <v>6246</v>
      </c>
      <c r="C5547" s="266" t="s">
        <v>84</v>
      </c>
      <c r="D5547" s="268">
        <v>14.45</v>
      </c>
    </row>
    <row r="5548" spans="1:4" ht="18">
      <c r="A5548" s="266">
        <v>5502637</v>
      </c>
      <c r="B5548" s="267" t="s">
        <v>6247</v>
      </c>
      <c r="C5548" s="266" t="s">
        <v>84</v>
      </c>
      <c r="D5548" s="268">
        <v>7.37</v>
      </c>
    </row>
    <row r="5549" spans="1:4">
      <c r="A5549" s="266">
        <v>5502187</v>
      </c>
      <c r="B5549" s="267" t="s">
        <v>6248</v>
      </c>
      <c r="C5549" s="266" t="s">
        <v>84</v>
      </c>
      <c r="D5549" s="268">
        <v>7.05</v>
      </c>
    </row>
    <row r="5550" spans="1:4" ht="18">
      <c r="A5550" s="266">
        <v>5502354</v>
      </c>
      <c r="B5550" s="267" t="s">
        <v>6249</v>
      </c>
      <c r="C5550" s="266" t="s">
        <v>84</v>
      </c>
      <c r="D5550" s="268">
        <v>16.46</v>
      </c>
    </row>
    <row r="5551" spans="1:4" ht="18">
      <c r="A5551" s="266">
        <v>5502588</v>
      </c>
      <c r="B5551" s="267" t="s">
        <v>6250</v>
      </c>
      <c r="C5551" s="266" t="s">
        <v>84</v>
      </c>
      <c r="D5551" s="268">
        <v>9.5500000000000007</v>
      </c>
    </row>
    <row r="5552" spans="1:4" ht="18">
      <c r="A5552" s="266">
        <v>5502380</v>
      </c>
      <c r="B5552" s="267" t="s">
        <v>6251</v>
      </c>
      <c r="C5552" s="266" t="s">
        <v>84</v>
      </c>
      <c r="D5552" s="268">
        <v>15.8</v>
      </c>
    </row>
    <row r="5553" spans="1:4" ht="18">
      <c r="A5553" s="266">
        <v>5502614</v>
      </c>
      <c r="B5553" s="267" t="s">
        <v>6252</v>
      </c>
      <c r="C5553" s="266" t="s">
        <v>84</v>
      </c>
      <c r="D5553" s="268">
        <v>8.17</v>
      </c>
    </row>
    <row r="5554" spans="1:4" ht="18">
      <c r="A5554" s="266">
        <v>5502406</v>
      </c>
      <c r="B5554" s="267" t="s">
        <v>6253</v>
      </c>
      <c r="C5554" s="266" t="s">
        <v>84</v>
      </c>
      <c r="D5554" s="268">
        <v>15.05</v>
      </c>
    </row>
    <row r="5555" spans="1:4" ht="18">
      <c r="A5555" s="266">
        <v>5502640</v>
      </c>
      <c r="B5555" s="267" t="s">
        <v>6254</v>
      </c>
      <c r="C5555" s="266" t="s">
        <v>84</v>
      </c>
      <c r="D5555" s="268">
        <v>8</v>
      </c>
    </row>
    <row r="5556" spans="1:4" ht="18">
      <c r="A5556" s="266">
        <v>5502355</v>
      </c>
      <c r="B5556" s="267" t="s">
        <v>6255</v>
      </c>
      <c r="C5556" s="266" t="s">
        <v>84</v>
      </c>
      <c r="D5556" s="268">
        <v>16.73</v>
      </c>
    </row>
    <row r="5557" spans="1:4" ht="18">
      <c r="A5557" s="266">
        <v>5502589</v>
      </c>
      <c r="B5557" s="267" t="s">
        <v>6256</v>
      </c>
      <c r="C5557" s="266" t="s">
        <v>84</v>
      </c>
      <c r="D5557" s="268">
        <v>9.84</v>
      </c>
    </row>
    <row r="5558" spans="1:4" ht="18">
      <c r="A5558" s="266">
        <v>5502381</v>
      </c>
      <c r="B5558" s="267" t="s">
        <v>6257</v>
      </c>
      <c r="C5558" s="266" t="s">
        <v>84</v>
      </c>
      <c r="D5558" s="268">
        <v>15.98</v>
      </c>
    </row>
    <row r="5559" spans="1:4" ht="18">
      <c r="A5559" s="266">
        <v>5502615</v>
      </c>
      <c r="B5559" s="267" t="s">
        <v>6258</v>
      </c>
      <c r="C5559" s="266" t="s">
        <v>84</v>
      </c>
      <c r="D5559" s="268">
        <v>8.4</v>
      </c>
    </row>
    <row r="5560" spans="1:4" ht="18">
      <c r="A5560" s="266">
        <v>5502407</v>
      </c>
      <c r="B5560" s="267" t="s">
        <v>6259</v>
      </c>
      <c r="C5560" s="266" t="s">
        <v>84</v>
      </c>
      <c r="D5560" s="268">
        <v>15.71</v>
      </c>
    </row>
    <row r="5561" spans="1:4" ht="18">
      <c r="A5561" s="266">
        <v>5502641</v>
      </c>
      <c r="B5561" s="267" t="s">
        <v>6260</v>
      </c>
      <c r="C5561" s="266" t="s">
        <v>84</v>
      </c>
      <c r="D5561" s="268">
        <v>8.1300000000000008</v>
      </c>
    </row>
    <row r="5562" spans="1:4" ht="18">
      <c r="A5562" s="266">
        <v>5502880</v>
      </c>
      <c r="B5562" s="267" t="s">
        <v>6261</v>
      </c>
      <c r="C5562" s="266" t="s">
        <v>84</v>
      </c>
      <c r="D5562" s="268">
        <v>14.16</v>
      </c>
    </row>
    <row r="5563" spans="1:4" ht="18">
      <c r="A5563" s="266">
        <v>5502857</v>
      </c>
      <c r="B5563" s="267" t="s">
        <v>6262</v>
      </c>
      <c r="C5563" s="266" t="s">
        <v>84</v>
      </c>
      <c r="D5563" s="268">
        <v>21.26</v>
      </c>
    </row>
    <row r="5564" spans="1:4" ht="18">
      <c r="A5564" s="266">
        <v>5502881</v>
      </c>
      <c r="B5564" s="267" t="s">
        <v>6263</v>
      </c>
      <c r="C5564" s="266" t="s">
        <v>84</v>
      </c>
      <c r="D5564" s="268">
        <v>10.97</v>
      </c>
    </row>
    <row r="5565" spans="1:4" ht="18">
      <c r="A5565" s="266">
        <v>5502859</v>
      </c>
      <c r="B5565" s="267" t="s">
        <v>6264</v>
      </c>
      <c r="C5565" s="266" t="s">
        <v>84</v>
      </c>
      <c r="D5565" s="268">
        <v>17.79</v>
      </c>
    </row>
    <row r="5566" spans="1:4" ht="18">
      <c r="A5566" s="266">
        <v>5502882</v>
      </c>
      <c r="B5566" s="267" t="s">
        <v>6265</v>
      </c>
      <c r="C5566" s="266" t="s">
        <v>84</v>
      </c>
      <c r="D5566" s="268">
        <v>10.38</v>
      </c>
    </row>
    <row r="5567" spans="1:4" ht="18">
      <c r="A5567" s="266">
        <v>5502858</v>
      </c>
      <c r="B5567" s="267" t="s">
        <v>6266</v>
      </c>
      <c r="C5567" s="266" t="s">
        <v>84</v>
      </c>
      <c r="D5567" s="268">
        <v>18.899999999999999</v>
      </c>
    </row>
    <row r="5568" spans="1:4" ht="18">
      <c r="A5568" s="266">
        <v>5502747</v>
      </c>
      <c r="B5568" s="267" t="s">
        <v>6267</v>
      </c>
      <c r="C5568" s="266" t="s">
        <v>84</v>
      </c>
      <c r="D5568" s="268">
        <v>44.16</v>
      </c>
    </row>
    <row r="5569" spans="1:4" ht="18">
      <c r="A5569" s="266">
        <v>5502773</v>
      </c>
      <c r="B5569" s="267" t="s">
        <v>6268</v>
      </c>
      <c r="C5569" s="266" t="s">
        <v>84</v>
      </c>
      <c r="D5569" s="268">
        <v>42.66</v>
      </c>
    </row>
    <row r="5570" spans="1:4" ht="18">
      <c r="A5570" s="266">
        <v>5502799</v>
      </c>
      <c r="B5570" s="267" t="s">
        <v>6269</v>
      </c>
      <c r="C5570" s="266" t="s">
        <v>84</v>
      </c>
      <c r="D5570" s="268">
        <v>42.19</v>
      </c>
    </row>
    <row r="5571" spans="1:4" ht="18">
      <c r="A5571" s="266">
        <v>5502748</v>
      </c>
      <c r="B5571" s="267" t="s">
        <v>6270</v>
      </c>
      <c r="C5571" s="266" t="s">
        <v>84</v>
      </c>
      <c r="D5571" s="268">
        <v>44.63</v>
      </c>
    </row>
    <row r="5572" spans="1:4" ht="18">
      <c r="A5572" s="266">
        <v>5502774</v>
      </c>
      <c r="B5572" s="267" t="s">
        <v>6271</v>
      </c>
      <c r="C5572" s="266" t="s">
        <v>84</v>
      </c>
      <c r="D5572" s="268">
        <v>42.94</v>
      </c>
    </row>
    <row r="5573" spans="1:4" ht="18">
      <c r="A5573" s="266">
        <v>5502800</v>
      </c>
      <c r="B5573" s="267" t="s">
        <v>6272</v>
      </c>
      <c r="C5573" s="266" t="s">
        <v>84</v>
      </c>
      <c r="D5573" s="268">
        <v>42.47</v>
      </c>
    </row>
    <row r="5574" spans="1:4" ht="18">
      <c r="A5574" s="266">
        <v>5502749</v>
      </c>
      <c r="B5574" s="267" t="s">
        <v>6273</v>
      </c>
      <c r="C5574" s="266" t="s">
        <v>84</v>
      </c>
      <c r="D5574" s="268">
        <v>45.01</v>
      </c>
    </row>
    <row r="5575" spans="1:4" ht="18">
      <c r="A5575" s="266">
        <v>5502775</v>
      </c>
      <c r="B5575" s="267" t="s">
        <v>6274</v>
      </c>
      <c r="C5575" s="266" t="s">
        <v>84</v>
      </c>
      <c r="D5575" s="268">
        <v>43.22</v>
      </c>
    </row>
    <row r="5576" spans="1:4" ht="18">
      <c r="A5576" s="266">
        <v>5502801</v>
      </c>
      <c r="B5576" s="267" t="s">
        <v>6275</v>
      </c>
      <c r="C5576" s="266" t="s">
        <v>84</v>
      </c>
      <c r="D5576" s="268">
        <v>42.66</v>
      </c>
    </row>
    <row r="5577" spans="1:4" ht="18">
      <c r="A5577" s="266">
        <v>5502750</v>
      </c>
      <c r="B5577" s="267" t="s">
        <v>6276</v>
      </c>
      <c r="C5577" s="266" t="s">
        <v>84</v>
      </c>
      <c r="D5577" s="268">
        <v>47.01</v>
      </c>
    </row>
    <row r="5578" spans="1:4" ht="18">
      <c r="A5578" s="266">
        <v>5502776</v>
      </c>
      <c r="B5578" s="267" t="s">
        <v>6277</v>
      </c>
      <c r="C5578" s="266" t="s">
        <v>84</v>
      </c>
      <c r="D5578" s="268">
        <v>43.5</v>
      </c>
    </row>
    <row r="5579" spans="1:4" ht="18">
      <c r="A5579" s="266">
        <v>5502802</v>
      </c>
      <c r="B5579" s="267" t="s">
        <v>6278</v>
      </c>
      <c r="C5579" s="266" t="s">
        <v>84</v>
      </c>
      <c r="D5579" s="268">
        <v>42.94</v>
      </c>
    </row>
    <row r="5580" spans="1:4" ht="18">
      <c r="A5580" s="266">
        <v>5502751</v>
      </c>
      <c r="B5580" s="267" t="s">
        <v>6279</v>
      </c>
      <c r="C5580" s="266" t="s">
        <v>84</v>
      </c>
      <c r="D5580" s="268">
        <v>47.51</v>
      </c>
    </row>
    <row r="5581" spans="1:4" ht="18">
      <c r="A5581" s="266">
        <v>5502777</v>
      </c>
      <c r="B5581" s="267" t="s">
        <v>6280</v>
      </c>
      <c r="C5581" s="266" t="s">
        <v>84</v>
      </c>
      <c r="D5581" s="268">
        <v>43.79</v>
      </c>
    </row>
    <row r="5582" spans="1:4" ht="18">
      <c r="A5582" s="266">
        <v>5502803</v>
      </c>
      <c r="B5582" s="267" t="s">
        <v>6281</v>
      </c>
      <c r="C5582" s="266" t="s">
        <v>84</v>
      </c>
      <c r="D5582" s="268">
        <v>43.13</v>
      </c>
    </row>
    <row r="5583" spans="1:4" ht="18">
      <c r="A5583" s="266">
        <v>5502752</v>
      </c>
      <c r="B5583" s="267" t="s">
        <v>6282</v>
      </c>
      <c r="C5583" s="266" t="s">
        <v>84</v>
      </c>
      <c r="D5583" s="268">
        <v>48.26</v>
      </c>
    </row>
    <row r="5584" spans="1:4" ht="18">
      <c r="A5584" s="266">
        <v>5502778</v>
      </c>
      <c r="B5584" s="267" t="s">
        <v>6283</v>
      </c>
      <c r="C5584" s="266" t="s">
        <v>84</v>
      </c>
      <c r="D5584" s="268">
        <v>44.35</v>
      </c>
    </row>
    <row r="5585" spans="1:4" ht="18">
      <c r="A5585" s="266">
        <v>5502804</v>
      </c>
      <c r="B5585" s="267" t="s">
        <v>6284</v>
      </c>
      <c r="C5585" s="266" t="s">
        <v>84</v>
      </c>
      <c r="D5585" s="268">
        <v>43.6</v>
      </c>
    </row>
    <row r="5586" spans="1:4" ht="18">
      <c r="A5586" s="266">
        <v>5502753</v>
      </c>
      <c r="B5586" s="267" t="s">
        <v>6285</v>
      </c>
      <c r="C5586" s="266" t="s">
        <v>84</v>
      </c>
      <c r="D5586" s="268">
        <v>49.51</v>
      </c>
    </row>
    <row r="5587" spans="1:4" ht="18">
      <c r="A5587" s="266">
        <v>5502779</v>
      </c>
      <c r="B5587" s="267" t="s">
        <v>6286</v>
      </c>
      <c r="C5587" s="266" t="s">
        <v>84</v>
      </c>
      <c r="D5587" s="268">
        <v>46.76</v>
      </c>
    </row>
    <row r="5588" spans="1:4" ht="18">
      <c r="A5588" s="266">
        <v>5502805</v>
      </c>
      <c r="B5588" s="267" t="s">
        <v>6287</v>
      </c>
      <c r="C5588" s="266" t="s">
        <v>84</v>
      </c>
      <c r="D5588" s="268">
        <v>44.25</v>
      </c>
    </row>
    <row r="5589" spans="1:4" ht="18">
      <c r="A5589" s="266">
        <v>5502743</v>
      </c>
      <c r="B5589" s="267" t="s">
        <v>6288</v>
      </c>
      <c r="C5589" s="266" t="s">
        <v>84</v>
      </c>
      <c r="D5589" s="268">
        <v>42</v>
      </c>
    </row>
    <row r="5590" spans="1:4" ht="18">
      <c r="A5590" s="266">
        <v>5502769</v>
      </c>
      <c r="B5590" s="267" t="s">
        <v>6289</v>
      </c>
      <c r="C5590" s="266" t="s">
        <v>84</v>
      </c>
      <c r="D5590" s="268">
        <v>39.75</v>
      </c>
    </row>
    <row r="5591" spans="1:4" ht="18">
      <c r="A5591" s="266">
        <v>5502795</v>
      </c>
      <c r="B5591" s="267" t="s">
        <v>6290</v>
      </c>
      <c r="C5591" s="266" t="s">
        <v>84</v>
      </c>
      <c r="D5591" s="268">
        <v>39.56</v>
      </c>
    </row>
    <row r="5592" spans="1:4" ht="18">
      <c r="A5592" s="266">
        <v>5502744</v>
      </c>
      <c r="B5592" s="267" t="s">
        <v>6291</v>
      </c>
      <c r="C5592" s="266" t="s">
        <v>84</v>
      </c>
      <c r="D5592" s="268">
        <v>42.66</v>
      </c>
    </row>
    <row r="5593" spans="1:4" ht="18">
      <c r="A5593" s="266">
        <v>5502770</v>
      </c>
      <c r="B5593" s="267" t="s">
        <v>6292</v>
      </c>
      <c r="C5593" s="266" t="s">
        <v>84</v>
      </c>
      <c r="D5593" s="268">
        <v>40.19</v>
      </c>
    </row>
    <row r="5594" spans="1:4" ht="18">
      <c r="A5594" s="266">
        <v>5502796</v>
      </c>
      <c r="B5594" s="267" t="s">
        <v>6293</v>
      </c>
      <c r="C5594" s="266" t="s">
        <v>84</v>
      </c>
      <c r="D5594" s="268">
        <v>39.869999999999997</v>
      </c>
    </row>
    <row r="5595" spans="1:4" ht="18">
      <c r="A5595" s="266">
        <v>5502742</v>
      </c>
      <c r="B5595" s="267" t="s">
        <v>6294</v>
      </c>
      <c r="C5595" s="266" t="s">
        <v>84</v>
      </c>
      <c r="D5595" s="268">
        <v>39.75</v>
      </c>
    </row>
    <row r="5596" spans="1:4" ht="18">
      <c r="A5596" s="266">
        <v>5502768</v>
      </c>
      <c r="B5596" s="267" t="s">
        <v>6295</v>
      </c>
      <c r="C5596" s="266" t="s">
        <v>84</v>
      </c>
      <c r="D5596" s="268">
        <v>39.31</v>
      </c>
    </row>
    <row r="5597" spans="1:4" ht="18">
      <c r="A5597" s="266">
        <v>5502794</v>
      </c>
      <c r="B5597" s="267" t="s">
        <v>6296</v>
      </c>
      <c r="C5597" s="266" t="s">
        <v>84</v>
      </c>
      <c r="D5597" s="268">
        <v>39.119999999999997</v>
      </c>
    </row>
    <row r="5598" spans="1:4" ht="18">
      <c r="A5598" s="266">
        <v>5502745</v>
      </c>
      <c r="B5598" s="267" t="s">
        <v>6297</v>
      </c>
      <c r="C5598" s="266" t="s">
        <v>84</v>
      </c>
      <c r="D5598" s="268">
        <v>43.22</v>
      </c>
    </row>
    <row r="5599" spans="1:4" ht="18">
      <c r="A5599" s="266">
        <v>5502771</v>
      </c>
      <c r="B5599" s="267" t="s">
        <v>6298</v>
      </c>
      <c r="C5599" s="266" t="s">
        <v>84</v>
      </c>
      <c r="D5599" s="268">
        <v>42.1</v>
      </c>
    </row>
    <row r="5600" spans="1:4" ht="18">
      <c r="A5600" s="266">
        <v>5502797</v>
      </c>
      <c r="B5600" s="267" t="s">
        <v>6299</v>
      </c>
      <c r="C5600" s="266" t="s">
        <v>84</v>
      </c>
      <c r="D5600" s="268">
        <v>40.119999999999997</v>
      </c>
    </row>
    <row r="5601" spans="1:4" ht="18">
      <c r="A5601" s="266">
        <v>5502746</v>
      </c>
      <c r="B5601" s="267" t="s">
        <v>6300</v>
      </c>
      <c r="C5601" s="266" t="s">
        <v>84</v>
      </c>
      <c r="D5601" s="268">
        <v>43.69</v>
      </c>
    </row>
    <row r="5602" spans="1:4" ht="18">
      <c r="A5602" s="266">
        <v>5502772</v>
      </c>
      <c r="B5602" s="267" t="s">
        <v>6301</v>
      </c>
      <c r="C5602" s="266" t="s">
        <v>84</v>
      </c>
      <c r="D5602" s="268">
        <v>42.38</v>
      </c>
    </row>
    <row r="5603" spans="1:4" ht="18">
      <c r="A5603" s="266">
        <v>5502798</v>
      </c>
      <c r="B5603" s="267" t="s">
        <v>6302</v>
      </c>
      <c r="C5603" s="266" t="s">
        <v>84</v>
      </c>
      <c r="D5603" s="268">
        <v>40.44</v>
      </c>
    </row>
    <row r="5604" spans="1:4" ht="18">
      <c r="A5604" s="266">
        <v>5502886</v>
      </c>
      <c r="B5604" s="267" t="s">
        <v>6303</v>
      </c>
      <c r="C5604" s="266" t="s">
        <v>84</v>
      </c>
      <c r="D5604" s="268">
        <v>51.77</v>
      </c>
    </row>
    <row r="5605" spans="1:4" ht="18">
      <c r="A5605" s="266">
        <v>5502887</v>
      </c>
      <c r="B5605" s="267" t="s">
        <v>6304</v>
      </c>
      <c r="C5605" s="266" t="s">
        <v>84</v>
      </c>
      <c r="D5605" s="268">
        <v>47.13</v>
      </c>
    </row>
    <row r="5606" spans="1:4" ht="18">
      <c r="A5606" s="266">
        <v>5502888</v>
      </c>
      <c r="B5606" s="267" t="s">
        <v>6305</v>
      </c>
      <c r="C5606" s="266" t="s">
        <v>84</v>
      </c>
      <c r="D5606" s="268">
        <v>44.63</v>
      </c>
    </row>
    <row r="5607" spans="1:4">
      <c r="A5607" s="266">
        <v>5502820</v>
      </c>
      <c r="B5607" s="267" t="s">
        <v>6306</v>
      </c>
      <c r="C5607" s="266" t="s">
        <v>84</v>
      </c>
      <c r="D5607" s="268">
        <v>6.39</v>
      </c>
    </row>
    <row r="5608" spans="1:4" ht="18">
      <c r="A5608" s="266">
        <v>5502904</v>
      </c>
      <c r="B5608" s="267" t="s">
        <v>6307</v>
      </c>
      <c r="C5608" s="266" t="s">
        <v>84</v>
      </c>
      <c r="D5608" s="268">
        <v>18.82</v>
      </c>
    </row>
    <row r="5609" spans="1:4" ht="18">
      <c r="A5609" s="266">
        <v>5502930</v>
      </c>
      <c r="B5609" s="267" t="s">
        <v>6308</v>
      </c>
      <c r="C5609" s="266" t="s">
        <v>84</v>
      </c>
      <c r="D5609" s="268">
        <v>17.87</v>
      </c>
    </row>
    <row r="5610" spans="1:4" ht="18">
      <c r="A5610" s="266">
        <v>5502956</v>
      </c>
      <c r="B5610" s="267" t="s">
        <v>6309</v>
      </c>
      <c r="C5610" s="266" t="s">
        <v>84</v>
      </c>
      <c r="D5610" s="268">
        <v>17.52</v>
      </c>
    </row>
    <row r="5611" spans="1:4" ht="18">
      <c r="A5611" s="266">
        <v>5502905</v>
      </c>
      <c r="B5611" s="267" t="s">
        <v>6310</v>
      </c>
      <c r="C5611" s="266" t="s">
        <v>84</v>
      </c>
      <c r="D5611" s="268">
        <v>21.14</v>
      </c>
    </row>
    <row r="5612" spans="1:4" ht="18">
      <c r="A5612" s="266">
        <v>5502931</v>
      </c>
      <c r="B5612" s="267" t="s">
        <v>6311</v>
      </c>
      <c r="C5612" s="266" t="s">
        <v>84</v>
      </c>
      <c r="D5612" s="268">
        <v>18.04</v>
      </c>
    </row>
    <row r="5613" spans="1:4" ht="18">
      <c r="A5613" s="266">
        <v>5502957</v>
      </c>
      <c r="B5613" s="267" t="s">
        <v>6312</v>
      </c>
      <c r="C5613" s="266" t="s">
        <v>84</v>
      </c>
      <c r="D5613" s="268">
        <v>17.7</v>
      </c>
    </row>
    <row r="5614" spans="1:4" ht="18">
      <c r="A5614" s="266">
        <v>5502906</v>
      </c>
      <c r="B5614" s="267" t="s">
        <v>6313</v>
      </c>
      <c r="C5614" s="266" t="s">
        <v>84</v>
      </c>
      <c r="D5614" s="268">
        <v>21.4</v>
      </c>
    </row>
    <row r="5615" spans="1:4" ht="18">
      <c r="A5615" s="266">
        <v>5502932</v>
      </c>
      <c r="B5615" s="267" t="s">
        <v>6314</v>
      </c>
      <c r="C5615" s="266" t="s">
        <v>84</v>
      </c>
      <c r="D5615" s="268">
        <v>18.22</v>
      </c>
    </row>
    <row r="5616" spans="1:4" ht="18">
      <c r="A5616" s="266">
        <v>5502958</v>
      </c>
      <c r="B5616" s="267" t="s">
        <v>6315</v>
      </c>
      <c r="C5616" s="266" t="s">
        <v>84</v>
      </c>
      <c r="D5616" s="268">
        <v>17.87</v>
      </c>
    </row>
    <row r="5617" spans="1:4" ht="18">
      <c r="A5617" s="266">
        <v>5502907</v>
      </c>
      <c r="B5617" s="267" t="s">
        <v>6316</v>
      </c>
      <c r="C5617" s="266" t="s">
        <v>84</v>
      </c>
      <c r="D5617" s="268">
        <v>21.79</v>
      </c>
    </row>
    <row r="5618" spans="1:4" ht="18">
      <c r="A5618" s="266">
        <v>5502933</v>
      </c>
      <c r="B5618" s="267" t="s">
        <v>6317</v>
      </c>
      <c r="C5618" s="266" t="s">
        <v>84</v>
      </c>
      <c r="D5618" s="268">
        <v>18.48</v>
      </c>
    </row>
    <row r="5619" spans="1:4" ht="18">
      <c r="A5619" s="266">
        <v>5502959</v>
      </c>
      <c r="B5619" s="267" t="s">
        <v>6318</v>
      </c>
      <c r="C5619" s="266" t="s">
        <v>84</v>
      </c>
      <c r="D5619" s="268">
        <v>18.04</v>
      </c>
    </row>
    <row r="5620" spans="1:4" ht="18">
      <c r="A5620" s="266">
        <v>5502908</v>
      </c>
      <c r="B5620" s="267" t="s">
        <v>6319</v>
      </c>
      <c r="C5620" s="266" t="s">
        <v>84</v>
      </c>
      <c r="D5620" s="268">
        <v>22.05</v>
      </c>
    </row>
    <row r="5621" spans="1:4" ht="18">
      <c r="A5621" s="266">
        <v>5502934</v>
      </c>
      <c r="B5621" s="267" t="s">
        <v>6320</v>
      </c>
      <c r="C5621" s="266" t="s">
        <v>84</v>
      </c>
      <c r="D5621" s="268">
        <v>18.649999999999999</v>
      </c>
    </row>
    <row r="5622" spans="1:4" ht="18">
      <c r="A5622" s="266">
        <v>5502960</v>
      </c>
      <c r="B5622" s="267" t="s">
        <v>6321</v>
      </c>
      <c r="C5622" s="266" t="s">
        <v>84</v>
      </c>
      <c r="D5622" s="268">
        <v>18.13</v>
      </c>
    </row>
    <row r="5623" spans="1:4" ht="18">
      <c r="A5623" s="266">
        <v>5502909</v>
      </c>
      <c r="B5623" s="267" t="s">
        <v>6322</v>
      </c>
      <c r="C5623" s="266" t="s">
        <v>84</v>
      </c>
      <c r="D5623" s="268">
        <v>22.57</v>
      </c>
    </row>
    <row r="5624" spans="1:4" ht="18">
      <c r="A5624" s="266">
        <v>5502935</v>
      </c>
      <c r="B5624" s="267" t="s">
        <v>6323</v>
      </c>
      <c r="C5624" s="266" t="s">
        <v>84</v>
      </c>
      <c r="D5624" s="268">
        <v>19</v>
      </c>
    </row>
    <row r="5625" spans="1:4" ht="18">
      <c r="A5625" s="266">
        <v>5502961</v>
      </c>
      <c r="B5625" s="267" t="s">
        <v>6324</v>
      </c>
      <c r="C5625" s="266" t="s">
        <v>84</v>
      </c>
      <c r="D5625" s="268">
        <v>18.48</v>
      </c>
    </row>
    <row r="5626" spans="1:4" ht="18">
      <c r="A5626" s="266">
        <v>5502910</v>
      </c>
      <c r="B5626" s="267" t="s">
        <v>6325</v>
      </c>
      <c r="C5626" s="266" t="s">
        <v>84</v>
      </c>
      <c r="D5626" s="268">
        <v>23.48</v>
      </c>
    </row>
    <row r="5627" spans="1:4" ht="18">
      <c r="A5627" s="266">
        <v>5502936</v>
      </c>
      <c r="B5627" s="267" t="s">
        <v>6326</v>
      </c>
      <c r="C5627" s="266" t="s">
        <v>84</v>
      </c>
      <c r="D5627" s="268">
        <v>21.53</v>
      </c>
    </row>
    <row r="5628" spans="1:4" ht="18">
      <c r="A5628" s="266">
        <v>5502962</v>
      </c>
      <c r="B5628" s="267" t="s">
        <v>6327</v>
      </c>
      <c r="C5628" s="266" t="s">
        <v>84</v>
      </c>
      <c r="D5628" s="268">
        <v>18.91</v>
      </c>
    </row>
    <row r="5629" spans="1:4" ht="18">
      <c r="A5629" s="266">
        <v>5502900</v>
      </c>
      <c r="B5629" s="267" t="s">
        <v>6328</v>
      </c>
      <c r="C5629" s="266" t="s">
        <v>84</v>
      </c>
      <c r="D5629" s="268">
        <v>17.440000000000001</v>
      </c>
    </row>
    <row r="5630" spans="1:4" ht="18">
      <c r="A5630" s="266">
        <v>5502926</v>
      </c>
      <c r="B5630" s="267" t="s">
        <v>6329</v>
      </c>
      <c r="C5630" s="266" t="s">
        <v>84</v>
      </c>
      <c r="D5630" s="268">
        <v>16.920000000000002</v>
      </c>
    </row>
    <row r="5631" spans="1:4" ht="18">
      <c r="A5631" s="266">
        <v>5502952</v>
      </c>
      <c r="B5631" s="267" t="s">
        <v>6330</v>
      </c>
      <c r="C5631" s="266" t="s">
        <v>84</v>
      </c>
      <c r="D5631" s="268">
        <v>16.75</v>
      </c>
    </row>
    <row r="5632" spans="1:4" ht="18">
      <c r="A5632" s="266">
        <v>5502901</v>
      </c>
      <c r="B5632" s="267" t="s">
        <v>6331</v>
      </c>
      <c r="C5632" s="266" t="s">
        <v>84</v>
      </c>
      <c r="D5632" s="268">
        <v>17.78</v>
      </c>
    </row>
    <row r="5633" spans="1:4" ht="18">
      <c r="A5633" s="266">
        <v>5502927</v>
      </c>
      <c r="B5633" s="267" t="s">
        <v>6332</v>
      </c>
      <c r="C5633" s="266" t="s">
        <v>84</v>
      </c>
      <c r="D5633" s="268">
        <v>17.18</v>
      </c>
    </row>
    <row r="5634" spans="1:4" ht="18">
      <c r="A5634" s="266">
        <v>5502953</v>
      </c>
      <c r="B5634" s="267" t="s">
        <v>6333</v>
      </c>
      <c r="C5634" s="266" t="s">
        <v>84</v>
      </c>
      <c r="D5634" s="268">
        <v>17.010000000000002</v>
      </c>
    </row>
    <row r="5635" spans="1:4" ht="18">
      <c r="A5635" s="266">
        <v>5502899</v>
      </c>
      <c r="B5635" s="267" t="s">
        <v>6334</v>
      </c>
      <c r="C5635" s="266" t="s">
        <v>84</v>
      </c>
      <c r="D5635" s="268">
        <v>16.920000000000002</v>
      </c>
    </row>
    <row r="5636" spans="1:4" ht="18">
      <c r="A5636" s="266">
        <v>5502925</v>
      </c>
      <c r="B5636" s="267" t="s">
        <v>6335</v>
      </c>
      <c r="C5636" s="266" t="s">
        <v>84</v>
      </c>
      <c r="D5636" s="268">
        <v>16.66</v>
      </c>
    </row>
    <row r="5637" spans="1:4" ht="18">
      <c r="A5637" s="266">
        <v>5502951</v>
      </c>
      <c r="B5637" s="267" t="s">
        <v>6336</v>
      </c>
      <c r="C5637" s="266" t="s">
        <v>84</v>
      </c>
      <c r="D5637" s="268">
        <v>16.489999999999998</v>
      </c>
    </row>
    <row r="5638" spans="1:4" ht="18">
      <c r="A5638" s="266">
        <v>5502902</v>
      </c>
      <c r="B5638" s="267" t="s">
        <v>6337</v>
      </c>
      <c r="C5638" s="266" t="s">
        <v>84</v>
      </c>
      <c r="D5638" s="268">
        <v>18.22</v>
      </c>
    </row>
    <row r="5639" spans="1:4" ht="18">
      <c r="A5639" s="266">
        <v>5502928</v>
      </c>
      <c r="B5639" s="267" t="s">
        <v>6338</v>
      </c>
      <c r="C5639" s="266" t="s">
        <v>84</v>
      </c>
      <c r="D5639" s="268">
        <v>17.440000000000001</v>
      </c>
    </row>
    <row r="5640" spans="1:4" ht="18">
      <c r="A5640" s="266">
        <v>5502954</v>
      </c>
      <c r="B5640" s="267" t="s">
        <v>6339</v>
      </c>
      <c r="C5640" s="266" t="s">
        <v>84</v>
      </c>
      <c r="D5640" s="268">
        <v>17.18</v>
      </c>
    </row>
    <row r="5641" spans="1:4" ht="18">
      <c r="A5641" s="266">
        <v>5502903</v>
      </c>
      <c r="B5641" s="267" t="s">
        <v>6340</v>
      </c>
      <c r="C5641" s="266" t="s">
        <v>84</v>
      </c>
      <c r="D5641" s="268">
        <v>18.48</v>
      </c>
    </row>
    <row r="5642" spans="1:4" ht="18">
      <c r="A5642" s="266">
        <v>5502929</v>
      </c>
      <c r="B5642" s="267" t="s">
        <v>6341</v>
      </c>
      <c r="C5642" s="266" t="s">
        <v>84</v>
      </c>
      <c r="D5642" s="268">
        <v>17.61</v>
      </c>
    </row>
    <row r="5643" spans="1:4" ht="18">
      <c r="A5643" s="266">
        <v>5502955</v>
      </c>
      <c r="B5643" s="267" t="s">
        <v>6342</v>
      </c>
      <c r="C5643" s="266" t="s">
        <v>84</v>
      </c>
      <c r="D5643" s="268">
        <v>17.350000000000001</v>
      </c>
    </row>
    <row r="5644" spans="1:4" ht="18">
      <c r="A5644" s="266">
        <v>5502889</v>
      </c>
      <c r="B5644" s="267" t="s">
        <v>6343</v>
      </c>
      <c r="C5644" s="266" t="s">
        <v>84</v>
      </c>
      <c r="D5644" s="268">
        <v>23.87</v>
      </c>
    </row>
    <row r="5645" spans="1:4" ht="18">
      <c r="A5645" s="266">
        <v>5502996</v>
      </c>
      <c r="B5645" s="267" t="s">
        <v>6344</v>
      </c>
      <c r="C5645" s="266" t="s">
        <v>84</v>
      </c>
      <c r="D5645" s="268">
        <v>21.79</v>
      </c>
    </row>
    <row r="5646" spans="1:4" ht="18">
      <c r="A5646" s="266">
        <v>5502997</v>
      </c>
      <c r="B5646" s="267" t="s">
        <v>6345</v>
      </c>
      <c r="C5646" s="266" t="s">
        <v>84</v>
      </c>
      <c r="D5646" s="268">
        <v>21.14</v>
      </c>
    </row>
    <row r="5647" spans="1:4">
      <c r="A5647" s="266">
        <v>5501716</v>
      </c>
      <c r="B5647" s="267" t="s">
        <v>6346</v>
      </c>
      <c r="C5647" s="266" t="s">
        <v>84</v>
      </c>
      <c r="D5647" s="268">
        <v>19.260000000000002</v>
      </c>
    </row>
    <row r="5648" spans="1:4">
      <c r="A5648" s="266">
        <v>5501717</v>
      </c>
      <c r="B5648" s="267" t="s">
        <v>6347</v>
      </c>
      <c r="C5648" s="266" t="s">
        <v>84</v>
      </c>
      <c r="D5648" s="268">
        <v>21.71</v>
      </c>
    </row>
    <row r="5649" spans="1:4">
      <c r="A5649" s="266">
        <v>5501712</v>
      </c>
      <c r="B5649" s="267" t="s">
        <v>6348</v>
      </c>
      <c r="C5649" s="266" t="s">
        <v>84</v>
      </c>
      <c r="D5649" s="268">
        <v>11.2</v>
      </c>
    </row>
    <row r="5650" spans="1:4">
      <c r="A5650" s="266">
        <v>5501713</v>
      </c>
      <c r="B5650" s="267" t="s">
        <v>6349</v>
      </c>
      <c r="C5650" s="266" t="s">
        <v>84</v>
      </c>
      <c r="D5650" s="268">
        <v>12.42</v>
      </c>
    </row>
    <row r="5651" spans="1:4">
      <c r="A5651" s="266">
        <v>5501711</v>
      </c>
      <c r="B5651" s="267" t="s">
        <v>6350</v>
      </c>
      <c r="C5651" s="266" t="s">
        <v>84</v>
      </c>
      <c r="D5651" s="268">
        <v>8.99</v>
      </c>
    </row>
    <row r="5652" spans="1:4">
      <c r="A5652" s="266">
        <v>5501710</v>
      </c>
      <c r="B5652" s="267" t="s">
        <v>6351</v>
      </c>
      <c r="C5652" s="266" t="s">
        <v>84</v>
      </c>
      <c r="D5652" s="268">
        <v>2.72</v>
      </c>
    </row>
    <row r="5653" spans="1:4">
      <c r="A5653" s="266">
        <v>5501714</v>
      </c>
      <c r="B5653" s="267" t="s">
        <v>6352</v>
      </c>
      <c r="C5653" s="266" t="s">
        <v>84</v>
      </c>
      <c r="D5653" s="268">
        <v>14.61</v>
      </c>
    </row>
    <row r="5654" spans="1:4">
      <c r="A5654" s="266">
        <v>5501715</v>
      </c>
      <c r="B5654" s="267" t="s">
        <v>6353</v>
      </c>
      <c r="C5654" s="266" t="s">
        <v>84</v>
      </c>
      <c r="D5654" s="268">
        <v>16.82</v>
      </c>
    </row>
    <row r="5655" spans="1:4">
      <c r="A5655" s="266">
        <v>5502986</v>
      </c>
      <c r="B5655" s="267" t="s">
        <v>6354</v>
      </c>
      <c r="C5655" s="266" t="s">
        <v>84</v>
      </c>
      <c r="D5655" s="268">
        <v>2.85</v>
      </c>
    </row>
    <row r="5656" spans="1:4">
      <c r="A5656" s="266">
        <v>5502977</v>
      </c>
      <c r="B5656" s="267" t="s">
        <v>6355</v>
      </c>
      <c r="C5656" s="266" t="s">
        <v>84</v>
      </c>
      <c r="D5656" s="268">
        <v>8.5299999999999994</v>
      </c>
    </row>
    <row r="5657" spans="1:4">
      <c r="A5657" s="266">
        <v>5502985</v>
      </c>
      <c r="B5657" s="267" t="s">
        <v>141</v>
      </c>
      <c r="C5657" s="266" t="s">
        <v>142</v>
      </c>
      <c r="D5657" s="268">
        <v>0.5</v>
      </c>
    </row>
    <row r="5658" spans="1:4">
      <c r="A5658" s="266">
        <v>5503018</v>
      </c>
      <c r="B5658" s="267" t="s">
        <v>6356</v>
      </c>
      <c r="C5658" s="266" t="s">
        <v>2529</v>
      </c>
      <c r="D5658" s="268">
        <v>64.239999999999995</v>
      </c>
    </row>
    <row r="5659" spans="1:4">
      <c r="A5659" s="266">
        <v>5505768</v>
      </c>
      <c r="B5659" s="267" t="s">
        <v>6357</v>
      </c>
      <c r="C5659" s="266" t="s">
        <v>142</v>
      </c>
      <c r="D5659" s="268">
        <v>79.709999999999994</v>
      </c>
    </row>
    <row r="5660" spans="1:4">
      <c r="A5660" s="266">
        <v>5503020</v>
      </c>
      <c r="B5660" s="267" t="s">
        <v>6358</v>
      </c>
      <c r="C5660" s="266" t="s">
        <v>2529</v>
      </c>
      <c r="D5660" s="268">
        <v>284.61</v>
      </c>
    </row>
    <row r="5661" spans="1:4" ht="18">
      <c r="A5661" s="266">
        <v>5605798</v>
      </c>
      <c r="B5661" s="267" t="s">
        <v>6359</v>
      </c>
      <c r="C5661" s="266" t="s">
        <v>75</v>
      </c>
      <c r="D5661" s="268">
        <v>86.27</v>
      </c>
    </row>
    <row r="5662" spans="1:4" ht="18">
      <c r="A5662" s="266">
        <v>5605925</v>
      </c>
      <c r="B5662" s="267" t="s">
        <v>6360</v>
      </c>
      <c r="C5662" s="266" t="s">
        <v>75</v>
      </c>
      <c r="D5662" s="268">
        <v>80.73</v>
      </c>
    </row>
    <row r="5663" spans="1:4" ht="18">
      <c r="A5663" s="266">
        <v>5605799</v>
      </c>
      <c r="B5663" s="267" t="s">
        <v>6361</v>
      </c>
      <c r="C5663" s="266" t="s">
        <v>75</v>
      </c>
      <c r="D5663" s="268">
        <v>91.84</v>
      </c>
    </row>
    <row r="5664" spans="1:4" ht="18">
      <c r="A5664" s="266">
        <v>5605800</v>
      </c>
      <c r="B5664" s="267" t="s">
        <v>6362</v>
      </c>
      <c r="C5664" s="266" t="s">
        <v>75</v>
      </c>
      <c r="D5664" s="268">
        <v>102.15</v>
      </c>
    </row>
    <row r="5665" spans="1:4" ht="18">
      <c r="A5665" s="266">
        <v>5605894</v>
      </c>
      <c r="B5665" s="267" t="s">
        <v>6363</v>
      </c>
      <c r="C5665" s="266" t="s">
        <v>75</v>
      </c>
      <c r="D5665" s="268">
        <v>46.21</v>
      </c>
    </row>
    <row r="5666" spans="1:4" ht="18">
      <c r="A5666" s="266">
        <v>5605895</v>
      </c>
      <c r="B5666" s="267" t="s">
        <v>6364</v>
      </c>
      <c r="C5666" s="266" t="s">
        <v>75</v>
      </c>
      <c r="D5666" s="268">
        <v>50.26</v>
      </c>
    </row>
    <row r="5667" spans="1:4" ht="18">
      <c r="A5667" s="266">
        <v>5605896</v>
      </c>
      <c r="B5667" s="267" t="s">
        <v>6365</v>
      </c>
      <c r="C5667" s="266" t="s">
        <v>75</v>
      </c>
      <c r="D5667" s="268">
        <v>56.37</v>
      </c>
    </row>
    <row r="5668" spans="1:4">
      <c r="A5668" s="266">
        <v>5605911</v>
      </c>
      <c r="B5668" s="267" t="s">
        <v>6366</v>
      </c>
      <c r="C5668" s="266" t="s">
        <v>75</v>
      </c>
      <c r="D5668" s="268">
        <v>34.65</v>
      </c>
    </row>
    <row r="5669" spans="1:4">
      <c r="A5669" s="266">
        <v>5605912</v>
      </c>
      <c r="B5669" s="267" t="s">
        <v>6367</v>
      </c>
      <c r="C5669" s="266" t="s">
        <v>75</v>
      </c>
      <c r="D5669" s="268">
        <v>49.32</v>
      </c>
    </row>
    <row r="5670" spans="1:4">
      <c r="A5670" s="266">
        <v>5605938</v>
      </c>
      <c r="B5670" s="267" t="s">
        <v>6368</v>
      </c>
      <c r="C5670" s="266" t="s">
        <v>75</v>
      </c>
      <c r="D5670" s="268">
        <v>19.899999999999999</v>
      </c>
    </row>
    <row r="5671" spans="1:4">
      <c r="A5671" s="266">
        <v>5605939</v>
      </c>
      <c r="B5671" s="267" t="s">
        <v>6369</v>
      </c>
      <c r="C5671" s="266" t="s">
        <v>75</v>
      </c>
      <c r="D5671" s="268">
        <v>23.93</v>
      </c>
    </row>
    <row r="5672" spans="1:4">
      <c r="A5672" s="266">
        <v>5605940</v>
      </c>
      <c r="B5672" s="267" t="s">
        <v>6370</v>
      </c>
      <c r="C5672" s="266" t="s">
        <v>75</v>
      </c>
      <c r="D5672" s="268">
        <v>55.72</v>
      </c>
    </row>
    <row r="5673" spans="1:4">
      <c r="A5673" s="266">
        <v>5605942</v>
      </c>
      <c r="B5673" s="267" t="s">
        <v>6371</v>
      </c>
      <c r="C5673" s="266" t="s">
        <v>142</v>
      </c>
      <c r="D5673" s="268">
        <v>51.69</v>
      </c>
    </row>
    <row r="5674" spans="1:4" ht="18">
      <c r="A5674" s="266">
        <v>5605955</v>
      </c>
      <c r="B5674" s="267" t="s">
        <v>6372</v>
      </c>
      <c r="C5674" s="266" t="s">
        <v>63</v>
      </c>
      <c r="D5674" s="268">
        <v>695.19</v>
      </c>
    </row>
    <row r="5675" spans="1:4" ht="18">
      <c r="A5675" s="266">
        <v>5605956</v>
      </c>
      <c r="B5675" s="267" t="s">
        <v>6373</v>
      </c>
      <c r="C5675" s="266" t="s">
        <v>63</v>
      </c>
      <c r="D5675" s="268">
        <v>827.57</v>
      </c>
    </row>
    <row r="5676" spans="1:4" ht="18">
      <c r="A5676" s="266">
        <v>5605953</v>
      </c>
      <c r="B5676" s="267" t="s">
        <v>6374</v>
      </c>
      <c r="C5676" s="266" t="s">
        <v>63</v>
      </c>
      <c r="D5676" s="268">
        <v>486.44</v>
      </c>
    </row>
    <row r="5677" spans="1:4" ht="18">
      <c r="A5677" s="266">
        <v>5605954</v>
      </c>
      <c r="B5677" s="267" t="s">
        <v>6375</v>
      </c>
      <c r="C5677" s="266" t="s">
        <v>63</v>
      </c>
      <c r="D5677" s="268">
        <v>593.91999999999996</v>
      </c>
    </row>
    <row r="5678" spans="1:4" ht="18">
      <c r="A5678" s="266">
        <v>5605909</v>
      </c>
      <c r="B5678" s="267" t="s">
        <v>6376</v>
      </c>
      <c r="C5678" s="266" t="s">
        <v>63</v>
      </c>
      <c r="D5678" s="268">
        <v>467.6</v>
      </c>
    </row>
    <row r="5679" spans="1:4" ht="18">
      <c r="A5679" s="266">
        <v>5605908</v>
      </c>
      <c r="B5679" s="267" t="s">
        <v>6377</v>
      </c>
      <c r="C5679" s="266" t="s">
        <v>63</v>
      </c>
      <c r="D5679" s="268">
        <v>467.6</v>
      </c>
    </row>
    <row r="5680" spans="1:4" ht="18">
      <c r="A5680" s="266">
        <v>5605907</v>
      </c>
      <c r="B5680" s="267" t="s">
        <v>6378</v>
      </c>
      <c r="C5680" s="266" t="s">
        <v>63</v>
      </c>
      <c r="D5680" s="268">
        <v>501.2</v>
      </c>
    </row>
    <row r="5681" spans="1:4" ht="18">
      <c r="A5681" s="266">
        <v>5605906</v>
      </c>
      <c r="B5681" s="267" t="s">
        <v>6379</v>
      </c>
      <c r="C5681" s="266" t="s">
        <v>63</v>
      </c>
      <c r="D5681" s="268">
        <v>603.79999999999995</v>
      </c>
    </row>
    <row r="5682" spans="1:4" ht="18">
      <c r="A5682" s="266">
        <v>5605905</v>
      </c>
      <c r="B5682" s="267" t="s">
        <v>6380</v>
      </c>
      <c r="C5682" s="266" t="s">
        <v>63</v>
      </c>
      <c r="D5682" s="268">
        <v>697.09</v>
      </c>
    </row>
    <row r="5683" spans="1:4" ht="18">
      <c r="A5683" s="266">
        <v>5605944</v>
      </c>
      <c r="B5683" s="267" t="s">
        <v>6381</v>
      </c>
      <c r="C5683" s="266" t="s">
        <v>63</v>
      </c>
      <c r="D5683" s="268">
        <v>420.42</v>
      </c>
    </row>
    <row r="5684" spans="1:4" ht="18">
      <c r="A5684" s="266">
        <v>5605910</v>
      </c>
      <c r="B5684" s="267" t="s">
        <v>6382</v>
      </c>
      <c r="C5684" s="266" t="s">
        <v>63</v>
      </c>
      <c r="D5684" s="268">
        <v>495.78</v>
      </c>
    </row>
    <row r="5685" spans="1:4" ht="18">
      <c r="A5685" s="266">
        <v>5605945</v>
      </c>
      <c r="B5685" s="267" t="s">
        <v>6383</v>
      </c>
      <c r="C5685" s="266" t="s">
        <v>63</v>
      </c>
      <c r="D5685" s="268">
        <v>522</v>
      </c>
    </row>
    <row r="5686" spans="1:4" ht="18">
      <c r="A5686" s="266">
        <v>5605946</v>
      </c>
      <c r="B5686" s="267" t="s">
        <v>6384</v>
      </c>
      <c r="C5686" s="266" t="s">
        <v>63</v>
      </c>
      <c r="D5686" s="268">
        <v>501.2</v>
      </c>
    </row>
    <row r="5687" spans="1:4" ht="18">
      <c r="A5687" s="266">
        <v>5605947</v>
      </c>
      <c r="B5687" s="267" t="s">
        <v>6385</v>
      </c>
      <c r="C5687" s="266" t="s">
        <v>63</v>
      </c>
      <c r="D5687" s="268">
        <v>562.35</v>
      </c>
    </row>
    <row r="5688" spans="1:4" ht="18">
      <c r="A5688" s="266">
        <v>5605948</v>
      </c>
      <c r="B5688" s="267" t="s">
        <v>6386</v>
      </c>
      <c r="C5688" s="266" t="s">
        <v>63</v>
      </c>
      <c r="D5688" s="268">
        <v>697.09</v>
      </c>
    </row>
    <row r="5689" spans="1:4" ht="18">
      <c r="A5689" s="266">
        <v>5605949</v>
      </c>
      <c r="B5689" s="267" t="s">
        <v>6387</v>
      </c>
      <c r="C5689" s="266" t="s">
        <v>63</v>
      </c>
      <c r="D5689" s="268">
        <v>989.55</v>
      </c>
    </row>
    <row r="5690" spans="1:4" ht="18">
      <c r="A5690" s="266">
        <v>5605950</v>
      </c>
      <c r="B5690" s="267" t="s">
        <v>6388</v>
      </c>
      <c r="C5690" s="266" t="s">
        <v>63</v>
      </c>
      <c r="D5690" s="268">
        <v>1035.4000000000001</v>
      </c>
    </row>
    <row r="5691" spans="1:4" ht="18">
      <c r="A5691" s="266">
        <v>5605951</v>
      </c>
      <c r="B5691" s="267" t="s">
        <v>6389</v>
      </c>
      <c r="C5691" s="266" t="s">
        <v>63</v>
      </c>
      <c r="D5691" s="268">
        <v>1647.22</v>
      </c>
    </row>
    <row r="5692" spans="1:4" ht="18">
      <c r="A5692" s="266">
        <v>5605952</v>
      </c>
      <c r="B5692" s="267" t="s">
        <v>6390</v>
      </c>
      <c r="C5692" s="266" t="s">
        <v>63</v>
      </c>
      <c r="D5692" s="268">
        <v>2511.23</v>
      </c>
    </row>
    <row r="5693" spans="1:4" ht="18">
      <c r="A5693" s="266">
        <v>5605932</v>
      </c>
      <c r="B5693" s="267" t="s">
        <v>6391</v>
      </c>
      <c r="C5693" s="266" t="s">
        <v>75</v>
      </c>
      <c r="D5693" s="268">
        <v>130.61000000000001</v>
      </c>
    </row>
    <row r="5694" spans="1:4" ht="18">
      <c r="A5694" s="266">
        <v>5605934</v>
      </c>
      <c r="B5694" s="267" t="s">
        <v>6392</v>
      </c>
      <c r="C5694" s="266" t="s">
        <v>75</v>
      </c>
      <c r="D5694" s="268">
        <v>142.88</v>
      </c>
    </row>
    <row r="5695" spans="1:4" ht="18">
      <c r="A5695" s="266">
        <v>5605928</v>
      </c>
      <c r="B5695" s="267" t="s">
        <v>6393</v>
      </c>
      <c r="C5695" s="266" t="s">
        <v>75</v>
      </c>
      <c r="D5695" s="268">
        <v>156.53</v>
      </c>
    </row>
    <row r="5696" spans="1:4" ht="18">
      <c r="A5696" s="266">
        <v>5605935</v>
      </c>
      <c r="B5696" s="267" t="s">
        <v>6394</v>
      </c>
      <c r="C5696" s="266" t="s">
        <v>75</v>
      </c>
      <c r="D5696" s="268">
        <v>157.91999999999999</v>
      </c>
    </row>
    <row r="5697" spans="1:4" ht="18">
      <c r="A5697" s="266">
        <v>5605936</v>
      </c>
      <c r="B5697" s="267" t="s">
        <v>6395</v>
      </c>
      <c r="C5697" s="266" t="s">
        <v>75</v>
      </c>
      <c r="D5697" s="268">
        <v>244.41</v>
      </c>
    </row>
    <row r="5698" spans="1:4" ht="18">
      <c r="A5698" s="266">
        <v>5605937</v>
      </c>
      <c r="B5698" s="267" t="s">
        <v>6396</v>
      </c>
      <c r="C5698" s="266" t="s">
        <v>75</v>
      </c>
      <c r="D5698" s="268">
        <v>300.45999999999998</v>
      </c>
    </row>
    <row r="5699" spans="1:4" ht="18">
      <c r="A5699" s="266">
        <v>5605957</v>
      </c>
      <c r="B5699" s="267" t="s">
        <v>6397</v>
      </c>
      <c r="C5699" s="266" t="s">
        <v>75</v>
      </c>
      <c r="D5699" s="268">
        <v>214.59</v>
      </c>
    </row>
    <row r="5700" spans="1:4" ht="18">
      <c r="A5700" s="266">
        <v>5605958</v>
      </c>
      <c r="B5700" s="267" t="s">
        <v>6398</v>
      </c>
      <c r="C5700" s="266" t="s">
        <v>75</v>
      </c>
      <c r="D5700" s="268">
        <v>245.81</v>
      </c>
    </row>
    <row r="5701" spans="1:4" ht="18">
      <c r="A5701" s="266">
        <v>5605959</v>
      </c>
      <c r="B5701" s="267" t="s">
        <v>6399</v>
      </c>
      <c r="C5701" s="266" t="s">
        <v>75</v>
      </c>
      <c r="D5701" s="268">
        <v>298.02999999999997</v>
      </c>
    </row>
    <row r="5702" spans="1:4" ht="18">
      <c r="A5702" s="266">
        <v>5605960</v>
      </c>
      <c r="B5702" s="267" t="s">
        <v>6400</v>
      </c>
      <c r="C5702" s="266" t="s">
        <v>75</v>
      </c>
      <c r="D5702" s="268">
        <v>376.18</v>
      </c>
    </row>
    <row r="5703" spans="1:4" ht="18">
      <c r="A5703" s="266">
        <v>5605961</v>
      </c>
      <c r="B5703" s="267" t="s">
        <v>6401</v>
      </c>
      <c r="C5703" s="266" t="s">
        <v>75</v>
      </c>
      <c r="D5703" s="268">
        <v>446.63</v>
      </c>
    </row>
    <row r="5704" spans="1:4" ht="18">
      <c r="A5704" s="266">
        <v>5605885</v>
      </c>
      <c r="B5704" s="267" t="s">
        <v>6402</v>
      </c>
      <c r="C5704" s="266" t="s">
        <v>75</v>
      </c>
      <c r="D5704" s="268">
        <v>226.18</v>
      </c>
    </row>
    <row r="5705" spans="1:4" ht="18">
      <c r="A5705" s="266">
        <v>5605886</v>
      </c>
      <c r="B5705" s="267" t="s">
        <v>6403</v>
      </c>
      <c r="C5705" s="266" t="s">
        <v>75</v>
      </c>
      <c r="D5705" s="268">
        <v>246.44</v>
      </c>
    </row>
    <row r="5706" spans="1:4" ht="18">
      <c r="A5706" s="266">
        <v>5605883</v>
      </c>
      <c r="B5706" s="267" t="s">
        <v>6404</v>
      </c>
      <c r="C5706" s="266" t="s">
        <v>75</v>
      </c>
      <c r="D5706" s="268">
        <v>180.8</v>
      </c>
    </row>
    <row r="5707" spans="1:4" ht="18">
      <c r="A5707" s="266">
        <v>5605884</v>
      </c>
      <c r="B5707" s="267" t="s">
        <v>6405</v>
      </c>
      <c r="C5707" s="266" t="s">
        <v>75</v>
      </c>
      <c r="D5707" s="268">
        <v>201.06</v>
      </c>
    </row>
    <row r="5708" spans="1:4" ht="18">
      <c r="A5708" s="266">
        <v>5605962</v>
      </c>
      <c r="B5708" s="267" t="s">
        <v>6406</v>
      </c>
      <c r="C5708" s="266" t="s">
        <v>75</v>
      </c>
      <c r="D5708" s="268">
        <v>157.61000000000001</v>
      </c>
    </row>
    <row r="5709" spans="1:4" ht="18">
      <c r="A5709" s="266">
        <v>5605881</v>
      </c>
      <c r="B5709" s="267" t="s">
        <v>6407</v>
      </c>
      <c r="C5709" s="266" t="s">
        <v>75</v>
      </c>
      <c r="D5709" s="268">
        <v>227.19</v>
      </c>
    </row>
    <row r="5710" spans="1:4" ht="18">
      <c r="A5710" s="266">
        <v>5605882</v>
      </c>
      <c r="B5710" s="267" t="s">
        <v>6408</v>
      </c>
      <c r="C5710" s="266" t="s">
        <v>75</v>
      </c>
      <c r="D5710" s="268">
        <v>386.94</v>
      </c>
    </row>
    <row r="5711" spans="1:4" ht="18">
      <c r="A5711" s="266">
        <v>5605963</v>
      </c>
      <c r="B5711" s="267" t="s">
        <v>6409</v>
      </c>
      <c r="C5711" s="266" t="s">
        <v>75</v>
      </c>
      <c r="D5711" s="268">
        <v>249.15</v>
      </c>
    </row>
    <row r="5712" spans="1:4" ht="18">
      <c r="A5712" s="266">
        <v>5605964</v>
      </c>
      <c r="B5712" s="267" t="s">
        <v>6410</v>
      </c>
      <c r="C5712" s="266" t="s">
        <v>75</v>
      </c>
      <c r="D5712" s="268">
        <v>314.35000000000002</v>
      </c>
    </row>
    <row r="5713" spans="1:4" ht="18">
      <c r="A5713" s="266">
        <v>5605965</v>
      </c>
      <c r="B5713" s="267" t="s">
        <v>6411</v>
      </c>
      <c r="C5713" s="266" t="s">
        <v>75</v>
      </c>
      <c r="D5713" s="268">
        <v>377.76</v>
      </c>
    </row>
    <row r="5714" spans="1:4" ht="18">
      <c r="A5714" s="266">
        <v>5605966</v>
      </c>
      <c r="B5714" s="267" t="s">
        <v>6412</v>
      </c>
      <c r="C5714" s="266" t="s">
        <v>75</v>
      </c>
      <c r="D5714" s="268">
        <v>421.24</v>
      </c>
    </row>
    <row r="5715" spans="1:4" ht="18">
      <c r="A5715" s="266">
        <v>5605967</v>
      </c>
      <c r="B5715" s="267" t="s">
        <v>6413</v>
      </c>
      <c r="C5715" s="266" t="s">
        <v>75</v>
      </c>
      <c r="D5715" s="268">
        <v>475.62</v>
      </c>
    </row>
    <row r="5716" spans="1:4" ht="18">
      <c r="A5716" s="266">
        <v>5605968</v>
      </c>
      <c r="B5716" s="267" t="s">
        <v>6414</v>
      </c>
      <c r="C5716" s="266" t="s">
        <v>75</v>
      </c>
      <c r="D5716" s="268">
        <v>583.23</v>
      </c>
    </row>
    <row r="5717" spans="1:4" ht="18">
      <c r="A5717" s="266">
        <v>5605969</v>
      </c>
      <c r="B5717" s="267" t="s">
        <v>6415</v>
      </c>
      <c r="C5717" s="266" t="s">
        <v>75</v>
      </c>
      <c r="D5717" s="268">
        <v>705.09</v>
      </c>
    </row>
    <row r="5718" spans="1:4" ht="18">
      <c r="A5718" s="266">
        <v>5909130</v>
      </c>
      <c r="B5718" s="267" t="s">
        <v>6416</v>
      </c>
      <c r="C5718" s="266" t="s">
        <v>190</v>
      </c>
      <c r="D5718" s="268">
        <v>24.98</v>
      </c>
    </row>
    <row r="5719" spans="1:4" ht="18">
      <c r="A5719" s="266">
        <v>5914703</v>
      </c>
      <c r="B5719" s="267" t="s">
        <v>6417</v>
      </c>
      <c r="C5719" s="266" t="s">
        <v>190</v>
      </c>
      <c r="D5719" s="268">
        <v>5.39</v>
      </c>
    </row>
    <row r="5720" spans="1:4" ht="18">
      <c r="A5720" s="266">
        <v>5914704</v>
      </c>
      <c r="B5720" s="267" t="s">
        <v>6418</v>
      </c>
      <c r="C5720" s="266" t="s">
        <v>190</v>
      </c>
      <c r="D5720" s="268">
        <v>5.4</v>
      </c>
    </row>
    <row r="5721" spans="1:4" ht="18">
      <c r="A5721" s="266">
        <v>5914710</v>
      </c>
      <c r="B5721" s="267" t="s">
        <v>6419</v>
      </c>
      <c r="C5721" s="266" t="s">
        <v>190</v>
      </c>
      <c r="D5721" s="268">
        <v>10.48</v>
      </c>
    </row>
    <row r="5722" spans="1:4" ht="18">
      <c r="A5722" s="266">
        <v>5914711</v>
      </c>
      <c r="B5722" s="267" t="s">
        <v>6420</v>
      </c>
      <c r="C5722" s="266" t="s">
        <v>190</v>
      </c>
      <c r="D5722" s="268">
        <v>9.59</v>
      </c>
    </row>
    <row r="5723" spans="1:4" ht="18">
      <c r="A5723" s="266">
        <v>5914712</v>
      </c>
      <c r="B5723" s="267" t="s">
        <v>6421</v>
      </c>
      <c r="C5723" s="266" t="s">
        <v>190</v>
      </c>
      <c r="D5723" s="268">
        <v>9.5</v>
      </c>
    </row>
    <row r="5724" spans="1:4" ht="18">
      <c r="A5724" s="266">
        <v>5915369</v>
      </c>
      <c r="B5724" s="267" t="s">
        <v>6422</v>
      </c>
      <c r="C5724" s="266" t="s">
        <v>63</v>
      </c>
      <c r="D5724" s="268">
        <v>7054.62</v>
      </c>
    </row>
    <row r="5725" spans="1:4" ht="18">
      <c r="A5725" s="266">
        <v>5915401</v>
      </c>
      <c r="B5725" s="267" t="s">
        <v>6423</v>
      </c>
      <c r="C5725" s="266" t="s">
        <v>63</v>
      </c>
      <c r="D5725" s="268">
        <v>6462.43</v>
      </c>
    </row>
    <row r="5726" spans="1:4" ht="18">
      <c r="A5726" s="266">
        <v>5915402</v>
      </c>
      <c r="B5726" s="267" t="s">
        <v>6424</v>
      </c>
      <c r="C5726" s="266" t="s">
        <v>63</v>
      </c>
      <c r="D5726" s="268">
        <v>3708.65</v>
      </c>
    </row>
    <row r="5727" spans="1:4" ht="18">
      <c r="A5727" s="266">
        <v>5915400</v>
      </c>
      <c r="B5727" s="267" t="s">
        <v>6425</v>
      </c>
      <c r="C5727" s="266" t="s">
        <v>63</v>
      </c>
      <c r="D5727" s="268">
        <v>3266.13</v>
      </c>
    </row>
    <row r="5728" spans="1:4" ht="18">
      <c r="A5728" s="266">
        <v>5914651</v>
      </c>
      <c r="B5728" s="267" t="s">
        <v>6426</v>
      </c>
      <c r="C5728" s="266" t="s">
        <v>190</v>
      </c>
      <c r="D5728" s="268">
        <v>2.38</v>
      </c>
    </row>
    <row r="5729" spans="1:4" ht="18">
      <c r="A5729" s="266">
        <v>5914648</v>
      </c>
      <c r="B5729" s="267" t="s">
        <v>6427</v>
      </c>
      <c r="C5729" s="266" t="s">
        <v>190</v>
      </c>
      <c r="D5729" s="268">
        <v>7.18</v>
      </c>
    </row>
    <row r="5730" spans="1:4" ht="18">
      <c r="A5730" s="266">
        <v>5914647</v>
      </c>
      <c r="B5730" s="267" t="s">
        <v>6428</v>
      </c>
      <c r="C5730" s="266" t="s">
        <v>190</v>
      </c>
      <c r="D5730" s="268">
        <v>1.66</v>
      </c>
    </row>
    <row r="5731" spans="1:4" ht="18">
      <c r="A5731" s="266">
        <v>5915411</v>
      </c>
      <c r="B5731" s="267" t="s">
        <v>6429</v>
      </c>
      <c r="C5731" s="266" t="s">
        <v>190</v>
      </c>
      <c r="D5731" s="268">
        <v>3.32</v>
      </c>
    </row>
    <row r="5732" spans="1:4" ht="18">
      <c r="A5732" s="266">
        <v>5915409</v>
      </c>
      <c r="B5732" s="267" t="s">
        <v>6430</v>
      </c>
      <c r="C5732" s="266" t="s">
        <v>190</v>
      </c>
      <c r="D5732" s="268">
        <v>8.1300000000000008</v>
      </c>
    </row>
    <row r="5733" spans="1:4" ht="18">
      <c r="A5733" s="266">
        <v>5915407</v>
      </c>
      <c r="B5733" s="267" t="s">
        <v>6431</v>
      </c>
      <c r="C5733" s="266" t="s">
        <v>190</v>
      </c>
      <c r="D5733" s="268">
        <v>2.6</v>
      </c>
    </row>
    <row r="5734" spans="1:4" ht="18">
      <c r="A5734" s="266">
        <v>5914354</v>
      </c>
      <c r="B5734" s="267" t="s">
        <v>6432</v>
      </c>
      <c r="C5734" s="266" t="s">
        <v>190</v>
      </c>
      <c r="D5734" s="268">
        <v>1.73</v>
      </c>
    </row>
    <row r="5735" spans="1:4" ht="18">
      <c r="A5735" s="266">
        <v>5915406</v>
      </c>
      <c r="B5735" s="267" t="s">
        <v>6433</v>
      </c>
      <c r="C5735" s="266" t="s">
        <v>190</v>
      </c>
      <c r="D5735" s="268">
        <v>8.82</v>
      </c>
    </row>
    <row r="5736" spans="1:4" ht="18">
      <c r="A5736" s="266">
        <v>5914652</v>
      </c>
      <c r="B5736" s="267" t="s">
        <v>6434</v>
      </c>
      <c r="C5736" s="266" t="s">
        <v>190</v>
      </c>
      <c r="D5736" s="268">
        <v>3.18</v>
      </c>
    </row>
    <row r="5737" spans="1:4" ht="18">
      <c r="A5737" s="266">
        <v>5915417</v>
      </c>
      <c r="B5737" s="267" t="s">
        <v>6435</v>
      </c>
      <c r="C5737" s="266" t="s">
        <v>190</v>
      </c>
      <c r="D5737" s="268">
        <v>5.03</v>
      </c>
    </row>
    <row r="5738" spans="1:4" ht="18">
      <c r="A5738" s="266">
        <v>5915414</v>
      </c>
      <c r="B5738" s="267" t="s">
        <v>6436</v>
      </c>
      <c r="C5738" s="266" t="s">
        <v>190</v>
      </c>
      <c r="D5738" s="268">
        <v>2.65</v>
      </c>
    </row>
    <row r="5739" spans="1:4" ht="18">
      <c r="A5739" s="266">
        <v>5914351</v>
      </c>
      <c r="B5739" s="267" t="s">
        <v>189</v>
      </c>
      <c r="C5739" s="266" t="s">
        <v>190</v>
      </c>
      <c r="D5739" s="268">
        <v>2.52</v>
      </c>
    </row>
    <row r="5740" spans="1:4" ht="18">
      <c r="A5740" s="266">
        <v>5914645</v>
      </c>
      <c r="B5740" s="267" t="s">
        <v>6437</v>
      </c>
      <c r="C5740" s="266" t="s">
        <v>190</v>
      </c>
      <c r="D5740" s="268">
        <v>2.8</v>
      </c>
    </row>
    <row r="5741" spans="1:4" ht="18">
      <c r="A5741" s="266">
        <v>5914642</v>
      </c>
      <c r="B5741" s="267" t="s">
        <v>6438</v>
      </c>
      <c r="C5741" s="266" t="s">
        <v>190</v>
      </c>
      <c r="D5741" s="268">
        <v>5.43</v>
      </c>
    </row>
    <row r="5742" spans="1:4" ht="18">
      <c r="A5742" s="266">
        <v>5914641</v>
      </c>
      <c r="B5742" s="267" t="s">
        <v>6439</v>
      </c>
      <c r="C5742" s="266" t="s">
        <v>190</v>
      </c>
      <c r="D5742" s="268">
        <v>1.94</v>
      </c>
    </row>
    <row r="5743" spans="1:4" ht="18">
      <c r="A5743" s="266">
        <v>5915456</v>
      </c>
      <c r="B5743" s="267" t="s">
        <v>6440</v>
      </c>
      <c r="C5743" s="266" t="s">
        <v>190</v>
      </c>
      <c r="D5743" s="268">
        <v>3.61</v>
      </c>
    </row>
    <row r="5744" spans="1:4" ht="18">
      <c r="A5744" s="266">
        <v>5915454</v>
      </c>
      <c r="B5744" s="267" t="s">
        <v>6441</v>
      </c>
      <c r="C5744" s="266" t="s">
        <v>190</v>
      </c>
      <c r="D5744" s="268">
        <v>6.25</v>
      </c>
    </row>
    <row r="5745" spans="1:4" ht="18">
      <c r="A5745" s="266">
        <v>5915399</v>
      </c>
      <c r="B5745" s="267" t="s">
        <v>6442</v>
      </c>
      <c r="C5745" s="266" t="s">
        <v>190</v>
      </c>
      <c r="D5745" s="268">
        <v>2.75</v>
      </c>
    </row>
    <row r="5746" spans="1:4" ht="18">
      <c r="A5746" s="266">
        <v>5914353</v>
      </c>
      <c r="B5746" s="267" t="s">
        <v>6443</v>
      </c>
      <c r="C5746" s="266" t="s">
        <v>190</v>
      </c>
      <c r="D5746" s="268">
        <v>1.46</v>
      </c>
    </row>
    <row r="5747" spans="1:4" ht="18">
      <c r="A5747" s="266">
        <v>5915470</v>
      </c>
      <c r="B5747" s="267" t="s">
        <v>6444</v>
      </c>
      <c r="C5747" s="266" t="s">
        <v>190</v>
      </c>
      <c r="D5747" s="268">
        <v>2.1</v>
      </c>
    </row>
    <row r="5748" spans="1:4" ht="18">
      <c r="A5748" s="266">
        <v>5915459</v>
      </c>
      <c r="B5748" s="267" t="s">
        <v>6445</v>
      </c>
      <c r="C5748" s="266" t="s">
        <v>190</v>
      </c>
      <c r="D5748" s="268">
        <v>7.19</v>
      </c>
    </row>
    <row r="5749" spans="1:4">
      <c r="A5749" s="266">
        <v>5915476</v>
      </c>
      <c r="B5749" s="267" t="s">
        <v>6446</v>
      </c>
      <c r="C5749" s="266" t="s">
        <v>190</v>
      </c>
      <c r="D5749" s="268">
        <v>27.25</v>
      </c>
    </row>
    <row r="5750" spans="1:4" ht="18">
      <c r="A5750" s="266">
        <v>5914702</v>
      </c>
      <c r="B5750" s="267" t="s">
        <v>6447</v>
      </c>
      <c r="C5750" s="266" t="s">
        <v>190</v>
      </c>
      <c r="D5750" s="268">
        <v>14.25</v>
      </c>
    </row>
    <row r="5751" spans="1:4" ht="18">
      <c r="A5751" s="266">
        <v>5914701</v>
      </c>
      <c r="B5751" s="267" t="s">
        <v>6448</v>
      </c>
      <c r="C5751" s="266" t="s">
        <v>190</v>
      </c>
      <c r="D5751" s="268">
        <v>14.46</v>
      </c>
    </row>
    <row r="5752" spans="1:4" ht="18">
      <c r="A5752" s="266">
        <v>5906592</v>
      </c>
      <c r="B5752" s="267" t="s">
        <v>6449</v>
      </c>
      <c r="C5752" s="266" t="s">
        <v>63</v>
      </c>
      <c r="D5752" s="268">
        <v>31.14</v>
      </c>
    </row>
    <row r="5753" spans="1:4" ht="18">
      <c r="A5753" s="266">
        <v>5906591</v>
      </c>
      <c r="B5753" s="267" t="s">
        <v>6450</v>
      </c>
      <c r="C5753" s="266" t="s">
        <v>63</v>
      </c>
      <c r="D5753" s="268">
        <v>29.58</v>
      </c>
    </row>
    <row r="5754" spans="1:4" ht="18">
      <c r="A5754" s="266">
        <v>5914653</v>
      </c>
      <c r="B5754" s="267" t="s">
        <v>6451</v>
      </c>
      <c r="C5754" s="266" t="s">
        <v>190</v>
      </c>
      <c r="D5754" s="268">
        <v>3.5</v>
      </c>
    </row>
    <row r="5755" spans="1:4" ht="18">
      <c r="A5755" s="266">
        <v>5915405</v>
      </c>
      <c r="B5755" s="267" t="s">
        <v>6452</v>
      </c>
      <c r="C5755" s="266" t="s">
        <v>190</v>
      </c>
      <c r="D5755" s="268">
        <v>5.47</v>
      </c>
    </row>
    <row r="5756" spans="1:4" ht="18">
      <c r="A5756" s="266">
        <v>5914657</v>
      </c>
      <c r="B5756" s="267" t="s">
        <v>6453</v>
      </c>
      <c r="C5756" s="266" t="s">
        <v>190</v>
      </c>
      <c r="D5756" s="268">
        <v>17.28</v>
      </c>
    </row>
    <row r="5757" spans="1:4">
      <c r="A5757" s="266">
        <v>5914363</v>
      </c>
      <c r="B5757" s="267" t="s">
        <v>6454</v>
      </c>
      <c r="C5757" s="266" t="s">
        <v>190</v>
      </c>
      <c r="D5757" s="268">
        <v>16.920000000000002</v>
      </c>
    </row>
    <row r="5758" spans="1:4" ht="18">
      <c r="A5758" s="266">
        <v>5914646</v>
      </c>
      <c r="B5758" s="267" t="s">
        <v>6455</v>
      </c>
      <c r="C5758" s="266" t="s">
        <v>190</v>
      </c>
      <c r="D5758" s="268">
        <v>8.19</v>
      </c>
    </row>
    <row r="5759" spans="1:4" ht="18">
      <c r="A5759" s="266">
        <v>5919535</v>
      </c>
      <c r="B5759" s="267" t="s">
        <v>6456</v>
      </c>
      <c r="C5759" s="266" t="s">
        <v>190</v>
      </c>
      <c r="D5759" s="268">
        <v>18.75</v>
      </c>
    </row>
    <row r="5760" spans="1:4" ht="18">
      <c r="A5760" s="266">
        <v>5919533</v>
      </c>
      <c r="B5760" s="267" t="s">
        <v>6457</v>
      </c>
      <c r="C5760" s="266" t="s">
        <v>190</v>
      </c>
      <c r="D5760" s="268">
        <v>62.84</v>
      </c>
    </row>
    <row r="5761" spans="1:4" ht="18">
      <c r="A5761" s="266">
        <v>5919534</v>
      </c>
      <c r="B5761" s="267" t="s">
        <v>6458</v>
      </c>
      <c r="C5761" s="266" t="s">
        <v>190</v>
      </c>
      <c r="D5761" s="268">
        <v>57.38</v>
      </c>
    </row>
    <row r="5762" spans="1:4" ht="18">
      <c r="A5762" s="266">
        <v>5909007</v>
      </c>
      <c r="B5762" s="267" t="s">
        <v>6459</v>
      </c>
      <c r="C5762" s="266" t="s">
        <v>190</v>
      </c>
      <c r="D5762" s="268">
        <v>17.350000000000001</v>
      </c>
    </row>
    <row r="5763" spans="1:4" ht="18">
      <c r="A5763" s="266">
        <v>5919538</v>
      </c>
      <c r="B5763" s="267" t="s">
        <v>6460</v>
      </c>
      <c r="C5763" s="266" t="s">
        <v>190</v>
      </c>
      <c r="D5763" s="268">
        <v>14.63</v>
      </c>
    </row>
    <row r="5764" spans="1:4" ht="18">
      <c r="A5764" s="266">
        <v>5919540</v>
      </c>
      <c r="B5764" s="267" t="s">
        <v>6461</v>
      </c>
      <c r="C5764" s="266" t="s">
        <v>190</v>
      </c>
      <c r="D5764" s="268">
        <v>3.08</v>
      </c>
    </row>
    <row r="5765" spans="1:4" ht="18">
      <c r="A5765" s="266">
        <v>5914705</v>
      </c>
      <c r="B5765" s="267" t="s">
        <v>6462</v>
      </c>
      <c r="C5765" s="266" t="s">
        <v>190</v>
      </c>
      <c r="D5765" s="268">
        <v>20.95</v>
      </c>
    </row>
    <row r="5766" spans="1:4" ht="18">
      <c r="A5766" s="266">
        <v>5914706</v>
      </c>
      <c r="B5766" s="267" t="s">
        <v>6463</v>
      </c>
      <c r="C5766" s="266" t="s">
        <v>190</v>
      </c>
      <c r="D5766" s="268">
        <v>19.170000000000002</v>
      </c>
    </row>
    <row r="5767" spans="1:4" ht="18">
      <c r="A5767" s="266">
        <v>5914707</v>
      </c>
      <c r="B5767" s="267" t="s">
        <v>6464</v>
      </c>
      <c r="C5767" s="266" t="s">
        <v>190</v>
      </c>
      <c r="D5767" s="268">
        <v>19</v>
      </c>
    </row>
    <row r="5768" spans="1:4" ht="18">
      <c r="A5768" s="266">
        <v>5914677</v>
      </c>
      <c r="B5768" s="267" t="s">
        <v>6465</v>
      </c>
      <c r="C5768" s="266" t="s">
        <v>190</v>
      </c>
      <c r="D5768" s="268">
        <v>28.6</v>
      </c>
    </row>
    <row r="5769" spans="1:4" ht="18">
      <c r="A5769" s="266">
        <v>5914676</v>
      </c>
      <c r="B5769" s="267" t="s">
        <v>6466</v>
      </c>
      <c r="C5769" s="266" t="s">
        <v>190</v>
      </c>
      <c r="D5769" s="268">
        <v>23.84</v>
      </c>
    </row>
    <row r="5770" spans="1:4" ht="27">
      <c r="A5770" s="266">
        <v>5914678</v>
      </c>
      <c r="B5770" s="267" t="s">
        <v>6467</v>
      </c>
      <c r="C5770" s="266" t="s">
        <v>190</v>
      </c>
      <c r="D5770" s="268">
        <v>33.840000000000003</v>
      </c>
    </row>
    <row r="5771" spans="1:4" ht="27">
      <c r="A5771" s="266">
        <v>5914679</v>
      </c>
      <c r="B5771" s="267" t="s">
        <v>6468</v>
      </c>
      <c r="C5771" s="266" t="s">
        <v>190</v>
      </c>
      <c r="D5771" s="268">
        <v>53.96</v>
      </c>
    </row>
    <row r="5772" spans="1:4" ht="27">
      <c r="A5772" s="266">
        <v>5914681</v>
      </c>
      <c r="B5772" s="267" t="s">
        <v>6469</v>
      </c>
      <c r="C5772" s="266" t="s">
        <v>190</v>
      </c>
      <c r="D5772" s="268">
        <v>64.38</v>
      </c>
    </row>
    <row r="5773" spans="1:4" ht="27">
      <c r="A5773" s="266">
        <v>5914680</v>
      </c>
      <c r="B5773" s="267" t="s">
        <v>6470</v>
      </c>
      <c r="C5773" s="266" t="s">
        <v>190</v>
      </c>
      <c r="D5773" s="268">
        <v>44.82</v>
      </c>
    </row>
    <row r="5774" spans="1:4" ht="18">
      <c r="A5774" s="266">
        <v>5915015</v>
      </c>
      <c r="B5774" s="267" t="s">
        <v>6471</v>
      </c>
      <c r="C5774" s="266" t="s">
        <v>190</v>
      </c>
      <c r="D5774" s="268">
        <v>20.56</v>
      </c>
    </row>
    <row r="5775" spans="1:4" ht="18">
      <c r="A5775" s="266">
        <v>5915373</v>
      </c>
      <c r="B5775" s="267" t="s">
        <v>6472</v>
      </c>
      <c r="C5775" s="266" t="s">
        <v>190</v>
      </c>
      <c r="D5775" s="268">
        <v>17.21</v>
      </c>
    </row>
    <row r="5776" spans="1:4" ht="18">
      <c r="A5776" s="266">
        <v>5914333</v>
      </c>
      <c r="B5776" s="267" t="s">
        <v>6473</v>
      </c>
      <c r="C5776" s="266" t="s">
        <v>190</v>
      </c>
      <c r="D5776" s="268">
        <v>31.94</v>
      </c>
    </row>
    <row r="5777" spans="1:4">
      <c r="A5777" s="266">
        <v>5914655</v>
      </c>
      <c r="B5777" s="267" t="s">
        <v>6474</v>
      </c>
      <c r="C5777" s="266" t="s">
        <v>190</v>
      </c>
      <c r="D5777" s="268">
        <v>31.74</v>
      </c>
    </row>
    <row r="5778" spans="1:4">
      <c r="A5778" s="266">
        <v>5915474</v>
      </c>
      <c r="B5778" s="267" t="s">
        <v>6475</v>
      </c>
      <c r="C5778" s="266" t="s">
        <v>190</v>
      </c>
      <c r="D5778" s="268">
        <v>28.67</v>
      </c>
    </row>
    <row r="5779" spans="1:4">
      <c r="A5779" s="266">
        <v>5914654</v>
      </c>
      <c r="B5779" s="267" t="s">
        <v>6476</v>
      </c>
      <c r="C5779" s="266" t="s">
        <v>190</v>
      </c>
      <c r="D5779" s="268">
        <v>26</v>
      </c>
    </row>
    <row r="5780" spans="1:4" ht="18">
      <c r="A5780" s="266">
        <v>5914686</v>
      </c>
      <c r="B5780" s="267" t="s">
        <v>6477</v>
      </c>
      <c r="C5780" s="266" t="s">
        <v>190</v>
      </c>
      <c r="D5780" s="268">
        <v>23.89</v>
      </c>
    </row>
    <row r="5781" spans="1:4" ht="18">
      <c r="A5781" s="266">
        <v>5914685</v>
      </c>
      <c r="B5781" s="267" t="s">
        <v>6478</v>
      </c>
      <c r="C5781" s="266" t="s">
        <v>190</v>
      </c>
      <c r="D5781" s="268">
        <v>24.03</v>
      </c>
    </row>
    <row r="5782" spans="1:4" ht="18">
      <c r="A5782" s="266">
        <v>5914682</v>
      </c>
      <c r="B5782" s="267" t="s">
        <v>6479</v>
      </c>
      <c r="C5782" s="266" t="s">
        <v>190</v>
      </c>
      <c r="D5782" s="268">
        <v>30.84</v>
      </c>
    </row>
    <row r="5783" spans="1:4" ht="18">
      <c r="A5783" s="266">
        <v>5914683</v>
      </c>
      <c r="B5783" s="267" t="s">
        <v>6480</v>
      </c>
      <c r="C5783" s="266" t="s">
        <v>190</v>
      </c>
      <c r="D5783" s="268">
        <v>35.4</v>
      </c>
    </row>
    <row r="5784" spans="1:4" ht="18">
      <c r="A5784" s="266">
        <v>5914684</v>
      </c>
      <c r="B5784" s="267" t="s">
        <v>6481</v>
      </c>
      <c r="C5784" s="266" t="s">
        <v>190</v>
      </c>
      <c r="D5784" s="268">
        <v>26.73</v>
      </c>
    </row>
    <row r="5785" spans="1:4" ht="18">
      <c r="A5785" s="266">
        <v>5914675</v>
      </c>
      <c r="B5785" s="267" t="s">
        <v>6482</v>
      </c>
      <c r="C5785" s="266" t="s">
        <v>190</v>
      </c>
      <c r="D5785" s="268">
        <v>2.91</v>
      </c>
    </row>
    <row r="5786" spans="1:4">
      <c r="A5786" s="266">
        <v>5915433</v>
      </c>
      <c r="B5786" s="267" t="s">
        <v>6483</v>
      </c>
      <c r="C5786" s="266" t="s">
        <v>190</v>
      </c>
      <c r="D5786" s="268">
        <v>32.950000000000003</v>
      </c>
    </row>
    <row r="5787" spans="1:4" ht="18">
      <c r="A5787" s="266">
        <v>5914304</v>
      </c>
      <c r="B5787" s="267" t="s">
        <v>6484</v>
      </c>
      <c r="C5787" s="266" t="s">
        <v>190</v>
      </c>
      <c r="D5787" s="268">
        <v>3.34</v>
      </c>
    </row>
    <row r="5788" spans="1:4" ht="18">
      <c r="A5788" s="266">
        <v>5914305</v>
      </c>
      <c r="B5788" s="267" t="s">
        <v>6485</v>
      </c>
      <c r="C5788" s="266" t="s">
        <v>190</v>
      </c>
      <c r="D5788" s="268">
        <v>3.31</v>
      </c>
    </row>
    <row r="5789" spans="1:4" ht="18">
      <c r="A5789" s="266">
        <v>5915440</v>
      </c>
      <c r="B5789" s="267" t="s">
        <v>6486</v>
      </c>
      <c r="C5789" s="266" t="s">
        <v>190</v>
      </c>
      <c r="D5789" s="268">
        <v>2.95</v>
      </c>
    </row>
    <row r="5790" spans="1:4" ht="18">
      <c r="A5790" s="266">
        <v>5914306</v>
      </c>
      <c r="B5790" s="267" t="s">
        <v>6487</v>
      </c>
      <c r="C5790" s="266" t="s">
        <v>190</v>
      </c>
      <c r="D5790" s="268">
        <v>2.74</v>
      </c>
    </row>
    <row r="5791" spans="1:4" ht="18">
      <c r="A5791" s="266">
        <v>5914307</v>
      </c>
      <c r="B5791" s="267" t="s">
        <v>6488</v>
      </c>
      <c r="C5791" s="266" t="s">
        <v>190</v>
      </c>
      <c r="D5791" s="268">
        <v>2.6</v>
      </c>
    </row>
    <row r="5792" spans="1:4" ht="18">
      <c r="A5792" s="266">
        <v>5914308</v>
      </c>
      <c r="B5792" s="267" t="s">
        <v>6489</v>
      </c>
      <c r="C5792" s="266" t="s">
        <v>190</v>
      </c>
      <c r="D5792" s="268">
        <v>2.5099999999999998</v>
      </c>
    </row>
    <row r="5793" spans="1:4" ht="18">
      <c r="A5793" s="266">
        <v>5914309</v>
      </c>
      <c r="B5793" s="267" t="s">
        <v>6490</v>
      </c>
      <c r="C5793" s="266" t="s">
        <v>190</v>
      </c>
      <c r="D5793" s="268">
        <v>5.55</v>
      </c>
    </row>
    <row r="5794" spans="1:4" ht="18">
      <c r="A5794" s="266">
        <v>5914310</v>
      </c>
      <c r="B5794" s="267" t="s">
        <v>6491</v>
      </c>
      <c r="C5794" s="266" t="s">
        <v>190</v>
      </c>
      <c r="D5794" s="268">
        <v>4.6399999999999997</v>
      </c>
    </row>
    <row r="5795" spans="1:4" ht="18">
      <c r="A5795" s="266">
        <v>5914352</v>
      </c>
      <c r="B5795" s="267" t="s">
        <v>6492</v>
      </c>
      <c r="C5795" s="266" t="s">
        <v>190</v>
      </c>
      <c r="D5795" s="268">
        <v>4.13</v>
      </c>
    </row>
    <row r="5796" spans="1:4" ht="18">
      <c r="A5796" s="266">
        <v>5914311</v>
      </c>
      <c r="B5796" s="267" t="s">
        <v>6493</v>
      </c>
      <c r="C5796" s="266" t="s">
        <v>190</v>
      </c>
      <c r="D5796" s="268">
        <v>3.79</v>
      </c>
    </row>
    <row r="5797" spans="1:4" ht="18">
      <c r="A5797" s="266">
        <v>5914312</v>
      </c>
      <c r="B5797" s="267" t="s">
        <v>6494</v>
      </c>
      <c r="C5797" s="266" t="s">
        <v>190</v>
      </c>
      <c r="D5797" s="268">
        <v>3.58</v>
      </c>
    </row>
    <row r="5798" spans="1:4" ht="18">
      <c r="A5798" s="266">
        <v>5914313</v>
      </c>
      <c r="B5798" s="267" t="s">
        <v>6495</v>
      </c>
      <c r="C5798" s="266" t="s">
        <v>190</v>
      </c>
      <c r="D5798" s="268">
        <v>3.43</v>
      </c>
    </row>
    <row r="5799" spans="1:4" ht="18">
      <c r="A5799" s="266">
        <v>5914339</v>
      </c>
      <c r="B5799" s="267" t="s">
        <v>6496</v>
      </c>
      <c r="C5799" s="266" t="s">
        <v>190</v>
      </c>
      <c r="D5799" s="268">
        <v>9.19</v>
      </c>
    </row>
    <row r="5800" spans="1:4" ht="18">
      <c r="A5800" s="266">
        <v>5914650</v>
      </c>
      <c r="B5800" s="267" t="s">
        <v>6497</v>
      </c>
      <c r="C5800" s="266" t="s">
        <v>190</v>
      </c>
      <c r="D5800" s="268">
        <v>10.53</v>
      </c>
    </row>
    <row r="5801" spans="1:4" ht="18">
      <c r="A5801" s="266">
        <v>5914358</v>
      </c>
      <c r="B5801" s="267" t="s">
        <v>6498</v>
      </c>
      <c r="C5801" s="266" t="s">
        <v>190</v>
      </c>
      <c r="D5801" s="268">
        <v>8.66</v>
      </c>
    </row>
    <row r="5802" spans="1:4" ht="18">
      <c r="A5802" s="266">
        <v>5915421</v>
      </c>
      <c r="B5802" s="267" t="s">
        <v>6499</v>
      </c>
      <c r="C5802" s="266" t="s">
        <v>190</v>
      </c>
      <c r="D5802" s="268">
        <v>24.76</v>
      </c>
    </row>
    <row r="5803" spans="1:4" ht="18">
      <c r="A5803" s="266">
        <v>5914649</v>
      </c>
      <c r="B5803" s="267" t="s">
        <v>6500</v>
      </c>
      <c r="C5803" s="266" t="s">
        <v>190</v>
      </c>
      <c r="D5803" s="268">
        <v>7.31</v>
      </c>
    </row>
    <row r="5804" spans="1:4" ht="18">
      <c r="A5804" s="266">
        <v>5914643</v>
      </c>
      <c r="B5804" s="267" t="s">
        <v>6501</v>
      </c>
      <c r="C5804" s="266" t="s">
        <v>190</v>
      </c>
      <c r="D5804" s="268">
        <v>5.24</v>
      </c>
    </row>
    <row r="5805" spans="1:4" ht="18">
      <c r="A5805" s="266">
        <v>5914328</v>
      </c>
      <c r="B5805" s="267" t="s">
        <v>6502</v>
      </c>
      <c r="C5805" s="266" t="s">
        <v>190</v>
      </c>
      <c r="D5805" s="268">
        <v>25.52</v>
      </c>
    </row>
    <row r="5806" spans="1:4" ht="18">
      <c r="A5806" s="266">
        <v>5914610</v>
      </c>
      <c r="B5806" s="267" t="s">
        <v>6503</v>
      </c>
      <c r="C5806" s="266" t="s">
        <v>190</v>
      </c>
      <c r="D5806" s="268">
        <v>35.21</v>
      </c>
    </row>
    <row r="5807" spans="1:4" ht="18">
      <c r="A5807" s="266">
        <v>5915408</v>
      </c>
      <c r="B5807" s="267" t="s">
        <v>6504</v>
      </c>
      <c r="C5807" s="266" t="s">
        <v>190</v>
      </c>
      <c r="D5807" s="268">
        <v>5.26</v>
      </c>
    </row>
    <row r="5808" spans="1:4" ht="18">
      <c r="A5808" s="266">
        <v>5915306</v>
      </c>
      <c r="B5808" s="267" t="s">
        <v>6505</v>
      </c>
      <c r="C5808" s="266" t="s">
        <v>63</v>
      </c>
      <c r="D5808" s="268">
        <v>34.26</v>
      </c>
    </row>
    <row r="5809" spans="1:4" ht="18">
      <c r="A5809" s="266">
        <v>5914708</v>
      </c>
      <c r="B5809" s="267" t="s">
        <v>6506</v>
      </c>
      <c r="C5809" s="266" t="s">
        <v>190</v>
      </c>
      <c r="D5809" s="268">
        <v>39.39</v>
      </c>
    </row>
    <row r="5810" spans="1:4" ht="18">
      <c r="A5810" s="266">
        <v>5914687</v>
      </c>
      <c r="B5810" s="267" t="s">
        <v>6507</v>
      </c>
      <c r="C5810" s="266" t="s">
        <v>190</v>
      </c>
      <c r="D5810" s="268">
        <v>38.89</v>
      </c>
    </row>
    <row r="5811" spans="1:4" ht="18">
      <c r="A5811" s="266">
        <v>5914709</v>
      </c>
      <c r="B5811" s="267" t="s">
        <v>6508</v>
      </c>
      <c r="C5811" s="266" t="s">
        <v>190</v>
      </c>
      <c r="D5811" s="268">
        <v>43.53</v>
      </c>
    </row>
    <row r="5812" spans="1:4" ht="18">
      <c r="A5812" s="266">
        <v>5914688</v>
      </c>
      <c r="B5812" s="267" t="s">
        <v>6509</v>
      </c>
      <c r="C5812" s="266" t="s">
        <v>190</v>
      </c>
      <c r="D5812" s="268">
        <v>42.05</v>
      </c>
    </row>
    <row r="5813" spans="1:4" ht="18">
      <c r="A5813" s="266">
        <v>5914695</v>
      </c>
      <c r="B5813" s="267" t="s">
        <v>6510</v>
      </c>
      <c r="C5813" s="266" t="s">
        <v>190</v>
      </c>
      <c r="D5813" s="268">
        <v>30.91</v>
      </c>
    </row>
    <row r="5814" spans="1:4" ht="18">
      <c r="A5814" s="266">
        <v>5914689</v>
      </c>
      <c r="B5814" s="267" t="s">
        <v>6511</v>
      </c>
      <c r="C5814" s="266" t="s">
        <v>190</v>
      </c>
      <c r="D5814" s="268">
        <v>30.52</v>
      </c>
    </row>
    <row r="5815" spans="1:4" ht="18">
      <c r="A5815" s="266">
        <v>5914696</v>
      </c>
      <c r="B5815" s="267" t="s">
        <v>6512</v>
      </c>
      <c r="C5815" s="266" t="s">
        <v>190</v>
      </c>
      <c r="D5815" s="268">
        <v>34.159999999999997</v>
      </c>
    </row>
    <row r="5816" spans="1:4" ht="18">
      <c r="A5816" s="266">
        <v>5914690</v>
      </c>
      <c r="B5816" s="267" t="s">
        <v>6513</v>
      </c>
      <c r="C5816" s="266" t="s">
        <v>190</v>
      </c>
      <c r="D5816" s="268">
        <v>33</v>
      </c>
    </row>
    <row r="5817" spans="1:4" ht="18">
      <c r="A5817" s="266">
        <v>5914697</v>
      </c>
      <c r="B5817" s="267" t="s">
        <v>6514</v>
      </c>
      <c r="C5817" s="266" t="s">
        <v>190</v>
      </c>
      <c r="D5817" s="268">
        <v>26.09</v>
      </c>
    </row>
    <row r="5818" spans="1:4" ht="18">
      <c r="A5818" s="266">
        <v>5914691</v>
      </c>
      <c r="B5818" s="267" t="s">
        <v>6515</v>
      </c>
      <c r="C5818" s="266" t="s">
        <v>190</v>
      </c>
      <c r="D5818" s="268">
        <v>25.76</v>
      </c>
    </row>
    <row r="5819" spans="1:4" ht="18">
      <c r="A5819" s="266">
        <v>5914698</v>
      </c>
      <c r="B5819" s="267" t="s">
        <v>6516</v>
      </c>
      <c r="C5819" s="266" t="s">
        <v>190</v>
      </c>
      <c r="D5819" s="268">
        <v>28.83</v>
      </c>
    </row>
    <row r="5820" spans="1:4" ht="18">
      <c r="A5820" s="266">
        <v>5914692</v>
      </c>
      <c r="B5820" s="267" t="s">
        <v>6517</v>
      </c>
      <c r="C5820" s="266" t="s">
        <v>190</v>
      </c>
      <c r="D5820" s="268">
        <v>27.85</v>
      </c>
    </row>
    <row r="5821" spans="1:4" ht="18">
      <c r="A5821" s="266">
        <v>5914699</v>
      </c>
      <c r="B5821" s="267" t="s">
        <v>6518</v>
      </c>
      <c r="C5821" s="266" t="s">
        <v>190</v>
      </c>
      <c r="D5821" s="268">
        <v>29.21</v>
      </c>
    </row>
    <row r="5822" spans="1:4" ht="18">
      <c r="A5822" s="266">
        <v>5914693</v>
      </c>
      <c r="B5822" s="267" t="s">
        <v>6519</v>
      </c>
      <c r="C5822" s="266" t="s">
        <v>190</v>
      </c>
      <c r="D5822" s="268">
        <v>28.84</v>
      </c>
    </row>
    <row r="5823" spans="1:4" ht="18">
      <c r="A5823" s="266">
        <v>5914700</v>
      </c>
      <c r="B5823" s="267" t="s">
        <v>6520</v>
      </c>
      <c r="C5823" s="266" t="s">
        <v>190</v>
      </c>
      <c r="D5823" s="268">
        <v>32.28</v>
      </c>
    </row>
    <row r="5824" spans="1:4" ht="18">
      <c r="A5824" s="266">
        <v>5914694</v>
      </c>
      <c r="B5824" s="267" t="s">
        <v>6521</v>
      </c>
      <c r="C5824" s="266" t="s">
        <v>190</v>
      </c>
      <c r="D5824" s="268">
        <v>31.19</v>
      </c>
    </row>
    <row r="5825" spans="1:4" ht="18">
      <c r="A5825" s="266">
        <v>5915441</v>
      </c>
      <c r="B5825" s="267" t="s">
        <v>6522</v>
      </c>
      <c r="C5825" s="266" t="s">
        <v>190</v>
      </c>
      <c r="D5825" s="268">
        <v>97.34</v>
      </c>
    </row>
    <row r="5826" spans="1:4">
      <c r="A5826" s="266">
        <v>5901639</v>
      </c>
      <c r="B5826" s="267" t="s">
        <v>6523</v>
      </c>
      <c r="C5826" s="266" t="s">
        <v>155</v>
      </c>
      <c r="D5826" s="268">
        <v>0.83</v>
      </c>
    </row>
    <row r="5827" spans="1:4" ht="18">
      <c r="A5827" s="266">
        <v>5901638</v>
      </c>
      <c r="B5827" s="267" t="s">
        <v>6524</v>
      </c>
      <c r="C5827" s="266" t="s">
        <v>155</v>
      </c>
      <c r="D5827" s="268">
        <v>0.66</v>
      </c>
    </row>
    <row r="5828" spans="1:4">
      <c r="A5828" s="266">
        <v>5901640</v>
      </c>
      <c r="B5828" s="267" t="s">
        <v>6525</v>
      </c>
      <c r="C5828" s="266" t="s">
        <v>155</v>
      </c>
      <c r="D5828" s="268">
        <v>0.55000000000000004</v>
      </c>
    </row>
    <row r="5829" spans="1:4">
      <c r="A5829" s="266">
        <v>5914359</v>
      </c>
      <c r="B5829" s="267" t="s">
        <v>6526</v>
      </c>
      <c r="C5829" s="266" t="s">
        <v>155</v>
      </c>
      <c r="D5829" s="268">
        <v>1.1399999999999999</v>
      </c>
    </row>
    <row r="5830" spans="1:4">
      <c r="A5830" s="266">
        <v>5914374</v>
      </c>
      <c r="B5830" s="267" t="s">
        <v>6527</v>
      </c>
      <c r="C5830" s="266" t="s">
        <v>155</v>
      </c>
      <c r="D5830" s="268">
        <v>0.91</v>
      </c>
    </row>
    <row r="5831" spans="1:4">
      <c r="A5831" s="266">
        <v>5914389</v>
      </c>
      <c r="B5831" s="267" t="s">
        <v>6528</v>
      </c>
      <c r="C5831" s="266" t="s">
        <v>155</v>
      </c>
      <c r="D5831" s="268">
        <v>0.75</v>
      </c>
    </row>
    <row r="5832" spans="1:4">
      <c r="A5832" s="266">
        <v>5915319</v>
      </c>
      <c r="B5832" s="267" t="s">
        <v>6529</v>
      </c>
      <c r="C5832" s="266" t="s">
        <v>155</v>
      </c>
      <c r="D5832" s="268">
        <v>0.83</v>
      </c>
    </row>
    <row r="5833" spans="1:4">
      <c r="A5833" s="266">
        <v>5915320</v>
      </c>
      <c r="B5833" s="267" t="s">
        <v>154</v>
      </c>
      <c r="C5833" s="266" t="s">
        <v>155</v>
      </c>
      <c r="D5833" s="268">
        <v>0.66</v>
      </c>
    </row>
    <row r="5834" spans="1:4">
      <c r="A5834" s="266">
        <v>5915321</v>
      </c>
      <c r="B5834" s="267" t="s">
        <v>157</v>
      </c>
      <c r="C5834" s="266" t="s">
        <v>155</v>
      </c>
      <c r="D5834" s="268">
        <v>0.54</v>
      </c>
    </row>
    <row r="5835" spans="1:4">
      <c r="A5835" s="266">
        <v>5914314</v>
      </c>
      <c r="B5835" s="267" t="s">
        <v>6530</v>
      </c>
      <c r="C5835" s="266" t="s">
        <v>155</v>
      </c>
      <c r="D5835" s="268">
        <v>1.22</v>
      </c>
    </row>
    <row r="5836" spans="1:4">
      <c r="A5836" s="266">
        <v>5914329</v>
      </c>
      <c r="B5836" s="267" t="s">
        <v>6531</v>
      </c>
      <c r="C5836" s="266" t="s">
        <v>155</v>
      </c>
      <c r="D5836" s="268">
        <v>0.98</v>
      </c>
    </row>
    <row r="5837" spans="1:4">
      <c r="A5837" s="266">
        <v>5914344</v>
      </c>
      <c r="B5837" s="267" t="s">
        <v>6532</v>
      </c>
      <c r="C5837" s="266" t="s">
        <v>155</v>
      </c>
      <c r="D5837" s="268">
        <v>0.81</v>
      </c>
    </row>
    <row r="5838" spans="1:4">
      <c r="A5838" s="266">
        <v>5914539</v>
      </c>
      <c r="B5838" s="267" t="s">
        <v>6533</v>
      </c>
      <c r="C5838" s="266" t="s">
        <v>155</v>
      </c>
      <c r="D5838" s="268">
        <v>0.95</v>
      </c>
    </row>
    <row r="5839" spans="1:4">
      <c r="A5839" s="266">
        <v>5914554</v>
      </c>
      <c r="B5839" s="267" t="s">
        <v>6534</v>
      </c>
      <c r="C5839" s="266" t="s">
        <v>155</v>
      </c>
      <c r="D5839" s="268">
        <v>0.76</v>
      </c>
    </row>
    <row r="5840" spans="1:4">
      <c r="A5840" s="266">
        <v>5914569</v>
      </c>
      <c r="B5840" s="267" t="s">
        <v>6535</v>
      </c>
      <c r="C5840" s="266" t="s">
        <v>155</v>
      </c>
      <c r="D5840" s="268">
        <v>0.63</v>
      </c>
    </row>
    <row r="5841" spans="1:4">
      <c r="A5841" s="266">
        <v>5915012</v>
      </c>
      <c r="B5841" s="267" t="s">
        <v>6536</v>
      </c>
      <c r="C5841" s="266" t="s">
        <v>155</v>
      </c>
      <c r="D5841" s="268">
        <v>2.0699999999999998</v>
      </c>
    </row>
    <row r="5842" spans="1:4" ht="18">
      <c r="A5842" s="266">
        <v>5915013</v>
      </c>
      <c r="B5842" s="267" t="s">
        <v>6537</v>
      </c>
      <c r="C5842" s="266" t="s">
        <v>155</v>
      </c>
      <c r="D5842" s="268">
        <v>1.66</v>
      </c>
    </row>
    <row r="5843" spans="1:4">
      <c r="A5843" s="266">
        <v>5915014</v>
      </c>
      <c r="B5843" s="267" t="s">
        <v>6538</v>
      </c>
      <c r="C5843" s="266" t="s">
        <v>155</v>
      </c>
      <c r="D5843" s="268">
        <v>1.37</v>
      </c>
    </row>
    <row r="5844" spans="1:4">
      <c r="A5844" s="266">
        <v>5914584</v>
      </c>
      <c r="B5844" s="267" t="s">
        <v>6539</v>
      </c>
      <c r="C5844" s="266" t="s">
        <v>155</v>
      </c>
      <c r="D5844" s="268">
        <v>2.57</v>
      </c>
    </row>
    <row r="5845" spans="1:4" ht="18">
      <c r="A5845" s="266">
        <v>5914599</v>
      </c>
      <c r="B5845" s="267" t="s">
        <v>6540</v>
      </c>
      <c r="C5845" s="266" t="s">
        <v>155</v>
      </c>
      <c r="D5845" s="268">
        <v>2.0499999999999998</v>
      </c>
    </row>
    <row r="5846" spans="1:4">
      <c r="A5846" s="266">
        <v>5914614</v>
      </c>
      <c r="B5846" s="267" t="s">
        <v>6541</v>
      </c>
      <c r="C5846" s="266" t="s">
        <v>155</v>
      </c>
      <c r="D5846" s="268">
        <v>1.69</v>
      </c>
    </row>
    <row r="5847" spans="1:4">
      <c r="A5847" s="266">
        <v>5914581</v>
      </c>
      <c r="B5847" s="267" t="s">
        <v>6542</v>
      </c>
      <c r="C5847" s="266" t="s">
        <v>155</v>
      </c>
      <c r="D5847" s="268">
        <v>2.2999999999999998</v>
      </c>
    </row>
    <row r="5848" spans="1:4" ht="18">
      <c r="A5848" s="266">
        <v>5914582</v>
      </c>
      <c r="B5848" s="267" t="s">
        <v>6543</v>
      </c>
      <c r="C5848" s="266" t="s">
        <v>155</v>
      </c>
      <c r="D5848" s="268">
        <v>1.84</v>
      </c>
    </row>
    <row r="5849" spans="1:4">
      <c r="A5849" s="266">
        <v>5914583</v>
      </c>
      <c r="B5849" s="267" t="s">
        <v>6544</v>
      </c>
      <c r="C5849" s="266" t="s">
        <v>155</v>
      </c>
      <c r="D5849" s="268">
        <v>1.51</v>
      </c>
    </row>
    <row r="5850" spans="1:4">
      <c r="A5850" s="266">
        <v>5914449</v>
      </c>
      <c r="B5850" s="267" t="s">
        <v>6545</v>
      </c>
      <c r="C5850" s="266" t="s">
        <v>155</v>
      </c>
      <c r="D5850" s="268">
        <v>1.05</v>
      </c>
    </row>
    <row r="5851" spans="1:4">
      <c r="A5851" s="266">
        <v>5914464</v>
      </c>
      <c r="B5851" s="267" t="s">
        <v>6546</v>
      </c>
      <c r="C5851" s="266" t="s">
        <v>155</v>
      </c>
      <c r="D5851" s="268">
        <v>0.84</v>
      </c>
    </row>
    <row r="5852" spans="1:4">
      <c r="A5852" s="266">
        <v>5914479</v>
      </c>
      <c r="B5852" s="267" t="s">
        <v>6547</v>
      </c>
      <c r="C5852" s="266" t="s">
        <v>155</v>
      </c>
      <c r="D5852" s="268">
        <v>0.69</v>
      </c>
    </row>
    <row r="5853" spans="1:4">
      <c r="A5853" s="266">
        <v>5915322</v>
      </c>
      <c r="B5853" s="267" t="s">
        <v>6548</v>
      </c>
      <c r="C5853" s="266" t="s">
        <v>155</v>
      </c>
      <c r="D5853" s="268">
        <v>1.75</v>
      </c>
    </row>
    <row r="5854" spans="1:4">
      <c r="A5854" s="266">
        <v>5915323</v>
      </c>
      <c r="B5854" s="267" t="s">
        <v>6549</v>
      </c>
      <c r="C5854" s="266" t="s">
        <v>155</v>
      </c>
      <c r="D5854" s="268">
        <v>1.4</v>
      </c>
    </row>
    <row r="5855" spans="1:4">
      <c r="A5855" s="266">
        <v>5915324</v>
      </c>
      <c r="B5855" s="267" t="s">
        <v>6550</v>
      </c>
      <c r="C5855" s="266" t="s">
        <v>155</v>
      </c>
      <c r="D5855" s="268">
        <v>1.1499999999999999</v>
      </c>
    </row>
    <row r="5856" spans="1:4">
      <c r="A5856" s="266">
        <v>5914404</v>
      </c>
      <c r="B5856" s="267" t="s">
        <v>6551</v>
      </c>
      <c r="C5856" s="266" t="s">
        <v>155</v>
      </c>
      <c r="D5856" s="268">
        <v>1.1200000000000001</v>
      </c>
    </row>
    <row r="5857" spans="1:4">
      <c r="A5857" s="266">
        <v>5914419</v>
      </c>
      <c r="B5857" s="267" t="s">
        <v>6552</v>
      </c>
      <c r="C5857" s="266" t="s">
        <v>155</v>
      </c>
      <c r="D5857" s="268">
        <v>0.9</v>
      </c>
    </row>
    <row r="5858" spans="1:4">
      <c r="A5858" s="266">
        <v>5914434</v>
      </c>
      <c r="B5858" s="267" t="s">
        <v>6553</v>
      </c>
      <c r="C5858" s="266" t="s">
        <v>155</v>
      </c>
      <c r="D5858" s="268">
        <v>0.74</v>
      </c>
    </row>
    <row r="5859" spans="1:4">
      <c r="A5859" s="266">
        <v>5914635</v>
      </c>
      <c r="B5859" s="267" t="s">
        <v>6554</v>
      </c>
      <c r="C5859" s="266" t="s">
        <v>155</v>
      </c>
      <c r="D5859" s="268">
        <v>1.04</v>
      </c>
    </row>
    <row r="5860" spans="1:4">
      <c r="A5860" s="266">
        <v>5914636</v>
      </c>
      <c r="B5860" s="267" t="s">
        <v>6555</v>
      </c>
      <c r="C5860" s="266" t="s">
        <v>155</v>
      </c>
      <c r="D5860" s="268">
        <v>0.83</v>
      </c>
    </row>
    <row r="5861" spans="1:4">
      <c r="A5861" s="266">
        <v>5914637</v>
      </c>
      <c r="B5861" s="267" t="s">
        <v>6556</v>
      </c>
      <c r="C5861" s="266" t="s">
        <v>155</v>
      </c>
      <c r="D5861" s="268">
        <v>0.68</v>
      </c>
    </row>
    <row r="5862" spans="1:4">
      <c r="A5862" s="266">
        <v>5914638</v>
      </c>
      <c r="B5862" s="267" t="s">
        <v>6557</v>
      </c>
      <c r="C5862" s="266" t="s">
        <v>155</v>
      </c>
      <c r="D5862" s="268">
        <v>0.84</v>
      </c>
    </row>
    <row r="5863" spans="1:4">
      <c r="A5863" s="266">
        <v>5914639</v>
      </c>
      <c r="B5863" s="267" t="s">
        <v>6558</v>
      </c>
      <c r="C5863" s="266" t="s">
        <v>155</v>
      </c>
      <c r="D5863" s="268">
        <v>0.67</v>
      </c>
    </row>
    <row r="5864" spans="1:4">
      <c r="A5864" s="266">
        <v>5914640</v>
      </c>
      <c r="B5864" s="267" t="s">
        <v>6559</v>
      </c>
      <c r="C5864" s="266" t="s">
        <v>155</v>
      </c>
      <c r="D5864" s="268">
        <v>0.55000000000000004</v>
      </c>
    </row>
    <row r="5865" spans="1:4">
      <c r="A5865" s="266">
        <v>5915466</v>
      </c>
      <c r="B5865" s="267" t="s">
        <v>6560</v>
      </c>
      <c r="C5865" s="266" t="s">
        <v>155</v>
      </c>
      <c r="D5865" s="268">
        <v>1.93</v>
      </c>
    </row>
    <row r="5866" spans="1:4">
      <c r="A5866" s="266">
        <v>5915467</v>
      </c>
      <c r="B5866" s="267" t="s">
        <v>6561</v>
      </c>
      <c r="C5866" s="266" t="s">
        <v>155</v>
      </c>
      <c r="D5866" s="268">
        <v>1.54</v>
      </c>
    </row>
    <row r="5867" spans="1:4">
      <c r="A5867" s="266">
        <v>5915468</v>
      </c>
      <c r="B5867" s="267" t="s">
        <v>6562</v>
      </c>
      <c r="C5867" s="266" t="s">
        <v>155</v>
      </c>
      <c r="D5867" s="268">
        <v>1.27</v>
      </c>
    </row>
    <row r="5868" spans="1:4">
      <c r="A5868" s="266">
        <v>5914617</v>
      </c>
      <c r="B5868" s="267" t="s">
        <v>6563</v>
      </c>
      <c r="C5868" s="266" t="s">
        <v>155</v>
      </c>
      <c r="D5868" s="268">
        <v>1.49</v>
      </c>
    </row>
    <row r="5869" spans="1:4">
      <c r="A5869" s="266">
        <v>5914618</v>
      </c>
      <c r="B5869" s="267" t="s">
        <v>6564</v>
      </c>
      <c r="C5869" s="266" t="s">
        <v>155</v>
      </c>
      <c r="D5869" s="268">
        <v>1.2</v>
      </c>
    </row>
    <row r="5870" spans="1:4">
      <c r="A5870" s="266">
        <v>5914619</v>
      </c>
      <c r="B5870" s="267" t="s">
        <v>6565</v>
      </c>
      <c r="C5870" s="266" t="s">
        <v>155</v>
      </c>
      <c r="D5870" s="268">
        <v>0.98</v>
      </c>
    </row>
    <row r="5871" spans="1:4">
      <c r="A5871" s="266">
        <v>5915451</v>
      </c>
      <c r="B5871" s="267" t="s">
        <v>6566</v>
      </c>
      <c r="C5871" s="266" t="s">
        <v>155</v>
      </c>
      <c r="D5871" s="268">
        <v>2.46</v>
      </c>
    </row>
    <row r="5872" spans="1:4">
      <c r="A5872" s="266">
        <v>5915452</v>
      </c>
      <c r="B5872" s="267" t="s">
        <v>6567</v>
      </c>
      <c r="C5872" s="266" t="s">
        <v>155</v>
      </c>
      <c r="D5872" s="268">
        <v>1.97</v>
      </c>
    </row>
    <row r="5873" spans="1:4">
      <c r="A5873" s="266">
        <v>5915453</v>
      </c>
      <c r="B5873" s="267" t="s">
        <v>6568</v>
      </c>
      <c r="C5873" s="266" t="s">
        <v>155</v>
      </c>
      <c r="D5873" s="268">
        <v>1.62</v>
      </c>
    </row>
    <row r="5874" spans="1:4">
      <c r="A5874" s="266">
        <v>5915448</v>
      </c>
      <c r="B5874" s="267" t="s">
        <v>6569</v>
      </c>
      <c r="C5874" s="266" t="s">
        <v>155</v>
      </c>
      <c r="D5874" s="268">
        <v>1.9</v>
      </c>
    </row>
    <row r="5875" spans="1:4">
      <c r="A5875" s="266">
        <v>5915449</v>
      </c>
      <c r="B5875" s="267" t="s">
        <v>6570</v>
      </c>
      <c r="C5875" s="266" t="s">
        <v>155</v>
      </c>
      <c r="D5875" s="268">
        <v>1.52</v>
      </c>
    </row>
    <row r="5876" spans="1:4">
      <c r="A5876" s="266">
        <v>5915450</v>
      </c>
      <c r="B5876" s="267" t="s">
        <v>6571</v>
      </c>
      <c r="C5876" s="266" t="s">
        <v>155</v>
      </c>
      <c r="D5876" s="268">
        <v>1.25</v>
      </c>
    </row>
    <row r="5877" spans="1:4">
      <c r="A5877" s="266">
        <v>5901641</v>
      </c>
      <c r="B5877" s="267" t="s">
        <v>6572</v>
      </c>
      <c r="C5877" s="266" t="s">
        <v>6573</v>
      </c>
      <c r="D5877" s="268">
        <v>0.87</v>
      </c>
    </row>
    <row r="5878" spans="1:4">
      <c r="A5878" s="266">
        <v>5901642</v>
      </c>
      <c r="B5878" s="267" t="s">
        <v>6574</v>
      </c>
      <c r="C5878" s="266" t="s">
        <v>6573</v>
      </c>
      <c r="D5878" s="268">
        <v>0.26</v>
      </c>
    </row>
    <row r="5879" spans="1:4">
      <c r="A5879" s="266">
        <v>5901643</v>
      </c>
      <c r="B5879" s="267" t="s">
        <v>6575</v>
      </c>
      <c r="C5879" s="266" t="s">
        <v>6573</v>
      </c>
      <c r="D5879" s="268">
        <v>0.25</v>
      </c>
    </row>
    <row r="5880" spans="1:4">
      <c r="A5880" s="266">
        <v>5901644</v>
      </c>
      <c r="B5880" s="267" t="s">
        <v>6576</v>
      </c>
      <c r="C5880" s="266" t="s">
        <v>6573</v>
      </c>
      <c r="D5880" s="268">
        <v>0.54</v>
      </c>
    </row>
    <row r="5881" spans="1:4">
      <c r="A5881" s="266">
        <v>5901645</v>
      </c>
      <c r="B5881" s="267" t="s">
        <v>6577</v>
      </c>
      <c r="C5881" s="266" t="s">
        <v>6573</v>
      </c>
      <c r="D5881" s="268">
        <v>0.24</v>
      </c>
    </row>
    <row r="5882" spans="1:4">
      <c r="A5882" s="266">
        <v>5901646</v>
      </c>
      <c r="B5882" s="267" t="s">
        <v>6578</v>
      </c>
      <c r="C5882" s="266" t="s">
        <v>6573</v>
      </c>
      <c r="D5882" s="268">
        <v>0.44</v>
      </c>
    </row>
    <row r="5883" spans="1:4">
      <c r="A5883" s="266">
        <v>5901647</v>
      </c>
      <c r="B5883" s="267" t="s">
        <v>6579</v>
      </c>
      <c r="C5883" s="266" t="s">
        <v>6573</v>
      </c>
      <c r="D5883" s="268">
        <v>0.39</v>
      </c>
    </row>
    <row r="5884" spans="1:4">
      <c r="A5884" s="266">
        <v>5901648</v>
      </c>
      <c r="B5884" s="267" t="s">
        <v>6580</v>
      </c>
      <c r="C5884" s="266" t="s">
        <v>6573</v>
      </c>
      <c r="D5884" s="268">
        <v>0.35</v>
      </c>
    </row>
    <row r="5885" spans="1:4">
      <c r="A5885" s="266">
        <v>5901649</v>
      </c>
      <c r="B5885" s="267" t="s">
        <v>6581</v>
      </c>
      <c r="C5885" s="266" t="s">
        <v>6573</v>
      </c>
      <c r="D5885" s="268">
        <v>1.24</v>
      </c>
    </row>
    <row r="5886" spans="1:4">
      <c r="A5886" s="266">
        <v>5901650</v>
      </c>
      <c r="B5886" s="267" t="s">
        <v>6582</v>
      </c>
      <c r="C5886" s="266" t="s">
        <v>6573</v>
      </c>
      <c r="D5886" s="268">
        <v>0.85</v>
      </c>
    </row>
    <row r="5887" spans="1:4">
      <c r="A5887" s="266">
        <v>5901651</v>
      </c>
      <c r="B5887" s="267" t="s">
        <v>6583</v>
      </c>
      <c r="C5887" s="266" t="s">
        <v>6573</v>
      </c>
      <c r="D5887" s="268">
        <v>0.25</v>
      </c>
    </row>
    <row r="5888" spans="1:4">
      <c r="A5888" s="266">
        <v>5901652</v>
      </c>
      <c r="B5888" s="267" t="s">
        <v>6584</v>
      </c>
      <c r="C5888" s="266" t="s">
        <v>6573</v>
      </c>
      <c r="D5888" s="268">
        <v>0.24</v>
      </c>
    </row>
    <row r="5889" spans="1:4">
      <c r="A5889" s="266">
        <v>5901653</v>
      </c>
      <c r="B5889" s="267" t="s">
        <v>6585</v>
      </c>
      <c r="C5889" s="266" t="s">
        <v>6573</v>
      </c>
      <c r="D5889" s="268">
        <v>0.53</v>
      </c>
    </row>
    <row r="5890" spans="1:4">
      <c r="A5890" s="266">
        <v>5901654</v>
      </c>
      <c r="B5890" s="267" t="s">
        <v>6586</v>
      </c>
      <c r="C5890" s="266" t="s">
        <v>6573</v>
      </c>
      <c r="D5890" s="268">
        <v>0.23</v>
      </c>
    </row>
    <row r="5891" spans="1:4">
      <c r="A5891" s="266">
        <v>5901655</v>
      </c>
      <c r="B5891" s="267" t="s">
        <v>6587</v>
      </c>
      <c r="C5891" s="266" t="s">
        <v>6573</v>
      </c>
      <c r="D5891" s="268">
        <v>0.43</v>
      </c>
    </row>
    <row r="5892" spans="1:4">
      <c r="A5892" s="266">
        <v>5901656</v>
      </c>
      <c r="B5892" s="267" t="s">
        <v>6588</v>
      </c>
      <c r="C5892" s="266" t="s">
        <v>6573</v>
      </c>
      <c r="D5892" s="268">
        <v>0.38</v>
      </c>
    </row>
    <row r="5893" spans="1:4">
      <c r="A5893" s="266">
        <v>5901657</v>
      </c>
      <c r="B5893" s="267" t="s">
        <v>6589</v>
      </c>
      <c r="C5893" s="266" t="s">
        <v>6573</v>
      </c>
      <c r="D5893" s="268">
        <v>0.34</v>
      </c>
    </row>
    <row r="5894" spans="1:4">
      <c r="A5894" s="266">
        <v>5901658</v>
      </c>
      <c r="B5894" s="267" t="s">
        <v>6590</v>
      </c>
      <c r="C5894" s="266" t="s">
        <v>6573</v>
      </c>
      <c r="D5894" s="268">
        <v>1.2</v>
      </c>
    </row>
    <row r="5895" spans="1:4">
      <c r="A5895" s="266">
        <v>5901659</v>
      </c>
      <c r="B5895" s="267" t="s">
        <v>6591</v>
      </c>
      <c r="C5895" s="266" t="s">
        <v>6573</v>
      </c>
      <c r="D5895" s="268">
        <v>0.86</v>
      </c>
    </row>
    <row r="5896" spans="1:4">
      <c r="A5896" s="266">
        <v>5901660</v>
      </c>
      <c r="B5896" s="267" t="s">
        <v>6592</v>
      </c>
      <c r="C5896" s="266" t="s">
        <v>6573</v>
      </c>
      <c r="D5896" s="268">
        <v>0.26</v>
      </c>
    </row>
    <row r="5897" spans="1:4">
      <c r="A5897" s="266">
        <v>5901661</v>
      </c>
      <c r="B5897" s="267" t="s">
        <v>6593</v>
      </c>
      <c r="C5897" s="266" t="s">
        <v>6573</v>
      </c>
      <c r="D5897" s="268">
        <v>0.24</v>
      </c>
    </row>
    <row r="5898" spans="1:4">
      <c r="A5898" s="266">
        <v>5901662</v>
      </c>
      <c r="B5898" s="267" t="s">
        <v>6594</v>
      </c>
      <c r="C5898" s="266" t="s">
        <v>6573</v>
      </c>
      <c r="D5898" s="268">
        <v>0.53</v>
      </c>
    </row>
    <row r="5899" spans="1:4">
      <c r="A5899" s="266">
        <v>5901663</v>
      </c>
      <c r="B5899" s="267" t="s">
        <v>6595</v>
      </c>
      <c r="C5899" s="266" t="s">
        <v>6573</v>
      </c>
      <c r="D5899" s="268">
        <v>0.24</v>
      </c>
    </row>
    <row r="5900" spans="1:4">
      <c r="A5900" s="266">
        <v>5901664</v>
      </c>
      <c r="B5900" s="267" t="s">
        <v>6596</v>
      </c>
      <c r="C5900" s="266" t="s">
        <v>6573</v>
      </c>
      <c r="D5900" s="268">
        <v>0.44</v>
      </c>
    </row>
    <row r="5901" spans="1:4">
      <c r="A5901" s="266">
        <v>5901665</v>
      </c>
      <c r="B5901" s="267" t="s">
        <v>6597</v>
      </c>
      <c r="C5901" s="266" t="s">
        <v>6573</v>
      </c>
      <c r="D5901" s="268">
        <v>0.39</v>
      </c>
    </row>
    <row r="5902" spans="1:4">
      <c r="A5902" s="266">
        <v>5901666</v>
      </c>
      <c r="B5902" s="267" t="s">
        <v>6598</v>
      </c>
      <c r="C5902" s="266" t="s">
        <v>6573</v>
      </c>
      <c r="D5902" s="268">
        <v>0.34</v>
      </c>
    </row>
    <row r="5903" spans="1:4">
      <c r="A5903" s="266">
        <v>5901667</v>
      </c>
      <c r="B5903" s="267" t="s">
        <v>6599</v>
      </c>
      <c r="C5903" s="266" t="s">
        <v>6573</v>
      </c>
      <c r="D5903" s="268">
        <v>1.22</v>
      </c>
    </row>
    <row r="5904" spans="1:4" ht="18">
      <c r="A5904" s="266">
        <v>5914511</v>
      </c>
      <c r="B5904" s="267" t="s">
        <v>6600</v>
      </c>
      <c r="C5904" s="266" t="s">
        <v>155</v>
      </c>
      <c r="D5904" s="268">
        <v>0.26</v>
      </c>
    </row>
    <row r="5905" spans="1:4" ht="18">
      <c r="A5905" s="266">
        <v>5914510</v>
      </c>
      <c r="B5905" s="267" t="s">
        <v>6601</v>
      </c>
      <c r="C5905" s="266" t="s">
        <v>155</v>
      </c>
      <c r="D5905" s="268">
        <v>0.23</v>
      </c>
    </row>
    <row r="5906" spans="1:4" ht="18">
      <c r="A5906" s="266">
        <v>5906597</v>
      </c>
      <c r="B5906" s="267" t="s">
        <v>6602</v>
      </c>
      <c r="C5906" s="266" t="s">
        <v>6603</v>
      </c>
      <c r="D5906" s="268">
        <v>12.31</v>
      </c>
    </row>
    <row r="5907" spans="1:4" ht="18">
      <c r="A5907" s="266">
        <v>5906598</v>
      </c>
      <c r="B5907" s="267" t="s">
        <v>6604</v>
      </c>
      <c r="C5907" s="266" t="s">
        <v>6603</v>
      </c>
      <c r="D5907" s="268">
        <v>9.85</v>
      </c>
    </row>
    <row r="5908" spans="1:4" ht="18">
      <c r="A5908" s="266">
        <v>5906599</v>
      </c>
      <c r="B5908" s="267" t="s">
        <v>6605</v>
      </c>
      <c r="C5908" s="266" t="s">
        <v>6603</v>
      </c>
      <c r="D5908" s="268">
        <v>8.11</v>
      </c>
    </row>
    <row r="5909" spans="1:4" ht="18">
      <c r="A5909" s="266">
        <v>5906594</v>
      </c>
      <c r="B5909" s="267" t="s">
        <v>6606</v>
      </c>
      <c r="C5909" s="266" t="s">
        <v>6603</v>
      </c>
      <c r="D5909" s="268">
        <v>8.2100000000000009</v>
      </c>
    </row>
    <row r="5910" spans="1:4" ht="18">
      <c r="A5910" s="266">
        <v>5906595</v>
      </c>
      <c r="B5910" s="267" t="s">
        <v>6607</v>
      </c>
      <c r="C5910" s="266" t="s">
        <v>6603</v>
      </c>
      <c r="D5910" s="268">
        <v>6.57</v>
      </c>
    </row>
    <row r="5911" spans="1:4" ht="18">
      <c r="A5911" s="266">
        <v>5906596</v>
      </c>
      <c r="B5911" s="267" t="s">
        <v>6608</v>
      </c>
      <c r="C5911" s="266" t="s">
        <v>6603</v>
      </c>
      <c r="D5911" s="268">
        <v>5.4</v>
      </c>
    </row>
    <row r="5912" spans="1:4">
      <c r="A5912" s="266">
        <v>5901668</v>
      </c>
      <c r="B5912" s="267" t="s">
        <v>6609</v>
      </c>
      <c r="C5912" s="266" t="s">
        <v>6573</v>
      </c>
      <c r="D5912" s="268">
        <v>0.88</v>
      </c>
    </row>
    <row r="5913" spans="1:4">
      <c r="A5913" s="266">
        <v>5901669</v>
      </c>
      <c r="B5913" s="267" t="s">
        <v>6610</v>
      </c>
      <c r="C5913" s="266" t="s">
        <v>6573</v>
      </c>
      <c r="D5913" s="268">
        <v>0.26</v>
      </c>
    </row>
    <row r="5914" spans="1:4">
      <c r="A5914" s="266">
        <v>5901670</v>
      </c>
      <c r="B5914" s="267" t="s">
        <v>6611</v>
      </c>
      <c r="C5914" s="266" t="s">
        <v>6573</v>
      </c>
      <c r="D5914" s="268">
        <v>0.25</v>
      </c>
    </row>
    <row r="5915" spans="1:4">
      <c r="A5915" s="266">
        <v>5901671</v>
      </c>
      <c r="B5915" s="267" t="s">
        <v>6612</v>
      </c>
      <c r="C5915" s="266" t="s">
        <v>6573</v>
      </c>
      <c r="D5915" s="268">
        <v>0.55000000000000004</v>
      </c>
    </row>
    <row r="5916" spans="1:4">
      <c r="A5916" s="266">
        <v>5901672</v>
      </c>
      <c r="B5916" s="267" t="s">
        <v>6613</v>
      </c>
      <c r="C5916" s="266" t="s">
        <v>6573</v>
      </c>
      <c r="D5916" s="268">
        <v>0.24</v>
      </c>
    </row>
    <row r="5917" spans="1:4">
      <c r="A5917" s="266">
        <v>5901673</v>
      </c>
      <c r="B5917" s="267" t="s">
        <v>6614</v>
      </c>
      <c r="C5917" s="266" t="s">
        <v>6573</v>
      </c>
      <c r="D5917" s="268">
        <v>0.45</v>
      </c>
    </row>
    <row r="5918" spans="1:4">
      <c r="A5918" s="266">
        <v>5901674</v>
      </c>
      <c r="B5918" s="267" t="s">
        <v>6615</v>
      </c>
      <c r="C5918" s="266" t="s">
        <v>6573</v>
      </c>
      <c r="D5918" s="268">
        <v>0.39</v>
      </c>
    </row>
    <row r="5919" spans="1:4">
      <c r="A5919" s="266">
        <v>5901675</v>
      </c>
      <c r="B5919" s="267" t="s">
        <v>6616</v>
      </c>
      <c r="C5919" s="266" t="s">
        <v>6573</v>
      </c>
      <c r="D5919" s="268">
        <v>0.35</v>
      </c>
    </row>
    <row r="5920" spans="1:4">
      <c r="A5920" s="266">
        <v>5901676</v>
      </c>
      <c r="B5920" s="267" t="s">
        <v>6617</v>
      </c>
      <c r="C5920" s="266" t="s">
        <v>6573</v>
      </c>
      <c r="D5920" s="268">
        <v>1.25</v>
      </c>
    </row>
    <row r="5921" spans="1:4">
      <c r="A5921" s="266">
        <v>5901677</v>
      </c>
      <c r="B5921" s="267" t="s">
        <v>6618</v>
      </c>
      <c r="C5921" s="266" t="s">
        <v>6573</v>
      </c>
      <c r="D5921" s="268">
        <v>0.86</v>
      </c>
    </row>
    <row r="5922" spans="1:4">
      <c r="A5922" s="266">
        <v>5901678</v>
      </c>
      <c r="B5922" s="267" t="s">
        <v>6619</v>
      </c>
      <c r="C5922" s="266" t="s">
        <v>6573</v>
      </c>
      <c r="D5922" s="268">
        <v>0.26</v>
      </c>
    </row>
    <row r="5923" spans="1:4">
      <c r="A5923" s="266">
        <v>5901679</v>
      </c>
      <c r="B5923" s="267" t="s">
        <v>6620</v>
      </c>
      <c r="C5923" s="266" t="s">
        <v>6573</v>
      </c>
      <c r="D5923" s="268">
        <v>0.24</v>
      </c>
    </row>
    <row r="5924" spans="1:4">
      <c r="A5924" s="266">
        <v>5901680</v>
      </c>
      <c r="B5924" s="267" t="s">
        <v>6621</v>
      </c>
      <c r="C5924" s="266" t="s">
        <v>6573</v>
      </c>
      <c r="D5924" s="268">
        <v>0.54</v>
      </c>
    </row>
    <row r="5925" spans="1:4">
      <c r="A5925" s="266">
        <v>5901681</v>
      </c>
      <c r="B5925" s="267" t="s">
        <v>6622</v>
      </c>
      <c r="C5925" s="266" t="s">
        <v>6573</v>
      </c>
      <c r="D5925" s="268">
        <v>0.24</v>
      </c>
    </row>
    <row r="5926" spans="1:4">
      <c r="A5926" s="266">
        <v>5901682</v>
      </c>
      <c r="B5926" s="267" t="s">
        <v>6623</v>
      </c>
      <c r="C5926" s="266" t="s">
        <v>6573</v>
      </c>
      <c r="D5926" s="268">
        <v>0.44</v>
      </c>
    </row>
    <row r="5927" spans="1:4">
      <c r="A5927" s="266">
        <v>5901683</v>
      </c>
      <c r="B5927" s="267" t="s">
        <v>6624</v>
      </c>
      <c r="C5927" s="266" t="s">
        <v>6573</v>
      </c>
      <c r="D5927" s="268">
        <v>0.39</v>
      </c>
    </row>
    <row r="5928" spans="1:4">
      <c r="A5928" s="266">
        <v>5901684</v>
      </c>
      <c r="B5928" s="267" t="s">
        <v>6625</v>
      </c>
      <c r="C5928" s="266" t="s">
        <v>6573</v>
      </c>
      <c r="D5928" s="268">
        <v>0.34</v>
      </c>
    </row>
    <row r="5929" spans="1:4">
      <c r="A5929" s="266">
        <v>5901685</v>
      </c>
      <c r="B5929" s="267" t="s">
        <v>6626</v>
      </c>
      <c r="C5929" s="266" t="s">
        <v>6573</v>
      </c>
      <c r="D5929" s="268">
        <v>1.22</v>
      </c>
    </row>
    <row r="5930" spans="1:4">
      <c r="A5930" s="266">
        <v>5914360</v>
      </c>
      <c r="B5930" s="267" t="s">
        <v>6627</v>
      </c>
      <c r="C5930" s="266" t="s">
        <v>155</v>
      </c>
      <c r="D5930" s="268">
        <v>1.0900000000000001</v>
      </c>
    </row>
    <row r="5931" spans="1:4">
      <c r="A5931" s="266">
        <v>5914361</v>
      </c>
      <c r="B5931" s="267" t="s">
        <v>6628</v>
      </c>
      <c r="C5931" s="266" t="s">
        <v>155</v>
      </c>
      <c r="D5931" s="268">
        <v>0.87</v>
      </c>
    </row>
    <row r="5932" spans="1:4">
      <c r="A5932" s="266">
        <v>5914362</v>
      </c>
      <c r="B5932" s="267" t="s">
        <v>6629</v>
      </c>
      <c r="C5932" s="266" t="s">
        <v>155</v>
      </c>
      <c r="D5932" s="268">
        <v>0.72</v>
      </c>
    </row>
    <row r="5933" spans="1:4">
      <c r="A5933" s="266">
        <v>5914364</v>
      </c>
      <c r="B5933" s="267" t="s">
        <v>6630</v>
      </c>
      <c r="C5933" s="266" t="s">
        <v>155</v>
      </c>
      <c r="D5933" s="268">
        <v>0.86</v>
      </c>
    </row>
    <row r="5934" spans="1:4">
      <c r="A5934" s="266">
        <v>5914365</v>
      </c>
      <c r="B5934" s="267" t="s">
        <v>6631</v>
      </c>
      <c r="C5934" s="266" t="s">
        <v>155</v>
      </c>
      <c r="D5934" s="268">
        <v>0.69</v>
      </c>
    </row>
    <row r="5935" spans="1:4">
      <c r="A5935" s="266">
        <v>5914366</v>
      </c>
      <c r="B5935" s="267" t="s">
        <v>6632</v>
      </c>
      <c r="C5935" s="266" t="s">
        <v>155</v>
      </c>
      <c r="D5935" s="268">
        <v>0.56000000000000005</v>
      </c>
    </row>
    <row r="5936" spans="1:4">
      <c r="A5936" s="266">
        <v>5914315</v>
      </c>
      <c r="B5936" s="267" t="s">
        <v>6633</v>
      </c>
      <c r="C5936" s="266" t="s">
        <v>155</v>
      </c>
      <c r="D5936" s="268">
        <v>1</v>
      </c>
    </row>
    <row r="5937" spans="1:4">
      <c r="A5937" s="266">
        <v>5914330</v>
      </c>
      <c r="B5937" s="267" t="s">
        <v>6634</v>
      </c>
      <c r="C5937" s="266" t="s">
        <v>155</v>
      </c>
      <c r="D5937" s="268">
        <v>0.8</v>
      </c>
    </row>
    <row r="5938" spans="1:4">
      <c r="A5938" s="266">
        <v>5914345</v>
      </c>
      <c r="B5938" s="267" t="s">
        <v>6635</v>
      </c>
      <c r="C5938" s="266" t="s">
        <v>155</v>
      </c>
      <c r="D5938" s="268">
        <v>0.66</v>
      </c>
    </row>
    <row r="5939" spans="1:4">
      <c r="A5939" s="266">
        <v>5914367</v>
      </c>
      <c r="B5939" s="267" t="s">
        <v>6636</v>
      </c>
      <c r="C5939" s="266" t="s">
        <v>155</v>
      </c>
      <c r="D5939" s="268">
        <v>1.66</v>
      </c>
    </row>
    <row r="5940" spans="1:4" ht="18">
      <c r="A5940" s="266">
        <v>5914368</v>
      </c>
      <c r="B5940" s="267" t="s">
        <v>6637</v>
      </c>
      <c r="C5940" s="266" t="s">
        <v>155</v>
      </c>
      <c r="D5940" s="268">
        <v>1.33</v>
      </c>
    </row>
    <row r="5941" spans="1:4">
      <c r="A5941" s="266">
        <v>5914369</v>
      </c>
      <c r="B5941" s="267" t="s">
        <v>6638</v>
      </c>
      <c r="C5941" s="266" t="s">
        <v>155</v>
      </c>
      <c r="D5941" s="268">
        <v>1.0900000000000001</v>
      </c>
    </row>
    <row r="5942" spans="1:4" ht="18">
      <c r="A5942" s="266">
        <v>5914489</v>
      </c>
      <c r="B5942" s="267" t="s">
        <v>6639</v>
      </c>
      <c r="C5942" s="266" t="s">
        <v>155</v>
      </c>
      <c r="D5942" s="268">
        <v>0.23</v>
      </c>
    </row>
    <row r="5943" spans="1:4" ht="18">
      <c r="A5943" s="266">
        <v>5914491</v>
      </c>
      <c r="B5943" s="267" t="s">
        <v>6640</v>
      </c>
      <c r="C5943" s="266" t="s">
        <v>155</v>
      </c>
      <c r="D5943" s="268">
        <v>0.27</v>
      </c>
    </row>
    <row r="5944" spans="1:4" ht="18">
      <c r="A5944" s="266">
        <v>5914490</v>
      </c>
      <c r="B5944" s="267" t="s">
        <v>6641</v>
      </c>
      <c r="C5944" s="266" t="s">
        <v>155</v>
      </c>
      <c r="D5944" s="268">
        <v>0.23</v>
      </c>
    </row>
    <row r="5945" spans="1:4" ht="18">
      <c r="A5945" s="266">
        <v>5914495</v>
      </c>
      <c r="B5945" s="267" t="s">
        <v>6642</v>
      </c>
      <c r="C5945" s="266" t="s">
        <v>155</v>
      </c>
      <c r="D5945" s="268">
        <v>1.51</v>
      </c>
    </row>
    <row r="5946" spans="1:4" ht="18">
      <c r="A5946" s="266">
        <v>5914494</v>
      </c>
      <c r="B5946" s="267" t="s">
        <v>6643</v>
      </c>
      <c r="C5946" s="266" t="s">
        <v>155</v>
      </c>
      <c r="D5946" s="268">
        <v>3.36</v>
      </c>
    </row>
    <row r="5947" spans="1:4" ht="18">
      <c r="A5947" s="266">
        <v>5914487</v>
      </c>
      <c r="B5947" s="267" t="s">
        <v>6644</v>
      </c>
      <c r="C5947" s="266" t="s">
        <v>155</v>
      </c>
      <c r="D5947" s="268">
        <v>0.23</v>
      </c>
    </row>
    <row r="5948" spans="1:4" ht="18">
      <c r="A5948" s="266">
        <v>5914488</v>
      </c>
      <c r="B5948" s="267" t="s">
        <v>6645</v>
      </c>
      <c r="C5948" s="266" t="s">
        <v>155</v>
      </c>
      <c r="D5948" s="268">
        <v>0.26</v>
      </c>
    </row>
    <row r="5949" spans="1:4" ht="18">
      <c r="A5949" s="266">
        <v>5914493</v>
      </c>
      <c r="B5949" s="267" t="s">
        <v>6646</v>
      </c>
      <c r="C5949" s="266" t="s">
        <v>155</v>
      </c>
      <c r="D5949" s="268">
        <v>5.59</v>
      </c>
    </row>
    <row r="5950" spans="1:4" ht="18">
      <c r="A5950" s="266">
        <v>5914492</v>
      </c>
      <c r="B5950" s="267" t="s">
        <v>6647</v>
      </c>
      <c r="C5950" s="266" t="s">
        <v>155</v>
      </c>
      <c r="D5950" s="268">
        <v>13.37</v>
      </c>
    </row>
    <row r="5951" spans="1:4" ht="18">
      <c r="A5951" s="266">
        <v>5914482</v>
      </c>
      <c r="B5951" s="267" t="s">
        <v>6648</v>
      </c>
      <c r="C5951" s="266" t="s">
        <v>155</v>
      </c>
      <c r="D5951" s="268">
        <v>0.6</v>
      </c>
    </row>
    <row r="5952" spans="1:4" ht="18">
      <c r="A5952" s="266">
        <v>5914483</v>
      </c>
      <c r="B5952" s="267" t="s">
        <v>6649</v>
      </c>
      <c r="C5952" s="266" t="s">
        <v>155</v>
      </c>
      <c r="D5952" s="268">
        <v>0.43</v>
      </c>
    </row>
    <row r="5953" spans="1:4" ht="18">
      <c r="A5953" s="266">
        <v>5914480</v>
      </c>
      <c r="B5953" s="267" t="s">
        <v>6650</v>
      </c>
      <c r="C5953" s="266" t="s">
        <v>155</v>
      </c>
      <c r="D5953" s="268">
        <v>0.62</v>
      </c>
    </row>
    <row r="5954" spans="1:4" ht="18">
      <c r="A5954" s="266">
        <v>5914481</v>
      </c>
      <c r="B5954" s="267" t="s">
        <v>6651</v>
      </c>
      <c r="C5954" s="266" t="s">
        <v>155</v>
      </c>
      <c r="D5954" s="268">
        <v>0.4</v>
      </c>
    </row>
    <row r="5955" spans="1:4" ht="18">
      <c r="A5955" s="266">
        <v>5914485</v>
      </c>
      <c r="B5955" s="267" t="s">
        <v>6652</v>
      </c>
      <c r="C5955" s="266" t="s">
        <v>155</v>
      </c>
      <c r="D5955" s="268">
        <v>3.84</v>
      </c>
    </row>
    <row r="5956" spans="1:4" ht="18">
      <c r="A5956" s="266">
        <v>5914486</v>
      </c>
      <c r="B5956" s="267" t="s">
        <v>6653</v>
      </c>
      <c r="C5956" s="266" t="s">
        <v>155</v>
      </c>
      <c r="D5956" s="268">
        <v>4.8099999999999996</v>
      </c>
    </row>
    <row r="5957" spans="1:4" ht="18">
      <c r="A5957" s="266">
        <v>5914484</v>
      </c>
      <c r="B5957" s="267" t="s">
        <v>6654</v>
      </c>
      <c r="C5957" s="266" t="s">
        <v>155</v>
      </c>
      <c r="D5957" s="268">
        <v>3.33</v>
      </c>
    </row>
    <row r="5958" spans="1:4">
      <c r="A5958" s="266">
        <v>5914620</v>
      </c>
      <c r="B5958" s="267" t="s">
        <v>6655</v>
      </c>
      <c r="C5958" s="266" t="s">
        <v>155</v>
      </c>
      <c r="D5958" s="268">
        <v>2.58</v>
      </c>
    </row>
    <row r="5959" spans="1:4">
      <c r="A5959" s="266">
        <v>5914621</v>
      </c>
      <c r="B5959" s="267" t="s">
        <v>6656</v>
      </c>
      <c r="C5959" s="266" t="s">
        <v>155</v>
      </c>
      <c r="D5959" s="268">
        <v>2.06</v>
      </c>
    </row>
    <row r="5960" spans="1:4">
      <c r="A5960" s="266">
        <v>5914622</v>
      </c>
      <c r="B5960" s="267" t="s">
        <v>6657</v>
      </c>
      <c r="C5960" s="266" t="s">
        <v>155</v>
      </c>
      <c r="D5960" s="268">
        <v>1.7</v>
      </c>
    </row>
    <row r="5961" spans="1:4">
      <c r="A5961" s="266">
        <v>5901695</v>
      </c>
      <c r="B5961" s="267" t="s">
        <v>6658</v>
      </c>
      <c r="C5961" s="266" t="s">
        <v>6573</v>
      </c>
      <c r="D5961" s="268">
        <v>0.72</v>
      </c>
    </row>
    <row r="5962" spans="1:4">
      <c r="A5962" s="266">
        <v>5901696</v>
      </c>
      <c r="B5962" s="267" t="s">
        <v>6659</v>
      </c>
      <c r="C5962" s="266" t="s">
        <v>6573</v>
      </c>
      <c r="D5962" s="268">
        <v>0.53</v>
      </c>
    </row>
    <row r="5963" spans="1:4">
      <c r="A5963" s="266">
        <v>5901697</v>
      </c>
      <c r="B5963" s="267" t="s">
        <v>6660</v>
      </c>
      <c r="C5963" s="266" t="s">
        <v>6573</v>
      </c>
      <c r="D5963" s="268">
        <v>2.23</v>
      </c>
    </row>
    <row r="5964" spans="1:4">
      <c r="A5964" s="266">
        <v>5901698</v>
      </c>
      <c r="B5964" s="267" t="s">
        <v>6661</v>
      </c>
      <c r="C5964" s="266" t="s">
        <v>6573</v>
      </c>
      <c r="D5964" s="268">
        <v>2.23</v>
      </c>
    </row>
    <row r="5965" spans="1:4">
      <c r="A5965" s="266">
        <v>5916654</v>
      </c>
      <c r="B5965" s="267" t="s">
        <v>6662</v>
      </c>
      <c r="C5965" s="266" t="s">
        <v>6573</v>
      </c>
      <c r="D5965" s="268">
        <v>1.29</v>
      </c>
    </row>
    <row r="5966" spans="1:4">
      <c r="A5966" s="266">
        <v>5916637</v>
      </c>
      <c r="B5966" s="267" t="s">
        <v>6663</v>
      </c>
      <c r="C5966" s="266" t="s">
        <v>6573</v>
      </c>
      <c r="D5966" s="268">
        <v>6.52</v>
      </c>
    </row>
    <row r="5967" spans="1:4">
      <c r="A5967" s="266">
        <v>5916618</v>
      </c>
      <c r="B5967" s="267" t="s">
        <v>6664</v>
      </c>
      <c r="C5967" s="266" t="s">
        <v>6573</v>
      </c>
      <c r="D5967" s="268">
        <v>6.52</v>
      </c>
    </row>
    <row r="5968" spans="1:4">
      <c r="A5968" s="266">
        <v>5914334</v>
      </c>
      <c r="B5968" s="267" t="s">
        <v>6665</v>
      </c>
      <c r="C5968" s="266" t="s">
        <v>155</v>
      </c>
      <c r="D5968" s="268">
        <v>1.1399999999999999</v>
      </c>
    </row>
    <row r="5969" spans="1:4">
      <c r="A5969" s="266">
        <v>5914335</v>
      </c>
      <c r="B5969" s="267" t="s">
        <v>6666</v>
      </c>
      <c r="C5969" s="266" t="s">
        <v>155</v>
      </c>
      <c r="D5969" s="268">
        <v>0.91</v>
      </c>
    </row>
    <row r="5970" spans="1:4">
      <c r="A5970" s="266">
        <v>5914336</v>
      </c>
      <c r="B5970" s="267" t="s">
        <v>6667</v>
      </c>
      <c r="C5970" s="266" t="s">
        <v>155</v>
      </c>
      <c r="D5970" s="268">
        <v>0.75</v>
      </c>
    </row>
    <row r="5971" spans="1:4">
      <c r="A5971" s="266">
        <v>5914346</v>
      </c>
      <c r="B5971" s="267" t="s">
        <v>6668</v>
      </c>
      <c r="C5971" s="266" t="s">
        <v>155</v>
      </c>
      <c r="D5971" s="268">
        <v>1.67</v>
      </c>
    </row>
    <row r="5972" spans="1:4">
      <c r="A5972" s="266">
        <v>5914347</v>
      </c>
      <c r="B5972" s="267" t="s">
        <v>6669</v>
      </c>
      <c r="C5972" s="266" t="s">
        <v>155</v>
      </c>
      <c r="D5972" s="268">
        <v>1.34</v>
      </c>
    </row>
    <row r="5973" spans="1:4">
      <c r="A5973" s="266">
        <v>5914348</v>
      </c>
      <c r="B5973" s="267" t="s">
        <v>6670</v>
      </c>
      <c r="C5973" s="266" t="s">
        <v>155</v>
      </c>
      <c r="D5973" s="268">
        <v>1.1000000000000001</v>
      </c>
    </row>
    <row r="5974" spans="1:4">
      <c r="A5974" s="266">
        <v>5914611</v>
      </c>
      <c r="B5974" s="267" t="s">
        <v>6671</v>
      </c>
      <c r="C5974" s="266" t="s">
        <v>155</v>
      </c>
      <c r="D5974" s="268">
        <v>1.79</v>
      </c>
    </row>
    <row r="5975" spans="1:4" ht="18">
      <c r="A5975" s="266">
        <v>5914613</v>
      </c>
      <c r="B5975" s="267" t="s">
        <v>6672</v>
      </c>
      <c r="C5975" s="266" t="s">
        <v>155</v>
      </c>
      <c r="D5975" s="268">
        <v>1.43</v>
      </c>
    </row>
    <row r="5976" spans="1:4">
      <c r="A5976" s="266">
        <v>5914612</v>
      </c>
      <c r="B5976" s="267" t="s">
        <v>6673</v>
      </c>
      <c r="C5976" s="266" t="s">
        <v>155</v>
      </c>
      <c r="D5976" s="268">
        <v>1.18</v>
      </c>
    </row>
    <row r="5977" spans="1:4">
      <c r="A5977" s="266">
        <v>5901686</v>
      </c>
      <c r="B5977" s="267" t="s">
        <v>6674</v>
      </c>
      <c r="C5977" s="266" t="s">
        <v>6573</v>
      </c>
      <c r="D5977" s="268">
        <v>2.4900000000000002</v>
      </c>
    </row>
    <row r="5978" spans="1:4">
      <c r="A5978" s="266">
        <v>5901687</v>
      </c>
      <c r="B5978" s="267" t="s">
        <v>6675</v>
      </c>
      <c r="C5978" s="266" t="s">
        <v>6573</v>
      </c>
      <c r="D5978" s="268">
        <v>0.74</v>
      </c>
    </row>
    <row r="5979" spans="1:4">
      <c r="A5979" s="266">
        <v>5901688</v>
      </c>
      <c r="B5979" s="267" t="s">
        <v>6676</v>
      </c>
      <c r="C5979" s="266" t="s">
        <v>6573</v>
      </c>
      <c r="D5979" s="268">
        <v>0.7</v>
      </c>
    </row>
    <row r="5980" spans="1:4">
      <c r="A5980" s="266">
        <v>5901689</v>
      </c>
      <c r="B5980" s="267" t="s">
        <v>6677</v>
      </c>
      <c r="C5980" s="266" t="s">
        <v>6573</v>
      </c>
      <c r="D5980" s="268">
        <v>1.55</v>
      </c>
    </row>
    <row r="5981" spans="1:4">
      <c r="A5981" s="266">
        <v>5901690</v>
      </c>
      <c r="B5981" s="267" t="s">
        <v>6678</v>
      </c>
      <c r="C5981" s="266" t="s">
        <v>6573</v>
      </c>
      <c r="D5981" s="268">
        <v>0.68</v>
      </c>
    </row>
    <row r="5982" spans="1:4">
      <c r="A5982" s="266">
        <v>5901691</v>
      </c>
      <c r="B5982" s="267" t="s">
        <v>6679</v>
      </c>
      <c r="C5982" s="266" t="s">
        <v>6573</v>
      </c>
      <c r="D5982" s="268">
        <v>1.27</v>
      </c>
    </row>
    <row r="5983" spans="1:4">
      <c r="A5983" s="266">
        <v>5901692</v>
      </c>
      <c r="B5983" s="267" t="s">
        <v>6680</v>
      </c>
      <c r="C5983" s="266" t="s">
        <v>6573</v>
      </c>
      <c r="D5983" s="268">
        <v>1.1200000000000001</v>
      </c>
    </row>
    <row r="5984" spans="1:4">
      <c r="A5984" s="266">
        <v>5901693</v>
      </c>
      <c r="B5984" s="267" t="s">
        <v>6681</v>
      </c>
      <c r="C5984" s="266" t="s">
        <v>6573</v>
      </c>
      <c r="D5984" s="268">
        <v>1</v>
      </c>
    </row>
    <row r="5985" spans="1:4">
      <c r="A5985" s="266">
        <v>5901694</v>
      </c>
      <c r="B5985" s="267" t="s">
        <v>6682</v>
      </c>
      <c r="C5985" s="266" t="s">
        <v>6573</v>
      </c>
      <c r="D5985" s="268">
        <v>3.54</v>
      </c>
    </row>
    <row r="5986" spans="1:4" ht="18">
      <c r="A5986" s="266">
        <v>5914512</v>
      </c>
      <c r="B5986" s="267" t="s">
        <v>6683</v>
      </c>
      <c r="C5986" s="266" t="s">
        <v>155</v>
      </c>
      <c r="D5986" s="268">
        <v>1.43</v>
      </c>
    </row>
    <row r="5987" spans="1:4" ht="18">
      <c r="A5987" s="266">
        <v>5914496</v>
      </c>
      <c r="B5987" s="267" t="s">
        <v>6684</v>
      </c>
      <c r="C5987" s="266" t="s">
        <v>155</v>
      </c>
      <c r="D5987" s="268">
        <v>1.1000000000000001</v>
      </c>
    </row>
    <row r="5988" spans="1:4" ht="18">
      <c r="A5988" s="266">
        <v>5914513</v>
      </c>
      <c r="B5988" s="267" t="s">
        <v>6685</v>
      </c>
      <c r="C5988" s="266" t="s">
        <v>155</v>
      </c>
      <c r="D5988" s="268">
        <v>0.8</v>
      </c>
    </row>
    <row r="5989" spans="1:4" ht="18">
      <c r="A5989" s="266">
        <v>5914497</v>
      </c>
      <c r="B5989" s="267" t="s">
        <v>6686</v>
      </c>
      <c r="C5989" s="266" t="s">
        <v>155</v>
      </c>
      <c r="D5989" s="268">
        <v>0.6</v>
      </c>
    </row>
    <row r="5990" spans="1:4" ht="18">
      <c r="A5990" s="266">
        <v>5914500</v>
      </c>
      <c r="B5990" s="267" t="s">
        <v>6687</v>
      </c>
      <c r="C5990" s="266" t="s">
        <v>155</v>
      </c>
      <c r="D5990" s="268">
        <v>1.1200000000000001</v>
      </c>
    </row>
    <row r="5991" spans="1:4" ht="18">
      <c r="A5991" s="266">
        <v>5914498</v>
      </c>
      <c r="B5991" s="267" t="s">
        <v>6688</v>
      </c>
      <c r="C5991" s="266" t="s">
        <v>155</v>
      </c>
      <c r="D5991" s="268">
        <v>0.86</v>
      </c>
    </row>
    <row r="5992" spans="1:4" ht="18">
      <c r="A5992" s="266">
        <v>5914501</v>
      </c>
      <c r="B5992" s="267" t="s">
        <v>6689</v>
      </c>
      <c r="C5992" s="266" t="s">
        <v>155</v>
      </c>
      <c r="D5992" s="268">
        <v>0.63</v>
      </c>
    </row>
    <row r="5993" spans="1:4" ht="18">
      <c r="A5993" s="266">
        <v>5914499</v>
      </c>
      <c r="B5993" s="267" t="s">
        <v>6690</v>
      </c>
      <c r="C5993" s="266" t="s">
        <v>155</v>
      </c>
      <c r="D5993" s="268">
        <v>0.47</v>
      </c>
    </row>
    <row r="5994" spans="1:4" ht="18">
      <c r="A5994" s="266">
        <v>5914504</v>
      </c>
      <c r="B5994" s="267" t="s">
        <v>6691</v>
      </c>
      <c r="C5994" s="266" t="s">
        <v>155</v>
      </c>
      <c r="D5994" s="268">
        <v>0.94</v>
      </c>
    </row>
    <row r="5995" spans="1:4" ht="18">
      <c r="A5995" s="266">
        <v>5914502</v>
      </c>
      <c r="B5995" s="267" t="s">
        <v>6692</v>
      </c>
      <c r="C5995" s="266" t="s">
        <v>155</v>
      </c>
      <c r="D5995" s="268">
        <v>0.73</v>
      </c>
    </row>
    <row r="5996" spans="1:4" ht="18">
      <c r="A5996" s="266">
        <v>5914505</v>
      </c>
      <c r="B5996" s="267" t="s">
        <v>6693</v>
      </c>
      <c r="C5996" s="266" t="s">
        <v>155</v>
      </c>
      <c r="D5996" s="268">
        <v>0.53</v>
      </c>
    </row>
    <row r="5997" spans="1:4" ht="18">
      <c r="A5997" s="266">
        <v>5914503</v>
      </c>
      <c r="B5997" s="267" t="s">
        <v>6694</v>
      </c>
      <c r="C5997" s="266" t="s">
        <v>155</v>
      </c>
      <c r="D5997" s="268">
        <v>0.4</v>
      </c>
    </row>
    <row r="5998" spans="1:4" ht="18">
      <c r="A5998" s="266">
        <v>5914508</v>
      </c>
      <c r="B5998" s="267" t="s">
        <v>6695</v>
      </c>
      <c r="C5998" s="266" t="s">
        <v>155</v>
      </c>
      <c r="D5998" s="268">
        <v>1.06</v>
      </c>
    </row>
    <row r="5999" spans="1:4" ht="18">
      <c r="A5999" s="266">
        <v>5914506</v>
      </c>
      <c r="B5999" s="267" t="s">
        <v>6696</v>
      </c>
      <c r="C5999" s="266" t="s">
        <v>155</v>
      </c>
      <c r="D5999" s="268">
        <v>0.81</v>
      </c>
    </row>
    <row r="6000" spans="1:4" ht="18">
      <c r="A6000" s="266">
        <v>5914509</v>
      </c>
      <c r="B6000" s="267" t="s">
        <v>6697</v>
      </c>
      <c r="C6000" s="266" t="s">
        <v>155</v>
      </c>
      <c r="D6000" s="268">
        <v>0.59</v>
      </c>
    </row>
    <row r="6001" spans="1:4" ht="18">
      <c r="A6001" s="266">
        <v>5914507</v>
      </c>
      <c r="B6001" s="267" t="s">
        <v>6698</v>
      </c>
      <c r="C6001" s="266" t="s">
        <v>155</v>
      </c>
      <c r="D6001" s="268">
        <v>0.45</v>
      </c>
    </row>
    <row r="6002" spans="1:4">
      <c r="A6002" s="266">
        <v>5915491</v>
      </c>
      <c r="B6002" s="267" t="s">
        <v>6699</v>
      </c>
      <c r="C6002" s="266" t="s">
        <v>2529</v>
      </c>
      <c r="D6002" s="268">
        <v>17.38</v>
      </c>
    </row>
    <row r="6003" spans="1:4">
      <c r="A6003" s="266">
        <v>5915492</v>
      </c>
      <c r="B6003" s="267" t="s">
        <v>6700</v>
      </c>
      <c r="C6003" s="266" t="s">
        <v>2529</v>
      </c>
      <c r="D6003" s="268">
        <v>13.91</v>
      </c>
    </row>
    <row r="6004" spans="1:4">
      <c r="A6004" s="266">
        <v>5915493</v>
      </c>
      <c r="B6004" s="267" t="s">
        <v>6701</v>
      </c>
      <c r="C6004" s="266" t="s">
        <v>2529</v>
      </c>
      <c r="D6004" s="268">
        <v>11.44</v>
      </c>
    </row>
    <row r="6005" spans="1:4">
      <c r="A6005" s="266">
        <v>5915488</v>
      </c>
      <c r="B6005" s="267" t="s">
        <v>6702</v>
      </c>
      <c r="C6005" s="266" t="s">
        <v>2529</v>
      </c>
      <c r="D6005" s="268">
        <v>12.61</v>
      </c>
    </row>
    <row r="6006" spans="1:4">
      <c r="A6006" s="266">
        <v>5915489</v>
      </c>
      <c r="B6006" s="267" t="s">
        <v>6703</v>
      </c>
      <c r="C6006" s="266" t="s">
        <v>2529</v>
      </c>
      <c r="D6006" s="268">
        <v>10.09</v>
      </c>
    </row>
    <row r="6007" spans="1:4">
      <c r="A6007" s="266">
        <v>5915490</v>
      </c>
      <c r="B6007" s="267" t="s">
        <v>6704</v>
      </c>
      <c r="C6007" s="266" t="s">
        <v>2529</v>
      </c>
      <c r="D6007" s="268">
        <v>8.3000000000000007</v>
      </c>
    </row>
    <row r="6008" spans="1:4">
      <c r="A6008" s="266">
        <v>5915494</v>
      </c>
      <c r="B6008" s="267" t="s">
        <v>6705</v>
      </c>
      <c r="C6008" s="266" t="s">
        <v>2529</v>
      </c>
      <c r="D6008" s="268">
        <v>29.59</v>
      </c>
    </row>
    <row r="6009" spans="1:4">
      <c r="A6009" s="266">
        <v>5915495</v>
      </c>
      <c r="B6009" s="267" t="s">
        <v>6706</v>
      </c>
      <c r="C6009" s="266" t="s">
        <v>2529</v>
      </c>
      <c r="D6009" s="268">
        <v>23.68</v>
      </c>
    </row>
    <row r="6010" spans="1:4">
      <c r="A6010" s="266">
        <v>5915496</v>
      </c>
      <c r="B6010" s="267" t="s">
        <v>6707</v>
      </c>
      <c r="C6010" s="266" t="s">
        <v>2529</v>
      </c>
      <c r="D6010" s="268">
        <v>19.48</v>
      </c>
    </row>
    <row r="6011" spans="1:4">
      <c r="A6011" s="266">
        <v>5915325</v>
      </c>
      <c r="B6011" s="267" t="s">
        <v>6708</v>
      </c>
      <c r="C6011" s="266" t="s">
        <v>2529</v>
      </c>
      <c r="D6011" s="268">
        <v>67.08</v>
      </c>
    </row>
    <row r="6012" spans="1:4">
      <c r="A6012" s="266">
        <v>5915326</v>
      </c>
      <c r="B6012" s="267" t="s">
        <v>6709</v>
      </c>
      <c r="C6012" s="266" t="s">
        <v>2529</v>
      </c>
      <c r="D6012" s="268">
        <v>53.64</v>
      </c>
    </row>
    <row r="6013" spans="1:4">
      <c r="A6013" s="266">
        <v>5915327</v>
      </c>
      <c r="B6013" s="267" t="s">
        <v>6710</v>
      </c>
      <c r="C6013" s="266" t="s">
        <v>2529</v>
      </c>
      <c r="D6013" s="268">
        <v>44.16</v>
      </c>
    </row>
    <row r="6014" spans="1:4">
      <c r="A6014" s="266">
        <v>5915328</v>
      </c>
      <c r="B6014" s="267" t="s">
        <v>6711</v>
      </c>
      <c r="C6014" s="266" t="s">
        <v>2529</v>
      </c>
      <c r="D6014" s="268">
        <v>78.3</v>
      </c>
    </row>
    <row r="6015" spans="1:4">
      <c r="A6015" s="266">
        <v>5915329</v>
      </c>
      <c r="B6015" s="267" t="s">
        <v>6712</v>
      </c>
      <c r="C6015" s="266" t="s">
        <v>2529</v>
      </c>
      <c r="D6015" s="268">
        <v>62.61</v>
      </c>
    </row>
    <row r="6016" spans="1:4">
      <c r="A6016" s="266">
        <v>5915330</v>
      </c>
      <c r="B6016" s="267" t="s">
        <v>6713</v>
      </c>
      <c r="C6016" s="266" t="s">
        <v>2529</v>
      </c>
      <c r="D6016" s="268">
        <v>51.55</v>
      </c>
    </row>
    <row r="6017" spans="1:4">
      <c r="A6017" s="266">
        <v>5915331</v>
      </c>
      <c r="B6017" s="267" t="s">
        <v>6714</v>
      </c>
      <c r="C6017" s="266" t="s">
        <v>2529</v>
      </c>
      <c r="D6017" s="268">
        <v>156.71</v>
      </c>
    </row>
    <row r="6018" spans="1:4">
      <c r="A6018" s="266">
        <v>5915332</v>
      </c>
      <c r="B6018" s="267" t="s">
        <v>6715</v>
      </c>
      <c r="C6018" s="266" t="s">
        <v>2529</v>
      </c>
      <c r="D6018" s="268">
        <v>125.31</v>
      </c>
    </row>
    <row r="6019" spans="1:4">
      <c r="A6019" s="266">
        <v>5915333</v>
      </c>
      <c r="B6019" s="267" t="s">
        <v>6716</v>
      </c>
      <c r="C6019" s="266" t="s">
        <v>2529</v>
      </c>
      <c r="D6019" s="268">
        <v>103.16</v>
      </c>
    </row>
    <row r="6020" spans="1:4">
      <c r="A6020" s="266">
        <v>5915364</v>
      </c>
      <c r="B6020" s="267" t="s">
        <v>6717</v>
      </c>
      <c r="C6020" s="266" t="s">
        <v>2529</v>
      </c>
      <c r="D6020" s="268">
        <v>178.25</v>
      </c>
    </row>
    <row r="6021" spans="1:4" ht="18">
      <c r="A6021" s="266">
        <v>5915365</v>
      </c>
      <c r="B6021" s="267" t="s">
        <v>6718</v>
      </c>
      <c r="C6021" s="266" t="s">
        <v>2529</v>
      </c>
      <c r="D6021" s="268">
        <v>142.53</v>
      </c>
    </row>
    <row r="6022" spans="1:4">
      <c r="A6022" s="266">
        <v>5915361</v>
      </c>
      <c r="B6022" s="267" t="s">
        <v>6719</v>
      </c>
      <c r="C6022" s="266" t="s">
        <v>2529</v>
      </c>
      <c r="D6022" s="268">
        <v>117.35</v>
      </c>
    </row>
    <row r="6023" spans="1:4">
      <c r="A6023" s="266">
        <v>5919716</v>
      </c>
      <c r="B6023" s="267" t="s">
        <v>6720</v>
      </c>
      <c r="C6023" s="266" t="s">
        <v>2529</v>
      </c>
      <c r="D6023" s="268">
        <v>192.25</v>
      </c>
    </row>
    <row r="6024" spans="1:4">
      <c r="A6024" s="266">
        <v>5919717</v>
      </c>
      <c r="B6024" s="267" t="s">
        <v>6721</v>
      </c>
      <c r="C6024" s="266" t="s">
        <v>2529</v>
      </c>
      <c r="D6024" s="268">
        <v>166.03</v>
      </c>
    </row>
    <row r="6025" spans="1:4">
      <c r="A6025" s="266">
        <v>6106220</v>
      </c>
      <c r="B6025" s="267" t="s">
        <v>6722</v>
      </c>
      <c r="C6025" s="266" t="s">
        <v>97</v>
      </c>
      <c r="D6025" s="268">
        <v>11.53</v>
      </c>
    </row>
    <row r="6026" spans="1:4">
      <c r="A6026" s="266">
        <v>6106183</v>
      </c>
      <c r="B6026" s="267" t="s">
        <v>6723</v>
      </c>
      <c r="C6026" s="266" t="s">
        <v>84</v>
      </c>
      <c r="D6026" s="268">
        <v>272.64</v>
      </c>
    </row>
    <row r="6027" spans="1:4">
      <c r="A6027" s="266">
        <v>6106182</v>
      </c>
      <c r="B6027" s="267" t="s">
        <v>6724</v>
      </c>
      <c r="C6027" s="266" t="s">
        <v>84</v>
      </c>
      <c r="D6027" s="268">
        <v>233.69</v>
      </c>
    </row>
    <row r="6028" spans="1:4">
      <c r="A6028" s="266">
        <v>6106194</v>
      </c>
      <c r="B6028" s="267" t="s">
        <v>6725</v>
      </c>
      <c r="C6028" s="266" t="s">
        <v>84</v>
      </c>
      <c r="D6028" s="268">
        <v>677.6</v>
      </c>
    </row>
    <row r="6029" spans="1:4">
      <c r="A6029" s="266">
        <v>6106195</v>
      </c>
      <c r="B6029" s="267" t="s">
        <v>6726</v>
      </c>
      <c r="C6029" s="266" t="s">
        <v>84</v>
      </c>
      <c r="D6029" s="268">
        <v>751.01</v>
      </c>
    </row>
    <row r="6030" spans="1:4">
      <c r="A6030" s="266">
        <v>6106331</v>
      </c>
      <c r="B6030" s="267" t="s">
        <v>6727</v>
      </c>
      <c r="C6030" s="266" t="s">
        <v>84</v>
      </c>
      <c r="D6030" s="268">
        <v>1721.1</v>
      </c>
    </row>
    <row r="6031" spans="1:4" ht="18">
      <c r="A6031" s="266">
        <v>6106332</v>
      </c>
      <c r="B6031" s="267" t="s">
        <v>6728</v>
      </c>
      <c r="C6031" s="266" t="s">
        <v>84</v>
      </c>
      <c r="D6031" s="268">
        <v>1831.62</v>
      </c>
    </row>
    <row r="6032" spans="1:4">
      <c r="A6032" s="266">
        <v>6106206</v>
      </c>
      <c r="B6032" s="267" t="s">
        <v>6729</v>
      </c>
      <c r="C6032" s="266" t="s">
        <v>84</v>
      </c>
      <c r="D6032" s="268">
        <v>1982.75</v>
      </c>
    </row>
    <row r="6033" spans="1:4">
      <c r="A6033" s="266">
        <v>6106207</v>
      </c>
      <c r="B6033" s="267" t="s">
        <v>6730</v>
      </c>
      <c r="C6033" s="266" t="s">
        <v>84</v>
      </c>
      <c r="D6033" s="268">
        <v>2113.6799999999998</v>
      </c>
    </row>
    <row r="6034" spans="1:4">
      <c r="A6034" s="266">
        <v>6106222</v>
      </c>
      <c r="B6034" s="267" t="s">
        <v>6731</v>
      </c>
      <c r="C6034" s="266" t="s">
        <v>84</v>
      </c>
      <c r="D6034" s="268">
        <v>272.64</v>
      </c>
    </row>
    <row r="6035" spans="1:4">
      <c r="A6035" s="266">
        <v>6106221</v>
      </c>
      <c r="B6035" s="267" t="s">
        <v>6732</v>
      </c>
      <c r="C6035" s="266" t="s">
        <v>84</v>
      </c>
      <c r="D6035" s="268">
        <v>233.69</v>
      </c>
    </row>
    <row r="6036" spans="1:4">
      <c r="A6036" s="266">
        <v>6106224</v>
      </c>
      <c r="B6036" s="267" t="s">
        <v>6733</v>
      </c>
      <c r="C6036" s="266" t="s">
        <v>84</v>
      </c>
      <c r="D6036" s="268">
        <v>677.6</v>
      </c>
    </row>
    <row r="6037" spans="1:4">
      <c r="A6037" s="266">
        <v>6106225</v>
      </c>
      <c r="B6037" s="267" t="s">
        <v>6734</v>
      </c>
      <c r="C6037" s="266" t="s">
        <v>84</v>
      </c>
      <c r="D6037" s="268">
        <v>751.01</v>
      </c>
    </row>
    <row r="6038" spans="1:4">
      <c r="A6038" s="266">
        <v>6106228</v>
      </c>
      <c r="B6038" s="267" t="s">
        <v>6735</v>
      </c>
      <c r="C6038" s="266" t="s">
        <v>84</v>
      </c>
      <c r="D6038" s="268">
        <v>1735.36</v>
      </c>
    </row>
    <row r="6039" spans="1:4">
      <c r="A6039" s="266">
        <v>6106229</v>
      </c>
      <c r="B6039" s="267" t="s">
        <v>6736</v>
      </c>
      <c r="C6039" s="266" t="s">
        <v>84</v>
      </c>
      <c r="D6039" s="268">
        <v>1848.61</v>
      </c>
    </row>
    <row r="6040" spans="1:4">
      <c r="A6040" s="266">
        <v>6106328</v>
      </c>
      <c r="B6040" s="267" t="s">
        <v>6737</v>
      </c>
      <c r="C6040" s="266" t="s">
        <v>84</v>
      </c>
      <c r="D6040" s="268">
        <v>131.78</v>
      </c>
    </row>
    <row r="6041" spans="1:4">
      <c r="A6041" s="266">
        <v>6106330</v>
      </c>
      <c r="B6041" s="267" t="s">
        <v>6738</v>
      </c>
      <c r="C6041" s="266" t="s">
        <v>84</v>
      </c>
      <c r="D6041" s="268">
        <v>655.16999999999996</v>
      </c>
    </row>
    <row r="6042" spans="1:4">
      <c r="A6042" s="266">
        <v>6106326</v>
      </c>
      <c r="B6042" s="267" t="s">
        <v>6739</v>
      </c>
      <c r="C6042" s="266" t="s">
        <v>84</v>
      </c>
      <c r="D6042" s="268">
        <v>54.39</v>
      </c>
    </row>
    <row r="6043" spans="1:4">
      <c r="A6043" s="266">
        <v>6106324</v>
      </c>
      <c r="B6043" s="267" t="s">
        <v>6740</v>
      </c>
      <c r="C6043" s="266" t="s">
        <v>84</v>
      </c>
      <c r="D6043" s="268">
        <v>33.85</v>
      </c>
    </row>
    <row r="6044" spans="1:4">
      <c r="A6044" s="266">
        <v>6106327</v>
      </c>
      <c r="B6044" s="267" t="s">
        <v>6741</v>
      </c>
      <c r="C6044" s="266" t="s">
        <v>84</v>
      </c>
      <c r="D6044" s="268">
        <v>131.25</v>
      </c>
    </row>
    <row r="6045" spans="1:4">
      <c r="A6045" s="266">
        <v>6106329</v>
      </c>
      <c r="B6045" s="267" t="s">
        <v>6742</v>
      </c>
      <c r="C6045" s="266" t="s">
        <v>84</v>
      </c>
      <c r="D6045" s="268">
        <v>653.61</v>
      </c>
    </row>
    <row r="6046" spans="1:4">
      <c r="A6046" s="266">
        <v>6106325</v>
      </c>
      <c r="B6046" s="267" t="s">
        <v>6743</v>
      </c>
      <c r="C6046" s="266" t="s">
        <v>84</v>
      </c>
      <c r="D6046" s="268">
        <v>54.32</v>
      </c>
    </row>
    <row r="6047" spans="1:4">
      <c r="A6047" s="266">
        <v>6208126</v>
      </c>
      <c r="B6047" s="267" t="s">
        <v>6744</v>
      </c>
      <c r="C6047" s="266" t="s">
        <v>97</v>
      </c>
      <c r="D6047" s="268">
        <v>20.74</v>
      </c>
    </row>
    <row r="6048" spans="1:4">
      <c r="A6048" s="266">
        <v>6205797</v>
      </c>
      <c r="B6048" s="267" t="s">
        <v>6745</v>
      </c>
      <c r="C6048" s="266" t="s">
        <v>97</v>
      </c>
      <c r="D6048" s="268">
        <v>12.5</v>
      </c>
    </row>
    <row r="6049" spans="1:4">
      <c r="A6049" s="266">
        <v>6205791</v>
      </c>
      <c r="B6049" s="267" t="s">
        <v>6746</v>
      </c>
      <c r="C6049" s="266" t="s">
        <v>75</v>
      </c>
      <c r="D6049" s="268">
        <v>338.77</v>
      </c>
    </row>
    <row r="6050" spans="1:4">
      <c r="A6050" s="266">
        <v>6205792</v>
      </c>
      <c r="B6050" s="267" t="s">
        <v>6747</v>
      </c>
      <c r="C6050" s="266" t="s">
        <v>75</v>
      </c>
      <c r="D6050" s="268">
        <v>406.1</v>
      </c>
    </row>
    <row r="6051" spans="1:4">
      <c r="A6051" s="266">
        <v>6205793</v>
      </c>
      <c r="B6051" s="267" t="s">
        <v>6748</v>
      </c>
      <c r="C6051" s="266" t="s">
        <v>75</v>
      </c>
      <c r="D6051" s="268">
        <v>477.04</v>
      </c>
    </row>
    <row r="6052" spans="1:4">
      <c r="A6052" s="266">
        <v>6205796</v>
      </c>
      <c r="B6052" s="267" t="s">
        <v>6749</v>
      </c>
      <c r="C6052" s="266" t="s">
        <v>75</v>
      </c>
      <c r="D6052" s="268">
        <v>847.27</v>
      </c>
    </row>
    <row r="6053" spans="1:4">
      <c r="A6053" s="266">
        <v>6219451</v>
      </c>
      <c r="B6053" s="267" t="s">
        <v>6750</v>
      </c>
      <c r="C6053" s="266" t="s">
        <v>75</v>
      </c>
      <c r="D6053" s="268">
        <v>910.66</v>
      </c>
    </row>
    <row r="6054" spans="1:4">
      <c r="A6054" s="266">
        <v>6219452</v>
      </c>
      <c r="B6054" s="267" t="s">
        <v>6751</v>
      </c>
      <c r="C6054" s="266" t="s">
        <v>75</v>
      </c>
      <c r="D6054" s="268">
        <v>977.65</v>
      </c>
    </row>
    <row r="6055" spans="1:4">
      <c r="A6055" s="266">
        <v>6205794</v>
      </c>
      <c r="B6055" s="267" t="s">
        <v>6752</v>
      </c>
      <c r="C6055" s="266" t="s">
        <v>75</v>
      </c>
      <c r="D6055" s="268">
        <v>731.32</v>
      </c>
    </row>
    <row r="6056" spans="1:4">
      <c r="A6056" s="266">
        <v>6205795</v>
      </c>
      <c r="B6056" s="267" t="s">
        <v>6753</v>
      </c>
      <c r="C6056" s="266" t="s">
        <v>75</v>
      </c>
      <c r="D6056" s="268">
        <v>787.49</v>
      </c>
    </row>
    <row r="6057" spans="1:4">
      <c r="A6057" s="266">
        <v>6219521</v>
      </c>
      <c r="B6057" s="267" t="s">
        <v>6754</v>
      </c>
      <c r="C6057" s="266" t="s">
        <v>84</v>
      </c>
      <c r="D6057" s="268">
        <v>156.12</v>
      </c>
    </row>
    <row r="6058" spans="1:4" ht="18">
      <c r="A6058" s="266">
        <v>6219527</v>
      </c>
      <c r="B6058" s="267" t="s">
        <v>6755</v>
      </c>
      <c r="C6058" s="266" t="s">
        <v>142</v>
      </c>
      <c r="D6058" s="268">
        <v>445.67</v>
      </c>
    </row>
    <row r="6059" spans="1:4">
      <c r="A6059" s="266">
        <v>6219526</v>
      </c>
      <c r="B6059" s="267" t="s">
        <v>6756</v>
      </c>
      <c r="C6059" s="266" t="s">
        <v>75</v>
      </c>
      <c r="D6059" s="268">
        <v>53.2</v>
      </c>
    </row>
    <row r="6060" spans="1:4">
      <c r="A6060" s="266">
        <v>6219525</v>
      </c>
      <c r="B6060" s="267" t="s">
        <v>6757</v>
      </c>
      <c r="C6060" s="266" t="s">
        <v>75</v>
      </c>
      <c r="D6060" s="268">
        <v>49.52</v>
      </c>
    </row>
    <row r="6061" spans="1:4">
      <c r="A6061" s="266">
        <v>6219508</v>
      </c>
      <c r="B6061" s="267" t="s">
        <v>6758</v>
      </c>
      <c r="C6061" s="266" t="s">
        <v>75</v>
      </c>
      <c r="D6061" s="268">
        <v>357.08</v>
      </c>
    </row>
    <row r="6062" spans="1:4">
      <c r="A6062" s="266">
        <v>6219511</v>
      </c>
      <c r="B6062" s="267" t="s">
        <v>6759</v>
      </c>
      <c r="C6062" s="266" t="s">
        <v>75</v>
      </c>
      <c r="D6062" s="268">
        <v>264.45</v>
      </c>
    </row>
    <row r="6063" spans="1:4" ht="18">
      <c r="A6063" s="266">
        <v>6219500</v>
      </c>
      <c r="B6063" s="267" t="s">
        <v>6760</v>
      </c>
      <c r="C6063" s="266" t="s">
        <v>84</v>
      </c>
      <c r="D6063" s="268">
        <v>136.16999999999999</v>
      </c>
    </row>
    <row r="6064" spans="1:4">
      <c r="A6064" s="266">
        <v>6219418</v>
      </c>
      <c r="B6064" s="267" t="s">
        <v>6761</v>
      </c>
      <c r="C6064" s="266" t="s">
        <v>84</v>
      </c>
      <c r="D6064" s="268">
        <v>295.48</v>
      </c>
    </row>
    <row r="6065" spans="1:4">
      <c r="A6065" s="266">
        <v>6219412</v>
      </c>
      <c r="B6065" s="267" t="s">
        <v>6762</v>
      </c>
      <c r="C6065" s="266" t="s">
        <v>84</v>
      </c>
      <c r="D6065" s="268">
        <v>207.6</v>
      </c>
    </row>
    <row r="6066" spans="1:4">
      <c r="A6066" s="266">
        <v>6219406</v>
      </c>
      <c r="B6066" s="267" t="s">
        <v>6763</v>
      </c>
      <c r="C6066" s="266" t="s">
        <v>84</v>
      </c>
      <c r="D6066" s="268">
        <v>146.24</v>
      </c>
    </row>
    <row r="6067" spans="1:4" ht="18">
      <c r="A6067" s="266">
        <v>6219501</v>
      </c>
      <c r="B6067" s="267" t="s">
        <v>6764</v>
      </c>
      <c r="C6067" s="266" t="s">
        <v>84</v>
      </c>
      <c r="D6067" s="268">
        <v>147.44</v>
      </c>
    </row>
    <row r="6068" spans="1:4">
      <c r="A6068" s="266">
        <v>6219419</v>
      </c>
      <c r="B6068" s="267" t="s">
        <v>6765</v>
      </c>
      <c r="C6068" s="266" t="s">
        <v>84</v>
      </c>
      <c r="D6068" s="268">
        <v>325.41000000000003</v>
      </c>
    </row>
    <row r="6069" spans="1:4">
      <c r="A6069" s="266">
        <v>6219413</v>
      </c>
      <c r="B6069" s="267" t="s">
        <v>6766</v>
      </c>
      <c r="C6069" s="266" t="s">
        <v>84</v>
      </c>
      <c r="D6069" s="268">
        <v>226.79</v>
      </c>
    </row>
    <row r="6070" spans="1:4">
      <c r="A6070" s="266">
        <v>6219407</v>
      </c>
      <c r="B6070" s="267" t="s">
        <v>6767</v>
      </c>
      <c r="C6070" s="266" t="s">
        <v>84</v>
      </c>
      <c r="D6070" s="268">
        <v>158.55000000000001</v>
      </c>
    </row>
    <row r="6071" spans="1:4" ht="18">
      <c r="A6071" s="266">
        <v>6219502</v>
      </c>
      <c r="B6071" s="267" t="s">
        <v>6768</v>
      </c>
      <c r="C6071" s="266" t="s">
        <v>84</v>
      </c>
      <c r="D6071" s="268">
        <v>159.30000000000001</v>
      </c>
    </row>
    <row r="6072" spans="1:4">
      <c r="A6072" s="266">
        <v>6219420</v>
      </c>
      <c r="B6072" s="267" t="s">
        <v>6769</v>
      </c>
      <c r="C6072" s="266" t="s">
        <v>84</v>
      </c>
      <c r="D6072" s="268">
        <v>364.45</v>
      </c>
    </row>
    <row r="6073" spans="1:4">
      <c r="A6073" s="266">
        <v>6219414</v>
      </c>
      <c r="B6073" s="267" t="s">
        <v>6770</v>
      </c>
      <c r="C6073" s="266" t="s">
        <v>84</v>
      </c>
      <c r="D6073" s="268">
        <v>249.5</v>
      </c>
    </row>
    <row r="6074" spans="1:4">
      <c r="A6074" s="266">
        <v>6219408</v>
      </c>
      <c r="B6074" s="267" t="s">
        <v>6771</v>
      </c>
      <c r="C6074" s="266" t="s">
        <v>84</v>
      </c>
      <c r="D6074" s="268">
        <v>171.29</v>
      </c>
    </row>
    <row r="6075" spans="1:4" ht="18">
      <c r="A6075" s="266">
        <v>6219503</v>
      </c>
      <c r="B6075" s="267" t="s">
        <v>6772</v>
      </c>
      <c r="C6075" s="266" t="s">
        <v>84</v>
      </c>
      <c r="D6075" s="268">
        <v>184.46</v>
      </c>
    </row>
    <row r="6076" spans="1:4" ht="18">
      <c r="A6076" s="266">
        <v>6219421</v>
      </c>
      <c r="B6076" s="267" t="s">
        <v>6773</v>
      </c>
      <c r="C6076" s="266" t="s">
        <v>84</v>
      </c>
      <c r="D6076" s="268">
        <v>433.51</v>
      </c>
    </row>
    <row r="6077" spans="1:4" ht="18">
      <c r="A6077" s="266">
        <v>6219415</v>
      </c>
      <c r="B6077" s="267" t="s">
        <v>6774</v>
      </c>
      <c r="C6077" s="266" t="s">
        <v>84</v>
      </c>
      <c r="D6077" s="268">
        <v>291.64999999999998</v>
      </c>
    </row>
    <row r="6078" spans="1:4" ht="18">
      <c r="A6078" s="266">
        <v>6219409</v>
      </c>
      <c r="B6078" s="267" t="s">
        <v>6775</v>
      </c>
      <c r="C6078" s="266" t="s">
        <v>84</v>
      </c>
      <c r="D6078" s="268">
        <v>199.81</v>
      </c>
    </row>
    <row r="6079" spans="1:4">
      <c r="A6079" s="266">
        <v>6219518</v>
      </c>
      <c r="B6079" s="267" t="s">
        <v>6776</v>
      </c>
      <c r="C6079" s="266" t="s">
        <v>84</v>
      </c>
      <c r="D6079" s="268">
        <v>50.89</v>
      </c>
    </row>
    <row r="6080" spans="1:4">
      <c r="A6080" s="266">
        <v>6219504</v>
      </c>
      <c r="B6080" s="267" t="s">
        <v>6777</v>
      </c>
      <c r="C6080" s="266" t="s">
        <v>84</v>
      </c>
      <c r="D6080" s="268">
        <v>109.69</v>
      </c>
    </row>
    <row r="6081" spans="1:4">
      <c r="A6081" s="266">
        <v>6219422</v>
      </c>
      <c r="B6081" s="267" t="s">
        <v>6778</v>
      </c>
      <c r="C6081" s="266" t="s">
        <v>84</v>
      </c>
      <c r="D6081" s="268">
        <v>244.85</v>
      </c>
    </row>
    <row r="6082" spans="1:4">
      <c r="A6082" s="266">
        <v>6219416</v>
      </c>
      <c r="B6082" s="267" t="s">
        <v>6779</v>
      </c>
      <c r="C6082" s="266" t="s">
        <v>84</v>
      </c>
      <c r="D6082" s="268">
        <v>187.97</v>
      </c>
    </row>
    <row r="6083" spans="1:4">
      <c r="A6083" s="266">
        <v>6219410</v>
      </c>
      <c r="B6083" s="267" t="s">
        <v>6780</v>
      </c>
      <c r="C6083" s="266" t="s">
        <v>84</v>
      </c>
      <c r="D6083" s="268">
        <v>130.97</v>
      </c>
    </row>
    <row r="6084" spans="1:4">
      <c r="A6084" s="266">
        <v>6219505</v>
      </c>
      <c r="B6084" s="267" t="s">
        <v>6781</v>
      </c>
      <c r="C6084" s="266" t="s">
        <v>84</v>
      </c>
      <c r="D6084" s="268">
        <v>96.38</v>
      </c>
    </row>
    <row r="6085" spans="1:4">
      <c r="A6085" s="266">
        <v>6219423</v>
      </c>
      <c r="B6085" s="267" t="s">
        <v>6782</v>
      </c>
      <c r="C6085" s="266" t="s">
        <v>84</v>
      </c>
      <c r="D6085" s="268">
        <v>226.66</v>
      </c>
    </row>
    <row r="6086" spans="1:4">
      <c r="A6086" s="266">
        <v>6219417</v>
      </c>
      <c r="B6086" s="267" t="s">
        <v>6783</v>
      </c>
      <c r="C6086" s="266" t="s">
        <v>84</v>
      </c>
      <c r="D6086" s="268">
        <v>171.69</v>
      </c>
    </row>
    <row r="6087" spans="1:4">
      <c r="A6087" s="266">
        <v>6219411</v>
      </c>
      <c r="B6087" s="267" t="s">
        <v>6784</v>
      </c>
      <c r="C6087" s="266" t="s">
        <v>84</v>
      </c>
      <c r="D6087" s="268">
        <v>116.72</v>
      </c>
    </row>
    <row r="6088" spans="1:4">
      <c r="A6088" s="266">
        <v>6219520</v>
      </c>
      <c r="B6088" s="267" t="s">
        <v>6785</v>
      </c>
      <c r="C6088" s="266" t="s">
        <v>142</v>
      </c>
      <c r="D6088" s="268">
        <v>58.47</v>
      </c>
    </row>
    <row r="6089" spans="1:4" ht="18">
      <c r="A6089" s="266">
        <v>6219433</v>
      </c>
      <c r="B6089" s="267" t="s">
        <v>6786</v>
      </c>
      <c r="C6089" s="266" t="s">
        <v>75</v>
      </c>
      <c r="D6089" s="268">
        <v>111.84</v>
      </c>
    </row>
    <row r="6090" spans="1:4" ht="18">
      <c r="A6090" s="266">
        <v>6205801</v>
      </c>
      <c r="B6090" s="267" t="s">
        <v>6787</v>
      </c>
      <c r="C6090" s="266" t="s">
        <v>75</v>
      </c>
      <c r="D6090" s="268">
        <v>70.010000000000005</v>
      </c>
    </row>
    <row r="6091" spans="1:4">
      <c r="A6091" s="266">
        <v>6219524</v>
      </c>
      <c r="B6091" s="267" t="s">
        <v>6788</v>
      </c>
      <c r="C6091" s="266" t="s">
        <v>63</v>
      </c>
      <c r="D6091" s="268">
        <v>10.87</v>
      </c>
    </row>
    <row r="6092" spans="1:4">
      <c r="A6092" s="266">
        <v>6416036</v>
      </c>
      <c r="B6092" s="267" t="s">
        <v>6789</v>
      </c>
      <c r="C6092" s="266" t="s">
        <v>84</v>
      </c>
      <c r="D6092" s="268">
        <v>146.28</v>
      </c>
    </row>
    <row r="6093" spans="1:4">
      <c r="A6093" s="266">
        <v>6416038</v>
      </c>
      <c r="B6093" s="267" t="s">
        <v>6790</v>
      </c>
      <c r="C6093" s="266" t="s">
        <v>84</v>
      </c>
      <c r="D6093" s="268">
        <v>66.349999999999994</v>
      </c>
    </row>
    <row r="6094" spans="1:4">
      <c r="A6094" s="266">
        <v>6416037</v>
      </c>
      <c r="B6094" s="267" t="s">
        <v>6791</v>
      </c>
      <c r="C6094" s="266" t="s">
        <v>84</v>
      </c>
      <c r="D6094" s="268">
        <v>155.71</v>
      </c>
    </row>
    <row r="6095" spans="1:4">
      <c r="A6095" s="266">
        <v>6416035</v>
      </c>
      <c r="B6095" s="267" t="s">
        <v>6792</v>
      </c>
      <c r="C6095" s="266" t="s">
        <v>84</v>
      </c>
      <c r="D6095" s="268">
        <v>74.69</v>
      </c>
    </row>
    <row r="6096" spans="1:4">
      <c r="A6096" s="266">
        <v>6416076</v>
      </c>
      <c r="B6096" s="267" t="s">
        <v>6793</v>
      </c>
      <c r="C6096" s="266" t="s">
        <v>190</v>
      </c>
      <c r="D6096" s="268">
        <v>161.66</v>
      </c>
    </row>
    <row r="6097" spans="1:4">
      <c r="A6097" s="266">
        <v>6416075</v>
      </c>
      <c r="B6097" s="267" t="s">
        <v>6794</v>
      </c>
      <c r="C6097" s="266" t="s">
        <v>190</v>
      </c>
      <c r="D6097" s="268">
        <v>102.03</v>
      </c>
    </row>
    <row r="6098" spans="1:4">
      <c r="A6098" s="266">
        <v>6416226</v>
      </c>
      <c r="B6098" s="267" t="s">
        <v>6795</v>
      </c>
      <c r="C6098" s="266" t="s">
        <v>190</v>
      </c>
      <c r="D6098" s="268">
        <v>151.37</v>
      </c>
    </row>
    <row r="6099" spans="1:4">
      <c r="A6099" s="266">
        <v>6416225</v>
      </c>
      <c r="B6099" s="267" t="s">
        <v>6796</v>
      </c>
      <c r="C6099" s="266" t="s">
        <v>190</v>
      </c>
      <c r="D6099" s="268">
        <v>90.42</v>
      </c>
    </row>
    <row r="6100" spans="1:4">
      <c r="A6100" s="266">
        <v>6416084</v>
      </c>
      <c r="B6100" s="267" t="s">
        <v>6797</v>
      </c>
      <c r="C6100" s="266" t="s">
        <v>190</v>
      </c>
      <c r="D6100" s="268">
        <v>153.81</v>
      </c>
    </row>
    <row r="6101" spans="1:4">
      <c r="A6101" s="266">
        <v>6416083</v>
      </c>
      <c r="B6101" s="267" t="s">
        <v>6798</v>
      </c>
      <c r="C6101" s="266" t="s">
        <v>190</v>
      </c>
      <c r="D6101" s="268">
        <v>91.15</v>
      </c>
    </row>
    <row r="6102" spans="1:4">
      <c r="A6102" s="266">
        <v>6416234</v>
      </c>
      <c r="B6102" s="267" t="s">
        <v>6799</v>
      </c>
      <c r="C6102" s="266" t="s">
        <v>190</v>
      </c>
      <c r="D6102" s="268">
        <v>159.66</v>
      </c>
    </row>
    <row r="6103" spans="1:4">
      <c r="A6103" s="266">
        <v>6416233</v>
      </c>
      <c r="B6103" s="267" t="s">
        <v>6800</v>
      </c>
      <c r="C6103" s="266" t="s">
        <v>190</v>
      </c>
      <c r="D6103" s="268">
        <v>98.12</v>
      </c>
    </row>
    <row r="6104" spans="1:4">
      <c r="A6104" s="266">
        <v>6416236</v>
      </c>
      <c r="B6104" s="267" t="s">
        <v>6801</v>
      </c>
      <c r="C6104" s="266" t="s">
        <v>190</v>
      </c>
      <c r="D6104" s="268">
        <v>163.47</v>
      </c>
    </row>
    <row r="6105" spans="1:4">
      <c r="A6105" s="266">
        <v>6416235</v>
      </c>
      <c r="B6105" s="267" t="s">
        <v>6802</v>
      </c>
      <c r="C6105" s="266" t="s">
        <v>190</v>
      </c>
      <c r="D6105" s="268">
        <v>102.72</v>
      </c>
    </row>
    <row r="6106" spans="1:4">
      <c r="A6106" s="266">
        <v>6416040</v>
      </c>
      <c r="B6106" s="267" t="s">
        <v>6803</v>
      </c>
      <c r="C6106" s="266" t="s">
        <v>84</v>
      </c>
      <c r="D6106" s="268">
        <v>225.17</v>
      </c>
    </row>
    <row r="6107" spans="1:4">
      <c r="A6107" s="266">
        <v>6416039</v>
      </c>
      <c r="B6107" s="267" t="s">
        <v>6804</v>
      </c>
      <c r="C6107" s="266" t="s">
        <v>84</v>
      </c>
      <c r="D6107" s="268">
        <v>92.46</v>
      </c>
    </row>
    <row r="6108" spans="1:4">
      <c r="A6108" s="266">
        <v>6416042</v>
      </c>
      <c r="B6108" s="267" t="s">
        <v>6805</v>
      </c>
      <c r="C6108" s="266" t="s">
        <v>84</v>
      </c>
      <c r="D6108" s="268">
        <v>269.31</v>
      </c>
    </row>
    <row r="6109" spans="1:4">
      <c r="A6109" s="266">
        <v>6416041</v>
      </c>
      <c r="B6109" s="267" t="s">
        <v>6806</v>
      </c>
      <c r="C6109" s="266" t="s">
        <v>84</v>
      </c>
      <c r="D6109" s="268">
        <v>137.62</v>
      </c>
    </row>
    <row r="6110" spans="1:4">
      <c r="A6110" s="266">
        <v>6416080</v>
      </c>
      <c r="B6110" s="267" t="s">
        <v>6807</v>
      </c>
      <c r="C6110" s="266" t="s">
        <v>190</v>
      </c>
      <c r="D6110" s="268">
        <v>171.83</v>
      </c>
    </row>
    <row r="6111" spans="1:4">
      <c r="A6111" s="266">
        <v>6416079</v>
      </c>
      <c r="B6111" s="267" t="s">
        <v>6808</v>
      </c>
      <c r="C6111" s="266" t="s">
        <v>190</v>
      </c>
      <c r="D6111" s="268">
        <v>112.67</v>
      </c>
    </row>
    <row r="6112" spans="1:4">
      <c r="A6112" s="266">
        <v>6416143</v>
      </c>
      <c r="B6112" s="267" t="s">
        <v>6809</v>
      </c>
      <c r="C6112" s="266" t="s">
        <v>190</v>
      </c>
      <c r="D6112" s="268">
        <v>174.9</v>
      </c>
    </row>
    <row r="6113" spans="1:4">
      <c r="A6113" s="266">
        <v>6416262</v>
      </c>
      <c r="B6113" s="267" t="s">
        <v>6810</v>
      </c>
      <c r="C6113" s="266" t="s">
        <v>190</v>
      </c>
      <c r="D6113" s="268">
        <v>115.46</v>
      </c>
    </row>
    <row r="6114" spans="1:4">
      <c r="A6114" s="266">
        <v>6416078</v>
      </c>
      <c r="B6114" s="267" t="s">
        <v>6811</v>
      </c>
      <c r="C6114" s="266" t="s">
        <v>190</v>
      </c>
      <c r="D6114" s="268">
        <v>173.78</v>
      </c>
    </row>
    <row r="6115" spans="1:4">
      <c r="A6115" s="266">
        <v>6416077</v>
      </c>
      <c r="B6115" s="267" t="s">
        <v>6812</v>
      </c>
      <c r="C6115" s="266" t="s">
        <v>190</v>
      </c>
      <c r="D6115" s="268">
        <v>113.79</v>
      </c>
    </row>
    <row r="6116" spans="1:4">
      <c r="A6116" s="266">
        <v>6416088</v>
      </c>
      <c r="B6116" s="267" t="s">
        <v>6813</v>
      </c>
      <c r="C6116" s="266" t="s">
        <v>190</v>
      </c>
      <c r="D6116" s="268">
        <v>174.17</v>
      </c>
    </row>
    <row r="6117" spans="1:4">
      <c r="A6117" s="266">
        <v>6416087</v>
      </c>
      <c r="B6117" s="267" t="s">
        <v>6814</v>
      </c>
      <c r="C6117" s="266" t="s">
        <v>190</v>
      </c>
      <c r="D6117" s="268">
        <v>112.89</v>
      </c>
    </row>
    <row r="6118" spans="1:4">
      <c r="A6118" s="266">
        <v>6416246</v>
      </c>
      <c r="B6118" s="267" t="s">
        <v>6815</v>
      </c>
      <c r="C6118" s="266" t="s">
        <v>190</v>
      </c>
      <c r="D6118" s="268">
        <v>175.42</v>
      </c>
    </row>
    <row r="6119" spans="1:4">
      <c r="A6119" s="266">
        <v>6416245</v>
      </c>
      <c r="B6119" s="267" t="s">
        <v>6816</v>
      </c>
      <c r="C6119" s="266" t="s">
        <v>190</v>
      </c>
      <c r="D6119" s="268">
        <v>115.7</v>
      </c>
    </row>
    <row r="6120" spans="1:4">
      <c r="A6120" s="266">
        <v>6416248</v>
      </c>
      <c r="B6120" s="267" t="s">
        <v>6817</v>
      </c>
      <c r="C6120" s="266" t="s">
        <v>190</v>
      </c>
      <c r="D6120" s="268">
        <v>177.96</v>
      </c>
    </row>
    <row r="6121" spans="1:4">
      <c r="A6121" s="266">
        <v>6416247</v>
      </c>
      <c r="B6121" s="267" t="s">
        <v>6818</v>
      </c>
      <c r="C6121" s="266" t="s">
        <v>190</v>
      </c>
      <c r="D6121" s="268">
        <v>118.6</v>
      </c>
    </row>
    <row r="6122" spans="1:4">
      <c r="A6122" s="266">
        <v>6416214</v>
      </c>
      <c r="B6122" s="267" t="s">
        <v>6819</v>
      </c>
      <c r="C6122" s="266" t="s">
        <v>190</v>
      </c>
      <c r="D6122" s="268">
        <v>213.01</v>
      </c>
    </row>
    <row r="6123" spans="1:4">
      <c r="A6123" s="266">
        <v>6416218</v>
      </c>
      <c r="B6123" s="267" t="s">
        <v>6820</v>
      </c>
      <c r="C6123" s="266" t="s">
        <v>190</v>
      </c>
      <c r="D6123" s="268">
        <v>158.12</v>
      </c>
    </row>
    <row r="6124" spans="1:4">
      <c r="A6124" s="266">
        <v>6416211</v>
      </c>
      <c r="B6124" s="267" t="s">
        <v>6821</v>
      </c>
      <c r="C6124" s="266" t="s">
        <v>190</v>
      </c>
      <c r="D6124" s="268">
        <v>211.33</v>
      </c>
    </row>
    <row r="6125" spans="1:4">
      <c r="A6125" s="266">
        <v>6416215</v>
      </c>
      <c r="B6125" s="267" t="s">
        <v>6822</v>
      </c>
      <c r="C6125" s="266" t="s">
        <v>190</v>
      </c>
      <c r="D6125" s="268">
        <v>158.66</v>
      </c>
    </row>
    <row r="6126" spans="1:4">
      <c r="A6126" s="266">
        <v>6416212</v>
      </c>
      <c r="B6126" s="267" t="s">
        <v>6823</v>
      </c>
      <c r="C6126" s="266" t="s">
        <v>190</v>
      </c>
      <c r="D6126" s="268">
        <v>214.76</v>
      </c>
    </row>
    <row r="6127" spans="1:4">
      <c r="A6127" s="266">
        <v>6416216</v>
      </c>
      <c r="B6127" s="267" t="s">
        <v>6824</v>
      </c>
      <c r="C6127" s="266" t="s">
        <v>190</v>
      </c>
      <c r="D6127" s="268">
        <v>162.85</v>
      </c>
    </row>
    <row r="6128" spans="1:4">
      <c r="A6128" s="266">
        <v>6416213</v>
      </c>
      <c r="B6128" s="267" t="s">
        <v>6825</v>
      </c>
      <c r="C6128" s="266" t="s">
        <v>190</v>
      </c>
      <c r="D6128" s="268">
        <v>215.05</v>
      </c>
    </row>
    <row r="6129" spans="1:4">
      <c r="A6129" s="266">
        <v>6416217</v>
      </c>
      <c r="B6129" s="267" t="s">
        <v>6826</v>
      </c>
      <c r="C6129" s="266" t="s">
        <v>190</v>
      </c>
      <c r="D6129" s="268">
        <v>164.93</v>
      </c>
    </row>
    <row r="6130" spans="1:4">
      <c r="A6130" s="266">
        <v>6416289</v>
      </c>
      <c r="B6130" s="267" t="s">
        <v>6827</v>
      </c>
      <c r="C6130" s="266" t="s">
        <v>84</v>
      </c>
      <c r="D6130" s="268">
        <v>115.82</v>
      </c>
    </row>
    <row r="6131" spans="1:4">
      <c r="A6131" s="266">
        <v>6416288</v>
      </c>
      <c r="B6131" s="267" t="s">
        <v>6828</v>
      </c>
      <c r="C6131" s="266" t="s">
        <v>84</v>
      </c>
      <c r="D6131" s="268">
        <v>74.400000000000006</v>
      </c>
    </row>
    <row r="6132" spans="1:4">
      <c r="A6132" s="266">
        <v>6416098</v>
      </c>
      <c r="B6132" s="267" t="s">
        <v>6829</v>
      </c>
      <c r="C6132" s="266" t="s">
        <v>190</v>
      </c>
      <c r="D6132" s="268">
        <v>155.46</v>
      </c>
    </row>
    <row r="6133" spans="1:4">
      <c r="A6133" s="266">
        <v>6416097</v>
      </c>
      <c r="B6133" s="267" t="s">
        <v>6830</v>
      </c>
      <c r="C6133" s="266" t="s">
        <v>190</v>
      </c>
      <c r="D6133" s="268">
        <v>119.45</v>
      </c>
    </row>
    <row r="6134" spans="1:4">
      <c r="A6134" s="266">
        <v>6416258</v>
      </c>
      <c r="B6134" s="267" t="s">
        <v>6831</v>
      </c>
      <c r="C6134" s="266" t="s">
        <v>190</v>
      </c>
      <c r="D6134" s="268">
        <v>164.23</v>
      </c>
    </row>
    <row r="6135" spans="1:4">
      <c r="A6135" s="266">
        <v>6416259</v>
      </c>
      <c r="B6135" s="267" t="s">
        <v>6832</v>
      </c>
      <c r="C6135" s="266" t="s">
        <v>190</v>
      </c>
      <c r="D6135" s="268">
        <v>115.23</v>
      </c>
    </row>
    <row r="6136" spans="1:4">
      <c r="A6136" s="266">
        <v>6416074</v>
      </c>
      <c r="B6136" s="267" t="s">
        <v>6833</v>
      </c>
      <c r="C6136" s="266" t="s">
        <v>84</v>
      </c>
      <c r="D6136" s="268">
        <v>256.99</v>
      </c>
    </row>
    <row r="6137" spans="1:4">
      <c r="A6137" s="266">
        <v>6416073</v>
      </c>
      <c r="B6137" s="267" t="s">
        <v>6834</v>
      </c>
      <c r="C6137" s="266" t="s">
        <v>84</v>
      </c>
      <c r="D6137" s="268">
        <v>116.38</v>
      </c>
    </row>
    <row r="6138" spans="1:4">
      <c r="A6138" s="266">
        <v>6416220</v>
      </c>
      <c r="B6138" s="267" t="s">
        <v>6835</v>
      </c>
      <c r="C6138" s="266" t="s">
        <v>84</v>
      </c>
      <c r="D6138" s="268">
        <v>260.33999999999997</v>
      </c>
    </row>
    <row r="6139" spans="1:4">
      <c r="A6139" s="266">
        <v>6416219</v>
      </c>
      <c r="B6139" s="267" t="s">
        <v>6836</v>
      </c>
      <c r="C6139" s="266" t="s">
        <v>84</v>
      </c>
      <c r="D6139" s="268">
        <v>113.32</v>
      </c>
    </row>
    <row r="6140" spans="1:4">
      <c r="A6140" s="266">
        <v>6416222</v>
      </c>
      <c r="B6140" s="267" t="s">
        <v>6837</v>
      </c>
      <c r="C6140" s="266" t="s">
        <v>84</v>
      </c>
      <c r="D6140" s="268">
        <v>268.16000000000003</v>
      </c>
    </row>
    <row r="6141" spans="1:4">
      <c r="A6141" s="266">
        <v>6416221</v>
      </c>
      <c r="B6141" s="267" t="s">
        <v>6838</v>
      </c>
      <c r="C6141" s="266" t="s">
        <v>84</v>
      </c>
      <c r="D6141" s="268">
        <v>128.24</v>
      </c>
    </row>
    <row r="6142" spans="1:4">
      <c r="A6142" s="266">
        <v>6416224</v>
      </c>
      <c r="B6142" s="267" t="s">
        <v>6839</v>
      </c>
      <c r="C6142" s="266" t="s">
        <v>84</v>
      </c>
      <c r="D6142" s="268">
        <v>272.14</v>
      </c>
    </row>
    <row r="6143" spans="1:4">
      <c r="A6143" s="266">
        <v>6416223</v>
      </c>
      <c r="B6143" s="267" t="s">
        <v>6840</v>
      </c>
      <c r="C6143" s="266" t="s">
        <v>84</v>
      </c>
      <c r="D6143" s="268">
        <v>125.19</v>
      </c>
    </row>
    <row r="6144" spans="1:4">
      <c r="A6144" s="266">
        <v>6416082</v>
      </c>
      <c r="B6144" s="267" t="s">
        <v>6841</v>
      </c>
      <c r="C6144" s="266" t="s">
        <v>84</v>
      </c>
      <c r="D6144" s="268">
        <v>256.99</v>
      </c>
    </row>
    <row r="6145" spans="1:4">
      <c r="A6145" s="266">
        <v>6416081</v>
      </c>
      <c r="B6145" s="267" t="s">
        <v>6842</v>
      </c>
      <c r="C6145" s="266" t="s">
        <v>84</v>
      </c>
      <c r="D6145" s="268">
        <v>116.38</v>
      </c>
    </row>
    <row r="6146" spans="1:4">
      <c r="A6146" s="266">
        <v>6416228</v>
      </c>
      <c r="B6146" s="267" t="s">
        <v>6843</v>
      </c>
      <c r="C6146" s="266" t="s">
        <v>84</v>
      </c>
      <c r="D6146" s="268">
        <v>260.33999999999997</v>
      </c>
    </row>
    <row r="6147" spans="1:4">
      <c r="A6147" s="266">
        <v>6416227</v>
      </c>
      <c r="B6147" s="267" t="s">
        <v>6844</v>
      </c>
      <c r="C6147" s="266" t="s">
        <v>84</v>
      </c>
      <c r="D6147" s="268">
        <v>113.32</v>
      </c>
    </row>
    <row r="6148" spans="1:4">
      <c r="A6148" s="266">
        <v>6416230</v>
      </c>
      <c r="B6148" s="267" t="s">
        <v>6845</v>
      </c>
      <c r="C6148" s="266" t="s">
        <v>84</v>
      </c>
      <c r="D6148" s="268">
        <v>266.97000000000003</v>
      </c>
    </row>
    <row r="6149" spans="1:4">
      <c r="A6149" s="266">
        <v>6416229</v>
      </c>
      <c r="B6149" s="267" t="s">
        <v>6846</v>
      </c>
      <c r="C6149" s="266" t="s">
        <v>84</v>
      </c>
      <c r="D6149" s="268">
        <v>127.71</v>
      </c>
    </row>
    <row r="6150" spans="1:4">
      <c r="A6150" s="266">
        <v>6416232</v>
      </c>
      <c r="B6150" s="267" t="s">
        <v>6847</v>
      </c>
      <c r="C6150" s="266" t="s">
        <v>84</v>
      </c>
      <c r="D6150" s="268">
        <v>270.93</v>
      </c>
    </row>
    <row r="6151" spans="1:4">
      <c r="A6151" s="266">
        <v>6416231</v>
      </c>
      <c r="B6151" s="267" t="s">
        <v>6848</v>
      </c>
      <c r="C6151" s="266" t="s">
        <v>84</v>
      </c>
      <c r="D6151" s="268">
        <v>124.68</v>
      </c>
    </row>
    <row r="6152" spans="1:4">
      <c r="A6152" s="266">
        <v>6416086</v>
      </c>
      <c r="B6152" s="267" t="s">
        <v>6849</v>
      </c>
      <c r="C6152" s="266" t="s">
        <v>190</v>
      </c>
      <c r="D6152" s="268">
        <v>174.68</v>
      </c>
    </row>
    <row r="6153" spans="1:4" ht="18">
      <c r="A6153" s="266">
        <v>6416085</v>
      </c>
      <c r="B6153" s="267" t="s">
        <v>6850</v>
      </c>
      <c r="C6153" s="266" t="s">
        <v>190</v>
      </c>
      <c r="D6153" s="268">
        <v>112.51</v>
      </c>
    </row>
    <row r="6154" spans="1:4">
      <c r="A6154" s="266">
        <v>6416238</v>
      </c>
      <c r="B6154" s="267" t="s">
        <v>6851</v>
      </c>
      <c r="C6154" s="266" t="s">
        <v>190</v>
      </c>
      <c r="D6154" s="268">
        <v>166.74</v>
      </c>
    </row>
    <row r="6155" spans="1:4" ht="18">
      <c r="A6155" s="266">
        <v>6416237</v>
      </c>
      <c r="B6155" s="267" t="s">
        <v>6852</v>
      </c>
      <c r="C6155" s="266" t="s">
        <v>190</v>
      </c>
      <c r="D6155" s="268">
        <v>102.96</v>
      </c>
    </row>
    <row r="6156" spans="1:4">
      <c r="A6156" s="266">
        <v>6416240</v>
      </c>
      <c r="B6156" s="267" t="s">
        <v>6853</v>
      </c>
      <c r="C6156" s="266" t="s">
        <v>190</v>
      </c>
      <c r="D6156" s="268">
        <v>173.39</v>
      </c>
    </row>
    <row r="6157" spans="1:4" ht="18">
      <c r="A6157" s="266">
        <v>6416239</v>
      </c>
      <c r="B6157" s="267" t="s">
        <v>6854</v>
      </c>
      <c r="C6157" s="266" t="s">
        <v>190</v>
      </c>
      <c r="D6157" s="268">
        <v>110.9</v>
      </c>
    </row>
    <row r="6158" spans="1:4">
      <c r="A6158" s="266">
        <v>6416242</v>
      </c>
      <c r="B6158" s="267" t="s">
        <v>6855</v>
      </c>
      <c r="C6158" s="266" t="s">
        <v>190</v>
      </c>
      <c r="D6158" s="268">
        <v>179.13</v>
      </c>
    </row>
    <row r="6159" spans="1:4" ht="18">
      <c r="A6159" s="266">
        <v>6416241</v>
      </c>
      <c r="B6159" s="267" t="s">
        <v>6856</v>
      </c>
      <c r="C6159" s="266" t="s">
        <v>190</v>
      </c>
      <c r="D6159" s="268">
        <v>116.88</v>
      </c>
    </row>
    <row r="6160" spans="1:4">
      <c r="A6160" s="266">
        <v>6416244</v>
      </c>
      <c r="B6160" s="267" t="s">
        <v>6857</v>
      </c>
      <c r="C6160" s="266" t="s">
        <v>190</v>
      </c>
      <c r="D6160" s="268">
        <v>178</v>
      </c>
    </row>
    <row r="6161" spans="1:4" ht="18">
      <c r="A6161" s="266">
        <v>6416243</v>
      </c>
      <c r="B6161" s="267" t="s">
        <v>6858</v>
      </c>
      <c r="C6161" s="266" t="s">
        <v>190</v>
      </c>
      <c r="D6161" s="268">
        <v>116.48</v>
      </c>
    </row>
    <row r="6162" spans="1:4">
      <c r="A6162" s="266">
        <v>6416250</v>
      </c>
      <c r="B6162" s="267" t="s">
        <v>6859</v>
      </c>
      <c r="C6162" s="266" t="s">
        <v>84</v>
      </c>
      <c r="D6162" s="268">
        <v>59.1</v>
      </c>
    </row>
    <row r="6163" spans="1:4">
      <c r="A6163" s="266">
        <v>6416153</v>
      </c>
      <c r="B6163" s="267" t="s">
        <v>6860</v>
      </c>
      <c r="C6163" s="266" t="s">
        <v>84</v>
      </c>
      <c r="D6163" s="268">
        <v>16.3</v>
      </c>
    </row>
    <row r="6164" spans="1:4">
      <c r="A6164" s="266">
        <v>6416185</v>
      </c>
      <c r="B6164" s="267" t="s">
        <v>6861</v>
      </c>
      <c r="C6164" s="266" t="s">
        <v>84</v>
      </c>
      <c r="D6164" s="268">
        <v>105.02</v>
      </c>
    </row>
    <row r="6165" spans="1:4">
      <c r="A6165" s="266">
        <v>6416184</v>
      </c>
      <c r="B6165" s="267" t="s">
        <v>6862</v>
      </c>
      <c r="C6165" s="266" t="s">
        <v>84</v>
      </c>
      <c r="D6165" s="268">
        <v>68.209999999999994</v>
      </c>
    </row>
    <row r="6166" spans="1:4">
      <c r="A6166" s="266">
        <v>6416030</v>
      </c>
      <c r="B6166" s="267" t="s">
        <v>6863</v>
      </c>
      <c r="C6166" s="266" t="s">
        <v>84</v>
      </c>
      <c r="D6166" s="268">
        <v>71.5</v>
      </c>
    </row>
    <row r="6167" spans="1:4">
      <c r="A6167" s="266">
        <v>6416029</v>
      </c>
      <c r="B6167" s="267" t="s">
        <v>6864</v>
      </c>
      <c r="C6167" s="266" t="s">
        <v>84</v>
      </c>
      <c r="D6167" s="268">
        <v>33.56</v>
      </c>
    </row>
    <row r="6168" spans="1:4">
      <c r="A6168" s="266">
        <v>6416056</v>
      </c>
      <c r="B6168" s="267" t="s">
        <v>6865</v>
      </c>
      <c r="C6168" s="266" t="s">
        <v>84</v>
      </c>
      <c r="D6168" s="268">
        <v>90.75</v>
      </c>
    </row>
    <row r="6169" spans="1:4">
      <c r="A6169" s="266">
        <v>6416278</v>
      </c>
      <c r="B6169" s="267" t="s">
        <v>6866</v>
      </c>
      <c r="C6169" s="266" t="s">
        <v>84</v>
      </c>
      <c r="D6169" s="268">
        <v>23.12</v>
      </c>
    </row>
    <row r="6170" spans="1:4">
      <c r="A6170" s="266">
        <v>6416047</v>
      </c>
      <c r="B6170" s="267" t="s">
        <v>6867</v>
      </c>
      <c r="C6170" s="266" t="s">
        <v>84</v>
      </c>
      <c r="D6170" s="268">
        <v>45.49</v>
      </c>
    </row>
    <row r="6171" spans="1:4">
      <c r="A6171" s="266">
        <v>6416090</v>
      </c>
      <c r="B6171" s="267" t="s">
        <v>6868</v>
      </c>
      <c r="C6171" s="266" t="s">
        <v>84</v>
      </c>
      <c r="D6171" s="268">
        <v>383</v>
      </c>
    </row>
    <row r="6172" spans="1:4">
      <c r="A6172" s="266">
        <v>6416089</v>
      </c>
      <c r="B6172" s="267" t="s">
        <v>6869</v>
      </c>
      <c r="C6172" s="266" t="s">
        <v>84</v>
      </c>
      <c r="D6172" s="268">
        <v>263.58</v>
      </c>
    </row>
    <row r="6173" spans="1:4">
      <c r="A6173" s="266">
        <v>6416094</v>
      </c>
      <c r="B6173" s="267" t="s">
        <v>6870</v>
      </c>
      <c r="C6173" s="266" t="s">
        <v>84</v>
      </c>
      <c r="D6173" s="268">
        <v>332.95</v>
      </c>
    </row>
    <row r="6174" spans="1:4">
      <c r="A6174" s="266">
        <v>6416093</v>
      </c>
      <c r="B6174" s="267" t="s">
        <v>6871</v>
      </c>
      <c r="C6174" s="266" t="s">
        <v>84</v>
      </c>
      <c r="D6174" s="268">
        <v>205.54</v>
      </c>
    </row>
    <row r="6175" spans="1:4">
      <c r="A6175" s="266">
        <v>6416092</v>
      </c>
      <c r="B6175" s="267" t="s">
        <v>6872</v>
      </c>
      <c r="C6175" s="266" t="s">
        <v>84</v>
      </c>
      <c r="D6175" s="268">
        <v>287.45</v>
      </c>
    </row>
    <row r="6176" spans="1:4">
      <c r="A6176" s="266">
        <v>6416091</v>
      </c>
      <c r="B6176" s="267" t="s">
        <v>6873</v>
      </c>
      <c r="C6176" s="266" t="s">
        <v>84</v>
      </c>
      <c r="D6176" s="268">
        <v>154.25</v>
      </c>
    </row>
    <row r="6177" spans="1:4">
      <c r="A6177" s="266">
        <v>6817809</v>
      </c>
      <c r="B6177" s="267" t="s">
        <v>6874</v>
      </c>
      <c r="C6177" s="266" t="s">
        <v>75</v>
      </c>
      <c r="D6177" s="268">
        <v>1025.25</v>
      </c>
    </row>
    <row r="6178" spans="1:4">
      <c r="A6178" s="266">
        <v>6817810</v>
      </c>
      <c r="B6178" s="267" t="s">
        <v>6875</v>
      </c>
      <c r="C6178" s="266" t="s">
        <v>75</v>
      </c>
      <c r="D6178" s="268">
        <v>922.18</v>
      </c>
    </row>
    <row r="6179" spans="1:4">
      <c r="A6179" s="266">
        <v>6817811</v>
      </c>
      <c r="B6179" s="267" t="s">
        <v>6876</v>
      </c>
      <c r="C6179" s="266" t="s">
        <v>75</v>
      </c>
      <c r="D6179" s="268">
        <v>1096.22</v>
      </c>
    </row>
    <row r="6180" spans="1:4">
      <c r="A6180" s="266">
        <v>6817812</v>
      </c>
      <c r="B6180" s="267" t="s">
        <v>6877</v>
      </c>
      <c r="C6180" s="266" t="s">
        <v>75</v>
      </c>
      <c r="D6180" s="268">
        <v>982.29</v>
      </c>
    </row>
    <row r="6181" spans="1:4">
      <c r="A6181" s="266">
        <v>6817813</v>
      </c>
      <c r="B6181" s="267" t="s">
        <v>6878</v>
      </c>
      <c r="C6181" s="266" t="s">
        <v>75</v>
      </c>
      <c r="D6181" s="268">
        <v>1706.73</v>
      </c>
    </row>
    <row r="6182" spans="1:4">
      <c r="A6182" s="266">
        <v>6817814</v>
      </c>
      <c r="B6182" s="267" t="s">
        <v>6879</v>
      </c>
      <c r="C6182" s="266" t="s">
        <v>75</v>
      </c>
      <c r="D6182" s="268">
        <v>1527.72</v>
      </c>
    </row>
    <row r="6183" spans="1:4">
      <c r="A6183" s="266">
        <v>6817815</v>
      </c>
      <c r="B6183" s="267" t="s">
        <v>6880</v>
      </c>
      <c r="C6183" s="266" t="s">
        <v>75</v>
      </c>
      <c r="D6183" s="268">
        <v>1441.79</v>
      </c>
    </row>
    <row r="6184" spans="1:4">
      <c r="A6184" s="266">
        <v>6817816</v>
      </c>
      <c r="B6184" s="267" t="s">
        <v>6881</v>
      </c>
      <c r="C6184" s="266" t="s">
        <v>75</v>
      </c>
      <c r="D6184" s="268">
        <v>1262.77</v>
      </c>
    </row>
    <row r="6185" spans="1:4">
      <c r="A6185" s="266">
        <v>6817817</v>
      </c>
      <c r="B6185" s="267" t="s">
        <v>6882</v>
      </c>
      <c r="C6185" s="266" t="s">
        <v>75</v>
      </c>
      <c r="D6185" s="268">
        <v>1178.07</v>
      </c>
    </row>
    <row r="6186" spans="1:4">
      <c r="A6186" s="266">
        <v>6817818</v>
      </c>
      <c r="B6186" s="267" t="s">
        <v>6883</v>
      </c>
      <c r="C6186" s="266" t="s">
        <v>75</v>
      </c>
      <c r="D6186" s="268">
        <v>1054.6600000000001</v>
      </c>
    </row>
    <row r="6187" spans="1:4">
      <c r="A6187" s="266">
        <v>6817819</v>
      </c>
      <c r="B6187" s="267" t="s">
        <v>6884</v>
      </c>
      <c r="C6187" s="266" t="s">
        <v>75</v>
      </c>
      <c r="D6187" s="268">
        <v>1793.2</v>
      </c>
    </row>
    <row r="6188" spans="1:4">
      <c r="A6188" s="266">
        <v>6817820</v>
      </c>
      <c r="B6188" s="267" t="s">
        <v>6885</v>
      </c>
      <c r="C6188" s="266" t="s">
        <v>75</v>
      </c>
      <c r="D6188" s="268">
        <v>1600.62</v>
      </c>
    </row>
    <row r="6189" spans="1:4">
      <c r="A6189" s="266">
        <v>6817821</v>
      </c>
      <c r="B6189" s="267" t="s">
        <v>6886</v>
      </c>
      <c r="C6189" s="266" t="s">
        <v>75</v>
      </c>
      <c r="D6189" s="268">
        <v>1537.01</v>
      </c>
    </row>
    <row r="6190" spans="1:4">
      <c r="A6190" s="266">
        <v>6817822</v>
      </c>
      <c r="B6190" s="267" t="s">
        <v>6887</v>
      </c>
      <c r="C6190" s="266" t="s">
        <v>75</v>
      </c>
      <c r="D6190" s="268">
        <v>1344.43</v>
      </c>
    </row>
    <row r="6191" spans="1:4">
      <c r="A6191" s="266">
        <v>6817823</v>
      </c>
      <c r="B6191" s="267" t="s">
        <v>6888</v>
      </c>
      <c r="C6191" s="266" t="s">
        <v>75</v>
      </c>
      <c r="D6191" s="268">
        <v>1264.1600000000001</v>
      </c>
    </row>
    <row r="6192" spans="1:4">
      <c r="A6192" s="266">
        <v>6817824</v>
      </c>
      <c r="B6192" s="267" t="s">
        <v>6889</v>
      </c>
      <c r="C6192" s="266" t="s">
        <v>75</v>
      </c>
      <c r="D6192" s="268">
        <v>1129.9000000000001</v>
      </c>
    </row>
    <row r="6193" spans="1:4">
      <c r="A6193" s="266">
        <v>6817825</v>
      </c>
      <c r="B6193" s="267" t="s">
        <v>6890</v>
      </c>
      <c r="C6193" s="266" t="s">
        <v>75</v>
      </c>
      <c r="D6193" s="268">
        <v>1821.64</v>
      </c>
    </row>
    <row r="6194" spans="1:4">
      <c r="A6194" s="266">
        <v>6817826</v>
      </c>
      <c r="B6194" s="267" t="s">
        <v>6891</v>
      </c>
      <c r="C6194" s="266" t="s">
        <v>75</v>
      </c>
      <c r="D6194" s="268">
        <v>1615.49</v>
      </c>
    </row>
    <row r="6195" spans="1:4">
      <c r="A6195" s="266">
        <v>6817827</v>
      </c>
      <c r="B6195" s="267" t="s">
        <v>6892</v>
      </c>
      <c r="C6195" s="266" t="s">
        <v>75</v>
      </c>
      <c r="D6195" s="268">
        <v>1632.23</v>
      </c>
    </row>
    <row r="6196" spans="1:4">
      <c r="A6196" s="266">
        <v>6817828</v>
      </c>
      <c r="B6196" s="267" t="s">
        <v>6893</v>
      </c>
      <c r="C6196" s="266" t="s">
        <v>75</v>
      </c>
      <c r="D6196" s="268">
        <v>1426.09</v>
      </c>
    </row>
    <row r="6197" spans="1:4">
      <c r="A6197" s="266">
        <v>6817753</v>
      </c>
      <c r="B6197" s="267" t="s">
        <v>6894</v>
      </c>
      <c r="C6197" s="266" t="s">
        <v>75</v>
      </c>
      <c r="D6197" s="268">
        <v>1391.56</v>
      </c>
    </row>
    <row r="6198" spans="1:4">
      <c r="A6198" s="266">
        <v>6817754</v>
      </c>
      <c r="B6198" s="267" t="s">
        <v>6895</v>
      </c>
      <c r="C6198" s="266" t="s">
        <v>75</v>
      </c>
      <c r="D6198" s="268">
        <v>1246.45</v>
      </c>
    </row>
    <row r="6199" spans="1:4">
      <c r="A6199" s="266">
        <v>6817755</v>
      </c>
      <c r="B6199" s="267" t="s">
        <v>6896</v>
      </c>
      <c r="C6199" s="266" t="s">
        <v>75</v>
      </c>
      <c r="D6199" s="268">
        <v>1333.03</v>
      </c>
    </row>
    <row r="6200" spans="1:4">
      <c r="A6200" s="266">
        <v>6817756</v>
      </c>
      <c r="B6200" s="267" t="s">
        <v>6897</v>
      </c>
      <c r="C6200" s="266" t="s">
        <v>75</v>
      </c>
      <c r="D6200" s="268">
        <v>1187.9100000000001</v>
      </c>
    </row>
    <row r="6201" spans="1:4">
      <c r="A6201" s="266">
        <v>6817763</v>
      </c>
      <c r="B6201" s="267" t="s">
        <v>6898</v>
      </c>
      <c r="C6201" s="266" t="s">
        <v>75</v>
      </c>
      <c r="D6201" s="268">
        <v>1668.6</v>
      </c>
    </row>
    <row r="6202" spans="1:4">
      <c r="A6202" s="266">
        <v>6817764</v>
      </c>
      <c r="B6202" s="267" t="s">
        <v>6899</v>
      </c>
      <c r="C6202" s="266" t="s">
        <v>75</v>
      </c>
      <c r="D6202" s="268">
        <v>1476.03</v>
      </c>
    </row>
    <row r="6203" spans="1:4">
      <c r="A6203" s="266">
        <v>6817765</v>
      </c>
      <c r="B6203" s="267" t="s">
        <v>6900</v>
      </c>
      <c r="C6203" s="266" t="s">
        <v>75</v>
      </c>
      <c r="D6203" s="268">
        <v>1926.42</v>
      </c>
    </row>
    <row r="6204" spans="1:4">
      <c r="A6204" s="266">
        <v>6817766</v>
      </c>
      <c r="B6204" s="267" t="s">
        <v>6901</v>
      </c>
      <c r="C6204" s="266" t="s">
        <v>75</v>
      </c>
      <c r="D6204" s="268">
        <v>1747.43</v>
      </c>
    </row>
    <row r="6205" spans="1:4">
      <c r="A6205" s="266">
        <v>6817757</v>
      </c>
      <c r="B6205" s="267" t="s">
        <v>6902</v>
      </c>
      <c r="C6205" s="266" t="s">
        <v>75</v>
      </c>
      <c r="D6205" s="268">
        <v>1333.03</v>
      </c>
    </row>
    <row r="6206" spans="1:4">
      <c r="A6206" s="266">
        <v>6817758</v>
      </c>
      <c r="B6206" s="267" t="s">
        <v>6903</v>
      </c>
      <c r="C6206" s="266" t="s">
        <v>75</v>
      </c>
      <c r="D6206" s="268">
        <v>1187.9100000000001</v>
      </c>
    </row>
    <row r="6207" spans="1:4">
      <c r="A6207" s="266">
        <v>6817759</v>
      </c>
      <c r="B6207" s="267" t="s">
        <v>6904</v>
      </c>
      <c r="C6207" s="266" t="s">
        <v>75</v>
      </c>
      <c r="D6207" s="268">
        <v>1447.03</v>
      </c>
    </row>
    <row r="6208" spans="1:4">
      <c r="A6208" s="266">
        <v>6817760</v>
      </c>
      <c r="B6208" s="267" t="s">
        <v>6905</v>
      </c>
      <c r="C6208" s="266" t="s">
        <v>75</v>
      </c>
      <c r="D6208" s="268">
        <v>1303.94</v>
      </c>
    </row>
    <row r="6209" spans="1:4">
      <c r="A6209" s="266">
        <v>6817761</v>
      </c>
      <c r="B6209" s="267" t="s">
        <v>6906</v>
      </c>
      <c r="C6209" s="266" t="s">
        <v>75</v>
      </c>
      <c r="D6209" s="268">
        <v>1765.74</v>
      </c>
    </row>
    <row r="6210" spans="1:4">
      <c r="A6210" s="266">
        <v>6817762</v>
      </c>
      <c r="B6210" s="267" t="s">
        <v>6907</v>
      </c>
      <c r="C6210" s="266" t="s">
        <v>75</v>
      </c>
      <c r="D6210" s="268">
        <v>1573.17</v>
      </c>
    </row>
    <row r="6211" spans="1:4">
      <c r="A6211" s="266">
        <v>6817767</v>
      </c>
      <c r="B6211" s="267" t="s">
        <v>6908</v>
      </c>
      <c r="C6211" s="266" t="s">
        <v>75</v>
      </c>
      <c r="D6211" s="268">
        <v>2025.56</v>
      </c>
    </row>
    <row r="6212" spans="1:4">
      <c r="A6212" s="266">
        <v>6817768</v>
      </c>
      <c r="B6212" s="267" t="s">
        <v>6909</v>
      </c>
      <c r="C6212" s="266" t="s">
        <v>75</v>
      </c>
      <c r="D6212" s="268">
        <v>1839.76</v>
      </c>
    </row>
    <row r="6213" spans="1:4">
      <c r="A6213" s="266">
        <v>6817769</v>
      </c>
      <c r="B6213" s="267" t="s">
        <v>6910</v>
      </c>
      <c r="C6213" s="266" t="s">
        <v>75</v>
      </c>
      <c r="D6213" s="268">
        <v>1711.09</v>
      </c>
    </row>
    <row r="6214" spans="1:4">
      <c r="A6214" s="266">
        <v>6817770</v>
      </c>
      <c r="B6214" s="267" t="s">
        <v>6911</v>
      </c>
      <c r="C6214" s="266" t="s">
        <v>75</v>
      </c>
      <c r="D6214" s="268">
        <v>1525.29</v>
      </c>
    </row>
    <row r="6215" spans="1:4">
      <c r="A6215" s="266">
        <v>6817777</v>
      </c>
      <c r="B6215" s="267" t="s">
        <v>6912</v>
      </c>
      <c r="C6215" s="266" t="s">
        <v>75</v>
      </c>
      <c r="D6215" s="268">
        <v>2769.2</v>
      </c>
    </row>
    <row r="6216" spans="1:4">
      <c r="A6216" s="266">
        <v>6817778</v>
      </c>
      <c r="B6216" s="267" t="s">
        <v>6913</v>
      </c>
      <c r="C6216" s="266" t="s">
        <v>75</v>
      </c>
      <c r="D6216" s="268">
        <v>2546.2800000000002</v>
      </c>
    </row>
    <row r="6217" spans="1:4">
      <c r="A6217" s="266">
        <v>6817779</v>
      </c>
      <c r="B6217" s="267" t="s">
        <v>6914</v>
      </c>
      <c r="C6217" s="266" t="s">
        <v>75</v>
      </c>
      <c r="D6217" s="268">
        <v>3259.9</v>
      </c>
    </row>
    <row r="6218" spans="1:4">
      <c r="A6218" s="266">
        <v>6817780</v>
      </c>
      <c r="B6218" s="267" t="s">
        <v>6915</v>
      </c>
      <c r="C6218" s="266" t="s">
        <v>75</v>
      </c>
      <c r="D6218" s="268">
        <v>2977.62</v>
      </c>
    </row>
    <row r="6219" spans="1:4">
      <c r="A6219" s="266">
        <v>6817771</v>
      </c>
      <c r="B6219" s="267" t="s">
        <v>6916</v>
      </c>
      <c r="C6219" s="266" t="s">
        <v>75</v>
      </c>
      <c r="D6219" s="268">
        <v>1954.93</v>
      </c>
    </row>
    <row r="6220" spans="1:4">
      <c r="A6220" s="266">
        <v>6817772</v>
      </c>
      <c r="B6220" s="267" t="s">
        <v>6917</v>
      </c>
      <c r="C6220" s="266" t="s">
        <v>75</v>
      </c>
      <c r="D6220" s="268">
        <v>1771.72</v>
      </c>
    </row>
    <row r="6221" spans="1:4">
      <c r="A6221" s="266">
        <v>6817773</v>
      </c>
      <c r="B6221" s="267" t="s">
        <v>6918</v>
      </c>
      <c r="C6221" s="266" t="s">
        <v>75</v>
      </c>
      <c r="D6221" s="268">
        <v>2338.59</v>
      </c>
    </row>
    <row r="6222" spans="1:4">
      <c r="A6222" s="266">
        <v>6817774</v>
      </c>
      <c r="B6222" s="267" t="s">
        <v>6919</v>
      </c>
      <c r="C6222" s="266" t="s">
        <v>75</v>
      </c>
      <c r="D6222" s="268">
        <v>2092.52</v>
      </c>
    </row>
    <row r="6223" spans="1:4">
      <c r="A6223" s="266">
        <v>6817775</v>
      </c>
      <c r="B6223" s="267" t="s">
        <v>6920</v>
      </c>
      <c r="C6223" s="266" t="s">
        <v>75</v>
      </c>
      <c r="D6223" s="268">
        <v>2552.0100000000002</v>
      </c>
    </row>
    <row r="6224" spans="1:4">
      <c r="A6224" s="266">
        <v>6817776</v>
      </c>
      <c r="B6224" s="267" t="s">
        <v>6921</v>
      </c>
      <c r="C6224" s="266" t="s">
        <v>75</v>
      </c>
      <c r="D6224" s="268">
        <v>2323.3000000000002</v>
      </c>
    </row>
    <row r="6225" spans="1:4">
      <c r="A6225" s="266">
        <v>6817781</v>
      </c>
      <c r="B6225" s="267" t="s">
        <v>6922</v>
      </c>
      <c r="C6225" s="266" t="s">
        <v>75</v>
      </c>
      <c r="D6225" s="268">
        <v>2762.65</v>
      </c>
    </row>
    <row r="6226" spans="1:4">
      <c r="A6226" s="266">
        <v>6817782</v>
      </c>
      <c r="B6226" s="267" t="s">
        <v>6923</v>
      </c>
      <c r="C6226" s="266" t="s">
        <v>75</v>
      </c>
      <c r="D6226" s="268">
        <v>2536.16</v>
      </c>
    </row>
    <row r="6227" spans="1:4">
      <c r="A6227" s="266">
        <v>6817783</v>
      </c>
      <c r="B6227" s="267" t="s">
        <v>6924</v>
      </c>
      <c r="C6227" s="266" t="s">
        <v>75</v>
      </c>
      <c r="D6227" s="268">
        <v>2261.19</v>
      </c>
    </row>
    <row r="6228" spans="1:4">
      <c r="A6228" s="266">
        <v>6817784</v>
      </c>
      <c r="B6228" s="267" t="s">
        <v>6925</v>
      </c>
      <c r="C6228" s="266" t="s">
        <v>75</v>
      </c>
      <c r="D6228" s="268">
        <v>2034.71</v>
      </c>
    </row>
    <row r="6229" spans="1:4">
      <c r="A6229" s="266">
        <v>6817791</v>
      </c>
      <c r="B6229" s="267" t="s">
        <v>6926</v>
      </c>
      <c r="C6229" s="266" t="s">
        <v>75</v>
      </c>
      <c r="D6229" s="268">
        <v>4039.58</v>
      </c>
    </row>
    <row r="6230" spans="1:4">
      <c r="A6230" s="266">
        <v>6817792</v>
      </c>
      <c r="B6230" s="267" t="s">
        <v>6927</v>
      </c>
      <c r="C6230" s="266" t="s">
        <v>75</v>
      </c>
      <c r="D6230" s="268">
        <v>3696.73</v>
      </c>
    </row>
    <row r="6231" spans="1:4">
      <c r="A6231" s="266">
        <v>6817793</v>
      </c>
      <c r="B6231" s="267" t="s">
        <v>6928</v>
      </c>
      <c r="C6231" s="266" t="s">
        <v>75</v>
      </c>
      <c r="D6231" s="268">
        <v>4590.47</v>
      </c>
    </row>
    <row r="6232" spans="1:4">
      <c r="A6232" s="266">
        <v>6817794</v>
      </c>
      <c r="B6232" s="267" t="s">
        <v>6929</v>
      </c>
      <c r="C6232" s="266" t="s">
        <v>75</v>
      </c>
      <c r="D6232" s="268">
        <v>4247.62</v>
      </c>
    </row>
    <row r="6233" spans="1:4">
      <c r="A6233" s="266">
        <v>6817785</v>
      </c>
      <c r="B6233" s="267" t="s">
        <v>6930</v>
      </c>
      <c r="C6233" s="266" t="s">
        <v>75</v>
      </c>
      <c r="D6233" s="268">
        <v>2864.56</v>
      </c>
    </row>
    <row r="6234" spans="1:4">
      <c r="A6234" s="266">
        <v>6817786</v>
      </c>
      <c r="B6234" s="267" t="s">
        <v>6931</v>
      </c>
      <c r="C6234" s="266" t="s">
        <v>75</v>
      </c>
      <c r="D6234" s="268">
        <v>2565</v>
      </c>
    </row>
    <row r="6235" spans="1:4">
      <c r="A6235" s="266">
        <v>6817787</v>
      </c>
      <c r="B6235" s="267" t="s">
        <v>6932</v>
      </c>
      <c r="C6235" s="266" t="s">
        <v>75</v>
      </c>
      <c r="D6235" s="268">
        <v>3299.32</v>
      </c>
    </row>
    <row r="6236" spans="1:4">
      <c r="A6236" s="266">
        <v>6817788</v>
      </c>
      <c r="B6236" s="267" t="s">
        <v>6933</v>
      </c>
      <c r="C6236" s="266" t="s">
        <v>75</v>
      </c>
      <c r="D6236" s="268">
        <v>3020.88</v>
      </c>
    </row>
    <row r="6237" spans="1:4">
      <c r="A6237" s="266">
        <v>6817789</v>
      </c>
      <c r="B6237" s="267" t="s">
        <v>6934</v>
      </c>
      <c r="C6237" s="266" t="s">
        <v>75</v>
      </c>
      <c r="D6237" s="268">
        <v>3679.78</v>
      </c>
    </row>
    <row r="6238" spans="1:4">
      <c r="A6238" s="266">
        <v>6817790</v>
      </c>
      <c r="B6238" s="267" t="s">
        <v>6935</v>
      </c>
      <c r="C6238" s="266" t="s">
        <v>75</v>
      </c>
      <c r="D6238" s="268">
        <v>3408.41</v>
      </c>
    </row>
    <row r="6239" spans="1:4">
      <c r="A6239" s="266">
        <v>6817795</v>
      </c>
      <c r="B6239" s="267" t="s">
        <v>6936</v>
      </c>
      <c r="C6239" s="266" t="s">
        <v>75</v>
      </c>
      <c r="D6239" s="268">
        <v>3549.44</v>
      </c>
    </row>
    <row r="6240" spans="1:4">
      <c r="A6240" s="266">
        <v>6817796</v>
      </c>
      <c r="B6240" s="267" t="s">
        <v>6937</v>
      </c>
      <c r="C6240" s="266" t="s">
        <v>75</v>
      </c>
      <c r="D6240" s="268">
        <v>3285.99</v>
      </c>
    </row>
    <row r="6241" spans="1:4">
      <c r="A6241" s="266">
        <v>6817797</v>
      </c>
      <c r="B6241" s="267" t="s">
        <v>6938</v>
      </c>
      <c r="C6241" s="266" t="s">
        <v>75</v>
      </c>
      <c r="D6241" s="268">
        <v>3029.1</v>
      </c>
    </row>
    <row r="6242" spans="1:4">
      <c r="A6242" s="266">
        <v>6817798</v>
      </c>
      <c r="B6242" s="267" t="s">
        <v>6939</v>
      </c>
      <c r="C6242" s="266" t="s">
        <v>75</v>
      </c>
      <c r="D6242" s="268">
        <v>2765.65</v>
      </c>
    </row>
    <row r="6243" spans="1:4">
      <c r="A6243" s="266">
        <v>6817805</v>
      </c>
      <c r="B6243" s="267" t="s">
        <v>6940</v>
      </c>
      <c r="C6243" s="266" t="s">
        <v>75</v>
      </c>
      <c r="D6243" s="268">
        <v>5685.57</v>
      </c>
    </row>
    <row r="6244" spans="1:4">
      <c r="A6244" s="266">
        <v>6817806</v>
      </c>
      <c r="B6244" s="267" t="s">
        <v>6941</v>
      </c>
      <c r="C6244" s="266" t="s">
        <v>75</v>
      </c>
      <c r="D6244" s="268">
        <v>5282.14</v>
      </c>
    </row>
    <row r="6245" spans="1:4">
      <c r="A6245" s="266">
        <v>6817807</v>
      </c>
      <c r="B6245" s="267" t="s">
        <v>6942</v>
      </c>
      <c r="C6245" s="266" t="s">
        <v>75</v>
      </c>
      <c r="D6245" s="268">
        <v>6296.27</v>
      </c>
    </row>
    <row r="6246" spans="1:4">
      <c r="A6246" s="266">
        <v>6817808</v>
      </c>
      <c r="B6246" s="267" t="s">
        <v>6943</v>
      </c>
      <c r="C6246" s="266" t="s">
        <v>75</v>
      </c>
      <c r="D6246" s="268">
        <v>5892.84</v>
      </c>
    </row>
    <row r="6247" spans="1:4">
      <c r="A6247" s="266">
        <v>6817799</v>
      </c>
      <c r="B6247" s="267" t="s">
        <v>6944</v>
      </c>
      <c r="C6247" s="266" t="s">
        <v>75</v>
      </c>
      <c r="D6247" s="268">
        <v>3772.8</v>
      </c>
    </row>
    <row r="6248" spans="1:4">
      <c r="A6248" s="266">
        <v>6817800</v>
      </c>
      <c r="B6248" s="267" t="s">
        <v>6945</v>
      </c>
      <c r="C6248" s="266" t="s">
        <v>75</v>
      </c>
      <c r="D6248" s="268">
        <v>3419.75</v>
      </c>
    </row>
    <row r="6249" spans="1:4">
      <c r="A6249" s="266">
        <v>6817801</v>
      </c>
      <c r="B6249" s="267" t="s">
        <v>6946</v>
      </c>
      <c r="C6249" s="266" t="s">
        <v>75</v>
      </c>
      <c r="D6249" s="268">
        <v>4558.5200000000004</v>
      </c>
    </row>
    <row r="6250" spans="1:4">
      <c r="A6250" s="266">
        <v>6817802</v>
      </c>
      <c r="B6250" s="267" t="s">
        <v>6947</v>
      </c>
      <c r="C6250" s="266" t="s">
        <v>75</v>
      </c>
      <c r="D6250" s="268">
        <v>4238.6899999999996</v>
      </c>
    </row>
    <row r="6251" spans="1:4">
      <c r="A6251" s="266">
        <v>6817803</v>
      </c>
      <c r="B6251" s="267" t="s">
        <v>6948</v>
      </c>
      <c r="C6251" s="266" t="s">
        <v>75</v>
      </c>
      <c r="D6251" s="268">
        <v>5140.99</v>
      </c>
    </row>
    <row r="6252" spans="1:4">
      <c r="A6252" s="266">
        <v>6817804</v>
      </c>
      <c r="B6252" s="267" t="s">
        <v>6949</v>
      </c>
      <c r="C6252" s="266" t="s">
        <v>75</v>
      </c>
      <c r="D6252" s="268">
        <v>4737.5600000000004</v>
      </c>
    </row>
    <row r="6253" spans="1:4">
      <c r="A6253" s="266">
        <v>6817885</v>
      </c>
      <c r="B6253" s="267" t="s">
        <v>6950</v>
      </c>
      <c r="C6253" s="266" t="s">
        <v>75</v>
      </c>
      <c r="D6253" s="268">
        <v>1266.33</v>
      </c>
    </row>
    <row r="6254" spans="1:4">
      <c r="A6254" s="266">
        <v>6817886</v>
      </c>
      <c r="B6254" s="267" t="s">
        <v>6951</v>
      </c>
      <c r="C6254" s="266" t="s">
        <v>75</v>
      </c>
      <c r="D6254" s="268">
        <v>1125.8900000000001</v>
      </c>
    </row>
    <row r="6255" spans="1:4">
      <c r="A6255" s="266">
        <v>6817887</v>
      </c>
      <c r="B6255" s="267" t="s">
        <v>6952</v>
      </c>
      <c r="C6255" s="266" t="s">
        <v>75</v>
      </c>
      <c r="D6255" s="268">
        <v>1376.62</v>
      </c>
    </row>
    <row r="6256" spans="1:4">
      <c r="A6256" s="266">
        <v>6817888</v>
      </c>
      <c r="B6256" s="267" t="s">
        <v>6953</v>
      </c>
      <c r="C6256" s="266" t="s">
        <v>75</v>
      </c>
      <c r="D6256" s="268">
        <v>1216.46</v>
      </c>
    </row>
    <row r="6257" spans="1:4">
      <c r="A6257" s="266">
        <v>6817889</v>
      </c>
      <c r="B6257" s="267" t="s">
        <v>6954</v>
      </c>
      <c r="C6257" s="266" t="s">
        <v>75</v>
      </c>
      <c r="D6257" s="268">
        <v>2027.39</v>
      </c>
    </row>
    <row r="6258" spans="1:4">
      <c r="A6258" s="266">
        <v>6817890</v>
      </c>
      <c r="B6258" s="267" t="s">
        <v>6955</v>
      </c>
      <c r="C6258" s="266" t="s">
        <v>75</v>
      </c>
      <c r="D6258" s="268">
        <v>1800.6</v>
      </c>
    </row>
    <row r="6259" spans="1:4">
      <c r="A6259" s="266">
        <v>6817891</v>
      </c>
      <c r="B6259" s="267" t="s">
        <v>6956</v>
      </c>
      <c r="C6259" s="266" t="s">
        <v>75</v>
      </c>
      <c r="D6259" s="268">
        <v>1762.45</v>
      </c>
    </row>
    <row r="6260" spans="1:4">
      <c r="A6260" s="266">
        <v>6817892</v>
      </c>
      <c r="B6260" s="267" t="s">
        <v>6957</v>
      </c>
      <c r="C6260" s="266" t="s">
        <v>75</v>
      </c>
      <c r="D6260" s="268">
        <v>1535.65</v>
      </c>
    </row>
    <row r="6261" spans="1:4">
      <c r="A6261" s="266">
        <v>6817893</v>
      </c>
      <c r="B6261" s="267" t="s">
        <v>6958</v>
      </c>
      <c r="C6261" s="266" t="s">
        <v>75</v>
      </c>
      <c r="D6261" s="268">
        <v>1535.88</v>
      </c>
    </row>
    <row r="6262" spans="1:4">
      <c r="A6262" s="266">
        <v>6817894</v>
      </c>
      <c r="B6262" s="267" t="s">
        <v>6959</v>
      </c>
      <c r="C6262" s="266" t="s">
        <v>75</v>
      </c>
      <c r="D6262" s="268">
        <v>1354.96</v>
      </c>
    </row>
    <row r="6263" spans="1:4">
      <c r="A6263" s="266">
        <v>6817895</v>
      </c>
      <c r="B6263" s="267" t="s">
        <v>6960</v>
      </c>
      <c r="C6263" s="266" t="s">
        <v>75</v>
      </c>
      <c r="D6263" s="268">
        <v>2177.34</v>
      </c>
    </row>
    <row r="6264" spans="1:4">
      <c r="A6264" s="266">
        <v>6817896</v>
      </c>
      <c r="B6264" s="267" t="s">
        <v>6961</v>
      </c>
      <c r="C6264" s="266" t="s">
        <v>75</v>
      </c>
      <c r="D6264" s="268">
        <v>1927.02</v>
      </c>
    </row>
    <row r="6265" spans="1:4">
      <c r="A6265" s="266">
        <v>6817897</v>
      </c>
      <c r="B6265" s="267" t="s">
        <v>6962</v>
      </c>
      <c r="C6265" s="266" t="s">
        <v>75</v>
      </c>
      <c r="D6265" s="268">
        <v>1921.15</v>
      </c>
    </row>
    <row r="6266" spans="1:4">
      <c r="A6266" s="266">
        <v>6817898</v>
      </c>
      <c r="B6266" s="267" t="s">
        <v>6963</v>
      </c>
      <c r="C6266" s="266" t="s">
        <v>75</v>
      </c>
      <c r="D6266" s="268">
        <v>1670.83</v>
      </c>
    </row>
    <row r="6267" spans="1:4">
      <c r="A6267" s="266">
        <v>6817899</v>
      </c>
      <c r="B6267" s="267" t="s">
        <v>6964</v>
      </c>
      <c r="C6267" s="266" t="s">
        <v>75</v>
      </c>
      <c r="D6267" s="268">
        <v>1685.08</v>
      </c>
    </row>
    <row r="6268" spans="1:4">
      <c r="A6268" s="266">
        <v>6817900</v>
      </c>
      <c r="B6268" s="267" t="s">
        <v>6965</v>
      </c>
      <c r="C6268" s="266" t="s">
        <v>75</v>
      </c>
      <c r="D6268" s="268">
        <v>1483.14</v>
      </c>
    </row>
    <row r="6269" spans="1:4">
      <c r="A6269" s="266">
        <v>6817901</v>
      </c>
      <c r="B6269" s="267" t="s">
        <v>6966</v>
      </c>
      <c r="C6269" s="266" t="s">
        <v>75</v>
      </c>
      <c r="D6269" s="268">
        <v>2272.96</v>
      </c>
    </row>
    <row r="6270" spans="1:4">
      <c r="A6270" s="266">
        <v>6817902</v>
      </c>
      <c r="B6270" s="267" t="s">
        <v>6967</v>
      </c>
      <c r="C6270" s="266" t="s">
        <v>75</v>
      </c>
      <c r="D6270" s="268">
        <v>1997.58</v>
      </c>
    </row>
    <row r="6271" spans="1:4">
      <c r="A6271" s="266">
        <v>6817903</v>
      </c>
      <c r="B6271" s="267" t="s">
        <v>6968</v>
      </c>
      <c r="C6271" s="266" t="s">
        <v>75</v>
      </c>
      <c r="D6271" s="268">
        <v>2083.5500000000002</v>
      </c>
    </row>
    <row r="6272" spans="1:4">
      <c r="A6272" s="266">
        <v>6817904</v>
      </c>
      <c r="B6272" s="267" t="s">
        <v>6969</v>
      </c>
      <c r="C6272" s="266" t="s">
        <v>75</v>
      </c>
      <c r="D6272" s="268">
        <v>1808.18</v>
      </c>
    </row>
    <row r="6273" spans="1:4">
      <c r="A6273" s="266">
        <v>6817829</v>
      </c>
      <c r="B6273" s="267" t="s">
        <v>6970</v>
      </c>
      <c r="C6273" s="266" t="s">
        <v>75</v>
      </c>
      <c r="D6273" s="268">
        <v>1694.08</v>
      </c>
    </row>
    <row r="6274" spans="1:4" ht="18">
      <c r="A6274" s="266">
        <v>6817830</v>
      </c>
      <c r="B6274" s="267" t="s">
        <v>6971</v>
      </c>
      <c r="C6274" s="266" t="s">
        <v>75</v>
      </c>
      <c r="D6274" s="268">
        <v>1511.26</v>
      </c>
    </row>
    <row r="6275" spans="1:4">
      <c r="A6275" s="266">
        <v>6817831</v>
      </c>
      <c r="B6275" s="267" t="s">
        <v>6972</v>
      </c>
      <c r="C6275" s="266" t="s">
        <v>75</v>
      </c>
      <c r="D6275" s="268">
        <v>1635.55</v>
      </c>
    </row>
    <row r="6276" spans="1:4" ht="18">
      <c r="A6276" s="266">
        <v>6817832</v>
      </c>
      <c r="B6276" s="267" t="s">
        <v>6973</v>
      </c>
      <c r="C6276" s="266" t="s">
        <v>75</v>
      </c>
      <c r="D6276" s="268">
        <v>1452.72</v>
      </c>
    </row>
    <row r="6277" spans="1:4">
      <c r="A6277" s="266">
        <v>6817839</v>
      </c>
      <c r="B6277" s="267" t="s">
        <v>6974</v>
      </c>
      <c r="C6277" s="266" t="s">
        <v>75</v>
      </c>
      <c r="D6277" s="268">
        <v>1976.86</v>
      </c>
    </row>
    <row r="6278" spans="1:4" ht="18">
      <c r="A6278" s="266">
        <v>6817840</v>
      </c>
      <c r="B6278" s="267" t="s">
        <v>6975</v>
      </c>
      <c r="C6278" s="266" t="s">
        <v>75</v>
      </c>
      <c r="D6278" s="268">
        <v>1745.24</v>
      </c>
    </row>
    <row r="6279" spans="1:4">
      <c r="A6279" s="266">
        <v>6817841</v>
      </c>
      <c r="B6279" s="267" t="s">
        <v>6976</v>
      </c>
      <c r="C6279" s="266" t="s">
        <v>75</v>
      </c>
      <c r="D6279" s="268">
        <v>2234.6799999999998</v>
      </c>
    </row>
    <row r="6280" spans="1:4" ht="18">
      <c r="A6280" s="266">
        <v>6817842</v>
      </c>
      <c r="B6280" s="267" t="s">
        <v>6977</v>
      </c>
      <c r="C6280" s="266" t="s">
        <v>75</v>
      </c>
      <c r="D6280" s="268">
        <v>2016.64</v>
      </c>
    </row>
    <row r="6281" spans="1:4">
      <c r="A6281" s="266">
        <v>6817833</v>
      </c>
      <c r="B6281" s="267" t="s">
        <v>6978</v>
      </c>
      <c r="C6281" s="266" t="s">
        <v>75</v>
      </c>
      <c r="D6281" s="268">
        <v>1635.55</v>
      </c>
    </row>
    <row r="6282" spans="1:4" ht="18">
      <c r="A6282" s="266">
        <v>6817834</v>
      </c>
      <c r="B6282" s="267" t="s">
        <v>6979</v>
      </c>
      <c r="C6282" s="266" t="s">
        <v>75</v>
      </c>
      <c r="D6282" s="268">
        <v>1452.72</v>
      </c>
    </row>
    <row r="6283" spans="1:4">
      <c r="A6283" s="266">
        <v>6817835</v>
      </c>
      <c r="B6283" s="267" t="s">
        <v>6980</v>
      </c>
      <c r="C6283" s="266" t="s">
        <v>75</v>
      </c>
      <c r="D6283" s="268">
        <v>1749.55</v>
      </c>
    </row>
    <row r="6284" spans="1:4" ht="18">
      <c r="A6284" s="266">
        <v>6817836</v>
      </c>
      <c r="B6284" s="267" t="s">
        <v>6981</v>
      </c>
      <c r="C6284" s="266" t="s">
        <v>75</v>
      </c>
      <c r="D6284" s="268">
        <v>1568.75</v>
      </c>
    </row>
    <row r="6285" spans="1:4">
      <c r="A6285" s="266">
        <v>6817837</v>
      </c>
      <c r="B6285" s="267" t="s">
        <v>6982</v>
      </c>
      <c r="C6285" s="266" t="s">
        <v>75</v>
      </c>
      <c r="D6285" s="268">
        <v>2074</v>
      </c>
    </row>
    <row r="6286" spans="1:4" ht="18">
      <c r="A6286" s="266">
        <v>6817838</v>
      </c>
      <c r="B6286" s="267" t="s">
        <v>6983</v>
      </c>
      <c r="C6286" s="266" t="s">
        <v>75</v>
      </c>
      <c r="D6286" s="268">
        <v>1842.38</v>
      </c>
    </row>
    <row r="6287" spans="1:4">
      <c r="A6287" s="266">
        <v>6817843</v>
      </c>
      <c r="B6287" s="267" t="s">
        <v>6984</v>
      </c>
      <c r="C6287" s="266" t="s">
        <v>75</v>
      </c>
      <c r="D6287" s="268">
        <v>2391.19</v>
      </c>
    </row>
    <row r="6288" spans="1:4" ht="18">
      <c r="A6288" s="266">
        <v>6817844</v>
      </c>
      <c r="B6288" s="267" t="s">
        <v>6985</v>
      </c>
      <c r="C6288" s="266" t="s">
        <v>75</v>
      </c>
      <c r="D6288" s="268">
        <v>2158.5100000000002</v>
      </c>
    </row>
    <row r="6289" spans="1:4">
      <c r="A6289" s="266">
        <v>6817845</v>
      </c>
      <c r="B6289" s="267" t="s">
        <v>6986</v>
      </c>
      <c r="C6289" s="266" t="s">
        <v>75</v>
      </c>
      <c r="D6289" s="268">
        <v>2076.7199999999998</v>
      </c>
    </row>
    <row r="6290" spans="1:4" ht="18">
      <c r="A6290" s="266">
        <v>6817846</v>
      </c>
      <c r="B6290" s="267" t="s">
        <v>6987</v>
      </c>
      <c r="C6290" s="266" t="s">
        <v>75</v>
      </c>
      <c r="D6290" s="268">
        <v>1844.04</v>
      </c>
    </row>
    <row r="6291" spans="1:4">
      <c r="A6291" s="266">
        <v>6817853</v>
      </c>
      <c r="B6291" s="267" t="s">
        <v>6988</v>
      </c>
      <c r="C6291" s="266" t="s">
        <v>75</v>
      </c>
      <c r="D6291" s="268">
        <v>3144.64</v>
      </c>
    </row>
    <row r="6292" spans="1:4" ht="18">
      <c r="A6292" s="266">
        <v>6817854</v>
      </c>
      <c r="B6292" s="267" t="s">
        <v>6989</v>
      </c>
      <c r="C6292" s="266" t="s">
        <v>75</v>
      </c>
      <c r="D6292" s="268">
        <v>2872.18</v>
      </c>
    </row>
    <row r="6293" spans="1:4">
      <c r="A6293" s="266">
        <v>6817855</v>
      </c>
      <c r="B6293" s="267" t="s">
        <v>6990</v>
      </c>
      <c r="C6293" s="266" t="s">
        <v>75</v>
      </c>
      <c r="D6293" s="268">
        <v>3637.02</v>
      </c>
    </row>
    <row r="6294" spans="1:4" ht="18">
      <c r="A6294" s="266">
        <v>6817856</v>
      </c>
      <c r="B6294" s="267" t="s">
        <v>6991</v>
      </c>
      <c r="C6294" s="266" t="s">
        <v>75</v>
      </c>
      <c r="D6294" s="268">
        <v>3305.16</v>
      </c>
    </row>
    <row r="6295" spans="1:4">
      <c r="A6295" s="266">
        <v>6817847</v>
      </c>
      <c r="B6295" s="267" t="s">
        <v>6992</v>
      </c>
      <c r="C6295" s="266" t="s">
        <v>75</v>
      </c>
      <c r="D6295" s="268">
        <v>2324.63</v>
      </c>
    </row>
    <row r="6296" spans="1:4" ht="18">
      <c r="A6296" s="266">
        <v>6817848</v>
      </c>
      <c r="B6296" s="267" t="s">
        <v>6993</v>
      </c>
      <c r="C6296" s="266" t="s">
        <v>75</v>
      </c>
      <c r="D6296" s="268">
        <v>2093.2199999999998</v>
      </c>
    </row>
    <row r="6297" spans="1:4">
      <c r="A6297" s="266">
        <v>6817849</v>
      </c>
      <c r="B6297" s="267" t="s">
        <v>6994</v>
      </c>
      <c r="C6297" s="266" t="s">
        <v>75</v>
      </c>
      <c r="D6297" s="268">
        <v>2709.96</v>
      </c>
    </row>
    <row r="6298" spans="1:4" ht="18">
      <c r="A6298" s="266">
        <v>6817850</v>
      </c>
      <c r="B6298" s="267" t="s">
        <v>6995</v>
      </c>
      <c r="C6298" s="266" t="s">
        <v>75</v>
      </c>
      <c r="D6298" s="268">
        <v>2415.66</v>
      </c>
    </row>
    <row r="6299" spans="1:4">
      <c r="A6299" s="266">
        <v>6817851</v>
      </c>
      <c r="B6299" s="267" t="s">
        <v>6996</v>
      </c>
      <c r="C6299" s="266" t="s">
        <v>75</v>
      </c>
      <c r="D6299" s="268">
        <v>2927.45</v>
      </c>
    </row>
    <row r="6300" spans="1:4" ht="18">
      <c r="A6300" s="266">
        <v>6817852</v>
      </c>
      <c r="B6300" s="267" t="s">
        <v>6997</v>
      </c>
      <c r="C6300" s="266" t="s">
        <v>75</v>
      </c>
      <c r="D6300" s="268">
        <v>2649.2</v>
      </c>
    </row>
    <row r="6301" spans="1:4">
      <c r="A6301" s="266">
        <v>6817857</v>
      </c>
      <c r="B6301" s="267" t="s">
        <v>6998</v>
      </c>
      <c r="C6301" s="266" t="s">
        <v>75</v>
      </c>
      <c r="D6301" s="268">
        <v>3199.91</v>
      </c>
    </row>
    <row r="6302" spans="1:4" ht="18">
      <c r="A6302" s="266">
        <v>6817858</v>
      </c>
      <c r="B6302" s="267" t="s">
        <v>6999</v>
      </c>
      <c r="C6302" s="266" t="s">
        <v>75</v>
      </c>
      <c r="D6302" s="268">
        <v>2914.93</v>
      </c>
    </row>
    <row r="6303" spans="1:4">
      <c r="A6303" s="266">
        <v>6817859</v>
      </c>
      <c r="B6303" s="267" t="s">
        <v>7000</v>
      </c>
      <c r="C6303" s="266" t="s">
        <v>75</v>
      </c>
      <c r="D6303" s="268">
        <v>2698.45</v>
      </c>
    </row>
    <row r="6304" spans="1:4" ht="18">
      <c r="A6304" s="266">
        <v>6817860</v>
      </c>
      <c r="B6304" s="267" t="s">
        <v>7001</v>
      </c>
      <c r="C6304" s="266" t="s">
        <v>75</v>
      </c>
      <c r="D6304" s="268">
        <v>2413.48</v>
      </c>
    </row>
    <row r="6305" spans="1:4">
      <c r="A6305" s="266">
        <v>6817867</v>
      </c>
      <c r="B6305" s="267" t="s">
        <v>7002</v>
      </c>
      <c r="C6305" s="266" t="s">
        <v>75</v>
      </c>
      <c r="D6305" s="268">
        <v>4488.33</v>
      </c>
    </row>
    <row r="6306" spans="1:4" ht="18">
      <c r="A6306" s="266">
        <v>6817868</v>
      </c>
      <c r="B6306" s="267" t="s">
        <v>7003</v>
      </c>
      <c r="C6306" s="266" t="s">
        <v>75</v>
      </c>
      <c r="D6306" s="268">
        <v>4084.29</v>
      </c>
    </row>
    <row r="6307" spans="1:4">
      <c r="A6307" s="266">
        <v>6817869</v>
      </c>
      <c r="B6307" s="267" t="s">
        <v>7004</v>
      </c>
      <c r="C6307" s="266" t="s">
        <v>75</v>
      </c>
      <c r="D6307" s="268">
        <v>5043.28</v>
      </c>
    </row>
    <row r="6308" spans="1:4" ht="18">
      <c r="A6308" s="266">
        <v>6817870</v>
      </c>
      <c r="B6308" s="267" t="s">
        <v>7005</v>
      </c>
      <c r="C6308" s="266" t="s">
        <v>75</v>
      </c>
      <c r="D6308" s="268">
        <v>4637.93</v>
      </c>
    </row>
    <row r="6309" spans="1:4">
      <c r="A6309" s="266">
        <v>6817861</v>
      </c>
      <c r="B6309" s="267" t="s">
        <v>7006</v>
      </c>
      <c r="C6309" s="266" t="s">
        <v>75</v>
      </c>
      <c r="D6309" s="268">
        <v>3303.5</v>
      </c>
    </row>
    <row r="6310" spans="1:4" ht="18">
      <c r="A6310" s="266">
        <v>6817862</v>
      </c>
      <c r="B6310" s="267" t="s">
        <v>7007</v>
      </c>
      <c r="C6310" s="266" t="s">
        <v>75</v>
      </c>
      <c r="D6310" s="268">
        <v>2945.41</v>
      </c>
    </row>
    <row r="6311" spans="1:4">
      <c r="A6311" s="266">
        <v>6817863</v>
      </c>
      <c r="B6311" s="267" t="s">
        <v>7008</v>
      </c>
      <c r="C6311" s="266" t="s">
        <v>75</v>
      </c>
      <c r="D6311" s="268">
        <v>3742.33</v>
      </c>
    </row>
    <row r="6312" spans="1:4" ht="18">
      <c r="A6312" s="266">
        <v>6817864</v>
      </c>
      <c r="B6312" s="267" t="s">
        <v>7009</v>
      </c>
      <c r="C6312" s="266" t="s">
        <v>75</v>
      </c>
      <c r="D6312" s="268">
        <v>3404.04</v>
      </c>
    </row>
    <row r="6313" spans="1:4">
      <c r="A6313" s="266">
        <v>6817865</v>
      </c>
      <c r="B6313" s="267" t="s">
        <v>7010</v>
      </c>
      <c r="C6313" s="266" t="s">
        <v>75</v>
      </c>
      <c r="D6313" s="268">
        <v>4122.79</v>
      </c>
    </row>
    <row r="6314" spans="1:4" ht="18">
      <c r="A6314" s="266">
        <v>6817866</v>
      </c>
      <c r="B6314" s="267" t="s">
        <v>7011</v>
      </c>
      <c r="C6314" s="266" t="s">
        <v>75</v>
      </c>
      <c r="D6314" s="268">
        <v>3791.57</v>
      </c>
    </row>
    <row r="6315" spans="1:4">
      <c r="A6315" s="266">
        <v>6817871</v>
      </c>
      <c r="B6315" s="267" t="s">
        <v>7012</v>
      </c>
      <c r="C6315" s="266" t="s">
        <v>75</v>
      </c>
      <c r="D6315" s="268">
        <v>4078.55</v>
      </c>
    </row>
    <row r="6316" spans="1:4" ht="18">
      <c r="A6316" s="266">
        <v>6817872</v>
      </c>
      <c r="B6316" s="267" t="s">
        <v>7013</v>
      </c>
      <c r="C6316" s="266" t="s">
        <v>75</v>
      </c>
      <c r="D6316" s="268">
        <v>3746.11</v>
      </c>
    </row>
    <row r="6317" spans="1:4">
      <c r="A6317" s="266">
        <v>6817873</v>
      </c>
      <c r="B6317" s="267" t="s">
        <v>7014</v>
      </c>
      <c r="C6317" s="266" t="s">
        <v>75</v>
      </c>
      <c r="D6317" s="268">
        <v>3558.21</v>
      </c>
    </row>
    <row r="6318" spans="1:4" ht="18">
      <c r="A6318" s="266">
        <v>6817874</v>
      </c>
      <c r="B6318" s="267" t="s">
        <v>7015</v>
      </c>
      <c r="C6318" s="266" t="s">
        <v>75</v>
      </c>
      <c r="D6318" s="268">
        <v>3225.77</v>
      </c>
    </row>
    <row r="6319" spans="1:4">
      <c r="A6319" s="266">
        <v>6817881</v>
      </c>
      <c r="B6319" s="267" t="s">
        <v>7016</v>
      </c>
      <c r="C6319" s="266" t="s">
        <v>75</v>
      </c>
      <c r="D6319" s="268">
        <v>6226.06</v>
      </c>
    </row>
    <row r="6320" spans="1:4" ht="18">
      <c r="A6320" s="266">
        <v>6817882</v>
      </c>
      <c r="B6320" s="267" t="s">
        <v>7017</v>
      </c>
      <c r="C6320" s="266" t="s">
        <v>75</v>
      </c>
      <c r="D6320" s="268">
        <v>5750.97</v>
      </c>
    </row>
    <row r="6321" spans="1:4">
      <c r="A6321" s="266">
        <v>6817883</v>
      </c>
      <c r="B6321" s="267" t="s">
        <v>7018</v>
      </c>
      <c r="C6321" s="266" t="s">
        <v>75</v>
      </c>
      <c r="D6321" s="268">
        <v>6840.82</v>
      </c>
    </row>
    <row r="6322" spans="1:4" ht="18">
      <c r="A6322" s="266">
        <v>6817884</v>
      </c>
      <c r="B6322" s="267" t="s">
        <v>7019</v>
      </c>
      <c r="C6322" s="266" t="s">
        <v>75</v>
      </c>
      <c r="D6322" s="268">
        <v>6364.43</v>
      </c>
    </row>
    <row r="6323" spans="1:4">
      <c r="A6323" s="266">
        <v>6817875</v>
      </c>
      <c r="B6323" s="267" t="s">
        <v>7020</v>
      </c>
      <c r="C6323" s="266" t="s">
        <v>75</v>
      </c>
      <c r="D6323" s="268">
        <v>4307.6499999999996</v>
      </c>
    </row>
    <row r="6324" spans="1:4" ht="18">
      <c r="A6324" s="266">
        <v>6817876</v>
      </c>
      <c r="B6324" s="267" t="s">
        <v>7021</v>
      </c>
      <c r="C6324" s="266" t="s">
        <v>75</v>
      </c>
      <c r="D6324" s="268">
        <v>3884.26</v>
      </c>
    </row>
    <row r="6325" spans="1:4">
      <c r="A6325" s="266">
        <v>6817877</v>
      </c>
      <c r="B6325" s="267" t="s">
        <v>7022</v>
      </c>
      <c r="C6325" s="266" t="s">
        <v>75</v>
      </c>
      <c r="D6325" s="268">
        <v>5093.37</v>
      </c>
    </row>
    <row r="6326" spans="1:4" ht="18">
      <c r="A6326" s="266">
        <v>6817878</v>
      </c>
      <c r="B6326" s="267" t="s">
        <v>7023</v>
      </c>
      <c r="C6326" s="266" t="s">
        <v>75</v>
      </c>
      <c r="D6326" s="268">
        <v>4703.2</v>
      </c>
    </row>
    <row r="6327" spans="1:4">
      <c r="A6327" s="266">
        <v>6817879</v>
      </c>
      <c r="B6327" s="267" t="s">
        <v>7024</v>
      </c>
      <c r="C6327" s="266" t="s">
        <v>75</v>
      </c>
      <c r="D6327" s="268">
        <v>5681.58</v>
      </c>
    </row>
    <row r="6328" spans="1:4" ht="18">
      <c r="A6328" s="266">
        <v>6817880</v>
      </c>
      <c r="B6328" s="267" t="s">
        <v>7025</v>
      </c>
      <c r="C6328" s="266" t="s">
        <v>75</v>
      </c>
      <c r="D6328" s="268">
        <v>5206.47</v>
      </c>
    </row>
    <row r="6329" spans="1:4">
      <c r="A6329" s="266">
        <v>7119788</v>
      </c>
      <c r="B6329" s="267" t="s">
        <v>7026</v>
      </c>
      <c r="C6329" s="266" t="s">
        <v>165</v>
      </c>
      <c r="D6329" s="268">
        <v>263971.71999999997</v>
      </c>
    </row>
    <row r="6330" spans="1:4">
      <c r="A6330" s="266">
        <v>7119714</v>
      </c>
      <c r="B6330" s="267" t="s">
        <v>7027</v>
      </c>
      <c r="C6330" s="266" t="s">
        <v>63</v>
      </c>
      <c r="D6330" s="268">
        <v>2113.66</v>
      </c>
    </row>
    <row r="6331" spans="1:4">
      <c r="A6331" s="266">
        <v>7119715</v>
      </c>
      <c r="B6331" s="267" t="s">
        <v>7028</v>
      </c>
      <c r="C6331" s="266" t="s">
        <v>63</v>
      </c>
      <c r="D6331" s="268">
        <v>1666.85</v>
      </c>
    </row>
    <row r="6332" spans="1:4">
      <c r="A6332" s="266">
        <v>7119678</v>
      </c>
      <c r="B6332" s="267" t="s">
        <v>7029</v>
      </c>
      <c r="C6332" s="266" t="s">
        <v>190</v>
      </c>
      <c r="D6332" s="268">
        <v>8341.8700000000008</v>
      </c>
    </row>
    <row r="6333" spans="1:4">
      <c r="A6333" s="266">
        <v>7119712</v>
      </c>
      <c r="B6333" s="267" t="s">
        <v>7030</v>
      </c>
      <c r="C6333" s="266" t="s">
        <v>63</v>
      </c>
      <c r="D6333" s="268">
        <v>12872.56</v>
      </c>
    </row>
    <row r="6334" spans="1:4">
      <c r="A6334" s="266">
        <v>7119694</v>
      </c>
      <c r="B6334" s="267" t="s">
        <v>7031</v>
      </c>
      <c r="C6334" s="266" t="s">
        <v>63</v>
      </c>
      <c r="D6334" s="268">
        <v>7798.7</v>
      </c>
    </row>
    <row r="6335" spans="1:4">
      <c r="A6335" s="266">
        <v>7119695</v>
      </c>
      <c r="B6335" s="267" t="s">
        <v>7032</v>
      </c>
      <c r="C6335" s="266" t="s">
        <v>63</v>
      </c>
      <c r="D6335" s="268">
        <v>8455.9599999999991</v>
      </c>
    </row>
    <row r="6336" spans="1:4">
      <c r="A6336" s="266">
        <v>7119696</v>
      </c>
      <c r="B6336" s="267" t="s">
        <v>7033</v>
      </c>
      <c r="C6336" s="266" t="s">
        <v>63</v>
      </c>
      <c r="D6336" s="268">
        <v>13405.53</v>
      </c>
    </row>
    <row r="6337" spans="1:4">
      <c r="A6337" s="266">
        <v>7119697</v>
      </c>
      <c r="B6337" s="267" t="s">
        <v>7034</v>
      </c>
      <c r="C6337" s="266" t="s">
        <v>63</v>
      </c>
      <c r="D6337" s="268">
        <v>21273.62</v>
      </c>
    </row>
    <row r="6338" spans="1:4">
      <c r="A6338" s="266">
        <v>7119698</v>
      </c>
      <c r="B6338" s="267" t="s">
        <v>7035</v>
      </c>
      <c r="C6338" s="266" t="s">
        <v>63</v>
      </c>
      <c r="D6338" s="268">
        <v>27140.97</v>
      </c>
    </row>
    <row r="6339" spans="1:4">
      <c r="A6339" s="266">
        <v>7119688</v>
      </c>
      <c r="B6339" s="267" t="s">
        <v>7036</v>
      </c>
      <c r="C6339" s="266" t="s">
        <v>63</v>
      </c>
      <c r="D6339" s="268">
        <v>8199.2900000000009</v>
      </c>
    </row>
    <row r="6340" spans="1:4">
      <c r="A6340" s="266">
        <v>7119689</v>
      </c>
      <c r="B6340" s="267" t="s">
        <v>7037</v>
      </c>
      <c r="C6340" s="266" t="s">
        <v>63</v>
      </c>
      <c r="D6340" s="268">
        <v>15795.3</v>
      </c>
    </row>
    <row r="6341" spans="1:4">
      <c r="A6341" s="266">
        <v>7119690</v>
      </c>
      <c r="B6341" s="267" t="s">
        <v>7038</v>
      </c>
      <c r="C6341" s="266" t="s">
        <v>63</v>
      </c>
      <c r="D6341" s="268">
        <v>18849.330000000002</v>
      </c>
    </row>
    <row r="6342" spans="1:4">
      <c r="A6342" s="266">
        <v>7119691</v>
      </c>
      <c r="B6342" s="267" t="s">
        <v>7039</v>
      </c>
      <c r="C6342" s="266" t="s">
        <v>63</v>
      </c>
      <c r="D6342" s="268">
        <v>26119.68</v>
      </c>
    </row>
    <row r="6343" spans="1:4">
      <c r="A6343" s="266">
        <v>7119692</v>
      </c>
      <c r="B6343" s="267" t="s">
        <v>7040</v>
      </c>
      <c r="C6343" s="266" t="s">
        <v>63</v>
      </c>
      <c r="D6343" s="268">
        <v>28714.080000000002</v>
      </c>
    </row>
    <row r="6344" spans="1:4">
      <c r="A6344" s="266">
        <v>7119693</v>
      </c>
      <c r="B6344" s="267" t="s">
        <v>7041</v>
      </c>
      <c r="C6344" s="266" t="s">
        <v>63</v>
      </c>
      <c r="D6344" s="268">
        <v>36489.370000000003</v>
      </c>
    </row>
    <row r="6345" spans="1:4">
      <c r="A6345" s="266">
        <v>7119687</v>
      </c>
      <c r="B6345" s="267" t="s">
        <v>7042</v>
      </c>
      <c r="C6345" s="266" t="s">
        <v>63</v>
      </c>
      <c r="D6345" s="268">
        <v>4319.3100000000004</v>
      </c>
    </row>
    <row r="6346" spans="1:4">
      <c r="A6346" s="266">
        <v>7119681</v>
      </c>
      <c r="B6346" s="267" t="s">
        <v>7043</v>
      </c>
      <c r="C6346" s="266" t="s">
        <v>63</v>
      </c>
      <c r="D6346" s="268">
        <v>8736.11</v>
      </c>
    </row>
    <row r="6347" spans="1:4">
      <c r="A6347" s="266">
        <v>7119682</v>
      </c>
      <c r="B6347" s="267" t="s">
        <v>7044</v>
      </c>
      <c r="C6347" s="266" t="s">
        <v>63</v>
      </c>
      <c r="D6347" s="268">
        <v>16758.95</v>
      </c>
    </row>
    <row r="6348" spans="1:4">
      <c r="A6348" s="266">
        <v>7119683</v>
      </c>
      <c r="B6348" s="267" t="s">
        <v>7045</v>
      </c>
      <c r="C6348" s="266" t="s">
        <v>63</v>
      </c>
      <c r="D6348" s="268">
        <v>19995.63</v>
      </c>
    </row>
    <row r="6349" spans="1:4">
      <c r="A6349" s="266">
        <v>7119684</v>
      </c>
      <c r="B6349" s="267" t="s">
        <v>7046</v>
      </c>
      <c r="C6349" s="266" t="s">
        <v>63</v>
      </c>
      <c r="D6349" s="268">
        <v>27683.51</v>
      </c>
    </row>
    <row r="6350" spans="1:4">
      <c r="A6350" s="266">
        <v>7119685</v>
      </c>
      <c r="B6350" s="267" t="s">
        <v>7047</v>
      </c>
      <c r="C6350" s="266" t="s">
        <v>63</v>
      </c>
      <c r="D6350" s="268">
        <v>30426.400000000001</v>
      </c>
    </row>
    <row r="6351" spans="1:4">
      <c r="A6351" s="266">
        <v>7119686</v>
      </c>
      <c r="B6351" s="267" t="s">
        <v>7048</v>
      </c>
      <c r="C6351" s="266" t="s">
        <v>63</v>
      </c>
      <c r="D6351" s="268">
        <v>38650.120000000003</v>
      </c>
    </row>
    <row r="6352" spans="1:4">
      <c r="A6352" s="266">
        <v>7119680</v>
      </c>
      <c r="B6352" s="267" t="s">
        <v>7049</v>
      </c>
      <c r="C6352" s="266" t="s">
        <v>63</v>
      </c>
      <c r="D6352" s="268">
        <v>4601</v>
      </c>
    </row>
    <row r="6353" spans="1:4">
      <c r="A6353" s="266">
        <v>7119710</v>
      </c>
      <c r="B6353" s="267" t="s">
        <v>7050</v>
      </c>
      <c r="C6353" s="266" t="s">
        <v>63</v>
      </c>
      <c r="D6353" s="268">
        <v>740.27</v>
      </c>
    </row>
    <row r="6354" spans="1:4" ht="18">
      <c r="A6354" s="266">
        <v>7107375</v>
      </c>
      <c r="B6354" s="267" t="s">
        <v>7051</v>
      </c>
      <c r="C6354" s="266" t="s">
        <v>63</v>
      </c>
      <c r="D6354" s="268">
        <v>25331.97</v>
      </c>
    </row>
    <row r="6355" spans="1:4" ht="18">
      <c r="A6355" s="266">
        <v>7107376</v>
      </c>
      <c r="B6355" s="267" t="s">
        <v>7052</v>
      </c>
      <c r="C6355" s="266" t="s">
        <v>63</v>
      </c>
      <c r="D6355" s="268">
        <v>41758</v>
      </c>
    </row>
    <row r="6356" spans="1:4" ht="18">
      <c r="A6356" s="266">
        <v>7107377</v>
      </c>
      <c r="B6356" s="267" t="s">
        <v>7053</v>
      </c>
      <c r="C6356" s="266" t="s">
        <v>63</v>
      </c>
      <c r="D6356" s="268">
        <v>51366.17</v>
      </c>
    </row>
    <row r="6357" spans="1:4" ht="18">
      <c r="A6357" s="266">
        <v>7107374</v>
      </c>
      <c r="B6357" s="267" t="s">
        <v>7054</v>
      </c>
      <c r="C6357" s="266" t="s">
        <v>63</v>
      </c>
      <c r="D6357" s="268">
        <v>17559.189999999999</v>
      </c>
    </row>
    <row r="6358" spans="1:4">
      <c r="A6358" s="266">
        <v>7119708</v>
      </c>
      <c r="B6358" s="267" t="s">
        <v>7055</v>
      </c>
      <c r="C6358" s="266" t="s">
        <v>63</v>
      </c>
      <c r="D6358" s="268">
        <v>160803.10999999999</v>
      </c>
    </row>
    <row r="6359" spans="1:4">
      <c r="A6359" s="266">
        <v>7119709</v>
      </c>
      <c r="B6359" s="267" t="s">
        <v>7056</v>
      </c>
      <c r="C6359" s="266" t="s">
        <v>63</v>
      </c>
      <c r="D6359" s="268">
        <v>224257.09</v>
      </c>
    </row>
    <row r="6360" spans="1:4">
      <c r="A6360" s="266">
        <v>7119706</v>
      </c>
      <c r="B6360" s="267" t="s">
        <v>7057</v>
      </c>
      <c r="C6360" s="266" t="s">
        <v>63</v>
      </c>
      <c r="D6360" s="268">
        <v>49194.12</v>
      </c>
    </row>
    <row r="6361" spans="1:4">
      <c r="A6361" s="266">
        <v>7119707</v>
      </c>
      <c r="B6361" s="267" t="s">
        <v>7058</v>
      </c>
      <c r="C6361" s="266" t="s">
        <v>63</v>
      </c>
      <c r="D6361" s="268">
        <v>116861.71</v>
      </c>
    </row>
    <row r="6362" spans="1:4" ht="18">
      <c r="A6362" s="266">
        <v>7119787</v>
      </c>
      <c r="B6362" s="267" t="s">
        <v>7059</v>
      </c>
      <c r="C6362" s="266" t="s">
        <v>142</v>
      </c>
      <c r="D6362" s="268">
        <v>333.64</v>
      </c>
    </row>
    <row r="6363" spans="1:4">
      <c r="A6363" s="266">
        <v>7119647</v>
      </c>
      <c r="B6363" s="267" t="s">
        <v>7060</v>
      </c>
      <c r="C6363" s="266" t="s">
        <v>63</v>
      </c>
      <c r="D6363" s="268">
        <v>2567.48</v>
      </c>
    </row>
    <row r="6364" spans="1:4">
      <c r="A6364" s="266">
        <v>7119679</v>
      </c>
      <c r="B6364" s="267" t="s">
        <v>7061</v>
      </c>
      <c r="C6364" s="266" t="s">
        <v>190</v>
      </c>
      <c r="D6364" s="268">
        <v>44.63</v>
      </c>
    </row>
    <row r="6365" spans="1:4">
      <c r="A6365" s="266">
        <v>7119711</v>
      </c>
      <c r="B6365" s="267" t="s">
        <v>7062</v>
      </c>
      <c r="C6365" s="266" t="s">
        <v>63</v>
      </c>
      <c r="D6365" s="268">
        <v>926.78</v>
      </c>
    </row>
    <row r="6366" spans="1:4">
      <c r="A6366" s="266">
        <v>7119713</v>
      </c>
      <c r="B6366" s="267" t="s">
        <v>7063</v>
      </c>
      <c r="C6366" s="266" t="s">
        <v>63</v>
      </c>
      <c r="D6366" s="268">
        <v>256282.45</v>
      </c>
    </row>
    <row r="6367" spans="1:4">
      <c r="A6367" s="266">
        <v>7119646</v>
      </c>
      <c r="B6367" s="267" t="s">
        <v>7064</v>
      </c>
      <c r="C6367" s="266" t="s">
        <v>190</v>
      </c>
      <c r="D6367" s="268">
        <v>1089.57</v>
      </c>
    </row>
    <row r="6368" spans="1:4">
      <c r="A6368" s="266">
        <v>7119699</v>
      </c>
      <c r="B6368" s="267" t="s">
        <v>7065</v>
      </c>
      <c r="C6368" s="266" t="s">
        <v>142</v>
      </c>
      <c r="D6368" s="268">
        <v>20.48</v>
      </c>
    </row>
    <row r="6369" spans="1:4">
      <c r="A6369" s="266">
        <v>7119702</v>
      </c>
      <c r="B6369" s="267" t="s">
        <v>7066</v>
      </c>
      <c r="C6369" s="266" t="s">
        <v>142</v>
      </c>
      <c r="D6369" s="268">
        <v>63.07</v>
      </c>
    </row>
    <row r="6370" spans="1:4" ht="18">
      <c r="A6370" s="266">
        <v>7119701</v>
      </c>
      <c r="B6370" s="267" t="s">
        <v>7067</v>
      </c>
      <c r="C6370" s="266" t="s">
        <v>142</v>
      </c>
      <c r="D6370" s="268">
        <v>63.07</v>
      </c>
    </row>
    <row r="6371" spans="1:4" ht="18">
      <c r="A6371" s="266">
        <v>7119700</v>
      </c>
      <c r="B6371" s="267" t="s">
        <v>7068</v>
      </c>
      <c r="C6371" s="266" t="s">
        <v>142</v>
      </c>
      <c r="D6371" s="268">
        <v>57.43</v>
      </c>
    </row>
  </sheetData>
  <mergeCells count="1">
    <mergeCell ref="B1:C1"/>
  </mergeCell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4"/>
  <sheetViews>
    <sheetView workbookViewId="0">
      <selection activeCell="K25" sqref="K25"/>
    </sheetView>
  </sheetViews>
  <sheetFormatPr defaultRowHeight="15"/>
  <cols>
    <col min="1" max="1" width="8.5703125" customWidth="1"/>
    <col min="2" max="2" width="76.5703125" customWidth="1"/>
    <col min="3" max="11" width="11.5703125" customWidth="1"/>
  </cols>
  <sheetData>
    <row r="1" spans="1:11">
      <c r="A1" s="393" t="s">
        <v>729</v>
      </c>
      <c r="B1" s="1013" t="s">
        <v>730</v>
      </c>
      <c r="C1" s="1013"/>
      <c r="D1" s="1013"/>
      <c r="E1" s="1013"/>
      <c r="F1" s="1013"/>
      <c r="G1" s="1013"/>
      <c r="H1" s="1013"/>
      <c r="I1" s="1013"/>
      <c r="J1" s="1013"/>
      <c r="K1" s="393" t="s">
        <v>731</v>
      </c>
    </row>
    <row r="2" spans="1:11" ht="12" customHeight="1">
      <c r="B2" s="1014" t="s">
        <v>732</v>
      </c>
      <c r="C2" s="1014"/>
      <c r="D2" s="1014"/>
      <c r="E2" s="1014"/>
      <c r="F2" s="1014"/>
      <c r="G2" s="1014"/>
      <c r="H2" s="1014"/>
      <c r="I2" s="1014"/>
      <c r="J2" s="1014"/>
    </row>
    <row r="3" spans="1:11" ht="45" customHeight="1">
      <c r="A3" s="394" t="s">
        <v>679</v>
      </c>
      <c r="B3" s="394" t="s">
        <v>680</v>
      </c>
      <c r="C3" s="394" t="s">
        <v>19819</v>
      </c>
      <c r="D3" s="394" t="s">
        <v>19820</v>
      </c>
      <c r="E3" s="394" t="s">
        <v>19821</v>
      </c>
      <c r="F3" s="394" t="s">
        <v>19822</v>
      </c>
      <c r="G3" s="394" t="s">
        <v>19823</v>
      </c>
      <c r="H3" s="394" t="s">
        <v>19824</v>
      </c>
      <c r="I3" s="394" t="s">
        <v>19825</v>
      </c>
      <c r="J3" s="394" t="s">
        <v>19826</v>
      </c>
      <c r="K3" s="394" t="s">
        <v>19827</v>
      </c>
    </row>
    <row r="4" spans="1:11" ht="9" customHeight="1">
      <c r="A4" s="395" t="s">
        <v>19828</v>
      </c>
      <c r="B4" s="396" t="s">
        <v>19829</v>
      </c>
      <c r="C4" s="397">
        <v>68826.254499999995</v>
      </c>
      <c r="D4" s="397">
        <v>9.1768000000000001</v>
      </c>
      <c r="E4" s="397">
        <v>2.1233</v>
      </c>
      <c r="F4" s="397">
        <v>0</v>
      </c>
      <c r="G4" s="397">
        <v>6.8826000000000001</v>
      </c>
      <c r="H4" s="397">
        <v>0</v>
      </c>
      <c r="I4" s="397">
        <v>0</v>
      </c>
      <c r="J4" s="397">
        <v>18.182700000000001</v>
      </c>
      <c r="K4" s="397">
        <v>11.3001</v>
      </c>
    </row>
    <row r="5" spans="1:11" ht="9" customHeight="1">
      <c r="A5" s="395" t="s">
        <v>19830</v>
      </c>
      <c r="B5" s="396" t="s">
        <v>19831</v>
      </c>
      <c r="C5" s="397">
        <v>83326.380999999994</v>
      </c>
      <c r="D5" s="397">
        <v>11.110200000000001</v>
      </c>
      <c r="E5" s="397">
        <v>2.5706000000000002</v>
      </c>
      <c r="F5" s="397">
        <v>0</v>
      </c>
      <c r="G5" s="397">
        <v>8.3325999999999993</v>
      </c>
      <c r="H5" s="397">
        <v>0</v>
      </c>
      <c r="I5" s="397">
        <v>0</v>
      </c>
      <c r="J5" s="397">
        <v>22.013400000000001</v>
      </c>
      <c r="K5" s="397">
        <v>13.6808</v>
      </c>
    </row>
    <row r="6" spans="1:11" ht="9" customHeight="1">
      <c r="A6" s="395" t="s">
        <v>19832</v>
      </c>
      <c r="B6" s="396" t="s">
        <v>19833</v>
      </c>
      <c r="C6" s="397">
        <v>99748.013900000005</v>
      </c>
      <c r="D6" s="397">
        <v>13.2997</v>
      </c>
      <c r="E6" s="397">
        <v>3.0771999999999999</v>
      </c>
      <c r="F6" s="397">
        <v>0</v>
      </c>
      <c r="G6" s="397">
        <v>9.9748000000000001</v>
      </c>
      <c r="H6" s="397">
        <v>0</v>
      </c>
      <c r="I6" s="397">
        <v>0</v>
      </c>
      <c r="J6" s="397">
        <v>26.351700000000001</v>
      </c>
      <c r="K6" s="397">
        <v>16.376899999999999</v>
      </c>
    </row>
    <row r="7" spans="1:11" ht="9" customHeight="1">
      <c r="A7" s="395" t="s">
        <v>19834</v>
      </c>
      <c r="B7" s="396" t="s">
        <v>19835</v>
      </c>
      <c r="C7" s="397">
        <v>105723.9654</v>
      </c>
      <c r="D7" s="397">
        <v>14.096500000000001</v>
      </c>
      <c r="E7" s="397">
        <v>3.2616000000000001</v>
      </c>
      <c r="F7" s="397">
        <v>0</v>
      </c>
      <c r="G7" s="397">
        <v>10.5724</v>
      </c>
      <c r="H7" s="397">
        <v>0</v>
      </c>
      <c r="I7" s="397">
        <v>0</v>
      </c>
      <c r="J7" s="397">
        <v>27.930499999999999</v>
      </c>
      <c r="K7" s="397">
        <v>17.3581</v>
      </c>
    </row>
    <row r="8" spans="1:11" ht="9" customHeight="1">
      <c r="A8" s="395" t="s">
        <v>19836</v>
      </c>
      <c r="B8" s="396" t="s">
        <v>19837</v>
      </c>
      <c r="C8" s="397">
        <v>110762.6087</v>
      </c>
      <c r="D8" s="397">
        <v>14.7683</v>
      </c>
      <c r="E8" s="397">
        <v>3.4169999999999998</v>
      </c>
      <c r="F8" s="397">
        <v>0</v>
      </c>
      <c r="G8" s="397">
        <v>11.0763</v>
      </c>
      <c r="H8" s="397">
        <v>0</v>
      </c>
      <c r="I8" s="397">
        <v>0</v>
      </c>
      <c r="J8" s="397">
        <v>29.261600000000001</v>
      </c>
      <c r="K8" s="397">
        <v>18.185300000000002</v>
      </c>
    </row>
    <row r="9" spans="1:11" ht="9" customHeight="1">
      <c r="A9" s="395" t="s">
        <v>19838</v>
      </c>
      <c r="B9" s="396" t="s">
        <v>19839</v>
      </c>
      <c r="C9" s="397">
        <v>2956.1885000000002</v>
      </c>
      <c r="D9" s="397">
        <v>0.50260000000000005</v>
      </c>
      <c r="E9" s="397">
        <v>0.1094</v>
      </c>
      <c r="F9" s="397">
        <v>0</v>
      </c>
      <c r="G9" s="397">
        <v>0.29559999999999997</v>
      </c>
      <c r="H9" s="397">
        <v>0</v>
      </c>
      <c r="I9" s="397">
        <v>0</v>
      </c>
      <c r="J9" s="397">
        <v>0.90759999999999996</v>
      </c>
      <c r="K9" s="397">
        <v>0.61199999999999999</v>
      </c>
    </row>
    <row r="10" spans="1:11" ht="9" customHeight="1">
      <c r="A10" s="395" t="s">
        <v>19840</v>
      </c>
      <c r="B10" s="396" t="s">
        <v>19841</v>
      </c>
      <c r="C10" s="397">
        <v>154506.5472</v>
      </c>
      <c r="D10" s="397">
        <v>12.3605</v>
      </c>
      <c r="E10" s="397">
        <v>2.8599000000000001</v>
      </c>
      <c r="F10" s="397">
        <v>0</v>
      </c>
      <c r="G10" s="397">
        <v>10.8155</v>
      </c>
      <c r="H10" s="397">
        <v>7.9678000000000004</v>
      </c>
      <c r="I10" s="397">
        <v>0</v>
      </c>
      <c r="J10" s="397">
        <v>34.003700000000002</v>
      </c>
      <c r="K10" s="397">
        <v>15.2204</v>
      </c>
    </row>
    <row r="11" spans="1:11" ht="9" customHeight="1">
      <c r="A11" s="395" t="s">
        <v>19842</v>
      </c>
      <c r="B11" s="396" t="s">
        <v>19843</v>
      </c>
      <c r="C11" s="397">
        <v>1774.5804000000001</v>
      </c>
      <c r="D11" s="397">
        <v>1.5971</v>
      </c>
      <c r="E11" s="397">
        <v>0.1095</v>
      </c>
      <c r="F11" s="397">
        <v>0</v>
      </c>
      <c r="G11" s="397">
        <v>0.88729999999999998</v>
      </c>
      <c r="H11" s="397">
        <v>0</v>
      </c>
      <c r="I11" s="397">
        <v>0</v>
      </c>
      <c r="J11" s="397">
        <v>2.5939000000000001</v>
      </c>
      <c r="K11" s="397">
        <v>1.7065999999999999</v>
      </c>
    </row>
    <row r="12" spans="1:11" ht="9" customHeight="1">
      <c r="A12" s="395" t="s">
        <v>19844</v>
      </c>
      <c r="B12" s="396" t="s">
        <v>19845</v>
      </c>
      <c r="C12" s="397">
        <v>634884.48250000004</v>
      </c>
      <c r="D12" s="397">
        <v>8.2667000000000002</v>
      </c>
      <c r="E12" s="397">
        <v>3.6837</v>
      </c>
      <c r="F12" s="397">
        <v>0</v>
      </c>
      <c r="G12" s="397">
        <v>18.3705</v>
      </c>
      <c r="H12" s="397">
        <v>260.41000000000003</v>
      </c>
      <c r="I12" s="397">
        <v>134.32730000000001</v>
      </c>
      <c r="J12" s="397">
        <v>425.0582</v>
      </c>
      <c r="K12" s="397">
        <v>146.27770000000001</v>
      </c>
    </row>
    <row r="13" spans="1:11" ht="9" customHeight="1">
      <c r="A13" s="395" t="s">
        <v>19846</v>
      </c>
      <c r="B13" s="396" t="s">
        <v>19847</v>
      </c>
      <c r="C13" s="397">
        <v>4939.9549999999999</v>
      </c>
      <c r="D13" s="397">
        <v>0.74099999999999999</v>
      </c>
      <c r="E13" s="397">
        <v>0.1016</v>
      </c>
      <c r="F13" s="397">
        <v>0</v>
      </c>
      <c r="G13" s="397">
        <v>0.41170000000000001</v>
      </c>
      <c r="H13" s="397">
        <v>0</v>
      </c>
      <c r="I13" s="397">
        <v>0</v>
      </c>
      <c r="J13" s="397">
        <v>1.2543</v>
      </c>
      <c r="K13" s="397">
        <v>0.84260000000000002</v>
      </c>
    </row>
    <row r="14" spans="1:11" ht="9" customHeight="1">
      <c r="A14" s="395" t="s">
        <v>19848</v>
      </c>
      <c r="B14" s="396" t="s">
        <v>19849</v>
      </c>
      <c r="C14" s="397">
        <v>1952.4597000000001</v>
      </c>
      <c r="D14" s="397">
        <v>0.35139999999999999</v>
      </c>
      <c r="E14" s="397">
        <v>7.2300000000000003E-2</v>
      </c>
      <c r="F14" s="397">
        <v>0</v>
      </c>
      <c r="G14" s="397">
        <v>0.19520000000000001</v>
      </c>
      <c r="H14" s="397">
        <v>0</v>
      </c>
      <c r="I14" s="397">
        <v>0</v>
      </c>
      <c r="J14" s="397">
        <v>0.61890000000000001</v>
      </c>
      <c r="K14" s="397">
        <v>0.42370000000000002</v>
      </c>
    </row>
    <row r="15" spans="1:11" ht="9" customHeight="1">
      <c r="A15" s="395" t="s">
        <v>19850</v>
      </c>
      <c r="B15" s="396" t="s">
        <v>19851</v>
      </c>
      <c r="C15" s="397">
        <v>2147096.1630000002</v>
      </c>
      <c r="D15" s="397">
        <v>171.76769999999999</v>
      </c>
      <c r="E15" s="397">
        <v>39.742699999999999</v>
      </c>
      <c r="F15" s="397">
        <v>0</v>
      </c>
      <c r="G15" s="397">
        <v>107.3548</v>
      </c>
      <c r="H15" s="397">
        <v>0</v>
      </c>
      <c r="I15" s="397">
        <v>27.357399999999998</v>
      </c>
      <c r="J15" s="397">
        <v>346.2226</v>
      </c>
      <c r="K15" s="397">
        <v>238.86779999999999</v>
      </c>
    </row>
    <row r="16" spans="1:11" ht="9" customHeight="1">
      <c r="A16" s="395" t="s">
        <v>19852</v>
      </c>
      <c r="B16" s="396" t="s">
        <v>19853</v>
      </c>
      <c r="C16" s="397">
        <v>65864.444099999993</v>
      </c>
      <c r="D16" s="397">
        <v>5.2691999999999997</v>
      </c>
      <c r="E16" s="397">
        <v>1.2192000000000001</v>
      </c>
      <c r="F16" s="397">
        <v>0</v>
      </c>
      <c r="G16" s="397">
        <v>4.6105</v>
      </c>
      <c r="H16" s="397">
        <v>0</v>
      </c>
      <c r="I16" s="397">
        <v>23.182600000000001</v>
      </c>
      <c r="J16" s="397">
        <v>34.281500000000001</v>
      </c>
      <c r="K16" s="397">
        <v>29.670999999999999</v>
      </c>
    </row>
    <row r="17" spans="1:11" ht="9" customHeight="1">
      <c r="A17" s="395" t="s">
        <v>19854</v>
      </c>
      <c r="B17" s="396" t="s">
        <v>19855</v>
      </c>
      <c r="C17" s="397">
        <v>10040876.7663</v>
      </c>
      <c r="D17" s="397">
        <v>585.71780000000001</v>
      </c>
      <c r="E17" s="397">
        <v>180.69390000000001</v>
      </c>
      <c r="F17" s="397">
        <v>73.214699999999993</v>
      </c>
      <c r="G17" s="397">
        <v>753.06579999999997</v>
      </c>
      <c r="H17" s="397">
        <v>92.647000000000006</v>
      </c>
      <c r="I17" s="397">
        <v>39.749600000000001</v>
      </c>
      <c r="J17" s="397">
        <v>1725.0888</v>
      </c>
      <c r="K17" s="397">
        <v>879.37599999999998</v>
      </c>
    </row>
    <row r="18" spans="1:11" ht="9" customHeight="1">
      <c r="A18" s="395" t="s">
        <v>19856</v>
      </c>
      <c r="B18" s="396" t="s">
        <v>19857</v>
      </c>
      <c r="C18" s="397">
        <v>714995.40780000004</v>
      </c>
      <c r="D18" s="397">
        <v>50.049700000000001</v>
      </c>
      <c r="E18" s="397">
        <v>13.2346</v>
      </c>
      <c r="F18" s="397">
        <v>0</v>
      </c>
      <c r="G18" s="397">
        <v>50.049700000000001</v>
      </c>
      <c r="H18" s="397">
        <v>42.549300000000002</v>
      </c>
      <c r="I18" s="397">
        <v>29.605499999999999</v>
      </c>
      <c r="J18" s="397">
        <v>185.4888</v>
      </c>
      <c r="K18" s="397">
        <v>92.889799999999994</v>
      </c>
    </row>
    <row r="19" spans="1:11" ht="9" customHeight="1">
      <c r="A19" s="395" t="s">
        <v>19858</v>
      </c>
      <c r="B19" s="396" t="s">
        <v>19859</v>
      </c>
      <c r="C19" s="397">
        <v>5006113.2388000004</v>
      </c>
      <c r="D19" s="397">
        <v>292.02330000000001</v>
      </c>
      <c r="E19" s="397">
        <v>90.089200000000005</v>
      </c>
      <c r="F19" s="397">
        <v>0</v>
      </c>
      <c r="G19" s="397">
        <v>417.17610000000002</v>
      </c>
      <c r="H19" s="397">
        <v>465.38310000000001</v>
      </c>
      <c r="I19" s="397">
        <v>39.749600000000001</v>
      </c>
      <c r="J19" s="397">
        <v>1304.4213</v>
      </c>
      <c r="K19" s="397">
        <v>421.8621</v>
      </c>
    </row>
    <row r="20" spans="1:11" ht="9" customHeight="1">
      <c r="A20" s="395" t="s">
        <v>19860</v>
      </c>
      <c r="B20" s="396" t="s">
        <v>19861</v>
      </c>
      <c r="C20" s="397">
        <v>346693.58439999999</v>
      </c>
      <c r="D20" s="397">
        <v>17.334700000000002</v>
      </c>
      <c r="E20" s="397">
        <v>6.1116999999999999</v>
      </c>
      <c r="F20" s="397">
        <v>0</v>
      </c>
      <c r="G20" s="397">
        <v>12.3819</v>
      </c>
      <c r="H20" s="397">
        <v>354.6628</v>
      </c>
      <c r="I20" s="397">
        <v>0</v>
      </c>
      <c r="J20" s="397">
        <v>390.49110000000002</v>
      </c>
      <c r="K20" s="397">
        <v>23.446400000000001</v>
      </c>
    </row>
    <row r="21" spans="1:11" ht="9" customHeight="1">
      <c r="A21" s="395" t="s">
        <v>19862</v>
      </c>
      <c r="B21" s="396" t="s">
        <v>19863</v>
      </c>
      <c r="C21" s="397">
        <v>955823.75870000001</v>
      </c>
      <c r="D21" s="397">
        <v>43.012099999999997</v>
      </c>
      <c r="E21" s="397">
        <v>16.2179</v>
      </c>
      <c r="F21" s="397">
        <v>0</v>
      </c>
      <c r="G21" s="397">
        <v>33.453800000000001</v>
      </c>
      <c r="H21" s="397">
        <v>0</v>
      </c>
      <c r="I21" s="397">
        <v>23.182600000000001</v>
      </c>
      <c r="J21" s="397">
        <v>115.8664</v>
      </c>
      <c r="K21" s="397">
        <v>82.412599999999998</v>
      </c>
    </row>
    <row r="22" spans="1:11" ht="9" customHeight="1">
      <c r="A22" s="395" t="s">
        <v>19864</v>
      </c>
      <c r="B22" s="396" t="s">
        <v>19865</v>
      </c>
      <c r="C22" s="397">
        <v>3519665.8530000001</v>
      </c>
      <c r="D22" s="397">
        <v>123.1883</v>
      </c>
      <c r="E22" s="397">
        <v>59.719900000000003</v>
      </c>
      <c r="F22" s="397">
        <v>0</v>
      </c>
      <c r="G22" s="397">
        <v>175.98330000000001</v>
      </c>
      <c r="H22" s="397">
        <v>69.040400000000005</v>
      </c>
      <c r="I22" s="397">
        <v>39.749600000000001</v>
      </c>
      <c r="J22" s="397">
        <v>467.68150000000003</v>
      </c>
      <c r="K22" s="397">
        <v>222.65780000000001</v>
      </c>
    </row>
    <row r="23" spans="1:11" ht="9" customHeight="1">
      <c r="A23" s="395" t="s">
        <v>19866</v>
      </c>
      <c r="B23" s="396" t="s">
        <v>19867</v>
      </c>
      <c r="C23" s="397">
        <v>7820.4620000000004</v>
      </c>
      <c r="D23" s="397">
        <v>0.62560000000000004</v>
      </c>
      <c r="E23" s="397">
        <v>0.14480000000000001</v>
      </c>
      <c r="F23" s="397">
        <v>0</v>
      </c>
      <c r="G23" s="397">
        <v>0.5474</v>
      </c>
      <c r="H23" s="397">
        <v>0</v>
      </c>
      <c r="I23" s="397">
        <v>23.182600000000001</v>
      </c>
      <c r="J23" s="397">
        <v>24.500399999999999</v>
      </c>
      <c r="K23" s="397">
        <v>23.952999999999999</v>
      </c>
    </row>
    <row r="24" spans="1:11" ht="9" customHeight="1">
      <c r="A24" s="395" t="s">
        <v>19868</v>
      </c>
      <c r="B24" s="396" t="s">
        <v>19869</v>
      </c>
      <c r="C24" s="397">
        <v>100519.5166</v>
      </c>
      <c r="D24" s="397">
        <v>5.7439999999999998</v>
      </c>
      <c r="E24" s="397">
        <v>1.772</v>
      </c>
      <c r="F24" s="397">
        <v>0</v>
      </c>
      <c r="G24" s="397">
        <v>5.7439999999999998</v>
      </c>
      <c r="H24" s="397">
        <v>0</v>
      </c>
      <c r="I24" s="397">
        <v>39.749600000000001</v>
      </c>
      <c r="J24" s="397">
        <v>53.009599999999999</v>
      </c>
      <c r="K24" s="397">
        <v>47.265599999999999</v>
      </c>
    </row>
    <row r="25" spans="1:11" ht="9" customHeight="1">
      <c r="A25" s="395" t="s">
        <v>19870</v>
      </c>
      <c r="B25" s="396" t="s">
        <v>19871</v>
      </c>
      <c r="C25" s="397">
        <v>30684.1149</v>
      </c>
      <c r="D25" s="397">
        <v>2.4546999999999999</v>
      </c>
      <c r="E25" s="397">
        <v>0.56799999999999995</v>
      </c>
      <c r="F25" s="397">
        <v>0</v>
      </c>
      <c r="G25" s="397">
        <v>2.1478999999999999</v>
      </c>
      <c r="H25" s="397">
        <v>0</v>
      </c>
      <c r="I25" s="397">
        <v>0</v>
      </c>
      <c r="J25" s="397">
        <v>5.1706000000000003</v>
      </c>
      <c r="K25" s="397">
        <v>3.0226999999999999</v>
      </c>
    </row>
    <row r="26" spans="1:11" ht="9" customHeight="1">
      <c r="A26" s="395" t="s">
        <v>19872</v>
      </c>
      <c r="B26" s="396" t="s">
        <v>19873</v>
      </c>
      <c r="C26" s="397">
        <v>4700.5591999999997</v>
      </c>
      <c r="D26" s="397">
        <v>0.376</v>
      </c>
      <c r="E26" s="397">
        <v>8.6999999999999994E-2</v>
      </c>
      <c r="F26" s="397">
        <v>0</v>
      </c>
      <c r="G26" s="397">
        <v>0.42309999999999998</v>
      </c>
      <c r="H26" s="397">
        <v>9.0686999999999998</v>
      </c>
      <c r="I26" s="397">
        <v>23.182600000000001</v>
      </c>
      <c r="J26" s="397">
        <v>33.1374</v>
      </c>
      <c r="K26" s="397">
        <v>23.645600000000002</v>
      </c>
    </row>
    <row r="27" spans="1:11" ht="9" customHeight="1">
      <c r="A27" s="395" t="s">
        <v>19874</v>
      </c>
      <c r="B27" s="396" t="s">
        <v>19875</v>
      </c>
      <c r="C27" s="397">
        <v>127793.0374</v>
      </c>
      <c r="D27" s="397">
        <v>7.3025000000000002</v>
      </c>
      <c r="E27" s="397">
        <v>2.2528000000000001</v>
      </c>
      <c r="F27" s="397">
        <v>0</v>
      </c>
      <c r="G27" s="397">
        <v>7.3025000000000002</v>
      </c>
      <c r="H27" s="397">
        <v>0</v>
      </c>
      <c r="I27" s="397">
        <v>39.749600000000001</v>
      </c>
      <c r="J27" s="397">
        <v>56.607399999999998</v>
      </c>
      <c r="K27" s="397">
        <v>49.304900000000004</v>
      </c>
    </row>
    <row r="28" spans="1:11" ht="9" customHeight="1">
      <c r="A28" s="395" t="s">
        <v>19876</v>
      </c>
      <c r="B28" s="396" t="s">
        <v>19877</v>
      </c>
      <c r="C28" s="397">
        <v>13810.0885</v>
      </c>
      <c r="D28" s="397">
        <v>0.78910000000000002</v>
      </c>
      <c r="E28" s="397">
        <v>0.24349999999999999</v>
      </c>
      <c r="F28" s="397">
        <v>0</v>
      </c>
      <c r="G28" s="397">
        <v>0.78910000000000002</v>
      </c>
      <c r="H28" s="397">
        <v>0</v>
      </c>
      <c r="I28" s="397">
        <v>0</v>
      </c>
      <c r="J28" s="397">
        <v>1.8217000000000001</v>
      </c>
      <c r="K28" s="397">
        <v>1.0326</v>
      </c>
    </row>
    <row r="29" spans="1:11" ht="9" customHeight="1">
      <c r="A29" s="395" t="s">
        <v>19878</v>
      </c>
      <c r="B29" s="396" t="s">
        <v>19879</v>
      </c>
      <c r="C29" s="397">
        <v>323985.57799999998</v>
      </c>
      <c r="D29" s="397">
        <v>25.918800000000001</v>
      </c>
      <c r="E29" s="397">
        <v>5.9969999999999999</v>
      </c>
      <c r="F29" s="397">
        <v>0</v>
      </c>
      <c r="G29" s="397">
        <v>22.678999999999998</v>
      </c>
      <c r="H29" s="397">
        <v>0</v>
      </c>
      <c r="I29" s="397">
        <v>23.182600000000001</v>
      </c>
      <c r="J29" s="397">
        <v>77.7774</v>
      </c>
      <c r="K29" s="397">
        <v>55.098399999999998</v>
      </c>
    </row>
    <row r="30" spans="1:11" ht="9" customHeight="1">
      <c r="A30" s="395" t="s">
        <v>19880</v>
      </c>
      <c r="B30" s="396" t="s">
        <v>19881</v>
      </c>
      <c r="C30" s="397">
        <v>75172.778399999996</v>
      </c>
      <c r="D30" s="397">
        <v>4.2956000000000003</v>
      </c>
      <c r="E30" s="397">
        <v>1.3251999999999999</v>
      </c>
      <c r="F30" s="397">
        <v>0</v>
      </c>
      <c r="G30" s="397">
        <v>4.2956000000000003</v>
      </c>
      <c r="H30" s="397">
        <v>0</v>
      </c>
      <c r="I30" s="397">
        <v>39.749600000000001</v>
      </c>
      <c r="J30" s="397">
        <v>49.665999999999997</v>
      </c>
      <c r="K30" s="397">
        <v>45.370399999999997</v>
      </c>
    </row>
    <row r="31" spans="1:11" ht="9" customHeight="1">
      <c r="A31" s="395" t="s">
        <v>19882</v>
      </c>
      <c r="B31" s="396" t="s">
        <v>19883</v>
      </c>
      <c r="C31" s="397">
        <v>107389.68339999999</v>
      </c>
      <c r="D31" s="397">
        <v>6.1365999999999996</v>
      </c>
      <c r="E31" s="397">
        <v>1.8931</v>
      </c>
      <c r="F31" s="397">
        <v>0</v>
      </c>
      <c r="G31" s="397">
        <v>6.1365999999999996</v>
      </c>
      <c r="H31" s="397">
        <v>0</v>
      </c>
      <c r="I31" s="397">
        <v>39.749600000000001</v>
      </c>
      <c r="J31" s="397">
        <v>53.915900000000001</v>
      </c>
      <c r="K31" s="397">
        <v>47.779299999999999</v>
      </c>
    </row>
    <row r="32" spans="1:11" ht="9" customHeight="1">
      <c r="A32" s="395" t="s">
        <v>19884</v>
      </c>
      <c r="B32" s="396" t="s">
        <v>19885</v>
      </c>
      <c r="C32" s="397">
        <v>161084.5252</v>
      </c>
      <c r="D32" s="397">
        <v>9.2048000000000005</v>
      </c>
      <c r="E32" s="397">
        <v>2.8397000000000001</v>
      </c>
      <c r="F32" s="397">
        <v>0</v>
      </c>
      <c r="G32" s="397">
        <v>9.2048000000000005</v>
      </c>
      <c r="H32" s="397">
        <v>0</v>
      </c>
      <c r="I32" s="397">
        <v>39.749600000000001</v>
      </c>
      <c r="J32" s="397">
        <v>60.998899999999999</v>
      </c>
      <c r="K32" s="397">
        <v>51.7941</v>
      </c>
    </row>
    <row r="33" spans="1:11" ht="9" customHeight="1">
      <c r="A33" s="395" t="s">
        <v>19886</v>
      </c>
      <c r="B33" s="396" t="s">
        <v>19887</v>
      </c>
      <c r="C33" s="397">
        <v>214779.36689999999</v>
      </c>
      <c r="D33" s="397">
        <v>12.273099999999999</v>
      </c>
      <c r="E33" s="397">
        <v>3.7863000000000002</v>
      </c>
      <c r="F33" s="397">
        <v>0</v>
      </c>
      <c r="G33" s="397">
        <v>12.273099999999999</v>
      </c>
      <c r="H33" s="397">
        <v>0</v>
      </c>
      <c r="I33" s="397">
        <v>39.749600000000001</v>
      </c>
      <c r="J33" s="397">
        <v>68.082099999999997</v>
      </c>
      <c r="K33" s="397">
        <v>55.808999999999997</v>
      </c>
    </row>
    <row r="34" spans="1:11" ht="9" customHeight="1">
      <c r="A34" s="395" t="s">
        <v>19888</v>
      </c>
      <c r="B34" s="396" t="s">
        <v>19889</v>
      </c>
      <c r="C34" s="397">
        <v>3231118.1508999998</v>
      </c>
      <c r="D34" s="397">
        <v>161.55590000000001</v>
      </c>
      <c r="E34" s="397">
        <v>56.96</v>
      </c>
      <c r="F34" s="397">
        <v>0</v>
      </c>
      <c r="G34" s="397">
        <v>184.6353</v>
      </c>
      <c r="H34" s="397">
        <v>0</v>
      </c>
      <c r="I34" s="397">
        <v>39.749600000000001</v>
      </c>
      <c r="J34" s="397">
        <v>442.9008</v>
      </c>
      <c r="K34" s="397">
        <v>258.26549999999997</v>
      </c>
    </row>
    <row r="35" spans="1:11" ht="9" customHeight="1">
      <c r="A35" s="395" t="s">
        <v>19890</v>
      </c>
      <c r="B35" s="396" t="s">
        <v>19891</v>
      </c>
      <c r="C35" s="397">
        <v>17706.6967</v>
      </c>
      <c r="D35" s="397">
        <v>1.0118</v>
      </c>
      <c r="E35" s="397">
        <v>0.31209999999999999</v>
      </c>
      <c r="F35" s="397">
        <v>0</v>
      </c>
      <c r="G35" s="397">
        <v>1.0118</v>
      </c>
      <c r="H35" s="397">
        <v>0</v>
      </c>
      <c r="I35" s="397">
        <v>39.749600000000001</v>
      </c>
      <c r="J35" s="397">
        <v>42.085299999999997</v>
      </c>
      <c r="K35" s="397">
        <v>41.073500000000003</v>
      </c>
    </row>
    <row r="36" spans="1:11" ht="9" customHeight="1">
      <c r="A36" s="395" t="s">
        <v>19892</v>
      </c>
      <c r="B36" s="396" t="s">
        <v>19893</v>
      </c>
      <c r="C36" s="397">
        <v>116572.5291</v>
      </c>
      <c r="D36" s="397">
        <v>6.6612999999999998</v>
      </c>
      <c r="E36" s="397">
        <v>2.0550000000000002</v>
      </c>
      <c r="F36" s="397">
        <v>0</v>
      </c>
      <c r="G36" s="397">
        <v>6.6612999999999998</v>
      </c>
      <c r="H36" s="397">
        <v>3.8866999999999998</v>
      </c>
      <c r="I36" s="397">
        <v>39.749600000000001</v>
      </c>
      <c r="J36" s="397">
        <v>59.0139</v>
      </c>
      <c r="K36" s="397">
        <v>48.465899999999998</v>
      </c>
    </row>
    <row r="37" spans="1:11" ht="9" customHeight="1">
      <c r="A37" s="395" t="s">
        <v>19894</v>
      </c>
      <c r="B37" s="396" t="s">
        <v>19895</v>
      </c>
      <c r="C37" s="397">
        <v>457.34010000000001</v>
      </c>
      <c r="D37" s="397">
        <v>4.1200000000000001E-2</v>
      </c>
      <c r="E37" s="397">
        <v>8.5000000000000006E-3</v>
      </c>
      <c r="F37" s="397">
        <v>0</v>
      </c>
      <c r="G37" s="397">
        <v>2.29E-2</v>
      </c>
      <c r="H37" s="397">
        <v>0</v>
      </c>
      <c r="I37" s="397">
        <v>0</v>
      </c>
      <c r="J37" s="397">
        <v>7.2599999999999998E-2</v>
      </c>
      <c r="K37" s="397">
        <v>4.9700000000000001E-2</v>
      </c>
    </row>
    <row r="38" spans="1:11" ht="9" customHeight="1">
      <c r="A38" s="395" t="s">
        <v>19896</v>
      </c>
      <c r="B38" s="396" t="s">
        <v>19897</v>
      </c>
      <c r="C38" s="397">
        <v>1327559.7013000001</v>
      </c>
      <c r="D38" s="397">
        <v>51.627299999999998</v>
      </c>
      <c r="E38" s="397">
        <v>22.7529</v>
      </c>
      <c r="F38" s="397">
        <v>0</v>
      </c>
      <c r="G38" s="397">
        <v>73.753299999999996</v>
      </c>
      <c r="H38" s="397">
        <v>69.4495</v>
      </c>
      <c r="I38" s="397">
        <v>29.605499999999999</v>
      </c>
      <c r="J38" s="397">
        <v>247.1885</v>
      </c>
      <c r="K38" s="397">
        <v>103.98569999999999</v>
      </c>
    </row>
    <row r="39" spans="1:11" ht="9" customHeight="1">
      <c r="A39" s="395" t="s">
        <v>19898</v>
      </c>
      <c r="B39" s="396" t="s">
        <v>19899</v>
      </c>
      <c r="C39" s="397">
        <v>25103.794900000001</v>
      </c>
      <c r="D39" s="397">
        <v>0.39219999999999999</v>
      </c>
      <c r="E39" s="397">
        <v>0.1479</v>
      </c>
      <c r="F39" s="397">
        <v>0</v>
      </c>
      <c r="G39" s="397">
        <v>0.43580000000000002</v>
      </c>
      <c r="H39" s="397">
        <v>37.072000000000003</v>
      </c>
      <c r="I39" s="397">
        <v>37.296300000000002</v>
      </c>
      <c r="J39" s="397">
        <v>75.344200000000001</v>
      </c>
      <c r="K39" s="397">
        <v>37.836399999999998</v>
      </c>
    </row>
    <row r="40" spans="1:11" ht="9" customHeight="1">
      <c r="A40" s="395" t="s">
        <v>19900</v>
      </c>
      <c r="B40" s="396" t="s">
        <v>19901</v>
      </c>
      <c r="C40" s="397">
        <v>2568351.1867999998</v>
      </c>
      <c r="D40" s="397">
        <v>146.7629</v>
      </c>
      <c r="E40" s="397">
        <v>45.276400000000002</v>
      </c>
      <c r="F40" s="397">
        <v>0</v>
      </c>
      <c r="G40" s="397">
        <v>128.41759999999999</v>
      </c>
      <c r="H40" s="397">
        <v>0</v>
      </c>
      <c r="I40" s="397">
        <v>39.749600000000001</v>
      </c>
      <c r="J40" s="397">
        <v>360.20650000000001</v>
      </c>
      <c r="K40" s="397">
        <v>231.78890000000001</v>
      </c>
    </row>
    <row r="41" spans="1:11" ht="9" customHeight="1">
      <c r="A41" s="395" t="s">
        <v>19902</v>
      </c>
      <c r="B41" s="396" t="s">
        <v>19903</v>
      </c>
      <c r="C41" s="397">
        <v>58791.177499999998</v>
      </c>
      <c r="D41" s="397">
        <v>4.7032999999999996</v>
      </c>
      <c r="E41" s="397">
        <v>1.0882000000000001</v>
      </c>
      <c r="F41" s="397">
        <v>0</v>
      </c>
      <c r="G41" s="397">
        <v>4.7032999999999996</v>
      </c>
      <c r="H41" s="397">
        <v>5.7401999999999997</v>
      </c>
      <c r="I41" s="397">
        <v>39.749600000000001</v>
      </c>
      <c r="J41" s="397">
        <v>55.9846</v>
      </c>
      <c r="K41" s="397">
        <v>45.5411</v>
      </c>
    </row>
    <row r="42" spans="1:11" ht="9" customHeight="1">
      <c r="A42" s="395" t="s">
        <v>19904</v>
      </c>
      <c r="B42" s="396" t="s">
        <v>19905</v>
      </c>
      <c r="C42" s="397">
        <v>71386.606799999994</v>
      </c>
      <c r="D42" s="397">
        <v>5.7108999999999996</v>
      </c>
      <c r="E42" s="397">
        <v>1.3213999999999999</v>
      </c>
      <c r="F42" s="397">
        <v>0</v>
      </c>
      <c r="G42" s="397">
        <v>5.7108999999999996</v>
      </c>
      <c r="H42" s="397">
        <v>5.7401999999999997</v>
      </c>
      <c r="I42" s="397">
        <v>39.749600000000001</v>
      </c>
      <c r="J42" s="397">
        <v>58.232999999999997</v>
      </c>
      <c r="K42" s="397">
        <v>46.7819</v>
      </c>
    </row>
    <row r="43" spans="1:11" ht="9" customHeight="1">
      <c r="A43" s="395" t="s">
        <v>19906</v>
      </c>
      <c r="B43" s="396" t="s">
        <v>19907</v>
      </c>
      <c r="C43" s="397">
        <v>103661.44929999999</v>
      </c>
      <c r="D43" s="397">
        <v>8.2928999999999995</v>
      </c>
      <c r="E43" s="397">
        <v>1.9188000000000001</v>
      </c>
      <c r="F43" s="397">
        <v>0</v>
      </c>
      <c r="G43" s="397">
        <v>8.2928999999999995</v>
      </c>
      <c r="H43" s="397">
        <v>5.7401999999999997</v>
      </c>
      <c r="I43" s="397">
        <v>39.749600000000001</v>
      </c>
      <c r="J43" s="397">
        <v>63.994399999999999</v>
      </c>
      <c r="K43" s="397">
        <v>49.961300000000001</v>
      </c>
    </row>
    <row r="44" spans="1:11" ht="9" customHeight="1">
      <c r="A44" s="395" t="s">
        <v>19908</v>
      </c>
      <c r="B44" s="396" t="s">
        <v>19909</v>
      </c>
      <c r="C44" s="397">
        <v>120337.0526</v>
      </c>
      <c r="D44" s="397">
        <v>9.6270000000000007</v>
      </c>
      <c r="E44" s="397">
        <v>2.2273999999999998</v>
      </c>
      <c r="F44" s="397">
        <v>0</v>
      </c>
      <c r="G44" s="397">
        <v>9.6270000000000007</v>
      </c>
      <c r="H44" s="397">
        <v>5.7401999999999997</v>
      </c>
      <c r="I44" s="397">
        <v>39.749600000000001</v>
      </c>
      <c r="J44" s="397">
        <v>66.971199999999996</v>
      </c>
      <c r="K44" s="397">
        <v>51.603999999999999</v>
      </c>
    </row>
    <row r="45" spans="1:11" ht="9" customHeight="1">
      <c r="A45" s="395" t="s">
        <v>19910</v>
      </c>
      <c r="B45" s="396" t="s">
        <v>19911</v>
      </c>
      <c r="C45" s="397">
        <v>701447.04689999996</v>
      </c>
      <c r="D45" s="397">
        <v>56.1158</v>
      </c>
      <c r="E45" s="397">
        <v>12.9838</v>
      </c>
      <c r="F45" s="397">
        <v>0</v>
      </c>
      <c r="G45" s="397">
        <v>63.130200000000002</v>
      </c>
      <c r="H45" s="397">
        <v>55.232300000000002</v>
      </c>
      <c r="I45" s="397">
        <v>23.182600000000001</v>
      </c>
      <c r="J45" s="397">
        <v>210.6447</v>
      </c>
      <c r="K45" s="397">
        <v>92.282200000000003</v>
      </c>
    </row>
    <row r="46" spans="1:11" ht="9" customHeight="1">
      <c r="A46" s="395" t="s">
        <v>19912</v>
      </c>
      <c r="B46" s="396" t="s">
        <v>19913</v>
      </c>
      <c r="C46" s="397">
        <v>2833476.1179</v>
      </c>
      <c r="D46" s="397">
        <v>141.6738</v>
      </c>
      <c r="E46" s="397">
        <v>49.950099999999999</v>
      </c>
      <c r="F46" s="397">
        <v>0</v>
      </c>
      <c r="G46" s="397">
        <v>182.15199999999999</v>
      </c>
      <c r="H46" s="397">
        <v>24.8034</v>
      </c>
      <c r="I46" s="397">
        <v>27.357399999999998</v>
      </c>
      <c r="J46" s="397">
        <v>425.93669999999997</v>
      </c>
      <c r="K46" s="397">
        <v>218.9813</v>
      </c>
    </row>
    <row r="47" spans="1:11" ht="9" customHeight="1">
      <c r="A47" s="395" t="s">
        <v>19914</v>
      </c>
      <c r="B47" s="396" t="s">
        <v>19915</v>
      </c>
      <c r="C47" s="397">
        <v>776253.45790000004</v>
      </c>
      <c r="D47" s="397">
        <v>62.100299999999997</v>
      </c>
      <c r="E47" s="397">
        <v>14.368499999999999</v>
      </c>
      <c r="F47" s="397">
        <v>0</v>
      </c>
      <c r="G47" s="397">
        <v>54.337699999999998</v>
      </c>
      <c r="H47" s="397">
        <v>10.324400000000001</v>
      </c>
      <c r="I47" s="397">
        <v>23.182600000000001</v>
      </c>
      <c r="J47" s="397">
        <v>164.3135</v>
      </c>
      <c r="K47" s="397">
        <v>99.651399999999995</v>
      </c>
    </row>
    <row r="48" spans="1:11" ht="9" customHeight="1">
      <c r="A48" s="395" t="s">
        <v>19916</v>
      </c>
      <c r="B48" s="396" t="s">
        <v>19917</v>
      </c>
      <c r="C48" s="397">
        <v>775181.93819999998</v>
      </c>
      <c r="D48" s="397">
        <v>62.014600000000002</v>
      </c>
      <c r="E48" s="397">
        <v>14.348599999999999</v>
      </c>
      <c r="F48" s="397">
        <v>0</v>
      </c>
      <c r="G48" s="397">
        <v>54.262700000000002</v>
      </c>
      <c r="H48" s="397">
        <v>62.903399999999998</v>
      </c>
      <c r="I48" s="397">
        <v>23.182600000000001</v>
      </c>
      <c r="J48" s="397">
        <v>216.71190000000001</v>
      </c>
      <c r="K48" s="397">
        <v>99.5458</v>
      </c>
    </row>
    <row r="49" spans="1:11" ht="9" customHeight="1">
      <c r="A49" s="395" t="s">
        <v>19918</v>
      </c>
      <c r="B49" s="396" t="s">
        <v>19919</v>
      </c>
      <c r="C49" s="397">
        <v>353498.49430000002</v>
      </c>
      <c r="D49" s="397">
        <v>11.046799999999999</v>
      </c>
      <c r="E49" s="397">
        <v>2.2719999999999998</v>
      </c>
      <c r="F49" s="397">
        <v>0</v>
      </c>
      <c r="G49" s="397">
        <v>9.8193999999999999</v>
      </c>
      <c r="H49" s="397">
        <v>16.365100000000002</v>
      </c>
      <c r="I49" s="397">
        <v>28.367599999999999</v>
      </c>
      <c r="J49" s="397">
        <v>67.870900000000006</v>
      </c>
      <c r="K49" s="397">
        <v>41.686399999999999</v>
      </c>
    </row>
    <row r="50" spans="1:11" ht="9" customHeight="1">
      <c r="A50" s="395" t="s">
        <v>19920</v>
      </c>
      <c r="B50" s="396" t="s">
        <v>19921</v>
      </c>
      <c r="C50" s="397">
        <v>1335354.7339999999</v>
      </c>
      <c r="D50" s="397">
        <v>106.8284</v>
      </c>
      <c r="E50" s="397">
        <v>24.717400000000001</v>
      </c>
      <c r="F50" s="397">
        <v>0</v>
      </c>
      <c r="G50" s="397">
        <v>66.767700000000005</v>
      </c>
      <c r="H50" s="397">
        <v>18.695499999999999</v>
      </c>
      <c r="I50" s="397">
        <v>23.182600000000001</v>
      </c>
      <c r="J50" s="397">
        <v>240.19159999999999</v>
      </c>
      <c r="K50" s="397">
        <v>154.72839999999999</v>
      </c>
    </row>
    <row r="51" spans="1:11" ht="9" customHeight="1">
      <c r="A51" s="395" t="s">
        <v>19922</v>
      </c>
      <c r="B51" s="396" t="s">
        <v>19923</v>
      </c>
      <c r="C51" s="397">
        <v>525724.85499999998</v>
      </c>
      <c r="D51" s="397">
        <v>47.315199999999997</v>
      </c>
      <c r="E51" s="397">
        <v>9.7311999999999994</v>
      </c>
      <c r="F51" s="397">
        <v>0</v>
      </c>
      <c r="G51" s="397">
        <v>26.286200000000001</v>
      </c>
      <c r="H51" s="397">
        <v>0</v>
      </c>
      <c r="I51" s="397">
        <v>0</v>
      </c>
      <c r="J51" s="397">
        <v>83.332599999999999</v>
      </c>
      <c r="K51" s="397">
        <v>57.046399999999998</v>
      </c>
    </row>
    <row r="52" spans="1:11" ht="9" customHeight="1">
      <c r="A52" s="395" t="s">
        <v>19924</v>
      </c>
      <c r="B52" s="396" t="s">
        <v>19925</v>
      </c>
      <c r="C52" s="397">
        <v>825302.07050000003</v>
      </c>
      <c r="D52" s="397">
        <v>6.4477000000000002</v>
      </c>
      <c r="E52" s="397">
        <v>4.6412000000000004</v>
      </c>
      <c r="F52" s="397">
        <v>0</v>
      </c>
      <c r="G52" s="397">
        <v>14.328200000000001</v>
      </c>
      <c r="H52" s="397">
        <v>0</v>
      </c>
      <c r="I52" s="397">
        <v>99.127700000000004</v>
      </c>
      <c r="J52" s="397">
        <v>124.5448</v>
      </c>
      <c r="K52" s="397">
        <v>110.2166</v>
      </c>
    </row>
    <row r="53" spans="1:11" ht="9" customHeight="1">
      <c r="A53" s="395" t="s">
        <v>19926</v>
      </c>
      <c r="B53" s="396" t="s">
        <v>19927</v>
      </c>
      <c r="C53" s="397">
        <v>220698.2726</v>
      </c>
      <c r="D53" s="397">
        <v>1.7242</v>
      </c>
      <c r="E53" s="397">
        <v>1.2411000000000001</v>
      </c>
      <c r="F53" s="397">
        <v>0</v>
      </c>
      <c r="G53" s="397">
        <v>2.8736999999999999</v>
      </c>
      <c r="H53" s="397">
        <v>0</v>
      </c>
      <c r="I53" s="397">
        <v>25.753</v>
      </c>
      <c r="J53" s="397">
        <v>31.591999999999999</v>
      </c>
      <c r="K53" s="397">
        <v>28.718299999999999</v>
      </c>
    </row>
    <row r="54" spans="1:11" ht="9" customHeight="1">
      <c r="A54" s="395" t="s">
        <v>19928</v>
      </c>
      <c r="B54" s="396" t="s">
        <v>19929</v>
      </c>
      <c r="C54" s="397">
        <v>660070.98589999997</v>
      </c>
      <c r="D54" s="397">
        <v>5.1567999999999996</v>
      </c>
      <c r="E54" s="397">
        <v>3.7120000000000002</v>
      </c>
      <c r="F54" s="397">
        <v>0</v>
      </c>
      <c r="G54" s="397">
        <v>8.5946999999999996</v>
      </c>
      <c r="H54" s="397">
        <v>0</v>
      </c>
      <c r="I54" s="397">
        <v>25.753</v>
      </c>
      <c r="J54" s="397">
        <v>43.216500000000003</v>
      </c>
      <c r="K54" s="397">
        <v>34.6218</v>
      </c>
    </row>
    <row r="55" spans="1:11" ht="9" customHeight="1">
      <c r="A55" s="395" t="s">
        <v>19930</v>
      </c>
      <c r="B55" s="396" t="s">
        <v>19931</v>
      </c>
      <c r="C55" s="397">
        <v>825302.07050000003</v>
      </c>
      <c r="D55" s="397">
        <v>6.4477000000000002</v>
      </c>
      <c r="E55" s="397">
        <v>4.6412000000000004</v>
      </c>
      <c r="F55" s="397">
        <v>0</v>
      </c>
      <c r="G55" s="397">
        <v>14.328200000000001</v>
      </c>
      <c r="H55" s="397">
        <v>0</v>
      </c>
      <c r="I55" s="397">
        <v>99.127700000000004</v>
      </c>
      <c r="J55" s="397">
        <v>124.5448</v>
      </c>
      <c r="K55" s="397">
        <v>110.2166</v>
      </c>
    </row>
    <row r="56" spans="1:11" ht="9" customHeight="1">
      <c r="A56" s="395" t="s">
        <v>19932</v>
      </c>
      <c r="B56" s="396" t="s">
        <v>19933</v>
      </c>
      <c r="C56" s="397">
        <v>27699.353299999999</v>
      </c>
      <c r="D56" s="397">
        <v>0.86560000000000004</v>
      </c>
      <c r="E56" s="397">
        <v>0.17799999999999999</v>
      </c>
      <c r="F56" s="397">
        <v>0</v>
      </c>
      <c r="G56" s="397">
        <v>0.76939999999999997</v>
      </c>
      <c r="H56" s="397">
        <v>0</v>
      </c>
      <c r="I56" s="397">
        <v>56.735199999999999</v>
      </c>
      <c r="J56" s="397">
        <v>58.548200000000001</v>
      </c>
      <c r="K56" s="397">
        <v>57.778799999999997</v>
      </c>
    </row>
    <row r="57" spans="1:11" ht="9" customHeight="1">
      <c r="A57" s="395" t="s">
        <v>19934</v>
      </c>
      <c r="B57" s="396" t="s">
        <v>19935</v>
      </c>
      <c r="C57" s="397">
        <v>1386.1833999999999</v>
      </c>
      <c r="D57" s="397">
        <v>0.1109</v>
      </c>
      <c r="E57" s="397">
        <v>2.5700000000000001E-2</v>
      </c>
      <c r="F57" s="397">
        <v>0</v>
      </c>
      <c r="G57" s="397">
        <v>6.93E-2</v>
      </c>
      <c r="H57" s="397">
        <v>0</v>
      </c>
      <c r="I57" s="397">
        <v>0</v>
      </c>
      <c r="J57" s="397">
        <v>0.2059</v>
      </c>
      <c r="K57" s="397">
        <v>0.1366</v>
      </c>
    </row>
    <row r="58" spans="1:11" ht="9" customHeight="1">
      <c r="A58" s="395" t="s">
        <v>19936</v>
      </c>
      <c r="B58" s="396" t="s">
        <v>19937</v>
      </c>
      <c r="C58" s="397">
        <v>4563.5123000000003</v>
      </c>
      <c r="D58" s="397">
        <v>0.60850000000000004</v>
      </c>
      <c r="E58" s="397">
        <v>9.3899999999999997E-2</v>
      </c>
      <c r="F58" s="397">
        <v>0</v>
      </c>
      <c r="G58" s="397">
        <v>0.38030000000000003</v>
      </c>
      <c r="H58" s="397">
        <v>0</v>
      </c>
      <c r="I58" s="397">
        <v>0</v>
      </c>
      <c r="J58" s="397">
        <v>1.0827</v>
      </c>
      <c r="K58" s="397">
        <v>0.70240000000000002</v>
      </c>
    </row>
    <row r="59" spans="1:11" ht="9" customHeight="1">
      <c r="A59" s="395" t="s">
        <v>19938</v>
      </c>
      <c r="B59" s="396" t="s">
        <v>19939</v>
      </c>
      <c r="C59" s="397">
        <v>24075881.344300002</v>
      </c>
      <c r="D59" s="397">
        <v>963.03530000000001</v>
      </c>
      <c r="E59" s="397">
        <v>408.50749999999999</v>
      </c>
      <c r="F59" s="397">
        <v>0</v>
      </c>
      <c r="G59" s="397">
        <v>963.03530000000001</v>
      </c>
      <c r="H59" s="397">
        <v>184.10759999999999</v>
      </c>
      <c r="I59" s="397">
        <v>39.749600000000001</v>
      </c>
      <c r="J59" s="397">
        <v>2558.4353000000001</v>
      </c>
      <c r="K59" s="397">
        <v>1411.2924</v>
      </c>
    </row>
    <row r="60" spans="1:11" ht="9" customHeight="1">
      <c r="A60" s="395" t="s">
        <v>19940</v>
      </c>
      <c r="B60" s="396" t="s">
        <v>19941</v>
      </c>
      <c r="C60" s="397">
        <v>998.92380000000003</v>
      </c>
      <c r="D60" s="397">
        <v>0.99890000000000001</v>
      </c>
      <c r="E60" s="397">
        <v>6.1600000000000002E-2</v>
      </c>
      <c r="F60" s="397">
        <v>0</v>
      </c>
      <c r="G60" s="397">
        <v>0.4995</v>
      </c>
      <c r="H60" s="397">
        <v>0</v>
      </c>
      <c r="I60" s="397">
        <v>0</v>
      </c>
      <c r="J60" s="397">
        <v>1.56</v>
      </c>
      <c r="K60" s="397">
        <v>1.0605</v>
      </c>
    </row>
    <row r="61" spans="1:11" ht="9" customHeight="1">
      <c r="A61" s="395" t="s">
        <v>19942</v>
      </c>
      <c r="B61" s="396" t="s">
        <v>19943</v>
      </c>
      <c r="C61" s="397">
        <v>29065590.072500002</v>
      </c>
      <c r="D61" s="397">
        <v>1162.6235999999999</v>
      </c>
      <c r="E61" s="397">
        <v>493.17039999999997</v>
      </c>
      <c r="F61" s="397">
        <v>0</v>
      </c>
      <c r="G61" s="397">
        <v>1017.2957</v>
      </c>
      <c r="H61" s="397">
        <v>114.1467</v>
      </c>
      <c r="I61" s="397">
        <v>39.749600000000001</v>
      </c>
      <c r="J61" s="397">
        <v>2826.9859999999999</v>
      </c>
      <c r="K61" s="397">
        <v>1695.5436</v>
      </c>
    </row>
    <row r="62" spans="1:11" ht="9" customHeight="1">
      <c r="A62" s="395" t="s">
        <v>19944</v>
      </c>
      <c r="B62" s="396" t="s">
        <v>19945</v>
      </c>
      <c r="C62" s="397">
        <v>75514.631299999994</v>
      </c>
      <c r="D62" s="397">
        <v>3.7757000000000001</v>
      </c>
      <c r="E62" s="397">
        <v>1.3311999999999999</v>
      </c>
      <c r="F62" s="397">
        <v>0</v>
      </c>
      <c r="G62" s="397">
        <v>2.6970000000000001</v>
      </c>
      <c r="H62" s="397">
        <v>10.688499999999999</v>
      </c>
      <c r="I62" s="397">
        <v>0</v>
      </c>
      <c r="J62" s="397">
        <v>18.4924</v>
      </c>
      <c r="K62" s="397">
        <v>5.1069000000000004</v>
      </c>
    </row>
    <row r="63" spans="1:11" ht="9" customHeight="1">
      <c r="A63" s="395" t="s">
        <v>19946</v>
      </c>
      <c r="B63" s="396" t="s">
        <v>19947</v>
      </c>
      <c r="C63" s="397">
        <v>1688730.6910000001</v>
      </c>
      <c r="D63" s="397">
        <v>67.549199999999999</v>
      </c>
      <c r="E63" s="397">
        <v>28.653500000000001</v>
      </c>
      <c r="F63" s="397">
        <v>0</v>
      </c>
      <c r="G63" s="397">
        <v>42.218299999999999</v>
      </c>
      <c r="H63" s="397">
        <v>70.574600000000004</v>
      </c>
      <c r="I63" s="397">
        <v>23.182600000000001</v>
      </c>
      <c r="J63" s="397">
        <v>232.1782</v>
      </c>
      <c r="K63" s="397">
        <v>119.3853</v>
      </c>
    </row>
    <row r="64" spans="1:11" ht="9" customHeight="1">
      <c r="A64" s="395" t="s">
        <v>19948</v>
      </c>
      <c r="B64" s="396" t="s">
        <v>19949</v>
      </c>
      <c r="C64" s="397">
        <v>3509375.9086000002</v>
      </c>
      <c r="D64" s="397">
        <v>233.95840000000001</v>
      </c>
      <c r="E64" s="397">
        <v>63.1541</v>
      </c>
      <c r="F64" s="397">
        <v>0</v>
      </c>
      <c r="G64" s="397">
        <v>233.95840000000001</v>
      </c>
      <c r="H64" s="397">
        <v>94.355099999999993</v>
      </c>
      <c r="I64" s="397">
        <v>29.605499999999999</v>
      </c>
      <c r="J64" s="397">
        <v>655.03150000000005</v>
      </c>
      <c r="K64" s="397">
        <v>326.71800000000002</v>
      </c>
    </row>
    <row r="65" spans="1:11" ht="9" customHeight="1">
      <c r="A65" s="395" t="s">
        <v>19950</v>
      </c>
      <c r="B65" s="396" t="s">
        <v>19951</v>
      </c>
      <c r="C65" s="397">
        <v>3881.1876000000002</v>
      </c>
      <c r="D65" s="397">
        <v>0.621</v>
      </c>
      <c r="E65" s="397">
        <v>0.14369999999999999</v>
      </c>
      <c r="F65" s="397">
        <v>0</v>
      </c>
      <c r="G65" s="397">
        <v>0.3881</v>
      </c>
      <c r="H65" s="397">
        <v>7.1502999999999997</v>
      </c>
      <c r="I65" s="397">
        <v>0</v>
      </c>
      <c r="J65" s="397">
        <v>8.3031000000000006</v>
      </c>
      <c r="K65" s="397">
        <v>0.76470000000000005</v>
      </c>
    </row>
    <row r="66" spans="1:11" ht="9" customHeight="1">
      <c r="A66" s="395" t="s">
        <v>19952</v>
      </c>
      <c r="B66" s="396" t="s">
        <v>19953</v>
      </c>
      <c r="C66" s="397">
        <v>317706.88439999998</v>
      </c>
      <c r="D66" s="397">
        <v>12.708299999999999</v>
      </c>
      <c r="E66" s="397">
        <v>5.3906999999999998</v>
      </c>
      <c r="F66" s="397">
        <v>0</v>
      </c>
      <c r="G66" s="397">
        <v>7.9427000000000003</v>
      </c>
      <c r="H66" s="397">
        <v>0</v>
      </c>
      <c r="I66" s="397">
        <v>23.182600000000001</v>
      </c>
      <c r="J66" s="397">
        <v>49.224299999999999</v>
      </c>
      <c r="K66" s="397">
        <v>41.281599999999997</v>
      </c>
    </row>
    <row r="67" spans="1:11" ht="9" customHeight="1">
      <c r="A67" s="395" t="s">
        <v>19954</v>
      </c>
      <c r="B67" s="396" t="s">
        <v>19955</v>
      </c>
      <c r="C67" s="397">
        <v>469.59589999999997</v>
      </c>
      <c r="D67" s="397">
        <v>0.46960000000000002</v>
      </c>
      <c r="E67" s="397">
        <v>2.9000000000000001E-2</v>
      </c>
      <c r="F67" s="397">
        <v>0</v>
      </c>
      <c r="G67" s="397">
        <v>0.23480000000000001</v>
      </c>
      <c r="H67" s="397">
        <v>0</v>
      </c>
      <c r="I67" s="397">
        <v>0</v>
      </c>
      <c r="J67" s="397">
        <v>0.73340000000000005</v>
      </c>
      <c r="K67" s="397">
        <v>0.49859999999999999</v>
      </c>
    </row>
    <row r="68" spans="1:11" ht="9" customHeight="1">
      <c r="A68" s="395" t="s">
        <v>19956</v>
      </c>
      <c r="B68" s="396" t="s">
        <v>19957</v>
      </c>
      <c r="C68" s="397">
        <v>2838925.7390000001</v>
      </c>
      <c r="D68" s="397">
        <v>189.26169999999999</v>
      </c>
      <c r="E68" s="397">
        <v>51.088799999999999</v>
      </c>
      <c r="F68" s="397">
        <v>0</v>
      </c>
      <c r="G68" s="397">
        <v>165.60400000000001</v>
      </c>
      <c r="H68" s="397">
        <v>372.81790000000001</v>
      </c>
      <c r="I68" s="397">
        <v>39.749600000000001</v>
      </c>
      <c r="J68" s="397">
        <v>818.52200000000005</v>
      </c>
      <c r="K68" s="397">
        <v>280.1001</v>
      </c>
    </row>
    <row r="69" spans="1:11" ht="9" customHeight="1">
      <c r="A69" s="395" t="s">
        <v>19958</v>
      </c>
      <c r="B69" s="396" t="s">
        <v>19959</v>
      </c>
      <c r="C69" s="397">
        <v>476682.38439999998</v>
      </c>
      <c r="D69" s="397">
        <v>38.134599999999999</v>
      </c>
      <c r="E69" s="397">
        <v>8.8233999999999995</v>
      </c>
      <c r="F69" s="397">
        <v>0</v>
      </c>
      <c r="G69" s="397">
        <v>38.134599999999999</v>
      </c>
      <c r="H69" s="397">
        <v>71.904200000000003</v>
      </c>
      <c r="I69" s="397">
        <v>23.182600000000001</v>
      </c>
      <c r="J69" s="397">
        <v>180.17939999999999</v>
      </c>
      <c r="K69" s="397">
        <v>70.140600000000006</v>
      </c>
    </row>
    <row r="70" spans="1:11" ht="9" customHeight="1">
      <c r="A70" s="395" t="s">
        <v>19960</v>
      </c>
      <c r="B70" s="396" t="s">
        <v>19961</v>
      </c>
      <c r="C70" s="397">
        <v>818448</v>
      </c>
      <c r="D70" s="397">
        <v>34.101999999999997</v>
      </c>
      <c r="E70" s="397">
        <v>11.8355</v>
      </c>
      <c r="F70" s="397">
        <v>0</v>
      </c>
      <c r="G70" s="397">
        <v>21.313800000000001</v>
      </c>
      <c r="H70" s="397">
        <v>0</v>
      </c>
      <c r="I70" s="397">
        <v>0</v>
      </c>
      <c r="J70" s="397">
        <v>67.251300000000001</v>
      </c>
      <c r="K70" s="397">
        <v>45.9375</v>
      </c>
    </row>
    <row r="71" spans="1:11" ht="9" customHeight="1">
      <c r="A71" s="395" t="s">
        <v>19962</v>
      </c>
      <c r="B71" s="396" t="s">
        <v>19963</v>
      </c>
      <c r="C71" s="397">
        <v>139.03309999999999</v>
      </c>
      <c r="D71" s="397">
        <v>6.9500000000000006E-2</v>
      </c>
      <c r="E71" s="397">
        <v>6.4000000000000003E-3</v>
      </c>
      <c r="F71" s="397">
        <v>0</v>
      </c>
      <c r="G71" s="397">
        <v>3.4799999999999998E-2</v>
      </c>
      <c r="H71" s="397">
        <v>0</v>
      </c>
      <c r="I71" s="397">
        <v>0</v>
      </c>
      <c r="J71" s="397">
        <v>0.11070000000000001</v>
      </c>
      <c r="K71" s="397">
        <v>7.5899999999999995E-2</v>
      </c>
    </row>
    <row r="72" spans="1:11" ht="9" customHeight="1">
      <c r="A72" s="395" t="s">
        <v>19964</v>
      </c>
      <c r="B72" s="396" t="s">
        <v>19965</v>
      </c>
      <c r="C72" s="397">
        <v>163771.98800000001</v>
      </c>
      <c r="D72" s="397">
        <v>10.5282</v>
      </c>
      <c r="E72" s="397">
        <v>2.8871000000000002</v>
      </c>
      <c r="F72" s="397">
        <v>0</v>
      </c>
      <c r="G72" s="397">
        <v>5.8490000000000002</v>
      </c>
      <c r="H72" s="397">
        <v>0</v>
      </c>
      <c r="I72" s="397">
        <v>23.182600000000001</v>
      </c>
      <c r="J72" s="397">
        <v>42.446899999999999</v>
      </c>
      <c r="K72" s="397">
        <v>36.597900000000003</v>
      </c>
    </row>
    <row r="73" spans="1:11" ht="9" customHeight="1">
      <c r="A73" s="395" t="s">
        <v>19966</v>
      </c>
      <c r="B73" s="396" t="s">
        <v>19967</v>
      </c>
      <c r="C73" s="397">
        <v>4666601.3923000004</v>
      </c>
      <c r="D73" s="397">
        <v>311.10680000000002</v>
      </c>
      <c r="E73" s="397">
        <v>83.979399999999998</v>
      </c>
      <c r="F73" s="397">
        <v>0</v>
      </c>
      <c r="G73" s="397">
        <v>311.10680000000002</v>
      </c>
      <c r="H73" s="397">
        <v>139.61490000000001</v>
      </c>
      <c r="I73" s="397">
        <v>29.605499999999999</v>
      </c>
      <c r="J73" s="397">
        <v>875.41340000000002</v>
      </c>
      <c r="K73" s="397">
        <v>424.69170000000003</v>
      </c>
    </row>
    <row r="74" spans="1:11" ht="9" customHeight="1">
      <c r="A74" s="395" t="s">
        <v>19968</v>
      </c>
      <c r="B74" s="396" t="s">
        <v>19969</v>
      </c>
      <c r="C74" s="397">
        <v>3536195.1387999998</v>
      </c>
      <c r="D74" s="397">
        <v>94.298500000000004</v>
      </c>
      <c r="E74" s="397">
        <v>58.182200000000002</v>
      </c>
      <c r="F74" s="397">
        <v>0</v>
      </c>
      <c r="G74" s="397">
        <v>58.936599999999999</v>
      </c>
      <c r="H74" s="397">
        <v>0</v>
      </c>
      <c r="I74" s="397">
        <v>39.749600000000001</v>
      </c>
      <c r="J74" s="397">
        <v>251.1669</v>
      </c>
      <c r="K74" s="397">
        <v>192.2303</v>
      </c>
    </row>
    <row r="75" spans="1:11" ht="9" customHeight="1">
      <c r="A75" s="395" t="s">
        <v>19970</v>
      </c>
      <c r="B75" s="396" t="s">
        <v>19971</v>
      </c>
      <c r="C75" s="397">
        <v>179667.81570000001</v>
      </c>
      <c r="D75" s="397">
        <v>14.3734</v>
      </c>
      <c r="E75" s="397">
        <v>3.3256999999999999</v>
      </c>
      <c r="F75" s="397">
        <v>0</v>
      </c>
      <c r="G75" s="397">
        <v>12.576700000000001</v>
      </c>
      <c r="H75" s="397">
        <v>0</v>
      </c>
      <c r="I75" s="397">
        <v>0</v>
      </c>
      <c r="J75" s="397">
        <v>30.2758</v>
      </c>
      <c r="K75" s="397">
        <v>17.699100000000001</v>
      </c>
    </row>
    <row r="76" spans="1:11" ht="9" customHeight="1">
      <c r="A76" s="395" t="s">
        <v>19972</v>
      </c>
      <c r="B76" s="396" t="s">
        <v>19973</v>
      </c>
      <c r="C76" s="397">
        <v>1766018.936</v>
      </c>
      <c r="D76" s="397">
        <v>79.4709</v>
      </c>
      <c r="E76" s="397">
        <v>29.9649</v>
      </c>
      <c r="F76" s="397">
        <v>0</v>
      </c>
      <c r="G76" s="397">
        <v>44.150500000000001</v>
      </c>
      <c r="H76" s="397">
        <v>0</v>
      </c>
      <c r="I76" s="397">
        <v>23.182600000000001</v>
      </c>
      <c r="J76" s="397">
        <v>176.7689</v>
      </c>
      <c r="K76" s="397">
        <v>132.61840000000001</v>
      </c>
    </row>
    <row r="77" spans="1:11" ht="9" customHeight="1">
      <c r="A77" s="395" t="s">
        <v>19974</v>
      </c>
      <c r="B77" s="396" t="s">
        <v>19975</v>
      </c>
      <c r="C77" s="397">
        <v>103850.0462</v>
      </c>
      <c r="D77" s="397">
        <v>4.6733000000000002</v>
      </c>
      <c r="E77" s="397">
        <v>1.7621</v>
      </c>
      <c r="F77" s="397">
        <v>0</v>
      </c>
      <c r="G77" s="397">
        <v>2.5962999999999998</v>
      </c>
      <c r="H77" s="397">
        <v>0</v>
      </c>
      <c r="I77" s="397">
        <v>23.182600000000001</v>
      </c>
      <c r="J77" s="397">
        <v>32.214300000000001</v>
      </c>
      <c r="K77" s="397">
        <v>29.617999999999999</v>
      </c>
    </row>
    <row r="78" spans="1:11" ht="9" customHeight="1">
      <c r="A78" s="395" t="s">
        <v>19976</v>
      </c>
      <c r="B78" s="396" t="s">
        <v>19977</v>
      </c>
      <c r="C78" s="397">
        <v>800000</v>
      </c>
      <c r="D78" s="397">
        <v>12.666700000000001</v>
      </c>
      <c r="E78" s="397">
        <v>12.751300000000001</v>
      </c>
      <c r="F78" s="397">
        <v>0</v>
      </c>
      <c r="G78" s="397">
        <v>6.6666999999999996</v>
      </c>
      <c r="H78" s="397">
        <v>0</v>
      </c>
      <c r="I78" s="397">
        <v>0</v>
      </c>
      <c r="J78" s="397">
        <v>32.084699999999998</v>
      </c>
      <c r="K78" s="397">
        <v>25.417999999999999</v>
      </c>
    </row>
    <row r="79" spans="1:11" ht="9" customHeight="1">
      <c r="A79" s="395" t="s">
        <v>19978</v>
      </c>
      <c r="B79" s="396" t="s">
        <v>19979</v>
      </c>
      <c r="C79" s="397">
        <v>1195000</v>
      </c>
      <c r="D79" s="397">
        <v>18.9208</v>
      </c>
      <c r="E79" s="397">
        <v>19.0473</v>
      </c>
      <c r="F79" s="397">
        <v>0</v>
      </c>
      <c r="G79" s="397">
        <v>9.9582999999999995</v>
      </c>
      <c r="H79" s="397">
        <v>0</v>
      </c>
      <c r="I79" s="397">
        <v>0</v>
      </c>
      <c r="J79" s="397">
        <v>47.926400000000001</v>
      </c>
      <c r="K79" s="397">
        <v>37.9681</v>
      </c>
    </row>
    <row r="80" spans="1:11" ht="9" customHeight="1">
      <c r="A80" s="395" t="s">
        <v>19980</v>
      </c>
      <c r="B80" s="396" t="s">
        <v>19981</v>
      </c>
      <c r="C80" s="397">
        <v>620000</v>
      </c>
      <c r="D80" s="397">
        <v>9.8167000000000009</v>
      </c>
      <c r="E80" s="397">
        <v>9.8823000000000008</v>
      </c>
      <c r="F80" s="397">
        <v>0</v>
      </c>
      <c r="G80" s="397">
        <v>5.1666999999999996</v>
      </c>
      <c r="H80" s="397">
        <v>0</v>
      </c>
      <c r="I80" s="397">
        <v>0</v>
      </c>
      <c r="J80" s="397">
        <v>24.8657</v>
      </c>
      <c r="K80" s="397">
        <v>19.699000000000002</v>
      </c>
    </row>
    <row r="81" spans="1:11" ht="9" customHeight="1">
      <c r="A81" s="395" t="s">
        <v>19982</v>
      </c>
      <c r="B81" s="396" t="s">
        <v>19983</v>
      </c>
      <c r="C81" s="397">
        <v>526832.38439999998</v>
      </c>
      <c r="D81" s="397">
        <v>42.146599999999999</v>
      </c>
      <c r="E81" s="397">
        <v>9.7516999999999996</v>
      </c>
      <c r="F81" s="397">
        <v>0</v>
      </c>
      <c r="G81" s="397">
        <v>42.146599999999999</v>
      </c>
      <c r="H81" s="397">
        <v>71.904200000000003</v>
      </c>
      <c r="I81" s="397">
        <v>23.182600000000001</v>
      </c>
      <c r="J81" s="397">
        <v>189.1317</v>
      </c>
      <c r="K81" s="397">
        <v>75.0809</v>
      </c>
    </row>
    <row r="82" spans="1:11" ht="9" customHeight="1">
      <c r="A82" s="395" t="s">
        <v>19984</v>
      </c>
      <c r="B82" s="396" t="s">
        <v>19985</v>
      </c>
      <c r="C82" s="397">
        <v>2807.8238999999999</v>
      </c>
      <c r="D82" s="397">
        <v>0.42120000000000002</v>
      </c>
      <c r="E82" s="397">
        <v>5.7700000000000001E-2</v>
      </c>
      <c r="F82" s="397">
        <v>0</v>
      </c>
      <c r="G82" s="397">
        <v>0.3276</v>
      </c>
      <c r="H82" s="397">
        <v>7.6734999999999998</v>
      </c>
      <c r="I82" s="397">
        <v>0</v>
      </c>
      <c r="J82" s="397">
        <v>8.48</v>
      </c>
      <c r="K82" s="397">
        <v>0.47889999999999999</v>
      </c>
    </row>
    <row r="83" spans="1:11" ht="9" customHeight="1">
      <c r="A83" s="395" t="s">
        <v>19986</v>
      </c>
      <c r="B83" s="396" t="s">
        <v>19987</v>
      </c>
      <c r="C83" s="397">
        <v>1176900.4362999999</v>
      </c>
      <c r="D83" s="397">
        <v>15.324199999999999</v>
      </c>
      <c r="E83" s="397">
        <v>6.8285999999999998</v>
      </c>
      <c r="F83" s="397">
        <v>0</v>
      </c>
      <c r="G83" s="397">
        <v>34.053800000000003</v>
      </c>
      <c r="H83" s="397">
        <v>361.46460000000002</v>
      </c>
      <c r="I83" s="397">
        <v>134.32730000000001</v>
      </c>
      <c r="J83" s="397">
        <v>551.99850000000004</v>
      </c>
      <c r="K83" s="397">
        <v>156.48009999999999</v>
      </c>
    </row>
    <row r="84" spans="1:11" ht="9" customHeight="1">
      <c r="A84" s="395" t="s">
        <v>19988</v>
      </c>
      <c r="B84" s="396" t="s">
        <v>19989</v>
      </c>
      <c r="C84" s="397">
        <v>76318.482900000003</v>
      </c>
      <c r="D84" s="397">
        <v>4.5791000000000004</v>
      </c>
      <c r="E84" s="397">
        <v>1.4127000000000001</v>
      </c>
      <c r="F84" s="397">
        <v>0.57240000000000002</v>
      </c>
      <c r="G84" s="397">
        <v>4.5791000000000004</v>
      </c>
      <c r="H84" s="397">
        <v>23.768000000000001</v>
      </c>
      <c r="I84" s="397">
        <v>0</v>
      </c>
      <c r="J84" s="397">
        <v>34.911299999999997</v>
      </c>
      <c r="K84" s="397">
        <v>6.5641999999999996</v>
      </c>
    </row>
    <row r="85" spans="1:11" ht="9" customHeight="1">
      <c r="A85" s="395" t="s">
        <v>19990</v>
      </c>
      <c r="B85" s="396" t="s">
        <v>19991</v>
      </c>
      <c r="C85" s="397">
        <v>16213321.552999999</v>
      </c>
      <c r="D85" s="397">
        <v>810.66610000000003</v>
      </c>
      <c r="E85" s="397">
        <v>285.8177</v>
      </c>
      <c r="F85" s="397">
        <v>115.8094</v>
      </c>
      <c r="G85" s="397">
        <v>1042.2850000000001</v>
      </c>
      <c r="H85" s="397">
        <v>115.0673</v>
      </c>
      <c r="I85" s="397">
        <v>27.357399999999998</v>
      </c>
      <c r="J85" s="397">
        <v>2397.0029</v>
      </c>
      <c r="K85" s="397">
        <v>1239.6505999999999</v>
      </c>
    </row>
    <row r="86" spans="1:11" ht="9" customHeight="1">
      <c r="A86" s="395" t="s">
        <v>602</v>
      </c>
      <c r="B86" s="396" t="s">
        <v>19992</v>
      </c>
      <c r="C86" s="397">
        <v>28439986.838</v>
      </c>
      <c r="D86" s="397">
        <v>1421.9992999999999</v>
      </c>
      <c r="E86" s="397">
        <v>501.35629999999998</v>
      </c>
      <c r="F86" s="397">
        <v>203.14279999999999</v>
      </c>
      <c r="G86" s="397">
        <v>1828.2849000000001</v>
      </c>
      <c r="H86" s="397">
        <v>127.85250000000001</v>
      </c>
      <c r="I86" s="397">
        <v>27.357399999999998</v>
      </c>
      <c r="J86" s="397">
        <v>4109.9931999999999</v>
      </c>
      <c r="K86" s="397">
        <v>2153.8557999999998</v>
      </c>
    </row>
    <row r="87" spans="1:11" ht="9" customHeight="1">
      <c r="A87" s="395" t="s">
        <v>19993</v>
      </c>
      <c r="B87" s="396" t="s">
        <v>19994</v>
      </c>
      <c r="C87" s="397">
        <v>405144.09600000002</v>
      </c>
      <c r="D87" s="397">
        <v>28.360099999999999</v>
      </c>
      <c r="E87" s="397">
        <v>7.4992000000000001</v>
      </c>
      <c r="F87" s="397">
        <v>0</v>
      </c>
      <c r="G87" s="397">
        <v>28.360099999999999</v>
      </c>
      <c r="H87" s="397">
        <v>58.172899999999998</v>
      </c>
      <c r="I87" s="397">
        <v>29.605499999999999</v>
      </c>
      <c r="J87" s="397">
        <v>151.99780000000001</v>
      </c>
      <c r="K87" s="397">
        <v>65.464799999999997</v>
      </c>
    </row>
    <row r="88" spans="1:11" ht="9" customHeight="1">
      <c r="A88" s="395" t="s">
        <v>19995</v>
      </c>
      <c r="B88" s="396" t="s">
        <v>19996</v>
      </c>
      <c r="C88" s="397">
        <v>50474.197999999997</v>
      </c>
      <c r="D88" s="397">
        <v>4.0378999999999996</v>
      </c>
      <c r="E88" s="397">
        <v>0.93430000000000002</v>
      </c>
      <c r="F88" s="397">
        <v>0</v>
      </c>
      <c r="G88" s="397">
        <v>3.5331999999999999</v>
      </c>
      <c r="H88" s="397">
        <v>16.8992</v>
      </c>
      <c r="I88" s="397">
        <v>0</v>
      </c>
      <c r="J88" s="397">
        <v>25.404599999999999</v>
      </c>
      <c r="K88" s="397">
        <v>4.9722</v>
      </c>
    </row>
    <row r="89" spans="1:11" ht="9" customHeight="1">
      <c r="A89" s="395" t="s">
        <v>19997</v>
      </c>
      <c r="B89" s="396" t="s">
        <v>19998</v>
      </c>
      <c r="C89" s="397">
        <v>74678.720100000006</v>
      </c>
      <c r="D89" s="397">
        <v>5.9743000000000004</v>
      </c>
      <c r="E89" s="397">
        <v>1.3823000000000001</v>
      </c>
      <c r="F89" s="397">
        <v>0</v>
      </c>
      <c r="G89" s="397">
        <v>5.2275</v>
      </c>
      <c r="H89" s="397">
        <v>8.0086999999999993</v>
      </c>
      <c r="I89" s="397">
        <v>23.182600000000001</v>
      </c>
      <c r="J89" s="397">
        <v>43.775399999999998</v>
      </c>
      <c r="K89" s="397">
        <v>30.539200000000001</v>
      </c>
    </row>
    <row r="90" spans="1:11" ht="9" customHeight="1">
      <c r="A90" s="395" t="s">
        <v>19999</v>
      </c>
      <c r="B90" s="396" t="s">
        <v>20000</v>
      </c>
      <c r="C90" s="397">
        <v>63569.609900000003</v>
      </c>
      <c r="D90" s="397">
        <v>5.0856000000000003</v>
      </c>
      <c r="E90" s="397">
        <v>1.1767000000000001</v>
      </c>
      <c r="F90" s="397">
        <v>0</v>
      </c>
      <c r="G90" s="397">
        <v>4.4499000000000004</v>
      </c>
      <c r="H90" s="397">
        <v>8.0086999999999993</v>
      </c>
      <c r="I90" s="397">
        <v>23.182600000000001</v>
      </c>
      <c r="J90" s="397">
        <v>41.903500000000001</v>
      </c>
      <c r="K90" s="397">
        <v>29.444900000000001</v>
      </c>
    </row>
    <row r="91" spans="1:11" ht="9" customHeight="1">
      <c r="A91" s="395" t="s">
        <v>20001</v>
      </c>
      <c r="B91" s="396" t="s">
        <v>20002</v>
      </c>
      <c r="C91" s="397">
        <v>5019103.0713999998</v>
      </c>
      <c r="D91" s="397">
        <v>65.352900000000005</v>
      </c>
      <c r="E91" s="397">
        <v>29.122</v>
      </c>
      <c r="F91" s="397">
        <v>0</v>
      </c>
      <c r="G91" s="397">
        <v>145.2287</v>
      </c>
      <c r="H91" s="397">
        <v>361.46460000000002</v>
      </c>
      <c r="I91" s="397">
        <v>134.32730000000001</v>
      </c>
      <c r="J91" s="397">
        <v>735.49549999999999</v>
      </c>
      <c r="K91" s="397">
        <v>228.8022</v>
      </c>
    </row>
    <row r="92" spans="1:11" ht="9" customHeight="1">
      <c r="A92" s="395" t="s">
        <v>20003</v>
      </c>
      <c r="B92" s="396" t="s">
        <v>20004</v>
      </c>
      <c r="C92" s="397">
        <v>1889579.0830999999</v>
      </c>
      <c r="D92" s="397">
        <v>14.7623</v>
      </c>
      <c r="E92" s="397">
        <v>10.6264</v>
      </c>
      <c r="F92" s="397">
        <v>0</v>
      </c>
      <c r="G92" s="397">
        <v>24.603899999999999</v>
      </c>
      <c r="H92" s="397">
        <v>0</v>
      </c>
      <c r="I92" s="397">
        <v>25.753</v>
      </c>
      <c r="J92" s="397">
        <v>75.745599999999996</v>
      </c>
      <c r="K92" s="397">
        <v>51.1417</v>
      </c>
    </row>
    <row r="93" spans="1:11" ht="9" customHeight="1">
      <c r="A93" s="395" t="s">
        <v>20005</v>
      </c>
      <c r="B93" s="396" t="s">
        <v>20006</v>
      </c>
      <c r="C93" s="397">
        <v>9897.94</v>
      </c>
      <c r="D93" s="397">
        <v>0.65990000000000004</v>
      </c>
      <c r="E93" s="397">
        <v>0.17810000000000001</v>
      </c>
      <c r="F93" s="397">
        <v>0</v>
      </c>
      <c r="G93" s="397">
        <v>0.65990000000000004</v>
      </c>
      <c r="H93" s="397">
        <v>3.9064999999999999</v>
      </c>
      <c r="I93" s="397">
        <v>0</v>
      </c>
      <c r="J93" s="397">
        <v>5.4043999999999999</v>
      </c>
      <c r="K93" s="397">
        <v>0.83799999999999997</v>
      </c>
    </row>
    <row r="94" spans="1:11" ht="9" customHeight="1">
      <c r="A94" s="395" t="s">
        <v>20007</v>
      </c>
      <c r="B94" s="396" t="s">
        <v>20008</v>
      </c>
      <c r="C94" s="397">
        <v>8557836.0363999996</v>
      </c>
      <c r="D94" s="397">
        <v>136.9254</v>
      </c>
      <c r="E94" s="397">
        <v>137.28479999999999</v>
      </c>
      <c r="F94" s="397">
        <v>0</v>
      </c>
      <c r="G94" s="397">
        <v>171.1567</v>
      </c>
      <c r="H94" s="397">
        <v>245.4768</v>
      </c>
      <c r="I94" s="397">
        <v>79.499200000000002</v>
      </c>
      <c r="J94" s="397">
        <v>770.34289999999999</v>
      </c>
      <c r="K94" s="397">
        <v>353.70940000000002</v>
      </c>
    </row>
    <row r="95" spans="1:11" ht="9" customHeight="1">
      <c r="A95" s="395" t="s">
        <v>20009</v>
      </c>
      <c r="B95" s="396" t="s">
        <v>20010</v>
      </c>
      <c r="C95" s="397">
        <v>1076718.9698999999</v>
      </c>
      <c r="D95" s="397">
        <v>107.67189999999999</v>
      </c>
      <c r="E95" s="397">
        <v>21.3536</v>
      </c>
      <c r="F95" s="397">
        <v>0</v>
      </c>
      <c r="G95" s="397">
        <v>107.67189999999999</v>
      </c>
      <c r="H95" s="397">
        <v>114.6581</v>
      </c>
      <c r="I95" s="397">
        <v>29.605499999999999</v>
      </c>
      <c r="J95" s="397">
        <v>380.96100000000001</v>
      </c>
      <c r="K95" s="397">
        <v>158.631</v>
      </c>
    </row>
    <row r="96" spans="1:11" ht="9" customHeight="1">
      <c r="A96" s="395" t="s">
        <v>20011</v>
      </c>
      <c r="B96" s="396" t="s">
        <v>20012</v>
      </c>
      <c r="C96" s="397">
        <v>240065.74619999999</v>
      </c>
      <c r="D96" s="397">
        <v>21.605899999999998</v>
      </c>
      <c r="E96" s="397">
        <v>4.4436</v>
      </c>
      <c r="F96" s="397">
        <v>0</v>
      </c>
      <c r="G96" s="397">
        <v>21.605899999999998</v>
      </c>
      <c r="H96" s="397">
        <v>0</v>
      </c>
      <c r="I96" s="397">
        <v>23.182600000000001</v>
      </c>
      <c r="J96" s="397">
        <v>70.837999999999994</v>
      </c>
      <c r="K96" s="397">
        <v>49.232100000000003</v>
      </c>
    </row>
    <row r="97" spans="1:11" ht="9" customHeight="1">
      <c r="A97" s="395" t="s">
        <v>20013</v>
      </c>
      <c r="B97" s="396" t="s">
        <v>20014</v>
      </c>
      <c r="C97" s="397">
        <v>22470.354599999999</v>
      </c>
      <c r="D97" s="397">
        <v>2.0223</v>
      </c>
      <c r="E97" s="397">
        <v>0.41589999999999999</v>
      </c>
      <c r="F97" s="397">
        <v>0</v>
      </c>
      <c r="G97" s="397">
        <v>1.1234999999999999</v>
      </c>
      <c r="H97" s="397">
        <v>0</v>
      </c>
      <c r="I97" s="397">
        <v>0</v>
      </c>
      <c r="J97" s="397">
        <v>3.5617000000000001</v>
      </c>
      <c r="K97" s="397">
        <v>2.4382000000000001</v>
      </c>
    </row>
    <row r="98" spans="1:11" ht="9" customHeight="1">
      <c r="A98" s="395" t="s">
        <v>20015</v>
      </c>
      <c r="B98" s="396" t="s">
        <v>20016</v>
      </c>
      <c r="C98" s="397">
        <v>165752.38440000001</v>
      </c>
      <c r="D98" s="397">
        <v>14.9177</v>
      </c>
      <c r="E98" s="397">
        <v>3.0680999999999998</v>
      </c>
      <c r="F98" s="397">
        <v>0</v>
      </c>
      <c r="G98" s="397">
        <v>8.2875999999999994</v>
      </c>
      <c r="H98" s="397">
        <v>0</v>
      </c>
      <c r="I98" s="397">
        <v>0</v>
      </c>
      <c r="J98" s="397">
        <v>26.273399999999999</v>
      </c>
      <c r="K98" s="397">
        <v>17.985800000000001</v>
      </c>
    </row>
    <row r="99" spans="1:11" ht="9" customHeight="1">
      <c r="A99" s="395" t="s">
        <v>20017</v>
      </c>
      <c r="B99" s="396" t="s">
        <v>20018</v>
      </c>
      <c r="C99" s="397">
        <v>7710.5875999999998</v>
      </c>
      <c r="D99" s="397">
        <v>0.69399999999999995</v>
      </c>
      <c r="E99" s="397">
        <v>0.14269999999999999</v>
      </c>
      <c r="F99" s="397">
        <v>0</v>
      </c>
      <c r="G99" s="397">
        <v>0.38550000000000001</v>
      </c>
      <c r="H99" s="397">
        <v>0</v>
      </c>
      <c r="I99" s="397">
        <v>0</v>
      </c>
      <c r="J99" s="397">
        <v>1.2222</v>
      </c>
      <c r="K99" s="397">
        <v>0.8367</v>
      </c>
    </row>
    <row r="100" spans="1:11" ht="9" customHeight="1">
      <c r="A100" s="395" t="s">
        <v>20019</v>
      </c>
      <c r="B100" s="396" t="s">
        <v>20020</v>
      </c>
      <c r="C100" s="397">
        <v>995555.41359999997</v>
      </c>
      <c r="D100" s="397">
        <v>99.555499999999995</v>
      </c>
      <c r="E100" s="397">
        <v>19.744</v>
      </c>
      <c r="F100" s="397">
        <v>0</v>
      </c>
      <c r="G100" s="397">
        <v>99.555499999999995</v>
      </c>
      <c r="H100" s="397">
        <v>102.02630000000001</v>
      </c>
      <c r="I100" s="397">
        <v>29.605499999999999</v>
      </c>
      <c r="J100" s="397">
        <v>350.48680000000002</v>
      </c>
      <c r="K100" s="397">
        <v>148.905</v>
      </c>
    </row>
    <row r="101" spans="1:11" ht="9" customHeight="1">
      <c r="A101" s="395" t="s">
        <v>20021</v>
      </c>
      <c r="B101" s="396" t="s">
        <v>20022</v>
      </c>
      <c r="C101" s="397">
        <v>488028.424</v>
      </c>
      <c r="D101" s="397">
        <v>39.042299999999997</v>
      </c>
      <c r="E101" s="397">
        <v>9.0334000000000003</v>
      </c>
      <c r="F101" s="397">
        <v>0</v>
      </c>
      <c r="G101" s="397">
        <v>39.042299999999997</v>
      </c>
      <c r="H101" s="397">
        <v>42.498199999999997</v>
      </c>
      <c r="I101" s="397">
        <v>23.182600000000001</v>
      </c>
      <c r="J101" s="397">
        <v>152.7988</v>
      </c>
      <c r="K101" s="397">
        <v>71.258300000000006</v>
      </c>
    </row>
    <row r="102" spans="1:11" ht="9" customHeight="1">
      <c r="A102" s="395" t="s">
        <v>20023</v>
      </c>
      <c r="B102" s="396" t="s">
        <v>20024</v>
      </c>
      <c r="C102" s="397">
        <v>577822.24659999995</v>
      </c>
      <c r="D102" s="397">
        <v>40.447600000000001</v>
      </c>
      <c r="E102" s="397">
        <v>10.695499999999999</v>
      </c>
      <c r="F102" s="397">
        <v>0</v>
      </c>
      <c r="G102" s="397">
        <v>40.447600000000001</v>
      </c>
      <c r="H102" s="397">
        <v>70.830299999999994</v>
      </c>
      <c r="I102" s="397">
        <v>29.605499999999999</v>
      </c>
      <c r="J102" s="397">
        <v>192.0265</v>
      </c>
      <c r="K102" s="397">
        <v>80.748599999999996</v>
      </c>
    </row>
    <row r="103" spans="1:11" ht="9" customHeight="1">
      <c r="A103" s="395" t="s">
        <v>20025</v>
      </c>
      <c r="B103" s="396" t="s">
        <v>20026</v>
      </c>
      <c r="C103" s="397">
        <v>3278867.4076999999</v>
      </c>
      <c r="D103" s="397">
        <v>229.52070000000001</v>
      </c>
      <c r="E103" s="397">
        <v>60.691800000000001</v>
      </c>
      <c r="F103" s="397">
        <v>0</v>
      </c>
      <c r="G103" s="397">
        <v>229.52070000000001</v>
      </c>
      <c r="H103" s="397">
        <v>171.52690000000001</v>
      </c>
      <c r="I103" s="397">
        <v>23.182600000000001</v>
      </c>
      <c r="J103" s="397">
        <v>714.44269999999995</v>
      </c>
      <c r="K103" s="397">
        <v>313.39510000000001</v>
      </c>
    </row>
    <row r="104" spans="1:11" ht="9" customHeight="1">
      <c r="A104" s="395" t="s">
        <v>20027</v>
      </c>
      <c r="B104" s="396" t="s">
        <v>20028</v>
      </c>
      <c r="C104" s="397">
        <v>4521110.0800999999</v>
      </c>
      <c r="D104" s="397">
        <v>301.40730000000002</v>
      </c>
      <c r="E104" s="397">
        <v>81.361099999999993</v>
      </c>
      <c r="F104" s="397">
        <v>0</v>
      </c>
      <c r="G104" s="397">
        <v>301.40730000000002</v>
      </c>
      <c r="H104" s="397">
        <v>99.213499999999996</v>
      </c>
      <c r="I104" s="397">
        <v>29.605499999999999</v>
      </c>
      <c r="J104" s="397">
        <v>812.99469999999997</v>
      </c>
      <c r="K104" s="397">
        <v>412.37389999999999</v>
      </c>
    </row>
    <row r="105" spans="1:11" ht="9" customHeight="1">
      <c r="A105" s="395" t="s">
        <v>20029</v>
      </c>
      <c r="B105" s="396" t="s">
        <v>20030</v>
      </c>
      <c r="C105" s="397">
        <v>243357.44870000001</v>
      </c>
      <c r="D105" s="397">
        <v>12.167899999999999</v>
      </c>
      <c r="E105" s="397">
        <v>4.3794000000000004</v>
      </c>
      <c r="F105" s="397">
        <v>1.7745</v>
      </c>
      <c r="G105" s="397">
        <v>12.167899999999999</v>
      </c>
      <c r="H105" s="397">
        <v>23.7806</v>
      </c>
      <c r="I105" s="397">
        <v>28.305800000000001</v>
      </c>
      <c r="J105" s="397">
        <v>82.576099999999997</v>
      </c>
      <c r="K105" s="397">
        <v>46.627600000000001</v>
      </c>
    </row>
    <row r="106" spans="1:11" ht="9" customHeight="1">
      <c r="A106" s="395" t="s">
        <v>20031</v>
      </c>
      <c r="B106" s="396" t="s">
        <v>20032</v>
      </c>
      <c r="C106" s="397">
        <v>82379231.687099993</v>
      </c>
      <c r="D106" s="397">
        <v>926.76639999999998</v>
      </c>
      <c r="E106" s="397">
        <v>667.1173</v>
      </c>
      <c r="F106" s="397">
        <v>0</v>
      </c>
      <c r="G106" s="397">
        <v>2059.4807999999998</v>
      </c>
      <c r="H106" s="397">
        <v>971.67899999999997</v>
      </c>
      <c r="I106" s="397">
        <v>66.115600000000001</v>
      </c>
      <c r="J106" s="397">
        <v>4691.1590999999999</v>
      </c>
      <c r="K106" s="397">
        <v>1659.9992999999999</v>
      </c>
    </row>
    <row r="107" spans="1:11" ht="9" customHeight="1">
      <c r="A107" s="395" t="s">
        <v>20033</v>
      </c>
      <c r="B107" s="396" t="s">
        <v>20034</v>
      </c>
      <c r="C107" s="397">
        <v>1216995.6949</v>
      </c>
      <c r="D107" s="397">
        <v>139.08519999999999</v>
      </c>
      <c r="E107" s="397">
        <v>24.1356</v>
      </c>
      <c r="F107" s="397">
        <v>0</v>
      </c>
      <c r="G107" s="397">
        <v>173.85650000000001</v>
      </c>
      <c r="H107" s="397">
        <v>49.862499999999997</v>
      </c>
      <c r="I107" s="397">
        <v>29.605499999999999</v>
      </c>
      <c r="J107" s="397">
        <v>416.5453</v>
      </c>
      <c r="K107" s="397">
        <v>192.8263</v>
      </c>
    </row>
    <row r="108" spans="1:11" ht="9" customHeight="1">
      <c r="A108" s="395" t="s">
        <v>20035</v>
      </c>
      <c r="B108" s="396" t="s">
        <v>20036</v>
      </c>
      <c r="C108" s="397">
        <v>620034.49600000004</v>
      </c>
      <c r="D108" s="397">
        <v>26.572900000000001</v>
      </c>
      <c r="E108" s="397">
        <v>10.930300000000001</v>
      </c>
      <c r="F108" s="397">
        <v>4.4287999999999998</v>
      </c>
      <c r="G108" s="397">
        <v>39.859400000000001</v>
      </c>
      <c r="H108" s="397">
        <v>107.85639999999999</v>
      </c>
      <c r="I108" s="397">
        <v>24.5365</v>
      </c>
      <c r="J108" s="397">
        <v>214.18430000000001</v>
      </c>
      <c r="K108" s="397">
        <v>66.468500000000006</v>
      </c>
    </row>
    <row r="109" spans="1:11" ht="9" customHeight="1">
      <c r="A109" s="395" t="s">
        <v>20037</v>
      </c>
      <c r="B109" s="396" t="s">
        <v>20038</v>
      </c>
      <c r="C109" s="397">
        <v>91192.115999999995</v>
      </c>
      <c r="D109" s="397">
        <v>7.2953999999999999</v>
      </c>
      <c r="E109" s="397">
        <v>1.6879999999999999</v>
      </c>
      <c r="F109" s="397">
        <v>0</v>
      </c>
      <c r="G109" s="397">
        <v>4.5595999999999997</v>
      </c>
      <c r="H109" s="397">
        <v>0</v>
      </c>
      <c r="I109" s="397">
        <v>0</v>
      </c>
      <c r="J109" s="397">
        <v>13.542999999999999</v>
      </c>
      <c r="K109" s="397">
        <v>8.9833999999999996</v>
      </c>
    </row>
    <row r="110" spans="1:11" ht="9" customHeight="1">
      <c r="A110" s="395" t="s">
        <v>20039</v>
      </c>
      <c r="B110" s="396" t="s">
        <v>20040</v>
      </c>
      <c r="C110" s="397">
        <v>298811.13559999998</v>
      </c>
      <c r="D110" s="397">
        <v>11.952400000000001</v>
      </c>
      <c r="E110" s="397">
        <v>5.0701000000000001</v>
      </c>
      <c r="F110" s="397">
        <v>0</v>
      </c>
      <c r="G110" s="397">
        <v>7.4702999999999999</v>
      </c>
      <c r="H110" s="397">
        <v>0</v>
      </c>
      <c r="I110" s="397">
        <v>23.182600000000001</v>
      </c>
      <c r="J110" s="397">
        <v>47.675400000000003</v>
      </c>
      <c r="K110" s="397">
        <v>40.205100000000002</v>
      </c>
    </row>
    <row r="111" spans="1:11" ht="9" customHeight="1">
      <c r="A111" s="395" t="s">
        <v>20041</v>
      </c>
      <c r="B111" s="396" t="s">
        <v>20042</v>
      </c>
      <c r="C111" s="397">
        <v>95589.374100000001</v>
      </c>
      <c r="D111" s="397">
        <v>5.4622000000000002</v>
      </c>
      <c r="E111" s="397">
        <v>1.6851</v>
      </c>
      <c r="F111" s="397">
        <v>0</v>
      </c>
      <c r="G111" s="397">
        <v>5.4622000000000002</v>
      </c>
      <c r="H111" s="397">
        <v>0</v>
      </c>
      <c r="I111" s="397">
        <v>39.749600000000001</v>
      </c>
      <c r="J111" s="397">
        <v>52.359099999999998</v>
      </c>
      <c r="K111" s="397">
        <v>46.896900000000002</v>
      </c>
    </row>
    <row r="112" spans="1:11" ht="9" customHeight="1">
      <c r="A112" s="395" t="s">
        <v>20043</v>
      </c>
      <c r="B112" s="396" t="s">
        <v>20044</v>
      </c>
      <c r="C112" s="397">
        <v>265166.21600000001</v>
      </c>
      <c r="D112" s="397">
        <v>21.2133</v>
      </c>
      <c r="E112" s="397">
        <v>4.9081999999999999</v>
      </c>
      <c r="F112" s="397">
        <v>0</v>
      </c>
      <c r="G112" s="397">
        <v>21.2133</v>
      </c>
      <c r="H112" s="397">
        <v>9.3476999999999997</v>
      </c>
      <c r="I112" s="397">
        <v>0</v>
      </c>
      <c r="J112" s="397">
        <v>56.682499999999997</v>
      </c>
      <c r="K112" s="397">
        <v>26.121500000000001</v>
      </c>
    </row>
    <row r="113" spans="1:11" ht="9" customHeight="1">
      <c r="A113" s="395" t="s">
        <v>20045</v>
      </c>
      <c r="B113" s="396" t="s">
        <v>20046</v>
      </c>
      <c r="C113" s="397">
        <v>2963937.2681999998</v>
      </c>
      <c r="D113" s="397">
        <v>169.36779999999999</v>
      </c>
      <c r="E113" s="397">
        <v>52.25</v>
      </c>
      <c r="F113" s="397">
        <v>0</v>
      </c>
      <c r="G113" s="397">
        <v>169.36779999999999</v>
      </c>
      <c r="H113" s="397">
        <v>156.4915</v>
      </c>
      <c r="I113" s="397">
        <v>39.749600000000001</v>
      </c>
      <c r="J113" s="397">
        <v>587.22670000000005</v>
      </c>
      <c r="K113" s="397">
        <v>261.36739999999998</v>
      </c>
    </row>
    <row r="114" spans="1:11" ht="9" customHeight="1">
      <c r="A114" s="395" t="s">
        <v>20047</v>
      </c>
      <c r="B114" s="396" t="s">
        <v>20048</v>
      </c>
      <c r="C114" s="397">
        <v>1042.0931</v>
      </c>
      <c r="D114" s="397">
        <v>8.8599999999999998E-2</v>
      </c>
      <c r="E114" s="397">
        <v>1.9300000000000001E-2</v>
      </c>
      <c r="F114" s="397">
        <v>0</v>
      </c>
      <c r="G114" s="397">
        <v>8.3400000000000002E-2</v>
      </c>
      <c r="H114" s="397">
        <v>0</v>
      </c>
      <c r="I114" s="397">
        <v>0</v>
      </c>
      <c r="J114" s="397">
        <v>0.1913</v>
      </c>
      <c r="K114" s="397">
        <v>0.1079</v>
      </c>
    </row>
    <row r="115" spans="1:11" ht="9" customHeight="1">
      <c r="A115" s="395" t="s">
        <v>20049</v>
      </c>
      <c r="B115" s="396" t="s">
        <v>20050</v>
      </c>
      <c r="C115" s="397">
        <v>979.05409999999995</v>
      </c>
      <c r="D115" s="397">
        <v>8.3199999999999996E-2</v>
      </c>
      <c r="E115" s="397">
        <v>1.8100000000000002E-2</v>
      </c>
      <c r="F115" s="397">
        <v>0</v>
      </c>
      <c r="G115" s="397">
        <v>7.8299999999999995E-2</v>
      </c>
      <c r="H115" s="397">
        <v>0</v>
      </c>
      <c r="I115" s="397">
        <v>0</v>
      </c>
      <c r="J115" s="397">
        <v>0.17960000000000001</v>
      </c>
      <c r="K115" s="397">
        <v>0.1013</v>
      </c>
    </row>
    <row r="116" spans="1:11" ht="9" customHeight="1">
      <c r="A116" s="395" t="s">
        <v>20051</v>
      </c>
      <c r="B116" s="396" t="s">
        <v>20052</v>
      </c>
      <c r="C116" s="397">
        <v>463007.88819999999</v>
      </c>
      <c r="D116" s="397">
        <v>29.764800000000001</v>
      </c>
      <c r="E116" s="397">
        <v>8.1622000000000003</v>
      </c>
      <c r="F116" s="397">
        <v>0</v>
      </c>
      <c r="G116" s="397">
        <v>9.9215999999999998</v>
      </c>
      <c r="H116" s="397">
        <v>26.849</v>
      </c>
      <c r="I116" s="397">
        <v>23.182600000000001</v>
      </c>
      <c r="J116" s="397">
        <v>97.880200000000002</v>
      </c>
      <c r="K116" s="397">
        <v>61.1096</v>
      </c>
    </row>
    <row r="117" spans="1:11" ht="9" customHeight="1">
      <c r="A117" s="395" t="s">
        <v>20053</v>
      </c>
      <c r="B117" s="396" t="s">
        <v>20054</v>
      </c>
      <c r="C117" s="397">
        <v>135319.0049</v>
      </c>
      <c r="D117" s="397">
        <v>8.6990999999999996</v>
      </c>
      <c r="E117" s="397">
        <v>2.3855</v>
      </c>
      <c r="F117" s="397">
        <v>0</v>
      </c>
      <c r="G117" s="397">
        <v>2.8997000000000002</v>
      </c>
      <c r="H117" s="397">
        <v>3.7231000000000001</v>
      </c>
      <c r="I117" s="397">
        <v>0</v>
      </c>
      <c r="J117" s="397">
        <v>17.7074</v>
      </c>
      <c r="K117" s="397">
        <v>11.0846</v>
      </c>
    </row>
    <row r="118" spans="1:11" ht="9" customHeight="1">
      <c r="A118" s="395" t="s">
        <v>20055</v>
      </c>
      <c r="B118" s="396" t="s">
        <v>20056</v>
      </c>
      <c r="C118" s="397">
        <v>2448.1208000000001</v>
      </c>
      <c r="D118" s="397">
        <v>0.39169999999999999</v>
      </c>
      <c r="E118" s="397">
        <v>9.06E-2</v>
      </c>
      <c r="F118" s="397">
        <v>0</v>
      </c>
      <c r="G118" s="397">
        <v>0.3427</v>
      </c>
      <c r="H118" s="397">
        <v>4.5343</v>
      </c>
      <c r="I118" s="397">
        <v>0</v>
      </c>
      <c r="J118" s="397">
        <v>5.3593000000000002</v>
      </c>
      <c r="K118" s="397">
        <v>0.48230000000000001</v>
      </c>
    </row>
    <row r="119" spans="1:11" ht="9" customHeight="1">
      <c r="A119" s="395" t="s">
        <v>20057</v>
      </c>
      <c r="B119" s="396" t="s">
        <v>20058</v>
      </c>
      <c r="C119" s="397">
        <v>8250000</v>
      </c>
      <c r="D119" s="397">
        <v>132</v>
      </c>
      <c r="E119" s="397">
        <v>132.34649999999999</v>
      </c>
      <c r="F119" s="397">
        <v>0</v>
      </c>
      <c r="G119" s="397">
        <v>165</v>
      </c>
      <c r="H119" s="397">
        <v>1372.829</v>
      </c>
      <c r="I119" s="397">
        <v>32.360399999999998</v>
      </c>
      <c r="J119" s="397">
        <v>1834.5359000000001</v>
      </c>
      <c r="K119" s="397">
        <v>296.70690000000002</v>
      </c>
    </row>
    <row r="120" spans="1:11" ht="9" customHeight="1">
      <c r="A120" s="395" t="s">
        <v>20059</v>
      </c>
      <c r="B120" s="396" t="s">
        <v>20060</v>
      </c>
      <c r="C120" s="397">
        <v>8250000</v>
      </c>
      <c r="D120" s="397">
        <v>132</v>
      </c>
      <c r="E120" s="397">
        <v>132.34649999999999</v>
      </c>
      <c r="F120" s="397">
        <v>0</v>
      </c>
      <c r="G120" s="397">
        <v>165</v>
      </c>
      <c r="H120" s="397">
        <v>1372.829</v>
      </c>
      <c r="I120" s="397">
        <v>32.360399999999998</v>
      </c>
      <c r="J120" s="397">
        <v>1834.5359000000001</v>
      </c>
      <c r="K120" s="397">
        <v>296.70690000000002</v>
      </c>
    </row>
    <row r="121" spans="1:11" ht="9" customHeight="1">
      <c r="A121" s="395" t="s">
        <v>20061</v>
      </c>
      <c r="B121" s="396" t="s">
        <v>20062</v>
      </c>
      <c r="C121" s="397">
        <v>736000</v>
      </c>
      <c r="D121" s="397">
        <v>11.6533</v>
      </c>
      <c r="E121" s="397">
        <v>11.731199999999999</v>
      </c>
      <c r="F121" s="397">
        <v>0</v>
      </c>
      <c r="G121" s="397">
        <v>6.1333000000000002</v>
      </c>
      <c r="H121" s="397">
        <v>0</v>
      </c>
      <c r="I121" s="397">
        <v>0</v>
      </c>
      <c r="J121" s="397">
        <v>29.517800000000001</v>
      </c>
      <c r="K121" s="397">
        <v>23.384499999999999</v>
      </c>
    </row>
    <row r="122" spans="1:11" ht="9" customHeight="1">
      <c r="A122" s="395" t="s">
        <v>20063</v>
      </c>
      <c r="B122" s="396" t="s">
        <v>20064</v>
      </c>
      <c r="C122" s="397">
        <v>842000</v>
      </c>
      <c r="D122" s="397">
        <v>13.3317</v>
      </c>
      <c r="E122" s="397">
        <v>13.4208</v>
      </c>
      <c r="F122" s="397">
        <v>0</v>
      </c>
      <c r="G122" s="397">
        <v>7.0167000000000002</v>
      </c>
      <c r="H122" s="397">
        <v>0</v>
      </c>
      <c r="I122" s="397">
        <v>0</v>
      </c>
      <c r="J122" s="397">
        <v>33.769199999999998</v>
      </c>
      <c r="K122" s="397">
        <v>26.752500000000001</v>
      </c>
    </row>
    <row r="123" spans="1:11" ht="9" customHeight="1">
      <c r="A123" s="395" t="s">
        <v>20065</v>
      </c>
      <c r="B123" s="396" t="s">
        <v>20066</v>
      </c>
      <c r="C123" s="397">
        <v>730000</v>
      </c>
      <c r="D123" s="397">
        <v>11.558299999999999</v>
      </c>
      <c r="E123" s="397">
        <v>11.6356</v>
      </c>
      <c r="F123" s="397">
        <v>0</v>
      </c>
      <c r="G123" s="397">
        <v>6.0833000000000004</v>
      </c>
      <c r="H123" s="397">
        <v>0</v>
      </c>
      <c r="I123" s="397">
        <v>0</v>
      </c>
      <c r="J123" s="397">
        <v>29.277200000000001</v>
      </c>
      <c r="K123" s="397">
        <v>23.193899999999999</v>
      </c>
    </row>
    <row r="124" spans="1:11" ht="9" customHeight="1">
      <c r="A124" s="395" t="s">
        <v>20067</v>
      </c>
      <c r="B124" s="396" t="s">
        <v>20068</v>
      </c>
      <c r="C124" s="397">
        <v>800000</v>
      </c>
      <c r="D124" s="397">
        <v>12.666700000000001</v>
      </c>
      <c r="E124" s="397">
        <v>12.751300000000001</v>
      </c>
      <c r="F124" s="397">
        <v>0</v>
      </c>
      <c r="G124" s="397">
        <v>6.6666999999999996</v>
      </c>
      <c r="H124" s="397">
        <v>0</v>
      </c>
      <c r="I124" s="397">
        <v>0</v>
      </c>
      <c r="J124" s="397">
        <v>32.084699999999998</v>
      </c>
      <c r="K124" s="397">
        <v>25.417999999999999</v>
      </c>
    </row>
    <row r="125" spans="1:11" ht="9" customHeight="1">
      <c r="A125" s="395" t="s">
        <v>20069</v>
      </c>
      <c r="B125" s="396" t="s">
        <v>20070</v>
      </c>
      <c r="C125" s="397">
        <v>880000</v>
      </c>
      <c r="D125" s="397">
        <v>13.933299999999999</v>
      </c>
      <c r="E125" s="397">
        <v>14.0265</v>
      </c>
      <c r="F125" s="397">
        <v>0</v>
      </c>
      <c r="G125" s="397">
        <v>7.3333000000000004</v>
      </c>
      <c r="H125" s="397">
        <v>0</v>
      </c>
      <c r="I125" s="397">
        <v>0</v>
      </c>
      <c r="J125" s="397">
        <v>35.293100000000003</v>
      </c>
      <c r="K125" s="397">
        <v>27.959800000000001</v>
      </c>
    </row>
    <row r="126" spans="1:11" ht="9" customHeight="1">
      <c r="A126" s="395" t="s">
        <v>20071</v>
      </c>
      <c r="B126" s="396" t="s">
        <v>20072</v>
      </c>
      <c r="C126" s="397">
        <v>915000</v>
      </c>
      <c r="D126" s="397">
        <v>14.487500000000001</v>
      </c>
      <c r="E126" s="397">
        <v>14.584300000000001</v>
      </c>
      <c r="F126" s="397">
        <v>0</v>
      </c>
      <c r="G126" s="397">
        <v>7.625</v>
      </c>
      <c r="H126" s="397">
        <v>0</v>
      </c>
      <c r="I126" s="397">
        <v>0</v>
      </c>
      <c r="J126" s="397">
        <v>36.696800000000003</v>
      </c>
      <c r="K126" s="397">
        <v>29.0718</v>
      </c>
    </row>
    <row r="127" spans="1:11" ht="9" customHeight="1">
      <c r="A127" s="395" t="s">
        <v>20073</v>
      </c>
      <c r="B127" s="396" t="s">
        <v>20074</v>
      </c>
      <c r="C127" s="397">
        <v>2823246.5417999998</v>
      </c>
      <c r="D127" s="397">
        <v>45.171900000000001</v>
      </c>
      <c r="E127" s="397">
        <v>45.290500000000002</v>
      </c>
      <c r="F127" s="397">
        <v>0</v>
      </c>
      <c r="G127" s="397">
        <v>56.4649</v>
      </c>
      <c r="H127" s="397">
        <v>55.232300000000002</v>
      </c>
      <c r="I127" s="397">
        <v>39.749600000000001</v>
      </c>
      <c r="J127" s="397">
        <v>241.9092</v>
      </c>
      <c r="K127" s="397">
        <v>130.21199999999999</v>
      </c>
    </row>
    <row r="128" spans="1:11" ht="9" customHeight="1">
      <c r="A128" s="395" t="s">
        <v>20075</v>
      </c>
      <c r="B128" s="396" t="s">
        <v>20076</v>
      </c>
      <c r="C128" s="397">
        <v>1730940.7549000001</v>
      </c>
      <c r="D128" s="397">
        <v>121.16589999999999</v>
      </c>
      <c r="E128" s="397">
        <v>32.039700000000003</v>
      </c>
      <c r="F128" s="397">
        <v>0</v>
      </c>
      <c r="G128" s="397">
        <v>121.16589999999999</v>
      </c>
      <c r="H128" s="397">
        <v>79.78</v>
      </c>
      <c r="I128" s="397">
        <v>29.605499999999999</v>
      </c>
      <c r="J128" s="397">
        <v>383.75700000000001</v>
      </c>
      <c r="K128" s="397">
        <v>182.81110000000001</v>
      </c>
    </row>
    <row r="129" spans="1:11" ht="9" customHeight="1">
      <c r="A129" s="395" t="s">
        <v>20077</v>
      </c>
      <c r="B129" s="396" t="s">
        <v>20078</v>
      </c>
      <c r="C129" s="397">
        <v>995555.41359999997</v>
      </c>
      <c r="D129" s="397">
        <v>99.555499999999995</v>
      </c>
      <c r="E129" s="397">
        <v>19.744</v>
      </c>
      <c r="F129" s="397">
        <v>0</v>
      </c>
      <c r="G129" s="397">
        <v>99.555499999999995</v>
      </c>
      <c r="H129" s="397">
        <v>102.02630000000001</v>
      </c>
      <c r="I129" s="397">
        <v>36.718600000000002</v>
      </c>
      <c r="J129" s="397">
        <v>357.59989999999999</v>
      </c>
      <c r="K129" s="397">
        <v>156.0181</v>
      </c>
    </row>
    <row r="130" spans="1:11" ht="9" customHeight="1">
      <c r="A130" s="395" t="s">
        <v>20079</v>
      </c>
      <c r="B130" s="396" t="s">
        <v>20080</v>
      </c>
      <c r="C130" s="397">
        <v>1918665.5301999999</v>
      </c>
      <c r="D130" s="397">
        <v>219.27610000000001</v>
      </c>
      <c r="E130" s="397">
        <v>38.051200000000001</v>
      </c>
      <c r="F130" s="397">
        <v>0</v>
      </c>
      <c r="G130" s="397">
        <v>274.0951</v>
      </c>
      <c r="H130" s="397">
        <v>68.477800000000002</v>
      </c>
      <c r="I130" s="397">
        <v>36.718600000000002</v>
      </c>
      <c r="J130" s="397">
        <v>636.61879999999996</v>
      </c>
      <c r="K130" s="397">
        <v>294.04590000000002</v>
      </c>
    </row>
    <row r="131" spans="1:11" ht="9" customHeight="1">
      <c r="A131" s="395" t="s">
        <v>20081</v>
      </c>
      <c r="B131" s="396" t="s">
        <v>20082</v>
      </c>
      <c r="C131" s="397">
        <v>1729827.6913000001</v>
      </c>
      <c r="D131" s="397">
        <v>115.3218</v>
      </c>
      <c r="E131" s="397">
        <v>31.1297</v>
      </c>
      <c r="F131" s="397">
        <v>0</v>
      </c>
      <c r="G131" s="397">
        <v>115.3218</v>
      </c>
      <c r="H131" s="397">
        <v>111.2317</v>
      </c>
      <c r="I131" s="397">
        <v>36.718600000000002</v>
      </c>
      <c r="J131" s="397">
        <v>409.72359999999998</v>
      </c>
      <c r="K131" s="397">
        <v>183.17009999999999</v>
      </c>
    </row>
    <row r="132" spans="1:11" ht="9" customHeight="1">
      <c r="A132" s="395" t="s">
        <v>20083</v>
      </c>
      <c r="B132" s="396" t="s">
        <v>20084</v>
      </c>
      <c r="C132" s="397">
        <v>1057515.6597</v>
      </c>
      <c r="D132" s="397">
        <v>84.601299999999995</v>
      </c>
      <c r="E132" s="397">
        <v>19.5746</v>
      </c>
      <c r="F132" s="397">
        <v>0</v>
      </c>
      <c r="G132" s="397">
        <v>63.450899999999997</v>
      </c>
      <c r="H132" s="397">
        <v>0</v>
      </c>
      <c r="I132" s="397">
        <v>0</v>
      </c>
      <c r="J132" s="397">
        <v>167.6268</v>
      </c>
      <c r="K132" s="397">
        <v>104.1759</v>
      </c>
    </row>
    <row r="133" spans="1:11" ht="9" customHeight="1">
      <c r="A133" s="395" t="s">
        <v>20085</v>
      </c>
      <c r="B133" s="396" t="s">
        <v>20086</v>
      </c>
      <c r="C133" s="397">
        <v>87319.636100000003</v>
      </c>
      <c r="D133" s="397">
        <v>6.9855999999999998</v>
      </c>
      <c r="E133" s="397">
        <v>1.6163000000000001</v>
      </c>
      <c r="F133" s="397">
        <v>0</v>
      </c>
      <c r="G133" s="397">
        <v>6.9855999999999998</v>
      </c>
      <c r="H133" s="397">
        <v>0</v>
      </c>
      <c r="I133" s="397">
        <v>0</v>
      </c>
      <c r="J133" s="397">
        <v>15.5875</v>
      </c>
      <c r="K133" s="397">
        <v>8.6019000000000005</v>
      </c>
    </row>
    <row r="134" spans="1:11" ht="9" customHeight="1">
      <c r="A134" s="395" t="s">
        <v>20087</v>
      </c>
      <c r="B134" s="396" t="s">
        <v>20088</v>
      </c>
      <c r="C134" s="397">
        <v>5366.5231999999996</v>
      </c>
      <c r="D134" s="397">
        <v>0.42930000000000001</v>
      </c>
      <c r="E134" s="397">
        <v>9.9299999999999999E-2</v>
      </c>
      <c r="F134" s="397">
        <v>0</v>
      </c>
      <c r="G134" s="397">
        <v>0.42930000000000001</v>
      </c>
      <c r="H134" s="397">
        <v>0</v>
      </c>
      <c r="I134" s="397">
        <v>0</v>
      </c>
      <c r="J134" s="397">
        <v>0.95789999999999997</v>
      </c>
      <c r="K134" s="397">
        <v>0.52859999999999996</v>
      </c>
    </row>
    <row r="135" spans="1:11" ht="9" customHeight="1">
      <c r="A135" s="395" t="s">
        <v>20089</v>
      </c>
      <c r="B135" s="396" t="s">
        <v>20090</v>
      </c>
      <c r="C135" s="397">
        <v>27806.915000000001</v>
      </c>
      <c r="D135" s="397">
        <v>2.2246000000000001</v>
      </c>
      <c r="E135" s="397">
        <v>0.51470000000000005</v>
      </c>
      <c r="F135" s="397">
        <v>0</v>
      </c>
      <c r="G135" s="397">
        <v>2.2246000000000001</v>
      </c>
      <c r="H135" s="397">
        <v>0</v>
      </c>
      <c r="I135" s="397">
        <v>30.328700000000001</v>
      </c>
      <c r="J135" s="397">
        <v>35.2926</v>
      </c>
      <c r="K135" s="397">
        <v>33.067999999999998</v>
      </c>
    </row>
    <row r="136" spans="1:11" ht="9" customHeight="1">
      <c r="A136" s="395" t="s">
        <v>20091</v>
      </c>
      <c r="B136" s="396" t="s">
        <v>20092</v>
      </c>
      <c r="C136" s="397">
        <v>11533106.2269</v>
      </c>
      <c r="D136" s="397">
        <v>768.87369999999999</v>
      </c>
      <c r="E136" s="397">
        <v>207.5479</v>
      </c>
      <c r="F136" s="397">
        <v>0</v>
      </c>
      <c r="G136" s="397">
        <v>961.09220000000005</v>
      </c>
      <c r="H136" s="397">
        <v>166.464</v>
      </c>
      <c r="I136" s="397">
        <v>50.195799999999998</v>
      </c>
      <c r="J136" s="397">
        <v>2154.1736000000001</v>
      </c>
      <c r="K136" s="397">
        <v>1026.6174000000001</v>
      </c>
    </row>
    <row r="137" spans="1:11" ht="9" customHeight="1">
      <c r="A137" s="395" t="s">
        <v>20093</v>
      </c>
      <c r="B137" s="396" t="s">
        <v>20094</v>
      </c>
      <c r="C137" s="397">
        <v>85</v>
      </c>
      <c r="D137" s="397">
        <v>6.7999999999999996E-3</v>
      </c>
      <c r="E137" s="397">
        <v>1.6000000000000001E-3</v>
      </c>
      <c r="F137" s="397">
        <v>0</v>
      </c>
      <c r="G137" s="397">
        <v>6.7999999999999996E-3</v>
      </c>
      <c r="H137" s="397">
        <v>0</v>
      </c>
      <c r="I137" s="397">
        <v>0</v>
      </c>
      <c r="J137" s="397">
        <v>1.52E-2</v>
      </c>
      <c r="K137" s="397">
        <v>8.3999999999999995E-3</v>
      </c>
    </row>
    <row r="138" spans="1:11" ht="9" customHeight="1">
      <c r="A138" s="395" t="s">
        <v>20095</v>
      </c>
      <c r="B138" s="396" t="s">
        <v>20096</v>
      </c>
      <c r="C138" s="397">
        <v>12121.4136</v>
      </c>
      <c r="D138" s="397">
        <v>0.7792</v>
      </c>
      <c r="E138" s="397">
        <v>0.2137</v>
      </c>
      <c r="F138" s="397">
        <v>0</v>
      </c>
      <c r="G138" s="397">
        <v>0.43290000000000001</v>
      </c>
      <c r="H138" s="397">
        <v>0</v>
      </c>
      <c r="I138" s="397">
        <v>0</v>
      </c>
      <c r="J138" s="397">
        <v>1.4258</v>
      </c>
      <c r="K138" s="397">
        <v>0.9929</v>
      </c>
    </row>
    <row r="139" spans="1:11" ht="9" customHeight="1">
      <c r="A139" s="395" t="s">
        <v>20097</v>
      </c>
      <c r="B139" s="396" t="s">
        <v>20098</v>
      </c>
      <c r="C139" s="397">
        <v>397503.09610000002</v>
      </c>
      <c r="D139" s="397">
        <v>6.9562999999999997</v>
      </c>
      <c r="E139" s="397">
        <v>6.4381000000000004</v>
      </c>
      <c r="F139" s="397">
        <v>0</v>
      </c>
      <c r="G139" s="397">
        <v>9.9375999999999998</v>
      </c>
      <c r="H139" s="397">
        <v>0</v>
      </c>
      <c r="I139" s="397">
        <v>53.563200000000002</v>
      </c>
      <c r="J139" s="397">
        <v>76.895200000000003</v>
      </c>
      <c r="K139" s="397">
        <v>66.957599999999999</v>
      </c>
    </row>
    <row r="140" spans="1:11" ht="9" customHeight="1">
      <c r="A140" s="395" t="s">
        <v>20099</v>
      </c>
      <c r="B140" s="396" t="s">
        <v>20100</v>
      </c>
      <c r="C140" s="397">
        <v>38488.558700000001</v>
      </c>
      <c r="D140" s="397">
        <v>2.4742999999999999</v>
      </c>
      <c r="E140" s="397">
        <v>0.67849999999999999</v>
      </c>
      <c r="F140" s="397">
        <v>0</v>
      </c>
      <c r="G140" s="397">
        <v>1.3746</v>
      </c>
      <c r="H140" s="397">
        <v>0</v>
      </c>
      <c r="I140" s="397">
        <v>0</v>
      </c>
      <c r="J140" s="397">
        <v>4.5274000000000001</v>
      </c>
      <c r="K140" s="397">
        <v>3.1528</v>
      </c>
    </row>
    <row r="141" spans="1:11" ht="9" customHeight="1">
      <c r="A141" s="395" t="s">
        <v>20101</v>
      </c>
      <c r="B141" s="396" t="s">
        <v>20102</v>
      </c>
      <c r="C141" s="397">
        <v>6450.8658999999998</v>
      </c>
      <c r="D141" s="397">
        <v>0.41470000000000001</v>
      </c>
      <c r="E141" s="397">
        <v>0.1137</v>
      </c>
      <c r="F141" s="397">
        <v>0</v>
      </c>
      <c r="G141" s="397">
        <v>0.23039999999999999</v>
      </c>
      <c r="H141" s="397">
        <v>0</v>
      </c>
      <c r="I141" s="397">
        <v>0</v>
      </c>
      <c r="J141" s="397">
        <v>0.75880000000000003</v>
      </c>
      <c r="K141" s="397">
        <v>0.52839999999999998</v>
      </c>
    </row>
    <row r="142" spans="1:11" ht="9" customHeight="1">
      <c r="A142" s="395" t="s">
        <v>20103</v>
      </c>
      <c r="B142" s="396" t="s">
        <v>20104</v>
      </c>
      <c r="C142" s="397">
        <v>12379.331200000001</v>
      </c>
      <c r="D142" s="397">
        <v>0.79579999999999995</v>
      </c>
      <c r="E142" s="397">
        <v>0.21820000000000001</v>
      </c>
      <c r="F142" s="397">
        <v>0</v>
      </c>
      <c r="G142" s="397">
        <v>0.44209999999999999</v>
      </c>
      <c r="H142" s="397">
        <v>0</v>
      </c>
      <c r="I142" s="397">
        <v>0</v>
      </c>
      <c r="J142" s="397">
        <v>1.4560999999999999</v>
      </c>
      <c r="K142" s="397">
        <v>1.014</v>
      </c>
    </row>
    <row r="143" spans="1:11" ht="9" customHeight="1">
      <c r="A143" s="395" t="s">
        <v>20105</v>
      </c>
      <c r="B143" s="396" t="s">
        <v>20106</v>
      </c>
      <c r="C143" s="397">
        <v>549049.70270000002</v>
      </c>
      <c r="D143" s="397">
        <v>14.641299999999999</v>
      </c>
      <c r="E143" s="397">
        <v>9.0336999999999996</v>
      </c>
      <c r="F143" s="397">
        <v>0</v>
      </c>
      <c r="G143" s="397">
        <v>14.641299999999999</v>
      </c>
      <c r="H143" s="397">
        <v>0</v>
      </c>
      <c r="I143" s="397">
        <v>53.563200000000002</v>
      </c>
      <c r="J143" s="397">
        <v>91.879499999999993</v>
      </c>
      <c r="K143" s="397">
        <v>77.238200000000006</v>
      </c>
    </row>
    <row r="144" spans="1:11" ht="9" customHeight="1">
      <c r="A144" s="395" t="s">
        <v>20107</v>
      </c>
      <c r="B144" s="396" t="s">
        <v>20108</v>
      </c>
      <c r="C144" s="397">
        <v>51696.5147</v>
      </c>
      <c r="D144" s="397">
        <v>3.4464000000000001</v>
      </c>
      <c r="E144" s="397">
        <v>0.93030000000000002</v>
      </c>
      <c r="F144" s="397">
        <v>0</v>
      </c>
      <c r="G144" s="397">
        <v>3.4464000000000001</v>
      </c>
      <c r="H144" s="397">
        <v>6.4856999999999996</v>
      </c>
      <c r="I144" s="397">
        <v>0</v>
      </c>
      <c r="J144" s="397">
        <v>14.3088</v>
      </c>
      <c r="K144" s="397">
        <v>4.3766999999999996</v>
      </c>
    </row>
    <row r="145" spans="1:11" ht="9" customHeight="1">
      <c r="A145" s="395" t="s">
        <v>20109</v>
      </c>
      <c r="B145" s="396" t="s">
        <v>20110</v>
      </c>
      <c r="C145" s="397">
        <v>78536.263399999996</v>
      </c>
      <c r="D145" s="397">
        <v>5.2358000000000002</v>
      </c>
      <c r="E145" s="397">
        <v>1.4133</v>
      </c>
      <c r="F145" s="397">
        <v>0</v>
      </c>
      <c r="G145" s="397">
        <v>5.2358000000000002</v>
      </c>
      <c r="H145" s="397">
        <v>14.066800000000001</v>
      </c>
      <c r="I145" s="397">
        <v>0</v>
      </c>
      <c r="J145" s="397">
        <v>25.951699999999999</v>
      </c>
      <c r="K145" s="397">
        <v>6.6490999999999998</v>
      </c>
    </row>
    <row r="146" spans="1:11" ht="9" customHeight="1">
      <c r="A146" s="395" t="s">
        <v>20111</v>
      </c>
      <c r="B146" s="396" t="s">
        <v>20112</v>
      </c>
      <c r="C146" s="397">
        <v>32629.9774</v>
      </c>
      <c r="D146" s="397">
        <v>2.6103999999999998</v>
      </c>
      <c r="E146" s="397">
        <v>0.60399999999999998</v>
      </c>
      <c r="F146" s="397">
        <v>0</v>
      </c>
      <c r="G146" s="397">
        <v>2.6103999999999998</v>
      </c>
      <c r="H146" s="397">
        <v>0</v>
      </c>
      <c r="I146" s="397">
        <v>0</v>
      </c>
      <c r="J146" s="397">
        <v>5.8247999999999998</v>
      </c>
      <c r="K146" s="397">
        <v>3.2143999999999999</v>
      </c>
    </row>
    <row r="147" spans="1:11" ht="9" customHeight="1">
      <c r="A147" s="395" t="s">
        <v>20113</v>
      </c>
      <c r="B147" s="396" t="s">
        <v>20114</v>
      </c>
      <c r="C147" s="397">
        <v>5276.4089999999997</v>
      </c>
      <c r="D147" s="397">
        <v>0.47489999999999999</v>
      </c>
      <c r="E147" s="397">
        <v>9.7699999999999995E-2</v>
      </c>
      <c r="F147" s="397">
        <v>0</v>
      </c>
      <c r="G147" s="397">
        <v>0.26379999999999998</v>
      </c>
      <c r="H147" s="397">
        <v>0</v>
      </c>
      <c r="I147" s="397">
        <v>0</v>
      </c>
      <c r="J147" s="397">
        <v>0.83640000000000003</v>
      </c>
      <c r="K147" s="397">
        <v>0.5726</v>
      </c>
    </row>
    <row r="148" spans="1:11" ht="9" customHeight="1">
      <c r="A148" s="395" t="s">
        <v>20115</v>
      </c>
      <c r="B148" s="396" t="s">
        <v>20116</v>
      </c>
      <c r="C148" s="397">
        <v>70521.263800000001</v>
      </c>
      <c r="D148" s="397">
        <v>2.8209</v>
      </c>
      <c r="E148" s="397">
        <v>1.1966000000000001</v>
      </c>
      <c r="F148" s="397">
        <v>0</v>
      </c>
      <c r="G148" s="397">
        <v>2.4681999999999999</v>
      </c>
      <c r="H148" s="397">
        <v>0</v>
      </c>
      <c r="I148" s="397">
        <v>0</v>
      </c>
      <c r="J148" s="397">
        <v>6.4856999999999996</v>
      </c>
      <c r="K148" s="397">
        <v>4.0175000000000001</v>
      </c>
    </row>
    <row r="149" spans="1:11" ht="9" customHeight="1">
      <c r="A149" s="395" t="s">
        <v>20117</v>
      </c>
      <c r="B149" s="396" t="s">
        <v>20118</v>
      </c>
      <c r="C149" s="397">
        <v>18229.601999999999</v>
      </c>
      <c r="D149" s="397">
        <v>0.72919999999999996</v>
      </c>
      <c r="E149" s="397">
        <v>0.30930000000000002</v>
      </c>
      <c r="F149" s="397">
        <v>0</v>
      </c>
      <c r="G149" s="397">
        <v>0.63800000000000001</v>
      </c>
      <c r="H149" s="397">
        <v>0</v>
      </c>
      <c r="I149" s="397">
        <v>0</v>
      </c>
      <c r="J149" s="397">
        <v>1.6765000000000001</v>
      </c>
      <c r="K149" s="397">
        <v>1.0385</v>
      </c>
    </row>
    <row r="150" spans="1:11" ht="9" customHeight="1">
      <c r="A150" s="395" t="s">
        <v>20119</v>
      </c>
      <c r="B150" s="396" t="s">
        <v>20120</v>
      </c>
      <c r="C150" s="397">
        <v>21785.205000000002</v>
      </c>
      <c r="D150" s="397">
        <v>1.7427999999999999</v>
      </c>
      <c r="E150" s="397">
        <v>0.4032</v>
      </c>
      <c r="F150" s="397">
        <v>0</v>
      </c>
      <c r="G150" s="397">
        <v>1.7427999999999999</v>
      </c>
      <c r="H150" s="397">
        <v>0</v>
      </c>
      <c r="I150" s="397">
        <v>0</v>
      </c>
      <c r="J150" s="397">
        <v>3.8887999999999998</v>
      </c>
      <c r="K150" s="397">
        <v>2.1459999999999999</v>
      </c>
    </row>
    <row r="151" spans="1:11" ht="9" customHeight="1">
      <c r="A151" s="395" t="s">
        <v>20121</v>
      </c>
      <c r="B151" s="396" t="s">
        <v>20122</v>
      </c>
      <c r="C151" s="397">
        <v>69501.793099999995</v>
      </c>
      <c r="D151" s="397">
        <v>3.9714999999999998</v>
      </c>
      <c r="E151" s="397">
        <v>1.2252000000000001</v>
      </c>
      <c r="F151" s="397">
        <v>0</v>
      </c>
      <c r="G151" s="397">
        <v>3.9714999999999998</v>
      </c>
      <c r="H151" s="397">
        <v>0</v>
      </c>
      <c r="I151" s="397">
        <v>23.182600000000001</v>
      </c>
      <c r="J151" s="397">
        <v>32.3508</v>
      </c>
      <c r="K151" s="397">
        <v>28.379300000000001</v>
      </c>
    </row>
    <row r="152" spans="1:11" ht="9" customHeight="1">
      <c r="A152" s="395" t="s">
        <v>20123</v>
      </c>
      <c r="B152" s="396" t="s">
        <v>20124</v>
      </c>
      <c r="C152" s="397">
        <v>441238.06939999998</v>
      </c>
      <c r="D152" s="397">
        <v>39.711399999999998</v>
      </c>
      <c r="E152" s="397">
        <v>8.1672999999999991</v>
      </c>
      <c r="F152" s="397">
        <v>0</v>
      </c>
      <c r="G152" s="397">
        <v>26.474299999999999</v>
      </c>
      <c r="H152" s="397">
        <v>0</v>
      </c>
      <c r="I152" s="397">
        <v>0</v>
      </c>
      <c r="J152" s="397">
        <v>74.352999999999994</v>
      </c>
      <c r="K152" s="397">
        <v>47.878700000000002</v>
      </c>
    </row>
    <row r="153" spans="1:11" ht="9" customHeight="1">
      <c r="A153" s="395" t="s">
        <v>20125</v>
      </c>
      <c r="B153" s="396" t="s">
        <v>20126</v>
      </c>
      <c r="C153" s="397">
        <v>938027.05969999998</v>
      </c>
      <c r="D153" s="397">
        <v>53.601500000000001</v>
      </c>
      <c r="E153" s="397">
        <v>16.536100000000001</v>
      </c>
      <c r="F153" s="397">
        <v>0</v>
      </c>
      <c r="G153" s="397">
        <v>40.2012</v>
      </c>
      <c r="H153" s="397">
        <v>79.115099999999998</v>
      </c>
      <c r="I153" s="397">
        <v>29.605499999999999</v>
      </c>
      <c r="J153" s="397">
        <v>219.05940000000001</v>
      </c>
      <c r="K153" s="397">
        <v>99.743099999999998</v>
      </c>
    </row>
    <row r="154" spans="1:11" ht="9" customHeight="1">
      <c r="A154" s="395" t="s">
        <v>20127</v>
      </c>
      <c r="B154" s="396" t="s">
        <v>20128</v>
      </c>
      <c r="C154" s="397">
        <v>1292702.5341</v>
      </c>
      <c r="D154" s="397">
        <v>51.708100000000002</v>
      </c>
      <c r="E154" s="397">
        <v>21.933900000000001</v>
      </c>
      <c r="F154" s="397">
        <v>0</v>
      </c>
      <c r="G154" s="397">
        <v>45.244599999999998</v>
      </c>
      <c r="H154" s="397">
        <v>0</v>
      </c>
      <c r="I154" s="397">
        <v>23.182600000000001</v>
      </c>
      <c r="J154" s="397">
        <v>142.0692</v>
      </c>
      <c r="K154" s="397">
        <v>96.824600000000004</v>
      </c>
    </row>
    <row r="155" spans="1:11" ht="9" customHeight="1">
      <c r="A155" s="395" t="s">
        <v>20129</v>
      </c>
      <c r="B155" s="396" t="s">
        <v>20130</v>
      </c>
      <c r="C155" s="397">
        <v>838532.08940000006</v>
      </c>
      <c r="D155" s="397">
        <v>33.5413</v>
      </c>
      <c r="E155" s="397">
        <v>14.2278</v>
      </c>
      <c r="F155" s="397">
        <v>0</v>
      </c>
      <c r="G155" s="397">
        <v>29.348600000000001</v>
      </c>
      <c r="H155" s="397">
        <v>0</v>
      </c>
      <c r="I155" s="397">
        <v>23.182600000000001</v>
      </c>
      <c r="J155" s="397">
        <v>100.30029999999999</v>
      </c>
      <c r="K155" s="397">
        <v>70.951700000000002</v>
      </c>
    </row>
    <row r="156" spans="1:11" ht="9" customHeight="1">
      <c r="A156" s="395" t="s">
        <v>20131</v>
      </c>
      <c r="B156" s="396" t="s">
        <v>20132</v>
      </c>
      <c r="C156" s="397">
        <v>89280.836800000005</v>
      </c>
      <c r="D156" s="397">
        <v>13.392099999999999</v>
      </c>
      <c r="E156" s="397">
        <v>1.8362000000000001</v>
      </c>
      <c r="F156" s="397">
        <v>0</v>
      </c>
      <c r="G156" s="397">
        <v>8.9281000000000006</v>
      </c>
      <c r="H156" s="397">
        <v>0</v>
      </c>
      <c r="I156" s="397">
        <v>0</v>
      </c>
      <c r="J156" s="397">
        <v>24.156400000000001</v>
      </c>
      <c r="K156" s="397">
        <v>15.228300000000001</v>
      </c>
    </row>
    <row r="157" spans="1:11" ht="9" customHeight="1">
      <c r="A157" s="395" t="s">
        <v>20133</v>
      </c>
      <c r="B157" s="396" t="s">
        <v>20134</v>
      </c>
      <c r="C157" s="397">
        <v>12904.0607</v>
      </c>
      <c r="D157" s="397">
        <v>1.1614</v>
      </c>
      <c r="E157" s="397">
        <v>0.2389</v>
      </c>
      <c r="F157" s="397">
        <v>0</v>
      </c>
      <c r="G157" s="397">
        <v>0.7742</v>
      </c>
      <c r="H157" s="397">
        <v>0</v>
      </c>
      <c r="I157" s="397">
        <v>0</v>
      </c>
      <c r="J157" s="397">
        <v>2.1745000000000001</v>
      </c>
      <c r="K157" s="397">
        <v>1.4003000000000001</v>
      </c>
    </row>
    <row r="158" spans="1:11" ht="9" customHeight="1">
      <c r="A158" s="395" t="s">
        <v>20135</v>
      </c>
      <c r="B158" s="396" t="s">
        <v>20136</v>
      </c>
      <c r="C158" s="397">
        <v>2041228.2916999999</v>
      </c>
      <c r="D158" s="397">
        <v>142.886</v>
      </c>
      <c r="E158" s="397">
        <v>37.783099999999997</v>
      </c>
      <c r="F158" s="397">
        <v>0</v>
      </c>
      <c r="G158" s="397">
        <v>142.886</v>
      </c>
      <c r="H158" s="397">
        <v>79.78</v>
      </c>
      <c r="I158" s="397">
        <v>29.605499999999999</v>
      </c>
      <c r="J158" s="397">
        <v>432.94060000000002</v>
      </c>
      <c r="K158" s="397">
        <v>210.27459999999999</v>
      </c>
    </row>
    <row r="159" spans="1:11" ht="9" customHeight="1">
      <c r="A159" s="395" t="s">
        <v>20137</v>
      </c>
      <c r="B159" s="396" t="s">
        <v>20138</v>
      </c>
      <c r="C159" s="397">
        <v>76318.482900000003</v>
      </c>
      <c r="D159" s="397">
        <v>4.5791000000000004</v>
      </c>
      <c r="E159" s="397">
        <v>1.4127000000000001</v>
      </c>
      <c r="F159" s="397">
        <v>0.57240000000000002</v>
      </c>
      <c r="G159" s="397">
        <v>4.5791000000000004</v>
      </c>
      <c r="H159" s="397">
        <v>23.768000000000001</v>
      </c>
      <c r="I159" s="397">
        <v>28.305800000000001</v>
      </c>
      <c r="J159" s="397">
        <v>63.217100000000002</v>
      </c>
      <c r="K159" s="397">
        <v>34.869999999999997</v>
      </c>
    </row>
    <row r="160" spans="1:11" ht="9" customHeight="1">
      <c r="A160" s="395" t="s">
        <v>20139</v>
      </c>
      <c r="B160" s="396" t="s">
        <v>20140</v>
      </c>
      <c r="C160" s="397">
        <v>320382.39789999998</v>
      </c>
      <c r="D160" s="397">
        <v>21.358799999999999</v>
      </c>
      <c r="E160" s="397">
        <v>5.7655000000000003</v>
      </c>
      <c r="F160" s="397">
        <v>0</v>
      </c>
      <c r="G160" s="397">
        <v>21.358799999999999</v>
      </c>
      <c r="H160" s="397">
        <v>70.421199999999999</v>
      </c>
      <c r="I160" s="397">
        <v>0</v>
      </c>
      <c r="J160" s="397">
        <v>118.90430000000001</v>
      </c>
      <c r="K160" s="397">
        <v>27.124300000000002</v>
      </c>
    </row>
    <row r="161" spans="1:11" ht="9" customHeight="1">
      <c r="A161" s="395" t="s">
        <v>20141</v>
      </c>
      <c r="B161" s="396" t="s">
        <v>20142</v>
      </c>
      <c r="C161" s="397">
        <v>936478.84459999995</v>
      </c>
      <c r="D161" s="397">
        <v>53.513100000000001</v>
      </c>
      <c r="E161" s="397">
        <v>16.508800000000001</v>
      </c>
      <c r="F161" s="397">
        <v>0</v>
      </c>
      <c r="G161" s="397">
        <v>46.823900000000002</v>
      </c>
      <c r="H161" s="397">
        <v>126.31829999999999</v>
      </c>
      <c r="I161" s="397">
        <v>29.605499999999999</v>
      </c>
      <c r="J161" s="397">
        <v>272.76960000000003</v>
      </c>
      <c r="K161" s="397">
        <v>99.627399999999994</v>
      </c>
    </row>
    <row r="162" spans="1:11" ht="9" customHeight="1">
      <c r="A162" s="395" t="s">
        <v>20143</v>
      </c>
      <c r="B162" s="396" t="s">
        <v>20144</v>
      </c>
      <c r="C162" s="397">
        <v>1076718.9698999999</v>
      </c>
      <c r="D162" s="397">
        <v>75.3703</v>
      </c>
      <c r="E162" s="397">
        <v>19.930099999999999</v>
      </c>
      <c r="F162" s="397">
        <v>0</v>
      </c>
      <c r="G162" s="397">
        <v>75.3703</v>
      </c>
      <c r="H162" s="397">
        <v>78.450299999999999</v>
      </c>
      <c r="I162" s="397">
        <v>29.605499999999999</v>
      </c>
      <c r="J162" s="397">
        <v>278.72649999999999</v>
      </c>
      <c r="K162" s="397">
        <v>124.9059</v>
      </c>
    </row>
    <row r="163" spans="1:11" ht="9" customHeight="1">
      <c r="A163" s="395" t="s">
        <v>20145</v>
      </c>
      <c r="B163" s="396" t="s">
        <v>20146</v>
      </c>
      <c r="C163" s="397">
        <v>4988815.7555</v>
      </c>
      <c r="D163" s="397">
        <v>332.58769999999998</v>
      </c>
      <c r="E163" s="397">
        <v>89.777900000000002</v>
      </c>
      <c r="F163" s="397">
        <v>0</v>
      </c>
      <c r="G163" s="397">
        <v>332.58769999999998</v>
      </c>
      <c r="H163" s="397">
        <v>144.72900000000001</v>
      </c>
      <c r="I163" s="397">
        <v>29.605499999999999</v>
      </c>
      <c r="J163" s="397">
        <v>929.28779999999995</v>
      </c>
      <c r="K163" s="397">
        <v>451.97109999999998</v>
      </c>
    </row>
    <row r="164" spans="1:11" ht="9" customHeight="1">
      <c r="A164" s="395" t="s">
        <v>20147</v>
      </c>
      <c r="B164" s="396" t="s">
        <v>20148</v>
      </c>
      <c r="C164" s="397">
        <v>39434.217700000001</v>
      </c>
      <c r="D164" s="397">
        <v>2.5350999999999999</v>
      </c>
      <c r="E164" s="397">
        <v>0.69520000000000004</v>
      </c>
      <c r="F164" s="397">
        <v>0</v>
      </c>
      <c r="G164" s="397">
        <v>1.4084000000000001</v>
      </c>
      <c r="H164" s="397">
        <v>0</v>
      </c>
      <c r="I164" s="397">
        <v>0</v>
      </c>
      <c r="J164" s="397">
        <v>4.6387</v>
      </c>
      <c r="K164" s="397">
        <v>3.2303000000000002</v>
      </c>
    </row>
    <row r="165" spans="1:11" ht="9" customHeight="1">
      <c r="A165" s="395" t="s">
        <v>20149</v>
      </c>
      <c r="B165" s="396" t="s">
        <v>20150</v>
      </c>
      <c r="C165" s="397">
        <v>37833.506000000001</v>
      </c>
      <c r="D165" s="397">
        <v>3.0266999999999999</v>
      </c>
      <c r="E165" s="397">
        <v>0.70030000000000003</v>
      </c>
      <c r="F165" s="397">
        <v>0</v>
      </c>
      <c r="G165" s="397">
        <v>2.27</v>
      </c>
      <c r="H165" s="397">
        <v>17.439800000000002</v>
      </c>
      <c r="I165" s="397">
        <v>23.182600000000001</v>
      </c>
      <c r="J165" s="397">
        <v>46.619399999999999</v>
      </c>
      <c r="K165" s="397">
        <v>26.909600000000001</v>
      </c>
    </row>
    <row r="166" spans="1:11" ht="9" customHeight="1">
      <c r="A166" s="395" t="s">
        <v>20151</v>
      </c>
      <c r="B166" s="396" t="s">
        <v>20152</v>
      </c>
      <c r="C166" s="397">
        <v>3619.9758000000002</v>
      </c>
      <c r="D166" s="397">
        <v>0.18099999999999999</v>
      </c>
      <c r="E166" s="397">
        <v>6.3799999999999996E-2</v>
      </c>
      <c r="F166" s="397">
        <v>0</v>
      </c>
      <c r="G166" s="397">
        <v>0.1293</v>
      </c>
      <c r="H166" s="397">
        <v>4.1456999999999997</v>
      </c>
      <c r="I166" s="397">
        <v>0</v>
      </c>
      <c r="J166" s="397">
        <v>4.5198</v>
      </c>
      <c r="K166" s="397">
        <v>0.24479999999999999</v>
      </c>
    </row>
    <row r="167" spans="1:11" ht="9" customHeight="1">
      <c r="A167" s="395" t="s">
        <v>20153</v>
      </c>
      <c r="B167" s="396" t="s">
        <v>20154</v>
      </c>
      <c r="C167" s="397">
        <v>195842.38440000001</v>
      </c>
      <c r="D167" s="397">
        <v>12.5899</v>
      </c>
      <c r="E167" s="397">
        <v>3.4523999999999999</v>
      </c>
      <c r="F167" s="397">
        <v>0</v>
      </c>
      <c r="G167" s="397">
        <v>4.1966000000000001</v>
      </c>
      <c r="H167" s="397">
        <v>4.6538000000000004</v>
      </c>
      <c r="I167" s="397">
        <v>0</v>
      </c>
      <c r="J167" s="397">
        <v>24.892700000000001</v>
      </c>
      <c r="K167" s="397">
        <v>16.042300000000001</v>
      </c>
    </row>
    <row r="168" spans="1:11" ht="9" customHeight="1">
      <c r="A168" s="395" t="s">
        <v>20155</v>
      </c>
      <c r="B168" s="396" t="s">
        <v>20156</v>
      </c>
      <c r="C168" s="397">
        <v>5537381.5884999996</v>
      </c>
      <c r="D168" s="397">
        <v>260.58269999999999</v>
      </c>
      <c r="E168" s="397">
        <v>95.462800000000001</v>
      </c>
      <c r="F168" s="397">
        <v>0</v>
      </c>
      <c r="G168" s="397">
        <v>293.15550000000002</v>
      </c>
      <c r="H168" s="397">
        <v>248.74979999999999</v>
      </c>
      <c r="I168" s="397">
        <v>29.605499999999999</v>
      </c>
      <c r="J168" s="397">
        <v>927.55629999999996</v>
      </c>
      <c r="K168" s="397">
        <v>385.65100000000001</v>
      </c>
    </row>
    <row r="169" spans="1:11" ht="9" customHeight="1">
      <c r="A169" s="395" t="s">
        <v>20157</v>
      </c>
      <c r="B169" s="396" t="s">
        <v>611</v>
      </c>
      <c r="C169" s="397">
        <v>1356621.9421999999</v>
      </c>
      <c r="D169" s="397">
        <v>67.831100000000006</v>
      </c>
      <c r="E169" s="397">
        <v>23.915299999999998</v>
      </c>
      <c r="F169" s="397">
        <v>0</v>
      </c>
      <c r="G169" s="397">
        <v>87.211399999999998</v>
      </c>
      <c r="H169" s="397">
        <v>71.341700000000003</v>
      </c>
      <c r="I169" s="397">
        <v>29.605499999999999</v>
      </c>
      <c r="J169" s="397">
        <v>279.90499999999997</v>
      </c>
      <c r="K169" s="397">
        <v>121.3519</v>
      </c>
    </row>
    <row r="170" spans="1:11" ht="9" customHeight="1">
      <c r="A170" s="395" t="s">
        <v>20158</v>
      </c>
      <c r="B170" s="396" t="s">
        <v>20159</v>
      </c>
      <c r="C170" s="397">
        <v>3369020.81</v>
      </c>
      <c r="D170" s="397">
        <v>134.76079999999999</v>
      </c>
      <c r="E170" s="397">
        <v>57.163899999999998</v>
      </c>
      <c r="F170" s="397">
        <v>0</v>
      </c>
      <c r="G170" s="397">
        <v>84.225499999999997</v>
      </c>
      <c r="H170" s="397">
        <v>0</v>
      </c>
      <c r="I170" s="397">
        <v>46.365200000000002</v>
      </c>
      <c r="J170" s="397">
        <v>322.5154</v>
      </c>
      <c r="K170" s="397">
        <v>238.28989999999999</v>
      </c>
    </row>
    <row r="171" spans="1:11" ht="9" customHeight="1">
      <c r="A171" s="395" t="s">
        <v>20160</v>
      </c>
      <c r="B171" s="396" t="s">
        <v>20161</v>
      </c>
      <c r="C171" s="397">
        <v>490689.84120000002</v>
      </c>
      <c r="D171" s="397">
        <v>34.348300000000002</v>
      </c>
      <c r="E171" s="397">
        <v>9.0827000000000009</v>
      </c>
      <c r="F171" s="397">
        <v>0</v>
      </c>
      <c r="G171" s="397">
        <v>34.348300000000002</v>
      </c>
      <c r="H171" s="397">
        <v>38.560299999999998</v>
      </c>
      <c r="I171" s="397">
        <v>29.605499999999999</v>
      </c>
      <c r="J171" s="397">
        <v>145.9451</v>
      </c>
      <c r="K171" s="397">
        <v>73.036500000000004</v>
      </c>
    </row>
    <row r="172" spans="1:11" ht="9" customHeight="1">
      <c r="A172" s="395" t="s">
        <v>20162</v>
      </c>
      <c r="B172" s="396" t="s">
        <v>20163</v>
      </c>
      <c r="C172" s="397">
        <v>27806.915000000001</v>
      </c>
      <c r="D172" s="397">
        <v>2.2246000000000001</v>
      </c>
      <c r="E172" s="397">
        <v>0.51470000000000005</v>
      </c>
      <c r="F172" s="397">
        <v>0</v>
      </c>
      <c r="G172" s="397">
        <v>2.2246000000000001</v>
      </c>
      <c r="H172" s="397">
        <v>0</v>
      </c>
      <c r="I172" s="397">
        <v>23.182600000000001</v>
      </c>
      <c r="J172" s="397">
        <v>28.1465</v>
      </c>
      <c r="K172" s="397">
        <v>25.921900000000001</v>
      </c>
    </row>
    <row r="173" spans="1:11" ht="9" customHeight="1">
      <c r="A173" s="395" t="s">
        <v>20164</v>
      </c>
      <c r="B173" s="396" t="s">
        <v>20165</v>
      </c>
      <c r="C173" s="397">
        <v>498232.35090000002</v>
      </c>
      <c r="D173" s="397">
        <v>39.858600000000003</v>
      </c>
      <c r="E173" s="397">
        <v>9.2223000000000006</v>
      </c>
      <c r="F173" s="397">
        <v>0</v>
      </c>
      <c r="G173" s="397">
        <v>34.876300000000001</v>
      </c>
      <c r="H173" s="397">
        <v>46.026899999999998</v>
      </c>
      <c r="I173" s="397">
        <v>23.182600000000001</v>
      </c>
      <c r="J173" s="397">
        <v>153.16669999999999</v>
      </c>
      <c r="K173" s="397">
        <v>72.263499999999993</v>
      </c>
    </row>
    <row r="174" spans="1:11" ht="9" customHeight="1">
      <c r="A174" s="395" t="s">
        <v>20166</v>
      </c>
      <c r="B174" s="396" t="s">
        <v>20167</v>
      </c>
      <c r="C174" s="397">
        <v>4080028.3391</v>
      </c>
      <c r="D174" s="397">
        <v>272.00189999999998</v>
      </c>
      <c r="E174" s="397">
        <v>73.423500000000004</v>
      </c>
      <c r="F174" s="397">
        <v>0</v>
      </c>
      <c r="G174" s="397">
        <v>204.00139999999999</v>
      </c>
      <c r="H174" s="397">
        <v>0</v>
      </c>
      <c r="I174" s="397">
        <v>23.182600000000001</v>
      </c>
      <c r="J174" s="397">
        <v>572.60940000000005</v>
      </c>
      <c r="K174" s="397">
        <v>368.608</v>
      </c>
    </row>
    <row r="175" spans="1:11" ht="9" customHeight="1">
      <c r="A175" s="395" t="s">
        <v>20168</v>
      </c>
      <c r="B175" s="396" t="s">
        <v>20169</v>
      </c>
      <c r="C175" s="397">
        <v>873848.2365</v>
      </c>
      <c r="D175" s="397">
        <v>58.256500000000003</v>
      </c>
      <c r="E175" s="397">
        <v>15.7256</v>
      </c>
      <c r="F175" s="397">
        <v>0</v>
      </c>
      <c r="G175" s="397">
        <v>58.256500000000003</v>
      </c>
      <c r="H175" s="397">
        <v>79.370800000000003</v>
      </c>
      <c r="I175" s="397">
        <v>29.605499999999999</v>
      </c>
      <c r="J175" s="397">
        <v>241.2149</v>
      </c>
      <c r="K175" s="397">
        <v>103.58759999999999</v>
      </c>
    </row>
    <row r="176" spans="1:11" ht="9" customHeight="1">
      <c r="A176" s="395" t="s">
        <v>20170</v>
      </c>
      <c r="B176" s="396" t="s">
        <v>20171</v>
      </c>
      <c r="C176" s="397">
        <v>80014.281499999997</v>
      </c>
      <c r="D176" s="397">
        <v>6.4010999999999996</v>
      </c>
      <c r="E176" s="397">
        <v>1.4811000000000001</v>
      </c>
      <c r="F176" s="397">
        <v>0</v>
      </c>
      <c r="G176" s="397">
        <v>6.4010999999999996</v>
      </c>
      <c r="H176" s="397">
        <v>0</v>
      </c>
      <c r="I176" s="397">
        <v>0</v>
      </c>
      <c r="J176" s="397">
        <v>14.283300000000001</v>
      </c>
      <c r="K176" s="397">
        <v>7.8822000000000001</v>
      </c>
    </row>
    <row r="177" spans="1:11" ht="9" customHeight="1">
      <c r="A177" s="395" t="s">
        <v>20172</v>
      </c>
      <c r="B177" s="396" t="s">
        <v>20173</v>
      </c>
      <c r="C177" s="397">
        <v>7108.2471999999998</v>
      </c>
      <c r="D177" s="397">
        <v>0.63970000000000005</v>
      </c>
      <c r="E177" s="397">
        <v>0.13159999999999999</v>
      </c>
      <c r="F177" s="397">
        <v>0</v>
      </c>
      <c r="G177" s="397">
        <v>0.35539999999999999</v>
      </c>
      <c r="H177" s="397">
        <v>0</v>
      </c>
      <c r="I177" s="397">
        <v>23.182600000000001</v>
      </c>
      <c r="J177" s="397">
        <v>24.3093</v>
      </c>
      <c r="K177" s="397">
        <v>23.953900000000001</v>
      </c>
    </row>
    <row r="178" spans="1:11" ht="9" customHeight="1">
      <c r="A178" s="395" t="s">
        <v>20174</v>
      </c>
      <c r="B178" s="396" t="s">
        <v>20175</v>
      </c>
      <c r="C178" s="397">
        <v>121069.6306</v>
      </c>
      <c r="D178" s="397">
        <v>1.8916999999999999</v>
      </c>
      <c r="E178" s="397">
        <v>0.71330000000000005</v>
      </c>
      <c r="F178" s="397">
        <v>0</v>
      </c>
      <c r="G178" s="397">
        <v>2.1019000000000001</v>
      </c>
      <c r="H178" s="397">
        <v>59.793599999999998</v>
      </c>
      <c r="I178" s="397">
        <v>37.296300000000002</v>
      </c>
      <c r="J178" s="397">
        <v>101.7968</v>
      </c>
      <c r="K178" s="397">
        <v>39.901299999999999</v>
      </c>
    </row>
    <row r="179" spans="1:11" ht="9" customHeight="1">
      <c r="A179" s="395" t="s">
        <v>20176</v>
      </c>
      <c r="B179" s="396" t="s">
        <v>20177</v>
      </c>
      <c r="C179" s="397">
        <v>16342.5322</v>
      </c>
      <c r="D179" s="397">
        <v>2.1789999999999998</v>
      </c>
      <c r="E179" s="397">
        <v>0.50419999999999998</v>
      </c>
      <c r="F179" s="397">
        <v>0</v>
      </c>
      <c r="G179" s="397">
        <v>1.6343000000000001</v>
      </c>
      <c r="H179" s="397">
        <v>0</v>
      </c>
      <c r="I179" s="397">
        <v>0</v>
      </c>
      <c r="J179" s="397">
        <v>4.3174999999999999</v>
      </c>
      <c r="K179" s="397">
        <v>2.6831999999999998</v>
      </c>
    </row>
    <row r="180" spans="1:11" ht="9" customHeight="1">
      <c r="A180" s="395" t="s">
        <v>20178</v>
      </c>
      <c r="B180" s="396" t="s">
        <v>20179</v>
      </c>
      <c r="C180" s="397">
        <v>98596.477299999999</v>
      </c>
      <c r="D180" s="397">
        <v>6.3383000000000003</v>
      </c>
      <c r="E180" s="397">
        <v>1.7381</v>
      </c>
      <c r="F180" s="397">
        <v>0</v>
      </c>
      <c r="G180" s="397">
        <v>3.5213000000000001</v>
      </c>
      <c r="H180" s="397">
        <v>0</v>
      </c>
      <c r="I180" s="397">
        <v>36.601900000000001</v>
      </c>
      <c r="J180" s="397">
        <v>48.199599999999997</v>
      </c>
      <c r="K180" s="397">
        <v>44.6783</v>
      </c>
    </row>
    <row r="181" spans="1:11" ht="9" customHeight="1">
      <c r="A181" s="395" t="s">
        <v>20180</v>
      </c>
      <c r="B181" s="396" t="s">
        <v>20181</v>
      </c>
      <c r="C181" s="397">
        <v>1526009.5723000001</v>
      </c>
      <c r="D181" s="397">
        <v>59.344799999999999</v>
      </c>
      <c r="E181" s="397">
        <v>26.1541</v>
      </c>
      <c r="F181" s="397">
        <v>0</v>
      </c>
      <c r="G181" s="397">
        <v>84.778300000000002</v>
      </c>
      <c r="H181" s="397">
        <v>90.928700000000006</v>
      </c>
      <c r="I181" s="397">
        <v>29.605499999999999</v>
      </c>
      <c r="J181" s="397">
        <v>290.81139999999999</v>
      </c>
      <c r="K181" s="397">
        <v>115.1044</v>
      </c>
    </row>
    <row r="182" spans="1:11" ht="9" customHeight="1">
      <c r="A182" s="395" t="s">
        <v>20182</v>
      </c>
      <c r="B182" s="396" t="s">
        <v>20183</v>
      </c>
      <c r="C182" s="397">
        <v>4795103.9696000004</v>
      </c>
      <c r="D182" s="397">
        <v>186.47630000000001</v>
      </c>
      <c r="E182" s="397">
        <v>82.1828</v>
      </c>
      <c r="F182" s="397">
        <v>0</v>
      </c>
      <c r="G182" s="397">
        <v>266.3947</v>
      </c>
      <c r="H182" s="397">
        <v>185.43729999999999</v>
      </c>
      <c r="I182" s="397">
        <v>29.605499999999999</v>
      </c>
      <c r="J182" s="397">
        <v>750.09659999999997</v>
      </c>
      <c r="K182" s="397">
        <v>298.26459999999997</v>
      </c>
    </row>
    <row r="183" spans="1:11" ht="9" customHeight="1">
      <c r="A183" s="395" t="s">
        <v>20184</v>
      </c>
      <c r="B183" s="396" t="s">
        <v>20185</v>
      </c>
      <c r="C183" s="397">
        <v>50413.193399999996</v>
      </c>
      <c r="D183" s="397">
        <v>3.3609</v>
      </c>
      <c r="E183" s="397">
        <v>0.90720000000000001</v>
      </c>
      <c r="F183" s="397">
        <v>0</v>
      </c>
      <c r="G183" s="397">
        <v>3.3609</v>
      </c>
      <c r="H183" s="397">
        <v>0</v>
      </c>
      <c r="I183" s="397">
        <v>0</v>
      </c>
      <c r="J183" s="397">
        <v>7.6289999999999996</v>
      </c>
      <c r="K183" s="397">
        <v>4.2680999999999996</v>
      </c>
    </row>
    <row r="184" spans="1:11" ht="9" customHeight="1">
      <c r="A184" s="395" t="s">
        <v>20186</v>
      </c>
      <c r="B184" s="396" t="s">
        <v>20187</v>
      </c>
      <c r="C184" s="397">
        <v>73169.438200000004</v>
      </c>
      <c r="D184" s="397">
        <v>6.5852000000000004</v>
      </c>
      <c r="E184" s="397">
        <v>1.3544</v>
      </c>
      <c r="F184" s="397">
        <v>0</v>
      </c>
      <c r="G184" s="397">
        <v>4.3902000000000001</v>
      </c>
      <c r="H184" s="397">
        <v>0</v>
      </c>
      <c r="I184" s="397">
        <v>0</v>
      </c>
      <c r="J184" s="397">
        <v>12.329800000000001</v>
      </c>
      <c r="K184" s="397">
        <v>7.9396000000000004</v>
      </c>
    </row>
    <row r="185" spans="1:11" ht="9" customHeight="1">
      <c r="A185" s="395" t="s">
        <v>20188</v>
      </c>
      <c r="B185" s="396" t="s">
        <v>20189</v>
      </c>
      <c r="C185" s="397">
        <v>3637174.7067999998</v>
      </c>
      <c r="D185" s="397">
        <v>181.8587</v>
      </c>
      <c r="E185" s="397">
        <v>64.118200000000002</v>
      </c>
      <c r="F185" s="397">
        <v>0</v>
      </c>
      <c r="G185" s="397">
        <v>233.8184</v>
      </c>
      <c r="H185" s="397">
        <v>79.677700000000002</v>
      </c>
      <c r="I185" s="397">
        <v>39.749600000000001</v>
      </c>
      <c r="J185" s="397">
        <v>599.22260000000006</v>
      </c>
      <c r="K185" s="397">
        <v>285.72649999999999</v>
      </c>
    </row>
    <row r="186" spans="1:11" ht="9" customHeight="1">
      <c r="A186" s="395" t="s">
        <v>20190</v>
      </c>
      <c r="B186" s="396" t="s">
        <v>20191</v>
      </c>
      <c r="C186" s="397">
        <v>1281.8868</v>
      </c>
      <c r="D186" s="397">
        <v>0.1026</v>
      </c>
      <c r="E186" s="397">
        <v>2.3699999999999999E-2</v>
      </c>
      <c r="F186" s="397">
        <v>0</v>
      </c>
      <c r="G186" s="397">
        <v>0.1026</v>
      </c>
      <c r="H186" s="397">
        <v>0</v>
      </c>
      <c r="I186" s="397">
        <v>0</v>
      </c>
      <c r="J186" s="397">
        <v>0.22889999999999999</v>
      </c>
      <c r="K186" s="397">
        <v>0.1263</v>
      </c>
    </row>
    <row r="187" spans="1:11" ht="9" customHeight="1">
      <c r="A187" s="395" t="s">
        <v>20192</v>
      </c>
      <c r="B187" s="396" t="s">
        <v>20193</v>
      </c>
      <c r="C187" s="397">
        <v>2491.9061999999999</v>
      </c>
      <c r="D187" s="397">
        <v>0.19939999999999999</v>
      </c>
      <c r="E187" s="397">
        <v>4.6100000000000002E-2</v>
      </c>
      <c r="F187" s="397">
        <v>0</v>
      </c>
      <c r="G187" s="397">
        <v>0.1744</v>
      </c>
      <c r="H187" s="397">
        <v>0</v>
      </c>
      <c r="I187" s="397">
        <v>0</v>
      </c>
      <c r="J187" s="397">
        <v>0.4199</v>
      </c>
      <c r="K187" s="397">
        <v>0.2455</v>
      </c>
    </row>
    <row r="188" spans="1:11" ht="9" customHeight="1">
      <c r="A188" s="395" t="s">
        <v>20194</v>
      </c>
      <c r="B188" s="396" t="s">
        <v>20195</v>
      </c>
      <c r="C188" s="397">
        <v>4877.6315000000004</v>
      </c>
      <c r="D188" s="397">
        <v>0.439</v>
      </c>
      <c r="E188" s="397">
        <v>9.0300000000000005E-2</v>
      </c>
      <c r="F188" s="397">
        <v>0</v>
      </c>
      <c r="G188" s="397">
        <v>0.24390000000000001</v>
      </c>
      <c r="H188" s="397">
        <v>0</v>
      </c>
      <c r="I188" s="397">
        <v>0</v>
      </c>
      <c r="J188" s="397">
        <v>0.7732</v>
      </c>
      <c r="K188" s="397">
        <v>0.52929999999999999</v>
      </c>
    </row>
    <row r="189" spans="1:11" ht="9" customHeight="1">
      <c r="A189" s="395" t="s">
        <v>20196</v>
      </c>
      <c r="B189" s="396" t="s">
        <v>20197</v>
      </c>
      <c r="C189" s="397">
        <v>15448.286</v>
      </c>
      <c r="D189" s="397">
        <v>1.2359</v>
      </c>
      <c r="E189" s="397">
        <v>0.28589999999999999</v>
      </c>
      <c r="F189" s="397">
        <v>0</v>
      </c>
      <c r="G189" s="397">
        <v>0.77239999999999998</v>
      </c>
      <c r="H189" s="397">
        <v>0</v>
      </c>
      <c r="I189" s="397">
        <v>0</v>
      </c>
      <c r="J189" s="397">
        <v>2.2942</v>
      </c>
      <c r="K189" s="397">
        <v>1.5218</v>
      </c>
    </row>
    <row r="190" spans="1:11" ht="9" customHeight="1">
      <c r="A190" s="395" t="s">
        <v>20198</v>
      </c>
      <c r="B190" s="396" t="s">
        <v>20199</v>
      </c>
      <c r="C190" s="397">
        <v>32004.695800000001</v>
      </c>
      <c r="D190" s="397">
        <v>2.8803999999999998</v>
      </c>
      <c r="E190" s="397">
        <v>0.59240000000000004</v>
      </c>
      <c r="F190" s="397">
        <v>0</v>
      </c>
      <c r="G190" s="397">
        <v>1.6002000000000001</v>
      </c>
      <c r="H190" s="397">
        <v>0</v>
      </c>
      <c r="I190" s="397">
        <v>0</v>
      </c>
      <c r="J190" s="397">
        <v>5.0730000000000004</v>
      </c>
      <c r="K190" s="397">
        <v>3.4727999999999999</v>
      </c>
    </row>
    <row r="191" spans="1:11" ht="9" customHeight="1">
      <c r="A191" s="395" t="s">
        <v>20200</v>
      </c>
      <c r="B191" s="396" t="s">
        <v>20201</v>
      </c>
      <c r="C191" s="397">
        <v>10833.2547</v>
      </c>
      <c r="D191" s="397">
        <v>0.72219999999999995</v>
      </c>
      <c r="E191" s="397">
        <v>0.19500000000000001</v>
      </c>
      <c r="F191" s="397">
        <v>0</v>
      </c>
      <c r="G191" s="397">
        <v>0.72219999999999995</v>
      </c>
      <c r="H191" s="397">
        <v>5.2319000000000004</v>
      </c>
      <c r="I191" s="397">
        <v>0</v>
      </c>
      <c r="J191" s="397">
        <v>6.8712999999999997</v>
      </c>
      <c r="K191" s="397">
        <v>0.91720000000000002</v>
      </c>
    </row>
    <row r="192" spans="1:11" ht="9" customHeight="1">
      <c r="A192" s="395" t="s">
        <v>487</v>
      </c>
      <c r="B192" s="396" t="s">
        <v>488</v>
      </c>
      <c r="C192" s="397">
        <v>682698.24369999999</v>
      </c>
      <c r="D192" s="397">
        <v>28.445799999999998</v>
      </c>
      <c r="E192" s="397">
        <v>9.8725000000000005</v>
      </c>
      <c r="F192" s="397">
        <v>0</v>
      </c>
      <c r="G192" s="397">
        <v>17.778600000000001</v>
      </c>
      <c r="H192" s="397">
        <v>0</v>
      </c>
      <c r="I192" s="397">
        <v>0</v>
      </c>
      <c r="J192" s="397">
        <v>56.096899999999998</v>
      </c>
      <c r="K192" s="397">
        <v>38.318300000000001</v>
      </c>
    </row>
    <row r="193" spans="1:11" ht="9" customHeight="1">
      <c r="A193" s="395" t="s">
        <v>20202</v>
      </c>
      <c r="B193" s="396" t="s">
        <v>20203</v>
      </c>
      <c r="C193" s="397">
        <v>686179.53509999998</v>
      </c>
      <c r="D193" s="397">
        <v>30.8781</v>
      </c>
      <c r="E193" s="397">
        <v>9.5259</v>
      </c>
      <c r="F193" s="397">
        <v>0</v>
      </c>
      <c r="G193" s="397">
        <v>20.5854</v>
      </c>
      <c r="H193" s="397">
        <v>9.2053999999999991</v>
      </c>
      <c r="I193" s="397">
        <v>0</v>
      </c>
      <c r="J193" s="397">
        <v>70.194800000000001</v>
      </c>
      <c r="K193" s="397">
        <v>40.404000000000003</v>
      </c>
    </row>
    <row r="194" spans="1:11" ht="9" customHeight="1">
      <c r="A194" s="395" t="s">
        <v>20204</v>
      </c>
      <c r="B194" s="396" t="s">
        <v>20205</v>
      </c>
      <c r="C194" s="397">
        <v>1132364.6691000001</v>
      </c>
      <c r="D194" s="397">
        <v>48.529899999999998</v>
      </c>
      <c r="E194" s="397">
        <v>19.962</v>
      </c>
      <c r="F194" s="397">
        <v>8.0883000000000003</v>
      </c>
      <c r="G194" s="397">
        <v>72.794899999999998</v>
      </c>
      <c r="H194" s="397">
        <v>170.0438</v>
      </c>
      <c r="I194" s="397">
        <v>24.5365</v>
      </c>
      <c r="J194" s="397">
        <v>343.9554</v>
      </c>
      <c r="K194" s="397">
        <v>101.11669999999999</v>
      </c>
    </row>
    <row r="195" spans="1:11" ht="9" customHeight="1">
      <c r="A195" s="395" t="s">
        <v>20206</v>
      </c>
      <c r="B195" s="396" t="s">
        <v>20207</v>
      </c>
      <c r="C195" s="397">
        <v>28811.203099999999</v>
      </c>
      <c r="D195" s="397">
        <v>2.3048999999999999</v>
      </c>
      <c r="E195" s="397">
        <v>0.5333</v>
      </c>
      <c r="F195" s="397">
        <v>0</v>
      </c>
      <c r="G195" s="397">
        <v>1.4406000000000001</v>
      </c>
      <c r="H195" s="397">
        <v>0</v>
      </c>
      <c r="I195" s="397">
        <v>0</v>
      </c>
      <c r="J195" s="397">
        <v>4.2788000000000004</v>
      </c>
      <c r="K195" s="397">
        <v>2.8382000000000001</v>
      </c>
    </row>
    <row r="196" spans="1:11" ht="9" customHeight="1">
      <c r="A196" s="395" t="s">
        <v>20208</v>
      </c>
      <c r="B196" s="396" t="s">
        <v>20209</v>
      </c>
      <c r="C196" s="397">
        <v>62096.229399999997</v>
      </c>
      <c r="D196" s="397">
        <v>4.9676999999999998</v>
      </c>
      <c r="E196" s="397">
        <v>1.1494</v>
      </c>
      <c r="F196" s="397">
        <v>0</v>
      </c>
      <c r="G196" s="397">
        <v>3.1048</v>
      </c>
      <c r="H196" s="397">
        <v>0</v>
      </c>
      <c r="I196" s="397">
        <v>0</v>
      </c>
      <c r="J196" s="397">
        <v>9.2218999999999998</v>
      </c>
      <c r="K196" s="397">
        <v>6.1170999999999998</v>
      </c>
    </row>
    <row r="197" spans="1:11" ht="9" customHeight="1">
      <c r="A197" s="395" t="s">
        <v>20210</v>
      </c>
      <c r="B197" s="396" t="s">
        <v>20211</v>
      </c>
      <c r="C197" s="397">
        <v>3026864.55</v>
      </c>
      <c r="D197" s="397">
        <v>201.791</v>
      </c>
      <c r="E197" s="397">
        <v>54.4709</v>
      </c>
      <c r="F197" s="397">
        <v>0</v>
      </c>
      <c r="G197" s="397">
        <v>201.791</v>
      </c>
      <c r="H197" s="397">
        <v>112.5102</v>
      </c>
      <c r="I197" s="397">
        <v>29.605499999999999</v>
      </c>
      <c r="J197" s="397">
        <v>600.16859999999997</v>
      </c>
      <c r="K197" s="397">
        <v>285.86739999999998</v>
      </c>
    </row>
    <row r="198" spans="1:11" ht="9" customHeight="1">
      <c r="A198" s="395" t="s">
        <v>20212</v>
      </c>
      <c r="B198" s="396" t="s">
        <v>20213</v>
      </c>
      <c r="C198" s="397">
        <v>4858964.6085000001</v>
      </c>
      <c r="D198" s="397">
        <v>188.9597</v>
      </c>
      <c r="E198" s="397">
        <v>83.277299999999997</v>
      </c>
      <c r="F198" s="397">
        <v>0</v>
      </c>
      <c r="G198" s="397">
        <v>269.9425</v>
      </c>
      <c r="H198" s="397">
        <v>185.43729999999999</v>
      </c>
      <c r="I198" s="397">
        <v>29.605499999999999</v>
      </c>
      <c r="J198" s="397">
        <v>757.22230000000002</v>
      </c>
      <c r="K198" s="397">
        <v>301.84249999999997</v>
      </c>
    </row>
    <row r="199" spans="1:11" ht="9" customHeight="1">
      <c r="A199" s="395" t="s">
        <v>20214</v>
      </c>
      <c r="B199" s="396" t="s">
        <v>20215</v>
      </c>
      <c r="C199" s="397">
        <v>3903136.7697000001</v>
      </c>
      <c r="D199" s="397">
        <v>136.60980000000001</v>
      </c>
      <c r="E199" s="397">
        <v>66.226500000000001</v>
      </c>
      <c r="F199" s="397">
        <v>0</v>
      </c>
      <c r="G199" s="397">
        <v>195.1568</v>
      </c>
      <c r="H199" s="397">
        <v>56.255099999999999</v>
      </c>
      <c r="I199" s="397">
        <v>39.749600000000001</v>
      </c>
      <c r="J199" s="397">
        <v>493.99779999999998</v>
      </c>
      <c r="K199" s="397">
        <v>242.58590000000001</v>
      </c>
    </row>
    <row r="200" spans="1:11" ht="9" customHeight="1">
      <c r="A200" s="395" t="s">
        <v>20216</v>
      </c>
      <c r="B200" s="396" t="s">
        <v>20217</v>
      </c>
      <c r="C200" s="397">
        <v>18836.9709</v>
      </c>
      <c r="D200" s="397">
        <v>1.5069999999999999</v>
      </c>
      <c r="E200" s="397">
        <v>0.34870000000000001</v>
      </c>
      <c r="F200" s="397">
        <v>0</v>
      </c>
      <c r="G200" s="397">
        <v>1.5069999999999999</v>
      </c>
      <c r="H200" s="397">
        <v>11.684699999999999</v>
      </c>
      <c r="I200" s="397">
        <v>0</v>
      </c>
      <c r="J200" s="397">
        <v>15.0474</v>
      </c>
      <c r="K200" s="397">
        <v>1.8556999999999999</v>
      </c>
    </row>
    <row r="201" spans="1:11" ht="9" customHeight="1">
      <c r="A201" s="395" t="s">
        <v>20218</v>
      </c>
      <c r="B201" s="396" t="s">
        <v>20219</v>
      </c>
      <c r="C201" s="397">
        <v>1383.8125</v>
      </c>
      <c r="D201" s="397">
        <v>0.11070000000000001</v>
      </c>
      <c r="E201" s="397">
        <v>2.5600000000000001E-2</v>
      </c>
      <c r="F201" s="397">
        <v>0</v>
      </c>
      <c r="G201" s="397">
        <v>6.9199999999999998E-2</v>
      </c>
      <c r="H201" s="397">
        <v>0</v>
      </c>
      <c r="I201" s="397">
        <v>0</v>
      </c>
      <c r="J201" s="397">
        <v>0.20549999999999999</v>
      </c>
      <c r="K201" s="397">
        <v>0.1363</v>
      </c>
    </row>
    <row r="202" spans="1:11" ht="9" customHeight="1">
      <c r="A202" s="395" t="s">
        <v>20220</v>
      </c>
      <c r="B202" s="396" t="s">
        <v>20221</v>
      </c>
      <c r="C202" s="397">
        <v>6069706.1381999999</v>
      </c>
      <c r="D202" s="397">
        <v>73.763800000000003</v>
      </c>
      <c r="E202" s="397">
        <v>35.759599999999999</v>
      </c>
      <c r="F202" s="397">
        <v>0</v>
      </c>
      <c r="G202" s="397">
        <v>105.3768</v>
      </c>
      <c r="H202" s="397">
        <v>103.0491</v>
      </c>
      <c r="I202" s="397">
        <v>79.499200000000002</v>
      </c>
      <c r="J202" s="397">
        <v>397.44850000000002</v>
      </c>
      <c r="K202" s="397">
        <v>189.02260000000001</v>
      </c>
    </row>
    <row r="203" spans="1:11" ht="9" customHeight="1">
      <c r="A203" s="395" t="s">
        <v>20222</v>
      </c>
      <c r="B203" s="396" t="s">
        <v>20223</v>
      </c>
      <c r="C203" s="397">
        <v>6005.5862999999999</v>
      </c>
      <c r="D203" s="397">
        <v>0.34320000000000001</v>
      </c>
      <c r="E203" s="397">
        <v>0.10589999999999999</v>
      </c>
      <c r="F203" s="397">
        <v>0</v>
      </c>
      <c r="G203" s="397">
        <v>0.25740000000000002</v>
      </c>
      <c r="H203" s="397">
        <v>0</v>
      </c>
      <c r="I203" s="397">
        <v>0</v>
      </c>
      <c r="J203" s="397">
        <v>0.70650000000000002</v>
      </c>
      <c r="K203" s="397">
        <v>0.4491</v>
      </c>
    </row>
    <row r="204" spans="1:11" ht="9" customHeight="1">
      <c r="A204" s="395" t="s">
        <v>20224</v>
      </c>
      <c r="B204" s="396" t="s">
        <v>20225</v>
      </c>
      <c r="C204" s="397">
        <v>1729827.6913000001</v>
      </c>
      <c r="D204" s="397">
        <v>115.3218</v>
      </c>
      <c r="E204" s="397">
        <v>31.1297</v>
      </c>
      <c r="F204" s="397">
        <v>0</v>
      </c>
      <c r="G204" s="397">
        <v>115.3218</v>
      </c>
      <c r="H204" s="397">
        <v>111.2317</v>
      </c>
      <c r="I204" s="397">
        <v>29.605499999999999</v>
      </c>
      <c r="J204" s="397">
        <v>402.6105</v>
      </c>
      <c r="K204" s="397">
        <v>176.05699999999999</v>
      </c>
    </row>
    <row r="205" spans="1:11" ht="9" customHeight="1">
      <c r="A205" s="395" t="s">
        <v>20226</v>
      </c>
      <c r="B205" s="396" t="s">
        <v>20227</v>
      </c>
      <c r="C205" s="397">
        <v>1071100.4949</v>
      </c>
      <c r="D205" s="397">
        <v>74.977000000000004</v>
      </c>
      <c r="E205" s="397">
        <v>19.8261</v>
      </c>
      <c r="F205" s="397">
        <v>0</v>
      </c>
      <c r="G205" s="397">
        <v>74.977000000000004</v>
      </c>
      <c r="H205" s="397">
        <v>68.477800000000002</v>
      </c>
      <c r="I205" s="397">
        <v>29.605499999999999</v>
      </c>
      <c r="J205" s="397">
        <v>267.86340000000001</v>
      </c>
      <c r="K205" s="397">
        <v>124.40860000000001</v>
      </c>
    </row>
    <row r="206" spans="1:11" ht="9" customHeight="1">
      <c r="A206" s="395" t="s">
        <v>20228</v>
      </c>
      <c r="B206" s="396" t="s">
        <v>20229</v>
      </c>
      <c r="C206" s="397">
        <v>295829.47769999999</v>
      </c>
      <c r="D206" s="397">
        <v>19.722000000000001</v>
      </c>
      <c r="E206" s="397">
        <v>5.3236999999999997</v>
      </c>
      <c r="F206" s="397">
        <v>0</v>
      </c>
      <c r="G206" s="397">
        <v>17.256699999999999</v>
      </c>
      <c r="H206" s="397">
        <v>70.881399999999999</v>
      </c>
      <c r="I206" s="397">
        <v>23.182600000000001</v>
      </c>
      <c r="J206" s="397">
        <v>136.3664</v>
      </c>
      <c r="K206" s="397">
        <v>48.228299999999997</v>
      </c>
    </row>
    <row r="207" spans="1:11" ht="9" customHeight="1">
      <c r="A207" s="395" t="s">
        <v>20230</v>
      </c>
      <c r="B207" s="396" t="s">
        <v>20231</v>
      </c>
      <c r="C207" s="397">
        <v>17532.317800000001</v>
      </c>
      <c r="D207" s="397">
        <v>2.3376000000000001</v>
      </c>
      <c r="E207" s="397">
        <v>0.54090000000000005</v>
      </c>
      <c r="F207" s="397">
        <v>0</v>
      </c>
      <c r="G207" s="397">
        <v>1.7532000000000001</v>
      </c>
      <c r="H207" s="397">
        <v>0</v>
      </c>
      <c r="I207" s="397">
        <v>0</v>
      </c>
      <c r="J207" s="397">
        <v>4.6317000000000004</v>
      </c>
      <c r="K207" s="397">
        <v>2.8784999999999998</v>
      </c>
    </row>
    <row r="208" spans="1:11" ht="9" customHeight="1">
      <c r="A208" s="395" t="s">
        <v>20232</v>
      </c>
      <c r="B208" s="396" t="s">
        <v>20233</v>
      </c>
      <c r="C208" s="397">
        <v>2839701.71</v>
      </c>
      <c r="D208" s="397">
        <v>165.64930000000001</v>
      </c>
      <c r="E208" s="397">
        <v>51.102800000000002</v>
      </c>
      <c r="F208" s="397">
        <v>0</v>
      </c>
      <c r="G208" s="397">
        <v>236.64179999999999</v>
      </c>
      <c r="H208" s="397">
        <v>264.19439999999997</v>
      </c>
      <c r="I208" s="397">
        <v>39.749600000000001</v>
      </c>
      <c r="J208" s="397">
        <v>757.33789999999999</v>
      </c>
      <c r="K208" s="397">
        <v>256.50170000000003</v>
      </c>
    </row>
    <row r="209" spans="1:11" ht="9" customHeight="1">
      <c r="A209" s="395" t="s">
        <v>20234</v>
      </c>
      <c r="B209" s="396" t="s">
        <v>20235</v>
      </c>
      <c r="C209" s="397">
        <v>712387.38439999998</v>
      </c>
      <c r="D209" s="397">
        <v>71.238699999999994</v>
      </c>
      <c r="E209" s="397">
        <v>14.1282</v>
      </c>
      <c r="F209" s="397">
        <v>0</v>
      </c>
      <c r="G209" s="397">
        <v>71.238699999999994</v>
      </c>
      <c r="H209" s="397">
        <v>109.7997</v>
      </c>
      <c r="I209" s="397">
        <v>29.605499999999999</v>
      </c>
      <c r="J209" s="397">
        <v>296.01080000000002</v>
      </c>
      <c r="K209" s="397">
        <v>114.97239999999999</v>
      </c>
    </row>
    <row r="210" spans="1:11" ht="9" customHeight="1">
      <c r="A210" s="395" t="s">
        <v>20236</v>
      </c>
      <c r="B210" s="396" t="s">
        <v>20237</v>
      </c>
      <c r="C210" s="397">
        <v>82483.256699999998</v>
      </c>
      <c r="D210" s="397">
        <v>7.4234999999999998</v>
      </c>
      <c r="E210" s="397">
        <v>1.5267999999999999</v>
      </c>
      <c r="F210" s="397">
        <v>0</v>
      </c>
      <c r="G210" s="397">
        <v>4.9489999999999998</v>
      </c>
      <c r="H210" s="397">
        <v>0</v>
      </c>
      <c r="I210" s="397">
        <v>0</v>
      </c>
      <c r="J210" s="397">
        <v>13.8993</v>
      </c>
      <c r="K210" s="397">
        <v>8.9503000000000004</v>
      </c>
    </row>
    <row r="211" spans="1:11" ht="9" customHeight="1">
      <c r="A211" s="395" t="s">
        <v>20238</v>
      </c>
      <c r="B211" s="396" t="s">
        <v>20239</v>
      </c>
      <c r="C211" s="397">
        <v>712387.38439999998</v>
      </c>
      <c r="D211" s="397">
        <v>49.867100000000001</v>
      </c>
      <c r="E211" s="397">
        <v>13.186299999999999</v>
      </c>
      <c r="F211" s="397">
        <v>0</v>
      </c>
      <c r="G211" s="397">
        <v>49.867100000000001</v>
      </c>
      <c r="H211" s="397">
        <v>46.231499999999997</v>
      </c>
      <c r="I211" s="397">
        <v>29.605499999999999</v>
      </c>
      <c r="J211" s="397">
        <v>188.75749999999999</v>
      </c>
      <c r="K211" s="397">
        <v>92.658900000000003</v>
      </c>
    </row>
    <row r="212" spans="1:11" ht="9" customHeight="1">
      <c r="A212" s="395" t="s">
        <v>20240</v>
      </c>
      <c r="B212" s="396" t="s">
        <v>20241</v>
      </c>
      <c r="C212" s="397">
        <v>1671.3543999999999</v>
      </c>
      <c r="D212" s="397">
        <v>1.2535000000000001</v>
      </c>
      <c r="E212" s="397">
        <v>0.1719</v>
      </c>
      <c r="F212" s="397">
        <v>0</v>
      </c>
      <c r="G212" s="397">
        <v>1.2535000000000001</v>
      </c>
      <c r="H212" s="397">
        <v>4.0111999999999997</v>
      </c>
      <c r="I212" s="397">
        <v>23.182600000000001</v>
      </c>
      <c r="J212" s="397">
        <v>29.872699999999998</v>
      </c>
      <c r="K212" s="397">
        <v>24.608000000000001</v>
      </c>
    </row>
    <row r="213" spans="1:11" ht="9" customHeight="1">
      <c r="A213" s="395" t="s">
        <v>20242</v>
      </c>
      <c r="B213" s="396" t="s">
        <v>20243</v>
      </c>
      <c r="C213" s="397">
        <v>5584.7403000000004</v>
      </c>
      <c r="D213" s="397">
        <v>0.50260000000000005</v>
      </c>
      <c r="E213" s="397">
        <v>0.10340000000000001</v>
      </c>
      <c r="F213" s="397">
        <v>0</v>
      </c>
      <c r="G213" s="397">
        <v>0.39090000000000003</v>
      </c>
      <c r="H213" s="397">
        <v>7.1502999999999997</v>
      </c>
      <c r="I213" s="397">
        <v>0</v>
      </c>
      <c r="J213" s="397">
        <v>8.1471999999999998</v>
      </c>
      <c r="K213" s="397">
        <v>0.60599999999999998</v>
      </c>
    </row>
    <row r="214" spans="1:11" ht="9" customHeight="1">
      <c r="A214" s="395" t="s">
        <v>20244</v>
      </c>
      <c r="B214" s="396" t="s">
        <v>20245</v>
      </c>
      <c r="C214" s="397">
        <v>12701.1266</v>
      </c>
      <c r="D214" s="397">
        <v>1.0161</v>
      </c>
      <c r="E214" s="397">
        <v>0.2351</v>
      </c>
      <c r="F214" s="397">
        <v>0</v>
      </c>
      <c r="G214" s="397">
        <v>0.8891</v>
      </c>
      <c r="H214" s="397">
        <v>6.9759000000000002</v>
      </c>
      <c r="I214" s="397">
        <v>0</v>
      </c>
      <c r="J214" s="397">
        <v>9.1161999999999992</v>
      </c>
      <c r="K214" s="397">
        <v>1.2512000000000001</v>
      </c>
    </row>
    <row r="215" spans="1:11" ht="9" customHeight="1">
      <c r="A215" s="395" t="s">
        <v>20246</v>
      </c>
      <c r="B215" s="396" t="s">
        <v>20247</v>
      </c>
      <c r="C215" s="397">
        <v>5318559.0679000001</v>
      </c>
      <c r="D215" s="397">
        <v>265.928</v>
      </c>
      <c r="E215" s="397">
        <v>93.758600000000001</v>
      </c>
      <c r="F215" s="397">
        <v>0</v>
      </c>
      <c r="G215" s="397">
        <v>341.9074</v>
      </c>
      <c r="H215" s="397">
        <v>199.1942</v>
      </c>
      <c r="I215" s="397">
        <v>39.749600000000001</v>
      </c>
      <c r="J215" s="397">
        <v>940.53779999999995</v>
      </c>
      <c r="K215" s="397">
        <v>399.43619999999999</v>
      </c>
    </row>
    <row r="216" spans="1:11" ht="9" customHeight="1">
      <c r="A216" s="395" t="s">
        <v>20248</v>
      </c>
      <c r="B216" s="396" t="s">
        <v>20249</v>
      </c>
      <c r="C216" s="397">
        <v>1301254.7209000001</v>
      </c>
      <c r="D216" s="397">
        <v>65.062700000000007</v>
      </c>
      <c r="E216" s="397">
        <v>22.939299999999999</v>
      </c>
      <c r="F216" s="397">
        <v>0</v>
      </c>
      <c r="G216" s="397">
        <v>65.062700000000007</v>
      </c>
      <c r="H216" s="397">
        <v>34.366799999999998</v>
      </c>
      <c r="I216" s="397">
        <v>29.605499999999999</v>
      </c>
      <c r="J216" s="397">
        <v>217.03700000000001</v>
      </c>
      <c r="K216" s="397">
        <v>117.6075</v>
      </c>
    </row>
    <row r="217" spans="1:11" ht="9" customHeight="1">
      <c r="A217" s="395" t="s">
        <v>20250</v>
      </c>
      <c r="B217" s="396" t="s">
        <v>20251</v>
      </c>
      <c r="C217" s="397">
        <v>404649.08169999998</v>
      </c>
      <c r="D217" s="397">
        <v>23.122800000000002</v>
      </c>
      <c r="E217" s="397">
        <v>7.1334</v>
      </c>
      <c r="F217" s="397">
        <v>0</v>
      </c>
      <c r="G217" s="397">
        <v>20.232500000000002</v>
      </c>
      <c r="H217" s="397">
        <v>0</v>
      </c>
      <c r="I217" s="397">
        <v>39.749600000000001</v>
      </c>
      <c r="J217" s="397">
        <v>90.238299999999995</v>
      </c>
      <c r="K217" s="397">
        <v>70.005799999999994</v>
      </c>
    </row>
    <row r="218" spans="1:11" ht="9" customHeight="1">
      <c r="A218" s="395" t="s">
        <v>20252</v>
      </c>
      <c r="B218" s="396" t="s">
        <v>20253</v>
      </c>
      <c r="C218" s="397">
        <v>18263.182199999999</v>
      </c>
      <c r="D218" s="397">
        <v>1.4611000000000001</v>
      </c>
      <c r="E218" s="397">
        <v>0.33810000000000001</v>
      </c>
      <c r="F218" s="397">
        <v>0</v>
      </c>
      <c r="G218" s="397">
        <v>1.2784</v>
      </c>
      <c r="H218" s="397">
        <v>17.439800000000002</v>
      </c>
      <c r="I218" s="397">
        <v>0</v>
      </c>
      <c r="J218" s="397">
        <v>20.517399999999999</v>
      </c>
      <c r="K218" s="397">
        <v>1.7991999999999999</v>
      </c>
    </row>
    <row r="219" spans="1:11" ht="9" customHeight="1">
      <c r="A219" s="395" t="s">
        <v>20254</v>
      </c>
      <c r="B219" s="396" t="s">
        <v>20255</v>
      </c>
      <c r="C219" s="397">
        <v>113228455.6136</v>
      </c>
      <c r="D219" s="397">
        <v>884.59730000000002</v>
      </c>
      <c r="E219" s="397">
        <v>636.76260000000002</v>
      </c>
      <c r="F219" s="397">
        <v>0</v>
      </c>
      <c r="G219" s="397">
        <v>1965.7718</v>
      </c>
      <c r="H219" s="397">
        <v>613.69200000000001</v>
      </c>
      <c r="I219" s="397">
        <v>165.7972</v>
      </c>
      <c r="J219" s="397">
        <v>4266.6208999999999</v>
      </c>
      <c r="K219" s="397">
        <v>1687.1570999999999</v>
      </c>
    </row>
    <row r="220" spans="1:11" ht="9" customHeight="1">
      <c r="A220" s="395" t="s">
        <v>20256</v>
      </c>
      <c r="B220" s="396" t="s">
        <v>20257</v>
      </c>
      <c r="C220" s="397">
        <v>124851224.6434</v>
      </c>
      <c r="D220" s="397">
        <v>975.40020000000004</v>
      </c>
      <c r="E220" s="397">
        <v>702.12559999999996</v>
      </c>
      <c r="F220" s="397">
        <v>0</v>
      </c>
      <c r="G220" s="397">
        <v>2167.556</v>
      </c>
      <c r="H220" s="397">
        <v>736.43039999999996</v>
      </c>
      <c r="I220" s="397">
        <v>191.55019999999999</v>
      </c>
      <c r="J220" s="397">
        <v>4773.0623999999998</v>
      </c>
      <c r="K220" s="397">
        <v>1869.076</v>
      </c>
    </row>
    <row r="221" spans="1:11" ht="9" customHeight="1">
      <c r="A221" s="395" t="s">
        <v>20258</v>
      </c>
      <c r="B221" s="396" t="s">
        <v>20259</v>
      </c>
      <c r="C221" s="397">
        <v>171342300.76289999</v>
      </c>
      <c r="D221" s="397">
        <v>1338.6116999999999</v>
      </c>
      <c r="E221" s="397">
        <v>963.57730000000004</v>
      </c>
      <c r="F221" s="397">
        <v>0</v>
      </c>
      <c r="G221" s="397">
        <v>2974.6927000000001</v>
      </c>
      <c r="H221" s="397">
        <v>1288.7532000000001</v>
      </c>
      <c r="I221" s="397">
        <v>191.55019999999999</v>
      </c>
      <c r="J221" s="397">
        <v>6757.1850999999997</v>
      </c>
      <c r="K221" s="397">
        <v>2493.7392</v>
      </c>
    </row>
    <row r="222" spans="1:11" ht="9" customHeight="1">
      <c r="A222" s="395" t="s">
        <v>20260</v>
      </c>
      <c r="B222" s="396" t="s">
        <v>20261</v>
      </c>
      <c r="C222" s="397">
        <v>217833376.88249999</v>
      </c>
      <c r="D222" s="397">
        <v>1701.8233</v>
      </c>
      <c r="E222" s="397">
        <v>1225.0291</v>
      </c>
      <c r="F222" s="397">
        <v>0</v>
      </c>
      <c r="G222" s="397">
        <v>3781.8294999999998</v>
      </c>
      <c r="H222" s="397">
        <v>1841.076</v>
      </c>
      <c r="I222" s="397">
        <v>342.06849999999997</v>
      </c>
      <c r="J222" s="397">
        <v>8891.8263999999999</v>
      </c>
      <c r="K222" s="397">
        <v>3268.9209000000001</v>
      </c>
    </row>
    <row r="223" spans="1:11" ht="9" customHeight="1">
      <c r="A223" s="395" t="s">
        <v>20262</v>
      </c>
      <c r="B223" s="396" t="s">
        <v>20263</v>
      </c>
      <c r="C223" s="397">
        <v>264324453.002</v>
      </c>
      <c r="D223" s="397">
        <v>2065.0347999999999</v>
      </c>
      <c r="E223" s="397">
        <v>1486.4809</v>
      </c>
      <c r="F223" s="397">
        <v>0</v>
      </c>
      <c r="G223" s="397">
        <v>4588.9661999999998</v>
      </c>
      <c r="H223" s="397">
        <v>2393.3987999999999</v>
      </c>
      <c r="I223" s="397">
        <v>396.60300000000001</v>
      </c>
      <c r="J223" s="397">
        <v>10930.483700000001</v>
      </c>
      <c r="K223" s="397">
        <v>3948.1187</v>
      </c>
    </row>
    <row r="224" spans="1:11" ht="9" customHeight="1">
      <c r="A224" s="395" t="s">
        <v>20264</v>
      </c>
      <c r="B224" s="396" t="s">
        <v>20265</v>
      </c>
      <c r="C224" s="397">
        <v>310815529.12129998</v>
      </c>
      <c r="D224" s="397">
        <v>2428.2462999999998</v>
      </c>
      <c r="E224" s="397">
        <v>1747.9326000000001</v>
      </c>
      <c r="F224" s="397">
        <v>0</v>
      </c>
      <c r="G224" s="397">
        <v>5396.1028999999999</v>
      </c>
      <c r="H224" s="397">
        <v>2945.7215999999999</v>
      </c>
      <c r="I224" s="397">
        <v>396.60300000000001</v>
      </c>
      <c r="J224" s="397">
        <v>12914.606400000001</v>
      </c>
      <c r="K224" s="397">
        <v>4572.7819</v>
      </c>
    </row>
    <row r="225" spans="1:11" ht="9" customHeight="1">
      <c r="A225" s="395" t="s">
        <v>20266</v>
      </c>
      <c r="B225" s="396" t="s">
        <v>20267</v>
      </c>
      <c r="C225" s="397">
        <v>290482.06089999998</v>
      </c>
      <c r="D225" s="397">
        <v>16.599</v>
      </c>
      <c r="E225" s="397">
        <v>5.1208</v>
      </c>
      <c r="F225" s="397">
        <v>0</v>
      </c>
      <c r="G225" s="397">
        <v>14.524100000000001</v>
      </c>
      <c r="H225" s="397">
        <v>0</v>
      </c>
      <c r="I225" s="397">
        <v>39.749600000000001</v>
      </c>
      <c r="J225" s="397">
        <v>75.993499999999997</v>
      </c>
      <c r="K225" s="397">
        <v>61.4694</v>
      </c>
    </row>
    <row r="226" spans="1:11" ht="9" customHeight="1">
      <c r="A226" s="395" t="s">
        <v>20268</v>
      </c>
      <c r="B226" s="396" t="s">
        <v>20269</v>
      </c>
      <c r="C226" s="397">
        <v>519436.46460000001</v>
      </c>
      <c r="D226" s="397">
        <v>8.1161999999999992</v>
      </c>
      <c r="E226" s="397">
        <v>3.0602999999999998</v>
      </c>
      <c r="F226" s="397">
        <v>0</v>
      </c>
      <c r="G226" s="397">
        <v>9.0180000000000007</v>
      </c>
      <c r="H226" s="397">
        <v>259.10559999999998</v>
      </c>
      <c r="I226" s="397">
        <v>37.296300000000002</v>
      </c>
      <c r="J226" s="397">
        <v>316.59640000000002</v>
      </c>
      <c r="K226" s="397">
        <v>48.472799999999999</v>
      </c>
    </row>
    <row r="227" spans="1:11" ht="9" customHeight="1">
      <c r="A227" s="395" t="s">
        <v>20270</v>
      </c>
      <c r="B227" s="396" t="s">
        <v>20271</v>
      </c>
      <c r="C227" s="397">
        <v>2144241.8985000001</v>
      </c>
      <c r="D227" s="397">
        <v>27.919799999999999</v>
      </c>
      <c r="E227" s="397">
        <v>12.4414</v>
      </c>
      <c r="F227" s="397">
        <v>0</v>
      </c>
      <c r="G227" s="397">
        <v>62.043999999999997</v>
      </c>
      <c r="H227" s="397">
        <v>160.327</v>
      </c>
      <c r="I227" s="397">
        <v>134.32730000000001</v>
      </c>
      <c r="J227" s="397">
        <v>397.05950000000001</v>
      </c>
      <c r="K227" s="397">
        <v>174.6885</v>
      </c>
    </row>
    <row r="228" spans="1:11" ht="9" customHeight="1">
      <c r="A228" s="395" t="s">
        <v>20272</v>
      </c>
      <c r="B228" s="396" t="s">
        <v>20273</v>
      </c>
      <c r="C228" s="397">
        <v>1100964.1359000001</v>
      </c>
      <c r="D228" s="397">
        <v>14.3355</v>
      </c>
      <c r="E228" s="397">
        <v>6.3879999999999999</v>
      </c>
      <c r="F228" s="397">
        <v>0</v>
      </c>
      <c r="G228" s="397">
        <v>31.8566</v>
      </c>
      <c r="H228" s="397">
        <v>521.79160000000002</v>
      </c>
      <c r="I228" s="397">
        <v>134.32730000000001</v>
      </c>
      <c r="J228" s="397">
        <v>708.69899999999996</v>
      </c>
      <c r="K228" s="397">
        <v>155.05080000000001</v>
      </c>
    </row>
    <row r="229" spans="1:11" ht="9" customHeight="1">
      <c r="A229" s="395" t="s">
        <v>20274</v>
      </c>
      <c r="B229" s="396" t="s">
        <v>20275</v>
      </c>
      <c r="C229" s="397">
        <v>2260693.6878</v>
      </c>
      <c r="D229" s="397">
        <v>129.1825</v>
      </c>
      <c r="E229" s="397">
        <v>39.852800000000002</v>
      </c>
      <c r="F229" s="397">
        <v>0</v>
      </c>
      <c r="G229" s="397">
        <v>96.886899999999997</v>
      </c>
      <c r="H229" s="397">
        <v>0</v>
      </c>
      <c r="I229" s="397">
        <v>39.749600000000001</v>
      </c>
      <c r="J229" s="397">
        <v>305.67180000000002</v>
      </c>
      <c r="K229" s="397">
        <v>208.78489999999999</v>
      </c>
    </row>
    <row r="230" spans="1:11" ht="9" customHeight="1">
      <c r="A230" s="395" t="s">
        <v>20276</v>
      </c>
      <c r="B230" s="396" t="s">
        <v>20277</v>
      </c>
      <c r="C230" s="397">
        <v>646816.32709999999</v>
      </c>
      <c r="D230" s="397">
        <v>5.0533000000000001</v>
      </c>
      <c r="E230" s="397">
        <v>3.6375000000000002</v>
      </c>
      <c r="F230" s="397">
        <v>0</v>
      </c>
      <c r="G230" s="397">
        <v>11.2295</v>
      </c>
      <c r="H230" s="397">
        <v>76.711500000000001</v>
      </c>
      <c r="I230" s="397">
        <v>40.3626</v>
      </c>
      <c r="J230" s="397">
        <v>136.99440000000001</v>
      </c>
      <c r="K230" s="397">
        <v>49.053400000000003</v>
      </c>
    </row>
    <row r="231" spans="1:11" ht="9" customHeight="1">
      <c r="A231" s="395" t="s">
        <v>20278</v>
      </c>
      <c r="B231" s="396" t="s">
        <v>20279</v>
      </c>
      <c r="C231" s="397">
        <v>117802.427</v>
      </c>
      <c r="D231" s="397">
        <v>7.8535000000000004</v>
      </c>
      <c r="E231" s="397">
        <v>2.12</v>
      </c>
      <c r="F231" s="397">
        <v>0</v>
      </c>
      <c r="G231" s="397">
        <v>7.8535000000000004</v>
      </c>
      <c r="H231" s="397">
        <v>16.0838</v>
      </c>
      <c r="I231" s="397">
        <v>0</v>
      </c>
      <c r="J231" s="397">
        <v>33.910800000000002</v>
      </c>
      <c r="K231" s="397">
        <v>9.9734999999999996</v>
      </c>
    </row>
    <row r="232" spans="1:11" ht="9" customHeight="1">
      <c r="A232" s="395" t="s">
        <v>20280</v>
      </c>
      <c r="B232" s="396" t="s">
        <v>20281</v>
      </c>
      <c r="C232" s="397">
        <v>8076251.5686999997</v>
      </c>
      <c r="D232" s="397">
        <v>461.50009999999997</v>
      </c>
      <c r="E232" s="397">
        <v>142.37280000000001</v>
      </c>
      <c r="F232" s="397">
        <v>0</v>
      </c>
      <c r="G232" s="397">
        <v>346.12509999999997</v>
      </c>
      <c r="H232" s="397">
        <v>0</v>
      </c>
      <c r="I232" s="397">
        <v>39.749600000000001</v>
      </c>
      <c r="J232" s="397">
        <v>989.74760000000003</v>
      </c>
      <c r="K232" s="397">
        <v>643.62249999999995</v>
      </c>
    </row>
    <row r="233" spans="1:11" ht="9" customHeight="1">
      <c r="A233" s="395" t="s">
        <v>20282</v>
      </c>
      <c r="B233" s="396" t="s">
        <v>20283</v>
      </c>
      <c r="C233" s="397">
        <v>660070.98589999997</v>
      </c>
      <c r="D233" s="397">
        <v>5.1567999999999996</v>
      </c>
      <c r="E233" s="397">
        <v>3.7120000000000002</v>
      </c>
      <c r="F233" s="397">
        <v>0</v>
      </c>
      <c r="G233" s="397">
        <v>8.5946999999999996</v>
      </c>
      <c r="H233" s="397">
        <v>0</v>
      </c>
      <c r="I233" s="397">
        <v>51.506</v>
      </c>
      <c r="J233" s="397">
        <v>68.969499999999996</v>
      </c>
      <c r="K233" s="397">
        <v>60.3748</v>
      </c>
    </row>
    <row r="234" spans="1:11" ht="9" customHeight="1">
      <c r="A234" s="395" t="s">
        <v>20284</v>
      </c>
      <c r="B234" s="396" t="s">
        <v>20285</v>
      </c>
      <c r="C234" s="397">
        <v>6871976.6891000001</v>
      </c>
      <c r="D234" s="397">
        <v>240.51920000000001</v>
      </c>
      <c r="E234" s="397">
        <v>116.6003</v>
      </c>
      <c r="F234" s="397">
        <v>0</v>
      </c>
      <c r="G234" s="397">
        <v>343.59879999999998</v>
      </c>
      <c r="H234" s="397">
        <v>47.561100000000003</v>
      </c>
      <c r="I234" s="397">
        <v>39.749600000000001</v>
      </c>
      <c r="J234" s="397">
        <v>788.029</v>
      </c>
      <c r="K234" s="397">
        <v>396.8691</v>
      </c>
    </row>
    <row r="235" spans="1:11" ht="9" customHeight="1">
      <c r="A235" s="395" t="s">
        <v>20286</v>
      </c>
      <c r="B235" s="396" t="s">
        <v>20287</v>
      </c>
      <c r="C235" s="397">
        <v>10172.5206</v>
      </c>
      <c r="D235" s="397">
        <v>0.81379999999999997</v>
      </c>
      <c r="E235" s="397">
        <v>0.1883</v>
      </c>
      <c r="F235" s="397">
        <v>0</v>
      </c>
      <c r="G235" s="397">
        <v>0.71209999999999996</v>
      </c>
      <c r="H235" s="397">
        <v>0</v>
      </c>
      <c r="I235" s="397">
        <v>0</v>
      </c>
      <c r="J235" s="397">
        <v>1.7141999999999999</v>
      </c>
      <c r="K235" s="397">
        <v>1.0021</v>
      </c>
    </row>
    <row r="236" spans="1:11" ht="9" customHeight="1">
      <c r="A236" s="395" t="s">
        <v>20288</v>
      </c>
      <c r="B236" s="396" t="s">
        <v>20289</v>
      </c>
      <c r="C236" s="397">
        <v>1482839.4463</v>
      </c>
      <c r="D236" s="397">
        <v>84.733699999999999</v>
      </c>
      <c r="E236" s="397">
        <v>26.1403</v>
      </c>
      <c r="F236" s="397">
        <v>0</v>
      </c>
      <c r="G236" s="397">
        <v>74.141999999999996</v>
      </c>
      <c r="H236" s="397">
        <v>0</v>
      </c>
      <c r="I236" s="397">
        <v>29.605499999999999</v>
      </c>
      <c r="J236" s="397">
        <v>214.6215</v>
      </c>
      <c r="K236" s="397">
        <v>140.4795</v>
      </c>
    </row>
    <row r="237" spans="1:11" ht="9" customHeight="1">
      <c r="A237" s="395" t="s">
        <v>20290</v>
      </c>
      <c r="B237" s="396" t="s">
        <v>20291</v>
      </c>
      <c r="C237" s="397">
        <v>249550.66219999999</v>
      </c>
      <c r="D237" s="397">
        <v>14.26</v>
      </c>
      <c r="E237" s="397">
        <v>4.3992000000000004</v>
      </c>
      <c r="F237" s="397">
        <v>0</v>
      </c>
      <c r="G237" s="397">
        <v>12.477499999999999</v>
      </c>
      <c r="H237" s="397">
        <v>0</v>
      </c>
      <c r="I237" s="397">
        <v>29.605499999999999</v>
      </c>
      <c r="J237" s="397">
        <v>60.742199999999997</v>
      </c>
      <c r="K237" s="397">
        <v>48.264699999999998</v>
      </c>
    </row>
    <row r="238" spans="1:11" ht="9" customHeight="1">
      <c r="A238" s="395" t="s">
        <v>20292</v>
      </c>
      <c r="B238" s="396" t="s">
        <v>20293</v>
      </c>
      <c r="C238" s="397">
        <v>20757730.827199999</v>
      </c>
      <c r="D238" s="397">
        <v>162.16980000000001</v>
      </c>
      <c r="E238" s="397">
        <v>116.73520000000001</v>
      </c>
      <c r="F238" s="397">
        <v>0</v>
      </c>
      <c r="G238" s="397">
        <v>360.37729999999999</v>
      </c>
      <c r="H238" s="397">
        <v>68.733500000000006</v>
      </c>
      <c r="I238" s="397">
        <v>105.5458</v>
      </c>
      <c r="J238" s="397">
        <v>813.5616</v>
      </c>
      <c r="K238" s="397">
        <v>384.45080000000002</v>
      </c>
    </row>
    <row r="239" spans="1:11" ht="9" customHeight="1">
      <c r="A239" s="395" t="s">
        <v>20294</v>
      </c>
      <c r="B239" s="396" t="s">
        <v>20295</v>
      </c>
      <c r="C239" s="397">
        <v>25464875.135000002</v>
      </c>
      <c r="D239" s="397">
        <v>198.9443</v>
      </c>
      <c r="E239" s="397">
        <v>143.20679999999999</v>
      </c>
      <c r="F239" s="397">
        <v>0</v>
      </c>
      <c r="G239" s="397">
        <v>442.0985</v>
      </c>
      <c r="H239" s="397">
        <v>114.45359999999999</v>
      </c>
      <c r="I239" s="397">
        <v>105.5458</v>
      </c>
      <c r="J239" s="397">
        <v>1004.249</v>
      </c>
      <c r="K239" s="397">
        <v>447.69690000000003</v>
      </c>
    </row>
    <row r="240" spans="1:11" ht="9" customHeight="1">
      <c r="A240" s="395" t="s">
        <v>20296</v>
      </c>
      <c r="B240" s="396" t="s">
        <v>20297</v>
      </c>
      <c r="C240" s="397">
        <v>3257769.9641999998</v>
      </c>
      <c r="D240" s="397">
        <v>25.4513</v>
      </c>
      <c r="E240" s="397">
        <v>18.320699999999999</v>
      </c>
      <c r="F240" s="397">
        <v>0</v>
      </c>
      <c r="G240" s="397">
        <v>42.418900000000001</v>
      </c>
      <c r="H240" s="397">
        <v>0</v>
      </c>
      <c r="I240" s="397">
        <v>25.753</v>
      </c>
      <c r="J240" s="397">
        <v>111.9439</v>
      </c>
      <c r="K240" s="397">
        <v>69.525000000000006</v>
      </c>
    </row>
    <row r="241" spans="1:11" ht="9" customHeight="1">
      <c r="A241" s="395" t="s">
        <v>20298</v>
      </c>
      <c r="B241" s="396" t="s">
        <v>20299</v>
      </c>
      <c r="C241" s="397">
        <v>48074.06</v>
      </c>
      <c r="D241" s="397">
        <v>3.8458999999999999</v>
      </c>
      <c r="E241" s="397">
        <v>0.88990000000000002</v>
      </c>
      <c r="F241" s="397">
        <v>0</v>
      </c>
      <c r="G241" s="397">
        <v>3.8458999999999999</v>
      </c>
      <c r="H241" s="397">
        <v>0</v>
      </c>
      <c r="I241" s="397">
        <v>23.182600000000001</v>
      </c>
      <c r="J241" s="397">
        <v>31.764299999999999</v>
      </c>
      <c r="K241" s="397">
        <v>27.918399999999998</v>
      </c>
    </row>
    <row r="242" spans="1:11" ht="9" customHeight="1">
      <c r="A242" s="395" t="s">
        <v>20300</v>
      </c>
      <c r="B242" s="396" t="s">
        <v>20301</v>
      </c>
      <c r="C242" s="397">
        <v>117380.57889999999</v>
      </c>
      <c r="D242" s="397">
        <v>6.7074999999999996</v>
      </c>
      <c r="E242" s="397">
        <v>2.0693000000000001</v>
      </c>
      <c r="F242" s="397">
        <v>0</v>
      </c>
      <c r="G242" s="397">
        <v>5.0305999999999997</v>
      </c>
      <c r="H242" s="397">
        <v>0</v>
      </c>
      <c r="I242" s="397">
        <v>0</v>
      </c>
      <c r="J242" s="397">
        <v>13.807399999999999</v>
      </c>
      <c r="K242" s="397">
        <v>8.7767999999999997</v>
      </c>
    </row>
    <row r="243" spans="1:11" ht="9" customHeight="1">
      <c r="A243" s="395" t="s">
        <v>20302</v>
      </c>
      <c r="B243" s="396" t="s">
        <v>20303</v>
      </c>
      <c r="C243" s="397">
        <v>127538.548</v>
      </c>
      <c r="D243" s="397">
        <v>7.2878999999999996</v>
      </c>
      <c r="E243" s="397">
        <v>2.2483</v>
      </c>
      <c r="F243" s="397">
        <v>0</v>
      </c>
      <c r="G243" s="397">
        <v>5.4659000000000004</v>
      </c>
      <c r="H243" s="397">
        <v>0</v>
      </c>
      <c r="I243" s="397">
        <v>0</v>
      </c>
      <c r="J243" s="397">
        <v>15.0021</v>
      </c>
      <c r="K243" s="397">
        <v>9.5361999999999991</v>
      </c>
    </row>
    <row r="244" spans="1:11" ht="9" customHeight="1">
      <c r="A244" s="395" t="s">
        <v>20304</v>
      </c>
      <c r="B244" s="396" t="s">
        <v>20305</v>
      </c>
      <c r="C244" s="397">
        <v>543270909.71879995</v>
      </c>
      <c r="D244" s="397">
        <v>4244.3040000000001</v>
      </c>
      <c r="E244" s="397">
        <v>3055.1914999999999</v>
      </c>
      <c r="F244" s="397">
        <v>0</v>
      </c>
      <c r="G244" s="397">
        <v>9431.7865999999995</v>
      </c>
      <c r="H244" s="397">
        <v>5032.2744000000002</v>
      </c>
      <c r="I244" s="397">
        <v>527.90179999999998</v>
      </c>
      <c r="J244" s="397">
        <v>22291.458299999998</v>
      </c>
      <c r="K244" s="397">
        <v>7827.3972999999996</v>
      </c>
    </row>
    <row r="245" spans="1:11" ht="9" customHeight="1">
      <c r="A245" s="395" t="s">
        <v>20306</v>
      </c>
      <c r="B245" s="396" t="s">
        <v>20307</v>
      </c>
      <c r="C245" s="397">
        <v>775726290.31620002</v>
      </c>
      <c r="D245" s="397">
        <v>6060.3616000000002</v>
      </c>
      <c r="E245" s="397">
        <v>4362.4503000000004</v>
      </c>
      <c r="F245" s="397">
        <v>0</v>
      </c>
      <c r="G245" s="397">
        <v>13467.470300000001</v>
      </c>
      <c r="H245" s="397">
        <v>7241.5655999999999</v>
      </c>
      <c r="I245" s="397">
        <v>554.38469999999995</v>
      </c>
      <c r="J245" s="397">
        <v>31686.232499999998</v>
      </c>
      <c r="K245" s="397">
        <v>10977.196599999999</v>
      </c>
    </row>
    <row r="246" spans="1:11" ht="9" customHeight="1">
      <c r="A246" s="395" t="s">
        <v>20308</v>
      </c>
      <c r="B246" s="396" t="s">
        <v>20309</v>
      </c>
      <c r="C246" s="397">
        <v>1008181670.9135</v>
      </c>
      <c r="D246" s="397">
        <v>7876.4192999999996</v>
      </c>
      <c r="E246" s="397">
        <v>5669.7092000000002</v>
      </c>
      <c r="F246" s="397">
        <v>0</v>
      </c>
      <c r="G246" s="397">
        <v>17503.153999999999</v>
      </c>
      <c r="H246" s="397">
        <v>9512.2260000000006</v>
      </c>
      <c r="I246" s="397">
        <v>580.1377</v>
      </c>
      <c r="J246" s="397">
        <v>41141.646200000003</v>
      </c>
      <c r="K246" s="397">
        <v>14126.2662</v>
      </c>
    </row>
    <row r="247" spans="1:11" ht="9" customHeight="1">
      <c r="A247" s="395" t="s">
        <v>20310</v>
      </c>
      <c r="B247" s="396" t="s">
        <v>20311</v>
      </c>
      <c r="C247" s="397">
        <v>2337305.6293000001</v>
      </c>
      <c r="D247" s="397">
        <v>24.346900000000002</v>
      </c>
      <c r="E247" s="397">
        <v>10.849299999999999</v>
      </c>
      <c r="F247" s="397">
        <v>0</v>
      </c>
      <c r="G247" s="397">
        <v>54.104300000000002</v>
      </c>
      <c r="H247" s="397">
        <v>193.36410000000001</v>
      </c>
      <c r="I247" s="397">
        <v>54.534500000000001</v>
      </c>
      <c r="J247" s="397">
        <v>337.19909999999999</v>
      </c>
      <c r="K247" s="397">
        <v>89.730699999999999</v>
      </c>
    </row>
    <row r="248" spans="1:11" ht="9" customHeight="1">
      <c r="A248" s="395" t="s">
        <v>20312</v>
      </c>
      <c r="B248" s="396" t="s">
        <v>20313</v>
      </c>
      <c r="C248" s="397">
        <v>14189.2348</v>
      </c>
      <c r="D248" s="397">
        <v>1.8918999999999999</v>
      </c>
      <c r="E248" s="397">
        <v>0.43769999999999998</v>
      </c>
      <c r="F248" s="397">
        <v>0</v>
      </c>
      <c r="G248" s="397">
        <v>1.4189000000000001</v>
      </c>
      <c r="H248" s="397">
        <v>0</v>
      </c>
      <c r="I248" s="397">
        <v>0</v>
      </c>
      <c r="J248" s="397">
        <v>3.7484999999999999</v>
      </c>
      <c r="K248" s="397">
        <v>2.3296000000000001</v>
      </c>
    </row>
    <row r="249" spans="1:11" ht="9" customHeight="1">
      <c r="A249" s="395" t="s">
        <v>20314</v>
      </c>
      <c r="B249" s="396" t="s">
        <v>20315</v>
      </c>
      <c r="C249" s="397">
        <v>322689.83120000002</v>
      </c>
      <c r="D249" s="397">
        <v>21.512699999999999</v>
      </c>
      <c r="E249" s="397">
        <v>5.8071000000000002</v>
      </c>
      <c r="F249" s="397">
        <v>0</v>
      </c>
      <c r="G249" s="397">
        <v>21.512699999999999</v>
      </c>
      <c r="H249" s="397">
        <v>70.855900000000005</v>
      </c>
      <c r="I249" s="397">
        <v>0</v>
      </c>
      <c r="J249" s="397">
        <v>119.6884</v>
      </c>
      <c r="K249" s="397">
        <v>27.319800000000001</v>
      </c>
    </row>
    <row r="250" spans="1:11" ht="9" customHeight="1">
      <c r="A250" s="395" t="s">
        <v>20316</v>
      </c>
      <c r="B250" s="396" t="s">
        <v>20317</v>
      </c>
      <c r="C250" s="397">
        <v>5372.5558000000001</v>
      </c>
      <c r="D250" s="397">
        <v>0.42980000000000002</v>
      </c>
      <c r="E250" s="397">
        <v>9.9400000000000002E-2</v>
      </c>
      <c r="F250" s="397">
        <v>0</v>
      </c>
      <c r="G250" s="397">
        <v>0.37609999999999999</v>
      </c>
      <c r="H250" s="397">
        <v>0</v>
      </c>
      <c r="I250" s="397">
        <v>0</v>
      </c>
      <c r="J250" s="397">
        <v>0.90529999999999999</v>
      </c>
      <c r="K250" s="397">
        <v>0.5292</v>
      </c>
    </row>
    <row r="251" spans="1:11" ht="9" customHeight="1">
      <c r="A251" s="395" t="s">
        <v>20318</v>
      </c>
      <c r="B251" s="396" t="s">
        <v>20319</v>
      </c>
      <c r="C251" s="397">
        <v>246843.03200000001</v>
      </c>
      <c r="D251" s="397">
        <v>19.747399999999999</v>
      </c>
      <c r="E251" s="397">
        <v>4.5690999999999997</v>
      </c>
      <c r="F251" s="397">
        <v>0</v>
      </c>
      <c r="G251" s="397">
        <v>17.279</v>
      </c>
      <c r="H251" s="397">
        <v>0</v>
      </c>
      <c r="I251" s="397">
        <v>39.749600000000001</v>
      </c>
      <c r="J251" s="397">
        <v>81.345100000000002</v>
      </c>
      <c r="K251" s="397">
        <v>64.066100000000006</v>
      </c>
    </row>
    <row r="252" spans="1:11" ht="9" customHeight="1">
      <c r="A252" s="395" t="s">
        <v>20320</v>
      </c>
      <c r="B252" s="396" t="s">
        <v>20321</v>
      </c>
      <c r="C252" s="397">
        <v>50816.472900000001</v>
      </c>
      <c r="D252" s="397">
        <v>6.7755000000000001</v>
      </c>
      <c r="E252" s="397">
        <v>1.5677000000000001</v>
      </c>
      <c r="F252" s="397">
        <v>0</v>
      </c>
      <c r="G252" s="397">
        <v>5.0815999999999999</v>
      </c>
      <c r="H252" s="397">
        <v>0</v>
      </c>
      <c r="I252" s="397">
        <v>0</v>
      </c>
      <c r="J252" s="397">
        <v>13.424799999999999</v>
      </c>
      <c r="K252" s="397">
        <v>8.3431999999999995</v>
      </c>
    </row>
    <row r="253" spans="1:11" ht="9" customHeight="1">
      <c r="A253" s="395" t="s">
        <v>20322</v>
      </c>
      <c r="B253" s="396" t="s">
        <v>20323</v>
      </c>
      <c r="C253" s="397">
        <v>58447.511599999998</v>
      </c>
      <c r="D253" s="397">
        <v>7.7930000000000001</v>
      </c>
      <c r="E253" s="397">
        <v>1.8030999999999999</v>
      </c>
      <c r="F253" s="397">
        <v>0</v>
      </c>
      <c r="G253" s="397">
        <v>5.8448000000000002</v>
      </c>
      <c r="H253" s="397">
        <v>0</v>
      </c>
      <c r="I253" s="397">
        <v>0</v>
      </c>
      <c r="J253" s="397">
        <v>15.440899999999999</v>
      </c>
      <c r="K253" s="397">
        <v>9.5960999999999999</v>
      </c>
    </row>
    <row r="254" spans="1:11" ht="9" customHeight="1">
      <c r="A254" s="395" t="s">
        <v>20324</v>
      </c>
      <c r="B254" s="396" t="s">
        <v>20325</v>
      </c>
      <c r="C254" s="397">
        <v>64396.439599999998</v>
      </c>
      <c r="D254" s="397">
        <v>8.5861999999999998</v>
      </c>
      <c r="E254" s="397">
        <v>1.9865999999999999</v>
      </c>
      <c r="F254" s="397">
        <v>0</v>
      </c>
      <c r="G254" s="397">
        <v>6.4396000000000004</v>
      </c>
      <c r="H254" s="397">
        <v>0</v>
      </c>
      <c r="I254" s="397">
        <v>0</v>
      </c>
      <c r="J254" s="397">
        <v>17.0124</v>
      </c>
      <c r="K254" s="397">
        <v>10.572800000000001</v>
      </c>
    </row>
    <row r="255" spans="1:11" ht="9" customHeight="1">
      <c r="A255" s="395" t="s">
        <v>20326</v>
      </c>
      <c r="B255" s="396" t="s">
        <v>20327</v>
      </c>
      <c r="C255" s="397">
        <v>4213397.8487999998</v>
      </c>
      <c r="D255" s="397">
        <v>32.917200000000001</v>
      </c>
      <c r="E255" s="397">
        <v>23.694900000000001</v>
      </c>
      <c r="F255" s="397">
        <v>0</v>
      </c>
      <c r="G255" s="397">
        <v>73.149299999999997</v>
      </c>
      <c r="H255" s="397">
        <v>225.5318</v>
      </c>
      <c r="I255" s="397">
        <v>66.115600000000001</v>
      </c>
      <c r="J255" s="397">
        <v>421.40879999999999</v>
      </c>
      <c r="K255" s="397">
        <v>122.7277</v>
      </c>
    </row>
    <row r="256" spans="1:11" ht="9" customHeight="1">
      <c r="A256" s="395" t="s">
        <v>20328</v>
      </c>
      <c r="B256" s="396" t="s">
        <v>20329</v>
      </c>
      <c r="C256" s="397">
        <v>7097517.9934</v>
      </c>
      <c r="D256" s="397">
        <v>55.449399999999997</v>
      </c>
      <c r="E256" s="397">
        <v>39.914299999999997</v>
      </c>
      <c r="F256" s="397">
        <v>0</v>
      </c>
      <c r="G256" s="397">
        <v>123.2208</v>
      </c>
      <c r="H256" s="397">
        <v>370.51650000000001</v>
      </c>
      <c r="I256" s="397">
        <v>66.115600000000001</v>
      </c>
      <c r="J256" s="397">
        <v>655.21659999999997</v>
      </c>
      <c r="K256" s="397">
        <v>161.47929999999999</v>
      </c>
    </row>
    <row r="257" spans="1:11" ht="9" customHeight="1">
      <c r="A257" s="395" t="s">
        <v>20330</v>
      </c>
      <c r="B257" s="396" t="s">
        <v>20331</v>
      </c>
      <c r="C257" s="397">
        <v>13351251.6533</v>
      </c>
      <c r="D257" s="397">
        <v>104.30670000000001</v>
      </c>
      <c r="E257" s="397">
        <v>75.083399999999997</v>
      </c>
      <c r="F257" s="397">
        <v>0</v>
      </c>
      <c r="G257" s="397">
        <v>231.79259999999999</v>
      </c>
      <c r="H257" s="397">
        <v>572.26779999999997</v>
      </c>
      <c r="I257" s="397">
        <v>91.868600000000001</v>
      </c>
      <c r="J257" s="397">
        <v>1075.3190999999999</v>
      </c>
      <c r="K257" s="397">
        <v>271.25869999999998</v>
      </c>
    </row>
    <row r="258" spans="1:11" ht="9" customHeight="1">
      <c r="A258" s="395" t="s">
        <v>20332</v>
      </c>
      <c r="B258" s="396" t="s">
        <v>20333</v>
      </c>
      <c r="C258" s="397">
        <v>20405061.054000001</v>
      </c>
      <c r="D258" s="397">
        <v>159.4145</v>
      </c>
      <c r="E258" s="397">
        <v>114.75190000000001</v>
      </c>
      <c r="F258" s="397">
        <v>0</v>
      </c>
      <c r="G258" s="397">
        <v>354.25450000000001</v>
      </c>
      <c r="H258" s="397">
        <v>1035.6052999999999</v>
      </c>
      <c r="I258" s="397">
        <v>91.868600000000001</v>
      </c>
      <c r="J258" s="397">
        <v>1755.8948</v>
      </c>
      <c r="K258" s="397">
        <v>366.03500000000003</v>
      </c>
    </row>
    <row r="259" spans="1:11" ht="9" customHeight="1">
      <c r="A259" s="395" t="s">
        <v>20334</v>
      </c>
      <c r="B259" s="396" t="s">
        <v>20335</v>
      </c>
      <c r="C259" s="397">
        <v>3730306.0296999998</v>
      </c>
      <c r="D259" s="397">
        <v>38.857399999999998</v>
      </c>
      <c r="E259" s="397">
        <v>17.315300000000001</v>
      </c>
      <c r="F259" s="397">
        <v>0</v>
      </c>
      <c r="G259" s="397">
        <v>86.349699999999999</v>
      </c>
      <c r="H259" s="397">
        <v>217.65610000000001</v>
      </c>
      <c r="I259" s="397">
        <v>134.32730000000001</v>
      </c>
      <c r="J259" s="397">
        <v>494.50580000000002</v>
      </c>
      <c r="K259" s="397">
        <v>190.5</v>
      </c>
    </row>
    <row r="260" spans="1:11" ht="9" customHeight="1">
      <c r="A260" s="395" t="s">
        <v>20336</v>
      </c>
      <c r="B260" s="396" t="s">
        <v>20337</v>
      </c>
      <c r="C260" s="397">
        <v>98210.467999999993</v>
      </c>
      <c r="D260" s="397">
        <v>6.5473999999999997</v>
      </c>
      <c r="E260" s="397">
        <v>1.7674000000000001</v>
      </c>
      <c r="F260" s="397">
        <v>0</v>
      </c>
      <c r="G260" s="397">
        <v>6.5473999999999997</v>
      </c>
      <c r="H260" s="397">
        <v>12.1716</v>
      </c>
      <c r="I260" s="397">
        <v>0</v>
      </c>
      <c r="J260" s="397">
        <v>27.033799999999999</v>
      </c>
      <c r="K260" s="397">
        <v>8.3148</v>
      </c>
    </row>
    <row r="261" spans="1:11" ht="9" customHeight="1">
      <c r="A261" s="395" t="s">
        <v>20338</v>
      </c>
      <c r="B261" s="396" t="s">
        <v>20339</v>
      </c>
      <c r="C261" s="397">
        <v>149238.27960000001</v>
      </c>
      <c r="D261" s="397">
        <v>9.9491999999999994</v>
      </c>
      <c r="E261" s="397">
        <v>2.6857000000000002</v>
      </c>
      <c r="F261" s="397">
        <v>0</v>
      </c>
      <c r="G261" s="397">
        <v>9.9491999999999994</v>
      </c>
      <c r="H261" s="397">
        <v>28.690100000000001</v>
      </c>
      <c r="I261" s="397">
        <v>0</v>
      </c>
      <c r="J261" s="397">
        <v>51.2742</v>
      </c>
      <c r="K261" s="397">
        <v>12.6349</v>
      </c>
    </row>
    <row r="262" spans="1:11" ht="9" customHeight="1">
      <c r="A262" s="395" t="s">
        <v>20340</v>
      </c>
      <c r="B262" s="396" t="s">
        <v>20341</v>
      </c>
      <c r="C262" s="397">
        <v>1477113.3687</v>
      </c>
      <c r="D262" s="397">
        <v>98.474199999999996</v>
      </c>
      <c r="E262" s="397">
        <v>26.581900000000001</v>
      </c>
      <c r="F262" s="397">
        <v>0</v>
      </c>
      <c r="G262" s="397">
        <v>98.474199999999996</v>
      </c>
      <c r="H262" s="397">
        <v>28.638999999999999</v>
      </c>
      <c r="I262" s="397">
        <v>29.605499999999999</v>
      </c>
      <c r="J262" s="397">
        <v>281.77480000000003</v>
      </c>
      <c r="K262" s="397">
        <v>154.66159999999999</v>
      </c>
    </row>
    <row r="263" spans="1:11" ht="9" customHeight="1">
      <c r="A263" s="395" t="s">
        <v>20342</v>
      </c>
      <c r="B263" s="396" t="s">
        <v>20343</v>
      </c>
      <c r="C263" s="397">
        <v>3026.3303000000001</v>
      </c>
      <c r="D263" s="397">
        <v>0.27239999999999998</v>
      </c>
      <c r="E263" s="397">
        <v>5.6000000000000001E-2</v>
      </c>
      <c r="F263" s="397">
        <v>0</v>
      </c>
      <c r="G263" s="397">
        <v>0.15129999999999999</v>
      </c>
      <c r="H263" s="397">
        <v>0</v>
      </c>
      <c r="I263" s="397">
        <v>0</v>
      </c>
      <c r="J263" s="397">
        <v>0.47970000000000002</v>
      </c>
      <c r="K263" s="397">
        <v>0.32840000000000003</v>
      </c>
    </row>
    <row r="264" spans="1:11" ht="9" customHeight="1">
      <c r="A264" s="395" t="s">
        <v>20344</v>
      </c>
      <c r="B264" s="396" t="s">
        <v>20345</v>
      </c>
      <c r="C264" s="397">
        <v>132011.03750000001</v>
      </c>
      <c r="D264" s="397">
        <v>8.8007000000000009</v>
      </c>
      <c r="E264" s="397">
        <v>2.3755999999999999</v>
      </c>
      <c r="F264" s="397">
        <v>0</v>
      </c>
      <c r="G264" s="397">
        <v>8.8007000000000009</v>
      </c>
      <c r="H264" s="397">
        <v>23.473700000000001</v>
      </c>
      <c r="I264" s="397">
        <v>0</v>
      </c>
      <c r="J264" s="397">
        <v>43.450699999999998</v>
      </c>
      <c r="K264" s="397">
        <v>11.176299999999999</v>
      </c>
    </row>
    <row r="265" spans="1:11" ht="9" customHeight="1">
      <c r="A265" s="395" t="s">
        <v>20346</v>
      </c>
      <c r="B265" s="396" t="s">
        <v>20347</v>
      </c>
      <c r="C265" s="397">
        <v>12384.681699999999</v>
      </c>
      <c r="D265" s="397">
        <v>0.8256</v>
      </c>
      <c r="E265" s="397">
        <v>0.22289999999999999</v>
      </c>
      <c r="F265" s="397">
        <v>0</v>
      </c>
      <c r="G265" s="397">
        <v>0.8256</v>
      </c>
      <c r="H265" s="397">
        <v>7.1502999999999997</v>
      </c>
      <c r="I265" s="397">
        <v>0</v>
      </c>
      <c r="J265" s="397">
        <v>9.0244</v>
      </c>
      <c r="K265" s="397">
        <v>1.0485</v>
      </c>
    </row>
    <row r="266" spans="1:11" ht="9" customHeight="1">
      <c r="A266" s="395" t="s">
        <v>20348</v>
      </c>
      <c r="B266" s="396" t="s">
        <v>20349</v>
      </c>
      <c r="C266" s="397">
        <v>694457.05429999996</v>
      </c>
      <c r="D266" s="397">
        <v>46.2971</v>
      </c>
      <c r="E266" s="397">
        <v>12.497299999999999</v>
      </c>
      <c r="F266" s="397">
        <v>0</v>
      </c>
      <c r="G266" s="397">
        <v>46.2971</v>
      </c>
      <c r="H266" s="397">
        <v>185.1816</v>
      </c>
      <c r="I266" s="397">
        <v>0</v>
      </c>
      <c r="J266" s="397">
        <v>290.2731</v>
      </c>
      <c r="K266" s="397">
        <v>58.794400000000003</v>
      </c>
    </row>
    <row r="267" spans="1:11" ht="9" customHeight="1">
      <c r="A267" s="395" t="s">
        <v>20350</v>
      </c>
      <c r="B267" s="396" t="s">
        <v>20351</v>
      </c>
      <c r="C267" s="397">
        <v>162503.35920000001</v>
      </c>
      <c r="D267" s="397">
        <v>10.833600000000001</v>
      </c>
      <c r="E267" s="397">
        <v>2.9243999999999999</v>
      </c>
      <c r="F267" s="397">
        <v>0</v>
      </c>
      <c r="G267" s="397">
        <v>10.833600000000001</v>
      </c>
      <c r="H267" s="397">
        <v>31.298300000000001</v>
      </c>
      <c r="I267" s="397">
        <v>0</v>
      </c>
      <c r="J267" s="397">
        <v>55.889899999999997</v>
      </c>
      <c r="K267" s="397">
        <v>13.757999999999999</v>
      </c>
    </row>
    <row r="268" spans="1:11" ht="9" customHeight="1">
      <c r="A268" s="395" t="s">
        <v>20352</v>
      </c>
      <c r="B268" s="396" t="s">
        <v>20353</v>
      </c>
      <c r="C268" s="397">
        <v>3931771.7302000001</v>
      </c>
      <c r="D268" s="397">
        <v>137.61199999999999</v>
      </c>
      <c r="E268" s="397">
        <v>66.712299999999999</v>
      </c>
      <c r="F268" s="397">
        <v>0</v>
      </c>
      <c r="G268" s="397">
        <v>196.58860000000001</v>
      </c>
      <c r="H268" s="397">
        <v>47.561100000000003</v>
      </c>
      <c r="I268" s="397">
        <v>39.749600000000001</v>
      </c>
      <c r="J268" s="397">
        <v>488.22359999999998</v>
      </c>
      <c r="K268" s="397">
        <v>244.07390000000001</v>
      </c>
    </row>
    <row r="269" spans="1:11" ht="9" customHeight="1">
      <c r="A269" s="395" t="s">
        <v>20354</v>
      </c>
      <c r="B269" s="396" t="s">
        <v>20355</v>
      </c>
      <c r="C269" s="397">
        <v>912536.0344</v>
      </c>
      <c r="D269" s="397">
        <v>60.835700000000003</v>
      </c>
      <c r="E269" s="397">
        <v>16.421800000000001</v>
      </c>
      <c r="F269" s="397">
        <v>0</v>
      </c>
      <c r="G269" s="397">
        <v>60.835700000000003</v>
      </c>
      <c r="H269" s="397">
        <v>287.85730000000001</v>
      </c>
      <c r="I269" s="397">
        <v>0</v>
      </c>
      <c r="J269" s="397">
        <v>425.95049999999998</v>
      </c>
      <c r="K269" s="397">
        <v>77.257499999999993</v>
      </c>
    </row>
    <row r="270" spans="1:11" ht="9" customHeight="1">
      <c r="A270" s="395" t="s">
        <v>20356</v>
      </c>
      <c r="B270" s="396" t="s">
        <v>20357</v>
      </c>
      <c r="C270" s="397">
        <v>5345236.4665000001</v>
      </c>
      <c r="D270" s="397">
        <v>187.08330000000001</v>
      </c>
      <c r="E270" s="397">
        <v>90.695300000000003</v>
      </c>
      <c r="F270" s="397">
        <v>0</v>
      </c>
      <c r="G270" s="397">
        <v>267.26179999999999</v>
      </c>
      <c r="H270" s="397">
        <v>47.561100000000003</v>
      </c>
      <c r="I270" s="397">
        <v>39.749600000000001</v>
      </c>
      <c r="J270" s="397">
        <v>632.35109999999997</v>
      </c>
      <c r="K270" s="397">
        <v>317.52820000000003</v>
      </c>
    </row>
    <row r="271" spans="1:11" ht="9" customHeight="1">
      <c r="A271" s="395" t="s">
        <v>20358</v>
      </c>
      <c r="B271" s="396" t="s">
        <v>20359</v>
      </c>
      <c r="C271" s="397">
        <v>5345236.4665000001</v>
      </c>
      <c r="D271" s="397">
        <v>187.08330000000001</v>
      </c>
      <c r="E271" s="397">
        <v>90.695300000000003</v>
      </c>
      <c r="F271" s="397">
        <v>0</v>
      </c>
      <c r="G271" s="397">
        <v>267.26179999999999</v>
      </c>
      <c r="H271" s="397">
        <v>47.561100000000003</v>
      </c>
      <c r="I271" s="397">
        <v>39.749600000000001</v>
      </c>
      <c r="J271" s="397">
        <v>632.35109999999997</v>
      </c>
      <c r="K271" s="397">
        <v>317.52820000000003</v>
      </c>
    </row>
    <row r="272" spans="1:11" ht="9" customHeight="1">
      <c r="A272" s="395" t="s">
        <v>20360</v>
      </c>
      <c r="B272" s="396" t="s">
        <v>20361</v>
      </c>
      <c r="C272" s="397">
        <v>5353563.4312000005</v>
      </c>
      <c r="D272" s="397">
        <v>187.37469999999999</v>
      </c>
      <c r="E272" s="397">
        <v>90.836600000000004</v>
      </c>
      <c r="F272" s="397">
        <v>0</v>
      </c>
      <c r="G272" s="397">
        <v>267.6782</v>
      </c>
      <c r="H272" s="397">
        <v>47.561100000000003</v>
      </c>
      <c r="I272" s="397">
        <v>39.749600000000001</v>
      </c>
      <c r="J272" s="397">
        <v>633.2002</v>
      </c>
      <c r="K272" s="397">
        <v>317.96089999999998</v>
      </c>
    </row>
    <row r="273" spans="1:11" ht="9" customHeight="1">
      <c r="A273" s="395" t="s">
        <v>20362</v>
      </c>
      <c r="B273" s="396" t="s">
        <v>20363</v>
      </c>
      <c r="C273" s="397">
        <v>5353563.4312000005</v>
      </c>
      <c r="D273" s="397">
        <v>187.37469999999999</v>
      </c>
      <c r="E273" s="397">
        <v>90.836600000000004</v>
      </c>
      <c r="F273" s="397">
        <v>0</v>
      </c>
      <c r="G273" s="397">
        <v>267.6782</v>
      </c>
      <c r="H273" s="397">
        <v>47.561100000000003</v>
      </c>
      <c r="I273" s="397">
        <v>39.749600000000001</v>
      </c>
      <c r="J273" s="397">
        <v>633.2002</v>
      </c>
      <c r="K273" s="397">
        <v>317.96089999999998</v>
      </c>
    </row>
    <row r="274" spans="1:11" ht="9" customHeight="1">
      <c r="A274" s="395" t="s">
        <v>20364</v>
      </c>
      <c r="B274" s="396" t="s">
        <v>20365</v>
      </c>
      <c r="C274" s="397">
        <v>3387265.6609999998</v>
      </c>
      <c r="D274" s="397">
        <v>118.5543</v>
      </c>
      <c r="E274" s="397">
        <v>57.473399999999998</v>
      </c>
      <c r="F274" s="397">
        <v>0</v>
      </c>
      <c r="G274" s="397">
        <v>169.36330000000001</v>
      </c>
      <c r="H274" s="397">
        <v>47.561100000000003</v>
      </c>
      <c r="I274" s="397">
        <v>39.749600000000001</v>
      </c>
      <c r="J274" s="397">
        <v>432.70170000000002</v>
      </c>
      <c r="K274" s="397">
        <v>215.7773</v>
      </c>
    </row>
    <row r="275" spans="1:11" ht="9" customHeight="1">
      <c r="A275" s="395" t="s">
        <v>20366</v>
      </c>
      <c r="B275" s="396" t="s">
        <v>20367</v>
      </c>
      <c r="C275" s="397">
        <v>155205.37710000001</v>
      </c>
      <c r="D275" s="397">
        <v>10.347</v>
      </c>
      <c r="E275" s="397">
        <v>2.7930999999999999</v>
      </c>
      <c r="F275" s="397">
        <v>0</v>
      </c>
      <c r="G275" s="397">
        <v>10.347</v>
      </c>
      <c r="H275" s="397">
        <v>31.298300000000001</v>
      </c>
      <c r="I275" s="397">
        <v>0</v>
      </c>
      <c r="J275" s="397">
        <v>54.785400000000003</v>
      </c>
      <c r="K275" s="397">
        <v>13.1401</v>
      </c>
    </row>
    <row r="276" spans="1:11" ht="9" customHeight="1">
      <c r="A276" s="395" t="s">
        <v>20368</v>
      </c>
      <c r="B276" s="396" t="s">
        <v>20369</v>
      </c>
      <c r="C276" s="397">
        <v>6014.8801999999996</v>
      </c>
      <c r="D276" s="397">
        <v>0.48120000000000002</v>
      </c>
      <c r="E276" s="397">
        <v>0.1113</v>
      </c>
      <c r="F276" s="397">
        <v>0</v>
      </c>
      <c r="G276" s="397">
        <v>0.48120000000000002</v>
      </c>
      <c r="H276" s="397">
        <v>0</v>
      </c>
      <c r="I276" s="397">
        <v>0</v>
      </c>
      <c r="J276" s="397">
        <v>1.0737000000000001</v>
      </c>
      <c r="K276" s="397">
        <v>0.59250000000000003</v>
      </c>
    </row>
    <row r="277" spans="1:11" ht="9" customHeight="1">
      <c r="A277" s="395" t="s">
        <v>20370</v>
      </c>
      <c r="B277" s="396" t="s">
        <v>20371</v>
      </c>
      <c r="C277" s="397">
        <v>5798050.5783000002</v>
      </c>
      <c r="D277" s="397">
        <v>202.93180000000001</v>
      </c>
      <c r="E277" s="397">
        <v>98.378399999999999</v>
      </c>
      <c r="F277" s="397">
        <v>0</v>
      </c>
      <c r="G277" s="397">
        <v>289.90249999999997</v>
      </c>
      <c r="H277" s="397">
        <v>54.209499999999998</v>
      </c>
      <c r="I277" s="397">
        <v>39.749600000000001</v>
      </c>
      <c r="J277" s="397">
        <v>685.17179999999996</v>
      </c>
      <c r="K277" s="397">
        <v>341.0598</v>
      </c>
    </row>
    <row r="278" spans="1:11" ht="9" customHeight="1">
      <c r="A278" s="395" t="s">
        <v>20372</v>
      </c>
      <c r="B278" s="396" t="s">
        <v>20373</v>
      </c>
      <c r="C278" s="397">
        <v>13256.917600000001</v>
      </c>
      <c r="D278" s="397">
        <v>1.7676000000000001</v>
      </c>
      <c r="E278" s="397">
        <v>0.40899999999999997</v>
      </c>
      <c r="F278" s="397">
        <v>0</v>
      </c>
      <c r="G278" s="397">
        <v>1.3257000000000001</v>
      </c>
      <c r="H278" s="397">
        <v>0</v>
      </c>
      <c r="I278" s="397">
        <v>0</v>
      </c>
      <c r="J278" s="397">
        <v>3.5023</v>
      </c>
      <c r="K278" s="397">
        <v>2.1766000000000001</v>
      </c>
    </row>
    <row r="279" spans="1:11" ht="9" customHeight="1">
      <c r="A279" s="395" t="s">
        <v>20374</v>
      </c>
      <c r="B279" s="396" t="s">
        <v>20375</v>
      </c>
      <c r="C279" s="397">
        <v>559349.64439999999</v>
      </c>
      <c r="D279" s="397">
        <v>37.29</v>
      </c>
      <c r="E279" s="397">
        <v>10.066000000000001</v>
      </c>
      <c r="F279" s="397">
        <v>0</v>
      </c>
      <c r="G279" s="397">
        <v>37.29</v>
      </c>
      <c r="H279" s="397">
        <v>137.4777</v>
      </c>
      <c r="I279" s="397">
        <v>0</v>
      </c>
      <c r="J279" s="397">
        <v>222.12370000000001</v>
      </c>
      <c r="K279" s="397">
        <v>47.356000000000002</v>
      </c>
    </row>
    <row r="280" spans="1:11" ht="9" customHeight="1">
      <c r="A280" s="395" t="s">
        <v>20376</v>
      </c>
      <c r="B280" s="396" t="s">
        <v>20377</v>
      </c>
      <c r="C280" s="397">
        <v>1906332.3156999999</v>
      </c>
      <c r="D280" s="397">
        <v>61.274999999999999</v>
      </c>
      <c r="E280" s="397">
        <v>16.803000000000001</v>
      </c>
      <c r="F280" s="397">
        <v>0</v>
      </c>
      <c r="G280" s="397">
        <v>68.083299999999994</v>
      </c>
      <c r="H280" s="397">
        <v>0</v>
      </c>
      <c r="I280" s="397">
        <v>73.203800000000001</v>
      </c>
      <c r="J280" s="397">
        <v>219.36510000000001</v>
      </c>
      <c r="K280" s="397">
        <v>151.2818</v>
      </c>
    </row>
    <row r="281" spans="1:11" ht="9" customHeight="1">
      <c r="A281" s="395" t="s">
        <v>20378</v>
      </c>
      <c r="B281" s="396" t="s">
        <v>20379</v>
      </c>
      <c r="C281" s="397">
        <v>391802.31569999998</v>
      </c>
      <c r="D281" s="397">
        <v>12.5936</v>
      </c>
      <c r="E281" s="397">
        <v>3.4535</v>
      </c>
      <c r="F281" s="397">
        <v>0</v>
      </c>
      <c r="G281" s="397">
        <v>13.992900000000001</v>
      </c>
      <c r="H281" s="397">
        <v>0</v>
      </c>
      <c r="I281" s="397">
        <v>73.203800000000001</v>
      </c>
      <c r="J281" s="397">
        <v>103.24379999999999</v>
      </c>
      <c r="K281" s="397">
        <v>89.250900000000001</v>
      </c>
    </row>
    <row r="282" spans="1:11" ht="9" customHeight="1">
      <c r="A282" s="395" t="s">
        <v>20380</v>
      </c>
      <c r="B282" s="396" t="s">
        <v>20381</v>
      </c>
      <c r="C282" s="397">
        <v>4894.7236000000003</v>
      </c>
      <c r="D282" s="397">
        <v>0.3916</v>
      </c>
      <c r="E282" s="397">
        <v>9.06E-2</v>
      </c>
      <c r="F282" s="397">
        <v>0</v>
      </c>
      <c r="G282" s="397">
        <v>0.3916</v>
      </c>
      <c r="H282" s="397">
        <v>0</v>
      </c>
      <c r="I282" s="397">
        <v>0</v>
      </c>
      <c r="J282" s="397">
        <v>0.87380000000000002</v>
      </c>
      <c r="K282" s="397">
        <v>0.48220000000000002</v>
      </c>
    </row>
    <row r="283" spans="1:11" ht="9" customHeight="1">
      <c r="A283" s="395" t="s">
        <v>20382</v>
      </c>
      <c r="B283" s="396" t="s">
        <v>20383</v>
      </c>
      <c r="C283" s="397">
        <v>515795.924</v>
      </c>
      <c r="D283" s="397">
        <v>8.0593000000000004</v>
      </c>
      <c r="E283" s="397">
        <v>3.0388000000000002</v>
      </c>
      <c r="F283" s="397">
        <v>0</v>
      </c>
      <c r="G283" s="397">
        <v>8.9548000000000005</v>
      </c>
      <c r="H283" s="397">
        <v>179.38079999999999</v>
      </c>
      <c r="I283" s="397">
        <v>37.296300000000002</v>
      </c>
      <c r="J283" s="397">
        <v>236.73</v>
      </c>
      <c r="K283" s="397">
        <v>48.394399999999997</v>
      </c>
    </row>
    <row r="284" spans="1:11" ht="9" customHeight="1">
      <c r="A284" s="395" t="s">
        <v>20384</v>
      </c>
      <c r="B284" s="396" t="s">
        <v>20385</v>
      </c>
      <c r="C284" s="397">
        <v>20778.947700000001</v>
      </c>
      <c r="D284" s="397">
        <v>1.6623000000000001</v>
      </c>
      <c r="E284" s="397">
        <v>0.3846</v>
      </c>
      <c r="F284" s="397">
        <v>0</v>
      </c>
      <c r="G284" s="397">
        <v>1.6623000000000001</v>
      </c>
      <c r="H284" s="397">
        <v>0</v>
      </c>
      <c r="I284" s="397">
        <v>23.182600000000001</v>
      </c>
      <c r="J284" s="397">
        <v>26.8918</v>
      </c>
      <c r="K284" s="397">
        <v>25.229500000000002</v>
      </c>
    </row>
    <row r="285" spans="1:11" ht="9" customHeight="1">
      <c r="A285" s="395" t="s">
        <v>20386</v>
      </c>
      <c r="B285" s="396" t="s">
        <v>20387</v>
      </c>
      <c r="C285" s="397">
        <v>5748954.0958000002</v>
      </c>
      <c r="D285" s="397">
        <v>335.35570000000001</v>
      </c>
      <c r="E285" s="397">
        <v>103.4572</v>
      </c>
      <c r="F285" s="397">
        <v>0</v>
      </c>
      <c r="G285" s="397">
        <v>479.0795</v>
      </c>
      <c r="H285" s="397">
        <v>418.84480000000002</v>
      </c>
      <c r="I285" s="397">
        <v>39.749600000000001</v>
      </c>
      <c r="J285" s="397">
        <v>1376.4867999999999</v>
      </c>
      <c r="K285" s="397">
        <v>478.5625</v>
      </c>
    </row>
    <row r="286" spans="1:11" ht="9" customHeight="1">
      <c r="A286" s="395" t="s">
        <v>20388</v>
      </c>
      <c r="B286" s="396" t="s">
        <v>20389</v>
      </c>
      <c r="C286" s="397">
        <v>812076.23490000004</v>
      </c>
      <c r="D286" s="397">
        <v>54.138399999999997</v>
      </c>
      <c r="E286" s="397">
        <v>14.614000000000001</v>
      </c>
      <c r="F286" s="397">
        <v>0</v>
      </c>
      <c r="G286" s="397">
        <v>54.138399999999997</v>
      </c>
      <c r="H286" s="397">
        <v>113.22620000000001</v>
      </c>
      <c r="I286" s="397">
        <v>29.605499999999999</v>
      </c>
      <c r="J286" s="397">
        <v>265.72250000000003</v>
      </c>
      <c r="K286" s="397">
        <v>98.357900000000001</v>
      </c>
    </row>
    <row r="287" spans="1:11" ht="9" customHeight="1">
      <c r="A287" s="395" t="s">
        <v>20390</v>
      </c>
      <c r="B287" s="396" t="s">
        <v>20391</v>
      </c>
      <c r="C287" s="397">
        <v>251636.92249999999</v>
      </c>
      <c r="D287" s="397">
        <v>16.7758</v>
      </c>
      <c r="E287" s="397">
        <v>4.5284000000000004</v>
      </c>
      <c r="F287" s="397">
        <v>0</v>
      </c>
      <c r="G287" s="397">
        <v>16.7758</v>
      </c>
      <c r="H287" s="397">
        <v>24.854500000000002</v>
      </c>
      <c r="I287" s="397">
        <v>29.605499999999999</v>
      </c>
      <c r="J287" s="397">
        <v>92.54</v>
      </c>
      <c r="K287" s="397">
        <v>50.909700000000001</v>
      </c>
    </row>
    <row r="288" spans="1:11" ht="9" customHeight="1">
      <c r="A288" s="395" t="s">
        <v>20392</v>
      </c>
      <c r="B288" s="396" t="s">
        <v>20393</v>
      </c>
      <c r="C288" s="397">
        <v>5305.0209000000004</v>
      </c>
      <c r="D288" s="397">
        <v>0.4244</v>
      </c>
      <c r="E288" s="397">
        <v>9.8199999999999996E-2</v>
      </c>
      <c r="F288" s="397">
        <v>0</v>
      </c>
      <c r="G288" s="397">
        <v>0.4244</v>
      </c>
      <c r="H288" s="397">
        <v>0</v>
      </c>
      <c r="I288" s="397">
        <v>0</v>
      </c>
      <c r="J288" s="397">
        <v>0.94699999999999995</v>
      </c>
      <c r="K288" s="397">
        <v>0.52259999999999995</v>
      </c>
    </row>
    <row r="289" spans="1:11" ht="9" customHeight="1">
      <c r="A289" s="395" t="s">
        <v>581</v>
      </c>
      <c r="B289" s="396" t="s">
        <v>20394</v>
      </c>
      <c r="C289" s="397">
        <v>300849.44140000001</v>
      </c>
      <c r="D289" s="397">
        <v>18.050999999999998</v>
      </c>
      <c r="E289" s="397">
        <v>5.5686999999999998</v>
      </c>
      <c r="F289" s="397">
        <v>2.2564000000000002</v>
      </c>
      <c r="G289" s="397">
        <v>18.050999999999998</v>
      </c>
      <c r="H289" s="397">
        <v>37.5886</v>
      </c>
      <c r="I289" s="397">
        <v>28.305800000000001</v>
      </c>
      <c r="J289" s="397">
        <v>109.8215</v>
      </c>
      <c r="K289" s="397">
        <v>54.181899999999999</v>
      </c>
    </row>
    <row r="290" spans="1:11" ht="9" customHeight="1">
      <c r="A290" s="395" t="s">
        <v>20395</v>
      </c>
      <c r="B290" s="396" t="s">
        <v>20396</v>
      </c>
      <c r="C290" s="397">
        <v>732187.1997</v>
      </c>
      <c r="D290" s="397">
        <v>48.8125</v>
      </c>
      <c r="E290" s="397">
        <v>13.176299999999999</v>
      </c>
      <c r="F290" s="397">
        <v>0</v>
      </c>
      <c r="G290" s="397">
        <v>48.8125</v>
      </c>
      <c r="H290" s="397">
        <v>67.096999999999994</v>
      </c>
      <c r="I290" s="397">
        <v>29.605499999999999</v>
      </c>
      <c r="J290" s="397">
        <v>207.50380000000001</v>
      </c>
      <c r="K290" s="397">
        <v>91.594300000000004</v>
      </c>
    </row>
    <row r="291" spans="1:11" ht="9" customHeight="1">
      <c r="A291" s="395" t="s">
        <v>20397</v>
      </c>
      <c r="B291" s="396" t="s">
        <v>20398</v>
      </c>
      <c r="C291" s="397">
        <v>9074956.6609000005</v>
      </c>
      <c r="D291" s="397">
        <v>453.74779999999998</v>
      </c>
      <c r="E291" s="397">
        <v>159.9785</v>
      </c>
      <c r="F291" s="397">
        <v>0</v>
      </c>
      <c r="G291" s="397">
        <v>583.39009999999996</v>
      </c>
      <c r="H291" s="397">
        <v>0</v>
      </c>
      <c r="I291" s="397">
        <v>39.749600000000001</v>
      </c>
      <c r="J291" s="397">
        <v>1236.866</v>
      </c>
      <c r="K291" s="397">
        <v>653.47590000000002</v>
      </c>
    </row>
    <row r="292" spans="1:11" ht="9" customHeight="1">
      <c r="A292" s="395" t="s">
        <v>20399</v>
      </c>
      <c r="B292" s="396" t="s">
        <v>20400</v>
      </c>
      <c r="C292" s="397">
        <v>386647.163</v>
      </c>
      <c r="D292" s="397">
        <v>30.931799999999999</v>
      </c>
      <c r="E292" s="397">
        <v>7.1567999999999996</v>
      </c>
      <c r="F292" s="397">
        <v>0</v>
      </c>
      <c r="G292" s="397">
        <v>19.3324</v>
      </c>
      <c r="H292" s="397">
        <v>0</v>
      </c>
      <c r="I292" s="397">
        <v>23.182600000000001</v>
      </c>
      <c r="J292" s="397">
        <v>80.6036</v>
      </c>
      <c r="K292" s="397">
        <v>61.2712</v>
      </c>
    </row>
    <row r="293" spans="1:11" ht="9" customHeight="1">
      <c r="A293" s="395" t="s">
        <v>20401</v>
      </c>
      <c r="B293" s="396" t="s">
        <v>20402</v>
      </c>
      <c r="C293" s="397">
        <v>108868.7564</v>
      </c>
      <c r="D293" s="397">
        <v>6.9987000000000004</v>
      </c>
      <c r="E293" s="397">
        <v>1.9192</v>
      </c>
      <c r="F293" s="397">
        <v>0</v>
      </c>
      <c r="G293" s="397">
        <v>2.3329</v>
      </c>
      <c r="H293" s="397">
        <v>0</v>
      </c>
      <c r="I293" s="397">
        <v>23.182600000000001</v>
      </c>
      <c r="J293" s="397">
        <v>34.433399999999999</v>
      </c>
      <c r="K293" s="397">
        <v>32.100499999999997</v>
      </c>
    </row>
    <row r="294" spans="1:11" ht="9" customHeight="1">
      <c r="A294" s="395" t="s">
        <v>20403</v>
      </c>
      <c r="B294" s="396" t="s">
        <v>20404</v>
      </c>
      <c r="C294" s="397">
        <v>28446.432000000001</v>
      </c>
      <c r="D294" s="397">
        <v>2.2757000000000001</v>
      </c>
      <c r="E294" s="397">
        <v>0.52649999999999997</v>
      </c>
      <c r="F294" s="397">
        <v>0</v>
      </c>
      <c r="G294" s="397">
        <v>1.9913000000000001</v>
      </c>
      <c r="H294" s="397">
        <v>0</v>
      </c>
      <c r="I294" s="397">
        <v>23.182600000000001</v>
      </c>
      <c r="J294" s="397">
        <v>27.976099999999999</v>
      </c>
      <c r="K294" s="397">
        <v>25.9848</v>
      </c>
    </row>
    <row r="295" spans="1:11" ht="9" customHeight="1">
      <c r="A295" s="395" t="s">
        <v>20405</v>
      </c>
      <c r="B295" s="396" t="s">
        <v>20406</v>
      </c>
      <c r="C295" s="397">
        <v>424795.4375</v>
      </c>
      <c r="D295" s="397">
        <v>29.735700000000001</v>
      </c>
      <c r="E295" s="397">
        <v>7.8630000000000004</v>
      </c>
      <c r="F295" s="397">
        <v>0</v>
      </c>
      <c r="G295" s="397">
        <v>29.735700000000001</v>
      </c>
      <c r="H295" s="397">
        <v>58.172899999999998</v>
      </c>
      <c r="I295" s="397">
        <v>29.605499999999999</v>
      </c>
      <c r="J295" s="397">
        <v>155.11279999999999</v>
      </c>
      <c r="K295" s="397">
        <v>67.2042</v>
      </c>
    </row>
    <row r="296" spans="1:11" ht="9" customHeight="1">
      <c r="A296" s="395" t="s">
        <v>20407</v>
      </c>
      <c r="B296" s="396" t="s">
        <v>20408</v>
      </c>
      <c r="C296" s="397">
        <v>399648.7072</v>
      </c>
      <c r="D296" s="397">
        <v>44.960500000000003</v>
      </c>
      <c r="E296" s="397">
        <v>13.8703</v>
      </c>
      <c r="F296" s="397">
        <v>0</v>
      </c>
      <c r="G296" s="397">
        <v>49.956099999999999</v>
      </c>
      <c r="H296" s="397">
        <v>74.364099999999993</v>
      </c>
      <c r="I296" s="397">
        <v>23.182600000000001</v>
      </c>
      <c r="J296" s="397">
        <v>206.33359999999999</v>
      </c>
      <c r="K296" s="397">
        <v>82.013400000000004</v>
      </c>
    </row>
    <row r="297" spans="1:11" ht="9" customHeight="1">
      <c r="A297" s="395" t="s">
        <v>20409</v>
      </c>
      <c r="B297" s="396" t="s">
        <v>20410</v>
      </c>
      <c r="C297" s="397">
        <v>3873679.8953999998</v>
      </c>
      <c r="D297" s="397">
        <v>225.96469999999999</v>
      </c>
      <c r="E297" s="397">
        <v>69.710099999999997</v>
      </c>
      <c r="F297" s="397">
        <v>0</v>
      </c>
      <c r="G297" s="397">
        <v>322.80669999999998</v>
      </c>
      <c r="H297" s="397">
        <v>142.68340000000001</v>
      </c>
      <c r="I297" s="397">
        <v>39.749600000000001</v>
      </c>
      <c r="J297" s="397">
        <v>800.91449999999998</v>
      </c>
      <c r="K297" s="397">
        <v>335.42439999999999</v>
      </c>
    </row>
    <row r="298" spans="1:11" ht="9" customHeight="1">
      <c r="A298" s="395" t="s">
        <v>20411</v>
      </c>
      <c r="B298" s="396" t="s">
        <v>20412</v>
      </c>
      <c r="C298" s="397">
        <v>24470.890800000001</v>
      </c>
      <c r="D298" s="397">
        <v>2.2023999999999999</v>
      </c>
      <c r="E298" s="397">
        <v>0.45300000000000001</v>
      </c>
      <c r="F298" s="397">
        <v>0</v>
      </c>
      <c r="G298" s="397">
        <v>2.2023999999999999</v>
      </c>
      <c r="H298" s="397">
        <v>0</v>
      </c>
      <c r="I298" s="397">
        <v>23.182600000000001</v>
      </c>
      <c r="J298" s="397">
        <v>28.040400000000002</v>
      </c>
      <c r="K298" s="397">
        <v>25.838000000000001</v>
      </c>
    </row>
    <row r="299" spans="1:11" ht="9" customHeight="1">
      <c r="A299" s="395" t="s">
        <v>20413</v>
      </c>
      <c r="B299" s="396" t="s">
        <v>20414</v>
      </c>
      <c r="C299" s="397">
        <v>14189.2348</v>
      </c>
      <c r="D299" s="397">
        <v>1.8918999999999999</v>
      </c>
      <c r="E299" s="397">
        <v>0.43769999999999998</v>
      </c>
      <c r="F299" s="397">
        <v>0</v>
      </c>
      <c r="G299" s="397">
        <v>1.4189000000000001</v>
      </c>
      <c r="H299" s="397">
        <v>0</v>
      </c>
      <c r="I299" s="397">
        <v>0</v>
      </c>
      <c r="J299" s="397">
        <v>3.7484999999999999</v>
      </c>
      <c r="K299" s="397">
        <v>2.3296000000000001</v>
      </c>
    </row>
    <row r="300" spans="1:11" ht="9" customHeight="1">
      <c r="A300" s="395" t="s">
        <v>20415</v>
      </c>
      <c r="B300" s="396" t="s">
        <v>20416</v>
      </c>
      <c r="C300" s="397">
        <v>220698.2726</v>
      </c>
      <c r="D300" s="397">
        <v>1.7242</v>
      </c>
      <c r="E300" s="397">
        <v>1.2411000000000001</v>
      </c>
      <c r="F300" s="397">
        <v>0</v>
      </c>
      <c r="G300" s="397">
        <v>2.8736999999999999</v>
      </c>
      <c r="H300" s="397">
        <v>0</v>
      </c>
      <c r="I300" s="397">
        <v>25.753</v>
      </c>
      <c r="J300" s="397">
        <v>31.591999999999999</v>
      </c>
      <c r="K300" s="397">
        <v>28.718299999999999</v>
      </c>
    </row>
    <row r="301" spans="1:11" ht="9" customHeight="1">
      <c r="A301" s="395" t="s">
        <v>20417</v>
      </c>
      <c r="B301" s="396" t="s">
        <v>20418</v>
      </c>
      <c r="C301" s="397">
        <v>16490.671999999999</v>
      </c>
      <c r="D301" s="397">
        <v>1.3192999999999999</v>
      </c>
      <c r="E301" s="397">
        <v>0.30520000000000003</v>
      </c>
      <c r="F301" s="397">
        <v>0</v>
      </c>
      <c r="G301" s="397">
        <v>1.1543000000000001</v>
      </c>
      <c r="H301" s="397">
        <v>0</v>
      </c>
      <c r="I301" s="397">
        <v>23.182600000000001</v>
      </c>
      <c r="J301" s="397">
        <v>25.961400000000001</v>
      </c>
      <c r="K301" s="397">
        <v>24.807099999999998</v>
      </c>
    </row>
    <row r="302" spans="1:11" ht="9" customHeight="1">
      <c r="A302" s="395" t="s">
        <v>20419</v>
      </c>
      <c r="B302" s="396" t="s">
        <v>20420</v>
      </c>
      <c r="C302" s="397">
        <v>26383.762500000001</v>
      </c>
      <c r="D302" s="397">
        <v>2.1107</v>
      </c>
      <c r="E302" s="397">
        <v>0.4884</v>
      </c>
      <c r="F302" s="397">
        <v>0</v>
      </c>
      <c r="G302" s="397">
        <v>2.1107</v>
      </c>
      <c r="H302" s="397">
        <v>0</v>
      </c>
      <c r="I302" s="397">
        <v>23.182600000000001</v>
      </c>
      <c r="J302" s="397">
        <v>27.892399999999999</v>
      </c>
      <c r="K302" s="397">
        <v>25.781700000000001</v>
      </c>
    </row>
    <row r="303" spans="1:11" ht="9" customHeight="1">
      <c r="A303" s="395" t="s">
        <v>20421</v>
      </c>
      <c r="B303" s="396" t="s">
        <v>20422</v>
      </c>
      <c r="C303" s="397">
        <v>13201.6024</v>
      </c>
      <c r="D303" s="397">
        <v>1.0561</v>
      </c>
      <c r="E303" s="397">
        <v>0.24440000000000001</v>
      </c>
      <c r="F303" s="397">
        <v>0</v>
      </c>
      <c r="G303" s="397">
        <v>1.0561</v>
      </c>
      <c r="H303" s="397">
        <v>0</v>
      </c>
      <c r="I303" s="397">
        <v>23.182600000000001</v>
      </c>
      <c r="J303" s="397">
        <v>25.539200000000001</v>
      </c>
      <c r="K303" s="397">
        <v>24.4831</v>
      </c>
    </row>
    <row r="304" spans="1:11" ht="9" customHeight="1">
      <c r="A304" s="395" t="s">
        <v>20423</v>
      </c>
      <c r="B304" s="396" t="s">
        <v>20424</v>
      </c>
      <c r="C304" s="397">
        <v>50949.434999999998</v>
      </c>
      <c r="D304" s="397">
        <v>3.3965999999999998</v>
      </c>
      <c r="E304" s="397">
        <v>0.91690000000000005</v>
      </c>
      <c r="F304" s="397">
        <v>0</v>
      </c>
      <c r="G304" s="397">
        <v>2.9721000000000002</v>
      </c>
      <c r="H304" s="397">
        <v>7.6711999999999998</v>
      </c>
      <c r="I304" s="397">
        <v>23.182600000000001</v>
      </c>
      <c r="J304" s="397">
        <v>38.139400000000002</v>
      </c>
      <c r="K304" s="397">
        <v>27.496099999999998</v>
      </c>
    </row>
    <row r="305" spans="1:11" ht="9" customHeight="1">
      <c r="A305" s="395" t="s">
        <v>20425</v>
      </c>
      <c r="B305" s="396" t="s">
        <v>20426</v>
      </c>
      <c r="C305" s="397">
        <v>30514967.466800001</v>
      </c>
      <c r="D305" s="397">
        <v>1220.5987</v>
      </c>
      <c r="E305" s="397">
        <v>517.7627</v>
      </c>
      <c r="F305" s="397">
        <v>0</v>
      </c>
      <c r="G305" s="397">
        <v>1220.5987</v>
      </c>
      <c r="H305" s="397">
        <v>155.26410000000001</v>
      </c>
      <c r="I305" s="397">
        <v>79.499200000000002</v>
      </c>
      <c r="J305" s="397">
        <v>3193.7233999999999</v>
      </c>
      <c r="K305" s="397">
        <v>1817.8606</v>
      </c>
    </row>
    <row r="306" spans="1:11" ht="9" customHeight="1">
      <c r="A306" s="395" t="s">
        <v>20427</v>
      </c>
      <c r="B306" s="396" t="s">
        <v>20428</v>
      </c>
      <c r="C306" s="397">
        <v>15268550.259400001</v>
      </c>
      <c r="D306" s="397">
        <v>610.74199999999996</v>
      </c>
      <c r="E306" s="397">
        <v>259.06909999999999</v>
      </c>
      <c r="F306" s="397">
        <v>0</v>
      </c>
      <c r="G306" s="397">
        <v>610.74199999999996</v>
      </c>
      <c r="H306" s="397">
        <v>184.10759999999999</v>
      </c>
      <c r="I306" s="397">
        <v>79.499200000000002</v>
      </c>
      <c r="J306" s="397">
        <v>1744.1599000000001</v>
      </c>
      <c r="K306" s="397">
        <v>949.31029999999998</v>
      </c>
    </row>
    <row r="307" spans="1:11" ht="9" customHeight="1">
      <c r="A307" s="395" t="s">
        <v>20429</v>
      </c>
      <c r="B307" s="396" t="s">
        <v>20430</v>
      </c>
      <c r="C307" s="397">
        <v>3258857.4452</v>
      </c>
      <c r="D307" s="397">
        <v>186.22040000000001</v>
      </c>
      <c r="E307" s="397">
        <v>57.448999999999998</v>
      </c>
      <c r="F307" s="397">
        <v>0</v>
      </c>
      <c r="G307" s="397">
        <v>139.6653</v>
      </c>
      <c r="H307" s="397">
        <v>299.17489999999998</v>
      </c>
      <c r="I307" s="397">
        <v>29.605499999999999</v>
      </c>
      <c r="J307" s="397">
        <v>712.11509999999998</v>
      </c>
      <c r="K307" s="397">
        <v>273.2749</v>
      </c>
    </row>
    <row r="308" spans="1:11" ht="9" customHeight="1">
      <c r="A308" s="395" t="s">
        <v>20431</v>
      </c>
      <c r="B308" s="396" t="s">
        <v>20432</v>
      </c>
      <c r="C308" s="397">
        <v>15103.3797</v>
      </c>
      <c r="D308" s="397">
        <v>0.86309999999999998</v>
      </c>
      <c r="E308" s="397">
        <v>0.26629999999999998</v>
      </c>
      <c r="F308" s="397">
        <v>0</v>
      </c>
      <c r="G308" s="397">
        <v>0.86309999999999998</v>
      </c>
      <c r="H308" s="397">
        <v>0</v>
      </c>
      <c r="I308" s="397">
        <v>39.749600000000001</v>
      </c>
      <c r="J308" s="397">
        <v>41.742100000000001</v>
      </c>
      <c r="K308" s="397">
        <v>40.878999999999998</v>
      </c>
    </row>
    <row r="309" spans="1:11" ht="9" customHeight="1">
      <c r="A309" s="395" t="s">
        <v>20433</v>
      </c>
      <c r="B309" s="396" t="s">
        <v>20434</v>
      </c>
      <c r="C309" s="397">
        <v>957.68269999999995</v>
      </c>
      <c r="D309" s="397">
        <v>8.6199999999999999E-2</v>
      </c>
      <c r="E309" s="397">
        <v>1.77E-2</v>
      </c>
      <c r="F309" s="397">
        <v>0</v>
      </c>
      <c r="G309" s="397">
        <v>4.7899999999999998E-2</v>
      </c>
      <c r="H309" s="397">
        <v>0</v>
      </c>
      <c r="I309" s="397">
        <v>0</v>
      </c>
      <c r="J309" s="397">
        <v>0.15179999999999999</v>
      </c>
      <c r="K309" s="397">
        <v>0.10390000000000001</v>
      </c>
    </row>
    <row r="310" spans="1:11" ht="9" customHeight="1">
      <c r="A310" s="395" t="s">
        <v>20435</v>
      </c>
      <c r="B310" s="396" t="s">
        <v>20436</v>
      </c>
      <c r="C310" s="397">
        <v>10133836.0099</v>
      </c>
      <c r="D310" s="397">
        <v>405.35340000000002</v>
      </c>
      <c r="E310" s="397">
        <v>171.94589999999999</v>
      </c>
      <c r="F310" s="397">
        <v>0</v>
      </c>
      <c r="G310" s="397">
        <v>304.01510000000002</v>
      </c>
      <c r="H310" s="397">
        <v>54.618600000000001</v>
      </c>
      <c r="I310" s="397">
        <v>79.499200000000002</v>
      </c>
      <c r="J310" s="397">
        <v>1015.4322</v>
      </c>
      <c r="K310" s="397">
        <v>656.79849999999999</v>
      </c>
    </row>
    <row r="311" spans="1:11" ht="9" customHeight="1">
      <c r="A311" s="395" t="s">
        <v>20437</v>
      </c>
      <c r="B311" s="396" t="s">
        <v>20438</v>
      </c>
      <c r="C311" s="397">
        <v>7635.0357999999997</v>
      </c>
      <c r="D311" s="397">
        <v>0.3054</v>
      </c>
      <c r="E311" s="397">
        <v>0.1295</v>
      </c>
      <c r="F311" s="397">
        <v>0</v>
      </c>
      <c r="G311" s="397">
        <v>0.19089999999999999</v>
      </c>
      <c r="H311" s="397">
        <v>0</v>
      </c>
      <c r="I311" s="397">
        <v>0</v>
      </c>
      <c r="J311" s="397">
        <v>0.62580000000000002</v>
      </c>
      <c r="K311" s="397">
        <v>0.43490000000000001</v>
      </c>
    </row>
    <row r="312" spans="1:11" ht="9" customHeight="1">
      <c r="A312" s="395" t="s">
        <v>20439</v>
      </c>
      <c r="B312" s="396" t="s">
        <v>20440</v>
      </c>
      <c r="C312" s="397">
        <v>11939.5443</v>
      </c>
      <c r="D312" s="397">
        <v>0.68230000000000002</v>
      </c>
      <c r="E312" s="397">
        <v>0.21049999999999999</v>
      </c>
      <c r="F312" s="397">
        <v>0</v>
      </c>
      <c r="G312" s="397">
        <v>0.68230000000000002</v>
      </c>
      <c r="H312" s="397">
        <v>0</v>
      </c>
      <c r="I312" s="397">
        <v>39.749600000000001</v>
      </c>
      <c r="J312" s="397">
        <v>41.3247</v>
      </c>
      <c r="K312" s="397">
        <v>40.642400000000002</v>
      </c>
    </row>
    <row r="313" spans="1:11" ht="9" customHeight="1">
      <c r="A313" s="395" t="s">
        <v>20441</v>
      </c>
      <c r="B313" s="396" t="s">
        <v>20442</v>
      </c>
      <c r="C313" s="397">
        <v>24810.154500000001</v>
      </c>
      <c r="D313" s="397">
        <v>1.4177</v>
      </c>
      <c r="E313" s="397">
        <v>0.43740000000000001</v>
      </c>
      <c r="F313" s="397">
        <v>0</v>
      </c>
      <c r="G313" s="397">
        <v>1.4177</v>
      </c>
      <c r="H313" s="397">
        <v>0</v>
      </c>
      <c r="I313" s="397">
        <v>39.749600000000001</v>
      </c>
      <c r="J313" s="397">
        <v>43.022399999999998</v>
      </c>
      <c r="K313" s="397">
        <v>41.604700000000001</v>
      </c>
    </row>
    <row r="314" spans="1:11" ht="9" customHeight="1">
      <c r="A314" s="395" t="s">
        <v>20443</v>
      </c>
      <c r="B314" s="396" t="s">
        <v>20444</v>
      </c>
      <c r="C314" s="397">
        <v>39581.941800000001</v>
      </c>
      <c r="D314" s="397">
        <v>2.2618</v>
      </c>
      <c r="E314" s="397">
        <v>0.69779999999999998</v>
      </c>
      <c r="F314" s="397">
        <v>0</v>
      </c>
      <c r="G314" s="397">
        <v>2.2618</v>
      </c>
      <c r="H314" s="397">
        <v>0</v>
      </c>
      <c r="I314" s="397">
        <v>39.749600000000001</v>
      </c>
      <c r="J314" s="397">
        <v>44.970999999999997</v>
      </c>
      <c r="K314" s="397">
        <v>42.709200000000003</v>
      </c>
    </row>
    <row r="315" spans="1:11" ht="9" customHeight="1">
      <c r="A315" s="395" t="s">
        <v>20445</v>
      </c>
      <c r="B315" s="396" t="s">
        <v>20446</v>
      </c>
      <c r="C315" s="397">
        <v>46805.264999999999</v>
      </c>
      <c r="D315" s="397">
        <v>2.6745999999999999</v>
      </c>
      <c r="E315" s="397">
        <v>0.82509999999999994</v>
      </c>
      <c r="F315" s="397">
        <v>0</v>
      </c>
      <c r="G315" s="397">
        <v>2.6745999999999999</v>
      </c>
      <c r="H315" s="397">
        <v>0</v>
      </c>
      <c r="I315" s="397">
        <v>39.749600000000001</v>
      </c>
      <c r="J315" s="397">
        <v>45.923900000000003</v>
      </c>
      <c r="K315" s="397">
        <v>43.249299999999998</v>
      </c>
    </row>
    <row r="316" spans="1:11" ht="9" customHeight="1">
      <c r="A316" s="395" t="s">
        <v>20447</v>
      </c>
      <c r="B316" s="396" t="s">
        <v>20448</v>
      </c>
      <c r="C316" s="397">
        <v>50046.222800000003</v>
      </c>
      <c r="D316" s="397">
        <v>2.8597999999999999</v>
      </c>
      <c r="E316" s="397">
        <v>0.88219999999999998</v>
      </c>
      <c r="F316" s="397">
        <v>0</v>
      </c>
      <c r="G316" s="397">
        <v>2.8597999999999999</v>
      </c>
      <c r="H316" s="397">
        <v>0</v>
      </c>
      <c r="I316" s="397">
        <v>39.749600000000001</v>
      </c>
      <c r="J316" s="397">
        <v>46.351399999999998</v>
      </c>
      <c r="K316" s="397">
        <v>43.491599999999998</v>
      </c>
    </row>
    <row r="317" spans="1:11" ht="9" customHeight="1">
      <c r="A317" s="395" t="s">
        <v>20449</v>
      </c>
      <c r="B317" s="396" t="s">
        <v>20450</v>
      </c>
      <c r="C317" s="397">
        <v>53694.841699999997</v>
      </c>
      <c r="D317" s="397">
        <v>3.0682999999999998</v>
      </c>
      <c r="E317" s="397">
        <v>0.9466</v>
      </c>
      <c r="F317" s="397">
        <v>0</v>
      </c>
      <c r="G317" s="397">
        <v>3.0682999999999998</v>
      </c>
      <c r="H317" s="397">
        <v>0</v>
      </c>
      <c r="I317" s="397">
        <v>39.749600000000001</v>
      </c>
      <c r="J317" s="397">
        <v>46.832799999999999</v>
      </c>
      <c r="K317" s="397">
        <v>43.764499999999998</v>
      </c>
    </row>
    <row r="318" spans="1:11" ht="9" customHeight="1">
      <c r="A318" s="395" t="s">
        <v>20451</v>
      </c>
      <c r="B318" s="396" t="s">
        <v>20452</v>
      </c>
      <c r="C318" s="397">
        <v>123524.91800000001</v>
      </c>
      <c r="D318" s="397">
        <v>7.0586000000000002</v>
      </c>
      <c r="E318" s="397">
        <v>2.1776</v>
      </c>
      <c r="F318" s="397">
        <v>0</v>
      </c>
      <c r="G318" s="397">
        <v>5.2938999999999998</v>
      </c>
      <c r="H318" s="397">
        <v>9.9725000000000001</v>
      </c>
      <c r="I318" s="397">
        <v>29.605499999999999</v>
      </c>
      <c r="J318" s="397">
        <v>54.1081</v>
      </c>
      <c r="K318" s="397">
        <v>38.841700000000003</v>
      </c>
    </row>
    <row r="319" spans="1:11" ht="9" customHeight="1">
      <c r="A319" s="395" t="s">
        <v>20453</v>
      </c>
      <c r="B319" s="396" t="s">
        <v>20454</v>
      </c>
      <c r="C319" s="397">
        <v>556426.22010000004</v>
      </c>
      <c r="D319" s="397">
        <v>31.7958</v>
      </c>
      <c r="E319" s="397">
        <v>9.8089999999999993</v>
      </c>
      <c r="F319" s="397">
        <v>0</v>
      </c>
      <c r="G319" s="397">
        <v>27.821300000000001</v>
      </c>
      <c r="H319" s="397">
        <v>4.5412999999999997</v>
      </c>
      <c r="I319" s="397">
        <v>0</v>
      </c>
      <c r="J319" s="397">
        <v>73.967399999999998</v>
      </c>
      <c r="K319" s="397">
        <v>41.604799999999997</v>
      </c>
    </row>
    <row r="320" spans="1:11" ht="9" customHeight="1">
      <c r="A320" s="395" t="s">
        <v>20455</v>
      </c>
      <c r="B320" s="396" t="s">
        <v>20456</v>
      </c>
      <c r="C320" s="397">
        <v>51315.7114</v>
      </c>
      <c r="D320" s="397">
        <v>4.1052999999999997</v>
      </c>
      <c r="E320" s="397">
        <v>0.94989999999999997</v>
      </c>
      <c r="F320" s="397">
        <v>0</v>
      </c>
      <c r="G320" s="397">
        <v>4.1052999999999997</v>
      </c>
      <c r="H320" s="397">
        <v>4.3250999999999999</v>
      </c>
      <c r="I320" s="397">
        <v>0</v>
      </c>
      <c r="J320" s="397">
        <v>13.4856</v>
      </c>
      <c r="K320" s="397">
        <v>5.0552000000000001</v>
      </c>
    </row>
    <row r="321" spans="1:11" ht="9" customHeight="1">
      <c r="A321" s="395" t="s">
        <v>20457</v>
      </c>
      <c r="B321" s="396" t="s">
        <v>20458</v>
      </c>
      <c r="C321" s="397">
        <v>150562.93969999999</v>
      </c>
      <c r="D321" s="397">
        <v>11.471500000000001</v>
      </c>
      <c r="E321" s="397">
        <v>3.0966</v>
      </c>
      <c r="F321" s="397">
        <v>0</v>
      </c>
      <c r="G321" s="397">
        <v>11.471500000000001</v>
      </c>
      <c r="H321" s="397">
        <v>0</v>
      </c>
      <c r="I321" s="397">
        <v>0</v>
      </c>
      <c r="J321" s="397">
        <v>26.0396</v>
      </c>
      <c r="K321" s="397">
        <v>14.568099999999999</v>
      </c>
    </row>
    <row r="322" spans="1:11" ht="9" customHeight="1">
      <c r="A322" s="395" t="s">
        <v>20459</v>
      </c>
      <c r="B322" s="396" t="s">
        <v>20460</v>
      </c>
      <c r="C322" s="397">
        <v>80312.959499999997</v>
      </c>
      <c r="D322" s="397">
        <v>4.0156000000000001</v>
      </c>
      <c r="E322" s="397">
        <v>1.4157999999999999</v>
      </c>
      <c r="F322" s="397">
        <v>0</v>
      </c>
      <c r="G322" s="397">
        <v>2.8683000000000001</v>
      </c>
      <c r="H322" s="397">
        <v>3.9064999999999999</v>
      </c>
      <c r="I322" s="397">
        <v>0</v>
      </c>
      <c r="J322" s="397">
        <v>12.206200000000001</v>
      </c>
      <c r="K322" s="397">
        <v>5.4314</v>
      </c>
    </row>
    <row r="323" spans="1:11" ht="9" customHeight="1">
      <c r="A323" s="395" t="s">
        <v>20461</v>
      </c>
      <c r="B323" s="396" t="s">
        <v>20462</v>
      </c>
      <c r="C323" s="397">
        <v>67876.861000000004</v>
      </c>
      <c r="D323" s="397">
        <v>5.4301000000000004</v>
      </c>
      <c r="E323" s="397">
        <v>1.2564</v>
      </c>
      <c r="F323" s="397">
        <v>0</v>
      </c>
      <c r="G323" s="397">
        <v>5.4301000000000004</v>
      </c>
      <c r="H323" s="397">
        <v>2.0928</v>
      </c>
      <c r="I323" s="397">
        <v>0</v>
      </c>
      <c r="J323" s="397">
        <v>14.2094</v>
      </c>
      <c r="K323" s="397">
        <v>6.6864999999999997</v>
      </c>
    </row>
    <row r="324" spans="1:11" ht="9" customHeight="1">
      <c r="A324" s="395" t="s">
        <v>20463</v>
      </c>
      <c r="B324" s="396" t="s">
        <v>20464</v>
      </c>
      <c r="C324" s="397">
        <v>80882.771500000003</v>
      </c>
      <c r="D324" s="397">
        <v>6.4706000000000001</v>
      </c>
      <c r="E324" s="397">
        <v>1.4971000000000001</v>
      </c>
      <c r="F324" s="397">
        <v>0</v>
      </c>
      <c r="G324" s="397">
        <v>6.4706000000000001</v>
      </c>
      <c r="H324" s="397">
        <v>9.3476999999999997</v>
      </c>
      <c r="I324" s="397">
        <v>0</v>
      </c>
      <c r="J324" s="397">
        <v>23.786000000000001</v>
      </c>
      <c r="K324" s="397">
        <v>7.9676999999999998</v>
      </c>
    </row>
    <row r="325" spans="1:11" ht="9" customHeight="1">
      <c r="A325" s="395" t="s">
        <v>20465</v>
      </c>
      <c r="B325" s="396" t="s">
        <v>20466</v>
      </c>
      <c r="C325" s="397">
        <v>84162.155700000003</v>
      </c>
      <c r="D325" s="397">
        <v>6.7329999999999997</v>
      </c>
      <c r="E325" s="397">
        <v>1.5578000000000001</v>
      </c>
      <c r="F325" s="397">
        <v>0</v>
      </c>
      <c r="G325" s="397">
        <v>6.7329999999999997</v>
      </c>
      <c r="H325" s="397">
        <v>9.3476999999999997</v>
      </c>
      <c r="I325" s="397">
        <v>0</v>
      </c>
      <c r="J325" s="397">
        <v>24.371500000000001</v>
      </c>
      <c r="K325" s="397">
        <v>8.2908000000000008</v>
      </c>
    </row>
    <row r="326" spans="1:11" ht="9" customHeight="1">
      <c r="A326" s="395" t="s">
        <v>20467</v>
      </c>
      <c r="B326" s="396" t="s">
        <v>20468</v>
      </c>
      <c r="C326" s="397">
        <v>176463.23639999999</v>
      </c>
      <c r="D326" s="397">
        <v>14.117100000000001</v>
      </c>
      <c r="E326" s="397">
        <v>3.2663000000000002</v>
      </c>
      <c r="F326" s="397">
        <v>0</v>
      </c>
      <c r="G326" s="397">
        <v>12.352399999999999</v>
      </c>
      <c r="H326" s="397">
        <v>0</v>
      </c>
      <c r="I326" s="397">
        <v>23.182600000000001</v>
      </c>
      <c r="J326" s="397">
        <v>52.918399999999998</v>
      </c>
      <c r="K326" s="397">
        <v>40.566000000000003</v>
      </c>
    </row>
    <row r="327" spans="1:11" ht="9" customHeight="1">
      <c r="A327" s="395" t="s">
        <v>20469</v>
      </c>
      <c r="B327" s="396" t="s">
        <v>20470</v>
      </c>
      <c r="C327" s="397">
        <v>25386.738799999999</v>
      </c>
      <c r="D327" s="397">
        <v>2.0308999999999999</v>
      </c>
      <c r="E327" s="397">
        <v>0.46989999999999998</v>
      </c>
      <c r="F327" s="397">
        <v>0</v>
      </c>
      <c r="G327" s="397">
        <v>2.0308999999999999</v>
      </c>
      <c r="H327" s="397">
        <v>6.9759000000000002</v>
      </c>
      <c r="I327" s="397">
        <v>0</v>
      </c>
      <c r="J327" s="397">
        <v>11.5076</v>
      </c>
      <c r="K327" s="397">
        <v>2.5007999999999999</v>
      </c>
    </row>
    <row r="328" spans="1:11" ht="9" customHeight="1">
      <c r="A328" s="395" t="s">
        <v>20471</v>
      </c>
      <c r="B328" s="396" t="s">
        <v>20472</v>
      </c>
      <c r="C328" s="397">
        <v>38793.231500000002</v>
      </c>
      <c r="D328" s="397">
        <v>3.1034999999999999</v>
      </c>
      <c r="E328" s="397">
        <v>0.71809999999999996</v>
      </c>
      <c r="F328" s="397">
        <v>0</v>
      </c>
      <c r="G328" s="397">
        <v>3.1034999999999999</v>
      </c>
      <c r="H328" s="397">
        <v>1.6741999999999999</v>
      </c>
      <c r="I328" s="397">
        <v>0</v>
      </c>
      <c r="J328" s="397">
        <v>8.5992999999999995</v>
      </c>
      <c r="K328" s="397">
        <v>3.8216000000000001</v>
      </c>
    </row>
    <row r="329" spans="1:11" ht="9" customHeight="1">
      <c r="A329" s="395" t="s">
        <v>20473</v>
      </c>
      <c r="B329" s="396" t="s">
        <v>20474</v>
      </c>
      <c r="C329" s="397">
        <v>3996.4778999999999</v>
      </c>
      <c r="D329" s="397">
        <v>0.31969999999999998</v>
      </c>
      <c r="E329" s="397">
        <v>7.3999999999999996E-2</v>
      </c>
      <c r="F329" s="397">
        <v>0</v>
      </c>
      <c r="G329" s="397">
        <v>0.31969999999999998</v>
      </c>
      <c r="H329" s="397">
        <v>0</v>
      </c>
      <c r="I329" s="397">
        <v>0</v>
      </c>
      <c r="J329" s="397">
        <v>0.71340000000000003</v>
      </c>
      <c r="K329" s="397">
        <v>0.39369999999999999</v>
      </c>
    </row>
    <row r="330" spans="1:11" ht="9" customHeight="1">
      <c r="A330" s="395" t="s">
        <v>20475</v>
      </c>
      <c r="B330" s="396" t="s">
        <v>20476</v>
      </c>
      <c r="C330" s="397">
        <v>86981.106400000004</v>
      </c>
      <c r="D330" s="397">
        <v>6.9584999999999999</v>
      </c>
      <c r="E330" s="397">
        <v>1.61</v>
      </c>
      <c r="F330" s="397">
        <v>0</v>
      </c>
      <c r="G330" s="397">
        <v>6.9584999999999999</v>
      </c>
      <c r="H330" s="397">
        <v>7.2549999999999999</v>
      </c>
      <c r="I330" s="397">
        <v>0</v>
      </c>
      <c r="J330" s="397">
        <v>22.782</v>
      </c>
      <c r="K330" s="397">
        <v>8.5685000000000002</v>
      </c>
    </row>
    <row r="331" spans="1:11" ht="9" customHeight="1">
      <c r="A331" s="395" t="s">
        <v>20477</v>
      </c>
      <c r="B331" s="396" t="s">
        <v>20478</v>
      </c>
      <c r="C331" s="397">
        <v>599333.60649999999</v>
      </c>
      <c r="D331" s="397">
        <v>39.955599999999997</v>
      </c>
      <c r="E331" s="397">
        <v>10.785500000000001</v>
      </c>
      <c r="F331" s="397">
        <v>0</v>
      </c>
      <c r="G331" s="397">
        <v>34.961100000000002</v>
      </c>
      <c r="H331" s="397">
        <v>70.881399999999999</v>
      </c>
      <c r="I331" s="397">
        <v>23.182600000000001</v>
      </c>
      <c r="J331" s="397">
        <v>179.7662</v>
      </c>
      <c r="K331" s="397">
        <v>73.923699999999997</v>
      </c>
    </row>
    <row r="332" spans="1:11" ht="9" customHeight="1">
      <c r="A332" s="395" t="s">
        <v>20479</v>
      </c>
      <c r="B332" s="396" t="s">
        <v>20480</v>
      </c>
      <c r="C332" s="397">
        <v>319272.1201</v>
      </c>
      <c r="D332" s="397">
        <v>21.284800000000001</v>
      </c>
      <c r="E332" s="397">
        <v>5.7455999999999996</v>
      </c>
      <c r="F332" s="397">
        <v>0</v>
      </c>
      <c r="G332" s="397">
        <v>18.624199999999998</v>
      </c>
      <c r="H332" s="397">
        <v>70.881399999999999</v>
      </c>
      <c r="I332" s="397">
        <v>23.182600000000001</v>
      </c>
      <c r="J332" s="397">
        <v>139.71860000000001</v>
      </c>
      <c r="K332" s="397">
        <v>50.213000000000001</v>
      </c>
    </row>
    <row r="333" spans="1:11" ht="9" customHeight="1">
      <c r="A333" s="395" t="s">
        <v>20481</v>
      </c>
      <c r="B333" s="396" t="s">
        <v>20482</v>
      </c>
      <c r="C333" s="397">
        <v>25146.9414</v>
      </c>
      <c r="D333" s="397">
        <v>2.0118</v>
      </c>
      <c r="E333" s="397">
        <v>0.46550000000000002</v>
      </c>
      <c r="F333" s="397">
        <v>0</v>
      </c>
      <c r="G333" s="397">
        <v>1.2573000000000001</v>
      </c>
      <c r="H333" s="397">
        <v>0</v>
      </c>
      <c r="I333" s="397">
        <v>23.182600000000001</v>
      </c>
      <c r="J333" s="397">
        <v>26.917200000000001</v>
      </c>
      <c r="K333" s="397">
        <v>25.6599</v>
      </c>
    </row>
    <row r="334" spans="1:11" ht="9" customHeight="1">
      <c r="A334" s="395" t="s">
        <v>20483</v>
      </c>
      <c r="B334" s="396" t="s">
        <v>20484</v>
      </c>
      <c r="C334" s="397">
        <v>26404.279500000001</v>
      </c>
      <c r="D334" s="397">
        <v>2.1122999999999998</v>
      </c>
      <c r="E334" s="397">
        <v>0.48870000000000002</v>
      </c>
      <c r="F334" s="397">
        <v>0</v>
      </c>
      <c r="G334" s="397">
        <v>1.3202</v>
      </c>
      <c r="H334" s="397">
        <v>0</v>
      </c>
      <c r="I334" s="397">
        <v>23.182600000000001</v>
      </c>
      <c r="J334" s="397">
        <v>27.1038</v>
      </c>
      <c r="K334" s="397">
        <v>25.7836</v>
      </c>
    </row>
    <row r="335" spans="1:11" ht="9" customHeight="1">
      <c r="A335" s="395" t="s">
        <v>20485</v>
      </c>
      <c r="B335" s="396" t="s">
        <v>20486</v>
      </c>
      <c r="C335" s="397">
        <v>6018.2133999999996</v>
      </c>
      <c r="D335" s="397">
        <v>0.34389999999999998</v>
      </c>
      <c r="E335" s="397">
        <v>0.1061</v>
      </c>
      <c r="F335" s="397">
        <v>0</v>
      </c>
      <c r="G335" s="397">
        <v>0.34389999999999998</v>
      </c>
      <c r="H335" s="397">
        <v>0</v>
      </c>
      <c r="I335" s="397">
        <v>23.182600000000001</v>
      </c>
      <c r="J335" s="397">
        <v>23.976500000000001</v>
      </c>
      <c r="K335" s="397">
        <v>23.6326</v>
      </c>
    </row>
    <row r="336" spans="1:11" ht="9" customHeight="1">
      <c r="A336" s="395" t="s">
        <v>20487</v>
      </c>
      <c r="B336" s="396" t="s">
        <v>20488</v>
      </c>
      <c r="C336" s="397">
        <v>7686.2767000000003</v>
      </c>
      <c r="D336" s="397">
        <v>0.69179999999999997</v>
      </c>
      <c r="E336" s="397">
        <v>0.14230000000000001</v>
      </c>
      <c r="F336" s="397">
        <v>0</v>
      </c>
      <c r="G336" s="397">
        <v>0.69179999999999997</v>
      </c>
      <c r="H336" s="397">
        <v>0</v>
      </c>
      <c r="I336" s="397">
        <v>23.182600000000001</v>
      </c>
      <c r="J336" s="397">
        <v>24.708500000000001</v>
      </c>
      <c r="K336" s="397">
        <v>24.0167</v>
      </c>
    </row>
    <row r="337" spans="1:11" ht="9" customHeight="1">
      <c r="A337" s="395" t="s">
        <v>20489</v>
      </c>
      <c r="B337" s="396" t="s">
        <v>20490</v>
      </c>
      <c r="C337" s="397">
        <v>40188.412400000001</v>
      </c>
      <c r="D337" s="397">
        <v>3.2151000000000001</v>
      </c>
      <c r="E337" s="397">
        <v>0.74390000000000001</v>
      </c>
      <c r="F337" s="397">
        <v>0</v>
      </c>
      <c r="G337" s="397">
        <v>2.8132000000000001</v>
      </c>
      <c r="H337" s="397">
        <v>0</v>
      </c>
      <c r="I337" s="397">
        <v>0</v>
      </c>
      <c r="J337" s="397">
        <v>6.7721999999999998</v>
      </c>
      <c r="K337" s="397">
        <v>3.9590000000000001</v>
      </c>
    </row>
    <row r="338" spans="1:11" ht="9" customHeight="1">
      <c r="A338" s="395" t="s">
        <v>20491</v>
      </c>
      <c r="B338" s="396" t="s">
        <v>20492</v>
      </c>
      <c r="C338" s="397">
        <v>82956.818299999999</v>
      </c>
      <c r="D338" s="397">
        <v>4.1478000000000002</v>
      </c>
      <c r="E338" s="397">
        <v>1.4623999999999999</v>
      </c>
      <c r="F338" s="397">
        <v>0</v>
      </c>
      <c r="G338" s="397">
        <v>2.9626999999999999</v>
      </c>
      <c r="H338" s="397">
        <v>17.490200000000002</v>
      </c>
      <c r="I338" s="397">
        <v>0</v>
      </c>
      <c r="J338" s="397">
        <v>26.063099999999999</v>
      </c>
      <c r="K338" s="397">
        <v>5.6101999999999999</v>
      </c>
    </row>
    <row r="339" spans="1:11" ht="9" customHeight="1">
      <c r="A339" s="395" t="s">
        <v>20493</v>
      </c>
      <c r="B339" s="396" t="s">
        <v>20494</v>
      </c>
      <c r="C339" s="397">
        <v>113859.7066</v>
      </c>
      <c r="D339" s="397">
        <v>5.6929999999999996</v>
      </c>
      <c r="E339" s="397">
        <v>2.0072000000000001</v>
      </c>
      <c r="F339" s="397">
        <v>0</v>
      </c>
      <c r="G339" s="397">
        <v>4.0663999999999998</v>
      </c>
      <c r="H339" s="397">
        <v>52.470700000000001</v>
      </c>
      <c r="I339" s="397">
        <v>0</v>
      </c>
      <c r="J339" s="397">
        <v>64.237300000000005</v>
      </c>
      <c r="K339" s="397">
        <v>7.7001999999999997</v>
      </c>
    </row>
    <row r="340" spans="1:11" ht="9" customHeight="1">
      <c r="A340" s="395" t="s">
        <v>20495</v>
      </c>
      <c r="B340" s="396" t="s">
        <v>20496</v>
      </c>
      <c r="C340" s="397">
        <v>1534206.1413</v>
      </c>
      <c r="D340" s="397">
        <v>122.73650000000001</v>
      </c>
      <c r="E340" s="397">
        <v>28.398199999999999</v>
      </c>
      <c r="F340" s="397">
        <v>0</v>
      </c>
      <c r="G340" s="397">
        <v>122.73650000000001</v>
      </c>
      <c r="H340" s="397">
        <v>145.75190000000001</v>
      </c>
      <c r="I340" s="397">
        <v>23.182600000000001</v>
      </c>
      <c r="J340" s="397">
        <v>442.8057</v>
      </c>
      <c r="K340" s="397">
        <v>174.31729999999999</v>
      </c>
    </row>
    <row r="341" spans="1:11" ht="9" customHeight="1">
      <c r="A341" s="395" t="s">
        <v>20497</v>
      </c>
      <c r="B341" s="396" t="s">
        <v>20498</v>
      </c>
      <c r="C341" s="397">
        <v>1004583.7067</v>
      </c>
      <c r="D341" s="397">
        <v>40.183300000000003</v>
      </c>
      <c r="E341" s="397">
        <v>17.045300000000001</v>
      </c>
      <c r="F341" s="397">
        <v>0</v>
      </c>
      <c r="G341" s="397">
        <v>35.160400000000003</v>
      </c>
      <c r="H341" s="397">
        <v>0</v>
      </c>
      <c r="I341" s="397">
        <v>23.182600000000001</v>
      </c>
      <c r="J341" s="397">
        <v>115.5716</v>
      </c>
      <c r="K341" s="397">
        <v>80.411199999999994</v>
      </c>
    </row>
    <row r="342" spans="1:11" ht="9" customHeight="1">
      <c r="A342" s="395" t="s">
        <v>20499</v>
      </c>
      <c r="B342" s="396" t="s">
        <v>20500</v>
      </c>
      <c r="C342" s="397">
        <v>2102584.7067999998</v>
      </c>
      <c r="D342" s="397">
        <v>120.1477</v>
      </c>
      <c r="E342" s="397">
        <v>37.065600000000003</v>
      </c>
      <c r="F342" s="397">
        <v>0</v>
      </c>
      <c r="G342" s="397">
        <v>135.1662</v>
      </c>
      <c r="H342" s="397">
        <v>79.677700000000002</v>
      </c>
      <c r="I342" s="397">
        <v>39.749600000000001</v>
      </c>
      <c r="J342" s="397">
        <v>411.80680000000001</v>
      </c>
      <c r="K342" s="397">
        <v>196.96289999999999</v>
      </c>
    </row>
    <row r="343" spans="1:11" ht="9" customHeight="1">
      <c r="A343" s="395" t="s">
        <v>20501</v>
      </c>
      <c r="B343" s="396" t="s">
        <v>20502</v>
      </c>
      <c r="C343" s="397">
        <v>17616.404600000002</v>
      </c>
      <c r="D343" s="397">
        <v>1.4093</v>
      </c>
      <c r="E343" s="397">
        <v>0.3261</v>
      </c>
      <c r="F343" s="397">
        <v>0</v>
      </c>
      <c r="G343" s="397">
        <v>1.4093</v>
      </c>
      <c r="H343" s="397">
        <v>0</v>
      </c>
      <c r="I343" s="397">
        <v>0</v>
      </c>
      <c r="J343" s="397">
        <v>3.1446999999999998</v>
      </c>
      <c r="K343" s="397">
        <v>1.7354000000000001</v>
      </c>
    </row>
    <row r="344" spans="1:11" ht="9" customHeight="1">
      <c r="A344" s="395" t="s">
        <v>20503</v>
      </c>
      <c r="B344" s="396" t="s">
        <v>20504</v>
      </c>
      <c r="C344" s="397">
        <v>3934.6181999999999</v>
      </c>
      <c r="D344" s="397">
        <v>0.31480000000000002</v>
      </c>
      <c r="E344" s="397">
        <v>7.2800000000000004E-2</v>
      </c>
      <c r="F344" s="397">
        <v>0</v>
      </c>
      <c r="G344" s="397">
        <v>0.2361</v>
      </c>
      <c r="H344" s="397">
        <v>0</v>
      </c>
      <c r="I344" s="397">
        <v>0</v>
      </c>
      <c r="J344" s="397">
        <v>0.62370000000000003</v>
      </c>
      <c r="K344" s="397">
        <v>0.3876</v>
      </c>
    </row>
    <row r="345" spans="1:11" ht="9" customHeight="1">
      <c r="A345" s="395" t="s">
        <v>20505</v>
      </c>
      <c r="B345" s="396" t="s">
        <v>20506</v>
      </c>
      <c r="C345" s="397">
        <v>1071858.2915000001</v>
      </c>
      <c r="D345" s="397">
        <v>71.4572</v>
      </c>
      <c r="E345" s="397">
        <v>19.289000000000001</v>
      </c>
      <c r="F345" s="397">
        <v>0</v>
      </c>
      <c r="G345" s="397">
        <v>71.4572</v>
      </c>
      <c r="H345" s="397">
        <v>56.510800000000003</v>
      </c>
      <c r="I345" s="397">
        <v>29.605499999999999</v>
      </c>
      <c r="J345" s="397">
        <v>248.31970000000001</v>
      </c>
      <c r="K345" s="397">
        <v>120.35169999999999</v>
      </c>
    </row>
    <row r="346" spans="1:11" ht="9" customHeight="1">
      <c r="A346" s="395" t="s">
        <v>20507</v>
      </c>
      <c r="B346" s="396" t="s">
        <v>20508</v>
      </c>
      <c r="C346" s="397">
        <v>106370.516</v>
      </c>
      <c r="D346" s="397">
        <v>5.3185000000000002</v>
      </c>
      <c r="E346" s="397">
        <v>1.8752</v>
      </c>
      <c r="F346" s="397">
        <v>0</v>
      </c>
      <c r="G346" s="397">
        <v>3.7989000000000002</v>
      </c>
      <c r="H346" s="397">
        <v>31.093699999999998</v>
      </c>
      <c r="I346" s="397">
        <v>0</v>
      </c>
      <c r="J346" s="397">
        <v>42.086300000000001</v>
      </c>
      <c r="K346" s="397">
        <v>7.1936999999999998</v>
      </c>
    </row>
    <row r="347" spans="1:11" ht="9" customHeight="1">
      <c r="A347" s="395" t="s">
        <v>20509</v>
      </c>
      <c r="B347" s="396" t="s">
        <v>20510</v>
      </c>
      <c r="C347" s="397">
        <v>7293.3567999999996</v>
      </c>
      <c r="D347" s="397">
        <v>0.36470000000000002</v>
      </c>
      <c r="E347" s="397">
        <v>0.12859999999999999</v>
      </c>
      <c r="F347" s="397">
        <v>0</v>
      </c>
      <c r="G347" s="397">
        <v>0.26050000000000001</v>
      </c>
      <c r="H347" s="397">
        <v>9.3277999999999999</v>
      </c>
      <c r="I347" s="397">
        <v>0</v>
      </c>
      <c r="J347" s="397">
        <v>10.0816</v>
      </c>
      <c r="K347" s="397">
        <v>0.49330000000000002</v>
      </c>
    </row>
    <row r="348" spans="1:11" ht="9" customHeight="1">
      <c r="A348" s="395" t="s">
        <v>20511</v>
      </c>
      <c r="B348" s="396" t="s">
        <v>20512</v>
      </c>
      <c r="C348" s="397">
        <v>430431.43599999999</v>
      </c>
      <c r="D348" s="397">
        <v>21.521599999999999</v>
      </c>
      <c r="E348" s="397">
        <v>7.5879000000000003</v>
      </c>
      <c r="F348" s="397">
        <v>0</v>
      </c>
      <c r="G348" s="397">
        <v>15.3726</v>
      </c>
      <c r="H348" s="397">
        <v>442.1139</v>
      </c>
      <c r="I348" s="397">
        <v>0</v>
      </c>
      <c r="J348" s="397">
        <v>486.596</v>
      </c>
      <c r="K348" s="397">
        <v>29.109500000000001</v>
      </c>
    </row>
    <row r="349" spans="1:11" ht="9" customHeight="1">
      <c r="A349" s="395" t="s">
        <v>20513</v>
      </c>
      <c r="B349" s="396" t="s">
        <v>20514</v>
      </c>
      <c r="C349" s="397">
        <v>543933.59620000003</v>
      </c>
      <c r="D349" s="397">
        <v>36.909799999999997</v>
      </c>
      <c r="E349" s="397">
        <v>9.5888000000000009</v>
      </c>
      <c r="F349" s="397">
        <v>0</v>
      </c>
      <c r="G349" s="397">
        <v>31.081900000000001</v>
      </c>
      <c r="H349" s="397">
        <v>0</v>
      </c>
      <c r="I349" s="397">
        <v>23.182600000000001</v>
      </c>
      <c r="J349" s="397">
        <v>100.76309999999999</v>
      </c>
      <c r="K349" s="397">
        <v>69.681200000000004</v>
      </c>
    </row>
    <row r="350" spans="1:11" ht="9" customHeight="1">
      <c r="A350" s="395" t="s">
        <v>20515</v>
      </c>
      <c r="B350" s="396" t="s">
        <v>20516</v>
      </c>
      <c r="C350" s="397">
        <v>11539.207700000001</v>
      </c>
      <c r="D350" s="397">
        <v>0.76929999999999998</v>
      </c>
      <c r="E350" s="397">
        <v>0.2077</v>
      </c>
      <c r="F350" s="397">
        <v>0</v>
      </c>
      <c r="G350" s="397">
        <v>0.76929999999999998</v>
      </c>
      <c r="H350" s="397">
        <v>9.1036000000000001</v>
      </c>
      <c r="I350" s="397">
        <v>0</v>
      </c>
      <c r="J350" s="397">
        <v>10.8499</v>
      </c>
      <c r="K350" s="397">
        <v>0.97699999999999998</v>
      </c>
    </row>
    <row r="351" spans="1:11" ht="9" customHeight="1">
      <c r="A351" s="395" t="s">
        <v>20517</v>
      </c>
      <c r="B351" s="396" t="s">
        <v>20518</v>
      </c>
      <c r="C351" s="397">
        <v>586708.80059999996</v>
      </c>
      <c r="D351" s="397">
        <v>39.113900000000001</v>
      </c>
      <c r="E351" s="397">
        <v>10.558299999999999</v>
      </c>
      <c r="F351" s="397">
        <v>0</v>
      </c>
      <c r="G351" s="397">
        <v>39.113900000000001</v>
      </c>
      <c r="H351" s="397">
        <v>185.44239999999999</v>
      </c>
      <c r="I351" s="397">
        <v>0</v>
      </c>
      <c r="J351" s="397">
        <v>274.2285</v>
      </c>
      <c r="K351" s="397">
        <v>49.672199999999997</v>
      </c>
    </row>
    <row r="352" spans="1:11" ht="9" customHeight="1">
      <c r="A352" s="395" t="s">
        <v>20519</v>
      </c>
      <c r="B352" s="396" t="s">
        <v>20520</v>
      </c>
      <c r="C352" s="397">
        <v>241251.21100000001</v>
      </c>
      <c r="D352" s="397">
        <v>19.3001</v>
      </c>
      <c r="E352" s="397">
        <v>4.4656000000000002</v>
      </c>
      <c r="F352" s="397">
        <v>0</v>
      </c>
      <c r="G352" s="397">
        <v>19.3001</v>
      </c>
      <c r="H352" s="397">
        <v>5.4413999999999998</v>
      </c>
      <c r="I352" s="397">
        <v>23.182600000000001</v>
      </c>
      <c r="J352" s="397">
        <v>71.689800000000005</v>
      </c>
      <c r="K352" s="397">
        <v>46.948300000000003</v>
      </c>
    </row>
    <row r="353" spans="1:11" ht="9" customHeight="1">
      <c r="A353" s="395" t="s">
        <v>20521</v>
      </c>
      <c r="B353" s="396" t="s">
        <v>20522</v>
      </c>
      <c r="C353" s="397">
        <v>490689.84120000002</v>
      </c>
      <c r="D353" s="397">
        <v>34.348300000000002</v>
      </c>
      <c r="E353" s="397">
        <v>9.0827000000000009</v>
      </c>
      <c r="F353" s="397">
        <v>0</v>
      </c>
      <c r="G353" s="397">
        <v>34.348300000000002</v>
      </c>
      <c r="H353" s="397">
        <v>38.560299999999998</v>
      </c>
      <c r="I353" s="397">
        <v>29.605499999999999</v>
      </c>
      <c r="J353" s="397">
        <v>145.9451</v>
      </c>
      <c r="K353" s="397">
        <v>73.036500000000004</v>
      </c>
    </row>
    <row r="354" spans="1:11" ht="9" customHeight="1">
      <c r="A354" s="395" t="s">
        <v>20523</v>
      </c>
      <c r="B354" s="396" t="s">
        <v>20524</v>
      </c>
      <c r="C354" s="397">
        <v>490689.84120000002</v>
      </c>
      <c r="D354" s="397">
        <v>34.348300000000002</v>
      </c>
      <c r="E354" s="397">
        <v>9.0827000000000009</v>
      </c>
      <c r="F354" s="397">
        <v>0</v>
      </c>
      <c r="G354" s="397">
        <v>34.348300000000002</v>
      </c>
      <c r="H354" s="397">
        <v>38.560299999999998</v>
      </c>
      <c r="I354" s="397">
        <v>29.605499999999999</v>
      </c>
      <c r="J354" s="397">
        <v>145.9451</v>
      </c>
      <c r="K354" s="397">
        <v>73.036500000000004</v>
      </c>
    </row>
    <row r="355" spans="1:11" ht="9" customHeight="1">
      <c r="A355" s="395" t="s">
        <v>20525</v>
      </c>
      <c r="B355" s="396" t="s">
        <v>20526</v>
      </c>
      <c r="C355" s="397">
        <v>490689.84120000002</v>
      </c>
      <c r="D355" s="397">
        <v>34.348300000000002</v>
      </c>
      <c r="E355" s="397">
        <v>9.0827000000000009</v>
      </c>
      <c r="F355" s="397">
        <v>0</v>
      </c>
      <c r="G355" s="397">
        <v>34.348300000000002</v>
      </c>
      <c r="H355" s="397">
        <v>38.560299999999998</v>
      </c>
      <c r="I355" s="397">
        <v>29.605499999999999</v>
      </c>
      <c r="J355" s="397">
        <v>145.9451</v>
      </c>
      <c r="K355" s="397">
        <v>73.036500000000004</v>
      </c>
    </row>
    <row r="356" spans="1:11" ht="9" customHeight="1">
      <c r="A356" s="395" t="s">
        <v>20527</v>
      </c>
      <c r="B356" s="396" t="s">
        <v>20528</v>
      </c>
      <c r="C356" s="397">
        <v>490689.84120000002</v>
      </c>
      <c r="D356" s="397">
        <v>34.348300000000002</v>
      </c>
      <c r="E356" s="397">
        <v>9.0827000000000009</v>
      </c>
      <c r="F356" s="397">
        <v>0</v>
      </c>
      <c r="G356" s="397">
        <v>34.348300000000002</v>
      </c>
      <c r="H356" s="397">
        <v>38.560299999999998</v>
      </c>
      <c r="I356" s="397">
        <v>29.605499999999999</v>
      </c>
      <c r="J356" s="397">
        <v>145.9451</v>
      </c>
      <c r="K356" s="397">
        <v>73.036500000000004</v>
      </c>
    </row>
    <row r="357" spans="1:11" ht="9" customHeight="1">
      <c r="A357" s="395" t="s">
        <v>20529</v>
      </c>
      <c r="B357" s="396" t="s">
        <v>20530</v>
      </c>
      <c r="C357" s="397">
        <v>490689.84120000002</v>
      </c>
      <c r="D357" s="397">
        <v>34.348300000000002</v>
      </c>
      <c r="E357" s="397">
        <v>9.0827000000000009</v>
      </c>
      <c r="F357" s="397">
        <v>0</v>
      </c>
      <c r="G357" s="397">
        <v>34.348300000000002</v>
      </c>
      <c r="H357" s="397">
        <v>38.560299999999998</v>
      </c>
      <c r="I357" s="397">
        <v>29.605499999999999</v>
      </c>
      <c r="J357" s="397">
        <v>145.9451</v>
      </c>
      <c r="K357" s="397">
        <v>73.036500000000004</v>
      </c>
    </row>
    <row r="358" spans="1:11" ht="9" customHeight="1">
      <c r="A358" s="395" t="s">
        <v>20531</v>
      </c>
      <c r="B358" s="396" t="s">
        <v>20532</v>
      </c>
      <c r="C358" s="397">
        <v>1918665.5301999999</v>
      </c>
      <c r="D358" s="397">
        <v>219.27610000000001</v>
      </c>
      <c r="E358" s="397">
        <v>38.051200000000001</v>
      </c>
      <c r="F358" s="397">
        <v>0</v>
      </c>
      <c r="G358" s="397">
        <v>274.0951</v>
      </c>
      <c r="H358" s="397">
        <v>68.477800000000002</v>
      </c>
      <c r="I358" s="397">
        <v>29.605499999999999</v>
      </c>
      <c r="J358" s="397">
        <v>629.50570000000005</v>
      </c>
      <c r="K358" s="397">
        <v>286.93279999999999</v>
      </c>
    </row>
    <row r="359" spans="1:11" ht="9" customHeight="1">
      <c r="A359" s="395" t="s">
        <v>20533</v>
      </c>
      <c r="B359" s="396" t="s">
        <v>20534</v>
      </c>
      <c r="C359" s="397">
        <v>189103.4368</v>
      </c>
      <c r="D359" s="397">
        <v>9.4551999999999996</v>
      </c>
      <c r="E359" s="397">
        <v>3.3336000000000001</v>
      </c>
      <c r="F359" s="397">
        <v>0</v>
      </c>
      <c r="G359" s="397">
        <v>6.7537000000000003</v>
      </c>
      <c r="H359" s="397">
        <v>135.0634</v>
      </c>
      <c r="I359" s="397">
        <v>0</v>
      </c>
      <c r="J359" s="397">
        <v>154.60589999999999</v>
      </c>
      <c r="K359" s="397">
        <v>12.7888</v>
      </c>
    </row>
    <row r="360" spans="1:11" ht="9" customHeight="1">
      <c r="A360" s="395" t="s">
        <v>20535</v>
      </c>
      <c r="B360" s="396" t="s">
        <v>20536</v>
      </c>
      <c r="C360" s="397">
        <v>4389138.0445999997</v>
      </c>
      <c r="D360" s="397">
        <v>307.23970000000003</v>
      </c>
      <c r="E360" s="397">
        <v>81.242900000000006</v>
      </c>
      <c r="F360" s="397">
        <v>0</v>
      </c>
      <c r="G360" s="397">
        <v>395.0224</v>
      </c>
      <c r="H360" s="397">
        <v>56.766500000000001</v>
      </c>
      <c r="I360" s="397">
        <v>29.605499999999999</v>
      </c>
      <c r="J360" s="397">
        <v>869.87699999999995</v>
      </c>
      <c r="K360" s="397">
        <v>418.0881</v>
      </c>
    </row>
    <row r="361" spans="1:11" ht="9" customHeight="1">
      <c r="A361" s="395" t="s">
        <v>20537</v>
      </c>
      <c r="B361" s="396" t="s">
        <v>20538</v>
      </c>
      <c r="C361" s="397">
        <v>259289.6961</v>
      </c>
      <c r="D361" s="397">
        <v>12.964499999999999</v>
      </c>
      <c r="E361" s="397">
        <v>4.5709</v>
      </c>
      <c r="F361" s="397">
        <v>0</v>
      </c>
      <c r="G361" s="397">
        <v>9.2603000000000009</v>
      </c>
      <c r="H361" s="397">
        <v>262.35329999999999</v>
      </c>
      <c r="I361" s="397">
        <v>0</v>
      </c>
      <c r="J361" s="397">
        <v>289.149</v>
      </c>
      <c r="K361" s="397">
        <v>17.535399999999999</v>
      </c>
    </row>
    <row r="362" spans="1:11" ht="9" customHeight="1">
      <c r="A362" s="395" t="s">
        <v>20539</v>
      </c>
      <c r="B362" s="396" t="s">
        <v>20540</v>
      </c>
      <c r="C362" s="397">
        <v>125088.29610000001</v>
      </c>
      <c r="D362" s="397">
        <v>6.2544000000000004</v>
      </c>
      <c r="E362" s="397">
        <v>2.2050999999999998</v>
      </c>
      <c r="F362" s="397">
        <v>0</v>
      </c>
      <c r="G362" s="397">
        <v>4.4673999999999996</v>
      </c>
      <c r="H362" s="397">
        <v>87.451099999999997</v>
      </c>
      <c r="I362" s="397">
        <v>0</v>
      </c>
      <c r="J362" s="397">
        <v>100.378</v>
      </c>
      <c r="K362" s="397">
        <v>8.4595000000000002</v>
      </c>
    </row>
    <row r="363" spans="1:11" ht="9" customHeight="1">
      <c r="A363" s="395" t="s">
        <v>20541</v>
      </c>
      <c r="B363" s="396" t="s">
        <v>20542</v>
      </c>
      <c r="C363" s="397">
        <v>255091.2922</v>
      </c>
      <c r="D363" s="397">
        <v>20.407299999999999</v>
      </c>
      <c r="E363" s="397">
        <v>4.7217000000000002</v>
      </c>
      <c r="F363" s="397">
        <v>0</v>
      </c>
      <c r="G363" s="397">
        <v>20.407299999999999</v>
      </c>
      <c r="H363" s="397">
        <v>6.8018000000000001</v>
      </c>
      <c r="I363" s="397">
        <v>23.182600000000001</v>
      </c>
      <c r="J363" s="397">
        <v>75.520700000000005</v>
      </c>
      <c r="K363" s="397">
        <v>48.311599999999999</v>
      </c>
    </row>
    <row r="364" spans="1:11" ht="9" customHeight="1">
      <c r="A364" s="395" t="s">
        <v>20543</v>
      </c>
      <c r="B364" s="396" t="s">
        <v>20544</v>
      </c>
      <c r="C364" s="397">
        <v>548339.86789999995</v>
      </c>
      <c r="D364" s="397">
        <v>43.867199999999997</v>
      </c>
      <c r="E364" s="397">
        <v>10.149800000000001</v>
      </c>
      <c r="F364" s="397">
        <v>0</v>
      </c>
      <c r="G364" s="397">
        <v>43.867199999999997</v>
      </c>
      <c r="H364" s="397">
        <v>0</v>
      </c>
      <c r="I364" s="397">
        <v>23.182600000000001</v>
      </c>
      <c r="J364" s="397">
        <v>121.0668</v>
      </c>
      <c r="K364" s="397">
        <v>77.199600000000004</v>
      </c>
    </row>
    <row r="365" spans="1:11" ht="9" customHeight="1">
      <c r="A365" s="395" t="s">
        <v>20545</v>
      </c>
      <c r="B365" s="396" t="s">
        <v>20546</v>
      </c>
      <c r="C365" s="397">
        <v>39511.313499999997</v>
      </c>
      <c r="D365" s="397">
        <v>3.1608999999999998</v>
      </c>
      <c r="E365" s="397">
        <v>0.73140000000000005</v>
      </c>
      <c r="F365" s="397">
        <v>0</v>
      </c>
      <c r="G365" s="397">
        <v>3.1608999999999998</v>
      </c>
      <c r="H365" s="397">
        <v>0</v>
      </c>
      <c r="I365" s="397">
        <v>23.182600000000001</v>
      </c>
      <c r="J365" s="397">
        <v>30.235800000000001</v>
      </c>
      <c r="K365" s="397">
        <v>27.0749</v>
      </c>
    </row>
    <row r="366" spans="1:11" ht="9" customHeight="1">
      <c r="A366" s="395" t="s">
        <v>20547</v>
      </c>
      <c r="B366" s="396" t="s">
        <v>20548</v>
      </c>
      <c r="C366" s="397">
        <v>544196.11979999999</v>
      </c>
      <c r="D366" s="397">
        <v>36.279699999999998</v>
      </c>
      <c r="E366" s="397">
        <v>9.7933000000000003</v>
      </c>
      <c r="F366" s="397">
        <v>0</v>
      </c>
      <c r="G366" s="397">
        <v>36.279699999999998</v>
      </c>
      <c r="H366" s="397">
        <v>18.410799999999998</v>
      </c>
      <c r="I366" s="397">
        <v>23.182600000000001</v>
      </c>
      <c r="J366" s="397">
        <v>123.9461</v>
      </c>
      <c r="K366" s="397">
        <v>69.255600000000001</v>
      </c>
    </row>
    <row r="367" spans="1:11" ht="9" customHeight="1">
      <c r="A367" s="395" t="s">
        <v>20549</v>
      </c>
      <c r="B367" s="396" t="s">
        <v>20550</v>
      </c>
      <c r="C367" s="397">
        <v>2162503.7214000002</v>
      </c>
      <c r="D367" s="397">
        <v>108.12520000000001</v>
      </c>
      <c r="E367" s="397">
        <v>38.121899999999997</v>
      </c>
      <c r="F367" s="397">
        <v>15.4465</v>
      </c>
      <c r="G367" s="397">
        <v>139.0181</v>
      </c>
      <c r="H367" s="397">
        <v>47.561100000000003</v>
      </c>
      <c r="I367" s="397">
        <v>27.357399999999998</v>
      </c>
      <c r="J367" s="397">
        <v>375.6302</v>
      </c>
      <c r="K367" s="397">
        <v>189.05099999999999</v>
      </c>
    </row>
    <row r="368" spans="1:11" ht="9" customHeight="1">
      <c r="A368" s="395" t="s">
        <v>20551</v>
      </c>
      <c r="B368" s="396" t="s">
        <v>20552</v>
      </c>
      <c r="C368" s="397">
        <v>20068.563999999998</v>
      </c>
      <c r="D368" s="397">
        <v>1.6054999999999999</v>
      </c>
      <c r="E368" s="397">
        <v>0.3715</v>
      </c>
      <c r="F368" s="397">
        <v>0</v>
      </c>
      <c r="G368" s="397">
        <v>1.6054999999999999</v>
      </c>
      <c r="H368" s="397">
        <v>3.5952000000000002</v>
      </c>
      <c r="I368" s="397">
        <v>23.182600000000001</v>
      </c>
      <c r="J368" s="397">
        <v>30.360299999999999</v>
      </c>
      <c r="K368" s="397">
        <v>25.159600000000001</v>
      </c>
    </row>
    <row r="369" spans="1:11" ht="9" customHeight="1">
      <c r="A369" s="395" t="s">
        <v>20553</v>
      </c>
      <c r="B369" s="396" t="s">
        <v>20554</v>
      </c>
      <c r="C369" s="397">
        <v>1860.3725999999999</v>
      </c>
      <c r="D369" s="397">
        <v>0.33489999999999998</v>
      </c>
      <c r="E369" s="397">
        <v>6.8900000000000003E-2</v>
      </c>
      <c r="F369" s="397">
        <v>0</v>
      </c>
      <c r="G369" s="397">
        <v>0.186</v>
      </c>
      <c r="H369" s="397">
        <v>0</v>
      </c>
      <c r="I369" s="397">
        <v>0</v>
      </c>
      <c r="J369" s="397">
        <v>0.58979999999999999</v>
      </c>
      <c r="K369" s="397">
        <v>0.40379999999999999</v>
      </c>
    </row>
    <row r="370" spans="1:11" ht="9" customHeight="1">
      <c r="A370" s="395" t="s">
        <v>20555</v>
      </c>
      <c r="B370" s="396" t="s">
        <v>20556</v>
      </c>
      <c r="C370" s="397">
        <v>294036.54800000001</v>
      </c>
      <c r="D370" s="397">
        <v>23.5229</v>
      </c>
      <c r="E370" s="397">
        <v>5.4425999999999997</v>
      </c>
      <c r="F370" s="397">
        <v>0</v>
      </c>
      <c r="G370" s="397">
        <v>23.5229</v>
      </c>
      <c r="H370" s="397">
        <v>14.2837</v>
      </c>
      <c r="I370" s="397">
        <v>39.749600000000001</v>
      </c>
      <c r="J370" s="397">
        <v>106.5217</v>
      </c>
      <c r="K370" s="397">
        <v>68.715100000000007</v>
      </c>
    </row>
    <row r="371" spans="1:11" ht="9" customHeight="1">
      <c r="A371" s="395" t="s">
        <v>20557</v>
      </c>
      <c r="B371" s="396" t="s">
        <v>20558</v>
      </c>
      <c r="C371" s="397">
        <v>50151.577299999997</v>
      </c>
      <c r="D371" s="397">
        <v>4.0121000000000002</v>
      </c>
      <c r="E371" s="397">
        <v>0.92830000000000001</v>
      </c>
      <c r="F371" s="397">
        <v>0</v>
      </c>
      <c r="G371" s="397">
        <v>3.5106000000000002</v>
      </c>
      <c r="H371" s="397">
        <v>0</v>
      </c>
      <c r="I371" s="397">
        <v>0</v>
      </c>
      <c r="J371" s="397">
        <v>8.4510000000000005</v>
      </c>
      <c r="K371" s="397">
        <v>4.9404000000000003</v>
      </c>
    </row>
    <row r="372" spans="1:11" ht="9" customHeight="1">
      <c r="A372" s="395" t="s">
        <v>20559</v>
      </c>
      <c r="B372" s="396" t="s">
        <v>20560</v>
      </c>
      <c r="C372" s="397">
        <v>6061701.7275999999</v>
      </c>
      <c r="D372" s="397">
        <v>484.93610000000001</v>
      </c>
      <c r="E372" s="397">
        <v>112.2021</v>
      </c>
      <c r="F372" s="397">
        <v>0</v>
      </c>
      <c r="G372" s="397">
        <v>484.93610000000001</v>
      </c>
      <c r="H372" s="397">
        <v>68.017499999999998</v>
      </c>
      <c r="I372" s="397">
        <v>39.749600000000001</v>
      </c>
      <c r="J372" s="397">
        <v>1189.8414</v>
      </c>
      <c r="K372" s="397">
        <v>636.88779999999997</v>
      </c>
    </row>
    <row r="373" spans="1:11" ht="9" customHeight="1">
      <c r="A373" s="395" t="s">
        <v>20561</v>
      </c>
      <c r="B373" s="396" t="s">
        <v>20562</v>
      </c>
      <c r="C373" s="397">
        <v>1450155.392</v>
      </c>
      <c r="D373" s="397">
        <v>96.677000000000007</v>
      </c>
      <c r="E373" s="397">
        <v>26.096800000000002</v>
      </c>
      <c r="F373" s="397">
        <v>0</v>
      </c>
      <c r="G373" s="397">
        <v>96.677000000000007</v>
      </c>
      <c r="H373" s="397">
        <v>46.026899999999998</v>
      </c>
      <c r="I373" s="397">
        <v>29.605499999999999</v>
      </c>
      <c r="J373" s="397">
        <v>295.08319999999998</v>
      </c>
      <c r="K373" s="397">
        <v>152.3793</v>
      </c>
    </row>
    <row r="374" spans="1:11" ht="9" customHeight="1">
      <c r="A374" s="395" t="s">
        <v>20563</v>
      </c>
      <c r="B374" s="396" t="s">
        <v>20564</v>
      </c>
      <c r="C374" s="397">
        <v>11533106.2269</v>
      </c>
      <c r="D374" s="397">
        <v>768.87369999999999</v>
      </c>
      <c r="E374" s="397">
        <v>207.5479</v>
      </c>
      <c r="F374" s="397">
        <v>0</v>
      </c>
      <c r="G374" s="397">
        <v>961.09220000000005</v>
      </c>
      <c r="H374" s="397">
        <v>166.464</v>
      </c>
      <c r="I374" s="397">
        <v>39.749600000000001</v>
      </c>
      <c r="J374" s="397">
        <v>2143.7274000000002</v>
      </c>
      <c r="K374" s="397">
        <v>1016.1712</v>
      </c>
    </row>
    <row r="375" spans="1:11" ht="9" customHeight="1">
      <c r="A375" s="395" t="s">
        <v>20565</v>
      </c>
      <c r="B375" s="396" t="s">
        <v>20566</v>
      </c>
      <c r="C375" s="397">
        <v>1559691.3086999999</v>
      </c>
      <c r="D375" s="397">
        <v>103.9794</v>
      </c>
      <c r="E375" s="397">
        <v>28.067900000000002</v>
      </c>
      <c r="F375" s="397">
        <v>0</v>
      </c>
      <c r="G375" s="397">
        <v>103.9794</v>
      </c>
      <c r="H375" s="397">
        <v>94.355099999999993</v>
      </c>
      <c r="I375" s="397">
        <v>29.605499999999999</v>
      </c>
      <c r="J375" s="397">
        <v>359.9873</v>
      </c>
      <c r="K375" s="397">
        <v>161.65280000000001</v>
      </c>
    </row>
    <row r="376" spans="1:11" ht="9" customHeight="1">
      <c r="A376" s="395" t="s">
        <v>20567</v>
      </c>
      <c r="B376" s="396" t="s">
        <v>20568</v>
      </c>
      <c r="C376" s="1012"/>
      <c r="D376" s="1012"/>
      <c r="E376" s="1012"/>
      <c r="F376" s="1012"/>
      <c r="G376" s="1012"/>
      <c r="H376" s="1012"/>
      <c r="I376" s="1012"/>
      <c r="J376" s="397">
        <v>425.65559999999999</v>
      </c>
      <c r="K376" s="397">
        <v>99.774500000000003</v>
      </c>
    </row>
    <row r="377" spans="1:11" ht="9" customHeight="1">
      <c r="A377" s="395" t="s">
        <v>20569</v>
      </c>
      <c r="B377" s="396" t="s">
        <v>20570</v>
      </c>
      <c r="C377" s="397">
        <v>890034.13569999998</v>
      </c>
      <c r="D377" s="397">
        <v>38.144300000000001</v>
      </c>
      <c r="E377" s="397">
        <v>15.69</v>
      </c>
      <c r="F377" s="397">
        <v>6.3574000000000002</v>
      </c>
      <c r="G377" s="397">
        <v>57.216500000000003</v>
      </c>
      <c r="H377" s="397">
        <v>257.49489999999997</v>
      </c>
      <c r="I377" s="397">
        <v>24.5365</v>
      </c>
      <c r="J377" s="397">
        <v>399.43959999999998</v>
      </c>
      <c r="K377" s="397">
        <v>84.728200000000001</v>
      </c>
    </row>
    <row r="378" spans="1:11" ht="9" customHeight="1">
      <c r="A378" s="395" t="s">
        <v>20571</v>
      </c>
      <c r="B378" s="396" t="s">
        <v>20572</v>
      </c>
      <c r="C378" s="397">
        <v>279242.22100000002</v>
      </c>
      <c r="D378" s="397">
        <v>11.169700000000001</v>
      </c>
      <c r="E378" s="397">
        <v>3.8765999999999998</v>
      </c>
      <c r="F378" s="397">
        <v>0</v>
      </c>
      <c r="G378" s="397">
        <v>11.169700000000001</v>
      </c>
      <c r="H378" s="397">
        <v>0</v>
      </c>
      <c r="I378" s="397">
        <v>0</v>
      </c>
      <c r="J378" s="397">
        <v>26.216000000000001</v>
      </c>
      <c r="K378" s="397">
        <v>15.0463</v>
      </c>
    </row>
    <row r="379" spans="1:11" ht="9" customHeight="1">
      <c r="A379" s="395" t="s">
        <v>20573</v>
      </c>
      <c r="B379" s="396" t="s">
        <v>20574</v>
      </c>
      <c r="C379" s="1012"/>
      <c r="D379" s="1012"/>
      <c r="E379" s="1012"/>
      <c r="F379" s="1012"/>
      <c r="G379" s="1012"/>
      <c r="H379" s="1012"/>
      <c r="I379" s="1012"/>
      <c r="J379" s="397">
        <v>518.26599999999996</v>
      </c>
      <c r="K379" s="397">
        <v>166.9692</v>
      </c>
    </row>
    <row r="380" spans="1:11" ht="9" customHeight="1">
      <c r="A380" s="395" t="s">
        <v>20575</v>
      </c>
      <c r="B380" s="396" t="s">
        <v>20576</v>
      </c>
      <c r="C380" s="397">
        <v>1133097.4879999999</v>
      </c>
      <c r="D380" s="397">
        <v>48.561300000000003</v>
      </c>
      <c r="E380" s="397">
        <v>19.974900000000002</v>
      </c>
      <c r="F380" s="397">
        <v>8.0936000000000003</v>
      </c>
      <c r="G380" s="397">
        <v>72.841999999999999</v>
      </c>
      <c r="H380" s="397">
        <v>231.25960000000001</v>
      </c>
      <c r="I380" s="397">
        <v>27.357399999999998</v>
      </c>
      <c r="J380" s="397">
        <v>408.08879999999999</v>
      </c>
      <c r="K380" s="397">
        <v>103.9872</v>
      </c>
    </row>
    <row r="381" spans="1:11" ht="9" customHeight="1">
      <c r="A381" s="395" t="s">
        <v>20577</v>
      </c>
      <c r="B381" s="396" t="s">
        <v>20578</v>
      </c>
      <c r="C381" s="397">
        <v>533596</v>
      </c>
      <c r="D381" s="397">
        <v>35.573099999999997</v>
      </c>
      <c r="E381" s="397">
        <v>17.833200000000001</v>
      </c>
      <c r="F381" s="397">
        <v>0</v>
      </c>
      <c r="G381" s="397">
        <v>40.0197</v>
      </c>
      <c r="H381" s="397">
        <v>0</v>
      </c>
      <c r="I381" s="397">
        <v>0</v>
      </c>
      <c r="J381" s="397">
        <v>93.426000000000002</v>
      </c>
      <c r="K381" s="397">
        <v>53.406300000000002</v>
      </c>
    </row>
    <row r="382" spans="1:11" ht="9" customHeight="1">
      <c r="A382" s="395" t="s">
        <v>20579</v>
      </c>
      <c r="B382" s="396" t="s">
        <v>20580</v>
      </c>
      <c r="C382" s="397">
        <v>95673.3701</v>
      </c>
      <c r="D382" s="397">
        <v>6.3781999999999996</v>
      </c>
      <c r="E382" s="397">
        <v>3.1974999999999998</v>
      </c>
      <c r="F382" s="397">
        <v>0</v>
      </c>
      <c r="G382" s="397">
        <v>7.1755000000000004</v>
      </c>
      <c r="H382" s="397">
        <v>0</v>
      </c>
      <c r="I382" s="397">
        <v>0</v>
      </c>
      <c r="J382" s="397">
        <v>16.751200000000001</v>
      </c>
      <c r="K382" s="397">
        <v>9.5756999999999994</v>
      </c>
    </row>
    <row r="383" spans="1:11" ht="9" customHeight="1">
      <c r="A383" s="395" t="s">
        <v>20581</v>
      </c>
      <c r="B383" s="396" t="s">
        <v>20582</v>
      </c>
      <c r="C383" s="1012"/>
      <c r="D383" s="1012"/>
      <c r="E383" s="1012"/>
      <c r="F383" s="1012"/>
      <c r="G383" s="1012"/>
      <c r="H383" s="1012"/>
      <c r="I383" s="1012"/>
      <c r="J383" s="397">
        <v>425.41539999999998</v>
      </c>
      <c r="K383" s="397">
        <v>126.5211</v>
      </c>
    </row>
    <row r="384" spans="1:11" ht="9" customHeight="1">
      <c r="A384" s="395" t="s">
        <v>20583</v>
      </c>
      <c r="B384" s="396" t="s">
        <v>20584</v>
      </c>
      <c r="C384" s="397">
        <v>824386.8358</v>
      </c>
      <c r="D384" s="397">
        <v>35.3309</v>
      </c>
      <c r="E384" s="397">
        <v>14.5328</v>
      </c>
      <c r="F384" s="397">
        <v>5.8884999999999996</v>
      </c>
      <c r="G384" s="397">
        <v>52.996299999999998</v>
      </c>
      <c r="H384" s="397">
        <v>204.05260000000001</v>
      </c>
      <c r="I384" s="397">
        <v>24.5365</v>
      </c>
      <c r="J384" s="397">
        <v>337.33760000000001</v>
      </c>
      <c r="K384" s="397">
        <v>80.288700000000006</v>
      </c>
    </row>
    <row r="385" spans="1:11" ht="9" customHeight="1">
      <c r="A385" s="395" t="s">
        <v>20585</v>
      </c>
      <c r="B385" s="396" t="s">
        <v>20586</v>
      </c>
      <c r="C385" s="397">
        <v>492846.11599999998</v>
      </c>
      <c r="D385" s="397">
        <v>37.195900000000002</v>
      </c>
      <c r="E385" s="397">
        <v>9.0365000000000002</v>
      </c>
      <c r="F385" s="397">
        <v>0</v>
      </c>
      <c r="G385" s="397">
        <v>41.845399999999998</v>
      </c>
      <c r="H385" s="397">
        <v>0</v>
      </c>
      <c r="I385" s="397">
        <v>0</v>
      </c>
      <c r="J385" s="397">
        <v>88.077799999999996</v>
      </c>
      <c r="K385" s="397">
        <v>46.232399999999998</v>
      </c>
    </row>
    <row r="386" spans="1:11" ht="9" customHeight="1">
      <c r="A386" s="395" t="s">
        <v>20587</v>
      </c>
      <c r="B386" s="396" t="s">
        <v>20588</v>
      </c>
      <c r="C386" s="1012"/>
      <c r="D386" s="1012"/>
      <c r="E386" s="1012"/>
      <c r="F386" s="1012"/>
      <c r="G386" s="1012"/>
      <c r="H386" s="1012"/>
      <c r="I386" s="1012"/>
      <c r="J386" s="397">
        <v>642.91219999999998</v>
      </c>
      <c r="K386" s="397">
        <v>268.15679999999998</v>
      </c>
    </row>
    <row r="387" spans="1:11" ht="18" customHeight="1">
      <c r="A387" s="395" t="s">
        <v>20589</v>
      </c>
      <c r="B387" s="396" t="s">
        <v>20590</v>
      </c>
      <c r="C387" s="397">
        <v>811067.83730000001</v>
      </c>
      <c r="D387" s="397">
        <v>34.760100000000001</v>
      </c>
      <c r="E387" s="397">
        <v>14.298</v>
      </c>
      <c r="F387" s="397">
        <v>5.7933000000000003</v>
      </c>
      <c r="G387" s="397">
        <v>52.140099999999997</v>
      </c>
      <c r="H387" s="397">
        <v>182.67570000000001</v>
      </c>
      <c r="I387" s="397">
        <v>27.357399999999998</v>
      </c>
      <c r="J387" s="397">
        <v>317.02460000000002</v>
      </c>
      <c r="K387" s="397">
        <v>82.208799999999997</v>
      </c>
    </row>
    <row r="388" spans="1:11" ht="9" customHeight="1">
      <c r="A388" s="395" t="s">
        <v>20591</v>
      </c>
      <c r="B388" s="396" t="s">
        <v>20592</v>
      </c>
      <c r="C388" s="397">
        <v>2176838.4824999999</v>
      </c>
      <c r="D388" s="397">
        <v>124.3908</v>
      </c>
      <c r="E388" s="397">
        <v>38.374600000000001</v>
      </c>
      <c r="F388" s="397">
        <v>0</v>
      </c>
      <c r="G388" s="397">
        <v>139.93960000000001</v>
      </c>
      <c r="H388" s="397">
        <v>0</v>
      </c>
      <c r="I388" s="397">
        <v>23.182600000000001</v>
      </c>
      <c r="J388" s="397">
        <v>325.88760000000002</v>
      </c>
      <c r="K388" s="397">
        <v>185.94800000000001</v>
      </c>
    </row>
    <row r="389" spans="1:11" ht="9" customHeight="1">
      <c r="A389" s="395" t="s">
        <v>20593</v>
      </c>
      <c r="B389" s="396" t="s">
        <v>20594</v>
      </c>
      <c r="C389" s="1012"/>
      <c r="D389" s="1012"/>
      <c r="E389" s="1012"/>
      <c r="F389" s="1012"/>
      <c r="G389" s="1012"/>
      <c r="H389" s="1012"/>
      <c r="I389" s="1012"/>
      <c r="J389" s="397">
        <v>384.7747</v>
      </c>
      <c r="K389" s="397">
        <v>130.88669999999999</v>
      </c>
    </row>
    <row r="390" spans="1:11" ht="9" customHeight="1">
      <c r="A390" s="395" t="s">
        <v>20595</v>
      </c>
      <c r="B390" s="396" t="s">
        <v>20596</v>
      </c>
      <c r="C390" s="397">
        <v>705855.55070000002</v>
      </c>
      <c r="D390" s="397">
        <v>30.251000000000001</v>
      </c>
      <c r="E390" s="397">
        <v>12.443199999999999</v>
      </c>
      <c r="F390" s="397">
        <v>5.0418000000000003</v>
      </c>
      <c r="G390" s="397">
        <v>45.376399999999997</v>
      </c>
      <c r="H390" s="397">
        <v>182.67570000000001</v>
      </c>
      <c r="I390" s="397">
        <v>27.357399999999998</v>
      </c>
      <c r="J390" s="397">
        <v>303.14550000000003</v>
      </c>
      <c r="K390" s="397">
        <v>75.093400000000003</v>
      </c>
    </row>
    <row r="391" spans="1:11" ht="9" customHeight="1">
      <c r="A391" s="395" t="s">
        <v>20597</v>
      </c>
      <c r="B391" s="396" t="s">
        <v>20598</v>
      </c>
      <c r="C391" s="397">
        <v>37612.5</v>
      </c>
      <c r="D391" s="397">
        <v>2.5939999999999999</v>
      </c>
      <c r="E391" s="397">
        <v>0.68020000000000003</v>
      </c>
      <c r="F391" s="397">
        <v>0</v>
      </c>
      <c r="G391" s="397">
        <v>2.5939999999999999</v>
      </c>
      <c r="H391" s="397">
        <v>0</v>
      </c>
      <c r="I391" s="397">
        <v>0</v>
      </c>
      <c r="J391" s="397">
        <v>5.8681999999999999</v>
      </c>
      <c r="K391" s="397">
        <v>3.2742</v>
      </c>
    </row>
    <row r="392" spans="1:11" ht="9" customHeight="1">
      <c r="A392" s="395" t="s">
        <v>20599</v>
      </c>
      <c r="B392" s="396" t="s">
        <v>20600</v>
      </c>
      <c r="C392" s="397">
        <v>337008</v>
      </c>
      <c r="D392" s="397">
        <v>23.241900000000001</v>
      </c>
      <c r="E392" s="397">
        <v>6.0945999999999998</v>
      </c>
      <c r="F392" s="397">
        <v>0</v>
      </c>
      <c r="G392" s="397">
        <v>23.241900000000001</v>
      </c>
      <c r="H392" s="397">
        <v>0</v>
      </c>
      <c r="I392" s="397">
        <v>23.182600000000001</v>
      </c>
      <c r="J392" s="397">
        <v>75.760999999999996</v>
      </c>
      <c r="K392" s="397">
        <v>52.519100000000002</v>
      </c>
    </row>
    <row r="393" spans="1:11" ht="9" customHeight="1">
      <c r="A393" s="395" t="s">
        <v>20601</v>
      </c>
      <c r="B393" s="396" t="s">
        <v>20602</v>
      </c>
      <c r="C393" s="1012"/>
      <c r="D393" s="1012"/>
      <c r="E393" s="1012"/>
      <c r="F393" s="1012"/>
      <c r="G393" s="1012"/>
      <c r="H393" s="1012"/>
      <c r="I393" s="1012"/>
      <c r="J393" s="397">
        <v>338.52109999999999</v>
      </c>
      <c r="K393" s="397">
        <v>144.3357</v>
      </c>
    </row>
    <row r="394" spans="1:11" ht="18" customHeight="1">
      <c r="A394" s="395" t="s">
        <v>20603</v>
      </c>
      <c r="B394" s="396" t="s">
        <v>20604</v>
      </c>
      <c r="C394" s="397">
        <v>542555.58979999996</v>
      </c>
      <c r="D394" s="397">
        <v>23.252400000000002</v>
      </c>
      <c r="E394" s="397">
        <v>9.5645000000000007</v>
      </c>
      <c r="F394" s="397">
        <v>3.8754</v>
      </c>
      <c r="G394" s="397">
        <v>34.878599999999999</v>
      </c>
      <c r="H394" s="397">
        <v>132.14830000000001</v>
      </c>
      <c r="I394" s="397">
        <v>24.5365</v>
      </c>
      <c r="J394" s="397">
        <v>228.25569999999999</v>
      </c>
      <c r="K394" s="397">
        <v>61.2288</v>
      </c>
    </row>
    <row r="395" spans="1:11" ht="9" customHeight="1">
      <c r="A395" s="395" t="s">
        <v>20605</v>
      </c>
      <c r="B395" s="396" t="s">
        <v>20606</v>
      </c>
      <c r="C395" s="397">
        <v>24661.930100000001</v>
      </c>
      <c r="D395" s="397">
        <v>1.7008000000000001</v>
      </c>
      <c r="E395" s="397">
        <v>0.44600000000000001</v>
      </c>
      <c r="F395" s="397">
        <v>0</v>
      </c>
      <c r="G395" s="397">
        <v>1.7008000000000001</v>
      </c>
      <c r="H395" s="397">
        <v>0</v>
      </c>
      <c r="I395" s="397">
        <v>0</v>
      </c>
      <c r="J395" s="397">
        <v>3.8475999999999999</v>
      </c>
      <c r="K395" s="397">
        <v>2.1467999999999998</v>
      </c>
    </row>
    <row r="396" spans="1:11" ht="9" customHeight="1">
      <c r="A396" s="395" t="s">
        <v>20607</v>
      </c>
      <c r="B396" s="396" t="s">
        <v>20608</v>
      </c>
      <c r="C396" s="397">
        <v>210128.5</v>
      </c>
      <c r="D396" s="397">
        <v>14.4916</v>
      </c>
      <c r="E396" s="397">
        <v>3.8001</v>
      </c>
      <c r="F396" s="397">
        <v>0</v>
      </c>
      <c r="G396" s="397">
        <v>14.4916</v>
      </c>
      <c r="H396" s="397">
        <v>0</v>
      </c>
      <c r="I396" s="397">
        <v>23.182600000000001</v>
      </c>
      <c r="J396" s="397">
        <v>55.965899999999998</v>
      </c>
      <c r="K396" s="397">
        <v>41.474299999999999</v>
      </c>
    </row>
    <row r="397" spans="1:11" ht="9" customHeight="1">
      <c r="A397" s="395" t="s">
        <v>20609</v>
      </c>
      <c r="B397" s="396" t="s">
        <v>20610</v>
      </c>
      <c r="C397" s="397">
        <v>205615</v>
      </c>
      <c r="D397" s="397">
        <v>11.6515</v>
      </c>
      <c r="E397" s="397">
        <v>4.6516999999999999</v>
      </c>
      <c r="F397" s="397">
        <v>0</v>
      </c>
      <c r="G397" s="397">
        <v>10.966100000000001</v>
      </c>
      <c r="H397" s="397">
        <v>0</v>
      </c>
      <c r="I397" s="397">
        <v>23.182600000000001</v>
      </c>
      <c r="J397" s="397">
        <v>50.451900000000002</v>
      </c>
      <c r="K397" s="397">
        <v>39.485799999999998</v>
      </c>
    </row>
    <row r="398" spans="1:11" ht="9" customHeight="1">
      <c r="A398" s="395" t="s">
        <v>20611</v>
      </c>
      <c r="B398" s="396" t="s">
        <v>20612</v>
      </c>
      <c r="C398" s="1012"/>
      <c r="D398" s="1012"/>
      <c r="E398" s="1012"/>
      <c r="F398" s="1012"/>
      <c r="G398" s="1012"/>
      <c r="H398" s="1012"/>
      <c r="I398" s="1012"/>
      <c r="J398" s="397">
        <v>206.67570000000001</v>
      </c>
      <c r="K398" s="397">
        <v>62.263100000000001</v>
      </c>
    </row>
    <row r="399" spans="1:11" ht="9" customHeight="1">
      <c r="A399" s="395" t="s">
        <v>20613</v>
      </c>
      <c r="B399" s="396" t="s">
        <v>20614</v>
      </c>
      <c r="C399" s="397">
        <v>432967.62670000002</v>
      </c>
      <c r="D399" s="397">
        <v>18.555800000000001</v>
      </c>
      <c r="E399" s="397">
        <v>7.6326000000000001</v>
      </c>
      <c r="F399" s="397">
        <v>3.0926</v>
      </c>
      <c r="G399" s="397">
        <v>27.833600000000001</v>
      </c>
      <c r="H399" s="397">
        <v>111.7431</v>
      </c>
      <c r="I399" s="397">
        <v>27.357399999999998</v>
      </c>
      <c r="J399" s="397">
        <v>196.21510000000001</v>
      </c>
      <c r="K399" s="397">
        <v>56.638399999999997</v>
      </c>
    </row>
    <row r="400" spans="1:11" ht="9" customHeight="1">
      <c r="A400" s="395" t="s">
        <v>20615</v>
      </c>
      <c r="B400" s="396" t="s">
        <v>20616</v>
      </c>
      <c r="C400" s="397">
        <v>75225</v>
      </c>
      <c r="D400" s="397">
        <v>4.2986000000000004</v>
      </c>
      <c r="E400" s="397">
        <v>1.3261000000000001</v>
      </c>
      <c r="F400" s="397">
        <v>0</v>
      </c>
      <c r="G400" s="397">
        <v>4.8358999999999996</v>
      </c>
      <c r="H400" s="397">
        <v>0</v>
      </c>
      <c r="I400" s="397">
        <v>0</v>
      </c>
      <c r="J400" s="397">
        <v>10.460599999999999</v>
      </c>
      <c r="K400" s="397">
        <v>5.6246999999999998</v>
      </c>
    </row>
    <row r="401" spans="1:11" ht="9" customHeight="1">
      <c r="A401" s="395" t="s">
        <v>20617</v>
      </c>
      <c r="B401" s="396" t="s">
        <v>20618</v>
      </c>
      <c r="C401" s="1012"/>
      <c r="D401" s="1012"/>
      <c r="E401" s="1012"/>
      <c r="F401" s="1012"/>
      <c r="G401" s="1012"/>
      <c r="H401" s="1012"/>
      <c r="I401" s="1012"/>
      <c r="J401" s="397">
        <v>284.94600000000003</v>
      </c>
      <c r="K401" s="397">
        <v>103.6499</v>
      </c>
    </row>
    <row r="402" spans="1:11" ht="9" customHeight="1">
      <c r="A402" s="395" t="s">
        <v>20619</v>
      </c>
      <c r="B402" s="396" t="s">
        <v>20620</v>
      </c>
      <c r="C402" s="397">
        <v>567629.24430000002</v>
      </c>
      <c r="D402" s="397">
        <v>24.327000000000002</v>
      </c>
      <c r="E402" s="397">
        <v>10.006500000000001</v>
      </c>
      <c r="F402" s="397">
        <v>4.0545</v>
      </c>
      <c r="G402" s="397">
        <v>36.490499999999997</v>
      </c>
      <c r="H402" s="397">
        <v>132.14830000000001</v>
      </c>
      <c r="I402" s="397">
        <v>27.357399999999998</v>
      </c>
      <c r="J402" s="397">
        <v>234.38419999999999</v>
      </c>
      <c r="K402" s="397">
        <v>65.745400000000004</v>
      </c>
    </row>
    <row r="403" spans="1:11" ht="9" customHeight="1">
      <c r="A403" s="395" t="s">
        <v>20621</v>
      </c>
      <c r="B403" s="396" t="s">
        <v>20622</v>
      </c>
      <c r="C403" s="397">
        <v>196891.82980000001</v>
      </c>
      <c r="D403" s="397">
        <v>11.250999999999999</v>
      </c>
      <c r="E403" s="397">
        <v>3.4708999999999999</v>
      </c>
      <c r="F403" s="397">
        <v>0</v>
      </c>
      <c r="G403" s="397">
        <v>12.657299999999999</v>
      </c>
      <c r="H403" s="397">
        <v>0</v>
      </c>
      <c r="I403" s="397">
        <v>23.182600000000001</v>
      </c>
      <c r="J403" s="397">
        <v>50.561799999999998</v>
      </c>
      <c r="K403" s="397">
        <v>37.904499999999999</v>
      </c>
    </row>
    <row r="404" spans="1:11" ht="9" customHeight="1">
      <c r="A404" s="395" t="s">
        <v>20623</v>
      </c>
      <c r="B404" s="396" t="s">
        <v>20624</v>
      </c>
      <c r="C404" s="1012"/>
      <c r="D404" s="1012"/>
      <c r="E404" s="1012"/>
      <c r="F404" s="1012"/>
      <c r="G404" s="1012"/>
      <c r="H404" s="1012"/>
      <c r="I404" s="1012"/>
      <c r="J404" s="397">
        <v>485.12020000000001</v>
      </c>
      <c r="K404" s="397">
        <v>155.85749999999999</v>
      </c>
    </row>
    <row r="405" spans="1:11" ht="9" customHeight="1">
      <c r="A405" s="395" t="s">
        <v>20625</v>
      </c>
      <c r="B405" s="396" t="s">
        <v>20626</v>
      </c>
      <c r="C405" s="397">
        <v>897476.9068</v>
      </c>
      <c r="D405" s="397">
        <v>38.463299999999997</v>
      </c>
      <c r="E405" s="397">
        <v>15.821199999999999</v>
      </c>
      <c r="F405" s="397">
        <v>6.4104999999999999</v>
      </c>
      <c r="G405" s="397">
        <v>57.694899999999997</v>
      </c>
      <c r="H405" s="397">
        <v>233.203</v>
      </c>
      <c r="I405" s="397">
        <v>27.357399999999998</v>
      </c>
      <c r="J405" s="397">
        <v>378.95030000000003</v>
      </c>
      <c r="K405" s="397">
        <v>88.052400000000006</v>
      </c>
    </row>
    <row r="406" spans="1:11" ht="9" customHeight="1">
      <c r="A406" s="395" t="s">
        <v>20627</v>
      </c>
      <c r="B406" s="396" t="s">
        <v>20628</v>
      </c>
      <c r="C406" s="397">
        <v>596785</v>
      </c>
      <c r="D406" s="397">
        <v>34.101999999999997</v>
      </c>
      <c r="E406" s="397">
        <v>10.5205</v>
      </c>
      <c r="F406" s="397">
        <v>0</v>
      </c>
      <c r="G406" s="397">
        <v>38.364800000000002</v>
      </c>
      <c r="H406" s="397">
        <v>0</v>
      </c>
      <c r="I406" s="397">
        <v>23.182600000000001</v>
      </c>
      <c r="J406" s="397">
        <v>106.1699</v>
      </c>
      <c r="K406" s="397">
        <v>67.805099999999996</v>
      </c>
    </row>
    <row r="407" spans="1:11" ht="9" customHeight="1">
      <c r="A407" s="395" t="s">
        <v>584</v>
      </c>
      <c r="B407" s="396" t="s">
        <v>20629</v>
      </c>
      <c r="C407" s="1012"/>
      <c r="D407" s="1012"/>
      <c r="E407" s="1012"/>
      <c r="F407" s="1012"/>
      <c r="G407" s="1012"/>
      <c r="H407" s="1012"/>
      <c r="I407" s="1012"/>
      <c r="J407" s="397">
        <v>257.64830000000001</v>
      </c>
      <c r="K407" s="397">
        <v>66.963700000000003</v>
      </c>
    </row>
    <row r="408" spans="1:11" ht="9" customHeight="1">
      <c r="A408" s="395" t="s">
        <v>20630</v>
      </c>
      <c r="B408" s="396" t="s">
        <v>20631</v>
      </c>
      <c r="C408" s="397">
        <v>627357.2132</v>
      </c>
      <c r="D408" s="397">
        <v>26.886700000000001</v>
      </c>
      <c r="E408" s="397">
        <v>11.0594</v>
      </c>
      <c r="F408" s="397">
        <v>4.4810999999999996</v>
      </c>
      <c r="G408" s="397">
        <v>40.330100000000002</v>
      </c>
      <c r="H408" s="397">
        <v>150.3545</v>
      </c>
      <c r="I408" s="397">
        <v>24.5365</v>
      </c>
      <c r="J408" s="397">
        <v>257.64830000000001</v>
      </c>
      <c r="K408" s="397">
        <v>66.963700000000003</v>
      </c>
    </row>
    <row r="409" spans="1:11" ht="9" customHeight="1">
      <c r="A409" s="395" t="s">
        <v>20632</v>
      </c>
      <c r="B409" s="396" t="s">
        <v>20633</v>
      </c>
      <c r="C409" s="1012"/>
      <c r="D409" s="1012"/>
      <c r="E409" s="1012"/>
      <c r="F409" s="1012"/>
      <c r="G409" s="1012"/>
      <c r="H409" s="1012"/>
      <c r="I409" s="1012"/>
      <c r="J409" s="397">
        <v>5.5029000000000003</v>
      </c>
      <c r="K409" s="397">
        <v>3.7671000000000001</v>
      </c>
    </row>
    <row r="410" spans="1:11" ht="9" customHeight="1">
      <c r="A410" s="395" t="s">
        <v>20634</v>
      </c>
      <c r="B410" s="396" t="s">
        <v>20635</v>
      </c>
      <c r="C410" s="397">
        <v>34716.669199999997</v>
      </c>
      <c r="D410" s="397">
        <v>3.1244999999999998</v>
      </c>
      <c r="E410" s="397">
        <v>0.64259999999999995</v>
      </c>
      <c r="F410" s="397">
        <v>0</v>
      </c>
      <c r="G410" s="397">
        <v>1.7358</v>
      </c>
      <c r="H410" s="397">
        <v>0</v>
      </c>
      <c r="I410" s="397">
        <v>0</v>
      </c>
      <c r="J410" s="397">
        <v>5.5029000000000003</v>
      </c>
      <c r="K410" s="397">
        <v>3.7671000000000001</v>
      </c>
    </row>
    <row r="411" spans="1:11" ht="9" customHeight="1">
      <c r="A411" s="395" t="s">
        <v>20636</v>
      </c>
      <c r="B411" s="396" t="s">
        <v>20637</v>
      </c>
      <c r="C411" s="1012"/>
      <c r="D411" s="1012"/>
      <c r="E411" s="1012"/>
      <c r="F411" s="1012"/>
      <c r="G411" s="1012"/>
      <c r="H411" s="1012"/>
      <c r="I411" s="1012"/>
      <c r="J411" s="397">
        <v>89.266400000000004</v>
      </c>
      <c r="K411" s="397">
        <v>48.795000000000002</v>
      </c>
    </row>
    <row r="412" spans="1:11" ht="9" customHeight="1">
      <c r="A412" s="395" t="s">
        <v>20638</v>
      </c>
      <c r="B412" s="396" t="s">
        <v>20639</v>
      </c>
      <c r="C412" s="397">
        <v>449682.06319999998</v>
      </c>
      <c r="D412" s="397">
        <v>40.471400000000003</v>
      </c>
      <c r="E412" s="397">
        <v>8.3236000000000008</v>
      </c>
      <c r="F412" s="397">
        <v>0</v>
      </c>
      <c r="G412" s="397">
        <v>40.471400000000003</v>
      </c>
      <c r="H412" s="397">
        <v>0</v>
      </c>
      <c r="I412" s="397">
        <v>0</v>
      </c>
      <c r="J412" s="397">
        <v>89.266400000000004</v>
      </c>
      <c r="K412" s="397">
        <v>48.795000000000002</v>
      </c>
    </row>
    <row r="413" spans="1:11" ht="9" customHeight="1">
      <c r="A413" s="395" t="s">
        <v>20640</v>
      </c>
      <c r="B413" s="396" t="s">
        <v>20641</v>
      </c>
      <c r="C413" s="1012"/>
      <c r="D413" s="1012"/>
      <c r="E413" s="1012"/>
      <c r="F413" s="1012"/>
      <c r="G413" s="1012"/>
      <c r="H413" s="1012"/>
      <c r="I413" s="1012"/>
      <c r="J413" s="397">
        <v>275.75909999999999</v>
      </c>
      <c r="K413" s="397">
        <v>84.457800000000006</v>
      </c>
    </row>
    <row r="414" spans="1:11" ht="9" customHeight="1">
      <c r="A414" s="395" t="s">
        <v>20642</v>
      </c>
      <c r="B414" s="396" t="s">
        <v>20643</v>
      </c>
      <c r="C414" s="397">
        <v>801072.89150000003</v>
      </c>
      <c r="D414" s="397">
        <v>34.331699999999998</v>
      </c>
      <c r="E414" s="397">
        <v>14.1218</v>
      </c>
      <c r="F414" s="397">
        <v>5.7218999999999998</v>
      </c>
      <c r="G414" s="397">
        <v>51.497500000000002</v>
      </c>
      <c r="H414" s="397">
        <v>134.60310000000001</v>
      </c>
      <c r="I414" s="397">
        <v>24.5365</v>
      </c>
      <c r="J414" s="397">
        <v>264.8125</v>
      </c>
      <c r="K414" s="397">
        <v>78.7119</v>
      </c>
    </row>
    <row r="415" spans="1:11" ht="9" customHeight="1">
      <c r="A415" s="395" t="s">
        <v>20644</v>
      </c>
      <c r="B415" s="396" t="s">
        <v>20645</v>
      </c>
      <c r="C415" s="397">
        <v>61252.623599999999</v>
      </c>
      <c r="D415" s="397">
        <v>4.6227999999999998</v>
      </c>
      <c r="E415" s="397">
        <v>1.1231</v>
      </c>
      <c r="F415" s="397">
        <v>0</v>
      </c>
      <c r="G415" s="397">
        <v>5.2007000000000003</v>
      </c>
      <c r="H415" s="397">
        <v>0</v>
      </c>
      <c r="I415" s="397">
        <v>0</v>
      </c>
      <c r="J415" s="397">
        <v>10.9466</v>
      </c>
      <c r="K415" s="397">
        <v>5.7458999999999998</v>
      </c>
    </row>
    <row r="416" spans="1:11" ht="9" customHeight="1">
      <c r="A416" s="395" t="s">
        <v>20646</v>
      </c>
      <c r="B416" s="396" t="s">
        <v>20647</v>
      </c>
      <c r="C416" s="1012"/>
      <c r="D416" s="1012"/>
      <c r="E416" s="1012"/>
      <c r="F416" s="1012"/>
      <c r="G416" s="1012"/>
      <c r="H416" s="1012"/>
      <c r="I416" s="1012"/>
      <c r="J416" s="397">
        <v>442.4726</v>
      </c>
      <c r="K416" s="397">
        <v>108.7388</v>
      </c>
    </row>
    <row r="417" spans="1:11" ht="9" customHeight="1">
      <c r="A417" s="395" t="s">
        <v>20569</v>
      </c>
      <c r="B417" s="396" t="s">
        <v>20570</v>
      </c>
      <c r="C417" s="397">
        <v>890034.13569999998</v>
      </c>
      <c r="D417" s="397">
        <v>38.144300000000001</v>
      </c>
      <c r="E417" s="397">
        <v>15.69</v>
      </c>
      <c r="F417" s="397">
        <v>6.3574000000000002</v>
      </c>
      <c r="G417" s="397">
        <v>57.216500000000003</v>
      </c>
      <c r="H417" s="397">
        <v>257.49489999999997</v>
      </c>
      <c r="I417" s="397">
        <v>24.5365</v>
      </c>
      <c r="J417" s="397">
        <v>399.43959999999998</v>
      </c>
      <c r="K417" s="397">
        <v>84.728200000000001</v>
      </c>
    </row>
    <row r="418" spans="1:11" ht="9" customHeight="1">
      <c r="A418" s="395" t="s">
        <v>20648</v>
      </c>
      <c r="B418" s="396" t="s">
        <v>20649</v>
      </c>
      <c r="C418" s="397">
        <v>275825</v>
      </c>
      <c r="D418" s="397">
        <v>19.022400000000001</v>
      </c>
      <c r="E418" s="397">
        <v>4.9882</v>
      </c>
      <c r="F418" s="397">
        <v>0</v>
      </c>
      <c r="G418" s="397">
        <v>19.022400000000001</v>
      </c>
      <c r="H418" s="397">
        <v>0</v>
      </c>
      <c r="I418" s="397">
        <v>0</v>
      </c>
      <c r="J418" s="397">
        <v>43.033000000000001</v>
      </c>
      <c r="K418" s="397">
        <v>24.0106</v>
      </c>
    </row>
    <row r="419" spans="1:11" ht="9" customHeight="1">
      <c r="A419" s="395" t="s">
        <v>20650</v>
      </c>
      <c r="B419" s="396" t="s">
        <v>20651</v>
      </c>
      <c r="C419" s="1012"/>
      <c r="D419" s="1012"/>
      <c r="E419" s="1012"/>
      <c r="F419" s="1012"/>
      <c r="G419" s="1012"/>
      <c r="H419" s="1012"/>
      <c r="I419" s="1012"/>
      <c r="J419" s="397">
        <v>549.81700000000001</v>
      </c>
      <c r="K419" s="397">
        <v>185.0051</v>
      </c>
    </row>
    <row r="420" spans="1:11" ht="9" customHeight="1">
      <c r="A420" s="395" t="s">
        <v>20575</v>
      </c>
      <c r="B420" s="396" t="s">
        <v>20576</v>
      </c>
      <c r="C420" s="397">
        <v>1133097.4879999999</v>
      </c>
      <c r="D420" s="397">
        <v>48.561300000000003</v>
      </c>
      <c r="E420" s="397">
        <v>19.974900000000002</v>
      </c>
      <c r="F420" s="397">
        <v>8.0936000000000003</v>
      </c>
      <c r="G420" s="397">
        <v>72.841999999999999</v>
      </c>
      <c r="H420" s="397">
        <v>231.25960000000001</v>
      </c>
      <c r="I420" s="397">
        <v>27.357399999999998</v>
      </c>
      <c r="J420" s="397">
        <v>408.08879999999999</v>
      </c>
      <c r="K420" s="397">
        <v>103.9872</v>
      </c>
    </row>
    <row r="421" spans="1:11" ht="9" customHeight="1">
      <c r="A421" s="395" t="s">
        <v>20652</v>
      </c>
      <c r="B421" s="396" t="s">
        <v>20653</v>
      </c>
      <c r="C421" s="397">
        <v>311282.55450000003</v>
      </c>
      <c r="D421" s="397">
        <v>20.752199999999998</v>
      </c>
      <c r="E421" s="397">
        <v>10.4033</v>
      </c>
      <c r="F421" s="397">
        <v>0</v>
      </c>
      <c r="G421" s="397">
        <v>23.3462</v>
      </c>
      <c r="H421" s="397">
        <v>0</v>
      </c>
      <c r="I421" s="397">
        <v>0</v>
      </c>
      <c r="J421" s="397">
        <v>54.5017</v>
      </c>
      <c r="K421" s="397">
        <v>31.1555</v>
      </c>
    </row>
    <row r="422" spans="1:11" ht="9" customHeight="1">
      <c r="A422" s="395" t="s">
        <v>20654</v>
      </c>
      <c r="B422" s="396" t="s">
        <v>20655</v>
      </c>
      <c r="C422" s="397">
        <v>498188.24839999998</v>
      </c>
      <c r="D422" s="397">
        <v>33.212499999999999</v>
      </c>
      <c r="E422" s="397">
        <v>16.649899999999999</v>
      </c>
      <c r="F422" s="397">
        <v>0</v>
      </c>
      <c r="G422" s="397">
        <v>37.364100000000001</v>
      </c>
      <c r="H422" s="397">
        <v>0</v>
      </c>
      <c r="I422" s="397">
        <v>0</v>
      </c>
      <c r="J422" s="397">
        <v>87.226500000000001</v>
      </c>
      <c r="K422" s="397">
        <v>49.862400000000001</v>
      </c>
    </row>
    <row r="423" spans="1:11" ht="9" customHeight="1">
      <c r="A423" s="395" t="s">
        <v>20656</v>
      </c>
      <c r="B423" s="396" t="s">
        <v>20657</v>
      </c>
      <c r="C423" s="1012"/>
      <c r="D423" s="1012"/>
      <c r="E423" s="1012"/>
      <c r="F423" s="1012"/>
      <c r="G423" s="1012"/>
      <c r="H423" s="1012"/>
      <c r="I423" s="1012"/>
      <c r="J423" s="397">
        <v>641.798</v>
      </c>
      <c r="K423" s="397">
        <v>236.10990000000001</v>
      </c>
    </row>
    <row r="424" spans="1:11" ht="9" customHeight="1">
      <c r="A424" s="395" t="s">
        <v>20652</v>
      </c>
      <c r="B424" s="396" t="s">
        <v>20653</v>
      </c>
      <c r="C424" s="397">
        <v>311282.55450000003</v>
      </c>
      <c r="D424" s="397">
        <v>20.752199999999998</v>
      </c>
      <c r="E424" s="397">
        <v>10.4033</v>
      </c>
      <c r="F424" s="397">
        <v>0</v>
      </c>
      <c r="G424" s="397">
        <v>23.3462</v>
      </c>
      <c r="H424" s="397">
        <v>0</v>
      </c>
      <c r="I424" s="397">
        <v>0</v>
      </c>
      <c r="J424" s="397">
        <v>54.5017</v>
      </c>
      <c r="K424" s="397">
        <v>31.1555</v>
      </c>
    </row>
    <row r="425" spans="1:11" ht="9" customHeight="1">
      <c r="A425" s="395" t="s">
        <v>20658</v>
      </c>
      <c r="B425" s="396" t="s">
        <v>20659</v>
      </c>
      <c r="C425" s="397">
        <v>1322759.6732999999</v>
      </c>
      <c r="D425" s="397">
        <v>56.689700000000002</v>
      </c>
      <c r="E425" s="397">
        <v>23.3184</v>
      </c>
      <c r="F425" s="397">
        <v>9.4482999999999997</v>
      </c>
      <c r="G425" s="397">
        <v>85.034599999999998</v>
      </c>
      <c r="H425" s="397">
        <v>231.25960000000001</v>
      </c>
      <c r="I425" s="397">
        <v>27.357399999999998</v>
      </c>
      <c r="J425" s="397">
        <v>433.108</v>
      </c>
      <c r="K425" s="397">
        <v>116.8138</v>
      </c>
    </row>
    <row r="426" spans="1:11" ht="9" customHeight="1">
      <c r="A426" s="395" t="s">
        <v>20660</v>
      </c>
      <c r="B426" s="396" t="s">
        <v>20661</v>
      </c>
      <c r="C426" s="397">
        <v>382447.5442</v>
      </c>
      <c r="D426" s="397">
        <v>25.496500000000001</v>
      </c>
      <c r="E426" s="397">
        <v>12.781700000000001</v>
      </c>
      <c r="F426" s="397">
        <v>0</v>
      </c>
      <c r="G426" s="397">
        <v>28.683599999999998</v>
      </c>
      <c r="H426" s="397">
        <v>0</v>
      </c>
      <c r="I426" s="397">
        <v>0</v>
      </c>
      <c r="J426" s="397">
        <v>66.961799999999997</v>
      </c>
      <c r="K426" s="397">
        <v>38.278199999999998</v>
      </c>
    </row>
    <row r="427" spans="1:11" ht="9" customHeight="1">
      <c r="A427" s="395" t="s">
        <v>20654</v>
      </c>
      <c r="B427" s="396" t="s">
        <v>20655</v>
      </c>
      <c r="C427" s="397">
        <v>498188.24839999998</v>
      </c>
      <c r="D427" s="397">
        <v>33.212499999999999</v>
      </c>
      <c r="E427" s="397">
        <v>16.649899999999999</v>
      </c>
      <c r="F427" s="397">
        <v>0</v>
      </c>
      <c r="G427" s="397">
        <v>37.364100000000001</v>
      </c>
      <c r="H427" s="397">
        <v>0</v>
      </c>
      <c r="I427" s="397">
        <v>0</v>
      </c>
      <c r="J427" s="397">
        <v>87.226500000000001</v>
      </c>
      <c r="K427" s="397">
        <v>49.862400000000001</v>
      </c>
    </row>
    <row r="428" spans="1:11" ht="9" customHeight="1">
      <c r="A428" s="395" t="s">
        <v>20662</v>
      </c>
      <c r="B428" s="396" t="s">
        <v>20663</v>
      </c>
      <c r="C428" s="1012"/>
      <c r="D428" s="1012"/>
      <c r="E428" s="1012"/>
      <c r="F428" s="1012"/>
      <c r="G428" s="1012"/>
      <c r="H428" s="1012"/>
      <c r="I428" s="1012"/>
      <c r="J428" s="397">
        <v>1284.4014999999999</v>
      </c>
      <c r="K428" s="397">
        <v>524.99800000000005</v>
      </c>
    </row>
    <row r="429" spans="1:11" ht="9" customHeight="1">
      <c r="A429" s="395" t="s">
        <v>20664</v>
      </c>
      <c r="B429" s="396" t="s">
        <v>20665</v>
      </c>
      <c r="C429" s="397">
        <v>5251865.4373000003</v>
      </c>
      <c r="D429" s="397">
        <v>225.07990000000001</v>
      </c>
      <c r="E429" s="397">
        <v>92.582899999999995</v>
      </c>
      <c r="F429" s="397">
        <v>37.513300000000001</v>
      </c>
      <c r="G429" s="397">
        <v>337.61989999999997</v>
      </c>
      <c r="H429" s="397">
        <v>315.02859999999998</v>
      </c>
      <c r="I429" s="397">
        <v>27.357399999999998</v>
      </c>
      <c r="J429" s="397">
        <v>1035.182</v>
      </c>
      <c r="K429" s="397">
        <v>382.5335</v>
      </c>
    </row>
    <row r="430" spans="1:11" ht="9" customHeight="1">
      <c r="A430" s="395" t="s">
        <v>20652</v>
      </c>
      <c r="B430" s="396" t="s">
        <v>20653</v>
      </c>
      <c r="C430" s="397">
        <v>311282.55450000003</v>
      </c>
      <c r="D430" s="397">
        <v>20.752199999999998</v>
      </c>
      <c r="E430" s="397">
        <v>10.4033</v>
      </c>
      <c r="F430" s="397">
        <v>0</v>
      </c>
      <c r="G430" s="397">
        <v>23.3462</v>
      </c>
      <c r="H430" s="397">
        <v>0</v>
      </c>
      <c r="I430" s="397">
        <v>0</v>
      </c>
      <c r="J430" s="397">
        <v>54.5017</v>
      </c>
      <c r="K430" s="397">
        <v>31.1555</v>
      </c>
    </row>
    <row r="431" spans="1:11" ht="9" customHeight="1">
      <c r="A431" s="395" t="s">
        <v>20666</v>
      </c>
      <c r="B431" s="396" t="s">
        <v>20667</v>
      </c>
      <c r="C431" s="397">
        <v>613928.95259999996</v>
      </c>
      <c r="D431" s="397">
        <v>40.928600000000003</v>
      </c>
      <c r="E431" s="397">
        <v>20.518000000000001</v>
      </c>
      <c r="F431" s="397">
        <v>0</v>
      </c>
      <c r="G431" s="397">
        <v>46.044699999999999</v>
      </c>
      <c r="H431" s="397">
        <v>0</v>
      </c>
      <c r="I431" s="397">
        <v>0</v>
      </c>
      <c r="J431" s="397">
        <v>107.4913</v>
      </c>
      <c r="K431" s="397">
        <v>61.446599999999997</v>
      </c>
    </row>
    <row r="432" spans="1:11" ht="9" customHeight="1">
      <c r="A432" s="395" t="s">
        <v>20654</v>
      </c>
      <c r="B432" s="396" t="s">
        <v>20655</v>
      </c>
      <c r="C432" s="397">
        <v>498188.24839999998</v>
      </c>
      <c r="D432" s="397">
        <v>33.212499999999999</v>
      </c>
      <c r="E432" s="397">
        <v>16.649899999999999</v>
      </c>
      <c r="F432" s="397">
        <v>0</v>
      </c>
      <c r="G432" s="397">
        <v>37.364100000000001</v>
      </c>
      <c r="H432" s="397">
        <v>0</v>
      </c>
      <c r="I432" s="397">
        <v>0</v>
      </c>
      <c r="J432" s="397">
        <v>87.226500000000001</v>
      </c>
      <c r="K432" s="397">
        <v>49.862400000000001</v>
      </c>
    </row>
    <row r="433" spans="1:11" ht="18" customHeight="1">
      <c r="A433" s="395" t="s">
        <v>20668</v>
      </c>
      <c r="B433" s="396" t="s">
        <v>20669</v>
      </c>
      <c r="C433" s="1012"/>
      <c r="D433" s="1012"/>
      <c r="E433" s="1012"/>
      <c r="F433" s="1012"/>
      <c r="G433" s="1012"/>
      <c r="H433" s="1012"/>
      <c r="I433" s="1012"/>
      <c r="J433" s="397">
        <v>342.0489</v>
      </c>
      <c r="K433" s="397">
        <v>97.948800000000006</v>
      </c>
    </row>
    <row r="434" spans="1:11" ht="18" customHeight="1">
      <c r="A434" s="395" t="s">
        <v>20670</v>
      </c>
      <c r="B434" s="396" t="s">
        <v>20671</v>
      </c>
      <c r="C434" s="397">
        <v>401200</v>
      </c>
      <c r="D434" s="397">
        <v>16.047999999999998</v>
      </c>
      <c r="E434" s="397">
        <v>6.8074000000000003</v>
      </c>
      <c r="F434" s="397">
        <v>0</v>
      </c>
      <c r="G434" s="397">
        <v>16.047999999999998</v>
      </c>
      <c r="H434" s="397">
        <v>0</v>
      </c>
      <c r="I434" s="397">
        <v>0</v>
      </c>
      <c r="J434" s="397">
        <v>38.903399999999998</v>
      </c>
      <c r="K434" s="397">
        <v>22.855399999999999</v>
      </c>
    </row>
    <row r="435" spans="1:11" ht="9" customHeight="1">
      <c r="A435" s="395" t="s">
        <v>20595</v>
      </c>
      <c r="B435" s="396" t="s">
        <v>20596</v>
      </c>
      <c r="C435" s="397">
        <v>705855.55070000002</v>
      </c>
      <c r="D435" s="397">
        <v>30.251000000000001</v>
      </c>
      <c r="E435" s="397">
        <v>12.443199999999999</v>
      </c>
      <c r="F435" s="397">
        <v>5.0418000000000003</v>
      </c>
      <c r="G435" s="397">
        <v>45.376399999999997</v>
      </c>
      <c r="H435" s="397">
        <v>182.67570000000001</v>
      </c>
      <c r="I435" s="397">
        <v>27.357399999999998</v>
      </c>
      <c r="J435" s="397">
        <v>303.14550000000003</v>
      </c>
      <c r="K435" s="397">
        <v>75.093400000000003</v>
      </c>
    </row>
    <row r="436" spans="1:11" ht="9" customHeight="1">
      <c r="A436" s="395" t="s">
        <v>20672</v>
      </c>
      <c r="B436" s="396" t="s">
        <v>20673</v>
      </c>
      <c r="C436" s="1012"/>
      <c r="D436" s="1012"/>
      <c r="E436" s="1012"/>
      <c r="F436" s="1012"/>
      <c r="G436" s="1012"/>
      <c r="H436" s="1012"/>
      <c r="I436" s="1012"/>
      <c r="J436" s="397">
        <v>306.87599999999998</v>
      </c>
      <c r="K436" s="397">
        <v>105.21980000000001</v>
      </c>
    </row>
    <row r="437" spans="1:11" ht="18" customHeight="1">
      <c r="A437" s="395" t="s">
        <v>20674</v>
      </c>
      <c r="B437" s="396" t="s">
        <v>20675</v>
      </c>
      <c r="C437" s="397">
        <v>801490.9804</v>
      </c>
      <c r="D437" s="397">
        <v>34.349600000000002</v>
      </c>
      <c r="E437" s="397">
        <v>14.129099999999999</v>
      </c>
      <c r="F437" s="397">
        <v>5.7248999999999999</v>
      </c>
      <c r="G437" s="397">
        <v>51.5244</v>
      </c>
      <c r="H437" s="397">
        <v>134.60310000000001</v>
      </c>
      <c r="I437" s="397">
        <v>33.859499999999997</v>
      </c>
      <c r="J437" s="397">
        <v>274.19060000000002</v>
      </c>
      <c r="K437" s="397">
        <v>88.063100000000006</v>
      </c>
    </row>
    <row r="438" spans="1:11" ht="9" customHeight="1">
      <c r="A438" s="395" t="s">
        <v>20676</v>
      </c>
      <c r="B438" s="396" t="s">
        <v>20677</v>
      </c>
      <c r="C438" s="397">
        <v>182894.041</v>
      </c>
      <c r="D438" s="397">
        <v>13.8033</v>
      </c>
      <c r="E438" s="397">
        <v>3.3534000000000002</v>
      </c>
      <c r="F438" s="397">
        <v>0</v>
      </c>
      <c r="G438" s="397">
        <v>15.528700000000001</v>
      </c>
      <c r="H438" s="397">
        <v>0</v>
      </c>
      <c r="I438" s="397">
        <v>0</v>
      </c>
      <c r="J438" s="397">
        <v>32.685400000000001</v>
      </c>
      <c r="K438" s="397">
        <v>17.156700000000001</v>
      </c>
    </row>
    <row r="439" spans="1:11" ht="9" customHeight="1">
      <c r="A439" s="395" t="s">
        <v>20678</v>
      </c>
      <c r="B439" s="396" t="s">
        <v>20679</v>
      </c>
      <c r="C439" s="1012"/>
      <c r="D439" s="1012"/>
      <c r="E439" s="1012"/>
      <c r="F439" s="1012"/>
      <c r="G439" s="1012"/>
      <c r="H439" s="1012"/>
      <c r="I439" s="1012"/>
      <c r="J439" s="397">
        <v>304.0129</v>
      </c>
      <c r="K439" s="397">
        <v>132.44470000000001</v>
      </c>
    </row>
    <row r="440" spans="1:11" ht="18" customHeight="1">
      <c r="A440" s="395" t="s">
        <v>20680</v>
      </c>
      <c r="B440" s="396" t="s">
        <v>20681</v>
      </c>
      <c r="C440" s="397">
        <v>410875.40659999999</v>
      </c>
      <c r="D440" s="397">
        <v>17.608899999999998</v>
      </c>
      <c r="E440" s="397">
        <v>7.2431000000000001</v>
      </c>
      <c r="F440" s="397">
        <v>2.9348000000000001</v>
      </c>
      <c r="G440" s="397">
        <v>26.413399999999999</v>
      </c>
      <c r="H440" s="397">
        <v>111.7431</v>
      </c>
      <c r="I440" s="397">
        <v>33.859499999999997</v>
      </c>
      <c r="J440" s="397">
        <v>199.80279999999999</v>
      </c>
      <c r="K440" s="397">
        <v>61.646299999999997</v>
      </c>
    </row>
    <row r="441" spans="1:11" ht="9" customHeight="1">
      <c r="A441" s="395" t="s">
        <v>20682</v>
      </c>
      <c r="B441" s="396" t="s">
        <v>20683</v>
      </c>
      <c r="C441" s="397">
        <v>501175.21610000002</v>
      </c>
      <c r="D441" s="397">
        <v>33.411700000000003</v>
      </c>
      <c r="E441" s="397">
        <v>9.0190999999999999</v>
      </c>
      <c r="F441" s="397">
        <v>0</v>
      </c>
      <c r="G441" s="397">
        <v>33.411700000000003</v>
      </c>
      <c r="H441" s="397">
        <v>0</v>
      </c>
      <c r="I441" s="397">
        <v>28.367599999999999</v>
      </c>
      <c r="J441" s="397">
        <v>104.2101</v>
      </c>
      <c r="K441" s="397">
        <v>70.798400000000001</v>
      </c>
    </row>
    <row r="442" spans="1:11" ht="9" customHeight="1">
      <c r="A442" s="395" t="s">
        <v>633</v>
      </c>
      <c r="B442" s="396" t="s">
        <v>20684</v>
      </c>
      <c r="C442" s="1012"/>
      <c r="D442" s="1012"/>
      <c r="E442" s="1012"/>
      <c r="F442" s="1012"/>
      <c r="G442" s="1012"/>
      <c r="H442" s="1012"/>
      <c r="I442" s="1012"/>
      <c r="J442" s="397">
        <v>180.5925</v>
      </c>
      <c r="K442" s="397">
        <v>69.026899999999998</v>
      </c>
    </row>
    <row r="443" spans="1:11" ht="9" customHeight="1">
      <c r="A443" s="395" t="s">
        <v>20685</v>
      </c>
      <c r="B443" s="396" t="s">
        <v>20686</v>
      </c>
      <c r="C443" s="397">
        <v>567629.24430000002</v>
      </c>
      <c r="D443" s="397">
        <v>24.327000000000002</v>
      </c>
      <c r="E443" s="397">
        <v>10.006500000000001</v>
      </c>
      <c r="F443" s="397">
        <v>4.0545</v>
      </c>
      <c r="G443" s="397">
        <v>36.490499999999997</v>
      </c>
      <c r="H443" s="397">
        <v>69.5518</v>
      </c>
      <c r="I443" s="397">
        <v>24.5365</v>
      </c>
      <c r="J443" s="397">
        <v>168.96680000000001</v>
      </c>
      <c r="K443" s="397">
        <v>62.924500000000002</v>
      </c>
    </row>
    <row r="444" spans="1:11" ht="9" customHeight="1">
      <c r="A444" s="395" t="s">
        <v>20687</v>
      </c>
      <c r="B444" s="396" t="s">
        <v>20688</v>
      </c>
      <c r="C444" s="397">
        <v>65052.692300000002</v>
      </c>
      <c r="D444" s="397">
        <v>4.9096000000000002</v>
      </c>
      <c r="E444" s="397">
        <v>1.1928000000000001</v>
      </c>
      <c r="F444" s="397">
        <v>0</v>
      </c>
      <c r="G444" s="397">
        <v>5.5232999999999999</v>
      </c>
      <c r="H444" s="397">
        <v>0</v>
      </c>
      <c r="I444" s="397">
        <v>0</v>
      </c>
      <c r="J444" s="397">
        <v>11.6257</v>
      </c>
      <c r="K444" s="397">
        <v>6.1024000000000003</v>
      </c>
    </row>
    <row r="445" spans="1:11" ht="9" customHeight="1">
      <c r="A445" s="395" t="s">
        <v>20689</v>
      </c>
      <c r="B445" s="396" t="s">
        <v>20690</v>
      </c>
      <c r="C445" s="1012"/>
      <c r="D445" s="1012"/>
      <c r="E445" s="1012"/>
      <c r="F445" s="1012"/>
      <c r="G445" s="1012"/>
      <c r="H445" s="1012"/>
      <c r="I445" s="1012"/>
      <c r="J445" s="397">
        <v>177.61510000000001</v>
      </c>
      <c r="K445" s="397">
        <v>67.616900000000001</v>
      </c>
    </row>
    <row r="446" spans="1:11" ht="9" customHeight="1">
      <c r="A446" s="395" t="s">
        <v>20691</v>
      </c>
      <c r="B446" s="396" t="s">
        <v>20692</v>
      </c>
      <c r="C446" s="397">
        <v>589891.41440000001</v>
      </c>
      <c r="D446" s="397">
        <v>25.281099999999999</v>
      </c>
      <c r="E446" s="397">
        <v>10.398899999999999</v>
      </c>
      <c r="F446" s="397">
        <v>4.2134999999999998</v>
      </c>
      <c r="G446" s="397">
        <v>37.921599999999998</v>
      </c>
      <c r="H446" s="397">
        <v>69.5518</v>
      </c>
      <c r="I446" s="397">
        <v>24.5365</v>
      </c>
      <c r="J446" s="397">
        <v>171.9034</v>
      </c>
      <c r="K446" s="397">
        <v>64.430000000000007</v>
      </c>
    </row>
    <row r="447" spans="1:11" ht="9" customHeight="1">
      <c r="A447" s="395" t="s">
        <v>20693</v>
      </c>
      <c r="B447" s="396" t="s">
        <v>20694</v>
      </c>
      <c r="C447" s="397">
        <v>36609.5</v>
      </c>
      <c r="D447" s="397">
        <v>2.5247999999999999</v>
      </c>
      <c r="E447" s="397">
        <v>0.66210000000000002</v>
      </c>
      <c r="F447" s="397">
        <v>0</v>
      </c>
      <c r="G447" s="397">
        <v>2.5247999999999999</v>
      </c>
      <c r="H447" s="397">
        <v>0</v>
      </c>
      <c r="I447" s="397">
        <v>0</v>
      </c>
      <c r="J447" s="397">
        <v>5.7117000000000004</v>
      </c>
      <c r="K447" s="397">
        <v>3.1869000000000001</v>
      </c>
    </row>
    <row r="448" spans="1:11" ht="9" customHeight="1">
      <c r="A448" s="395" t="s">
        <v>485</v>
      </c>
      <c r="B448" s="396" t="s">
        <v>486</v>
      </c>
      <c r="C448" s="1012"/>
      <c r="D448" s="1012"/>
      <c r="E448" s="1012"/>
      <c r="F448" s="1012"/>
      <c r="G448" s="1012"/>
      <c r="H448" s="1012"/>
      <c r="I448" s="1012"/>
      <c r="J448" s="397">
        <v>253.3066</v>
      </c>
      <c r="K448" s="397">
        <v>71.497200000000007</v>
      </c>
    </row>
    <row r="449" spans="1:11" ht="18" customHeight="1">
      <c r="A449" s="395" t="s">
        <v>20603</v>
      </c>
      <c r="B449" s="396" t="s">
        <v>20604</v>
      </c>
      <c r="C449" s="397">
        <v>542555.58979999996</v>
      </c>
      <c r="D449" s="397">
        <v>23.252400000000002</v>
      </c>
      <c r="E449" s="397">
        <v>9.5645000000000007</v>
      </c>
      <c r="F449" s="397">
        <v>3.8754</v>
      </c>
      <c r="G449" s="397">
        <v>34.878599999999999</v>
      </c>
      <c r="H449" s="397">
        <v>132.14830000000001</v>
      </c>
      <c r="I449" s="397">
        <v>24.5365</v>
      </c>
      <c r="J449" s="397">
        <v>228.25569999999999</v>
      </c>
      <c r="K449" s="397">
        <v>61.2288</v>
      </c>
    </row>
    <row r="450" spans="1:11" ht="9" customHeight="1">
      <c r="A450" s="395" t="s">
        <v>20695</v>
      </c>
      <c r="B450" s="396" t="s">
        <v>20696</v>
      </c>
      <c r="C450" s="397">
        <v>190570</v>
      </c>
      <c r="D450" s="397">
        <v>7.6227999999999998</v>
      </c>
      <c r="E450" s="397">
        <v>2.6456</v>
      </c>
      <c r="F450" s="397">
        <v>0</v>
      </c>
      <c r="G450" s="397">
        <v>7.6227999999999998</v>
      </c>
      <c r="H450" s="397">
        <v>7.1597</v>
      </c>
      <c r="I450" s="397">
        <v>0</v>
      </c>
      <c r="J450" s="397">
        <v>25.050899999999999</v>
      </c>
      <c r="K450" s="397">
        <v>10.2684</v>
      </c>
    </row>
    <row r="451" spans="1:11" ht="9" customHeight="1">
      <c r="A451" s="395" t="s">
        <v>20697</v>
      </c>
      <c r="B451" s="396" t="s">
        <v>20698</v>
      </c>
      <c r="C451" s="1012"/>
      <c r="D451" s="1012"/>
      <c r="E451" s="1012"/>
      <c r="F451" s="1012"/>
      <c r="G451" s="1012"/>
      <c r="H451" s="1012"/>
      <c r="I451" s="1012"/>
      <c r="J451" s="397">
        <v>263.89830000000001</v>
      </c>
      <c r="K451" s="397">
        <v>78.654799999999994</v>
      </c>
    </row>
    <row r="452" spans="1:11" ht="9" customHeight="1">
      <c r="A452" s="395" t="s">
        <v>20699</v>
      </c>
      <c r="B452" s="396" t="s">
        <v>20700</v>
      </c>
      <c r="C452" s="397">
        <v>697394.85</v>
      </c>
      <c r="D452" s="397">
        <v>29.888400000000001</v>
      </c>
      <c r="E452" s="397">
        <v>12.2941</v>
      </c>
      <c r="F452" s="397">
        <v>4.9813999999999998</v>
      </c>
      <c r="G452" s="397">
        <v>44.832500000000003</v>
      </c>
      <c r="H452" s="397">
        <v>134.60310000000001</v>
      </c>
      <c r="I452" s="397">
        <v>24.5365</v>
      </c>
      <c r="J452" s="397">
        <v>251.136</v>
      </c>
      <c r="K452" s="397">
        <v>71.700400000000002</v>
      </c>
    </row>
    <row r="453" spans="1:11" ht="9" customHeight="1">
      <c r="A453" s="395" t="s">
        <v>20701</v>
      </c>
      <c r="B453" s="396" t="s">
        <v>20702</v>
      </c>
      <c r="C453" s="397">
        <v>103252.37579999999</v>
      </c>
      <c r="D453" s="397">
        <v>5.1626000000000003</v>
      </c>
      <c r="E453" s="397">
        <v>1.7918000000000001</v>
      </c>
      <c r="F453" s="397">
        <v>0</v>
      </c>
      <c r="G453" s="397">
        <v>5.8079000000000001</v>
      </c>
      <c r="H453" s="397">
        <v>0</v>
      </c>
      <c r="I453" s="397">
        <v>0</v>
      </c>
      <c r="J453" s="397">
        <v>12.7623</v>
      </c>
      <c r="K453" s="397">
        <v>6.9543999999999997</v>
      </c>
    </row>
    <row r="454" spans="1:11" ht="9" customHeight="1">
      <c r="A454" s="395" t="s">
        <v>20703</v>
      </c>
      <c r="B454" s="396" t="s">
        <v>20704</v>
      </c>
      <c r="C454" s="1012"/>
      <c r="D454" s="1012"/>
      <c r="E454" s="1012"/>
      <c r="F454" s="1012"/>
      <c r="G454" s="1012"/>
      <c r="H454" s="1012"/>
      <c r="I454" s="1012"/>
      <c r="J454" s="397">
        <v>315.9522</v>
      </c>
      <c r="K454" s="397">
        <v>81.042599999999993</v>
      </c>
    </row>
    <row r="455" spans="1:11" ht="18" customHeight="1">
      <c r="A455" s="395" t="s">
        <v>20705</v>
      </c>
      <c r="B455" s="396" t="s">
        <v>20706</v>
      </c>
      <c r="C455" s="397">
        <v>697394.85</v>
      </c>
      <c r="D455" s="397">
        <v>29.888400000000001</v>
      </c>
      <c r="E455" s="397">
        <v>12.2941</v>
      </c>
      <c r="F455" s="397">
        <v>4.9813999999999998</v>
      </c>
      <c r="G455" s="397">
        <v>44.832500000000003</v>
      </c>
      <c r="H455" s="397">
        <v>182.67570000000001</v>
      </c>
      <c r="I455" s="397">
        <v>24.5365</v>
      </c>
      <c r="J455" s="397">
        <v>299.20859999999999</v>
      </c>
      <c r="K455" s="397">
        <v>71.700400000000002</v>
      </c>
    </row>
    <row r="456" spans="1:11" ht="9" customHeight="1">
      <c r="A456" s="395" t="s">
        <v>20707</v>
      </c>
      <c r="B456" s="396" t="s">
        <v>20708</v>
      </c>
      <c r="C456" s="397">
        <v>107321</v>
      </c>
      <c r="D456" s="397">
        <v>7.4013999999999998</v>
      </c>
      <c r="E456" s="397">
        <v>1.9408000000000001</v>
      </c>
      <c r="F456" s="397">
        <v>0</v>
      </c>
      <c r="G456" s="397">
        <v>7.4013999999999998</v>
      </c>
      <c r="H456" s="397">
        <v>0</v>
      </c>
      <c r="I456" s="397">
        <v>0</v>
      </c>
      <c r="J456" s="397">
        <v>16.743600000000001</v>
      </c>
      <c r="K456" s="397">
        <v>9.3422000000000001</v>
      </c>
    </row>
    <row r="457" spans="1:11" ht="9" customHeight="1">
      <c r="A457" s="395" t="s">
        <v>20709</v>
      </c>
      <c r="B457" s="396" t="s">
        <v>20710</v>
      </c>
      <c r="C457" s="1012"/>
      <c r="D457" s="1012"/>
      <c r="E457" s="1012"/>
      <c r="F457" s="1012"/>
      <c r="G457" s="1012"/>
      <c r="H457" s="1012"/>
      <c r="I457" s="1012"/>
      <c r="J457" s="397">
        <v>285.28680000000003</v>
      </c>
      <c r="K457" s="397">
        <v>90.783000000000001</v>
      </c>
    </row>
    <row r="458" spans="1:11" ht="9" customHeight="1">
      <c r="A458" s="395" t="s">
        <v>20711</v>
      </c>
      <c r="B458" s="396" t="s">
        <v>20712</v>
      </c>
      <c r="C458" s="397">
        <v>811067.83730000001</v>
      </c>
      <c r="D458" s="397">
        <v>34.760100000000001</v>
      </c>
      <c r="E458" s="397">
        <v>14.298</v>
      </c>
      <c r="F458" s="397">
        <v>5.7933000000000003</v>
      </c>
      <c r="G458" s="397">
        <v>52.140099999999997</v>
      </c>
      <c r="H458" s="397">
        <v>134.60310000000001</v>
      </c>
      <c r="I458" s="397">
        <v>27.357399999999998</v>
      </c>
      <c r="J458" s="397">
        <v>268.952</v>
      </c>
      <c r="K458" s="397">
        <v>82.208799999999997</v>
      </c>
    </row>
    <row r="459" spans="1:11" ht="9" customHeight="1">
      <c r="A459" s="395" t="s">
        <v>20713</v>
      </c>
      <c r="B459" s="396" t="s">
        <v>20714</v>
      </c>
      <c r="C459" s="397">
        <v>91402.515299999999</v>
      </c>
      <c r="D459" s="397">
        <v>6.8982999999999999</v>
      </c>
      <c r="E459" s="397">
        <v>1.6758999999999999</v>
      </c>
      <c r="F459" s="397">
        <v>0</v>
      </c>
      <c r="G459" s="397">
        <v>7.7606000000000002</v>
      </c>
      <c r="H459" s="397">
        <v>0</v>
      </c>
      <c r="I459" s="397">
        <v>0</v>
      </c>
      <c r="J459" s="397">
        <v>16.334800000000001</v>
      </c>
      <c r="K459" s="397">
        <v>8.5741999999999994</v>
      </c>
    </row>
    <row r="460" spans="1:11" ht="9" customHeight="1">
      <c r="A460" s="395" t="s">
        <v>634</v>
      </c>
      <c r="B460" s="396" t="s">
        <v>20715</v>
      </c>
      <c r="C460" s="1012"/>
      <c r="D460" s="1012"/>
      <c r="E460" s="1012"/>
      <c r="F460" s="1012"/>
      <c r="G460" s="1012"/>
      <c r="H460" s="1012"/>
      <c r="I460" s="1012"/>
      <c r="J460" s="397">
        <v>279.49020000000002</v>
      </c>
      <c r="K460" s="397">
        <v>86.416300000000007</v>
      </c>
    </row>
    <row r="461" spans="1:11" ht="9" customHeight="1">
      <c r="A461" s="395" t="s">
        <v>20642</v>
      </c>
      <c r="B461" s="396" t="s">
        <v>20643</v>
      </c>
      <c r="C461" s="397">
        <v>801072.89150000003</v>
      </c>
      <c r="D461" s="397">
        <v>34.331699999999998</v>
      </c>
      <c r="E461" s="397">
        <v>14.1218</v>
      </c>
      <c r="F461" s="397">
        <v>5.7218999999999998</v>
      </c>
      <c r="G461" s="397">
        <v>51.497500000000002</v>
      </c>
      <c r="H461" s="397">
        <v>134.60310000000001</v>
      </c>
      <c r="I461" s="397">
        <v>24.5365</v>
      </c>
      <c r="J461" s="397">
        <v>264.8125</v>
      </c>
      <c r="K461" s="397">
        <v>78.7119</v>
      </c>
    </row>
    <row r="462" spans="1:11" ht="9" customHeight="1">
      <c r="A462" s="395" t="s">
        <v>20716</v>
      </c>
      <c r="B462" s="396" t="s">
        <v>20717</v>
      </c>
      <c r="C462" s="397">
        <v>82129.802800000005</v>
      </c>
      <c r="D462" s="397">
        <v>6.1985000000000001</v>
      </c>
      <c r="E462" s="397">
        <v>1.5059</v>
      </c>
      <c r="F462" s="397">
        <v>0</v>
      </c>
      <c r="G462" s="397">
        <v>6.9733000000000001</v>
      </c>
      <c r="H462" s="397">
        <v>0</v>
      </c>
      <c r="I462" s="397">
        <v>0</v>
      </c>
      <c r="J462" s="397">
        <v>14.6777</v>
      </c>
      <c r="K462" s="397">
        <v>7.7043999999999997</v>
      </c>
    </row>
    <row r="463" spans="1:11" ht="9" customHeight="1">
      <c r="A463" s="395" t="s">
        <v>20718</v>
      </c>
      <c r="B463" s="396" t="s">
        <v>20719</v>
      </c>
      <c r="C463" s="1012"/>
      <c r="D463" s="1012"/>
      <c r="E463" s="1012"/>
      <c r="F463" s="1012"/>
      <c r="G463" s="1012"/>
      <c r="H463" s="1012"/>
      <c r="I463" s="1012"/>
      <c r="J463" s="397">
        <v>258.82929999999999</v>
      </c>
      <c r="K463" s="397">
        <v>75.956299999999999</v>
      </c>
    </row>
    <row r="464" spans="1:11" ht="9" customHeight="1">
      <c r="A464" s="395" t="s">
        <v>20720</v>
      </c>
      <c r="B464" s="396" t="s">
        <v>20721</v>
      </c>
      <c r="C464" s="397">
        <v>703520.30759999994</v>
      </c>
      <c r="D464" s="397">
        <v>30.1509</v>
      </c>
      <c r="E464" s="397">
        <v>12.402100000000001</v>
      </c>
      <c r="F464" s="397">
        <v>5.0251000000000001</v>
      </c>
      <c r="G464" s="397">
        <v>45.226300000000002</v>
      </c>
      <c r="H464" s="397">
        <v>134.60310000000001</v>
      </c>
      <c r="I464" s="397">
        <v>24.5365</v>
      </c>
      <c r="J464" s="397">
        <v>251.94399999999999</v>
      </c>
      <c r="K464" s="397">
        <v>72.114599999999996</v>
      </c>
    </row>
    <row r="465" spans="1:11" ht="9" customHeight="1">
      <c r="A465" s="395" t="s">
        <v>20722</v>
      </c>
      <c r="B465" s="396" t="s">
        <v>20723</v>
      </c>
      <c r="C465" s="397">
        <v>44132</v>
      </c>
      <c r="D465" s="397">
        <v>3.0436000000000001</v>
      </c>
      <c r="E465" s="397">
        <v>0.79810000000000003</v>
      </c>
      <c r="F465" s="397">
        <v>0</v>
      </c>
      <c r="G465" s="397">
        <v>3.0436000000000001</v>
      </c>
      <c r="H465" s="397">
        <v>0</v>
      </c>
      <c r="I465" s="397">
        <v>0</v>
      </c>
      <c r="J465" s="397">
        <v>6.8853</v>
      </c>
      <c r="K465" s="397">
        <v>3.8416999999999999</v>
      </c>
    </row>
    <row r="466" spans="1:11" ht="9" customHeight="1">
      <c r="A466" s="395" t="s">
        <v>20724</v>
      </c>
      <c r="B466" s="396" t="s">
        <v>20725</v>
      </c>
      <c r="C466" s="1012"/>
      <c r="D466" s="1012"/>
      <c r="E466" s="1012"/>
      <c r="F466" s="1012"/>
      <c r="G466" s="1012"/>
      <c r="H466" s="1012"/>
      <c r="I466" s="1012"/>
      <c r="J466" s="397">
        <v>299.42439999999999</v>
      </c>
      <c r="K466" s="397">
        <v>98.203900000000004</v>
      </c>
    </row>
    <row r="467" spans="1:11" ht="9" customHeight="1">
      <c r="A467" s="395" t="s">
        <v>20711</v>
      </c>
      <c r="B467" s="396" t="s">
        <v>20712</v>
      </c>
      <c r="C467" s="397">
        <v>811067.83730000001</v>
      </c>
      <c r="D467" s="397">
        <v>34.760100000000001</v>
      </c>
      <c r="E467" s="397">
        <v>14.298</v>
      </c>
      <c r="F467" s="397">
        <v>5.7933000000000003</v>
      </c>
      <c r="G467" s="397">
        <v>52.140099999999997</v>
      </c>
      <c r="H467" s="397">
        <v>134.60310000000001</v>
      </c>
      <c r="I467" s="397">
        <v>27.357399999999998</v>
      </c>
      <c r="J467" s="397">
        <v>268.952</v>
      </c>
      <c r="K467" s="397">
        <v>82.208799999999997</v>
      </c>
    </row>
    <row r="468" spans="1:11" ht="9" customHeight="1">
      <c r="A468" s="395" t="s">
        <v>20726</v>
      </c>
      <c r="B468" s="396" t="s">
        <v>20727</v>
      </c>
      <c r="C468" s="397">
        <v>170510</v>
      </c>
      <c r="D468" s="397">
        <v>12.8687</v>
      </c>
      <c r="E468" s="397">
        <v>3.1263999999999998</v>
      </c>
      <c r="F468" s="397">
        <v>0</v>
      </c>
      <c r="G468" s="397">
        <v>14.4773</v>
      </c>
      <c r="H468" s="397">
        <v>0</v>
      </c>
      <c r="I468" s="397">
        <v>0</v>
      </c>
      <c r="J468" s="397">
        <v>30.4724</v>
      </c>
      <c r="K468" s="397">
        <v>15.995100000000001</v>
      </c>
    </row>
    <row r="469" spans="1:11" ht="9" customHeight="1">
      <c r="A469" s="395" t="s">
        <v>20728</v>
      </c>
      <c r="B469" s="396" t="s">
        <v>20729</v>
      </c>
      <c r="C469" s="1012"/>
      <c r="D469" s="1012"/>
      <c r="E469" s="1012"/>
      <c r="F469" s="1012"/>
      <c r="G469" s="1012"/>
      <c r="H469" s="1012"/>
      <c r="I469" s="1012"/>
      <c r="J469" s="397">
        <v>295.70310000000001</v>
      </c>
      <c r="K469" s="397">
        <v>86.610600000000005</v>
      </c>
    </row>
    <row r="470" spans="1:11" ht="9" customHeight="1">
      <c r="A470" s="395" t="s">
        <v>20730</v>
      </c>
      <c r="B470" s="396" t="s">
        <v>20731</v>
      </c>
      <c r="C470" s="397">
        <v>830775.63740000001</v>
      </c>
      <c r="D470" s="397">
        <v>35.604700000000001</v>
      </c>
      <c r="E470" s="397">
        <v>14.6454</v>
      </c>
      <c r="F470" s="397">
        <v>5.9340999999999999</v>
      </c>
      <c r="G470" s="397">
        <v>53.406999999999996</v>
      </c>
      <c r="H470" s="397">
        <v>150.3545</v>
      </c>
      <c r="I470" s="397">
        <v>24.5365</v>
      </c>
      <c r="J470" s="397">
        <v>284.48219999999998</v>
      </c>
      <c r="K470" s="397">
        <v>80.720699999999994</v>
      </c>
    </row>
    <row r="471" spans="1:11" ht="9" customHeight="1">
      <c r="A471" s="395" t="s">
        <v>20732</v>
      </c>
      <c r="B471" s="396" t="s">
        <v>20733</v>
      </c>
      <c r="C471" s="397">
        <v>62787.8</v>
      </c>
      <c r="D471" s="397">
        <v>4.7386999999999997</v>
      </c>
      <c r="E471" s="397">
        <v>1.1512</v>
      </c>
      <c r="F471" s="397">
        <v>0</v>
      </c>
      <c r="G471" s="397">
        <v>5.3310000000000004</v>
      </c>
      <c r="H471" s="397">
        <v>0</v>
      </c>
      <c r="I471" s="397">
        <v>0</v>
      </c>
      <c r="J471" s="397">
        <v>11.2209</v>
      </c>
      <c r="K471" s="397">
        <v>5.8898999999999999</v>
      </c>
    </row>
    <row r="472" spans="1:11" ht="9" customHeight="1">
      <c r="A472" s="395" t="s">
        <v>635</v>
      </c>
      <c r="B472" s="396" t="s">
        <v>20734</v>
      </c>
      <c r="C472" s="1012"/>
      <c r="D472" s="1012"/>
      <c r="E472" s="1012"/>
      <c r="F472" s="1012"/>
      <c r="G472" s="1012"/>
      <c r="H472" s="1012"/>
      <c r="I472" s="1012"/>
      <c r="J472" s="397">
        <v>242.33920000000001</v>
      </c>
      <c r="K472" s="397">
        <v>69.086799999999997</v>
      </c>
    </row>
    <row r="473" spans="1:11" ht="18" customHeight="1">
      <c r="A473" s="395" t="s">
        <v>20603</v>
      </c>
      <c r="B473" s="396" t="s">
        <v>20604</v>
      </c>
      <c r="C473" s="397">
        <v>542555.58979999996</v>
      </c>
      <c r="D473" s="397">
        <v>23.252400000000002</v>
      </c>
      <c r="E473" s="397">
        <v>9.5645000000000007</v>
      </c>
      <c r="F473" s="397">
        <v>3.8754</v>
      </c>
      <c r="G473" s="397">
        <v>34.878599999999999</v>
      </c>
      <c r="H473" s="397">
        <v>132.14830000000001</v>
      </c>
      <c r="I473" s="397">
        <v>24.5365</v>
      </c>
      <c r="J473" s="397">
        <v>228.25569999999999</v>
      </c>
      <c r="K473" s="397">
        <v>61.2288</v>
      </c>
    </row>
    <row r="474" spans="1:11" ht="9" customHeight="1">
      <c r="A474" s="395" t="s">
        <v>20735</v>
      </c>
      <c r="B474" s="396" t="s">
        <v>20736</v>
      </c>
      <c r="C474" s="397">
        <v>90270</v>
      </c>
      <c r="D474" s="397">
        <v>6.2255000000000003</v>
      </c>
      <c r="E474" s="397">
        <v>1.6325000000000001</v>
      </c>
      <c r="F474" s="397">
        <v>0</v>
      </c>
      <c r="G474" s="397">
        <v>6.2255000000000003</v>
      </c>
      <c r="H474" s="397">
        <v>0</v>
      </c>
      <c r="I474" s="397">
        <v>0</v>
      </c>
      <c r="J474" s="397">
        <v>14.083500000000001</v>
      </c>
      <c r="K474" s="397">
        <v>7.8579999999999997</v>
      </c>
    </row>
    <row r="475" spans="1:11" ht="9" customHeight="1">
      <c r="A475" s="395" t="s">
        <v>20737</v>
      </c>
      <c r="B475" s="396" t="s">
        <v>20738</v>
      </c>
      <c r="C475" s="1012"/>
      <c r="D475" s="1012"/>
      <c r="E475" s="1012"/>
      <c r="F475" s="1012"/>
      <c r="G475" s="1012"/>
      <c r="H475" s="1012"/>
      <c r="I475" s="1012"/>
      <c r="J475" s="397">
        <v>362.35489999999999</v>
      </c>
      <c r="K475" s="397">
        <v>150.2002</v>
      </c>
    </row>
    <row r="476" spans="1:11" ht="9" customHeight="1">
      <c r="A476" s="395" t="s">
        <v>20739</v>
      </c>
      <c r="B476" s="396" t="s">
        <v>20740</v>
      </c>
      <c r="C476" s="397">
        <v>412191.87280000001</v>
      </c>
      <c r="D476" s="397">
        <v>17.665400000000002</v>
      </c>
      <c r="E476" s="397">
        <v>7.2664</v>
      </c>
      <c r="F476" s="397">
        <v>2.9441999999999999</v>
      </c>
      <c r="G476" s="397">
        <v>26.498000000000001</v>
      </c>
      <c r="H476" s="397">
        <v>111.7431</v>
      </c>
      <c r="I476" s="397">
        <v>27.357399999999998</v>
      </c>
      <c r="J476" s="397">
        <v>193.47450000000001</v>
      </c>
      <c r="K476" s="397">
        <v>55.233400000000003</v>
      </c>
    </row>
    <row r="477" spans="1:11" ht="9" customHeight="1">
      <c r="A477" s="395" t="s">
        <v>20741</v>
      </c>
      <c r="B477" s="396" t="s">
        <v>20742</v>
      </c>
      <c r="C477" s="397">
        <v>697085</v>
      </c>
      <c r="D477" s="397">
        <v>52.668599999999998</v>
      </c>
      <c r="E477" s="397">
        <v>19.115600000000001</v>
      </c>
      <c r="F477" s="397">
        <v>0</v>
      </c>
      <c r="G477" s="397">
        <v>49.570500000000003</v>
      </c>
      <c r="H477" s="397">
        <v>24.3431</v>
      </c>
      <c r="I477" s="397">
        <v>23.182600000000001</v>
      </c>
      <c r="J477" s="397">
        <v>168.88040000000001</v>
      </c>
      <c r="K477" s="397">
        <v>94.966800000000006</v>
      </c>
    </row>
    <row r="478" spans="1:11" ht="9" customHeight="1">
      <c r="A478" s="395" t="s">
        <v>20743</v>
      </c>
      <c r="B478" s="396" t="s">
        <v>20744</v>
      </c>
      <c r="C478" s="1012"/>
      <c r="D478" s="1012"/>
      <c r="E478" s="1012"/>
      <c r="F478" s="1012"/>
      <c r="G478" s="1012"/>
      <c r="H478" s="1012"/>
      <c r="I478" s="1012"/>
      <c r="J478" s="397">
        <v>549.7192</v>
      </c>
      <c r="K478" s="397">
        <v>242.9478</v>
      </c>
    </row>
    <row r="479" spans="1:11" ht="9" customHeight="1">
      <c r="A479" s="395" t="s">
        <v>20745</v>
      </c>
      <c r="B479" s="396" t="s">
        <v>20746</v>
      </c>
      <c r="C479" s="397">
        <v>542555.58979999996</v>
      </c>
      <c r="D479" s="397">
        <v>23.252400000000002</v>
      </c>
      <c r="E479" s="397">
        <v>9.5645000000000007</v>
      </c>
      <c r="F479" s="397">
        <v>3.8754</v>
      </c>
      <c r="G479" s="397">
        <v>34.878599999999999</v>
      </c>
      <c r="H479" s="397">
        <v>132.14830000000001</v>
      </c>
      <c r="I479" s="397">
        <v>27.357399999999998</v>
      </c>
      <c r="J479" s="397">
        <v>231.07660000000001</v>
      </c>
      <c r="K479" s="397">
        <v>64.049700000000001</v>
      </c>
    </row>
    <row r="480" spans="1:11" ht="9" customHeight="1">
      <c r="A480" s="395" t="s">
        <v>20747</v>
      </c>
      <c r="B480" s="396" t="s">
        <v>20748</v>
      </c>
      <c r="C480" s="397">
        <v>144846.9278</v>
      </c>
      <c r="D480" s="397">
        <v>9.6564999999999994</v>
      </c>
      <c r="E480" s="397">
        <v>2.6065999999999998</v>
      </c>
      <c r="F480" s="397">
        <v>0</v>
      </c>
      <c r="G480" s="397">
        <v>9.6564999999999994</v>
      </c>
      <c r="H480" s="397">
        <v>26.168800000000001</v>
      </c>
      <c r="I480" s="397">
        <v>0</v>
      </c>
      <c r="J480" s="397">
        <v>48.0884</v>
      </c>
      <c r="K480" s="397">
        <v>12.2631</v>
      </c>
    </row>
    <row r="481" spans="1:11" ht="9" customHeight="1">
      <c r="A481" s="395" t="s">
        <v>20749</v>
      </c>
      <c r="B481" s="396" t="s">
        <v>20750</v>
      </c>
      <c r="C481" s="397">
        <v>1393042.5075999999</v>
      </c>
      <c r="D481" s="397">
        <v>105.2521</v>
      </c>
      <c r="E481" s="397">
        <v>38.200299999999999</v>
      </c>
      <c r="F481" s="397">
        <v>0</v>
      </c>
      <c r="G481" s="397">
        <v>99.0608</v>
      </c>
      <c r="H481" s="397">
        <v>4.8583999999999996</v>
      </c>
      <c r="I481" s="397">
        <v>23.182600000000001</v>
      </c>
      <c r="J481" s="397">
        <v>270.55419999999998</v>
      </c>
      <c r="K481" s="397">
        <v>166.63499999999999</v>
      </c>
    </row>
    <row r="482" spans="1:11" ht="9" customHeight="1">
      <c r="A482" s="395" t="s">
        <v>20751</v>
      </c>
      <c r="B482" s="396" t="s">
        <v>20752</v>
      </c>
      <c r="C482" s="1012"/>
      <c r="D482" s="1012"/>
      <c r="E482" s="1012"/>
      <c r="F482" s="1012"/>
      <c r="G482" s="1012"/>
      <c r="H482" s="1012"/>
      <c r="I482" s="1012"/>
      <c r="J482" s="397">
        <v>175.04150000000001</v>
      </c>
      <c r="K482" s="397">
        <v>66.153599999999997</v>
      </c>
    </row>
    <row r="483" spans="1:11" ht="9" customHeight="1">
      <c r="A483" s="395" t="s">
        <v>20753</v>
      </c>
      <c r="B483" s="396" t="s">
        <v>20754</v>
      </c>
      <c r="C483" s="397">
        <v>542555.58979999996</v>
      </c>
      <c r="D483" s="397">
        <v>23.252400000000002</v>
      </c>
      <c r="E483" s="397">
        <v>9.5645000000000007</v>
      </c>
      <c r="F483" s="397">
        <v>3.8754</v>
      </c>
      <c r="G483" s="397">
        <v>34.878599999999999</v>
      </c>
      <c r="H483" s="397">
        <v>69.5518</v>
      </c>
      <c r="I483" s="397">
        <v>24.5365</v>
      </c>
      <c r="J483" s="397">
        <v>165.6592</v>
      </c>
      <c r="K483" s="397">
        <v>61.2288</v>
      </c>
    </row>
    <row r="484" spans="1:11" ht="9" customHeight="1">
      <c r="A484" s="395" t="s">
        <v>20755</v>
      </c>
      <c r="B484" s="396" t="s">
        <v>20756</v>
      </c>
      <c r="C484" s="397">
        <v>52499.611199999999</v>
      </c>
      <c r="D484" s="397">
        <v>3.9622000000000002</v>
      </c>
      <c r="E484" s="397">
        <v>0.96260000000000001</v>
      </c>
      <c r="F484" s="397">
        <v>0</v>
      </c>
      <c r="G484" s="397">
        <v>4.4574999999999996</v>
      </c>
      <c r="H484" s="397">
        <v>0</v>
      </c>
      <c r="I484" s="397">
        <v>0</v>
      </c>
      <c r="J484" s="397">
        <v>9.3823000000000008</v>
      </c>
      <c r="K484" s="397">
        <v>4.9248000000000003</v>
      </c>
    </row>
    <row r="485" spans="1:11" ht="9" customHeight="1">
      <c r="A485" s="395" t="s">
        <v>586</v>
      </c>
      <c r="B485" s="396" t="s">
        <v>20757</v>
      </c>
      <c r="C485" s="1012"/>
      <c r="D485" s="1012"/>
      <c r="E485" s="1012"/>
      <c r="F485" s="1012"/>
      <c r="G485" s="1012"/>
      <c r="H485" s="1012"/>
      <c r="I485" s="1012"/>
      <c r="J485" s="397">
        <v>374.9402</v>
      </c>
      <c r="K485" s="397">
        <v>121.2906</v>
      </c>
    </row>
    <row r="486" spans="1:11" ht="9" customHeight="1">
      <c r="A486" s="395" t="s">
        <v>20758</v>
      </c>
      <c r="B486" s="396" t="s">
        <v>20759</v>
      </c>
      <c r="C486" s="397">
        <v>839728.39870000002</v>
      </c>
      <c r="D486" s="397">
        <v>35.988399999999999</v>
      </c>
      <c r="E486" s="397">
        <v>14.8032</v>
      </c>
      <c r="F486" s="397">
        <v>5.9981</v>
      </c>
      <c r="G486" s="397">
        <v>53.982500000000002</v>
      </c>
      <c r="H486" s="397">
        <v>171.8338</v>
      </c>
      <c r="I486" s="397">
        <v>27.357399999999998</v>
      </c>
      <c r="J486" s="397">
        <v>309.96339999999998</v>
      </c>
      <c r="K486" s="397">
        <v>84.147099999999995</v>
      </c>
    </row>
    <row r="487" spans="1:11" ht="9" customHeight="1">
      <c r="A487" s="395" t="s">
        <v>20760</v>
      </c>
      <c r="B487" s="396" t="s">
        <v>20761</v>
      </c>
      <c r="C487" s="397">
        <v>371110</v>
      </c>
      <c r="D487" s="397">
        <v>24.7407</v>
      </c>
      <c r="E487" s="397">
        <v>12.402799999999999</v>
      </c>
      <c r="F487" s="397">
        <v>0</v>
      </c>
      <c r="G487" s="397">
        <v>27.833300000000001</v>
      </c>
      <c r="H487" s="397">
        <v>0</v>
      </c>
      <c r="I487" s="397">
        <v>0</v>
      </c>
      <c r="J487" s="397">
        <v>64.976799999999997</v>
      </c>
      <c r="K487" s="397">
        <v>37.143500000000003</v>
      </c>
    </row>
    <row r="488" spans="1:11" ht="9" customHeight="1">
      <c r="A488" s="395" t="s">
        <v>583</v>
      </c>
      <c r="B488" s="396" t="s">
        <v>20762</v>
      </c>
      <c r="C488" s="1012"/>
      <c r="D488" s="1012"/>
      <c r="E488" s="1012"/>
      <c r="F488" s="1012"/>
      <c r="G488" s="1012"/>
      <c r="H488" s="1012"/>
      <c r="I488" s="1012"/>
      <c r="J488" s="397">
        <v>403.67899999999997</v>
      </c>
      <c r="K488" s="397">
        <v>125.8871</v>
      </c>
    </row>
    <row r="489" spans="1:11" ht="9" customHeight="1">
      <c r="A489" s="395" t="s">
        <v>20763</v>
      </c>
      <c r="B489" s="396" t="s">
        <v>20764</v>
      </c>
      <c r="C489" s="397">
        <v>890034.13569999998</v>
      </c>
      <c r="D489" s="397">
        <v>38.144300000000001</v>
      </c>
      <c r="E489" s="397">
        <v>15.69</v>
      </c>
      <c r="F489" s="397">
        <v>6.3574000000000002</v>
      </c>
      <c r="G489" s="397">
        <v>57.216500000000003</v>
      </c>
      <c r="H489" s="397">
        <v>189.73310000000001</v>
      </c>
      <c r="I489" s="397">
        <v>24.5365</v>
      </c>
      <c r="J489" s="397">
        <v>331.67779999999999</v>
      </c>
      <c r="K489" s="397">
        <v>84.728200000000001</v>
      </c>
    </row>
    <row r="490" spans="1:11" ht="9" customHeight="1">
      <c r="A490" s="395" t="s">
        <v>20765</v>
      </c>
      <c r="B490" s="396" t="s">
        <v>20766</v>
      </c>
      <c r="C490" s="397">
        <v>411230</v>
      </c>
      <c r="D490" s="397">
        <v>27.415299999999998</v>
      </c>
      <c r="E490" s="397">
        <v>13.743600000000001</v>
      </c>
      <c r="F490" s="397">
        <v>0</v>
      </c>
      <c r="G490" s="397">
        <v>30.842300000000002</v>
      </c>
      <c r="H490" s="397">
        <v>0</v>
      </c>
      <c r="I490" s="397">
        <v>0</v>
      </c>
      <c r="J490" s="397">
        <v>72.001199999999997</v>
      </c>
      <c r="K490" s="397">
        <v>41.158900000000003</v>
      </c>
    </row>
    <row r="491" spans="1:11" ht="9" customHeight="1">
      <c r="A491" s="395" t="s">
        <v>20767</v>
      </c>
      <c r="B491" s="396" t="s">
        <v>20768</v>
      </c>
      <c r="C491" s="1012"/>
      <c r="D491" s="1012"/>
      <c r="E491" s="1012"/>
      <c r="F491" s="1012"/>
      <c r="G491" s="1012"/>
      <c r="H491" s="1012"/>
      <c r="I491" s="1012"/>
      <c r="J491" s="397">
        <v>284.87479999999999</v>
      </c>
      <c r="K491" s="397">
        <v>90.566699999999997</v>
      </c>
    </row>
    <row r="492" spans="1:11" ht="9" customHeight="1">
      <c r="A492" s="395" t="s">
        <v>20711</v>
      </c>
      <c r="B492" s="396" t="s">
        <v>20712</v>
      </c>
      <c r="C492" s="397">
        <v>811067.83730000001</v>
      </c>
      <c r="D492" s="397">
        <v>34.760100000000001</v>
      </c>
      <c r="E492" s="397">
        <v>14.298</v>
      </c>
      <c r="F492" s="397">
        <v>5.7933000000000003</v>
      </c>
      <c r="G492" s="397">
        <v>52.140099999999997</v>
      </c>
      <c r="H492" s="397">
        <v>134.60310000000001</v>
      </c>
      <c r="I492" s="397">
        <v>27.357399999999998</v>
      </c>
      <c r="J492" s="397">
        <v>268.952</v>
      </c>
      <c r="K492" s="397">
        <v>82.208799999999997</v>
      </c>
    </row>
    <row r="493" spans="1:11" ht="9" customHeight="1">
      <c r="A493" s="395" t="s">
        <v>20769</v>
      </c>
      <c r="B493" s="396" t="s">
        <v>20770</v>
      </c>
      <c r="C493" s="397">
        <v>89097.560200000007</v>
      </c>
      <c r="D493" s="397">
        <v>6.7243000000000004</v>
      </c>
      <c r="E493" s="397">
        <v>1.6335999999999999</v>
      </c>
      <c r="F493" s="397">
        <v>0</v>
      </c>
      <c r="G493" s="397">
        <v>7.5648999999999997</v>
      </c>
      <c r="H493" s="397">
        <v>0</v>
      </c>
      <c r="I493" s="397">
        <v>0</v>
      </c>
      <c r="J493" s="397">
        <v>15.922800000000001</v>
      </c>
      <c r="K493" s="397">
        <v>8.3579000000000008</v>
      </c>
    </row>
    <row r="494" spans="1:11" ht="9" customHeight="1">
      <c r="A494" s="395" t="s">
        <v>20771</v>
      </c>
      <c r="B494" s="396" t="s">
        <v>20772</v>
      </c>
      <c r="C494" s="1012"/>
      <c r="D494" s="1012"/>
      <c r="E494" s="1012"/>
      <c r="F494" s="1012"/>
      <c r="G494" s="1012"/>
      <c r="H494" s="1012"/>
      <c r="I494" s="1012"/>
      <c r="J494" s="397">
        <v>249.20930000000001</v>
      </c>
      <c r="K494" s="397">
        <v>72.637200000000007</v>
      </c>
    </row>
    <row r="495" spans="1:11" ht="18" customHeight="1">
      <c r="A495" s="395" t="s">
        <v>20773</v>
      </c>
      <c r="B495" s="396" t="s">
        <v>20774</v>
      </c>
      <c r="C495" s="397">
        <v>589891.41440000001</v>
      </c>
      <c r="D495" s="397">
        <v>25.281099999999999</v>
      </c>
      <c r="E495" s="397">
        <v>10.398899999999999</v>
      </c>
      <c r="F495" s="397">
        <v>4.2134999999999998</v>
      </c>
      <c r="G495" s="397">
        <v>37.921599999999998</v>
      </c>
      <c r="H495" s="397">
        <v>132.14830000000001</v>
      </c>
      <c r="I495" s="397">
        <v>24.5365</v>
      </c>
      <c r="J495" s="397">
        <v>234.4999</v>
      </c>
      <c r="K495" s="397">
        <v>64.430000000000007</v>
      </c>
    </row>
    <row r="496" spans="1:11" ht="9" customHeight="1">
      <c r="A496" s="395" t="s">
        <v>20775</v>
      </c>
      <c r="B496" s="396" t="s">
        <v>20776</v>
      </c>
      <c r="C496" s="397">
        <v>94282</v>
      </c>
      <c r="D496" s="397">
        <v>6.5022000000000002</v>
      </c>
      <c r="E496" s="397">
        <v>1.7050000000000001</v>
      </c>
      <c r="F496" s="397">
        <v>0</v>
      </c>
      <c r="G496" s="397">
        <v>6.5022000000000002</v>
      </c>
      <c r="H496" s="397">
        <v>0</v>
      </c>
      <c r="I496" s="397">
        <v>0</v>
      </c>
      <c r="J496" s="397">
        <v>14.7094</v>
      </c>
      <c r="K496" s="397">
        <v>8.2072000000000003</v>
      </c>
    </row>
    <row r="497" spans="1:11" ht="9" customHeight="1">
      <c r="A497" s="395" t="s">
        <v>20777</v>
      </c>
      <c r="B497" s="396" t="s">
        <v>20778</v>
      </c>
      <c r="C497" s="1012"/>
      <c r="D497" s="1012"/>
      <c r="E497" s="1012"/>
      <c r="F497" s="1012"/>
      <c r="G497" s="1012"/>
      <c r="H497" s="1012"/>
      <c r="I497" s="1012"/>
      <c r="J497" s="397">
        <v>727.06050000000005</v>
      </c>
      <c r="K497" s="397">
        <v>247.5746</v>
      </c>
    </row>
    <row r="498" spans="1:11" ht="9" customHeight="1">
      <c r="A498" s="395" t="s">
        <v>20779</v>
      </c>
      <c r="B498" s="396" t="s">
        <v>20780</v>
      </c>
      <c r="C498" s="397">
        <v>839728.39870000002</v>
      </c>
      <c r="D498" s="397">
        <v>35.988399999999999</v>
      </c>
      <c r="E498" s="397">
        <v>14.8032</v>
      </c>
      <c r="F498" s="397">
        <v>5.9981</v>
      </c>
      <c r="G498" s="397">
        <v>53.982500000000002</v>
      </c>
      <c r="H498" s="397">
        <v>233.203</v>
      </c>
      <c r="I498" s="397">
        <v>27.357399999999998</v>
      </c>
      <c r="J498" s="397">
        <v>371.33260000000001</v>
      </c>
      <c r="K498" s="397">
        <v>84.147099999999995</v>
      </c>
    </row>
    <row r="499" spans="1:11" ht="9" customHeight="1">
      <c r="A499" s="395" t="s">
        <v>20781</v>
      </c>
      <c r="B499" s="396" t="s">
        <v>20782</v>
      </c>
      <c r="C499" s="397">
        <v>1470292.8339</v>
      </c>
      <c r="D499" s="397">
        <v>94.518799999999999</v>
      </c>
      <c r="E499" s="397">
        <v>29.159099999999999</v>
      </c>
      <c r="F499" s="397">
        <v>0</v>
      </c>
      <c r="G499" s="397">
        <v>94.518799999999999</v>
      </c>
      <c r="H499" s="397">
        <v>97.781599999999997</v>
      </c>
      <c r="I499" s="397">
        <v>39.749600000000001</v>
      </c>
      <c r="J499" s="397">
        <v>355.72789999999998</v>
      </c>
      <c r="K499" s="397">
        <v>163.42750000000001</v>
      </c>
    </row>
    <row r="500" spans="1:11" ht="9" customHeight="1">
      <c r="A500" s="395" t="s">
        <v>20783</v>
      </c>
      <c r="B500" s="396" t="s">
        <v>20784</v>
      </c>
      <c r="C500" s="1012"/>
      <c r="D500" s="1012"/>
      <c r="E500" s="1012"/>
      <c r="F500" s="1012"/>
      <c r="G500" s="1012"/>
      <c r="H500" s="1012"/>
      <c r="I500" s="1012"/>
      <c r="J500" s="397">
        <v>301.63740000000001</v>
      </c>
      <c r="K500" s="397">
        <v>99.365499999999997</v>
      </c>
    </row>
    <row r="501" spans="1:11" ht="9" customHeight="1">
      <c r="A501" s="395" t="s">
        <v>20711</v>
      </c>
      <c r="B501" s="396" t="s">
        <v>20712</v>
      </c>
      <c r="C501" s="397">
        <v>811067.83730000001</v>
      </c>
      <c r="D501" s="397">
        <v>34.760100000000001</v>
      </c>
      <c r="E501" s="397">
        <v>14.298</v>
      </c>
      <c r="F501" s="397">
        <v>5.7933000000000003</v>
      </c>
      <c r="G501" s="397">
        <v>52.140099999999997</v>
      </c>
      <c r="H501" s="397">
        <v>134.60310000000001</v>
      </c>
      <c r="I501" s="397">
        <v>27.357399999999998</v>
      </c>
      <c r="J501" s="397">
        <v>268.952</v>
      </c>
      <c r="K501" s="397">
        <v>82.208799999999997</v>
      </c>
    </row>
    <row r="502" spans="1:11" ht="9" customHeight="1">
      <c r="A502" s="395" t="s">
        <v>20676</v>
      </c>
      <c r="B502" s="396" t="s">
        <v>20677</v>
      </c>
      <c r="C502" s="397">
        <v>182894.041</v>
      </c>
      <c r="D502" s="397">
        <v>13.8033</v>
      </c>
      <c r="E502" s="397">
        <v>3.3534000000000002</v>
      </c>
      <c r="F502" s="397">
        <v>0</v>
      </c>
      <c r="G502" s="397">
        <v>15.528700000000001</v>
      </c>
      <c r="H502" s="397">
        <v>0</v>
      </c>
      <c r="I502" s="397">
        <v>0</v>
      </c>
      <c r="J502" s="397">
        <v>32.685400000000001</v>
      </c>
      <c r="K502" s="397">
        <v>17.156700000000001</v>
      </c>
    </row>
    <row r="503" spans="1:11" ht="9" customHeight="1">
      <c r="A503" s="395" t="s">
        <v>20785</v>
      </c>
      <c r="B503" s="396" t="s">
        <v>20786</v>
      </c>
      <c r="C503" s="1012"/>
      <c r="D503" s="1012"/>
      <c r="E503" s="1012"/>
      <c r="F503" s="1012"/>
      <c r="G503" s="1012"/>
      <c r="H503" s="1012"/>
      <c r="I503" s="1012"/>
      <c r="J503" s="397">
        <v>1460.9882</v>
      </c>
      <c r="K503" s="397">
        <v>625.9425</v>
      </c>
    </row>
    <row r="504" spans="1:11" ht="9" customHeight="1">
      <c r="A504" s="395" t="s">
        <v>20664</v>
      </c>
      <c r="B504" s="396" t="s">
        <v>20665</v>
      </c>
      <c r="C504" s="397">
        <v>5251865.4373000003</v>
      </c>
      <c r="D504" s="397">
        <v>225.07990000000001</v>
      </c>
      <c r="E504" s="397">
        <v>92.582899999999995</v>
      </c>
      <c r="F504" s="397">
        <v>37.513300000000001</v>
      </c>
      <c r="G504" s="397">
        <v>337.61989999999997</v>
      </c>
      <c r="H504" s="397">
        <v>315.02859999999998</v>
      </c>
      <c r="I504" s="397">
        <v>27.357399999999998</v>
      </c>
      <c r="J504" s="397">
        <v>1035.182</v>
      </c>
      <c r="K504" s="397">
        <v>382.5335</v>
      </c>
    </row>
    <row r="505" spans="1:11" ht="9" customHeight="1">
      <c r="A505" s="395" t="s">
        <v>20787</v>
      </c>
      <c r="B505" s="396" t="s">
        <v>20788</v>
      </c>
      <c r="C505" s="397">
        <v>968078.04749999999</v>
      </c>
      <c r="D505" s="397">
        <v>64.538499999999999</v>
      </c>
      <c r="E505" s="397">
        <v>32.353999999999999</v>
      </c>
      <c r="F505" s="397">
        <v>0</v>
      </c>
      <c r="G505" s="397">
        <v>72.605900000000005</v>
      </c>
      <c r="H505" s="397">
        <v>0</v>
      </c>
      <c r="I505" s="397">
        <v>0</v>
      </c>
      <c r="J505" s="397">
        <v>169.4984</v>
      </c>
      <c r="K505" s="397">
        <v>96.892499999999998</v>
      </c>
    </row>
    <row r="506" spans="1:11" ht="9" customHeight="1">
      <c r="A506" s="395" t="s">
        <v>20652</v>
      </c>
      <c r="B506" s="396" t="s">
        <v>20653</v>
      </c>
      <c r="C506" s="397">
        <v>311282.55450000003</v>
      </c>
      <c r="D506" s="397">
        <v>20.752199999999998</v>
      </c>
      <c r="E506" s="397">
        <v>10.4033</v>
      </c>
      <c r="F506" s="397">
        <v>0</v>
      </c>
      <c r="G506" s="397">
        <v>23.3462</v>
      </c>
      <c r="H506" s="397">
        <v>0</v>
      </c>
      <c r="I506" s="397">
        <v>0</v>
      </c>
      <c r="J506" s="397">
        <v>54.5017</v>
      </c>
      <c r="K506" s="397">
        <v>31.1555</v>
      </c>
    </row>
    <row r="507" spans="1:11" ht="9" customHeight="1">
      <c r="A507" s="395" t="s">
        <v>20789</v>
      </c>
      <c r="B507" s="396" t="s">
        <v>20790</v>
      </c>
      <c r="C507" s="397">
        <v>1152601.2112</v>
      </c>
      <c r="D507" s="397">
        <v>76.840100000000007</v>
      </c>
      <c r="E507" s="397">
        <v>38.520899999999997</v>
      </c>
      <c r="F507" s="397">
        <v>0</v>
      </c>
      <c r="G507" s="397">
        <v>86.445099999999996</v>
      </c>
      <c r="H507" s="397">
        <v>0</v>
      </c>
      <c r="I507" s="397">
        <v>0</v>
      </c>
      <c r="J507" s="397">
        <v>201.80609999999999</v>
      </c>
      <c r="K507" s="397">
        <v>115.361</v>
      </c>
    </row>
    <row r="508" spans="1:11" ht="9" customHeight="1">
      <c r="A508" s="395" t="s">
        <v>20791</v>
      </c>
      <c r="B508" s="396" t="s">
        <v>20792</v>
      </c>
      <c r="C508" s="1012"/>
      <c r="D508" s="1012"/>
      <c r="E508" s="1012"/>
      <c r="F508" s="1012"/>
      <c r="G508" s="1012"/>
      <c r="H508" s="1012"/>
      <c r="I508" s="1012"/>
      <c r="J508" s="397">
        <v>318.45609999999999</v>
      </c>
      <c r="K508" s="397">
        <v>82.439700000000002</v>
      </c>
    </row>
    <row r="509" spans="1:11" ht="18" customHeight="1">
      <c r="A509" s="395" t="s">
        <v>20705</v>
      </c>
      <c r="B509" s="396" t="s">
        <v>20706</v>
      </c>
      <c r="C509" s="397">
        <v>697394.85</v>
      </c>
      <c r="D509" s="397">
        <v>29.888400000000001</v>
      </c>
      <c r="E509" s="397">
        <v>12.2941</v>
      </c>
      <c r="F509" s="397">
        <v>4.9813999999999998</v>
      </c>
      <c r="G509" s="397">
        <v>44.832500000000003</v>
      </c>
      <c r="H509" s="397">
        <v>182.67570000000001</v>
      </c>
      <c r="I509" s="397">
        <v>24.5365</v>
      </c>
      <c r="J509" s="397">
        <v>299.20859999999999</v>
      </c>
      <c r="K509" s="397">
        <v>71.700400000000002</v>
      </c>
    </row>
    <row r="510" spans="1:11" ht="9" customHeight="1">
      <c r="A510" s="395" t="s">
        <v>20793</v>
      </c>
      <c r="B510" s="396" t="s">
        <v>20794</v>
      </c>
      <c r="C510" s="397">
        <v>123369</v>
      </c>
      <c r="D510" s="397">
        <v>8.5082000000000004</v>
      </c>
      <c r="E510" s="397">
        <v>2.2311000000000001</v>
      </c>
      <c r="F510" s="397">
        <v>0</v>
      </c>
      <c r="G510" s="397">
        <v>8.5082000000000004</v>
      </c>
      <c r="H510" s="397">
        <v>0</v>
      </c>
      <c r="I510" s="397">
        <v>0</v>
      </c>
      <c r="J510" s="397">
        <v>19.247499999999999</v>
      </c>
      <c r="K510" s="397">
        <v>10.7393</v>
      </c>
    </row>
    <row r="511" spans="1:11" ht="9" customHeight="1">
      <c r="A511" s="395" t="s">
        <v>637</v>
      </c>
      <c r="B511" s="396" t="s">
        <v>20795</v>
      </c>
      <c r="C511" s="1012"/>
      <c r="D511" s="1012"/>
      <c r="E511" s="1012"/>
      <c r="F511" s="1012"/>
      <c r="G511" s="1012"/>
      <c r="H511" s="1012"/>
      <c r="I511" s="1012"/>
      <c r="J511" s="397">
        <v>297.90300000000002</v>
      </c>
      <c r="K511" s="397">
        <v>111.3009</v>
      </c>
    </row>
    <row r="512" spans="1:11" ht="9" customHeight="1">
      <c r="A512" s="395" t="s">
        <v>20796</v>
      </c>
      <c r="B512" s="396" t="s">
        <v>20797</v>
      </c>
      <c r="C512" s="397">
        <v>589891.41440000001</v>
      </c>
      <c r="D512" s="397">
        <v>25.281099999999999</v>
      </c>
      <c r="E512" s="397">
        <v>10.398899999999999</v>
      </c>
      <c r="F512" s="397">
        <v>4.2134999999999998</v>
      </c>
      <c r="G512" s="397">
        <v>37.921599999999998</v>
      </c>
      <c r="H512" s="397">
        <v>132.14830000000001</v>
      </c>
      <c r="I512" s="397">
        <v>27.357399999999998</v>
      </c>
      <c r="J512" s="397">
        <v>237.32079999999999</v>
      </c>
      <c r="K512" s="397">
        <v>67.250900000000001</v>
      </c>
    </row>
    <row r="513" spans="1:11" ht="9" customHeight="1">
      <c r="A513" s="395" t="s">
        <v>20798</v>
      </c>
      <c r="B513" s="396" t="s">
        <v>20799</v>
      </c>
      <c r="C513" s="397">
        <v>29588.5</v>
      </c>
      <c r="D513" s="397">
        <v>2.0406</v>
      </c>
      <c r="E513" s="397">
        <v>0.53510000000000002</v>
      </c>
      <c r="F513" s="397">
        <v>0</v>
      </c>
      <c r="G513" s="397">
        <v>2.0406</v>
      </c>
      <c r="H513" s="397">
        <v>0</v>
      </c>
      <c r="I513" s="397">
        <v>0</v>
      </c>
      <c r="J513" s="397">
        <v>4.6162999999999998</v>
      </c>
      <c r="K513" s="397">
        <v>2.5756999999999999</v>
      </c>
    </row>
    <row r="514" spans="1:11" ht="9" customHeight="1">
      <c r="A514" s="395" t="s">
        <v>20607</v>
      </c>
      <c r="B514" s="396" t="s">
        <v>20608</v>
      </c>
      <c r="C514" s="397">
        <v>210128.5</v>
      </c>
      <c r="D514" s="397">
        <v>14.4916</v>
      </c>
      <c r="E514" s="397">
        <v>3.8001</v>
      </c>
      <c r="F514" s="397">
        <v>0</v>
      </c>
      <c r="G514" s="397">
        <v>14.4916</v>
      </c>
      <c r="H514" s="397">
        <v>0</v>
      </c>
      <c r="I514" s="397">
        <v>23.182600000000001</v>
      </c>
      <c r="J514" s="397">
        <v>55.965899999999998</v>
      </c>
      <c r="K514" s="397">
        <v>41.474299999999999</v>
      </c>
    </row>
    <row r="515" spans="1:11" ht="9" customHeight="1">
      <c r="A515" s="395" t="s">
        <v>636</v>
      </c>
      <c r="B515" s="396" t="s">
        <v>20800</v>
      </c>
      <c r="C515" s="1012"/>
      <c r="D515" s="1012"/>
      <c r="E515" s="1012"/>
      <c r="F515" s="1012"/>
      <c r="G515" s="1012"/>
      <c r="H515" s="1012"/>
      <c r="I515" s="1012"/>
      <c r="J515" s="397">
        <v>144.54820000000001</v>
      </c>
      <c r="K515" s="397">
        <v>56.096699999999998</v>
      </c>
    </row>
    <row r="516" spans="1:11" ht="9" customHeight="1">
      <c r="A516" s="395" t="s">
        <v>20801</v>
      </c>
      <c r="B516" s="396" t="s">
        <v>20802</v>
      </c>
      <c r="C516" s="397">
        <v>432967.62670000002</v>
      </c>
      <c r="D516" s="397">
        <v>18.555800000000001</v>
      </c>
      <c r="E516" s="397">
        <v>7.6326000000000001</v>
      </c>
      <c r="F516" s="397">
        <v>3.0926</v>
      </c>
      <c r="G516" s="397">
        <v>27.833600000000001</v>
      </c>
      <c r="H516" s="397">
        <v>58.812199999999997</v>
      </c>
      <c r="I516" s="397">
        <v>24.5365</v>
      </c>
      <c r="J516" s="397">
        <v>140.4633</v>
      </c>
      <c r="K516" s="397">
        <v>53.817500000000003</v>
      </c>
    </row>
    <row r="517" spans="1:11" ht="9" customHeight="1">
      <c r="A517" s="395" t="s">
        <v>20803</v>
      </c>
      <c r="B517" s="396" t="s">
        <v>20804</v>
      </c>
      <c r="C517" s="397">
        <v>26182.992099999999</v>
      </c>
      <c r="D517" s="397">
        <v>1.8057000000000001</v>
      </c>
      <c r="E517" s="397">
        <v>0.47349999999999998</v>
      </c>
      <c r="F517" s="397">
        <v>0</v>
      </c>
      <c r="G517" s="397">
        <v>1.8057000000000001</v>
      </c>
      <c r="H517" s="397">
        <v>0</v>
      </c>
      <c r="I517" s="397">
        <v>0</v>
      </c>
      <c r="J517" s="397">
        <v>4.0849000000000002</v>
      </c>
      <c r="K517" s="397">
        <v>2.2791999999999999</v>
      </c>
    </row>
    <row r="518" spans="1:11" ht="9" customHeight="1">
      <c r="A518" s="395" t="s">
        <v>20805</v>
      </c>
      <c r="B518" s="396" t="s">
        <v>20806</v>
      </c>
      <c r="C518" s="1012"/>
      <c r="D518" s="1012"/>
      <c r="E518" s="1012"/>
      <c r="F518" s="1012"/>
      <c r="G518" s="1012"/>
      <c r="H518" s="1012"/>
      <c r="I518" s="1012"/>
      <c r="J518" s="397">
        <v>317.86649999999997</v>
      </c>
      <c r="K518" s="397">
        <v>132.6874</v>
      </c>
    </row>
    <row r="519" spans="1:11" ht="9" customHeight="1">
      <c r="A519" s="395" t="s">
        <v>20796</v>
      </c>
      <c r="B519" s="396" t="s">
        <v>20797</v>
      </c>
      <c r="C519" s="397">
        <v>589891.41440000001</v>
      </c>
      <c r="D519" s="397">
        <v>25.281099999999999</v>
      </c>
      <c r="E519" s="397">
        <v>10.398899999999999</v>
      </c>
      <c r="F519" s="397">
        <v>4.2134999999999998</v>
      </c>
      <c r="G519" s="397">
        <v>37.921599999999998</v>
      </c>
      <c r="H519" s="397">
        <v>132.14830000000001</v>
      </c>
      <c r="I519" s="397">
        <v>27.357399999999998</v>
      </c>
      <c r="J519" s="397">
        <v>237.32079999999999</v>
      </c>
      <c r="K519" s="397">
        <v>67.250900000000001</v>
      </c>
    </row>
    <row r="520" spans="1:11" ht="9" customHeight="1">
      <c r="A520" s="395" t="s">
        <v>20807</v>
      </c>
      <c r="B520" s="396" t="s">
        <v>20808</v>
      </c>
      <c r="C520" s="397">
        <v>24327.764999999999</v>
      </c>
      <c r="D520" s="397">
        <v>1.6778</v>
      </c>
      <c r="E520" s="397">
        <v>0.44</v>
      </c>
      <c r="F520" s="397">
        <v>0</v>
      </c>
      <c r="G520" s="397">
        <v>1.6778</v>
      </c>
      <c r="H520" s="397">
        <v>0</v>
      </c>
      <c r="I520" s="397">
        <v>0</v>
      </c>
      <c r="J520" s="397">
        <v>3.7955999999999999</v>
      </c>
      <c r="K520" s="397">
        <v>2.1177999999999999</v>
      </c>
    </row>
    <row r="521" spans="1:11" ht="9" customHeight="1">
      <c r="A521" s="395" t="s">
        <v>20809</v>
      </c>
      <c r="B521" s="396" t="s">
        <v>20810</v>
      </c>
      <c r="C521" s="397">
        <v>158146.35329999999</v>
      </c>
      <c r="D521" s="397">
        <v>10.906599999999999</v>
      </c>
      <c r="E521" s="397">
        <v>2.86</v>
      </c>
      <c r="F521" s="397">
        <v>0</v>
      </c>
      <c r="G521" s="397">
        <v>10.906599999999999</v>
      </c>
      <c r="H521" s="397">
        <v>0</v>
      </c>
      <c r="I521" s="397">
        <v>46.365200000000002</v>
      </c>
      <c r="J521" s="397">
        <v>71.038399999999996</v>
      </c>
      <c r="K521" s="397">
        <v>60.131799999999998</v>
      </c>
    </row>
    <row r="522" spans="1:11" ht="9" customHeight="1">
      <c r="A522" s="395" t="s">
        <v>20693</v>
      </c>
      <c r="B522" s="396" t="s">
        <v>20694</v>
      </c>
      <c r="C522" s="397">
        <v>36609.5</v>
      </c>
      <c r="D522" s="397">
        <v>2.5247999999999999</v>
      </c>
      <c r="E522" s="397">
        <v>0.66210000000000002</v>
      </c>
      <c r="F522" s="397">
        <v>0</v>
      </c>
      <c r="G522" s="397">
        <v>2.5247999999999999</v>
      </c>
      <c r="H522" s="397">
        <v>0</v>
      </c>
      <c r="I522" s="397">
        <v>0</v>
      </c>
      <c r="J522" s="397">
        <v>5.7117000000000004</v>
      </c>
      <c r="K522" s="397">
        <v>3.1869000000000001</v>
      </c>
    </row>
    <row r="523" spans="1:11" ht="9" customHeight="1">
      <c r="A523" s="395" t="s">
        <v>20811</v>
      </c>
      <c r="B523" s="396" t="s">
        <v>20812</v>
      </c>
      <c r="C523" s="1012"/>
      <c r="D523" s="1012"/>
      <c r="E523" s="1012"/>
      <c r="F523" s="1012"/>
      <c r="G523" s="1012"/>
      <c r="H523" s="1012"/>
      <c r="I523" s="1012"/>
      <c r="J523" s="397">
        <v>778.16989999999998</v>
      </c>
      <c r="K523" s="397">
        <v>409.19600000000003</v>
      </c>
    </row>
    <row r="524" spans="1:11" ht="18" customHeight="1">
      <c r="A524" s="395" t="s">
        <v>20813</v>
      </c>
      <c r="B524" s="396" t="s">
        <v>20814</v>
      </c>
      <c r="C524" s="397">
        <v>432967.62670000002</v>
      </c>
      <c r="D524" s="397">
        <v>18.555800000000001</v>
      </c>
      <c r="E524" s="397">
        <v>7.6326000000000001</v>
      </c>
      <c r="F524" s="397">
        <v>3.0926</v>
      </c>
      <c r="G524" s="397">
        <v>27.833600000000001</v>
      </c>
      <c r="H524" s="397">
        <v>111.7431</v>
      </c>
      <c r="I524" s="397">
        <v>24.5365</v>
      </c>
      <c r="J524" s="397">
        <v>193.39420000000001</v>
      </c>
      <c r="K524" s="397">
        <v>53.817500000000003</v>
      </c>
    </row>
    <row r="525" spans="1:11" ht="9" customHeight="1">
      <c r="A525" s="395" t="s">
        <v>20815</v>
      </c>
      <c r="B525" s="396" t="s">
        <v>20816</v>
      </c>
      <c r="C525" s="397">
        <v>3225898.75</v>
      </c>
      <c r="D525" s="397">
        <v>243.7346</v>
      </c>
      <c r="E525" s="397">
        <v>88.461299999999994</v>
      </c>
      <c r="F525" s="397">
        <v>0</v>
      </c>
      <c r="G525" s="397">
        <v>229.3972</v>
      </c>
      <c r="H525" s="397">
        <v>0</v>
      </c>
      <c r="I525" s="397">
        <v>23.182600000000001</v>
      </c>
      <c r="J525" s="397">
        <v>584.77570000000003</v>
      </c>
      <c r="K525" s="397">
        <v>355.37849999999997</v>
      </c>
    </row>
    <row r="526" spans="1:11" ht="9" customHeight="1">
      <c r="A526" s="395" t="s">
        <v>20817</v>
      </c>
      <c r="B526" s="396" t="s">
        <v>20818</v>
      </c>
      <c r="C526" s="1012"/>
      <c r="D526" s="1012"/>
      <c r="E526" s="1012"/>
      <c r="F526" s="1012"/>
      <c r="G526" s="1012"/>
      <c r="H526" s="1012"/>
      <c r="I526" s="1012"/>
      <c r="J526" s="397">
        <v>292.32580000000002</v>
      </c>
      <c r="K526" s="397">
        <v>120.7576</v>
      </c>
    </row>
    <row r="527" spans="1:11" ht="9" customHeight="1">
      <c r="A527" s="395" t="s">
        <v>20819</v>
      </c>
      <c r="B527" s="396" t="s">
        <v>20820</v>
      </c>
      <c r="C527" s="397">
        <v>410875.40659999999</v>
      </c>
      <c r="D527" s="397">
        <v>17.608899999999998</v>
      </c>
      <c r="E527" s="397">
        <v>7.2431000000000001</v>
      </c>
      <c r="F527" s="397">
        <v>2.9348000000000001</v>
      </c>
      <c r="G527" s="397">
        <v>26.413399999999999</v>
      </c>
      <c r="H527" s="397">
        <v>111.7431</v>
      </c>
      <c r="I527" s="397">
        <v>27.357399999999998</v>
      </c>
      <c r="J527" s="397">
        <v>193.30070000000001</v>
      </c>
      <c r="K527" s="397">
        <v>55.144199999999998</v>
      </c>
    </row>
    <row r="528" spans="1:11" ht="9" customHeight="1">
      <c r="A528" s="395" t="s">
        <v>20821</v>
      </c>
      <c r="B528" s="396" t="s">
        <v>20822</v>
      </c>
      <c r="C528" s="397">
        <v>501175.21610000002</v>
      </c>
      <c r="D528" s="397">
        <v>33.411700000000003</v>
      </c>
      <c r="E528" s="397">
        <v>9.0190999999999999</v>
      </c>
      <c r="F528" s="397">
        <v>0</v>
      </c>
      <c r="G528" s="397">
        <v>33.411700000000003</v>
      </c>
      <c r="H528" s="397">
        <v>0</v>
      </c>
      <c r="I528" s="397">
        <v>23.182600000000001</v>
      </c>
      <c r="J528" s="397">
        <v>99.025099999999995</v>
      </c>
      <c r="K528" s="397">
        <v>65.613399999999999</v>
      </c>
    </row>
    <row r="529" spans="1:11" ht="9" customHeight="1">
      <c r="A529" s="395" t="s">
        <v>20823</v>
      </c>
      <c r="B529" s="396" t="s">
        <v>20824</v>
      </c>
      <c r="C529" s="1012"/>
      <c r="D529" s="1012"/>
      <c r="E529" s="1012"/>
      <c r="F529" s="1012"/>
      <c r="G529" s="1012"/>
      <c r="H529" s="1012"/>
      <c r="I529" s="1012"/>
      <c r="J529" s="397">
        <v>556.76570000000004</v>
      </c>
      <c r="K529" s="397">
        <v>261.3492</v>
      </c>
    </row>
    <row r="530" spans="1:11" ht="9" customHeight="1">
      <c r="A530" s="395" t="s">
        <v>20796</v>
      </c>
      <c r="B530" s="396" t="s">
        <v>20797</v>
      </c>
      <c r="C530" s="397">
        <v>589891.41440000001</v>
      </c>
      <c r="D530" s="397">
        <v>25.281099999999999</v>
      </c>
      <c r="E530" s="397">
        <v>10.398899999999999</v>
      </c>
      <c r="F530" s="397">
        <v>4.2134999999999998</v>
      </c>
      <c r="G530" s="397">
        <v>37.921599999999998</v>
      </c>
      <c r="H530" s="397">
        <v>132.14830000000001</v>
      </c>
      <c r="I530" s="397">
        <v>27.357399999999998</v>
      </c>
      <c r="J530" s="397">
        <v>237.32079999999999</v>
      </c>
      <c r="K530" s="397">
        <v>67.250900000000001</v>
      </c>
    </row>
    <row r="531" spans="1:11" ht="9" customHeight="1">
      <c r="A531" s="395" t="s">
        <v>20825</v>
      </c>
      <c r="B531" s="396" t="s">
        <v>20826</v>
      </c>
      <c r="C531" s="397">
        <v>1566832.1521000001</v>
      </c>
      <c r="D531" s="397">
        <v>125.3466</v>
      </c>
      <c r="E531" s="397">
        <v>29.002099999999999</v>
      </c>
      <c r="F531" s="397">
        <v>0</v>
      </c>
      <c r="G531" s="397">
        <v>125.3466</v>
      </c>
      <c r="H531" s="397">
        <v>0</v>
      </c>
      <c r="I531" s="397">
        <v>39.749600000000001</v>
      </c>
      <c r="J531" s="397">
        <v>319.44490000000002</v>
      </c>
      <c r="K531" s="397">
        <v>194.09829999999999</v>
      </c>
    </row>
    <row r="532" spans="1:11" ht="9" customHeight="1">
      <c r="A532" s="395" t="s">
        <v>20827</v>
      </c>
      <c r="B532" s="396" t="s">
        <v>20828</v>
      </c>
      <c r="C532" s="1012"/>
      <c r="D532" s="1012"/>
      <c r="E532" s="1012"/>
      <c r="F532" s="1012"/>
      <c r="G532" s="1012"/>
      <c r="H532" s="1012"/>
      <c r="I532" s="1012"/>
      <c r="J532" s="397">
        <v>332.86599999999999</v>
      </c>
      <c r="K532" s="397">
        <v>127.15309999999999</v>
      </c>
    </row>
    <row r="533" spans="1:11" ht="18" customHeight="1">
      <c r="A533" s="395" t="s">
        <v>20603</v>
      </c>
      <c r="B533" s="396" t="s">
        <v>20604</v>
      </c>
      <c r="C533" s="397">
        <v>542555.58979999996</v>
      </c>
      <c r="D533" s="397">
        <v>23.252400000000002</v>
      </c>
      <c r="E533" s="397">
        <v>9.5645000000000007</v>
      </c>
      <c r="F533" s="397">
        <v>3.8754</v>
      </c>
      <c r="G533" s="397">
        <v>34.878599999999999</v>
      </c>
      <c r="H533" s="397">
        <v>132.14830000000001</v>
      </c>
      <c r="I533" s="397">
        <v>24.5365</v>
      </c>
      <c r="J533" s="397">
        <v>228.25569999999999</v>
      </c>
      <c r="K533" s="397">
        <v>61.2288</v>
      </c>
    </row>
    <row r="534" spans="1:11" ht="9" customHeight="1">
      <c r="A534" s="395" t="s">
        <v>20829</v>
      </c>
      <c r="B534" s="396" t="s">
        <v>20830</v>
      </c>
      <c r="C534" s="397">
        <v>455634.81599999999</v>
      </c>
      <c r="D534" s="397">
        <v>34.387500000000003</v>
      </c>
      <c r="E534" s="397">
        <v>8.3542000000000005</v>
      </c>
      <c r="F534" s="397">
        <v>0</v>
      </c>
      <c r="G534" s="397">
        <v>38.686</v>
      </c>
      <c r="H534" s="397">
        <v>0</v>
      </c>
      <c r="I534" s="397">
        <v>23.182600000000001</v>
      </c>
      <c r="J534" s="397">
        <v>104.6103</v>
      </c>
      <c r="K534" s="397">
        <v>65.924300000000002</v>
      </c>
    </row>
  </sheetData>
  <mergeCells count="51">
    <mergeCell ref="C526:I526"/>
    <mergeCell ref="C529:I529"/>
    <mergeCell ref="C532:I532"/>
    <mergeCell ref="C503:I503"/>
    <mergeCell ref="C508:I508"/>
    <mergeCell ref="C511:I511"/>
    <mergeCell ref="C515:I515"/>
    <mergeCell ref="C518:I518"/>
    <mergeCell ref="C523:I523"/>
    <mergeCell ref="C500:I500"/>
    <mergeCell ref="C466:I466"/>
    <mergeCell ref="C469:I469"/>
    <mergeCell ref="C472:I472"/>
    <mergeCell ref="C475:I475"/>
    <mergeCell ref="C478:I478"/>
    <mergeCell ref="C482:I482"/>
    <mergeCell ref="C485:I485"/>
    <mergeCell ref="C488:I488"/>
    <mergeCell ref="C491:I491"/>
    <mergeCell ref="C494:I494"/>
    <mergeCell ref="C497:I497"/>
    <mergeCell ref="C463:I463"/>
    <mergeCell ref="C428:I428"/>
    <mergeCell ref="C433:I433"/>
    <mergeCell ref="C436:I436"/>
    <mergeCell ref="C439:I439"/>
    <mergeCell ref="C442:I442"/>
    <mergeCell ref="C445:I445"/>
    <mergeCell ref="C448:I448"/>
    <mergeCell ref="C451:I451"/>
    <mergeCell ref="C454:I454"/>
    <mergeCell ref="C457:I457"/>
    <mergeCell ref="C460:I460"/>
    <mergeCell ref="C423:I423"/>
    <mergeCell ref="C389:I389"/>
    <mergeCell ref="C393:I393"/>
    <mergeCell ref="C398:I398"/>
    <mergeCell ref="C401:I401"/>
    <mergeCell ref="C404:I404"/>
    <mergeCell ref="C407:I407"/>
    <mergeCell ref="C409:I409"/>
    <mergeCell ref="C411:I411"/>
    <mergeCell ref="C413:I413"/>
    <mergeCell ref="C416:I416"/>
    <mergeCell ref="C419:I419"/>
    <mergeCell ref="C386:I386"/>
    <mergeCell ref="B1:J1"/>
    <mergeCell ref="B2:J2"/>
    <mergeCell ref="C376:I376"/>
    <mergeCell ref="C379:I379"/>
    <mergeCell ref="C383:I383"/>
  </mergeCell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54"/>
  <sheetViews>
    <sheetView topLeftCell="G1" workbookViewId="0">
      <selection activeCell="L21" sqref="L21"/>
    </sheetView>
  </sheetViews>
  <sheetFormatPr defaultRowHeight="15"/>
  <cols>
    <col min="1" max="1" width="70.28515625" customWidth="1"/>
    <col min="2" max="2" width="17.5703125" customWidth="1"/>
    <col min="3" max="3" width="70.28515625" customWidth="1"/>
    <col min="4" max="4" width="17.5703125" customWidth="1"/>
    <col min="5" max="5" width="15.28515625" customWidth="1"/>
    <col min="6" max="6" width="48.7109375" customWidth="1"/>
    <col min="7" max="7" width="24.5703125" customWidth="1"/>
    <col min="8" max="8" width="48.7109375" customWidth="1"/>
    <col min="9" max="9" width="8.140625" customWidth="1"/>
    <col min="10" max="10" width="38.7109375" customWidth="1"/>
    <col min="11" max="11" width="21.140625" customWidth="1"/>
    <col min="12" max="12" width="82" customWidth="1"/>
  </cols>
  <sheetData>
    <row r="1" spans="1:13">
      <c r="A1" s="1015" t="s">
        <v>7069</v>
      </c>
      <c r="B1" s="1016"/>
      <c r="C1" s="1016"/>
      <c r="D1" s="1016"/>
      <c r="E1" s="1016"/>
      <c r="F1" s="1016"/>
      <c r="G1" s="1016"/>
      <c r="H1" s="1016"/>
      <c r="I1" s="1016"/>
      <c r="J1" s="1016"/>
      <c r="K1" s="1016"/>
      <c r="L1" s="1016"/>
      <c r="M1" s="1016"/>
    </row>
    <row r="2" spans="1:13">
      <c r="A2" s="1015" t="s">
        <v>7070</v>
      </c>
      <c r="B2" s="1016"/>
      <c r="C2" s="1016"/>
      <c r="D2" s="1016"/>
      <c r="E2" s="1016"/>
      <c r="F2" s="1016"/>
      <c r="G2" s="1016"/>
      <c r="H2" s="1016"/>
      <c r="I2" s="1016"/>
      <c r="J2" s="1016"/>
      <c r="K2" s="1016"/>
      <c r="L2" s="1016"/>
      <c r="M2" s="1016"/>
    </row>
    <row r="3" spans="1:13">
      <c r="A3" s="1015" t="s">
        <v>7071</v>
      </c>
      <c r="B3" s="1016"/>
      <c r="C3" s="1016"/>
      <c r="D3" s="1016"/>
      <c r="E3" s="1016"/>
      <c r="F3" s="1016"/>
      <c r="G3" s="1016"/>
      <c r="H3" s="1016"/>
      <c r="I3" s="1016"/>
      <c r="J3" s="1016"/>
      <c r="K3" s="1016"/>
      <c r="L3" s="1016"/>
      <c r="M3" s="1016"/>
    </row>
    <row r="5" spans="1:13">
      <c r="A5" s="272" t="s">
        <v>7072</v>
      </c>
      <c r="B5" s="272" t="s">
        <v>7073</v>
      </c>
      <c r="C5" s="272" t="s">
        <v>7074</v>
      </c>
      <c r="D5" s="272" t="s">
        <v>7075</v>
      </c>
      <c r="E5" s="272" t="s">
        <v>7076</v>
      </c>
      <c r="F5" s="272" t="s">
        <v>7077</v>
      </c>
      <c r="G5" s="272" t="s">
        <v>7078</v>
      </c>
      <c r="H5" s="272" t="s">
        <v>7079</v>
      </c>
      <c r="I5" s="272" t="s">
        <v>553</v>
      </c>
      <c r="J5" s="272" t="s">
        <v>7080</v>
      </c>
      <c r="K5" s="272" t="s">
        <v>7081</v>
      </c>
      <c r="L5" s="272" t="s">
        <v>7082</v>
      </c>
    </row>
    <row r="7" spans="1:13">
      <c r="A7" s="272" t="s">
        <v>7083</v>
      </c>
      <c r="B7" s="272" t="s">
        <v>7084</v>
      </c>
      <c r="C7" s="272" t="s">
        <v>7085</v>
      </c>
      <c r="D7" s="272" t="s">
        <v>7086</v>
      </c>
      <c r="E7" s="273" t="s">
        <v>7087</v>
      </c>
      <c r="F7" s="272" t="s">
        <v>7087</v>
      </c>
      <c r="G7" s="272">
        <v>97141</v>
      </c>
      <c r="H7" s="272" t="s">
        <v>7088</v>
      </c>
      <c r="I7" s="272" t="s">
        <v>261</v>
      </c>
      <c r="J7" s="272" t="s">
        <v>7089</v>
      </c>
      <c r="K7" s="273">
        <v>7.25</v>
      </c>
      <c r="L7" s="272" t="s">
        <v>7090</v>
      </c>
    </row>
    <row r="8" spans="1:13">
      <c r="A8" s="272" t="s">
        <v>7083</v>
      </c>
      <c r="B8" s="272" t="s">
        <v>7084</v>
      </c>
      <c r="C8" s="272" t="s">
        <v>7085</v>
      </c>
      <c r="D8" s="272" t="s">
        <v>7086</v>
      </c>
      <c r="E8" s="273" t="s">
        <v>7087</v>
      </c>
      <c r="F8" s="272" t="s">
        <v>7087</v>
      </c>
      <c r="G8" s="272">
        <v>97142</v>
      </c>
      <c r="H8" s="272" t="s">
        <v>7091</v>
      </c>
      <c r="I8" s="272" t="s">
        <v>261</v>
      </c>
      <c r="J8" s="272" t="s">
        <v>7089</v>
      </c>
      <c r="K8" s="273">
        <v>8.0299999999999994</v>
      </c>
      <c r="L8" s="272" t="s">
        <v>7090</v>
      </c>
    </row>
    <row r="9" spans="1:13">
      <c r="A9" s="272" t="s">
        <v>7083</v>
      </c>
      <c r="B9" s="272" t="s">
        <v>7084</v>
      </c>
      <c r="C9" s="272" t="s">
        <v>7085</v>
      </c>
      <c r="D9" s="272" t="s">
        <v>7086</v>
      </c>
      <c r="E9" s="273" t="s">
        <v>7087</v>
      </c>
      <c r="F9" s="272" t="s">
        <v>7087</v>
      </c>
      <c r="G9" s="272">
        <v>97143</v>
      </c>
      <c r="H9" s="272" t="s">
        <v>7092</v>
      </c>
      <c r="I9" s="272" t="s">
        <v>261</v>
      </c>
      <c r="J9" s="272" t="s">
        <v>7089</v>
      </c>
      <c r="K9" s="273">
        <v>10.050000000000001</v>
      </c>
      <c r="L9" s="272" t="s">
        <v>7090</v>
      </c>
    </row>
    <row r="10" spans="1:13">
      <c r="A10" s="272" t="s">
        <v>7083</v>
      </c>
      <c r="B10" s="272" t="s">
        <v>7084</v>
      </c>
      <c r="C10" s="272" t="s">
        <v>7085</v>
      </c>
      <c r="D10" s="272" t="s">
        <v>7086</v>
      </c>
      <c r="E10" s="273" t="s">
        <v>7087</v>
      </c>
      <c r="F10" s="272" t="s">
        <v>7087</v>
      </c>
      <c r="G10" s="272">
        <v>97144</v>
      </c>
      <c r="H10" s="272" t="s">
        <v>7093</v>
      </c>
      <c r="I10" s="272" t="s">
        <v>261</v>
      </c>
      <c r="J10" s="272" t="s">
        <v>7089</v>
      </c>
      <c r="K10" s="273">
        <v>12.02</v>
      </c>
      <c r="L10" s="272" t="s">
        <v>7090</v>
      </c>
    </row>
    <row r="11" spans="1:13">
      <c r="A11" s="272" t="s">
        <v>7083</v>
      </c>
      <c r="B11" s="272" t="s">
        <v>7084</v>
      </c>
      <c r="C11" s="272" t="s">
        <v>7085</v>
      </c>
      <c r="D11" s="272" t="s">
        <v>7086</v>
      </c>
      <c r="E11" s="273" t="s">
        <v>7087</v>
      </c>
      <c r="F11" s="272" t="s">
        <v>7087</v>
      </c>
      <c r="G11" s="272">
        <v>97145</v>
      </c>
      <c r="H11" s="272" t="s">
        <v>7094</v>
      </c>
      <c r="I11" s="272" t="s">
        <v>261</v>
      </c>
      <c r="J11" s="272" t="s">
        <v>7089</v>
      </c>
      <c r="K11" s="273">
        <v>14.04</v>
      </c>
      <c r="L11" s="272" t="s">
        <v>7090</v>
      </c>
    </row>
    <row r="12" spans="1:13">
      <c r="A12" s="272" t="s">
        <v>7083</v>
      </c>
      <c r="B12" s="272" t="s">
        <v>7084</v>
      </c>
      <c r="C12" s="272" t="s">
        <v>7085</v>
      </c>
      <c r="D12" s="272" t="s">
        <v>7086</v>
      </c>
      <c r="E12" s="273" t="s">
        <v>7087</v>
      </c>
      <c r="F12" s="272" t="s">
        <v>7087</v>
      </c>
      <c r="G12" s="272">
        <v>97146</v>
      </c>
      <c r="H12" s="272" t="s">
        <v>7095</v>
      </c>
      <c r="I12" s="272" t="s">
        <v>261</v>
      </c>
      <c r="J12" s="272" t="s">
        <v>7089</v>
      </c>
      <c r="K12" s="273">
        <v>16.03</v>
      </c>
      <c r="L12" s="272" t="s">
        <v>7090</v>
      </c>
    </row>
    <row r="13" spans="1:13">
      <c r="A13" s="272" t="s">
        <v>7083</v>
      </c>
      <c r="B13" s="272" t="s">
        <v>7084</v>
      </c>
      <c r="C13" s="272" t="s">
        <v>7085</v>
      </c>
      <c r="D13" s="272" t="s">
        <v>7086</v>
      </c>
      <c r="E13" s="273" t="s">
        <v>7087</v>
      </c>
      <c r="F13" s="272" t="s">
        <v>7087</v>
      </c>
      <c r="G13" s="272">
        <v>97147</v>
      </c>
      <c r="H13" s="272" t="s">
        <v>7096</v>
      </c>
      <c r="I13" s="272" t="s">
        <v>261</v>
      </c>
      <c r="J13" s="272" t="s">
        <v>7089</v>
      </c>
      <c r="K13" s="273">
        <v>18.04</v>
      </c>
      <c r="L13" s="272" t="s">
        <v>7090</v>
      </c>
    </row>
    <row r="14" spans="1:13">
      <c r="A14" s="272" t="s">
        <v>7083</v>
      </c>
      <c r="B14" s="272" t="s">
        <v>7084</v>
      </c>
      <c r="C14" s="272" t="s">
        <v>7085</v>
      </c>
      <c r="D14" s="272" t="s">
        <v>7086</v>
      </c>
      <c r="E14" s="273" t="s">
        <v>7087</v>
      </c>
      <c r="F14" s="272" t="s">
        <v>7087</v>
      </c>
      <c r="G14" s="272">
        <v>97148</v>
      </c>
      <c r="H14" s="272" t="s">
        <v>7097</v>
      </c>
      <c r="I14" s="272" t="s">
        <v>261</v>
      </c>
      <c r="J14" s="272" t="s">
        <v>7089</v>
      </c>
      <c r="K14" s="273">
        <v>20.05</v>
      </c>
      <c r="L14" s="272" t="s">
        <v>7090</v>
      </c>
    </row>
    <row r="15" spans="1:13">
      <c r="A15" s="272" t="s">
        <v>7083</v>
      </c>
      <c r="B15" s="272" t="s">
        <v>7084</v>
      </c>
      <c r="C15" s="272" t="s">
        <v>7085</v>
      </c>
      <c r="D15" s="272" t="s">
        <v>7086</v>
      </c>
      <c r="E15" s="273" t="s">
        <v>7087</v>
      </c>
      <c r="F15" s="272" t="s">
        <v>7087</v>
      </c>
      <c r="G15" s="272">
        <v>97149</v>
      </c>
      <c r="H15" s="272" t="s">
        <v>7098</v>
      </c>
      <c r="I15" s="272" t="s">
        <v>261</v>
      </c>
      <c r="J15" s="272" t="s">
        <v>7089</v>
      </c>
      <c r="K15" s="273">
        <v>22.08</v>
      </c>
      <c r="L15" s="272" t="s">
        <v>7090</v>
      </c>
    </row>
    <row r="16" spans="1:13">
      <c r="A16" s="272" t="s">
        <v>7083</v>
      </c>
      <c r="B16" s="272" t="s">
        <v>7084</v>
      </c>
      <c r="C16" s="272" t="s">
        <v>7085</v>
      </c>
      <c r="D16" s="272" t="s">
        <v>7086</v>
      </c>
      <c r="E16" s="273" t="s">
        <v>7087</v>
      </c>
      <c r="F16" s="272" t="s">
        <v>7087</v>
      </c>
      <c r="G16" s="272">
        <v>97150</v>
      </c>
      <c r="H16" s="272" t="s">
        <v>7099</v>
      </c>
      <c r="I16" s="272" t="s">
        <v>261</v>
      </c>
      <c r="J16" s="272" t="s">
        <v>7089</v>
      </c>
      <c r="K16" s="273">
        <v>28.75</v>
      </c>
      <c r="L16" s="272" t="s">
        <v>7090</v>
      </c>
    </row>
    <row r="17" spans="1:12">
      <c r="A17" s="272" t="s">
        <v>7083</v>
      </c>
      <c r="B17" s="272" t="s">
        <v>7084</v>
      </c>
      <c r="C17" s="272" t="s">
        <v>7085</v>
      </c>
      <c r="D17" s="272" t="s">
        <v>7086</v>
      </c>
      <c r="E17" s="273" t="s">
        <v>7087</v>
      </c>
      <c r="F17" s="272" t="s">
        <v>7087</v>
      </c>
      <c r="G17" s="272">
        <v>97151</v>
      </c>
      <c r="H17" s="272" t="s">
        <v>7100</v>
      </c>
      <c r="I17" s="272" t="s">
        <v>261</v>
      </c>
      <c r="J17" s="272" t="s">
        <v>7089</v>
      </c>
      <c r="K17" s="273">
        <v>33.47</v>
      </c>
      <c r="L17" s="272" t="s">
        <v>7090</v>
      </c>
    </row>
    <row r="18" spans="1:12">
      <c r="A18" s="272" t="s">
        <v>7083</v>
      </c>
      <c r="B18" s="272" t="s">
        <v>7084</v>
      </c>
      <c r="C18" s="272" t="s">
        <v>7085</v>
      </c>
      <c r="D18" s="272" t="s">
        <v>7086</v>
      </c>
      <c r="E18" s="273" t="s">
        <v>7087</v>
      </c>
      <c r="F18" s="272" t="s">
        <v>7087</v>
      </c>
      <c r="G18" s="272">
        <v>97152</v>
      </c>
      <c r="H18" s="272" t="s">
        <v>7101</v>
      </c>
      <c r="I18" s="272" t="s">
        <v>261</v>
      </c>
      <c r="J18" s="272" t="s">
        <v>7089</v>
      </c>
      <c r="K18" s="273">
        <v>37.97</v>
      </c>
      <c r="L18" s="272" t="s">
        <v>7090</v>
      </c>
    </row>
    <row r="19" spans="1:12">
      <c r="A19" s="272" t="s">
        <v>7083</v>
      </c>
      <c r="B19" s="272" t="s">
        <v>7084</v>
      </c>
      <c r="C19" s="272" t="s">
        <v>7085</v>
      </c>
      <c r="D19" s="272" t="s">
        <v>7086</v>
      </c>
      <c r="E19" s="273" t="s">
        <v>7087</v>
      </c>
      <c r="F19" s="272" t="s">
        <v>7087</v>
      </c>
      <c r="G19" s="272">
        <v>97153</v>
      </c>
      <c r="H19" s="272" t="s">
        <v>7102</v>
      </c>
      <c r="I19" s="272" t="s">
        <v>261</v>
      </c>
      <c r="J19" s="272" t="s">
        <v>7089</v>
      </c>
      <c r="K19" s="273">
        <v>42.61</v>
      </c>
      <c r="L19" s="272" t="s">
        <v>7090</v>
      </c>
    </row>
    <row r="20" spans="1:12">
      <c r="A20" s="272" t="s">
        <v>7083</v>
      </c>
      <c r="B20" s="272" t="s">
        <v>7084</v>
      </c>
      <c r="C20" s="272" t="s">
        <v>7085</v>
      </c>
      <c r="D20" s="272" t="s">
        <v>7086</v>
      </c>
      <c r="E20" s="273" t="s">
        <v>7087</v>
      </c>
      <c r="F20" s="272" t="s">
        <v>7087</v>
      </c>
      <c r="G20" s="272">
        <v>97154</v>
      </c>
      <c r="H20" s="272" t="s">
        <v>7103</v>
      </c>
      <c r="I20" s="272" t="s">
        <v>261</v>
      </c>
      <c r="J20" s="272" t="s">
        <v>7089</v>
      </c>
      <c r="K20" s="273">
        <v>47.26</v>
      </c>
      <c r="L20" s="272" t="s">
        <v>7090</v>
      </c>
    </row>
    <row r="21" spans="1:12">
      <c r="A21" s="272" t="s">
        <v>7083</v>
      </c>
      <c r="B21" s="272" t="s">
        <v>7084</v>
      </c>
      <c r="C21" s="272" t="s">
        <v>7085</v>
      </c>
      <c r="D21" s="272" t="s">
        <v>7086</v>
      </c>
      <c r="E21" s="273" t="s">
        <v>7087</v>
      </c>
      <c r="F21" s="272" t="s">
        <v>7087</v>
      </c>
      <c r="G21" s="272">
        <v>97155</v>
      </c>
      <c r="H21" s="272" t="s">
        <v>7104</v>
      </c>
      <c r="I21" s="272" t="s">
        <v>261</v>
      </c>
      <c r="J21" s="272" t="s">
        <v>7089</v>
      </c>
      <c r="K21" s="273">
        <v>51.94</v>
      </c>
      <c r="L21" s="272" t="s">
        <v>7090</v>
      </c>
    </row>
    <row r="22" spans="1:12">
      <c r="A22" s="272" t="s">
        <v>7083</v>
      </c>
      <c r="B22" s="272" t="s">
        <v>7084</v>
      </c>
      <c r="C22" s="272" t="s">
        <v>7085</v>
      </c>
      <c r="D22" s="272" t="s">
        <v>7086</v>
      </c>
      <c r="E22" s="273" t="s">
        <v>7087</v>
      </c>
      <c r="F22" s="272" t="s">
        <v>7087</v>
      </c>
      <c r="G22" s="272">
        <v>97156</v>
      </c>
      <c r="H22" s="272" t="s">
        <v>7105</v>
      </c>
      <c r="I22" s="272" t="s">
        <v>261</v>
      </c>
      <c r="J22" s="272" t="s">
        <v>7089</v>
      </c>
      <c r="K22" s="273">
        <v>61.57</v>
      </c>
      <c r="L22" s="272" t="s">
        <v>7090</v>
      </c>
    </row>
    <row r="23" spans="1:12">
      <c r="A23" s="272" t="s">
        <v>7083</v>
      </c>
      <c r="B23" s="272" t="s">
        <v>7084</v>
      </c>
      <c r="C23" s="272" t="s">
        <v>7085</v>
      </c>
      <c r="D23" s="272" t="s">
        <v>7086</v>
      </c>
      <c r="E23" s="273" t="s">
        <v>7087</v>
      </c>
      <c r="F23" s="272" t="s">
        <v>7087</v>
      </c>
      <c r="G23" s="272">
        <v>97157</v>
      </c>
      <c r="H23" s="272" t="s">
        <v>7106</v>
      </c>
      <c r="I23" s="272" t="s">
        <v>261</v>
      </c>
      <c r="J23" s="272" t="s">
        <v>7089</v>
      </c>
      <c r="K23" s="273">
        <v>4.42</v>
      </c>
      <c r="L23" s="272" t="s">
        <v>7090</v>
      </c>
    </row>
    <row r="24" spans="1:12">
      <c r="A24" s="272" t="s">
        <v>7083</v>
      </c>
      <c r="B24" s="272" t="s">
        <v>7084</v>
      </c>
      <c r="C24" s="272" t="s">
        <v>7085</v>
      </c>
      <c r="D24" s="272" t="s">
        <v>7086</v>
      </c>
      <c r="E24" s="273" t="s">
        <v>7087</v>
      </c>
      <c r="F24" s="272" t="s">
        <v>7087</v>
      </c>
      <c r="G24" s="272">
        <v>97158</v>
      </c>
      <c r="H24" s="272" t="s">
        <v>7107</v>
      </c>
      <c r="I24" s="272" t="s">
        <v>261</v>
      </c>
      <c r="J24" s="272" t="s">
        <v>7089</v>
      </c>
      <c r="K24" s="273">
        <v>4.91</v>
      </c>
      <c r="L24" s="272" t="s">
        <v>7090</v>
      </c>
    </row>
    <row r="25" spans="1:12">
      <c r="A25" s="272" t="s">
        <v>7083</v>
      </c>
      <c r="B25" s="272" t="s">
        <v>7084</v>
      </c>
      <c r="C25" s="272" t="s">
        <v>7085</v>
      </c>
      <c r="D25" s="272" t="s">
        <v>7086</v>
      </c>
      <c r="E25" s="273" t="s">
        <v>7087</v>
      </c>
      <c r="F25" s="272" t="s">
        <v>7087</v>
      </c>
      <c r="G25" s="272">
        <v>97159</v>
      </c>
      <c r="H25" s="272" t="s">
        <v>7108</v>
      </c>
      <c r="I25" s="272" t="s">
        <v>261</v>
      </c>
      <c r="J25" s="272" t="s">
        <v>7089</v>
      </c>
      <c r="K25" s="273">
        <v>6.14</v>
      </c>
      <c r="L25" s="272" t="s">
        <v>7090</v>
      </c>
    </row>
    <row r="26" spans="1:12">
      <c r="A26" s="272" t="s">
        <v>7083</v>
      </c>
      <c r="B26" s="272" t="s">
        <v>7084</v>
      </c>
      <c r="C26" s="272" t="s">
        <v>7085</v>
      </c>
      <c r="D26" s="272" t="s">
        <v>7086</v>
      </c>
      <c r="E26" s="273" t="s">
        <v>7087</v>
      </c>
      <c r="F26" s="272" t="s">
        <v>7087</v>
      </c>
      <c r="G26" s="272">
        <v>97160</v>
      </c>
      <c r="H26" s="272" t="s">
        <v>7109</v>
      </c>
      <c r="I26" s="272" t="s">
        <v>261</v>
      </c>
      <c r="J26" s="272" t="s">
        <v>7089</v>
      </c>
      <c r="K26" s="273">
        <v>7.34</v>
      </c>
      <c r="L26" s="272" t="s">
        <v>7090</v>
      </c>
    </row>
    <row r="27" spans="1:12">
      <c r="A27" s="272" t="s">
        <v>7083</v>
      </c>
      <c r="B27" s="272" t="s">
        <v>7084</v>
      </c>
      <c r="C27" s="272" t="s">
        <v>7085</v>
      </c>
      <c r="D27" s="272" t="s">
        <v>7086</v>
      </c>
      <c r="E27" s="273" t="s">
        <v>7087</v>
      </c>
      <c r="F27" s="272" t="s">
        <v>7087</v>
      </c>
      <c r="G27" s="272">
        <v>97161</v>
      </c>
      <c r="H27" s="272" t="s">
        <v>7110</v>
      </c>
      <c r="I27" s="272" t="s">
        <v>261</v>
      </c>
      <c r="J27" s="272" t="s">
        <v>7089</v>
      </c>
      <c r="K27" s="273">
        <v>8.59</v>
      </c>
      <c r="L27" s="272" t="s">
        <v>7090</v>
      </c>
    </row>
    <row r="28" spans="1:12">
      <c r="A28" s="272" t="s">
        <v>7083</v>
      </c>
      <c r="B28" s="272" t="s">
        <v>7084</v>
      </c>
      <c r="C28" s="272" t="s">
        <v>7085</v>
      </c>
      <c r="D28" s="272" t="s">
        <v>7086</v>
      </c>
      <c r="E28" s="273" t="s">
        <v>7087</v>
      </c>
      <c r="F28" s="272" t="s">
        <v>7087</v>
      </c>
      <c r="G28" s="272">
        <v>97162</v>
      </c>
      <c r="H28" s="272" t="s">
        <v>7111</v>
      </c>
      <c r="I28" s="272" t="s">
        <v>261</v>
      </c>
      <c r="J28" s="272" t="s">
        <v>7089</v>
      </c>
      <c r="K28" s="273">
        <v>9.82</v>
      </c>
      <c r="L28" s="272" t="s">
        <v>7090</v>
      </c>
    </row>
    <row r="29" spans="1:12">
      <c r="A29" s="272" t="s">
        <v>7083</v>
      </c>
      <c r="B29" s="272" t="s">
        <v>7084</v>
      </c>
      <c r="C29" s="272" t="s">
        <v>7085</v>
      </c>
      <c r="D29" s="272" t="s">
        <v>7086</v>
      </c>
      <c r="E29" s="273" t="s">
        <v>7087</v>
      </c>
      <c r="F29" s="272" t="s">
        <v>7087</v>
      </c>
      <c r="G29" s="272">
        <v>97163</v>
      </c>
      <c r="H29" s="272" t="s">
        <v>7112</v>
      </c>
      <c r="I29" s="272" t="s">
        <v>261</v>
      </c>
      <c r="J29" s="272" t="s">
        <v>7089</v>
      </c>
      <c r="K29" s="273">
        <v>11.06</v>
      </c>
      <c r="L29" s="272" t="s">
        <v>7090</v>
      </c>
    </row>
    <row r="30" spans="1:12">
      <c r="A30" s="272" t="s">
        <v>7083</v>
      </c>
      <c r="B30" s="272" t="s">
        <v>7084</v>
      </c>
      <c r="C30" s="272" t="s">
        <v>7085</v>
      </c>
      <c r="D30" s="272" t="s">
        <v>7086</v>
      </c>
      <c r="E30" s="273" t="s">
        <v>7087</v>
      </c>
      <c r="F30" s="272" t="s">
        <v>7087</v>
      </c>
      <c r="G30" s="272">
        <v>97164</v>
      </c>
      <c r="H30" s="272" t="s">
        <v>7113</v>
      </c>
      <c r="I30" s="272" t="s">
        <v>261</v>
      </c>
      <c r="J30" s="272" t="s">
        <v>7089</v>
      </c>
      <c r="K30" s="273">
        <v>12.29</v>
      </c>
      <c r="L30" s="272" t="s">
        <v>7090</v>
      </c>
    </row>
    <row r="31" spans="1:12">
      <c r="A31" s="272" t="s">
        <v>7083</v>
      </c>
      <c r="B31" s="272" t="s">
        <v>7084</v>
      </c>
      <c r="C31" s="272" t="s">
        <v>7085</v>
      </c>
      <c r="D31" s="272" t="s">
        <v>7086</v>
      </c>
      <c r="E31" s="273" t="s">
        <v>7087</v>
      </c>
      <c r="F31" s="272" t="s">
        <v>7087</v>
      </c>
      <c r="G31" s="272">
        <v>97165</v>
      </c>
      <c r="H31" s="272" t="s">
        <v>7114</v>
      </c>
      <c r="I31" s="272" t="s">
        <v>261</v>
      </c>
      <c r="J31" s="272" t="s">
        <v>7089</v>
      </c>
      <c r="K31" s="273">
        <v>13.55</v>
      </c>
      <c r="L31" s="272" t="s">
        <v>7090</v>
      </c>
    </row>
    <row r="32" spans="1:12">
      <c r="A32" s="272" t="s">
        <v>7083</v>
      </c>
      <c r="B32" s="272" t="s">
        <v>7084</v>
      </c>
      <c r="C32" s="272" t="s">
        <v>7085</v>
      </c>
      <c r="D32" s="272" t="s">
        <v>7086</v>
      </c>
      <c r="E32" s="273" t="s">
        <v>7087</v>
      </c>
      <c r="F32" s="272" t="s">
        <v>7087</v>
      </c>
      <c r="G32" s="272">
        <v>97166</v>
      </c>
      <c r="H32" s="272" t="s">
        <v>7115</v>
      </c>
      <c r="I32" s="272" t="s">
        <v>261</v>
      </c>
      <c r="J32" s="272" t="s">
        <v>7089</v>
      </c>
      <c r="K32" s="273">
        <v>17.61</v>
      </c>
      <c r="L32" s="272" t="s">
        <v>7090</v>
      </c>
    </row>
    <row r="33" spans="1:12">
      <c r="A33" s="272" t="s">
        <v>7083</v>
      </c>
      <c r="B33" s="272" t="s">
        <v>7084</v>
      </c>
      <c r="C33" s="272" t="s">
        <v>7085</v>
      </c>
      <c r="D33" s="272" t="s">
        <v>7086</v>
      </c>
      <c r="E33" s="273" t="s">
        <v>7087</v>
      </c>
      <c r="F33" s="272" t="s">
        <v>7087</v>
      </c>
      <c r="G33" s="272">
        <v>97167</v>
      </c>
      <c r="H33" s="272" t="s">
        <v>7116</v>
      </c>
      <c r="I33" s="272" t="s">
        <v>261</v>
      </c>
      <c r="J33" s="272" t="s">
        <v>7089</v>
      </c>
      <c r="K33" s="273">
        <v>20.51</v>
      </c>
      <c r="L33" s="272" t="s">
        <v>7090</v>
      </c>
    </row>
    <row r="34" spans="1:12">
      <c r="A34" s="272" t="s">
        <v>7083</v>
      </c>
      <c r="B34" s="272" t="s">
        <v>7084</v>
      </c>
      <c r="C34" s="272" t="s">
        <v>7085</v>
      </c>
      <c r="D34" s="272" t="s">
        <v>7086</v>
      </c>
      <c r="E34" s="273" t="s">
        <v>7087</v>
      </c>
      <c r="F34" s="272" t="s">
        <v>7087</v>
      </c>
      <c r="G34" s="272">
        <v>97168</v>
      </c>
      <c r="H34" s="272" t="s">
        <v>7117</v>
      </c>
      <c r="I34" s="272" t="s">
        <v>261</v>
      </c>
      <c r="J34" s="272" t="s">
        <v>7089</v>
      </c>
      <c r="K34" s="273">
        <v>23.22</v>
      </c>
      <c r="L34" s="272" t="s">
        <v>7090</v>
      </c>
    </row>
    <row r="35" spans="1:12">
      <c r="A35" s="272" t="s">
        <v>7083</v>
      </c>
      <c r="B35" s="272" t="s">
        <v>7084</v>
      </c>
      <c r="C35" s="272" t="s">
        <v>7085</v>
      </c>
      <c r="D35" s="272" t="s">
        <v>7086</v>
      </c>
      <c r="E35" s="273" t="s">
        <v>7087</v>
      </c>
      <c r="F35" s="272" t="s">
        <v>7087</v>
      </c>
      <c r="G35" s="272">
        <v>97169</v>
      </c>
      <c r="H35" s="272" t="s">
        <v>7118</v>
      </c>
      <c r="I35" s="272" t="s">
        <v>261</v>
      </c>
      <c r="J35" s="272" t="s">
        <v>7089</v>
      </c>
      <c r="K35" s="273">
        <v>26.07</v>
      </c>
      <c r="L35" s="272" t="s">
        <v>7090</v>
      </c>
    </row>
    <row r="36" spans="1:12">
      <c r="A36" s="272" t="s">
        <v>7083</v>
      </c>
      <c r="B36" s="272" t="s">
        <v>7084</v>
      </c>
      <c r="C36" s="272" t="s">
        <v>7085</v>
      </c>
      <c r="D36" s="272" t="s">
        <v>7086</v>
      </c>
      <c r="E36" s="273" t="s">
        <v>7087</v>
      </c>
      <c r="F36" s="272" t="s">
        <v>7087</v>
      </c>
      <c r="G36" s="272">
        <v>97170</v>
      </c>
      <c r="H36" s="272" t="s">
        <v>7119</v>
      </c>
      <c r="I36" s="272" t="s">
        <v>261</v>
      </c>
      <c r="J36" s="272" t="s">
        <v>7089</v>
      </c>
      <c r="K36" s="273">
        <v>28.91</v>
      </c>
      <c r="L36" s="272" t="s">
        <v>7090</v>
      </c>
    </row>
    <row r="37" spans="1:12">
      <c r="A37" s="272" t="s">
        <v>7083</v>
      </c>
      <c r="B37" s="272" t="s">
        <v>7084</v>
      </c>
      <c r="C37" s="272" t="s">
        <v>7085</v>
      </c>
      <c r="D37" s="272" t="s">
        <v>7086</v>
      </c>
      <c r="E37" s="273" t="s">
        <v>7087</v>
      </c>
      <c r="F37" s="272" t="s">
        <v>7087</v>
      </c>
      <c r="G37" s="272">
        <v>97171</v>
      </c>
      <c r="H37" s="272" t="s">
        <v>7120</v>
      </c>
      <c r="I37" s="272" t="s">
        <v>261</v>
      </c>
      <c r="J37" s="272" t="s">
        <v>7089</v>
      </c>
      <c r="K37" s="273">
        <v>31.79</v>
      </c>
      <c r="L37" s="272" t="s">
        <v>7090</v>
      </c>
    </row>
    <row r="38" spans="1:12">
      <c r="A38" s="272" t="s">
        <v>7083</v>
      </c>
      <c r="B38" s="272" t="s">
        <v>7084</v>
      </c>
      <c r="C38" s="272" t="s">
        <v>7085</v>
      </c>
      <c r="D38" s="272" t="s">
        <v>7086</v>
      </c>
      <c r="E38" s="273" t="s">
        <v>7087</v>
      </c>
      <c r="F38" s="272" t="s">
        <v>7087</v>
      </c>
      <c r="G38" s="272">
        <v>97172</v>
      </c>
      <c r="H38" s="272" t="s">
        <v>7121</v>
      </c>
      <c r="I38" s="272" t="s">
        <v>261</v>
      </c>
      <c r="J38" s="272" t="s">
        <v>7089</v>
      </c>
      <c r="K38" s="273">
        <v>37.82</v>
      </c>
      <c r="L38" s="272" t="s">
        <v>7090</v>
      </c>
    </row>
    <row r="39" spans="1:12">
      <c r="A39" s="272" t="s">
        <v>7083</v>
      </c>
      <c r="B39" s="272" t="s">
        <v>7084</v>
      </c>
      <c r="C39" s="272" t="s">
        <v>7122</v>
      </c>
      <c r="D39" s="272" t="s">
        <v>7123</v>
      </c>
      <c r="E39" s="273" t="s">
        <v>7087</v>
      </c>
      <c r="F39" s="272" t="s">
        <v>7087</v>
      </c>
      <c r="G39" s="272">
        <v>97173</v>
      </c>
      <c r="H39" s="272" t="s">
        <v>7124</v>
      </c>
      <c r="I39" s="272" t="s">
        <v>261</v>
      </c>
      <c r="J39" s="272" t="s">
        <v>7089</v>
      </c>
      <c r="K39" s="273">
        <v>39.65</v>
      </c>
      <c r="L39" s="272" t="s">
        <v>7090</v>
      </c>
    </row>
    <row r="40" spans="1:12">
      <c r="A40" s="272" t="s">
        <v>7083</v>
      </c>
      <c r="B40" s="272" t="s">
        <v>7084</v>
      </c>
      <c r="C40" s="272" t="s">
        <v>7122</v>
      </c>
      <c r="D40" s="272" t="s">
        <v>7123</v>
      </c>
      <c r="E40" s="273" t="s">
        <v>7087</v>
      </c>
      <c r="F40" s="272" t="s">
        <v>7087</v>
      </c>
      <c r="G40" s="272">
        <v>97174</v>
      </c>
      <c r="H40" s="272" t="s">
        <v>7125</v>
      </c>
      <c r="I40" s="272" t="s">
        <v>261</v>
      </c>
      <c r="J40" s="272" t="s">
        <v>7089</v>
      </c>
      <c r="K40" s="273">
        <v>46</v>
      </c>
      <c r="L40" s="272" t="s">
        <v>7090</v>
      </c>
    </row>
    <row r="41" spans="1:12">
      <c r="A41" s="272" t="s">
        <v>7083</v>
      </c>
      <c r="B41" s="272" t="s">
        <v>7084</v>
      </c>
      <c r="C41" s="272" t="s">
        <v>7122</v>
      </c>
      <c r="D41" s="272" t="s">
        <v>7123</v>
      </c>
      <c r="E41" s="273" t="s">
        <v>7087</v>
      </c>
      <c r="F41" s="272" t="s">
        <v>7087</v>
      </c>
      <c r="G41" s="272">
        <v>97175</v>
      </c>
      <c r="H41" s="272" t="s">
        <v>7126</v>
      </c>
      <c r="I41" s="272" t="s">
        <v>261</v>
      </c>
      <c r="J41" s="272" t="s">
        <v>7089</v>
      </c>
      <c r="K41" s="273">
        <v>52.33</v>
      </c>
      <c r="L41" s="272" t="s">
        <v>7090</v>
      </c>
    </row>
    <row r="42" spans="1:12">
      <c r="A42" s="272" t="s">
        <v>7083</v>
      </c>
      <c r="B42" s="272" t="s">
        <v>7084</v>
      </c>
      <c r="C42" s="272" t="s">
        <v>7122</v>
      </c>
      <c r="D42" s="272" t="s">
        <v>7123</v>
      </c>
      <c r="E42" s="273" t="s">
        <v>7087</v>
      </c>
      <c r="F42" s="272" t="s">
        <v>7087</v>
      </c>
      <c r="G42" s="272">
        <v>97176</v>
      </c>
      <c r="H42" s="272" t="s">
        <v>7127</v>
      </c>
      <c r="I42" s="272" t="s">
        <v>261</v>
      </c>
      <c r="J42" s="272" t="s">
        <v>7089</v>
      </c>
      <c r="K42" s="273">
        <v>58.67</v>
      </c>
      <c r="L42" s="272" t="s">
        <v>7090</v>
      </c>
    </row>
    <row r="43" spans="1:12">
      <c r="A43" s="272" t="s">
        <v>7083</v>
      </c>
      <c r="B43" s="272" t="s">
        <v>7084</v>
      </c>
      <c r="C43" s="272" t="s">
        <v>7122</v>
      </c>
      <c r="D43" s="272" t="s">
        <v>7123</v>
      </c>
      <c r="E43" s="273" t="s">
        <v>7087</v>
      </c>
      <c r="F43" s="272" t="s">
        <v>7087</v>
      </c>
      <c r="G43" s="272">
        <v>97177</v>
      </c>
      <c r="H43" s="272" t="s">
        <v>7128</v>
      </c>
      <c r="I43" s="272" t="s">
        <v>261</v>
      </c>
      <c r="J43" s="272" t="s">
        <v>7089</v>
      </c>
      <c r="K43" s="273">
        <v>71.349999999999994</v>
      </c>
      <c r="L43" s="272" t="s">
        <v>7090</v>
      </c>
    </row>
    <row r="44" spans="1:12">
      <c r="A44" s="272" t="s">
        <v>7083</v>
      </c>
      <c r="B44" s="272" t="s">
        <v>7084</v>
      </c>
      <c r="C44" s="272" t="s">
        <v>7122</v>
      </c>
      <c r="D44" s="272" t="s">
        <v>7123</v>
      </c>
      <c r="E44" s="273" t="s">
        <v>7087</v>
      </c>
      <c r="F44" s="272" t="s">
        <v>7087</v>
      </c>
      <c r="G44" s="272">
        <v>97178</v>
      </c>
      <c r="H44" s="272" t="s">
        <v>7129</v>
      </c>
      <c r="I44" s="272" t="s">
        <v>261</v>
      </c>
      <c r="J44" s="272" t="s">
        <v>7089</v>
      </c>
      <c r="K44" s="273">
        <v>84.04</v>
      </c>
      <c r="L44" s="272" t="s">
        <v>7090</v>
      </c>
    </row>
    <row r="45" spans="1:12">
      <c r="A45" s="272" t="s">
        <v>7083</v>
      </c>
      <c r="B45" s="272" t="s">
        <v>7084</v>
      </c>
      <c r="C45" s="272" t="s">
        <v>7122</v>
      </c>
      <c r="D45" s="272" t="s">
        <v>7123</v>
      </c>
      <c r="E45" s="273" t="s">
        <v>7087</v>
      </c>
      <c r="F45" s="272" t="s">
        <v>7087</v>
      </c>
      <c r="G45" s="272">
        <v>97179</v>
      </c>
      <c r="H45" s="272" t="s">
        <v>7130</v>
      </c>
      <c r="I45" s="272" t="s">
        <v>261</v>
      </c>
      <c r="J45" s="272" t="s">
        <v>7089</v>
      </c>
      <c r="K45" s="273">
        <v>96.71</v>
      </c>
      <c r="L45" s="272" t="s">
        <v>7090</v>
      </c>
    </row>
    <row r="46" spans="1:12">
      <c r="A46" s="272" t="s">
        <v>7083</v>
      </c>
      <c r="B46" s="272" t="s">
        <v>7084</v>
      </c>
      <c r="C46" s="272" t="s">
        <v>7122</v>
      </c>
      <c r="D46" s="272" t="s">
        <v>7123</v>
      </c>
      <c r="E46" s="273" t="s">
        <v>7087</v>
      </c>
      <c r="F46" s="272" t="s">
        <v>7087</v>
      </c>
      <c r="G46" s="272">
        <v>97180</v>
      </c>
      <c r="H46" s="272" t="s">
        <v>7131</v>
      </c>
      <c r="I46" s="272" t="s">
        <v>261</v>
      </c>
      <c r="J46" s="272" t="s">
        <v>7089</v>
      </c>
      <c r="K46" s="273">
        <v>109.38</v>
      </c>
      <c r="L46" s="272" t="s">
        <v>7090</v>
      </c>
    </row>
    <row r="47" spans="1:12">
      <c r="A47" s="272" t="s">
        <v>7083</v>
      </c>
      <c r="B47" s="272" t="s">
        <v>7084</v>
      </c>
      <c r="C47" s="272" t="s">
        <v>7122</v>
      </c>
      <c r="D47" s="272" t="s">
        <v>7123</v>
      </c>
      <c r="E47" s="273" t="s">
        <v>7087</v>
      </c>
      <c r="F47" s="272" t="s">
        <v>7087</v>
      </c>
      <c r="G47" s="272">
        <v>97181</v>
      </c>
      <c r="H47" s="272" t="s">
        <v>7132</v>
      </c>
      <c r="I47" s="272" t="s">
        <v>261</v>
      </c>
      <c r="J47" s="272" t="s">
        <v>7089</v>
      </c>
      <c r="K47" s="273">
        <v>126.67</v>
      </c>
      <c r="L47" s="272" t="s">
        <v>7090</v>
      </c>
    </row>
    <row r="48" spans="1:12">
      <c r="A48" s="272" t="s">
        <v>7083</v>
      </c>
      <c r="B48" s="272" t="s">
        <v>7084</v>
      </c>
      <c r="C48" s="272" t="s">
        <v>7122</v>
      </c>
      <c r="D48" s="272" t="s">
        <v>7123</v>
      </c>
      <c r="E48" s="273" t="s">
        <v>7087</v>
      </c>
      <c r="F48" s="272" t="s">
        <v>7087</v>
      </c>
      <c r="G48" s="272">
        <v>97182</v>
      </c>
      <c r="H48" s="272" t="s">
        <v>7133</v>
      </c>
      <c r="I48" s="272" t="s">
        <v>261</v>
      </c>
      <c r="J48" s="272" t="s">
        <v>7089</v>
      </c>
      <c r="K48" s="273">
        <v>139.85</v>
      </c>
      <c r="L48" s="272" t="s">
        <v>7090</v>
      </c>
    </row>
    <row r="49" spans="1:12">
      <c r="A49" s="272" t="s">
        <v>7083</v>
      </c>
      <c r="B49" s="272" t="s">
        <v>7084</v>
      </c>
      <c r="C49" s="272" t="s">
        <v>7122</v>
      </c>
      <c r="D49" s="272" t="s">
        <v>7123</v>
      </c>
      <c r="E49" s="273" t="s">
        <v>7087</v>
      </c>
      <c r="F49" s="272" t="s">
        <v>7087</v>
      </c>
      <c r="G49" s="272">
        <v>97183</v>
      </c>
      <c r="H49" s="272" t="s">
        <v>7134</v>
      </c>
      <c r="I49" s="272" t="s">
        <v>261</v>
      </c>
      <c r="J49" s="272" t="s">
        <v>7089</v>
      </c>
      <c r="K49" s="273">
        <v>33.26</v>
      </c>
      <c r="L49" s="272" t="s">
        <v>7090</v>
      </c>
    </row>
    <row r="50" spans="1:12">
      <c r="A50" s="272" t="s">
        <v>7083</v>
      </c>
      <c r="B50" s="272" t="s">
        <v>7084</v>
      </c>
      <c r="C50" s="272" t="s">
        <v>7122</v>
      </c>
      <c r="D50" s="272" t="s">
        <v>7123</v>
      </c>
      <c r="E50" s="273" t="s">
        <v>7087</v>
      </c>
      <c r="F50" s="272" t="s">
        <v>7087</v>
      </c>
      <c r="G50" s="272">
        <v>97184</v>
      </c>
      <c r="H50" s="272" t="s">
        <v>7135</v>
      </c>
      <c r="I50" s="272" t="s">
        <v>261</v>
      </c>
      <c r="J50" s="272" t="s">
        <v>7089</v>
      </c>
      <c r="K50" s="273">
        <v>38.64</v>
      </c>
      <c r="L50" s="272" t="s">
        <v>7090</v>
      </c>
    </row>
    <row r="51" spans="1:12">
      <c r="A51" s="272" t="s">
        <v>7083</v>
      </c>
      <c r="B51" s="272" t="s">
        <v>7084</v>
      </c>
      <c r="C51" s="272" t="s">
        <v>7122</v>
      </c>
      <c r="D51" s="272" t="s">
        <v>7123</v>
      </c>
      <c r="E51" s="273" t="s">
        <v>7087</v>
      </c>
      <c r="F51" s="272" t="s">
        <v>7087</v>
      </c>
      <c r="G51" s="272">
        <v>97185</v>
      </c>
      <c r="H51" s="272" t="s">
        <v>7136</v>
      </c>
      <c r="I51" s="272" t="s">
        <v>261</v>
      </c>
      <c r="J51" s="272" t="s">
        <v>7089</v>
      </c>
      <c r="K51" s="273">
        <v>44.02</v>
      </c>
      <c r="L51" s="272" t="s">
        <v>7090</v>
      </c>
    </row>
    <row r="52" spans="1:12">
      <c r="A52" s="272" t="s">
        <v>7083</v>
      </c>
      <c r="B52" s="272" t="s">
        <v>7084</v>
      </c>
      <c r="C52" s="272" t="s">
        <v>7122</v>
      </c>
      <c r="D52" s="272" t="s">
        <v>7123</v>
      </c>
      <c r="E52" s="273" t="s">
        <v>7087</v>
      </c>
      <c r="F52" s="272" t="s">
        <v>7087</v>
      </c>
      <c r="G52" s="272">
        <v>97186</v>
      </c>
      <c r="H52" s="272" t="s">
        <v>7137</v>
      </c>
      <c r="I52" s="272" t="s">
        <v>261</v>
      </c>
      <c r="J52" s="272" t="s">
        <v>7089</v>
      </c>
      <c r="K52" s="273">
        <v>49.39</v>
      </c>
      <c r="L52" s="272" t="s">
        <v>7090</v>
      </c>
    </row>
    <row r="53" spans="1:12">
      <c r="A53" s="272" t="s">
        <v>7083</v>
      </c>
      <c r="B53" s="272" t="s">
        <v>7084</v>
      </c>
      <c r="C53" s="272" t="s">
        <v>7122</v>
      </c>
      <c r="D53" s="272" t="s">
        <v>7123</v>
      </c>
      <c r="E53" s="273" t="s">
        <v>7087</v>
      </c>
      <c r="F53" s="272" t="s">
        <v>7087</v>
      </c>
      <c r="G53" s="272">
        <v>97187</v>
      </c>
      <c r="H53" s="272" t="s">
        <v>7138</v>
      </c>
      <c r="I53" s="272" t="s">
        <v>261</v>
      </c>
      <c r="J53" s="272" t="s">
        <v>7089</v>
      </c>
      <c r="K53" s="273">
        <v>60.16</v>
      </c>
      <c r="L53" s="272" t="s">
        <v>7090</v>
      </c>
    </row>
    <row r="54" spans="1:12">
      <c r="A54" s="272" t="s">
        <v>7083</v>
      </c>
      <c r="B54" s="272" t="s">
        <v>7084</v>
      </c>
      <c r="C54" s="272" t="s">
        <v>7122</v>
      </c>
      <c r="D54" s="272" t="s">
        <v>7123</v>
      </c>
      <c r="E54" s="273" t="s">
        <v>7087</v>
      </c>
      <c r="F54" s="272" t="s">
        <v>7087</v>
      </c>
      <c r="G54" s="272">
        <v>97188</v>
      </c>
      <c r="H54" s="272" t="s">
        <v>7139</v>
      </c>
      <c r="I54" s="272" t="s">
        <v>261</v>
      </c>
      <c r="J54" s="272" t="s">
        <v>7089</v>
      </c>
      <c r="K54" s="273">
        <v>70.930000000000007</v>
      </c>
      <c r="L54" s="272" t="s">
        <v>7090</v>
      </c>
    </row>
    <row r="55" spans="1:12">
      <c r="A55" s="272" t="s">
        <v>7083</v>
      </c>
      <c r="B55" s="272" t="s">
        <v>7084</v>
      </c>
      <c r="C55" s="272" t="s">
        <v>7122</v>
      </c>
      <c r="D55" s="272" t="s">
        <v>7123</v>
      </c>
      <c r="E55" s="273" t="s">
        <v>7087</v>
      </c>
      <c r="F55" s="272" t="s">
        <v>7087</v>
      </c>
      <c r="G55" s="272">
        <v>97189</v>
      </c>
      <c r="H55" s="272" t="s">
        <v>7140</v>
      </c>
      <c r="I55" s="272" t="s">
        <v>261</v>
      </c>
      <c r="J55" s="272" t="s">
        <v>7089</v>
      </c>
      <c r="K55" s="273">
        <v>81.69</v>
      </c>
      <c r="L55" s="272" t="s">
        <v>7090</v>
      </c>
    </row>
    <row r="56" spans="1:12">
      <c r="A56" s="272" t="s">
        <v>7083</v>
      </c>
      <c r="B56" s="272" t="s">
        <v>7084</v>
      </c>
      <c r="C56" s="272" t="s">
        <v>7122</v>
      </c>
      <c r="D56" s="272" t="s">
        <v>7123</v>
      </c>
      <c r="E56" s="273" t="s">
        <v>7087</v>
      </c>
      <c r="F56" s="272" t="s">
        <v>7087</v>
      </c>
      <c r="G56" s="272">
        <v>97190</v>
      </c>
      <c r="H56" s="272" t="s">
        <v>7141</v>
      </c>
      <c r="I56" s="272" t="s">
        <v>261</v>
      </c>
      <c r="J56" s="272" t="s">
        <v>7089</v>
      </c>
      <c r="K56" s="273">
        <v>92.45</v>
      </c>
      <c r="L56" s="272" t="s">
        <v>7090</v>
      </c>
    </row>
    <row r="57" spans="1:12">
      <c r="A57" s="272" t="s">
        <v>7083</v>
      </c>
      <c r="B57" s="272" t="s">
        <v>7084</v>
      </c>
      <c r="C57" s="272" t="s">
        <v>7122</v>
      </c>
      <c r="D57" s="272" t="s">
        <v>7123</v>
      </c>
      <c r="E57" s="273" t="s">
        <v>7087</v>
      </c>
      <c r="F57" s="272" t="s">
        <v>7087</v>
      </c>
      <c r="G57" s="272">
        <v>97191</v>
      </c>
      <c r="H57" s="272" t="s">
        <v>7142</v>
      </c>
      <c r="I57" s="272" t="s">
        <v>261</v>
      </c>
      <c r="J57" s="272" t="s">
        <v>7089</v>
      </c>
      <c r="K57" s="273">
        <v>106.59</v>
      </c>
      <c r="L57" s="272" t="s">
        <v>7090</v>
      </c>
    </row>
    <row r="58" spans="1:12">
      <c r="A58" s="272" t="s">
        <v>7083</v>
      </c>
      <c r="B58" s="272" t="s">
        <v>7084</v>
      </c>
      <c r="C58" s="272" t="s">
        <v>7122</v>
      </c>
      <c r="D58" s="272" t="s">
        <v>7123</v>
      </c>
      <c r="E58" s="273" t="s">
        <v>7087</v>
      </c>
      <c r="F58" s="272" t="s">
        <v>7087</v>
      </c>
      <c r="G58" s="272">
        <v>97192</v>
      </c>
      <c r="H58" s="272" t="s">
        <v>7143</v>
      </c>
      <c r="I58" s="272" t="s">
        <v>261</v>
      </c>
      <c r="J58" s="272" t="s">
        <v>7089</v>
      </c>
      <c r="K58" s="273">
        <v>117.72</v>
      </c>
      <c r="L58" s="272" t="s">
        <v>7090</v>
      </c>
    </row>
    <row r="59" spans="1:12">
      <c r="A59" s="272" t="s">
        <v>7083</v>
      </c>
      <c r="B59" s="272" t="s">
        <v>7084</v>
      </c>
      <c r="C59" s="272" t="s">
        <v>7144</v>
      </c>
      <c r="D59" s="272" t="s">
        <v>7145</v>
      </c>
      <c r="E59" s="273" t="s">
        <v>7087</v>
      </c>
      <c r="F59" s="272" t="s">
        <v>7087</v>
      </c>
      <c r="G59" s="272">
        <v>90694</v>
      </c>
      <c r="H59" s="272" t="s">
        <v>7146</v>
      </c>
      <c r="I59" s="272" t="s">
        <v>261</v>
      </c>
      <c r="J59" s="272" t="s">
        <v>7147</v>
      </c>
      <c r="K59" s="273">
        <v>41.56</v>
      </c>
      <c r="L59" s="272" t="s">
        <v>7090</v>
      </c>
    </row>
    <row r="60" spans="1:12">
      <c r="A60" s="272" t="s">
        <v>7083</v>
      </c>
      <c r="B60" s="272" t="s">
        <v>7084</v>
      </c>
      <c r="C60" s="272" t="s">
        <v>7144</v>
      </c>
      <c r="D60" s="272" t="s">
        <v>7145</v>
      </c>
      <c r="E60" s="273" t="s">
        <v>7087</v>
      </c>
      <c r="F60" s="272" t="s">
        <v>7087</v>
      </c>
      <c r="G60" s="272">
        <v>90695</v>
      </c>
      <c r="H60" s="272" t="s">
        <v>7148</v>
      </c>
      <c r="I60" s="272" t="s">
        <v>261</v>
      </c>
      <c r="J60" s="272" t="s">
        <v>7147</v>
      </c>
      <c r="K60" s="273">
        <v>79.31</v>
      </c>
      <c r="L60" s="272" t="s">
        <v>7090</v>
      </c>
    </row>
    <row r="61" spans="1:12">
      <c r="A61" s="272" t="s">
        <v>7083</v>
      </c>
      <c r="B61" s="272" t="s">
        <v>7084</v>
      </c>
      <c r="C61" s="272" t="s">
        <v>7144</v>
      </c>
      <c r="D61" s="272" t="s">
        <v>7145</v>
      </c>
      <c r="E61" s="273" t="s">
        <v>7087</v>
      </c>
      <c r="F61" s="272" t="s">
        <v>7087</v>
      </c>
      <c r="G61" s="272">
        <v>90696</v>
      </c>
      <c r="H61" s="272" t="s">
        <v>7149</v>
      </c>
      <c r="I61" s="272" t="s">
        <v>261</v>
      </c>
      <c r="J61" s="272" t="s">
        <v>7147</v>
      </c>
      <c r="K61" s="273">
        <v>132.78</v>
      </c>
      <c r="L61" s="272" t="s">
        <v>7090</v>
      </c>
    </row>
    <row r="62" spans="1:12">
      <c r="A62" s="272" t="s">
        <v>7083</v>
      </c>
      <c r="B62" s="272" t="s">
        <v>7084</v>
      </c>
      <c r="C62" s="272" t="s">
        <v>7144</v>
      </c>
      <c r="D62" s="272" t="s">
        <v>7145</v>
      </c>
      <c r="E62" s="273" t="s">
        <v>7087</v>
      </c>
      <c r="F62" s="272" t="s">
        <v>7087</v>
      </c>
      <c r="G62" s="272">
        <v>90697</v>
      </c>
      <c r="H62" s="272" t="s">
        <v>7150</v>
      </c>
      <c r="I62" s="272" t="s">
        <v>261</v>
      </c>
      <c r="J62" s="272" t="s">
        <v>7147</v>
      </c>
      <c r="K62" s="273">
        <v>206.28</v>
      </c>
      <c r="L62" s="272" t="s">
        <v>7090</v>
      </c>
    </row>
    <row r="63" spans="1:12">
      <c r="A63" s="272" t="s">
        <v>7083</v>
      </c>
      <c r="B63" s="272" t="s">
        <v>7084</v>
      </c>
      <c r="C63" s="272" t="s">
        <v>7144</v>
      </c>
      <c r="D63" s="272" t="s">
        <v>7145</v>
      </c>
      <c r="E63" s="273" t="s">
        <v>7087</v>
      </c>
      <c r="F63" s="272" t="s">
        <v>7087</v>
      </c>
      <c r="G63" s="272">
        <v>90698</v>
      </c>
      <c r="H63" s="272" t="s">
        <v>7151</v>
      </c>
      <c r="I63" s="272" t="s">
        <v>261</v>
      </c>
      <c r="J63" s="272" t="s">
        <v>7147</v>
      </c>
      <c r="K63" s="273">
        <v>315.60000000000002</v>
      </c>
      <c r="L63" s="272" t="s">
        <v>7090</v>
      </c>
    </row>
    <row r="64" spans="1:12">
      <c r="A64" s="272" t="s">
        <v>7083</v>
      </c>
      <c r="B64" s="272" t="s">
        <v>7084</v>
      </c>
      <c r="C64" s="272" t="s">
        <v>7144</v>
      </c>
      <c r="D64" s="272" t="s">
        <v>7145</v>
      </c>
      <c r="E64" s="273" t="s">
        <v>7087</v>
      </c>
      <c r="F64" s="272" t="s">
        <v>7087</v>
      </c>
      <c r="G64" s="272">
        <v>90699</v>
      </c>
      <c r="H64" s="272" t="s">
        <v>7152</v>
      </c>
      <c r="I64" s="272" t="s">
        <v>261</v>
      </c>
      <c r="J64" s="272" t="s">
        <v>7147</v>
      </c>
      <c r="K64" s="273">
        <v>444.44</v>
      </c>
      <c r="L64" s="272" t="s">
        <v>7090</v>
      </c>
    </row>
    <row r="65" spans="1:12">
      <c r="A65" s="272" t="s">
        <v>7083</v>
      </c>
      <c r="B65" s="272" t="s">
        <v>7084</v>
      </c>
      <c r="C65" s="272" t="s">
        <v>7144</v>
      </c>
      <c r="D65" s="272" t="s">
        <v>7145</v>
      </c>
      <c r="E65" s="273" t="s">
        <v>7087</v>
      </c>
      <c r="F65" s="272" t="s">
        <v>7087</v>
      </c>
      <c r="G65" s="272">
        <v>90700</v>
      </c>
      <c r="H65" s="272" t="s">
        <v>7153</v>
      </c>
      <c r="I65" s="272" t="s">
        <v>261</v>
      </c>
      <c r="J65" s="272" t="s">
        <v>7089</v>
      </c>
      <c r="K65" s="273">
        <v>519.5</v>
      </c>
      <c r="L65" s="272" t="s">
        <v>7090</v>
      </c>
    </row>
    <row r="66" spans="1:12">
      <c r="A66" s="272" t="s">
        <v>7083</v>
      </c>
      <c r="B66" s="272" t="s">
        <v>7084</v>
      </c>
      <c r="C66" s="272" t="s">
        <v>7144</v>
      </c>
      <c r="D66" s="272" t="s">
        <v>7145</v>
      </c>
      <c r="E66" s="273" t="s">
        <v>7087</v>
      </c>
      <c r="F66" s="272" t="s">
        <v>7087</v>
      </c>
      <c r="G66" s="272">
        <v>90701</v>
      </c>
      <c r="H66" s="272" t="s">
        <v>7154</v>
      </c>
      <c r="I66" s="272" t="s">
        <v>261</v>
      </c>
      <c r="J66" s="272" t="s">
        <v>7147</v>
      </c>
      <c r="K66" s="273">
        <v>62.74</v>
      </c>
      <c r="L66" s="272" t="s">
        <v>7090</v>
      </c>
    </row>
    <row r="67" spans="1:12">
      <c r="A67" s="272" t="s">
        <v>7083</v>
      </c>
      <c r="B67" s="272" t="s">
        <v>7084</v>
      </c>
      <c r="C67" s="272" t="s">
        <v>7144</v>
      </c>
      <c r="D67" s="272" t="s">
        <v>7145</v>
      </c>
      <c r="E67" s="273" t="s">
        <v>7087</v>
      </c>
      <c r="F67" s="272" t="s">
        <v>7087</v>
      </c>
      <c r="G67" s="272">
        <v>90702</v>
      </c>
      <c r="H67" s="272" t="s">
        <v>7155</v>
      </c>
      <c r="I67" s="272" t="s">
        <v>261</v>
      </c>
      <c r="J67" s="272" t="s">
        <v>7147</v>
      </c>
      <c r="K67" s="273">
        <v>104.11</v>
      </c>
      <c r="L67" s="272" t="s">
        <v>7090</v>
      </c>
    </row>
    <row r="68" spans="1:12">
      <c r="A68" s="272" t="s">
        <v>7083</v>
      </c>
      <c r="B68" s="272" t="s">
        <v>7084</v>
      </c>
      <c r="C68" s="272" t="s">
        <v>7144</v>
      </c>
      <c r="D68" s="272" t="s">
        <v>7145</v>
      </c>
      <c r="E68" s="273" t="s">
        <v>7087</v>
      </c>
      <c r="F68" s="272" t="s">
        <v>7087</v>
      </c>
      <c r="G68" s="272">
        <v>90703</v>
      </c>
      <c r="H68" s="272" t="s">
        <v>7156</v>
      </c>
      <c r="I68" s="272" t="s">
        <v>261</v>
      </c>
      <c r="J68" s="272" t="s">
        <v>7147</v>
      </c>
      <c r="K68" s="273">
        <v>164.31</v>
      </c>
      <c r="L68" s="272" t="s">
        <v>7090</v>
      </c>
    </row>
    <row r="69" spans="1:12">
      <c r="A69" s="272" t="s">
        <v>7083</v>
      </c>
      <c r="B69" s="272" t="s">
        <v>7084</v>
      </c>
      <c r="C69" s="272" t="s">
        <v>7144</v>
      </c>
      <c r="D69" s="272" t="s">
        <v>7145</v>
      </c>
      <c r="E69" s="273" t="s">
        <v>7087</v>
      </c>
      <c r="F69" s="272" t="s">
        <v>7087</v>
      </c>
      <c r="G69" s="272">
        <v>90704</v>
      </c>
      <c r="H69" s="272" t="s">
        <v>7157</v>
      </c>
      <c r="I69" s="272" t="s">
        <v>261</v>
      </c>
      <c r="J69" s="272" t="s">
        <v>7147</v>
      </c>
      <c r="K69" s="273">
        <v>246.29</v>
      </c>
      <c r="L69" s="272" t="s">
        <v>7090</v>
      </c>
    </row>
    <row r="70" spans="1:12">
      <c r="A70" s="272" t="s">
        <v>7083</v>
      </c>
      <c r="B70" s="272" t="s">
        <v>7084</v>
      </c>
      <c r="C70" s="272" t="s">
        <v>7144</v>
      </c>
      <c r="D70" s="272" t="s">
        <v>7145</v>
      </c>
      <c r="E70" s="273" t="s">
        <v>7087</v>
      </c>
      <c r="F70" s="272" t="s">
        <v>7087</v>
      </c>
      <c r="G70" s="272">
        <v>90705</v>
      </c>
      <c r="H70" s="272" t="s">
        <v>7158</v>
      </c>
      <c r="I70" s="272" t="s">
        <v>261</v>
      </c>
      <c r="J70" s="272" t="s">
        <v>7147</v>
      </c>
      <c r="K70" s="273">
        <v>319</v>
      </c>
      <c r="L70" s="272" t="s">
        <v>7090</v>
      </c>
    </row>
    <row r="71" spans="1:12">
      <c r="A71" s="272" t="s">
        <v>7083</v>
      </c>
      <c r="B71" s="272" t="s">
        <v>7084</v>
      </c>
      <c r="C71" s="272" t="s">
        <v>7144</v>
      </c>
      <c r="D71" s="272" t="s">
        <v>7145</v>
      </c>
      <c r="E71" s="273" t="s">
        <v>7087</v>
      </c>
      <c r="F71" s="272" t="s">
        <v>7087</v>
      </c>
      <c r="G71" s="272">
        <v>90706</v>
      </c>
      <c r="H71" s="272" t="s">
        <v>7159</v>
      </c>
      <c r="I71" s="272" t="s">
        <v>261</v>
      </c>
      <c r="J71" s="272" t="s">
        <v>7089</v>
      </c>
      <c r="K71" s="273">
        <v>423.68</v>
      </c>
      <c r="L71" s="272" t="s">
        <v>7090</v>
      </c>
    </row>
    <row r="72" spans="1:12">
      <c r="A72" s="272" t="s">
        <v>7083</v>
      </c>
      <c r="B72" s="272" t="s">
        <v>7084</v>
      </c>
      <c r="C72" s="272" t="s">
        <v>7144</v>
      </c>
      <c r="D72" s="272" t="s">
        <v>7145</v>
      </c>
      <c r="E72" s="273" t="s">
        <v>7087</v>
      </c>
      <c r="F72" s="272" t="s">
        <v>7087</v>
      </c>
      <c r="G72" s="272">
        <v>90708</v>
      </c>
      <c r="H72" s="272" t="s">
        <v>7160</v>
      </c>
      <c r="I72" s="272" t="s">
        <v>261</v>
      </c>
      <c r="J72" s="272" t="s">
        <v>7089</v>
      </c>
      <c r="K72" s="273">
        <v>794.19</v>
      </c>
      <c r="L72" s="272" t="s">
        <v>7090</v>
      </c>
    </row>
    <row r="73" spans="1:12">
      <c r="A73" s="272" t="s">
        <v>7083</v>
      </c>
      <c r="B73" s="272" t="s">
        <v>7084</v>
      </c>
      <c r="C73" s="272" t="s">
        <v>7144</v>
      </c>
      <c r="D73" s="272" t="s">
        <v>7145</v>
      </c>
      <c r="E73" s="273" t="s">
        <v>7087</v>
      </c>
      <c r="F73" s="272" t="s">
        <v>7087</v>
      </c>
      <c r="G73" s="272">
        <v>90724</v>
      </c>
      <c r="H73" s="272" t="s">
        <v>7161</v>
      </c>
      <c r="I73" s="272" t="s">
        <v>17</v>
      </c>
      <c r="J73" s="272" t="s">
        <v>7147</v>
      </c>
      <c r="K73" s="273">
        <v>19.38</v>
      </c>
      <c r="L73" s="272" t="s">
        <v>7090</v>
      </c>
    </row>
    <row r="74" spans="1:12">
      <c r="A74" s="272" t="s">
        <v>7083</v>
      </c>
      <c r="B74" s="272" t="s">
        <v>7084</v>
      </c>
      <c r="C74" s="272" t="s">
        <v>7144</v>
      </c>
      <c r="D74" s="272" t="s">
        <v>7145</v>
      </c>
      <c r="E74" s="273" t="s">
        <v>7087</v>
      </c>
      <c r="F74" s="272" t="s">
        <v>7087</v>
      </c>
      <c r="G74" s="272">
        <v>90725</v>
      </c>
      <c r="H74" s="272" t="s">
        <v>7162</v>
      </c>
      <c r="I74" s="272" t="s">
        <v>17</v>
      </c>
      <c r="J74" s="272" t="s">
        <v>7147</v>
      </c>
      <c r="K74" s="273">
        <v>23.89</v>
      </c>
      <c r="L74" s="272" t="s">
        <v>7090</v>
      </c>
    </row>
    <row r="75" spans="1:12">
      <c r="A75" s="272" t="s">
        <v>7083</v>
      </c>
      <c r="B75" s="272" t="s">
        <v>7084</v>
      </c>
      <c r="C75" s="272" t="s">
        <v>7144</v>
      </c>
      <c r="D75" s="272" t="s">
        <v>7145</v>
      </c>
      <c r="E75" s="273" t="s">
        <v>7087</v>
      </c>
      <c r="F75" s="272" t="s">
        <v>7087</v>
      </c>
      <c r="G75" s="272">
        <v>90726</v>
      </c>
      <c r="H75" s="272" t="s">
        <v>7163</v>
      </c>
      <c r="I75" s="272" t="s">
        <v>17</v>
      </c>
      <c r="J75" s="272" t="s">
        <v>7147</v>
      </c>
      <c r="K75" s="273">
        <v>28.47</v>
      </c>
      <c r="L75" s="272" t="s">
        <v>7090</v>
      </c>
    </row>
    <row r="76" spans="1:12">
      <c r="A76" s="272" t="s">
        <v>7083</v>
      </c>
      <c r="B76" s="272" t="s">
        <v>7084</v>
      </c>
      <c r="C76" s="272" t="s">
        <v>7144</v>
      </c>
      <c r="D76" s="272" t="s">
        <v>7145</v>
      </c>
      <c r="E76" s="273" t="s">
        <v>7087</v>
      </c>
      <c r="F76" s="272" t="s">
        <v>7087</v>
      </c>
      <c r="G76" s="272">
        <v>90727</v>
      </c>
      <c r="H76" s="272" t="s">
        <v>7164</v>
      </c>
      <c r="I76" s="272" t="s">
        <v>17</v>
      </c>
      <c r="J76" s="272" t="s">
        <v>7147</v>
      </c>
      <c r="K76" s="273">
        <v>32.96</v>
      </c>
      <c r="L76" s="272" t="s">
        <v>7090</v>
      </c>
    </row>
    <row r="77" spans="1:12">
      <c r="A77" s="272" t="s">
        <v>7083</v>
      </c>
      <c r="B77" s="272" t="s">
        <v>7084</v>
      </c>
      <c r="C77" s="272" t="s">
        <v>7144</v>
      </c>
      <c r="D77" s="272" t="s">
        <v>7145</v>
      </c>
      <c r="E77" s="273" t="s">
        <v>7087</v>
      </c>
      <c r="F77" s="272" t="s">
        <v>7087</v>
      </c>
      <c r="G77" s="272">
        <v>90728</v>
      </c>
      <c r="H77" s="272" t="s">
        <v>7165</v>
      </c>
      <c r="I77" s="272" t="s">
        <v>17</v>
      </c>
      <c r="J77" s="272" t="s">
        <v>7147</v>
      </c>
      <c r="K77" s="273">
        <v>37.47</v>
      </c>
      <c r="L77" s="272" t="s">
        <v>7090</v>
      </c>
    </row>
    <row r="78" spans="1:12">
      <c r="A78" s="272" t="s">
        <v>7083</v>
      </c>
      <c r="B78" s="272" t="s">
        <v>7084</v>
      </c>
      <c r="C78" s="272" t="s">
        <v>7144</v>
      </c>
      <c r="D78" s="272" t="s">
        <v>7145</v>
      </c>
      <c r="E78" s="273" t="s">
        <v>7087</v>
      </c>
      <c r="F78" s="272" t="s">
        <v>7087</v>
      </c>
      <c r="G78" s="272">
        <v>90729</v>
      </c>
      <c r="H78" s="272" t="s">
        <v>7166</v>
      </c>
      <c r="I78" s="272" t="s">
        <v>17</v>
      </c>
      <c r="J78" s="272" t="s">
        <v>7147</v>
      </c>
      <c r="K78" s="273">
        <v>41.98</v>
      </c>
      <c r="L78" s="272" t="s">
        <v>7090</v>
      </c>
    </row>
    <row r="79" spans="1:12">
      <c r="A79" s="272" t="s">
        <v>7083</v>
      </c>
      <c r="B79" s="272" t="s">
        <v>7084</v>
      </c>
      <c r="C79" s="272" t="s">
        <v>7144</v>
      </c>
      <c r="D79" s="272" t="s">
        <v>7145</v>
      </c>
      <c r="E79" s="273" t="s">
        <v>7087</v>
      </c>
      <c r="F79" s="272" t="s">
        <v>7087</v>
      </c>
      <c r="G79" s="272">
        <v>90730</v>
      </c>
      <c r="H79" s="272" t="s">
        <v>7167</v>
      </c>
      <c r="I79" s="272" t="s">
        <v>17</v>
      </c>
      <c r="J79" s="272" t="s">
        <v>7147</v>
      </c>
      <c r="K79" s="273">
        <v>46.48</v>
      </c>
      <c r="L79" s="272" t="s">
        <v>7090</v>
      </c>
    </row>
    <row r="80" spans="1:12">
      <c r="A80" s="272" t="s">
        <v>7083</v>
      </c>
      <c r="B80" s="272" t="s">
        <v>7084</v>
      </c>
      <c r="C80" s="272" t="s">
        <v>7144</v>
      </c>
      <c r="D80" s="272" t="s">
        <v>7145</v>
      </c>
      <c r="E80" s="273" t="s">
        <v>7087</v>
      </c>
      <c r="F80" s="272" t="s">
        <v>7087</v>
      </c>
      <c r="G80" s="272">
        <v>90731</v>
      </c>
      <c r="H80" s="272" t="s">
        <v>7168</v>
      </c>
      <c r="I80" s="272" t="s">
        <v>17</v>
      </c>
      <c r="J80" s="272" t="s">
        <v>7147</v>
      </c>
      <c r="K80" s="273">
        <v>51</v>
      </c>
      <c r="L80" s="272" t="s">
        <v>7090</v>
      </c>
    </row>
    <row r="81" spans="1:12">
      <c r="A81" s="272" t="s">
        <v>7083</v>
      </c>
      <c r="B81" s="272" t="s">
        <v>7084</v>
      </c>
      <c r="C81" s="272" t="s">
        <v>7144</v>
      </c>
      <c r="D81" s="272" t="s">
        <v>7145</v>
      </c>
      <c r="E81" s="273" t="s">
        <v>7087</v>
      </c>
      <c r="F81" s="272" t="s">
        <v>7087</v>
      </c>
      <c r="G81" s="272">
        <v>90732</v>
      </c>
      <c r="H81" s="272" t="s">
        <v>7169</v>
      </c>
      <c r="I81" s="272" t="s">
        <v>17</v>
      </c>
      <c r="J81" s="272" t="s">
        <v>7147</v>
      </c>
      <c r="K81" s="273">
        <v>64.52</v>
      </c>
      <c r="L81" s="272" t="s">
        <v>7090</v>
      </c>
    </row>
    <row r="82" spans="1:12">
      <c r="A82" s="272" t="s">
        <v>7083</v>
      </c>
      <c r="B82" s="272" t="s">
        <v>7084</v>
      </c>
      <c r="C82" s="272" t="s">
        <v>7144</v>
      </c>
      <c r="D82" s="272" t="s">
        <v>7145</v>
      </c>
      <c r="E82" s="273" t="s">
        <v>7087</v>
      </c>
      <c r="F82" s="272" t="s">
        <v>7087</v>
      </c>
      <c r="G82" s="272">
        <v>90733</v>
      </c>
      <c r="H82" s="272" t="s">
        <v>7170</v>
      </c>
      <c r="I82" s="272" t="s">
        <v>261</v>
      </c>
      <c r="J82" s="272" t="s">
        <v>7147</v>
      </c>
      <c r="K82" s="273">
        <v>2.69</v>
      </c>
      <c r="L82" s="272" t="s">
        <v>7090</v>
      </c>
    </row>
    <row r="83" spans="1:12">
      <c r="A83" s="272" t="s">
        <v>7083</v>
      </c>
      <c r="B83" s="272" t="s">
        <v>7084</v>
      </c>
      <c r="C83" s="272" t="s">
        <v>7144</v>
      </c>
      <c r="D83" s="272" t="s">
        <v>7145</v>
      </c>
      <c r="E83" s="273" t="s">
        <v>7087</v>
      </c>
      <c r="F83" s="272" t="s">
        <v>7087</v>
      </c>
      <c r="G83" s="272">
        <v>90734</v>
      </c>
      <c r="H83" s="272" t="s">
        <v>7171</v>
      </c>
      <c r="I83" s="272" t="s">
        <v>261</v>
      </c>
      <c r="J83" s="272" t="s">
        <v>7147</v>
      </c>
      <c r="K83" s="273">
        <v>3.19</v>
      </c>
      <c r="L83" s="272" t="s">
        <v>7090</v>
      </c>
    </row>
    <row r="84" spans="1:12">
      <c r="A84" s="272" t="s">
        <v>7083</v>
      </c>
      <c r="B84" s="272" t="s">
        <v>7084</v>
      </c>
      <c r="C84" s="272" t="s">
        <v>7144</v>
      </c>
      <c r="D84" s="272" t="s">
        <v>7145</v>
      </c>
      <c r="E84" s="273" t="s">
        <v>7087</v>
      </c>
      <c r="F84" s="272" t="s">
        <v>7087</v>
      </c>
      <c r="G84" s="272">
        <v>90735</v>
      </c>
      <c r="H84" s="272" t="s">
        <v>7172</v>
      </c>
      <c r="I84" s="272" t="s">
        <v>261</v>
      </c>
      <c r="J84" s="272" t="s">
        <v>7147</v>
      </c>
      <c r="K84" s="273">
        <v>3.68</v>
      </c>
      <c r="L84" s="272" t="s">
        <v>7090</v>
      </c>
    </row>
    <row r="85" spans="1:12">
      <c r="A85" s="272" t="s">
        <v>7083</v>
      </c>
      <c r="B85" s="272" t="s">
        <v>7084</v>
      </c>
      <c r="C85" s="272" t="s">
        <v>7144</v>
      </c>
      <c r="D85" s="272" t="s">
        <v>7145</v>
      </c>
      <c r="E85" s="273" t="s">
        <v>7087</v>
      </c>
      <c r="F85" s="272" t="s">
        <v>7087</v>
      </c>
      <c r="G85" s="272">
        <v>90736</v>
      </c>
      <c r="H85" s="272" t="s">
        <v>7173</v>
      </c>
      <c r="I85" s="272" t="s">
        <v>261</v>
      </c>
      <c r="J85" s="272" t="s">
        <v>7147</v>
      </c>
      <c r="K85" s="273">
        <v>4.1900000000000004</v>
      </c>
      <c r="L85" s="272" t="s">
        <v>7090</v>
      </c>
    </row>
    <row r="86" spans="1:12">
      <c r="A86" s="272" t="s">
        <v>7083</v>
      </c>
      <c r="B86" s="272" t="s">
        <v>7084</v>
      </c>
      <c r="C86" s="272" t="s">
        <v>7144</v>
      </c>
      <c r="D86" s="272" t="s">
        <v>7145</v>
      </c>
      <c r="E86" s="273" t="s">
        <v>7087</v>
      </c>
      <c r="F86" s="272" t="s">
        <v>7087</v>
      </c>
      <c r="G86" s="272">
        <v>90737</v>
      </c>
      <c r="H86" s="272" t="s">
        <v>7174</v>
      </c>
      <c r="I86" s="272" t="s">
        <v>261</v>
      </c>
      <c r="J86" s="272" t="s">
        <v>7147</v>
      </c>
      <c r="K86" s="273">
        <v>4.68</v>
      </c>
      <c r="L86" s="272" t="s">
        <v>7090</v>
      </c>
    </row>
    <row r="87" spans="1:12">
      <c r="A87" s="272" t="s">
        <v>7083</v>
      </c>
      <c r="B87" s="272" t="s">
        <v>7084</v>
      </c>
      <c r="C87" s="272" t="s">
        <v>7144</v>
      </c>
      <c r="D87" s="272" t="s">
        <v>7145</v>
      </c>
      <c r="E87" s="273" t="s">
        <v>7087</v>
      </c>
      <c r="F87" s="272" t="s">
        <v>7087</v>
      </c>
      <c r="G87" s="272">
        <v>90738</v>
      </c>
      <c r="H87" s="272" t="s">
        <v>7175</v>
      </c>
      <c r="I87" s="272" t="s">
        <v>261</v>
      </c>
      <c r="J87" s="272" t="s">
        <v>7147</v>
      </c>
      <c r="K87" s="273">
        <v>5.18</v>
      </c>
      <c r="L87" s="272" t="s">
        <v>7090</v>
      </c>
    </row>
    <row r="88" spans="1:12">
      <c r="A88" s="272" t="s">
        <v>7083</v>
      </c>
      <c r="B88" s="272" t="s">
        <v>7084</v>
      </c>
      <c r="C88" s="272" t="s">
        <v>7144</v>
      </c>
      <c r="D88" s="272" t="s">
        <v>7145</v>
      </c>
      <c r="E88" s="273" t="s">
        <v>7087</v>
      </c>
      <c r="F88" s="272" t="s">
        <v>7087</v>
      </c>
      <c r="G88" s="272">
        <v>90739</v>
      </c>
      <c r="H88" s="272" t="s">
        <v>7176</v>
      </c>
      <c r="I88" s="272" t="s">
        <v>261</v>
      </c>
      <c r="J88" s="272" t="s">
        <v>7089</v>
      </c>
      <c r="K88" s="273">
        <v>7.94</v>
      </c>
      <c r="L88" s="272" t="s">
        <v>7090</v>
      </c>
    </row>
    <row r="89" spans="1:12">
      <c r="A89" s="272" t="s">
        <v>7083</v>
      </c>
      <c r="B89" s="272" t="s">
        <v>7084</v>
      </c>
      <c r="C89" s="272" t="s">
        <v>7144</v>
      </c>
      <c r="D89" s="272" t="s">
        <v>7145</v>
      </c>
      <c r="E89" s="273" t="s">
        <v>7087</v>
      </c>
      <c r="F89" s="272" t="s">
        <v>7087</v>
      </c>
      <c r="G89" s="272">
        <v>90740</v>
      </c>
      <c r="H89" s="272" t="s">
        <v>7177</v>
      </c>
      <c r="I89" s="272" t="s">
        <v>261</v>
      </c>
      <c r="J89" s="272" t="s">
        <v>7147</v>
      </c>
      <c r="K89" s="273">
        <v>3.55</v>
      </c>
      <c r="L89" s="272" t="s">
        <v>7090</v>
      </c>
    </row>
    <row r="90" spans="1:12">
      <c r="A90" s="272" t="s">
        <v>7083</v>
      </c>
      <c r="B90" s="272" t="s">
        <v>7084</v>
      </c>
      <c r="C90" s="272" t="s">
        <v>7144</v>
      </c>
      <c r="D90" s="272" t="s">
        <v>7145</v>
      </c>
      <c r="E90" s="273" t="s">
        <v>7087</v>
      </c>
      <c r="F90" s="272" t="s">
        <v>7087</v>
      </c>
      <c r="G90" s="272">
        <v>90741</v>
      </c>
      <c r="H90" s="272" t="s">
        <v>7178</v>
      </c>
      <c r="I90" s="272" t="s">
        <v>261</v>
      </c>
      <c r="J90" s="272" t="s">
        <v>7147</v>
      </c>
      <c r="K90" s="273">
        <v>4.05</v>
      </c>
      <c r="L90" s="272" t="s">
        <v>7090</v>
      </c>
    </row>
    <row r="91" spans="1:12">
      <c r="A91" s="272" t="s">
        <v>7083</v>
      </c>
      <c r="B91" s="272" t="s">
        <v>7084</v>
      </c>
      <c r="C91" s="272" t="s">
        <v>7144</v>
      </c>
      <c r="D91" s="272" t="s">
        <v>7145</v>
      </c>
      <c r="E91" s="273" t="s">
        <v>7087</v>
      </c>
      <c r="F91" s="272" t="s">
        <v>7087</v>
      </c>
      <c r="G91" s="272">
        <v>90742</v>
      </c>
      <c r="H91" s="272" t="s">
        <v>7179</v>
      </c>
      <c r="I91" s="272" t="s">
        <v>261</v>
      </c>
      <c r="J91" s="272" t="s">
        <v>7147</v>
      </c>
      <c r="K91" s="273">
        <v>4.55</v>
      </c>
      <c r="L91" s="272" t="s">
        <v>7090</v>
      </c>
    </row>
    <row r="92" spans="1:12">
      <c r="A92" s="272" t="s">
        <v>7083</v>
      </c>
      <c r="B92" s="272" t="s">
        <v>7084</v>
      </c>
      <c r="C92" s="272" t="s">
        <v>7144</v>
      </c>
      <c r="D92" s="272" t="s">
        <v>7145</v>
      </c>
      <c r="E92" s="273" t="s">
        <v>7087</v>
      </c>
      <c r="F92" s="272" t="s">
        <v>7087</v>
      </c>
      <c r="G92" s="272">
        <v>90743</v>
      </c>
      <c r="H92" s="272" t="s">
        <v>7180</v>
      </c>
      <c r="I92" s="272" t="s">
        <v>261</v>
      </c>
      <c r="J92" s="272" t="s">
        <v>7147</v>
      </c>
      <c r="K92" s="273">
        <v>5.04</v>
      </c>
      <c r="L92" s="272" t="s">
        <v>7090</v>
      </c>
    </row>
    <row r="93" spans="1:12">
      <c r="A93" s="272" t="s">
        <v>7083</v>
      </c>
      <c r="B93" s="272" t="s">
        <v>7084</v>
      </c>
      <c r="C93" s="272" t="s">
        <v>7144</v>
      </c>
      <c r="D93" s="272" t="s">
        <v>7145</v>
      </c>
      <c r="E93" s="273" t="s">
        <v>7087</v>
      </c>
      <c r="F93" s="272" t="s">
        <v>7087</v>
      </c>
      <c r="G93" s="272">
        <v>90744</v>
      </c>
      <c r="H93" s="272" t="s">
        <v>7181</v>
      </c>
      <c r="I93" s="272" t="s">
        <v>261</v>
      </c>
      <c r="J93" s="272" t="s">
        <v>7147</v>
      </c>
      <c r="K93" s="273">
        <v>5.55</v>
      </c>
      <c r="L93" s="272" t="s">
        <v>7090</v>
      </c>
    </row>
    <row r="94" spans="1:12">
      <c r="A94" s="272" t="s">
        <v>7083</v>
      </c>
      <c r="B94" s="272" t="s">
        <v>7084</v>
      </c>
      <c r="C94" s="272" t="s">
        <v>7144</v>
      </c>
      <c r="D94" s="272" t="s">
        <v>7145</v>
      </c>
      <c r="E94" s="273" t="s">
        <v>7087</v>
      </c>
      <c r="F94" s="272" t="s">
        <v>7087</v>
      </c>
      <c r="G94" s="272">
        <v>90745</v>
      </c>
      <c r="H94" s="272" t="s">
        <v>7182</v>
      </c>
      <c r="I94" s="272" t="s">
        <v>261</v>
      </c>
      <c r="J94" s="272" t="s">
        <v>7089</v>
      </c>
      <c r="K94" s="273">
        <v>8.86</v>
      </c>
      <c r="L94" s="272" t="s">
        <v>7090</v>
      </c>
    </row>
    <row r="95" spans="1:12">
      <c r="A95" s="272" t="s">
        <v>7083</v>
      </c>
      <c r="B95" s="272" t="s">
        <v>7084</v>
      </c>
      <c r="C95" s="272" t="s">
        <v>7144</v>
      </c>
      <c r="D95" s="272" t="s">
        <v>7145</v>
      </c>
      <c r="E95" s="273" t="s">
        <v>7087</v>
      </c>
      <c r="F95" s="272" t="s">
        <v>7087</v>
      </c>
      <c r="G95" s="272">
        <v>90746</v>
      </c>
      <c r="H95" s="272" t="s">
        <v>7183</v>
      </c>
      <c r="I95" s="272" t="s">
        <v>261</v>
      </c>
      <c r="J95" s="272" t="s">
        <v>7147</v>
      </c>
      <c r="K95" s="273">
        <v>2.91</v>
      </c>
      <c r="L95" s="272" t="s">
        <v>7090</v>
      </c>
    </row>
    <row r="96" spans="1:12">
      <c r="A96" s="272" t="s">
        <v>7083</v>
      </c>
      <c r="B96" s="272" t="s">
        <v>7084</v>
      </c>
      <c r="C96" s="272" t="s">
        <v>7144</v>
      </c>
      <c r="D96" s="272" t="s">
        <v>7145</v>
      </c>
      <c r="E96" s="273" t="s">
        <v>7087</v>
      </c>
      <c r="F96" s="272" t="s">
        <v>7087</v>
      </c>
      <c r="G96" s="272">
        <v>90747</v>
      </c>
      <c r="H96" s="272" t="s">
        <v>7184</v>
      </c>
      <c r="I96" s="272" t="s">
        <v>261</v>
      </c>
      <c r="J96" s="272" t="s">
        <v>7089</v>
      </c>
      <c r="K96" s="273">
        <v>15.27</v>
      </c>
      <c r="L96" s="272" t="s">
        <v>7090</v>
      </c>
    </row>
    <row r="97" spans="1:12">
      <c r="A97" s="272" t="s">
        <v>7083</v>
      </c>
      <c r="B97" s="272" t="s">
        <v>7084</v>
      </c>
      <c r="C97" s="272" t="s">
        <v>7144</v>
      </c>
      <c r="D97" s="272" t="s">
        <v>7145</v>
      </c>
      <c r="E97" s="273" t="s">
        <v>7087</v>
      </c>
      <c r="F97" s="272" t="s">
        <v>7087</v>
      </c>
      <c r="G97" s="272">
        <v>94869</v>
      </c>
      <c r="H97" s="272" t="s">
        <v>7185</v>
      </c>
      <c r="I97" s="272" t="s">
        <v>261</v>
      </c>
      <c r="J97" s="272" t="s">
        <v>7089</v>
      </c>
      <c r="K97" s="273">
        <v>140.03</v>
      </c>
      <c r="L97" s="272" t="s">
        <v>7090</v>
      </c>
    </row>
    <row r="98" spans="1:12">
      <c r="A98" s="272" t="s">
        <v>7083</v>
      </c>
      <c r="B98" s="272" t="s">
        <v>7084</v>
      </c>
      <c r="C98" s="272" t="s">
        <v>7144</v>
      </c>
      <c r="D98" s="272" t="s">
        <v>7145</v>
      </c>
      <c r="E98" s="273" t="s">
        <v>7087</v>
      </c>
      <c r="F98" s="272" t="s">
        <v>7087</v>
      </c>
      <c r="G98" s="272">
        <v>94870</v>
      </c>
      <c r="H98" s="272" t="s">
        <v>7186</v>
      </c>
      <c r="I98" s="272" t="s">
        <v>261</v>
      </c>
      <c r="J98" s="272" t="s">
        <v>7147</v>
      </c>
      <c r="K98" s="273">
        <v>1.51</v>
      </c>
      <c r="L98" s="272" t="s">
        <v>7090</v>
      </c>
    </row>
    <row r="99" spans="1:12">
      <c r="A99" s="272" t="s">
        <v>7083</v>
      </c>
      <c r="B99" s="272" t="s">
        <v>7084</v>
      </c>
      <c r="C99" s="272" t="s">
        <v>7144</v>
      </c>
      <c r="D99" s="272" t="s">
        <v>7145</v>
      </c>
      <c r="E99" s="273" t="s">
        <v>7087</v>
      </c>
      <c r="F99" s="272" t="s">
        <v>7087</v>
      </c>
      <c r="G99" s="272">
        <v>94871</v>
      </c>
      <c r="H99" s="272" t="s">
        <v>7187</v>
      </c>
      <c r="I99" s="272" t="s">
        <v>261</v>
      </c>
      <c r="J99" s="272" t="s">
        <v>7089</v>
      </c>
      <c r="K99" s="273">
        <v>219.14</v>
      </c>
      <c r="L99" s="272" t="s">
        <v>7090</v>
      </c>
    </row>
    <row r="100" spans="1:12">
      <c r="A100" s="272" t="s">
        <v>7083</v>
      </c>
      <c r="B100" s="272" t="s">
        <v>7084</v>
      </c>
      <c r="C100" s="272" t="s">
        <v>7144</v>
      </c>
      <c r="D100" s="272" t="s">
        <v>7145</v>
      </c>
      <c r="E100" s="273" t="s">
        <v>7087</v>
      </c>
      <c r="F100" s="272" t="s">
        <v>7087</v>
      </c>
      <c r="G100" s="272">
        <v>94872</v>
      </c>
      <c r="H100" s="272" t="s">
        <v>7188</v>
      </c>
      <c r="I100" s="272" t="s">
        <v>261</v>
      </c>
      <c r="J100" s="272" t="s">
        <v>7147</v>
      </c>
      <c r="K100" s="273">
        <v>2.12</v>
      </c>
      <c r="L100" s="272" t="s">
        <v>7090</v>
      </c>
    </row>
    <row r="101" spans="1:12">
      <c r="A101" s="272" t="s">
        <v>7083</v>
      </c>
      <c r="B101" s="272" t="s">
        <v>7084</v>
      </c>
      <c r="C101" s="272" t="s">
        <v>7144</v>
      </c>
      <c r="D101" s="272" t="s">
        <v>7145</v>
      </c>
      <c r="E101" s="273" t="s">
        <v>7087</v>
      </c>
      <c r="F101" s="272" t="s">
        <v>7087</v>
      </c>
      <c r="G101" s="272">
        <v>94875</v>
      </c>
      <c r="H101" s="272" t="s">
        <v>7189</v>
      </c>
      <c r="I101" s="272" t="s">
        <v>261</v>
      </c>
      <c r="J101" s="272" t="s">
        <v>7089</v>
      </c>
      <c r="K101" s="274">
        <v>1289.8800000000001</v>
      </c>
      <c r="L101" s="272" t="s">
        <v>7090</v>
      </c>
    </row>
    <row r="102" spans="1:12">
      <c r="A102" s="272" t="s">
        <v>7083</v>
      </c>
      <c r="B102" s="272" t="s">
        <v>7084</v>
      </c>
      <c r="C102" s="272" t="s">
        <v>7144</v>
      </c>
      <c r="D102" s="272" t="s">
        <v>7145</v>
      </c>
      <c r="E102" s="273" t="s">
        <v>7087</v>
      </c>
      <c r="F102" s="272" t="s">
        <v>7087</v>
      </c>
      <c r="G102" s="272">
        <v>94876</v>
      </c>
      <c r="H102" s="272" t="s">
        <v>7190</v>
      </c>
      <c r="I102" s="272" t="s">
        <v>261</v>
      </c>
      <c r="J102" s="272" t="s">
        <v>7089</v>
      </c>
      <c r="K102" s="273">
        <v>25.35</v>
      </c>
      <c r="L102" s="272" t="s">
        <v>7090</v>
      </c>
    </row>
    <row r="103" spans="1:12">
      <c r="A103" s="272" t="s">
        <v>7083</v>
      </c>
      <c r="B103" s="272" t="s">
        <v>7084</v>
      </c>
      <c r="C103" s="272" t="s">
        <v>7144</v>
      </c>
      <c r="D103" s="272" t="s">
        <v>7145</v>
      </c>
      <c r="E103" s="273" t="s">
        <v>7087</v>
      </c>
      <c r="F103" s="272" t="s">
        <v>7087</v>
      </c>
      <c r="G103" s="272">
        <v>94878</v>
      </c>
      <c r="H103" s="272" t="s">
        <v>7191</v>
      </c>
      <c r="I103" s="272" t="s">
        <v>261</v>
      </c>
      <c r="J103" s="272" t="s">
        <v>7089</v>
      </c>
      <c r="K103" s="273">
        <v>29.37</v>
      </c>
      <c r="L103" s="272" t="s">
        <v>7090</v>
      </c>
    </row>
    <row r="104" spans="1:12">
      <c r="A104" s="272" t="s">
        <v>7083</v>
      </c>
      <c r="B104" s="272" t="s">
        <v>7084</v>
      </c>
      <c r="C104" s="272" t="s">
        <v>7144</v>
      </c>
      <c r="D104" s="272" t="s">
        <v>7145</v>
      </c>
      <c r="E104" s="273" t="s">
        <v>7087</v>
      </c>
      <c r="F104" s="272" t="s">
        <v>7087</v>
      </c>
      <c r="G104" s="272">
        <v>94879</v>
      </c>
      <c r="H104" s="272" t="s">
        <v>7192</v>
      </c>
      <c r="I104" s="272" t="s">
        <v>261</v>
      </c>
      <c r="J104" s="272" t="s">
        <v>7089</v>
      </c>
      <c r="K104" s="274">
        <v>1985.67</v>
      </c>
      <c r="L104" s="272" t="s">
        <v>7090</v>
      </c>
    </row>
    <row r="105" spans="1:12">
      <c r="A105" s="272" t="s">
        <v>7083</v>
      </c>
      <c r="B105" s="272" t="s">
        <v>7084</v>
      </c>
      <c r="C105" s="272" t="s">
        <v>7144</v>
      </c>
      <c r="D105" s="272" t="s">
        <v>7145</v>
      </c>
      <c r="E105" s="273" t="s">
        <v>7087</v>
      </c>
      <c r="F105" s="272" t="s">
        <v>7087</v>
      </c>
      <c r="G105" s="272">
        <v>94880</v>
      </c>
      <c r="H105" s="272" t="s">
        <v>7193</v>
      </c>
      <c r="I105" s="272" t="s">
        <v>261</v>
      </c>
      <c r="J105" s="272" t="s">
        <v>7089</v>
      </c>
      <c r="K105" s="273">
        <v>37.68</v>
      </c>
      <c r="L105" s="272" t="s">
        <v>7090</v>
      </c>
    </row>
    <row r="106" spans="1:12">
      <c r="A106" s="272" t="s">
        <v>7083</v>
      </c>
      <c r="B106" s="272" t="s">
        <v>7084</v>
      </c>
      <c r="C106" s="272" t="s">
        <v>7144</v>
      </c>
      <c r="D106" s="272" t="s">
        <v>7145</v>
      </c>
      <c r="E106" s="273" t="s">
        <v>7087</v>
      </c>
      <c r="F106" s="272" t="s">
        <v>7087</v>
      </c>
      <c r="G106" s="272">
        <v>94881</v>
      </c>
      <c r="H106" s="272" t="s">
        <v>7194</v>
      </c>
      <c r="I106" s="272" t="s">
        <v>261</v>
      </c>
      <c r="J106" s="272" t="s">
        <v>7089</v>
      </c>
      <c r="K106" s="274">
        <v>2736.12</v>
      </c>
      <c r="L106" s="272" t="s">
        <v>7090</v>
      </c>
    </row>
    <row r="107" spans="1:12">
      <c r="A107" s="272" t="s">
        <v>7083</v>
      </c>
      <c r="B107" s="272" t="s">
        <v>7084</v>
      </c>
      <c r="C107" s="272" t="s">
        <v>7144</v>
      </c>
      <c r="D107" s="272" t="s">
        <v>7145</v>
      </c>
      <c r="E107" s="273" t="s">
        <v>7087</v>
      </c>
      <c r="F107" s="272" t="s">
        <v>7087</v>
      </c>
      <c r="G107" s="272">
        <v>94882</v>
      </c>
      <c r="H107" s="272" t="s">
        <v>7195</v>
      </c>
      <c r="I107" s="272" t="s">
        <v>261</v>
      </c>
      <c r="J107" s="272" t="s">
        <v>7089</v>
      </c>
      <c r="K107" s="273">
        <v>43.88</v>
      </c>
      <c r="L107" s="272" t="s">
        <v>7090</v>
      </c>
    </row>
    <row r="108" spans="1:12">
      <c r="A108" s="272" t="s">
        <v>7083</v>
      </c>
      <c r="B108" s="272" t="s">
        <v>7084</v>
      </c>
      <c r="C108" s="272" t="s">
        <v>7144</v>
      </c>
      <c r="D108" s="272" t="s">
        <v>7145</v>
      </c>
      <c r="E108" s="273" t="s">
        <v>7087</v>
      </c>
      <c r="F108" s="272" t="s">
        <v>7087</v>
      </c>
      <c r="G108" s="272">
        <v>94884</v>
      </c>
      <c r="H108" s="272" t="s">
        <v>7196</v>
      </c>
      <c r="I108" s="272" t="s">
        <v>261</v>
      </c>
      <c r="J108" s="272" t="s">
        <v>7089</v>
      </c>
      <c r="K108" s="273">
        <v>56.42</v>
      </c>
      <c r="L108" s="272" t="s">
        <v>7090</v>
      </c>
    </row>
    <row r="109" spans="1:12">
      <c r="A109" s="272" t="s">
        <v>7083</v>
      </c>
      <c r="B109" s="272" t="s">
        <v>7084</v>
      </c>
      <c r="C109" s="272" t="s">
        <v>7144</v>
      </c>
      <c r="D109" s="272" t="s">
        <v>7145</v>
      </c>
      <c r="E109" s="273" t="s">
        <v>7087</v>
      </c>
      <c r="F109" s="272" t="s">
        <v>7087</v>
      </c>
      <c r="G109" s="272">
        <v>97121</v>
      </c>
      <c r="H109" s="272" t="s">
        <v>7197</v>
      </c>
      <c r="I109" s="272" t="s">
        <v>261</v>
      </c>
      <c r="J109" s="272" t="s">
        <v>7147</v>
      </c>
      <c r="K109" s="273">
        <v>1.61</v>
      </c>
      <c r="L109" s="272" t="s">
        <v>7090</v>
      </c>
    </row>
    <row r="110" spans="1:12">
      <c r="A110" s="272" t="s">
        <v>7083</v>
      </c>
      <c r="B110" s="272" t="s">
        <v>7084</v>
      </c>
      <c r="C110" s="272" t="s">
        <v>7144</v>
      </c>
      <c r="D110" s="272" t="s">
        <v>7145</v>
      </c>
      <c r="E110" s="273" t="s">
        <v>7087</v>
      </c>
      <c r="F110" s="272" t="s">
        <v>7087</v>
      </c>
      <c r="G110" s="272">
        <v>97122</v>
      </c>
      <c r="H110" s="272" t="s">
        <v>7198</v>
      </c>
      <c r="I110" s="272" t="s">
        <v>261</v>
      </c>
      <c r="J110" s="272" t="s">
        <v>7147</v>
      </c>
      <c r="K110" s="273">
        <v>2.2400000000000002</v>
      </c>
      <c r="L110" s="272" t="s">
        <v>7090</v>
      </c>
    </row>
    <row r="111" spans="1:12">
      <c r="A111" s="272" t="s">
        <v>7083</v>
      </c>
      <c r="B111" s="272" t="s">
        <v>7084</v>
      </c>
      <c r="C111" s="272" t="s">
        <v>7144</v>
      </c>
      <c r="D111" s="272" t="s">
        <v>7145</v>
      </c>
      <c r="E111" s="273" t="s">
        <v>7087</v>
      </c>
      <c r="F111" s="272" t="s">
        <v>7087</v>
      </c>
      <c r="G111" s="272">
        <v>97123</v>
      </c>
      <c r="H111" s="272" t="s">
        <v>7199</v>
      </c>
      <c r="I111" s="272" t="s">
        <v>261</v>
      </c>
      <c r="J111" s="272" t="s">
        <v>7147</v>
      </c>
      <c r="K111" s="273">
        <v>2.83</v>
      </c>
      <c r="L111" s="272" t="s">
        <v>7090</v>
      </c>
    </row>
    <row r="112" spans="1:12">
      <c r="A112" s="272" t="s">
        <v>7083</v>
      </c>
      <c r="B112" s="272" t="s">
        <v>7084</v>
      </c>
      <c r="C112" s="272" t="s">
        <v>7144</v>
      </c>
      <c r="D112" s="272" t="s">
        <v>7145</v>
      </c>
      <c r="E112" s="273" t="s">
        <v>7087</v>
      </c>
      <c r="F112" s="272" t="s">
        <v>7087</v>
      </c>
      <c r="G112" s="272">
        <v>97124</v>
      </c>
      <c r="H112" s="272" t="s">
        <v>7200</v>
      </c>
      <c r="I112" s="272" t="s">
        <v>261</v>
      </c>
      <c r="J112" s="272" t="s">
        <v>7147</v>
      </c>
      <c r="K112" s="273">
        <v>0.71</v>
      </c>
      <c r="L112" s="272" t="s">
        <v>7090</v>
      </c>
    </row>
    <row r="113" spans="1:12">
      <c r="A113" s="272" t="s">
        <v>7083</v>
      </c>
      <c r="B113" s="272" t="s">
        <v>7084</v>
      </c>
      <c r="C113" s="272" t="s">
        <v>7144</v>
      </c>
      <c r="D113" s="272" t="s">
        <v>7145</v>
      </c>
      <c r="E113" s="273" t="s">
        <v>7087</v>
      </c>
      <c r="F113" s="272" t="s">
        <v>7087</v>
      </c>
      <c r="G113" s="272">
        <v>97125</v>
      </c>
      <c r="H113" s="272" t="s">
        <v>7201</v>
      </c>
      <c r="I113" s="272" t="s">
        <v>261</v>
      </c>
      <c r="J113" s="272" t="s">
        <v>7147</v>
      </c>
      <c r="K113" s="273">
        <v>1.01</v>
      </c>
      <c r="L113" s="272" t="s">
        <v>7090</v>
      </c>
    </row>
    <row r="114" spans="1:12">
      <c r="A114" s="272" t="s">
        <v>7083</v>
      </c>
      <c r="B114" s="272" t="s">
        <v>7084</v>
      </c>
      <c r="C114" s="272" t="s">
        <v>7144</v>
      </c>
      <c r="D114" s="272" t="s">
        <v>7145</v>
      </c>
      <c r="E114" s="273" t="s">
        <v>7087</v>
      </c>
      <c r="F114" s="272" t="s">
        <v>7087</v>
      </c>
      <c r="G114" s="272">
        <v>97126</v>
      </c>
      <c r="H114" s="272" t="s">
        <v>7202</v>
      </c>
      <c r="I114" s="272" t="s">
        <v>261</v>
      </c>
      <c r="J114" s="272" t="s">
        <v>7147</v>
      </c>
      <c r="K114" s="273">
        <v>1.28</v>
      </c>
      <c r="L114" s="272" t="s">
        <v>7090</v>
      </c>
    </row>
    <row r="115" spans="1:12">
      <c r="A115" s="272" t="s">
        <v>7083</v>
      </c>
      <c r="B115" s="272" t="s">
        <v>7084</v>
      </c>
      <c r="C115" s="272" t="s">
        <v>7144</v>
      </c>
      <c r="D115" s="272" t="s">
        <v>7145</v>
      </c>
      <c r="E115" s="273" t="s">
        <v>7087</v>
      </c>
      <c r="F115" s="272" t="s">
        <v>7087</v>
      </c>
      <c r="G115" s="272">
        <v>102264</v>
      </c>
      <c r="H115" s="272" t="s">
        <v>7203</v>
      </c>
      <c r="I115" s="272" t="s">
        <v>261</v>
      </c>
      <c r="J115" s="272" t="s">
        <v>7147</v>
      </c>
      <c r="K115" s="273">
        <v>17.95</v>
      </c>
      <c r="L115" s="272" t="s">
        <v>7090</v>
      </c>
    </row>
    <row r="116" spans="1:12">
      <c r="A116" s="272" t="s">
        <v>7083</v>
      </c>
      <c r="B116" s="272" t="s">
        <v>7084</v>
      </c>
      <c r="C116" s="272" t="s">
        <v>7144</v>
      </c>
      <c r="D116" s="272" t="s">
        <v>7145</v>
      </c>
      <c r="E116" s="273" t="s">
        <v>7087</v>
      </c>
      <c r="F116" s="272" t="s">
        <v>7087</v>
      </c>
      <c r="G116" s="272">
        <v>102265</v>
      </c>
      <c r="H116" s="272" t="s">
        <v>7204</v>
      </c>
      <c r="I116" s="272" t="s">
        <v>17</v>
      </c>
      <c r="J116" s="272" t="s">
        <v>7147</v>
      </c>
      <c r="K116" s="273">
        <v>82.54</v>
      </c>
      <c r="L116" s="272" t="s">
        <v>7090</v>
      </c>
    </row>
    <row r="117" spans="1:12">
      <c r="A117" s="272" t="s">
        <v>7083</v>
      </c>
      <c r="B117" s="272" t="s">
        <v>7084</v>
      </c>
      <c r="C117" s="272" t="s">
        <v>7144</v>
      </c>
      <c r="D117" s="272" t="s">
        <v>7145</v>
      </c>
      <c r="E117" s="273" t="s">
        <v>7087</v>
      </c>
      <c r="F117" s="272" t="s">
        <v>7087</v>
      </c>
      <c r="G117" s="272">
        <v>102266</v>
      </c>
      <c r="H117" s="272" t="s">
        <v>7205</v>
      </c>
      <c r="I117" s="272" t="s">
        <v>17</v>
      </c>
      <c r="J117" s="272" t="s">
        <v>7147</v>
      </c>
      <c r="K117" s="273">
        <v>91.56</v>
      </c>
      <c r="L117" s="272" t="s">
        <v>7090</v>
      </c>
    </row>
    <row r="118" spans="1:12">
      <c r="A118" s="272" t="s">
        <v>7083</v>
      </c>
      <c r="B118" s="272" t="s">
        <v>7084</v>
      </c>
      <c r="C118" s="272" t="s">
        <v>7144</v>
      </c>
      <c r="D118" s="272" t="s">
        <v>7145</v>
      </c>
      <c r="E118" s="273" t="s">
        <v>7087</v>
      </c>
      <c r="F118" s="272" t="s">
        <v>7087</v>
      </c>
      <c r="G118" s="272">
        <v>102267</v>
      </c>
      <c r="H118" s="272" t="s">
        <v>7206</v>
      </c>
      <c r="I118" s="272" t="s">
        <v>17</v>
      </c>
      <c r="J118" s="272" t="s">
        <v>7147</v>
      </c>
      <c r="K118" s="273">
        <v>105.14</v>
      </c>
      <c r="L118" s="272" t="s">
        <v>7090</v>
      </c>
    </row>
    <row r="119" spans="1:12">
      <c r="A119" s="272" t="s">
        <v>7083</v>
      </c>
      <c r="B119" s="272" t="s">
        <v>7084</v>
      </c>
      <c r="C119" s="272" t="s">
        <v>7144</v>
      </c>
      <c r="D119" s="272" t="s">
        <v>7145</v>
      </c>
      <c r="E119" s="273" t="s">
        <v>7087</v>
      </c>
      <c r="F119" s="272" t="s">
        <v>7087</v>
      </c>
      <c r="G119" s="272">
        <v>102268</v>
      </c>
      <c r="H119" s="272" t="s">
        <v>7207</v>
      </c>
      <c r="I119" s="272" t="s">
        <v>17</v>
      </c>
      <c r="J119" s="272" t="s">
        <v>7147</v>
      </c>
      <c r="K119" s="273">
        <v>118.66</v>
      </c>
      <c r="L119" s="272" t="s">
        <v>7090</v>
      </c>
    </row>
    <row r="120" spans="1:12">
      <c r="A120" s="272" t="s">
        <v>7083</v>
      </c>
      <c r="B120" s="272" t="s">
        <v>7084</v>
      </c>
      <c r="C120" s="272" t="s">
        <v>7144</v>
      </c>
      <c r="D120" s="272" t="s">
        <v>7145</v>
      </c>
      <c r="E120" s="273" t="s">
        <v>7087</v>
      </c>
      <c r="F120" s="272" t="s">
        <v>7087</v>
      </c>
      <c r="G120" s="272">
        <v>102269</v>
      </c>
      <c r="H120" s="272" t="s">
        <v>7208</v>
      </c>
      <c r="I120" s="272" t="s">
        <v>17</v>
      </c>
      <c r="J120" s="272" t="s">
        <v>7147</v>
      </c>
      <c r="K120" s="273">
        <v>145.69</v>
      </c>
      <c r="L120" s="272" t="s">
        <v>7090</v>
      </c>
    </row>
    <row r="121" spans="1:12">
      <c r="A121" s="272" t="s">
        <v>7083</v>
      </c>
      <c r="B121" s="272" t="s">
        <v>7084</v>
      </c>
      <c r="C121" s="272" t="s">
        <v>7209</v>
      </c>
      <c r="D121" s="272" t="s">
        <v>7210</v>
      </c>
      <c r="E121" s="273" t="s">
        <v>7087</v>
      </c>
      <c r="F121" s="272" t="s">
        <v>7087</v>
      </c>
      <c r="G121" s="272">
        <v>92833</v>
      </c>
      <c r="H121" s="272" t="s">
        <v>7211</v>
      </c>
      <c r="I121" s="272" t="s">
        <v>261</v>
      </c>
      <c r="J121" s="272" t="s">
        <v>7089</v>
      </c>
      <c r="K121" s="273">
        <v>159.99</v>
      </c>
      <c r="L121" s="272" t="s">
        <v>7090</v>
      </c>
    </row>
    <row r="122" spans="1:12">
      <c r="A122" s="272" t="s">
        <v>7083</v>
      </c>
      <c r="B122" s="272" t="s">
        <v>7084</v>
      </c>
      <c r="C122" s="272" t="s">
        <v>7209</v>
      </c>
      <c r="D122" s="272" t="s">
        <v>7210</v>
      </c>
      <c r="E122" s="273" t="s">
        <v>7087</v>
      </c>
      <c r="F122" s="272" t="s">
        <v>7087</v>
      </c>
      <c r="G122" s="272">
        <v>92834</v>
      </c>
      <c r="H122" s="272" t="s">
        <v>7212</v>
      </c>
      <c r="I122" s="272" t="s">
        <v>261</v>
      </c>
      <c r="J122" s="272" t="s">
        <v>7089</v>
      </c>
      <c r="K122" s="273">
        <v>20.76</v>
      </c>
      <c r="L122" s="272" t="s">
        <v>7090</v>
      </c>
    </row>
    <row r="123" spans="1:12">
      <c r="A123" s="272" t="s">
        <v>7083</v>
      </c>
      <c r="B123" s="272" t="s">
        <v>7084</v>
      </c>
      <c r="C123" s="272" t="s">
        <v>7209</v>
      </c>
      <c r="D123" s="272" t="s">
        <v>7210</v>
      </c>
      <c r="E123" s="273" t="s">
        <v>7087</v>
      </c>
      <c r="F123" s="272" t="s">
        <v>7087</v>
      </c>
      <c r="G123" s="272">
        <v>92835</v>
      </c>
      <c r="H123" s="272" t="s">
        <v>7213</v>
      </c>
      <c r="I123" s="272" t="s">
        <v>261</v>
      </c>
      <c r="J123" s="272" t="s">
        <v>7089</v>
      </c>
      <c r="K123" s="273">
        <v>169.83</v>
      </c>
      <c r="L123" s="272" t="s">
        <v>7090</v>
      </c>
    </row>
    <row r="124" spans="1:12">
      <c r="A124" s="272" t="s">
        <v>7083</v>
      </c>
      <c r="B124" s="272" t="s">
        <v>7084</v>
      </c>
      <c r="C124" s="272" t="s">
        <v>7209</v>
      </c>
      <c r="D124" s="272" t="s">
        <v>7210</v>
      </c>
      <c r="E124" s="273" t="s">
        <v>7087</v>
      </c>
      <c r="F124" s="272" t="s">
        <v>7087</v>
      </c>
      <c r="G124" s="272">
        <v>92836</v>
      </c>
      <c r="H124" s="272" t="s">
        <v>7214</v>
      </c>
      <c r="I124" s="272" t="s">
        <v>261</v>
      </c>
      <c r="J124" s="272" t="s">
        <v>7089</v>
      </c>
      <c r="K124" s="273">
        <v>27.03</v>
      </c>
      <c r="L124" s="272" t="s">
        <v>7090</v>
      </c>
    </row>
    <row r="125" spans="1:12">
      <c r="A125" s="272" t="s">
        <v>7083</v>
      </c>
      <c r="B125" s="272" t="s">
        <v>7084</v>
      </c>
      <c r="C125" s="272" t="s">
        <v>7209</v>
      </c>
      <c r="D125" s="272" t="s">
        <v>7210</v>
      </c>
      <c r="E125" s="273" t="s">
        <v>7087</v>
      </c>
      <c r="F125" s="272" t="s">
        <v>7087</v>
      </c>
      <c r="G125" s="272">
        <v>92837</v>
      </c>
      <c r="H125" s="272" t="s">
        <v>7215</v>
      </c>
      <c r="I125" s="272" t="s">
        <v>261</v>
      </c>
      <c r="J125" s="272" t="s">
        <v>7089</v>
      </c>
      <c r="K125" s="273">
        <v>297.94</v>
      </c>
      <c r="L125" s="272" t="s">
        <v>7090</v>
      </c>
    </row>
    <row r="126" spans="1:12">
      <c r="A126" s="272" t="s">
        <v>7083</v>
      </c>
      <c r="B126" s="272" t="s">
        <v>7084</v>
      </c>
      <c r="C126" s="272" t="s">
        <v>7209</v>
      </c>
      <c r="D126" s="272" t="s">
        <v>7210</v>
      </c>
      <c r="E126" s="273" t="s">
        <v>7087</v>
      </c>
      <c r="F126" s="272" t="s">
        <v>7087</v>
      </c>
      <c r="G126" s="272">
        <v>92838</v>
      </c>
      <c r="H126" s="272" t="s">
        <v>7216</v>
      </c>
      <c r="I126" s="272" t="s">
        <v>261</v>
      </c>
      <c r="J126" s="272" t="s">
        <v>7089</v>
      </c>
      <c r="K126" s="273">
        <v>33.74</v>
      </c>
      <c r="L126" s="272" t="s">
        <v>7090</v>
      </c>
    </row>
    <row r="127" spans="1:12">
      <c r="A127" s="272" t="s">
        <v>7083</v>
      </c>
      <c r="B127" s="272" t="s">
        <v>7084</v>
      </c>
      <c r="C127" s="272" t="s">
        <v>7209</v>
      </c>
      <c r="D127" s="272" t="s">
        <v>7210</v>
      </c>
      <c r="E127" s="273" t="s">
        <v>7087</v>
      </c>
      <c r="F127" s="272" t="s">
        <v>7087</v>
      </c>
      <c r="G127" s="272">
        <v>92839</v>
      </c>
      <c r="H127" s="272" t="s">
        <v>7217</v>
      </c>
      <c r="I127" s="272" t="s">
        <v>261</v>
      </c>
      <c r="J127" s="272" t="s">
        <v>7089</v>
      </c>
      <c r="K127" s="273">
        <v>365</v>
      </c>
      <c r="L127" s="272" t="s">
        <v>7090</v>
      </c>
    </row>
    <row r="128" spans="1:12">
      <c r="A128" s="272" t="s">
        <v>7083</v>
      </c>
      <c r="B128" s="272" t="s">
        <v>7084</v>
      </c>
      <c r="C128" s="272" t="s">
        <v>7209</v>
      </c>
      <c r="D128" s="272" t="s">
        <v>7210</v>
      </c>
      <c r="E128" s="273" t="s">
        <v>7087</v>
      </c>
      <c r="F128" s="272" t="s">
        <v>7087</v>
      </c>
      <c r="G128" s="272">
        <v>92840</v>
      </c>
      <c r="H128" s="272" t="s">
        <v>7218</v>
      </c>
      <c r="I128" s="272" t="s">
        <v>261</v>
      </c>
      <c r="J128" s="272" t="s">
        <v>7089</v>
      </c>
      <c r="K128" s="273">
        <v>40.82</v>
      </c>
      <c r="L128" s="272" t="s">
        <v>7090</v>
      </c>
    </row>
    <row r="129" spans="1:12">
      <c r="A129" s="272" t="s">
        <v>7083</v>
      </c>
      <c r="B129" s="272" t="s">
        <v>7084</v>
      </c>
      <c r="C129" s="272" t="s">
        <v>7209</v>
      </c>
      <c r="D129" s="272" t="s">
        <v>7210</v>
      </c>
      <c r="E129" s="273" t="s">
        <v>7087</v>
      </c>
      <c r="F129" s="272" t="s">
        <v>7087</v>
      </c>
      <c r="G129" s="272">
        <v>92841</v>
      </c>
      <c r="H129" s="272" t="s">
        <v>7219</v>
      </c>
      <c r="I129" s="272" t="s">
        <v>261</v>
      </c>
      <c r="J129" s="272" t="s">
        <v>7089</v>
      </c>
      <c r="K129" s="273">
        <v>475.17</v>
      </c>
      <c r="L129" s="272" t="s">
        <v>7090</v>
      </c>
    </row>
    <row r="130" spans="1:12">
      <c r="A130" s="272" t="s">
        <v>7083</v>
      </c>
      <c r="B130" s="272" t="s">
        <v>7084</v>
      </c>
      <c r="C130" s="272" t="s">
        <v>7209</v>
      </c>
      <c r="D130" s="272" t="s">
        <v>7210</v>
      </c>
      <c r="E130" s="273" t="s">
        <v>7087</v>
      </c>
      <c r="F130" s="272" t="s">
        <v>7087</v>
      </c>
      <c r="G130" s="272">
        <v>92842</v>
      </c>
      <c r="H130" s="272" t="s">
        <v>7220</v>
      </c>
      <c r="I130" s="272" t="s">
        <v>261</v>
      </c>
      <c r="J130" s="272" t="s">
        <v>7089</v>
      </c>
      <c r="K130" s="273">
        <v>51.73</v>
      </c>
      <c r="L130" s="272" t="s">
        <v>7090</v>
      </c>
    </row>
    <row r="131" spans="1:12">
      <c r="A131" s="272" t="s">
        <v>7083</v>
      </c>
      <c r="B131" s="272" t="s">
        <v>7084</v>
      </c>
      <c r="C131" s="272" t="s">
        <v>7209</v>
      </c>
      <c r="D131" s="272" t="s">
        <v>7210</v>
      </c>
      <c r="E131" s="273" t="s">
        <v>7087</v>
      </c>
      <c r="F131" s="272" t="s">
        <v>7087</v>
      </c>
      <c r="G131" s="272">
        <v>92843</v>
      </c>
      <c r="H131" s="272" t="s">
        <v>7221</v>
      </c>
      <c r="I131" s="272" t="s">
        <v>261</v>
      </c>
      <c r="J131" s="272" t="s">
        <v>7089</v>
      </c>
      <c r="K131" s="273">
        <v>494.57</v>
      </c>
      <c r="L131" s="272" t="s">
        <v>7090</v>
      </c>
    </row>
    <row r="132" spans="1:12">
      <c r="A132" s="272" t="s">
        <v>7083</v>
      </c>
      <c r="B132" s="272" t="s">
        <v>7084</v>
      </c>
      <c r="C132" s="272" t="s">
        <v>7209</v>
      </c>
      <c r="D132" s="272" t="s">
        <v>7210</v>
      </c>
      <c r="E132" s="273" t="s">
        <v>7087</v>
      </c>
      <c r="F132" s="272" t="s">
        <v>7087</v>
      </c>
      <c r="G132" s="272">
        <v>92844</v>
      </c>
      <c r="H132" s="272" t="s">
        <v>7222</v>
      </c>
      <c r="I132" s="272" t="s">
        <v>261</v>
      </c>
      <c r="J132" s="272" t="s">
        <v>7089</v>
      </c>
      <c r="K132" s="273">
        <v>61.78</v>
      </c>
      <c r="L132" s="272" t="s">
        <v>7090</v>
      </c>
    </row>
    <row r="133" spans="1:12">
      <c r="A133" s="272" t="s">
        <v>7083</v>
      </c>
      <c r="B133" s="272" t="s">
        <v>7084</v>
      </c>
      <c r="C133" s="272" t="s">
        <v>7209</v>
      </c>
      <c r="D133" s="272" t="s">
        <v>7210</v>
      </c>
      <c r="E133" s="273" t="s">
        <v>7087</v>
      </c>
      <c r="F133" s="272" t="s">
        <v>7087</v>
      </c>
      <c r="G133" s="272">
        <v>92845</v>
      </c>
      <c r="H133" s="272" t="s">
        <v>7223</v>
      </c>
      <c r="I133" s="272" t="s">
        <v>261</v>
      </c>
      <c r="J133" s="272" t="s">
        <v>7089</v>
      </c>
      <c r="K133" s="273">
        <v>727.18</v>
      </c>
      <c r="L133" s="272" t="s">
        <v>7090</v>
      </c>
    </row>
    <row r="134" spans="1:12">
      <c r="A134" s="272" t="s">
        <v>7083</v>
      </c>
      <c r="B134" s="272" t="s">
        <v>7084</v>
      </c>
      <c r="C134" s="272" t="s">
        <v>7209</v>
      </c>
      <c r="D134" s="272" t="s">
        <v>7210</v>
      </c>
      <c r="E134" s="273" t="s">
        <v>7087</v>
      </c>
      <c r="F134" s="272" t="s">
        <v>7087</v>
      </c>
      <c r="G134" s="272">
        <v>92846</v>
      </c>
      <c r="H134" s="272" t="s">
        <v>7224</v>
      </c>
      <c r="I134" s="272" t="s">
        <v>261</v>
      </c>
      <c r="J134" s="272" t="s">
        <v>7089</v>
      </c>
      <c r="K134" s="273">
        <v>70.95</v>
      </c>
      <c r="L134" s="272" t="s">
        <v>7090</v>
      </c>
    </row>
    <row r="135" spans="1:12">
      <c r="A135" s="272" t="s">
        <v>7083</v>
      </c>
      <c r="B135" s="272" t="s">
        <v>7084</v>
      </c>
      <c r="C135" s="272" t="s">
        <v>7209</v>
      </c>
      <c r="D135" s="272" t="s">
        <v>7210</v>
      </c>
      <c r="E135" s="273" t="s">
        <v>7087</v>
      </c>
      <c r="F135" s="272" t="s">
        <v>7087</v>
      </c>
      <c r="G135" s="272">
        <v>92847</v>
      </c>
      <c r="H135" s="272" t="s">
        <v>7225</v>
      </c>
      <c r="I135" s="272" t="s">
        <v>261</v>
      </c>
      <c r="J135" s="272" t="s">
        <v>7089</v>
      </c>
      <c r="K135" s="273">
        <v>749.92</v>
      </c>
      <c r="L135" s="272" t="s">
        <v>7090</v>
      </c>
    </row>
    <row r="136" spans="1:12">
      <c r="A136" s="272" t="s">
        <v>7083</v>
      </c>
      <c r="B136" s="272" t="s">
        <v>7084</v>
      </c>
      <c r="C136" s="272" t="s">
        <v>7209</v>
      </c>
      <c r="D136" s="272" t="s">
        <v>7210</v>
      </c>
      <c r="E136" s="273" t="s">
        <v>7087</v>
      </c>
      <c r="F136" s="272" t="s">
        <v>7087</v>
      </c>
      <c r="G136" s="272">
        <v>92848</v>
      </c>
      <c r="H136" s="272" t="s">
        <v>7226</v>
      </c>
      <c r="I136" s="272" t="s">
        <v>261</v>
      </c>
      <c r="J136" s="272" t="s">
        <v>7089</v>
      </c>
      <c r="K136" s="273">
        <v>84.41</v>
      </c>
      <c r="L136" s="272" t="s">
        <v>7090</v>
      </c>
    </row>
    <row r="137" spans="1:12">
      <c r="A137" s="272" t="s">
        <v>7083</v>
      </c>
      <c r="B137" s="272" t="s">
        <v>7084</v>
      </c>
      <c r="C137" s="272" t="s">
        <v>7209</v>
      </c>
      <c r="D137" s="272" t="s">
        <v>7210</v>
      </c>
      <c r="E137" s="273" t="s">
        <v>7087</v>
      </c>
      <c r="F137" s="272" t="s">
        <v>7087</v>
      </c>
      <c r="G137" s="272">
        <v>92849</v>
      </c>
      <c r="H137" s="272" t="s">
        <v>7227</v>
      </c>
      <c r="I137" s="272" t="s">
        <v>261</v>
      </c>
      <c r="J137" s="272" t="s">
        <v>7089</v>
      </c>
      <c r="K137" s="273">
        <v>162.16</v>
      </c>
      <c r="L137" s="272" t="s">
        <v>7090</v>
      </c>
    </row>
    <row r="138" spans="1:12">
      <c r="A138" s="272" t="s">
        <v>7083</v>
      </c>
      <c r="B138" s="272" t="s">
        <v>7084</v>
      </c>
      <c r="C138" s="272" t="s">
        <v>7209</v>
      </c>
      <c r="D138" s="272" t="s">
        <v>7210</v>
      </c>
      <c r="E138" s="273" t="s">
        <v>7087</v>
      </c>
      <c r="F138" s="272" t="s">
        <v>7087</v>
      </c>
      <c r="G138" s="272">
        <v>92850</v>
      </c>
      <c r="H138" s="272" t="s">
        <v>7228</v>
      </c>
      <c r="I138" s="272" t="s">
        <v>261</v>
      </c>
      <c r="J138" s="272" t="s">
        <v>7089</v>
      </c>
      <c r="K138" s="273">
        <v>22.93</v>
      </c>
      <c r="L138" s="272" t="s">
        <v>7090</v>
      </c>
    </row>
    <row r="139" spans="1:12">
      <c r="A139" s="272" t="s">
        <v>7083</v>
      </c>
      <c r="B139" s="272" t="s">
        <v>7084</v>
      </c>
      <c r="C139" s="272" t="s">
        <v>7209</v>
      </c>
      <c r="D139" s="272" t="s">
        <v>7210</v>
      </c>
      <c r="E139" s="273" t="s">
        <v>7087</v>
      </c>
      <c r="F139" s="272" t="s">
        <v>7087</v>
      </c>
      <c r="G139" s="272">
        <v>92851</v>
      </c>
      <c r="H139" s="272" t="s">
        <v>7229</v>
      </c>
      <c r="I139" s="272" t="s">
        <v>261</v>
      </c>
      <c r="J139" s="272" t="s">
        <v>7089</v>
      </c>
      <c r="K139" s="273">
        <v>172.94</v>
      </c>
      <c r="L139" s="272" t="s">
        <v>7090</v>
      </c>
    </row>
    <row r="140" spans="1:12">
      <c r="A140" s="272" t="s">
        <v>7083</v>
      </c>
      <c r="B140" s="272" t="s">
        <v>7084</v>
      </c>
      <c r="C140" s="272" t="s">
        <v>7209</v>
      </c>
      <c r="D140" s="272" t="s">
        <v>7210</v>
      </c>
      <c r="E140" s="273" t="s">
        <v>7087</v>
      </c>
      <c r="F140" s="272" t="s">
        <v>7087</v>
      </c>
      <c r="G140" s="272">
        <v>92852</v>
      </c>
      <c r="H140" s="272" t="s">
        <v>7230</v>
      </c>
      <c r="I140" s="272" t="s">
        <v>261</v>
      </c>
      <c r="J140" s="272" t="s">
        <v>7089</v>
      </c>
      <c r="K140" s="273">
        <v>30.14</v>
      </c>
      <c r="L140" s="272" t="s">
        <v>7090</v>
      </c>
    </row>
    <row r="141" spans="1:12">
      <c r="A141" s="272" t="s">
        <v>7083</v>
      </c>
      <c r="B141" s="272" t="s">
        <v>7084</v>
      </c>
      <c r="C141" s="272" t="s">
        <v>7209</v>
      </c>
      <c r="D141" s="272" t="s">
        <v>7210</v>
      </c>
      <c r="E141" s="273" t="s">
        <v>7087</v>
      </c>
      <c r="F141" s="272" t="s">
        <v>7087</v>
      </c>
      <c r="G141" s="272">
        <v>92853</v>
      </c>
      <c r="H141" s="272" t="s">
        <v>7231</v>
      </c>
      <c r="I141" s="272" t="s">
        <v>261</v>
      </c>
      <c r="J141" s="272" t="s">
        <v>7089</v>
      </c>
      <c r="K141" s="273">
        <v>301.95999999999998</v>
      </c>
      <c r="L141" s="272" t="s">
        <v>7090</v>
      </c>
    </row>
    <row r="142" spans="1:12">
      <c r="A142" s="272" t="s">
        <v>7083</v>
      </c>
      <c r="B142" s="272" t="s">
        <v>7084</v>
      </c>
      <c r="C142" s="272" t="s">
        <v>7209</v>
      </c>
      <c r="D142" s="272" t="s">
        <v>7210</v>
      </c>
      <c r="E142" s="273" t="s">
        <v>7087</v>
      </c>
      <c r="F142" s="272" t="s">
        <v>7087</v>
      </c>
      <c r="G142" s="272">
        <v>92854</v>
      </c>
      <c r="H142" s="272" t="s">
        <v>7232</v>
      </c>
      <c r="I142" s="272" t="s">
        <v>261</v>
      </c>
      <c r="J142" s="272" t="s">
        <v>7089</v>
      </c>
      <c r="K142" s="273">
        <v>37.76</v>
      </c>
      <c r="L142" s="272" t="s">
        <v>7090</v>
      </c>
    </row>
    <row r="143" spans="1:12">
      <c r="A143" s="272" t="s">
        <v>7083</v>
      </c>
      <c r="B143" s="272" t="s">
        <v>7084</v>
      </c>
      <c r="C143" s="272" t="s">
        <v>7209</v>
      </c>
      <c r="D143" s="272" t="s">
        <v>7210</v>
      </c>
      <c r="E143" s="273" t="s">
        <v>7087</v>
      </c>
      <c r="F143" s="272" t="s">
        <v>7087</v>
      </c>
      <c r="G143" s="272">
        <v>92855</v>
      </c>
      <c r="H143" s="272" t="s">
        <v>7233</v>
      </c>
      <c r="I143" s="272" t="s">
        <v>261</v>
      </c>
      <c r="J143" s="272" t="s">
        <v>7089</v>
      </c>
      <c r="K143" s="273">
        <v>369.94</v>
      </c>
      <c r="L143" s="272" t="s">
        <v>7090</v>
      </c>
    </row>
    <row r="144" spans="1:12">
      <c r="A144" s="272" t="s">
        <v>7083</v>
      </c>
      <c r="B144" s="272" t="s">
        <v>7084</v>
      </c>
      <c r="C144" s="272" t="s">
        <v>7209</v>
      </c>
      <c r="D144" s="272" t="s">
        <v>7210</v>
      </c>
      <c r="E144" s="273" t="s">
        <v>7087</v>
      </c>
      <c r="F144" s="272" t="s">
        <v>7087</v>
      </c>
      <c r="G144" s="272">
        <v>92856</v>
      </c>
      <c r="H144" s="272" t="s">
        <v>7234</v>
      </c>
      <c r="I144" s="272" t="s">
        <v>261</v>
      </c>
      <c r="J144" s="272" t="s">
        <v>7089</v>
      </c>
      <c r="K144" s="273">
        <v>45.76</v>
      </c>
      <c r="L144" s="272" t="s">
        <v>7090</v>
      </c>
    </row>
    <row r="145" spans="1:12">
      <c r="A145" s="272" t="s">
        <v>7083</v>
      </c>
      <c r="B145" s="272" t="s">
        <v>7084</v>
      </c>
      <c r="C145" s="272" t="s">
        <v>7209</v>
      </c>
      <c r="D145" s="272" t="s">
        <v>7210</v>
      </c>
      <c r="E145" s="273" t="s">
        <v>7087</v>
      </c>
      <c r="F145" s="272" t="s">
        <v>7087</v>
      </c>
      <c r="G145" s="272">
        <v>92857</v>
      </c>
      <c r="H145" s="272" t="s">
        <v>7235</v>
      </c>
      <c r="I145" s="272" t="s">
        <v>261</v>
      </c>
      <c r="J145" s="272" t="s">
        <v>7089</v>
      </c>
      <c r="K145" s="273">
        <v>481.07</v>
      </c>
      <c r="L145" s="272" t="s">
        <v>7090</v>
      </c>
    </row>
    <row r="146" spans="1:12">
      <c r="A146" s="272" t="s">
        <v>7083</v>
      </c>
      <c r="B146" s="272" t="s">
        <v>7084</v>
      </c>
      <c r="C146" s="272" t="s">
        <v>7209</v>
      </c>
      <c r="D146" s="272" t="s">
        <v>7210</v>
      </c>
      <c r="E146" s="273" t="s">
        <v>7087</v>
      </c>
      <c r="F146" s="272" t="s">
        <v>7087</v>
      </c>
      <c r="G146" s="272">
        <v>92858</v>
      </c>
      <c r="H146" s="272" t="s">
        <v>7236</v>
      </c>
      <c r="I146" s="272" t="s">
        <v>261</v>
      </c>
      <c r="J146" s="272" t="s">
        <v>7089</v>
      </c>
      <c r="K146" s="273">
        <v>57.63</v>
      </c>
      <c r="L146" s="272" t="s">
        <v>7090</v>
      </c>
    </row>
    <row r="147" spans="1:12">
      <c r="A147" s="272" t="s">
        <v>7083</v>
      </c>
      <c r="B147" s="272" t="s">
        <v>7084</v>
      </c>
      <c r="C147" s="272" t="s">
        <v>7209</v>
      </c>
      <c r="D147" s="272" t="s">
        <v>7210</v>
      </c>
      <c r="E147" s="273" t="s">
        <v>7087</v>
      </c>
      <c r="F147" s="272" t="s">
        <v>7087</v>
      </c>
      <c r="G147" s="272">
        <v>92859</v>
      </c>
      <c r="H147" s="272" t="s">
        <v>7237</v>
      </c>
      <c r="I147" s="272" t="s">
        <v>261</v>
      </c>
      <c r="J147" s="272" t="s">
        <v>7089</v>
      </c>
      <c r="K147" s="273">
        <v>501.38</v>
      </c>
      <c r="L147" s="272" t="s">
        <v>7090</v>
      </c>
    </row>
    <row r="148" spans="1:12">
      <c r="A148" s="272" t="s">
        <v>7083</v>
      </c>
      <c r="B148" s="272" t="s">
        <v>7084</v>
      </c>
      <c r="C148" s="272" t="s">
        <v>7209</v>
      </c>
      <c r="D148" s="272" t="s">
        <v>7210</v>
      </c>
      <c r="E148" s="273" t="s">
        <v>7087</v>
      </c>
      <c r="F148" s="272" t="s">
        <v>7087</v>
      </c>
      <c r="G148" s="272">
        <v>92860</v>
      </c>
      <c r="H148" s="272" t="s">
        <v>7238</v>
      </c>
      <c r="I148" s="272" t="s">
        <v>261</v>
      </c>
      <c r="J148" s="272" t="s">
        <v>7089</v>
      </c>
      <c r="K148" s="273">
        <v>68.59</v>
      </c>
      <c r="L148" s="272" t="s">
        <v>7090</v>
      </c>
    </row>
    <row r="149" spans="1:12">
      <c r="A149" s="272" t="s">
        <v>7083</v>
      </c>
      <c r="B149" s="272" t="s">
        <v>7084</v>
      </c>
      <c r="C149" s="272" t="s">
        <v>7209</v>
      </c>
      <c r="D149" s="272" t="s">
        <v>7210</v>
      </c>
      <c r="E149" s="273" t="s">
        <v>7087</v>
      </c>
      <c r="F149" s="272" t="s">
        <v>7087</v>
      </c>
      <c r="G149" s="272">
        <v>92861</v>
      </c>
      <c r="H149" s="272" t="s">
        <v>7239</v>
      </c>
      <c r="I149" s="272" t="s">
        <v>261</v>
      </c>
      <c r="J149" s="272" t="s">
        <v>7089</v>
      </c>
      <c r="K149" s="273">
        <v>734.93</v>
      </c>
      <c r="L149" s="272" t="s">
        <v>7090</v>
      </c>
    </row>
    <row r="150" spans="1:12">
      <c r="A150" s="272" t="s">
        <v>7083</v>
      </c>
      <c r="B150" s="272" t="s">
        <v>7084</v>
      </c>
      <c r="C150" s="272" t="s">
        <v>7209</v>
      </c>
      <c r="D150" s="272" t="s">
        <v>7210</v>
      </c>
      <c r="E150" s="273" t="s">
        <v>7087</v>
      </c>
      <c r="F150" s="272" t="s">
        <v>7087</v>
      </c>
      <c r="G150" s="272">
        <v>92862</v>
      </c>
      <c r="H150" s="272" t="s">
        <v>7240</v>
      </c>
      <c r="I150" s="272" t="s">
        <v>261</v>
      </c>
      <c r="J150" s="272" t="s">
        <v>7089</v>
      </c>
      <c r="K150" s="273">
        <v>78.7</v>
      </c>
      <c r="L150" s="272" t="s">
        <v>7090</v>
      </c>
    </row>
    <row r="151" spans="1:12">
      <c r="A151" s="272" t="s">
        <v>7083</v>
      </c>
      <c r="B151" s="272" t="s">
        <v>7084</v>
      </c>
      <c r="C151" s="272" t="s">
        <v>7209</v>
      </c>
      <c r="D151" s="272" t="s">
        <v>7210</v>
      </c>
      <c r="E151" s="273" t="s">
        <v>7087</v>
      </c>
      <c r="F151" s="272" t="s">
        <v>7087</v>
      </c>
      <c r="G151" s="272">
        <v>92863</v>
      </c>
      <c r="H151" s="272" t="s">
        <v>7241</v>
      </c>
      <c r="I151" s="272" t="s">
        <v>261</v>
      </c>
      <c r="J151" s="272" t="s">
        <v>7089</v>
      </c>
      <c r="K151" s="273">
        <v>758.58</v>
      </c>
      <c r="L151" s="272" t="s">
        <v>7090</v>
      </c>
    </row>
    <row r="152" spans="1:12">
      <c r="A152" s="272" t="s">
        <v>7083</v>
      </c>
      <c r="B152" s="272" t="s">
        <v>7084</v>
      </c>
      <c r="C152" s="272" t="s">
        <v>7209</v>
      </c>
      <c r="D152" s="272" t="s">
        <v>7210</v>
      </c>
      <c r="E152" s="273" t="s">
        <v>7087</v>
      </c>
      <c r="F152" s="272" t="s">
        <v>7087</v>
      </c>
      <c r="G152" s="272">
        <v>92864</v>
      </c>
      <c r="H152" s="272" t="s">
        <v>7242</v>
      </c>
      <c r="I152" s="272" t="s">
        <v>261</v>
      </c>
      <c r="J152" s="272" t="s">
        <v>7089</v>
      </c>
      <c r="K152" s="273">
        <v>93.07</v>
      </c>
      <c r="L152" s="272" t="s">
        <v>7090</v>
      </c>
    </row>
    <row r="153" spans="1:12">
      <c r="A153" s="272" t="s">
        <v>7083</v>
      </c>
      <c r="B153" s="272" t="s">
        <v>7084</v>
      </c>
      <c r="C153" s="272" t="s">
        <v>7243</v>
      </c>
      <c r="D153" s="272" t="s">
        <v>7244</v>
      </c>
      <c r="E153" s="273" t="s">
        <v>7087</v>
      </c>
      <c r="F153" s="272" t="s">
        <v>7087</v>
      </c>
      <c r="G153" s="272">
        <v>92210</v>
      </c>
      <c r="H153" s="272" t="s">
        <v>7245</v>
      </c>
      <c r="I153" s="272" t="s">
        <v>261</v>
      </c>
      <c r="J153" s="272" t="s">
        <v>7089</v>
      </c>
      <c r="K153" s="273">
        <v>118.11</v>
      </c>
      <c r="L153" s="272" t="s">
        <v>7090</v>
      </c>
    </row>
    <row r="154" spans="1:12">
      <c r="A154" s="272" t="s">
        <v>7083</v>
      </c>
      <c r="B154" s="272" t="s">
        <v>7084</v>
      </c>
      <c r="C154" s="272" t="s">
        <v>7243</v>
      </c>
      <c r="D154" s="272" t="s">
        <v>7244</v>
      </c>
      <c r="E154" s="273" t="s">
        <v>7087</v>
      </c>
      <c r="F154" s="272" t="s">
        <v>7087</v>
      </c>
      <c r="G154" s="272">
        <v>92211</v>
      </c>
      <c r="H154" s="272" t="s">
        <v>7246</v>
      </c>
      <c r="I154" s="272" t="s">
        <v>261</v>
      </c>
      <c r="J154" s="272" t="s">
        <v>7089</v>
      </c>
      <c r="K154" s="273">
        <v>144.11000000000001</v>
      </c>
      <c r="L154" s="272" t="s">
        <v>7090</v>
      </c>
    </row>
    <row r="155" spans="1:12">
      <c r="A155" s="272" t="s">
        <v>7083</v>
      </c>
      <c r="B155" s="272" t="s">
        <v>7084</v>
      </c>
      <c r="C155" s="272" t="s">
        <v>7243</v>
      </c>
      <c r="D155" s="272" t="s">
        <v>7244</v>
      </c>
      <c r="E155" s="273" t="s">
        <v>7087</v>
      </c>
      <c r="F155" s="272" t="s">
        <v>7087</v>
      </c>
      <c r="G155" s="272">
        <v>92212</v>
      </c>
      <c r="H155" s="272" t="s">
        <v>7247</v>
      </c>
      <c r="I155" s="272" t="s">
        <v>261</v>
      </c>
      <c r="J155" s="272" t="s">
        <v>7089</v>
      </c>
      <c r="K155" s="273">
        <v>218.15</v>
      </c>
      <c r="L155" s="272" t="s">
        <v>7090</v>
      </c>
    </row>
    <row r="156" spans="1:12">
      <c r="A156" s="272" t="s">
        <v>7083</v>
      </c>
      <c r="B156" s="272" t="s">
        <v>7084</v>
      </c>
      <c r="C156" s="272" t="s">
        <v>7243</v>
      </c>
      <c r="D156" s="272" t="s">
        <v>7244</v>
      </c>
      <c r="E156" s="273" t="s">
        <v>7087</v>
      </c>
      <c r="F156" s="272" t="s">
        <v>7087</v>
      </c>
      <c r="G156" s="272">
        <v>92213</v>
      </c>
      <c r="H156" s="272" t="s">
        <v>7248</v>
      </c>
      <c r="I156" s="272" t="s">
        <v>261</v>
      </c>
      <c r="J156" s="272" t="s">
        <v>7089</v>
      </c>
      <c r="K156" s="273">
        <v>289.14999999999998</v>
      </c>
      <c r="L156" s="272" t="s">
        <v>7090</v>
      </c>
    </row>
    <row r="157" spans="1:12">
      <c r="A157" s="272" t="s">
        <v>7083</v>
      </c>
      <c r="B157" s="272" t="s">
        <v>7084</v>
      </c>
      <c r="C157" s="272" t="s">
        <v>7243</v>
      </c>
      <c r="D157" s="272" t="s">
        <v>7244</v>
      </c>
      <c r="E157" s="273" t="s">
        <v>7087</v>
      </c>
      <c r="F157" s="272" t="s">
        <v>7087</v>
      </c>
      <c r="G157" s="272">
        <v>92214</v>
      </c>
      <c r="H157" s="272" t="s">
        <v>7249</v>
      </c>
      <c r="I157" s="272" t="s">
        <v>261</v>
      </c>
      <c r="J157" s="272" t="s">
        <v>7089</v>
      </c>
      <c r="K157" s="273">
        <v>349.85</v>
      </c>
      <c r="L157" s="272" t="s">
        <v>7090</v>
      </c>
    </row>
    <row r="158" spans="1:12">
      <c r="A158" s="272" t="s">
        <v>7083</v>
      </c>
      <c r="B158" s="272" t="s">
        <v>7084</v>
      </c>
      <c r="C158" s="272" t="s">
        <v>7243</v>
      </c>
      <c r="D158" s="272" t="s">
        <v>7244</v>
      </c>
      <c r="E158" s="273" t="s">
        <v>7087</v>
      </c>
      <c r="F158" s="272" t="s">
        <v>7087</v>
      </c>
      <c r="G158" s="272">
        <v>92215</v>
      </c>
      <c r="H158" s="272" t="s">
        <v>7250</v>
      </c>
      <c r="I158" s="272" t="s">
        <v>261</v>
      </c>
      <c r="J158" s="272" t="s">
        <v>7089</v>
      </c>
      <c r="K158" s="273">
        <v>401.82</v>
      </c>
      <c r="L158" s="272" t="s">
        <v>7090</v>
      </c>
    </row>
    <row r="159" spans="1:12">
      <c r="A159" s="272" t="s">
        <v>7083</v>
      </c>
      <c r="B159" s="272" t="s">
        <v>7084</v>
      </c>
      <c r="C159" s="272" t="s">
        <v>7243</v>
      </c>
      <c r="D159" s="272" t="s">
        <v>7244</v>
      </c>
      <c r="E159" s="273" t="s">
        <v>7087</v>
      </c>
      <c r="F159" s="272" t="s">
        <v>7087</v>
      </c>
      <c r="G159" s="272">
        <v>92216</v>
      </c>
      <c r="H159" s="272" t="s">
        <v>7251</v>
      </c>
      <c r="I159" s="272" t="s">
        <v>261</v>
      </c>
      <c r="J159" s="272" t="s">
        <v>7089</v>
      </c>
      <c r="K159" s="273">
        <v>418.26</v>
      </c>
      <c r="L159" s="272" t="s">
        <v>7090</v>
      </c>
    </row>
    <row r="160" spans="1:12">
      <c r="A160" s="272" t="s">
        <v>7083</v>
      </c>
      <c r="B160" s="272" t="s">
        <v>7084</v>
      </c>
      <c r="C160" s="272" t="s">
        <v>7243</v>
      </c>
      <c r="D160" s="272" t="s">
        <v>7244</v>
      </c>
      <c r="E160" s="273" t="s">
        <v>7087</v>
      </c>
      <c r="F160" s="272" t="s">
        <v>7087</v>
      </c>
      <c r="G160" s="272">
        <v>92219</v>
      </c>
      <c r="H160" s="272" t="s">
        <v>7252</v>
      </c>
      <c r="I160" s="272" t="s">
        <v>261</v>
      </c>
      <c r="J160" s="272" t="s">
        <v>7089</v>
      </c>
      <c r="K160" s="273">
        <v>121.2</v>
      </c>
      <c r="L160" s="272" t="s">
        <v>7090</v>
      </c>
    </row>
    <row r="161" spans="1:12">
      <c r="A161" s="272" t="s">
        <v>7083</v>
      </c>
      <c r="B161" s="272" t="s">
        <v>7084</v>
      </c>
      <c r="C161" s="272" t="s">
        <v>7243</v>
      </c>
      <c r="D161" s="272" t="s">
        <v>7244</v>
      </c>
      <c r="E161" s="273" t="s">
        <v>7087</v>
      </c>
      <c r="F161" s="272" t="s">
        <v>7087</v>
      </c>
      <c r="G161" s="272">
        <v>92220</v>
      </c>
      <c r="H161" s="272" t="s">
        <v>7253</v>
      </c>
      <c r="I161" s="272" t="s">
        <v>261</v>
      </c>
      <c r="J161" s="272" t="s">
        <v>7089</v>
      </c>
      <c r="K161" s="273">
        <v>148.13</v>
      </c>
      <c r="L161" s="272" t="s">
        <v>7090</v>
      </c>
    </row>
    <row r="162" spans="1:12">
      <c r="A162" s="272" t="s">
        <v>7083</v>
      </c>
      <c r="B162" s="272" t="s">
        <v>7084</v>
      </c>
      <c r="C162" s="272" t="s">
        <v>7243</v>
      </c>
      <c r="D162" s="272" t="s">
        <v>7244</v>
      </c>
      <c r="E162" s="273" t="s">
        <v>7087</v>
      </c>
      <c r="F162" s="272" t="s">
        <v>7087</v>
      </c>
      <c r="G162" s="272">
        <v>92221</v>
      </c>
      <c r="H162" s="272" t="s">
        <v>7254</v>
      </c>
      <c r="I162" s="272" t="s">
        <v>261</v>
      </c>
      <c r="J162" s="272" t="s">
        <v>7089</v>
      </c>
      <c r="K162" s="273">
        <v>223.11</v>
      </c>
      <c r="L162" s="272" t="s">
        <v>7090</v>
      </c>
    </row>
    <row r="163" spans="1:12">
      <c r="A163" s="272" t="s">
        <v>7083</v>
      </c>
      <c r="B163" s="272" t="s">
        <v>7084</v>
      </c>
      <c r="C163" s="272" t="s">
        <v>7243</v>
      </c>
      <c r="D163" s="272" t="s">
        <v>7244</v>
      </c>
      <c r="E163" s="273" t="s">
        <v>7087</v>
      </c>
      <c r="F163" s="272" t="s">
        <v>7087</v>
      </c>
      <c r="G163" s="272">
        <v>92222</v>
      </c>
      <c r="H163" s="272" t="s">
        <v>7255</v>
      </c>
      <c r="I163" s="272" t="s">
        <v>261</v>
      </c>
      <c r="J163" s="272" t="s">
        <v>7089</v>
      </c>
      <c r="K163" s="273">
        <v>295.02999999999997</v>
      </c>
      <c r="L163" s="272" t="s">
        <v>7090</v>
      </c>
    </row>
    <row r="164" spans="1:12">
      <c r="A164" s="272" t="s">
        <v>7083</v>
      </c>
      <c r="B164" s="272" t="s">
        <v>7084</v>
      </c>
      <c r="C164" s="272" t="s">
        <v>7243</v>
      </c>
      <c r="D164" s="272" t="s">
        <v>7244</v>
      </c>
      <c r="E164" s="273" t="s">
        <v>7087</v>
      </c>
      <c r="F164" s="272" t="s">
        <v>7087</v>
      </c>
      <c r="G164" s="272">
        <v>92223</v>
      </c>
      <c r="H164" s="272" t="s">
        <v>7256</v>
      </c>
      <c r="I164" s="272" t="s">
        <v>261</v>
      </c>
      <c r="J164" s="272" t="s">
        <v>7089</v>
      </c>
      <c r="K164" s="273">
        <v>356.64</v>
      </c>
      <c r="L164" s="272" t="s">
        <v>7090</v>
      </c>
    </row>
    <row r="165" spans="1:12">
      <c r="A165" s="272" t="s">
        <v>7083</v>
      </c>
      <c r="B165" s="272" t="s">
        <v>7084</v>
      </c>
      <c r="C165" s="272" t="s">
        <v>7243</v>
      </c>
      <c r="D165" s="272" t="s">
        <v>7244</v>
      </c>
      <c r="E165" s="273" t="s">
        <v>7087</v>
      </c>
      <c r="F165" s="272" t="s">
        <v>7087</v>
      </c>
      <c r="G165" s="272">
        <v>92224</v>
      </c>
      <c r="H165" s="272" t="s">
        <v>7257</v>
      </c>
      <c r="I165" s="272" t="s">
        <v>261</v>
      </c>
      <c r="J165" s="272" t="s">
        <v>7089</v>
      </c>
      <c r="K165" s="273">
        <v>409.56</v>
      </c>
      <c r="L165" s="272" t="s">
        <v>7090</v>
      </c>
    </row>
    <row r="166" spans="1:12">
      <c r="A166" s="272" t="s">
        <v>7083</v>
      </c>
      <c r="B166" s="272" t="s">
        <v>7084</v>
      </c>
      <c r="C166" s="272" t="s">
        <v>7243</v>
      </c>
      <c r="D166" s="272" t="s">
        <v>7244</v>
      </c>
      <c r="E166" s="273" t="s">
        <v>7087</v>
      </c>
      <c r="F166" s="272" t="s">
        <v>7087</v>
      </c>
      <c r="G166" s="272">
        <v>92226</v>
      </c>
      <c r="H166" s="272" t="s">
        <v>7258</v>
      </c>
      <c r="I166" s="272" t="s">
        <v>261</v>
      </c>
      <c r="J166" s="272" t="s">
        <v>7089</v>
      </c>
      <c r="K166" s="273">
        <v>426.94</v>
      </c>
      <c r="L166" s="272" t="s">
        <v>7090</v>
      </c>
    </row>
    <row r="167" spans="1:12">
      <c r="A167" s="272" t="s">
        <v>7083</v>
      </c>
      <c r="B167" s="272" t="s">
        <v>7084</v>
      </c>
      <c r="C167" s="272" t="s">
        <v>7243</v>
      </c>
      <c r="D167" s="272" t="s">
        <v>7244</v>
      </c>
      <c r="E167" s="273" t="s">
        <v>7087</v>
      </c>
      <c r="F167" s="272" t="s">
        <v>7087</v>
      </c>
      <c r="G167" s="272">
        <v>92808</v>
      </c>
      <c r="H167" s="272" t="s">
        <v>7259</v>
      </c>
      <c r="I167" s="272" t="s">
        <v>261</v>
      </c>
      <c r="J167" s="272" t="s">
        <v>7089</v>
      </c>
      <c r="K167" s="273">
        <v>21.74</v>
      </c>
      <c r="L167" s="272" t="s">
        <v>7090</v>
      </c>
    </row>
    <row r="168" spans="1:12">
      <c r="A168" s="272" t="s">
        <v>7083</v>
      </c>
      <c r="B168" s="272" t="s">
        <v>7084</v>
      </c>
      <c r="C168" s="272" t="s">
        <v>7243</v>
      </c>
      <c r="D168" s="272" t="s">
        <v>7244</v>
      </c>
      <c r="E168" s="273" t="s">
        <v>7087</v>
      </c>
      <c r="F168" s="272" t="s">
        <v>7087</v>
      </c>
      <c r="G168" s="272">
        <v>92809</v>
      </c>
      <c r="H168" s="272" t="s">
        <v>7260</v>
      </c>
      <c r="I168" s="272" t="s">
        <v>261</v>
      </c>
      <c r="J168" s="272" t="s">
        <v>7089</v>
      </c>
      <c r="K168" s="273">
        <v>30.29</v>
      </c>
      <c r="L168" s="272" t="s">
        <v>7090</v>
      </c>
    </row>
    <row r="169" spans="1:12">
      <c r="A169" s="272" t="s">
        <v>7083</v>
      </c>
      <c r="B169" s="272" t="s">
        <v>7084</v>
      </c>
      <c r="C169" s="272" t="s">
        <v>7243</v>
      </c>
      <c r="D169" s="272" t="s">
        <v>7244</v>
      </c>
      <c r="E169" s="273" t="s">
        <v>7087</v>
      </c>
      <c r="F169" s="272" t="s">
        <v>7087</v>
      </c>
      <c r="G169" s="272">
        <v>92810</v>
      </c>
      <c r="H169" s="272" t="s">
        <v>7261</v>
      </c>
      <c r="I169" s="272" t="s">
        <v>261</v>
      </c>
      <c r="J169" s="272" t="s">
        <v>7089</v>
      </c>
      <c r="K169" s="273">
        <v>39.15</v>
      </c>
      <c r="L169" s="272" t="s">
        <v>7090</v>
      </c>
    </row>
    <row r="170" spans="1:12">
      <c r="A170" s="272" t="s">
        <v>7083</v>
      </c>
      <c r="B170" s="272" t="s">
        <v>7084</v>
      </c>
      <c r="C170" s="272" t="s">
        <v>7243</v>
      </c>
      <c r="D170" s="272" t="s">
        <v>7244</v>
      </c>
      <c r="E170" s="273" t="s">
        <v>7087</v>
      </c>
      <c r="F170" s="272" t="s">
        <v>7087</v>
      </c>
      <c r="G170" s="272">
        <v>92811</v>
      </c>
      <c r="H170" s="272" t="s">
        <v>7262</v>
      </c>
      <c r="I170" s="272" t="s">
        <v>261</v>
      </c>
      <c r="J170" s="272" t="s">
        <v>7089</v>
      </c>
      <c r="K170" s="273">
        <v>48.2</v>
      </c>
      <c r="L170" s="272" t="s">
        <v>7090</v>
      </c>
    </row>
    <row r="171" spans="1:12">
      <c r="A171" s="272" t="s">
        <v>7083</v>
      </c>
      <c r="B171" s="272" t="s">
        <v>7084</v>
      </c>
      <c r="C171" s="272" t="s">
        <v>7243</v>
      </c>
      <c r="D171" s="272" t="s">
        <v>7244</v>
      </c>
      <c r="E171" s="273" t="s">
        <v>7087</v>
      </c>
      <c r="F171" s="272" t="s">
        <v>7087</v>
      </c>
      <c r="G171" s="272">
        <v>92812</v>
      </c>
      <c r="H171" s="272" t="s">
        <v>7263</v>
      </c>
      <c r="I171" s="272" t="s">
        <v>261</v>
      </c>
      <c r="J171" s="272" t="s">
        <v>7089</v>
      </c>
      <c r="K171" s="273">
        <v>57.52</v>
      </c>
      <c r="L171" s="272" t="s">
        <v>7090</v>
      </c>
    </row>
    <row r="172" spans="1:12">
      <c r="A172" s="272" t="s">
        <v>7083</v>
      </c>
      <c r="B172" s="272" t="s">
        <v>7084</v>
      </c>
      <c r="C172" s="272" t="s">
        <v>7243</v>
      </c>
      <c r="D172" s="272" t="s">
        <v>7244</v>
      </c>
      <c r="E172" s="273" t="s">
        <v>7087</v>
      </c>
      <c r="F172" s="272" t="s">
        <v>7087</v>
      </c>
      <c r="G172" s="272">
        <v>92813</v>
      </c>
      <c r="H172" s="272" t="s">
        <v>7264</v>
      </c>
      <c r="I172" s="272" t="s">
        <v>261</v>
      </c>
      <c r="J172" s="272" t="s">
        <v>7089</v>
      </c>
      <c r="K172" s="273">
        <v>67.09</v>
      </c>
      <c r="L172" s="272" t="s">
        <v>7090</v>
      </c>
    </row>
    <row r="173" spans="1:12">
      <c r="A173" s="272" t="s">
        <v>7083</v>
      </c>
      <c r="B173" s="272" t="s">
        <v>7084</v>
      </c>
      <c r="C173" s="272" t="s">
        <v>7243</v>
      </c>
      <c r="D173" s="272" t="s">
        <v>7244</v>
      </c>
      <c r="E173" s="273" t="s">
        <v>7087</v>
      </c>
      <c r="F173" s="272" t="s">
        <v>7087</v>
      </c>
      <c r="G173" s="272">
        <v>92814</v>
      </c>
      <c r="H173" s="272" t="s">
        <v>7265</v>
      </c>
      <c r="I173" s="272" t="s">
        <v>261</v>
      </c>
      <c r="J173" s="272" t="s">
        <v>7089</v>
      </c>
      <c r="K173" s="273">
        <v>76.92</v>
      </c>
      <c r="L173" s="272" t="s">
        <v>7090</v>
      </c>
    </row>
    <row r="174" spans="1:12">
      <c r="A174" s="272" t="s">
        <v>7083</v>
      </c>
      <c r="B174" s="272" t="s">
        <v>7084</v>
      </c>
      <c r="C174" s="272" t="s">
        <v>7243</v>
      </c>
      <c r="D174" s="272" t="s">
        <v>7244</v>
      </c>
      <c r="E174" s="273" t="s">
        <v>7087</v>
      </c>
      <c r="F174" s="272" t="s">
        <v>7087</v>
      </c>
      <c r="G174" s="272">
        <v>92815</v>
      </c>
      <c r="H174" s="272" t="s">
        <v>7266</v>
      </c>
      <c r="I174" s="272" t="s">
        <v>261</v>
      </c>
      <c r="J174" s="272" t="s">
        <v>7089</v>
      </c>
      <c r="K174" s="273">
        <v>86.93</v>
      </c>
      <c r="L174" s="272" t="s">
        <v>7090</v>
      </c>
    </row>
    <row r="175" spans="1:12">
      <c r="A175" s="272" t="s">
        <v>7083</v>
      </c>
      <c r="B175" s="272" t="s">
        <v>7084</v>
      </c>
      <c r="C175" s="272" t="s">
        <v>7243</v>
      </c>
      <c r="D175" s="272" t="s">
        <v>7244</v>
      </c>
      <c r="E175" s="273" t="s">
        <v>7087</v>
      </c>
      <c r="F175" s="272" t="s">
        <v>7087</v>
      </c>
      <c r="G175" s="272">
        <v>92816</v>
      </c>
      <c r="H175" s="272" t="s">
        <v>7267</v>
      </c>
      <c r="I175" s="272" t="s">
        <v>261</v>
      </c>
      <c r="J175" s="272" t="s">
        <v>7089</v>
      </c>
      <c r="K175" s="273">
        <v>602.59</v>
      </c>
      <c r="L175" s="272" t="s">
        <v>7090</v>
      </c>
    </row>
    <row r="176" spans="1:12">
      <c r="A176" s="272" t="s">
        <v>7083</v>
      </c>
      <c r="B176" s="272" t="s">
        <v>7084</v>
      </c>
      <c r="C176" s="272" t="s">
        <v>7243</v>
      </c>
      <c r="D176" s="272" t="s">
        <v>7244</v>
      </c>
      <c r="E176" s="273" t="s">
        <v>7087</v>
      </c>
      <c r="F176" s="272" t="s">
        <v>7087</v>
      </c>
      <c r="G176" s="272">
        <v>92817</v>
      </c>
      <c r="H176" s="272" t="s">
        <v>7268</v>
      </c>
      <c r="I176" s="272" t="s">
        <v>261</v>
      </c>
      <c r="J176" s="272" t="s">
        <v>7089</v>
      </c>
      <c r="K176" s="273">
        <v>107.74</v>
      </c>
      <c r="L176" s="272" t="s">
        <v>7090</v>
      </c>
    </row>
    <row r="177" spans="1:12">
      <c r="A177" s="272" t="s">
        <v>7083</v>
      </c>
      <c r="B177" s="272" t="s">
        <v>7084</v>
      </c>
      <c r="C177" s="272" t="s">
        <v>7243</v>
      </c>
      <c r="D177" s="272" t="s">
        <v>7244</v>
      </c>
      <c r="E177" s="273" t="s">
        <v>7087</v>
      </c>
      <c r="F177" s="272" t="s">
        <v>7087</v>
      </c>
      <c r="G177" s="272">
        <v>92818</v>
      </c>
      <c r="H177" s="272" t="s">
        <v>7269</v>
      </c>
      <c r="I177" s="272" t="s">
        <v>261</v>
      </c>
      <c r="J177" s="272" t="s">
        <v>7089</v>
      </c>
      <c r="K177" s="273">
        <v>857.67</v>
      </c>
      <c r="L177" s="272" t="s">
        <v>7090</v>
      </c>
    </row>
    <row r="178" spans="1:12">
      <c r="A178" s="272" t="s">
        <v>7083</v>
      </c>
      <c r="B178" s="272" t="s">
        <v>7084</v>
      </c>
      <c r="C178" s="272" t="s">
        <v>7243</v>
      </c>
      <c r="D178" s="272" t="s">
        <v>7244</v>
      </c>
      <c r="E178" s="273" t="s">
        <v>7087</v>
      </c>
      <c r="F178" s="272" t="s">
        <v>7087</v>
      </c>
      <c r="G178" s="272">
        <v>92819</v>
      </c>
      <c r="H178" s="272" t="s">
        <v>7270</v>
      </c>
      <c r="I178" s="272" t="s">
        <v>261</v>
      </c>
      <c r="J178" s="272" t="s">
        <v>7089</v>
      </c>
      <c r="K178" s="273">
        <v>140.74</v>
      </c>
      <c r="L178" s="272" t="s">
        <v>7090</v>
      </c>
    </row>
    <row r="179" spans="1:12">
      <c r="A179" s="272" t="s">
        <v>7083</v>
      </c>
      <c r="B179" s="272" t="s">
        <v>7084</v>
      </c>
      <c r="C179" s="272" t="s">
        <v>7243</v>
      </c>
      <c r="D179" s="272" t="s">
        <v>7244</v>
      </c>
      <c r="E179" s="273" t="s">
        <v>7087</v>
      </c>
      <c r="F179" s="272" t="s">
        <v>7087</v>
      </c>
      <c r="G179" s="272">
        <v>92820</v>
      </c>
      <c r="H179" s="272" t="s">
        <v>7271</v>
      </c>
      <c r="I179" s="272" t="s">
        <v>261</v>
      </c>
      <c r="J179" s="272" t="s">
        <v>7089</v>
      </c>
      <c r="K179" s="273">
        <v>23.93</v>
      </c>
      <c r="L179" s="272" t="s">
        <v>7090</v>
      </c>
    </row>
    <row r="180" spans="1:12">
      <c r="A180" s="272" t="s">
        <v>7083</v>
      </c>
      <c r="B180" s="272" t="s">
        <v>7084</v>
      </c>
      <c r="C180" s="272" t="s">
        <v>7243</v>
      </c>
      <c r="D180" s="272" t="s">
        <v>7244</v>
      </c>
      <c r="E180" s="273" t="s">
        <v>7087</v>
      </c>
      <c r="F180" s="272" t="s">
        <v>7087</v>
      </c>
      <c r="G180" s="272">
        <v>92821</v>
      </c>
      <c r="H180" s="272" t="s">
        <v>7272</v>
      </c>
      <c r="I180" s="272" t="s">
        <v>261</v>
      </c>
      <c r="J180" s="272" t="s">
        <v>7089</v>
      </c>
      <c r="K180" s="273">
        <v>33.380000000000003</v>
      </c>
      <c r="L180" s="272" t="s">
        <v>7090</v>
      </c>
    </row>
    <row r="181" spans="1:12">
      <c r="A181" s="272" t="s">
        <v>7083</v>
      </c>
      <c r="B181" s="272" t="s">
        <v>7084</v>
      </c>
      <c r="C181" s="272" t="s">
        <v>7243</v>
      </c>
      <c r="D181" s="272" t="s">
        <v>7244</v>
      </c>
      <c r="E181" s="273" t="s">
        <v>7087</v>
      </c>
      <c r="F181" s="272" t="s">
        <v>7087</v>
      </c>
      <c r="G181" s="272">
        <v>92822</v>
      </c>
      <c r="H181" s="272" t="s">
        <v>7273</v>
      </c>
      <c r="I181" s="272" t="s">
        <v>261</v>
      </c>
      <c r="J181" s="272" t="s">
        <v>7089</v>
      </c>
      <c r="K181" s="273">
        <v>43.17</v>
      </c>
      <c r="L181" s="272" t="s">
        <v>7090</v>
      </c>
    </row>
    <row r="182" spans="1:12">
      <c r="A182" s="272" t="s">
        <v>7083</v>
      </c>
      <c r="B182" s="272" t="s">
        <v>7084</v>
      </c>
      <c r="C182" s="272" t="s">
        <v>7243</v>
      </c>
      <c r="D182" s="272" t="s">
        <v>7244</v>
      </c>
      <c r="E182" s="273" t="s">
        <v>7087</v>
      </c>
      <c r="F182" s="272" t="s">
        <v>7087</v>
      </c>
      <c r="G182" s="272">
        <v>92824</v>
      </c>
      <c r="H182" s="272" t="s">
        <v>7274</v>
      </c>
      <c r="I182" s="272" t="s">
        <v>261</v>
      </c>
      <c r="J182" s="272" t="s">
        <v>7089</v>
      </c>
      <c r="K182" s="273">
        <v>53.16</v>
      </c>
      <c r="L182" s="272" t="s">
        <v>7090</v>
      </c>
    </row>
    <row r="183" spans="1:12">
      <c r="A183" s="272" t="s">
        <v>7083</v>
      </c>
      <c r="B183" s="272" t="s">
        <v>7084</v>
      </c>
      <c r="C183" s="272" t="s">
        <v>7243</v>
      </c>
      <c r="D183" s="272" t="s">
        <v>7244</v>
      </c>
      <c r="E183" s="273" t="s">
        <v>7087</v>
      </c>
      <c r="F183" s="272" t="s">
        <v>7087</v>
      </c>
      <c r="G183" s="272">
        <v>92825</v>
      </c>
      <c r="H183" s="272" t="s">
        <v>7275</v>
      </c>
      <c r="I183" s="272" t="s">
        <v>261</v>
      </c>
      <c r="J183" s="272" t="s">
        <v>7089</v>
      </c>
      <c r="K183" s="273">
        <v>63.4</v>
      </c>
      <c r="L183" s="272" t="s">
        <v>7090</v>
      </c>
    </row>
    <row r="184" spans="1:12">
      <c r="A184" s="272" t="s">
        <v>7083</v>
      </c>
      <c r="B184" s="272" t="s">
        <v>7084</v>
      </c>
      <c r="C184" s="272" t="s">
        <v>7243</v>
      </c>
      <c r="D184" s="272" t="s">
        <v>7244</v>
      </c>
      <c r="E184" s="273" t="s">
        <v>7087</v>
      </c>
      <c r="F184" s="272" t="s">
        <v>7087</v>
      </c>
      <c r="G184" s="272">
        <v>92826</v>
      </c>
      <c r="H184" s="272" t="s">
        <v>7276</v>
      </c>
      <c r="I184" s="272" t="s">
        <v>261</v>
      </c>
      <c r="J184" s="272" t="s">
        <v>7089</v>
      </c>
      <c r="K184" s="273">
        <v>73.88</v>
      </c>
      <c r="L184" s="272" t="s">
        <v>7090</v>
      </c>
    </row>
    <row r="185" spans="1:12">
      <c r="A185" s="272" t="s">
        <v>7083</v>
      </c>
      <c r="B185" s="272" t="s">
        <v>7084</v>
      </c>
      <c r="C185" s="272" t="s">
        <v>7243</v>
      </c>
      <c r="D185" s="272" t="s">
        <v>7244</v>
      </c>
      <c r="E185" s="273" t="s">
        <v>7087</v>
      </c>
      <c r="F185" s="272" t="s">
        <v>7087</v>
      </c>
      <c r="G185" s="272">
        <v>92827</v>
      </c>
      <c r="H185" s="272" t="s">
        <v>7277</v>
      </c>
      <c r="I185" s="272" t="s">
        <v>261</v>
      </c>
      <c r="J185" s="272" t="s">
        <v>7089</v>
      </c>
      <c r="K185" s="273">
        <v>84.66</v>
      </c>
      <c r="L185" s="272" t="s">
        <v>7090</v>
      </c>
    </row>
    <row r="186" spans="1:12">
      <c r="A186" s="272" t="s">
        <v>7083</v>
      </c>
      <c r="B186" s="272" t="s">
        <v>7084</v>
      </c>
      <c r="C186" s="272" t="s">
        <v>7243</v>
      </c>
      <c r="D186" s="272" t="s">
        <v>7244</v>
      </c>
      <c r="E186" s="273" t="s">
        <v>7087</v>
      </c>
      <c r="F186" s="272" t="s">
        <v>7087</v>
      </c>
      <c r="G186" s="272">
        <v>92828</v>
      </c>
      <c r="H186" s="272" t="s">
        <v>7278</v>
      </c>
      <c r="I186" s="272" t="s">
        <v>261</v>
      </c>
      <c r="J186" s="272" t="s">
        <v>7089</v>
      </c>
      <c r="K186" s="273">
        <v>95.61</v>
      </c>
      <c r="L186" s="272" t="s">
        <v>7090</v>
      </c>
    </row>
    <row r="187" spans="1:12">
      <c r="A187" s="272" t="s">
        <v>7083</v>
      </c>
      <c r="B187" s="272" t="s">
        <v>7084</v>
      </c>
      <c r="C187" s="272" t="s">
        <v>7243</v>
      </c>
      <c r="D187" s="272" t="s">
        <v>7244</v>
      </c>
      <c r="E187" s="273" t="s">
        <v>7087</v>
      </c>
      <c r="F187" s="272" t="s">
        <v>7087</v>
      </c>
      <c r="G187" s="272">
        <v>92829</v>
      </c>
      <c r="H187" s="272" t="s">
        <v>7279</v>
      </c>
      <c r="I187" s="272" t="s">
        <v>261</v>
      </c>
      <c r="J187" s="272" t="s">
        <v>7089</v>
      </c>
      <c r="K187" s="273">
        <v>613.1</v>
      </c>
      <c r="L187" s="272" t="s">
        <v>7090</v>
      </c>
    </row>
    <row r="188" spans="1:12">
      <c r="A188" s="272" t="s">
        <v>7083</v>
      </c>
      <c r="B188" s="272" t="s">
        <v>7084</v>
      </c>
      <c r="C188" s="272" t="s">
        <v>7243</v>
      </c>
      <c r="D188" s="272" t="s">
        <v>7244</v>
      </c>
      <c r="E188" s="273" t="s">
        <v>7087</v>
      </c>
      <c r="F188" s="272" t="s">
        <v>7087</v>
      </c>
      <c r="G188" s="272">
        <v>92830</v>
      </c>
      <c r="H188" s="272" t="s">
        <v>7280</v>
      </c>
      <c r="I188" s="272" t="s">
        <v>261</v>
      </c>
      <c r="J188" s="272" t="s">
        <v>7089</v>
      </c>
      <c r="K188" s="273">
        <v>118.25</v>
      </c>
      <c r="L188" s="272" t="s">
        <v>7090</v>
      </c>
    </row>
    <row r="189" spans="1:12">
      <c r="A189" s="272" t="s">
        <v>7083</v>
      </c>
      <c r="B189" s="272" t="s">
        <v>7084</v>
      </c>
      <c r="C189" s="272" t="s">
        <v>7243</v>
      </c>
      <c r="D189" s="272" t="s">
        <v>7244</v>
      </c>
      <c r="E189" s="273" t="s">
        <v>7087</v>
      </c>
      <c r="F189" s="272" t="s">
        <v>7087</v>
      </c>
      <c r="G189" s="272">
        <v>92831</v>
      </c>
      <c r="H189" s="272" t="s">
        <v>7281</v>
      </c>
      <c r="I189" s="272" t="s">
        <v>261</v>
      </c>
      <c r="J189" s="272" t="s">
        <v>7089</v>
      </c>
      <c r="K189" s="273">
        <v>871</v>
      </c>
      <c r="L189" s="272" t="s">
        <v>7090</v>
      </c>
    </row>
    <row r="190" spans="1:12">
      <c r="A190" s="272" t="s">
        <v>7083</v>
      </c>
      <c r="B190" s="272" t="s">
        <v>7084</v>
      </c>
      <c r="C190" s="272" t="s">
        <v>7243</v>
      </c>
      <c r="D190" s="272" t="s">
        <v>7244</v>
      </c>
      <c r="E190" s="273" t="s">
        <v>7087</v>
      </c>
      <c r="F190" s="272" t="s">
        <v>7087</v>
      </c>
      <c r="G190" s="272">
        <v>92832</v>
      </c>
      <c r="H190" s="272" t="s">
        <v>7282</v>
      </c>
      <c r="I190" s="272" t="s">
        <v>261</v>
      </c>
      <c r="J190" s="272" t="s">
        <v>7089</v>
      </c>
      <c r="K190" s="273">
        <v>154.07</v>
      </c>
      <c r="L190" s="272" t="s">
        <v>7090</v>
      </c>
    </row>
    <row r="191" spans="1:12">
      <c r="A191" s="272" t="s">
        <v>7083</v>
      </c>
      <c r="B191" s="272" t="s">
        <v>7084</v>
      </c>
      <c r="C191" s="272" t="s">
        <v>7243</v>
      </c>
      <c r="D191" s="272" t="s">
        <v>7244</v>
      </c>
      <c r="E191" s="273" t="s">
        <v>7087</v>
      </c>
      <c r="F191" s="272" t="s">
        <v>7087</v>
      </c>
      <c r="G191" s="272">
        <v>95565</v>
      </c>
      <c r="H191" s="272" t="s">
        <v>7283</v>
      </c>
      <c r="I191" s="272" t="s">
        <v>261</v>
      </c>
      <c r="J191" s="272" t="s">
        <v>7089</v>
      </c>
      <c r="K191" s="273">
        <v>99.56</v>
      </c>
      <c r="L191" s="272" t="s">
        <v>7090</v>
      </c>
    </row>
    <row r="192" spans="1:12">
      <c r="A192" s="272" t="s">
        <v>7083</v>
      </c>
      <c r="B192" s="272" t="s">
        <v>7084</v>
      </c>
      <c r="C192" s="272" t="s">
        <v>7243</v>
      </c>
      <c r="D192" s="272" t="s">
        <v>7244</v>
      </c>
      <c r="E192" s="273" t="s">
        <v>7087</v>
      </c>
      <c r="F192" s="272" t="s">
        <v>7087</v>
      </c>
      <c r="G192" s="272">
        <v>95566</v>
      </c>
      <c r="H192" s="272" t="s">
        <v>7284</v>
      </c>
      <c r="I192" s="272" t="s">
        <v>261</v>
      </c>
      <c r="J192" s="272" t="s">
        <v>7089</v>
      </c>
      <c r="K192" s="273">
        <v>101.75</v>
      </c>
      <c r="L192" s="272" t="s">
        <v>7090</v>
      </c>
    </row>
    <row r="193" spans="1:12">
      <c r="A193" s="272" t="s">
        <v>7083</v>
      </c>
      <c r="B193" s="272" t="s">
        <v>7084</v>
      </c>
      <c r="C193" s="272" t="s">
        <v>7243</v>
      </c>
      <c r="D193" s="272" t="s">
        <v>7244</v>
      </c>
      <c r="E193" s="273" t="s">
        <v>7087</v>
      </c>
      <c r="F193" s="272" t="s">
        <v>7087</v>
      </c>
      <c r="G193" s="272">
        <v>95567</v>
      </c>
      <c r="H193" s="272" t="s">
        <v>7285</v>
      </c>
      <c r="I193" s="272" t="s">
        <v>261</v>
      </c>
      <c r="J193" s="272" t="s">
        <v>7089</v>
      </c>
      <c r="K193" s="273">
        <v>64.27</v>
      </c>
      <c r="L193" s="272" t="s">
        <v>7090</v>
      </c>
    </row>
    <row r="194" spans="1:12">
      <c r="A194" s="272" t="s">
        <v>7083</v>
      </c>
      <c r="B194" s="272" t="s">
        <v>7084</v>
      </c>
      <c r="C194" s="272" t="s">
        <v>7243</v>
      </c>
      <c r="D194" s="272" t="s">
        <v>7244</v>
      </c>
      <c r="E194" s="273" t="s">
        <v>7087</v>
      </c>
      <c r="F194" s="272" t="s">
        <v>7087</v>
      </c>
      <c r="G194" s="272">
        <v>95568</v>
      </c>
      <c r="H194" s="272" t="s">
        <v>7286</v>
      </c>
      <c r="I194" s="272" t="s">
        <v>261</v>
      </c>
      <c r="J194" s="272" t="s">
        <v>7089</v>
      </c>
      <c r="K194" s="273">
        <v>80.55</v>
      </c>
      <c r="L194" s="272" t="s">
        <v>7090</v>
      </c>
    </row>
    <row r="195" spans="1:12">
      <c r="A195" s="272" t="s">
        <v>7083</v>
      </c>
      <c r="B195" s="272" t="s">
        <v>7084</v>
      </c>
      <c r="C195" s="272" t="s">
        <v>7243</v>
      </c>
      <c r="D195" s="272" t="s">
        <v>7244</v>
      </c>
      <c r="E195" s="273" t="s">
        <v>7087</v>
      </c>
      <c r="F195" s="272" t="s">
        <v>7087</v>
      </c>
      <c r="G195" s="272">
        <v>95569</v>
      </c>
      <c r="H195" s="272" t="s">
        <v>7287</v>
      </c>
      <c r="I195" s="272" t="s">
        <v>261</v>
      </c>
      <c r="J195" s="272" t="s">
        <v>7089</v>
      </c>
      <c r="K195" s="273">
        <v>113.95</v>
      </c>
      <c r="L195" s="272" t="s">
        <v>7090</v>
      </c>
    </row>
    <row r="196" spans="1:12">
      <c r="A196" s="272" t="s">
        <v>7083</v>
      </c>
      <c r="B196" s="272" t="s">
        <v>7084</v>
      </c>
      <c r="C196" s="272" t="s">
        <v>7243</v>
      </c>
      <c r="D196" s="272" t="s">
        <v>7244</v>
      </c>
      <c r="E196" s="273" t="s">
        <v>7087</v>
      </c>
      <c r="F196" s="272" t="s">
        <v>7087</v>
      </c>
      <c r="G196" s="272">
        <v>95570</v>
      </c>
      <c r="H196" s="272" t="s">
        <v>7288</v>
      </c>
      <c r="I196" s="272" t="s">
        <v>261</v>
      </c>
      <c r="J196" s="272" t="s">
        <v>7089</v>
      </c>
      <c r="K196" s="273">
        <v>66.459999999999994</v>
      </c>
      <c r="L196" s="272" t="s">
        <v>7090</v>
      </c>
    </row>
    <row r="197" spans="1:12">
      <c r="A197" s="272" t="s">
        <v>7083</v>
      </c>
      <c r="B197" s="272" t="s">
        <v>7084</v>
      </c>
      <c r="C197" s="272" t="s">
        <v>7243</v>
      </c>
      <c r="D197" s="272" t="s">
        <v>7244</v>
      </c>
      <c r="E197" s="273" t="s">
        <v>7087</v>
      </c>
      <c r="F197" s="272" t="s">
        <v>7087</v>
      </c>
      <c r="G197" s="272">
        <v>95571</v>
      </c>
      <c r="H197" s="272" t="s">
        <v>7289</v>
      </c>
      <c r="I197" s="272" t="s">
        <v>261</v>
      </c>
      <c r="J197" s="272" t="s">
        <v>7089</v>
      </c>
      <c r="K197" s="273">
        <v>83.64</v>
      </c>
      <c r="L197" s="272" t="s">
        <v>7090</v>
      </c>
    </row>
    <row r="198" spans="1:12">
      <c r="A198" s="272" t="s">
        <v>7083</v>
      </c>
      <c r="B198" s="272" t="s">
        <v>7084</v>
      </c>
      <c r="C198" s="272" t="s">
        <v>7243</v>
      </c>
      <c r="D198" s="272" t="s">
        <v>7244</v>
      </c>
      <c r="E198" s="273" t="s">
        <v>7087</v>
      </c>
      <c r="F198" s="272" t="s">
        <v>7087</v>
      </c>
      <c r="G198" s="272">
        <v>95572</v>
      </c>
      <c r="H198" s="272" t="s">
        <v>7290</v>
      </c>
      <c r="I198" s="272" t="s">
        <v>261</v>
      </c>
      <c r="J198" s="272" t="s">
        <v>7089</v>
      </c>
      <c r="K198" s="273">
        <v>117.97</v>
      </c>
      <c r="L198" s="272" t="s">
        <v>7090</v>
      </c>
    </row>
    <row r="199" spans="1:12">
      <c r="A199" s="272" t="s">
        <v>7083</v>
      </c>
      <c r="B199" s="272" t="s">
        <v>7084</v>
      </c>
      <c r="C199" s="272" t="s">
        <v>7291</v>
      </c>
      <c r="D199" s="272" t="s">
        <v>7292</v>
      </c>
      <c r="E199" s="273" t="s">
        <v>7087</v>
      </c>
      <c r="F199" s="272" t="s">
        <v>7087</v>
      </c>
      <c r="G199" s="272">
        <v>97127</v>
      </c>
      <c r="H199" s="272" t="s">
        <v>7293</v>
      </c>
      <c r="I199" s="272" t="s">
        <v>261</v>
      </c>
      <c r="J199" s="272" t="s">
        <v>7147</v>
      </c>
      <c r="K199" s="273">
        <v>4.07</v>
      </c>
      <c r="L199" s="272" t="s">
        <v>7090</v>
      </c>
    </row>
    <row r="200" spans="1:12">
      <c r="A200" s="272" t="s">
        <v>7083</v>
      </c>
      <c r="B200" s="272" t="s">
        <v>7084</v>
      </c>
      <c r="C200" s="272" t="s">
        <v>7291</v>
      </c>
      <c r="D200" s="272" t="s">
        <v>7292</v>
      </c>
      <c r="E200" s="273" t="s">
        <v>7087</v>
      </c>
      <c r="F200" s="272" t="s">
        <v>7087</v>
      </c>
      <c r="G200" s="272">
        <v>97128</v>
      </c>
      <c r="H200" s="272" t="s">
        <v>7294</v>
      </c>
      <c r="I200" s="272" t="s">
        <v>261</v>
      </c>
      <c r="J200" s="272" t="s">
        <v>7089</v>
      </c>
      <c r="K200" s="273">
        <v>8.67</v>
      </c>
      <c r="L200" s="272" t="s">
        <v>7090</v>
      </c>
    </row>
    <row r="201" spans="1:12">
      <c r="A201" s="272" t="s">
        <v>7083</v>
      </c>
      <c r="B201" s="272" t="s">
        <v>7084</v>
      </c>
      <c r="C201" s="272" t="s">
        <v>7291</v>
      </c>
      <c r="D201" s="272" t="s">
        <v>7292</v>
      </c>
      <c r="E201" s="273" t="s">
        <v>7087</v>
      </c>
      <c r="F201" s="272" t="s">
        <v>7087</v>
      </c>
      <c r="G201" s="272">
        <v>97129</v>
      </c>
      <c r="H201" s="272" t="s">
        <v>7295</v>
      </c>
      <c r="I201" s="272" t="s">
        <v>261</v>
      </c>
      <c r="J201" s="272" t="s">
        <v>7089</v>
      </c>
      <c r="K201" s="273">
        <v>10.68</v>
      </c>
      <c r="L201" s="272" t="s">
        <v>7090</v>
      </c>
    </row>
    <row r="202" spans="1:12">
      <c r="A202" s="272" t="s">
        <v>7083</v>
      </c>
      <c r="B202" s="272" t="s">
        <v>7084</v>
      </c>
      <c r="C202" s="272" t="s">
        <v>7291</v>
      </c>
      <c r="D202" s="272" t="s">
        <v>7292</v>
      </c>
      <c r="E202" s="273" t="s">
        <v>7087</v>
      </c>
      <c r="F202" s="272" t="s">
        <v>7087</v>
      </c>
      <c r="G202" s="272">
        <v>97130</v>
      </c>
      <c r="H202" s="272" t="s">
        <v>7296</v>
      </c>
      <c r="I202" s="272" t="s">
        <v>261</v>
      </c>
      <c r="J202" s="272" t="s">
        <v>7089</v>
      </c>
      <c r="K202" s="273">
        <v>12.67</v>
      </c>
      <c r="L202" s="272" t="s">
        <v>7090</v>
      </c>
    </row>
    <row r="203" spans="1:12">
      <c r="A203" s="272" t="s">
        <v>7083</v>
      </c>
      <c r="B203" s="272" t="s">
        <v>7084</v>
      </c>
      <c r="C203" s="272" t="s">
        <v>7291</v>
      </c>
      <c r="D203" s="272" t="s">
        <v>7292</v>
      </c>
      <c r="E203" s="273" t="s">
        <v>7087</v>
      </c>
      <c r="F203" s="272" t="s">
        <v>7087</v>
      </c>
      <c r="G203" s="272">
        <v>97131</v>
      </c>
      <c r="H203" s="272" t="s">
        <v>7297</v>
      </c>
      <c r="I203" s="272" t="s">
        <v>261</v>
      </c>
      <c r="J203" s="272" t="s">
        <v>7089</v>
      </c>
      <c r="K203" s="273">
        <v>14.67</v>
      </c>
      <c r="L203" s="272" t="s">
        <v>7090</v>
      </c>
    </row>
    <row r="204" spans="1:12">
      <c r="A204" s="272" t="s">
        <v>7083</v>
      </c>
      <c r="B204" s="272" t="s">
        <v>7084</v>
      </c>
      <c r="C204" s="272" t="s">
        <v>7291</v>
      </c>
      <c r="D204" s="272" t="s">
        <v>7292</v>
      </c>
      <c r="E204" s="273" t="s">
        <v>7087</v>
      </c>
      <c r="F204" s="272" t="s">
        <v>7087</v>
      </c>
      <c r="G204" s="272">
        <v>97132</v>
      </c>
      <c r="H204" s="272" t="s">
        <v>7298</v>
      </c>
      <c r="I204" s="272" t="s">
        <v>261</v>
      </c>
      <c r="J204" s="272" t="s">
        <v>7089</v>
      </c>
      <c r="K204" s="273">
        <v>16.64</v>
      </c>
      <c r="L204" s="272" t="s">
        <v>7090</v>
      </c>
    </row>
    <row r="205" spans="1:12">
      <c r="A205" s="272" t="s">
        <v>7083</v>
      </c>
      <c r="B205" s="272" t="s">
        <v>7084</v>
      </c>
      <c r="C205" s="272" t="s">
        <v>7291</v>
      </c>
      <c r="D205" s="272" t="s">
        <v>7292</v>
      </c>
      <c r="E205" s="273" t="s">
        <v>7087</v>
      </c>
      <c r="F205" s="272" t="s">
        <v>7087</v>
      </c>
      <c r="G205" s="272">
        <v>97133</v>
      </c>
      <c r="H205" s="272" t="s">
        <v>7299</v>
      </c>
      <c r="I205" s="272" t="s">
        <v>261</v>
      </c>
      <c r="J205" s="272" t="s">
        <v>7089</v>
      </c>
      <c r="K205" s="273">
        <v>20.64</v>
      </c>
      <c r="L205" s="272" t="s">
        <v>7090</v>
      </c>
    </row>
    <row r="206" spans="1:12">
      <c r="A206" s="272" t="s">
        <v>7083</v>
      </c>
      <c r="B206" s="272" t="s">
        <v>7084</v>
      </c>
      <c r="C206" s="272" t="s">
        <v>7291</v>
      </c>
      <c r="D206" s="272" t="s">
        <v>7292</v>
      </c>
      <c r="E206" s="273" t="s">
        <v>7087</v>
      </c>
      <c r="F206" s="272" t="s">
        <v>7087</v>
      </c>
      <c r="G206" s="272">
        <v>97134</v>
      </c>
      <c r="H206" s="272" t="s">
        <v>7300</v>
      </c>
      <c r="I206" s="272" t="s">
        <v>261</v>
      </c>
      <c r="J206" s="272" t="s">
        <v>7147</v>
      </c>
      <c r="K206" s="273">
        <v>1.86</v>
      </c>
      <c r="L206" s="272" t="s">
        <v>7090</v>
      </c>
    </row>
    <row r="207" spans="1:12">
      <c r="A207" s="272" t="s">
        <v>7083</v>
      </c>
      <c r="B207" s="272" t="s">
        <v>7084</v>
      </c>
      <c r="C207" s="272" t="s">
        <v>7291</v>
      </c>
      <c r="D207" s="272" t="s">
        <v>7292</v>
      </c>
      <c r="E207" s="273" t="s">
        <v>7087</v>
      </c>
      <c r="F207" s="272" t="s">
        <v>7087</v>
      </c>
      <c r="G207" s="272">
        <v>97135</v>
      </c>
      <c r="H207" s="272" t="s">
        <v>7301</v>
      </c>
      <c r="I207" s="272" t="s">
        <v>261</v>
      </c>
      <c r="J207" s="272" t="s">
        <v>7089</v>
      </c>
      <c r="K207" s="273">
        <v>4.47</v>
      </c>
      <c r="L207" s="272" t="s">
        <v>7090</v>
      </c>
    </row>
    <row r="208" spans="1:12">
      <c r="A208" s="272" t="s">
        <v>7083</v>
      </c>
      <c r="B208" s="272" t="s">
        <v>7084</v>
      </c>
      <c r="C208" s="272" t="s">
        <v>7291</v>
      </c>
      <c r="D208" s="272" t="s">
        <v>7292</v>
      </c>
      <c r="E208" s="273" t="s">
        <v>7087</v>
      </c>
      <c r="F208" s="272" t="s">
        <v>7087</v>
      </c>
      <c r="G208" s="272">
        <v>97136</v>
      </c>
      <c r="H208" s="272" t="s">
        <v>7302</v>
      </c>
      <c r="I208" s="272" t="s">
        <v>261</v>
      </c>
      <c r="J208" s="272" t="s">
        <v>7089</v>
      </c>
      <c r="K208" s="273">
        <v>5.5</v>
      </c>
      <c r="L208" s="272" t="s">
        <v>7090</v>
      </c>
    </row>
    <row r="209" spans="1:12">
      <c r="A209" s="272" t="s">
        <v>7083</v>
      </c>
      <c r="B209" s="272" t="s">
        <v>7084</v>
      </c>
      <c r="C209" s="272" t="s">
        <v>7291</v>
      </c>
      <c r="D209" s="272" t="s">
        <v>7292</v>
      </c>
      <c r="E209" s="273" t="s">
        <v>7087</v>
      </c>
      <c r="F209" s="272" t="s">
        <v>7087</v>
      </c>
      <c r="G209" s="272">
        <v>97137</v>
      </c>
      <c r="H209" s="272" t="s">
        <v>7303</v>
      </c>
      <c r="I209" s="272" t="s">
        <v>261</v>
      </c>
      <c r="J209" s="272" t="s">
        <v>7089</v>
      </c>
      <c r="K209" s="273">
        <v>6.55</v>
      </c>
      <c r="L209" s="272" t="s">
        <v>7090</v>
      </c>
    </row>
    <row r="210" spans="1:12">
      <c r="A210" s="272" t="s">
        <v>7083</v>
      </c>
      <c r="B210" s="272" t="s">
        <v>7084</v>
      </c>
      <c r="C210" s="272" t="s">
        <v>7291</v>
      </c>
      <c r="D210" s="272" t="s">
        <v>7292</v>
      </c>
      <c r="E210" s="273" t="s">
        <v>7087</v>
      </c>
      <c r="F210" s="272" t="s">
        <v>7087</v>
      </c>
      <c r="G210" s="272">
        <v>97138</v>
      </c>
      <c r="H210" s="272" t="s">
        <v>7304</v>
      </c>
      <c r="I210" s="272" t="s">
        <v>261</v>
      </c>
      <c r="J210" s="272" t="s">
        <v>7089</v>
      </c>
      <c r="K210" s="273">
        <v>7.58</v>
      </c>
      <c r="L210" s="272" t="s">
        <v>7090</v>
      </c>
    </row>
    <row r="211" spans="1:12">
      <c r="A211" s="272" t="s">
        <v>7083</v>
      </c>
      <c r="B211" s="272" t="s">
        <v>7084</v>
      </c>
      <c r="C211" s="272" t="s">
        <v>7291</v>
      </c>
      <c r="D211" s="272" t="s">
        <v>7292</v>
      </c>
      <c r="E211" s="273" t="s">
        <v>7087</v>
      </c>
      <c r="F211" s="272" t="s">
        <v>7087</v>
      </c>
      <c r="G211" s="272">
        <v>97139</v>
      </c>
      <c r="H211" s="272" t="s">
        <v>7305</v>
      </c>
      <c r="I211" s="272" t="s">
        <v>261</v>
      </c>
      <c r="J211" s="272" t="s">
        <v>7089</v>
      </c>
      <c r="K211" s="273">
        <v>8.59</v>
      </c>
      <c r="L211" s="272" t="s">
        <v>7090</v>
      </c>
    </row>
    <row r="212" spans="1:12">
      <c r="A212" s="272" t="s">
        <v>7083</v>
      </c>
      <c r="B212" s="272" t="s">
        <v>7084</v>
      </c>
      <c r="C212" s="272" t="s">
        <v>7291</v>
      </c>
      <c r="D212" s="272" t="s">
        <v>7292</v>
      </c>
      <c r="E212" s="273" t="s">
        <v>7087</v>
      </c>
      <c r="F212" s="272" t="s">
        <v>7087</v>
      </c>
      <c r="G212" s="272">
        <v>97140</v>
      </c>
      <c r="H212" s="272" t="s">
        <v>7306</v>
      </c>
      <c r="I212" s="272" t="s">
        <v>261</v>
      </c>
      <c r="J212" s="272" t="s">
        <v>7089</v>
      </c>
      <c r="K212" s="273">
        <v>10.66</v>
      </c>
      <c r="L212" s="272" t="s">
        <v>7090</v>
      </c>
    </row>
    <row r="213" spans="1:12">
      <c r="A213" s="272" t="s">
        <v>7083</v>
      </c>
      <c r="B213" s="272" t="s">
        <v>7084</v>
      </c>
      <c r="C213" s="272" t="s">
        <v>7307</v>
      </c>
      <c r="D213" s="272" t="s">
        <v>7308</v>
      </c>
      <c r="E213" s="273" t="s">
        <v>7087</v>
      </c>
      <c r="F213" s="272" t="s">
        <v>7087</v>
      </c>
      <c r="G213" s="272">
        <v>103089</v>
      </c>
      <c r="H213" s="272" t="s">
        <v>7309</v>
      </c>
      <c r="I213" s="272" t="s">
        <v>261</v>
      </c>
      <c r="J213" s="272" t="s">
        <v>7089</v>
      </c>
      <c r="K213" s="273">
        <v>11.51</v>
      </c>
      <c r="L213" s="272" t="s">
        <v>7090</v>
      </c>
    </row>
    <row r="214" spans="1:12">
      <c r="A214" s="272" t="s">
        <v>7083</v>
      </c>
      <c r="B214" s="272" t="s">
        <v>7084</v>
      </c>
      <c r="C214" s="272" t="s">
        <v>7307</v>
      </c>
      <c r="D214" s="272" t="s">
        <v>7308</v>
      </c>
      <c r="E214" s="273" t="s">
        <v>7087</v>
      </c>
      <c r="F214" s="272" t="s">
        <v>7087</v>
      </c>
      <c r="G214" s="272">
        <v>103090</v>
      </c>
      <c r="H214" s="272" t="s">
        <v>7310</v>
      </c>
      <c r="I214" s="272" t="s">
        <v>261</v>
      </c>
      <c r="J214" s="272" t="s">
        <v>7089</v>
      </c>
      <c r="K214" s="273">
        <v>13.76</v>
      </c>
      <c r="L214" s="272" t="s">
        <v>7090</v>
      </c>
    </row>
    <row r="215" spans="1:12">
      <c r="A215" s="272" t="s">
        <v>7083</v>
      </c>
      <c r="B215" s="272" t="s">
        <v>7084</v>
      </c>
      <c r="C215" s="272" t="s">
        <v>7307</v>
      </c>
      <c r="D215" s="272" t="s">
        <v>7308</v>
      </c>
      <c r="E215" s="273" t="s">
        <v>7087</v>
      </c>
      <c r="F215" s="272" t="s">
        <v>7087</v>
      </c>
      <c r="G215" s="272">
        <v>103091</v>
      </c>
      <c r="H215" s="272" t="s">
        <v>7311</v>
      </c>
      <c r="I215" s="272" t="s">
        <v>261</v>
      </c>
      <c r="J215" s="272" t="s">
        <v>7089</v>
      </c>
      <c r="K215" s="273">
        <v>19.36</v>
      </c>
      <c r="L215" s="272" t="s">
        <v>7090</v>
      </c>
    </row>
    <row r="216" spans="1:12">
      <c r="A216" s="272" t="s">
        <v>7083</v>
      </c>
      <c r="B216" s="272" t="s">
        <v>7084</v>
      </c>
      <c r="C216" s="272" t="s">
        <v>7307</v>
      </c>
      <c r="D216" s="272" t="s">
        <v>7308</v>
      </c>
      <c r="E216" s="273" t="s">
        <v>7087</v>
      </c>
      <c r="F216" s="272" t="s">
        <v>7087</v>
      </c>
      <c r="G216" s="272">
        <v>103092</v>
      </c>
      <c r="H216" s="272" t="s">
        <v>7312</v>
      </c>
      <c r="I216" s="272" t="s">
        <v>261</v>
      </c>
      <c r="J216" s="272" t="s">
        <v>7089</v>
      </c>
      <c r="K216" s="273">
        <v>24.98</v>
      </c>
      <c r="L216" s="272" t="s">
        <v>7090</v>
      </c>
    </row>
    <row r="217" spans="1:12">
      <c r="A217" s="272" t="s">
        <v>7083</v>
      </c>
      <c r="B217" s="272" t="s">
        <v>7084</v>
      </c>
      <c r="C217" s="272" t="s">
        <v>7307</v>
      </c>
      <c r="D217" s="272" t="s">
        <v>7308</v>
      </c>
      <c r="E217" s="273" t="s">
        <v>7087</v>
      </c>
      <c r="F217" s="272" t="s">
        <v>7087</v>
      </c>
      <c r="G217" s="272">
        <v>103093</v>
      </c>
      <c r="H217" s="272" t="s">
        <v>7313</v>
      </c>
      <c r="I217" s="272" t="s">
        <v>261</v>
      </c>
      <c r="J217" s="272" t="s">
        <v>7089</v>
      </c>
      <c r="K217" s="273">
        <v>38.200000000000003</v>
      </c>
      <c r="L217" s="272" t="s">
        <v>7090</v>
      </c>
    </row>
    <row r="218" spans="1:12">
      <c r="A218" s="272" t="s">
        <v>7083</v>
      </c>
      <c r="B218" s="272" t="s">
        <v>7084</v>
      </c>
      <c r="C218" s="272" t="s">
        <v>7307</v>
      </c>
      <c r="D218" s="272" t="s">
        <v>7308</v>
      </c>
      <c r="E218" s="273" t="s">
        <v>7087</v>
      </c>
      <c r="F218" s="272" t="s">
        <v>7087</v>
      </c>
      <c r="G218" s="272">
        <v>103094</v>
      </c>
      <c r="H218" s="272" t="s">
        <v>7314</v>
      </c>
      <c r="I218" s="272" t="s">
        <v>261</v>
      </c>
      <c r="J218" s="272" t="s">
        <v>7089</v>
      </c>
      <c r="K218" s="273">
        <v>43.85</v>
      </c>
      <c r="L218" s="272" t="s">
        <v>7090</v>
      </c>
    </row>
    <row r="219" spans="1:12">
      <c r="A219" s="272" t="s">
        <v>7083</v>
      </c>
      <c r="B219" s="272" t="s">
        <v>7084</v>
      </c>
      <c r="C219" s="272" t="s">
        <v>7307</v>
      </c>
      <c r="D219" s="272" t="s">
        <v>7308</v>
      </c>
      <c r="E219" s="273" t="s">
        <v>7087</v>
      </c>
      <c r="F219" s="272" t="s">
        <v>7087</v>
      </c>
      <c r="G219" s="272">
        <v>103095</v>
      </c>
      <c r="H219" s="272" t="s">
        <v>7315</v>
      </c>
      <c r="I219" s="272" t="s">
        <v>261</v>
      </c>
      <c r="J219" s="272" t="s">
        <v>7089</v>
      </c>
      <c r="K219" s="273">
        <v>57.04</v>
      </c>
      <c r="L219" s="272" t="s">
        <v>7090</v>
      </c>
    </row>
    <row r="220" spans="1:12">
      <c r="A220" s="272" t="s">
        <v>7083</v>
      </c>
      <c r="B220" s="272" t="s">
        <v>7084</v>
      </c>
      <c r="C220" s="272" t="s">
        <v>7307</v>
      </c>
      <c r="D220" s="272" t="s">
        <v>7308</v>
      </c>
      <c r="E220" s="273" t="s">
        <v>7087</v>
      </c>
      <c r="F220" s="272" t="s">
        <v>7087</v>
      </c>
      <c r="G220" s="272">
        <v>103096</v>
      </c>
      <c r="H220" s="272" t="s">
        <v>7316</v>
      </c>
      <c r="I220" s="272" t="s">
        <v>261</v>
      </c>
      <c r="J220" s="272" t="s">
        <v>7089</v>
      </c>
      <c r="K220" s="273">
        <v>62.68</v>
      </c>
      <c r="L220" s="272" t="s">
        <v>7090</v>
      </c>
    </row>
    <row r="221" spans="1:12">
      <c r="A221" s="272" t="s">
        <v>7083</v>
      </c>
      <c r="B221" s="272" t="s">
        <v>7084</v>
      </c>
      <c r="C221" s="272" t="s">
        <v>7307</v>
      </c>
      <c r="D221" s="272" t="s">
        <v>7308</v>
      </c>
      <c r="E221" s="273" t="s">
        <v>7087</v>
      </c>
      <c r="F221" s="272" t="s">
        <v>7087</v>
      </c>
      <c r="G221" s="272">
        <v>103097</v>
      </c>
      <c r="H221" s="272" t="s">
        <v>7317</v>
      </c>
      <c r="I221" s="272" t="s">
        <v>261</v>
      </c>
      <c r="J221" s="272" t="s">
        <v>7089</v>
      </c>
      <c r="K221" s="273">
        <v>75.89</v>
      </c>
      <c r="L221" s="272" t="s">
        <v>7090</v>
      </c>
    </row>
    <row r="222" spans="1:12">
      <c r="A222" s="272" t="s">
        <v>7083</v>
      </c>
      <c r="B222" s="272" t="s">
        <v>7084</v>
      </c>
      <c r="C222" s="272" t="s">
        <v>7307</v>
      </c>
      <c r="D222" s="272" t="s">
        <v>7308</v>
      </c>
      <c r="E222" s="273" t="s">
        <v>7087</v>
      </c>
      <c r="F222" s="272" t="s">
        <v>7087</v>
      </c>
      <c r="G222" s="272">
        <v>103098</v>
      </c>
      <c r="H222" s="272" t="s">
        <v>7318</v>
      </c>
      <c r="I222" s="272" t="s">
        <v>261</v>
      </c>
      <c r="J222" s="272" t="s">
        <v>7089</v>
      </c>
      <c r="K222" s="273">
        <v>81.52</v>
      </c>
      <c r="L222" s="272" t="s">
        <v>7090</v>
      </c>
    </row>
    <row r="223" spans="1:12">
      <c r="A223" s="272" t="s">
        <v>7083</v>
      </c>
      <c r="B223" s="272" t="s">
        <v>7084</v>
      </c>
      <c r="C223" s="272" t="s">
        <v>7307</v>
      </c>
      <c r="D223" s="272" t="s">
        <v>7308</v>
      </c>
      <c r="E223" s="273" t="s">
        <v>7087</v>
      </c>
      <c r="F223" s="272" t="s">
        <v>7087</v>
      </c>
      <c r="G223" s="272">
        <v>103099</v>
      </c>
      <c r="H223" s="272" t="s">
        <v>7319</v>
      </c>
      <c r="I223" s="272" t="s">
        <v>261</v>
      </c>
      <c r="J223" s="272" t="s">
        <v>7089</v>
      </c>
      <c r="K223" s="273">
        <v>92.77</v>
      </c>
      <c r="L223" s="272" t="s">
        <v>7090</v>
      </c>
    </row>
    <row r="224" spans="1:12">
      <c r="A224" s="272" t="s">
        <v>7083</v>
      </c>
      <c r="B224" s="272" t="s">
        <v>7084</v>
      </c>
      <c r="C224" s="272" t="s">
        <v>7307</v>
      </c>
      <c r="D224" s="272" t="s">
        <v>7308</v>
      </c>
      <c r="E224" s="273" t="s">
        <v>7087</v>
      </c>
      <c r="F224" s="272" t="s">
        <v>7087</v>
      </c>
      <c r="G224" s="272">
        <v>103100</v>
      </c>
      <c r="H224" s="272" t="s">
        <v>7320</v>
      </c>
      <c r="I224" s="272" t="s">
        <v>261</v>
      </c>
      <c r="J224" s="272" t="s">
        <v>7089</v>
      </c>
      <c r="K224" s="273">
        <v>99.01</v>
      </c>
      <c r="L224" s="272" t="s">
        <v>7090</v>
      </c>
    </row>
    <row r="225" spans="1:12">
      <c r="A225" s="272" t="s">
        <v>7083</v>
      </c>
      <c r="B225" s="272" t="s">
        <v>7084</v>
      </c>
      <c r="C225" s="272" t="s">
        <v>7307</v>
      </c>
      <c r="D225" s="272" t="s">
        <v>7308</v>
      </c>
      <c r="E225" s="273" t="s">
        <v>7087</v>
      </c>
      <c r="F225" s="272" t="s">
        <v>7087</v>
      </c>
      <c r="G225" s="272">
        <v>103101</v>
      </c>
      <c r="H225" s="272" t="s">
        <v>7321</v>
      </c>
      <c r="I225" s="272" t="s">
        <v>261</v>
      </c>
      <c r="J225" s="272" t="s">
        <v>7089</v>
      </c>
      <c r="K225" s="273">
        <v>109.07</v>
      </c>
      <c r="L225" s="272" t="s">
        <v>7090</v>
      </c>
    </row>
    <row r="226" spans="1:12">
      <c r="A226" s="272" t="s">
        <v>7083</v>
      </c>
      <c r="B226" s="272" t="s">
        <v>7084</v>
      </c>
      <c r="C226" s="272" t="s">
        <v>7307</v>
      </c>
      <c r="D226" s="272" t="s">
        <v>7308</v>
      </c>
      <c r="E226" s="273" t="s">
        <v>7087</v>
      </c>
      <c r="F226" s="272" t="s">
        <v>7087</v>
      </c>
      <c r="G226" s="272">
        <v>103102</v>
      </c>
      <c r="H226" s="272" t="s">
        <v>7322</v>
      </c>
      <c r="I226" s="272" t="s">
        <v>261</v>
      </c>
      <c r="J226" s="272" t="s">
        <v>7089</v>
      </c>
      <c r="K226" s="273">
        <v>125.61</v>
      </c>
      <c r="L226" s="272" t="s">
        <v>7090</v>
      </c>
    </row>
    <row r="227" spans="1:12">
      <c r="A227" s="272" t="s">
        <v>7083</v>
      </c>
      <c r="B227" s="272" t="s">
        <v>7084</v>
      </c>
      <c r="C227" s="272" t="s">
        <v>7307</v>
      </c>
      <c r="D227" s="272" t="s">
        <v>7308</v>
      </c>
      <c r="E227" s="273" t="s">
        <v>7087</v>
      </c>
      <c r="F227" s="272" t="s">
        <v>7087</v>
      </c>
      <c r="G227" s="272">
        <v>103103</v>
      </c>
      <c r="H227" s="272" t="s">
        <v>7323</v>
      </c>
      <c r="I227" s="272" t="s">
        <v>261</v>
      </c>
      <c r="J227" s="272" t="s">
        <v>7089</v>
      </c>
      <c r="K227" s="273">
        <v>135.66</v>
      </c>
      <c r="L227" s="272" t="s">
        <v>7090</v>
      </c>
    </row>
    <row r="228" spans="1:12">
      <c r="A228" s="272" t="s">
        <v>7083</v>
      </c>
      <c r="B228" s="272" t="s">
        <v>7084</v>
      </c>
      <c r="C228" s="272" t="s">
        <v>7307</v>
      </c>
      <c r="D228" s="272" t="s">
        <v>7308</v>
      </c>
      <c r="E228" s="273" t="s">
        <v>7087</v>
      </c>
      <c r="F228" s="272" t="s">
        <v>7087</v>
      </c>
      <c r="G228" s="272">
        <v>103104</v>
      </c>
      <c r="H228" s="272" t="s">
        <v>7324</v>
      </c>
      <c r="I228" s="272" t="s">
        <v>261</v>
      </c>
      <c r="J228" s="272" t="s">
        <v>7089</v>
      </c>
      <c r="K228" s="273">
        <v>162.25</v>
      </c>
      <c r="L228" s="272" t="s">
        <v>7090</v>
      </c>
    </row>
    <row r="229" spans="1:12">
      <c r="A229" s="272" t="s">
        <v>7083</v>
      </c>
      <c r="B229" s="272" t="s">
        <v>7084</v>
      </c>
      <c r="C229" s="272" t="s">
        <v>7307</v>
      </c>
      <c r="D229" s="272" t="s">
        <v>7308</v>
      </c>
      <c r="E229" s="273" t="s">
        <v>7087</v>
      </c>
      <c r="F229" s="272" t="s">
        <v>7087</v>
      </c>
      <c r="G229" s="272">
        <v>103105</v>
      </c>
      <c r="H229" s="272" t="s">
        <v>7325</v>
      </c>
      <c r="I229" s="272" t="s">
        <v>17</v>
      </c>
      <c r="J229" s="272" t="s">
        <v>7089</v>
      </c>
      <c r="K229" s="273">
        <v>47.96</v>
      </c>
      <c r="L229" s="272" t="s">
        <v>7090</v>
      </c>
    </row>
    <row r="230" spans="1:12">
      <c r="A230" s="272" t="s">
        <v>7083</v>
      </c>
      <c r="B230" s="272" t="s">
        <v>7084</v>
      </c>
      <c r="C230" s="272" t="s">
        <v>7307</v>
      </c>
      <c r="D230" s="272" t="s">
        <v>7308</v>
      </c>
      <c r="E230" s="273" t="s">
        <v>7087</v>
      </c>
      <c r="F230" s="272" t="s">
        <v>7087</v>
      </c>
      <c r="G230" s="272">
        <v>103106</v>
      </c>
      <c r="H230" s="272" t="s">
        <v>7326</v>
      </c>
      <c r="I230" s="272" t="s">
        <v>17</v>
      </c>
      <c r="J230" s="272" t="s">
        <v>7089</v>
      </c>
      <c r="K230" s="273">
        <v>57.34</v>
      </c>
      <c r="L230" s="272" t="s">
        <v>7090</v>
      </c>
    </row>
    <row r="231" spans="1:12">
      <c r="A231" s="272" t="s">
        <v>7083</v>
      </c>
      <c r="B231" s="272" t="s">
        <v>7084</v>
      </c>
      <c r="C231" s="272" t="s">
        <v>7307</v>
      </c>
      <c r="D231" s="272" t="s">
        <v>7308</v>
      </c>
      <c r="E231" s="273" t="s">
        <v>7087</v>
      </c>
      <c r="F231" s="272" t="s">
        <v>7087</v>
      </c>
      <c r="G231" s="272">
        <v>103107</v>
      </c>
      <c r="H231" s="272" t="s">
        <v>7327</v>
      </c>
      <c r="I231" s="272" t="s">
        <v>17</v>
      </c>
      <c r="J231" s="272" t="s">
        <v>7089</v>
      </c>
      <c r="K231" s="273">
        <v>80.790000000000006</v>
      </c>
      <c r="L231" s="272" t="s">
        <v>7090</v>
      </c>
    </row>
    <row r="232" spans="1:12">
      <c r="A232" s="272" t="s">
        <v>7083</v>
      </c>
      <c r="B232" s="272" t="s">
        <v>7084</v>
      </c>
      <c r="C232" s="272" t="s">
        <v>7307</v>
      </c>
      <c r="D232" s="272" t="s">
        <v>7308</v>
      </c>
      <c r="E232" s="273" t="s">
        <v>7087</v>
      </c>
      <c r="F232" s="272" t="s">
        <v>7087</v>
      </c>
      <c r="G232" s="272">
        <v>103108</v>
      </c>
      <c r="H232" s="272" t="s">
        <v>7328</v>
      </c>
      <c r="I232" s="272" t="s">
        <v>17</v>
      </c>
      <c r="J232" s="272" t="s">
        <v>7089</v>
      </c>
      <c r="K232" s="273">
        <v>104.24</v>
      </c>
      <c r="L232" s="272" t="s">
        <v>7090</v>
      </c>
    </row>
    <row r="233" spans="1:12">
      <c r="A233" s="272" t="s">
        <v>7083</v>
      </c>
      <c r="B233" s="272" t="s">
        <v>7084</v>
      </c>
      <c r="C233" s="272" t="s">
        <v>7307</v>
      </c>
      <c r="D233" s="272" t="s">
        <v>7308</v>
      </c>
      <c r="E233" s="273" t="s">
        <v>7087</v>
      </c>
      <c r="F233" s="272" t="s">
        <v>7087</v>
      </c>
      <c r="G233" s="272">
        <v>103109</v>
      </c>
      <c r="H233" s="272" t="s">
        <v>7329</v>
      </c>
      <c r="I233" s="272" t="s">
        <v>17</v>
      </c>
      <c r="J233" s="272" t="s">
        <v>7089</v>
      </c>
      <c r="K233" s="273">
        <v>171.74</v>
      </c>
      <c r="L233" s="272" t="s">
        <v>7090</v>
      </c>
    </row>
    <row r="234" spans="1:12">
      <c r="A234" s="272" t="s">
        <v>7083</v>
      </c>
      <c r="B234" s="272" t="s">
        <v>7084</v>
      </c>
      <c r="C234" s="272" t="s">
        <v>7307</v>
      </c>
      <c r="D234" s="272" t="s">
        <v>7308</v>
      </c>
      <c r="E234" s="273" t="s">
        <v>7087</v>
      </c>
      <c r="F234" s="272" t="s">
        <v>7087</v>
      </c>
      <c r="G234" s="272">
        <v>103110</v>
      </c>
      <c r="H234" s="272" t="s">
        <v>7330</v>
      </c>
      <c r="I234" s="272" t="s">
        <v>17</v>
      </c>
      <c r="J234" s="272" t="s">
        <v>7089</v>
      </c>
      <c r="K234" s="273">
        <v>195.18</v>
      </c>
      <c r="L234" s="272" t="s">
        <v>7090</v>
      </c>
    </row>
    <row r="235" spans="1:12">
      <c r="A235" s="272" t="s">
        <v>7083</v>
      </c>
      <c r="B235" s="272" t="s">
        <v>7084</v>
      </c>
      <c r="C235" s="272" t="s">
        <v>7307</v>
      </c>
      <c r="D235" s="272" t="s">
        <v>7308</v>
      </c>
      <c r="E235" s="273" t="s">
        <v>7087</v>
      </c>
      <c r="F235" s="272" t="s">
        <v>7087</v>
      </c>
      <c r="G235" s="272">
        <v>103111</v>
      </c>
      <c r="H235" s="272" t="s">
        <v>7331</v>
      </c>
      <c r="I235" s="272" t="s">
        <v>17</v>
      </c>
      <c r="J235" s="272" t="s">
        <v>7089</v>
      </c>
      <c r="K235" s="273">
        <v>262.69</v>
      </c>
      <c r="L235" s="272" t="s">
        <v>7090</v>
      </c>
    </row>
    <row r="236" spans="1:12">
      <c r="A236" s="272" t="s">
        <v>7083</v>
      </c>
      <c r="B236" s="272" t="s">
        <v>7084</v>
      </c>
      <c r="C236" s="272" t="s">
        <v>7307</v>
      </c>
      <c r="D236" s="272" t="s">
        <v>7308</v>
      </c>
      <c r="E236" s="273" t="s">
        <v>7087</v>
      </c>
      <c r="F236" s="272" t="s">
        <v>7087</v>
      </c>
      <c r="G236" s="272">
        <v>103112</v>
      </c>
      <c r="H236" s="272" t="s">
        <v>7332</v>
      </c>
      <c r="I236" s="272" t="s">
        <v>17</v>
      </c>
      <c r="J236" s="272" t="s">
        <v>7089</v>
      </c>
      <c r="K236" s="273">
        <v>286.12</v>
      </c>
      <c r="L236" s="272" t="s">
        <v>7090</v>
      </c>
    </row>
    <row r="237" spans="1:12">
      <c r="A237" s="272" t="s">
        <v>7083</v>
      </c>
      <c r="B237" s="272" t="s">
        <v>7084</v>
      </c>
      <c r="C237" s="272" t="s">
        <v>7307</v>
      </c>
      <c r="D237" s="272" t="s">
        <v>7308</v>
      </c>
      <c r="E237" s="273" t="s">
        <v>7087</v>
      </c>
      <c r="F237" s="272" t="s">
        <v>7087</v>
      </c>
      <c r="G237" s="272">
        <v>103113</v>
      </c>
      <c r="H237" s="272" t="s">
        <v>7333</v>
      </c>
      <c r="I237" s="272" t="s">
        <v>17</v>
      </c>
      <c r="J237" s="272" t="s">
        <v>7089</v>
      </c>
      <c r="K237" s="273">
        <v>353.63</v>
      </c>
      <c r="L237" s="272" t="s">
        <v>7090</v>
      </c>
    </row>
    <row r="238" spans="1:12">
      <c r="A238" s="272" t="s">
        <v>7083</v>
      </c>
      <c r="B238" s="272" t="s">
        <v>7084</v>
      </c>
      <c r="C238" s="272" t="s">
        <v>7307</v>
      </c>
      <c r="D238" s="272" t="s">
        <v>7308</v>
      </c>
      <c r="E238" s="273" t="s">
        <v>7087</v>
      </c>
      <c r="F238" s="272" t="s">
        <v>7087</v>
      </c>
      <c r="G238" s="272">
        <v>103114</v>
      </c>
      <c r="H238" s="272" t="s">
        <v>7334</v>
      </c>
      <c r="I238" s="272" t="s">
        <v>17</v>
      </c>
      <c r="J238" s="272" t="s">
        <v>7089</v>
      </c>
      <c r="K238" s="273">
        <v>377.07</v>
      </c>
      <c r="L238" s="272" t="s">
        <v>7090</v>
      </c>
    </row>
    <row r="239" spans="1:12">
      <c r="A239" s="272" t="s">
        <v>7083</v>
      </c>
      <c r="B239" s="272" t="s">
        <v>7084</v>
      </c>
      <c r="C239" s="272" t="s">
        <v>7307</v>
      </c>
      <c r="D239" s="272" t="s">
        <v>7308</v>
      </c>
      <c r="E239" s="273" t="s">
        <v>7087</v>
      </c>
      <c r="F239" s="272" t="s">
        <v>7087</v>
      </c>
      <c r="G239" s="272">
        <v>103115</v>
      </c>
      <c r="H239" s="272" t="s">
        <v>7335</v>
      </c>
      <c r="I239" s="272" t="s">
        <v>17</v>
      </c>
      <c r="J239" s="272" t="s">
        <v>7089</v>
      </c>
      <c r="K239" s="273">
        <v>423.96</v>
      </c>
      <c r="L239" s="272" t="s">
        <v>7090</v>
      </c>
    </row>
    <row r="240" spans="1:12">
      <c r="A240" s="272" t="s">
        <v>7083</v>
      </c>
      <c r="B240" s="272" t="s">
        <v>7084</v>
      </c>
      <c r="C240" s="272" t="s">
        <v>7307</v>
      </c>
      <c r="D240" s="272" t="s">
        <v>7308</v>
      </c>
      <c r="E240" s="273" t="s">
        <v>7087</v>
      </c>
      <c r="F240" s="272" t="s">
        <v>7087</v>
      </c>
      <c r="G240" s="272">
        <v>103116</v>
      </c>
      <c r="H240" s="272" t="s">
        <v>7336</v>
      </c>
      <c r="I240" s="272" t="s">
        <v>17</v>
      </c>
      <c r="J240" s="272" t="s">
        <v>7089</v>
      </c>
      <c r="K240" s="273">
        <v>514.91</v>
      </c>
      <c r="L240" s="272" t="s">
        <v>7090</v>
      </c>
    </row>
    <row r="241" spans="1:12">
      <c r="A241" s="272" t="s">
        <v>7083</v>
      </c>
      <c r="B241" s="272" t="s">
        <v>7084</v>
      </c>
      <c r="C241" s="272" t="s">
        <v>7307</v>
      </c>
      <c r="D241" s="272" t="s">
        <v>7308</v>
      </c>
      <c r="E241" s="273" t="s">
        <v>7087</v>
      </c>
      <c r="F241" s="272" t="s">
        <v>7087</v>
      </c>
      <c r="G241" s="272">
        <v>103117</v>
      </c>
      <c r="H241" s="272" t="s">
        <v>7337</v>
      </c>
      <c r="I241" s="272" t="s">
        <v>17</v>
      </c>
      <c r="J241" s="272" t="s">
        <v>7089</v>
      </c>
      <c r="K241" s="273">
        <v>561.80999999999995</v>
      </c>
      <c r="L241" s="272" t="s">
        <v>7090</v>
      </c>
    </row>
    <row r="242" spans="1:12">
      <c r="A242" s="272" t="s">
        <v>7083</v>
      </c>
      <c r="B242" s="272" t="s">
        <v>7084</v>
      </c>
      <c r="C242" s="272" t="s">
        <v>7307</v>
      </c>
      <c r="D242" s="272" t="s">
        <v>7308</v>
      </c>
      <c r="E242" s="273" t="s">
        <v>7087</v>
      </c>
      <c r="F242" s="272" t="s">
        <v>7087</v>
      </c>
      <c r="G242" s="272">
        <v>103118</v>
      </c>
      <c r="H242" s="272" t="s">
        <v>7338</v>
      </c>
      <c r="I242" s="272" t="s">
        <v>17</v>
      </c>
      <c r="J242" s="272" t="s">
        <v>7089</v>
      </c>
      <c r="K242" s="273">
        <v>652.74</v>
      </c>
      <c r="L242" s="272" t="s">
        <v>7090</v>
      </c>
    </row>
    <row r="243" spans="1:12">
      <c r="A243" s="272" t="s">
        <v>7083</v>
      </c>
      <c r="B243" s="272" t="s">
        <v>7084</v>
      </c>
      <c r="C243" s="272" t="s">
        <v>7307</v>
      </c>
      <c r="D243" s="272" t="s">
        <v>7308</v>
      </c>
      <c r="E243" s="273" t="s">
        <v>7087</v>
      </c>
      <c r="F243" s="272" t="s">
        <v>7087</v>
      </c>
      <c r="G243" s="272">
        <v>103119</v>
      </c>
      <c r="H243" s="272" t="s">
        <v>7339</v>
      </c>
      <c r="I243" s="272" t="s">
        <v>17</v>
      </c>
      <c r="J243" s="272" t="s">
        <v>7089</v>
      </c>
      <c r="K243" s="273">
        <v>699.65</v>
      </c>
      <c r="L243" s="272" t="s">
        <v>7090</v>
      </c>
    </row>
    <row r="244" spans="1:12">
      <c r="A244" s="272" t="s">
        <v>7083</v>
      </c>
      <c r="B244" s="272" t="s">
        <v>7084</v>
      </c>
      <c r="C244" s="272" t="s">
        <v>7307</v>
      </c>
      <c r="D244" s="272" t="s">
        <v>7308</v>
      </c>
      <c r="E244" s="273" t="s">
        <v>7087</v>
      </c>
      <c r="F244" s="272" t="s">
        <v>7087</v>
      </c>
      <c r="G244" s="272">
        <v>103120</v>
      </c>
      <c r="H244" s="272" t="s">
        <v>7340</v>
      </c>
      <c r="I244" s="272" t="s">
        <v>17</v>
      </c>
      <c r="J244" s="272" t="s">
        <v>7089</v>
      </c>
      <c r="K244" s="273">
        <v>837.5</v>
      </c>
      <c r="L244" s="272" t="s">
        <v>7090</v>
      </c>
    </row>
    <row r="245" spans="1:12">
      <c r="A245" s="272" t="s">
        <v>7083</v>
      </c>
      <c r="B245" s="272" t="s">
        <v>7084</v>
      </c>
      <c r="C245" s="272" t="s">
        <v>7307</v>
      </c>
      <c r="D245" s="272" t="s">
        <v>7308</v>
      </c>
      <c r="E245" s="273" t="s">
        <v>7087</v>
      </c>
      <c r="F245" s="272" t="s">
        <v>7087</v>
      </c>
      <c r="G245" s="272">
        <v>103121</v>
      </c>
      <c r="H245" s="272" t="s">
        <v>7341</v>
      </c>
      <c r="I245" s="272" t="s">
        <v>17</v>
      </c>
      <c r="J245" s="272" t="s">
        <v>7089</v>
      </c>
      <c r="K245" s="273">
        <v>63.15</v>
      </c>
      <c r="L245" s="272" t="s">
        <v>7090</v>
      </c>
    </row>
    <row r="246" spans="1:12">
      <c r="A246" s="272" t="s">
        <v>7083</v>
      </c>
      <c r="B246" s="272" t="s">
        <v>7084</v>
      </c>
      <c r="C246" s="272" t="s">
        <v>7307</v>
      </c>
      <c r="D246" s="272" t="s">
        <v>7308</v>
      </c>
      <c r="E246" s="273" t="s">
        <v>7087</v>
      </c>
      <c r="F246" s="272" t="s">
        <v>7087</v>
      </c>
      <c r="G246" s="272">
        <v>103122</v>
      </c>
      <c r="H246" s="272" t="s">
        <v>7342</v>
      </c>
      <c r="I246" s="272" t="s">
        <v>17</v>
      </c>
      <c r="J246" s="272" t="s">
        <v>7089</v>
      </c>
      <c r="K246" s="273">
        <v>77.2</v>
      </c>
      <c r="L246" s="272" t="s">
        <v>7090</v>
      </c>
    </row>
    <row r="247" spans="1:12">
      <c r="A247" s="272" t="s">
        <v>7083</v>
      </c>
      <c r="B247" s="272" t="s">
        <v>7084</v>
      </c>
      <c r="C247" s="272" t="s">
        <v>7307</v>
      </c>
      <c r="D247" s="272" t="s">
        <v>7308</v>
      </c>
      <c r="E247" s="273" t="s">
        <v>7087</v>
      </c>
      <c r="F247" s="272" t="s">
        <v>7087</v>
      </c>
      <c r="G247" s="272">
        <v>103123</v>
      </c>
      <c r="H247" s="272" t="s">
        <v>7343</v>
      </c>
      <c r="I247" s="272" t="s">
        <v>17</v>
      </c>
      <c r="J247" s="272" t="s">
        <v>7089</v>
      </c>
      <c r="K247" s="273">
        <v>112.38</v>
      </c>
      <c r="L247" s="272" t="s">
        <v>7090</v>
      </c>
    </row>
    <row r="248" spans="1:12">
      <c r="A248" s="272" t="s">
        <v>7083</v>
      </c>
      <c r="B248" s="272" t="s">
        <v>7084</v>
      </c>
      <c r="C248" s="272" t="s">
        <v>7307</v>
      </c>
      <c r="D248" s="272" t="s">
        <v>7308</v>
      </c>
      <c r="E248" s="273" t="s">
        <v>7087</v>
      </c>
      <c r="F248" s="272" t="s">
        <v>7087</v>
      </c>
      <c r="G248" s="272">
        <v>103124</v>
      </c>
      <c r="H248" s="272" t="s">
        <v>7344</v>
      </c>
      <c r="I248" s="272" t="s">
        <v>17</v>
      </c>
      <c r="J248" s="272" t="s">
        <v>7089</v>
      </c>
      <c r="K248" s="273">
        <v>147.55000000000001</v>
      </c>
      <c r="L248" s="272" t="s">
        <v>7090</v>
      </c>
    </row>
    <row r="249" spans="1:12">
      <c r="A249" s="272" t="s">
        <v>7083</v>
      </c>
      <c r="B249" s="272" t="s">
        <v>7084</v>
      </c>
      <c r="C249" s="272" t="s">
        <v>7307</v>
      </c>
      <c r="D249" s="272" t="s">
        <v>7308</v>
      </c>
      <c r="E249" s="273" t="s">
        <v>7087</v>
      </c>
      <c r="F249" s="272" t="s">
        <v>7087</v>
      </c>
      <c r="G249" s="272">
        <v>103125</v>
      </c>
      <c r="H249" s="272" t="s">
        <v>7345</v>
      </c>
      <c r="I249" s="272" t="s">
        <v>17</v>
      </c>
      <c r="J249" s="272" t="s">
        <v>7089</v>
      </c>
      <c r="K249" s="273">
        <v>248.8</v>
      </c>
      <c r="L249" s="272" t="s">
        <v>7090</v>
      </c>
    </row>
    <row r="250" spans="1:12">
      <c r="A250" s="272" t="s">
        <v>7083</v>
      </c>
      <c r="B250" s="272" t="s">
        <v>7084</v>
      </c>
      <c r="C250" s="272" t="s">
        <v>7307</v>
      </c>
      <c r="D250" s="272" t="s">
        <v>7308</v>
      </c>
      <c r="E250" s="273" t="s">
        <v>7087</v>
      </c>
      <c r="F250" s="272" t="s">
        <v>7087</v>
      </c>
      <c r="G250" s="272">
        <v>103126</v>
      </c>
      <c r="H250" s="272" t="s">
        <v>7346</v>
      </c>
      <c r="I250" s="272" t="s">
        <v>17</v>
      </c>
      <c r="J250" s="272" t="s">
        <v>7089</v>
      </c>
      <c r="K250" s="273">
        <v>283.97000000000003</v>
      </c>
      <c r="L250" s="272" t="s">
        <v>7090</v>
      </c>
    </row>
    <row r="251" spans="1:12">
      <c r="A251" s="272" t="s">
        <v>7083</v>
      </c>
      <c r="B251" s="272" t="s">
        <v>7084</v>
      </c>
      <c r="C251" s="272" t="s">
        <v>7307</v>
      </c>
      <c r="D251" s="272" t="s">
        <v>7308</v>
      </c>
      <c r="E251" s="273" t="s">
        <v>7087</v>
      </c>
      <c r="F251" s="272" t="s">
        <v>7087</v>
      </c>
      <c r="G251" s="272">
        <v>103127</v>
      </c>
      <c r="H251" s="272" t="s">
        <v>7347</v>
      </c>
      <c r="I251" s="272" t="s">
        <v>17</v>
      </c>
      <c r="J251" s="272" t="s">
        <v>7089</v>
      </c>
      <c r="K251" s="273">
        <v>385.23</v>
      </c>
      <c r="L251" s="272" t="s">
        <v>7090</v>
      </c>
    </row>
    <row r="252" spans="1:12">
      <c r="A252" s="272" t="s">
        <v>7083</v>
      </c>
      <c r="B252" s="272" t="s">
        <v>7084</v>
      </c>
      <c r="C252" s="272" t="s">
        <v>7307</v>
      </c>
      <c r="D252" s="272" t="s">
        <v>7308</v>
      </c>
      <c r="E252" s="273" t="s">
        <v>7087</v>
      </c>
      <c r="F252" s="272" t="s">
        <v>7087</v>
      </c>
      <c r="G252" s="272">
        <v>103128</v>
      </c>
      <c r="H252" s="272" t="s">
        <v>7348</v>
      </c>
      <c r="I252" s="272" t="s">
        <v>17</v>
      </c>
      <c r="J252" s="272" t="s">
        <v>7089</v>
      </c>
      <c r="K252" s="273">
        <v>420.39</v>
      </c>
      <c r="L252" s="272" t="s">
        <v>7090</v>
      </c>
    </row>
    <row r="253" spans="1:12">
      <c r="A253" s="272" t="s">
        <v>7083</v>
      </c>
      <c r="B253" s="272" t="s">
        <v>7084</v>
      </c>
      <c r="C253" s="272" t="s">
        <v>7307</v>
      </c>
      <c r="D253" s="272" t="s">
        <v>7308</v>
      </c>
      <c r="E253" s="273" t="s">
        <v>7087</v>
      </c>
      <c r="F253" s="272" t="s">
        <v>7087</v>
      </c>
      <c r="G253" s="272">
        <v>103129</v>
      </c>
      <c r="H253" s="272" t="s">
        <v>7349</v>
      </c>
      <c r="I253" s="272" t="s">
        <v>17</v>
      </c>
      <c r="J253" s="272" t="s">
        <v>7089</v>
      </c>
      <c r="K253" s="273">
        <v>521.65</v>
      </c>
      <c r="L253" s="272" t="s">
        <v>7090</v>
      </c>
    </row>
    <row r="254" spans="1:12">
      <c r="A254" s="272" t="s">
        <v>7083</v>
      </c>
      <c r="B254" s="272" t="s">
        <v>7084</v>
      </c>
      <c r="C254" s="272" t="s">
        <v>7307</v>
      </c>
      <c r="D254" s="272" t="s">
        <v>7308</v>
      </c>
      <c r="E254" s="273" t="s">
        <v>7087</v>
      </c>
      <c r="F254" s="272" t="s">
        <v>7087</v>
      </c>
      <c r="G254" s="272">
        <v>103130</v>
      </c>
      <c r="H254" s="272" t="s">
        <v>7350</v>
      </c>
      <c r="I254" s="272" t="s">
        <v>17</v>
      </c>
      <c r="J254" s="272" t="s">
        <v>7089</v>
      </c>
      <c r="K254" s="273">
        <v>556.80999999999995</v>
      </c>
      <c r="L254" s="272" t="s">
        <v>7090</v>
      </c>
    </row>
    <row r="255" spans="1:12">
      <c r="A255" s="272" t="s">
        <v>7083</v>
      </c>
      <c r="B255" s="272" t="s">
        <v>7084</v>
      </c>
      <c r="C255" s="272" t="s">
        <v>7307</v>
      </c>
      <c r="D255" s="272" t="s">
        <v>7308</v>
      </c>
      <c r="E255" s="273" t="s">
        <v>7087</v>
      </c>
      <c r="F255" s="272" t="s">
        <v>7087</v>
      </c>
      <c r="G255" s="272">
        <v>103131</v>
      </c>
      <c r="H255" s="272" t="s">
        <v>7351</v>
      </c>
      <c r="I255" s="272" t="s">
        <v>17</v>
      </c>
      <c r="J255" s="272" t="s">
        <v>7089</v>
      </c>
      <c r="K255" s="273">
        <v>627.15</v>
      </c>
      <c r="L255" s="272" t="s">
        <v>7090</v>
      </c>
    </row>
    <row r="256" spans="1:12">
      <c r="A256" s="272" t="s">
        <v>7083</v>
      </c>
      <c r="B256" s="272" t="s">
        <v>7084</v>
      </c>
      <c r="C256" s="272" t="s">
        <v>7307</v>
      </c>
      <c r="D256" s="272" t="s">
        <v>7308</v>
      </c>
      <c r="E256" s="273" t="s">
        <v>7087</v>
      </c>
      <c r="F256" s="272" t="s">
        <v>7087</v>
      </c>
      <c r="G256" s="272">
        <v>103132</v>
      </c>
      <c r="H256" s="272" t="s">
        <v>7352</v>
      </c>
      <c r="I256" s="272" t="s">
        <v>17</v>
      </c>
      <c r="J256" s="272" t="s">
        <v>7089</v>
      </c>
      <c r="K256" s="273">
        <v>763.56</v>
      </c>
      <c r="L256" s="272" t="s">
        <v>7090</v>
      </c>
    </row>
    <row r="257" spans="1:12">
      <c r="A257" s="272" t="s">
        <v>7083</v>
      </c>
      <c r="B257" s="272" t="s">
        <v>7084</v>
      </c>
      <c r="C257" s="272" t="s">
        <v>7307</v>
      </c>
      <c r="D257" s="272" t="s">
        <v>7308</v>
      </c>
      <c r="E257" s="273" t="s">
        <v>7087</v>
      </c>
      <c r="F257" s="272" t="s">
        <v>7087</v>
      </c>
      <c r="G257" s="272">
        <v>103133</v>
      </c>
      <c r="H257" s="272" t="s">
        <v>7353</v>
      </c>
      <c r="I257" s="272" t="s">
        <v>17</v>
      </c>
      <c r="J257" s="272" t="s">
        <v>7089</v>
      </c>
      <c r="K257" s="273">
        <v>833.9</v>
      </c>
      <c r="L257" s="272" t="s">
        <v>7090</v>
      </c>
    </row>
    <row r="258" spans="1:12">
      <c r="A258" s="272" t="s">
        <v>7083</v>
      </c>
      <c r="B258" s="272" t="s">
        <v>7084</v>
      </c>
      <c r="C258" s="272" t="s">
        <v>7307</v>
      </c>
      <c r="D258" s="272" t="s">
        <v>7308</v>
      </c>
      <c r="E258" s="273" t="s">
        <v>7087</v>
      </c>
      <c r="F258" s="272" t="s">
        <v>7087</v>
      </c>
      <c r="G258" s="272">
        <v>103134</v>
      </c>
      <c r="H258" s="272" t="s">
        <v>7354</v>
      </c>
      <c r="I258" s="272" t="s">
        <v>17</v>
      </c>
      <c r="J258" s="272" t="s">
        <v>7089</v>
      </c>
      <c r="K258" s="273">
        <v>970.33</v>
      </c>
      <c r="L258" s="272" t="s">
        <v>7090</v>
      </c>
    </row>
    <row r="259" spans="1:12">
      <c r="A259" s="272" t="s">
        <v>7083</v>
      </c>
      <c r="B259" s="272" t="s">
        <v>7084</v>
      </c>
      <c r="C259" s="272" t="s">
        <v>7307</v>
      </c>
      <c r="D259" s="272" t="s">
        <v>7308</v>
      </c>
      <c r="E259" s="273" t="s">
        <v>7087</v>
      </c>
      <c r="F259" s="272" t="s">
        <v>7087</v>
      </c>
      <c r="G259" s="272">
        <v>103135</v>
      </c>
      <c r="H259" s="272" t="s">
        <v>7355</v>
      </c>
      <c r="I259" s="272" t="s">
        <v>17</v>
      </c>
      <c r="J259" s="272" t="s">
        <v>7089</v>
      </c>
      <c r="K259" s="274">
        <v>1040.6600000000001</v>
      </c>
      <c r="L259" s="272" t="s">
        <v>7090</v>
      </c>
    </row>
    <row r="260" spans="1:12">
      <c r="A260" s="272" t="s">
        <v>7083</v>
      </c>
      <c r="B260" s="272" t="s">
        <v>7084</v>
      </c>
      <c r="C260" s="272" t="s">
        <v>7307</v>
      </c>
      <c r="D260" s="272" t="s">
        <v>7308</v>
      </c>
      <c r="E260" s="273" t="s">
        <v>7087</v>
      </c>
      <c r="F260" s="272" t="s">
        <v>7087</v>
      </c>
      <c r="G260" s="272">
        <v>103136</v>
      </c>
      <c r="H260" s="272" t="s">
        <v>7356</v>
      </c>
      <c r="I260" s="272" t="s">
        <v>17</v>
      </c>
      <c r="J260" s="272" t="s">
        <v>7089</v>
      </c>
      <c r="K260" s="274">
        <v>1247.42</v>
      </c>
      <c r="L260" s="272" t="s">
        <v>7090</v>
      </c>
    </row>
    <row r="261" spans="1:12">
      <c r="A261" s="272" t="s">
        <v>7083</v>
      </c>
      <c r="B261" s="272" t="s">
        <v>7084</v>
      </c>
      <c r="C261" s="272" t="s">
        <v>7307</v>
      </c>
      <c r="D261" s="272" t="s">
        <v>7308</v>
      </c>
      <c r="E261" s="273" t="s">
        <v>7087</v>
      </c>
      <c r="F261" s="272" t="s">
        <v>7087</v>
      </c>
      <c r="G261" s="272">
        <v>103137</v>
      </c>
      <c r="H261" s="272" t="s">
        <v>7357</v>
      </c>
      <c r="I261" s="272" t="s">
        <v>17</v>
      </c>
      <c r="J261" s="272" t="s">
        <v>7089</v>
      </c>
      <c r="K261" s="273">
        <v>32.799999999999997</v>
      </c>
      <c r="L261" s="272" t="s">
        <v>7090</v>
      </c>
    </row>
    <row r="262" spans="1:12">
      <c r="A262" s="272" t="s">
        <v>7083</v>
      </c>
      <c r="B262" s="272" t="s">
        <v>7084</v>
      </c>
      <c r="C262" s="272" t="s">
        <v>7307</v>
      </c>
      <c r="D262" s="272" t="s">
        <v>7308</v>
      </c>
      <c r="E262" s="273" t="s">
        <v>7087</v>
      </c>
      <c r="F262" s="272" t="s">
        <v>7087</v>
      </c>
      <c r="G262" s="272">
        <v>103138</v>
      </c>
      <c r="H262" s="272" t="s">
        <v>7358</v>
      </c>
      <c r="I262" s="272" t="s">
        <v>17</v>
      </c>
      <c r="J262" s="272" t="s">
        <v>7089</v>
      </c>
      <c r="K262" s="273">
        <v>37.479999999999997</v>
      </c>
      <c r="L262" s="272" t="s">
        <v>7090</v>
      </c>
    </row>
    <row r="263" spans="1:12">
      <c r="A263" s="272" t="s">
        <v>7083</v>
      </c>
      <c r="B263" s="272" t="s">
        <v>7084</v>
      </c>
      <c r="C263" s="272" t="s">
        <v>7307</v>
      </c>
      <c r="D263" s="272" t="s">
        <v>7308</v>
      </c>
      <c r="E263" s="273" t="s">
        <v>7087</v>
      </c>
      <c r="F263" s="272" t="s">
        <v>7087</v>
      </c>
      <c r="G263" s="272">
        <v>103139</v>
      </c>
      <c r="H263" s="272" t="s">
        <v>7359</v>
      </c>
      <c r="I263" s="272" t="s">
        <v>17</v>
      </c>
      <c r="J263" s="272" t="s">
        <v>7089</v>
      </c>
      <c r="K263" s="273">
        <v>49.22</v>
      </c>
      <c r="L263" s="272" t="s">
        <v>7090</v>
      </c>
    </row>
    <row r="264" spans="1:12">
      <c r="A264" s="272" t="s">
        <v>7083</v>
      </c>
      <c r="B264" s="272" t="s">
        <v>7084</v>
      </c>
      <c r="C264" s="272" t="s">
        <v>7307</v>
      </c>
      <c r="D264" s="272" t="s">
        <v>7308</v>
      </c>
      <c r="E264" s="273" t="s">
        <v>7087</v>
      </c>
      <c r="F264" s="272" t="s">
        <v>7087</v>
      </c>
      <c r="G264" s="272">
        <v>103140</v>
      </c>
      <c r="H264" s="272" t="s">
        <v>7360</v>
      </c>
      <c r="I264" s="272" t="s">
        <v>17</v>
      </c>
      <c r="J264" s="272" t="s">
        <v>7089</v>
      </c>
      <c r="K264" s="273">
        <v>60.91</v>
      </c>
      <c r="L264" s="272" t="s">
        <v>7090</v>
      </c>
    </row>
    <row r="265" spans="1:12">
      <c r="A265" s="272" t="s">
        <v>7083</v>
      </c>
      <c r="B265" s="272" t="s">
        <v>7084</v>
      </c>
      <c r="C265" s="272" t="s">
        <v>7307</v>
      </c>
      <c r="D265" s="272" t="s">
        <v>7308</v>
      </c>
      <c r="E265" s="273" t="s">
        <v>7087</v>
      </c>
      <c r="F265" s="272" t="s">
        <v>7087</v>
      </c>
      <c r="G265" s="272">
        <v>103141</v>
      </c>
      <c r="H265" s="272" t="s">
        <v>7361</v>
      </c>
      <c r="I265" s="272" t="s">
        <v>17</v>
      </c>
      <c r="J265" s="272" t="s">
        <v>7089</v>
      </c>
      <c r="K265" s="273">
        <v>94.69</v>
      </c>
      <c r="L265" s="272" t="s">
        <v>7090</v>
      </c>
    </row>
    <row r="266" spans="1:12">
      <c r="A266" s="272" t="s">
        <v>7083</v>
      </c>
      <c r="B266" s="272" t="s">
        <v>7084</v>
      </c>
      <c r="C266" s="272" t="s">
        <v>7307</v>
      </c>
      <c r="D266" s="272" t="s">
        <v>7308</v>
      </c>
      <c r="E266" s="273" t="s">
        <v>7087</v>
      </c>
      <c r="F266" s="272" t="s">
        <v>7087</v>
      </c>
      <c r="G266" s="272">
        <v>103142</v>
      </c>
      <c r="H266" s="272" t="s">
        <v>7362</v>
      </c>
      <c r="I266" s="272" t="s">
        <v>17</v>
      </c>
      <c r="J266" s="272" t="s">
        <v>7089</v>
      </c>
      <c r="K266" s="273">
        <v>106.39</v>
      </c>
      <c r="L266" s="272" t="s">
        <v>7090</v>
      </c>
    </row>
    <row r="267" spans="1:12">
      <c r="A267" s="272" t="s">
        <v>7083</v>
      </c>
      <c r="B267" s="272" t="s">
        <v>7084</v>
      </c>
      <c r="C267" s="272" t="s">
        <v>7307</v>
      </c>
      <c r="D267" s="272" t="s">
        <v>7308</v>
      </c>
      <c r="E267" s="273" t="s">
        <v>7087</v>
      </c>
      <c r="F267" s="272" t="s">
        <v>7087</v>
      </c>
      <c r="G267" s="272">
        <v>103143</v>
      </c>
      <c r="H267" s="272" t="s">
        <v>7363</v>
      </c>
      <c r="I267" s="272" t="s">
        <v>17</v>
      </c>
      <c r="J267" s="272" t="s">
        <v>7089</v>
      </c>
      <c r="K267" s="273">
        <v>140.16</v>
      </c>
      <c r="L267" s="272" t="s">
        <v>7090</v>
      </c>
    </row>
    <row r="268" spans="1:12">
      <c r="A268" s="272" t="s">
        <v>7083</v>
      </c>
      <c r="B268" s="272" t="s">
        <v>7084</v>
      </c>
      <c r="C268" s="272" t="s">
        <v>7307</v>
      </c>
      <c r="D268" s="272" t="s">
        <v>7308</v>
      </c>
      <c r="E268" s="273" t="s">
        <v>7087</v>
      </c>
      <c r="F268" s="272" t="s">
        <v>7087</v>
      </c>
      <c r="G268" s="272">
        <v>103144</v>
      </c>
      <c r="H268" s="272" t="s">
        <v>7364</v>
      </c>
      <c r="I268" s="272" t="s">
        <v>17</v>
      </c>
      <c r="J268" s="272" t="s">
        <v>7089</v>
      </c>
      <c r="K268" s="273">
        <v>151.86000000000001</v>
      </c>
      <c r="L268" s="272" t="s">
        <v>7090</v>
      </c>
    </row>
    <row r="269" spans="1:12">
      <c r="A269" s="272" t="s">
        <v>7083</v>
      </c>
      <c r="B269" s="272" t="s">
        <v>7084</v>
      </c>
      <c r="C269" s="272" t="s">
        <v>7307</v>
      </c>
      <c r="D269" s="272" t="s">
        <v>7308</v>
      </c>
      <c r="E269" s="273" t="s">
        <v>7087</v>
      </c>
      <c r="F269" s="272" t="s">
        <v>7087</v>
      </c>
      <c r="G269" s="272">
        <v>103145</v>
      </c>
      <c r="H269" s="272" t="s">
        <v>7365</v>
      </c>
      <c r="I269" s="272" t="s">
        <v>17</v>
      </c>
      <c r="J269" s="272" t="s">
        <v>7089</v>
      </c>
      <c r="K269" s="273">
        <v>185.64</v>
      </c>
      <c r="L269" s="272" t="s">
        <v>7090</v>
      </c>
    </row>
    <row r="270" spans="1:12">
      <c r="A270" s="272" t="s">
        <v>7083</v>
      </c>
      <c r="B270" s="272" t="s">
        <v>7084</v>
      </c>
      <c r="C270" s="272" t="s">
        <v>7307</v>
      </c>
      <c r="D270" s="272" t="s">
        <v>7308</v>
      </c>
      <c r="E270" s="273" t="s">
        <v>7087</v>
      </c>
      <c r="F270" s="272" t="s">
        <v>7087</v>
      </c>
      <c r="G270" s="272">
        <v>103146</v>
      </c>
      <c r="H270" s="272" t="s">
        <v>7366</v>
      </c>
      <c r="I270" s="272" t="s">
        <v>17</v>
      </c>
      <c r="J270" s="272" t="s">
        <v>7089</v>
      </c>
      <c r="K270" s="273">
        <v>197.34</v>
      </c>
      <c r="L270" s="272" t="s">
        <v>7090</v>
      </c>
    </row>
    <row r="271" spans="1:12">
      <c r="A271" s="272" t="s">
        <v>7083</v>
      </c>
      <c r="B271" s="272" t="s">
        <v>7084</v>
      </c>
      <c r="C271" s="272" t="s">
        <v>7307</v>
      </c>
      <c r="D271" s="272" t="s">
        <v>7308</v>
      </c>
      <c r="E271" s="273" t="s">
        <v>7087</v>
      </c>
      <c r="F271" s="272" t="s">
        <v>7087</v>
      </c>
      <c r="G271" s="272">
        <v>103147</v>
      </c>
      <c r="H271" s="272" t="s">
        <v>7367</v>
      </c>
      <c r="I271" s="272" t="s">
        <v>17</v>
      </c>
      <c r="J271" s="272" t="s">
        <v>7089</v>
      </c>
      <c r="K271" s="273">
        <v>220.79</v>
      </c>
      <c r="L271" s="272" t="s">
        <v>7090</v>
      </c>
    </row>
    <row r="272" spans="1:12">
      <c r="A272" s="272" t="s">
        <v>7083</v>
      </c>
      <c r="B272" s="272" t="s">
        <v>7084</v>
      </c>
      <c r="C272" s="272" t="s">
        <v>7307</v>
      </c>
      <c r="D272" s="272" t="s">
        <v>7308</v>
      </c>
      <c r="E272" s="273" t="s">
        <v>7087</v>
      </c>
      <c r="F272" s="272" t="s">
        <v>7087</v>
      </c>
      <c r="G272" s="272">
        <v>103148</v>
      </c>
      <c r="H272" s="272" t="s">
        <v>7368</v>
      </c>
      <c r="I272" s="272" t="s">
        <v>17</v>
      </c>
      <c r="J272" s="272" t="s">
        <v>7089</v>
      </c>
      <c r="K272" s="273">
        <v>266.26</v>
      </c>
      <c r="L272" s="272" t="s">
        <v>7090</v>
      </c>
    </row>
    <row r="273" spans="1:12">
      <c r="A273" s="272" t="s">
        <v>7083</v>
      </c>
      <c r="B273" s="272" t="s">
        <v>7084</v>
      </c>
      <c r="C273" s="272" t="s">
        <v>7307</v>
      </c>
      <c r="D273" s="272" t="s">
        <v>7308</v>
      </c>
      <c r="E273" s="273" t="s">
        <v>7087</v>
      </c>
      <c r="F273" s="272" t="s">
        <v>7087</v>
      </c>
      <c r="G273" s="272">
        <v>103149</v>
      </c>
      <c r="H273" s="272" t="s">
        <v>7369</v>
      </c>
      <c r="I273" s="272" t="s">
        <v>17</v>
      </c>
      <c r="J273" s="272" t="s">
        <v>7089</v>
      </c>
      <c r="K273" s="273">
        <v>289.72000000000003</v>
      </c>
      <c r="L273" s="272" t="s">
        <v>7090</v>
      </c>
    </row>
    <row r="274" spans="1:12">
      <c r="A274" s="272" t="s">
        <v>7083</v>
      </c>
      <c r="B274" s="272" t="s">
        <v>7084</v>
      </c>
      <c r="C274" s="272" t="s">
        <v>7307</v>
      </c>
      <c r="D274" s="272" t="s">
        <v>7308</v>
      </c>
      <c r="E274" s="273" t="s">
        <v>7087</v>
      </c>
      <c r="F274" s="272" t="s">
        <v>7087</v>
      </c>
      <c r="G274" s="272">
        <v>103150</v>
      </c>
      <c r="H274" s="272" t="s">
        <v>7370</v>
      </c>
      <c r="I274" s="272" t="s">
        <v>17</v>
      </c>
      <c r="J274" s="272" t="s">
        <v>7089</v>
      </c>
      <c r="K274" s="273">
        <v>335.14</v>
      </c>
      <c r="L274" s="272" t="s">
        <v>7090</v>
      </c>
    </row>
    <row r="275" spans="1:12">
      <c r="A275" s="272" t="s">
        <v>7083</v>
      </c>
      <c r="B275" s="272" t="s">
        <v>7084</v>
      </c>
      <c r="C275" s="272" t="s">
        <v>7307</v>
      </c>
      <c r="D275" s="272" t="s">
        <v>7308</v>
      </c>
      <c r="E275" s="273" t="s">
        <v>7087</v>
      </c>
      <c r="F275" s="272" t="s">
        <v>7087</v>
      </c>
      <c r="G275" s="272">
        <v>103151</v>
      </c>
      <c r="H275" s="272" t="s">
        <v>7371</v>
      </c>
      <c r="I275" s="272" t="s">
        <v>17</v>
      </c>
      <c r="J275" s="272" t="s">
        <v>7089</v>
      </c>
      <c r="K275" s="273">
        <v>358.64</v>
      </c>
      <c r="L275" s="272" t="s">
        <v>7090</v>
      </c>
    </row>
    <row r="276" spans="1:12">
      <c r="A276" s="272" t="s">
        <v>7083</v>
      </c>
      <c r="B276" s="272" t="s">
        <v>7084</v>
      </c>
      <c r="C276" s="272" t="s">
        <v>7307</v>
      </c>
      <c r="D276" s="272" t="s">
        <v>7308</v>
      </c>
      <c r="E276" s="273" t="s">
        <v>7087</v>
      </c>
      <c r="F276" s="272" t="s">
        <v>7087</v>
      </c>
      <c r="G276" s="272">
        <v>103152</v>
      </c>
      <c r="H276" s="272" t="s">
        <v>7372</v>
      </c>
      <c r="I276" s="272" t="s">
        <v>17</v>
      </c>
      <c r="J276" s="272" t="s">
        <v>7089</v>
      </c>
      <c r="K276" s="273">
        <v>427.55</v>
      </c>
      <c r="L276" s="272" t="s">
        <v>7090</v>
      </c>
    </row>
    <row r="277" spans="1:12">
      <c r="A277" s="272" t="s">
        <v>7083</v>
      </c>
      <c r="B277" s="272" t="s">
        <v>7084</v>
      </c>
      <c r="C277" s="272" t="s">
        <v>7373</v>
      </c>
      <c r="D277" s="272" t="s">
        <v>7374</v>
      </c>
      <c r="E277" s="273" t="s">
        <v>7087</v>
      </c>
      <c r="F277" s="272" t="s">
        <v>7087</v>
      </c>
      <c r="G277" s="272">
        <v>103372</v>
      </c>
      <c r="H277" s="272" t="s">
        <v>7375</v>
      </c>
      <c r="I277" s="272" t="s">
        <v>261</v>
      </c>
      <c r="J277" s="272" t="s">
        <v>7089</v>
      </c>
      <c r="K277" s="273">
        <v>5.33</v>
      </c>
      <c r="L277" s="272" t="s">
        <v>7090</v>
      </c>
    </row>
    <row r="278" spans="1:12">
      <c r="A278" s="272" t="s">
        <v>7083</v>
      </c>
      <c r="B278" s="272" t="s">
        <v>7084</v>
      </c>
      <c r="C278" s="272" t="s">
        <v>7373</v>
      </c>
      <c r="D278" s="272" t="s">
        <v>7374</v>
      </c>
      <c r="E278" s="273" t="s">
        <v>7087</v>
      </c>
      <c r="F278" s="272" t="s">
        <v>7087</v>
      </c>
      <c r="G278" s="272">
        <v>103373</v>
      </c>
      <c r="H278" s="272" t="s">
        <v>7376</v>
      </c>
      <c r="I278" s="272" t="s">
        <v>261</v>
      </c>
      <c r="J278" s="272" t="s">
        <v>7089</v>
      </c>
      <c r="K278" s="273">
        <v>10.46</v>
      </c>
      <c r="L278" s="272" t="s">
        <v>7090</v>
      </c>
    </row>
    <row r="279" spans="1:12">
      <c r="A279" s="272" t="s">
        <v>7083</v>
      </c>
      <c r="B279" s="272" t="s">
        <v>7084</v>
      </c>
      <c r="C279" s="272" t="s">
        <v>7373</v>
      </c>
      <c r="D279" s="272" t="s">
        <v>7374</v>
      </c>
      <c r="E279" s="273" t="s">
        <v>7087</v>
      </c>
      <c r="F279" s="272" t="s">
        <v>7087</v>
      </c>
      <c r="G279" s="272">
        <v>103376</v>
      </c>
      <c r="H279" s="272" t="s">
        <v>7377</v>
      </c>
      <c r="I279" s="272" t="s">
        <v>261</v>
      </c>
      <c r="J279" s="272" t="s">
        <v>7089</v>
      </c>
      <c r="K279" s="273">
        <v>125.06</v>
      </c>
      <c r="L279" s="272" t="s">
        <v>7090</v>
      </c>
    </row>
    <row r="280" spans="1:12">
      <c r="A280" s="272" t="s">
        <v>7083</v>
      </c>
      <c r="B280" s="272" t="s">
        <v>7084</v>
      </c>
      <c r="C280" s="272" t="s">
        <v>7373</v>
      </c>
      <c r="D280" s="272" t="s">
        <v>7374</v>
      </c>
      <c r="E280" s="273" t="s">
        <v>7087</v>
      </c>
      <c r="F280" s="272" t="s">
        <v>7087</v>
      </c>
      <c r="G280" s="272">
        <v>103377</v>
      </c>
      <c r="H280" s="272" t="s">
        <v>7378</v>
      </c>
      <c r="I280" s="272" t="s">
        <v>261</v>
      </c>
      <c r="J280" s="272" t="s">
        <v>7089</v>
      </c>
      <c r="K280" s="273">
        <v>267.74</v>
      </c>
      <c r="L280" s="272" t="s">
        <v>7090</v>
      </c>
    </row>
    <row r="281" spans="1:12">
      <c r="A281" s="272" t="s">
        <v>7083</v>
      </c>
      <c r="B281" s="272" t="s">
        <v>7084</v>
      </c>
      <c r="C281" s="272" t="s">
        <v>7373</v>
      </c>
      <c r="D281" s="272" t="s">
        <v>7374</v>
      </c>
      <c r="E281" s="273" t="s">
        <v>7087</v>
      </c>
      <c r="F281" s="272" t="s">
        <v>7087</v>
      </c>
      <c r="G281" s="272">
        <v>103379</v>
      </c>
      <c r="H281" s="272" t="s">
        <v>7379</v>
      </c>
      <c r="I281" s="272" t="s">
        <v>261</v>
      </c>
      <c r="J281" s="272" t="s">
        <v>7089</v>
      </c>
      <c r="K281" s="273">
        <v>416.91</v>
      </c>
      <c r="L281" s="272" t="s">
        <v>7090</v>
      </c>
    </row>
    <row r="282" spans="1:12">
      <c r="A282" s="272" t="s">
        <v>7083</v>
      </c>
      <c r="B282" s="272" t="s">
        <v>7084</v>
      </c>
      <c r="C282" s="272" t="s">
        <v>7373</v>
      </c>
      <c r="D282" s="272" t="s">
        <v>7374</v>
      </c>
      <c r="E282" s="273" t="s">
        <v>7087</v>
      </c>
      <c r="F282" s="272" t="s">
        <v>7087</v>
      </c>
      <c r="G282" s="272">
        <v>103383</v>
      </c>
      <c r="H282" s="272" t="s">
        <v>7380</v>
      </c>
      <c r="I282" s="272" t="s">
        <v>261</v>
      </c>
      <c r="J282" s="272" t="s">
        <v>7089</v>
      </c>
      <c r="K282" s="274">
        <v>1022.7</v>
      </c>
      <c r="L282" s="272" t="s">
        <v>7090</v>
      </c>
    </row>
    <row r="283" spans="1:12">
      <c r="A283" s="272" t="s">
        <v>7083</v>
      </c>
      <c r="B283" s="272" t="s">
        <v>7084</v>
      </c>
      <c r="C283" s="272" t="s">
        <v>7373</v>
      </c>
      <c r="D283" s="272" t="s">
        <v>7374</v>
      </c>
      <c r="E283" s="273" t="s">
        <v>7087</v>
      </c>
      <c r="F283" s="272" t="s">
        <v>7087</v>
      </c>
      <c r="G283" s="272">
        <v>103385</v>
      </c>
      <c r="H283" s="272" t="s">
        <v>7381</v>
      </c>
      <c r="I283" s="272" t="s">
        <v>261</v>
      </c>
      <c r="J283" s="272" t="s">
        <v>7089</v>
      </c>
      <c r="K283" s="274">
        <v>1649</v>
      </c>
      <c r="L283" s="272" t="s">
        <v>7090</v>
      </c>
    </row>
    <row r="284" spans="1:12">
      <c r="A284" s="272" t="s">
        <v>7083</v>
      </c>
      <c r="B284" s="272" t="s">
        <v>7084</v>
      </c>
      <c r="C284" s="272" t="s">
        <v>7373</v>
      </c>
      <c r="D284" s="272" t="s">
        <v>7374</v>
      </c>
      <c r="E284" s="273" t="s">
        <v>7087</v>
      </c>
      <c r="F284" s="272" t="s">
        <v>7087</v>
      </c>
      <c r="G284" s="272">
        <v>103387</v>
      </c>
      <c r="H284" s="272" t="s">
        <v>7382</v>
      </c>
      <c r="I284" s="272" t="s">
        <v>261</v>
      </c>
      <c r="J284" s="272" t="s">
        <v>7089</v>
      </c>
      <c r="K284" s="274">
        <v>2892.86</v>
      </c>
      <c r="L284" s="272" t="s">
        <v>7090</v>
      </c>
    </row>
    <row r="285" spans="1:12">
      <c r="A285" s="272" t="s">
        <v>7083</v>
      </c>
      <c r="B285" s="272" t="s">
        <v>7084</v>
      </c>
      <c r="C285" s="272" t="s">
        <v>7373</v>
      </c>
      <c r="D285" s="272" t="s">
        <v>7374</v>
      </c>
      <c r="E285" s="273" t="s">
        <v>7087</v>
      </c>
      <c r="F285" s="272" t="s">
        <v>7087</v>
      </c>
      <c r="G285" s="272">
        <v>103389</v>
      </c>
      <c r="H285" s="272" t="s">
        <v>7383</v>
      </c>
      <c r="I285" s="272" t="s">
        <v>261</v>
      </c>
      <c r="J285" s="272" t="s">
        <v>7089</v>
      </c>
      <c r="K285" s="274">
        <v>4302.17</v>
      </c>
      <c r="L285" s="272" t="s">
        <v>7090</v>
      </c>
    </row>
    <row r="286" spans="1:12">
      <c r="A286" s="272" t="s">
        <v>7083</v>
      </c>
      <c r="B286" s="272" t="s">
        <v>7084</v>
      </c>
      <c r="C286" s="272" t="s">
        <v>7373</v>
      </c>
      <c r="D286" s="272" t="s">
        <v>7374</v>
      </c>
      <c r="E286" s="273" t="s">
        <v>7087</v>
      </c>
      <c r="F286" s="272" t="s">
        <v>7087</v>
      </c>
      <c r="G286" s="272">
        <v>103391</v>
      </c>
      <c r="H286" s="272" t="s">
        <v>7384</v>
      </c>
      <c r="I286" s="272" t="s">
        <v>261</v>
      </c>
      <c r="J286" s="272" t="s">
        <v>7089</v>
      </c>
      <c r="K286" s="274">
        <v>2834.13</v>
      </c>
      <c r="L286" s="272" t="s">
        <v>7090</v>
      </c>
    </row>
    <row r="287" spans="1:12">
      <c r="A287" s="272" t="s">
        <v>7083</v>
      </c>
      <c r="B287" s="272" t="s">
        <v>7084</v>
      </c>
      <c r="C287" s="272" t="s">
        <v>7373</v>
      </c>
      <c r="D287" s="272" t="s">
        <v>7374</v>
      </c>
      <c r="E287" s="273" t="s">
        <v>7087</v>
      </c>
      <c r="F287" s="272" t="s">
        <v>7087</v>
      </c>
      <c r="G287" s="272">
        <v>103392</v>
      </c>
      <c r="H287" s="272" t="s">
        <v>7385</v>
      </c>
      <c r="I287" s="272" t="s">
        <v>261</v>
      </c>
      <c r="J287" s="272" t="s">
        <v>7089</v>
      </c>
      <c r="K287" s="274">
        <v>4632.3500000000004</v>
      </c>
      <c r="L287" s="272" t="s">
        <v>7090</v>
      </c>
    </row>
    <row r="288" spans="1:12">
      <c r="A288" s="272" t="s">
        <v>7083</v>
      </c>
      <c r="B288" s="272" t="s">
        <v>7084</v>
      </c>
      <c r="C288" s="272" t="s">
        <v>7373</v>
      </c>
      <c r="D288" s="272" t="s">
        <v>7374</v>
      </c>
      <c r="E288" s="273" t="s">
        <v>7087</v>
      </c>
      <c r="F288" s="272" t="s">
        <v>7087</v>
      </c>
      <c r="G288" s="272">
        <v>103393</v>
      </c>
      <c r="H288" s="272" t="s">
        <v>7386</v>
      </c>
      <c r="I288" s="272" t="s">
        <v>261</v>
      </c>
      <c r="J288" s="272" t="s">
        <v>7089</v>
      </c>
      <c r="K288" s="274">
        <v>5109.26</v>
      </c>
      <c r="L288" s="272" t="s">
        <v>7090</v>
      </c>
    </row>
    <row r="289" spans="1:12">
      <c r="A289" s="272" t="s">
        <v>7083</v>
      </c>
      <c r="B289" s="272" t="s">
        <v>7084</v>
      </c>
      <c r="C289" s="272" t="s">
        <v>7373</v>
      </c>
      <c r="D289" s="272" t="s">
        <v>7374</v>
      </c>
      <c r="E289" s="273" t="s">
        <v>7087</v>
      </c>
      <c r="F289" s="272" t="s">
        <v>7087</v>
      </c>
      <c r="G289" s="272">
        <v>103397</v>
      </c>
      <c r="H289" s="272" t="s">
        <v>7387</v>
      </c>
      <c r="I289" s="272" t="s">
        <v>17</v>
      </c>
      <c r="J289" s="272" t="s">
        <v>7147</v>
      </c>
      <c r="K289" s="273">
        <v>3.23</v>
      </c>
      <c r="L289" s="272" t="s">
        <v>7090</v>
      </c>
    </row>
    <row r="290" spans="1:12">
      <c r="A290" s="272" t="s">
        <v>7083</v>
      </c>
      <c r="B290" s="272" t="s">
        <v>7084</v>
      </c>
      <c r="C290" s="272" t="s">
        <v>7373</v>
      </c>
      <c r="D290" s="272" t="s">
        <v>7374</v>
      </c>
      <c r="E290" s="273" t="s">
        <v>7087</v>
      </c>
      <c r="F290" s="272" t="s">
        <v>7087</v>
      </c>
      <c r="G290" s="272">
        <v>103398</v>
      </c>
      <c r="H290" s="272" t="s">
        <v>7388</v>
      </c>
      <c r="I290" s="272" t="s">
        <v>17</v>
      </c>
      <c r="J290" s="272" t="s">
        <v>7147</v>
      </c>
      <c r="K290" s="273">
        <v>5.18</v>
      </c>
      <c r="L290" s="272" t="s">
        <v>7090</v>
      </c>
    </row>
    <row r="291" spans="1:12">
      <c r="A291" s="272" t="s">
        <v>7083</v>
      </c>
      <c r="B291" s="272" t="s">
        <v>7084</v>
      </c>
      <c r="C291" s="272" t="s">
        <v>7373</v>
      </c>
      <c r="D291" s="272" t="s">
        <v>7374</v>
      </c>
      <c r="E291" s="273" t="s">
        <v>7087</v>
      </c>
      <c r="F291" s="272" t="s">
        <v>7087</v>
      </c>
      <c r="G291" s="272">
        <v>103399</v>
      </c>
      <c r="H291" s="272" t="s">
        <v>7389</v>
      </c>
      <c r="I291" s="272" t="s">
        <v>17</v>
      </c>
      <c r="J291" s="272" t="s">
        <v>7147</v>
      </c>
      <c r="K291" s="273">
        <v>10.199999999999999</v>
      </c>
      <c r="L291" s="272" t="s">
        <v>7090</v>
      </c>
    </row>
    <row r="292" spans="1:12">
      <c r="A292" s="272" t="s">
        <v>7083</v>
      </c>
      <c r="B292" s="272" t="s">
        <v>7084</v>
      </c>
      <c r="C292" s="272" t="s">
        <v>7373</v>
      </c>
      <c r="D292" s="272" t="s">
        <v>7374</v>
      </c>
      <c r="E292" s="273" t="s">
        <v>7087</v>
      </c>
      <c r="F292" s="272" t="s">
        <v>7087</v>
      </c>
      <c r="G292" s="272">
        <v>103400</v>
      </c>
      <c r="H292" s="272" t="s">
        <v>7390</v>
      </c>
      <c r="I292" s="272" t="s">
        <v>17</v>
      </c>
      <c r="J292" s="272" t="s">
        <v>7147</v>
      </c>
      <c r="K292" s="273">
        <v>14.58</v>
      </c>
      <c r="L292" s="272" t="s">
        <v>7090</v>
      </c>
    </row>
    <row r="293" spans="1:12">
      <c r="A293" s="272" t="s">
        <v>7083</v>
      </c>
      <c r="B293" s="272" t="s">
        <v>7084</v>
      </c>
      <c r="C293" s="272" t="s">
        <v>7373</v>
      </c>
      <c r="D293" s="272" t="s">
        <v>7374</v>
      </c>
      <c r="E293" s="273" t="s">
        <v>7087</v>
      </c>
      <c r="F293" s="272" t="s">
        <v>7087</v>
      </c>
      <c r="G293" s="272">
        <v>103401</v>
      </c>
      <c r="H293" s="272" t="s">
        <v>7391</v>
      </c>
      <c r="I293" s="272" t="s">
        <v>17</v>
      </c>
      <c r="J293" s="272" t="s">
        <v>7147</v>
      </c>
      <c r="K293" s="273">
        <v>17.82</v>
      </c>
      <c r="L293" s="272" t="s">
        <v>7090</v>
      </c>
    </row>
    <row r="294" spans="1:12">
      <c r="A294" s="272" t="s">
        <v>7083</v>
      </c>
      <c r="B294" s="272" t="s">
        <v>7084</v>
      </c>
      <c r="C294" s="272" t="s">
        <v>7373</v>
      </c>
      <c r="D294" s="272" t="s">
        <v>7374</v>
      </c>
      <c r="E294" s="273" t="s">
        <v>7087</v>
      </c>
      <c r="F294" s="272" t="s">
        <v>7087</v>
      </c>
      <c r="G294" s="272">
        <v>103402</v>
      </c>
      <c r="H294" s="272" t="s">
        <v>7392</v>
      </c>
      <c r="I294" s="272" t="s">
        <v>17</v>
      </c>
      <c r="J294" s="272" t="s">
        <v>7147</v>
      </c>
      <c r="K294" s="273">
        <v>25.93</v>
      </c>
      <c r="L294" s="272" t="s">
        <v>7090</v>
      </c>
    </row>
    <row r="295" spans="1:12">
      <c r="A295" s="272" t="s">
        <v>7083</v>
      </c>
      <c r="B295" s="272" t="s">
        <v>7084</v>
      </c>
      <c r="C295" s="272" t="s">
        <v>7373</v>
      </c>
      <c r="D295" s="272" t="s">
        <v>7374</v>
      </c>
      <c r="E295" s="273" t="s">
        <v>7087</v>
      </c>
      <c r="F295" s="272" t="s">
        <v>7087</v>
      </c>
      <c r="G295" s="272">
        <v>103403</v>
      </c>
      <c r="H295" s="272" t="s">
        <v>7393</v>
      </c>
      <c r="I295" s="272" t="s">
        <v>17</v>
      </c>
      <c r="J295" s="272" t="s">
        <v>7147</v>
      </c>
      <c r="K295" s="273">
        <v>29.17</v>
      </c>
      <c r="L295" s="272" t="s">
        <v>7090</v>
      </c>
    </row>
    <row r="296" spans="1:12">
      <c r="A296" s="272" t="s">
        <v>7083</v>
      </c>
      <c r="B296" s="272" t="s">
        <v>7084</v>
      </c>
      <c r="C296" s="272" t="s">
        <v>7373</v>
      </c>
      <c r="D296" s="272" t="s">
        <v>7374</v>
      </c>
      <c r="E296" s="273" t="s">
        <v>7087</v>
      </c>
      <c r="F296" s="272" t="s">
        <v>7087</v>
      </c>
      <c r="G296" s="272">
        <v>103404</v>
      </c>
      <c r="H296" s="272" t="s">
        <v>7394</v>
      </c>
      <c r="I296" s="272" t="s">
        <v>17</v>
      </c>
      <c r="J296" s="272" t="s">
        <v>7147</v>
      </c>
      <c r="K296" s="273">
        <v>32.409999999999997</v>
      </c>
      <c r="L296" s="272" t="s">
        <v>7090</v>
      </c>
    </row>
    <row r="297" spans="1:12">
      <c r="A297" s="272" t="s">
        <v>7083</v>
      </c>
      <c r="B297" s="272" t="s">
        <v>7084</v>
      </c>
      <c r="C297" s="272" t="s">
        <v>7373</v>
      </c>
      <c r="D297" s="272" t="s">
        <v>7374</v>
      </c>
      <c r="E297" s="273" t="s">
        <v>7087</v>
      </c>
      <c r="F297" s="272" t="s">
        <v>7087</v>
      </c>
      <c r="G297" s="272">
        <v>103405</v>
      </c>
      <c r="H297" s="272" t="s">
        <v>7395</v>
      </c>
      <c r="I297" s="272" t="s">
        <v>17</v>
      </c>
      <c r="J297" s="272" t="s">
        <v>7147</v>
      </c>
      <c r="K297" s="273">
        <v>36.46</v>
      </c>
      <c r="L297" s="272" t="s">
        <v>7090</v>
      </c>
    </row>
    <row r="298" spans="1:12">
      <c r="A298" s="272" t="s">
        <v>7083</v>
      </c>
      <c r="B298" s="272" t="s">
        <v>7084</v>
      </c>
      <c r="C298" s="272" t="s">
        <v>7373</v>
      </c>
      <c r="D298" s="272" t="s">
        <v>7374</v>
      </c>
      <c r="E298" s="273" t="s">
        <v>7087</v>
      </c>
      <c r="F298" s="272" t="s">
        <v>7087</v>
      </c>
      <c r="G298" s="272">
        <v>103406</v>
      </c>
      <c r="H298" s="272" t="s">
        <v>7396</v>
      </c>
      <c r="I298" s="272" t="s">
        <v>17</v>
      </c>
      <c r="J298" s="272" t="s">
        <v>7147</v>
      </c>
      <c r="K298" s="273">
        <v>40.520000000000003</v>
      </c>
      <c r="L298" s="272" t="s">
        <v>7090</v>
      </c>
    </row>
    <row r="299" spans="1:12">
      <c r="A299" s="272" t="s">
        <v>7083</v>
      </c>
      <c r="B299" s="272" t="s">
        <v>7084</v>
      </c>
      <c r="C299" s="272" t="s">
        <v>7373</v>
      </c>
      <c r="D299" s="272" t="s">
        <v>7374</v>
      </c>
      <c r="E299" s="273" t="s">
        <v>7087</v>
      </c>
      <c r="F299" s="272" t="s">
        <v>7087</v>
      </c>
      <c r="G299" s="272">
        <v>103407</v>
      </c>
      <c r="H299" s="272" t="s">
        <v>7397</v>
      </c>
      <c r="I299" s="272" t="s">
        <v>17</v>
      </c>
      <c r="J299" s="272" t="s">
        <v>7147</v>
      </c>
      <c r="K299" s="273">
        <v>45.38</v>
      </c>
      <c r="L299" s="272" t="s">
        <v>7090</v>
      </c>
    </row>
    <row r="300" spans="1:12">
      <c r="A300" s="272" t="s">
        <v>7083</v>
      </c>
      <c r="B300" s="272" t="s">
        <v>7084</v>
      </c>
      <c r="C300" s="272" t="s">
        <v>7373</v>
      </c>
      <c r="D300" s="272" t="s">
        <v>7374</v>
      </c>
      <c r="E300" s="273" t="s">
        <v>7087</v>
      </c>
      <c r="F300" s="272" t="s">
        <v>7087</v>
      </c>
      <c r="G300" s="272">
        <v>103408</v>
      </c>
      <c r="H300" s="272" t="s">
        <v>7398</v>
      </c>
      <c r="I300" s="272" t="s">
        <v>17</v>
      </c>
      <c r="J300" s="272" t="s">
        <v>7147</v>
      </c>
      <c r="K300" s="273">
        <v>51.05</v>
      </c>
      <c r="L300" s="272" t="s">
        <v>7090</v>
      </c>
    </row>
    <row r="301" spans="1:12">
      <c r="A301" s="272" t="s">
        <v>7083</v>
      </c>
      <c r="B301" s="272" t="s">
        <v>7084</v>
      </c>
      <c r="C301" s="272" t="s">
        <v>7373</v>
      </c>
      <c r="D301" s="272" t="s">
        <v>7374</v>
      </c>
      <c r="E301" s="273" t="s">
        <v>7087</v>
      </c>
      <c r="F301" s="272" t="s">
        <v>7087</v>
      </c>
      <c r="G301" s="272">
        <v>103409</v>
      </c>
      <c r="H301" s="272" t="s">
        <v>7399</v>
      </c>
      <c r="I301" s="272" t="s">
        <v>17</v>
      </c>
      <c r="J301" s="272" t="s">
        <v>7147</v>
      </c>
      <c r="K301" s="273">
        <v>57.53</v>
      </c>
      <c r="L301" s="272" t="s">
        <v>7090</v>
      </c>
    </row>
    <row r="302" spans="1:12">
      <c r="A302" s="272" t="s">
        <v>7083</v>
      </c>
      <c r="B302" s="272" t="s">
        <v>7084</v>
      </c>
      <c r="C302" s="272" t="s">
        <v>7373</v>
      </c>
      <c r="D302" s="272" t="s">
        <v>7374</v>
      </c>
      <c r="E302" s="273" t="s">
        <v>7087</v>
      </c>
      <c r="F302" s="272" t="s">
        <v>7087</v>
      </c>
      <c r="G302" s="272">
        <v>103410</v>
      </c>
      <c r="H302" s="272" t="s">
        <v>7400</v>
      </c>
      <c r="I302" s="272" t="s">
        <v>17</v>
      </c>
      <c r="J302" s="272" t="s">
        <v>7147</v>
      </c>
      <c r="K302" s="273">
        <v>64.83</v>
      </c>
      <c r="L302" s="272" t="s">
        <v>7090</v>
      </c>
    </row>
    <row r="303" spans="1:12">
      <c r="A303" s="272" t="s">
        <v>7083</v>
      </c>
      <c r="B303" s="272" t="s">
        <v>7084</v>
      </c>
      <c r="C303" s="272" t="s">
        <v>7373</v>
      </c>
      <c r="D303" s="272" t="s">
        <v>7374</v>
      </c>
      <c r="E303" s="273" t="s">
        <v>7087</v>
      </c>
      <c r="F303" s="272" t="s">
        <v>7087</v>
      </c>
      <c r="G303" s="272">
        <v>103411</v>
      </c>
      <c r="H303" s="272" t="s">
        <v>7401</v>
      </c>
      <c r="I303" s="272" t="s">
        <v>17</v>
      </c>
      <c r="J303" s="272" t="s">
        <v>7147</v>
      </c>
      <c r="K303" s="273">
        <v>6.48</v>
      </c>
      <c r="L303" s="272" t="s">
        <v>7090</v>
      </c>
    </row>
    <row r="304" spans="1:12">
      <c r="A304" s="272" t="s">
        <v>7083</v>
      </c>
      <c r="B304" s="272" t="s">
        <v>7084</v>
      </c>
      <c r="C304" s="272" t="s">
        <v>7373</v>
      </c>
      <c r="D304" s="272" t="s">
        <v>7374</v>
      </c>
      <c r="E304" s="273" t="s">
        <v>7087</v>
      </c>
      <c r="F304" s="272" t="s">
        <v>7087</v>
      </c>
      <c r="G304" s="272">
        <v>103412</v>
      </c>
      <c r="H304" s="272" t="s">
        <v>7402</v>
      </c>
      <c r="I304" s="272" t="s">
        <v>17</v>
      </c>
      <c r="J304" s="272" t="s">
        <v>7147</v>
      </c>
      <c r="K304" s="273">
        <v>10.37</v>
      </c>
      <c r="L304" s="272" t="s">
        <v>7090</v>
      </c>
    </row>
    <row r="305" spans="1:12">
      <c r="A305" s="272" t="s">
        <v>7083</v>
      </c>
      <c r="B305" s="272" t="s">
        <v>7084</v>
      </c>
      <c r="C305" s="272" t="s">
        <v>7373</v>
      </c>
      <c r="D305" s="272" t="s">
        <v>7374</v>
      </c>
      <c r="E305" s="273" t="s">
        <v>7087</v>
      </c>
      <c r="F305" s="272" t="s">
        <v>7087</v>
      </c>
      <c r="G305" s="272">
        <v>103413</v>
      </c>
      <c r="H305" s="272" t="s">
        <v>7403</v>
      </c>
      <c r="I305" s="272" t="s">
        <v>17</v>
      </c>
      <c r="J305" s="272" t="s">
        <v>7147</v>
      </c>
      <c r="K305" s="273">
        <v>20.420000000000002</v>
      </c>
      <c r="L305" s="272" t="s">
        <v>7090</v>
      </c>
    </row>
    <row r="306" spans="1:12">
      <c r="A306" s="272" t="s">
        <v>7083</v>
      </c>
      <c r="B306" s="272" t="s">
        <v>7084</v>
      </c>
      <c r="C306" s="272" t="s">
        <v>7373</v>
      </c>
      <c r="D306" s="272" t="s">
        <v>7374</v>
      </c>
      <c r="E306" s="273" t="s">
        <v>7087</v>
      </c>
      <c r="F306" s="272" t="s">
        <v>7087</v>
      </c>
      <c r="G306" s="272">
        <v>103414</v>
      </c>
      <c r="H306" s="272" t="s">
        <v>7404</v>
      </c>
      <c r="I306" s="272" t="s">
        <v>17</v>
      </c>
      <c r="J306" s="272" t="s">
        <v>7147</v>
      </c>
      <c r="K306" s="273">
        <v>29.17</v>
      </c>
      <c r="L306" s="272" t="s">
        <v>7090</v>
      </c>
    </row>
    <row r="307" spans="1:12">
      <c r="A307" s="272" t="s">
        <v>7083</v>
      </c>
      <c r="B307" s="272" t="s">
        <v>7084</v>
      </c>
      <c r="C307" s="272" t="s">
        <v>7373</v>
      </c>
      <c r="D307" s="272" t="s">
        <v>7374</v>
      </c>
      <c r="E307" s="273" t="s">
        <v>7087</v>
      </c>
      <c r="F307" s="272" t="s">
        <v>7087</v>
      </c>
      <c r="G307" s="272">
        <v>103415</v>
      </c>
      <c r="H307" s="272" t="s">
        <v>7405</v>
      </c>
      <c r="I307" s="272" t="s">
        <v>17</v>
      </c>
      <c r="J307" s="272" t="s">
        <v>7147</v>
      </c>
      <c r="K307" s="273">
        <v>35.65</v>
      </c>
      <c r="L307" s="272" t="s">
        <v>7090</v>
      </c>
    </row>
    <row r="308" spans="1:12">
      <c r="A308" s="272" t="s">
        <v>7083</v>
      </c>
      <c r="B308" s="272" t="s">
        <v>7084</v>
      </c>
      <c r="C308" s="272" t="s">
        <v>7373</v>
      </c>
      <c r="D308" s="272" t="s">
        <v>7374</v>
      </c>
      <c r="E308" s="273" t="s">
        <v>7087</v>
      </c>
      <c r="F308" s="272" t="s">
        <v>7087</v>
      </c>
      <c r="G308" s="272">
        <v>103416</v>
      </c>
      <c r="H308" s="272" t="s">
        <v>7406</v>
      </c>
      <c r="I308" s="272" t="s">
        <v>17</v>
      </c>
      <c r="J308" s="272" t="s">
        <v>7147</v>
      </c>
      <c r="K308" s="273">
        <v>51.86</v>
      </c>
      <c r="L308" s="272" t="s">
        <v>7090</v>
      </c>
    </row>
    <row r="309" spans="1:12">
      <c r="A309" s="272" t="s">
        <v>7083</v>
      </c>
      <c r="B309" s="272" t="s">
        <v>7084</v>
      </c>
      <c r="C309" s="272" t="s">
        <v>7373</v>
      </c>
      <c r="D309" s="272" t="s">
        <v>7374</v>
      </c>
      <c r="E309" s="273" t="s">
        <v>7087</v>
      </c>
      <c r="F309" s="272" t="s">
        <v>7087</v>
      </c>
      <c r="G309" s="272">
        <v>103417</v>
      </c>
      <c r="H309" s="272" t="s">
        <v>7407</v>
      </c>
      <c r="I309" s="272" t="s">
        <v>17</v>
      </c>
      <c r="J309" s="272" t="s">
        <v>7147</v>
      </c>
      <c r="K309" s="273">
        <v>58.35</v>
      </c>
      <c r="L309" s="272" t="s">
        <v>7090</v>
      </c>
    </row>
    <row r="310" spans="1:12">
      <c r="A310" s="272" t="s">
        <v>7083</v>
      </c>
      <c r="B310" s="272" t="s">
        <v>7084</v>
      </c>
      <c r="C310" s="272" t="s">
        <v>7373</v>
      </c>
      <c r="D310" s="272" t="s">
        <v>7374</v>
      </c>
      <c r="E310" s="273" t="s">
        <v>7087</v>
      </c>
      <c r="F310" s="272" t="s">
        <v>7087</v>
      </c>
      <c r="G310" s="272">
        <v>103418</v>
      </c>
      <c r="H310" s="272" t="s">
        <v>7408</v>
      </c>
      <c r="I310" s="272" t="s">
        <v>17</v>
      </c>
      <c r="J310" s="272" t="s">
        <v>7147</v>
      </c>
      <c r="K310" s="273">
        <v>64.83</v>
      </c>
      <c r="L310" s="272" t="s">
        <v>7090</v>
      </c>
    </row>
    <row r="311" spans="1:12">
      <c r="A311" s="272" t="s">
        <v>7083</v>
      </c>
      <c r="B311" s="272" t="s">
        <v>7084</v>
      </c>
      <c r="C311" s="272" t="s">
        <v>7373</v>
      </c>
      <c r="D311" s="272" t="s">
        <v>7374</v>
      </c>
      <c r="E311" s="273" t="s">
        <v>7087</v>
      </c>
      <c r="F311" s="272" t="s">
        <v>7087</v>
      </c>
      <c r="G311" s="272">
        <v>103419</v>
      </c>
      <c r="H311" s="272" t="s">
        <v>7409</v>
      </c>
      <c r="I311" s="272" t="s">
        <v>17</v>
      </c>
      <c r="J311" s="272" t="s">
        <v>7147</v>
      </c>
      <c r="K311" s="273">
        <v>72.94</v>
      </c>
      <c r="L311" s="272" t="s">
        <v>7090</v>
      </c>
    </row>
    <row r="312" spans="1:12">
      <c r="A312" s="272" t="s">
        <v>7083</v>
      </c>
      <c r="B312" s="272" t="s">
        <v>7084</v>
      </c>
      <c r="C312" s="272" t="s">
        <v>7373</v>
      </c>
      <c r="D312" s="272" t="s">
        <v>7374</v>
      </c>
      <c r="E312" s="273" t="s">
        <v>7087</v>
      </c>
      <c r="F312" s="272" t="s">
        <v>7087</v>
      </c>
      <c r="G312" s="272">
        <v>103420</v>
      </c>
      <c r="H312" s="272" t="s">
        <v>7410</v>
      </c>
      <c r="I312" s="272" t="s">
        <v>17</v>
      </c>
      <c r="J312" s="272" t="s">
        <v>7147</v>
      </c>
      <c r="K312" s="273">
        <v>81.040000000000006</v>
      </c>
      <c r="L312" s="272" t="s">
        <v>7090</v>
      </c>
    </row>
    <row r="313" spans="1:12">
      <c r="A313" s="272" t="s">
        <v>7083</v>
      </c>
      <c r="B313" s="272" t="s">
        <v>7084</v>
      </c>
      <c r="C313" s="272" t="s">
        <v>7373</v>
      </c>
      <c r="D313" s="272" t="s">
        <v>7374</v>
      </c>
      <c r="E313" s="273" t="s">
        <v>7087</v>
      </c>
      <c r="F313" s="272" t="s">
        <v>7087</v>
      </c>
      <c r="G313" s="272">
        <v>103421</v>
      </c>
      <c r="H313" s="272" t="s">
        <v>7411</v>
      </c>
      <c r="I313" s="272" t="s">
        <v>17</v>
      </c>
      <c r="J313" s="272" t="s">
        <v>7147</v>
      </c>
      <c r="K313" s="273">
        <v>90.77</v>
      </c>
      <c r="L313" s="272" t="s">
        <v>7090</v>
      </c>
    </row>
    <row r="314" spans="1:12">
      <c r="A314" s="272" t="s">
        <v>7083</v>
      </c>
      <c r="B314" s="272" t="s">
        <v>7084</v>
      </c>
      <c r="C314" s="272" t="s">
        <v>7373</v>
      </c>
      <c r="D314" s="272" t="s">
        <v>7374</v>
      </c>
      <c r="E314" s="273" t="s">
        <v>7087</v>
      </c>
      <c r="F314" s="272" t="s">
        <v>7087</v>
      </c>
      <c r="G314" s="272">
        <v>103422</v>
      </c>
      <c r="H314" s="272" t="s">
        <v>7412</v>
      </c>
      <c r="I314" s="272" t="s">
        <v>17</v>
      </c>
      <c r="J314" s="272" t="s">
        <v>7147</v>
      </c>
      <c r="K314" s="273">
        <v>102.11</v>
      </c>
      <c r="L314" s="272" t="s">
        <v>7090</v>
      </c>
    </row>
    <row r="315" spans="1:12">
      <c r="A315" s="272" t="s">
        <v>7083</v>
      </c>
      <c r="B315" s="272" t="s">
        <v>7084</v>
      </c>
      <c r="C315" s="272" t="s">
        <v>7373</v>
      </c>
      <c r="D315" s="272" t="s">
        <v>7374</v>
      </c>
      <c r="E315" s="273" t="s">
        <v>7087</v>
      </c>
      <c r="F315" s="272" t="s">
        <v>7087</v>
      </c>
      <c r="G315" s="272">
        <v>103423</v>
      </c>
      <c r="H315" s="272" t="s">
        <v>7413</v>
      </c>
      <c r="I315" s="272" t="s">
        <v>17</v>
      </c>
      <c r="J315" s="272" t="s">
        <v>7147</v>
      </c>
      <c r="K315" s="273">
        <v>115.08</v>
      </c>
      <c r="L315" s="272" t="s">
        <v>7090</v>
      </c>
    </row>
    <row r="316" spans="1:12">
      <c r="A316" s="272" t="s">
        <v>7083</v>
      </c>
      <c r="B316" s="272" t="s">
        <v>7084</v>
      </c>
      <c r="C316" s="272" t="s">
        <v>7373</v>
      </c>
      <c r="D316" s="272" t="s">
        <v>7374</v>
      </c>
      <c r="E316" s="273" t="s">
        <v>7087</v>
      </c>
      <c r="F316" s="272" t="s">
        <v>7087</v>
      </c>
      <c r="G316" s="272">
        <v>103424</v>
      </c>
      <c r="H316" s="272" t="s">
        <v>7414</v>
      </c>
      <c r="I316" s="272" t="s">
        <v>17</v>
      </c>
      <c r="J316" s="272" t="s">
        <v>7147</v>
      </c>
      <c r="K316" s="273">
        <v>129.66999999999999</v>
      </c>
      <c r="L316" s="272" t="s">
        <v>7090</v>
      </c>
    </row>
    <row r="317" spans="1:12">
      <c r="A317" s="272" t="s">
        <v>7083</v>
      </c>
      <c r="B317" s="272" t="s">
        <v>7084</v>
      </c>
      <c r="C317" s="272" t="s">
        <v>7373</v>
      </c>
      <c r="D317" s="272" t="s">
        <v>7374</v>
      </c>
      <c r="E317" s="273" t="s">
        <v>7087</v>
      </c>
      <c r="F317" s="272" t="s">
        <v>7087</v>
      </c>
      <c r="G317" s="272">
        <v>103425</v>
      </c>
      <c r="H317" s="272" t="s">
        <v>7415</v>
      </c>
      <c r="I317" s="272" t="s">
        <v>17</v>
      </c>
      <c r="J317" s="272" t="s">
        <v>7089</v>
      </c>
      <c r="K317" s="273">
        <v>14.9</v>
      </c>
      <c r="L317" s="272" t="s">
        <v>7090</v>
      </c>
    </row>
    <row r="318" spans="1:12">
      <c r="A318" s="272" t="s">
        <v>7083</v>
      </c>
      <c r="B318" s="272" t="s">
        <v>7084</v>
      </c>
      <c r="C318" s="272" t="s">
        <v>7373</v>
      </c>
      <c r="D318" s="272" t="s">
        <v>7374</v>
      </c>
      <c r="E318" s="273" t="s">
        <v>7087</v>
      </c>
      <c r="F318" s="272" t="s">
        <v>7087</v>
      </c>
      <c r="G318" s="272">
        <v>103426</v>
      </c>
      <c r="H318" s="272" t="s">
        <v>7416</v>
      </c>
      <c r="I318" s="272" t="s">
        <v>17</v>
      </c>
      <c r="J318" s="272" t="s">
        <v>7089</v>
      </c>
      <c r="K318" s="273">
        <v>17.760000000000002</v>
      </c>
      <c r="L318" s="272" t="s">
        <v>7090</v>
      </c>
    </row>
    <row r="319" spans="1:12">
      <c r="A319" s="272" t="s">
        <v>7083</v>
      </c>
      <c r="B319" s="272" t="s">
        <v>7084</v>
      </c>
      <c r="C319" s="272" t="s">
        <v>7373</v>
      </c>
      <c r="D319" s="272" t="s">
        <v>7374</v>
      </c>
      <c r="E319" s="273" t="s">
        <v>7087</v>
      </c>
      <c r="F319" s="272" t="s">
        <v>7087</v>
      </c>
      <c r="G319" s="272">
        <v>103427</v>
      </c>
      <c r="H319" s="272" t="s">
        <v>7417</v>
      </c>
      <c r="I319" s="272" t="s">
        <v>17</v>
      </c>
      <c r="J319" s="272" t="s">
        <v>7089</v>
      </c>
      <c r="K319" s="273">
        <v>35.6</v>
      </c>
      <c r="L319" s="272" t="s">
        <v>7090</v>
      </c>
    </row>
    <row r="320" spans="1:12">
      <c r="A320" s="272" t="s">
        <v>7083</v>
      </c>
      <c r="B320" s="272" t="s">
        <v>7084</v>
      </c>
      <c r="C320" s="272" t="s">
        <v>7373</v>
      </c>
      <c r="D320" s="272" t="s">
        <v>7374</v>
      </c>
      <c r="E320" s="273" t="s">
        <v>7087</v>
      </c>
      <c r="F320" s="272" t="s">
        <v>7087</v>
      </c>
      <c r="G320" s="272">
        <v>103428</v>
      </c>
      <c r="H320" s="272" t="s">
        <v>7418</v>
      </c>
      <c r="I320" s="272" t="s">
        <v>17</v>
      </c>
      <c r="J320" s="272" t="s">
        <v>7089</v>
      </c>
      <c r="K320" s="273">
        <v>241.2</v>
      </c>
      <c r="L320" s="272" t="s">
        <v>7090</v>
      </c>
    </row>
    <row r="321" spans="1:12">
      <c r="A321" s="272" t="s">
        <v>7083</v>
      </c>
      <c r="B321" s="272" t="s">
        <v>7084</v>
      </c>
      <c r="C321" s="272" t="s">
        <v>7373</v>
      </c>
      <c r="D321" s="272" t="s">
        <v>7374</v>
      </c>
      <c r="E321" s="273" t="s">
        <v>7087</v>
      </c>
      <c r="F321" s="272" t="s">
        <v>7087</v>
      </c>
      <c r="G321" s="272">
        <v>103429</v>
      </c>
      <c r="H321" s="272" t="s">
        <v>7419</v>
      </c>
      <c r="I321" s="272" t="s">
        <v>17</v>
      </c>
      <c r="J321" s="272" t="s">
        <v>7089</v>
      </c>
      <c r="K321" s="274">
        <v>2705.16</v>
      </c>
      <c r="L321" s="272" t="s">
        <v>7090</v>
      </c>
    </row>
    <row r="322" spans="1:12">
      <c r="A322" s="272" t="s">
        <v>7083</v>
      </c>
      <c r="B322" s="272" t="s">
        <v>7084</v>
      </c>
      <c r="C322" s="272" t="s">
        <v>7373</v>
      </c>
      <c r="D322" s="272" t="s">
        <v>7374</v>
      </c>
      <c r="E322" s="273" t="s">
        <v>7087</v>
      </c>
      <c r="F322" s="272" t="s">
        <v>7087</v>
      </c>
      <c r="G322" s="272">
        <v>103430</v>
      </c>
      <c r="H322" s="272" t="s">
        <v>7420</v>
      </c>
      <c r="I322" s="272" t="s">
        <v>17</v>
      </c>
      <c r="J322" s="272" t="s">
        <v>7089</v>
      </c>
      <c r="K322" s="273">
        <v>32.21</v>
      </c>
      <c r="L322" s="272" t="s">
        <v>7090</v>
      </c>
    </row>
    <row r="323" spans="1:12">
      <c r="A323" s="272" t="s">
        <v>7083</v>
      </c>
      <c r="B323" s="272" t="s">
        <v>7084</v>
      </c>
      <c r="C323" s="272" t="s">
        <v>7373</v>
      </c>
      <c r="D323" s="272" t="s">
        <v>7374</v>
      </c>
      <c r="E323" s="273" t="s">
        <v>7087</v>
      </c>
      <c r="F323" s="272" t="s">
        <v>7087</v>
      </c>
      <c r="G323" s="272">
        <v>103431</v>
      </c>
      <c r="H323" s="272" t="s">
        <v>7421</v>
      </c>
      <c r="I323" s="272" t="s">
        <v>17</v>
      </c>
      <c r="J323" s="272" t="s">
        <v>7089</v>
      </c>
      <c r="K323" s="273">
        <v>56.34</v>
      </c>
      <c r="L323" s="272" t="s">
        <v>7090</v>
      </c>
    </row>
    <row r="324" spans="1:12">
      <c r="A324" s="272" t="s">
        <v>7083</v>
      </c>
      <c r="B324" s="272" t="s">
        <v>7084</v>
      </c>
      <c r="C324" s="272" t="s">
        <v>7373</v>
      </c>
      <c r="D324" s="272" t="s">
        <v>7374</v>
      </c>
      <c r="E324" s="273" t="s">
        <v>7087</v>
      </c>
      <c r="F324" s="272" t="s">
        <v>7087</v>
      </c>
      <c r="G324" s="272">
        <v>103432</v>
      </c>
      <c r="H324" s="272" t="s">
        <v>7422</v>
      </c>
      <c r="I324" s="272" t="s">
        <v>17</v>
      </c>
      <c r="J324" s="272" t="s">
        <v>7089</v>
      </c>
      <c r="K324" s="274">
        <v>1536.14</v>
      </c>
      <c r="L324" s="272" t="s">
        <v>7090</v>
      </c>
    </row>
    <row r="325" spans="1:12">
      <c r="A325" s="272" t="s">
        <v>7083</v>
      </c>
      <c r="B325" s="272" t="s">
        <v>7084</v>
      </c>
      <c r="C325" s="272" t="s">
        <v>7373</v>
      </c>
      <c r="D325" s="272" t="s">
        <v>7374</v>
      </c>
      <c r="E325" s="273" t="s">
        <v>7087</v>
      </c>
      <c r="F325" s="272" t="s">
        <v>7087</v>
      </c>
      <c r="G325" s="272">
        <v>103433</v>
      </c>
      <c r="H325" s="272" t="s">
        <v>7423</v>
      </c>
      <c r="I325" s="272" t="s">
        <v>17</v>
      </c>
      <c r="J325" s="272" t="s">
        <v>7089</v>
      </c>
      <c r="K325" s="273">
        <v>32.049999999999997</v>
      </c>
      <c r="L325" s="272" t="s">
        <v>7090</v>
      </c>
    </row>
    <row r="326" spans="1:12">
      <c r="A326" s="272" t="s">
        <v>7083</v>
      </c>
      <c r="B326" s="272" t="s">
        <v>7084</v>
      </c>
      <c r="C326" s="272" t="s">
        <v>7373</v>
      </c>
      <c r="D326" s="272" t="s">
        <v>7374</v>
      </c>
      <c r="E326" s="273" t="s">
        <v>7087</v>
      </c>
      <c r="F326" s="272" t="s">
        <v>7087</v>
      </c>
      <c r="G326" s="272">
        <v>103434</v>
      </c>
      <c r="H326" s="272" t="s">
        <v>7424</v>
      </c>
      <c r="I326" s="272" t="s">
        <v>17</v>
      </c>
      <c r="J326" s="272" t="s">
        <v>7089</v>
      </c>
      <c r="K326" s="273">
        <v>44.28</v>
      </c>
      <c r="L326" s="272" t="s">
        <v>7090</v>
      </c>
    </row>
    <row r="327" spans="1:12">
      <c r="A327" s="272" t="s">
        <v>7083</v>
      </c>
      <c r="B327" s="272" t="s">
        <v>7084</v>
      </c>
      <c r="C327" s="272" t="s">
        <v>7373</v>
      </c>
      <c r="D327" s="272" t="s">
        <v>7374</v>
      </c>
      <c r="E327" s="273" t="s">
        <v>7087</v>
      </c>
      <c r="F327" s="272" t="s">
        <v>7087</v>
      </c>
      <c r="G327" s="272">
        <v>103435</v>
      </c>
      <c r="H327" s="272" t="s">
        <v>7425</v>
      </c>
      <c r="I327" s="272" t="s">
        <v>17</v>
      </c>
      <c r="J327" s="272" t="s">
        <v>7089</v>
      </c>
      <c r="K327" s="273">
        <v>82.32</v>
      </c>
      <c r="L327" s="272" t="s">
        <v>7090</v>
      </c>
    </row>
    <row r="328" spans="1:12">
      <c r="A328" s="272" t="s">
        <v>7083</v>
      </c>
      <c r="B328" s="272" t="s">
        <v>7084</v>
      </c>
      <c r="C328" s="272" t="s">
        <v>7373</v>
      </c>
      <c r="D328" s="272" t="s">
        <v>7374</v>
      </c>
      <c r="E328" s="273" t="s">
        <v>7087</v>
      </c>
      <c r="F328" s="272" t="s">
        <v>7087</v>
      </c>
      <c r="G328" s="272">
        <v>103436</v>
      </c>
      <c r="H328" s="272" t="s">
        <v>7426</v>
      </c>
      <c r="I328" s="272" t="s">
        <v>17</v>
      </c>
      <c r="J328" s="272" t="s">
        <v>7089</v>
      </c>
      <c r="K328" s="274">
        <v>2176.9299999999998</v>
      </c>
      <c r="L328" s="272" t="s">
        <v>7090</v>
      </c>
    </row>
    <row r="329" spans="1:12">
      <c r="A329" s="272" t="s">
        <v>7083</v>
      </c>
      <c r="B329" s="272" t="s">
        <v>7084</v>
      </c>
      <c r="C329" s="272" t="s">
        <v>7373</v>
      </c>
      <c r="D329" s="272" t="s">
        <v>7374</v>
      </c>
      <c r="E329" s="273" t="s">
        <v>7087</v>
      </c>
      <c r="F329" s="272" t="s">
        <v>7087</v>
      </c>
      <c r="G329" s="272">
        <v>103437</v>
      </c>
      <c r="H329" s="272" t="s">
        <v>7427</v>
      </c>
      <c r="I329" s="272" t="s">
        <v>17</v>
      </c>
      <c r="J329" s="272" t="s">
        <v>7089</v>
      </c>
      <c r="K329" s="273">
        <v>170.88</v>
      </c>
      <c r="L329" s="272" t="s">
        <v>7090</v>
      </c>
    </row>
    <row r="330" spans="1:12">
      <c r="A330" s="272" t="s">
        <v>7083</v>
      </c>
      <c r="B330" s="272" t="s">
        <v>7084</v>
      </c>
      <c r="C330" s="272" t="s">
        <v>7373</v>
      </c>
      <c r="D330" s="272" t="s">
        <v>7374</v>
      </c>
      <c r="E330" s="273" t="s">
        <v>7087</v>
      </c>
      <c r="F330" s="272" t="s">
        <v>7087</v>
      </c>
      <c r="G330" s="272">
        <v>103438</v>
      </c>
      <c r="H330" s="272" t="s">
        <v>7428</v>
      </c>
      <c r="I330" s="272" t="s">
        <v>17</v>
      </c>
      <c r="J330" s="272" t="s">
        <v>7089</v>
      </c>
      <c r="K330" s="273">
        <v>170.88</v>
      </c>
      <c r="L330" s="272" t="s">
        <v>7090</v>
      </c>
    </row>
    <row r="331" spans="1:12">
      <c r="A331" s="272" t="s">
        <v>7083</v>
      </c>
      <c r="B331" s="272" t="s">
        <v>7084</v>
      </c>
      <c r="C331" s="272" t="s">
        <v>7373</v>
      </c>
      <c r="D331" s="272" t="s">
        <v>7374</v>
      </c>
      <c r="E331" s="273" t="s">
        <v>7087</v>
      </c>
      <c r="F331" s="272" t="s">
        <v>7087</v>
      </c>
      <c r="G331" s="272">
        <v>103439</v>
      </c>
      <c r="H331" s="272" t="s">
        <v>7429</v>
      </c>
      <c r="I331" s="272" t="s">
        <v>17</v>
      </c>
      <c r="J331" s="272" t="s">
        <v>7089</v>
      </c>
      <c r="K331" s="273">
        <v>201.64</v>
      </c>
      <c r="L331" s="272" t="s">
        <v>7090</v>
      </c>
    </row>
    <row r="332" spans="1:12">
      <c r="A332" s="272" t="s">
        <v>7083</v>
      </c>
      <c r="B332" s="272" t="s">
        <v>7084</v>
      </c>
      <c r="C332" s="272" t="s">
        <v>7373</v>
      </c>
      <c r="D332" s="272" t="s">
        <v>7374</v>
      </c>
      <c r="E332" s="273" t="s">
        <v>7087</v>
      </c>
      <c r="F332" s="272" t="s">
        <v>7087</v>
      </c>
      <c r="G332" s="272">
        <v>103440</v>
      </c>
      <c r="H332" s="272" t="s">
        <v>7430</v>
      </c>
      <c r="I332" s="272" t="s">
        <v>17</v>
      </c>
      <c r="J332" s="272" t="s">
        <v>7089</v>
      </c>
      <c r="K332" s="273">
        <v>383.38</v>
      </c>
      <c r="L332" s="272" t="s">
        <v>7090</v>
      </c>
    </row>
    <row r="333" spans="1:12">
      <c r="A333" s="272" t="s">
        <v>7083</v>
      </c>
      <c r="B333" s="272" t="s">
        <v>7084</v>
      </c>
      <c r="C333" s="272" t="s">
        <v>7373</v>
      </c>
      <c r="D333" s="272" t="s">
        <v>7374</v>
      </c>
      <c r="E333" s="273" t="s">
        <v>7087</v>
      </c>
      <c r="F333" s="272" t="s">
        <v>7087</v>
      </c>
      <c r="G333" s="272">
        <v>103441</v>
      </c>
      <c r="H333" s="272" t="s">
        <v>7431</v>
      </c>
      <c r="I333" s="272" t="s">
        <v>17</v>
      </c>
      <c r="J333" s="272" t="s">
        <v>7089</v>
      </c>
      <c r="K333" s="273">
        <v>388.37</v>
      </c>
      <c r="L333" s="272" t="s">
        <v>7090</v>
      </c>
    </row>
    <row r="334" spans="1:12">
      <c r="A334" s="272" t="s">
        <v>7083</v>
      </c>
      <c r="B334" s="272" t="s">
        <v>7084</v>
      </c>
      <c r="C334" s="272" t="s">
        <v>7373</v>
      </c>
      <c r="D334" s="272" t="s">
        <v>7374</v>
      </c>
      <c r="E334" s="273" t="s">
        <v>7087</v>
      </c>
      <c r="F334" s="272" t="s">
        <v>7087</v>
      </c>
      <c r="G334" s="272">
        <v>103442</v>
      </c>
      <c r="H334" s="272" t="s">
        <v>7432</v>
      </c>
      <c r="I334" s="272" t="s">
        <v>17</v>
      </c>
      <c r="J334" s="272" t="s">
        <v>7089</v>
      </c>
      <c r="K334" s="273">
        <v>508.61</v>
      </c>
      <c r="L334" s="272" t="s">
        <v>7090</v>
      </c>
    </row>
    <row r="335" spans="1:12">
      <c r="A335" s="272" t="s">
        <v>709</v>
      </c>
      <c r="B335" s="272" t="s">
        <v>7433</v>
      </c>
      <c r="C335" s="272" t="s">
        <v>7434</v>
      </c>
      <c r="D335" s="272" t="s">
        <v>7435</v>
      </c>
      <c r="E335" s="273" t="s">
        <v>7087</v>
      </c>
      <c r="F335" s="272" t="s">
        <v>7087</v>
      </c>
      <c r="G335" s="272">
        <v>98441</v>
      </c>
      <c r="H335" s="272" t="s">
        <v>7436</v>
      </c>
      <c r="I335" s="272" t="s">
        <v>38</v>
      </c>
      <c r="J335" s="272" t="s">
        <v>7147</v>
      </c>
      <c r="K335" s="273">
        <v>105.42</v>
      </c>
      <c r="L335" s="272" t="s">
        <v>7090</v>
      </c>
    </row>
    <row r="336" spans="1:12">
      <c r="A336" s="272" t="s">
        <v>709</v>
      </c>
      <c r="B336" s="272" t="s">
        <v>7433</v>
      </c>
      <c r="C336" s="272" t="s">
        <v>7434</v>
      </c>
      <c r="D336" s="272" t="s">
        <v>7435</v>
      </c>
      <c r="E336" s="273" t="s">
        <v>7087</v>
      </c>
      <c r="F336" s="272" t="s">
        <v>7087</v>
      </c>
      <c r="G336" s="272">
        <v>98443</v>
      </c>
      <c r="H336" s="272" t="s">
        <v>7437</v>
      </c>
      <c r="I336" s="272" t="s">
        <v>38</v>
      </c>
      <c r="J336" s="272" t="s">
        <v>7147</v>
      </c>
      <c r="K336" s="273">
        <v>86.58</v>
      </c>
      <c r="L336" s="272" t="s">
        <v>7090</v>
      </c>
    </row>
    <row r="337" spans="1:12">
      <c r="A337" s="272" t="s">
        <v>709</v>
      </c>
      <c r="B337" s="272" t="s">
        <v>7433</v>
      </c>
      <c r="C337" s="272" t="s">
        <v>7434</v>
      </c>
      <c r="D337" s="272" t="s">
        <v>7435</v>
      </c>
      <c r="E337" s="273" t="s">
        <v>7087</v>
      </c>
      <c r="F337" s="272" t="s">
        <v>7087</v>
      </c>
      <c r="G337" s="272">
        <v>98445</v>
      </c>
      <c r="H337" s="272" t="s">
        <v>7438</v>
      </c>
      <c r="I337" s="272" t="s">
        <v>38</v>
      </c>
      <c r="J337" s="272" t="s">
        <v>7147</v>
      </c>
      <c r="K337" s="273">
        <v>122.17</v>
      </c>
      <c r="L337" s="272" t="s">
        <v>7090</v>
      </c>
    </row>
    <row r="338" spans="1:12">
      <c r="A338" s="272" t="s">
        <v>709</v>
      </c>
      <c r="B338" s="272" t="s">
        <v>7433</v>
      </c>
      <c r="C338" s="272" t="s">
        <v>7434</v>
      </c>
      <c r="D338" s="272" t="s">
        <v>7435</v>
      </c>
      <c r="E338" s="273" t="s">
        <v>7087</v>
      </c>
      <c r="F338" s="272" t="s">
        <v>7087</v>
      </c>
      <c r="G338" s="272">
        <v>98446</v>
      </c>
      <c r="H338" s="272" t="s">
        <v>7439</v>
      </c>
      <c r="I338" s="272" t="s">
        <v>38</v>
      </c>
      <c r="J338" s="272" t="s">
        <v>7147</v>
      </c>
      <c r="K338" s="273">
        <v>152.22999999999999</v>
      </c>
      <c r="L338" s="272" t="s">
        <v>7090</v>
      </c>
    </row>
    <row r="339" spans="1:12">
      <c r="A339" s="272" t="s">
        <v>709</v>
      </c>
      <c r="B339" s="272" t="s">
        <v>7433</v>
      </c>
      <c r="C339" s="272" t="s">
        <v>7434</v>
      </c>
      <c r="D339" s="272" t="s">
        <v>7435</v>
      </c>
      <c r="E339" s="273" t="s">
        <v>7087</v>
      </c>
      <c r="F339" s="272" t="s">
        <v>7087</v>
      </c>
      <c r="G339" s="272">
        <v>98447</v>
      </c>
      <c r="H339" s="272" t="s">
        <v>7440</v>
      </c>
      <c r="I339" s="272" t="s">
        <v>38</v>
      </c>
      <c r="J339" s="272" t="s">
        <v>7147</v>
      </c>
      <c r="K339" s="273">
        <v>100.47</v>
      </c>
      <c r="L339" s="272" t="s">
        <v>7090</v>
      </c>
    </row>
    <row r="340" spans="1:12">
      <c r="A340" s="272" t="s">
        <v>709</v>
      </c>
      <c r="B340" s="272" t="s">
        <v>7433</v>
      </c>
      <c r="C340" s="272" t="s">
        <v>7434</v>
      </c>
      <c r="D340" s="272" t="s">
        <v>7435</v>
      </c>
      <c r="E340" s="273" t="s">
        <v>7087</v>
      </c>
      <c r="F340" s="272" t="s">
        <v>7087</v>
      </c>
      <c r="G340" s="272">
        <v>98448</v>
      </c>
      <c r="H340" s="272" t="s">
        <v>7441</v>
      </c>
      <c r="I340" s="272" t="s">
        <v>38</v>
      </c>
      <c r="J340" s="272" t="s">
        <v>7147</v>
      </c>
      <c r="K340" s="273">
        <v>125.63</v>
      </c>
      <c r="L340" s="272" t="s">
        <v>7090</v>
      </c>
    </row>
    <row r="341" spans="1:12">
      <c r="A341" s="272" t="s">
        <v>709</v>
      </c>
      <c r="B341" s="272" t="s">
        <v>7433</v>
      </c>
      <c r="C341" s="272" t="s">
        <v>7434</v>
      </c>
      <c r="D341" s="272" t="s">
        <v>7435</v>
      </c>
      <c r="E341" s="273" t="s">
        <v>7087</v>
      </c>
      <c r="F341" s="272" t="s">
        <v>7087</v>
      </c>
      <c r="G341" s="272">
        <v>98449</v>
      </c>
      <c r="H341" s="272" t="s">
        <v>7442</v>
      </c>
      <c r="I341" s="272" t="s">
        <v>38</v>
      </c>
      <c r="J341" s="272" t="s">
        <v>7147</v>
      </c>
      <c r="K341" s="273">
        <v>153.01</v>
      </c>
      <c r="L341" s="272" t="s">
        <v>7090</v>
      </c>
    </row>
    <row r="342" spans="1:12">
      <c r="A342" s="272" t="s">
        <v>709</v>
      </c>
      <c r="B342" s="272" t="s">
        <v>7433</v>
      </c>
      <c r="C342" s="272" t="s">
        <v>7434</v>
      </c>
      <c r="D342" s="272" t="s">
        <v>7435</v>
      </c>
      <c r="E342" s="273" t="s">
        <v>7087</v>
      </c>
      <c r="F342" s="272" t="s">
        <v>7087</v>
      </c>
      <c r="G342" s="272">
        <v>98451</v>
      </c>
      <c r="H342" s="272" t="s">
        <v>7443</v>
      </c>
      <c r="I342" s="272" t="s">
        <v>38</v>
      </c>
      <c r="J342" s="272" t="s">
        <v>7147</v>
      </c>
      <c r="K342" s="273">
        <v>131.69999999999999</v>
      </c>
      <c r="L342" s="272" t="s">
        <v>7090</v>
      </c>
    </row>
    <row r="343" spans="1:12">
      <c r="A343" s="272" t="s">
        <v>709</v>
      </c>
      <c r="B343" s="272" t="s">
        <v>7433</v>
      </c>
      <c r="C343" s="272" t="s">
        <v>7434</v>
      </c>
      <c r="D343" s="272" t="s">
        <v>7435</v>
      </c>
      <c r="E343" s="273" t="s">
        <v>7087</v>
      </c>
      <c r="F343" s="272" t="s">
        <v>7087</v>
      </c>
      <c r="G343" s="272">
        <v>98452</v>
      </c>
      <c r="H343" s="272" t="s">
        <v>7444</v>
      </c>
      <c r="I343" s="272" t="s">
        <v>38</v>
      </c>
      <c r="J343" s="272" t="s">
        <v>7147</v>
      </c>
      <c r="K343" s="273">
        <v>162.55000000000001</v>
      </c>
      <c r="L343" s="272" t="s">
        <v>7090</v>
      </c>
    </row>
    <row r="344" spans="1:12">
      <c r="A344" s="272" t="s">
        <v>709</v>
      </c>
      <c r="B344" s="272" t="s">
        <v>7433</v>
      </c>
      <c r="C344" s="272" t="s">
        <v>7434</v>
      </c>
      <c r="D344" s="272" t="s">
        <v>7435</v>
      </c>
      <c r="E344" s="273" t="s">
        <v>7087</v>
      </c>
      <c r="F344" s="272" t="s">
        <v>7087</v>
      </c>
      <c r="G344" s="272">
        <v>98453</v>
      </c>
      <c r="H344" s="272" t="s">
        <v>7445</v>
      </c>
      <c r="I344" s="272" t="s">
        <v>38</v>
      </c>
      <c r="J344" s="272" t="s">
        <v>7147</v>
      </c>
      <c r="K344" s="273">
        <v>173.41</v>
      </c>
      <c r="L344" s="272" t="s">
        <v>7090</v>
      </c>
    </row>
    <row r="345" spans="1:12">
      <c r="A345" s="272" t="s">
        <v>709</v>
      </c>
      <c r="B345" s="272" t="s">
        <v>7433</v>
      </c>
      <c r="C345" s="272" t="s">
        <v>7434</v>
      </c>
      <c r="D345" s="272" t="s">
        <v>7435</v>
      </c>
      <c r="E345" s="273" t="s">
        <v>7087</v>
      </c>
      <c r="F345" s="272" t="s">
        <v>7087</v>
      </c>
      <c r="G345" s="272">
        <v>98454</v>
      </c>
      <c r="H345" s="272" t="s">
        <v>7446</v>
      </c>
      <c r="I345" s="272" t="s">
        <v>38</v>
      </c>
      <c r="J345" s="272" t="s">
        <v>7147</v>
      </c>
      <c r="K345" s="273">
        <v>210.41</v>
      </c>
      <c r="L345" s="272" t="s">
        <v>7090</v>
      </c>
    </row>
    <row r="346" spans="1:12">
      <c r="A346" s="272" t="s">
        <v>709</v>
      </c>
      <c r="B346" s="272" t="s">
        <v>7433</v>
      </c>
      <c r="C346" s="272" t="s">
        <v>7434</v>
      </c>
      <c r="D346" s="272" t="s">
        <v>7435</v>
      </c>
      <c r="E346" s="273" t="s">
        <v>7087</v>
      </c>
      <c r="F346" s="272" t="s">
        <v>7087</v>
      </c>
      <c r="G346" s="272">
        <v>98455</v>
      </c>
      <c r="H346" s="272" t="s">
        <v>7447</v>
      </c>
      <c r="I346" s="272" t="s">
        <v>38</v>
      </c>
      <c r="J346" s="272" t="s">
        <v>7147</v>
      </c>
      <c r="K346" s="273">
        <v>148.57</v>
      </c>
      <c r="L346" s="272" t="s">
        <v>7090</v>
      </c>
    </row>
    <row r="347" spans="1:12">
      <c r="A347" s="272" t="s">
        <v>709</v>
      </c>
      <c r="B347" s="272" t="s">
        <v>7433</v>
      </c>
      <c r="C347" s="272" t="s">
        <v>7434</v>
      </c>
      <c r="D347" s="272" t="s">
        <v>7435</v>
      </c>
      <c r="E347" s="273" t="s">
        <v>7087</v>
      </c>
      <c r="F347" s="272" t="s">
        <v>7087</v>
      </c>
      <c r="G347" s="272">
        <v>98456</v>
      </c>
      <c r="H347" s="272" t="s">
        <v>7448</v>
      </c>
      <c r="I347" s="272" t="s">
        <v>38</v>
      </c>
      <c r="J347" s="272" t="s">
        <v>7147</v>
      </c>
      <c r="K347" s="273">
        <v>181.05</v>
      </c>
      <c r="L347" s="272" t="s">
        <v>7090</v>
      </c>
    </row>
    <row r="348" spans="1:12">
      <c r="A348" s="272" t="s">
        <v>709</v>
      </c>
      <c r="B348" s="272" t="s">
        <v>7433</v>
      </c>
      <c r="C348" s="272" t="s">
        <v>7434</v>
      </c>
      <c r="D348" s="272" t="s">
        <v>7435</v>
      </c>
      <c r="E348" s="273" t="s">
        <v>7087</v>
      </c>
      <c r="F348" s="272" t="s">
        <v>7087</v>
      </c>
      <c r="G348" s="272">
        <v>98458</v>
      </c>
      <c r="H348" s="272" t="s">
        <v>7449</v>
      </c>
      <c r="I348" s="272" t="s">
        <v>38</v>
      </c>
      <c r="J348" s="272" t="s">
        <v>7147</v>
      </c>
      <c r="K348" s="273">
        <v>107</v>
      </c>
      <c r="L348" s="272" t="s">
        <v>7090</v>
      </c>
    </row>
    <row r="349" spans="1:12">
      <c r="A349" s="272" t="s">
        <v>709</v>
      </c>
      <c r="B349" s="272" t="s">
        <v>7433</v>
      </c>
      <c r="C349" s="272" t="s">
        <v>7434</v>
      </c>
      <c r="D349" s="272" t="s">
        <v>7435</v>
      </c>
      <c r="E349" s="273" t="s">
        <v>7087</v>
      </c>
      <c r="F349" s="272" t="s">
        <v>7087</v>
      </c>
      <c r="G349" s="272">
        <v>98459</v>
      </c>
      <c r="H349" s="272" t="s">
        <v>7450</v>
      </c>
      <c r="I349" s="272" t="s">
        <v>38</v>
      </c>
      <c r="J349" s="272" t="s">
        <v>7089</v>
      </c>
      <c r="K349" s="273">
        <v>89.83</v>
      </c>
      <c r="L349" s="272" t="s">
        <v>7090</v>
      </c>
    </row>
    <row r="350" spans="1:12">
      <c r="A350" s="272" t="s">
        <v>709</v>
      </c>
      <c r="B350" s="272" t="s">
        <v>7433</v>
      </c>
      <c r="C350" s="272" t="s">
        <v>7434</v>
      </c>
      <c r="D350" s="272" t="s">
        <v>7435</v>
      </c>
      <c r="E350" s="273" t="s">
        <v>7087</v>
      </c>
      <c r="F350" s="272" t="s">
        <v>7087</v>
      </c>
      <c r="G350" s="272">
        <v>98460</v>
      </c>
      <c r="H350" s="272" t="s">
        <v>7451</v>
      </c>
      <c r="I350" s="272" t="s">
        <v>38</v>
      </c>
      <c r="J350" s="272" t="s">
        <v>7147</v>
      </c>
      <c r="K350" s="273">
        <v>77.2</v>
      </c>
      <c r="L350" s="272" t="s">
        <v>7090</v>
      </c>
    </row>
    <row r="351" spans="1:12">
      <c r="A351" s="272" t="s">
        <v>709</v>
      </c>
      <c r="B351" s="272" t="s">
        <v>7433</v>
      </c>
      <c r="C351" s="272" t="s">
        <v>7434</v>
      </c>
      <c r="D351" s="272" t="s">
        <v>7435</v>
      </c>
      <c r="E351" s="273" t="s">
        <v>7087</v>
      </c>
      <c r="F351" s="272" t="s">
        <v>7087</v>
      </c>
      <c r="G351" s="272">
        <v>98461</v>
      </c>
      <c r="H351" s="272" t="s">
        <v>7452</v>
      </c>
      <c r="I351" s="272" t="s">
        <v>17</v>
      </c>
      <c r="J351" s="272" t="s">
        <v>7089</v>
      </c>
      <c r="K351" s="274">
        <v>5883.77</v>
      </c>
      <c r="L351" s="272" t="s">
        <v>7090</v>
      </c>
    </row>
    <row r="352" spans="1:12">
      <c r="A352" s="272" t="s">
        <v>709</v>
      </c>
      <c r="B352" s="272" t="s">
        <v>7433</v>
      </c>
      <c r="C352" s="272" t="s">
        <v>7434</v>
      </c>
      <c r="D352" s="272" t="s">
        <v>7435</v>
      </c>
      <c r="E352" s="273" t="s">
        <v>7087</v>
      </c>
      <c r="F352" s="272" t="s">
        <v>7087</v>
      </c>
      <c r="G352" s="272">
        <v>98462</v>
      </c>
      <c r="H352" s="272" t="s">
        <v>7453</v>
      </c>
      <c r="I352" s="272" t="s">
        <v>17</v>
      </c>
      <c r="J352" s="272" t="s">
        <v>7089</v>
      </c>
      <c r="K352" s="274">
        <v>9902.2800000000007</v>
      </c>
      <c r="L352" s="272" t="s">
        <v>7090</v>
      </c>
    </row>
    <row r="353" spans="1:12">
      <c r="A353" s="272" t="s">
        <v>709</v>
      </c>
      <c r="B353" s="272" t="s">
        <v>7433</v>
      </c>
      <c r="C353" s="272" t="s">
        <v>7434</v>
      </c>
      <c r="D353" s="272" t="s">
        <v>7435</v>
      </c>
      <c r="E353" s="273" t="s">
        <v>7087</v>
      </c>
      <c r="F353" s="272" t="s">
        <v>7087</v>
      </c>
      <c r="G353" s="272">
        <v>105113</v>
      </c>
      <c r="H353" s="272" t="s">
        <v>7454</v>
      </c>
      <c r="I353" s="272" t="s">
        <v>17</v>
      </c>
      <c r="J353" s="272" t="s">
        <v>7089</v>
      </c>
      <c r="K353" s="274">
        <v>7743.82</v>
      </c>
      <c r="L353" s="272" t="s">
        <v>7090</v>
      </c>
    </row>
    <row r="354" spans="1:12">
      <c r="A354" s="272" t="s">
        <v>709</v>
      </c>
      <c r="B354" s="272" t="s">
        <v>7433</v>
      </c>
      <c r="C354" s="272" t="s">
        <v>7434</v>
      </c>
      <c r="D354" s="272" t="s">
        <v>7435</v>
      </c>
      <c r="E354" s="273" t="s">
        <v>7087</v>
      </c>
      <c r="F354" s="272" t="s">
        <v>7087</v>
      </c>
      <c r="G354" s="272">
        <v>105114</v>
      </c>
      <c r="H354" s="272" t="s">
        <v>7455</v>
      </c>
      <c r="I354" s="272" t="s">
        <v>145</v>
      </c>
      <c r="J354" s="272" t="s">
        <v>7089</v>
      </c>
      <c r="K354" s="274">
        <v>1697.76</v>
      </c>
      <c r="L354" s="272" t="s">
        <v>7090</v>
      </c>
    </row>
    <row r="355" spans="1:12">
      <c r="A355" s="272" t="s">
        <v>709</v>
      </c>
      <c r="B355" s="272" t="s">
        <v>7433</v>
      </c>
      <c r="C355" s="272" t="s">
        <v>7434</v>
      </c>
      <c r="D355" s="272" t="s">
        <v>7435</v>
      </c>
      <c r="E355" s="273" t="s">
        <v>7087</v>
      </c>
      <c r="F355" s="272" t="s">
        <v>7087</v>
      </c>
      <c r="G355" s="272">
        <v>105115</v>
      </c>
      <c r="H355" s="272" t="s">
        <v>7456</v>
      </c>
      <c r="I355" s="272" t="s">
        <v>17</v>
      </c>
      <c r="J355" s="272" t="s">
        <v>7089</v>
      </c>
      <c r="K355" s="273">
        <v>118.32</v>
      </c>
      <c r="L355" s="272" t="s">
        <v>7090</v>
      </c>
    </row>
    <row r="356" spans="1:12">
      <c r="A356" s="272" t="s">
        <v>709</v>
      </c>
      <c r="B356" s="272" t="s">
        <v>7433</v>
      </c>
      <c r="C356" s="272" t="s">
        <v>7434</v>
      </c>
      <c r="D356" s="272" t="s">
        <v>7435</v>
      </c>
      <c r="E356" s="273" t="s">
        <v>7087</v>
      </c>
      <c r="F356" s="272" t="s">
        <v>7087</v>
      </c>
      <c r="G356" s="272">
        <v>105116</v>
      </c>
      <c r="H356" s="272" t="s">
        <v>7457</v>
      </c>
      <c r="I356" s="272" t="s">
        <v>17</v>
      </c>
      <c r="J356" s="272" t="s">
        <v>7147</v>
      </c>
      <c r="K356" s="273">
        <v>10.4</v>
      </c>
      <c r="L356" s="272" t="s">
        <v>7090</v>
      </c>
    </row>
    <row r="357" spans="1:12">
      <c r="A357" s="272" t="s">
        <v>709</v>
      </c>
      <c r="B357" s="272" t="s">
        <v>7433</v>
      </c>
      <c r="C357" s="272" t="s">
        <v>7434</v>
      </c>
      <c r="D357" s="272" t="s">
        <v>7435</v>
      </c>
      <c r="E357" s="273" t="s">
        <v>7087</v>
      </c>
      <c r="F357" s="272" t="s">
        <v>7087</v>
      </c>
      <c r="G357" s="272">
        <v>105126</v>
      </c>
      <c r="H357" s="272" t="s">
        <v>7458</v>
      </c>
      <c r="I357" s="272" t="s">
        <v>261</v>
      </c>
      <c r="J357" s="272" t="s">
        <v>7147</v>
      </c>
      <c r="K357" s="273">
        <v>40.53</v>
      </c>
      <c r="L357" s="272" t="s">
        <v>7090</v>
      </c>
    </row>
    <row r="358" spans="1:12">
      <c r="A358" s="272" t="s">
        <v>709</v>
      </c>
      <c r="B358" s="272" t="s">
        <v>7433</v>
      </c>
      <c r="C358" s="272" t="s">
        <v>7434</v>
      </c>
      <c r="D358" s="272" t="s">
        <v>7435</v>
      </c>
      <c r="E358" s="273" t="s">
        <v>7087</v>
      </c>
      <c r="F358" s="272" t="s">
        <v>7087</v>
      </c>
      <c r="G358" s="272">
        <v>105127</v>
      </c>
      <c r="H358" s="272" t="s">
        <v>7459</v>
      </c>
      <c r="I358" s="272" t="s">
        <v>261</v>
      </c>
      <c r="J358" s="272" t="s">
        <v>7147</v>
      </c>
      <c r="K358" s="273">
        <v>36.4</v>
      </c>
      <c r="L358" s="272" t="s">
        <v>7090</v>
      </c>
    </row>
    <row r="359" spans="1:12">
      <c r="A359" s="272" t="s">
        <v>709</v>
      </c>
      <c r="B359" s="272" t="s">
        <v>7433</v>
      </c>
      <c r="C359" s="272" t="s">
        <v>7434</v>
      </c>
      <c r="D359" s="272" t="s">
        <v>7435</v>
      </c>
      <c r="E359" s="273" t="s">
        <v>7087</v>
      </c>
      <c r="F359" s="272" t="s">
        <v>7087</v>
      </c>
      <c r="G359" s="272">
        <v>105128</v>
      </c>
      <c r="H359" s="272" t="s">
        <v>7460</v>
      </c>
      <c r="I359" s="272" t="s">
        <v>261</v>
      </c>
      <c r="J359" s="272" t="s">
        <v>7147</v>
      </c>
      <c r="K359" s="273">
        <v>115.59</v>
      </c>
      <c r="L359" s="272" t="s">
        <v>7090</v>
      </c>
    </row>
    <row r="360" spans="1:12">
      <c r="A360" s="272" t="s">
        <v>709</v>
      </c>
      <c r="B360" s="272" t="s">
        <v>7433</v>
      </c>
      <c r="C360" s="272" t="s">
        <v>7434</v>
      </c>
      <c r="D360" s="272" t="s">
        <v>7435</v>
      </c>
      <c r="E360" s="273" t="s">
        <v>7087</v>
      </c>
      <c r="F360" s="272" t="s">
        <v>7087</v>
      </c>
      <c r="G360" s="272">
        <v>105130</v>
      </c>
      <c r="H360" s="272" t="s">
        <v>7461</v>
      </c>
      <c r="I360" s="272" t="s">
        <v>261</v>
      </c>
      <c r="J360" s="272" t="s">
        <v>7147</v>
      </c>
      <c r="K360" s="273">
        <v>29.09</v>
      </c>
      <c r="L360" s="272" t="s">
        <v>7090</v>
      </c>
    </row>
    <row r="361" spans="1:12">
      <c r="A361" s="272" t="s">
        <v>7462</v>
      </c>
      <c r="B361" s="272" t="s">
        <v>7463</v>
      </c>
      <c r="C361" s="272" t="s">
        <v>7464</v>
      </c>
      <c r="D361" s="272" t="s">
        <v>7465</v>
      </c>
      <c r="E361" s="273" t="s">
        <v>7087</v>
      </c>
      <c r="F361" s="272" t="s">
        <v>7087</v>
      </c>
      <c r="G361" s="272">
        <v>5631</v>
      </c>
      <c r="H361" s="272" t="s">
        <v>7466</v>
      </c>
      <c r="I361" s="272" t="s">
        <v>332</v>
      </c>
      <c r="J361" s="272" t="s">
        <v>7089</v>
      </c>
      <c r="K361" s="273">
        <v>202.21</v>
      </c>
      <c r="L361" s="272" t="s">
        <v>7090</v>
      </c>
    </row>
    <row r="362" spans="1:12">
      <c r="A362" s="272" t="s">
        <v>7462</v>
      </c>
      <c r="B362" s="272" t="s">
        <v>7463</v>
      </c>
      <c r="C362" s="272" t="s">
        <v>7464</v>
      </c>
      <c r="D362" s="272" t="s">
        <v>7465</v>
      </c>
      <c r="E362" s="273" t="s">
        <v>7087</v>
      </c>
      <c r="F362" s="272" t="s">
        <v>7087</v>
      </c>
      <c r="G362" s="272">
        <v>5678</v>
      </c>
      <c r="H362" s="272" t="s">
        <v>7467</v>
      </c>
      <c r="I362" s="272" t="s">
        <v>332</v>
      </c>
      <c r="J362" s="272" t="s">
        <v>7089</v>
      </c>
      <c r="K362" s="273">
        <v>136.74</v>
      </c>
      <c r="L362" s="272" t="s">
        <v>7090</v>
      </c>
    </row>
    <row r="363" spans="1:12">
      <c r="A363" s="272" t="s">
        <v>7462</v>
      </c>
      <c r="B363" s="272" t="s">
        <v>7463</v>
      </c>
      <c r="C363" s="272" t="s">
        <v>7464</v>
      </c>
      <c r="D363" s="272" t="s">
        <v>7465</v>
      </c>
      <c r="E363" s="273" t="s">
        <v>7087</v>
      </c>
      <c r="F363" s="272" t="s">
        <v>7087</v>
      </c>
      <c r="G363" s="272">
        <v>5680</v>
      </c>
      <c r="H363" s="272" t="s">
        <v>7468</v>
      </c>
      <c r="I363" s="272" t="s">
        <v>332</v>
      </c>
      <c r="J363" s="272" t="s">
        <v>7089</v>
      </c>
      <c r="K363" s="273">
        <v>124.66</v>
      </c>
      <c r="L363" s="272" t="s">
        <v>7090</v>
      </c>
    </row>
    <row r="364" spans="1:12">
      <c r="A364" s="272" t="s">
        <v>7462</v>
      </c>
      <c r="B364" s="272" t="s">
        <v>7463</v>
      </c>
      <c r="C364" s="272" t="s">
        <v>7464</v>
      </c>
      <c r="D364" s="272" t="s">
        <v>7465</v>
      </c>
      <c r="E364" s="273" t="s">
        <v>7087</v>
      </c>
      <c r="F364" s="272" t="s">
        <v>7087</v>
      </c>
      <c r="G364" s="272">
        <v>5684</v>
      </c>
      <c r="H364" s="272" t="s">
        <v>7469</v>
      </c>
      <c r="I364" s="272" t="s">
        <v>332</v>
      </c>
      <c r="J364" s="272" t="s">
        <v>7089</v>
      </c>
      <c r="K364" s="273">
        <v>164.06</v>
      </c>
      <c r="L364" s="272" t="s">
        <v>7090</v>
      </c>
    </row>
    <row r="365" spans="1:12">
      <c r="A365" s="272" t="s">
        <v>7462</v>
      </c>
      <c r="B365" s="272" t="s">
        <v>7463</v>
      </c>
      <c r="C365" s="272" t="s">
        <v>7464</v>
      </c>
      <c r="D365" s="272" t="s">
        <v>7465</v>
      </c>
      <c r="E365" s="273" t="s">
        <v>7087</v>
      </c>
      <c r="F365" s="272" t="s">
        <v>7087</v>
      </c>
      <c r="G365" s="272">
        <v>5689</v>
      </c>
      <c r="H365" s="272" t="s">
        <v>7470</v>
      </c>
      <c r="I365" s="272" t="s">
        <v>332</v>
      </c>
      <c r="J365" s="272" t="s">
        <v>7089</v>
      </c>
      <c r="K365" s="273">
        <v>6.32</v>
      </c>
      <c r="L365" s="272" t="s">
        <v>7090</v>
      </c>
    </row>
    <row r="366" spans="1:12">
      <c r="A366" s="272" t="s">
        <v>7462</v>
      </c>
      <c r="B366" s="272" t="s">
        <v>7463</v>
      </c>
      <c r="C366" s="272" t="s">
        <v>7464</v>
      </c>
      <c r="D366" s="272" t="s">
        <v>7465</v>
      </c>
      <c r="E366" s="273" t="s">
        <v>7087</v>
      </c>
      <c r="F366" s="272" t="s">
        <v>7087</v>
      </c>
      <c r="G366" s="272">
        <v>5795</v>
      </c>
      <c r="H366" s="272" t="s">
        <v>7471</v>
      </c>
      <c r="I366" s="272" t="s">
        <v>332</v>
      </c>
      <c r="J366" s="272" t="s">
        <v>7147</v>
      </c>
      <c r="K366" s="273">
        <v>22.09</v>
      </c>
      <c r="L366" s="272" t="s">
        <v>7090</v>
      </c>
    </row>
    <row r="367" spans="1:12">
      <c r="A367" s="272" t="s">
        <v>7462</v>
      </c>
      <c r="B367" s="272" t="s">
        <v>7463</v>
      </c>
      <c r="C367" s="272" t="s">
        <v>7464</v>
      </c>
      <c r="D367" s="272" t="s">
        <v>7465</v>
      </c>
      <c r="E367" s="273" t="s">
        <v>7087</v>
      </c>
      <c r="F367" s="272" t="s">
        <v>7087</v>
      </c>
      <c r="G367" s="272">
        <v>5811</v>
      </c>
      <c r="H367" s="272" t="s">
        <v>7472</v>
      </c>
      <c r="I367" s="272" t="s">
        <v>332</v>
      </c>
      <c r="J367" s="272" t="s">
        <v>7089</v>
      </c>
      <c r="K367" s="273">
        <v>200.5</v>
      </c>
      <c r="L367" s="272" t="s">
        <v>7090</v>
      </c>
    </row>
    <row r="368" spans="1:12">
      <c r="A368" s="272" t="s">
        <v>7462</v>
      </c>
      <c r="B368" s="272" t="s">
        <v>7463</v>
      </c>
      <c r="C368" s="272" t="s">
        <v>7464</v>
      </c>
      <c r="D368" s="272" t="s">
        <v>7465</v>
      </c>
      <c r="E368" s="273" t="s">
        <v>7087</v>
      </c>
      <c r="F368" s="272" t="s">
        <v>7087</v>
      </c>
      <c r="G368" s="272">
        <v>5823</v>
      </c>
      <c r="H368" s="272" t="s">
        <v>7473</v>
      </c>
      <c r="I368" s="272" t="s">
        <v>332</v>
      </c>
      <c r="J368" s="272" t="s">
        <v>7089</v>
      </c>
      <c r="K368" s="273">
        <v>219.48</v>
      </c>
      <c r="L368" s="272" t="s">
        <v>7090</v>
      </c>
    </row>
    <row r="369" spans="1:12">
      <c r="A369" s="272" t="s">
        <v>7462</v>
      </c>
      <c r="B369" s="272" t="s">
        <v>7463</v>
      </c>
      <c r="C369" s="272" t="s">
        <v>7464</v>
      </c>
      <c r="D369" s="272" t="s">
        <v>7465</v>
      </c>
      <c r="E369" s="273" t="s">
        <v>7087</v>
      </c>
      <c r="F369" s="272" t="s">
        <v>7087</v>
      </c>
      <c r="G369" s="272">
        <v>5824</v>
      </c>
      <c r="H369" s="272" t="s">
        <v>7474</v>
      </c>
      <c r="I369" s="272" t="s">
        <v>332</v>
      </c>
      <c r="J369" s="272" t="s">
        <v>7089</v>
      </c>
      <c r="K369" s="273">
        <v>213.11</v>
      </c>
      <c r="L369" s="272" t="s">
        <v>7090</v>
      </c>
    </row>
    <row r="370" spans="1:12">
      <c r="A370" s="272" t="s">
        <v>7462</v>
      </c>
      <c r="B370" s="272" t="s">
        <v>7463</v>
      </c>
      <c r="C370" s="272" t="s">
        <v>7464</v>
      </c>
      <c r="D370" s="272" t="s">
        <v>7465</v>
      </c>
      <c r="E370" s="273" t="s">
        <v>7087</v>
      </c>
      <c r="F370" s="272" t="s">
        <v>7087</v>
      </c>
      <c r="G370" s="272">
        <v>5835</v>
      </c>
      <c r="H370" s="272" t="s">
        <v>522</v>
      </c>
      <c r="I370" s="272" t="s">
        <v>332</v>
      </c>
      <c r="J370" s="272" t="s">
        <v>7089</v>
      </c>
      <c r="K370" s="273">
        <v>340.99</v>
      </c>
      <c r="L370" s="272" t="s">
        <v>7090</v>
      </c>
    </row>
    <row r="371" spans="1:12">
      <c r="A371" s="272" t="s">
        <v>7462</v>
      </c>
      <c r="B371" s="272" t="s">
        <v>7463</v>
      </c>
      <c r="C371" s="272" t="s">
        <v>7464</v>
      </c>
      <c r="D371" s="272" t="s">
        <v>7465</v>
      </c>
      <c r="E371" s="273" t="s">
        <v>7087</v>
      </c>
      <c r="F371" s="272" t="s">
        <v>7087</v>
      </c>
      <c r="G371" s="272">
        <v>5839</v>
      </c>
      <c r="H371" s="272" t="s">
        <v>512</v>
      </c>
      <c r="I371" s="272" t="s">
        <v>332</v>
      </c>
      <c r="J371" s="272" t="s">
        <v>7089</v>
      </c>
      <c r="K371" s="273">
        <v>9.31</v>
      </c>
      <c r="L371" s="272" t="s">
        <v>7090</v>
      </c>
    </row>
    <row r="372" spans="1:12">
      <c r="A372" s="272" t="s">
        <v>7462</v>
      </c>
      <c r="B372" s="272" t="s">
        <v>7463</v>
      </c>
      <c r="C372" s="272" t="s">
        <v>7464</v>
      </c>
      <c r="D372" s="272" t="s">
        <v>7465</v>
      </c>
      <c r="E372" s="273" t="s">
        <v>7087</v>
      </c>
      <c r="F372" s="272" t="s">
        <v>7087</v>
      </c>
      <c r="G372" s="272">
        <v>5843</v>
      </c>
      <c r="H372" s="272" t="s">
        <v>7475</v>
      </c>
      <c r="I372" s="272" t="s">
        <v>332</v>
      </c>
      <c r="J372" s="272" t="s">
        <v>7089</v>
      </c>
      <c r="K372" s="273">
        <v>163.49</v>
      </c>
      <c r="L372" s="272" t="s">
        <v>7090</v>
      </c>
    </row>
    <row r="373" spans="1:12">
      <c r="A373" s="272" t="s">
        <v>7462</v>
      </c>
      <c r="B373" s="272" t="s">
        <v>7463</v>
      </c>
      <c r="C373" s="272" t="s">
        <v>7464</v>
      </c>
      <c r="D373" s="272" t="s">
        <v>7465</v>
      </c>
      <c r="E373" s="273" t="s">
        <v>7087</v>
      </c>
      <c r="F373" s="272" t="s">
        <v>7087</v>
      </c>
      <c r="G373" s="272">
        <v>5847</v>
      </c>
      <c r="H373" s="272" t="s">
        <v>7476</v>
      </c>
      <c r="I373" s="272" t="s">
        <v>332</v>
      </c>
      <c r="J373" s="272" t="s">
        <v>7089</v>
      </c>
      <c r="K373" s="273">
        <v>254.37</v>
      </c>
      <c r="L373" s="272" t="s">
        <v>7090</v>
      </c>
    </row>
    <row r="374" spans="1:12">
      <c r="A374" s="272" t="s">
        <v>7462</v>
      </c>
      <c r="B374" s="272" t="s">
        <v>7463</v>
      </c>
      <c r="C374" s="272" t="s">
        <v>7464</v>
      </c>
      <c r="D374" s="272" t="s">
        <v>7465</v>
      </c>
      <c r="E374" s="273" t="s">
        <v>7087</v>
      </c>
      <c r="F374" s="272" t="s">
        <v>7087</v>
      </c>
      <c r="G374" s="272">
        <v>5851</v>
      </c>
      <c r="H374" s="272" t="s">
        <v>7477</v>
      </c>
      <c r="I374" s="272" t="s">
        <v>332</v>
      </c>
      <c r="J374" s="272" t="s">
        <v>7089</v>
      </c>
      <c r="K374" s="273">
        <v>242.3</v>
      </c>
      <c r="L374" s="272" t="s">
        <v>7090</v>
      </c>
    </row>
    <row r="375" spans="1:12">
      <c r="A375" s="272" t="s">
        <v>7462</v>
      </c>
      <c r="B375" s="272" t="s">
        <v>7463</v>
      </c>
      <c r="C375" s="272" t="s">
        <v>7464</v>
      </c>
      <c r="D375" s="272" t="s">
        <v>7465</v>
      </c>
      <c r="E375" s="273" t="s">
        <v>7087</v>
      </c>
      <c r="F375" s="272" t="s">
        <v>7087</v>
      </c>
      <c r="G375" s="272">
        <v>5855</v>
      </c>
      <c r="H375" s="272" t="s">
        <v>7478</v>
      </c>
      <c r="I375" s="272" t="s">
        <v>332</v>
      </c>
      <c r="J375" s="272" t="s">
        <v>7089</v>
      </c>
      <c r="K375" s="273">
        <v>651.9</v>
      </c>
      <c r="L375" s="272" t="s">
        <v>7090</v>
      </c>
    </row>
    <row r="376" spans="1:12">
      <c r="A376" s="272" t="s">
        <v>7462</v>
      </c>
      <c r="B376" s="272" t="s">
        <v>7463</v>
      </c>
      <c r="C376" s="272" t="s">
        <v>7464</v>
      </c>
      <c r="D376" s="272" t="s">
        <v>7465</v>
      </c>
      <c r="E376" s="273" t="s">
        <v>7087</v>
      </c>
      <c r="F376" s="272" t="s">
        <v>7087</v>
      </c>
      <c r="G376" s="272">
        <v>5863</v>
      </c>
      <c r="H376" s="272" t="s">
        <v>7479</v>
      </c>
      <c r="I376" s="272" t="s">
        <v>332</v>
      </c>
      <c r="J376" s="272" t="s">
        <v>7089</v>
      </c>
      <c r="K376" s="273">
        <v>25.02</v>
      </c>
      <c r="L376" s="272" t="s">
        <v>7090</v>
      </c>
    </row>
    <row r="377" spans="1:12">
      <c r="A377" s="272" t="s">
        <v>7462</v>
      </c>
      <c r="B377" s="272" t="s">
        <v>7463</v>
      </c>
      <c r="C377" s="272" t="s">
        <v>7464</v>
      </c>
      <c r="D377" s="272" t="s">
        <v>7465</v>
      </c>
      <c r="E377" s="273" t="s">
        <v>7087</v>
      </c>
      <c r="F377" s="272" t="s">
        <v>7087</v>
      </c>
      <c r="G377" s="272">
        <v>5867</v>
      </c>
      <c r="H377" s="272" t="s">
        <v>7480</v>
      </c>
      <c r="I377" s="272" t="s">
        <v>332</v>
      </c>
      <c r="J377" s="272" t="s">
        <v>7089</v>
      </c>
      <c r="K377" s="273">
        <v>166.28</v>
      </c>
      <c r="L377" s="272" t="s">
        <v>7090</v>
      </c>
    </row>
    <row r="378" spans="1:12">
      <c r="A378" s="272" t="s">
        <v>7462</v>
      </c>
      <c r="B378" s="272" t="s">
        <v>7463</v>
      </c>
      <c r="C378" s="272" t="s">
        <v>7464</v>
      </c>
      <c r="D378" s="272" t="s">
        <v>7465</v>
      </c>
      <c r="E378" s="273" t="s">
        <v>7087</v>
      </c>
      <c r="F378" s="272" t="s">
        <v>7087</v>
      </c>
      <c r="G378" s="272">
        <v>5875</v>
      </c>
      <c r="H378" s="272" t="s">
        <v>7481</v>
      </c>
      <c r="I378" s="272" t="s">
        <v>332</v>
      </c>
      <c r="J378" s="272" t="s">
        <v>7089</v>
      </c>
      <c r="K378" s="273">
        <v>125.07</v>
      </c>
      <c r="L378" s="272" t="s">
        <v>7090</v>
      </c>
    </row>
    <row r="379" spans="1:12">
      <c r="A379" s="272" t="s">
        <v>7462</v>
      </c>
      <c r="B379" s="272" t="s">
        <v>7463</v>
      </c>
      <c r="C379" s="272" t="s">
        <v>7464</v>
      </c>
      <c r="D379" s="272" t="s">
        <v>7465</v>
      </c>
      <c r="E379" s="273" t="s">
        <v>7087</v>
      </c>
      <c r="F379" s="272" t="s">
        <v>7087</v>
      </c>
      <c r="G379" s="272">
        <v>5879</v>
      </c>
      <c r="H379" s="272" t="s">
        <v>7482</v>
      </c>
      <c r="I379" s="272" t="s">
        <v>332</v>
      </c>
      <c r="J379" s="272" t="s">
        <v>7089</v>
      </c>
      <c r="K379" s="273">
        <v>148.1</v>
      </c>
      <c r="L379" s="272" t="s">
        <v>7090</v>
      </c>
    </row>
    <row r="380" spans="1:12">
      <c r="A380" s="272" t="s">
        <v>7462</v>
      </c>
      <c r="B380" s="272" t="s">
        <v>7463</v>
      </c>
      <c r="C380" s="272" t="s">
        <v>7464</v>
      </c>
      <c r="D380" s="272" t="s">
        <v>7465</v>
      </c>
      <c r="E380" s="273" t="s">
        <v>7087</v>
      </c>
      <c r="F380" s="272" t="s">
        <v>7087</v>
      </c>
      <c r="G380" s="272">
        <v>5882</v>
      </c>
      <c r="H380" s="272" t="s">
        <v>7483</v>
      </c>
      <c r="I380" s="272" t="s">
        <v>332</v>
      </c>
      <c r="J380" s="272" t="s">
        <v>7089</v>
      </c>
      <c r="K380" s="273">
        <v>123.56</v>
      </c>
      <c r="L380" s="272" t="s">
        <v>7090</v>
      </c>
    </row>
    <row r="381" spans="1:12">
      <c r="A381" s="272" t="s">
        <v>7462</v>
      </c>
      <c r="B381" s="272" t="s">
        <v>7463</v>
      </c>
      <c r="C381" s="272" t="s">
        <v>7464</v>
      </c>
      <c r="D381" s="272" t="s">
        <v>7465</v>
      </c>
      <c r="E381" s="273" t="s">
        <v>7087</v>
      </c>
      <c r="F381" s="272" t="s">
        <v>7087</v>
      </c>
      <c r="G381" s="272">
        <v>5890</v>
      </c>
      <c r="H381" s="272" t="s">
        <v>7484</v>
      </c>
      <c r="I381" s="272" t="s">
        <v>332</v>
      </c>
      <c r="J381" s="272" t="s">
        <v>7089</v>
      </c>
      <c r="K381" s="273">
        <v>200.53</v>
      </c>
      <c r="L381" s="272" t="s">
        <v>7090</v>
      </c>
    </row>
    <row r="382" spans="1:12">
      <c r="A382" s="272" t="s">
        <v>7462</v>
      </c>
      <c r="B382" s="272" t="s">
        <v>7463</v>
      </c>
      <c r="C382" s="272" t="s">
        <v>7464</v>
      </c>
      <c r="D382" s="272" t="s">
        <v>7465</v>
      </c>
      <c r="E382" s="273" t="s">
        <v>7087</v>
      </c>
      <c r="F382" s="272" t="s">
        <v>7087</v>
      </c>
      <c r="G382" s="272">
        <v>5894</v>
      </c>
      <c r="H382" s="272" t="s">
        <v>7485</v>
      </c>
      <c r="I382" s="272" t="s">
        <v>332</v>
      </c>
      <c r="J382" s="272" t="s">
        <v>7089</v>
      </c>
      <c r="K382" s="273">
        <v>208.96</v>
      </c>
      <c r="L382" s="272" t="s">
        <v>7090</v>
      </c>
    </row>
    <row r="383" spans="1:12">
      <c r="A383" s="272" t="s">
        <v>7462</v>
      </c>
      <c r="B383" s="272" t="s">
        <v>7463</v>
      </c>
      <c r="C383" s="272" t="s">
        <v>7464</v>
      </c>
      <c r="D383" s="272" t="s">
        <v>7465</v>
      </c>
      <c r="E383" s="273" t="s">
        <v>7087</v>
      </c>
      <c r="F383" s="272" t="s">
        <v>7087</v>
      </c>
      <c r="G383" s="272">
        <v>5901</v>
      </c>
      <c r="H383" s="272" t="s">
        <v>7486</v>
      </c>
      <c r="I383" s="272" t="s">
        <v>332</v>
      </c>
      <c r="J383" s="272" t="s">
        <v>7089</v>
      </c>
      <c r="K383" s="273">
        <v>316.10000000000002</v>
      </c>
      <c r="L383" s="272" t="s">
        <v>7090</v>
      </c>
    </row>
    <row r="384" spans="1:12">
      <c r="A384" s="272" t="s">
        <v>7462</v>
      </c>
      <c r="B384" s="272" t="s">
        <v>7463</v>
      </c>
      <c r="C384" s="272" t="s">
        <v>7464</v>
      </c>
      <c r="D384" s="272" t="s">
        <v>7465</v>
      </c>
      <c r="E384" s="273" t="s">
        <v>7087</v>
      </c>
      <c r="F384" s="272" t="s">
        <v>7087</v>
      </c>
      <c r="G384" s="272">
        <v>5909</v>
      </c>
      <c r="H384" s="272" t="s">
        <v>7487</v>
      </c>
      <c r="I384" s="272" t="s">
        <v>332</v>
      </c>
      <c r="J384" s="272" t="s">
        <v>7089</v>
      </c>
      <c r="K384" s="273">
        <v>32.85</v>
      </c>
      <c r="L384" s="272" t="s">
        <v>7090</v>
      </c>
    </row>
    <row r="385" spans="1:12">
      <c r="A385" s="272" t="s">
        <v>7462</v>
      </c>
      <c r="B385" s="272" t="s">
        <v>7463</v>
      </c>
      <c r="C385" s="272" t="s">
        <v>7464</v>
      </c>
      <c r="D385" s="272" t="s">
        <v>7465</v>
      </c>
      <c r="E385" s="273" t="s">
        <v>7087</v>
      </c>
      <c r="F385" s="272" t="s">
        <v>7087</v>
      </c>
      <c r="G385" s="272">
        <v>5921</v>
      </c>
      <c r="H385" s="272" t="s">
        <v>7488</v>
      </c>
      <c r="I385" s="272" t="s">
        <v>332</v>
      </c>
      <c r="J385" s="272" t="s">
        <v>7089</v>
      </c>
      <c r="K385" s="273">
        <v>4.9400000000000004</v>
      </c>
      <c r="L385" s="272" t="s">
        <v>7090</v>
      </c>
    </row>
    <row r="386" spans="1:12">
      <c r="A386" s="272" t="s">
        <v>7462</v>
      </c>
      <c r="B386" s="272" t="s">
        <v>7463</v>
      </c>
      <c r="C386" s="272" t="s">
        <v>7464</v>
      </c>
      <c r="D386" s="272" t="s">
        <v>7465</v>
      </c>
      <c r="E386" s="273" t="s">
        <v>7087</v>
      </c>
      <c r="F386" s="272" t="s">
        <v>7087</v>
      </c>
      <c r="G386" s="272">
        <v>5928</v>
      </c>
      <c r="H386" s="272" t="s">
        <v>7489</v>
      </c>
      <c r="I386" s="272" t="s">
        <v>332</v>
      </c>
      <c r="J386" s="272" t="s">
        <v>7089</v>
      </c>
      <c r="K386" s="273">
        <v>274.29000000000002</v>
      </c>
      <c r="L386" s="272" t="s">
        <v>7090</v>
      </c>
    </row>
    <row r="387" spans="1:12">
      <c r="A387" s="272" t="s">
        <v>7462</v>
      </c>
      <c r="B387" s="272" t="s">
        <v>7463</v>
      </c>
      <c r="C387" s="272" t="s">
        <v>7464</v>
      </c>
      <c r="D387" s="272" t="s">
        <v>7465</v>
      </c>
      <c r="E387" s="273" t="s">
        <v>7087</v>
      </c>
      <c r="F387" s="272" t="s">
        <v>7087</v>
      </c>
      <c r="G387" s="272">
        <v>5932</v>
      </c>
      <c r="H387" s="272" t="s">
        <v>7490</v>
      </c>
      <c r="I387" s="272" t="s">
        <v>332</v>
      </c>
      <c r="J387" s="272" t="s">
        <v>7089</v>
      </c>
      <c r="K387" s="273">
        <v>251.76</v>
      </c>
      <c r="L387" s="272" t="s">
        <v>7090</v>
      </c>
    </row>
    <row r="388" spans="1:12">
      <c r="A388" s="272" t="s">
        <v>7462</v>
      </c>
      <c r="B388" s="272" t="s">
        <v>7463</v>
      </c>
      <c r="C388" s="272" t="s">
        <v>7464</v>
      </c>
      <c r="D388" s="272" t="s">
        <v>7465</v>
      </c>
      <c r="E388" s="273" t="s">
        <v>7087</v>
      </c>
      <c r="F388" s="272" t="s">
        <v>7087</v>
      </c>
      <c r="G388" s="272">
        <v>5940</v>
      </c>
      <c r="H388" s="272" t="s">
        <v>343</v>
      </c>
      <c r="I388" s="272" t="s">
        <v>332</v>
      </c>
      <c r="J388" s="272" t="s">
        <v>7089</v>
      </c>
      <c r="K388" s="273">
        <v>173.04</v>
      </c>
      <c r="L388" s="272" t="s">
        <v>7090</v>
      </c>
    </row>
    <row r="389" spans="1:12">
      <c r="A389" s="272" t="s">
        <v>7462</v>
      </c>
      <c r="B389" s="272" t="s">
        <v>7463</v>
      </c>
      <c r="C389" s="272" t="s">
        <v>7464</v>
      </c>
      <c r="D389" s="272" t="s">
        <v>7465</v>
      </c>
      <c r="E389" s="273" t="s">
        <v>7087</v>
      </c>
      <c r="F389" s="272" t="s">
        <v>7087</v>
      </c>
      <c r="G389" s="272">
        <v>5944</v>
      </c>
      <c r="H389" s="272" t="s">
        <v>7491</v>
      </c>
      <c r="I389" s="272" t="s">
        <v>332</v>
      </c>
      <c r="J389" s="272" t="s">
        <v>7089</v>
      </c>
      <c r="K389" s="273">
        <v>213.31</v>
      </c>
      <c r="L389" s="272" t="s">
        <v>7090</v>
      </c>
    </row>
    <row r="390" spans="1:12">
      <c r="A390" s="272" t="s">
        <v>7462</v>
      </c>
      <c r="B390" s="272" t="s">
        <v>7463</v>
      </c>
      <c r="C390" s="272" t="s">
        <v>7464</v>
      </c>
      <c r="D390" s="272" t="s">
        <v>7465</v>
      </c>
      <c r="E390" s="273" t="s">
        <v>7087</v>
      </c>
      <c r="F390" s="272" t="s">
        <v>7087</v>
      </c>
      <c r="G390" s="272">
        <v>5953</v>
      </c>
      <c r="H390" s="272" t="s">
        <v>7492</v>
      </c>
      <c r="I390" s="272" t="s">
        <v>332</v>
      </c>
      <c r="J390" s="272" t="s">
        <v>7089</v>
      </c>
      <c r="K390" s="273">
        <v>61.3</v>
      </c>
      <c r="L390" s="272" t="s">
        <v>7090</v>
      </c>
    </row>
    <row r="391" spans="1:12">
      <c r="A391" s="272" t="s">
        <v>7462</v>
      </c>
      <c r="B391" s="272" t="s">
        <v>7463</v>
      </c>
      <c r="C391" s="272" t="s">
        <v>7464</v>
      </c>
      <c r="D391" s="272" t="s">
        <v>7465</v>
      </c>
      <c r="E391" s="273" t="s">
        <v>7087</v>
      </c>
      <c r="F391" s="272" t="s">
        <v>7087</v>
      </c>
      <c r="G391" s="272">
        <v>6259</v>
      </c>
      <c r="H391" s="272" t="s">
        <v>7493</v>
      </c>
      <c r="I391" s="272" t="s">
        <v>332</v>
      </c>
      <c r="J391" s="272" t="s">
        <v>7089</v>
      </c>
      <c r="K391" s="273">
        <v>253.84</v>
      </c>
      <c r="L391" s="272" t="s">
        <v>7090</v>
      </c>
    </row>
    <row r="392" spans="1:12">
      <c r="A392" s="272" t="s">
        <v>7462</v>
      </c>
      <c r="B392" s="272" t="s">
        <v>7463</v>
      </c>
      <c r="C392" s="272" t="s">
        <v>7464</v>
      </c>
      <c r="D392" s="272" t="s">
        <v>7465</v>
      </c>
      <c r="E392" s="273" t="s">
        <v>7087</v>
      </c>
      <c r="F392" s="272" t="s">
        <v>7087</v>
      </c>
      <c r="G392" s="272">
        <v>6879</v>
      </c>
      <c r="H392" s="272" t="s">
        <v>7494</v>
      </c>
      <c r="I392" s="272" t="s">
        <v>332</v>
      </c>
      <c r="J392" s="272" t="s">
        <v>7089</v>
      </c>
      <c r="K392" s="273">
        <v>218.23</v>
      </c>
      <c r="L392" s="272" t="s">
        <v>7090</v>
      </c>
    </row>
    <row r="393" spans="1:12">
      <c r="A393" s="272" t="s">
        <v>7462</v>
      </c>
      <c r="B393" s="272" t="s">
        <v>7463</v>
      </c>
      <c r="C393" s="272" t="s">
        <v>7464</v>
      </c>
      <c r="D393" s="272" t="s">
        <v>7465</v>
      </c>
      <c r="E393" s="273" t="s">
        <v>7087</v>
      </c>
      <c r="F393" s="272" t="s">
        <v>7087</v>
      </c>
      <c r="G393" s="272">
        <v>7030</v>
      </c>
      <c r="H393" s="272" t="s">
        <v>344</v>
      </c>
      <c r="I393" s="272" t="s">
        <v>332</v>
      </c>
      <c r="J393" s="272" t="s">
        <v>7089</v>
      </c>
      <c r="K393" s="273">
        <v>274.74</v>
      </c>
      <c r="L393" s="272" t="s">
        <v>7090</v>
      </c>
    </row>
    <row r="394" spans="1:12">
      <c r="A394" s="272" t="s">
        <v>7462</v>
      </c>
      <c r="B394" s="272" t="s">
        <v>7463</v>
      </c>
      <c r="C394" s="272" t="s">
        <v>7464</v>
      </c>
      <c r="D394" s="272" t="s">
        <v>7465</v>
      </c>
      <c r="E394" s="273" t="s">
        <v>7087</v>
      </c>
      <c r="F394" s="272" t="s">
        <v>7087</v>
      </c>
      <c r="G394" s="272">
        <v>7042</v>
      </c>
      <c r="H394" s="272" t="s">
        <v>7495</v>
      </c>
      <c r="I394" s="272" t="s">
        <v>332</v>
      </c>
      <c r="J394" s="272" t="s">
        <v>7147</v>
      </c>
      <c r="K394" s="273">
        <v>23.39</v>
      </c>
      <c r="L394" s="272" t="s">
        <v>7090</v>
      </c>
    </row>
    <row r="395" spans="1:12">
      <c r="A395" s="272" t="s">
        <v>7462</v>
      </c>
      <c r="B395" s="272" t="s">
        <v>7463</v>
      </c>
      <c r="C395" s="272" t="s">
        <v>7464</v>
      </c>
      <c r="D395" s="272" t="s">
        <v>7465</v>
      </c>
      <c r="E395" s="273" t="s">
        <v>7087</v>
      </c>
      <c r="F395" s="272" t="s">
        <v>7087</v>
      </c>
      <c r="G395" s="272">
        <v>7049</v>
      </c>
      <c r="H395" s="272" t="s">
        <v>7496</v>
      </c>
      <c r="I395" s="272" t="s">
        <v>332</v>
      </c>
      <c r="J395" s="272" t="s">
        <v>7089</v>
      </c>
      <c r="K395" s="273">
        <v>229.14</v>
      </c>
      <c r="L395" s="272" t="s">
        <v>7090</v>
      </c>
    </row>
    <row r="396" spans="1:12">
      <c r="A396" s="272" t="s">
        <v>7462</v>
      </c>
      <c r="B396" s="272" t="s">
        <v>7463</v>
      </c>
      <c r="C396" s="272" t="s">
        <v>7464</v>
      </c>
      <c r="D396" s="272" t="s">
        <v>7465</v>
      </c>
      <c r="E396" s="273" t="s">
        <v>7087</v>
      </c>
      <c r="F396" s="272" t="s">
        <v>7087</v>
      </c>
      <c r="G396" s="272">
        <v>67826</v>
      </c>
      <c r="H396" s="272" t="s">
        <v>7497</v>
      </c>
      <c r="I396" s="272" t="s">
        <v>332</v>
      </c>
      <c r="J396" s="272" t="s">
        <v>7089</v>
      </c>
      <c r="K396" s="273">
        <v>182.74</v>
      </c>
      <c r="L396" s="272" t="s">
        <v>7090</v>
      </c>
    </row>
    <row r="397" spans="1:12">
      <c r="A397" s="272" t="s">
        <v>7462</v>
      </c>
      <c r="B397" s="272" t="s">
        <v>7463</v>
      </c>
      <c r="C397" s="272" t="s">
        <v>7464</v>
      </c>
      <c r="D397" s="272" t="s">
        <v>7465</v>
      </c>
      <c r="E397" s="273" t="s">
        <v>7087</v>
      </c>
      <c r="F397" s="272" t="s">
        <v>7087</v>
      </c>
      <c r="G397" s="272">
        <v>73417</v>
      </c>
      <c r="H397" s="272" t="s">
        <v>7498</v>
      </c>
      <c r="I397" s="272" t="s">
        <v>332</v>
      </c>
      <c r="J397" s="272" t="s">
        <v>7089</v>
      </c>
      <c r="K397" s="273">
        <v>196.31</v>
      </c>
      <c r="L397" s="272" t="s">
        <v>7090</v>
      </c>
    </row>
    <row r="398" spans="1:12">
      <c r="A398" s="272" t="s">
        <v>7462</v>
      </c>
      <c r="B398" s="272" t="s">
        <v>7463</v>
      </c>
      <c r="C398" s="272" t="s">
        <v>7464</v>
      </c>
      <c r="D398" s="272" t="s">
        <v>7465</v>
      </c>
      <c r="E398" s="273" t="s">
        <v>7087</v>
      </c>
      <c r="F398" s="272" t="s">
        <v>7087</v>
      </c>
      <c r="G398" s="272">
        <v>73436</v>
      </c>
      <c r="H398" s="272" t="s">
        <v>7499</v>
      </c>
      <c r="I398" s="272" t="s">
        <v>332</v>
      </c>
      <c r="J398" s="272" t="s">
        <v>7089</v>
      </c>
      <c r="K398" s="273">
        <v>167.42</v>
      </c>
      <c r="L398" s="272" t="s">
        <v>7090</v>
      </c>
    </row>
    <row r="399" spans="1:12">
      <c r="A399" s="272" t="s">
        <v>7462</v>
      </c>
      <c r="B399" s="272" t="s">
        <v>7463</v>
      </c>
      <c r="C399" s="272" t="s">
        <v>7464</v>
      </c>
      <c r="D399" s="272" t="s">
        <v>7465</v>
      </c>
      <c r="E399" s="273" t="s">
        <v>7087</v>
      </c>
      <c r="F399" s="272" t="s">
        <v>7087</v>
      </c>
      <c r="G399" s="272">
        <v>73467</v>
      </c>
      <c r="H399" s="272" t="s">
        <v>7500</v>
      </c>
      <c r="I399" s="272" t="s">
        <v>332</v>
      </c>
      <c r="J399" s="272" t="s">
        <v>7089</v>
      </c>
      <c r="K399" s="273">
        <v>246.22</v>
      </c>
      <c r="L399" s="272" t="s">
        <v>7090</v>
      </c>
    </row>
    <row r="400" spans="1:12">
      <c r="A400" s="272" t="s">
        <v>7462</v>
      </c>
      <c r="B400" s="272" t="s">
        <v>7463</v>
      </c>
      <c r="C400" s="272" t="s">
        <v>7464</v>
      </c>
      <c r="D400" s="272" t="s">
        <v>7465</v>
      </c>
      <c r="E400" s="273" t="s">
        <v>7087</v>
      </c>
      <c r="F400" s="272" t="s">
        <v>7087</v>
      </c>
      <c r="G400" s="272">
        <v>73536</v>
      </c>
      <c r="H400" s="272" t="s">
        <v>7501</v>
      </c>
      <c r="I400" s="272" t="s">
        <v>332</v>
      </c>
      <c r="J400" s="272" t="s">
        <v>7147</v>
      </c>
      <c r="K400" s="273">
        <v>19.78</v>
      </c>
      <c r="L400" s="272" t="s">
        <v>7090</v>
      </c>
    </row>
    <row r="401" spans="1:12">
      <c r="A401" s="272" t="s">
        <v>7462</v>
      </c>
      <c r="B401" s="272" t="s">
        <v>7463</v>
      </c>
      <c r="C401" s="272" t="s">
        <v>7464</v>
      </c>
      <c r="D401" s="272" t="s">
        <v>7465</v>
      </c>
      <c r="E401" s="273" t="s">
        <v>7087</v>
      </c>
      <c r="F401" s="272" t="s">
        <v>7087</v>
      </c>
      <c r="G401" s="272">
        <v>83362</v>
      </c>
      <c r="H401" s="272" t="s">
        <v>508</v>
      </c>
      <c r="I401" s="272" t="s">
        <v>332</v>
      </c>
      <c r="J401" s="272" t="s">
        <v>7089</v>
      </c>
      <c r="K401" s="273">
        <v>273.31</v>
      </c>
      <c r="L401" s="272" t="s">
        <v>7090</v>
      </c>
    </row>
    <row r="402" spans="1:12">
      <c r="A402" s="272" t="s">
        <v>7462</v>
      </c>
      <c r="B402" s="272" t="s">
        <v>7463</v>
      </c>
      <c r="C402" s="272" t="s">
        <v>7464</v>
      </c>
      <c r="D402" s="272" t="s">
        <v>7465</v>
      </c>
      <c r="E402" s="273" t="s">
        <v>7087</v>
      </c>
      <c r="F402" s="272" t="s">
        <v>7087</v>
      </c>
      <c r="G402" s="272">
        <v>83765</v>
      </c>
      <c r="H402" s="272" t="s">
        <v>7502</v>
      </c>
      <c r="I402" s="272" t="s">
        <v>332</v>
      </c>
      <c r="J402" s="272" t="s">
        <v>7089</v>
      </c>
      <c r="K402" s="273">
        <v>101.07</v>
      </c>
      <c r="L402" s="272" t="s">
        <v>7090</v>
      </c>
    </row>
    <row r="403" spans="1:12">
      <c r="A403" s="272" t="s">
        <v>7462</v>
      </c>
      <c r="B403" s="272" t="s">
        <v>7463</v>
      </c>
      <c r="C403" s="272" t="s">
        <v>7464</v>
      </c>
      <c r="D403" s="272" t="s">
        <v>7465</v>
      </c>
      <c r="E403" s="273" t="s">
        <v>7087</v>
      </c>
      <c r="F403" s="272" t="s">
        <v>7087</v>
      </c>
      <c r="G403" s="272">
        <v>87445</v>
      </c>
      <c r="H403" s="272" t="s">
        <v>7503</v>
      </c>
      <c r="I403" s="272" t="s">
        <v>332</v>
      </c>
      <c r="J403" s="272" t="s">
        <v>7147</v>
      </c>
      <c r="K403" s="273">
        <v>5.41</v>
      </c>
      <c r="L403" s="272" t="s">
        <v>7090</v>
      </c>
    </row>
    <row r="404" spans="1:12">
      <c r="A404" s="272" t="s">
        <v>7462</v>
      </c>
      <c r="B404" s="272" t="s">
        <v>7463</v>
      </c>
      <c r="C404" s="272" t="s">
        <v>7464</v>
      </c>
      <c r="D404" s="272" t="s">
        <v>7465</v>
      </c>
      <c r="E404" s="273" t="s">
        <v>7087</v>
      </c>
      <c r="F404" s="272" t="s">
        <v>7087</v>
      </c>
      <c r="G404" s="272">
        <v>88386</v>
      </c>
      <c r="H404" s="272" t="s">
        <v>7504</v>
      </c>
      <c r="I404" s="272" t="s">
        <v>332</v>
      </c>
      <c r="J404" s="272" t="s">
        <v>7147</v>
      </c>
      <c r="K404" s="273">
        <v>5.32</v>
      </c>
      <c r="L404" s="272" t="s">
        <v>7090</v>
      </c>
    </row>
    <row r="405" spans="1:12">
      <c r="A405" s="272" t="s">
        <v>7462</v>
      </c>
      <c r="B405" s="272" t="s">
        <v>7463</v>
      </c>
      <c r="C405" s="272" t="s">
        <v>7464</v>
      </c>
      <c r="D405" s="272" t="s">
        <v>7465</v>
      </c>
      <c r="E405" s="273" t="s">
        <v>7087</v>
      </c>
      <c r="F405" s="272" t="s">
        <v>7087</v>
      </c>
      <c r="G405" s="272">
        <v>88393</v>
      </c>
      <c r="H405" s="272" t="s">
        <v>7505</v>
      </c>
      <c r="I405" s="272" t="s">
        <v>332</v>
      </c>
      <c r="J405" s="272" t="s">
        <v>7147</v>
      </c>
      <c r="K405" s="273">
        <v>7.37</v>
      </c>
      <c r="L405" s="272" t="s">
        <v>7090</v>
      </c>
    </row>
    <row r="406" spans="1:12">
      <c r="A406" s="272" t="s">
        <v>7462</v>
      </c>
      <c r="B406" s="272" t="s">
        <v>7463</v>
      </c>
      <c r="C406" s="272" t="s">
        <v>7464</v>
      </c>
      <c r="D406" s="272" t="s">
        <v>7465</v>
      </c>
      <c r="E406" s="273" t="s">
        <v>7087</v>
      </c>
      <c r="F406" s="272" t="s">
        <v>7087</v>
      </c>
      <c r="G406" s="272">
        <v>88399</v>
      </c>
      <c r="H406" s="272" t="s">
        <v>7506</v>
      </c>
      <c r="I406" s="272" t="s">
        <v>332</v>
      </c>
      <c r="J406" s="272" t="s">
        <v>7147</v>
      </c>
      <c r="K406" s="273">
        <v>3.85</v>
      </c>
      <c r="L406" s="272" t="s">
        <v>7090</v>
      </c>
    </row>
    <row r="407" spans="1:12">
      <c r="A407" s="272" t="s">
        <v>7462</v>
      </c>
      <c r="B407" s="272" t="s">
        <v>7463</v>
      </c>
      <c r="C407" s="272" t="s">
        <v>7464</v>
      </c>
      <c r="D407" s="272" t="s">
        <v>7465</v>
      </c>
      <c r="E407" s="273" t="s">
        <v>7087</v>
      </c>
      <c r="F407" s="272" t="s">
        <v>7087</v>
      </c>
      <c r="G407" s="272">
        <v>88418</v>
      </c>
      <c r="H407" s="272" t="s">
        <v>7507</v>
      </c>
      <c r="I407" s="272" t="s">
        <v>332</v>
      </c>
      <c r="J407" s="272" t="s">
        <v>7147</v>
      </c>
      <c r="K407" s="273">
        <v>14.34</v>
      </c>
      <c r="L407" s="272" t="s">
        <v>7090</v>
      </c>
    </row>
    <row r="408" spans="1:12">
      <c r="A408" s="272" t="s">
        <v>7462</v>
      </c>
      <c r="B408" s="272" t="s">
        <v>7463</v>
      </c>
      <c r="C408" s="272" t="s">
        <v>7464</v>
      </c>
      <c r="D408" s="272" t="s">
        <v>7465</v>
      </c>
      <c r="E408" s="273" t="s">
        <v>7087</v>
      </c>
      <c r="F408" s="272" t="s">
        <v>7087</v>
      </c>
      <c r="G408" s="272">
        <v>88433</v>
      </c>
      <c r="H408" s="272" t="s">
        <v>7508</v>
      </c>
      <c r="I408" s="272" t="s">
        <v>332</v>
      </c>
      <c r="J408" s="272" t="s">
        <v>7147</v>
      </c>
      <c r="K408" s="273">
        <v>18.63</v>
      </c>
      <c r="L408" s="272" t="s">
        <v>7090</v>
      </c>
    </row>
    <row r="409" spans="1:12">
      <c r="A409" s="272" t="s">
        <v>7462</v>
      </c>
      <c r="B409" s="272" t="s">
        <v>7463</v>
      </c>
      <c r="C409" s="272" t="s">
        <v>7464</v>
      </c>
      <c r="D409" s="272" t="s">
        <v>7465</v>
      </c>
      <c r="E409" s="273" t="s">
        <v>7087</v>
      </c>
      <c r="F409" s="272" t="s">
        <v>7087</v>
      </c>
      <c r="G409" s="272">
        <v>88830</v>
      </c>
      <c r="H409" s="272" t="s">
        <v>7509</v>
      </c>
      <c r="I409" s="272" t="s">
        <v>332</v>
      </c>
      <c r="J409" s="272" t="s">
        <v>7147</v>
      </c>
      <c r="K409" s="273">
        <v>2.0699999999999998</v>
      </c>
      <c r="L409" s="272" t="s">
        <v>7090</v>
      </c>
    </row>
    <row r="410" spans="1:12">
      <c r="A410" s="272" t="s">
        <v>7462</v>
      </c>
      <c r="B410" s="272" t="s">
        <v>7463</v>
      </c>
      <c r="C410" s="272" t="s">
        <v>7464</v>
      </c>
      <c r="D410" s="272" t="s">
        <v>7465</v>
      </c>
      <c r="E410" s="273" t="s">
        <v>7087</v>
      </c>
      <c r="F410" s="272" t="s">
        <v>7087</v>
      </c>
      <c r="G410" s="272">
        <v>88843</v>
      </c>
      <c r="H410" s="272" t="s">
        <v>7510</v>
      </c>
      <c r="I410" s="272" t="s">
        <v>332</v>
      </c>
      <c r="J410" s="272" t="s">
        <v>7089</v>
      </c>
      <c r="K410" s="273">
        <v>202.29</v>
      </c>
      <c r="L410" s="272" t="s">
        <v>7090</v>
      </c>
    </row>
    <row r="411" spans="1:12">
      <c r="A411" s="272" t="s">
        <v>7462</v>
      </c>
      <c r="B411" s="272" t="s">
        <v>7463</v>
      </c>
      <c r="C411" s="272" t="s">
        <v>7464</v>
      </c>
      <c r="D411" s="272" t="s">
        <v>7465</v>
      </c>
      <c r="E411" s="273" t="s">
        <v>7087</v>
      </c>
      <c r="F411" s="272" t="s">
        <v>7087</v>
      </c>
      <c r="G411" s="272">
        <v>88907</v>
      </c>
      <c r="H411" s="272" t="s">
        <v>7511</v>
      </c>
      <c r="I411" s="272" t="s">
        <v>332</v>
      </c>
      <c r="J411" s="272" t="s">
        <v>7089</v>
      </c>
      <c r="K411" s="273">
        <v>241.04</v>
      </c>
      <c r="L411" s="272" t="s">
        <v>7090</v>
      </c>
    </row>
    <row r="412" spans="1:12">
      <c r="A412" s="272" t="s">
        <v>7462</v>
      </c>
      <c r="B412" s="272" t="s">
        <v>7463</v>
      </c>
      <c r="C412" s="272" t="s">
        <v>7464</v>
      </c>
      <c r="D412" s="272" t="s">
        <v>7465</v>
      </c>
      <c r="E412" s="273" t="s">
        <v>7087</v>
      </c>
      <c r="F412" s="272" t="s">
        <v>7087</v>
      </c>
      <c r="G412" s="272">
        <v>89021</v>
      </c>
      <c r="H412" s="272" t="s">
        <v>7512</v>
      </c>
      <c r="I412" s="272" t="s">
        <v>332</v>
      </c>
      <c r="J412" s="272" t="s">
        <v>7089</v>
      </c>
      <c r="K412" s="273">
        <v>2.78</v>
      </c>
      <c r="L412" s="272" t="s">
        <v>7090</v>
      </c>
    </row>
    <row r="413" spans="1:12">
      <c r="A413" s="272" t="s">
        <v>7462</v>
      </c>
      <c r="B413" s="272" t="s">
        <v>7463</v>
      </c>
      <c r="C413" s="272" t="s">
        <v>7464</v>
      </c>
      <c r="D413" s="272" t="s">
        <v>7465</v>
      </c>
      <c r="E413" s="273" t="s">
        <v>7087</v>
      </c>
      <c r="F413" s="272" t="s">
        <v>7087</v>
      </c>
      <c r="G413" s="272">
        <v>89028</v>
      </c>
      <c r="H413" s="272" t="s">
        <v>7513</v>
      </c>
      <c r="I413" s="272" t="s">
        <v>332</v>
      </c>
      <c r="J413" s="272" t="s">
        <v>7089</v>
      </c>
      <c r="K413" s="273">
        <v>184.84</v>
      </c>
      <c r="L413" s="272" t="s">
        <v>7090</v>
      </c>
    </row>
    <row r="414" spans="1:12">
      <c r="A414" s="272" t="s">
        <v>7462</v>
      </c>
      <c r="B414" s="272" t="s">
        <v>7463</v>
      </c>
      <c r="C414" s="272" t="s">
        <v>7464</v>
      </c>
      <c r="D414" s="272" t="s">
        <v>7465</v>
      </c>
      <c r="E414" s="273" t="s">
        <v>7087</v>
      </c>
      <c r="F414" s="272" t="s">
        <v>7087</v>
      </c>
      <c r="G414" s="272">
        <v>89032</v>
      </c>
      <c r="H414" s="272" t="s">
        <v>7514</v>
      </c>
      <c r="I414" s="272" t="s">
        <v>332</v>
      </c>
      <c r="J414" s="272" t="s">
        <v>7089</v>
      </c>
      <c r="K414" s="273">
        <v>181.73</v>
      </c>
      <c r="L414" s="272" t="s">
        <v>7090</v>
      </c>
    </row>
    <row r="415" spans="1:12">
      <c r="A415" s="272" t="s">
        <v>7462</v>
      </c>
      <c r="B415" s="272" t="s">
        <v>7463</v>
      </c>
      <c r="C415" s="272" t="s">
        <v>7464</v>
      </c>
      <c r="D415" s="272" t="s">
        <v>7465</v>
      </c>
      <c r="E415" s="273" t="s">
        <v>7087</v>
      </c>
      <c r="F415" s="272" t="s">
        <v>7087</v>
      </c>
      <c r="G415" s="272">
        <v>89035</v>
      </c>
      <c r="H415" s="272" t="s">
        <v>510</v>
      </c>
      <c r="I415" s="272" t="s">
        <v>332</v>
      </c>
      <c r="J415" s="272" t="s">
        <v>7089</v>
      </c>
      <c r="K415" s="273">
        <v>121.96</v>
      </c>
      <c r="L415" s="272" t="s">
        <v>7090</v>
      </c>
    </row>
    <row r="416" spans="1:12">
      <c r="A416" s="272" t="s">
        <v>7462</v>
      </c>
      <c r="B416" s="272" t="s">
        <v>7463</v>
      </c>
      <c r="C416" s="272" t="s">
        <v>7464</v>
      </c>
      <c r="D416" s="272" t="s">
        <v>7465</v>
      </c>
      <c r="E416" s="273" t="s">
        <v>7087</v>
      </c>
      <c r="F416" s="272" t="s">
        <v>7087</v>
      </c>
      <c r="G416" s="272">
        <v>89225</v>
      </c>
      <c r="H416" s="272" t="s">
        <v>7515</v>
      </c>
      <c r="I416" s="272" t="s">
        <v>332</v>
      </c>
      <c r="J416" s="272" t="s">
        <v>7147</v>
      </c>
      <c r="K416" s="273">
        <v>5.69</v>
      </c>
      <c r="L416" s="272" t="s">
        <v>7090</v>
      </c>
    </row>
    <row r="417" spans="1:12">
      <c r="A417" s="272" t="s">
        <v>7462</v>
      </c>
      <c r="B417" s="272" t="s">
        <v>7463</v>
      </c>
      <c r="C417" s="272" t="s">
        <v>7464</v>
      </c>
      <c r="D417" s="272" t="s">
        <v>7465</v>
      </c>
      <c r="E417" s="273" t="s">
        <v>7087</v>
      </c>
      <c r="F417" s="272" t="s">
        <v>7087</v>
      </c>
      <c r="G417" s="272">
        <v>89234</v>
      </c>
      <c r="H417" s="272" t="s">
        <v>7516</v>
      </c>
      <c r="I417" s="272" t="s">
        <v>332</v>
      </c>
      <c r="J417" s="272" t="s">
        <v>7089</v>
      </c>
      <c r="K417" s="273">
        <v>525.16</v>
      </c>
      <c r="L417" s="272" t="s">
        <v>7090</v>
      </c>
    </row>
    <row r="418" spans="1:12">
      <c r="A418" s="272" t="s">
        <v>7462</v>
      </c>
      <c r="B418" s="272" t="s">
        <v>7463</v>
      </c>
      <c r="C418" s="272" t="s">
        <v>7464</v>
      </c>
      <c r="D418" s="272" t="s">
        <v>7465</v>
      </c>
      <c r="E418" s="273" t="s">
        <v>7087</v>
      </c>
      <c r="F418" s="272" t="s">
        <v>7087</v>
      </c>
      <c r="G418" s="272">
        <v>89242</v>
      </c>
      <c r="H418" s="272" t="s">
        <v>7517</v>
      </c>
      <c r="I418" s="272" t="s">
        <v>332</v>
      </c>
      <c r="J418" s="272" t="s">
        <v>7089</v>
      </c>
      <c r="K418" s="274">
        <v>1250.94</v>
      </c>
      <c r="L418" s="272" t="s">
        <v>7090</v>
      </c>
    </row>
    <row r="419" spans="1:12">
      <c r="A419" s="272" t="s">
        <v>7462</v>
      </c>
      <c r="B419" s="272" t="s">
        <v>7463</v>
      </c>
      <c r="C419" s="272" t="s">
        <v>7464</v>
      </c>
      <c r="D419" s="272" t="s">
        <v>7465</v>
      </c>
      <c r="E419" s="273" t="s">
        <v>7087</v>
      </c>
      <c r="F419" s="272" t="s">
        <v>7087</v>
      </c>
      <c r="G419" s="272">
        <v>89250</v>
      </c>
      <c r="H419" s="272" t="s">
        <v>7518</v>
      </c>
      <c r="I419" s="272" t="s">
        <v>332</v>
      </c>
      <c r="J419" s="272" t="s">
        <v>7089</v>
      </c>
      <c r="K419" s="274">
        <v>1082.3</v>
      </c>
      <c r="L419" s="272" t="s">
        <v>7090</v>
      </c>
    </row>
    <row r="420" spans="1:12">
      <c r="A420" s="272" t="s">
        <v>7462</v>
      </c>
      <c r="B420" s="272" t="s">
        <v>7463</v>
      </c>
      <c r="C420" s="272" t="s">
        <v>7464</v>
      </c>
      <c r="D420" s="272" t="s">
        <v>7465</v>
      </c>
      <c r="E420" s="273" t="s">
        <v>7087</v>
      </c>
      <c r="F420" s="272" t="s">
        <v>7087</v>
      </c>
      <c r="G420" s="272">
        <v>89257</v>
      </c>
      <c r="H420" s="272" t="s">
        <v>7519</v>
      </c>
      <c r="I420" s="272" t="s">
        <v>332</v>
      </c>
      <c r="J420" s="272" t="s">
        <v>7089</v>
      </c>
      <c r="K420" s="273">
        <v>295.45</v>
      </c>
      <c r="L420" s="272" t="s">
        <v>7090</v>
      </c>
    </row>
    <row r="421" spans="1:12">
      <c r="A421" s="272" t="s">
        <v>7462</v>
      </c>
      <c r="B421" s="272" t="s">
        <v>7463</v>
      </c>
      <c r="C421" s="272" t="s">
        <v>7464</v>
      </c>
      <c r="D421" s="272" t="s">
        <v>7465</v>
      </c>
      <c r="E421" s="273" t="s">
        <v>7087</v>
      </c>
      <c r="F421" s="272" t="s">
        <v>7087</v>
      </c>
      <c r="G421" s="272">
        <v>89272</v>
      </c>
      <c r="H421" s="272" t="s">
        <v>7520</v>
      </c>
      <c r="I421" s="272" t="s">
        <v>332</v>
      </c>
      <c r="J421" s="272" t="s">
        <v>7089</v>
      </c>
      <c r="K421" s="273">
        <v>207.16</v>
      </c>
      <c r="L421" s="272" t="s">
        <v>7090</v>
      </c>
    </row>
    <row r="422" spans="1:12">
      <c r="A422" s="272" t="s">
        <v>7462</v>
      </c>
      <c r="B422" s="272" t="s">
        <v>7463</v>
      </c>
      <c r="C422" s="272" t="s">
        <v>7464</v>
      </c>
      <c r="D422" s="272" t="s">
        <v>7465</v>
      </c>
      <c r="E422" s="273" t="s">
        <v>7087</v>
      </c>
      <c r="F422" s="272" t="s">
        <v>7087</v>
      </c>
      <c r="G422" s="272">
        <v>89278</v>
      </c>
      <c r="H422" s="272" t="s">
        <v>7521</v>
      </c>
      <c r="I422" s="272" t="s">
        <v>332</v>
      </c>
      <c r="J422" s="272" t="s">
        <v>7147</v>
      </c>
      <c r="K422" s="273">
        <v>12.59</v>
      </c>
      <c r="L422" s="272" t="s">
        <v>7090</v>
      </c>
    </row>
    <row r="423" spans="1:12">
      <c r="A423" s="272" t="s">
        <v>7462</v>
      </c>
      <c r="B423" s="272" t="s">
        <v>7463</v>
      </c>
      <c r="C423" s="272" t="s">
        <v>7464</v>
      </c>
      <c r="D423" s="272" t="s">
        <v>7465</v>
      </c>
      <c r="E423" s="273" t="s">
        <v>7087</v>
      </c>
      <c r="F423" s="272" t="s">
        <v>7087</v>
      </c>
      <c r="G423" s="272">
        <v>89843</v>
      </c>
      <c r="H423" s="272" t="s">
        <v>7522</v>
      </c>
      <c r="I423" s="272" t="s">
        <v>332</v>
      </c>
      <c r="J423" s="272" t="s">
        <v>7089</v>
      </c>
      <c r="K423" s="273">
        <v>202.06</v>
      </c>
      <c r="L423" s="272" t="s">
        <v>7090</v>
      </c>
    </row>
    <row r="424" spans="1:12">
      <c r="A424" s="272" t="s">
        <v>7462</v>
      </c>
      <c r="B424" s="272" t="s">
        <v>7463</v>
      </c>
      <c r="C424" s="272" t="s">
        <v>7464</v>
      </c>
      <c r="D424" s="272" t="s">
        <v>7465</v>
      </c>
      <c r="E424" s="273" t="s">
        <v>7087</v>
      </c>
      <c r="F424" s="272" t="s">
        <v>7087</v>
      </c>
      <c r="G424" s="272">
        <v>89876</v>
      </c>
      <c r="H424" s="272" t="s">
        <v>7523</v>
      </c>
      <c r="I424" s="272" t="s">
        <v>332</v>
      </c>
      <c r="J424" s="272" t="s">
        <v>7089</v>
      </c>
      <c r="K424" s="273">
        <v>326.67</v>
      </c>
      <c r="L424" s="272" t="s">
        <v>7090</v>
      </c>
    </row>
    <row r="425" spans="1:12">
      <c r="A425" s="272" t="s">
        <v>7462</v>
      </c>
      <c r="B425" s="272" t="s">
        <v>7463</v>
      </c>
      <c r="C425" s="272" t="s">
        <v>7464</v>
      </c>
      <c r="D425" s="272" t="s">
        <v>7465</v>
      </c>
      <c r="E425" s="273" t="s">
        <v>7087</v>
      </c>
      <c r="F425" s="272" t="s">
        <v>7087</v>
      </c>
      <c r="G425" s="272">
        <v>89883</v>
      </c>
      <c r="H425" s="272" t="s">
        <v>7524</v>
      </c>
      <c r="I425" s="272" t="s">
        <v>332</v>
      </c>
      <c r="J425" s="272" t="s">
        <v>7089</v>
      </c>
      <c r="K425" s="273">
        <v>361.78</v>
      </c>
      <c r="L425" s="272" t="s">
        <v>7090</v>
      </c>
    </row>
    <row r="426" spans="1:12">
      <c r="A426" s="272" t="s">
        <v>7462</v>
      </c>
      <c r="B426" s="272" t="s">
        <v>7463</v>
      </c>
      <c r="C426" s="272" t="s">
        <v>7464</v>
      </c>
      <c r="D426" s="272" t="s">
        <v>7465</v>
      </c>
      <c r="E426" s="273" t="s">
        <v>7087</v>
      </c>
      <c r="F426" s="272" t="s">
        <v>7087</v>
      </c>
      <c r="G426" s="272">
        <v>90586</v>
      </c>
      <c r="H426" s="272" t="s">
        <v>7525</v>
      </c>
      <c r="I426" s="272" t="s">
        <v>332</v>
      </c>
      <c r="J426" s="272" t="s">
        <v>7089</v>
      </c>
      <c r="K426" s="273">
        <v>1.37</v>
      </c>
      <c r="L426" s="272" t="s">
        <v>7090</v>
      </c>
    </row>
    <row r="427" spans="1:12">
      <c r="A427" s="272" t="s">
        <v>7462</v>
      </c>
      <c r="B427" s="272" t="s">
        <v>7463</v>
      </c>
      <c r="C427" s="272" t="s">
        <v>7464</v>
      </c>
      <c r="D427" s="272" t="s">
        <v>7465</v>
      </c>
      <c r="E427" s="273" t="s">
        <v>7087</v>
      </c>
      <c r="F427" s="272" t="s">
        <v>7087</v>
      </c>
      <c r="G427" s="272">
        <v>90625</v>
      </c>
      <c r="H427" s="272" t="s">
        <v>7526</v>
      </c>
      <c r="I427" s="272" t="s">
        <v>332</v>
      </c>
      <c r="J427" s="272" t="s">
        <v>7147</v>
      </c>
      <c r="K427" s="273">
        <v>7.86</v>
      </c>
      <c r="L427" s="272" t="s">
        <v>7090</v>
      </c>
    </row>
    <row r="428" spans="1:12">
      <c r="A428" s="272" t="s">
        <v>7462</v>
      </c>
      <c r="B428" s="272" t="s">
        <v>7463</v>
      </c>
      <c r="C428" s="272" t="s">
        <v>7464</v>
      </c>
      <c r="D428" s="272" t="s">
        <v>7465</v>
      </c>
      <c r="E428" s="273" t="s">
        <v>7087</v>
      </c>
      <c r="F428" s="272" t="s">
        <v>7087</v>
      </c>
      <c r="G428" s="272">
        <v>90631</v>
      </c>
      <c r="H428" s="272" t="s">
        <v>7527</v>
      </c>
      <c r="I428" s="272" t="s">
        <v>332</v>
      </c>
      <c r="J428" s="272" t="s">
        <v>7089</v>
      </c>
      <c r="K428" s="273">
        <v>138.1</v>
      </c>
      <c r="L428" s="272" t="s">
        <v>7090</v>
      </c>
    </row>
    <row r="429" spans="1:12">
      <c r="A429" s="272" t="s">
        <v>7462</v>
      </c>
      <c r="B429" s="272" t="s">
        <v>7463</v>
      </c>
      <c r="C429" s="272" t="s">
        <v>7464</v>
      </c>
      <c r="D429" s="272" t="s">
        <v>7465</v>
      </c>
      <c r="E429" s="273" t="s">
        <v>7087</v>
      </c>
      <c r="F429" s="272" t="s">
        <v>7087</v>
      </c>
      <c r="G429" s="272">
        <v>90637</v>
      </c>
      <c r="H429" s="272" t="s">
        <v>7528</v>
      </c>
      <c r="I429" s="272" t="s">
        <v>332</v>
      </c>
      <c r="J429" s="272" t="s">
        <v>7147</v>
      </c>
      <c r="K429" s="273">
        <v>16.260000000000002</v>
      </c>
      <c r="L429" s="272" t="s">
        <v>7090</v>
      </c>
    </row>
    <row r="430" spans="1:12">
      <c r="A430" s="272" t="s">
        <v>7462</v>
      </c>
      <c r="B430" s="272" t="s">
        <v>7463</v>
      </c>
      <c r="C430" s="272" t="s">
        <v>7464</v>
      </c>
      <c r="D430" s="272" t="s">
        <v>7465</v>
      </c>
      <c r="E430" s="273" t="s">
        <v>7087</v>
      </c>
      <c r="F430" s="272" t="s">
        <v>7087</v>
      </c>
      <c r="G430" s="272">
        <v>90643</v>
      </c>
      <c r="H430" s="272" t="s">
        <v>7529</v>
      </c>
      <c r="I430" s="272" t="s">
        <v>332</v>
      </c>
      <c r="J430" s="272" t="s">
        <v>7147</v>
      </c>
      <c r="K430" s="273">
        <v>27.09</v>
      </c>
      <c r="L430" s="272" t="s">
        <v>7090</v>
      </c>
    </row>
    <row r="431" spans="1:12">
      <c r="A431" s="272" t="s">
        <v>7462</v>
      </c>
      <c r="B431" s="272" t="s">
        <v>7463</v>
      </c>
      <c r="C431" s="272" t="s">
        <v>7464</v>
      </c>
      <c r="D431" s="272" t="s">
        <v>7465</v>
      </c>
      <c r="E431" s="273" t="s">
        <v>7087</v>
      </c>
      <c r="F431" s="272" t="s">
        <v>7087</v>
      </c>
      <c r="G431" s="272">
        <v>90650</v>
      </c>
      <c r="H431" s="272" t="s">
        <v>7530</v>
      </c>
      <c r="I431" s="272" t="s">
        <v>332</v>
      </c>
      <c r="J431" s="272" t="s">
        <v>7147</v>
      </c>
      <c r="K431" s="273">
        <v>12.22</v>
      </c>
      <c r="L431" s="272" t="s">
        <v>7090</v>
      </c>
    </row>
    <row r="432" spans="1:12">
      <c r="A432" s="272" t="s">
        <v>7462</v>
      </c>
      <c r="B432" s="272" t="s">
        <v>7463</v>
      </c>
      <c r="C432" s="272" t="s">
        <v>7464</v>
      </c>
      <c r="D432" s="272" t="s">
        <v>7465</v>
      </c>
      <c r="E432" s="273" t="s">
        <v>7087</v>
      </c>
      <c r="F432" s="272" t="s">
        <v>7087</v>
      </c>
      <c r="G432" s="272">
        <v>90656</v>
      </c>
      <c r="H432" s="272" t="s">
        <v>7531</v>
      </c>
      <c r="I432" s="272" t="s">
        <v>332</v>
      </c>
      <c r="J432" s="272" t="s">
        <v>7147</v>
      </c>
      <c r="K432" s="273">
        <v>16.12</v>
      </c>
      <c r="L432" s="272" t="s">
        <v>7090</v>
      </c>
    </row>
    <row r="433" spans="1:12">
      <c r="A433" s="272" t="s">
        <v>7462</v>
      </c>
      <c r="B433" s="272" t="s">
        <v>7463</v>
      </c>
      <c r="C433" s="272" t="s">
        <v>7464</v>
      </c>
      <c r="D433" s="272" t="s">
        <v>7465</v>
      </c>
      <c r="E433" s="273" t="s">
        <v>7087</v>
      </c>
      <c r="F433" s="272" t="s">
        <v>7087</v>
      </c>
      <c r="G433" s="272">
        <v>90662</v>
      </c>
      <c r="H433" s="272" t="s">
        <v>7532</v>
      </c>
      <c r="I433" s="272" t="s">
        <v>332</v>
      </c>
      <c r="J433" s="272" t="s">
        <v>7147</v>
      </c>
      <c r="K433" s="273">
        <v>16.78</v>
      </c>
      <c r="L433" s="272" t="s">
        <v>7090</v>
      </c>
    </row>
    <row r="434" spans="1:12">
      <c r="A434" s="272" t="s">
        <v>7462</v>
      </c>
      <c r="B434" s="272" t="s">
        <v>7463</v>
      </c>
      <c r="C434" s="272" t="s">
        <v>7464</v>
      </c>
      <c r="D434" s="272" t="s">
        <v>7465</v>
      </c>
      <c r="E434" s="273" t="s">
        <v>7087</v>
      </c>
      <c r="F434" s="272" t="s">
        <v>7087</v>
      </c>
      <c r="G434" s="272">
        <v>90668</v>
      </c>
      <c r="H434" s="272" t="s">
        <v>7533</v>
      </c>
      <c r="I434" s="272" t="s">
        <v>332</v>
      </c>
      <c r="J434" s="272" t="s">
        <v>7089</v>
      </c>
      <c r="K434" s="273">
        <v>33.14</v>
      </c>
      <c r="L434" s="272" t="s">
        <v>7090</v>
      </c>
    </row>
    <row r="435" spans="1:12">
      <c r="A435" s="272" t="s">
        <v>7462</v>
      </c>
      <c r="B435" s="272" t="s">
        <v>7463</v>
      </c>
      <c r="C435" s="272" t="s">
        <v>7464</v>
      </c>
      <c r="D435" s="272" t="s">
        <v>7465</v>
      </c>
      <c r="E435" s="273" t="s">
        <v>7087</v>
      </c>
      <c r="F435" s="272" t="s">
        <v>7087</v>
      </c>
      <c r="G435" s="272">
        <v>90674</v>
      </c>
      <c r="H435" s="272" t="s">
        <v>7534</v>
      </c>
      <c r="I435" s="272" t="s">
        <v>332</v>
      </c>
      <c r="J435" s="272" t="s">
        <v>7089</v>
      </c>
      <c r="K435" s="273">
        <v>671.63</v>
      </c>
      <c r="L435" s="272" t="s">
        <v>7090</v>
      </c>
    </row>
    <row r="436" spans="1:12">
      <c r="A436" s="272" t="s">
        <v>7462</v>
      </c>
      <c r="B436" s="272" t="s">
        <v>7463</v>
      </c>
      <c r="C436" s="272" t="s">
        <v>7464</v>
      </c>
      <c r="D436" s="272" t="s">
        <v>7465</v>
      </c>
      <c r="E436" s="273" t="s">
        <v>7087</v>
      </c>
      <c r="F436" s="272" t="s">
        <v>7087</v>
      </c>
      <c r="G436" s="272">
        <v>90680</v>
      </c>
      <c r="H436" s="272" t="s">
        <v>7535</v>
      </c>
      <c r="I436" s="272" t="s">
        <v>332</v>
      </c>
      <c r="J436" s="272" t="s">
        <v>7089</v>
      </c>
      <c r="K436" s="273">
        <v>403.99</v>
      </c>
      <c r="L436" s="272" t="s">
        <v>7090</v>
      </c>
    </row>
    <row r="437" spans="1:12">
      <c r="A437" s="272" t="s">
        <v>7462</v>
      </c>
      <c r="B437" s="272" t="s">
        <v>7463</v>
      </c>
      <c r="C437" s="272" t="s">
        <v>7464</v>
      </c>
      <c r="D437" s="272" t="s">
        <v>7465</v>
      </c>
      <c r="E437" s="273" t="s">
        <v>7087</v>
      </c>
      <c r="F437" s="272" t="s">
        <v>7087</v>
      </c>
      <c r="G437" s="272">
        <v>90686</v>
      </c>
      <c r="H437" s="272" t="s">
        <v>7536</v>
      </c>
      <c r="I437" s="272" t="s">
        <v>332</v>
      </c>
      <c r="J437" s="272" t="s">
        <v>7089</v>
      </c>
      <c r="K437" s="273">
        <v>154.5</v>
      </c>
      <c r="L437" s="272" t="s">
        <v>7090</v>
      </c>
    </row>
    <row r="438" spans="1:12">
      <c r="A438" s="272" t="s">
        <v>7462</v>
      </c>
      <c r="B438" s="272" t="s">
        <v>7463</v>
      </c>
      <c r="C438" s="272" t="s">
        <v>7464</v>
      </c>
      <c r="D438" s="272" t="s">
        <v>7465</v>
      </c>
      <c r="E438" s="273" t="s">
        <v>7087</v>
      </c>
      <c r="F438" s="272" t="s">
        <v>7087</v>
      </c>
      <c r="G438" s="272">
        <v>90692</v>
      </c>
      <c r="H438" s="272" t="s">
        <v>7537</v>
      </c>
      <c r="I438" s="272" t="s">
        <v>332</v>
      </c>
      <c r="J438" s="272" t="s">
        <v>7089</v>
      </c>
      <c r="K438" s="273">
        <v>127.42</v>
      </c>
      <c r="L438" s="272" t="s">
        <v>7090</v>
      </c>
    </row>
    <row r="439" spans="1:12">
      <c r="A439" s="272" t="s">
        <v>7462</v>
      </c>
      <c r="B439" s="272" t="s">
        <v>7463</v>
      </c>
      <c r="C439" s="272" t="s">
        <v>7464</v>
      </c>
      <c r="D439" s="272" t="s">
        <v>7465</v>
      </c>
      <c r="E439" s="273" t="s">
        <v>7087</v>
      </c>
      <c r="F439" s="272" t="s">
        <v>7087</v>
      </c>
      <c r="G439" s="272">
        <v>90964</v>
      </c>
      <c r="H439" s="272" t="s">
        <v>7538</v>
      </c>
      <c r="I439" s="272" t="s">
        <v>332</v>
      </c>
      <c r="J439" s="272" t="s">
        <v>7089</v>
      </c>
      <c r="K439" s="273">
        <v>32.619999999999997</v>
      </c>
      <c r="L439" s="272" t="s">
        <v>7090</v>
      </c>
    </row>
    <row r="440" spans="1:12">
      <c r="A440" s="272" t="s">
        <v>7462</v>
      </c>
      <c r="B440" s="272" t="s">
        <v>7463</v>
      </c>
      <c r="C440" s="272" t="s">
        <v>7464</v>
      </c>
      <c r="D440" s="272" t="s">
        <v>7465</v>
      </c>
      <c r="E440" s="273" t="s">
        <v>7087</v>
      </c>
      <c r="F440" s="272" t="s">
        <v>7087</v>
      </c>
      <c r="G440" s="272">
        <v>90972</v>
      </c>
      <c r="H440" s="272" t="s">
        <v>7539</v>
      </c>
      <c r="I440" s="272" t="s">
        <v>332</v>
      </c>
      <c r="J440" s="272" t="s">
        <v>7089</v>
      </c>
      <c r="K440" s="273">
        <v>79.5</v>
      </c>
      <c r="L440" s="272" t="s">
        <v>7090</v>
      </c>
    </row>
    <row r="441" spans="1:12">
      <c r="A441" s="272" t="s">
        <v>7462</v>
      </c>
      <c r="B441" s="272" t="s">
        <v>7463</v>
      </c>
      <c r="C441" s="272" t="s">
        <v>7464</v>
      </c>
      <c r="D441" s="272" t="s">
        <v>7465</v>
      </c>
      <c r="E441" s="273" t="s">
        <v>7087</v>
      </c>
      <c r="F441" s="272" t="s">
        <v>7087</v>
      </c>
      <c r="G441" s="272">
        <v>90979</v>
      </c>
      <c r="H441" s="272" t="s">
        <v>7540</v>
      </c>
      <c r="I441" s="272" t="s">
        <v>332</v>
      </c>
      <c r="J441" s="272" t="s">
        <v>7089</v>
      </c>
      <c r="K441" s="273">
        <v>205.34</v>
      </c>
      <c r="L441" s="272" t="s">
        <v>7090</v>
      </c>
    </row>
    <row r="442" spans="1:12">
      <c r="A442" s="272" t="s">
        <v>7462</v>
      </c>
      <c r="B442" s="272" t="s">
        <v>7463</v>
      </c>
      <c r="C442" s="272" t="s">
        <v>7464</v>
      </c>
      <c r="D442" s="272" t="s">
        <v>7465</v>
      </c>
      <c r="E442" s="273" t="s">
        <v>7087</v>
      </c>
      <c r="F442" s="272" t="s">
        <v>7087</v>
      </c>
      <c r="G442" s="272">
        <v>90991</v>
      </c>
      <c r="H442" s="272" t="s">
        <v>7541</v>
      </c>
      <c r="I442" s="272" t="s">
        <v>332</v>
      </c>
      <c r="J442" s="272" t="s">
        <v>7089</v>
      </c>
      <c r="K442" s="273">
        <v>196.42</v>
      </c>
      <c r="L442" s="272" t="s">
        <v>7090</v>
      </c>
    </row>
    <row r="443" spans="1:12">
      <c r="A443" s="272" t="s">
        <v>7462</v>
      </c>
      <c r="B443" s="272" t="s">
        <v>7463</v>
      </c>
      <c r="C443" s="272" t="s">
        <v>7464</v>
      </c>
      <c r="D443" s="272" t="s">
        <v>7465</v>
      </c>
      <c r="E443" s="273" t="s">
        <v>7087</v>
      </c>
      <c r="F443" s="272" t="s">
        <v>7087</v>
      </c>
      <c r="G443" s="272">
        <v>90999</v>
      </c>
      <c r="H443" s="272" t="s">
        <v>7542</v>
      </c>
      <c r="I443" s="272" t="s">
        <v>332</v>
      </c>
      <c r="J443" s="272" t="s">
        <v>7089</v>
      </c>
      <c r="K443" s="273">
        <v>105.01</v>
      </c>
      <c r="L443" s="272" t="s">
        <v>7090</v>
      </c>
    </row>
    <row r="444" spans="1:12">
      <c r="A444" s="272" t="s">
        <v>7462</v>
      </c>
      <c r="B444" s="272" t="s">
        <v>7463</v>
      </c>
      <c r="C444" s="272" t="s">
        <v>7464</v>
      </c>
      <c r="D444" s="272" t="s">
        <v>7465</v>
      </c>
      <c r="E444" s="273" t="s">
        <v>7087</v>
      </c>
      <c r="F444" s="272" t="s">
        <v>7087</v>
      </c>
      <c r="G444" s="272">
        <v>91031</v>
      </c>
      <c r="H444" s="272" t="s">
        <v>7543</v>
      </c>
      <c r="I444" s="272" t="s">
        <v>332</v>
      </c>
      <c r="J444" s="272" t="s">
        <v>7089</v>
      </c>
      <c r="K444" s="273">
        <v>256.75</v>
      </c>
      <c r="L444" s="272" t="s">
        <v>7090</v>
      </c>
    </row>
    <row r="445" spans="1:12">
      <c r="A445" s="272" t="s">
        <v>7462</v>
      </c>
      <c r="B445" s="272" t="s">
        <v>7463</v>
      </c>
      <c r="C445" s="272" t="s">
        <v>7464</v>
      </c>
      <c r="D445" s="272" t="s">
        <v>7465</v>
      </c>
      <c r="E445" s="273" t="s">
        <v>7087</v>
      </c>
      <c r="F445" s="272" t="s">
        <v>7087</v>
      </c>
      <c r="G445" s="272">
        <v>91277</v>
      </c>
      <c r="H445" s="272" t="s">
        <v>7544</v>
      </c>
      <c r="I445" s="272" t="s">
        <v>332</v>
      </c>
      <c r="J445" s="272" t="s">
        <v>7089</v>
      </c>
      <c r="K445" s="273">
        <v>9.35</v>
      </c>
      <c r="L445" s="272" t="s">
        <v>7090</v>
      </c>
    </row>
    <row r="446" spans="1:12">
      <c r="A446" s="272" t="s">
        <v>7462</v>
      </c>
      <c r="B446" s="272" t="s">
        <v>7463</v>
      </c>
      <c r="C446" s="272" t="s">
        <v>7464</v>
      </c>
      <c r="D446" s="272" t="s">
        <v>7465</v>
      </c>
      <c r="E446" s="273" t="s">
        <v>7087</v>
      </c>
      <c r="F446" s="272" t="s">
        <v>7087</v>
      </c>
      <c r="G446" s="272">
        <v>91283</v>
      </c>
      <c r="H446" s="272" t="s">
        <v>7545</v>
      </c>
      <c r="I446" s="272" t="s">
        <v>332</v>
      </c>
      <c r="J446" s="272" t="s">
        <v>7147</v>
      </c>
      <c r="K446" s="273">
        <v>10.199999999999999</v>
      </c>
      <c r="L446" s="272" t="s">
        <v>7090</v>
      </c>
    </row>
    <row r="447" spans="1:12">
      <c r="A447" s="272" t="s">
        <v>7462</v>
      </c>
      <c r="B447" s="272" t="s">
        <v>7463</v>
      </c>
      <c r="C447" s="272" t="s">
        <v>7464</v>
      </c>
      <c r="D447" s="272" t="s">
        <v>7465</v>
      </c>
      <c r="E447" s="273" t="s">
        <v>7087</v>
      </c>
      <c r="F447" s="272" t="s">
        <v>7087</v>
      </c>
      <c r="G447" s="272">
        <v>91386</v>
      </c>
      <c r="H447" s="272" t="s">
        <v>514</v>
      </c>
      <c r="I447" s="272" t="s">
        <v>332</v>
      </c>
      <c r="J447" s="272" t="s">
        <v>7089</v>
      </c>
      <c r="K447" s="273">
        <v>264.85000000000002</v>
      </c>
      <c r="L447" s="272" t="s">
        <v>7090</v>
      </c>
    </row>
    <row r="448" spans="1:12">
      <c r="A448" s="272" t="s">
        <v>7462</v>
      </c>
      <c r="B448" s="272" t="s">
        <v>7463</v>
      </c>
      <c r="C448" s="272" t="s">
        <v>7464</v>
      </c>
      <c r="D448" s="272" t="s">
        <v>7465</v>
      </c>
      <c r="E448" s="273" t="s">
        <v>7087</v>
      </c>
      <c r="F448" s="272" t="s">
        <v>7087</v>
      </c>
      <c r="G448" s="272">
        <v>91533</v>
      </c>
      <c r="H448" s="272" t="s">
        <v>7546</v>
      </c>
      <c r="I448" s="272" t="s">
        <v>332</v>
      </c>
      <c r="J448" s="272" t="s">
        <v>7089</v>
      </c>
      <c r="K448" s="273">
        <v>29.27</v>
      </c>
      <c r="L448" s="272" t="s">
        <v>7090</v>
      </c>
    </row>
    <row r="449" spans="1:12">
      <c r="A449" s="272" t="s">
        <v>7462</v>
      </c>
      <c r="B449" s="272" t="s">
        <v>7463</v>
      </c>
      <c r="C449" s="272" t="s">
        <v>7464</v>
      </c>
      <c r="D449" s="272" t="s">
        <v>7465</v>
      </c>
      <c r="E449" s="273" t="s">
        <v>7087</v>
      </c>
      <c r="F449" s="272" t="s">
        <v>7087</v>
      </c>
      <c r="G449" s="272">
        <v>91634</v>
      </c>
      <c r="H449" s="272" t="s">
        <v>331</v>
      </c>
      <c r="I449" s="272" t="s">
        <v>332</v>
      </c>
      <c r="J449" s="272" t="s">
        <v>7089</v>
      </c>
      <c r="K449" s="273">
        <v>231.97</v>
      </c>
      <c r="L449" s="272" t="s">
        <v>7090</v>
      </c>
    </row>
    <row r="450" spans="1:12">
      <c r="A450" s="272" t="s">
        <v>7462</v>
      </c>
      <c r="B450" s="272" t="s">
        <v>7463</v>
      </c>
      <c r="C450" s="272" t="s">
        <v>7464</v>
      </c>
      <c r="D450" s="272" t="s">
        <v>7465</v>
      </c>
      <c r="E450" s="273" t="s">
        <v>7087</v>
      </c>
      <c r="F450" s="272" t="s">
        <v>7087</v>
      </c>
      <c r="G450" s="272">
        <v>91645</v>
      </c>
      <c r="H450" s="272" t="s">
        <v>7547</v>
      </c>
      <c r="I450" s="272" t="s">
        <v>332</v>
      </c>
      <c r="J450" s="272" t="s">
        <v>7089</v>
      </c>
      <c r="K450" s="273">
        <v>471.41</v>
      </c>
      <c r="L450" s="272" t="s">
        <v>7090</v>
      </c>
    </row>
    <row r="451" spans="1:12">
      <c r="A451" s="272" t="s">
        <v>7462</v>
      </c>
      <c r="B451" s="272" t="s">
        <v>7463</v>
      </c>
      <c r="C451" s="272" t="s">
        <v>7464</v>
      </c>
      <c r="D451" s="272" t="s">
        <v>7465</v>
      </c>
      <c r="E451" s="273" t="s">
        <v>7087</v>
      </c>
      <c r="F451" s="272" t="s">
        <v>7087</v>
      </c>
      <c r="G451" s="272">
        <v>91692</v>
      </c>
      <c r="H451" s="272" t="s">
        <v>7548</v>
      </c>
      <c r="I451" s="272" t="s">
        <v>332</v>
      </c>
      <c r="J451" s="272" t="s">
        <v>7147</v>
      </c>
      <c r="K451" s="273">
        <v>23.24</v>
      </c>
      <c r="L451" s="272" t="s">
        <v>7090</v>
      </c>
    </row>
    <row r="452" spans="1:12">
      <c r="A452" s="272" t="s">
        <v>7462</v>
      </c>
      <c r="B452" s="272" t="s">
        <v>7463</v>
      </c>
      <c r="C452" s="272" t="s">
        <v>7464</v>
      </c>
      <c r="D452" s="272" t="s">
        <v>7465</v>
      </c>
      <c r="E452" s="273" t="s">
        <v>7087</v>
      </c>
      <c r="F452" s="272" t="s">
        <v>7087</v>
      </c>
      <c r="G452" s="272">
        <v>92043</v>
      </c>
      <c r="H452" s="272" t="s">
        <v>7549</v>
      </c>
      <c r="I452" s="272" t="s">
        <v>332</v>
      </c>
      <c r="J452" s="272" t="s">
        <v>7089</v>
      </c>
      <c r="K452" s="273">
        <v>13.19</v>
      </c>
      <c r="L452" s="272" t="s">
        <v>7090</v>
      </c>
    </row>
    <row r="453" spans="1:12">
      <c r="A453" s="272" t="s">
        <v>7462</v>
      </c>
      <c r="B453" s="272" t="s">
        <v>7463</v>
      </c>
      <c r="C453" s="272" t="s">
        <v>7464</v>
      </c>
      <c r="D453" s="272" t="s">
        <v>7465</v>
      </c>
      <c r="E453" s="273" t="s">
        <v>7087</v>
      </c>
      <c r="F453" s="272" t="s">
        <v>7087</v>
      </c>
      <c r="G453" s="272">
        <v>92106</v>
      </c>
      <c r="H453" s="272" t="s">
        <v>7550</v>
      </c>
      <c r="I453" s="272" t="s">
        <v>332</v>
      </c>
      <c r="J453" s="272" t="s">
        <v>7089</v>
      </c>
      <c r="K453" s="273">
        <v>336.41</v>
      </c>
      <c r="L453" s="272" t="s">
        <v>7090</v>
      </c>
    </row>
    <row r="454" spans="1:12">
      <c r="A454" s="272" t="s">
        <v>7462</v>
      </c>
      <c r="B454" s="272" t="s">
        <v>7463</v>
      </c>
      <c r="C454" s="272" t="s">
        <v>7464</v>
      </c>
      <c r="D454" s="272" t="s">
        <v>7465</v>
      </c>
      <c r="E454" s="273" t="s">
        <v>7087</v>
      </c>
      <c r="F454" s="272" t="s">
        <v>7087</v>
      </c>
      <c r="G454" s="272">
        <v>92112</v>
      </c>
      <c r="H454" s="272" t="s">
        <v>7551</v>
      </c>
      <c r="I454" s="272" t="s">
        <v>332</v>
      </c>
      <c r="J454" s="272" t="s">
        <v>7147</v>
      </c>
      <c r="K454" s="273">
        <v>3.65</v>
      </c>
      <c r="L454" s="272" t="s">
        <v>7090</v>
      </c>
    </row>
    <row r="455" spans="1:12">
      <c r="A455" s="272" t="s">
        <v>7462</v>
      </c>
      <c r="B455" s="272" t="s">
        <v>7463</v>
      </c>
      <c r="C455" s="272" t="s">
        <v>7464</v>
      </c>
      <c r="D455" s="272" t="s">
        <v>7465</v>
      </c>
      <c r="E455" s="273" t="s">
        <v>7087</v>
      </c>
      <c r="F455" s="272" t="s">
        <v>7087</v>
      </c>
      <c r="G455" s="272">
        <v>92118</v>
      </c>
      <c r="H455" s="272" t="s">
        <v>7552</v>
      </c>
      <c r="I455" s="272" t="s">
        <v>332</v>
      </c>
      <c r="J455" s="272" t="s">
        <v>7147</v>
      </c>
      <c r="K455" s="273">
        <v>0.44</v>
      </c>
      <c r="L455" s="272" t="s">
        <v>7090</v>
      </c>
    </row>
    <row r="456" spans="1:12">
      <c r="A456" s="272" t="s">
        <v>7462</v>
      </c>
      <c r="B456" s="272" t="s">
        <v>7463</v>
      </c>
      <c r="C456" s="272" t="s">
        <v>7464</v>
      </c>
      <c r="D456" s="272" t="s">
        <v>7465</v>
      </c>
      <c r="E456" s="273" t="s">
        <v>7087</v>
      </c>
      <c r="F456" s="272" t="s">
        <v>7087</v>
      </c>
      <c r="G456" s="272">
        <v>92138</v>
      </c>
      <c r="H456" s="272" t="s">
        <v>7553</v>
      </c>
      <c r="I456" s="272" t="s">
        <v>332</v>
      </c>
      <c r="J456" s="272" t="s">
        <v>7147</v>
      </c>
      <c r="K456" s="273">
        <v>93.31</v>
      </c>
      <c r="L456" s="272" t="s">
        <v>7090</v>
      </c>
    </row>
    <row r="457" spans="1:12">
      <c r="A457" s="272" t="s">
        <v>7462</v>
      </c>
      <c r="B457" s="272" t="s">
        <v>7463</v>
      </c>
      <c r="C457" s="272" t="s">
        <v>7464</v>
      </c>
      <c r="D457" s="272" t="s">
        <v>7465</v>
      </c>
      <c r="E457" s="273" t="s">
        <v>7087</v>
      </c>
      <c r="F457" s="272" t="s">
        <v>7087</v>
      </c>
      <c r="G457" s="272">
        <v>92145</v>
      </c>
      <c r="H457" s="272" t="s">
        <v>473</v>
      </c>
      <c r="I457" s="272" t="s">
        <v>332</v>
      </c>
      <c r="J457" s="272" t="s">
        <v>7147</v>
      </c>
      <c r="K457" s="273">
        <v>72.7</v>
      </c>
      <c r="L457" s="272" t="s">
        <v>7090</v>
      </c>
    </row>
    <row r="458" spans="1:12">
      <c r="A458" s="272" t="s">
        <v>7462</v>
      </c>
      <c r="B458" s="272" t="s">
        <v>7463</v>
      </c>
      <c r="C458" s="272" t="s">
        <v>7464</v>
      </c>
      <c r="D458" s="272" t="s">
        <v>7465</v>
      </c>
      <c r="E458" s="273" t="s">
        <v>7087</v>
      </c>
      <c r="F458" s="272" t="s">
        <v>7087</v>
      </c>
      <c r="G458" s="272">
        <v>92242</v>
      </c>
      <c r="H458" s="272" t="s">
        <v>7554</v>
      </c>
      <c r="I458" s="272" t="s">
        <v>332</v>
      </c>
      <c r="J458" s="272" t="s">
        <v>7089</v>
      </c>
      <c r="K458" s="273">
        <v>408.84</v>
      </c>
      <c r="L458" s="272" t="s">
        <v>7090</v>
      </c>
    </row>
    <row r="459" spans="1:12">
      <c r="A459" s="272" t="s">
        <v>7462</v>
      </c>
      <c r="B459" s="272" t="s">
        <v>7463</v>
      </c>
      <c r="C459" s="272" t="s">
        <v>7464</v>
      </c>
      <c r="D459" s="272" t="s">
        <v>7465</v>
      </c>
      <c r="E459" s="273" t="s">
        <v>7087</v>
      </c>
      <c r="F459" s="272" t="s">
        <v>7087</v>
      </c>
      <c r="G459" s="272">
        <v>92716</v>
      </c>
      <c r="H459" s="272" t="s">
        <v>7555</v>
      </c>
      <c r="I459" s="272" t="s">
        <v>332</v>
      </c>
      <c r="J459" s="272" t="s">
        <v>7147</v>
      </c>
      <c r="K459" s="273">
        <v>96.14</v>
      </c>
      <c r="L459" s="272" t="s">
        <v>7090</v>
      </c>
    </row>
    <row r="460" spans="1:12">
      <c r="A460" s="272" t="s">
        <v>7462</v>
      </c>
      <c r="B460" s="272" t="s">
        <v>7463</v>
      </c>
      <c r="C460" s="272" t="s">
        <v>7464</v>
      </c>
      <c r="D460" s="272" t="s">
        <v>7465</v>
      </c>
      <c r="E460" s="273" t="s">
        <v>7087</v>
      </c>
      <c r="F460" s="272" t="s">
        <v>7087</v>
      </c>
      <c r="G460" s="272">
        <v>92960</v>
      </c>
      <c r="H460" s="272" t="s">
        <v>7556</v>
      </c>
      <c r="I460" s="272" t="s">
        <v>332</v>
      </c>
      <c r="J460" s="272" t="s">
        <v>7089</v>
      </c>
      <c r="K460" s="273">
        <v>19.510000000000002</v>
      </c>
      <c r="L460" s="272" t="s">
        <v>7090</v>
      </c>
    </row>
    <row r="461" spans="1:12">
      <c r="A461" s="272" t="s">
        <v>7462</v>
      </c>
      <c r="B461" s="272" t="s">
        <v>7463</v>
      </c>
      <c r="C461" s="272" t="s">
        <v>7464</v>
      </c>
      <c r="D461" s="272" t="s">
        <v>7465</v>
      </c>
      <c r="E461" s="273" t="s">
        <v>7087</v>
      </c>
      <c r="F461" s="272" t="s">
        <v>7087</v>
      </c>
      <c r="G461" s="272">
        <v>92966</v>
      </c>
      <c r="H461" s="272" t="s">
        <v>7557</v>
      </c>
      <c r="I461" s="272" t="s">
        <v>332</v>
      </c>
      <c r="J461" s="272" t="s">
        <v>7147</v>
      </c>
      <c r="K461" s="273">
        <v>22.19</v>
      </c>
      <c r="L461" s="272" t="s">
        <v>7090</v>
      </c>
    </row>
    <row r="462" spans="1:12">
      <c r="A462" s="272" t="s">
        <v>7462</v>
      </c>
      <c r="B462" s="272" t="s">
        <v>7463</v>
      </c>
      <c r="C462" s="272" t="s">
        <v>7464</v>
      </c>
      <c r="D462" s="272" t="s">
        <v>7465</v>
      </c>
      <c r="E462" s="273" t="s">
        <v>7087</v>
      </c>
      <c r="F462" s="272" t="s">
        <v>7087</v>
      </c>
      <c r="G462" s="272">
        <v>93224</v>
      </c>
      <c r="H462" s="272" t="s">
        <v>7558</v>
      </c>
      <c r="I462" s="272" t="s">
        <v>332</v>
      </c>
      <c r="J462" s="272" t="s">
        <v>7089</v>
      </c>
      <c r="K462" s="274">
        <v>1001.85</v>
      </c>
      <c r="L462" s="272" t="s">
        <v>7090</v>
      </c>
    </row>
    <row r="463" spans="1:12">
      <c r="A463" s="272" t="s">
        <v>7462</v>
      </c>
      <c r="B463" s="272" t="s">
        <v>7463</v>
      </c>
      <c r="C463" s="272" t="s">
        <v>7464</v>
      </c>
      <c r="D463" s="272" t="s">
        <v>7465</v>
      </c>
      <c r="E463" s="273" t="s">
        <v>7087</v>
      </c>
      <c r="F463" s="272" t="s">
        <v>7087</v>
      </c>
      <c r="G463" s="272">
        <v>93233</v>
      </c>
      <c r="H463" s="272" t="s">
        <v>7559</v>
      </c>
      <c r="I463" s="272" t="s">
        <v>332</v>
      </c>
      <c r="J463" s="272" t="s">
        <v>7147</v>
      </c>
      <c r="K463" s="273">
        <v>5.31</v>
      </c>
      <c r="L463" s="272" t="s">
        <v>7090</v>
      </c>
    </row>
    <row r="464" spans="1:12">
      <c r="A464" s="272" t="s">
        <v>7462</v>
      </c>
      <c r="B464" s="272" t="s">
        <v>7463</v>
      </c>
      <c r="C464" s="272" t="s">
        <v>7464</v>
      </c>
      <c r="D464" s="272" t="s">
        <v>7465</v>
      </c>
      <c r="E464" s="273" t="s">
        <v>7087</v>
      </c>
      <c r="F464" s="272" t="s">
        <v>7087</v>
      </c>
      <c r="G464" s="272">
        <v>93272</v>
      </c>
      <c r="H464" s="272" t="s">
        <v>7560</v>
      </c>
      <c r="I464" s="272" t="s">
        <v>332</v>
      </c>
      <c r="J464" s="272" t="s">
        <v>7089</v>
      </c>
      <c r="K464" s="273">
        <v>98.62</v>
      </c>
      <c r="L464" s="272" t="s">
        <v>7090</v>
      </c>
    </row>
    <row r="465" spans="1:12">
      <c r="A465" s="272" t="s">
        <v>7462</v>
      </c>
      <c r="B465" s="272" t="s">
        <v>7463</v>
      </c>
      <c r="C465" s="272" t="s">
        <v>7464</v>
      </c>
      <c r="D465" s="272" t="s">
        <v>7465</v>
      </c>
      <c r="E465" s="273" t="s">
        <v>7087</v>
      </c>
      <c r="F465" s="272" t="s">
        <v>7087</v>
      </c>
      <c r="G465" s="272">
        <v>93281</v>
      </c>
      <c r="H465" s="272" t="s">
        <v>7561</v>
      </c>
      <c r="I465" s="272" t="s">
        <v>332</v>
      </c>
      <c r="J465" s="272" t="s">
        <v>7089</v>
      </c>
      <c r="K465" s="273">
        <v>20.49</v>
      </c>
      <c r="L465" s="272" t="s">
        <v>7090</v>
      </c>
    </row>
    <row r="466" spans="1:12">
      <c r="A466" s="272" t="s">
        <v>7462</v>
      </c>
      <c r="B466" s="272" t="s">
        <v>7463</v>
      </c>
      <c r="C466" s="272" t="s">
        <v>7464</v>
      </c>
      <c r="D466" s="272" t="s">
        <v>7465</v>
      </c>
      <c r="E466" s="273" t="s">
        <v>7087</v>
      </c>
      <c r="F466" s="272" t="s">
        <v>7087</v>
      </c>
      <c r="G466" s="272">
        <v>93287</v>
      </c>
      <c r="H466" s="272" t="s">
        <v>7562</v>
      </c>
      <c r="I466" s="272" t="s">
        <v>332</v>
      </c>
      <c r="J466" s="272" t="s">
        <v>7089</v>
      </c>
      <c r="K466" s="273">
        <v>335.55</v>
      </c>
      <c r="L466" s="272" t="s">
        <v>7090</v>
      </c>
    </row>
    <row r="467" spans="1:12">
      <c r="A467" s="272" t="s">
        <v>7462</v>
      </c>
      <c r="B467" s="272" t="s">
        <v>7463</v>
      </c>
      <c r="C467" s="272" t="s">
        <v>7464</v>
      </c>
      <c r="D467" s="272" t="s">
        <v>7465</v>
      </c>
      <c r="E467" s="273" t="s">
        <v>7087</v>
      </c>
      <c r="F467" s="272" t="s">
        <v>7087</v>
      </c>
      <c r="G467" s="272">
        <v>93402</v>
      </c>
      <c r="H467" s="272" t="s">
        <v>7563</v>
      </c>
      <c r="I467" s="272" t="s">
        <v>332</v>
      </c>
      <c r="J467" s="272" t="s">
        <v>7089</v>
      </c>
      <c r="K467" s="273">
        <v>268.45</v>
      </c>
      <c r="L467" s="272" t="s">
        <v>7090</v>
      </c>
    </row>
    <row r="468" spans="1:12">
      <c r="A468" s="272" t="s">
        <v>7462</v>
      </c>
      <c r="B468" s="272" t="s">
        <v>7463</v>
      </c>
      <c r="C468" s="272" t="s">
        <v>7464</v>
      </c>
      <c r="D468" s="272" t="s">
        <v>7465</v>
      </c>
      <c r="E468" s="273" t="s">
        <v>7087</v>
      </c>
      <c r="F468" s="272" t="s">
        <v>7087</v>
      </c>
      <c r="G468" s="272">
        <v>93408</v>
      </c>
      <c r="H468" s="272" t="s">
        <v>7564</v>
      </c>
      <c r="I468" s="272" t="s">
        <v>332</v>
      </c>
      <c r="J468" s="272" t="s">
        <v>7089</v>
      </c>
      <c r="K468" s="273">
        <v>87.36</v>
      </c>
      <c r="L468" s="272" t="s">
        <v>7090</v>
      </c>
    </row>
    <row r="469" spans="1:12">
      <c r="A469" s="272" t="s">
        <v>7462</v>
      </c>
      <c r="B469" s="272" t="s">
        <v>7463</v>
      </c>
      <c r="C469" s="272" t="s">
        <v>7464</v>
      </c>
      <c r="D469" s="272" t="s">
        <v>7465</v>
      </c>
      <c r="E469" s="273" t="s">
        <v>7087</v>
      </c>
      <c r="F469" s="272" t="s">
        <v>7087</v>
      </c>
      <c r="G469" s="272">
        <v>93415</v>
      </c>
      <c r="H469" s="272" t="s">
        <v>7565</v>
      </c>
      <c r="I469" s="272" t="s">
        <v>332</v>
      </c>
      <c r="J469" s="272" t="s">
        <v>7089</v>
      </c>
      <c r="K469" s="273">
        <v>14.72</v>
      </c>
      <c r="L469" s="272" t="s">
        <v>7090</v>
      </c>
    </row>
    <row r="470" spans="1:12">
      <c r="A470" s="272" t="s">
        <v>7462</v>
      </c>
      <c r="B470" s="272" t="s">
        <v>7463</v>
      </c>
      <c r="C470" s="272" t="s">
        <v>7464</v>
      </c>
      <c r="D470" s="272" t="s">
        <v>7465</v>
      </c>
      <c r="E470" s="273" t="s">
        <v>7087</v>
      </c>
      <c r="F470" s="272" t="s">
        <v>7087</v>
      </c>
      <c r="G470" s="272">
        <v>93421</v>
      </c>
      <c r="H470" s="272" t="s">
        <v>7566</v>
      </c>
      <c r="I470" s="272" t="s">
        <v>332</v>
      </c>
      <c r="J470" s="272" t="s">
        <v>7089</v>
      </c>
      <c r="K470" s="273">
        <v>78.900000000000006</v>
      </c>
      <c r="L470" s="272" t="s">
        <v>7090</v>
      </c>
    </row>
    <row r="471" spans="1:12">
      <c r="A471" s="272" t="s">
        <v>7462</v>
      </c>
      <c r="B471" s="272" t="s">
        <v>7463</v>
      </c>
      <c r="C471" s="272" t="s">
        <v>7464</v>
      </c>
      <c r="D471" s="272" t="s">
        <v>7465</v>
      </c>
      <c r="E471" s="273" t="s">
        <v>7087</v>
      </c>
      <c r="F471" s="272" t="s">
        <v>7087</v>
      </c>
      <c r="G471" s="272">
        <v>93427</v>
      </c>
      <c r="H471" s="272" t="s">
        <v>7567</v>
      </c>
      <c r="I471" s="272" t="s">
        <v>332</v>
      </c>
      <c r="J471" s="272" t="s">
        <v>7089</v>
      </c>
      <c r="K471" s="273">
        <v>178.77</v>
      </c>
      <c r="L471" s="272" t="s">
        <v>7090</v>
      </c>
    </row>
    <row r="472" spans="1:12">
      <c r="A472" s="272" t="s">
        <v>7462</v>
      </c>
      <c r="B472" s="272" t="s">
        <v>7463</v>
      </c>
      <c r="C472" s="272" t="s">
        <v>7464</v>
      </c>
      <c r="D472" s="272" t="s">
        <v>7465</v>
      </c>
      <c r="E472" s="273" t="s">
        <v>7087</v>
      </c>
      <c r="F472" s="272" t="s">
        <v>7087</v>
      </c>
      <c r="G472" s="272">
        <v>93433</v>
      </c>
      <c r="H472" s="272" t="s">
        <v>7568</v>
      </c>
      <c r="I472" s="272" t="s">
        <v>332</v>
      </c>
      <c r="J472" s="272" t="s">
        <v>7089</v>
      </c>
      <c r="K472" s="274">
        <v>2697.93</v>
      </c>
      <c r="L472" s="272" t="s">
        <v>7090</v>
      </c>
    </row>
    <row r="473" spans="1:12">
      <c r="A473" s="272" t="s">
        <v>7462</v>
      </c>
      <c r="B473" s="272" t="s">
        <v>7463</v>
      </c>
      <c r="C473" s="272" t="s">
        <v>7464</v>
      </c>
      <c r="D473" s="272" t="s">
        <v>7465</v>
      </c>
      <c r="E473" s="273" t="s">
        <v>7087</v>
      </c>
      <c r="F473" s="272" t="s">
        <v>7087</v>
      </c>
      <c r="G473" s="272">
        <v>93439</v>
      </c>
      <c r="H473" s="272" t="s">
        <v>7569</v>
      </c>
      <c r="I473" s="272" t="s">
        <v>332</v>
      </c>
      <c r="J473" s="272" t="s">
        <v>7089</v>
      </c>
      <c r="K473" s="273">
        <v>252.1</v>
      </c>
      <c r="L473" s="272" t="s">
        <v>7090</v>
      </c>
    </row>
    <row r="474" spans="1:12">
      <c r="A474" s="272" t="s">
        <v>7462</v>
      </c>
      <c r="B474" s="272" t="s">
        <v>7463</v>
      </c>
      <c r="C474" s="272" t="s">
        <v>7464</v>
      </c>
      <c r="D474" s="272" t="s">
        <v>7465</v>
      </c>
      <c r="E474" s="273" t="s">
        <v>7087</v>
      </c>
      <c r="F474" s="272" t="s">
        <v>7087</v>
      </c>
      <c r="G474" s="272">
        <v>95121</v>
      </c>
      <c r="H474" s="272" t="s">
        <v>7570</v>
      </c>
      <c r="I474" s="272" t="s">
        <v>332</v>
      </c>
      <c r="J474" s="272" t="s">
        <v>7089</v>
      </c>
      <c r="K474" s="273">
        <v>351.88</v>
      </c>
      <c r="L474" s="272" t="s">
        <v>7090</v>
      </c>
    </row>
    <row r="475" spans="1:12">
      <c r="A475" s="272" t="s">
        <v>7462</v>
      </c>
      <c r="B475" s="272" t="s">
        <v>7463</v>
      </c>
      <c r="C475" s="272" t="s">
        <v>7464</v>
      </c>
      <c r="D475" s="272" t="s">
        <v>7465</v>
      </c>
      <c r="E475" s="273" t="s">
        <v>7087</v>
      </c>
      <c r="F475" s="272" t="s">
        <v>7087</v>
      </c>
      <c r="G475" s="272">
        <v>95127</v>
      </c>
      <c r="H475" s="272" t="s">
        <v>7571</v>
      </c>
      <c r="I475" s="272" t="s">
        <v>332</v>
      </c>
      <c r="J475" s="272" t="s">
        <v>7089</v>
      </c>
      <c r="K475" s="273">
        <v>215.65</v>
      </c>
      <c r="L475" s="272" t="s">
        <v>7090</v>
      </c>
    </row>
    <row r="476" spans="1:12">
      <c r="A476" s="272" t="s">
        <v>7462</v>
      </c>
      <c r="B476" s="272" t="s">
        <v>7463</v>
      </c>
      <c r="C476" s="272" t="s">
        <v>7464</v>
      </c>
      <c r="D476" s="272" t="s">
        <v>7465</v>
      </c>
      <c r="E476" s="273" t="s">
        <v>7087</v>
      </c>
      <c r="F476" s="272" t="s">
        <v>7087</v>
      </c>
      <c r="G476" s="272">
        <v>95133</v>
      </c>
      <c r="H476" s="272" t="s">
        <v>7572</v>
      </c>
      <c r="I476" s="272" t="s">
        <v>332</v>
      </c>
      <c r="J476" s="272" t="s">
        <v>7089</v>
      </c>
      <c r="K476" s="273">
        <v>176.26</v>
      </c>
      <c r="L476" s="272" t="s">
        <v>7090</v>
      </c>
    </row>
    <row r="477" spans="1:12">
      <c r="A477" s="272" t="s">
        <v>7462</v>
      </c>
      <c r="B477" s="272" t="s">
        <v>7463</v>
      </c>
      <c r="C477" s="272" t="s">
        <v>7464</v>
      </c>
      <c r="D477" s="272" t="s">
        <v>7465</v>
      </c>
      <c r="E477" s="273" t="s">
        <v>7087</v>
      </c>
      <c r="F477" s="272" t="s">
        <v>7087</v>
      </c>
      <c r="G477" s="272">
        <v>95139</v>
      </c>
      <c r="H477" s="272" t="s">
        <v>7573</v>
      </c>
      <c r="I477" s="272" t="s">
        <v>332</v>
      </c>
      <c r="J477" s="272" t="s">
        <v>7089</v>
      </c>
      <c r="K477" s="273">
        <v>0.06</v>
      </c>
      <c r="L477" s="272" t="s">
        <v>7090</v>
      </c>
    </row>
    <row r="478" spans="1:12">
      <c r="A478" s="272" t="s">
        <v>7462</v>
      </c>
      <c r="B478" s="272" t="s">
        <v>7463</v>
      </c>
      <c r="C478" s="272" t="s">
        <v>7464</v>
      </c>
      <c r="D478" s="272" t="s">
        <v>7465</v>
      </c>
      <c r="E478" s="273" t="s">
        <v>7087</v>
      </c>
      <c r="F478" s="272" t="s">
        <v>7087</v>
      </c>
      <c r="G478" s="272">
        <v>95212</v>
      </c>
      <c r="H478" s="272" t="s">
        <v>7574</v>
      </c>
      <c r="I478" s="272" t="s">
        <v>332</v>
      </c>
      <c r="J478" s="272" t="s">
        <v>7089</v>
      </c>
      <c r="K478" s="273">
        <v>108.61</v>
      </c>
      <c r="L478" s="272" t="s">
        <v>7090</v>
      </c>
    </row>
    <row r="479" spans="1:12">
      <c r="A479" s="272" t="s">
        <v>7462</v>
      </c>
      <c r="B479" s="272" t="s">
        <v>7463</v>
      </c>
      <c r="C479" s="272" t="s">
        <v>7464</v>
      </c>
      <c r="D479" s="272" t="s">
        <v>7465</v>
      </c>
      <c r="E479" s="273" t="s">
        <v>7087</v>
      </c>
      <c r="F479" s="272" t="s">
        <v>7087</v>
      </c>
      <c r="G479" s="272">
        <v>95258</v>
      </c>
      <c r="H479" s="272" t="s">
        <v>7575</v>
      </c>
      <c r="I479" s="272" t="s">
        <v>332</v>
      </c>
      <c r="J479" s="272" t="s">
        <v>7147</v>
      </c>
      <c r="K479" s="273">
        <v>21.72</v>
      </c>
      <c r="L479" s="272" t="s">
        <v>7090</v>
      </c>
    </row>
    <row r="480" spans="1:12">
      <c r="A480" s="272" t="s">
        <v>7462</v>
      </c>
      <c r="B480" s="272" t="s">
        <v>7463</v>
      </c>
      <c r="C480" s="272" t="s">
        <v>7464</v>
      </c>
      <c r="D480" s="272" t="s">
        <v>7465</v>
      </c>
      <c r="E480" s="273" t="s">
        <v>7087</v>
      </c>
      <c r="F480" s="272" t="s">
        <v>7087</v>
      </c>
      <c r="G480" s="272">
        <v>95264</v>
      </c>
      <c r="H480" s="272" t="s">
        <v>7576</v>
      </c>
      <c r="I480" s="272" t="s">
        <v>332</v>
      </c>
      <c r="J480" s="272" t="s">
        <v>7089</v>
      </c>
      <c r="K480" s="273">
        <v>5.9</v>
      </c>
      <c r="L480" s="272" t="s">
        <v>7090</v>
      </c>
    </row>
    <row r="481" spans="1:12">
      <c r="A481" s="272" t="s">
        <v>7462</v>
      </c>
      <c r="B481" s="272" t="s">
        <v>7463</v>
      </c>
      <c r="C481" s="272" t="s">
        <v>7464</v>
      </c>
      <c r="D481" s="272" t="s">
        <v>7465</v>
      </c>
      <c r="E481" s="273" t="s">
        <v>7087</v>
      </c>
      <c r="F481" s="272" t="s">
        <v>7087</v>
      </c>
      <c r="G481" s="272">
        <v>95270</v>
      </c>
      <c r="H481" s="272" t="s">
        <v>7577</v>
      </c>
      <c r="I481" s="272" t="s">
        <v>332</v>
      </c>
      <c r="J481" s="272" t="s">
        <v>7089</v>
      </c>
      <c r="K481" s="273">
        <v>9.0299999999999994</v>
      </c>
      <c r="L481" s="272" t="s">
        <v>7090</v>
      </c>
    </row>
    <row r="482" spans="1:12">
      <c r="A482" s="272" t="s">
        <v>7462</v>
      </c>
      <c r="B482" s="272" t="s">
        <v>7463</v>
      </c>
      <c r="C482" s="272" t="s">
        <v>7464</v>
      </c>
      <c r="D482" s="272" t="s">
        <v>7465</v>
      </c>
      <c r="E482" s="273" t="s">
        <v>7087</v>
      </c>
      <c r="F482" s="272" t="s">
        <v>7087</v>
      </c>
      <c r="G482" s="272">
        <v>95276</v>
      </c>
      <c r="H482" s="272" t="s">
        <v>7578</v>
      </c>
      <c r="I482" s="272" t="s">
        <v>332</v>
      </c>
      <c r="J482" s="272" t="s">
        <v>7089</v>
      </c>
      <c r="K482" s="273">
        <v>3.56</v>
      </c>
      <c r="L482" s="272" t="s">
        <v>7090</v>
      </c>
    </row>
    <row r="483" spans="1:12">
      <c r="A483" s="272" t="s">
        <v>7462</v>
      </c>
      <c r="B483" s="272" t="s">
        <v>7463</v>
      </c>
      <c r="C483" s="272" t="s">
        <v>7464</v>
      </c>
      <c r="D483" s="272" t="s">
        <v>7465</v>
      </c>
      <c r="E483" s="273" t="s">
        <v>7087</v>
      </c>
      <c r="F483" s="272" t="s">
        <v>7087</v>
      </c>
      <c r="G483" s="272">
        <v>95282</v>
      </c>
      <c r="H483" s="272" t="s">
        <v>7579</v>
      </c>
      <c r="I483" s="272" t="s">
        <v>332</v>
      </c>
      <c r="J483" s="272" t="s">
        <v>7089</v>
      </c>
      <c r="K483" s="273">
        <v>9.17</v>
      </c>
      <c r="L483" s="272" t="s">
        <v>7090</v>
      </c>
    </row>
    <row r="484" spans="1:12">
      <c r="A484" s="272" t="s">
        <v>7462</v>
      </c>
      <c r="B484" s="272" t="s">
        <v>7463</v>
      </c>
      <c r="C484" s="272" t="s">
        <v>7464</v>
      </c>
      <c r="D484" s="272" t="s">
        <v>7465</v>
      </c>
      <c r="E484" s="273" t="s">
        <v>7087</v>
      </c>
      <c r="F484" s="272" t="s">
        <v>7087</v>
      </c>
      <c r="G484" s="272">
        <v>95620</v>
      </c>
      <c r="H484" s="272" t="s">
        <v>7580</v>
      </c>
      <c r="I484" s="272" t="s">
        <v>332</v>
      </c>
      <c r="J484" s="272" t="s">
        <v>7147</v>
      </c>
      <c r="K484" s="273">
        <v>21.18</v>
      </c>
      <c r="L484" s="272" t="s">
        <v>7090</v>
      </c>
    </row>
    <row r="485" spans="1:12">
      <c r="A485" s="272" t="s">
        <v>7462</v>
      </c>
      <c r="B485" s="272" t="s">
        <v>7463</v>
      </c>
      <c r="C485" s="272" t="s">
        <v>7464</v>
      </c>
      <c r="D485" s="272" t="s">
        <v>7465</v>
      </c>
      <c r="E485" s="273" t="s">
        <v>7087</v>
      </c>
      <c r="F485" s="272" t="s">
        <v>7087</v>
      </c>
      <c r="G485" s="272">
        <v>95631</v>
      </c>
      <c r="H485" s="272" t="s">
        <v>518</v>
      </c>
      <c r="I485" s="272" t="s">
        <v>332</v>
      </c>
      <c r="J485" s="272" t="s">
        <v>7089</v>
      </c>
      <c r="K485" s="273">
        <v>238.15</v>
      </c>
      <c r="L485" s="272" t="s">
        <v>7090</v>
      </c>
    </row>
    <row r="486" spans="1:12">
      <c r="A486" s="272" t="s">
        <v>7462</v>
      </c>
      <c r="B486" s="272" t="s">
        <v>7463</v>
      </c>
      <c r="C486" s="272" t="s">
        <v>7464</v>
      </c>
      <c r="D486" s="272" t="s">
        <v>7465</v>
      </c>
      <c r="E486" s="273" t="s">
        <v>7087</v>
      </c>
      <c r="F486" s="272" t="s">
        <v>7087</v>
      </c>
      <c r="G486" s="272">
        <v>95702</v>
      </c>
      <c r="H486" s="272" t="s">
        <v>7581</v>
      </c>
      <c r="I486" s="272" t="s">
        <v>332</v>
      </c>
      <c r="J486" s="272" t="s">
        <v>7147</v>
      </c>
      <c r="K486" s="273">
        <v>34.94</v>
      </c>
      <c r="L486" s="272" t="s">
        <v>7090</v>
      </c>
    </row>
    <row r="487" spans="1:12">
      <c r="A487" s="272" t="s">
        <v>7462</v>
      </c>
      <c r="B487" s="272" t="s">
        <v>7463</v>
      </c>
      <c r="C487" s="272" t="s">
        <v>7464</v>
      </c>
      <c r="D487" s="272" t="s">
        <v>7465</v>
      </c>
      <c r="E487" s="273" t="s">
        <v>7087</v>
      </c>
      <c r="F487" s="272" t="s">
        <v>7087</v>
      </c>
      <c r="G487" s="272">
        <v>95708</v>
      </c>
      <c r="H487" s="272" t="s">
        <v>7582</v>
      </c>
      <c r="I487" s="272" t="s">
        <v>332</v>
      </c>
      <c r="J487" s="272" t="s">
        <v>7089</v>
      </c>
      <c r="K487" s="273">
        <v>136.13999999999999</v>
      </c>
      <c r="L487" s="272" t="s">
        <v>7090</v>
      </c>
    </row>
    <row r="488" spans="1:12">
      <c r="A488" s="272" t="s">
        <v>7462</v>
      </c>
      <c r="B488" s="272" t="s">
        <v>7463</v>
      </c>
      <c r="C488" s="272" t="s">
        <v>7464</v>
      </c>
      <c r="D488" s="272" t="s">
        <v>7465</v>
      </c>
      <c r="E488" s="273" t="s">
        <v>7087</v>
      </c>
      <c r="F488" s="272" t="s">
        <v>7087</v>
      </c>
      <c r="G488" s="272">
        <v>95714</v>
      </c>
      <c r="H488" s="272" t="s">
        <v>7583</v>
      </c>
      <c r="I488" s="272" t="s">
        <v>332</v>
      </c>
      <c r="J488" s="272" t="s">
        <v>7089</v>
      </c>
      <c r="K488" s="273">
        <v>247.79</v>
      </c>
      <c r="L488" s="272" t="s">
        <v>7090</v>
      </c>
    </row>
    <row r="489" spans="1:12">
      <c r="A489" s="272" t="s">
        <v>7462</v>
      </c>
      <c r="B489" s="272" t="s">
        <v>7463</v>
      </c>
      <c r="C489" s="272" t="s">
        <v>7464</v>
      </c>
      <c r="D489" s="272" t="s">
        <v>7465</v>
      </c>
      <c r="E489" s="273" t="s">
        <v>7087</v>
      </c>
      <c r="F489" s="272" t="s">
        <v>7087</v>
      </c>
      <c r="G489" s="272">
        <v>95720</v>
      </c>
      <c r="H489" s="272" t="s">
        <v>7584</v>
      </c>
      <c r="I489" s="272" t="s">
        <v>332</v>
      </c>
      <c r="J489" s="272" t="s">
        <v>7089</v>
      </c>
      <c r="K489" s="273">
        <v>242.86</v>
      </c>
      <c r="L489" s="272" t="s">
        <v>7090</v>
      </c>
    </row>
    <row r="490" spans="1:12">
      <c r="A490" s="272" t="s">
        <v>7462</v>
      </c>
      <c r="B490" s="272" t="s">
        <v>7463</v>
      </c>
      <c r="C490" s="272" t="s">
        <v>7464</v>
      </c>
      <c r="D490" s="272" t="s">
        <v>7465</v>
      </c>
      <c r="E490" s="273" t="s">
        <v>7087</v>
      </c>
      <c r="F490" s="272" t="s">
        <v>7087</v>
      </c>
      <c r="G490" s="272">
        <v>95872</v>
      </c>
      <c r="H490" s="272" t="s">
        <v>341</v>
      </c>
      <c r="I490" s="272" t="s">
        <v>332</v>
      </c>
      <c r="J490" s="272" t="s">
        <v>7089</v>
      </c>
      <c r="K490" s="273">
        <v>303.05</v>
      </c>
      <c r="L490" s="272" t="s">
        <v>7090</v>
      </c>
    </row>
    <row r="491" spans="1:12">
      <c r="A491" s="272" t="s">
        <v>7462</v>
      </c>
      <c r="B491" s="272" t="s">
        <v>7463</v>
      </c>
      <c r="C491" s="272" t="s">
        <v>7464</v>
      </c>
      <c r="D491" s="272" t="s">
        <v>7465</v>
      </c>
      <c r="E491" s="273" t="s">
        <v>7087</v>
      </c>
      <c r="F491" s="272" t="s">
        <v>7087</v>
      </c>
      <c r="G491" s="272">
        <v>96013</v>
      </c>
      <c r="H491" s="272" t="s">
        <v>7585</v>
      </c>
      <c r="I491" s="272" t="s">
        <v>332</v>
      </c>
      <c r="J491" s="272" t="s">
        <v>7089</v>
      </c>
      <c r="K491" s="273">
        <v>171.79</v>
      </c>
      <c r="L491" s="272" t="s">
        <v>7090</v>
      </c>
    </row>
    <row r="492" spans="1:12">
      <c r="A492" s="272" t="s">
        <v>7462</v>
      </c>
      <c r="B492" s="272" t="s">
        <v>7463</v>
      </c>
      <c r="C492" s="272" t="s">
        <v>7464</v>
      </c>
      <c r="D492" s="272" t="s">
        <v>7465</v>
      </c>
      <c r="E492" s="273" t="s">
        <v>7087</v>
      </c>
      <c r="F492" s="272" t="s">
        <v>7087</v>
      </c>
      <c r="G492" s="272">
        <v>96020</v>
      </c>
      <c r="H492" s="272" t="s">
        <v>7586</v>
      </c>
      <c r="I492" s="272" t="s">
        <v>332</v>
      </c>
      <c r="J492" s="272" t="s">
        <v>7089</v>
      </c>
      <c r="K492" s="273">
        <v>171.32</v>
      </c>
      <c r="L492" s="272" t="s">
        <v>7090</v>
      </c>
    </row>
    <row r="493" spans="1:12">
      <c r="A493" s="272" t="s">
        <v>7462</v>
      </c>
      <c r="B493" s="272" t="s">
        <v>7463</v>
      </c>
      <c r="C493" s="272" t="s">
        <v>7464</v>
      </c>
      <c r="D493" s="272" t="s">
        <v>7465</v>
      </c>
      <c r="E493" s="273" t="s">
        <v>7087</v>
      </c>
      <c r="F493" s="272" t="s">
        <v>7087</v>
      </c>
      <c r="G493" s="272">
        <v>96028</v>
      </c>
      <c r="H493" s="272" t="s">
        <v>7587</v>
      </c>
      <c r="I493" s="272" t="s">
        <v>332</v>
      </c>
      <c r="J493" s="272" t="s">
        <v>7089</v>
      </c>
      <c r="K493" s="273">
        <v>129.82</v>
      </c>
      <c r="L493" s="272" t="s">
        <v>7090</v>
      </c>
    </row>
    <row r="494" spans="1:12">
      <c r="A494" s="272" t="s">
        <v>7462</v>
      </c>
      <c r="B494" s="272" t="s">
        <v>7463</v>
      </c>
      <c r="C494" s="272" t="s">
        <v>7464</v>
      </c>
      <c r="D494" s="272" t="s">
        <v>7465</v>
      </c>
      <c r="E494" s="273" t="s">
        <v>7087</v>
      </c>
      <c r="F494" s="272" t="s">
        <v>7087</v>
      </c>
      <c r="G494" s="272">
        <v>96035</v>
      </c>
      <c r="H494" s="272" t="s">
        <v>7588</v>
      </c>
      <c r="I494" s="272" t="s">
        <v>332</v>
      </c>
      <c r="J494" s="272" t="s">
        <v>7089</v>
      </c>
      <c r="K494" s="273">
        <v>275.29000000000002</v>
      </c>
      <c r="L494" s="272" t="s">
        <v>7090</v>
      </c>
    </row>
    <row r="495" spans="1:12">
      <c r="A495" s="272" t="s">
        <v>7462</v>
      </c>
      <c r="B495" s="272" t="s">
        <v>7463</v>
      </c>
      <c r="C495" s="272" t="s">
        <v>7464</v>
      </c>
      <c r="D495" s="272" t="s">
        <v>7465</v>
      </c>
      <c r="E495" s="273" t="s">
        <v>7087</v>
      </c>
      <c r="F495" s="272" t="s">
        <v>7087</v>
      </c>
      <c r="G495" s="272">
        <v>96157</v>
      </c>
      <c r="H495" s="272" t="s">
        <v>520</v>
      </c>
      <c r="I495" s="272" t="s">
        <v>332</v>
      </c>
      <c r="J495" s="272" t="s">
        <v>7089</v>
      </c>
      <c r="K495" s="273">
        <v>130.29</v>
      </c>
      <c r="L495" s="272" t="s">
        <v>7090</v>
      </c>
    </row>
    <row r="496" spans="1:12">
      <c r="A496" s="272" t="s">
        <v>7462</v>
      </c>
      <c r="B496" s="272" t="s">
        <v>7463</v>
      </c>
      <c r="C496" s="272" t="s">
        <v>7464</v>
      </c>
      <c r="D496" s="272" t="s">
        <v>7465</v>
      </c>
      <c r="E496" s="273" t="s">
        <v>7087</v>
      </c>
      <c r="F496" s="272" t="s">
        <v>7087</v>
      </c>
      <c r="G496" s="272">
        <v>96158</v>
      </c>
      <c r="H496" s="272" t="s">
        <v>7589</v>
      </c>
      <c r="I496" s="272" t="s">
        <v>332</v>
      </c>
      <c r="J496" s="272" t="s">
        <v>7089</v>
      </c>
      <c r="K496" s="273">
        <v>140.31</v>
      </c>
      <c r="L496" s="272" t="s">
        <v>7090</v>
      </c>
    </row>
    <row r="497" spans="1:12">
      <c r="A497" s="272" t="s">
        <v>7462</v>
      </c>
      <c r="B497" s="272" t="s">
        <v>7463</v>
      </c>
      <c r="C497" s="272" t="s">
        <v>7464</v>
      </c>
      <c r="D497" s="272" t="s">
        <v>7465</v>
      </c>
      <c r="E497" s="273" t="s">
        <v>7087</v>
      </c>
      <c r="F497" s="272" t="s">
        <v>7087</v>
      </c>
      <c r="G497" s="272">
        <v>96245</v>
      </c>
      <c r="H497" s="272" t="s">
        <v>7590</v>
      </c>
      <c r="I497" s="272" t="s">
        <v>332</v>
      </c>
      <c r="J497" s="272" t="s">
        <v>7089</v>
      </c>
      <c r="K497" s="273">
        <v>112.25</v>
      </c>
      <c r="L497" s="272" t="s">
        <v>7090</v>
      </c>
    </row>
    <row r="498" spans="1:12">
      <c r="A498" s="272" t="s">
        <v>7462</v>
      </c>
      <c r="B498" s="272" t="s">
        <v>7463</v>
      </c>
      <c r="C498" s="272" t="s">
        <v>7464</v>
      </c>
      <c r="D498" s="272" t="s">
        <v>7465</v>
      </c>
      <c r="E498" s="273" t="s">
        <v>7087</v>
      </c>
      <c r="F498" s="272" t="s">
        <v>7087</v>
      </c>
      <c r="G498" s="272">
        <v>96463</v>
      </c>
      <c r="H498" s="272" t="s">
        <v>516</v>
      </c>
      <c r="I498" s="272" t="s">
        <v>332</v>
      </c>
      <c r="J498" s="272" t="s">
        <v>7089</v>
      </c>
      <c r="K498" s="273">
        <v>225.59</v>
      </c>
      <c r="L498" s="272" t="s">
        <v>7090</v>
      </c>
    </row>
    <row r="499" spans="1:12">
      <c r="A499" s="272" t="s">
        <v>7462</v>
      </c>
      <c r="B499" s="272" t="s">
        <v>7463</v>
      </c>
      <c r="C499" s="272" t="s">
        <v>7464</v>
      </c>
      <c r="D499" s="272" t="s">
        <v>7465</v>
      </c>
      <c r="E499" s="273" t="s">
        <v>7087</v>
      </c>
      <c r="F499" s="272" t="s">
        <v>7087</v>
      </c>
      <c r="G499" s="272">
        <v>98764</v>
      </c>
      <c r="H499" s="272" t="s">
        <v>7591</v>
      </c>
      <c r="I499" s="272" t="s">
        <v>332</v>
      </c>
      <c r="J499" s="272" t="s">
        <v>7147</v>
      </c>
      <c r="K499" s="273">
        <v>5.0999999999999996</v>
      </c>
      <c r="L499" s="272" t="s">
        <v>7090</v>
      </c>
    </row>
    <row r="500" spans="1:12">
      <c r="A500" s="272" t="s">
        <v>7462</v>
      </c>
      <c r="B500" s="272" t="s">
        <v>7463</v>
      </c>
      <c r="C500" s="272" t="s">
        <v>7464</v>
      </c>
      <c r="D500" s="272" t="s">
        <v>7465</v>
      </c>
      <c r="E500" s="273" t="s">
        <v>7087</v>
      </c>
      <c r="F500" s="272" t="s">
        <v>7087</v>
      </c>
      <c r="G500" s="272">
        <v>99833</v>
      </c>
      <c r="H500" s="272" t="s">
        <v>7592</v>
      </c>
      <c r="I500" s="272" t="s">
        <v>332</v>
      </c>
      <c r="J500" s="272" t="s">
        <v>7147</v>
      </c>
      <c r="K500" s="273">
        <v>2.29</v>
      </c>
      <c r="L500" s="272" t="s">
        <v>7090</v>
      </c>
    </row>
    <row r="501" spans="1:12">
      <c r="A501" s="272" t="s">
        <v>7462</v>
      </c>
      <c r="B501" s="272" t="s">
        <v>7463</v>
      </c>
      <c r="C501" s="272" t="s">
        <v>7464</v>
      </c>
      <c r="D501" s="272" t="s">
        <v>7465</v>
      </c>
      <c r="E501" s="273" t="s">
        <v>7087</v>
      </c>
      <c r="F501" s="272" t="s">
        <v>7087</v>
      </c>
      <c r="G501" s="272">
        <v>100641</v>
      </c>
      <c r="H501" s="272" t="s">
        <v>7593</v>
      </c>
      <c r="I501" s="272" t="s">
        <v>332</v>
      </c>
      <c r="J501" s="272" t="s">
        <v>7089</v>
      </c>
      <c r="K501" s="274">
        <v>4932.8500000000004</v>
      </c>
      <c r="L501" s="272" t="s">
        <v>7090</v>
      </c>
    </row>
    <row r="502" spans="1:12">
      <c r="A502" s="272" t="s">
        <v>7462</v>
      </c>
      <c r="B502" s="272" t="s">
        <v>7463</v>
      </c>
      <c r="C502" s="272" t="s">
        <v>7464</v>
      </c>
      <c r="D502" s="272" t="s">
        <v>7465</v>
      </c>
      <c r="E502" s="273" t="s">
        <v>7087</v>
      </c>
      <c r="F502" s="272" t="s">
        <v>7087</v>
      </c>
      <c r="G502" s="272">
        <v>100647</v>
      </c>
      <c r="H502" s="272" t="s">
        <v>346</v>
      </c>
      <c r="I502" s="272" t="s">
        <v>332</v>
      </c>
      <c r="J502" s="272" t="s">
        <v>7089</v>
      </c>
      <c r="K502" s="274">
        <v>6692.71</v>
      </c>
      <c r="L502" s="272" t="s">
        <v>7090</v>
      </c>
    </row>
    <row r="503" spans="1:12">
      <c r="A503" s="272" t="s">
        <v>7462</v>
      </c>
      <c r="B503" s="272" t="s">
        <v>7463</v>
      </c>
      <c r="C503" s="272" t="s">
        <v>7464</v>
      </c>
      <c r="D503" s="272" t="s">
        <v>7465</v>
      </c>
      <c r="E503" s="273" t="s">
        <v>7087</v>
      </c>
      <c r="F503" s="272" t="s">
        <v>7087</v>
      </c>
      <c r="G503" s="272">
        <v>102275</v>
      </c>
      <c r="H503" s="272" t="s">
        <v>7594</v>
      </c>
      <c r="I503" s="272" t="s">
        <v>332</v>
      </c>
      <c r="J503" s="272" t="s">
        <v>7147</v>
      </c>
      <c r="K503" s="273">
        <v>22.03</v>
      </c>
      <c r="L503" s="272" t="s">
        <v>7090</v>
      </c>
    </row>
    <row r="504" spans="1:12">
      <c r="A504" s="272" t="s">
        <v>7462</v>
      </c>
      <c r="B504" s="272" t="s">
        <v>7463</v>
      </c>
      <c r="C504" s="272" t="s">
        <v>7464</v>
      </c>
      <c r="D504" s="272" t="s">
        <v>7465</v>
      </c>
      <c r="E504" s="273" t="s">
        <v>7087</v>
      </c>
      <c r="F504" s="272" t="s">
        <v>7087</v>
      </c>
      <c r="G504" s="272">
        <v>104091</v>
      </c>
      <c r="H504" s="272" t="s">
        <v>7595</v>
      </c>
      <c r="I504" s="272" t="s">
        <v>332</v>
      </c>
      <c r="J504" s="272" t="s">
        <v>7147</v>
      </c>
      <c r="K504" s="273">
        <v>0.88</v>
      </c>
      <c r="L504" s="272" t="s">
        <v>7090</v>
      </c>
    </row>
    <row r="505" spans="1:12">
      <c r="A505" s="272" t="s">
        <v>7462</v>
      </c>
      <c r="B505" s="272" t="s">
        <v>7463</v>
      </c>
      <c r="C505" s="272" t="s">
        <v>7464</v>
      </c>
      <c r="D505" s="272" t="s">
        <v>7465</v>
      </c>
      <c r="E505" s="273" t="s">
        <v>7087</v>
      </c>
      <c r="F505" s="272" t="s">
        <v>7087</v>
      </c>
      <c r="G505" s="272">
        <v>104097</v>
      </c>
      <c r="H505" s="272" t="s">
        <v>7596</v>
      </c>
      <c r="I505" s="272" t="s">
        <v>332</v>
      </c>
      <c r="J505" s="272" t="s">
        <v>7147</v>
      </c>
      <c r="K505" s="273">
        <v>1.23</v>
      </c>
      <c r="L505" s="272" t="s">
        <v>7090</v>
      </c>
    </row>
    <row r="506" spans="1:12">
      <c r="A506" s="272" t="s">
        <v>7462</v>
      </c>
      <c r="B506" s="272" t="s">
        <v>7463</v>
      </c>
      <c r="C506" s="272" t="s">
        <v>7597</v>
      </c>
      <c r="D506" s="272" t="s">
        <v>7598</v>
      </c>
      <c r="E506" s="273" t="s">
        <v>7087</v>
      </c>
      <c r="F506" s="272" t="s">
        <v>7087</v>
      </c>
      <c r="G506" s="272">
        <v>5632</v>
      </c>
      <c r="H506" s="272" t="s">
        <v>7599</v>
      </c>
      <c r="I506" s="272" t="s">
        <v>340</v>
      </c>
      <c r="J506" s="272" t="s">
        <v>7089</v>
      </c>
      <c r="K506" s="273">
        <v>80.09</v>
      </c>
      <c r="L506" s="272" t="s">
        <v>7090</v>
      </c>
    </row>
    <row r="507" spans="1:12">
      <c r="A507" s="272" t="s">
        <v>7462</v>
      </c>
      <c r="B507" s="272" t="s">
        <v>7463</v>
      </c>
      <c r="C507" s="272" t="s">
        <v>7597</v>
      </c>
      <c r="D507" s="272" t="s">
        <v>7598</v>
      </c>
      <c r="E507" s="273" t="s">
        <v>7087</v>
      </c>
      <c r="F507" s="272" t="s">
        <v>7087</v>
      </c>
      <c r="G507" s="272">
        <v>5679</v>
      </c>
      <c r="H507" s="272" t="s">
        <v>7600</v>
      </c>
      <c r="I507" s="272" t="s">
        <v>340</v>
      </c>
      <c r="J507" s="272" t="s">
        <v>7089</v>
      </c>
      <c r="K507" s="273">
        <v>54.08</v>
      </c>
      <c r="L507" s="272" t="s">
        <v>7090</v>
      </c>
    </row>
    <row r="508" spans="1:12">
      <c r="A508" s="272" t="s">
        <v>7462</v>
      </c>
      <c r="B508" s="272" t="s">
        <v>7463</v>
      </c>
      <c r="C508" s="272" t="s">
        <v>7597</v>
      </c>
      <c r="D508" s="272" t="s">
        <v>7598</v>
      </c>
      <c r="E508" s="273" t="s">
        <v>7087</v>
      </c>
      <c r="F508" s="272" t="s">
        <v>7087</v>
      </c>
      <c r="G508" s="272">
        <v>5681</v>
      </c>
      <c r="H508" s="272" t="s">
        <v>7601</v>
      </c>
      <c r="I508" s="272" t="s">
        <v>340</v>
      </c>
      <c r="J508" s="272" t="s">
        <v>7089</v>
      </c>
      <c r="K508" s="273">
        <v>50.69</v>
      </c>
      <c r="L508" s="272" t="s">
        <v>7090</v>
      </c>
    </row>
    <row r="509" spans="1:12">
      <c r="A509" s="272" t="s">
        <v>7462</v>
      </c>
      <c r="B509" s="272" t="s">
        <v>7463</v>
      </c>
      <c r="C509" s="272" t="s">
        <v>7597</v>
      </c>
      <c r="D509" s="272" t="s">
        <v>7598</v>
      </c>
      <c r="E509" s="273" t="s">
        <v>7087</v>
      </c>
      <c r="F509" s="272" t="s">
        <v>7087</v>
      </c>
      <c r="G509" s="272">
        <v>5685</v>
      </c>
      <c r="H509" s="272" t="s">
        <v>7602</v>
      </c>
      <c r="I509" s="272" t="s">
        <v>340</v>
      </c>
      <c r="J509" s="272" t="s">
        <v>7089</v>
      </c>
      <c r="K509" s="273">
        <v>64.25</v>
      </c>
      <c r="L509" s="272" t="s">
        <v>7090</v>
      </c>
    </row>
    <row r="510" spans="1:12">
      <c r="A510" s="272" t="s">
        <v>7462</v>
      </c>
      <c r="B510" s="272" t="s">
        <v>7463</v>
      </c>
      <c r="C510" s="272" t="s">
        <v>7597</v>
      </c>
      <c r="D510" s="272" t="s">
        <v>7598</v>
      </c>
      <c r="E510" s="273" t="s">
        <v>7087</v>
      </c>
      <c r="F510" s="272" t="s">
        <v>7087</v>
      </c>
      <c r="G510" s="272">
        <v>5690</v>
      </c>
      <c r="H510" s="272" t="s">
        <v>7603</v>
      </c>
      <c r="I510" s="272" t="s">
        <v>340</v>
      </c>
      <c r="J510" s="272" t="s">
        <v>7089</v>
      </c>
      <c r="K510" s="273">
        <v>4.09</v>
      </c>
      <c r="L510" s="272" t="s">
        <v>7090</v>
      </c>
    </row>
    <row r="511" spans="1:12">
      <c r="A511" s="272" t="s">
        <v>7462</v>
      </c>
      <c r="B511" s="272" t="s">
        <v>7463</v>
      </c>
      <c r="C511" s="272" t="s">
        <v>7597</v>
      </c>
      <c r="D511" s="272" t="s">
        <v>7598</v>
      </c>
      <c r="E511" s="273" t="s">
        <v>7087</v>
      </c>
      <c r="F511" s="272" t="s">
        <v>7087</v>
      </c>
      <c r="G511" s="272">
        <v>5806</v>
      </c>
      <c r="H511" s="272" t="s">
        <v>7604</v>
      </c>
      <c r="I511" s="272" t="s">
        <v>340</v>
      </c>
      <c r="J511" s="272" t="s">
        <v>7147</v>
      </c>
      <c r="K511" s="273">
        <v>0.26</v>
      </c>
      <c r="L511" s="272" t="s">
        <v>7090</v>
      </c>
    </row>
    <row r="512" spans="1:12">
      <c r="A512" s="272" t="s">
        <v>7462</v>
      </c>
      <c r="B512" s="272" t="s">
        <v>7463</v>
      </c>
      <c r="C512" s="272" t="s">
        <v>7597</v>
      </c>
      <c r="D512" s="272" t="s">
        <v>7598</v>
      </c>
      <c r="E512" s="273" t="s">
        <v>7087</v>
      </c>
      <c r="F512" s="272" t="s">
        <v>7087</v>
      </c>
      <c r="G512" s="272">
        <v>5826</v>
      </c>
      <c r="H512" s="272" t="s">
        <v>7605</v>
      </c>
      <c r="I512" s="272" t="s">
        <v>340</v>
      </c>
      <c r="J512" s="272" t="s">
        <v>7089</v>
      </c>
      <c r="K512" s="273">
        <v>55.67</v>
      </c>
      <c r="L512" s="272" t="s">
        <v>7090</v>
      </c>
    </row>
    <row r="513" spans="1:12">
      <c r="A513" s="272" t="s">
        <v>7462</v>
      </c>
      <c r="B513" s="272" t="s">
        <v>7463</v>
      </c>
      <c r="C513" s="272" t="s">
        <v>7597</v>
      </c>
      <c r="D513" s="272" t="s">
        <v>7598</v>
      </c>
      <c r="E513" s="273" t="s">
        <v>7087</v>
      </c>
      <c r="F513" s="272" t="s">
        <v>7087</v>
      </c>
      <c r="G513" s="272">
        <v>5829</v>
      </c>
      <c r="H513" s="272" t="s">
        <v>7606</v>
      </c>
      <c r="I513" s="272" t="s">
        <v>340</v>
      </c>
      <c r="J513" s="272" t="s">
        <v>7089</v>
      </c>
      <c r="K513" s="273">
        <v>158.16</v>
      </c>
      <c r="L513" s="272" t="s">
        <v>7090</v>
      </c>
    </row>
    <row r="514" spans="1:12">
      <c r="A514" s="272" t="s">
        <v>7462</v>
      </c>
      <c r="B514" s="272" t="s">
        <v>7463</v>
      </c>
      <c r="C514" s="272" t="s">
        <v>7597</v>
      </c>
      <c r="D514" s="272" t="s">
        <v>7598</v>
      </c>
      <c r="E514" s="273" t="s">
        <v>7087</v>
      </c>
      <c r="F514" s="272" t="s">
        <v>7087</v>
      </c>
      <c r="G514" s="272">
        <v>5837</v>
      </c>
      <c r="H514" s="272" t="s">
        <v>521</v>
      </c>
      <c r="I514" s="272" t="s">
        <v>340</v>
      </c>
      <c r="J514" s="272" t="s">
        <v>7089</v>
      </c>
      <c r="K514" s="273">
        <v>125.75</v>
      </c>
      <c r="L514" s="272" t="s">
        <v>7090</v>
      </c>
    </row>
    <row r="515" spans="1:12">
      <c r="A515" s="272" t="s">
        <v>7462</v>
      </c>
      <c r="B515" s="272" t="s">
        <v>7463</v>
      </c>
      <c r="C515" s="272" t="s">
        <v>7597</v>
      </c>
      <c r="D515" s="272" t="s">
        <v>7598</v>
      </c>
      <c r="E515" s="273" t="s">
        <v>7087</v>
      </c>
      <c r="F515" s="272" t="s">
        <v>7087</v>
      </c>
      <c r="G515" s="272">
        <v>5841</v>
      </c>
      <c r="H515" s="272" t="s">
        <v>511</v>
      </c>
      <c r="I515" s="272" t="s">
        <v>340</v>
      </c>
      <c r="J515" s="272" t="s">
        <v>7089</v>
      </c>
      <c r="K515" s="273">
        <v>4.68</v>
      </c>
      <c r="L515" s="272" t="s">
        <v>7090</v>
      </c>
    </row>
    <row r="516" spans="1:12">
      <c r="A516" s="272" t="s">
        <v>7462</v>
      </c>
      <c r="B516" s="272" t="s">
        <v>7463</v>
      </c>
      <c r="C516" s="272" t="s">
        <v>7597</v>
      </c>
      <c r="D516" s="272" t="s">
        <v>7598</v>
      </c>
      <c r="E516" s="273" t="s">
        <v>7087</v>
      </c>
      <c r="F516" s="272" t="s">
        <v>7087</v>
      </c>
      <c r="G516" s="272">
        <v>5845</v>
      </c>
      <c r="H516" s="272" t="s">
        <v>7607</v>
      </c>
      <c r="I516" s="272" t="s">
        <v>340</v>
      </c>
      <c r="J516" s="272" t="s">
        <v>7089</v>
      </c>
      <c r="K516" s="273">
        <v>44.53</v>
      </c>
      <c r="L516" s="272" t="s">
        <v>7090</v>
      </c>
    </row>
    <row r="517" spans="1:12">
      <c r="A517" s="272" t="s">
        <v>7462</v>
      </c>
      <c r="B517" s="272" t="s">
        <v>7463</v>
      </c>
      <c r="C517" s="272" t="s">
        <v>7597</v>
      </c>
      <c r="D517" s="272" t="s">
        <v>7598</v>
      </c>
      <c r="E517" s="273" t="s">
        <v>7087</v>
      </c>
      <c r="F517" s="272" t="s">
        <v>7087</v>
      </c>
      <c r="G517" s="272">
        <v>5849</v>
      </c>
      <c r="H517" s="272" t="s">
        <v>7608</v>
      </c>
      <c r="I517" s="272" t="s">
        <v>340</v>
      </c>
      <c r="J517" s="272" t="s">
        <v>7089</v>
      </c>
      <c r="K517" s="273">
        <v>76.81</v>
      </c>
      <c r="L517" s="272" t="s">
        <v>7090</v>
      </c>
    </row>
    <row r="518" spans="1:12">
      <c r="A518" s="272" t="s">
        <v>7462</v>
      </c>
      <c r="B518" s="272" t="s">
        <v>7463</v>
      </c>
      <c r="C518" s="272" t="s">
        <v>7597</v>
      </c>
      <c r="D518" s="272" t="s">
        <v>7598</v>
      </c>
      <c r="E518" s="273" t="s">
        <v>7087</v>
      </c>
      <c r="F518" s="272" t="s">
        <v>7087</v>
      </c>
      <c r="G518" s="272">
        <v>5853</v>
      </c>
      <c r="H518" s="272" t="s">
        <v>7609</v>
      </c>
      <c r="I518" s="272" t="s">
        <v>340</v>
      </c>
      <c r="J518" s="272" t="s">
        <v>7089</v>
      </c>
      <c r="K518" s="273">
        <v>77.150000000000006</v>
      </c>
      <c r="L518" s="272" t="s">
        <v>7090</v>
      </c>
    </row>
    <row r="519" spans="1:12">
      <c r="A519" s="272" t="s">
        <v>7462</v>
      </c>
      <c r="B519" s="272" t="s">
        <v>7463</v>
      </c>
      <c r="C519" s="272" t="s">
        <v>7597</v>
      </c>
      <c r="D519" s="272" t="s">
        <v>7598</v>
      </c>
      <c r="E519" s="273" t="s">
        <v>7087</v>
      </c>
      <c r="F519" s="272" t="s">
        <v>7087</v>
      </c>
      <c r="G519" s="272">
        <v>5857</v>
      </c>
      <c r="H519" s="272" t="s">
        <v>7610</v>
      </c>
      <c r="I519" s="272" t="s">
        <v>340</v>
      </c>
      <c r="J519" s="272" t="s">
        <v>7089</v>
      </c>
      <c r="K519" s="273">
        <v>203.56</v>
      </c>
      <c r="L519" s="272" t="s">
        <v>7090</v>
      </c>
    </row>
    <row r="520" spans="1:12">
      <c r="A520" s="272" t="s">
        <v>7462</v>
      </c>
      <c r="B520" s="272" t="s">
        <v>7463</v>
      </c>
      <c r="C520" s="272" t="s">
        <v>7597</v>
      </c>
      <c r="D520" s="272" t="s">
        <v>7598</v>
      </c>
      <c r="E520" s="273" t="s">
        <v>7087</v>
      </c>
      <c r="F520" s="272" t="s">
        <v>7087</v>
      </c>
      <c r="G520" s="272">
        <v>5865</v>
      </c>
      <c r="H520" s="272" t="s">
        <v>7611</v>
      </c>
      <c r="I520" s="272" t="s">
        <v>340</v>
      </c>
      <c r="J520" s="272" t="s">
        <v>7089</v>
      </c>
      <c r="K520" s="273">
        <v>12.59</v>
      </c>
      <c r="L520" s="272" t="s">
        <v>7090</v>
      </c>
    </row>
    <row r="521" spans="1:12">
      <c r="A521" s="272" t="s">
        <v>7462</v>
      </c>
      <c r="B521" s="272" t="s">
        <v>7463</v>
      </c>
      <c r="C521" s="272" t="s">
        <v>7597</v>
      </c>
      <c r="D521" s="272" t="s">
        <v>7598</v>
      </c>
      <c r="E521" s="273" t="s">
        <v>7087</v>
      </c>
      <c r="F521" s="272" t="s">
        <v>7087</v>
      </c>
      <c r="G521" s="272">
        <v>5869</v>
      </c>
      <c r="H521" s="272" t="s">
        <v>7612</v>
      </c>
      <c r="I521" s="272" t="s">
        <v>340</v>
      </c>
      <c r="J521" s="272" t="s">
        <v>7089</v>
      </c>
      <c r="K521" s="273">
        <v>73.78</v>
      </c>
      <c r="L521" s="272" t="s">
        <v>7090</v>
      </c>
    </row>
    <row r="522" spans="1:12">
      <c r="A522" s="272" t="s">
        <v>7462</v>
      </c>
      <c r="B522" s="272" t="s">
        <v>7463</v>
      </c>
      <c r="C522" s="272" t="s">
        <v>7597</v>
      </c>
      <c r="D522" s="272" t="s">
        <v>7598</v>
      </c>
      <c r="E522" s="273" t="s">
        <v>7087</v>
      </c>
      <c r="F522" s="272" t="s">
        <v>7087</v>
      </c>
      <c r="G522" s="272">
        <v>5877</v>
      </c>
      <c r="H522" s="272" t="s">
        <v>7613</v>
      </c>
      <c r="I522" s="272" t="s">
        <v>340</v>
      </c>
      <c r="J522" s="272" t="s">
        <v>7089</v>
      </c>
      <c r="K522" s="273">
        <v>53</v>
      </c>
      <c r="L522" s="272" t="s">
        <v>7090</v>
      </c>
    </row>
    <row r="523" spans="1:12">
      <c r="A523" s="272" t="s">
        <v>7462</v>
      </c>
      <c r="B523" s="272" t="s">
        <v>7463</v>
      </c>
      <c r="C523" s="272" t="s">
        <v>7597</v>
      </c>
      <c r="D523" s="272" t="s">
        <v>7598</v>
      </c>
      <c r="E523" s="273" t="s">
        <v>7087</v>
      </c>
      <c r="F523" s="272" t="s">
        <v>7087</v>
      </c>
      <c r="G523" s="272">
        <v>5881</v>
      </c>
      <c r="H523" s="272" t="s">
        <v>7614</v>
      </c>
      <c r="I523" s="272" t="s">
        <v>340</v>
      </c>
      <c r="J523" s="272" t="s">
        <v>7089</v>
      </c>
      <c r="K523" s="273">
        <v>79.55</v>
      </c>
      <c r="L523" s="272" t="s">
        <v>7090</v>
      </c>
    </row>
    <row r="524" spans="1:12">
      <c r="A524" s="272" t="s">
        <v>7462</v>
      </c>
      <c r="B524" s="272" t="s">
        <v>7463</v>
      </c>
      <c r="C524" s="272" t="s">
        <v>7597</v>
      </c>
      <c r="D524" s="272" t="s">
        <v>7598</v>
      </c>
      <c r="E524" s="273" t="s">
        <v>7087</v>
      </c>
      <c r="F524" s="272" t="s">
        <v>7087</v>
      </c>
      <c r="G524" s="272">
        <v>5884</v>
      </c>
      <c r="H524" s="272" t="s">
        <v>7615</v>
      </c>
      <c r="I524" s="272" t="s">
        <v>340</v>
      </c>
      <c r="J524" s="272" t="s">
        <v>7089</v>
      </c>
      <c r="K524" s="273">
        <v>52.48</v>
      </c>
      <c r="L524" s="272" t="s">
        <v>7090</v>
      </c>
    </row>
    <row r="525" spans="1:12">
      <c r="A525" s="272" t="s">
        <v>7462</v>
      </c>
      <c r="B525" s="272" t="s">
        <v>7463</v>
      </c>
      <c r="C525" s="272" t="s">
        <v>7597</v>
      </c>
      <c r="D525" s="272" t="s">
        <v>7598</v>
      </c>
      <c r="E525" s="273" t="s">
        <v>7087</v>
      </c>
      <c r="F525" s="272" t="s">
        <v>7087</v>
      </c>
      <c r="G525" s="272">
        <v>5892</v>
      </c>
      <c r="H525" s="272" t="s">
        <v>7616</v>
      </c>
      <c r="I525" s="272" t="s">
        <v>340</v>
      </c>
      <c r="J525" s="272" t="s">
        <v>7089</v>
      </c>
      <c r="K525" s="273">
        <v>50.81</v>
      </c>
      <c r="L525" s="272" t="s">
        <v>7090</v>
      </c>
    </row>
    <row r="526" spans="1:12">
      <c r="A526" s="272" t="s">
        <v>7462</v>
      </c>
      <c r="B526" s="272" t="s">
        <v>7463</v>
      </c>
      <c r="C526" s="272" t="s">
        <v>7597</v>
      </c>
      <c r="D526" s="272" t="s">
        <v>7598</v>
      </c>
      <c r="E526" s="273" t="s">
        <v>7087</v>
      </c>
      <c r="F526" s="272" t="s">
        <v>7087</v>
      </c>
      <c r="G526" s="272">
        <v>5896</v>
      </c>
      <c r="H526" s="272" t="s">
        <v>7618</v>
      </c>
      <c r="I526" s="272" t="s">
        <v>340</v>
      </c>
      <c r="J526" s="272" t="s">
        <v>7089</v>
      </c>
      <c r="K526" s="273">
        <v>53.51</v>
      </c>
      <c r="L526" s="272" t="s">
        <v>7090</v>
      </c>
    </row>
    <row r="527" spans="1:12">
      <c r="A527" s="272" t="s">
        <v>7462</v>
      </c>
      <c r="B527" s="272" t="s">
        <v>7463</v>
      </c>
      <c r="C527" s="272" t="s">
        <v>7597</v>
      </c>
      <c r="D527" s="272" t="s">
        <v>7598</v>
      </c>
      <c r="E527" s="273" t="s">
        <v>7087</v>
      </c>
      <c r="F527" s="272" t="s">
        <v>7087</v>
      </c>
      <c r="G527" s="272">
        <v>5903</v>
      </c>
      <c r="H527" s="272" t="s">
        <v>7619</v>
      </c>
      <c r="I527" s="272" t="s">
        <v>340</v>
      </c>
      <c r="J527" s="272" t="s">
        <v>7089</v>
      </c>
      <c r="K527" s="273">
        <v>67.650000000000006</v>
      </c>
      <c r="L527" s="272" t="s">
        <v>7090</v>
      </c>
    </row>
    <row r="528" spans="1:12">
      <c r="A528" s="272" t="s">
        <v>7462</v>
      </c>
      <c r="B528" s="272" t="s">
        <v>7463</v>
      </c>
      <c r="C528" s="272" t="s">
        <v>7597</v>
      </c>
      <c r="D528" s="272" t="s">
        <v>7598</v>
      </c>
      <c r="E528" s="273" t="s">
        <v>7087</v>
      </c>
      <c r="F528" s="272" t="s">
        <v>7087</v>
      </c>
      <c r="G528" s="272">
        <v>5911</v>
      </c>
      <c r="H528" s="272" t="s">
        <v>7620</v>
      </c>
      <c r="I528" s="272" t="s">
        <v>340</v>
      </c>
      <c r="J528" s="272" t="s">
        <v>7089</v>
      </c>
      <c r="K528" s="273">
        <v>25.52</v>
      </c>
      <c r="L528" s="272" t="s">
        <v>7090</v>
      </c>
    </row>
    <row r="529" spans="1:12">
      <c r="A529" s="272" t="s">
        <v>7462</v>
      </c>
      <c r="B529" s="272" t="s">
        <v>7463</v>
      </c>
      <c r="C529" s="272" t="s">
        <v>7597</v>
      </c>
      <c r="D529" s="272" t="s">
        <v>7598</v>
      </c>
      <c r="E529" s="273" t="s">
        <v>7087</v>
      </c>
      <c r="F529" s="272" t="s">
        <v>7087</v>
      </c>
      <c r="G529" s="272">
        <v>5923</v>
      </c>
      <c r="H529" s="272" t="s">
        <v>7621</v>
      </c>
      <c r="I529" s="272" t="s">
        <v>340</v>
      </c>
      <c r="J529" s="272" t="s">
        <v>7089</v>
      </c>
      <c r="K529" s="273">
        <v>3.2</v>
      </c>
      <c r="L529" s="272" t="s">
        <v>7090</v>
      </c>
    </row>
    <row r="530" spans="1:12">
      <c r="A530" s="272" t="s">
        <v>7462</v>
      </c>
      <c r="B530" s="272" t="s">
        <v>7463</v>
      </c>
      <c r="C530" s="272" t="s">
        <v>7597</v>
      </c>
      <c r="D530" s="272" t="s">
        <v>7598</v>
      </c>
      <c r="E530" s="273" t="s">
        <v>7087</v>
      </c>
      <c r="F530" s="272" t="s">
        <v>7087</v>
      </c>
      <c r="G530" s="272">
        <v>5930</v>
      </c>
      <c r="H530" s="272" t="s">
        <v>7622</v>
      </c>
      <c r="I530" s="272" t="s">
        <v>340</v>
      </c>
      <c r="J530" s="272" t="s">
        <v>7089</v>
      </c>
      <c r="K530" s="273">
        <v>66.48</v>
      </c>
      <c r="L530" s="272" t="s">
        <v>7090</v>
      </c>
    </row>
    <row r="531" spans="1:12">
      <c r="A531" s="272" t="s">
        <v>7462</v>
      </c>
      <c r="B531" s="272" t="s">
        <v>7463</v>
      </c>
      <c r="C531" s="272" t="s">
        <v>7597</v>
      </c>
      <c r="D531" s="272" t="s">
        <v>7598</v>
      </c>
      <c r="E531" s="273" t="s">
        <v>7087</v>
      </c>
      <c r="F531" s="272" t="s">
        <v>7087</v>
      </c>
      <c r="G531" s="272">
        <v>5934</v>
      </c>
      <c r="H531" s="272" t="s">
        <v>7623</v>
      </c>
      <c r="I531" s="272" t="s">
        <v>340</v>
      </c>
      <c r="J531" s="272" t="s">
        <v>7089</v>
      </c>
      <c r="K531" s="273">
        <v>94.5</v>
      </c>
      <c r="L531" s="272" t="s">
        <v>7090</v>
      </c>
    </row>
    <row r="532" spans="1:12">
      <c r="A532" s="272" t="s">
        <v>7462</v>
      </c>
      <c r="B532" s="272" t="s">
        <v>7463</v>
      </c>
      <c r="C532" s="272" t="s">
        <v>7597</v>
      </c>
      <c r="D532" s="272" t="s">
        <v>7598</v>
      </c>
      <c r="E532" s="273" t="s">
        <v>7087</v>
      </c>
      <c r="F532" s="272" t="s">
        <v>7087</v>
      </c>
      <c r="G532" s="272">
        <v>5942</v>
      </c>
      <c r="H532" s="272" t="s">
        <v>342</v>
      </c>
      <c r="I532" s="272" t="s">
        <v>340</v>
      </c>
      <c r="J532" s="272" t="s">
        <v>7089</v>
      </c>
      <c r="K532" s="273">
        <v>64.89</v>
      </c>
      <c r="L532" s="272" t="s">
        <v>7090</v>
      </c>
    </row>
    <row r="533" spans="1:12">
      <c r="A533" s="272" t="s">
        <v>7462</v>
      </c>
      <c r="B533" s="272" t="s">
        <v>7463</v>
      </c>
      <c r="C533" s="272" t="s">
        <v>7597</v>
      </c>
      <c r="D533" s="272" t="s">
        <v>7598</v>
      </c>
      <c r="E533" s="273" t="s">
        <v>7087</v>
      </c>
      <c r="F533" s="272" t="s">
        <v>7087</v>
      </c>
      <c r="G533" s="272">
        <v>5946</v>
      </c>
      <c r="H533" s="272" t="s">
        <v>7624</v>
      </c>
      <c r="I533" s="272" t="s">
        <v>340</v>
      </c>
      <c r="J533" s="272" t="s">
        <v>7089</v>
      </c>
      <c r="K533" s="273">
        <v>81.66</v>
      </c>
      <c r="L533" s="272" t="s">
        <v>7090</v>
      </c>
    </row>
    <row r="534" spans="1:12">
      <c r="A534" s="272" t="s">
        <v>7462</v>
      </c>
      <c r="B534" s="272" t="s">
        <v>7463</v>
      </c>
      <c r="C534" s="272" t="s">
        <v>7597</v>
      </c>
      <c r="D534" s="272" t="s">
        <v>7598</v>
      </c>
      <c r="E534" s="273" t="s">
        <v>7087</v>
      </c>
      <c r="F534" s="272" t="s">
        <v>7087</v>
      </c>
      <c r="G534" s="272">
        <v>5952</v>
      </c>
      <c r="H534" s="272" t="s">
        <v>7625</v>
      </c>
      <c r="I534" s="272" t="s">
        <v>340</v>
      </c>
      <c r="J534" s="272" t="s">
        <v>7147</v>
      </c>
      <c r="K534" s="273">
        <v>20.399999999999999</v>
      </c>
      <c r="L534" s="272" t="s">
        <v>7090</v>
      </c>
    </row>
    <row r="535" spans="1:12">
      <c r="A535" s="272" t="s">
        <v>7462</v>
      </c>
      <c r="B535" s="272" t="s">
        <v>7463</v>
      </c>
      <c r="C535" s="272" t="s">
        <v>7597</v>
      </c>
      <c r="D535" s="272" t="s">
        <v>7598</v>
      </c>
      <c r="E535" s="273" t="s">
        <v>7087</v>
      </c>
      <c r="F535" s="272" t="s">
        <v>7087</v>
      </c>
      <c r="G535" s="272">
        <v>5954</v>
      </c>
      <c r="H535" s="272" t="s">
        <v>7626</v>
      </c>
      <c r="I535" s="272" t="s">
        <v>340</v>
      </c>
      <c r="J535" s="272" t="s">
        <v>7089</v>
      </c>
      <c r="K535" s="273">
        <v>6.5</v>
      </c>
      <c r="L535" s="272" t="s">
        <v>7090</v>
      </c>
    </row>
    <row r="536" spans="1:12">
      <c r="A536" s="272" t="s">
        <v>7462</v>
      </c>
      <c r="B536" s="272" t="s">
        <v>7463</v>
      </c>
      <c r="C536" s="272" t="s">
        <v>7597</v>
      </c>
      <c r="D536" s="272" t="s">
        <v>7598</v>
      </c>
      <c r="E536" s="273" t="s">
        <v>7087</v>
      </c>
      <c r="F536" s="272" t="s">
        <v>7087</v>
      </c>
      <c r="G536" s="272">
        <v>5961</v>
      </c>
      <c r="H536" s="272" t="s">
        <v>7627</v>
      </c>
      <c r="I536" s="272" t="s">
        <v>340</v>
      </c>
      <c r="J536" s="272" t="s">
        <v>7089</v>
      </c>
      <c r="K536" s="273">
        <v>57.41</v>
      </c>
      <c r="L536" s="272" t="s">
        <v>7090</v>
      </c>
    </row>
    <row r="537" spans="1:12">
      <c r="A537" s="272" t="s">
        <v>7462</v>
      </c>
      <c r="B537" s="272" t="s">
        <v>7463</v>
      </c>
      <c r="C537" s="272" t="s">
        <v>7597</v>
      </c>
      <c r="D537" s="272" t="s">
        <v>7598</v>
      </c>
      <c r="E537" s="273" t="s">
        <v>7087</v>
      </c>
      <c r="F537" s="272" t="s">
        <v>7087</v>
      </c>
      <c r="G537" s="272">
        <v>6260</v>
      </c>
      <c r="H537" s="272" t="s">
        <v>7628</v>
      </c>
      <c r="I537" s="272" t="s">
        <v>340</v>
      </c>
      <c r="J537" s="272" t="s">
        <v>7089</v>
      </c>
      <c r="K537" s="273">
        <v>55.14</v>
      </c>
      <c r="L537" s="272" t="s">
        <v>7090</v>
      </c>
    </row>
    <row r="538" spans="1:12">
      <c r="A538" s="272" t="s">
        <v>7462</v>
      </c>
      <c r="B538" s="272" t="s">
        <v>7463</v>
      </c>
      <c r="C538" s="272" t="s">
        <v>7597</v>
      </c>
      <c r="D538" s="272" t="s">
        <v>7598</v>
      </c>
      <c r="E538" s="273" t="s">
        <v>7087</v>
      </c>
      <c r="F538" s="272" t="s">
        <v>7087</v>
      </c>
      <c r="G538" s="272">
        <v>6880</v>
      </c>
      <c r="H538" s="272" t="s">
        <v>7629</v>
      </c>
      <c r="I538" s="272" t="s">
        <v>340</v>
      </c>
      <c r="J538" s="272" t="s">
        <v>7089</v>
      </c>
      <c r="K538" s="273">
        <v>87.75</v>
      </c>
      <c r="L538" s="272" t="s">
        <v>7090</v>
      </c>
    </row>
    <row r="539" spans="1:12">
      <c r="A539" s="272" t="s">
        <v>7462</v>
      </c>
      <c r="B539" s="272" t="s">
        <v>7463</v>
      </c>
      <c r="C539" s="272" t="s">
        <v>7597</v>
      </c>
      <c r="D539" s="272" t="s">
        <v>7598</v>
      </c>
      <c r="E539" s="273" t="s">
        <v>7087</v>
      </c>
      <c r="F539" s="272" t="s">
        <v>7087</v>
      </c>
      <c r="G539" s="272">
        <v>7031</v>
      </c>
      <c r="H539" s="272" t="s">
        <v>7630</v>
      </c>
      <c r="I539" s="272" t="s">
        <v>340</v>
      </c>
      <c r="J539" s="272" t="s">
        <v>7089</v>
      </c>
      <c r="K539" s="273">
        <v>5.86</v>
      </c>
      <c r="L539" s="272" t="s">
        <v>7090</v>
      </c>
    </row>
    <row r="540" spans="1:12">
      <c r="A540" s="272" t="s">
        <v>7462</v>
      </c>
      <c r="B540" s="272" t="s">
        <v>7463</v>
      </c>
      <c r="C540" s="272" t="s">
        <v>7597</v>
      </c>
      <c r="D540" s="272" t="s">
        <v>7598</v>
      </c>
      <c r="E540" s="273" t="s">
        <v>7087</v>
      </c>
      <c r="F540" s="272" t="s">
        <v>7087</v>
      </c>
      <c r="G540" s="272">
        <v>7043</v>
      </c>
      <c r="H540" s="272" t="s">
        <v>7631</v>
      </c>
      <c r="I540" s="272" t="s">
        <v>340</v>
      </c>
      <c r="J540" s="272" t="s">
        <v>7147</v>
      </c>
      <c r="K540" s="273">
        <v>0.33</v>
      </c>
      <c r="L540" s="272" t="s">
        <v>7090</v>
      </c>
    </row>
    <row r="541" spans="1:12">
      <c r="A541" s="272" t="s">
        <v>7462</v>
      </c>
      <c r="B541" s="272" t="s">
        <v>7463</v>
      </c>
      <c r="C541" s="272" t="s">
        <v>7597</v>
      </c>
      <c r="D541" s="272" t="s">
        <v>7598</v>
      </c>
      <c r="E541" s="273" t="s">
        <v>7087</v>
      </c>
      <c r="F541" s="272" t="s">
        <v>7087</v>
      </c>
      <c r="G541" s="272">
        <v>7050</v>
      </c>
      <c r="H541" s="272" t="s">
        <v>7632</v>
      </c>
      <c r="I541" s="272" t="s">
        <v>340</v>
      </c>
      <c r="J541" s="272" t="s">
        <v>7089</v>
      </c>
      <c r="K541" s="273">
        <v>80.459999999999994</v>
      </c>
      <c r="L541" s="272" t="s">
        <v>7090</v>
      </c>
    </row>
    <row r="542" spans="1:12">
      <c r="A542" s="272" t="s">
        <v>7462</v>
      </c>
      <c r="B542" s="272" t="s">
        <v>7463</v>
      </c>
      <c r="C542" s="272" t="s">
        <v>7597</v>
      </c>
      <c r="D542" s="272" t="s">
        <v>7598</v>
      </c>
      <c r="E542" s="273" t="s">
        <v>7087</v>
      </c>
      <c r="F542" s="272" t="s">
        <v>7087</v>
      </c>
      <c r="G542" s="272">
        <v>67827</v>
      </c>
      <c r="H542" s="272" t="s">
        <v>7633</v>
      </c>
      <c r="I542" s="272" t="s">
        <v>340</v>
      </c>
      <c r="J542" s="272" t="s">
        <v>7089</v>
      </c>
      <c r="K542" s="273">
        <v>58.61</v>
      </c>
      <c r="L542" s="272" t="s">
        <v>7090</v>
      </c>
    </row>
    <row r="543" spans="1:12">
      <c r="A543" s="272" t="s">
        <v>7462</v>
      </c>
      <c r="B543" s="272" t="s">
        <v>7463</v>
      </c>
      <c r="C543" s="272" t="s">
        <v>7597</v>
      </c>
      <c r="D543" s="272" t="s">
        <v>7598</v>
      </c>
      <c r="E543" s="273" t="s">
        <v>7087</v>
      </c>
      <c r="F543" s="272" t="s">
        <v>7087</v>
      </c>
      <c r="G543" s="272">
        <v>73395</v>
      </c>
      <c r="H543" s="272" t="s">
        <v>7634</v>
      </c>
      <c r="I543" s="272" t="s">
        <v>340</v>
      </c>
      <c r="J543" s="272" t="s">
        <v>7089</v>
      </c>
      <c r="K543" s="273">
        <v>9.67</v>
      </c>
      <c r="L543" s="272" t="s">
        <v>7090</v>
      </c>
    </row>
    <row r="544" spans="1:12">
      <c r="A544" s="272" t="s">
        <v>7462</v>
      </c>
      <c r="B544" s="272" t="s">
        <v>7463</v>
      </c>
      <c r="C544" s="272" t="s">
        <v>7597</v>
      </c>
      <c r="D544" s="272" t="s">
        <v>7598</v>
      </c>
      <c r="E544" s="273" t="s">
        <v>7087</v>
      </c>
      <c r="F544" s="272" t="s">
        <v>7087</v>
      </c>
      <c r="G544" s="272">
        <v>83766</v>
      </c>
      <c r="H544" s="272" t="s">
        <v>7635</v>
      </c>
      <c r="I544" s="272" t="s">
        <v>340</v>
      </c>
      <c r="J544" s="272" t="s">
        <v>7089</v>
      </c>
      <c r="K544" s="273">
        <v>41.06</v>
      </c>
      <c r="L544" s="272" t="s">
        <v>7090</v>
      </c>
    </row>
    <row r="545" spans="1:12">
      <c r="A545" s="272" t="s">
        <v>7462</v>
      </c>
      <c r="B545" s="272" t="s">
        <v>7463</v>
      </c>
      <c r="C545" s="272" t="s">
        <v>7597</v>
      </c>
      <c r="D545" s="272" t="s">
        <v>7598</v>
      </c>
      <c r="E545" s="273" t="s">
        <v>7087</v>
      </c>
      <c r="F545" s="272" t="s">
        <v>7087</v>
      </c>
      <c r="G545" s="272">
        <v>84013</v>
      </c>
      <c r="H545" s="272" t="s">
        <v>7636</v>
      </c>
      <c r="I545" s="272" t="s">
        <v>340</v>
      </c>
      <c r="J545" s="272" t="s">
        <v>7089</v>
      </c>
      <c r="K545" s="273">
        <v>77.48</v>
      </c>
      <c r="L545" s="272" t="s">
        <v>7090</v>
      </c>
    </row>
    <row r="546" spans="1:12">
      <c r="A546" s="272" t="s">
        <v>7462</v>
      </c>
      <c r="B546" s="272" t="s">
        <v>7463</v>
      </c>
      <c r="C546" s="272" t="s">
        <v>7597</v>
      </c>
      <c r="D546" s="272" t="s">
        <v>7598</v>
      </c>
      <c r="E546" s="273" t="s">
        <v>7087</v>
      </c>
      <c r="F546" s="272" t="s">
        <v>7087</v>
      </c>
      <c r="G546" s="272">
        <v>87446</v>
      </c>
      <c r="H546" s="272" t="s">
        <v>7637</v>
      </c>
      <c r="I546" s="272" t="s">
        <v>340</v>
      </c>
      <c r="J546" s="272" t="s">
        <v>7147</v>
      </c>
      <c r="K546" s="273">
        <v>0.51</v>
      </c>
      <c r="L546" s="272" t="s">
        <v>7090</v>
      </c>
    </row>
    <row r="547" spans="1:12">
      <c r="A547" s="272" t="s">
        <v>7462</v>
      </c>
      <c r="B547" s="272" t="s">
        <v>7463</v>
      </c>
      <c r="C547" s="272" t="s">
        <v>7597</v>
      </c>
      <c r="D547" s="272" t="s">
        <v>7598</v>
      </c>
      <c r="E547" s="273" t="s">
        <v>7087</v>
      </c>
      <c r="F547" s="272" t="s">
        <v>7087</v>
      </c>
      <c r="G547" s="272">
        <v>88392</v>
      </c>
      <c r="H547" s="272" t="s">
        <v>7638</v>
      </c>
      <c r="I547" s="272" t="s">
        <v>340</v>
      </c>
      <c r="J547" s="272" t="s">
        <v>7147</v>
      </c>
      <c r="K547" s="273">
        <v>1.01</v>
      </c>
      <c r="L547" s="272" t="s">
        <v>7090</v>
      </c>
    </row>
    <row r="548" spans="1:12">
      <c r="A548" s="272" t="s">
        <v>7462</v>
      </c>
      <c r="B548" s="272" t="s">
        <v>7463</v>
      </c>
      <c r="C548" s="272" t="s">
        <v>7597</v>
      </c>
      <c r="D548" s="272" t="s">
        <v>7598</v>
      </c>
      <c r="E548" s="273" t="s">
        <v>7087</v>
      </c>
      <c r="F548" s="272" t="s">
        <v>7087</v>
      </c>
      <c r="G548" s="272">
        <v>88398</v>
      </c>
      <c r="H548" s="272" t="s">
        <v>7639</v>
      </c>
      <c r="I548" s="272" t="s">
        <v>340</v>
      </c>
      <c r="J548" s="272" t="s">
        <v>7147</v>
      </c>
      <c r="K548" s="273">
        <v>1.19</v>
      </c>
      <c r="L548" s="272" t="s">
        <v>7090</v>
      </c>
    </row>
    <row r="549" spans="1:12">
      <c r="A549" s="272" t="s">
        <v>7462</v>
      </c>
      <c r="B549" s="272" t="s">
        <v>7463</v>
      </c>
      <c r="C549" s="272" t="s">
        <v>7597</v>
      </c>
      <c r="D549" s="272" t="s">
        <v>7598</v>
      </c>
      <c r="E549" s="273" t="s">
        <v>7087</v>
      </c>
      <c r="F549" s="272" t="s">
        <v>7087</v>
      </c>
      <c r="G549" s="272">
        <v>88404</v>
      </c>
      <c r="H549" s="272" t="s">
        <v>7640</v>
      </c>
      <c r="I549" s="272" t="s">
        <v>340</v>
      </c>
      <c r="J549" s="272" t="s">
        <v>7147</v>
      </c>
      <c r="K549" s="273">
        <v>0.94</v>
      </c>
      <c r="L549" s="272" t="s">
        <v>7090</v>
      </c>
    </row>
    <row r="550" spans="1:12">
      <c r="A550" s="272" t="s">
        <v>7462</v>
      </c>
      <c r="B550" s="272" t="s">
        <v>7463</v>
      </c>
      <c r="C550" s="272" t="s">
        <v>7597</v>
      </c>
      <c r="D550" s="272" t="s">
        <v>7598</v>
      </c>
      <c r="E550" s="273" t="s">
        <v>7087</v>
      </c>
      <c r="F550" s="272" t="s">
        <v>7087</v>
      </c>
      <c r="G550" s="272">
        <v>88430</v>
      </c>
      <c r="H550" s="272" t="s">
        <v>7641</v>
      </c>
      <c r="I550" s="272" t="s">
        <v>340</v>
      </c>
      <c r="J550" s="272" t="s">
        <v>7147</v>
      </c>
      <c r="K550" s="273">
        <v>6.55</v>
      </c>
      <c r="L550" s="272" t="s">
        <v>7090</v>
      </c>
    </row>
    <row r="551" spans="1:12">
      <c r="A551" s="272" t="s">
        <v>7462</v>
      </c>
      <c r="B551" s="272" t="s">
        <v>7463</v>
      </c>
      <c r="C551" s="272" t="s">
        <v>7597</v>
      </c>
      <c r="D551" s="272" t="s">
        <v>7598</v>
      </c>
      <c r="E551" s="273" t="s">
        <v>7087</v>
      </c>
      <c r="F551" s="272" t="s">
        <v>7087</v>
      </c>
      <c r="G551" s="272">
        <v>88438</v>
      </c>
      <c r="H551" s="272" t="s">
        <v>7642</v>
      </c>
      <c r="I551" s="272" t="s">
        <v>340</v>
      </c>
      <c r="J551" s="272" t="s">
        <v>7147</v>
      </c>
      <c r="K551" s="273">
        <v>8.68</v>
      </c>
      <c r="L551" s="272" t="s">
        <v>7090</v>
      </c>
    </row>
    <row r="552" spans="1:12">
      <c r="A552" s="272" t="s">
        <v>7462</v>
      </c>
      <c r="B552" s="272" t="s">
        <v>7463</v>
      </c>
      <c r="C552" s="272" t="s">
        <v>7597</v>
      </c>
      <c r="D552" s="272" t="s">
        <v>7598</v>
      </c>
      <c r="E552" s="273" t="s">
        <v>7087</v>
      </c>
      <c r="F552" s="272" t="s">
        <v>7087</v>
      </c>
      <c r="G552" s="272">
        <v>88831</v>
      </c>
      <c r="H552" s="272" t="s">
        <v>7643</v>
      </c>
      <c r="I552" s="272" t="s">
        <v>340</v>
      </c>
      <c r="J552" s="272" t="s">
        <v>7644</v>
      </c>
      <c r="K552" s="273">
        <v>0.37</v>
      </c>
      <c r="L552" s="272" t="s">
        <v>7090</v>
      </c>
    </row>
    <row r="553" spans="1:12">
      <c r="A553" s="272" t="s">
        <v>7462</v>
      </c>
      <c r="B553" s="272" t="s">
        <v>7463</v>
      </c>
      <c r="C553" s="272" t="s">
        <v>7597</v>
      </c>
      <c r="D553" s="272" t="s">
        <v>7598</v>
      </c>
      <c r="E553" s="273" t="s">
        <v>7087</v>
      </c>
      <c r="F553" s="272" t="s">
        <v>7087</v>
      </c>
      <c r="G553" s="272">
        <v>88844</v>
      </c>
      <c r="H553" s="272" t="s">
        <v>7645</v>
      </c>
      <c r="I553" s="272" t="s">
        <v>340</v>
      </c>
      <c r="J553" s="272" t="s">
        <v>7089</v>
      </c>
      <c r="K553" s="273">
        <v>66.45</v>
      </c>
      <c r="L553" s="272" t="s">
        <v>7090</v>
      </c>
    </row>
    <row r="554" spans="1:12">
      <c r="A554" s="272" t="s">
        <v>7462</v>
      </c>
      <c r="B554" s="272" t="s">
        <v>7463</v>
      </c>
      <c r="C554" s="272" t="s">
        <v>7597</v>
      </c>
      <c r="D554" s="272" t="s">
        <v>7598</v>
      </c>
      <c r="E554" s="273" t="s">
        <v>7087</v>
      </c>
      <c r="F554" s="272" t="s">
        <v>7087</v>
      </c>
      <c r="G554" s="272">
        <v>88908</v>
      </c>
      <c r="H554" s="272" t="s">
        <v>7646</v>
      </c>
      <c r="I554" s="272" t="s">
        <v>340</v>
      </c>
      <c r="J554" s="272" t="s">
        <v>7089</v>
      </c>
      <c r="K554" s="273">
        <v>86.46</v>
      </c>
      <c r="L554" s="272" t="s">
        <v>7090</v>
      </c>
    </row>
    <row r="555" spans="1:12">
      <c r="A555" s="272" t="s">
        <v>7462</v>
      </c>
      <c r="B555" s="272" t="s">
        <v>7463</v>
      </c>
      <c r="C555" s="272" t="s">
        <v>7597</v>
      </c>
      <c r="D555" s="272" t="s">
        <v>7598</v>
      </c>
      <c r="E555" s="273" t="s">
        <v>7087</v>
      </c>
      <c r="F555" s="272" t="s">
        <v>7087</v>
      </c>
      <c r="G555" s="272">
        <v>89022</v>
      </c>
      <c r="H555" s="272" t="s">
        <v>7647</v>
      </c>
      <c r="I555" s="272" t="s">
        <v>340</v>
      </c>
      <c r="J555" s="272" t="s">
        <v>7089</v>
      </c>
      <c r="K555" s="273">
        <v>0.38</v>
      </c>
      <c r="L555" s="272" t="s">
        <v>7090</v>
      </c>
    </row>
    <row r="556" spans="1:12">
      <c r="A556" s="272" t="s">
        <v>7462</v>
      </c>
      <c r="B556" s="272" t="s">
        <v>7463</v>
      </c>
      <c r="C556" s="272" t="s">
        <v>7597</v>
      </c>
      <c r="D556" s="272" t="s">
        <v>7598</v>
      </c>
      <c r="E556" s="273" t="s">
        <v>7087</v>
      </c>
      <c r="F556" s="272" t="s">
        <v>7087</v>
      </c>
      <c r="G556" s="272">
        <v>89027</v>
      </c>
      <c r="H556" s="272" t="s">
        <v>7648</v>
      </c>
      <c r="I556" s="272" t="s">
        <v>340</v>
      </c>
      <c r="J556" s="272" t="s">
        <v>7089</v>
      </c>
      <c r="K556" s="273">
        <v>4.76</v>
      </c>
      <c r="L556" s="272" t="s">
        <v>7090</v>
      </c>
    </row>
    <row r="557" spans="1:12">
      <c r="A557" s="272" t="s">
        <v>7462</v>
      </c>
      <c r="B557" s="272" t="s">
        <v>7463</v>
      </c>
      <c r="C557" s="272" t="s">
        <v>7597</v>
      </c>
      <c r="D557" s="272" t="s">
        <v>7598</v>
      </c>
      <c r="E557" s="273" t="s">
        <v>7087</v>
      </c>
      <c r="F557" s="272" t="s">
        <v>7087</v>
      </c>
      <c r="G557" s="272">
        <v>89031</v>
      </c>
      <c r="H557" s="272" t="s">
        <v>7649</v>
      </c>
      <c r="I557" s="272" t="s">
        <v>340</v>
      </c>
      <c r="J557" s="272" t="s">
        <v>7089</v>
      </c>
      <c r="K557" s="273">
        <v>64.45</v>
      </c>
      <c r="L557" s="272" t="s">
        <v>7090</v>
      </c>
    </row>
    <row r="558" spans="1:12">
      <c r="A558" s="272" t="s">
        <v>7462</v>
      </c>
      <c r="B558" s="272" t="s">
        <v>7463</v>
      </c>
      <c r="C558" s="272" t="s">
        <v>7597</v>
      </c>
      <c r="D558" s="272" t="s">
        <v>7598</v>
      </c>
      <c r="E558" s="273" t="s">
        <v>7087</v>
      </c>
      <c r="F558" s="272" t="s">
        <v>7087</v>
      </c>
      <c r="G558" s="272">
        <v>89036</v>
      </c>
      <c r="H558" s="272" t="s">
        <v>509</v>
      </c>
      <c r="I558" s="272" t="s">
        <v>340</v>
      </c>
      <c r="J558" s="272" t="s">
        <v>7089</v>
      </c>
      <c r="K558" s="273">
        <v>38.369999999999997</v>
      </c>
      <c r="L558" s="272" t="s">
        <v>7090</v>
      </c>
    </row>
    <row r="559" spans="1:12">
      <c r="A559" s="272" t="s">
        <v>7462</v>
      </c>
      <c r="B559" s="272" t="s">
        <v>7463</v>
      </c>
      <c r="C559" s="272" t="s">
        <v>7597</v>
      </c>
      <c r="D559" s="272" t="s">
        <v>7598</v>
      </c>
      <c r="E559" s="273" t="s">
        <v>7087</v>
      </c>
      <c r="F559" s="272" t="s">
        <v>7087</v>
      </c>
      <c r="G559" s="272">
        <v>89218</v>
      </c>
      <c r="H559" s="272" t="s">
        <v>7650</v>
      </c>
      <c r="I559" s="272" t="s">
        <v>340</v>
      </c>
      <c r="J559" s="272" t="s">
        <v>7089</v>
      </c>
      <c r="K559" s="273">
        <v>79.63</v>
      </c>
      <c r="L559" s="272" t="s">
        <v>7090</v>
      </c>
    </row>
    <row r="560" spans="1:12">
      <c r="A560" s="272" t="s">
        <v>7462</v>
      </c>
      <c r="B560" s="272" t="s">
        <v>7463</v>
      </c>
      <c r="C560" s="272" t="s">
        <v>7597</v>
      </c>
      <c r="D560" s="272" t="s">
        <v>7598</v>
      </c>
      <c r="E560" s="273" t="s">
        <v>7087</v>
      </c>
      <c r="F560" s="272" t="s">
        <v>7087</v>
      </c>
      <c r="G560" s="272">
        <v>89226</v>
      </c>
      <c r="H560" s="272" t="s">
        <v>7651</v>
      </c>
      <c r="I560" s="272" t="s">
        <v>340</v>
      </c>
      <c r="J560" s="272" t="s">
        <v>7147</v>
      </c>
      <c r="K560" s="273">
        <v>1.54</v>
      </c>
      <c r="L560" s="272" t="s">
        <v>7090</v>
      </c>
    </row>
    <row r="561" spans="1:12">
      <c r="A561" s="272" t="s">
        <v>7462</v>
      </c>
      <c r="B561" s="272" t="s">
        <v>7463</v>
      </c>
      <c r="C561" s="272" t="s">
        <v>7597</v>
      </c>
      <c r="D561" s="272" t="s">
        <v>7598</v>
      </c>
      <c r="E561" s="273" t="s">
        <v>7087</v>
      </c>
      <c r="F561" s="272" t="s">
        <v>7087</v>
      </c>
      <c r="G561" s="272">
        <v>89235</v>
      </c>
      <c r="H561" s="272" t="s">
        <v>7652</v>
      </c>
      <c r="I561" s="272" t="s">
        <v>340</v>
      </c>
      <c r="J561" s="272" t="s">
        <v>7089</v>
      </c>
      <c r="K561" s="273">
        <v>161.93</v>
      </c>
      <c r="L561" s="272" t="s">
        <v>7090</v>
      </c>
    </row>
    <row r="562" spans="1:12">
      <c r="A562" s="272" t="s">
        <v>7462</v>
      </c>
      <c r="B562" s="272" t="s">
        <v>7463</v>
      </c>
      <c r="C562" s="272" t="s">
        <v>7597</v>
      </c>
      <c r="D562" s="272" t="s">
        <v>7598</v>
      </c>
      <c r="E562" s="273" t="s">
        <v>7087</v>
      </c>
      <c r="F562" s="272" t="s">
        <v>7087</v>
      </c>
      <c r="G562" s="272">
        <v>89243</v>
      </c>
      <c r="H562" s="272" t="s">
        <v>7653</v>
      </c>
      <c r="I562" s="272" t="s">
        <v>340</v>
      </c>
      <c r="J562" s="272" t="s">
        <v>7089</v>
      </c>
      <c r="K562" s="273">
        <v>349.53</v>
      </c>
      <c r="L562" s="272" t="s">
        <v>7090</v>
      </c>
    </row>
    <row r="563" spans="1:12">
      <c r="A563" s="272" t="s">
        <v>7462</v>
      </c>
      <c r="B563" s="272" t="s">
        <v>7463</v>
      </c>
      <c r="C563" s="272" t="s">
        <v>7597</v>
      </c>
      <c r="D563" s="272" t="s">
        <v>7598</v>
      </c>
      <c r="E563" s="273" t="s">
        <v>7087</v>
      </c>
      <c r="F563" s="272" t="s">
        <v>7087</v>
      </c>
      <c r="G563" s="272">
        <v>89251</v>
      </c>
      <c r="H563" s="272" t="s">
        <v>7654</v>
      </c>
      <c r="I563" s="272" t="s">
        <v>340</v>
      </c>
      <c r="J563" s="272" t="s">
        <v>7089</v>
      </c>
      <c r="K563" s="273">
        <v>306.52999999999997</v>
      </c>
      <c r="L563" s="272" t="s">
        <v>7090</v>
      </c>
    </row>
    <row r="564" spans="1:12">
      <c r="A564" s="272" t="s">
        <v>7462</v>
      </c>
      <c r="B564" s="272" t="s">
        <v>7463</v>
      </c>
      <c r="C564" s="272" t="s">
        <v>7597</v>
      </c>
      <c r="D564" s="272" t="s">
        <v>7598</v>
      </c>
      <c r="E564" s="273" t="s">
        <v>7087</v>
      </c>
      <c r="F564" s="272" t="s">
        <v>7087</v>
      </c>
      <c r="G564" s="272">
        <v>89258</v>
      </c>
      <c r="H564" s="272" t="s">
        <v>7655</v>
      </c>
      <c r="I564" s="272" t="s">
        <v>340</v>
      </c>
      <c r="J564" s="272" t="s">
        <v>7089</v>
      </c>
      <c r="K564" s="273">
        <v>106.94</v>
      </c>
      <c r="L564" s="272" t="s">
        <v>7090</v>
      </c>
    </row>
    <row r="565" spans="1:12">
      <c r="A565" s="272" t="s">
        <v>7462</v>
      </c>
      <c r="B565" s="272" t="s">
        <v>7463</v>
      </c>
      <c r="C565" s="272" t="s">
        <v>7597</v>
      </c>
      <c r="D565" s="272" t="s">
        <v>7598</v>
      </c>
      <c r="E565" s="273" t="s">
        <v>7087</v>
      </c>
      <c r="F565" s="272" t="s">
        <v>7087</v>
      </c>
      <c r="G565" s="272">
        <v>89273</v>
      </c>
      <c r="H565" s="272" t="s">
        <v>7656</v>
      </c>
      <c r="I565" s="272" t="s">
        <v>340</v>
      </c>
      <c r="J565" s="272" t="s">
        <v>7089</v>
      </c>
      <c r="K565" s="273">
        <v>96.49</v>
      </c>
      <c r="L565" s="272" t="s">
        <v>7090</v>
      </c>
    </row>
    <row r="566" spans="1:12">
      <c r="A566" s="272" t="s">
        <v>7462</v>
      </c>
      <c r="B566" s="272" t="s">
        <v>7463</v>
      </c>
      <c r="C566" s="272" t="s">
        <v>7597</v>
      </c>
      <c r="D566" s="272" t="s">
        <v>7598</v>
      </c>
      <c r="E566" s="273" t="s">
        <v>7087</v>
      </c>
      <c r="F566" s="272" t="s">
        <v>7087</v>
      </c>
      <c r="G566" s="272">
        <v>89279</v>
      </c>
      <c r="H566" s="272" t="s">
        <v>7657</v>
      </c>
      <c r="I566" s="272" t="s">
        <v>340</v>
      </c>
      <c r="J566" s="272" t="s">
        <v>7147</v>
      </c>
      <c r="K566" s="273">
        <v>1.88</v>
      </c>
      <c r="L566" s="272" t="s">
        <v>7090</v>
      </c>
    </row>
    <row r="567" spans="1:12">
      <c r="A567" s="272" t="s">
        <v>7462</v>
      </c>
      <c r="B567" s="272" t="s">
        <v>7463</v>
      </c>
      <c r="C567" s="272" t="s">
        <v>7597</v>
      </c>
      <c r="D567" s="272" t="s">
        <v>7598</v>
      </c>
      <c r="E567" s="273" t="s">
        <v>7087</v>
      </c>
      <c r="F567" s="272" t="s">
        <v>7087</v>
      </c>
      <c r="G567" s="272">
        <v>89877</v>
      </c>
      <c r="H567" s="272" t="s">
        <v>7658</v>
      </c>
      <c r="I567" s="272" t="s">
        <v>340</v>
      </c>
      <c r="J567" s="272" t="s">
        <v>7089</v>
      </c>
      <c r="K567" s="273">
        <v>80.7</v>
      </c>
      <c r="L567" s="272" t="s">
        <v>7090</v>
      </c>
    </row>
    <row r="568" spans="1:12">
      <c r="A568" s="272" t="s">
        <v>7462</v>
      </c>
      <c r="B568" s="272" t="s">
        <v>7463</v>
      </c>
      <c r="C568" s="272" t="s">
        <v>7597</v>
      </c>
      <c r="D568" s="272" t="s">
        <v>7598</v>
      </c>
      <c r="E568" s="273" t="s">
        <v>7087</v>
      </c>
      <c r="F568" s="272" t="s">
        <v>7087</v>
      </c>
      <c r="G568" s="272">
        <v>89884</v>
      </c>
      <c r="H568" s="272" t="s">
        <v>7659</v>
      </c>
      <c r="I568" s="272" t="s">
        <v>340</v>
      </c>
      <c r="J568" s="272" t="s">
        <v>7089</v>
      </c>
      <c r="K568" s="273">
        <v>84.23</v>
      </c>
      <c r="L568" s="272" t="s">
        <v>7090</v>
      </c>
    </row>
    <row r="569" spans="1:12">
      <c r="A569" s="272" t="s">
        <v>7462</v>
      </c>
      <c r="B569" s="272" t="s">
        <v>7463</v>
      </c>
      <c r="C569" s="272" t="s">
        <v>7597</v>
      </c>
      <c r="D569" s="272" t="s">
        <v>7598</v>
      </c>
      <c r="E569" s="273" t="s">
        <v>7087</v>
      </c>
      <c r="F569" s="272" t="s">
        <v>7087</v>
      </c>
      <c r="G569" s="272">
        <v>90587</v>
      </c>
      <c r="H569" s="272" t="s">
        <v>7660</v>
      </c>
      <c r="I569" s="272" t="s">
        <v>340</v>
      </c>
      <c r="J569" s="272" t="s">
        <v>7089</v>
      </c>
      <c r="K569" s="273">
        <v>0.49</v>
      </c>
      <c r="L569" s="272" t="s">
        <v>7090</v>
      </c>
    </row>
    <row r="570" spans="1:12">
      <c r="A570" s="272" t="s">
        <v>7462</v>
      </c>
      <c r="B570" s="272" t="s">
        <v>7463</v>
      </c>
      <c r="C570" s="272" t="s">
        <v>7597</v>
      </c>
      <c r="D570" s="272" t="s">
        <v>7598</v>
      </c>
      <c r="E570" s="273" t="s">
        <v>7087</v>
      </c>
      <c r="F570" s="272" t="s">
        <v>7087</v>
      </c>
      <c r="G570" s="272">
        <v>90626</v>
      </c>
      <c r="H570" s="272" t="s">
        <v>7661</v>
      </c>
      <c r="I570" s="272" t="s">
        <v>340</v>
      </c>
      <c r="J570" s="272" t="s">
        <v>7147</v>
      </c>
      <c r="K570" s="273">
        <v>2.2200000000000002</v>
      </c>
      <c r="L570" s="272" t="s">
        <v>7090</v>
      </c>
    </row>
    <row r="571" spans="1:12">
      <c r="A571" s="272" t="s">
        <v>7462</v>
      </c>
      <c r="B571" s="272" t="s">
        <v>7463</v>
      </c>
      <c r="C571" s="272" t="s">
        <v>7597</v>
      </c>
      <c r="D571" s="272" t="s">
        <v>7598</v>
      </c>
      <c r="E571" s="273" t="s">
        <v>7087</v>
      </c>
      <c r="F571" s="272" t="s">
        <v>7087</v>
      </c>
      <c r="G571" s="272">
        <v>90632</v>
      </c>
      <c r="H571" s="272" t="s">
        <v>7662</v>
      </c>
      <c r="I571" s="272" t="s">
        <v>340</v>
      </c>
      <c r="J571" s="272" t="s">
        <v>7089</v>
      </c>
      <c r="K571" s="273">
        <v>79.44</v>
      </c>
      <c r="L571" s="272" t="s">
        <v>7090</v>
      </c>
    </row>
    <row r="572" spans="1:12">
      <c r="A572" s="272" t="s">
        <v>7462</v>
      </c>
      <c r="B572" s="272" t="s">
        <v>7463</v>
      </c>
      <c r="C572" s="272" t="s">
        <v>7597</v>
      </c>
      <c r="D572" s="272" t="s">
        <v>7598</v>
      </c>
      <c r="E572" s="273" t="s">
        <v>7087</v>
      </c>
      <c r="F572" s="272" t="s">
        <v>7087</v>
      </c>
      <c r="G572" s="272">
        <v>90638</v>
      </c>
      <c r="H572" s="272" t="s">
        <v>7663</v>
      </c>
      <c r="I572" s="272" t="s">
        <v>340</v>
      </c>
      <c r="J572" s="272" t="s">
        <v>7147</v>
      </c>
      <c r="K572" s="273">
        <v>5.03</v>
      </c>
      <c r="L572" s="272" t="s">
        <v>7090</v>
      </c>
    </row>
    <row r="573" spans="1:12">
      <c r="A573" s="272" t="s">
        <v>7462</v>
      </c>
      <c r="B573" s="272" t="s">
        <v>7463</v>
      </c>
      <c r="C573" s="272" t="s">
        <v>7597</v>
      </c>
      <c r="D573" s="272" t="s">
        <v>7598</v>
      </c>
      <c r="E573" s="273" t="s">
        <v>7087</v>
      </c>
      <c r="F573" s="272" t="s">
        <v>7087</v>
      </c>
      <c r="G573" s="272">
        <v>90644</v>
      </c>
      <c r="H573" s="272" t="s">
        <v>7664</v>
      </c>
      <c r="I573" s="272" t="s">
        <v>340</v>
      </c>
      <c r="J573" s="272" t="s">
        <v>7147</v>
      </c>
      <c r="K573" s="273">
        <v>7.52</v>
      </c>
      <c r="L573" s="272" t="s">
        <v>7090</v>
      </c>
    </row>
    <row r="574" spans="1:12">
      <c r="A574" s="272" t="s">
        <v>7462</v>
      </c>
      <c r="B574" s="272" t="s">
        <v>7463</v>
      </c>
      <c r="C574" s="272" t="s">
        <v>7597</v>
      </c>
      <c r="D574" s="272" t="s">
        <v>7598</v>
      </c>
      <c r="E574" s="273" t="s">
        <v>7087</v>
      </c>
      <c r="F574" s="272" t="s">
        <v>7087</v>
      </c>
      <c r="G574" s="272">
        <v>90651</v>
      </c>
      <c r="H574" s="272" t="s">
        <v>7665</v>
      </c>
      <c r="I574" s="272" t="s">
        <v>340</v>
      </c>
      <c r="J574" s="272" t="s">
        <v>7147</v>
      </c>
      <c r="K574" s="273">
        <v>0.93</v>
      </c>
      <c r="L574" s="272" t="s">
        <v>7090</v>
      </c>
    </row>
    <row r="575" spans="1:12">
      <c r="A575" s="272" t="s">
        <v>7462</v>
      </c>
      <c r="B575" s="272" t="s">
        <v>7463</v>
      </c>
      <c r="C575" s="272" t="s">
        <v>7597</v>
      </c>
      <c r="D575" s="272" t="s">
        <v>7598</v>
      </c>
      <c r="E575" s="273" t="s">
        <v>7087</v>
      </c>
      <c r="F575" s="272" t="s">
        <v>7087</v>
      </c>
      <c r="G575" s="272">
        <v>90657</v>
      </c>
      <c r="H575" s="272" t="s">
        <v>7666</v>
      </c>
      <c r="I575" s="272" t="s">
        <v>340</v>
      </c>
      <c r="J575" s="272" t="s">
        <v>7147</v>
      </c>
      <c r="K575" s="273">
        <v>4.8899999999999997</v>
      </c>
      <c r="L575" s="272" t="s">
        <v>7090</v>
      </c>
    </row>
    <row r="576" spans="1:12">
      <c r="A576" s="272" t="s">
        <v>7462</v>
      </c>
      <c r="B576" s="272" t="s">
        <v>7463</v>
      </c>
      <c r="C576" s="272" t="s">
        <v>7597</v>
      </c>
      <c r="D576" s="272" t="s">
        <v>7598</v>
      </c>
      <c r="E576" s="273" t="s">
        <v>7087</v>
      </c>
      <c r="F576" s="272" t="s">
        <v>7087</v>
      </c>
      <c r="G576" s="272">
        <v>90663</v>
      </c>
      <c r="H576" s="272" t="s">
        <v>7667</v>
      </c>
      <c r="I576" s="272" t="s">
        <v>340</v>
      </c>
      <c r="J576" s="272" t="s">
        <v>7147</v>
      </c>
      <c r="K576" s="273">
        <v>5.24</v>
      </c>
      <c r="L576" s="272" t="s">
        <v>7090</v>
      </c>
    </row>
    <row r="577" spans="1:12">
      <c r="A577" s="272" t="s">
        <v>7462</v>
      </c>
      <c r="B577" s="272" t="s">
        <v>7463</v>
      </c>
      <c r="C577" s="272" t="s">
        <v>7597</v>
      </c>
      <c r="D577" s="272" t="s">
        <v>7598</v>
      </c>
      <c r="E577" s="273" t="s">
        <v>7087</v>
      </c>
      <c r="F577" s="272" t="s">
        <v>7087</v>
      </c>
      <c r="G577" s="272">
        <v>90669</v>
      </c>
      <c r="H577" s="272" t="s">
        <v>7668</v>
      </c>
      <c r="I577" s="272" t="s">
        <v>340</v>
      </c>
      <c r="J577" s="272" t="s">
        <v>7089</v>
      </c>
      <c r="K577" s="273">
        <v>8.73</v>
      </c>
      <c r="L577" s="272" t="s">
        <v>7090</v>
      </c>
    </row>
    <row r="578" spans="1:12">
      <c r="A578" s="272" t="s">
        <v>7462</v>
      </c>
      <c r="B578" s="272" t="s">
        <v>7463</v>
      </c>
      <c r="C578" s="272" t="s">
        <v>7597</v>
      </c>
      <c r="D578" s="272" t="s">
        <v>7598</v>
      </c>
      <c r="E578" s="273" t="s">
        <v>7087</v>
      </c>
      <c r="F578" s="272" t="s">
        <v>7087</v>
      </c>
      <c r="G578" s="272">
        <v>90675</v>
      </c>
      <c r="H578" s="272" t="s">
        <v>7669</v>
      </c>
      <c r="I578" s="272" t="s">
        <v>340</v>
      </c>
      <c r="J578" s="272" t="s">
        <v>7089</v>
      </c>
      <c r="K578" s="273">
        <v>287.02</v>
      </c>
      <c r="L578" s="272" t="s">
        <v>7090</v>
      </c>
    </row>
    <row r="579" spans="1:12">
      <c r="A579" s="272" t="s">
        <v>7462</v>
      </c>
      <c r="B579" s="272" t="s">
        <v>7463</v>
      </c>
      <c r="C579" s="272" t="s">
        <v>7597</v>
      </c>
      <c r="D579" s="272" t="s">
        <v>7598</v>
      </c>
      <c r="E579" s="273" t="s">
        <v>7087</v>
      </c>
      <c r="F579" s="272" t="s">
        <v>7087</v>
      </c>
      <c r="G579" s="272">
        <v>90681</v>
      </c>
      <c r="H579" s="272" t="s">
        <v>7670</v>
      </c>
      <c r="I579" s="272" t="s">
        <v>340</v>
      </c>
      <c r="J579" s="272" t="s">
        <v>7089</v>
      </c>
      <c r="K579" s="273">
        <v>167.33</v>
      </c>
      <c r="L579" s="272" t="s">
        <v>7090</v>
      </c>
    </row>
    <row r="580" spans="1:12">
      <c r="A580" s="272" t="s">
        <v>7462</v>
      </c>
      <c r="B580" s="272" t="s">
        <v>7463</v>
      </c>
      <c r="C580" s="272" t="s">
        <v>7597</v>
      </c>
      <c r="D580" s="272" t="s">
        <v>7598</v>
      </c>
      <c r="E580" s="273" t="s">
        <v>7087</v>
      </c>
      <c r="F580" s="272" t="s">
        <v>7087</v>
      </c>
      <c r="G580" s="272">
        <v>90687</v>
      </c>
      <c r="H580" s="272" t="s">
        <v>7671</v>
      </c>
      <c r="I580" s="272" t="s">
        <v>340</v>
      </c>
      <c r="J580" s="272" t="s">
        <v>7089</v>
      </c>
      <c r="K580" s="273">
        <v>60.05</v>
      </c>
      <c r="L580" s="272" t="s">
        <v>7090</v>
      </c>
    </row>
    <row r="581" spans="1:12">
      <c r="A581" s="272" t="s">
        <v>7462</v>
      </c>
      <c r="B581" s="272" t="s">
        <v>7463</v>
      </c>
      <c r="C581" s="272" t="s">
        <v>7597</v>
      </c>
      <c r="D581" s="272" t="s">
        <v>7598</v>
      </c>
      <c r="E581" s="273" t="s">
        <v>7087</v>
      </c>
      <c r="F581" s="272" t="s">
        <v>7087</v>
      </c>
      <c r="G581" s="272">
        <v>90693</v>
      </c>
      <c r="H581" s="272" t="s">
        <v>7672</v>
      </c>
      <c r="I581" s="272" t="s">
        <v>340</v>
      </c>
      <c r="J581" s="272" t="s">
        <v>7089</v>
      </c>
      <c r="K581" s="273">
        <v>53.33</v>
      </c>
      <c r="L581" s="272" t="s">
        <v>7090</v>
      </c>
    </row>
    <row r="582" spans="1:12">
      <c r="A582" s="272" t="s">
        <v>7462</v>
      </c>
      <c r="B582" s="272" t="s">
        <v>7463</v>
      </c>
      <c r="C582" s="272" t="s">
        <v>7597</v>
      </c>
      <c r="D582" s="272" t="s">
        <v>7598</v>
      </c>
      <c r="E582" s="273" t="s">
        <v>7087</v>
      </c>
      <c r="F582" s="272" t="s">
        <v>7087</v>
      </c>
      <c r="G582" s="272">
        <v>90965</v>
      </c>
      <c r="H582" s="272" t="s">
        <v>7673</v>
      </c>
      <c r="I582" s="272" t="s">
        <v>340</v>
      </c>
      <c r="J582" s="272" t="s">
        <v>7089</v>
      </c>
      <c r="K582" s="273">
        <v>8.69</v>
      </c>
      <c r="L582" s="272" t="s">
        <v>7090</v>
      </c>
    </row>
    <row r="583" spans="1:12">
      <c r="A583" s="272" t="s">
        <v>7462</v>
      </c>
      <c r="B583" s="272" t="s">
        <v>7463</v>
      </c>
      <c r="C583" s="272" t="s">
        <v>7597</v>
      </c>
      <c r="D583" s="272" t="s">
        <v>7598</v>
      </c>
      <c r="E583" s="273" t="s">
        <v>7087</v>
      </c>
      <c r="F583" s="272" t="s">
        <v>7087</v>
      </c>
      <c r="G583" s="272">
        <v>90973</v>
      </c>
      <c r="H583" s="272" t="s">
        <v>7674</v>
      </c>
      <c r="I583" s="272" t="s">
        <v>340</v>
      </c>
      <c r="J583" s="272" t="s">
        <v>7089</v>
      </c>
      <c r="K583" s="273">
        <v>8.7100000000000009</v>
      </c>
      <c r="L583" s="272" t="s">
        <v>7090</v>
      </c>
    </row>
    <row r="584" spans="1:12">
      <c r="A584" s="272" t="s">
        <v>7462</v>
      </c>
      <c r="B584" s="272" t="s">
        <v>7463</v>
      </c>
      <c r="C584" s="272" t="s">
        <v>7597</v>
      </c>
      <c r="D584" s="272" t="s">
        <v>7598</v>
      </c>
      <c r="E584" s="273" t="s">
        <v>7087</v>
      </c>
      <c r="F584" s="272" t="s">
        <v>7087</v>
      </c>
      <c r="G584" s="272">
        <v>90982</v>
      </c>
      <c r="H584" s="272" t="s">
        <v>7675</v>
      </c>
      <c r="I584" s="272" t="s">
        <v>340</v>
      </c>
      <c r="J584" s="272" t="s">
        <v>7089</v>
      </c>
      <c r="K584" s="273">
        <v>22.14</v>
      </c>
      <c r="L584" s="272" t="s">
        <v>7090</v>
      </c>
    </row>
    <row r="585" spans="1:12">
      <c r="A585" s="272" t="s">
        <v>7462</v>
      </c>
      <c r="B585" s="272" t="s">
        <v>7463</v>
      </c>
      <c r="C585" s="272" t="s">
        <v>7597</v>
      </c>
      <c r="D585" s="272" t="s">
        <v>7598</v>
      </c>
      <c r="E585" s="273" t="s">
        <v>7087</v>
      </c>
      <c r="F585" s="272" t="s">
        <v>7087</v>
      </c>
      <c r="G585" s="272">
        <v>91001</v>
      </c>
      <c r="H585" s="272" t="s">
        <v>7676</v>
      </c>
      <c r="I585" s="272" t="s">
        <v>340</v>
      </c>
      <c r="J585" s="272" t="s">
        <v>7089</v>
      </c>
      <c r="K585" s="273">
        <v>10.33</v>
      </c>
      <c r="L585" s="272" t="s">
        <v>7090</v>
      </c>
    </row>
    <row r="586" spans="1:12">
      <c r="A586" s="272" t="s">
        <v>7462</v>
      </c>
      <c r="B586" s="272" t="s">
        <v>7463</v>
      </c>
      <c r="C586" s="272" t="s">
        <v>7597</v>
      </c>
      <c r="D586" s="272" t="s">
        <v>7598</v>
      </c>
      <c r="E586" s="273" t="s">
        <v>7087</v>
      </c>
      <c r="F586" s="272" t="s">
        <v>7087</v>
      </c>
      <c r="G586" s="272">
        <v>91032</v>
      </c>
      <c r="H586" s="272" t="s">
        <v>7677</v>
      </c>
      <c r="I586" s="272" t="s">
        <v>340</v>
      </c>
      <c r="J586" s="272" t="s">
        <v>7089</v>
      </c>
      <c r="K586" s="273">
        <v>61.42</v>
      </c>
      <c r="L586" s="272" t="s">
        <v>7090</v>
      </c>
    </row>
    <row r="587" spans="1:12">
      <c r="A587" s="272" t="s">
        <v>7462</v>
      </c>
      <c r="B587" s="272" t="s">
        <v>7463</v>
      </c>
      <c r="C587" s="272" t="s">
        <v>7597</v>
      </c>
      <c r="D587" s="272" t="s">
        <v>7598</v>
      </c>
      <c r="E587" s="273" t="s">
        <v>7087</v>
      </c>
      <c r="F587" s="272" t="s">
        <v>7087</v>
      </c>
      <c r="G587" s="272">
        <v>91278</v>
      </c>
      <c r="H587" s="272" t="s">
        <v>7678</v>
      </c>
      <c r="I587" s="272" t="s">
        <v>340</v>
      </c>
      <c r="J587" s="272" t="s">
        <v>7089</v>
      </c>
      <c r="K587" s="273">
        <v>0.64</v>
      </c>
      <c r="L587" s="272" t="s">
        <v>7090</v>
      </c>
    </row>
    <row r="588" spans="1:12">
      <c r="A588" s="272" t="s">
        <v>7462</v>
      </c>
      <c r="B588" s="272" t="s">
        <v>7463</v>
      </c>
      <c r="C588" s="272" t="s">
        <v>7597</v>
      </c>
      <c r="D588" s="272" t="s">
        <v>7598</v>
      </c>
      <c r="E588" s="273" t="s">
        <v>7087</v>
      </c>
      <c r="F588" s="272" t="s">
        <v>7087</v>
      </c>
      <c r="G588" s="272">
        <v>91285</v>
      </c>
      <c r="H588" s="272" t="s">
        <v>7679</v>
      </c>
      <c r="I588" s="272" t="s">
        <v>340</v>
      </c>
      <c r="J588" s="272" t="s">
        <v>7147</v>
      </c>
      <c r="K588" s="273">
        <v>1.02</v>
      </c>
      <c r="L588" s="272" t="s">
        <v>7090</v>
      </c>
    </row>
    <row r="589" spans="1:12">
      <c r="A589" s="272" t="s">
        <v>7462</v>
      </c>
      <c r="B589" s="272" t="s">
        <v>7463</v>
      </c>
      <c r="C589" s="272" t="s">
        <v>7597</v>
      </c>
      <c r="D589" s="272" t="s">
        <v>7598</v>
      </c>
      <c r="E589" s="273" t="s">
        <v>7087</v>
      </c>
      <c r="F589" s="272" t="s">
        <v>7087</v>
      </c>
      <c r="G589" s="272">
        <v>91387</v>
      </c>
      <c r="H589" s="272" t="s">
        <v>7680</v>
      </c>
      <c r="I589" s="272" t="s">
        <v>340</v>
      </c>
      <c r="J589" s="272" t="s">
        <v>7089</v>
      </c>
      <c r="K589" s="273">
        <v>67.94</v>
      </c>
      <c r="L589" s="272" t="s">
        <v>7090</v>
      </c>
    </row>
    <row r="590" spans="1:12">
      <c r="A590" s="272" t="s">
        <v>7462</v>
      </c>
      <c r="B590" s="272" t="s">
        <v>7463</v>
      </c>
      <c r="C590" s="272" t="s">
        <v>7597</v>
      </c>
      <c r="D590" s="272" t="s">
        <v>7598</v>
      </c>
      <c r="E590" s="273" t="s">
        <v>7087</v>
      </c>
      <c r="F590" s="272" t="s">
        <v>7087</v>
      </c>
      <c r="G590" s="272">
        <v>91395</v>
      </c>
      <c r="H590" s="272" t="s">
        <v>7681</v>
      </c>
      <c r="I590" s="272" t="s">
        <v>340</v>
      </c>
      <c r="J590" s="272" t="s">
        <v>7089</v>
      </c>
      <c r="K590" s="273">
        <v>52.82</v>
      </c>
      <c r="L590" s="272" t="s">
        <v>7090</v>
      </c>
    </row>
    <row r="591" spans="1:12">
      <c r="A591" s="272" t="s">
        <v>7462</v>
      </c>
      <c r="B591" s="272" t="s">
        <v>7463</v>
      </c>
      <c r="C591" s="272" t="s">
        <v>7597</v>
      </c>
      <c r="D591" s="272" t="s">
        <v>7598</v>
      </c>
      <c r="E591" s="273" t="s">
        <v>7087</v>
      </c>
      <c r="F591" s="272" t="s">
        <v>7087</v>
      </c>
      <c r="G591" s="272">
        <v>91486</v>
      </c>
      <c r="H591" s="272" t="s">
        <v>507</v>
      </c>
      <c r="I591" s="272" t="s">
        <v>340</v>
      </c>
      <c r="J591" s="272" t="s">
        <v>7089</v>
      </c>
      <c r="K591" s="273">
        <v>63.39</v>
      </c>
      <c r="L591" s="272" t="s">
        <v>7090</v>
      </c>
    </row>
    <row r="592" spans="1:12">
      <c r="A592" s="272" t="s">
        <v>7462</v>
      </c>
      <c r="B592" s="272" t="s">
        <v>7463</v>
      </c>
      <c r="C592" s="272" t="s">
        <v>7597</v>
      </c>
      <c r="D592" s="272" t="s">
        <v>7598</v>
      </c>
      <c r="E592" s="273" t="s">
        <v>7087</v>
      </c>
      <c r="F592" s="272" t="s">
        <v>7087</v>
      </c>
      <c r="G592" s="272">
        <v>91534</v>
      </c>
      <c r="H592" s="272" t="s">
        <v>7682</v>
      </c>
      <c r="I592" s="272" t="s">
        <v>340</v>
      </c>
      <c r="J592" s="272" t="s">
        <v>7089</v>
      </c>
      <c r="K592" s="273">
        <v>22.56</v>
      </c>
      <c r="L592" s="272" t="s">
        <v>7090</v>
      </c>
    </row>
    <row r="593" spans="1:12">
      <c r="A593" s="272" t="s">
        <v>7462</v>
      </c>
      <c r="B593" s="272" t="s">
        <v>7463</v>
      </c>
      <c r="C593" s="272" t="s">
        <v>7597</v>
      </c>
      <c r="D593" s="272" t="s">
        <v>7598</v>
      </c>
      <c r="E593" s="273" t="s">
        <v>7087</v>
      </c>
      <c r="F593" s="272" t="s">
        <v>7087</v>
      </c>
      <c r="G593" s="272">
        <v>91635</v>
      </c>
      <c r="H593" s="272" t="s">
        <v>7683</v>
      </c>
      <c r="I593" s="272" t="s">
        <v>340</v>
      </c>
      <c r="J593" s="272" t="s">
        <v>7089</v>
      </c>
      <c r="K593" s="273">
        <v>58.15</v>
      </c>
      <c r="L593" s="272" t="s">
        <v>7090</v>
      </c>
    </row>
    <row r="594" spans="1:12">
      <c r="A594" s="272" t="s">
        <v>7462</v>
      </c>
      <c r="B594" s="272" t="s">
        <v>7463</v>
      </c>
      <c r="C594" s="272" t="s">
        <v>7597</v>
      </c>
      <c r="D594" s="272" t="s">
        <v>7598</v>
      </c>
      <c r="E594" s="273" t="s">
        <v>7087</v>
      </c>
      <c r="F594" s="272" t="s">
        <v>7087</v>
      </c>
      <c r="G594" s="272">
        <v>91646</v>
      </c>
      <c r="H594" s="272" t="s">
        <v>7684</v>
      </c>
      <c r="I594" s="272" t="s">
        <v>340</v>
      </c>
      <c r="J594" s="272" t="s">
        <v>7089</v>
      </c>
      <c r="K594" s="273">
        <v>90.31</v>
      </c>
      <c r="L594" s="272" t="s">
        <v>7090</v>
      </c>
    </row>
    <row r="595" spans="1:12">
      <c r="A595" s="272" t="s">
        <v>7462</v>
      </c>
      <c r="B595" s="272" t="s">
        <v>7463</v>
      </c>
      <c r="C595" s="272" t="s">
        <v>7597</v>
      </c>
      <c r="D595" s="272" t="s">
        <v>7598</v>
      </c>
      <c r="E595" s="273" t="s">
        <v>7087</v>
      </c>
      <c r="F595" s="272" t="s">
        <v>7087</v>
      </c>
      <c r="G595" s="272">
        <v>91693</v>
      </c>
      <c r="H595" s="272" t="s">
        <v>7685</v>
      </c>
      <c r="I595" s="272" t="s">
        <v>340</v>
      </c>
      <c r="J595" s="272" t="s">
        <v>7147</v>
      </c>
      <c r="K595" s="273">
        <v>21.72</v>
      </c>
      <c r="L595" s="272" t="s">
        <v>7090</v>
      </c>
    </row>
    <row r="596" spans="1:12">
      <c r="A596" s="272" t="s">
        <v>7462</v>
      </c>
      <c r="B596" s="272" t="s">
        <v>7463</v>
      </c>
      <c r="C596" s="272" t="s">
        <v>7597</v>
      </c>
      <c r="D596" s="272" t="s">
        <v>7598</v>
      </c>
      <c r="E596" s="273" t="s">
        <v>7087</v>
      </c>
      <c r="F596" s="272" t="s">
        <v>7087</v>
      </c>
      <c r="G596" s="272">
        <v>92044</v>
      </c>
      <c r="H596" s="272" t="s">
        <v>7686</v>
      </c>
      <c r="I596" s="272" t="s">
        <v>340</v>
      </c>
      <c r="J596" s="272" t="s">
        <v>7089</v>
      </c>
      <c r="K596" s="273">
        <v>7.8</v>
      </c>
      <c r="L596" s="272" t="s">
        <v>7090</v>
      </c>
    </row>
    <row r="597" spans="1:12">
      <c r="A597" s="272" t="s">
        <v>7462</v>
      </c>
      <c r="B597" s="272" t="s">
        <v>7463</v>
      </c>
      <c r="C597" s="272" t="s">
        <v>7597</v>
      </c>
      <c r="D597" s="272" t="s">
        <v>7598</v>
      </c>
      <c r="E597" s="273" t="s">
        <v>7087</v>
      </c>
      <c r="F597" s="272" t="s">
        <v>7087</v>
      </c>
      <c r="G597" s="272">
        <v>92107</v>
      </c>
      <c r="H597" s="272" t="s">
        <v>7687</v>
      </c>
      <c r="I597" s="272" t="s">
        <v>340</v>
      </c>
      <c r="J597" s="272" t="s">
        <v>7089</v>
      </c>
      <c r="K597" s="273">
        <v>88.08</v>
      </c>
      <c r="L597" s="272" t="s">
        <v>7090</v>
      </c>
    </row>
    <row r="598" spans="1:12">
      <c r="A598" s="272" t="s">
        <v>7462</v>
      </c>
      <c r="B598" s="272" t="s">
        <v>7463</v>
      </c>
      <c r="C598" s="272" t="s">
        <v>7597</v>
      </c>
      <c r="D598" s="272" t="s">
        <v>7598</v>
      </c>
      <c r="E598" s="273" t="s">
        <v>7087</v>
      </c>
      <c r="F598" s="272" t="s">
        <v>7087</v>
      </c>
      <c r="G598" s="272">
        <v>92113</v>
      </c>
      <c r="H598" s="272" t="s">
        <v>7688</v>
      </c>
      <c r="I598" s="272" t="s">
        <v>340</v>
      </c>
      <c r="J598" s="272" t="s">
        <v>7147</v>
      </c>
      <c r="K598" s="273">
        <v>1.1100000000000001</v>
      </c>
      <c r="L598" s="272" t="s">
        <v>7090</v>
      </c>
    </row>
    <row r="599" spans="1:12">
      <c r="A599" s="272" t="s">
        <v>7462</v>
      </c>
      <c r="B599" s="272" t="s">
        <v>7463</v>
      </c>
      <c r="C599" s="272" t="s">
        <v>7597</v>
      </c>
      <c r="D599" s="272" t="s">
        <v>7598</v>
      </c>
      <c r="E599" s="273" t="s">
        <v>7087</v>
      </c>
      <c r="F599" s="272" t="s">
        <v>7087</v>
      </c>
      <c r="G599" s="272">
        <v>92119</v>
      </c>
      <c r="H599" s="272" t="s">
        <v>7689</v>
      </c>
      <c r="I599" s="272" t="s">
        <v>340</v>
      </c>
      <c r="J599" s="272" t="s">
        <v>7147</v>
      </c>
      <c r="K599" s="273">
        <v>0.28000000000000003</v>
      </c>
      <c r="L599" s="272" t="s">
        <v>7090</v>
      </c>
    </row>
    <row r="600" spans="1:12">
      <c r="A600" s="272" t="s">
        <v>7462</v>
      </c>
      <c r="B600" s="272" t="s">
        <v>7463</v>
      </c>
      <c r="C600" s="272" t="s">
        <v>7597</v>
      </c>
      <c r="D600" s="272" t="s">
        <v>7598</v>
      </c>
      <c r="E600" s="273" t="s">
        <v>7087</v>
      </c>
      <c r="F600" s="272" t="s">
        <v>7087</v>
      </c>
      <c r="G600" s="272">
        <v>92139</v>
      </c>
      <c r="H600" s="272" t="s">
        <v>7690</v>
      </c>
      <c r="I600" s="272" t="s">
        <v>340</v>
      </c>
      <c r="J600" s="272" t="s">
        <v>7147</v>
      </c>
      <c r="K600" s="273">
        <v>40.99</v>
      </c>
      <c r="L600" s="272" t="s">
        <v>7090</v>
      </c>
    </row>
    <row r="601" spans="1:12">
      <c r="A601" s="272" t="s">
        <v>7462</v>
      </c>
      <c r="B601" s="272" t="s">
        <v>7463</v>
      </c>
      <c r="C601" s="272" t="s">
        <v>7597</v>
      </c>
      <c r="D601" s="272" t="s">
        <v>7598</v>
      </c>
      <c r="E601" s="273" t="s">
        <v>7087</v>
      </c>
      <c r="F601" s="272" t="s">
        <v>7087</v>
      </c>
      <c r="G601" s="272">
        <v>92146</v>
      </c>
      <c r="H601" s="272" t="s">
        <v>7691</v>
      </c>
      <c r="I601" s="272" t="s">
        <v>340</v>
      </c>
      <c r="J601" s="272" t="s">
        <v>7147</v>
      </c>
      <c r="K601" s="273">
        <v>29.25</v>
      </c>
      <c r="L601" s="272" t="s">
        <v>7090</v>
      </c>
    </row>
    <row r="602" spans="1:12">
      <c r="A602" s="272" t="s">
        <v>7462</v>
      </c>
      <c r="B602" s="272" t="s">
        <v>7463</v>
      </c>
      <c r="C602" s="272" t="s">
        <v>7597</v>
      </c>
      <c r="D602" s="272" t="s">
        <v>7598</v>
      </c>
      <c r="E602" s="273" t="s">
        <v>7087</v>
      </c>
      <c r="F602" s="272" t="s">
        <v>7087</v>
      </c>
      <c r="G602" s="272">
        <v>92243</v>
      </c>
      <c r="H602" s="272" t="s">
        <v>7692</v>
      </c>
      <c r="I602" s="272" t="s">
        <v>340</v>
      </c>
      <c r="J602" s="272" t="s">
        <v>7089</v>
      </c>
      <c r="K602" s="273">
        <v>73.27</v>
      </c>
      <c r="L602" s="272" t="s">
        <v>7090</v>
      </c>
    </row>
    <row r="603" spans="1:12">
      <c r="A603" s="272" t="s">
        <v>7462</v>
      </c>
      <c r="B603" s="272" t="s">
        <v>7463</v>
      </c>
      <c r="C603" s="272" t="s">
        <v>7597</v>
      </c>
      <c r="D603" s="272" t="s">
        <v>7598</v>
      </c>
      <c r="E603" s="273" t="s">
        <v>7087</v>
      </c>
      <c r="F603" s="272" t="s">
        <v>7087</v>
      </c>
      <c r="G603" s="272">
        <v>92717</v>
      </c>
      <c r="H603" s="272" t="s">
        <v>7693</v>
      </c>
      <c r="I603" s="272" t="s">
        <v>340</v>
      </c>
      <c r="J603" s="272" t="s">
        <v>7147</v>
      </c>
      <c r="K603" s="273">
        <v>0.2</v>
      </c>
      <c r="L603" s="272" t="s">
        <v>7090</v>
      </c>
    </row>
    <row r="604" spans="1:12">
      <c r="A604" s="272" t="s">
        <v>7462</v>
      </c>
      <c r="B604" s="272" t="s">
        <v>7463</v>
      </c>
      <c r="C604" s="272" t="s">
        <v>7597</v>
      </c>
      <c r="D604" s="272" t="s">
        <v>7598</v>
      </c>
      <c r="E604" s="273" t="s">
        <v>7087</v>
      </c>
      <c r="F604" s="272" t="s">
        <v>7087</v>
      </c>
      <c r="G604" s="272">
        <v>92961</v>
      </c>
      <c r="H604" s="272" t="s">
        <v>7694</v>
      </c>
      <c r="I604" s="272" t="s">
        <v>340</v>
      </c>
      <c r="J604" s="272" t="s">
        <v>7089</v>
      </c>
      <c r="K604" s="273">
        <v>5.29</v>
      </c>
      <c r="L604" s="272" t="s">
        <v>7090</v>
      </c>
    </row>
    <row r="605" spans="1:12">
      <c r="A605" s="272" t="s">
        <v>7462</v>
      </c>
      <c r="B605" s="272" t="s">
        <v>7463</v>
      </c>
      <c r="C605" s="272" t="s">
        <v>7597</v>
      </c>
      <c r="D605" s="272" t="s">
        <v>7598</v>
      </c>
      <c r="E605" s="273" t="s">
        <v>7087</v>
      </c>
      <c r="F605" s="272" t="s">
        <v>7087</v>
      </c>
      <c r="G605" s="272">
        <v>92967</v>
      </c>
      <c r="H605" s="272" t="s">
        <v>7695</v>
      </c>
      <c r="I605" s="272" t="s">
        <v>340</v>
      </c>
      <c r="J605" s="272" t="s">
        <v>7147</v>
      </c>
      <c r="K605" s="273">
        <v>20.45</v>
      </c>
      <c r="L605" s="272" t="s">
        <v>7090</v>
      </c>
    </row>
    <row r="606" spans="1:12">
      <c r="A606" s="272" t="s">
        <v>7462</v>
      </c>
      <c r="B606" s="272" t="s">
        <v>7463</v>
      </c>
      <c r="C606" s="272" t="s">
        <v>7597</v>
      </c>
      <c r="D606" s="272" t="s">
        <v>7598</v>
      </c>
      <c r="E606" s="273" t="s">
        <v>7087</v>
      </c>
      <c r="F606" s="272" t="s">
        <v>7087</v>
      </c>
      <c r="G606" s="272">
        <v>93225</v>
      </c>
      <c r="H606" s="272" t="s">
        <v>7696</v>
      </c>
      <c r="I606" s="272" t="s">
        <v>340</v>
      </c>
      <c r="J606" s="272" t="s">
        <v>7089</v>
      </c>
      <c r="K606" s="273">
        <v>434.32</v>
      </c>
      <c r="L606" s="272" t="s">
        <v>7090</v>
      </c>
    </row>
    <row r="607" spans="1:12">
      <c r="A607" s="272" t="s">
        <v>7462</v>
      </c>
      <c r="B607" s="272" t="s">
        <v>7463</v>
      </c>
      <c r="C607" s="272" t="s">
        <v>7597</v>
      </c>
      <c r="D607" s="272" t="s">
        <v>7598</v>
      </c>
      <c r="E607" s="273" t="s">
        <v>7087</v>
      </c>
      <c r="F607" s="272" t="s">
        <v>7087</v>
      </c>
      <c r="G607" s="272">
        <v>93234</v>
      </c>
      <c r="H607" s="272" t="s">
        <v>7697</v>
      </c>
      <c r="I607" s="272" t="s">
        <v>340</v>
      </c>
      <c r="J607" s="272" t="s">
        <v>7147</v>
      </c>
      <c r="K607" s="273">
        <v>0.49</v>
      </c>
      <c r="L607" s="272" t="s">
        <v>7090</v>
      </c>
    </row>
    <row r="608" spans="1:12">
      <c r="A608" s="272" t="s">
        <v>7462</v>
      </c>
      <c r="B608" s="272" t="s">
        <v>7463</v>
      </c>
      <c r="C608" s="272" t="s">
        <v>7597</v>
      </c>
      <c r="D608" s="272" t="s">
        <v>7598</v>
      </c>
      <c r="E608" s="273" t="s">
        <v>7087</v>
      </c>
      <c r="F608" s="272" t="s">
        <v>7087</v>
      </c>
      <c r="G608" s="272">
        <v>93244</v>
      </c>
      <c r="H608" s="272" t="s">
        <v>7698</v>
      </c>
      <c r="I608" s="272" t="s">
        <v>340</v>
      </c>
      <c r="J608" s="272" t="s">
        <v>7089</v>
      </c>
      <c r="K608" s="273">
        <v>65.98</v>
      </c>
      <c r="L608" s="272" t="s">
        <v>7090</v>
      </c>
    </row>
    <row r="609" spans="1:12">
      <c r="A609" s="272" t="s">
        <v>7462</v>
      </c>
      <c r="B609" s="272" t="s">
        <v>7463</v>
      </c>
      <c r="C609" s="272" t="s">
        <v>7597</v>
      </c>
      <c r="D609" s="272" t="s">
        <v>7598</v>
      </c>
      <c r="E609" s="273" t="s">
        <v>7087</v>
      </c>
      <c r="F609" s="272" t="s">
        <v>7087</v>
      </c>
      <c r="G609" s="272">
        <v>93274</v>
      </c>
      <c r="H609" s="272" t="s">
        <v>7699</v>
      </c>
      <c r="I609" s="272" t="s">
        <v>340</v>
      </c>
      <c r="J609" s="272" t="s">
        <v>7089</v>
      </c>
      <c r="K609" s="273">
        <v>59.75</v>
      </c>
      <c r="L609" s="272" t="s">
        <v>7090</v>
      </c>
    </row>
    <row r="610" spans="1:12">
      <c r="A610" s="272" t="s">
        <v>7462</v>
      </c>
      <c r="B610" s="272" t="s">
        <v>7463</v>
      </c>
      <c r="C610" s="272" t="s">
        <v>7597</v>
      </c>
      <c r="D610" s="272" t="s">
        <v>7598</v>
      </c>
      <c r="E610" s="273" t="s">
        <v>7087</v>
      </c>
      <c r="F610" s="272" t="s">
        <v>7087</v>
      </c>
      <c r="G610" s="272">
        <v>93282</v>
      </c>
      <c r="H610" s="272" t="s">
        <v>7700</v>
      </c>
      <c r="I610" s="272" t="s">
        <v>340</v>
      </c>
      <c r="J610" s="272" t="s">
        <v>7089</v>
      </c>
      <c r="K610" s="273">
        <v>19.39</v>
      </c>
      <c r="L610" s="272" t="s">
        <v>7090</v>
      </c>
    </row>
    <row r="611" spans="1:12">
      <c r="A611" s="272" t="s">
        <v>7462</v>
      </c>
      <c r="B611" s="272" t="s">
        <v>7463</v>
      </c>
      <c r="C611" s="272" t="s">
        <v>7597</v>
      </c>
      <c r="D611" s="272" t="s">
        <v>7598</v>
      </c>
      <c r="E611" s="273" t="s">
        <v>7087</v>
      </c>
      <c r="F611" s="272" t="s">
        <v>7087</v>
      </c>
      <c r="G611" s="272">
        <v>93288</v>
      </c>
      <c r="H611" s="272" t="s">
        <v>7701</v>
      </c>
      <c r="I611" s="272" t="s">
        <v>340</v>
      </c>
      <c r="J611" s="272" t="s">
        <v>7089</v>
      </c>
      <c r="K611" s="273">
        <v>165.94</v>
      </c>
      <c r="L611" s="272" t="s">
        <v>7090</v>
      </c>
    </row>
    <row r="612" spans="1:12">
      <c r="A612" s="272" t="s">
        <v>7462</v>
      </c>
      <c r="B612" s="272" t="s">
        <v>7463</v>
      </c>
      <c r="C612" s="272" t="s">
        <v>7597</v>
      </c>
      <c r="D612" s="272" t="s">
        <v>7598</v>
      </c>
      <c r="E612" s="273" t="s">
        <v>7087</v>
      </c>
      <c r="F612" s="272" t="s">
        <v>7087</v>
      </c>
      <c r="G612" s="272">
        <v>93403</v>
      </c>
      <c r="H612" s="272" t="s">
        <v>7702</v>
      </c>
      <c r="I612" s="272" t="s">
        <v>340</v>
      </c>
      <c r="J612" s="272" t="s">
        <v>7089</v>
      </c>
      <c r="K612" s="273">
        <v>63.43</v>
      </c>
      <c r="L612" s="272" t="s">
        <v>7090</v>
      </c>
    </row>
    <row r="613" spans="1:12">
      <c r="A613" s="272" t="s">
        <v>7462</v>
      </c>
      <c r="B613" s="272" t="s">
        <v>7463</v>
      </c>
      <c r="C613" s="272" t="s">
        <v>7597</v>
      </c>
      <c r="D613" s="272" t="s">
        <v>7598</v>
      </c>
      <c r="E613" s="273" t="s">
        <v>7087</v>
      </c>
      <c r="F613" s="272" t="s">
        <v>7087</v>
      </c>
      <c r="G613" s="272">
        <v>93409</v>
      </c>
      <c r="H613" s="272" t="s">
        <v>7703</v>
      </c>
      <c r="I613" s="272" t="s">
        <v>340</v>
      </c>
      <c r="J613" s="272" t="s">
        <v>7089</v>
      </c>
      <c r="K613" s="273">
        <v>29.57</v>
      </c>
      <c r="L613" s="272" t="s">
        <v>7090</v>
      </c>
    </row>
    <row r="614" spans="1:12">
      <c r="A614" s="272" t="s">
        <v>7462</v>
      </c>
      <c r="B614" s="272" t="s">
        <v>7463</v>
      </c>
      <c r="C614" s="272" t="s">
        <v>7597</v>
      </c>
      <c r="D614" s="272" t="s">
        <v>7598</v>
      </c>
      <c r="E614" s="273" t="s">
        <v>7087</v>
      </c>
      <c r="F614" s="272" t="s">
        <v>7087</v>
      </c>
      <c r="G614" s="272">
        <v>93416</v>
      </c>
      <c r="H614" s="272" t="s">
        <v>7704</v>
      </c>
      <c r="I614" s="272" t="s">
        <v>340</v>
      </c>
      <c r="J614" s="272" t="s">
        <v>7089</v>
      </c>
      <c r="K614" s="273">
        <v>0.46</v>
      </c>
      <c r="L614" s="272" t="s">
        <v>7090</v>
      </c>
    </row>
    <row r="615" spans="1:12">
      <c r="A615" s="272" t="s">
        <v>7462</v>
      </c>
      <c r="B615" s="272" t="s">
        <v>7463</v>
      </c>
      <c r="C615" s="272" t="s">
        <v>7597</v>
      </c>
      <c r="D615" s="272" t="s">
        <v>7598</v>
      </c>
      <c r="E615" s="273" t="s">
        <v>7087</v>
      </c>
      <c r="F615" s="272" t="s">
        <v>7087</v>
      </c>
      <c r="G615" s="272">
        <v>93422</v>
      </c>
      <c r="H615" s="272" t="s">
        <v>7705</v>
      </c>
      <c r="I615" s="272" t="s">
        <v>340</v>
      </c>
      <c r="J615" s="272" t="s">
        <v>7089</v>
      </c>
      <c r="K615" s="273">
        <v>6.07</v>
      </c>
      <c r="L615" s="272" t="s">
        <v>7090</v>
      </c>
    </row>
    <row r="616" spans="1:12">
      <c r="A616" s="272" t="s">
        <v>7462</v>
      </c>
      <c r="B616" s="272" t="s">
        <v>7463</v>
      </c>
      <c r="C616" s="272" t="s">
        <v>7597</v>
      </c>
      <c r="D616" s="272" t="s">
        <v>7598</v>
      </c>
      <c r="E616" s="273" t="s">
        <v>7087</v>
      </c>
      <c r="F616" s="272" t="s">
        <v>7087</v>
      </c>
      <c r="G616" s="272">
        <v>93428</v>
      </c>
      <c r="H616" s="272" t="s">
        <v>7706</v>
      </c>
      <c r="I616" s="272" t="s">
        <v>340</v>
      </c>
      <c r="J616" s="272" t="s">
        <v>7089</v>
      </c>
      <c r="K616" s="273">
        <v>8.6</v>
      </c>
      <c r="L616" s="272" t="s">
        <v>7090</v>
      </c>
    </row>
    <row r="617" spans="1:12">
      <c r="A617" s="272" t="s">
        <v>7462</v>
      </c>
      <c r="B617" s="272" t="s">
        <v>7463</v>
      </c>
      <c r="C617" s="272" t="s">
        <v>7597</v>
      </c>
      <c r="D617" s="272" t="s">
        <v>7598</v>
      </c>
      <c r="E617" s="273" t="s">
        <v>7087</v>
      </c>
      <c r="F617" s="272" t="s">
        <v>7087</v>
      </c>
      <c r="G617" s="272">
        <v>93434</v>
      </c>
      <c r="H617" s="272" t="s">
        <v>7707</v>
      </c>
      <c r="I617" s="272" t="s">
        <v>340</v>
      </c>
      <c r="J617" s="272" t="s">
        <v>7089</v>
      </c>
      <c r="K617" s="273">
        <v>310.12</v>
      </c>
      <c r="L617" s="272" t="s">
        <v>7090</v>
      </c>
    </row>
    <row r="618" spans="1:12">
      <c r="A618" s="272" t="s">
        <v>7462</v>
      </c>
      <c r="B618" s="272" t="s">
        <v>7463</v>
      </c>
      <c r="C618" s="272" t="s">
        <v>7597</v>
      </c>
      <c r="D618" s="272" t="s">
        <v>7598</v>
      </c>
      <c r="E618" s="273" t="s">
        <v>7087</v>
      </c>
      <c r="F618" s="272" t="s">
        <v>7087</v>
      </c>
      <c r="G618" s="272">
        <v>93440</v>
      </c>
      <c r="H618" s="272" t="s">
        <v>7708</v>
      </c>
      <c r="I618" s="272" t="s">
        <v>340</v>
      </c>
      <c r="J618" s="272" t="s">
        <v>7089</v>
      </c>
      <c r="K618" s="273">
        <v>127.53</v>
      </c>
      <c r="L618" s="272" t="s">
        <v>7090</v>
      </c>
    </row>
    <row r="619" spans="1:12">
      <c r="A619" s="272" t="s">
        <v>7462</v>
      </c>
      <c r="B619" s="272" t="s">
        <v>7463</v>
      </c>
      <c r="C619" s="272" t="s">
        <v>7597</v>
      </c>
      <c r="D619" s="272" t="s">
        <v>7598</v>
      </c>
      <c r="E619" s="273" t="s">
        <v>7087</v>
      </c>
      <c r="F619" s="272" t="s">
        <v>7087</v>
      </c>
      <c r="G619" s="272">
        <v>95122</v>
      </c>
      <c r="H619" s="272" t="s">
        <v>7709</v>
      </c>
      <c r="I619" s="272" t="s">
        <v>340</v>
      </c>
      <c r="J619" s="272" t="s">
        <v>7089</v>
      </c>
      <c r="K619" s="273">
        <v>206.77</v>
      </c>
      <c r="L619" s="272" t="s">
        <v>7090</v>
      </c>
    </row>
    <row r="620" spans="1:12">
      <c r="A620" s="272" t="s">
        <v>7462</v>
      </c>
      <c r="B620" s="272" t="s">
        <v>7463</v>
      </c>
      <c r="C620" s="272" t="s">
        <v>7597</v>
      </c>
      <c r="D620" s="272" t="s">
        <v>7598</v>
      </c>
      <c r="E620" s="273" t="s">
        <v>7087</v>
      </c>
      <c r="F620" s="272" t="s">
        <v>7087</v>
      </c>
      <c r="G620" s="272">
        <v>95128</v>
      </c>
      <c r="H620" s="272" t="s">
        <v>7710</v>
      </c>
      <c r="I620" s="272" t="s">
        <v>340</v>
      </c>
      <c r="J620" s="272" t="s">
        <v>7089</v>
      </c>
      <c r="K620" s="273">
        <v>44.99</v>
      </c>
      <c r="L620" s="272" t="s">
        <v>7090</v>
      </c>
    </row>
    <row r="621" spans="1:12">
      <c r="A621" s="272" t="s">
        <v>7462</v>
      </c>
      <c r="B621" s="272" t="s">
        <v>7463</v>
      </c>
      <c r="C621" s="272" t="s">
        <v>7597</v>
      </c>
      <c r="D621" s="272" t="s">
        <v>7598</v>
      </c>
      <c r="E621" s="273" t="s">
        <v>7087</v>
      </c>
      <c r="F621" s="272" t="s">
        <v>7087</v>
      </c>
      <c r="G621" s="272">
        <v>95140</v>
      </c>
      <c r="H621" s="272" t="s">
        <v>7711</v>
      </c>
      <c r="I621" s="272" t="s">
        <v>340</v>
      </c>
      <c r="J621" s="272" t="s">
        <v>7089</v>
      </c>
      <c r="K621" s="273">
        <v>0.04</v>
      </c>
      <c r="L621" s="272" t="s">
        <v>7090</v>
      </c>
    </row>
    <row r="622" spans="1:12">
      <c r="A622" s="272" t="s">
        <v>7462</v>
      </c>
      <c r="B622" s="272" t="s">
        <v>7463</v>
      </c>
      <c r="C622" s="272" t="s">
        <v>7597</v>
      </c>
      <c r="D622" s="272" t="s">
        <v>7598</v>
      </c>
      <c r="E622" s="273" t="s">
        <v>7087</v>
      </c>
      <c r="F622" s="272" t="s">
        <v>7087</v>
      </c>
      <c r="G622" s="272">
        <v>95213</v>
      </c>
      <c r="H622" s="272" t="s">
        <v>7712</v>
      </c>
      <c r="I622" s="272" t="s">
        <v>340</v>
      </c>
      <c r="J622" s="272" t="s">
        <v>7089</v>
      </c>
      <c r="K622" s="273">
        <v>65.92</v>
      </c>
      <c r="L622" s="272" t="s">
        <v>7090</v>
      </c>
    </row>
    <row r="623" spans="1:12">
      <c r="A623" s="272" t="s">
        <v>7462</v>
      </c>
      <c r="B623" s="272" t="s">
        <v>7463</v>
      </c>
      <c r="C623" s="272" t="s">
        <v>7597</v>
      </c>
      <c r="D623" s="272" t="s">
        <v>7598</v>
      </c>
      <c r="E623" s="273" t="s">
        <v>7087</v>
      </c>
      <c r="F623" s="272" t="s">
        <v>7087</v>
      </c>
      <c r="G623" s="272">
        <v>95259</v>
      </c>
      <c r="H623" s="272" t="s">
        <v>7713</v>
      </c>
      <c r="I623" s="272" t="s">
        <v>340</v>
      </c>
      <c r="J623" s="272" t="s">
        <v>7147</v>
      </c>
      <c r="K623" s="273">
        <v>20.21</v>
      </c>
      <c r="L623" s="272" t="s">
        <v>7090</v>
      </c>
    </row>
    <row r="624" spans="1:12">
      <c r="A624" s="272" t="s">
        <v>7462</v>
      </c>
      <c r="B624" s="272" t="s">
        <v>7463</v>
      </c>
      <c r="C624" s="272" t="s">
        <v>7597</v>
      </c>
      <c r="D624" s="272" t="s">
        <v>7598</v>
      </c>
      <c r="E624" s="273" t="s">
        <v>7087</v>
      </c>
      <c r="F624" s="272" t="s">
        <v>7087</v>
      </c>
      <c r="G624" s="272">
        <v>95265</v>
      </c>
      <c r="H624" s="272" t="s">
        <v>7714</v>
      </c>
      <c r="I624" s="272" t="s">
        <v>340</v>
      </c>
      <c r="J624" s="272" t="s">
        <v>7089</v>
      </c>
      <c r="K624" s="273">
        <v>0.77</v>
      </c>
      <c r="L624" s="272" t="s">
        <v>7090</v>
      </c>
    </row>
    <row r="625" spans="1:12">
      <c r="A625" s="272" t="s">
        <v>7462</v>
      </c>
      <c r="B625" s="272" t="s">
        <v>7463</v>
      </c>
      <c r="C625" s="272" t="s">
        <v>7597</v>
      </c>
      <c r="D625" s="272" t="s">
        <v>7598</v>
      </c>
      <c r="E625" s="273" t="s">
        <v>7087</v>
      </c>
      <c r="F625" s="272" t="s">
        <v>7087</v>
      </c>
      <c r="G625" s="272">
        <v>95271</v>
      </c>
      <c r="H625" s="272" t="s">
        <v>7715</v>
      </c>
      <c r="I625" s="272" t="s">
        <v>340</v>
      </c>
      <c r="J625" s="272" t="s">
        <v>7089</v>
      </c>
      <c r="K625" s="273">
        <v>0.53</v>
      </c>
      <c r="L625" s="272" t="s">
        <v>7090</v>
      </c>
    </row>
    <row r="626" spans="1:12">
      <c r="A626" s="272" t="s">
        <v>7462</v>
      </c>
      <c r="B626" s="272" t="s">
        <v>7463</v>
      </c>
      <c r="C626" s="272" t="s">
        <v>7597</v>
      </c>
      <c r="D626" s="272" t="s">
        <v>7598</v>
      </c>
      <c r="E626" s="273" t="s">
        <v>7087</v>
      </c>
      <c r="F626" s="272" t="s">
        <v>7087</v>
      </c>
      <c r="G626" s="272">
        <v>95277</v>
      </c>
      <c r="H626" s="272" t="s">
        <v>7716</v>
      </c>
      <c r="I626" s="272" t="s">
        <v>340</v>
      </c>
      <c r="J626" s="272" t="s">
        <v>7089</v>
      </c>
      <c r="K626" s="273">
        <v>0.5</v>
      </c>
      <c r="L626" s="272" t="s">
        <v>7090</v>
      </c>
    </row>
    <row r="627" spans="1:12">
      <c r="A627" s="272" t="s">
        <v>7462</v>
      </c>
      <c r="B627" s="272" t="s">
        <v>7463</v>
      </c>
      <c r="C627" s="272" t="s">
        <v>7597</v>
      </c>
      <c r="D627" s="272" t="s">
        <v>7598</v>
      </c>
      <c r="E627" s="273" t="s">
        <v>7087</v>
      </c>
      <c r="F627" s="272" t="s">
        <v>7087</v>
      </c>
      <c r="G627" s="272">
        <v>95283</v>
      </c>
      <c r="H627" s="272" t="s">
        <v>7717</v>
      </c>
      <c r="I627" s="272" t="s">
        <v>340</v>
      </c>
      <c r="J627" s="272" t="s">
        <v>7089</v>
      </c>
      <c r="K627" s="273">
        <v>0.61</v>
      </c>
      <c r="L627" s="272" t="s">
        <v>7090</v>
      </c>
    </row>
    <row r="628" spans="1:12">
      <c r="A628" s="272" t="s">
        <v>7462</v>
      </c>
      <c r="B628" s="272" t="s">
        <v>7463</v>
      </c>
      <c r="C628" s="272" t="s">
        <v>7597</v>
      </c>
      <c r="D628" s="272" t="s">
        <v>7598</v>
      </c>
      <c r="E628" s="273" t="s">
        <v>7087</v>
      </c>
      <c r="F628" s="272" t="s">
        <v>7087</v>
      </c>
      <c r="G628" s="272">
        <v>95621</v>
      </c>
      <c r="H628" s="272" t="s">
        <v>7718</v>
      </c>
      <c r="I628" s="272" t="s">
        <v>340</v>
      </c>
      <c r="J628" s="272" t="s">
        <v>7147</v>
      </c>
      <c r="K628" s="273">
        <v>19.95</v>
      </c>
      <c r="L628" s="272" t="s">
        <v>7090</v>
      </c>
    </row>
    <row r="629" spans="1:12">
      <c r="A629" s="272" t="s">
        <v>7462</v>
      </c>
      <c r="B629" s="272" t="s">
        <v>7463</v>
      </c>
      <c r="C629" s="272" t="s">
        <v>7597</v>
      </c>
      <c r="D629" s="272" t="s">
        <v>7598</v>
      </c>
      <c r="E629" s="273" t="s">
        <v>7087</v>
      </c>
      <c r="F629" s="272" t="s">
        <v>7087</v>
      </c>
      <c r="G629" s="272">
        <v>95632</v>
      </c>
      <c r="H629" s="272" t="s">
        <v>517</v>
      </c>
      <c r="I629" s="272" t="s">
        <v>340</v>
      </c>
      <c r="J629" s="272" t="s">
        <v>7089</v>
      </c>
      <c r="K629" s="273">
        <v>84.95</v>
      </c>
      <c r="L629" s="272" t="s">
        <v>7090</v>
      </c>
    </row>
    <row r="630" spans="1:12">
      <c r="A630" s="272" t="s">
        <v>7462</v>
      </c>
      <c r="B630" s="272" t="s">
        <v>7463</v>
      </c>
      <c r="C630" s="272" t="s">
        <v>7597</v>
      </c>
      <c r="D630" s="272" t="s">
        <v>7598</v>
      </c>
      <c r="E630" s="273" t="s">
        <v>7087</v>
      </c>
      <c r="F630" s="272" t="s">
        <v>7087</v>
      </c>
      <c r="G630" s="272">
        <v>95703</v>
      </c>
      <c r="H630" s="272" t="s">
        <v>7719</v>
      </c>
      <c r="I630" s="272" t="s">
        <v>340</v>
      </c>
      <c r="J630" s="272" t="s">
        <v>7147</v>
      </c>
      <c r="K630" s="273">
        <v>26.54</v>
      </c>
      <c r="L630" s="272" t="s">
        <v>7090</v>
      </c>
    </row>
    <row r="631" spans="1:12">
      <c r="A631" s="272" t="s">
        <v>7462</v>
      </c>
      <c r="B631" s="272" t="s">
        <v>7463</v>
      </c>
      <c r="C631" s="272" t="s">
        <v>7597</v>
      </c>
      <c r="D631" s="272" t="s">
        <v>7598</v>
      </c>
      <c r="E631" s="273" t="s">
        <v>7087</v>
      </c>
      <c r="F631" s="272" t="s">
        <v>7087</v>
      </c>
      <c r="G631" s="272">
        <v>95709</v>
      </c>
      <c r="H631" s="272" t="s">
        <v>7720</v>
      </c>
      <c r="I631" s="272" t="s">
        <v>340</v>
      </c>
      <c r="J631" s="272" t="s">
        <v>7089</v>
      </c>
      <c r="K631" s="273">
        <v>77.03</v>
      </c>
      <c r="L631" s="272" t="s">
        <v>7090</v>
      </c>
    </row>
    <row r="632" spans="1:12">
      <c r="A632" s="272" t="s">
        <v>7462</v>
      </c>
      <c r="B632" s="272" t="s">
        <v>7463</v>
      </c>
      <c r="C632" s="272" t="s">
        <v>7597</v>
      </c>
      <c r="D632" s="272" t="s">
        <v>7598</v>
      </c>
      <c r="E632" s="273" t="s">
        <v>7087</v>
      </c>
      <c r="F632" s="272" t="s">
        <v>7087</v>
      </c>
      <c r="G632" s="272">
        <v>95715</v>
      </c>
      <c r="H632" s="272" t="s">
        <v>7721</v>
      </c>
      <c r="I632" s="272" t="s">
        <v>340</v>
      </c>
      <c r="J632" s="272" t="s">
        <v>7089</v>
      </c>
      <c r="K632" s="273">
        <v>89.85</v>
      </c>
      <c r="L632" s="272" t="s">
        <v>7090</v>
      </c>
    </row>
    <row r="633" spans="1:12">
      <c r="A633" s="272" t="s">
        <v>7462</v>
      </c>
      <c r="B633" s="272" t="s">
        <v>7463</v>
      </c>
      <c r="C633" s="272" t="s">
        <v>7597</v>
      </c>
      <c r="D633" s="272" t="s">
        <v>7598</v>
      </c>
      <c r="E633" s="273" t="s">
        <v>7087</v>
      </c>
      <c r="F633" s="272" t="s">
        <v>7087</v>
      </c>
      <c r="G633" s="272">
        <v>95721</v>
      </c>
      <c r="H633" s="272" t="s">
        <v>7722</v>
      </c>
      <c r="I633" s="272" t="s">
        <v>340</v>
      </c>
      <c r="J633" s="272" t="s">
        <v>7089</v>
      </c>
      <c r="K633" s="273">
        <v>87.37</v>
      </c>
      <c r="L633" s="272" t="s">
        <v>7090</v>
      </c>
    </row>
    <row r="634" spans="1:12">
      <c r="A634" s="272" t="s">
        <v>7462</v>
      </c>
      <c r="B634" s="272" t="s">
        <v>7463</v>
      </c>
      <c r="C634" s="272" t="s">
        <v>7597</v>
      </c>
      <c r="D634" s="272" t="s">
        <v>7598</v>
      </c>
      <c r="E634" s="273" t="s">
        <v>7087</v>
      </c>
      <c r="F634" s="272" t="s">
        <v>7087</v>
      </c>
      <c r="G634" s="272">
        <v>95873</v>
      </c>
      <c r="H634" s="272" t="s">
        <v>339</v>
      </c>
      <c r="I634" s="272" t="s">
        <v>340</v>
      </c>
      <c r="J634" s="272" t="s">
        <v>7089</v>
      </c>
      <c r="K634" s="273">
        <v>13.75</v>
      </c>
      <c r="L634" s="272" t="s">
        <v>7090</v>
      </c>
    </row>
    <row r="635" spans="1:12">
      <c r="A635" s="272" t="s">
        <v>7462</v>
      </c>
      <c r="B635" s="272" t="s">
        <v>7463</v>
      </c>
      <c r="C635" s="272" t="s">
        <v>7597</v>
      </c>
      <c r="D635" s="272" t="s">
        <v>7598</v>
      </c>
      <c r="E635" s="273" t="s">
        <v>7087</v>
      </c>
      <c r="F635" s="272" t="s">
        <v>7087</v>
      </c>
      <c r="G635" s="272">
        <v>96014</v>
      </c>
      <c r="H635" s="272" t="s">
        <v>7723</v>
      </c>
      <c r="I635" s="272" t="s">
        <v>340</v>
      </c>
      <c r="J635" s="272" t="s">
        <v>7089</v>
      </c>
      <c r="K635" s="273">
        <v>48.97</v>
      </c>
      <c r="L635" s="272" t="s">
        <v>7090</v>
      </c>
    </row>
    <row r="636" spans="1:12">
      <c r="A636" s="272" t="s">
        <v>7462</v>
      </c>
      <c r="B636" s="272" t="s">
        <v>7463</v>
      </c>
      <c r="C636" s="272" t="s">
        <v>7597</v>
      </c>
      <c r="D636" s="272" t="s">
        <v>7598</v>
      </c>
      <c r="E636" s="273" t="s">
        <v>7087</v>
      </c>
      <c r="F636" s="272" t="s">
        <v>7087</v>
      </c>
      <c r="G636" s="272">
        <v>96021</v>
      </c>
      <c r="H636" s="272" t="s">
        <v>7724</v>
      </c>
      <c r="I636" s="272" t="s">
        <v>340</v>
      </c>
      <c r="J636" s="272" t="s">
        <v>7089</v>
      </c>
      <c r="K636" s="273">
        <v>48.72</v>
      </c>
      <c r="L636" s="272" t="s">
        <v>7090</v>
      </c>
    </row>
    <row r="637" spans="1:12">
      <c r="A637" s="272" t="s">
        <v>7462</v>
      </c>
      <c r="B637" s="272" t="s">
        <v>7463</v>
      </c>
      <c r="C637" s="272" t="s">
        <v>7597</v>
      </c>
      <c r="D637" s="272" t="s">
        <v>7598</v>
      </c>
      <c r="E637" s="273" t="s">
        <v>7087</v>
      </c>
      <c r="F637" s="272" t="s">
        <v>7087</v>
      </c>
      <c r="G637" s="272">
        <v>96029</v>
      </c>
      <c r="H637" s="272" t="s">
        <v>7725</v>
      </c>
      <c r="I637" s="272" t="s">
        <v>340</v>
      </c>
      <c r="J637" s="272" t="s">
        <v>7089</v>
      </c>
      <c r="K637" s="273">
        <v>42.59</v>
      </c>
      <c r="L637" s="272" t="s">
        <v>7090</v>
      </c>
    </row>
    <row r="638" spans="1:12">
      <c r="A638" s="272" t="s">
        <v>7462</v>
      </c>
      <c r="B638" s="272" t="s">
        <v>7463</v>
      </c>
      <c r="C638" s="272" t="s">
        <v>7597</v>
      </c>
      <c r="D638" s="272" t="s">
        <v>7598</v>
      </c>
      <c r="E638" s="273" t="s">
        <v>7087</v>
      </c>
      <c r="F638" s="272" t="s">
        <v>7087</v>
      </c>
      <c r="G638" s="272">
        <v>96036</v>
      </c>
      <c r="H638" s="272" t="s">
        <v>7726</v>
      </c>
      <c r="I638" s="272" t="s">
        <v>340</v>
      </c>
      <c r="J638" s="272" t="s">
        <v>7089</v>
      </c>
      <c r="K638" s="273">
        <v>73.89</v>
      </c>
      <c r="L638" s="272" t="s">
        <v>7090</v>
      </c>
    </row>
    <row r="639" spans="1:12">
      <c r="A639" s="272" t="s">
        <v>7462</v>
      </c>
      <c r="B639" s="272" t="s">
        <v>7463</v>
      </c>
      <c r="C639" s="272" t="s">
        <v>7597</v>
      </c>
      <c r="D639" s="272" t="s">
        <v>7598</v>
      </c>
      <c r="E639" s="273" t="s">
        <v>7087</v>
      </c>
      <c r="F639" s="272" t="s">
        <v>7087</v>
      </c>
      <c r="G639" s="272">
        <v>96155</v>
      </c>
      <c r="H639" s="272" t="s">
        <v>519</v>
      </c>
      <c r="I639" s="272" t="s">
        <v>340</v>
      </c>
      <c r="J639" s="272" t="s">
        <v>7089</v>
      </c>
      <c r="K639" s="273">
        <v>42.84</v>
      </c>
      <c r="L639" s="272" t="s">
        <v>7090</v>
      </c>
    </row>
    <row r="640" spans="1:12">
      <c r="A640" s="272" t="s">
        <v>7462</v>
      </c>
      <c r="B640" s="272" t="s">
        <v>7463</v>
      </c>
      <c r="C640" s="272" t="s">
        <v>7597</v>
      </c>
      <c r="D640" s="272" t="s">
        <v>7598</v>
      </c>
      <c r="E640" s="273" t="s">
        <v>7087</v>
      </c>
      <c r="F640" s="272" t="s">
        <v>7087</v>
      </c>
      <c r="G640" s="272">
        <v>96156</v>
      </c>
      <c r="H640" s="272" t="s">
        <v>7727</v>
      </c>
      <c r="I640" s="272" t="s">
        <v>340</v>
      </c>
      <c r="J640" s="272" t="s">
        <v>7089</v>
      </c>
      <c r="K640" s="273">
        <v>59.6</v>
      </c>
      <c r="L640" s="272" t="s">
        <v>7090</v>
      </c>
    </row>
    <row r="641" spans="1:12">
      <c r="A641" s="272" t="s">
        <v>7462</v>
      </c>
      <c r="B641" s="272" t="s">
        <v>7463</v>
      </c>
      <c r="C641" s="272" t="s">
        <v>7597</v>
      </c>
      <c r="D641" s="272" t="s">
        <v>7598</v>
      </c>
      <c r="E641" s="273" t="s">
        <v>7087</v>
      </c>
      <c r="F641" s="272" t="s">
        <v>7087</v>
      </c>
      <c r="G641" s="272">
        <v>96159</v>
      </c>
      <c r="H641" s="272" t="s">
        <v>7728</v>
      </c>
      <c r="I641" s="272" t="s">
        <v>340</v>
      </c>
      <c r="J641" s="272" t="s">
        <v>7089</v>
      </c>
      <c r="K641" s="273">
        <v>86.79</v>
      </c>
      <c r="L641" s="272" t="s">
        <v>7090</v>
      </c>
    </row>
    <row r="642" spans="1:12">
      <c r="A642" s="272" t="s">
        <v>7462</v>
      </c>
      <c r="B642" s="272" t="s">
        <v>7463</v>
      </c>
      <c r="C642" s="272" t="s">
        <v>7597</v>
      </c>
      <c r="D642" s="272" t="s">
        <v>7598</v>
      </c>
      <c r="E642" s="273" t="s">
        <v>7087</v>
      </c>
      <c r="F642" s="272" t="s">
        <v>7087</v>
      </c>
      <c r="G642" s="272">
        <v>96246</v>
      </c>
      <c r="H642" s="272" t="s">
        <v>7729</v>
      </c>
      <c r="I642" s="272" t="s">
        <v>340</v>
      </c>
      <c r="J642" s="272" t="s">
        <v>7089</v>
      </c>
      <c r="K642" s="273">
        <v>59.12</v>
      </c>
      <c r="L642" s="272" t="s">
        <v>7090</v>
      </c>
    </row>
    <row r="643" spans="1:12">
      <c r="A643" s="272" t="s">
        <v>7462</v>
      </c>
      <c r="B643" s="272" t="s">
        <v>7463</v>
      </c>
      <c r="C643" s="272" t="s">
        <v>7597</v>
      </c>
      <c r="D643" s="272" t="s">
        <v>7598</v>
      </c>
      <c r="E643" s="273" t="s">
        <v>7087</v>
      </c>
      <c r="F643" s="272" t="s">
        <v>7087</v>
      </c>
      <c r="G643" s="272">
        <v>96464</v>
      </c>
      <c r="H643" s="272" t="s">
        <v>515</v>
      </c>
      <c r="I643" s="272" t="s">
        <v>340</v>
      </c>
      <c r="J643" s="272" t="s">
        <v>7089</v>
      </c>
      <c r="K643" s="273">
        <v>91.76</v>
      </c>
      <c r="L643" s="272" t="s">
        <v>7090</v>
      </c>
    </row>
    <row r="644" spans="1:12">
      <c r="A644" s="272" t="s">
        <v>7462</v>
      </c>
      <c r="B644" s="272" t="s">
        <v>7463</v>
      </c>
      <c r="C644" s="272" t="s">
        <v>7597</v>
      </c>
      <c r="D644" s="272" t="s">
        <v>7598</v>
      </c>
      <c r="E644" s="273" t="s">
        <v>7087</v>
      </c>
      <c r="F644" s="272" t="s">
        <v>7087</v>
      </c>
      <c r="G644" s="272">
        <v>98765</v>
      </c>
      <c r="H644" s="272" t="s">
        <v>7730</v>
      </c>
      <c r="I644" s="272" t="s">
        <v>340</v>
      </c>
      <c r="J644" s="272" t="s">
        <v>7644</v>
      </c>
      <c r="K644" s="273">
        <v>7.0000000000000007E-2</v>
      </c>
      <c r="L644" s="272" t="s">
        <v>7090</v>
      </c>
    </row>
    <row r="645" spans="1:12">
      <c r="A645" s="272" t="s">
        <v>7462</v>
      </c>
      <c r="B645" s="272" t="s">
        <v>7463</v>
      </c>
      <c r="C645" s="272" t="s">
        <v>7597</v>
      </c>
      <c r="D645" s="272" t="s">
        <v>7598</v>
      </c>
      <c r="E645" s="273" t="s">
        <v>7087</v>
      </c>
      <c r="F645" s="272" t="s">
        <v>7087</v>
      </c>
      <c r="G645" s="272">
        <v>99834</v>
      </c>
      <c r="H645" s="272" t="s">
        <v>7731</v>
      </c>
      <c r="I645" s="272" t="s">
        <v>340</v>
      </c>
      <c r="J645" s="272" t="s">
        <v>7644</v>
      </c>
      <c r="K645" s="273">
        <v>0.17</v>
      </c>
      <c r="L645" s="272" t="s">
        <v>7090</v>
      </c>
    </row>
    <row r="646" spans="1:12">
      <c r="A646" s="272" t="s">
        <v>7462</v>
      </c>
      <c r="B646" s="272" t="s">
        <v>7463</v>
      </c>
      <c r="C646" s="272" t="s">
        <v>7597</v>
      </c>
      <c r="D646" s="272" t="s">
        <v>7598</v>
      </c>
      <c r="E646" s="273" t="s">
        <v>7087</v>
      </c>
      <c r="F646" s="272" t="s">
        <v>7087</v>
      </c>
      <c r="G646" s="272">
        <v>100642</v>
      </c>
      <c r="H646" s="272" t="s">
        <v>7732</v>
      </c>
      <c r="I646" s="272" t="s">
        <v>340</v>
      </c>
      <c r="J646" s="272" t="s">
        <v>7089</v>
      </c>
      <c r="K646" s="273">
        <v>278.51</v>
      </c>
      <c r="L646" s="272" t="s">
        <v>7090</v>
      </c>
    </row>
    <row r="647" spans="1:12">
      <c r="A647" s="272" t="s">
        <v>7462</v>
      </c>
      <c r="B647" s="272" t="s">
        <v>7463</v>
      </c>
      <c r="C647" s="272" t="s">
        <v>7597</v>
      </c>
      <c r="D647" s="272" t="s">
        <v>7598</v>
      </c>
      <c r="E647" s="273" t="s">
        <v>7087</v>
      </c>
      <c r="F647" s="272" t="s">
        <v>7087</v>
      </c>
      <c r="G647" s="272">
        <v>100648</v>
      </c>
      <c r="H647" s="272" t="s">
        <v>345</v>
      </c>
      <c r="I647" s="272" t="s">
        <v>340</v>
      </c>
      <c r="J647" s="272" t="s">
        <v>7089</v>
      </c>
      <c r="K647" s="273">
        <v>551.80999999999995</v>
      </c>
      <c r="L647" s="272" t="s">
        <v>7090</v>
      </c>
    </row>
    <row r="648" spans="1:12">
      <c r="A648" s="272" t="s">
        <v>7462</v>
      </c>
      <c r="B648" s="272" t="s">
        <v>7463</v>
      </c>
      <c r="C648" s="272" t="s">
        <v>7597</v>
      </c>
      <c r="D648" s="272" t="s">
        <v>7598</v>
      </c>
      <c r="E648" s="273" t="s">
        <v>7087</v>
      </c>
      <c r="F648" s="272" t="s">
        <v>7087</v>
      </c>
      <c r="G648" s="272">
        <v>102274</v>
      </c>
      <c r="H648" s="272" t="s">
        <v>7733</v>
      </c>
      <c r="I648" s="272" t="s">
        <v>340</v>
      </c>
      <c r="J648" s="272" t="s">
        <v>7147</v>
      </c>
      <c r="K648" s="273">
        <v>19.46</v>
      </c>
      <c r="L648" s="272" t="s">
        <v>7090</v>
      </c>
    </row>
    <row r="649" spans="1:12">
      <c r="A649" s="272" t="s">
        <v>7462</v>
      </c>
      <c r="B649" s="272" t="s">
        <v>7463</v>
      </c>
      <c r="C649" s="272" t="s">
        <v>7597</v>
      </c>
      <c r="D649" s="272" t="s">
        <v>7598</v>
      </c>
      <c r="E649" s="273" t="s">
        <v>7087</v>
      </c>
      <c r="F649" s="272" t="s">
        <v>7087</v>
      </c>
      <c r="G649" s="272">
        <v>104092</v>
      </c>
      <c r="H649" s="272" t="s">
        <v>7734</v>
      </c>
      <c r="I649" s="272" t="s">
        <v>340</v>
      </c>
      <c r="J649" s="272" t="s">
        <v>7147</v>
      </c>
      <c r="K649" s="273">
        <v>7.0000000000000007E-2</v>
      </c>
      <c r="L649" s="272" t="s">
        <v>7090</v>
      </c>
    </row>
    <row r="650" spans="1:12">
      <c r="A650" s="272" t="s">
        <v>7462</v>
      </c>
      <c r="B650" s="272" t="s">
        <v>7463</v>
      </c>
      <c r="C650" s="272" t="s">
        <v>7597</v>
      </c>
      <c r="D650" s="272" t="s">
        <v>7598</v>
      </c>
      <c r="E650" s="273" t="s">
        <v>7087</v>
      </c>
      <c r="F650" s="272" t="s">
        <v>7087</v>
      </c>
      <c r="G650" s="272">
        <v>104098</v>
      </c>
      <c r="H650" s="272" t="s">
        <v>7735</v>
      </c>
      <c r="I650" s="272" t="s">
        <v>340</v>
      </c>
      <c r="J650" s="272" t="s">
        <v>7147</v>
      </c>
      <c r="K650" s="273">
        <v>0.11</v>
      </c>
      <c r="L650" s="272" t="s">
        <v>7090</v>
      </c>
    </row>
    <row r="651" spans="1:12">
      <c r="A651" s="272" t="s">
        <v>7462</v>
      </c>
      <c r="B651" s="272" t="s">
        <v>7463</v>
      </c>
      <c r="C651" s="272" t="s">
        <v>7736</v>
      </c>
      <c r="D651" s="272" t="s">
        <v>7737</v>
      </c>
      <c r="E651" s="273" t="s">
        <v>7087</v>
      </c>
      <c r="F651" s="272" t="s">
        <v>7087</v>
      </c>
      <c r="G651" s="272">
        <v>5089</v>
      </c>
      <c r="H651" s="272" t="s">
        <v>7738</v>
      </c>
      <c r="I651" s="272" t="s">
        <v>301</v>
      </c>
      <c r="J651" s="272" t="s">
        <v>7089</v>
      </c>
      <c r="K651" s="273">
        <v>42.81</v>
      </c>
      <c r="L651" s="272" t="s">
        <v>7090</v>
      </c>
    </row>
    <row r="652" spans="1:12">
      <c r="A652" s="272" t="s">
        <v>7462</v>
      </c>
      <c r="B652" s="272" t="s">
        <v>7463</v>
      </c>
      <c r="C652" s="272" t="s">
        <v>7736</v>
      </c>
      <c r="D652" s="272" t="s">
        <v>7737</v>
      </c>
      <c r="E652" s="273" t="s">
        <v>7087</v>
      </c>
      <c r="F652" s="272" t="s">
        <v>7087</v>
      </c>
      <c r="G652" s="272">
        <v>5627</v>
      </c>
      <c r="H652" s="272" t="s">
        <v>7739</v>
      </c>
      <c r="I652" s="272" t="s">
        <v>301</v>
      </c>
      <c r="J652" s="272" t="s">
        <v>7089</v>
      </c>
      <c r="K652" s="273">
        <v>44.8</v>
      </c>
      <c r="L652" s="272" t="s">
        <v>7090</v>
      </c>
    </row>
    <row r="653" spans="1:12">
      <c r="A653" s="272" t="s">
        <v>7462</v>
      </c>
      <c r="B653" s="272" t="s">
        <v>7463</v>
      </c>
      <c r="C653" s="272" t="s">
        <v>7736</v>
      </c>
      <c r="D653" s="272" t="s">
        <v>7737</v>
      </c>
      <c r="E653" s="273" t="s">
        <v>7087</v>
      </c>
      <c r="F653" s="272" t="s">
        <v>7087</v>
      </c>
      <c r="G653" s="272">
        <v>5628</v>
      </c>
      <c r="H653" s="272" t="s">
        <v>7740</v>
      </c>
      <c r="I653" s="272" t="s">
        <v>301</v>
      </c>
      <c r="J653" s="272" t="s">
        <v>7089</v>
      </c>
      <c r="K653" s="273">
        <v>11.84</v>
      </c>
      <c r="L653" s="272" t="s">
        <v>7090</v>
      </c>
    </row>
    <row r="654" spans="1:12">
      <c r="A654" s="272" t="s">
        <v>7462</v>
      </c>
      <c r="B654" s="272" t="s">
        <v>7463</v>
      </c>
      <c r="C654" s="272" t="s">
        <v>7736</v>
      </c>
      <c r="D654" s="272" t="s">
        <v>7737</v>
      </c>
      <c r="E654" s="273" t="s">
        <v>7087</v>
      </c>
      <c r="F654" s="272" t="s">
        <v>7087</v>
      </c>
      <c r="G654" s="272">
        <v>5629</v>
      </c>
      <c r="H654" s="272" t="s">
        <v>7741</v>
      </c>
      <c r="I654" s="272" t="s">
        <v>301</v>
      </c>
      <c r="J654" s="272" t="s">
        <v>7089</v>
      </c>
      <c r="K654" s="273">
        <v>56</v>
      </c>
      <c r="L654" s="272" t="s">
        <v>7090</v>
      </c>
    </row>
    <row r="655" spans="1:12">
      <c r="A655" s="272" t="s">
        <v>7462</v>
      </c>
      <c r="B655" s="272" t="s">
        <v>7463</v>
      </c>
      <c r="C655" s="272" t="s">
        <v>7736</v>
      </c>
      <c r="D655" s="272" t="s">
        <v>7737</v>
      </c>
      <c r="E655" s="273" t="s">
        <v>7087</v>
      </c>
      <c r="F655" s="272" t="s">
        <v>7087</v>
      </c>
      <c r="G655" s="272">
        <v>5630</v>
      </c>
      <c r="H655" s="272" t="s">
        <v>7742</v>
      </c>
      <c r="I655" s="272" t="s">
        <v>301</v>
      </c>
      <c r="J655" s="272" t="s">
        <v>7644</v>
      </c>
      <c r="K655" s="273">
        <v>66.12</v>
      </c>
      <c r="L655" s="272" t="s">
        <v>7090</v>
      </c>
    </row>
    <row r="656" spans="1:12">
      <c r="A656" s="272" t="s">
        <v>7462</v>
      </c>
      <c r="B656" s="272" t="s">
        <v>7463</v>
      </c>
      <c r="C656" s="272" t="s">
        <v>7736</v>
      </c>
      <c r="D656" s="272" t="s">
        <v>7737</v>
      </c>
      <c r="E656" s="273" t="s">
        <v>7087</v>
      </c>
      <c r="F656" s="272" t="s">
        <v>7087</v>
      </c>
      <c r="G656" s="272">
        <v>5658</v>
      </c>
      <c r="H656" s="272" t="s">
        <v>7743</v>
      </c>
      <c r="I656" s="272" t="s">
        <v>301</v>
      </c>
      <c r="J656" s="272" t="s">
        <v>7089</v>
      </c>
      <c r="K656" s="273">
        <v>2.23</v>
      </c>
      <c r="L656" s="272" t="s">
        <v>7090</v>
      </c>
    </row>
    <row r="657" spans="1:12">
      <c r="A657" s="272" t="s">
        <v>7462</v>
      </c>
      <c r="B657" s="272" t="s">
        <v>7463</v>
      </c>
      <c r="C657" s="272" t="s">
        <v>7736</v>
      </c>
      <c r="D657" s="272" t="s">
        <v>7737</v>
      </c>
      <c r="E657" s="273" t="s">
        <v>7087</v>
      </c>
      <c r="F657" s="272" t="s">
        <v>7087</v>
      </c>
      <c r="G657" s="272">
        <v>5664</v>
      </c>
      <c r="H657" s="272" t="s">
        <v>7744</v>
      </c>
      <c r="I657" s="272" t="s">
        <v>301</v>
      </c>
      <c r="J657" s="272" t="s">
        <v>7089</v>
      </c>
      <c r="K657" s="273">
        <v>30.29</v>
      </c>
      <c r="L657" s="272" t="s">
        <v>7090</v>
      </c>
    </row>
    <row r="658" spans="1:12">
      <c r="A658" s="272" t="s">
        <v>7462</v>
      </c>
      <c r="B658" s="272" t="s">
        <v>7463</v>
      </c>
      <c r="C658" s="272" t="s">
        <v>7736</v>
      </c>
      <c r="D658" s="272" t="s">
        <v>7737</v>
      </c>
      <c r="E658" s="273" t="s">
        <v>7087</v>
      </c>
      <c r="F658" s="272" t="s">
        <v>7087</v>
      </c>
      <c r="G658" s="272">
        <v>5667</v>
      </c>
      <c r="H658" s="272" t="s">
        <v>7745</v>
      </c>
      <c r="I658" s="272" t="s">
        <v>301</v>
      </c>
      <c r="J658" s="272" t="s">
        <v>7089</v>
      </c>
      <c r="K658" s="273">
        <v>26.94</v>
      </c>
      <c r="L658" s="272" t="s">
        <v>7090</v>
      </c>
    </row>
    <row r="659" spans="1:12">
      <c r="A659" s="272" t="s">
        <v>7462</v>
      </c>
      <c r="B659" s="272" t="s">
        <v>7463</v>
      </c>
      <c r="C659" s="272" t="s">
        <v>7736</v>
      </c>
      <c r="D659" s="272" t="s">
        <v>7737</v>
      </c>
      <c r="E659" s="273" t="s">
        <v>7087</v>
      </c>
      <c r="F659" s="272" t="s">
        <v>7087</v>
      </c>
      <c r="G659" s="272">
        <v>5668</v>
      </c>
      <c r="H659" s="272" t="s">
        <v>7746</v>
      </c>
      <c r="I659" s="272" t="s">
        <v>301</v>
      </c>
      <c r="J659" s="272" t="s">
        <v>7644</v>
      </c>
      <c r="K659" s="273">
        <v>47.03</v>
      </c>
      <c r="L659" s="272" t="s">
        <v>7090</v>
      </c>
    </row>
    <row r="660" spans="1:12">
      <c r="A660" s="272" t="s">
        <v>7462</v>
      </c>
      <c r="B660" s="272" t="s">
        <v>7463</v>
      </c>
      <c r="C660" s="272" t="s">
        <v>7736</v>
      </c>
      <c r="D660" s="272" t="s">
        <v>7737</v>
      </c>
      <c r="E660" s="273" t="s">
        <v>7087</v>
      </c>
      <c r="F660" s="272" t="s">
        <v>7087</v>
      </c>
      <c r="G660" s="272">
        <v>5674</v>
      </c>
      <c r="H660" s="272" t="s">
        <v>7747</v>
      </c>
      <c r="I660" s="272" t="s">
        <v>301</v>
      </c>
      <c r="J660" s="272" t="s">
        <v>7089</v>
      </c>
      <c r="K660" s="273">
        <v>41.18</v>
      </c>
      <c r="L660" s="272" t="s">
        <v>7090</v>
      </c>
    </row>
    <row r="661" spans="1:12">
      <c r="A661" s="272" t="s">
        <v>7462</v>
      </c>
      <c r="B661" s="272" t="s">
        <v>7463</v>
      </c>
      <c r="C661" s="272" t="s">
        <v>7736</v>
      </c>
      <c r="D661" s="272" t="s">
        <v>7737</v>
      </c>
      <c r="E661" s="273" t="s">
        <v>7087</v>
      </c>
      <c r="F661" s="272" t="s">
        <v>7087</v>
      </c>
      <c r="G661" s="272">
        <v>5692</v>
      </c>
      <c r="H661" s="272" t="s">
        <v>7748</v>
      </c>
      <c r="I661" s="272" t="s">
        <v>301</v>
      </c>
      <c r="J661" s="272" t="s">
        <v>7147</v>
      </c>
      <c r="K661" s="273">
        <v>0.23</v>
      </c>
      <c r="L661" s="272" t="s">
        <v>7090</v>
      </c>
    </row>
    <row r="662" spans="1:12">
      <c r="A662" s="272" t="s">
        <v>7462</v>
      </c>
      <c r="B662" s="272" t="s">
        <v>7463</v>
      </c>
      <c r="C662" s="272" t="s">
        <v>7736</v>
      </c>
      <c r="D662" s="272" t="s">
        <v>7737</v>
      </c>
      <c r="E662" s="273" t="s">
        <v>7087</v>
      </c>
      <c r="F662" s="272" t="s">
        <v>7087</v>
      </c>
      <c r="G662" s="272">
        <v>5693</v>
      </c>
      <c r="H662" s="272" t="s">
        <v>7749</v>
      </c>
      <c r="I662" s="272" t="s">
        <v>301</v>
      </c>
      <c r="J662" s="272" t="s">
        <v>7644</v>
      </c>
      <c r="K662" s="273">
        <v>19.29</v>
      </c>
      <c r="L662" s="272" t="s">
        <v>7090</v>
      </c>
    </row>
    <row r="663" spans="1:12">
      <c r="A663" s="272" t="s">
        <v>7462</v>
      </c>
      <c r="B663" s="272" t="s">
        <v>7463</v>
      </c>
      <c r="C663" s="272" t="s">
        <v>7736</v>
      </c>
      <c r="D663" s="272" t="s">
        <v>7737</v>
      </c>
      <c r="E663" s="273" t="s">
        <v>7087</v>
      </c>
      <c r="F663" s="272" t="s">
        <v>7087</v>
      </c>
      <c r="G663" s="272">
        <v>5695</v>
      </c>
      <c r="H663" s="272" t="s">
        <v>7750</v>
      </c>
      <c r="I663" s="272" t="s">
        <v>301</v>
      </c>
      <c r="J663" s="272" t="s">
        <v>7089</v>
      </c>
      <c r="K663" s="273">
        <v>39.14</v>
      </c>
      <c r="L663" s="272" t="s">
        <v>7090</v>
      </c>
    </row>
    <row r="664" spans="1:12">
      <c r="A664" s="272" t="s">
        <v>7462</v>
      </c>
      <c r="B664" s="272" t="s">
        <v>7463</v>
      </c>
      <c r="C664" s="272" t="s">
        <v>7736</v>
      </c>
      <c r="D664" s="272" t="s">
        <v>7737</v>
      </c>
      <c r="E664" s="273" t="s">
        <v>7087</v>
      </c>
      <c r="F664" s="272" t="s">
        <v>7087</v>
      </c>
      <c r="G664" s="272">
        <v>5703</v>
      </c>
      <c r="H664" s="272" t="s">
        <v>7751</v>
      </c>
      <c r="I664" s="272" t="s">
        <v>301</v>
      </c>
      <c r="J664" s="272" t="s">
        <v>7147</v>
      </c>
      <c r="K664" s="273">
        <v>25.7</v>
      </c>
      <c r="L664" s="272" t="s">
        <v>7090</v>
      </c>
    </row>
    <row r="665" spans="1:12">
      <c r="A665" s="272" t="s">
        <v>7462</v>
      </c>
      <c r="B665" s="272" t="s">
        <v>7463</v>
      </c>
      <c r="C665" s="272" t="s">
        <v>7736</v>
      </c>
      <c r="D665" s="272" t="s">
        <v>7737</v>
      </c>
      <c r="E665" s="273" t="s">
        <v>7087</v>
      </c>
      <c r="F665" s="272" t="s">
        <v>7087</v>
      </c>
      <c r="G665" s="272">
        <v>5705</v>
      </c>
      <c r="H665" s="272" t="s">
        <v>7752</v>
      </c>
      <c r="I665" s="272" t="s">
        <v>301</v>
      </c>
      <c r="J665" s="272" t="s">
        <v>7089</v>
      </c>
      <c r="K665" s="273">
        <v>37.9</v>
      </c>
      <c r="L665" s="272" t="s">
        <v>7090</v>
      </c>
    </row>
    <row r="666" spans="1:12">
      <c r="A666" s="272" t="s">
        <v>7462</v>
      </c>
      <c r="B666" s="272" t="s">
        <v>7463</v>
      </c>
      <c r="C666" s="272" t="s">
        <v>7736</v>
      </c>
      <c r="D666" s="272" t="s">
        <v>7737</v>
      </c>
      <c r="E666" s="273" t="s">
        <v>7087</v>
      </c>
      <c r="F666" s="272" t="s">
        <v>7087</v>
      </c>
      <c r="G666" s="272">
        <v>5707</v>
      </c>
      <c r="H666" s="272" t="s">
        <v>7753</v>
      </c>
      <c r="I666" s="272" t="s">
        <v>301</v>
      </c>
      <c r="J666" s="272" t="s">
        <v>7089</v>
      </c>
      <c r="K666" s="273">
        <v>76.260000000000005</v>
      </c>
      <c r="L666" s="272" t="s">
        <v>7090</v>
      </c>
    </row>
    <row r="667" spans="1:12">
      <c r="A667" s="272" t="s">
        <v>7462</v>
      </c>
      <c r="B667" s="272" t="s">
        <v>7463</v>
      </c>
      <c r="C667" s="272" t="s">
        <v>7736</v>
      </c>
      <c r="D667" s="272" t="s">
        <v>7737</v>
      </c>
      <c r="E667" s="273" t="s">
        <v>7087</v>
      </c>
      <c r="F667" s="272" t="s">
        <v>7087</v>
      </c>
      <c r="G667" s="272">
        <v>5710</v>
      </c>
      <c r="H667" s="272" t="s">
        <v>7754</v>
      </c>
      <c r="I667" s="272" t="s">
        <v>301</v>
      </c>
      <c r="J667" s="272" t="s">
        <v>7089</v>
      </c>
      <c r="K667" s="273">
        <v>123.88</v>
      </c>
      <c r="L667" s="272" t="s">
        <v>7090</v>
      </c>
    </row>
    <row r="668" spans="1:12">
      <c r="A668" s="272" t="s">
        <v>7462</v>
      </c>
      <c r="B668" s="272" t="s">
        <v>7463</v>
      </c>
      <c r="C668" s="272" t="s">
        <v>7736</v>
      </c>
      <c r="D668" s="272" t="s">
        <v>7737</v>
      </c>
      <c r="E668" s="273" t="s">
        <v>7087</v>
      </c>
      <c r="F668" s="272" t="s">
        <v>7087</v>
      </c>
      <c r="G668" s="272">
        <v>5711</v>
      </c>
      <c r="H668" s="272" t="s">
        <v>7755</v>
      </c>
      <c r="I668" s="272" t="s">
        <v>301</v>
      </c>
      <c r="J668" s="272" t="s">
        <v>7644</v>
      </c>
      <c r="K668" s="273">
        <v>91.36</v>
      </c>
      <c r="L668" s="272" t="s">
        <v>7090</v>
      </c>
    </row>
    <row r="669" spans="1:12">
      <c r="A669" s="272" t="s">
        <v>7462</v>
      </c>
      <c r="B669" s="272" t="s">
        <v>7463</v>
      </c>
      <c r="C669" s="272" t="s">
        <v>7736</v>
      </c>
      <c r="D669" s="272" t="s">
        <v>7737</v>
      </c>
      <c r="E669" s="273" t="s">
        <v>7087</v>
      </c>
      <c r="F669" s="272" t="s">
        <v>7087</v>
      </c>
      <c r="G669" s="272">
        <v>5714</v>
      </c>
      <c r="H669" s="272" t="s">
        <v>7756</v>
      </c>
      <c r="I669" s="272" t="s">
        <v>301</v>
      </c>
      <c r="J669" s="272" t="s">
        <v>7089</v>
      </c>
      <c r="K669" s="273">
        <v>14.46</v>
      </c>
      <c r="L669" s="272" t="s">
        <v>7090</v>
      </c>
    </row>
    <row r="670" spans="1:12">
      <c r="A670" s="272" t="s">
        <v>7462</v>
      </c>
      <c r="B670" s="272" t="s">
        <v>7463</v>
      </c>
      <c r="C670" s="272" t="s">
        <v>7736</v>
      </c>
      <c r="D670" s="272" t="s">
        <v>7737</v>
      </c>
      <c r="E670" s="273" t="s">
        <v>7087</v>
      </c>
      <c r="F670" s="272" t="s">
        <v>7087</v>
      </c>
      <c r="G670" s="272">
        <v>5715</v>
      </c>
      <c r="H670" s="272" t="s">
        <v>7757</v>
      </c>
      <c r="I670" s="272" t="s">
        <v>301</v>
      </c>
      <c r="J670" s="272" t="s">
        <v>7644</v>
      </c>
      <c r="K670" s="273">
        <v>69.13</v>
      </c>
      <c r="L670" s="272" t="s">
        <v>7090</v>
      </c>
    </row>
    <row r="671" spans="1:12">
      <c r="A671" s="272" t="s">
        <v>7462</v>
      </c>
      <c r="B671" s="272" t="s">
        <v>7463</v>
      </c>
      <c r="C671" s="272" t="s">
        <v>7736</v>
      </c>
      <c r="D671" s="272" t="s">
        <v>7737</v>
      </c>
      <c r="E671" s="273" t="s">
        <v>7087</v>
      </c>
      <c r="F671" s="272" t="s">
        <v>7087</v>
      </c>
      <c r="G671" s="272">
        <v>5718</v>
      </c>
      <c r="H671" s="272" t="s">
        <v>7758</v>
      </c>
      <c r="I671" s="272" t="s">
        <v>301</v>
      </c>
      <c r="J671" s="272" t="s">
        <v>7644</v>
      </c>
      <c r="K671" s="273">
        <v>109.04</v>
      </c>
      <c r="L671" s="272" t="s">
        <v>7090</v>
      </c>
    </row>
    <row r="672" spans="1:12">
      <c r="A672" s="272" t="s">
        <v>7462</v>
      </c>
      <c r="B672" s="272" t="s">
        <v>7463</v>
      </c>
      <c r="C672" s="272" t="s">
        <v>7736</v>
      </c>
      <c r="D672" s="272" t="s">
        <v>7737</v>
      </c>
      <c r="E672" s="273" t="s">
        <v>7087</v>
      </c>
      <c r="F672" s="272" t="s">
        <v>7087</v>
      </c>
      <c r="G672" s="272">
        <v>5721</v>
      </c>
      <c r="H672" s="272" t="s">
        <v>7759</v>
      </c>
      <c r="I672" s="272" t="s">
        <v>301</v>
      </c>
      <c r="J672" s="272" t="s">
        <v>7644</v>
      </c>
      <c r="K672" s="273">
        <v>96.21</v>
      </c>
      <c r="L672" s="272" t="s">
        <v>7090</v>
      </c>
    </row>
    <row r="673" spans="1:12">
      <c r="A673" s="272" t="s">
        <v>7462</v>
      </c>
      <c r="B673" s="272" t="s">
        <v>7463</v>
      </c>
      <c r="C673" s="272" t="s">
        <v>7736</v>
      </c>
      <c r="D673" s="272" t="s">
        <v>7737</v>
      </c>
      <c r="E673" s="273" t="s">
        <v>7087</v>
      </c>
      <c r="F673" s="272" t="s">
        <v>7087</v>
      </c>
      <c r="G673" s="272">
        <v>5722</v>
      </c>
      <c r="H673" s="272" t="s">
        <v>7760</v>
      </c>
      <c r="I673" s="272" t="s">
        <v>301</v>
      </c>
      <c r="J673" s="272" t="s">
        <v>7644</v>
      </c>
      <c r="K673" s="273">
        <v>222.51</v>
      </c>
      <c r="L673" s="272" t="s">
        <v>7090</v>
      </c>
    </row>
    <row r="674" spans="1:12">
      <c r="A674" s="272" t="s">
        <v>7462</v>
      </c>
      <c r="B674" s="272" t="s">
        <v>7463</v>
      </c>
      <c r="C674" s="272" t="s">
        <v>7736</v>
      </c>
      <c r="D674" s="272" t="s">
        <v>7737</v>
      </c>
      <c r="E674" s="273" t="s">
        <v>7087</v>
      </c>
      <c r="F674" s="272" t="s">
        <v>7087</v>
      </c>
      <c r="G674" s="272">
        <v>5724</v>
      </c>
      <c r="H674" s="272" t="s">
        <v>7761</v>
      </c>
      <c r="I674" s="272" t="s">
        <v>301</v>
      </c>
      <c r="J674" s="272" t="s">
        <v>7089</v>
      </c>
      <c r="K674" s="273">
        <v>53.18</v>
      </c>
      <c r="L674" s="272" t="s">
        <v>7090</v>
      </c>
    </row>
    <row r="675" spans="1:12">
      <c r="A675" s="272" t="s">
        <v>7462</v>
      </c>
      <c r="B675" s="272" t="s">
        <v>7463</v>
      </c>
      <c r="C675" s="272" t="s">
        <v>7736</v>
      </c>
      <c r="D675" s="272" t="s">
        <v>7737</v>
      </c>
      <c r="E675" s="273" t="s">
        <v>7087</v>
      </c>
      <c r="F675" s="272" t="s">
        <v>7087</v>
      </c>
      <c r="G675" s="272">
        <v>5727</v>
      </c>
      <c r="H675" s="272" t="s">
        <v>7762</v>
      </c>
      <c r="I675" s="272" t="s">
        <v>301</v>
      </c>
      <c r="J675" s="272" t="s">
        <v>7089</v>
      </c>
      <c r="K675" s="273">
        <v>12.43</v>
      </c>
      <c r="L675" s="272" t="s">
        <v>7090</v>
      </c>
    </row>
    <row r="676" spans="1:12">
      <c r="A676" s="272" t="s">
        <v>7462</v>
      </c>
      <c r="B676" s="272" t="s">
        <v>7463</v>
      </c>
      <c r="C676" s="272" t="s">
        <v>7736</v>
      </c>
      <c r="D676" s="272" t="s">
        <v>7737</v>
      </c>
      <c r="E676" s="273" t="s">
        <v>7087</v>
      </c>
      <c r="F676" s="272" t="s">
        <v>7087</v>
      </c>
      <c r="G676" s="272">
        <v>5729</v>
      </c>
      <c r="H676" s="272" t="s">
        <v>7763</v>
      </c>
      <c r="I676" s="272" t="s">
        <v>301</v>
      </c>
      <c r="J676" s="272" t="s">
        <v>7089</v>
      </c>
      <c r="K676" s="273">
        <v>50.57</v>
      </c>
      <c r="L676" s="272" t="s">
        <v>7090</v>
      </c>
    </row>
    <row r="677" spans="1:12">
      <c r="A677" s="272" t="s">
        <v>7462</v>
      </c>
      <c r="B677" s="272" t="s">
        <v>7463</v>
      </c>
      <c r="C677" s="272" t="s">
        <v>7736</v>
      </c>
      <c r="D677" s="272" t="s">
        <v>7737</v>
      </c>
      <c r="E677" s="273" t="s">
        <v>7087</v>
      </c>
      <c r="F677" s="272" t="s">
        <v>7087</v>
      </c>
      <c r="G677" s="272">
        <v>5730</v>
      </c>
      <c r="H677" s="272" t="s">
        <v>7764</v>
      </c>
      <c r="I677" s="272" t="s">
        <v>301</v>
      </c>
      <c r="J677" s="272" t="s">
        <v>7644</v>
      </c>
      <c r="K677" s="273">
        <v>41.93</v>
      </c>
      <c r="L677" s="272" t="s">
        <v>7090</v>
      </c>
    </row>
    <row r="678" spans="1:12">
      <c r="A678" s="272" t="s">
        <v>7462</v>
      </c>
      <c r="B678" s="272" t="s">
        <v>7463</v>
      </c>
      <c r="C678" s="272" t="s">
        <v>7736</v>
      </c>
      <c r="D678" s="272" t="s">
        <v>7737</v>
      </c>
      <c r="E678" s="273" t="s">
        <v>7087</v>
      </c>
      <c r="F678" s="272" t="s">
        <v>7087</v>
      </c>
      <c r="G678" s="272">
        <v>5735</v>
      </c>
      <c r="H678" s="272" t="s">
        <v>7765</v>
      </c>
      <c r="I678" s="272" t="s">
        <v>301</v>
      </c>
      <c r="J678" s="272" t="s">
        <v>7089</v>
      </c>
      <c r="K678" s="273">
        <v>29.22</v>
      </c>
      <c r="L678" s="272" t="s">
        <v>7090</v>
      </c>
    </row>
    <row r="679" spans="1:12">
      <c r="A679" s="272" t="s">
        <v>7462</v>
      </c>
      <c r="B679" s="272" t="s">
        <v>7463</v>
      </c>
      <c r="C679" s="272" t="s">
        <v>7736</v>
      </c>
      <c r="D679" s="272" t="s">
        <v>7737</v>
      </c>
      <c r="E679" s="273" t="s">
        <v>7087</v>
      </c>
      <c r="F679" s="272" t="s">
        <v>7087</v>
      </c>
      <c r="G679" s="272">
        <v>5736</v>
      </c>
      <c r="H679" s="272" t="s">
        <v>7766</v>
      </c>
      <c r="I679" s="272" t="s">
        <v>301</v>
      </c>
      <c r="J679" s="272" t="s">
        <v>7644</v>
      </c>
      <c r="K679" s="273">
        <v>42.85</v>
      </c>
      <c r="L679" s="272" t="s">
        <v>7090</v>
      </c>
    </row>
    <row r="680" spans="1:12">
      <c r="A680" s="272" t="s">
        <v>7462</v>
      </c>
      <c r="B680" s="272" t="s">
        <v>7463</v>
      </c>
      <c r="C680" s="272" t="s">
        <v>7736</v>
      </c>
      <c r="D680" s="272" t="s">
        <v>7737</v>
      </c>
      <c r="E680" s="273" t="s">
        <v>7087</v>
      </c>
      <c r="F680" s="272" t="s">
        <v>7087</v>
      </c>
      <c r="G680" s="272">
        <v>5738</v>
      </c>
      <c r="H680" s="272" t="s">
        <v>7767</v>
      </c>
      <c r="I680" s="272" t="s">
        <v>301</v>
      </c>
      <c r="J680" s="272" t="s">
        <v>7089</v>
      </c>
      <c r="K680" s="273">
        <v>44.96</v>
      </c>
      <c r="L680" s="272" t="s">
        <v>7090</v>
      </c>
    </row>
    <row r="681" spans="1:12">
      <c r="A681" s="272" t="s">
        <v>7462</v>
      </c>
      <c r="B681" s="272" t="s">
        <v>7463</v>
      </c>
      <c r="C681" s="272" t="s">
        <v>7736</v>
      </c>
      <c r="D681" s="272" t="s">
        <v>7737</v>
      </c>
      <c r="E681" s="273" t="s">
        <v>7087</v>
      </c>
      <c r="F681" s="272" t="s">
        <v>7087</v>
      </c>
      <c r="G681" s="272">
        <v>5739</v>
      </c>
      <c r="H681" s="272" t="s">
        <v>7768</v>
      </c>
      <c r="I681" s="272" t="s">
        <v>301</v>
      </c>
      <c r="J681" s="272" t="s">
        <v>7089</v>
      </c>
      <c r="K681" s="273">
        <v>56.27</v>
      </c>
      <c r="L681" s="272" t="s">
        <v>7090</v>
      </c>
    </row>
    <row r="682" spans="1:12">
      <c r="A682" s="272" t="s">
        <v>7462</v>
      </c>
      <c r="B682" s="272" t="s">
        <v>7463</v>
      </c>
      <c r="C682" s="272" t="s">
        <v>7736</v>
      </c>
      <c r="D682" s="272" t="s">
        <v>7737</v>
      </c>
      <c r="E682" s="273" t="s">
        <v>7087</v>
      </c>
      <c r="F682" s="272" t="s">
        <v>7087</v>
      </c>
      <c r="G682" s="272">
        <v>5741</v>
      </c>
      <c r="H682" s="272" t="s">
        <v>7769</v>
      </c>
      <c r="I682" s="272" t="s">
        <v>301</v>
      </c>
      <c r="J682" s="272" t="s">
        <v>7089</v>
      </c>
      <c r="K682" s="273">
        <v>42.78</v>
      </c>
      <c r="L682" s="272" t="s">
        <v>7090</v>
      </c>
    </row>
    <row r="683" spans="1:12">
      <c r="A683" s="272" t="s">
        <v>7462</v>
      </c>
      <c r="B683" s="272" t="s">
        <v>7463</v>
      </c>
      <c r="C683" s="272" t="s">
        <v>7736</v>
      </c>
      <c r="D683" s="272" t="s">
        <v>7737</v>
      </c>
      <c r="E683" s="273" t="s">
        <v>7087</v>
      </c>
      <c r="F683" s="272" t="s">
        <v>7087</v>
      </c>
      <c r="G683" s="272">
        <v>5742</v>
      </c>
      <c r="H683" s="272" t="s">
        <v>7770</v>
      </c>
      <c r="I683" s="272" t="s">
        <v>301</v>
      </c>
      <c r="J683" s="272" t="s">
        <v>7644</v>
      </c>
      <c r="K683" s="273">
        <v>28.3</v>
      </c>
      <c r="L683" s="272" t="s">
        <v>7090</v>
      </c>
    </row>
    <row r="684" spans="1:12">
      <c r="A684" s="272" t="s">
        <v>7462</v>
      </c>
      <c r="B684" s="272" t="s">
        <v>7463</v>
      </c>
      <c r="C684" s="272" t="s">
        <v>7736</v>
      </c>
      <c r="D684" s="272" t="s">
        <v>7737</v>
      </c>
      <c r="E684" s="273" t="s">
        <v>7087</v>
      </c>
      <c r="F684" s="272" t="s">
        <v>7087</v>
      </c>
      <c r="G684" s="272">
        <v>5747</v>
      </c>
      <c r="H684" s="272" t="s">
        <v>7771</v>
      </c>
      <c r="I684" s="272" t="s">
        <v>301</v>
      </c>
      <c r="J684" s="272" t="s">
        <v>7644</v>
      </c>
      <c r="K684" s="273">
        <v>162.28</v>
      </c>
      <c r="L684" s="272" t="s">
        <v>7090</v>
      </c>
    </row>
    <row r="685" spans="1:12">
      <c r="A685" s="272" t="s">
        <v>7462</v>
      </c>
      <c r="B685" s="272" t="s">
        <v>7463</v>
      </c>
      <c r="C685" s="272" t="s">
        <v>7736</v>
      </c>
      <c r="D685" s="272" t="s">
        <v>7737</v>
      </c>
      <c r="E685" s="273" t="s">
        <v>7087</v>
      </c>
      <c r="F685" s="272" t="s">
        <v>7087</v>
      </c>
      <c r="G685" s="272">
        <v>5751</v>
      </c>
      <c r="H685" s="272" t="s">
        <v>7772</v>
      </c>
      <c r="I685" s="272" t="s">
        <v>301</v>
      </c>
      <c r="J685" s="272" t="s">
        <v>7089</v>
      </c>
      <c r="K685" s="273">
        <v>32.700000000000003</v>
      </c>
      <c r="L685" s="272" t="s">
        <v>7090</v>
      </c>
    </row>
    <row r="686" spans="1:12">
      <c r="A686" s="272" t="s">
        <v>7462</v>
      </c>
      <c r="B686" s="272" t="s">
        <v>7463</v>
      </c>
      <c r="C686" s="272" t="s">
        <v>7736</v>
      </c>
      <c r="D686" s="272" t="s">
        <v>7737</v>
      </c>
      <c r="E686" s="273" t="s">
        <v>7087</v>
      </c>
      <c r="F686" s="272" t="s">
        <v>7087</v>
      </c>
      <c r="G686" s="272">
        <v>5754</v>
      </c>
      <c r="H686" s="272" t="s">
        <v>7773</v>
      </c>
      <c r="I686" s="272" t="s">
        <v>301</v>
      </c>
      <c r="J686" s="272" t="s">
        <v>7089</v>
      </c>
      <c r="K686" s="273">
        <v>35.909999999999997</v>
      </c>
      <c r="L686" s="272" t="s">
        <v>7090</v>
      </c>
    </row>
    <row r="687" spans="1:12">
      <c r="A687" s="272" t="s">
        <v>7462</v>
      </c>
      <c r="B687" s="272" t="s">
        <v>7463</v>
      </c>
      <c r="C687" s="272" t="s">
        <v>7736</v>
      </c>
      <c r="D687" s="272" t="s">
        <v>7737</v>
      </c>
      <c r="E687" s="273" t="s">
        <v>7087</v>
      </c>
      <c r="F687" s="272" t="s">
        <v>7087</v>
      </c>
      <c r="G687" s="272">
        <v>5763</v>
      </c>
      <c r="H687" s="272" t="s">
        <v>7774</v>
      </c>
      <c r="I687" s="272" t="s">
        <v>301</v>
      </c>
      <c r="J687" s="272" t="s">
        <v>7089</v>
      </c>
      <c r="K687" s="273">
        <v>50.99</v>
      </c>
      <c r="L687" s="272" t="s">
        <v>7090</v>
      </c>
    </row>
    <row r="688" spans="1:12">
      <c r="A688" s="272" t="s">
        <v>7462</v>
      </c>
      <c r="B688" s="272" t="s">
        <v>7463</v>
      </c>
      <c r="C688" s="272" t="s">
        <v>7736</v>
      </c>
      <c r="D688" s="272" t="s">
        <v>7737</v>
      </c>
      <c r="E688" s="273" t="s">
        <v>7087</v>
      </c>
      <c r="F688" s="272" t="s">
        <v>7087</v>
      </c>
      <c r="G688" s="272">
        <v>5765</v>
      </c>
      <c r="H688" s="272" t="s">
        <v>7775</v>
      </c>
      <c r="I688" s="272" t="s">
        <v>301</v>
      </c>
      <c r="J688" s="272" t="s">
        <v>7089</v>
      </c>
      <c r="K688" s="273">
        <v>4.6399999999999997</v>
      </c>
      <c r="L688" s="272" t="s">
        <v>7090</v>
      </c>
    </row>
    <row r="689" spans="1:12">
      <c r="A689" s="272" t="s">
        <v>7462</v>
      </c>
      <c r="B689" s="272" t="s">
        <v>7463</v>
      </c>
      <c r="C689" s="272" t="s">
        <v>7736</v>
      </c>
      <c r="D689" s="272" t="s">
        <v>7737</v>
      </c>
      <c r="E689" s="273" t="s">
        <v>7087</v>
      </c>
      <c r="F689" s="272" t="s">
        <v>7087</v>
      </c>
      <c r="G689" s="272">
        <v>5766</v>
      </c>
      <c r="H689" s="272" t="s">
        <v>7776</v>
      </c>
      <c r="I689" s="272" t="s">
        <v>301</v>
      </c>
      <c r="J689" s="272" t="s">
        <v>7644</v>
      </c>
      <c r="K689" s="273">
        <v>2.69</v>
      </c>
      <c r="L689" s="272" t="s">
        <v>7090</v>
      </c>
    </row>
    <row r="690" spans="1:12">
      <c r="A690" s="272" t="s">
        <v>7462</v>
      </c>
      <c r="B690" s="272" t="s">
        <v>7463</v>
      </c>
      <c r="C690" s="272" t="s">
        <v>7736</v>
      </c>
      <c r="D690" s="272" t="s">
        <v>7737</v>
      </c>
      <c r="E690" s="273" t="s">
        <v>7087</v>
      </c>
      <c r="F690" s="272" t="s">
        <v>7087</v>
      </c>
      <c r="G690" s="272">
        <v>5779</v>
      </c>
      <c r="H690" s="272" t="s">
        <v>7777</v>
      </c>
      <c r="I690" s="272" t="s">
        <v>301</v>
      </c>
      <c r="J690" s="272" t="s">
        <v>7089</v>
      </c>
      <c r="K690" s="273">
        <v>71.37</v>
      </c>
      <c r="L690" s="272" t="s">
        <v>7090</v>
      </c>
    </row>
    <row r="691" spans="1:12">
      <c r="A691" s="272" t="s">
        <v>7462</v>
      </c>
      <c r="B691" s="272" t="s">
        <v>7463</v>
      </c>
      <c r="C691" s="272" t="s">
        <v>7736</v>
      </c>
      <c r="D691" s="272" t="s">
        <v>7737</v>
      </c>
      <c r="E691" s="273" t="s">
        <v>7087</v>
      </c>
      <c r="F691" s="272" t="s">
        <v>7087</v>
      </c>
      <c r="G691" s="272">
        <v>5787</v>
      </c>
      <c r="H691" s="272" t="s">
        <v>7778</v>
      </c>
      <c r="I691" s="272" t="s">
        <v>301</v>
      </c>
      <c r="J691" s="272" t="s">
        <v>7644</v>
      </c>
      <c r="K691" s="273">
        <v>72.2</v>
      </c>
      <c r="L691" s="272" t="s">
        <v>7090</v>
      </c>
    </row>
    <row r="692" spans="1:12">
      <c r="A692" s="272" t="s">
        <v>7462</v>
      </c>
      <c r="B692" s="272" t="s">
        <v>7463</v>
      </c>
      <c r="C692" s="272" t="s">
        <v>7736</v>
      </c>
      <c r="D692" s="272" t="s">
        <v>7737</v>
      </c>
      <c r="E692" s="273" t="s">
        <v>7087</v>
      </c>
      <c r="F692" s="272" t="s">
        <v>7087</v>
      </c>
      <c r="G692" s="272">
        <v>5797</v>
      </c>
      <c r="H692" s="272" t="s">
        <v>7779</v>
      </c>
      <c r="I692" s="272" t="s">
        <v>301</v>
      </c>
      <c r="J692" s="272" t="s">
        <v>7089</v>
      </c>
      <c r="K692" s="273">
        <v>6.42</v>
      </c>
      <c r="L692" s="272" t="s">
        <v>7090</v>
      </c>
    </row>
    <row r="693" spans="1:12">
      <c r="A693" s="272" t="s">
        <v>7462</v>
      </c>
      <c r="B693" s="272" t="s">
        <v>7463</v>
      </c>
      <c r="C693" s="272" t="s">
        <v>7736</v>
      </c>
      <c r="D693" s="272" t="s">
        <v>7737</v>
      </c>
      <c r="E693" s="273" t="s">
        <v>7087</v>
      </c>
      <c r="F693" s="272" t="s">
        <v>7087</v>
      </c>
      <c r="G693" s="272">
        <v>5800</v>
      </c>
      <c r="H693" s="272" t="s">
        <v>7780</v>
      </c>
      <c r="I693" s="272" t="s">
        <v>301</v>
      </c>
      <c r="J693" s="272" t="s">
        <v>7089</v>
      </c>
      <c r="K693" s="273">
        <v>0.34</v>
      </c>
      <c r="L693" s="272" t="s">
        <v>7090</v>
      </c>
    </row>
    <row r="694" spans="1:12">
      <c r="A694" s="272" t="s">
        <v>7462</v>
      </c>
      <c r="B694" s="272" t="s">
        <v>7463</v>
      </c>
      <c r="C694" s="272" t="s">
        <v>7736</v>
      </c>
      <c r="D694" s="272" t="s">
        <v>7737</v>
      </c>
      <c r="E694" s="273" t="s">
        <v>7087</v>
      </c>
      <c r="F694" s="272" t="s">
        <v>7087</v>
      </c>
      <c r="G694" s="272">
        <v>7032</v>
      </c>
      <c r="H694" s="272" t="s">
        <v>7781</v>
      </c>
      <c r="I694" s="272" t="s">
        <v>301</v>
      </c>
      <c r="J694" s="272" t="s">
        <v>7089</v>
      </c>
      <c r="K694" s="273">
        <v>4.28</v>
      </c>
      <c r="L694" s="272" t="s">
        <v>7090</v>
      </c>
    </row>
    <row r="695" spans="1:12">
      <c r="A695" s="272" t="s">
        <v>7462</v>
      </c>
      <c r="B695" s="272" t="s">
        <v>7463</v>
      </c>
      <c r="C695" s="272" t="s">
        <v>7736</v>
      </c>
      <c r="D695" s="272" t="s">
        <v>7737</v>
      </c>
      <c r="E695" s="273" t="s">
        <v>7087</v>
      </c>
      <c r="F695" s="272" t="s">
        <v>7087</v>
      </c>
      <c r="G695" s="272">
        <v>7033</v>
      </c>
      <c r="H695" s="272" t="s">
        <v>7782</v>
      </c>
      <c r="I695" s="272" t="s">
        <v>301</v>
      </c>
      <c r="J695" s="272" t="s">
        <v>7089</v>
      </c>
      <c r="K695" s="273">
        <v>1.58</v>
      </c>
      <c r="L695" s="272" t="s">
        <v>7090</v>
      </c>
    </row>
    <row r="696" spans="1:12">
      <c r="A696" s="272" t="s">
        <v>7462</v>
      </c>
      <c r="B696" s="272" t="s">
        <v>7463</v>
      </c>
      <c r="C696" s="272" t="s">
        <v>7736</v>
      </c>
      <c r="D696" s="272" t="s">
        <v>7737</v>
      </c>
      <c r="E696" s="273" t="s">
        <v>7087</v>
      </c>
      <c r="F696" s="272" t="s">
        <v>7087</v>
      </c>
      <c r="G696" s="272">
        <v>7034</v>
      </c>
      <c r="H696" s="272" t="s">
        <v>7783</v>
      </c>
      <c r="I696" s="272" t="s">
        <v>301</v>
      </c>
      <c r="J696" s="272" t="s">
        <v>7089</v>
      </c>
      <c r="K696" s="273">
        <v>5.71</v>
      </c>
      <c r="L696" s="272" t="s">
        <v>7090</v>
      </c>
    </row>
    <row r="697" spans="1:12">
      <c r="A697" s="272" t="s">
        <v>7462</v>
      </c>
      <c r="B697" s="272" t="s">
        <v>7463</v>
      </c>
      <c r="C697" s="272" t="s">
        <v>7736</v>
      </c>
      <c r="D697" s="272" t="s">
        <v>7737</v>
      </c>
      <c r="E697" s="273" t="s">
        <v>7087</v>
      </c>
      <c r="F697" s="272" t="s">
        <v>7087</v>
      </c>
      <c r="G697" s="272">
        <v>7035</v>
      </c>
      <c r="H697" s="272" t="s">
        <v>7784</v>
      </c>
      <c r="I697" s="272" t="s">
        <v>301</v>
      </c>
      <c r="J697" s="272" t="s">
        <v>7644</v>
      </c>
      <c r="K697" s="273">
        <v>263.17</v>
      </c>
      <c r="L697" s="272" t="s">
        <v>7090</v>
      </c>
    </row>
    <row r="698" spans="1:12">
      <c r="A698" s="272" t="s">
        <v>7462</v>
      </c>
      <c r="B698" s="272" t="s">
        <v>7463</v>
      </c>
      <c r="C698" s="272" t="s">
        <v>7736</v>
      </c>
      <c r="D698" s="272" t="s">
        <v>7737</v>
      </c>
      <c r="E698" s="273" t="s">
        <v>7087</v>
      </c>
      <c r="F698" s="272" t="s">
        <v>7087</v>
      </c>
      <c r="G698" s="272">
        <v>7038</v>
      </c>
      <c r="H698" s="272" t="s">
        <v>7785</v>
      </c>
      <c r="I698" s="272" t="s">
        <v>301</v>
      </c>
      <c r="J698" s="272" t="s">
        <v>7089</v>
      </c>
      <c r="K698" s="273">
        <v>51.43</v>
      </c>
      <c r="L698" s="272" t="s">
        <v>7090</v>
      </c>
    </row>
    <row r="699" spans="1:12">
      <c r="A699" s="272" t="s">
        <v>7462</v>
      </c>
      <c r="B699" s="272" t="s">
        <v>7463</v>
      </c>
      <c r="C699" s="272" t="s">
        <v>7736</v>
      </c>
      <c r="D699" s="272" t="s">
        <v>7737</v>
      </c>
      <c r="E699" s="273" t="s">
        <v>7087</v>
      </c>
      <c r="F699" s="272" t="s">
        <v>7087</v>
      </c>
      <c r="G699" s="272">
        <v>7039</v>
      </c>
      <c r="H699" s="272" t="s">
        <v>7786</v>
      </c>
      <c r="I699" s="272" t="s">
        <v>301</v>
      </c>
      <c r="J699" s="272" t="s">
        <v>7089</v>
      </c>
      <c r="K699" s="273">
        <v>13.79</v>
      </c>
      <c r="L699" s="272" t="s">
        <v>7090</v>
      </c>
    </row>
    <row r="700" spans="1:12">
      <c r="A700" s="272" t="s">
        <v>7462</v>
      </c>
      <c r="B700" s="272" t="s">
        <v>7463</v>
      </c>
      <c r="C700" s="272" t="s">
        <v>7736</v>
      </c>
      <c r="D700" s="272" t="s">
        <v>7737</v>
      </c>
      <c r="E700" s="273" t="s">
        <v>7087</v>
      </c>
      <c r="F700" s="272" t="s">
        <v>7087</v>
      </c>
      <c r="G700" s="272">
        <v>7040</v>
      </c>
      <c r="H700" s="272" t="s">
        <v>7787</v>
      </c>
      <c r="I700" s="272" t="s">
        <v>301</v>
      </c>
      <c r="J700" s="272" t="s">
        <v>7089</v>
      </c>
      <c r="K700" s="273">
        <v>64.36</v>
      </c>
      <c r="L700" s="272" t="s">
        <v>7090</v>
      </c>
    </row>
    <row r="701" spans="1:12">
      <c r="A701" s="272" t="s">
        <v>7462</v>
      </c>
      <c r="B701" s="272" t="s">
        <v>7463</v>
      </c>
      <c r="C701" s="272" t="s">
        <v>7736</v>
      </c>
      <c r="D701" s="272" t="s">
        <v>7737</v>
      </c>
      <c r="E701" s="273" t="s">
        <v>7087</v>
      </c>
      <c r="F701" s="272" t="s">
        <v>7087</v>
      </c>
      <c r="G701" s="272">
        <v>7044</v>
      </c>
      <c r="H701" s="272" t="s">
        <v>7788</v>
      </c>
      <c r="I701" s="272" t="s">
        <v>301</v>
      </c>
      <c r="J701" s="272" t="s">
        <v>7147</v>
      </c>
      <c r="K701" s="273">
        <v>0.27</v>
      </c>
      <c r="L701" s="272" t="s">
        <v>7090</v>
      </c>
    </row>
    <row r="702" spans="1:12">
      <c r="A702" s="272" t="s">
        <v>7462</v>
      </c>
      <c r="B702" s="272" t="s">
        <v>7463</v>
      </c>
      <c r="C702" s="272" t="s">
        <v>7736</v>
      </c>
      <c r="D702" s="272" t="s">
        <v>7737</v>
      </c>
      <c r="E702" s="273" t="s">
        <v>7087</v>
      </c>
      <c r="F702" s="272" t="s">
        <v>7087</v>
      </c>
      <c r="G702" s="272">
        <v>7045</v>
      </c>
      <c r="H702" s="272" t="s">
        <v>7789</v>
      </c>
      <c r="I702" s="272" t="s">
        <v>301</v>
      </c>
      <c r="J702" s="272" t="s">
        <v>7147</v>
      </c>
      <c r="K702" s="273">
        <v>0.06</v>
      </c>
      <c r="L702" s="272" t="s">
        <v>7090</v>
      </c>
    </row>
    <row r="703" spans="1:12">
      <c r="A703" s="272" t="s">
        <v>7462</v>
      </c>
      <c r="B703" s="272" t="s">
        <v>7463</v>
      </c>
      <c r="C703" s="272" t="s">
        <v>7736</v>
      </c>
      <c r="D703" s="272" t="s">
        <v>7737</v>
      </c>
      <c r="E703" s="273" t="s">
        <v>7087</v>
      </c>
      <c r="F703" s="272" t="s">
        <v>7087</v>
      </c>
      <c r="G703" s="272">
        <v>7046</v>
      </c>
      <c r="H703" s="272" t="s">
        <v>7790</v>
      </c>
      <c r="I703" s="272" t="s">
        <v>301</v>
      </c>
      <c r="J703" s="272" t="s">
        <v>7147</v>
      </c>
      <c r="K703" s="273">
        <v>0.28999999999999998</v>
      </c>
      <c r="L703" s="272" t="s">
        <v>7090</v>
      </c>
    </row>
    <row r="704" spans="1:12">
      <c r="A704" s="272" t="s">
        <v>7462</v>
      </c>
      <c r="B704" s="272" t="s">
        <v>7463</v>
      </c>
      <c r="C704" s="272" t="s">
        <v>7736</v>
      </c>
      <c r="D704" s="272" t="s">
        <v>7737</v>
      </c>
      <c r="E704" s="273" t="s">
        <v>7087</v>
      </c>
      <c r="F704" s="272" t="s">
        <v>7087</v>
      </c>
      <c r="G704" s="272">
        <v>7047</v>
      </c>
      <c r="H704" s="272" t="s">
        <v>7791</v>
      </c>
      <c r="I704" s="272" t="s">
        <v>301</v>
      </c>
      <c r="J704" s="272" t="s">
        <v>7644</v>
      </c>
      <c r="K704" s="273">
        <v>22.77</v>
      </c>
      <c r="L704" s="272" t="s">
        <v>7090</v>
      </c>
    </row>
    <row r="705" spans="1:12">
      <c r="A705" s="272" t="s">
        <v>7462</v>
      </c>
      <c r="B705" s="272" t="s">
        <v>7463</v>
      </c>
      <c r="C705" s="272" t="s">
        <v>7736</v>
      </c>
      <c r="D705" s="272" t="s">
        <v>7737</v>
      </c>
      <c r="E705" s="273" t="s">
        <v>7087</v>
      </c>
      <c r="F705" s="272" t="s">
        <v>7087</v>
      </c>
      <c r="G705" s="272">
        <v>7051</v>
      </c>
      <c r="H705" s="272" t="s">
        <v>7792</v>
      </c>
      <c r="I705" s="272" t="s">
        <v>301</v>
      </c>
      <c r="J705" s="272" t="s">
        <v>7089</v>
      </c>
      <c r="K705" s="273">
        <v>45.61</v>
      </c>
      <c r="L705" s="272" t="s">
        <v>7090</v>
      </c>
    </row>
    <row r="706" spans="1:12">
      <c r="A706" s="272" t="s">
        <v>7462</v>
      </c>
      <c r="B706" s="272" t="s">
        <v>7463</v>
      </c>
      <c r="C706" s="272" t="s">
        <v>7736</v>
      </c>
      <c r="D706" s="272" t="s">
        <v>7737</v>
      </c>
      <c r="E706" s="273" t="s">
        <v>7087</v>
      </c>
      <c r="F706" s="272" t="s">
        <v>7087</v>
      </c>
      <c r="G706" s="272">
        <v>7052</v>
      </c>
      <c r="H706" s="272" t="s">
        <v>7793</v>
      </c>
      <c r="I706" s="272" t="s">
        <v>301</v>
      </c>
      <c r="J706" s="272" t="s">
        <v>7089</v>
      </c>
      <c r="K706" s="273">
        <v>12.32</v>
      </c>
      <c r="L706" s="272" t="s">
        <v>7090</v>
      </c>
    </row>
    <row r="707" spans="1:12">
      <c r="A707" s="272" t="s">
        <v>7462</v>
      </c>
      <c r="B707" s="272" t="s">
        <v>7463</v>
      </c>
      <c r="C707" s="272" t="s">
        <v>7736</v>
      </c>
      <c r="D707" s="272" t="s">
        <v>7737</v>
      </c>
      <c r="E707" s="273" t="s">
        <v>7087</v>
      </c>
      <c r="F707" s="272" t="s">
        <v>7087</v>
      </c>
      <c r="G707" s="272">
        <v>7053</v>
      </c>
      <c r="H707" s="272" t="s">
        <v>7794</v>
      </c>
      <c r="I707" s="272" t="s">
        <v>301</v>
      </c>
      <c r="J707" s="272" t="s">
        <v>7089</v>
      </c>
      <c r="K707" s="273">
        <v>57.08</v>
      </c>
      <c r="L707" s="272" t="s">
        <v>7090</v>
      </c>
    </row>
    <row r="708" spans="1:12">
      <c r="A708" s="272" t="s">
        <v>7462</v>
      </c>
      <c r="B708" s="272" t="s">
        <v>7463</v>
      </c>
      <c r="C708" s="272" t="s">
        <v>7736</v>
      </c>
      <c r="D708" s="272" t="s">
        <v>7737</v>
      </c>
      <c r="E708" s="273" t="s">
        <v>7087</v>
      </c>
      <c r="F708" s="272" t="s">
        <v>7087</v>
      </c>
      <c r="G708" s="272">
        <v>7054</v>
      </c>
      <c r="H708" s="272" t="s">
        <v>7795</v>
      </c>
      <c r="I708" s="272" t="s">
        <v>301</v>
      </c>
      <c r="J708" s="272" t="s">
        <v>7644</v>
      </c>
      <c r="K708" s="273">
        <v>91.6</v>
      </c>
      <c r="L708" s="272" t="s">
        <v>7090</v>
      </c>
    </row>
    <row r="709" spans="1:12">
      <c r="A709" s="272" t="s">
        <v>7462</v>
      </c>
      <c r="B709" s="272" t="s">
        <v>7463</v>
      </c>
      <c r="C709" s="272" t="s">
        <v>7736</v>
      </c>
      <c r="D709" s="272" t="s">
        <v>7737</v>
      </c>
      <c r="E709" s="273" t="s">
        <v>7087</v>
      </c>
      <c r="F709" s="272" t="s">
        <v>7087</v>
      </c>
      <c r="G709" s="272">
        <v>7058</v>
      </c>
      <c r="H709" s="272" t="s">
        <v>7796</v>
      </c>
      <c r="I709" s="272" t="s">
        <v>301</v>
      </c>
      <c r="J709" s="272" t="s">
        <v>7089</v>
      </c>
      <c r="K709" s="273">
        <v>22.41</v>
      </c>
      <c r="L709" s="272" t="s">
        <v>7090</v>
      </c>
    </row>
    <row r="710" spans="1:12">
      <c r="A710" s="272" t="s">
        <v>7462</v>
      </c>
      <c r="B710" s="272" t="s">
        <v>7463</v>
      </c>
      <c r="C710" s="272" t="s">
        <v>7736</v>
      </c>
      <c r="D710" s="272" t="s">
        <v>7737</v>
      </c>
      <c r="E710" s="273" t="s">
        <v>7087</v>
      </c>
      <c r="F710" s="272" t="s">
        <v>7087</v>
      </c>
      <c r="G710" s="272">
        <v>7059</v>
      </c>
      <c r="H710" s="272" t="s">
        <v>7797</v>
      </c>
      <c r="I710" s="272" t="s">
        <v>301</v>
      </c>
      <c r="J710" s="272" t="s">
        <v>7089</v>
      </c>
      <c r="K710" s="273">
        <v>8.67</v>
      </c>
      <c r="L710" s="272" t="s">
        <v>7090</v>
      </c>
    </row>
    <row r="711" spans="1:12">
      <c r="A711" s="272" t="s">
        <v>7462</v>
      </c>
      <c r="B711" s="272" t="s">
        <v>7463</v>
      </c>
      <c r="C711" s="272" t="s">
        <v>7736</v>
      </c>
      <c r="D711" s="272" t="s">
        <v>7737</v>
      </c>
      <c r="E711" s="273" t="s">
        <v>7087</v>
      </c>
      <c r="F711" s="272" t="s">
        <v>7087</v>
      </c>
      <c r="G711" s="272">
        <v>7060</v>
      </c>
      <c r="H711" s="272" t="s">
        <v>7798</v>
      </c>
      <c r="I711" s="272" t="s">
        <v>301</v>
      </c>
      <c r="J711" s="272" t="s">
        <v>7089</v>
      </c>
      <c r="K711" s="273">
        <v>40.51</v>
      </c>
      <c r="L711" s="272" t="s">
        <v>7090</v>
      </c>
    </row>
    <row r="712" spans="1:12">
      <c r="A712" s="272" t="s">
        <v>7462</v>
      </c>
      <c r="B712" s="272" t="s">
        <v>7463</v>
      </c>
      <c r="C712" s="272" t="s">
        <v>7736</v>
      </c>
      <c r="D712" s="272" t="s">
        <v>7737</v>
      </c>
      <c r="E712" s="273" t="s">
        <v>7087</v>
      </c>
      <c r="F712" s="272" t="s">
        <v>7087</v>
      </c>
      <c r="G712" s="272">
        <v>7061</v>
      </c>
      <c r="H712" s="272" t="s">
        <v>7799</v>
      </c>
      <c r="I712" s="272" t="s">
        <v>301</v>
      </c>
      <c r="J712" s="272" t="s">
        <v>7644</v>
      </c>
      <c r="K712" s="273">
        <v>83.62</v>
      </c>
      <c r="L712" s="272" t="s">
        <v>7090</v>
      </c>
    </row>
    <row r="713" spans="1:12">
      <c r="A713" s="272" t="s">
        <v>7462</v>
      </c>
      <c r="B713" s="272" t="s">
        <v>7463</v>
      </c>
      <c r="C713" s="272" t="s">
        <v>7736</v>
      </c>
      <c r="D713" s="272" t="s">
        <v>7737</v>
      </c>
      <c r="E713" s="273" t="s">
        <v>7087</v>
      </c>
      <c r="F713" s="272" t="s">
        <v>7087</v>
      </c>
      <c r="G713" s="272">
        <v>7063</v>
      </c>
      <c r="H713" s="272" t="s">
        <v>7800</v>
      </c>
      <c r="I713" s="272" t="s">
        <v>301</v>
      </c>
      <c r="J713" s="272" t="s">
        <v>7089</v>
      </c>
      <c r="K713" s="273">
        <v>18.05</v>
      </c>
      <c r="L713" s="272" t="s">
        <v>7090</v>
      </c>
    </row>
    <row r="714" spans="1:12">
      <c r="A714" s="272" t="s">
        <v>7462</v>
      </c>
      <c r="B714" s="272" t="s">
        <v>7463</v>
      </c>
      <c r="C714" s="272" t="s">
        <v>7736</v>
      </c>
      <c r="D714" s="272" t="s">
        <v>7737</v>
      </c>
      <c r="E714" s="273" t="s">
        <v>7087</v>
      </c>
      <c r="F714" s="272" t="s">
        <v>7087</v>
      </c>
      <c r="G714" s="272">
        <v>7064</v>
      </c>
      <c r="H714" s="272" t="s">
        <v>7801</v>
      </c>
      <c r="I714" s="272" t="s">
        <v>301</v>
      </c>
      <c r="J714" s="272" t="s">
        <v>7089</v>
      </c>
      <c r="K714" s="273">
        <v>4.87</v>
      </c>
      <c r="L714" s="272" t="s">
        <v>7090</v>
      </c>
    </row>
    <row r="715" spans="1:12">
      <c r="A715" s="272" t="s">
        <v>7462</v>
      </c>
      <c r="B715" s="272" t="s">
        <v>7463</v>
      </c>
      <c r="C715" s="272" t="s">
        <v>7736</v>
      </c>
      <c r="D715" s="272" t="s">
        <v>7737</v>
      </c>
      <c r="E715" s="273" t="s">
        <v>7087</v>
      </c>
      <c r="F715" s="272" t="s">
        <v>7087</v>
      </c>
      <c r="G715" s="272">
        <v>7065</v>
      </c>
      <c r="H715" s="272" t="s">
        <v>7802</v>
      </c>
      <c r="I715" s="272" t="s">
        <v>301</v>
      </c>
      <c r="J715" s="272" t="s">
        <v>7089</v>
      </c>
      <c r="K715" s="273">
        <v>19.739999999999998</v>
      </c>
      <c r="L715" s="272" t="s">
        <v>7090</v>
      </c>
    </row>
    <row r="716" spans="1:12">
      <c r="A716" s="272" t="s">
        <v>7462</v>
      </c>
      <c r="B716" s="272" t="s">
        <v>7463</v>
      </c>
      <c r="C716" s="272" t="s">
        <v>7736</v>
      </c>
      <c r="D716" s="272" t="s">
        <v>7737</v>
      </c>
      <c r="E716" s="273" t="s">
        <v>7087</v>
      </c>
      <c r="F716" s="272" t="s">
        <v>7087</v>
      </c>
      <c r="G716" s="272">
        <v>7066</v>
      </c>
      <c r="H716" s="272" t="s">
        <v>7803</v>
      </c>
      <c r="I716" s="272" t="s">
        <v>301</v>
      </c>
      <c r="J716" s="272" t="s">
        <v>7644</v>
      </c>
      <c r="K716" s="273">
        <v>99.22</v>
      </c>
      <c r="L716" s="272" t="s">
        <v>7090</v>
      </c>
    </row>
    <row r="717" spans="1:12">
      <c r="A717" s="272" t="s">
        <v>7462</v>
      </c>
      <c r="B717" s="272" t="s">
        <v>7463</v>
      </c>
      <c r="C717" s="272" t="s">
        <v>7736</v>
      </c>
      <c r="D717" s="272" t="s">
        <v>7737</v>
      </c>
      <c r="E717" s="273" t="s">
        <v>7087</v>
      </c>
      <c r="F717" s="272" t="s">
        <v>7087</v>
      </c>
      <c r="G717" s="272">
        <v>53786</v>
      </c>
      <c r="H717" s="272" t="s">
        <v>7804</v>
      </c>
      <c r="I717" s="272" t="s">
        <v>301</v>
      </c>
      <c r="J717" s="272" t="s">
        <v>7644</v>
      </c>
      <c r="K717" s="273">
        <v>52.37</v>
      </c>
      <c r="L717" s="272" t="s">
        <v>7090</v>
      </c>
    </row>
    <row r="718" spans="1:12">
      <c r="A718" s="272" t="s">
        <v>7462</v>
      </c>
      <c r="B718" s="272" t="s">
        <v>7463</v>
      </c>
      <c r="C718" s="272" t="s">
        <v>7736</v>
      </c>
      <c r="D718" s="272" t="s">
        <v>7737</v>
      </c>
      <c r="E718" s="273" t="s">
        <v>7087</v>
      </c>
      <c r="F718" s="272" t="s">
        <v>7087</v>
      </c>
      <c r="G718" s="272">
        <v>53788</v>
      </c>
      <c r="H718" s="272" t="s">
        <v>7805</v>
      </c>
      <c r="I718" s="272" t="s">
        <v>301</v>
      </c>
      <c r="J718" s="272" t="s">
        <v>7644</v>
      </c>
      <c r="K718" s="273">
        <v>58.63</v>
      </c>
      <c r="L718" s="272" t="s">
        <v>7090</v>
      </c>
    </row>
    <row r="719" spans="1:12">
      <c r="A719" s="272" t="s">
        <v>7462</v>
      </c>
      <c r="B719" s="272" t="s">
        <v>7463</v>
      </c>
      <c r="C719" s="272" t="s">
        <v>7736</v>
      </c>
      <c r="D719" s="272" t="s">
        <v>7737</v>
      </c>
      <c r="E719" s="273" t="s">
        <v>7087</v>
      </c>
      <c r="F719" s="272" t="s">
        <v>7087</v>
      </c>
      <c r="G719" s="272">
        <v>53792</v>
      </c>
      <c r="H719" s="272" t="s">
        <v>317</v>
      </c>
      <c r="I719" s="272" t="s">
        <v>301</v>
      </c>
      <c r="J719" s="272" t="s">
        <v>7644</v>
      </c>
      <c r="K719" s="273">
        <v>103.95</v>
      </c>
      <c r="L719" s="272" t="s">
        <v>7090</v>
      </c>
    </row>
    <row r="720" spans="1:12">
      <c r="A720" s="272" t="s">
        <v>7462</v>
      </c>
      <c r="B720" s="272" t="s">
        <v>7463</v>
      </c>
      <c r="C720" s="272" t="s">
        <v>7736</v>
      </c>
      <c r="D720" s="272" t="s">
        <v>7737</v>
      </c>
      <c r="E720" s="273" t="s">
        <v>7087</v>
      </c>
      <c r="F720" s="272" t="s">
        <v>7087</v>
      </c>
      <c r="G720" s="272">
        <v>53794</v>
      </c>
      <c r="H720" s="272" t="s">
        <v>7806</v>
      </c>
      <c r="I720" s="272" t="s">
        <v>301</v>
      </c>
      <c r="J720" s="272" t="s">
        <v>7089</v>
      </c>
      <c r="K720" s="273">
        <v>35.619999999999997</v>
      </c>
      <c r="L720" s="272" t="s">
        <v>7090</v>
      </c>
    </row>
    <row r="721" spans="1:12">
      <c r="A721" s="272" t="s">
        <v>7462</v>
      </c>
      <c r="B721" s="272" t="s">
        <v>7463</v>
      </c>
      <c r="C721" s="272" t="s">
        <v>7736</v>
      </c>
      <c r="D721" s="272" t="s">
        <v>7737</v>
      </c>
      <c r="E721" s="273" t="s">
        <v>7087</v>
      </c>
      <c r="F721" s="272" t="s">
        <v>7087</v>
      </c>
      <c r="G721" s="272">
        <v>53797</v>
      </c>
      <c r="H721" s="272" t="s">
        <v>7807</v>
      </c>
      <c r="I721" s="272" t="s">
        <v>301</v>
      </c>
      <c r="J721" s="272" t="s">
        <v>7644</v>
      </c>
      <c r="K721" s="273">
        <v>119.54</v>
      </c>
      <c r="L721" s="272" t="s">
        <v>7090</v>
      </c>
    </row>
    <row r="722" spans="1:12">
      <c r="A722" s="272" t="s">
        <v>7462</v>
      </c>
      <c r="B722" s="272" t="s">
        <v>7463</v>
      </c>
      <c r="C722" s="272" t="s">
        <v>7736</v>
      </c>
      <c r="D722" s="272" t="s">
        <v>7737</v>
      </c>
      <c r="E722" s="273" t="s">
        <v>7087</v>
      </c>
      <c r="F722" s="272" t="s">
        <v>7087</v>
      </c>
      <c r="G722" s="272">
        <v>53804</v>
      </c>
      <c r="H722" s="272" t="s">
        <v>7808</v>
      </c>
      <c r="I722" s="272" t="s">
        <v>301</v>
      </c>
      <c r="J722" s="272" t="s">
        <v>7089</v>
      </c>
      <c r="K722" s="273">
        <v>4.63</v>
      </c>
      <c r="L722" s="272" t="s">
        <v>7090</v>
      </c>
    </row>
    <row r="723" spans="1:12">
      <c r="A723" s="272" t="s">
        <v>7462</v>
      </c>
      <c r="B723" s="272" t="s">
        <v>7463</v>
      </c>
      <c r="C723" s="272" t="s">
        <v>7736</v>
      </c>
      <c r="D723" s="272" t="s">
        <v>7737</v>
      </c>
      <c r="E723" s="273" t="s">
        <v>7087</v>
      </c>
      <c r="F723" s="272" t="s">
        <v>7087</v>
      </c>
      <c r="G723" s="272">
        <v>53806</v>
      </c>
      <c r="H723" s="272" t="s">
        <v>7809</v>
      </c>
      <c r="I723" s="272" t="s">
        <v>301</v>
      </c>
      <c r="J723" s="272" t="s">
        <v>7089</v>
      </c>
      <c r="K723" s="273">
        <v>68.52</v>
      </c>
      <c r="L723" s="272" t="s">
        <v>7090</v>
      </c>
    </row>
    <row r="724" spans="1:12">
      <c r="A724" s="272" t="s">
        <v>7462</v>
      </c>
      <c r="B724" s="272" t="s">
        <v>7463</v>
      </c>
      <c r="C724" s="272" t="s">
        <v>7736</v>
      </c>
      <c r="D724" s="272" t="s">
        <v>7737</v>
      </c>
      <c r="E724" s="273" t="s">
        <v>7087</v>
      </c>
      <c r="F724" s="272" t="s">
        <v>7087</v>
      </c>
      <c r="G724" s="272">
        <v>53810</v>
      </c>
      <c r="H724" s="272" t="s">
        <v>7810</v>
      </c>
      <c r="I724" s="272" t="s">
        <v>301</v>
      </c>
      <c r="J724" s="272" t="s">
        <v>7089</v>
      </c>
      <c r="K724" s="273">
        <v>68.94</v>
      </c>
      <c r="L724" s="272" t="s">
        <v>7090</v>
      </c>
    </row>
    <row r="725" spans="1:12">
      <c r="A725" s="272" t="s">
        <v>7462</v>
      </c>
      <c r="B725" s="272" t="s">
        <v>7463</v>
      </c>
      <c r="C725" s="272" t="s">
        <v>7736</v>
      </c>
      <c r="D725" s="272" t="s">
        <v>7737</v>
      </c>
      <c r="E725" s="273" t="s">
        <v>7087</v>
      </c>
      <c r="F725" s="272" t="s">
        <v>7087</v>
      </c>
      <c r="G725" s="272">
        <v>53814</v>
      </c>
      <c r="H725" s="272" t="s">
        <v>7811</v>
      </c>
      <c r="I725" s="272" t="s">
        <v>301</v>
      </c>
      <c r="J725" s="272" t="s">
        <v>7089</v>
      </c>
      <c r="K725" s="273">
        <v>225.83</v>
      </c>
      <c r="L725" s="272" t="s">
        <v>7090</v>
      </c>
    </row>
    <row r="726" spans="1:12">
      <c r="A726" s="272" t="s">
        <v>7462</v>
      </c>
      <c r="B726" s="272" t="s">
        <v>7463</v>
      </c>
      <c r="C726" s="272" t="s">
        <v>7736</v>
      </c>
      <c r="D726" s="272" t="s">
        <v>7737</v>
      </c>
      <c r="E726" s="273" t="s">
        <v>7087</v>
      </c>
      <c r="F726" s="272" t="s">
        <v>7087</v>
      </c>
      <c r="G726" s="272">
        <v>53817</v>
      </c>
      <c r="H726" s="272" t="s">
        <v>7812</v>
      </c>
      <c r="I726" s="272" t="s">
        <v>301</v>
      </c>
      <c r="J726" s="272" t="s">
        <v>7644</v>
      </c>
      <c r="K726" s="273">
        <v>64.099999999999994</v>
      </c>
      <c r="L726" s="272" t="s">
        <v>7090</v>
      </c>
    </row>
    <row r="727" spans="1:12">
      <c r="A727" s="272" t="s">
        <v>7462</v>
      </c>
      <c r="B727" s="272" t="s">
        <v>7463</v>
      </c>
      <c r="C727" s="272" t="s">
        <v>7736</v>
      </c>
      <c r="D727" s="272" t="s">
        <v>7737</v>
      </c>
      <c r="E727" s="273" t="s">
        <v>7087</v>
      </c>
      <c r="F727" s="272" t="s">
        <v>7087</v>
      </c>
      <c r="G727" s="272">
        <v>53818</v>
      </c>
      <c r="H727" s="272" t="s">
        <v>7813</v>
      </c>
      <c r="I727" s="272" t="s">
        <v>301</v>
      </c>
      <c r="J727" s="272" t="s">
        <v>7089</v>
      </c>
      <c r="K727" s="273">
        <v>9.93</v>
      </c>
      <c r="L727" s="272" t="s">
        <v>7090</v>
      </c>
    </row>
    <row r="728" spans="1:12">
      <c r="A728" s="272" t="s">
        <v>7462</v>
      </c>
      <c r="B728" s="272" t="s">
        <v>7463</v>
      </c>
      <c r="C728" s="272" t="s">
        <v>7736</v>
      </c>
      <c r="D728" s="272" t="s">
        <v>7737</v>
      </c>
      <c r="E728" s="273" t="s">
        <v>7087</v>
      </c>
      <c r="F728" s="272" t="s">
        <v>7087</v>
      </c>
      <c r="G728" s="272">
        <v>53827</v>
      </c>
      <c r="H728" s="272" t="s">
        <v>7814</v>
      </c>
      <c r="I728" s="272" t="s">
        <v>301</v>
      </c>
      <c r="J728" s="272" t="s">
        <v>7644</v>
      </c>
      <c r="K728" s="273">
        <v>117.02</v>
      </c>
      <c r="L728" s="272" t="s">
        <v>7090</v>
      </c>
    </row>
    <row r="729" spans="1:12">
      <c r="A729" s="272" t="s">
        <v>7462</v>
      </c>
      <c r="B729" s="272" t="s">
        <v>7463</v>
      </c>
      <c r="C729" s="272" t="s">
        <v>7736</v>
      </c>
      <c r="D729" s="272" t="s">
        <v>7737</v>
      </c>
      <c r="E729" s="273" t="s">
        <v>7087</v>
      </c>
      <c r="F729" s="272" t="s">
        <v>7087</v>
      </c>
      <c r="G729" s="272">
        <v>53829</v>
      </c>
      <c r="H729" s="272" t="s">
        <v>7815</v>
      </c>
      <c r="I729" s="272" t="s">
        <v>301</v>
      </c>
      <c r="J729" s="272" t="s">
        <v>7644</v>
      </c>
      <c r="K729" s="273">
        <v>119.54</v>
      </c>
      <c r="L729" s="272" t="s">
        <v>7090</v>
      </c>
    </row>
    <row r="730" spans="1:12">
      <c r="A730" s="272" t="s">
        <v>7462</v>
      </c>
      <c r="B730" s="272" t="s">
        <v>7463</v>
      </c>
      <c r="C730" s="272" t="s">
        <v>7736</v>
      </c>
      <c r="D730" s="272" t="s">
        <v>7737</v>
      </c>
      <c r="E730" s="273" t="s">
        <v>7087</v>
      </c>
      <c r="F730" s="272" t="s">
        <v>7087</v>
      </c>
      <c r="G730" s="272">
        <v>53831</v>
      </c>
      <c r="H730" s="272" t="s">
        <v>7816</v>
      </c>
      <c r="I730" s="272" t="s">
        <v>301</v>
      </c>
      <c r="J730" s="272" t="s">
        <v>7644</v>
      </c>
      <c r="K730" s="273">
        <v>197.46</v>
      </c>
      <c r="L730" s="272" t="s">
        <v>7090</v>
      </c>
    </row>
    <row r="731" spans="1:12">
      <c r="A731" s="272" t="s">
        <v>7462</v>
      </c>
      <c r="B731" s="272" t="s">
        <v>7463</v>
      </c>
      <c r="C731" s="272" t="s">
        <v>7736</v>
      </c>
      <c r="D731" s="272" t="s">
        <v>7737</v>
      </c>
      <c r="E731" s="273" t="s">
        <v>7087</v>
      </c>
      <c r="F731" s="272" t="s">
        <v>7087</v>
      </c>
      <c r="G731" s="272">
        <v>53840</v>
      </c>
      <c r="H731" s="272" t="s">
        <v>7817</v>
      </c>
      <c r="I731" s="272" t="s">
        <v>301</v>
      </c>
      <c r="J731" s="272" t="s">
        <v>7089</v>
      </c>
      <c r="K731" s="273">
        <v>2.5099999999999998</v>
      </c>
      <c r="L731" s="272" t="s">
        <v>7090</v>
      </c>
    </row>
    <row r="732" spans="1:12">
      <c r="A732" s="272" t="s">
        <v>7462</v>
      </c>
      <c r="B732" s="272" t="s">
        <v>7463</v>
      </c>
      <c r="C732" s="272" t="s">
        <v>7736</v>
      </c>
      <c r="D732" s="272" t="s">
        <v>7737</v>
      </c>
      <c r="E732" s="273" t="s">
        <v>7087</v>
      </c>
      <c r="F732" s="272" t="s">
        <v>7087</v>
      </c>
      <c r="G732" s="272">
        <v>53841</v>
      </c>
      <c r="H732" s="272" t="s">
        <v>7818</v>
      </c>
      <c r="I732" s="272" t="s">
        <v>301</v>
      </c>
      <c r="J732" s="272" t="s">
        <v>7089</v>
      </c>
      <c r="K732" s="273">
        <v>1.74</v>
      </c>
      <c r="L732" s="272" t="s">
        <v>7090</v>
      </c>
    </row>
    <row r="733" spans="1:12">
      <c r="A733" s="272" t="s">
        <v>7462</v>
      </c>
      <c r="B733" s="272" t="s">
        <v>7463</v>
      </c>
      <c r="C733" s="272" t="s">
        <v>7736</v>
      </c>
      <c r="D733" s="272" t="s">
        <v>7737</v>
      </c>
      <c r="E733" s="273" t="s">
        <v>7087</v>
      </c>
      <c r="F733" s="272" t="s">
        <v>7087</v>
      </c>
      <c r="G733" s="272">
        <v>53849</v>
      </c>
      <c r="H733" s="272" t="s">
        <v>7819</v>
      </c>
      <c r="I733" s="272" t="s">
        <v>301</v>
      </c>
      <c r="J733" s="272" t="s">
        <v>7644</v>
      </c>
      <c r="K733" s="273">
        <v>85.89</v>
      </c>
      <c r="L733" s="272" t="s">
        <v>7090</v>
      </c>
    </row>
    <row r="734" spans="1:12">
      <c r="A734" s="272" t="s">
        <v>7462</v>
      </c>
      <c r="B734" s="272" t="s">
        <v>7463</v>
      </c>
      <c r="C734" s="272" t="s">
        <v>7736</v>
      </c>
      <c r="D734" s="272" t="s">
        <v>7737</v>
      </c>
      <c r="E734" s="273" t="s">
        <v>7087</v>
      </c>
      <c r="F734" s="272" t="s">
        <v>7087</v>
      </c>
      <c r="G734" s="272">
        <v>53857</v>
      </c>
      <c r="H734" s="272" t="s">
        <v>7820</v>
      </c>
      <c r="I734" s="272" t="s">
        <v>301</v>
      </c>
      <c r="J734" s="272" t="s">
        <v>7089</v>
      </c>
      <c r="K734" s="273">
        <v>61.25</v>
      </c>
      <c r="L734" s="272" t="s">
        <v>7090</v>
      </c>
    </row>
    <row r="735" spans="1:12">
      <c r="A735" s="272" t="s">
        <v>7462</v>
      </c>
      <c r="B735" s="272" t="s">
        <v>7463</v>
      </c>
      <c r="C735" s="272" t="s">
        <v>7736</v>
      </c>
      <c r="D735" s="272" t="s">
        <v>7737</v>
      </c>
      <c r="E735" s="273" t="s">
        <v>7087</v>
      </c>
      <c r="F735" s="272" t="s">
        <v>7087</v>
      </c>
      <c r="G735" s="272">
        <v>53858</v>
      </c>
      <c r="H735" s="272" t="s">
        <v>7821</v>
      </c>
      <c r="I735" s="272" t="s">
        <v>301</v>
      </c>
      <c r="J735" s="272" t="s">
        <v>7644</v>
      </c>
      <c r="K735" s="273">
        <v>46.9</v>
      </c>
      <c r="L735" s="272" t="s">
        <v>7090</v>
      </c>
    </row>
    <row r="736" spans="1:12">
      <c r="A736" s="272" t="s">
        <v>7462</v>
      </c>
      <c r="B736" s="272" t="s">
        <v>7463</v>
      </c>
      <c r="C736" s="272" t="s">
        <v>7736</v>
      </c>
      <c r="D736" s="272" t="s">
        <v>7737</v>
      </c>
      <c r="E736" s="273" t="s">
        <v>7087</v>
      </c>
      <c r="F736" s="272" t="s">
        <v>7087</v>
      </c>
      <c r="G736" s="272">
        <v>53861</v>
      </c>
      <c r="H736" s="272" t="s">
        <v>7822</v>
      </c>
      <c r="I736" s="272" t="s">
        <v>301</v>
      </c>
      <c r="J736" s="272" t="s">
        <v>7089</v>
      </c>
      <c r="K736" s="273">
        <v>59.45</v>
      </c>
      <c r="L736" s="272" t="s">
        <v>7090</v>
      </c>
    </row>
    <row r="737" spans="1:12">
      <c r="A737" s="272" t="s">
        <v>7462</v>
      </c>
      <c r="B737" s="272" t="s">
        <v>7463</v>
      </c>
      <c r="C737" s="272" t="s">
        <v>7736</v>
      </c>
      <c r="D737" s="272" t="s">
        <v>7737</v>
      </c>
      <c r="E737" s="273" t="s">
        <v>7087</v>
      </c>
      <c r="F737" s="272" t="s">
        <v>7087</v>
      </c>
      <c r="G737" s="272">
        <v>53863</v>
      </c>
      <c r="H737" s="272" t="s">
        <v>7823</v>
      </c>
      <c r="I737" s="272" t="s">
        <v>301</v>
      </c>
      <c r="J737" s="272" t="s">
        <v>7147</v>
      </c>
      <c r="K737" s="273">
        <v>1.69</v>
      </c>
      <c r="L737" s="272" t="s">
        <v>7090</v>
      </c>
    </row>
    <row r="738" spans="1:12">
      <c r="A738" s="272" t="s">
        <v>7462</v>
      </c>
      <c r="B738" s="272" t="s">
        <v>7463</v>
      </c>
      <c r="C738" s="272" t="s">
        <v>7736</v>
      </c>
      <c r="D738" s="272" t="s">
        <v>7737</v>
      </c>
      <c r="E738" s="273" t="s">
        <v>7087</v>
      </c>
      <c r="F738" s="272" t="s">
        <v>7087</v>
      </c>
      <c r="G738" s="272">
        <v>53865</v>
      </c>
      <c r="H738" s="272" t="s">
        <v>7824</v>
      </c>
      <c r="I738" s="272" t="s">
        <v>301</v>
      </c>
      <c r="J738" s="272" t="s">
        <v>7644</v>
      </c>
      <c r="K738" s="273">
        <v>48.38</v>
      </c>
      <c r="L738" s="272" t="s">
        <v>7090</v>
      </c>
    </row>
    <row r="739" spans="1:12">
      <c r="A739" s="272" t="s">
        <v>7462</v>
      </c>
      <c r="B739" s="272" t="s">
        <v>7463</v>
      </c>
      <c r="C739" s="272" t="s">
        <v>7736</v>
      </c>
      <c r="D739" s="272" t="s">
        <v>7737</v>
      </c>
      <c r="E739" s="273" t="s">
        <v>7087</v>
      </c>
      <c r="F739" s="272" t="s">
        <v>7087</v>
      </c>
      <c r="G739" s="272">
        <v>53866</v>
      </c>
      <c r="H739" s="272" t="s">
        <v>7825</v>
      </c>
      <c r="I739" s="272" t="s">
        <v>301</v>
      </c>
      <c r="J739" s="272" t="s">
        <v>7644</v>
      </c>
      <c r="K739" s="273">
        <v>2.06</v>
      </c>
      <c r="L739" s="272" t="s">
        <v>7090</v>
      </c>
    </row>
    <row r="740" spans="1:12">
      <c r="A740" s="272" t="s">
        <v>7462</v>
      </c>
      <c r="B740" s="272" t="s">
        <v>7463</v>
      </c>
      <c r="C740" s="272" t="s">
        <v>7736</v>
      </c>
      <c r="D740" s="272" t="s">
        <v>7737</v>
      </c>
      <c r="E740" s="273" t="s">
        <v>7087</v>
      </c>
      <c r="F740" s="272" t="s">
        <v>7087</v>
      </c>
      <c r="G740" s="272">
        <v>53882</v>
      </c>
      <c r="H740" s="272" t="s">
        <v>7826</v>
      </c>
      <c r="I740" s="272" t="s">
        <v>301</v>
      </c>
      <c r="J740" s="272" t="s">
        <v>7089</v>
      </c>
      <c r="K740" s="273">
        <v>36.42</v>
      </c>
      <c r="L740" s="272" t="s">
        <v>7090</v>
      </c>
    </row>
    <row r="741" spans="1:12">
      <c r="A741" s="272" t="s">
        <v>7462</v>
      </c>
      <c r="B741" s="272" t="s">
        <v>7463</v>
      </c>
      <c r="C741" s="272" t="s">
        <v>7736</v>
      </c>
      <c r="D741" s="272" t="s">
        <v>7737</v>
      </c>
      <c r="E741" s="273" t="s">
        <v>7087</v>
      </c>
      <c r="F741" s="272" t="s">
        <v>7087</v>
      </c>
      <c r="G741" s="272">
        <v>55263</v>
      </c>
      <c r="H741" s="272" t="s">
        <v>7827</v>
      </c>
      <c r="I741" s="272" t="s">
        <v>301</v>
      </c>
      <c r="J741" s="272" t="s">
        <v>7644</v>
      </c>
      <c r="K741" s="273">
        <v>66.12</v>
      </c>
      <c r="L741" s="272" t="s">
        <v>7090</v>
      </c>
    </row>
    <row r="742" spans="1:12">
      <c r="A742" s="272" t="s">
        <v>7462</v>
      </c>
      <c r="B742" s="272" t="s">
        <v>7463</v>
      </c>
      <c r="C742" s="272" t="s">
        <v>7736</v>
      </c>
      <c r="D742" s="272" t="s">
        <v>7737</v>
      </c>
      <c r="E742" s="273" t="s">
        <v>7087</v>
      </c>
      <c r="F742" s="272" t="s">
        <v>7087</v>
      </c>
      <c r="G742" s="272">
        <v>73303</v>
      </c>
      <c r="H742" s="272" t="s">
        <v>7828</v>
      </c>
      <c r="I742" s="272" t="s">
        <v>301</v>
      </c>
      <c r="J742" s="272" t="s">
        <v>7089</v>
      </c>
      <c r="K742" s="273">
        <v>7.15</v>
      </c>
      <c r="L742" s="272" t="s">
        <v>7090</v>
      </c>
    </row>
    <row r="743" spans="1:12">
      <c r="A743" s="272" t="s">
        <v>7462</v>
      </c>
      <c r="B743" s="272" t="s">
        <v>7463</v>
      </c>
      <c r="C743" s="272" t="s">
        <v>7736</v>
      </c>
      <c r="D743" s="272" t="s">
        <v>7737</v>
      </c>
      <c r="E743" s="273" t="s">
        <v>7087</v>
      </c>
      <c r="F743" s="272" t="s">
        <v>7087</v>
      </c>
      <c r="G743" s="272">
        <v>73307</v>
      </c>
      <c r="H743" s="272" t="s">
        <v>7829</v>
      </c>
      <c r="I743" s="272" t="s">
        <v>301</v>
      </c>
      <c r="J743" s="272" t="s">
        <v>7089</v>
      </c>
      <c r="K743" s="273">
        <v>6.38</v>
      </c>
      <c r="L743" s="272" t="s">
        <v>7090</v>
      </c>
    </row>
    <row r="744" spans="1:12">
      <c r="A744" s="272" t="s">
        <v>7462</v>
      </c>
      <c r="B744" s="272" t="s">
        <v>7463</v>
      </c>
      <c r="C744" s="272" t="s">
        <v>7736</v>
      </c>
      <c r="D744" s="272" t="s">
        <v>7737</v>
      </c>
      <c r="E744" s="273" t="s">
        <v>7087</v>
      </c>
      <c r="F744" s="272" t="s">
        <v>7087</v>
      </c>
      <c r="G744" s="272">
        <v>73309</v>
      </c>
      <c r="H744" s="272" t="s">
        <v>7830</v>
      </c>
      <c r="I744" s="272" t="s">
        <v>301</v>
      </c>
      <c r="J744" s="272" t="s">
        <v>7089</v>
      </c>
      <c r="K744" s="273">
        <v>34.21</v>
      </c>
      <c r="L744" s="272" t="s">
        <v>7090</v>
      </c>
    </row>
    <row r="745" spans="1:12">
      <c r="A745" s="272" t="s">
        <v>7462</v>
      </c>
      <c r="B745" s="272" t="s">
        <v>7463</v>
      </c>
      <c r="C745" s="272" t="s">
        <v>7736</v>
      </c>
      <c r="D745" s="272" t="s">
        <v>7737</v>
      </c>
      <c r="E745" s="273" t="s">
        <v>7087</v>
      </c>
      <c r="F745" s="272" t="s">
        <v>7087</v>
      </c>
      <c r="G745" s="272">
        <v>73311</v>
      </c>
      <c r="H745" s="272" t="s">
        <v>7831</v>
      </c>
      <c r="I745" s="272" t="s">
        <v>301</v>
      </c>
      <c r="J745" s="272" t="s">
        <v>7644</v>
      </c>
      <c r="K745" s="273">
        <v>182.78</v>
      </c>
      <c r="L745" s="272" t="s">
        <v>7090</v>
      </c>
    </row>
    <row r="746" spans="1:12">
      <c r="A746" s="272" t="s">
        <v>7462</v>
      </c>
      <c r="B746" s="272" t="s">
        <v>7463</v>
      </c>
      <c r="C746" s="272" t="s">
        <v>7736</v>
      </c>
      <c r="D746" s="272" t="s">
        <v>7737</v>
      </c>
      <c r="E746" s="273" t="s">
        <v>7087</v>
      </c>
      <c r="F746" s="272" t="s">
        <v>7087</v>
      </c>
      <c r="G746" s="272">
        <v>73313</v>
      </c>
      <c r="H746" s="272" t="s">
        <v>7832</v>
      </c>
      <c r="I746" s="272" t="s">
        <v>301</v>
      </c>
      <c r="J746" s="272" t="s">
        <v>7089</v>
      </c>
      <c r="K746" s="273">
        <v>9.24</v>
      </c>
      <c r="L746" s="272" t="s">
        <v>7090</v>
      </c>
    </row>
    <row r="747" spans="1:12">
      <c r="A747" s="272" t="s">
        <v>7462</v>
      </c>
      <c r="B747" s="272" t="s">
        <v>7463</v>
      </c>
      <c r="C747" s="272" t="s">
        <v>7736</v>
      </c>
      <c r="D747" s="272" t="s">
        <v>7737</v>
      </c>
      <c r="E747" s="273" t="s">
        <v>7087</v>
      </c>
      <c r="F747" s="272" t="s">
        <v>7087</v>
      </c>
      <c r="G747" s="272">
        <v>73315</v>
      </c>
      <c r="H747" s="272" t="s">
        <v>7833</v>
      </c>
      <c r="I747" s="272" t="s">
        <v>301</v>
      </c>
      <c r="J747" s="272" t="s">
        <v>7644</v>
      </c>
      <c r="K747" s="273">
        <v>58.63</v>
      </c>
      <c r="L747" s="272" t="s">
        <v>7090</v>
      </c>
    </row>
    <row r="748" spans="1:12">
      <c r="A748" s="272" t="s">
        <v>7462</v>
      </c>
      <c r="B748" s="272" t="s">
        <v>7463</v>
      </c>
      <c r="C748" s="272" t="s">
        <v>7736</v>
      </c>
      <c r="D748" s="272" t="s">
        <v>7737</v>
      </c>
      <c r="E748" s="273" t="s">
        <v>7087</v>
      </c>
      <c r="F748" s="272" t="s">
        <v>7087</v>
      </c>
      <c r="G748" s="272">
        <v>73335</v>
      </c>
      <c r="H748" s="272" t="s">
        <v>7834</v>
      </c>
      <c r="I748" s="272" t="s">
        <v>301</v>
      </c>
      <c r="J748" s="272" t="s">
        <v>7089</v>
      </c>
      <c r="K748" s="273">
        <v>34.56</v>
      </c>
      <c r="L748" s="272" t="s">
        <v>7090</v>
      </c>
    </row>
    <row r="749" spans="1:12">
      <c r="A749" s="272" t="s">
        <v>7462</v>
      </c>
      <c r="B749" s="272" t="s">
        <v>7463</v>
      </c>
      <c r="C749" s="272" t="s">
        <v>7736</v>
      </c>
      <c r="D749" s="272" t="s">
        <v>7737</v>
      </c>
      <c r="E749" s="273" t="s">
        <v>7087</v>
      </c>
      <c r="F749" s="272" t="s">
        <v>7087</v>
      </c>
      <c r="G749" s="272">
        <v>73340</v>
      </c>
      <c r="H749" s="272" t="s">
        <v>7835</v>
      </c>
      <c r="I749" s="272" t="s">
        <v>301</v>
      </c>
      <c r="J749" s="272" t="s">
        <v>7644</v>
      </c>
      <c r="K749" s="273">
        <v>158.84</v>
      </c>
      <c r="L749" s="272" t="s">
        <v>7090</v>
      </c>
    </row>
    <row r="750" spans="1:12">
      <c r="A750" s="272" t="s">
        <v>7462</v>
      </c>
      <c r="B750" s="272" t="s">
        <v>7463</v>
      </c>
      <c r="C750" s="272" t="s">
        <v>7736</v>
      </c>
      <c r="D750" s="272" t="s">
        <v>7737</v>
      </c>
      <c r="E750" s="273" t="s">
        <v>7087</v>
      </c>
      <c r="F750" s="272" t="s">
        <v>7087</v>
      </c>
      <c r="G750" s="272">
        <v>83361</v>
      </c>
      <c r="H750" s="272" t="s">
        <v>7836</v>
      </c>
      <c r="I750" s="272" t="s">
        <v>301</v>
      </c>
      <c r="J750" s="272" t="s">
        <v>7089</v>
      </c>
      <c r="K750" s="273">
        <v>42.49</v>
      </c>
      <c r="L750" s="272" t="s">
        <v>7090</v>
      </c>
    </row>
    <row r="751" spans="1:12">
      <c r="A751" s="272" t="s">
        <v>7462</v>
      </c>
      <c r="B751" s="272" t="s">
        <v>7463</v>
      </c>
      <c r="C751" s="272" t="s">
        <v>7736</v>
      </c>
      <c r="D751" s="272" t="s">
        <v>7737</v>
      </c>
      <c r="E751" s="273" t="s">
        <v>7087</v>
      </c>
      <c r="F751" s="272" t="s">
        <v>7087</v>
      </c>
      <c r="G751" s="272">
        <v>83761</v>
      </c>
      <c r="H751" s="272" t="s">
        <v>7837</v>
      </c>
      <c r="I751" s="272" t="s">
        <v>301</v>
      </c>
      <c r="J751" s="272" t="s">
        <v>7089</v>
      </c>
      <c r="K751" s="273">
        <v>9.52</v>
      </c>
      <c r="L751" s="272" t="s">
        <v>7090</v>
      </c>
    </row>
    <row r="752" spans="1:12">
      <c r="A752" s="272" t="s">
        <v>7462</v>
      </c>
      <c r="B752" s="272" t="s">
        <v>7463</v>
      </c>
      <c r="C752" s="272" t="s">
        <v>7736</v>
      </c>
      <c r="D752" s="272" t="s">
        <v>7737</v>
      </c>
      <c r="E752" s="273" t="s">
        <v>7087</v>
      </c>
      <c r="F752" s="272" t="s">
        <v>7087</v>
      </c>
      <c r="G752" s="272">
        <v>83762</v>
      </c>
      <c r="H752" s="272" t="s">
        <v>7838</v>
      </c>
      <c r="I752" s="272" t="s">
        <v>301</v>
      </c>
      <c r="J752" s="272" t="s">
        <v>7089</v>
      </c>
      <c r="K752" s="273">
        <v>8.5</v>
      </c>
      <c r="L752" s="272" t="s">
        <v>7090</v>
      </c>
    </row>
    <row r="753" spans="1:12">
      <c r="A753" s="272" t="s">
        <v>7462</v>
      </c>
      <c r="B753" s="272" t="s">
        <v>7463</v>
      </c>
      <c r="C753" s="272" t="s">
        <v>7736</v>
      </c>
      <c r="D753" s="272" t="s">
        <v>7737</v>
      </c>
      <c r="E753" s="273" t="s">
        <v>7087</v>
      </c>
      <c r="F753" s="272" t="s">
        <v>7087</v>
      </c>
      <c r="G753" s="272">
        <v>83763</v>
      </c>
      <c r="H753" s="272" t="s">
        <v>7839</v>
      </c>
      <c r="I753" s="272" t="s">
        <v>301</v>
      </c>
      <c r="J753" s="272" t="s">
        <v>7644</v>
      </c>
      <c r="K753" s="273">
        <v>51.51</v>
      </c>
      <c r="L753" s="272" t="s">
        <v>7090</v>
      </c>
    </row>
    <row r="754" spans="1:12">
      <c r="A754" s="272" t="s">
        <v>7462</v>
      </c>
      <c r="B754" s="272" t="s">
        <v>7463</v>
      </c>
      <c r="C754" s="272" t="s">
        <v>7736</v>
      </c>
      <c r="D754" s="272" t="s">
        <v>7737</v>
      </c>
      <c r="E754" s="273" t="s">
        <v>7087</v>
      </c>
      <c r="F754" s="272" t="s">
        <v>7087</v>
      </c>
      <c r="G754" s="272">
        <v>83764</v>
      </c>
      <c r="H754" s="272" t="s">
        <v>7840</v>
      </c>
      <c r="I754" s="272" t="s">
        <v>301</v>
      </c>
      <c r="J754" s="272" t="s">
        <v>7089</v>
      </c>
      <c r="K754" s="273">
        <v>3.35</v>
      </c>
      <c r="L754" s="272" t="s">
        <v>7090</v>
      </c>
    </row>
    <row r="755" spans="1:12">
      <c r="A755" s="272" t="s">
        <v>7462</v>
      </c>
      <c r="B755" s="272" t="s">
        <v>7463</v>
      </c>
      <c r="C755" s="272" t="s">
        <v>7736</v>
      </c>
      <c r="D755" s="272" t="s">
        <v>7737</v>
      </c>
      <c r="E755" s="273" t="s">
        <v>7087</v>
      </c>
      <c r="F755" s="272" t="s">
        <v>7087</v>
      </c>
      <c r="G755" s="272">
        <v>87026</v>
      </c>
      <c r="H755" s="272" t="s">
        <v>7841</v>
      </c>
      <c r="I755" s="272" t="s">
        <v>301</v>
      </c>
      <c r="J755" s="272" t="s">
        <v>7089</v>
      </c>
      <c r="K755" s="273">
        <v>0.69</v>
      </c>
      <c r="L755" s="272" t="s">
        <v>7090</v>
      </c>
    </row>
    <row r="756" spans="1:12">
      <c r="A756" s="272" t="s">
        <v>7462</v>
      </c>
      <c r="B756" s="272" t="s">
        <v>7463</v>
      </c>
      <c r="C756" s="272" t="s">
        <v>7736</v>
      </c>
      <c r="D756" s="272" t="s">
        <v>7737</v>
      </c>
      <c r="E756" s="273" t="s">
        <v>7087</v>
      </c>
      <c r="F756" s="272" t="s">
        <v>7087</v>
      </c>
      <c r="G756" s="272">
        <v>87441</v>
      </c>
      <c r="H756" s="272" t="s">
        <v>7842</v>
      </c>
      <c r="I756" s="272" t="s">
        <v>301</v>
      </c>
      <c r="J756" s="272" t="s">
        <v>7147</v>
      </c>
      <c r="K756" s="273">
        <v>0.41</v>
      </c>
      <c r="L756" s="272" t="s">
        <v>7090</v>
      </c>
    </row>
    <row r="757" spans="1:12">
      <c r="A757" s="272" t="s">
        <v>7462</v>
      </c>
      <c r="B757" s="272" t="s">
        <v>7463</v>
      </c>
      <c r="C757" s="272" t="s">
        <v>7736</v>
      </c>
      <c r="D757" s="272" t="s">
        <v>7737</v>
      </c>
      <c r="E757" s="273" t="s">
        <v>7087</v>
      </c>
      <c r="F757" s="272" t="s">
        <v>7087</v>
      </c>
      <c r="G757" s="272">
        <v>87442</v>
      </c>
      <c r="H757" s="272" t="s">
        <v>7843</v>
      </c>
      <c r="I757" s="272" t="s">
        <v>301</v>
      </c>
      <c r="J757" s="272" t="s">
        <v>7147</v>
      </c>
      <c r="K757" s="273">
        <v>0.1</v>
      </c>
      <c r="L757" s="272" t="s">
        <v>7090</v>
      </c>
    </row>
    <row r="758" spans="1:12">
      <c r="A758" s="272" t="s">
        <v>7462</v>
      </c>
      <c r="B758" s="272" t="s">
        <v>7463</v>
      </c>
      <c r="C758" s="272" t="s">
        <v>7736</v>
      </c>
      <c r="D758" s="272" t="s">
        <v>7737</v>
      </c>
      <c r="E758" s="273" t="s">
        <v>7087</v>
      </c>
      <c r="F758" s="272" t="s">
        <v>7087</v>
      </c>
      <c r="G758" s="272">
        <v>87443</v>
      </c>
      <c r="H758" s="272" t="s">
        <v>7844</v>
      </c>
      <c r="I758" s="272" t="s">
        <v>301</v>
      </c>
      <c r="J758" s="272" t="s">
        <v>7147</v>
      </c>
      <c r="K758" s="273">
        <v>0.55000000000000004</v>
      </c>
      <c r="L758" s="272" t="s">
        <v>7090</v>
      </c>
    </row>
    <row r="759" spans="1:12">
      <c r="A759" s="272" t="s">
        <v>7462</v>
      </c>
      <c r="B759" s="272" t="s">
        <v>7463</v>
      </c>
      <c r="C759" s="272" t="s">
        <v>7736</v>
      </c>
      <c r="D759" s="272" t="s">
        <v>7737</v>
      </c>
      <c r="E759" s="273" t="s">
        <v>7087</v>
      </c>
      <c r="F759" s="272" t="s">
        <v>7087</v>
      </c>
      <c r="G759" s="272">
        <v>87444</v>
      </c>
      <c r="H759" s="272" t="s">
        <v>7845</v>
      </c>
      <c r="I759" s="272" t="s">
        <v>301</v>
      </c>
      <c r="J759" s="272" t="s">
        <v>7644</v>
      </c>
      <c r="K759" s="273">
        <v>4.3499999999999996</v>
      </c>
      <c r="L759" s="272" t="s">
        <v>7090</v>
      </c>
    </row>
    <row r="760" spans="1:12">
      <c r="A760" s="272" t="s">
        <v>7462</v>
      </c>
      <c r="B760" s="272" t="s">
        <v>7463</v>
      </c>
      <c r="C760" s="272" t="s">
        <v>7736</v>
      </c>
      <c r="D760" s="272" t="s">
        <v>7737</v>
      </c>
      <c r="E760" s="273" t="s">
        <v>7087</v>
      </c>
      <c r="F760" s="272" t="s">
        <v>7087</v>
      </c>
      <c r="G760" s="272">
        <v>88387</v>
      </c>
      <c r="H760" s="272" t="s">
        <v>7846</v>
      </c>
      <c r="I760" s="272" t="s">
        <v>301</v>
      </c>
      <c r="J760" s="272" t="s">
        <v>7147</v>
      </c>
      <c r="K760" s="273">
        <v>0.81</v>
      </c>
      <c r="L760" s="272" t="s">
        <v>7090</v>
      </c>
    </row>
    <row r="761" spans="1:12">
      <c r="A761" s="272" t="s">
        <v>7462</v>
      </c>
      <c r="B761" s="272" t="s">
        <v>7463</v>
      </c>
      <c r="C761" s="272" t="s">
        <v>7736</v>
      </c>
      <c r="D761" s="272" t="s">
        <v>7737</v>
      </c>
      <c r="E761" s="273" t="s">
        <v>7087</v>
      </c>
      <c r="F761" s="272" t="s">
        <v>7087</v>
      </c>
      <c r="G761" s="272">
        <v>88389</v>
      </c>
      <c r="H761" s="272" t="s">
        <v>7847</v>
      </c>
      <c r="I761" s="272" t="s">
        <v>301</v>
      </c>
      <c r="J761" s="272" t="s">
        <v>7147</v>
      </c>
      <c r="K761" s="273">
        <v>0.2</v>
      </c>
      <c r="L761" s="272" t="s">
        <v>7090</v>
      </c>
    </row>
    <row r="762" spans="1:12">
      <c r="A762" s="272" t="s">
        <v>7462</v>
      </c>
      <c r="B762" s="272" t="s">
        <v>7463</v>
      </c>
      <c r="C762" s="272" t="s">
        <v>7736</v>
      </c>
      <c r="D762" s="272" t="s">
        <v>7737</v>
      </c>
      <c r="E762" s="273" t="s">
        <v>7087</v>
      </c>
      <c r="F762" s="272" t="s">
        <v>7087</v>
      </c>
      <c r="G762" s="272">
        <v>88390</v>
      </c>
      <c r="H762" s="272" t="s">
        <v>7848</v>
      </c>
      <c r="I762" s="272" t="s">
        <v>301</v>
      </c>
      <c r="J762" s="272" t="s">
        <v>7147</v>
      </c>
      <c r="K762" s="273">
        <v>0.94</v>
      </c>
      <c r="L762" s="272" t="s">
        <v>7090</v>
      </c>
    </row>
    <row r="763" spans="1:12">
      <c r="A763" s="272" t="s">
        <v>7462</v>
      </c>
      <c r="B763" s="272" t="s">
        <v>7463</v>
      </c>
      <c r="C763" s="272" t="s">
        <v>7736</v>
      </c>
      <c r="D763" s="272" t="s">
        <v>7737</v>
      </c>
      <c r="E763" s="273" t="s">
        <v>7087</v>
      </c>
      <c r="F763" s="272" t="s">
        <v>7087</v>
      </c>
      <c r="G763" s="272">
        <v>88391</v>
      </c>
      <c r="H763" s="272" t="s">
        <v>7849</v>
      </c>
      <c r="I763" s="272" t="s">
        <v>301</v>
      </c>
      <c r="J763" s="272" t="s">
        <v>7147</v>
      </c>
      <c r="K763" s="273">
        <v>3.37</v>
      </c>
      <c r="L763" s="272" t="s">
        <v>7090</v>
      </c>
    </row>
    <row r="764" spans="1:12">
      <c r="A764" s="272" t="s">
        <v>7462</v>
      </c>
      <c r="B764" s="272" t="s">
        <v>7463</v>
      </c>
      <c r="C764" s="272" t="s">
        <v>7736</v>
      </c>
      <c r="D764" s="272" t="s">
        <v>7737</v>
      </c>
      <c r="E764" s="273" t="s">
        <v>7087</v>
      </c>
      <c r="F764" s="272" t="s">
        <v>7087</v>
      </c>
      <c r="G764" s="272">
        <v>88394</v>
      </c>
      <c r="H764" s="272" t="s">
        <v>7850</v>
      </c>
      <c r="I764" s="272" t="s">
        <v>301</v>
      </c>
      <c r="J764" s="272" t="s">
        <v>7147</v>
      </c>
      <c r="K764" s="273">
        <v>0.96</v>
      </c>
      <c r="L764" s="272" t="s">
        <v>7090</v>
      </c>
    </row>
    <row r="765" spans="1:12">
      <c r="A765" s="272" t="s">
        <v>7462</v>
      </c>
      <c r="B765" s="272" t="s">
        <v>7463</v>
      </c>
      <c r="C765" s="272" t="s">
        <v>7736</v>
      </c>
      <c r="D765" s="272" t="s">
        <v>7737</v>
      </c>
      <c r="E765" s="273" t="s">
        <v>7087</v>
      </c>
      <c r="F765" s="272" t="s">
        <v>7087</v>
      </c>
      <c r="G765" s="272">
        <v>88395</v>
      </c>
      <c r="H765" s="272" t="s">
        <v>7851</v>
      </c>
      <c r="I765" s="272" t="s">
        <v>301</v>
      </c>
      <c r="J765" s="272" t="s">
        <v>7147</v>
      </c>
      <c r="K765" s="273">
        <v>0.23</v>
      </c>
      <c r="L765" s="272" t="s">
        <v>7090</v>
      </c>
    </row>
    <row r="766" spans="1:12">
      <c r="A766" s="272" t="s">
        <v>7462</v>
      </c>
      <c r="B766" s="272" t="s">
        <v>7463</v>
      </c>
      <c r="C766" s="272" t="s">
        <v>7736</v>
      </c>
      <c r="D766" s="272" t="s">
        <v>7737</v>
      </c>
      <c r="E766" s="273" t="s">
        <v>7087</v>
      </c>
      <c r="F766" s="272" t="s">
        <v>7087</v>
      </c>
      <c r="G766" s="272">
        <v>88396</v>
      </c>
      <c r="H766" s="272" t="s">
        <v>7852</v>
      </c>
      <c r="I766" s="272" t="s">
        <v>301</v>
      </c>
      <c r="J766" s="272" t="s">
        <v>7147</v>
      </c>
      <c r="K766" s="273">
        <v>1.1200000000000001</v>
      </c>
      <c r="L766" s="272" t="s">
        <v>7090</v>
      </c>
    </row>
    <row r="767" spans="1:12">
      <c r="A767" s="272" t="s">
        <v>7462</v>
      </c>
      <c r="B767" s="272" t="s">
        <v>7463</v>
      </c>
      <c r="C767" s="272" t="s">
        <v>7736</v>
      </c>
      <c r="D767" s="272" t="s">
        <v>7737</v>
      </c>
      <c r="E767" s="273" t="s">
        <v>7087</v>
      </c>
      <c r="F767" s="272" t="s">
        <v>7087</v>
      </c>
      <c r="G767" s="272">
        <v>88397</v>
      </c>
      <c r="H767" s="272" t="s">
        <v>7853</v>
      </c>
      <c r="I767" s="272" t="s">
        <v>301</v>
      </c>
      <c r="J767" s="272" t="s">
        <v>7147</v>
      </c>
      <c r="K767" s="273">
        <v>5.0599999999999996</v>
      </c>
      <c r="L767" s="272" t="s">
        <v>7090</v>
      </c>
    </row>
    <row r="768" spans="1:12">
      <c r="A768" s="272" t="s">
        <v>7462</v>
      </c>
      <c r="B768" s="272" t="s">
        <v>7463</v>
      </c>
      <c r="C768" s="272" t="s">
        <v>7736</v>
      </c>
      <c r="D768" s="272" t="s">
        <v>7737</v>
      </c>
      <c r="E768" s="273" t="s">
        <v>7087</v>
      </c>
      <c r="F768" s="272" t="s">
        <v>7087</v>
      </c>
      <c r="G768" s="272">
        <v>88400</v>
      </c>
      <c r="H768" s="272" t="s">
        <v>7854</v>
      </c>
      <c r="I768" s="272" t="s">
        <v>301</v>
      </c>
      <c r="J768" s="272" t="s">
        <v>7147</v>
      </c>
      <c r="K768" s="273">
        <v>0.76</v>
      </c>
      <c r="L768" s="272" t="s">
        <v>7090</v>
      </c>
    </row>
    <row r="769" spans="1:12">
      <c r="A769" s="272" t="s">
        <v>7462</v>
      </c>
      <c r="B769" s="272" t="s">
        <v>7463</v>
      </c>
      <c r="C769" s="272" t="s">
        <v>7736</v>
      </c>
      <c r="D769" s="272" t="s">
        <v>7737</v>
      </c>
      <c r="E769" s="273" t="s">
        <v>7087</v>
      </c>
      <c r="F769" s="272" t="s">
        <v>7087</v>
      </c>
      <c r="G769" s="272">
        <v>88401</v>
      </c>
      <c r="H769" s="272" t="s">
        <v>7855</v>
      </c>
      <c r="I769" s="272" t="s">
        <v>301</v>
      </c>
      <c r="J769" s="272" t="s">
        <v>7147</v>
      </c>
      <c r="K769" s="273">
        <v>0.18</v>
      </c>
      <c r="L769" s="272" t="s">
        <v>7090</v>
      </c>
    </row>
    <row r="770" spans="1:12">
      <c r="A770" s="272" t="s">
        <v>7462</v>
      </c>
      <c r="B770" s="272" t="s">
        <v>7463</v>
      </c>
      <c r="C770" s="272" t="s">
        <v>7736</v>
      </c>
      <c r="D770" s="272" t="s">
        <v>7737</v>
      </c>
      <c r="E770" s="273" t="s">
        <v>7087</v>
      </c>
      <c r="F770" s="272" t="s">
        <v>7087</v>
      </c>
      <c r="G770" s="272">
        <v>88402</v>
      </c>
      <c r="H770" s="272" t="s">
        <v>7856</v>
      </c>
      <c r="I770" s="272" t="s">
        <v>301</v>
      </c>
      <c r="J770" s="272" t="s">
        <v>7147</v>
      </c>
      <c r="K770" s="273">
        <v>0.89</v>
      </c>
      <c r="L770" s="272" t="s">
        <v>7090</v>
      </c>
    </row>
    <row r="771" spans="1:12">
      <c r="A771" s="272" t="s">
        <v>7462</v>
      </c>
      <c r="B771" s="272" t="s">
        <v>7463</v>
      </c>
      <c r="C771" s="272" t="s">
        <v>7736</v>
      </c>
      <c r="D771" s="272" t="s">
        <v>7737</v>
      </c>
      <c r="E771" s="273" t="s">
        <v>7087</v>
      </c>
      <c r="F771" s="272" t="s">
        <v>7087</v>
      </c>
      <c r="G771" s="272">
        <v>88403</v>
      </c>
      <c r="H771" s="272" t="s">
        <v>7857</v>
      </c>
      <c r="I771" s="272" t="s">
        <v>301</v>
      </c>
      <c r="J771" s="272" t="s">
        <v>7147</v>
      </c>
      <c r="K771" s="273">
        <v>2.02</v>
      </c>
      <c r="L771" s="272" t="s">
        <v>7090</v>
      </c>
    </row>
    <row r="772" spans="1:12">
      <c r="A772" s="272" t="s">
        <v>7462</v>
      </c>
      <c r="B772" s="272" t="s">
        <v>7463</v>
      </c>
      <c r="C772" s="272" t="s">
        <v>7736</v>
      </c>
      <c r="D772" s="272" t="s">
        <v>7737</v>
      </c>
      <c r="E772" s="273" t="s">
        <v>7087</v>
      </c>
      <c r="F772" s="272" t="s">
        <v>7087</v>
      </c>
      <c r="G772" s="272">
        <v>88419</v>
      </c>
      <c r="H772" s="272" t="s">
        <v>7858</v>
      </c>
      <c r="I772" s="272" t="s">
        <v>301</v>
      </c>
      <c r="J772" s="272" t="s">
        <v>7147</v>
      </c>
      <c r="K772" s="273">
        <v>5.32</v>
      </c>
      <c r="L772" s="272" t="s">
        <v>7090</v>
      </c>
    </row>
    <row r="773" spans="1:12">
      <c r="A773" s="272" t="s">
        <v>7462</v>
      </c>
      <c r="B773" s="272" t="s">
        <v>7463</v>
      </c>
      <c r="C773" s="272" t="s">
        <v>7736</v>
      </c>
      <c r="D773" s="272" t="s">
        <v>7737</v>
      </c>
      <c r="E773" s="273" t="s">
        <v>7087</v>
      </c>
      <c r="F773" s="272" t="s">
        <v>7087</v>
      </c>
      <c r="G773" s="272">
        <v>88422</v>
      </c>
      <c r="H773" s="272" t="s">
        <v>7859</v>
      </c>
      <c r="I773" s="272" t="s">
        <v>301</v>
      </c>
      <c r="J773" s="272" t="s">
        <v>7147</v>
      </c>
      <c r="K773" s="273">
        <v>1.23</v>
      </c>
      <c r="L773" s="272" t="s">
        <v>7090</v>
      </c>
    </row>
    <row r="774" spans="1:12">
      <c r="A774" s="272" t="s">
        <v>7462</v>
      </c>
      <c r="B774" s="272" t="s">
        <v>7463</v>
      </c>
      <c r="C774" s="272" t="s">
        <v>7736</v>
      </c>
      <c r="D774" s="272" t="s">
        <v>7737</v>
      </c>
      <c r="E774" s="273" t="s">
        <v>7087</v>
      </c>
      <c r="F774" s="272" t="s">
        <v>7087</v>
      </c>
      <c r="G774" s="272">
        <v>88425</v>
      </c>
      <c r="H774" s="272" t="s">
        <v>7860</v>
      </c>
      <c r="I774" s="272" t="s">
        <v>301</v>
      </c>
      <c r="J774" s="272" t="s">
        <v>7147</v>
      </c>
      <c r="K774" s="273">
        <v>6.65</v>
      </c>
      <c r="L774" s="272" t="s">
        <v>7090</v>
      </c>
    </row>
    <row r="775" spans="1:12">
      <c r="A775" s="272" t="s">
        <v>7462</v>
      </c>
      <c r="B775" s="272" t="s">
        <v>7463</v>
      </c>
      <c r="C775" s="272" t="s">
        <v>7736</v>
      </c>
      <c r="D775" s="272" t="s">
        <v>7737</v>
      </c>
      <c r="E775" s="273" t="s">
        <v>7087</v>
      </c>
      <c r="F775" s="272" t="s">
        <v>7087</v>
      </c>
      <c r="G775" s="272">
        <v>88427</v>
      </c>
      <c r="H775" s="272" t="s">
        <v>7861</v>
      </c>
      <c r="I775" s="272" t="s">
        <v>301</v>
      </c>
      <c r="J775" s="272" t="s">
        <v>7147</v>
      </c>
      <c r="K775" s="273">
        <v>1.1399999999999999</v>
      </c>
      <c r="L775" s="272" t="s">
        <v>7090</v>
      </c>
    </row>
    <row r="776" spans="1:12">
      <c r="A776" s="272" t="s">
        <v>7462</v>
      </c>
      <c r="B776" s="272" t="s">
        <v>7463</v>
      </c>
      <c r="C776" s="272" t="s">
        <v>7736</v>
      </c>
      <c r="D776" s="272" t="s">
        <v>7737</v>
      </c>
      <c r="E776" s="273" t="s">
        <v>7087</v>
      </c>
      <c r="F776" s="272" t="s">
        <v>7087</v>
      </c>
      <c r="G776" s="272">
        <v>88434</v>
      </c>
      <c r="H776" s="272" t="s">
        <v>7862</v>
      </c>
      <c r="I776" s="272" t="s">
        <v>301</v>
      </c>
      <c r="J776" s="272" t="s">
        <v>7147</v>
      </c>
      <c r="K776" s="273">
        <v>7.05</v>
      </c>
      <c r="L776" s="272" t="s">
        <v>7090</v>
      </c>
    </row>
    <row r="777" spans="1:12">
      <c r="A777" s="272" t="s">
        <v>7462</v>
      </c>
      <c r="B777" s="272" t="s">
        <v>7463</v>
      </c>
      <c r="C777" s="272" t="s">
        <v>7736</v>
      </c>
      <c r="D777" s="272" t="s">
        <v>7737</v>
      </c>
      <c r="E777" s="273" t="s">
        <v>7087</v>
      </c>
      <c r="F777" s="272" t="s">
        <v>7087</v>
      </c>
      <c r="G777" s="272">
        <v>88435</v>
      </c>
      <c r="H777" s="272" t="s">
        <v>7863</v>
      </c>
      <c r="I777" s="272" t="s">
        <v>301</v>
      </c>
      <c r="J777" s="272" t="s">
        <v>7147</v>
      </c>
      <c r="K777" s="273">
        <v>1.63</v>
      </c>
      <c r="L777" s="272" t="s">
        <v>7090</v>
      </c>
    </row>
    <row r="778" spans="1:12">
      <c r="A778" s="272" t="s">
        <v>7462</v>
      </c>
      <c r="B778" s="272" t="s">
        <v>7463</v>
      </c>
      <c r="C778" s="272" t="s">
        <v>7736</v>
      </c>
      <c r="D778" s="272" t="s">
        <v>7737</v>
      </c>
      <c r="E778" s="273" t="s">
        <v>7087</v>
      </c>
      <c r="F778" s="272" t="s">
        <v>7087</v>
      </c>
      <c r="G778" s="272">
        <v>88436</v>
      </c>
      <c r="H778" s="272" t="s">
        <v>7864</v>
      </c>
      <c r="I778" s="272" t="s">
        <v>301</v>
      </c>
      <c r="J778" s="272" t="s">
        <v>7147</v>
      </c>
      <c r="K778" s="273">
        <v>8.81</v>
      </c>
      <c r="L778" s="272" t="s">
        <v>7090</v>
      </c>
    </row>
    <row r="779" spans="1:12">
      <c r="A779" s="272" t="s">
        <v>7462</v>
      </c>
      <c r="B779" s="272" t="s">
        <v>7463</v>
      </c>
      <c r="C779" s="272" t="s">
        <v>7736</v>
      </c>
      <c r="D779" s="272" t="s">
        <v>7737</v>
      </c>
      <c r="E779" s="273" t="s">
        <v>7087</v>
      </c>
      <c r="F779" s="272" t="s">
        <v>7087</v>
      </c>
      <c r="G779" s="272">
        <v>88437</v>
      </c>
      <c r="H779" s="272" t="s">
        <v>7865</v>
      </c>
      <c r="I779" s="272" t="s">
        <v>301</v>
      </c>
      <c r="J779" s="272" t="s">
        <v>7147</v>
      </c>
      <c r="K779" s="273">
        <v>1.1399999999999999</v>
      </c>
      <c r="L779" s="272" t="s">
        <v>7090</v>
      </c>
    </row>
    <row r="780" spans="1:12">
      <c r="A780" s="272" t="s">
        <v>7462</v>
      </c>
      <c r="B780" s="272" t="s">
        <v>7463</v>
      </c>
      <c r="C780" s="272" t="s">
        <v>7736</v>
      </c>
      <c r="D780" s="272" t="s">
        <v>7737</v>
      </c>
      <c r="E780" s="273" t="s">
        <v>7087</v>
      </c>
      <c r="F780" s="272" t="s">
        <v>7087</v>
      </c>
      <c r="G780" s="272">
        <v>88569</v>
      </c>
      <c r="H780" s="272" t="s">
        <v>7866</v>
      </c>
      <c r="I780" s="272" t="s">
        <v>301</v>
      </c>
      <c r="J780" s="272" t="s">
        <v>7089</v>
      </c>
      <c r="K780" s="273">
        <v>3.96</v>
      </c>
      <c r="L780" s="272" t="s">
        <v>7090</v>
      </c>
    </row>
    <row r="781" spans="1:12">
      <c r="A781" s="272" t="s">
        <v>7462</v>
      </c>
      <c r="B781" s="272" t="s">
        <v>7463</v>
      </c>
      <c r="C781" s="272" t="s">
        <v>7736</v>
      </c>
      <c r="D781" s="272" t="s">
        <v>7737</v>
      </c>
      <c r="E781" s="273" t="s">
        <v>7087</v>
      </c>
      <c r="F781" s="272" t="s">
        <v>7087</v>
      </c>
      <c r="G781" s="272">
        <v>88570</v>
      </c>
      <c r="H781" s="272" t="s">
        <v>7867</v>
      </c>
      <c r="I781" s="272" t="s">
        <v>301</v>
      </c>
      <c r="J781" s="272" t="s">
        <v>7089</v>
      </c>
      <c r="K781" s="273">
        <v>1.28</v>
      </c>
      <c r="L781" s="272" t="s">
        <v>7090</v>
      </c>
    </row>
    <row r="782" spans="1:12">
      <c r="A782" s="272" t="s">
        <v>7462</v>
      </c>
      <c r="B782" s="272" t="s">
        <v>7463</v>
      </c>
      <c r="C782" s="272" t="s">
        <v>7736</v>
      </c>
      <c r="D782" s="272" t="s">
        <v>7737</v>
      </c>
      <c r="E782" s="273" t="s">
        <v>7087</v>
      </c>
      <c r="F782" s="272" t="s">
        <v>7087</v>
      </c>
      <c r="G782" s="272">
        <v>88826</v>
      </c>
      <c r="H782" s="272" t="s">
        <v>7868</v>
      </c>
      <c r="I782" s="272" t="s">
        <v>301</v>
      </c>
      <c r="J782" s="272" t="s">
        <v>7644</v>
      </c>
      <c r="K782" s="273">
        <v>0.3</v>
      </c>
      <c r="L782" s="272" t="s">
        <v>7090</v>
      </c>
    </row>
    <row r="783" spans="1:12">
      <c r="A783" s="272" t="s">
        <v>7462</v>
      </c>
      <c r="B783" s="272" t="s">
        <v>7463</v>
      </c>
      <c r="C783" s="272" t="s">
        <v>7736</v>
      </c>
      <c r="D783" s="272" t="s">
        <v>7737</v>
      </c>
      <c r="E783" s="273" t="s">
        <v>7087</v>
      </c>
      <c r="F783" s="272" t="s">
        <v>7087</v>
      </c>
      <c r="G783" s="272">
        <v>88827</v>
      </c>
      <c r="H783" s="272" t="s">
        <v>7869</v>
      </c>
      <c r="I783" s="272" t="s">
        <v>301</v>
      </c>
      <c r="J783" s="272" t="s">
        <v>7644</v>
      </c>
      <c r="K783" s="273">
        <v>7.0000000000000007E-2</v>
      </c>
      <c r="L783" s="272" t="s">
        <v>7090</v>
      </c>
    </row>
    <row r="784" spans="1:12">
      <c r="A784" s="272" t="s">
        <v>7462</v>
      </c>
      <c r="B784" s="272" t="s">
        <v>7463</v>
      </c>
      <c r="C784" s="272" t="s">
        <v>7736</v>
      </c>
      <c r="D784" s="272" t="s">
        <v>7737</v>
      </c>
      <c r="E784" s="273" t="s">
        <v>7087</v>
      </c>
      <c r="F784" s="272" t="s">
        <v>7087</v>
      </c>
      <c r="G784" s="272">
        <v>88828</v>
      </c>
      <c r="H784" s="272" t="s">
        <v>7870</v>
      </c>
      <c r="I784" s="272" t="s">
        <v>301</v>
      </c>
      <c r="J784" s="272" t="s">
        <v>7644</v>
      </c>
      <c r="K784" s="273">
        <v>0.35</v>
      </c>
      <c r="L784" s="272" t="s">
        <v>7090</v>
      </c>
    </row>
    <row r="785" spans="1:12">
      <c r="A785" s="272" t="s">
        <v>7462</v>
      </c>
      <c r="B785" s="272" t="s">
        <v>7463</v>
      </c>
      <c r="C785" s="272" t="s">
        <v>7736</v>
      </c>
      <c r="D785" s="272" t="s">
        <v>7737</v>
      </c>
      <c r="E785" s="273" t="s">
        <v>7087</v>
      </c>
      <c r="F785" s="272" t="s">
        <v>7087</v>
      </c>
      <c r="G785" s="272">
        <v>88829</v>
      </c>
      <c r="H785" s="272" t="s">
        <v>7871</v>
      </c>
      <c r="I785" s="272" t="s">
        <v>301</v>
      </c>
      <c r="J785" s="272" t="s">
        <v>7147</v>
      </c>
      <c r="K785" s="273">
        <v>1.35</v>
      </c>
      <c r="L785" s="272" t="s">
        <v>7090</v>
      </c>
    </row>
    <row r="786" spans="1:12">
      <c r="A786" s="272" t="s">
        <v>7462</v>
      </c>
      <c r="B786" s="272" t="s">
        <v>7463</v>
      </c>
      <c r="C786" s="272" t="s">
        <v>7736</v>
      </c>
      <c r="D786" s="272" t="s">
        <v>7737</v>
      </c>
      <c r="E786" s="273" t="s">
        <v>7087</v>
      </c>
      <c r="F786" s="272" t="s">
        <v>7087</v>
      </c>
      <c r="G786" s="272">
        <v>88832</v>
      </c>
      <c r="H786" s="272" t="s">
        <v>7872</v>
      </c>
      <c r="I786" s="272" t="s">
        <v>301</v>
      </c>
      <c r="J786" s="272" t="s">
        <v>7089</v>
      </c>
      <c r="K786" s="273">
        <v>42.74</v>
      </c>
      <c r="L786" s="272" t="s">
        <v>7090</v>
      </c>
    </row>
    <row r="787" spans="1:12">
      <c r="A787" s="272" t="s">
        <v>7462</v>
      </c>
      <c r="B787" s="272" t="s">
        <v>7463</v>
      </c>
      <c r="C787" s="272" t="s">
        <v>7736</v>
      </c>
      <c r="D787" s="272" t="s">
        <v>7737</v>
      </c>
      <c r="E787" s="273" t="s">
        <v>7087</v>
      </c>
      <c r="F787" s="272" t="s">
        <v>7087</v>
      </c>
      <c r="G787" s="272">
        <v>88834</v>
      </c>
      <c r="H787" s="272" t="s">
        <v>7873</v>
      </c>
      <c r="I787" s="272" t="s">
        <v>301</v>
      </c>
      <c r="J787" s="272" t="s">
        <v>7089</v>
      </c>
      <c r="K787" s="273">
        <v>11.29</v>
      </c>
      <c r="L787" s="272" t="s">
        <v>7090</v>
      </c>
    </row>
    <row r="788" spans="1:12">
      <c r="A788" s="272" t="s">
        <v>7462</v>
      </c>
      <c r="B788" s="272" t="s">
        <v>7463</v>
      </c>
      <c r="C788" s="272" t="s">
        <v>7736</v>
      </c>
      <c r="D788" s="272" t="s">
        <v>7737</v>
      </c>
      <c r="E788" s="273" t="s">
        <v>7087</v>
      </c>
      <c r="F788" s="272" t="s">
        <v>7087</v>
      </c>
      <c r="G788" s="272">
        <v>88835</v>
      </c>
      <c r="H788" s="272" t="s">
        <v>7874</v>
      </c>
      <c r="I788" s="272" t="s">
        <v>301</v>
      </c>
      <c r="J788" s="272" t="s">
        <v>7089</v>
      </c>
      <c r="K788" s="273">
        <v>53.43</v>
      </c>
      <c r="L788" s="272" t="s">
        <v>7090</v>
      </c>
    </row>
    <row r="789" spans="1:12">
      <c r="A789" s="272" t="s">
        <v>7462</v>
      </c>
      <c r="B789" s="272" t="s">
        <v>7463</v>
      </c>
      <c r="C789" s="272" t="s">
        <v>7736</v>
      </c>
      <c r="D789" s="272" t="s">
        <v>7737</v>
      </c>
      <c r="E789" s="273" t="s">
        <v>7087</v>
      </c>
      <c r="F789" s="272" t="s">
        <v>7087</v>
      </c>
      <c r="G789" s="272">
        <v>88836</v>
      </c>
      <c r="H789" s="272" t="s">
        <v>7875</v>
      </c>
      <c r="I789" s="272" t="s">
        <v>301</v>
      </c>
      <c r="J789" s="272" t="s">
        <v>7644</v>
      </c>
      <c r="K789" s="273">
        <v>65.510000000000005</v>
      </c>
      <c r="L789" s="272" t="s">
        <v>7090</v>
      </c>
    </row>
    <row r="790" spans="1:12">
      <c r="A790" s="272" t="s">
        <v>7462</v>
      </c>
      <c r="B790" s="272" t="s">
        <v>7463</v>
      </c>
      <c r="C790" s="272" t="s">
        <v>7736</v>
      </c>
      <c r="D790" s="272" t="s">
        <v>7737</v>
      </c>
      <c r="E790" s="273" t="s">
        <v>7087</v>
      </c>
      <c r="F790" s="272" t="s">
        <v>7087</v>
      </c>
      <c r="G790" s="272">
        <v>88839</v>
      </c>
      <c r="H790" s="272" t="s">
        <v>7876</v>
      </c>
      <c r="I790" s="272" t="s">
        <v>301</v>
      </c>
      <c r="J790" s="272" t="s">
        <v>7089</v>
      </c>
      <c r="K790" s="273">
        <v>31.13</v>
      </c>
      <c r="L790" s="272" t="s">
        <v>7090</v>
      </c>
    </row>
    <row r="791" spans="1:12">
      <c r="A791" s="272" t="s">
        <v>7462</v>
      </c>
      <c r="B791" s="272" t="s">
        <v>7463</v>
      </c>
      <c r="C791" s="272" t="s">
        <v>7736</v>
      </c>
      <c r="D791" s="272" t="s">
        <v>7737</v>
      </c>
      <c r="E791" s="273" t="s">
        <v>7087</v>
      </c>
      <c r="F791" s="272" t="s">
        <v>7087</v>
      </c>
      <c r="G791" s="272">
        <v>88840</v>
      </c>
      <c r="H791" s="272" t="s">
        <v>7877</v>
      </c>
      <c r="I791" s="272" t="s">
        <v>301</v>
      </c>
      <c r="J791" s="272" t="s">
        <v>7089</v>
      </c>
      <c r="K791" s="273">
        <v>13.71</v>
      </c>
      <c r="L791" s="272" t="s">
        <v>7090</v>
      </c>
    </row>
    <row r="792" spans="1:12">
      <c r="A792" s="272" t="s">
        <v>7462</v>
      </c>
      <c r="B792" s="272" t="s">
        <v>7463</v>
      </c>
      <c r="C792" s="272" t="s">
        <v>7736</v>
      </c>
      <c r="D792" s="272" t="s">
        <v>7737</v>
      </c>
      <c r="E792" s="273" t="s">
        <v>7087</v>
      </c>
      <c r="F792" s="272" t="s">
        <v>7087</v>
      </c>
      <c r="G792" s="272">
        <v>88841</v>
      </c>
      <c r="H792" s="272" t="s">
        <v>7878</v>
      </c>
      <c r="I792" s="272" t="s">
        <v>301</v>
      </c>
      <c r="J792" s="272" t="s">
        <v>7089</v>
      </c>
      <c r="K792" s="273">
        <v>55.66</v>
      </c>
      <c r="L792" s="272" t="s">
        <v>7090</v>
      </c>
    </row>
    <row r="793" spans="1:12">
      <c r="A793" s="272" t="s">
        <v>7462</v>
      </c>
      <c r="B793" s="272" t="s">
        <v>7463</v>
      </c>
      <c r="C793" s="272" t="s">
        <v>7736</v>
      </c>
      <c r="D793" s="272" t="s">
        <v>7737</v>
      </c>
      <c r="E793" s="273" t="s">
        <v>7087</v>
      </c>
      <c r="F793" s="272" t="s">
        <v>7087</v>
      </c>
      <c r="G793" s="272">
        <v>88842</v>
      </c>
      <c r="H793" s="272" t="s">
        <v>7879</v>
      </c>
      <c r="I793" s="272" t="s">
        <v>301</v>
      </c>
      <c r="J793" s="272" t="s">
        <v>7644</v>
      </c>
      <c r="K793" s="273">
        <v>80.180000000000007</v>
      </c>
      <c r="L793" s="272" t="s">
        <v>7090</v>
      </c>
    </row>
    <row r="794" spans="1:12">
      <c r="A794" s="272" t="s">
        <v>7462</v>
      </c>
      <c r="B794" s="272" t="s">
        <v>7463</v>
      </c>
      <c r="C794" s="272" t="s">
        <v>7736</v>
      </c>
      <c r="D794" s="272" t="s">
        <v>7737</v>
      </c>
      <c r="E794" s="273" t="s">
        <v>7087</v>
      </c>
      <c r="F794" s="272" t="s">
        <v>7087</v>
      </c>
      <c r="G794" s="272">
        <v>88847</v>
      </c>
      <c r="H794" s="272" t="s">
        <v>7880</v>
      </c>
      <c r="I794" s="272" t="s">
        <v>301</v>
      </c>
      <c r="J794" s="272" t="s">
        <v>7089</v>
      </c>
      <c r="K794" s="273">
        <v>22.82</v>
      </c>
      <c r="L794" s="272" t="s">
        <v>7090</v>
      </c>
    </row>
    <row r="795" spans="1:12">
      <c r="A795" s="272" t="s">
        <v>7462</v>
      </c>
      <c r="B795" s="272" t="s">
        <v>7463</v>
      </c>
      <c r="C795" s="272" t="s">
        <v>7736</v>
      </c>
      <c r="D795" s="272" t="s">
        <v>7737</v>
      </c>
      <c r="E795" s="273" t="s">
        <v>7087</v>
      </c>
      <c r="F795" s="272" t="s">
        <v>7087</v>
      </c>
      <c r="G795" s="272">
        <v>88848</v>
      </c>
      <c r="H795" s="272" t="s">
        <v>7881</v>
      </c>
      <c r="I795" s="272" t="s">
        <v>301</v>
      </c>
      <c r="J795" s="272" t="s">
        <v>7089</v>
      </c>
      <c r="K795" s="273">
        <v>9.3800000000000008</v>
      </c>
      <c r="L795" s="272" t="s">
        <v>7090</v>
      </c>
    </row>
    <row r="796" spans="1:12">
      <c r="A796" s="272" t="s">
        <v>7462</v>
      </c>
      <c r="B796" s="272" t="s">
        <v>7463</v>
      </c>
      <c r="C796" s="272" t="s">
        <v>7736</v>
      </c>
      <c r="D796" s="272" t="s">
        <v>7737</v>
      </c>
      <c r="E796" s="273" t="s">
        <v>7087</v>
      </c>
      <c r="F796" s="272" t="s">
        <v>7087</v>
      </c>
      <c r="G796" s="272">
        <v>88853</v>
      </c>
      <c r="H796" s="272" t="s">
        <v>7882</v>
      </c>
      <c r="I796" s="272" t="s">
        <v>301</v>
      </c>
      <c r="J796" s="272" t="s">
        <v>7147</v>
      </c>
      <c r="K796" s="273">
        <v>0.21</v>
      </c>
      <c r="L796" s="272" t="s">
        <v>7090</v>
      </c>
    </row>
    <row r="797" spans="1:12">
      <c r="A797" s="272" t="s">
        <v>7462</v>
      </c>
      <c r="B797" s="272" t="s">
        <v>7463</v>
      </c>
      <c r="C797" s="272" t="s">
        <v>7736</v>
      </c>
      <c r="D797" s="272" t="s">
        <v>7737</v>
      </c>
      <c r="E797" s="273" t="s">
        <v>7087</v>
      </c>
      <c r="F797" s="272" t="s">
        <v>7087</v>
      </c>
      <c r="G797" s="272">
        <v>88854</v>
      </c>
      <c r="H797" s="272" t="s">
        <v>7883</v>
      </c>
      <c r="I797" s="272" t="s">
        <v>301</v>
      </c>
      <c r="J797" s="272" t="s">
        <v>7147</v>
      </c>
      <c r="K797" s="273">
        <v>0.05</v>
      </c>
      <c r="L797" s="272" t="s">
        <v>7090</v>
      </c>
    </row>
    <row r="798" spans="1:12">
      <c r="A798" s="272" t="s">
        <v>7462</v>
      </c>
      <c r="B798" s="272" t="s">
        <v>7463</v>
      </c>
      <c r="C798" s="272" t="s">
        <v>7736</v>
      </c>
      <c r="D798" s="272" t="s">
        <v>7737</v>
      </c>
      <c r="E798" s="273" t="s">
        <v>7087</v>
      </c>
      <c r="F798" s="272" t="s">
        <v>7087</v>
      </c>
      <c r="G798" s="272">
        <v>88855</v>
      </c>
      <c r="H798" s="272" t="s">
        <v>7884</v>
      </c>
      <c r="I798" s="272" t="s">
        <v>301</v>
      </c>
      <c r="J798" s="272" t="s">
        <v>7089</v>
      </c>
      <c r="K798" s="273">
        <v>3.21</v>
      </c>
      <c r="L798" s="272" t="s">
        <v>7090</v>
      </c>
    </row>
    <row r="799" spans="1:12">
      <c r="A799" s="272" t="s">
        <v>7462</v>
      </c>
      <c r="B799" s="272" t="s">
        <v>7463</v>
      </c>
      <c r="C799" s="272" t="s">
        <v>7736</v>
      </c>
      <c r="D799" s="272" t="s">
        <v>7737</v>
      </c>
      <c r="E799" s="273" t="s">
        <v>7087</v>
      </c>
      <c r="F799" s="272" t="s">
        <v>7087</v>
      </c>
      <c r="G799" s="272">
        <v>88856</v>
      </c>
      <c r="H799" s="272" t="s">
        <v>7885</v>
      </c>
      <c r="I799" s="272" t="s">
        <v>301</v>
      </c>
      <c r="J799" s="272" t="s">
        <v>7089</v>
      </c>
      <c r="K799" s="273">
        <v>0.88</v>
      </c>
      <c r="L799" s="272" t="s">
        <v>7090</v>
      </c>
    </row>
    <row r="800" spans="1:12">
      <c r="A800" s="272" t="s">
        <v>7462</v>
      </c>
      <c r="B800" s="272" t="s">
        <v>7463</v>
      </c>
      <c r="C800" s="272" t="s">
        <v>7736</v>
      </c>
      <c r="D800" s="272" t="s">
        <v>7737</v>
      </c>
      <c r="E800" s="273" t="s">
        <v>7087</v>
      </c>
      <c r="F800" s="272" t="s">
        <v>7087</v>
      </c>
      <c r="G800" s="272">
        <v>88857</v>
      </c>
      <c r="H800" s="272" t="s">
        <v>7886</v>
      </c>
      <c r="I800" s="272" t="s">
        <v>301</v>
      </c>
      <c r="J800" s="272" t="s">
        <v>7089</v>
      </c>
      <c r="K800" s="273">
        <v>24.23</v>
      </c>
      <c r="L800" s="272" t="s">
        <v>7090</v>
      </c>
    </row>
    <row r="801" spans="1:12">
      <c r="A801" s="272" t="s">
        <v>7462</v>
      </c>
      <c r="B801" s="272" t="s">
        <v>7463</v>
      </c>
      <c r="C801" s="272" t="s">
        <v>7736</v>
      </c>
      <c r="D801" s="272" t="s">
        <v>7737</v>
      </c>
      <c r="E801" s="273" t="s">
        <v>7087</v>
      </c>
      <c r="F801" s="272" t="s">
        <v>7087</v>
      </c>
      <c r="G801" s="272">
        <v>88858</v>
      </c>
      <c r="H801" s="272" t="s">
        <v>7887</v>
      </c>
      <c r="I801" s="272" t="s">
        <v>301</v>
      </c>
      <c r="J801" s="272" t="s">
        <v>7089</v>
      </c>
      <c r="K801" s="273">
        <v>6.4</v>
      </c>
      <c r="L801" s="272" t="s">
        <v>7090</v>
      </c>
    </row>
    <row r="802" spans="1:12">
      <c r="A802" s="272" t="s">
        <v>7462</v>
      </c>
      <c r="B802" s="272" t="s">
        <v>7463</v>
      </c>
      <c r="C802" s="272" t="s">
        <v>7736</v>
      </c>
      <c r="D802" s="272" t="s">
        <v>7737</v>
      </c>
      <c r="E802" s="273" t="s">
        <v>7087</v>
      </c>
      <c r="F802" s="272" t="s">
        <v>7087</v>
      </c>
      <c r="G802" s="272">
        <v>88859</v>
      </c>
      <c r="H802" s="272" t="s">
        <v>7888</v>
      </c>
      <c r="I802" s="272" t="s">
        <v>301</v>
      </c>
      <c r="J802" s="272" t="s">
        <v>7089</v>
      </c>
      <c r="K802" s="273">
        <v>21.55</v>
      </c>
      <c r="L802" s="272" t="s">
        <v>7090</v>
      </c>
    </row>
    <row r="803" spans="1:12">
      <c r="A803" s="272" t="s">
        <v>7462</v>
      </c>
      <c r="B803" s="272" t="s">
        <v>7463</v>
      </c>
      <c r="C803" s="272" t="s">
        <v>7736</v>
      </c>
      <c r="D803" s="272" t="s">
        <v>7737</v>
      </c>
      <c r="E803" s="273" t="s">
        <v>7087</v>
      </c>
      <c r="F803" s="272" t="s">
        <v>7087</v>
      </c>
      <c r="G803" s="272">
        <v>88860</v>
      </c>
      <c r="H803" s="272" t="s">
        <v>7889</v>
      </c>
      <c r="I803" s="272" t="s">
        <v>301</v>
      </c>
      <c r="J803" s="272" t="s">
        <v>7089</v>
      </c>
      <c r="K803" s="273">
        <v>5.69</v>
      </c>
      <c r="L803" s="272" t="s">
        <v>7090</v>
      </c>
    </row>
    <row r="804" spans="1:12">
      <c r="A804" s="272" t="s">
        <v>7462</v>
      </c>
      <c r="B804" s="272" t="s">
        <v>7463</v>
      </c>
      <c r="C804" s="272" t="s">
        <v>7736</v>
      </c>
      <c r="D804" s="272" t="s">
        <v>7737</v>
      </c>
      <c r="E804" s="273" t="s">
        <v>7087</v>
      </c>
      <c r="F804" s="272" t="s">
        <v>7087</v>
      </c>
      <c r="G804" s="272">
        <v>88900</v>
      </c>
      <c r="H804" s="272" t="s">
        <v>7890</v>
      </c>
      <c r="I804" s="272" t="s">
        <v>301</v>
      </c>
      <c r="J804" s="272" t="s">
        <v>7089</v>
      </c>
      <c r="K804" s="273">
        <v>49.84</v>
      </c>
      <c r="L804" s="272" t="s">
        <v>7090</v>
      </c>
    </row>
    <row r="805" spans="1:12">
      <c r="A805" s="272" t="s">
        <v>7462</v>
      </c>
      <c r="B805" s="272" t="s">
        <v>7463</v>
      </c>
      <c r="C805" s="272" t="s">
        <v>7736</v>
      </c>
      <c r="D805" s="272" t="s">
        <v>7737</v>
      </c>
      <c r="E805" s="273" t="s">
        <v>7087</v>
      </c>
      <c r="F805" s="272" t="s">
        <v>7087</v>
      </c>
      <c r="G805" s="272">
        <v>88902</v>
      </c>
      <c r="H805" s="272" t="s">
        <v>7891</v>
      </c>
      <c r="I805" s="272" t="s">
        <v>301</v>
      </c>
      <c r="J805" s="272" t="s">
        <v>7089</v>
      </c>
      <c r="K805" s="273">
        <v>13.17</v>
      </c>
      <c r="L805" s="272" t="s">
        <v>7090</v>
      </c>
    </row>
    <row r="806" spans="1:12">
      <c r="A806" s="272" t="s">
        <v>7462</v>
      </c>
      <c r="B806" s="272" t="s">
        <v>7463</v>
      </c>
      <c r="C806" s="272" t="s">
        <v>7736</v>
      </c>
      <c r="D806" s="272" t="s">
        <v>7737</v>
      </c>
      <c r="E806" s="273" t="s">
        <v>7087</v>
      </c>
      <c r="F806" s="272" t="s">
        <v>7087</v>
      </c>
      <c r="G806" s="272">
        <v>88903</v>
      </c>
      <c r="H806" s="272" t="s">
        <v>7892</v>
      </c>
      <c r="I806" s="272" t="s">
        <v>301</v>
      </c>
      <c r="J806" s="272" t="s">
        <v>7089</v>
      </c>
      <c r="K806" s="273">
        <v>62.3</v>
      </c>
      <c r="L806" s="272" t="s">
        <v>7090</v>
      </c>
    </row>
    <row r="807" spans="1:12">
      <c r="A807" s="272" t="s">
        <v>7462</v>
      </c>
      <c r="B807" s="272" t="s">
        <v>7463</v>
      </c>
      <c r="C807" s="272" t="s">
        <v>7736</v>
      </c>
      <c r="D807" s="272" t="s">
        <v>7737</v>
      </c>
      <c r="E807" s="273" t="s">
        <v>7087</v>
      </c>
      <c r="F807" s="272" t="s">
        <v>7087</v>
      </c>
      <c r="G807" s="272">
        <v>88904</v>
      </c>
      <c r="H807" s="272" t="s">
        <v>7893</v>
      </c>
      <c r="I807" s="272" t="s">
        <v>301</v>
      </c>
      <c r="J807" s="272" t="s">
        <v>7644</v>
      </c>
      <c r="K807" s="273">
        <v>92.28</v>
      </c>
      <c r="L807" s="272" t="s">
        <v>7090</v>
      </c>
    </row>
    <row r="808" spans="1:12">
      <c r="A808" s="272" t="s">
        <v>7462</v>
      </c>
      <c r="B808" s="272" t="s">
        <v>7463</v>
      </c>
      <c r="C808" s="272" t="s">
        <v>7736</v>
      </c>
      <c r="D808" s="272" t="s">
        <v>7737</v>
      </c>
      <c r="E808" s="273" t="s">
        <v>7087</v>
      </c>
      <c r="F808" s="272" t="s">
        <v>7087</v>
      </c>
      <c r="G808" s="272">
        <v>89009</v>
      </c>
      <c r="H808" s="272" t="s">
        <v>7894</v>
      </c>
      <c r="I808" s="272" t="s">
        <v>301</v>
      </c>
      <c r="J808" s="272" t="s">
        <v>7089</v>
      </c>
      <c r="K808" s="273">
        <v>38.56</v>
      </c>
      <c r="L808" s="272" t="s">
        <v>7090</v>
      </c>
    </row>
    <row r="809" spans="1:12">
      <c r="A809" s="272" t="s">
        <v>7462</v>
      </c>
      <c r="B809" s="272" t="s">
        <v>7463</v>
      </c>
      <c r="C809" s="272" t="s">
        <v>7736</v>
      </c>
      <c r="D809" s="272" t="s">
        <v>7737</v>
      </c>
      <c r="E809" s="273" t="s">
        <v>7087</v>
      </c>
      <c r="F809" s="272" t="s">
        <v>7087</v>
      </c>
      <c r="G809" s="272">
        <v>89010</v>
      </c>
      <c r="H809" s="272" t="s">
        <v>7895</v>
      </c>
      <c r="I809" s="272" t="s">
        <v>301</v>
      </c>
      <c r="J809" s="272" t="s">
        <v>7089</v>
      </c>
      <c r="K809" s="273">
        <v>16.98</v>
      </c>
      <c r="L809" s="272" t="s">
        <v>7090</v>
      </c>
    </row>
    <row r="810" spans="1:12">
      <c r="A810" s="272" t="s">
        <v>7462</v>
      </c>
      <c r="B810" s="272" t="s">
        <v>7463</v>
      </c>
      <c r="C810" s="272" t="s">
        <v>7736</v>
      </c>
      <c r="D810" s="272" t="s">
        <v>7737</v>
      </c>
      <c r="E810" s="273" t="s">
        <v>7087</v>
      </c>
      <c r="F810" s="272" t="s">
        <v>7087</v>
      </c>
      <c r="G810" s="272">
        <v>89011</v>
      </c>
      <c r="H810" s="272" t="s">
        <v>7896</v>
      </c>
      <c r="I810" s="272" t="s">
        <v>301</v>
      </c>
      <c r="J810" s="272" t="s">
        <v>7089</v>
      </c>
      <c r="K810" s="273">
        <v>23.38</v>
      </c>
      <c r="L810" s="272" t="s">
        <v>7090</v>
      </c>
    </row>
    <row r="811" spans="1:12">
      <c r="A811" s="272" t="s">
        <v>7462</v>
      </c>
      <c r="B811" s="272" t="s">
        <v>7463</v>
      </c>
      <c r="C811" s="272" t="s">
        <v>7736</v>
      </c>
      <c r="D811" s="272" t="s">
        <v>7737</v>
      </c>
      <c r="E811" s="273" t="s">
        <v>7087</v>
      </c>
      <c r="F811" s="272" t="s">
        <v>7087</v>
      </c>
      <c r="G811" s="272">
        <v>89012</v>
      </c>
      <c r="H811" s="272" t="s">
        <v>7897</v>
      </c>
      <c r="I811" s="272" t="s">
        <v>301</v>
      </c>
      <c r="J811" s="272" t="s">
        <v>7089</v>
      </c>
      <c r="K811" s="273">
        <v>6.17</v>
      </c>
      <c r="L811" s="272" t="s">
        <v>7090</v>
      </c>
    </row>
    <row r="812" spans="1:12">
      <c r="A812" s="272" t="s">
        <v>7462</v>
      </c>
      <c r="B812" s="272" t="s">
        <v>7463</v>
      </c>
      <c r="C812" s="272" t="s">
        <v>7736</v>
      </c>
      <c r="D812" s="272" t="s">
        <v>7737</v>
      </c>
      <c r="E812" s="273" t="s">
        <v>7087</v>
      </c>
      <c r="F812" s="272" t="s">
        <v>7087</v>
      </c>
      <c r="G812" s="272">
        <v>89013</v>
      </c>
      <c r="H812" s="272" t="s">
        <v>7898</v>
      </c>
      <c r="I812" s="272" t="s">
        <v>301</v>
      </c>
      <c r="J812" s="272" t="s">
        <v>7089</v>
      </c>
      <c r="K812" s="273">
        <v>126.31</v>
      </c>
      <c r="L812" s="272" t="s">
        <v>7090</v>
      </c>
    </row>
    <row r="813" spans="1:12">
      <c r="A813" s="272" t="s">
        <v>7462</v>
      </c>
      <c r="B813" s="272" t="s">
        <v>7463</v>
      </c>
      <c r="C813" s="272" t="s">
        <v>7736</v>
      </c>
      <c r="D813" s="272" t="s">
        <v>7737</v>
      </c>
      <c r="E813" s="273" t="s">
        <v>7087</v>
      </c>
      <c r="F813" s="272" t="s">
        <v>7087</v>
      </c>
      <c r="G813" s="272">
        <v>89014</v>
      </c>
      <c r="H813" s="272" t="s">
        <v>7899</v>
      </c>
      <c r="I813" s="272" t="s">
        <v>301</v>
      </c>
      <c r="J813" s="272" t="s">
        <v>7089</v>
      </c>
      <c r="K813" s="273">
        <v>55.64</v>
      </c>
      <c r="L813" s="272" t="s">
        <v>7090</v>
      </c>
    </row>
    <row r="814" spans="1:12">
      <c r="A814" s="272" t="s">
        <v>7462</v>
      </c>
      <c r="B814" s="272" t="s">
        <v>7463</v>
      </c>
      <c r="C814" s="272" t="s">
        <v>7736</v>
      </c>
      <c r="D814" s="272" t="s">
        <v>7737</v>
      </c>
      <c r="E814" s="273" t="s">
        <v>7087</v>
      </c>
      <c r="F814" s="272" t="s">
        <v>7087</v>
      </c>
      <c r="G814" s="272">
        <v>89015</v>
      </c>
      <c r="H814" s="272" t="s">
        <v>7900</v>
      </c>
      <c r="I814" s="272" t="s">
        <v>301</v>
      </c>
      <c r="J814" s="272" t="s">
        <v>7089</v>
      </c>
      <c r="K814" s="273">
        <v>3.7</v>
      </c>
      <c r="L814" s="272" t="s">
        <v>7090</v>
      </c>
    </row>
    <row r="815" spans="1:12">
      <c r="A815" s="272" t="s">
        <v>7462</v>
      </c>
      <c r="B815" s="272" t="s">
        <v>7463</v>
      </c>
      <c r="C815" s="272" t="s">
        <v>7736</v>
      </c>
      <c r="D815" s="272" t="s">
        <v>7737</v>
      </c>
      <c r="E815" s="273" t="s">
        <v>7087</v>
      </c>
      <c r="F815" s="272" t="s">
        <v>7087</v>
      </c>
      <c r="G815" s="272">
        <v>89016</v>
      </c>
      <c r="H815" s="272" t="s">
        <v>7901</v>
      </c>
      <c r="I815" s="272" t="s">
        <v>301</v>
      </c>
      <c r="J815" s="272" t="s">
        <v>7089</v>
      </c>
      <c r="K815" s="273">
        <v>0.98</v>
      </c>
      <c r="L815" s="272" t="s">
        <v>7090</v>
      </c>
    </row>
    <row r="816" spans="1:12">
      <c r="A816" s="272" t="s">
        <v>7462</v>
      </c>
      <c r="B816" s="272" t="s">
        <v>7463</v>
      </c>
      <c r="C816" s="272" t="s">
        <v>7736</v>
      </c>
      <c r="D816" s="272" t="s">
        <v>7737</v>
      </c>
      <c r="E816" s="273" t="s">
        <v>7087</v>
      </c>
      <c r="F816" s="272" t="s">
        <v>7087</v>
      </c>
      <c r="G816" s="272">
        <v>89017</v>
      </c>
      <c r="H816" s="272" t="s">
        <v>7902</v>
      </c>
      <c r="I816" s="272" t="s">
        <v>301</v>
      </c>
      <c r="J816" s="272" t="s">
        <v>7089</v>
      </c>
      <c r="K816" s="273">
        <v>38.32</v>
      </c>
      <c r="L816" s="272" t="s">
        <v>7090</v>
      </c>
    </row>
    <row r="817" spans="1:12">
      <c r="A817" s="272" t="s">
        <v>7462</v>
      </c>
      <c r="B817" s="272" t="s">
        <v>7463</v>
      </c>
      <c r="C817" s="272" t="s">
        <v>7736</v>
      </c>
      <c r="D817" s="272" t="s">
        <v>7737</v>
      </c>
      <c r="E817" s="273" t="s">
        <v>7087</v>
      </c>
      <c r="F817" s="272" t="s">
        <v>7087</v>
      </c>
      <c r="G817" s="272">
        <v>89018</v>
      </c>
      <c r="H817" s="272" t="s">
        <v>7903</v>
      </c>
      <c r="I817" s="272" t="s">
        <v>301</v>
      </c>
      <c r="J817" s="272" t="s">
        <v>7089</v>
      </c>
      <c r="K817" s="273">
        <v>16.88</v>
      </c>
      <c r="L817" s="272" t="s">
        <v>7090</v>
      </c>
    </row>
    <row r="818" spans="1:12">
      <c r="A818" s="272" t="s">
        <v>7462</v>
      </c>
      <c r="B818" s="272" t="s">
        <v>7463</v>
      </c>
      <c r="C818" s="272" t="s">
        <v>7736</v>
      </c>
      <c r="D818" s="272" t="s">
        <v>7737</v>
      </c>
      <c r="E818" s="273" t="s">
        <v>7087</v>
      </c>
      <c r="F818" s="272" t="s">
        <v>7087</v>
      </c>
      <c r="G818" s="272">
        <v>89019</v>
      </c>
      <c r="H818" s="272" t="s">
        <v>7904</v>
      </c>
      <c r="I818" s="272" t="s">
        <v>301</v>
      </c>
      <c r="J818" s="272" t="s">
        <v>7089</v>
      </c>
      <c r="K818" s="273">
        <v>0.31</v>
      </c>
      <c r="L818" s="272" t="s">
        <v>7090</v>
      </c>
    </row>
    <row r="819" spans="1:12">
      <c r="A819" s="272" t="s">
        <v>7462</v>
      </c>
      <c r="B819" s="272" t="s">
        <v>7463</v>
      </c>
      <c r="C819" s="272" t="s">
        <v>7736</v>
      </c>
      <c r="D819" s="272" t="s">
        <v>7737</v>
      </c>
      <c r="E819" s="273" t="s">
        <v>7087</v>
      </c>
      <c r="F819" s="272" t="s">
        <v>7087</v>
      </c>
      <c r="G819" s="272">
        <v>89020</v>
      </c>
      <c r="H819" s="272" t="s">
        <v>7905</v>
      </c>
      <c r="I819" s="272" t="s">
        <v>301</v>
      </c>
      <c r="J819" s="272" t="s">
        <v>7089</v>
      </c>
      <c r="K819" s="273">
        <v>7.0000000000000007E-2</v>
      </c>
      <c r="L819" s="272" t="s">
        <v>7090</v>
      </c>
    </row>
    <row r="820" spans="1:12">
      <c r="A820" s="272" t="s">
        <v>7462</v>
      </c>
      <c r="B820" s="272" t="s">
        <v>7463</v>
      </c>
      <c r="C820" s="272" t="s">
        <v>7736</v>
      </c>
      <c r="D820" s="272" t="s">
        <v>7737</v>
      </c>
      <c r="E820" s="273" t="s">
        <v>7087</v>
      </c>
      <c r="F820" s="272" t="s">
        <v>7087</v>
      </c>
      <c r="G820" s="272">
        <v>89023</v>
      </c>
      <c r="H820" s="272" t="s">
        <v>7906</v>
      </c>
      <c r="I820" s="272" t="s">
        <v>301</v>
      </c>
      <c r="J820" s="272" t="s">
        <v>7089</v>
      </c>
      <c r="K820" s="273">
        <v>3.48</v>
      </c>
      <c r="L820" s="272" t="s">
        <v>7090</v>
      </c>
    </row>
    <row r="821" spans="1:12">
      <c r="A821" s="272" t="s">
        <v>7462</v>
      </c>
      <c r="B821" s="272" t="s">
        <v>7463</v>
      </c>
      <c r="C821" s="272" t="s">
        <v>7736</v>
      </c>
      <c r="D821" s="272" t="s">
        <v>7737</v>
      </c>
      <c r="E821" s="273" t="s">
        <v>7087</v>
      </c>
      <c r="F821" s="272" t="s">
        <v>7087</v>
      </c>
      <c r="G821" s="272">
        <v>89024</v>
      </c>
      <c r="H821" s="272" t="s">
        <v>7907</v>
      </c>
      <c r="I821" s="272" t="s">
        <v>301</v>
      </c>
      <c r="J821" s="272" t="s">
        <v>7089</v>
      </c>
      <c r="K821" s="273">
        <v>1.28</v>
      </c>
      <c r="L821" s="272" t="s">
        <v>7090</v>
      </c>
    </row>
    <row r="822" spans="1:12">
      <c r="A822" s="272" t="s">
        <v>7462</v>
      </c>
      <c r="B822" s="272" t="s">
        <v>7463</v>
      </c>
      <c r="C822" s="272" t="s">
        <v>7736</v>
      </c>
      <c r="D822" s="272" t="s">
        <v>7737</v>
      </c>
      <c r="E822" s="273" t="s">
        <v>7087</v>
      </c>
      <c r="F822" s="272" t="s">
        <v>7087</v>
      </c>
      <c r="G822" s="272">
        <v>89025</v>
      </c>
      <c r="H822" s="272" t="s">
        <v>7908</v>
      </c>
      <c r="I822" s="272" t="s">
        <v>301</v>
      </c>
      <c r="J822" s="272" t="s">
        <v>7089</v>
      </c>
      <c r="K822" s="273">
        <v>4.6399999999999997</v>
      </c>
      <c r="L822" s="272" t="s">
        <v>7090</v>
      </c>
    </row>
    <row r="823" spans="1:12">
      <c r="A823" s="272" t="s">
        <v>7462</v>
      </c>
      <c r="B823" s="272" t="s">
        <v>7463</v>
      </c>
      <c r="C823" s="272" t="s">
        <v>7736</v>
      </c>
      <c r="D823" s="272" t="s">
        <v>7737</v>
      </c>
      <c r="E823" s="273" t="s">
        <v>7087</v>
      </c>
      <c r="F823" s="272" t="s">
        <v>7087</v>
      </c>
      <c r="G823" s="272">
        <v>89026</v>
      </c>
      <c r="H823" s="272" t="s">
        <v>7909</v>
      </c>
      <c r="I823" s="272" t="s">
        <v>301</v>
      </c>
      <c r="J823" s="272" t="s">
        <v>7644</v>
      </c>
      <c r="K823" s="273">
        <v>175.44</v>
      </c>
      <c r="L823" s="272" t="s">
        <v>7090</v>
      </c>
    </row>
    <row r="824" spans="1:12">
      <c r="A824" s="272" t="s">
        <v>7462</v>
      </c>
      <c r="B824" s="272" t="s">
        <v>7463</v>
      </c>
      <c r="C824" s="272" t="s">
        <v>7736</v>
      </c>
      <c r="D824" s="272" t="s">
        <v>7737</v>
      </c>
      <c r="E824" s="273" t="s">
        <v>7087</v>
      </c>
      <c r="F824" s="272" t="s">
        <v>7087</v>
      </c>
      <c r="G824" s="272">
        <v>89029</v>
      </c>
      <c r="H824" s="272" t="s">
        <v>7910</v>
      </c>
      <c r="I824" s="272" t="s">
        <v>301</v>
      </c>
      <c r="J824" s="272" t="s">
        <v>7089</v>
      </c>
      <c r="K824" s="273">
        <v>29.74</v>
      </c>
      <c r="L824" s="272" t="s">
        <v>7090</v>
      </c>
    </row>
    <row r="825" spans="1:12">
      <c r="A825" s="272" t="s">
        <v>7462</v>
      </c>
      <c r="B825" s="272" t="s">
        <v>7463</v>
      </c>
      <c r="C825" s="272" t="s">
        <v>7736</v>
      </c>
      <c r="D825" s="272" t="s">
        <v>7737</v>
      </c>
      <c r="E825" s="273" t="s">
        <v>7087</v>
      </c>
      <c r="F825" s="272" t="s">
        <v>7087</v>
      </c>
      <c r="G825" s="272">
        <v>89030</v>
      </c>
      <c r="H825" s="272" t="s">
        <v>7911</v>
      </c>
      <c r="I825" s="272" t="s">
        <v>301</v>
      </c>
      <c r="J825" s="272" t="s">
        <v>7089</v>
      </c>
      <c r="K825" s="273">
        <v>13.1</v>
      </c>
      <c r="L825" s="272" t="s">
        <v>7090</v>
      </c>
    </row>
    <row r="826" spans="1:12">
      <c r="A826" s="272" t="s">
        <v>7462</v>
      </c>
      <c r="B826" s="272" t="s">
        <v>7463</v>
      </c>
      <c r="C826" s="272" t="s">
        <v>7736</v>
      </c>
      <c r="D826" s="272" t="s">
        <v>7737</v>
      </c>
      <c r="E826" s="273" t="s">
        <v>7087</v>
      </c>
      <c r="F826" s="272" t="s">
        <v>7087</v>
      </c>
      <c r="G826" s="272">
        <v>89033</v>
      </c>
      <c r="H826" s="272" t="s">
        <v>7912</v>
      </c>
      <c r="I826" s="272" t="s">
        <v>301</v>
      </c>
      <c r="J826" s="272" t="s">
        <v>7089</v>
      </c>
      <c r="K826" s="273">
        <v>13.22</v>
      </c>
      <c r="L826" s="272" t="s">
        <v>7090</v>
      </c>
    </row>
    <row r="827" spans="1:12">
      <c r="A827" s="272" t="s">
        <v>7462</v>
      </c>
      <c r="B827" s="272" t="s">
        <v>7463</v>
      </c>
      <c r="C827" s="272" t="s">
        <v>7736</v>
      </c>
      <c r="D827" s="272" t="s">
        <v>7737</v>
      </c>
      <c r="E827" s="273" t="s">
        <v>7087</v>
      </c>
      <c r="F827" s="272" t="s">
        <v>7087</v>
      </c>
      <c r="G827" s="272">
        <v>89034</v>
      </c>
      <c r="H827" s="272" t="s">
        <v>7913</v>
      </c>
      <c r="I827" s="272" t="s">
        <v>301</v>
      </c>
      <c r="J827" s="272" t="s">
        <v>7089</v>
      </c>
      <c r="K827" s="273">
        <v>3.54</v>
      </c>
      <c r="L827" s="272" t="s">
        <v>7090</v>
      </c>
    </row>
    <row r="828" spans="1:12">
      <c r="A828" s="272" t="s">
        <v>7462</v>
      </c>
      <c r="B828" s="272" t="s">
        <v>7463</v>
      </c>
      <c r="C828" s="272" t="s">
        <v>7736</v>
      </c>
      <c r="D828" s="272" t="s">
        <v>7737</v>
      </c>
      <c r="E828" s="273" t="s">
        <v>7087</v>
      </c>
      <c r="F828" s="272" t="s">
        <v>7087</v>
      </c>
      <c r="G828" s="272">
        <v>89128</v>
      </c>
      <c r="H828" s="272" t="s">
        <v>7914</v>
      </c>
      <c r="I828" s="272" t="s">
        <v>301</v>
      </c>
      <c r="J828" s="272" t="s">
        <v>7089</v>
      </c>
      <c r="K828" s="273">
        <v>34.299999999999997</v>
      </c>
      <c r="L828" s="272" t="s">
        <v>7090</v>
      </c>
    </row>
    <row r="829" spans="1:12">
      <c r="A829" s="272" t="s">
        <v>7462</v>
      </c>
      <c r="B829" s="272" t="s">
        <v>7463</v>
      </c>
      <c r="C829" s="272" t="s">
        <v>7736</v>
      </c>
      <c r="D829" s="272" t="s">
        <v>7737</v>
      </c>
      <c r="E829" s="273" t="s">
        <v>7087</v>
      </c>
      <c r="F829" s="272" t="s">
        <v>7087</v>
      </c>
      <c r="G829" s="272">
        <v>89129</v>
      </c>
      <c r="H829" s="272" t="s">
        <v>7915</v>
      </c>
      <c r="I829" s="272" t="s">
        <v>301</v>
      </c>
      <c r="J829" s="272" t="s">
        <v>7089</v>
      </c>
      <c r="K829" s="273">
        <v>9.06</v>
      </c>
      <c r="L829" s="272" t="s">
        <v>7090</v>
      </c>
    </row>
    <row r="830" spans="1:12">
      <c r="A830" s="272" t="s">
        <v>7462</v>
      </c>
      <c r="B830" s="272" t="s">
        <v>7463</v>
      </c>
      <c r="C830" s="272" t="s">
        <v>7736</v>
      </c>
      <c r="D830" s="272" t="s">
        <v>7737</v>
      </c>
      <c r="E830" s="273" t="s">
        <v>7087</v>
      </c>
      <c r="F830" s="272" t="s">
        <v>7087</v>
      </c>
      <c r="G830" s="272">
        <v>89130</v>
      </c>
      <c r="H830" s="272" t="s">
        <v>7916</v>
      </c>
      <c r="I830" s="272" t="s">
        <v>301</v>
      </c>
      <c r="J830" s="272" t="s">
        <v>7089</v>
      </c>
      <c r="K830" s="273">
        <v>47.56</v>
      </c>
      <c r="L830" s="272" t="s">
        <v>7090</v>
      </c>
    </row>
    <row r="831" spans="1:12">
      <c r="A831" s="272" t="s">
        <v>7462</v>
      </c>
      <c r="B831" s="272" t="s">
        <v>7463</v>
      </c>
      <c r="C831" s="272" t="s">
        <v>7736</v>
      </c>
      <c r="D831" s="272" t="s">
        <v>7737</v>
      </c>
      <c r="E831" s="273" t="s">
        <v>7087</v>
      </c>
      <c r="F831" s="272" t="s">
        <v>7087</v>
      </c>
      <c r="G831" s="272">
        <v>89131</v>
      </c>
      <c r="H831" s="272" t="s">
        <v>7917</v>
      </c>
      <c r="I831" s="272" t="s">
        <v>301</v>
      </c>
      <c r="J831" s="272" t="s">
        <v>7089</v>
      </c>
      <c r="K831" s="273">
        <v>12.57</v>
      </c>
      <c r="L831" s="272" t="s">
        <v>7090</v>
      </c>
    </row>
    <row r="832" spans="1:12">
      <c r="A832" s="272" t="s">
        <v>7462</v>
      </c>
      <c r="B832" s="272" t="s">
        <v>7463</v>
      </c>
      <c r="C832" s="272" t="s">
        <v>7736</v>
      </c>
      <c r="D832" s="272" t="s">
        <v>7737</v>
      </c>
      <c r="E832" s="273" t="s">
        <v>7087</v>
      </c>
      <c r="F832" s="272" t="s">
        <v>7087</v>
      </c>
      <c r="G832" s="272">
        <v>89210</v>
      </c>
      <c r="H832" s="272" t="s">
        <v>7918</v>
      </c>
      <c r="I832" s="272" t="s">
        <v>301</v>
      </c>
      <c r="J832" s="272" t="s">
        <v>7089</v>
      </c>
      <c r="K832" s="273">
        <v>32.9</v>
      </c>
      <c r="L832" s="272" t="s">
        <v>7090</v>
      </c>
    </row>
    <row r="833" spans="1:12">
      <c r="A833" s="272" t="s">
        <v>7462</v>
      </c>
      <c r="B833" s="272" t="s">
        <v>7463</v>
      </c>
      <c r="C833" s="272" t="s">
        <v>7736</v>
      </c>
      <c r="D833" s="272" t="s">
        <v>7737</v>
      </c>
      <c r="E833" s="273" t="s">
        <v>7087</v>
      </c>
      <c r="F833" s="272" t="s">
        <v>7087</v>
      </c>
      <c r="G833" s="272">
        <v>89211</v>
      </c>
      <c r="H833" s="272" t="s">
        <v>7919</v>
      </c>
      <c r="I833" s="272" t="s">
        <v>301</v>
      </c>
      <c r="J833" s="272" t="s">
        <v>7089</v>
      </c>
      <c r="K833" s="273">
        <v>8.82</v>
      </c>
      <c r="L833" s="272" t="s">
        <v>7090</v>
      </c>
    </row>
    <row r="834" spans="1:12">
      <c r="A834" s="272" t="s">
        <v>7462</v>
      </c>
      <c r="B834" s="272" t="s">
        <v>7463</v>
      </c>
      <c r="C834" s="272" t="s">
        <v>7736</v>
      </c>
      <c r="D834" s="272" t="s">
        <v>7737</v>
      </c>
      <c r="E834" s="273" t="s">
        <v>7087</v>
      </c>
      <c r="F834" s="272" t="s">
        <v>7087</v>
      </c>
      <c r="G834" s="272">
        <v>89212</v>
      </c>
      <c r="H834" s="272" t="s">
        <v>7920</v>
      </c>
      <c r="I834" s="272" t="s">
        <v>301</v>
      </c>
      <c r="J834" s="272" t="s">
        <v>7089</v>
      </c>
      <c r="K834" s="273">
        <v>28.91</v>
      </c>
      <c r="L834" s="272" t="s">
        <v>7090</v>
      </c>
    </row>
    <row r="835" spans="1:12">
      <c r="A835" s="272" t="s">
        <v>7462</v>
      </c>
      <c r="B835" s="272" t="s">
        <v>7463</v>
      </c>
      <c r="C835" s="272" t="s">
        <v>7736</v>
      </c>
      <c r="D835" s="272" t="s">
        <v>7737</v>
      </c>
      <c r="E835" s="273" t="s">
        <v>7087</v>
      </c>
      <c r="F835" s="272" t="s">
        <v>7087</v>
      </c>
      <c r="G835" s="272">
        <v>89213</v>
      </c>
      <c r="H835" s="272" t="s">
        <v>7921</v>
      </c>
      <c r="I835" s="272" t="s">
        <v>301</v>
      </c>
      <c r="J835" s="272" t="s">
        <v>7089</v>
      </c>
      <c r="K835" s="273">
        <v>8.92</v>
      </c>
      <c r="L835" s="272" t="s">
        <v>7090</v>
      </c>
    </row>
    <row r="836" spans="1:12">
      <c r="A836" s="272" t="s">
        <v>7462</v>
      </c>
      <c r="B836" s="272" t="s">
        <v>7463</v>
      </c>
      <c r="C836" s="272" t="s">
        <v>7736</v>
      </c>
      <c r="D836" s="272" t="s">
        <v>7737</v>
      </c>
      <c r="E836" s="273" t="s">
        <v>7087</v>
      </c>
      <c r="F836" s="272" t="s">
        <v>7087</v>
      </c>
      <c r="G836" s="272">
        <v>89214</v>
      </c>
      <c r="H836" s="272" t="s">
        <v>7922</v>
      </c>
      <c r="I836" s="272" t="s">
        <v>301</v>
      </c>
      <c r="J836" s="272" t="s">
        <v>7089</v>
      </c>
      <c r="K836" s="273">
        <v>27.14</v>
      </c>
      <c r="L836" s="272" t="s">
        <v>7090</v>
      </c>
    </row>
    <row r="837" spans="1:12">
      <c r="A837" s="272" t="s">
        <v>7462</v>
      </c>
      <c r="B837" s="272" t="s">
        <v>7463</v>
      </c>
      <c r="C837" s="272" t="s">
        <v>7736</v>
      </c>
      <c r="D837" s="272" t="s">
        <v>7737</v>
      </c>
      <c r="E837" s="273" t="s">
        <v>7087</v>
      </c>
      <c r="F837" s="272" t="s">
        <v>7087</v>
      </c>
      <c r="G837" s="272">
        <v>89215</v>
      </c>
      <c r="H837" s="272" t="s">
        <v>7923</v>
      </c>
      <c r="I837" s="272" t="s">
        <v>301</v>
      </c>
      <c r="J837" s="272" t="s">
        <v>7644</v>
      </c>
      <c r="K837" s="273">
        <v>95.29</v>
      </c>
      <c r="L837" s="272" t="s">
        <v>7090</v>
      </c>
    </row>
    <row r="838" spans="1:12">
      <c r="A838" s="272" t="s">
        <v>7462</v>
      </c>
      <c r="B838" s="272" t="s">
        <v>7463</v>
      </c>
      <c r="C838" s="272" t="s">
        <v>7736</v>
      </c>
      <c r="D838" s="272" t="s">
        <v>7737</v>
      </c>
      <c r="E838" s="273" t="s">
        <v>7087</v>
      </c>
      <c r="F838" s="272" t="s">
        <v>7087</v>
      </c>
      <c r="G838" s="272">
        <v>89221</v>
      </c>
      <c r="H838" s="272" t="s">
        <v>7924</v>
      </c>
      <c r="I838" s="272" t="s">
        <v>301</v>
      </c>
      <c r="J838" s="272" t="s">
        <v>7147</v>
      </c>
      <c r="K838" s="273">
        <v>1.24</v>
      </c>
      <c r="L838" s="272" t="s">
        <v>7090</v>
      </c>
    </row>
    <row r="839" spans="1:12">
      <c r="A839" s="272" t="s">
        <v>7462</v>
      </c>
      <c r="B839" s="272" t="s">
        <v>7463</v>
      </c>
      <c r="C839" s="272" t="s">
        <v>7736</v>
      </c>
      <c r="D839" s="272" t="s">
        <v>7737</v>
      </c>
      <c r="E839" s="273" t="s">
        <v>7087</v>
      </c>
      <c r="F839" s="272" t="s">
        <v>7087</v>
      </c>
      <c r="G839" s="272">
        <v>89222</v>
      </c>
      <c r="H839" s="272" t="s">
        <v>7925</v>
      </c>
      <c r="I839" s="272" t="s">
        <v>301</v>
      </c>
      <c r="J839" s="272" t="s">
        <v>7147</v>
      </c>
      <c r="K839" s="273">
        <v>0.3</v>
      </c>
      <c r="L839" s="272" t="s">
        <v>7090</v>
      </c>
    </row>
    <row r="840" spans="1:12">
      <c r="A840" s="272" t="s">
        <v>7462</v>
      </c>
      <c r="B840" s="272" t="s">
        <v>7463</v>
      </c>
      <c r="C840" s="272" t="s">
        <v>7736</v>
      </c>
      <c r="D840" s="272" t="s">
        <v>7737</v>
      </c>
      <c r="E840" s="273" t="s">
        <v>7087</v>
      </c>
      <c r="F840" s="272" t="s">
        <v>7087</v>
      </c>
      <c r="G840" s="272">
        <v>89223</v>
      </c>
      <c r="H840" s="272" t="s">
        <v>7926</v>
      </c>
      <c r="I840" s="272" t="s">
        <v>301</v>
      </c>
      <c r="J840" s="272" t="s">
        <v>7147</v>
      </c>
      <c r="K840" s="273">
        <v>1.45</v>
      </c>
      <c r="L840" s="272" t="s">
        <v>7090</v>
      </c>
    </row>
    <row r="841" spans="1:12">
      <c r="A841" s="272" t="s">
        <v>7462</v>
      </c>
      <c r="B841" s="272" t="s">
        <v>7463</v>
      </c>
      <c r="C841" s="272" t="s">
        <v>7736</v>
      </c>
      <c r="D841" s="272" t="s">
        <v>7737</v>
      </c>
      <c r="E841" s="273" t="s">
        <v>7087</v>
      </c>
      <c r="F841" s="272" t="s">
        <v>7087</v>
      </c>
      <c r="G841" s="272">
        <v>89224</v>
      </c>
      <c r="H841" s="272" t="s">
        <v>7927</v>
      </c>
      <c r="I841" s="272" t="s">
        <v>301</v>
      </c>
      <c r="J841" s="272" t="s">
        <v>7147</v>
      </c>
      <c r="K841" s="273">
        <v>2.7</v>
      </c>
      <c r="L841" s="272" t="s">
        <v>7090</v>
      </c>
    </row>
    <row r="842" spans="1:12">
      <c r="A842" s="272" t="s">
        <v>7462</v>
      </c>
      <c r="B842" s="272" t="s">
        <v>7463</v>
      </c>
      <c r="C842" s="272" t="s">
        <v>7736</v>
      </c>
      <c r="D842" s="272" t="s">
        <v>7737</v>
      </c>
      <c r="E842" s="273" t="s">
        <v>7087</v>
      </c>
      <c r="F842" s="272" t="s">
        <v>7087</v>
      </c>
      <c r="G842" s="272">
        <v>89228</v>
      </c>
      <c r="H842" s="272" t="s">
        <v>7928</v>
      </c>
      <c r="I842" s="272" t="s">
        <v>301</v>
      </c>
      <c r="J842" s="272" t="s">
        <v>7089</v>
      </c>
      <c r="K842" s="273">
        <v>44.4</v>
      </c>
      <c r="L842" s="272" t="s">
        <v>7090</v>
      </c>
    </row>
    <row r="843" spans="1:12">
      <c r="A843" s="272" t="s">
        <v>7462</v>
      </c>
      <c r="B843" s="272" t="s">
        <v>7463</v>
      </c>
      <c r="C843" s="272" t="s">
        <v>7736</v>
      </c>
      <c r="D843" s="272" t="s">
        <v>7737</v>
      </c>
      <c r="E843" s="273" t="s">
        <v>7087</v>
      </c>
      <c r="F843" s="272" t="s">
        <v>7087</v>
      </c>
      <c r="G843" s="272">
        <v>89229</v>
      </c>
      <c r="H843" s="272" t="s">
        <v>7929</v>
      </c>
      <c r="I843" s="272" t="s">
        <v>301</v>
      </c>
      <c r="J843" s="272" t="s">
        <v>7089</v>
      </c>
      <c r="K843" s="273">
        <v>15.65</v>
      </c>
      <c r="L843" s="272" t="s">
        <v>7090</v>
      </c>
    </row>
    <row r="844" spans="1:12">
      <c r="A844" s="272" t="s">
        <v>7462</v>
      </c>
      <c r="B844" s="272" t="s">
        <v>7463</v>
      </c>
      <c r="C844" s="272" t="s">
        <v>7736</v>
      </c>
      <c r="D844" s="272" t="s">
        <v>7737</v>
      </c>
      <c r="E844" s="273" t="s">
        <v>7087</v>
      </c>
      <c r="F844" s="272" t="s">
        <v>7087</v>
      </c>
      <c r="G844" s="272">
        <v>89230</v>
      </c>
      <c r="H844" s="272" t="s">
        <v>7930</v>
      </c>
      <c r="I844" s="272" t="s">
        <v>301</v>
      </c>
      <c r="J844" s="272" t="s">
        <v>7089</v>
      </c>
      <c r="K844" s="273">
        <v>107.49</v>
      </c>
      <c r="L844" s="272" t="s">
        <v>7090</v>
      </c>
    </row>
    <row r="845" spans="1:12">
      <c r="A845" s="272" t="s">
        <v>7462</v>
      </c>
      <c r="B845" s="272" t="s">
        <v>7463</v>
      </c>
      <c r="C845" s="272" t="s">
        <v>7736</v>
      </c>
      <c r="D845" s="272" t="s">
        <v>7737</v>
      </c>
      <c r="E845" s="273" t="s">
        <v>7087</v>
      </c>
      <c r="F845" s="272" t="s">
        <v>7087</v>
      </c>
      <c r="G845" s="272">
        <v>89231</v>
      </c>
      <c r="H845" s="272" t="s">
        <v>7931</v>
      </c>
      <c r="I845" s="272" t="s">
        <v>301</v>
      </c>
      <c r="J845" s="272" t="s">
        <v>7089</v>
      </c>
      <c r="K845" s="273">
        <v>32.909999999999997</v>
      </c>
      <c r="L845" s="272" t="s">
        <v>7090</v>
      </c>
    </row>
    <row r="846" spans="1:12">
      <c r="A846" s="272" t="s">
        <v>7462</v>
      </c>
      <c r="B846" s="272" t="s">
        <v>7463</v>
      </c>
      <c r="C846" s="272" t="s">
        <v>7736</v>
      </c>
      <c r="D846" s="272" t="s">
        <v>7737</v>
      </c>
      <c r="E846" s="273" t="s">
        <v>7087</v>
      </c>
      <c r="F846" s="272" t="s">
        <v>7087</v>
      </c>
      <c r="G846" s="272">
        <v>89232</v>
      </c>
      <c r="H846" s="272" t="s">
        <v>7932</v>
      </c>
      <c r="I846" s="272" t="s">
        <v>301</v>
      </c>
      <c r="J846" s="272" t="s">
        <v>7089</v>
      </c>
      <c r="K846" s="273">
        <v>191.74</v>
      </c>
      <c r="L846" s="272" t="s">
        <v>7090</v>
      </c>
    </row>
    <row r="847" spans="1:12">
      <c r="A847" s="272" t="s">
        <v>7462</v>
      </c>
      <c r="B847" s="272" t="s">
        <v>7463</v>
      </c>
      <c r="C847" s="272" t="s">
        <v>7736</v>
      </c>
      <c r="D847" s="272" t="s">
        <v>7737</v>
      </c>
      <c r="E847" s="273" t="s">
        <v>7087</v>
      </c>
      <c r="F847" s="272" t="s">
        <v>7087</v>
      </c>
      <c r="G847" s="272">
        <v>89233</v>
      </c>
      <c r="H847" s="272" t="s">
        <v>7933</v>
      </c>
      <c r="I847" s="272" t="s">
        <v>301</v>
      </c>
      <c r="J847" s="272" t="s">
        <v>7644</v>
      </c>
      <c r="K847" s="273">
        <v>171.49</v>
      </c>
      <c r="L847" s="272" t="s">
        <v>7090</v>
      </c>
    </row>
    <row r="848" spans="1:12">
      <c r="A848" s="272" t="s">
        <v>7462</v>
      </c>
      <c r="B848" s="272" t="s">
        <v>7463</v>
      </c>
      <c r="C848" s="272" t="s">
        <v>7736</v>
      </c>
      <c r="D848" s="272" t="s">
        <v>7737</v>
      </c>
      <c r="E848" s="273" t="s">
        <v>7087</v>
      </c>
      <c r="F848" s="272" t="s">
        <v>7087</v>
      </c>
      <c r="G848" s="272">
        <v>89236</v>
      </c>
      <c r="H848" s="272" t="s">
        <v>7934</v>
      </c>
      <c r="I848" s="272" t="s">
        <v>301</v>
      </c>
      <c r="J848" s="272" t="s">
        <v>7089</v>
      </c>
      <c r="K848" s="273">
        <v>251.11</v>
      </c>
      <c r="L848" s="272" t="s">
        <v>7090</v>
      </c>
    </row>
    <row r="849" spans="1:12">
      <c r="A849" s="272" t="s">
        <v>7462</v>
      </c>
      <c r="B849" s="272" t="s">
        <v>7463</v>
      </c>
      <c r="C849" s="272" t="s">
        <v>7736</v>
      </c>
      <c r="D849" s="272" t="s">
        <v>7737</v>
      </c>
      <c r="E849" s="273" t="s">
        <v>7087</v>
      </c>
      <c r="F849" s="272" t="s">
        <v>7087</v>
      </c>
      <c r="G849" s="272">
        <v>89237</v>
      </c>
      <c r="H849" s="272" t="s">
        <v>7935</v>
      </c>
      <c r="I849" s="272" t="s">
        <v>301</v>
      </c>
      <c r="J849" s="272" t="s">
        <v>7089</v>
      </c>
      <c r="K849" s="273">
        <v>76.89</v>
      </c>
      <c r="L849" s="272" t="s">
        <v>7090</v>
      </c>
    </row>
    <row r="850" spans="1:12">
      <c r="A850" s="272" t="s">
        <v>7462</v>
      </c>
      <c r="B850" s="272" t="s">
        <v>7463</v>
      </c>
      <c r="C850" s="272" t="s">
        <v>7736</v>
      </c>
      <c r="D850" s="272" t="s">
        <v>7737</v>
      </c>
      <c r="E850" s="273" t="s">
        <v>7087</v>
      </c>
      <c r="F850" s="272" t="s">
        <v>7087</v>
      </c>
      <c r="G850" s="272">
        <v>89238</v>
      </c>
      <c r="H850" s="272" t="s">
        <v>7936</v>
      </c>
      <c r="I850" s="272" t="s">
        <v>301</v>
      </c>
      <c r="J850" s="272" t="s">
        <v>7089</v>
      </c>
      <c r="K850" s="273">
        <v>447.91</v>
      </c>
      <c r="L850" s="272" t="s">
        <v>7090</v>
      </c>
    </row>
    <row r="851" spans="1:12">
      <c r="A851" s="272" t="s">
        <v>7462</v>
      </c>
      <c r="B851" s="272" t="s">
        <v>7463</v>
      </c>
      <c r="C851" s="272" t="s">
        <v>7736</v>
      </c>
      <c r="D851" s="272" t="s">
        <v>7737</v>
      </c>
      <c r="E851" s="273" t="s">
        <v>7087</v>
      </c>
      <c r="F851" s="272" t="s">
        <v>7087</v>
      </c>
      <c r="G851" s="272">
        <v>89239</v>
      </c>
      <c r="H851" s="272" t="s">
        <v>7937</v>
      </c>
      <c r="I851" s="272" t="s">
        <v>301</v>
      </c>
      <c r="J851" s="272" t="s">
        <v>7644</v>
      </c>
      <c r="K851" s="273">
        <v>453.5</v>
      </c>
      <c r="L851" s="272" t="s">
        <v>7090</v>
      </c>
    </row>
    <row r="852" spans="1:12">
      <c r="A852" s="272" t="s">
        <v>7462</v>
      </c>
      <c r="B852" s="272" t="s">
        <v>7463</v>
      </c>
      <c r="C852" s="272" t="s">
        <v>7736</v>
      </c>
      <c r="D852" s="272" t="s">
        <v>7737</v>
      </c>
      <c r="E852" s="273" t="s">
        <v>7087</v>
      </c>
      <c r="F852" s="272" t="s">
        <v>7087</v>
      </c>
      <c r="G852" s="272">
        <v>89240</v>
      </c>
      <c r="H852" s="272" t="s">
        <v>7938</v>
      </c>
      <c r="I852" s="272" t="s">
        <v>301</v>
      </c>
      <c r="J852" s="272" t="s">
        <v>7089</v>
      </c>
      <c r="K852" s="273">
        <v>77.06</v>
      </c>
      <c r="L852" s="272" t="s">
        <v>7090</v>
      </c>
    </row>
    <row r="853" spans="1:12">
      <c r="A853" s="272" t="s">
        <v>7462</v>
      </c>
      <c r="B853" s="272" t="s">
        <v>7463</v>
      </c>
      <c r="C853" s="272" t="s">
        <v>7736</v>
      </c>
      <c r="D853" s="272" t="s">
        <v>7737</v>
      </c>
      <c r="E853" s="273" t="s">
        <v>7087</v>
      </c>
      <c r="F853" s="272" t="s">
        <v>7087</v>
      </c>
      <c r="G853" s="272">
        <v>89241</v>
      </c>
      <c r="H853" s="272" t="s">
        <v>7939</v>
      </c>
      <c r="I853" s="272" t="s">
        <v>301</v>
      </c>
      <c r="J853" s="272" t="s">
        <v>7089</v>
      </c>
      <c r="K853" s="273">
        <v>27.16</v>
      </c>
      <c r="L853" s="272" t="s">
        <v>7090</v>
      </c>
    </row>
    <row r="854" spans="1:12">
      <c r="A854" s="272" t="s">
        <v>7462</v>
      </c>
      <c r="B854" s="272" t="s">
        <v>7463</v>
      </c>
      <c r="C854" s="272" t="s">
        <v>7736</v>
      </c>
      <c r="D854" s="272" t="s">
        <v>7737</v>
      </c>
      <c r="E854" s="273" t="s">
        <v>7087</v>
      </c>
      <c r="F854" s="272" t="s">
        <v>7087</v>
      </c>
      <c r="G854" s="272">
        <v>89246</v>
      </c>
      <c r="H854" s="272" t="s">
        <v>7940</v>
      </c>
      <c r="I854" s="272" t="s">
        <v>301</v>
      </c>
      <c r="J854" s="272" t="s">
        <v>7089</v>
      </c>
      <c r="K854" s="273">
        <v>218.19</v>
      </c>
      <c r="L854" s="272" t="s">
        <v>7090</v>
      </c>
    </row>
    <row r="855" spans="1:12">
      <c r="A855" s="272" t="s">
        <v>7462</v>
      </c>
      <c r="B855" s="272" t="s">
        <v>7463</v>
      </c>
      <c r="C855" s="272" t="s">
        <v>7736</v>
      </c>
      <c r="D855" s="272" t="s">
        <v>7737</v>
      </c>
      <c r="E855" s="273" t="s">
        <v>7087</v>
      </c>
      <c r="F855" s="272" t="s">
        <v>7087</v>
      </c>
      <c r="G855" s="272">
        <v>89247</v>
      </c>
      <c r="H855" s="272" t="s">
        <v>7941</v>
      </c>
      <c r="I855" s="272" t="s">
        <v>301</v>
      </c>
      <c r="J855" s="272" t="s">
        <v>7089</v>
      </c>
      <c r="K855" s="273">
        <v>66.81</v>
      </c>
      <c r="L855" s="272" t="s">
        <v>7090</v>
      </c>
    </row>
    <row r="856" spans="1:12">
      <c r="A856" s="272" t="s">
        <v>7462</v>
      </c>
      <c r="B856" s="272" t="s">
        <v>7463</v>
      </c>
      <c r="C856" s="272" t="s">
        <v>7736</v>
      </c>
      <c r="D856" s="272" t="s">
        <v>7737</v>
      </c>
      <c r="E856" s="273" t="s">
        <v>7087</v>
      </c>
      <c r="F856" s="272" t="s">
        <v>7087</v>
      </c>
      <c r="G856" s="272">
        <v>89248</v>
      </c>
      <c r="H856" s="272" t="s">
        <v>7942</v>
      </c>
      <c r="I856" s="272" t="s">
        <v>301</v>
      </c>
      <c r="J856" s="272" t="s">
        <v>7089</v>
      </c>
      <c r="K856" s="273">
        <v>389.2</v>
      </c>
      <c r="L856" s="272" t="s">
        <v>7090</v>
      </c>
    </row>
    <row r="857" spans="1:12">
      <c r="A857" s="272" t="s">
        <v>7462</v>
      </c>
      <c r="B857" s="272" t="s">
        <v>7463</v>
      </c>
      <c r="C857" s="272" t="s">
        <v>7736</v>
      </c>
      <c r="D857" s="272" t="s">
        <v>7737</v>
      </c>
      <c r="E857" s="273" t="s">
        <v>7087</v>
      </c>
      <c r="F857" s="272" t="s">
        <v>7087</v>
      </c>
      <c r="G857" s="272">
        <v>89249</v>
      </c>
      <c r="H857" s="272" t="s">
        <v>7943</v>
      </c>
      <c r="I857" s="272" t="s">
        <v>301</v>
      </c>
      <c r="J857" s="272" t="s">
        <v>7644</v>
      </c>
      <c r="K857" s="273">
        <v>386.57</v>
      </c>
      <c r="L857" s="272" t="s">
        <v>7090</v>
      </c>
    </row>
    <row r="858" spans="1:12">
      <c r="A858" s="272" t="s">
        <v>7462</v>
      </c>
      <c r="B858" s="272" t="s">
        <v>7463</v>
      </c>
      <c r="C858" s="272" t="s">
        <v>7736</v>
      </c>
      <c r="D858" s="272" t="s">
        <v>7737</v>
      </c>
      <c r="E858" s="273" t="s">
        <v>7087</v>
      </c>
      <c r="F858" s="272" t="s">
        <v>7087</v>
      </c>
      <c r="G858" s="272">
        <v>89253</v>
      </c>
      <c r="H858" s="272" t="s">
        <v>7944</v>
      </c>
      <c r="I858" s="272" t="s">
        <v>301</v>
      </c>
      <c r="J858" s="272" t="s">
        <v>7089</v>
      </c>
      <c r="K858" s="273">
        <v>63.15</v>
      </c>
      <c r="L858" s="272" t="s">
        <v>7090</v>
      </c>
    </row>
    <row r="859" spans="1:12">
      <c r="A859" s="272" t="s">
        <v>7462</v>
      </c>
      <c r="B859" s="272" t="s">
        <v>7463</v>
      </c>
      <c r="C859" s="272" t="s">
        <v>7736</v>
      </c>
      <c r="D859" s="272" t="s">
        <v>7737</v>
      </c>
      <c r="E859" s="273" t="s">
        <v>7087</v>
      </c>
      <c r="F859" s="272" t="s">
        <v>7087</v>
      </c>
      <c r="G859" s="272">
        <v>89254</v>
      </c>
      <c r="H859" s="272" t="s">
        <v>7945</v>
      </c>
      <c r="I859" s="272" t="s">
        <v>301</v>
      </c>
      <c r="J859" s="272" t="s">
        <v>7089</v>
      </c>
      <c r="K859" s="273">
        <v>22.26</v>
      </c>
      <c r="L859" s="272" t="s">
        <v>7090</v>
      </c>
    </row>
    <row r="860" spans="1:12">
      <c r="A860" s="272" t="s">
        <v>7462</v>
      </c>
      <c r="B860" s="272" t="s">
        <v>7463</v>
      </c>
      <c r="C860" s="272" t="s">
        <v>7736</v>
      </c>
      <c r="D860" s="272" t="s">
        <v>7737</v>
      </c>
      <c r="E860" s="273" t="s">
        <v>7087</v>
      </c>
      <c r="F860" s="272" t="s">
        <v>7087</v>
      </c>
      <c r="G860" s="272">
        <v>89255</v>
      </c>
      <c r="H860" s="272" t="s">
        <v>7946</v>
      </c>
      <c r="I860" s="272" t="s">
        <v>301</v>
      </c>
      <c r="J860" s="272" t="s">
        <v>7089</v>
      </c>
      <c r="K860" s="273">
        <v>101.51</v>
      </c>
      <c r="L860" s="272" t="s">
        <v>7090</v>
      </c>
    </row>
    <row r="861" spans="1:12">
      <c r="A861" s="272" t="s">
        <v>7462</v>
      </c>
      <c r="B861" s="272" t="s">
        <v>7463</v>
      </c>
      <c r="C861" s="272" t="s">
        <v>7736</v>
      </c>
      <c r="D861" s="272" t="s">
        <v>7737</v>
      </c>
      <c r="E861" s="273" t="s">
        <v>7087</v>
      </c>
      <c r="F861" s="272" t="s">
        <v>7087</v>
      </c>
      <c r="G861" s="272">
        <v>89256</v>
      </c>
      <c r="H861" s="272" t="s">
        <v>7947</v>
      </c>
      <c r="I861" s="272" t="s">
        <v>301</v>
      </c>
      <c r="J861" s="272" t="s">
        <v>7644</v>
      </c>
      <c r="K861" s="273">
        <v>87</v>
      </c>
      <c r="L861" s="272" t="s">
        <v>7090</v>
      </c>
    </row>
    <row r="862" spans="1:12">
      <c r="A862" s="272" t="s">
        <v>7462</v>
      </c>
      <c r="B862" s="272" t="s">
        <v>7463</v>
      </c>
      <c r="C862" s="272" t="s">
        <v>7736</v>
      </c>
      <c r="D862" s="272" t="s">
        <v>7737</v>
      </c>
      <c r="E862" s="273" t="s">
        <v>7087</v>
      </c>
      <c r="F862" s="272" t="s">
        <v>7087</v>
      </c>
      <c r="G862" s="272">
        <v>89259</v>
      </c>
      <c r="H862" s="272" t="s">
        <v>7948</v>
      </c>
      <c r="I862" s="272" t="s">
        <v>301</v>
      </c>
      <c r="J862" s="272" t="s">
        <v>7089</v>
      </c>
      <c r="K862" s="273">
        <v>26.84</v>
      </c>
      <c r="L862" s="272" t="s">
        <v>7090</v>
      </c>
    </row>
    <row r="863" spans="1:12">
      <c r="A863" s="272" t="s">
        <v>7462</v>
      </c>
      <c r="B863" s="272" t="s">
        <v>7463</v>
      </c>
      <c r="C863" s="272" t="s">
        <v>7736</v>
      </c>
      <c r="D863" s="272" t="s">
        <v>7737</v>
      </c>
      <c r="E863" s="273" t="s">
        <v>7087</v>
      </c>
      <c r="F863" s="272" t="s">
        <v>7087</v>
      </c>
      <c r="G863" s="272">
        <v>89260</v>
      </c>
      <c r="H863" s="272" t="s">
        <v>7949</v>
      </c>
      <c r="I863" s="272" t="s">
        <v>301</v>
      </c>
      <c r="J863" s="272" t="s">
        <v>7089</v>
      </c>
      <c r="K863" s="273">
        <v>9.8800000000000008</v>
      </c>
      <c r="L863" s="272" t="s">
        <v>7090</v>
      </c>
    </row>
    <row r="864" spans="1:12">
      <c r="A864" s="272" t="s">
        <v>7462</v>
      </c>
      <c r="B864" s="272" t="s">
        <v>7463</v>
      </c>
      <c r="C864" s="272" t="s">
        <v>7736</v>
      </c>
      <c r="D864" s="272" t="s">
        <v>7737</v>
      </c>
      <c r="E864" s="273" t="s">
        <v>7087</v>
      </c>
      <c r="F864" s="272" t="s">
        <v>7087</v>
      </c>
      <c r="G864" s="272">
        <v>89262</v>
      </c>
      <c r="H864" s="272" t="s">
        <v>7950</v>
      </c>
      <c r="I864" s="272" t="s">
        <v>301</v>
      </c>
      <c r="J864" s="272" t="s">
        <v>7089</v>
      </c>
      <c r="K864" s="273">
        <v>45.53</v>
      </c>
      <c r="L864" s="272" t="s">
        <v>7090</v>
      </c>
    </row>
    <row r="865" spans="1:12">
      <c r="A865" s="272" t="s">
        <v>7462</v>
      </c>
      <c r="B865" s="272" t="s">
        <v>7463</v>
      </c>
      <c r="C865" s="272" t="s">
        <v>7736</v>
      </c>
      <c r="D865" s="272" t="s">
        <v>7737</v>
      </c>
      <c r="E865" s="273" t="s">
        <v>7087</v>
      </c>
      <c r="F865" s="272" t="s">
        <v>7087</v>
      </c>
      <c r="G865" s="272">
        <v>89264</v>
      </c>
      <c r="H865" s="272" t="s">
        <v>7951</v>
      </c>
      <c r="I865" s="272" t="s">
        <v>301</v>
      </c>
      <c r="J865" s="272" t="s">
        <v>7089</v>
      </c>
      <c r="K865" s="273">
        <v>20.74</v>
      </c>
      <c r="L865" s="272" t="s">
        <v>7090</v>
      </c>
    </row>
    <row r="866" spans="1:12">
      <c r="A866" s="272" t="s">
        <v>7462</v>
      </c>
      <c r="B866" s="272" t="s">
        <v>7463</v>
      </c>
      <c r="C866" s="272" t="s">
        <v>7736</v>
      </c>
      <c r="D866" s="272" t="s">
        <v>7737</v>
      </c>
      <c r="E866" s="273" t="s">
        <v>7087</v>
      </c>
      <c r="F866" s="272" t="s">
        <v>7087</v>
      </c>
      <c r="G866" s="272">
        <v>89265</v>
      </c>
      <c r="H866" s="272" t="s">
        <v>7952</v>
      </c>
      <c r="I866" s="272" t="s">
        <v>301</v>
      </c>
      <c r="J866" s="272" t="s">
        <v>7089</v>
      </c>
      <c r="K866" s="273">
        <v>8.2799999999999994</v>
      </c>
      <c r="L866" s="272" t="s">
        <v>7090</v>
      </c>
    </row>
    <row r="867" spans="1:12">
      <c r="A867" s="272" t="s">
        <v>7462</v>
      </c>
      <c r="B867" s="272" t="s">
        <v>7463</v>
      </c>
      <c r="C867" s="272" t="s">
        <v>7736</v>
      </c>
      <c r="D867" s="272" t="s">
        <v>7737</v>
      </c>
      <c r="E867" s="273" t="s">
        <v>7087</v>
      </c>
      <c r="F867" s="272" t="s">
        <v>7087</v>
      </c>
      <c r="G867" s="272">
        <v>89266</v>
      </c>
      <c r="H867" s="272" t="s">
        <v>7953</v>
      </c>
      <c r="I867" s="272" t="s">
        <v>301</v>
      </c>
      <c r="J867" s="272" t="s">
        <v>7089</v>
      </c>
      <c r="K867" s="273">
        <v>3.34</v>
      </c>
      <c r="L867" s="272" t="s">
        <v>7090</v>
      </c>
    </row>
    <row r="868" spans="1:12">
      <c r="A868" s="272" t="s">
        <v>7462</v>
      </c>
      <c r="B868" s="272" t="s">
        <v>7463</v>
      </c>
      <c r="C868" s="272" t="s">
        <v>7736</v>
      </c>
      <c r="D868" s="272" t="s">
        <v>7737</v>
      </c>
      <c r="E868" s="273" t="s">
        <v>7087</v>
      </c>
      <c r="F868" s="272" t="s">
        <v>7087</v>
      </c>
      <c r="G868" s="272">
        <v>89267</v>
      </c>
      <c r="H868" s="272" t="s">
        <v>7954</v>
      </c>
      <c r="I868" s="272" t="s">
        <v>301</v>
      </c>
      <c r="J868" s="272" t="s">
        <v>7089</v>
      </c>
      <c r="K868" s="273">
        <v>50.32</v>
      </c>
      <c r="L868" s="272" t="s">
        <v>7090</v>
      </c>
    </row>
    <row r="869" spans="1:12">
      <c r="A869" s="272" t="s">
        <v>7462</v>
      </c>
      <c r="B869" s="272" t="s">
        <v>7463</v>
      </c>
      <c r="C869" s="272" t="s">
        <v>7736</v>
      </c>
      <c r="D869" s="272" t="s">
        <v>7737</v>
      </c>
      <c r="E869" s="273" t="s">
        <v>7087</v>
      </c>
      <c r="F869" s="272" t="s">
        <v>7087</v>
      </c>
      <c r="G869" s="272">
        <v>89268</v>
      </c>
      <c r="H869" s="272" t="s">
        <v>7955</v>
      </c>
      <c r="I869" s="272" t="s">
        <v>301</v>
      </c>
      <c r="J869" s="272" t="s">
        <v>7089</v>
      </c>
      <c r="K869" s="273">
        <v>17.739999999999998</v>
      </c>
      <c r="L869" s="272" t="s">
        <v>7090</v>
      </c>
    </row>
    <row r="870" spans="1:12">
      <c r="A870" s="272" t="s">
        <v>7462</v>
      </c>
      <c r="B870" s="272" t="s">
        <v>7463</v>
      </c>
      <c r="C870" s="272" t="s">
        <v>7736</v>
      </c>
      <c r="D870" s="272" t="s">
        <v>7737</v>
      </c>
      <c r="E870" s="273" t="s">
        <v>7087</v>
      </c>
      <c r="F870" s="272" t="s">
        <v>7087</v>
      </c>
      <c r="G870" s="272">
        <v>89269</v>
      </c>
      <c r="H870" s="272" t="s">
        <v>7956</v>
      </c>
      <c r="I870" s="272" t="s">
        <v>301</v>
      </c>
      <c r="J870" s="272" t="s">
        <v>7089</v>
      </c>
      <c r="K870" s="273">
        <v>7.17</v>
      </c>
      <c r="L870" s="272" t="s">
        <v>7090</v>
      </c>
    </row>
    <row r="871" spans="1:12">
      <c r="A871" s="272" t="s">
        <v>7462</v>
      </c>
      <c r="B871" s="272" t="s">
        <v>7463</v>
      </c>
      <c r="C871" s="272" t="s">
        <v>7736</v>
      </c>
      <c r="D871" s="272" t="s">
        <v>7737</v>
      </c>
      <c r="E871" s="273" t="s">
        <v>7087</v>
      </c>
      <c r="F871" s="272" t="s">
        <v>7087</v>
      </c>
      <c r="G871" s="272">
        <v>89270</v>
      </c>
      <c r="H871" s="272" t="s">
        <v>7957</v>
      </c>
      <c r="I871" s="272" t="s">
        <v>301</v>
      </c>
      <c r="J871" s="272" t="s">
        <v>7089</v>
      </c>
      <c r="K871" s="273">
        <v>80.900000000000006</v>
      </c>
      <c r="L871" s="272" t="s">
        <v>7090</v>
      </c>
    </row>
    <row r="872" spans="1:12">
      <c r="A872" s="272" t="s">
        <v>7462</v>
      </c>
      <c r="B872" s="272" t="s">
        <v>7463</v>
      </c>
      <c r="C872" s="272" t="s">
        <v>7736</v>
      </c>
      <c r="D872" s="272" t="s">
        <v>7737</v>
      </c>
      <c r="E872" s="273" t="s">
        <v>7087</v>
      </c>
      <c r="F872" s="272" t="s">
        <v>7087</v>
      </c>
      <c r="G872" s="272">
        <v>89271</v>
      </c>
      <c r="H872" s="272" t="s">
        <v>7958</v>
      </c>
      <c r="I872" s="272" t="s">
        <v>301</v>
      </c>
      <c r="J872" s="272" t="s">
        <v>7644</v>
      </c>
      <c r="K872" s="273">
        <v>29.77</v>
      </c>
      <c r="L872" s="272" t="s">
        <v>7090</v>
      </c>
    </row>
    <row r="873" spans="1:12">
      <c r="A873" s="272" t="s">
        <v>7462</v>
      </c>
      <c r="B873" s="272" t="s">
        <v>7463</v>
      </c>
      <c r="C873" s="272" t="s">
        <v>7736</v>
      </c>
      <c r="D873" s="272" t="s">
        <v>7737</v>
      </c>
      <c r="E873" s="273" t="s">
        <v>7087</v>
      </c>
      <c r="F873" s="272" t="s">
        <v>7087</v>
      </c>
      <c r="G873" s="272">
        <v>89274</v>
      </c>
      <c r="H873" s="272" t="s">
        <v>7959</v>
      </c>
      <c r="I873" s="272" t="s">
        <v>301</v>
      </c>
      <c r="J873" s="272" t="s">
        <v>7147</v>
      </c>
      <c r="K873" s="273">
        <v>1.51</v>
      </c>
      <c r="L873" s="272" t="s">
        <v>7090</v>
      </c>
    </row>
    <row r="874" spans="1:12">
      <c r="A874" s="272" t="s">
        <v>7462</v>
      </c>
      <c r="B874" s="272" t="s">
        <v>7463</v>
      </c>
      <c r="C874" s="272" t="s">
        <v>7736</v>
      </c>
      <c r="D874" s="272" t="s">
        <v>7737</v>
      </c>
      <c r="E874" s="273" t="s">
        <v>7087</v>
      </c>
      <c r="F874" s="272" t="s">
        <v>7087</v>
      </c>
      <c r="G874" s="272">
        <v>89275</v>
      </c>
      <c r="H874" s="272" t="s">
        <v>7960</v>
      </c>
      <c r="I874" s="272" t="s">
        <v>301</v>
      </c>
      <c r="J874" s="272" t="s">
        <v>7147</v>
      </c>
      <c r="K874" s="273">
        <v>0.37</v>
      </c>
      <c r="L874" s="272" t="s">
        <v>7090</v>
      </c>
    </row>
    <row r="875" spans="1:12">
      <c r="A875" s="272" t="s">
        <v>7462</v>
      </c>
      <c r="B875" s="272" t="s">
        <v>7463</v>
      </c>
      <c r="C875" s="272" t="s">
        <v>7736</v>
      </c>
      <c r="D875" s="272" t="s">
        <v>7737</v>
      </c>
      <c r="E875" s="273" t="s">
        <v>7087</v>
      </c>
      <c r="F875" s="272" t="s">
        <v>7087</v>
      </c>
      <c r="G875" s="272">
        <v>89276</v>
      </c>
      <c r="H875" s="272" t="s">
        <v>7961</v>
      </c>
      <c r="I875" s="272" t="s">
        <v>301</v>
      </c>
      <c r="J875" s="272" t="s">
        <v>7147</v>
      </c>
      <c r="K875" s="273">
        <v>2.0099999999999998</v>
      </c>
      <c r="L875" s="272" t="s">
        <v>7090</v>
      </c>
    </row>
    <row r="876" spans="1:12">
      <c r="A876" s="272" t="s">
        <v>7462</v>
      </c>
      <c r="B876" s="272" t="s">
        <v>7463</v>
      </c>
      <c r="C876" s="272" t="s">
        <v>7736</v>
      </c>
      <c r="D876" s="272" t="s">
        <v>7737</v>
      </c>
      <c r="E876" s="273" t="s">
        <v>7087</v>
      </c>
      <c r="F876" s="272" t="s">
        <v>7087</v>
      </c>
      <c r="G876" s="272">
        <v>89277</v>
      </c>
      <c r="H876" s="272" t="s">
        <v>7962</v>
      </c>
      <c r="I876" s="272" t="s">
        <v>301</v>
      </c>
      <c r="J876" s="272" t="s">
        <v>7644</v>
      </c>
      <c r="K876" s="273">
        <v>8.6999999999999993</v>
      </c>
      <c r="L876" s="272" t="s">
        <v>7090</v>
      </c>
    </row>
    <row r="877" spans="1:12">
      <c r="A877" s="272" t="s">
        <v>7462</v>
      </c>
      <c r="B877" s="272" t="s">
        <v>7463</v>
      </c>
      <c r="C877" s="272" t="s">
        <v>7736</v>
      </c>
      <c r="D877" s="272" t="s">
        <v>7737</v>
      </c>
      <c r="E877" s="273" t="s">
        <v>7087</v>
      </c>
      <c r="F877" s="272" t="s">
        <v>7087</v>
      </c>
      <c r="G877" s="272">
        <v>89280</v>
      </c>
      <c r="H877" s="272" t="s">
        <v>7963</v>
      </c>
      <c r="I877" s="272" t="s">
        <v>301</v>
      </c>
      <c r="J877" s="272" t="s">
        <v>7089</v>
      </c>
      <c r="K877" s="273">
        <v>40.409999999999997</v>
      </c>
      <c r="L877" s="272" t="s">
        <v>7090</v>
      </c>
    </row>
    <row r="878" spans="1:12">
      <c r="A878" s="272" t="s">
        <v>7462</v>
      </c>
      <c r="B878" s="272" t="s">
        <v>7463</v>
      </c>
      <c r="C878" s="272" t="s">
        <v>7736</v>
      </c>
      <c r="D878" s="272" t="s">
        <v>7737</v>
      </c>
      <c r="E878" s="273" t="s">
        <v>7087</v>
      </c>
      <c r="F878" s="272" t="s">
        <v>7087</v>
      </c>
      <c r="G878" s="272">
        <v>89281</v>
      </c>
      <c r="H878" s="272" t="s">
        <v>7964</v>
      </c>
      <c r="I878" s="272" t="s">
        <v>301</v>
      </c>
      <c r="J878" s="272" t="s">
        <v>7089</v>
      </c>
      <c r="K878" s="273">
        <v>10.84</v>
      </c>
      <c r="L878" s="272" t="s">
        <v>7090</v>
      </c>
    </row>
    <row r="879" spans="1:12">
      <c r="A879" s="272" t="s">
        <v>7462</v>
      </c>
      <c r="B879" s="272" t="s">
        <v>7463</v>
      </c>
      <c r="C879" s="272" t="s">
        <v>7736</v>
      </c>
      <c r="D879" s="272" t="s">
        <v>7737</v>
      </c>
      <c r="E879" s="273" t="s">
        <v>7087</v>
      </c>
      <c r="F879" s="272" t="s">
        <v>7087</v>
      </c>
      <c r="G879" s="272">
        <v>89870</v>
      </c>
      <c r="H879" s="272" t="s">
        <v>7965</v>
      </c>
      <c r="I879" s="272" t="s">
        <v>301</v>
      </c>
      <c r="J879" s="272" t="s">
        <v>7089</v>
      </c>
      <c r="K879" s="273">
        <v>37.85</v>
      </c>
      <c r="L879" s="272" t="s">
        <v>7090</v>
      </c>
    </row>
    <row r="880" spans="1:12">
      <c r="A880" s="272" t="s">
        <v>7462</v>
      </c>
      <c r="B880" s="272" t="s">
        <v>7463</v>
      </c>
      <c r="C880" s="272" t="s">
        <v>7736</v>
      </c>
      <c r="D880" s="272" t="s">
        <v>7737</v>
      </c>
      <c r="E880" s="273" t="s">
        <v>7087</v>
      </c>
      <c r="F880" s="272" t="s">
        <v>7087</v>
      </c>
      <c r="G880" s="272">
        <v>89871</v>
      </c>
      <c r="H880" s="272" t="s">
        <v>7966</v>
      </c>
      <c r="I880" s="272" t="s">
        <v>301</v>
      </c>
      <c r="J880" s="272" t="s">
        <v>7089</v>
      </c>
      <c r="K880" s="273">
        <v>13.41</v>
      </c>
      <c r="L880" s="272" t="s">
        <v>7090</v>
      </c>
    </row>
    <row r="881" spans="1:12">
      <c r="A881" s="272" t="s">
        <v>7462</v>
      </c>
      <c r="B881" s="272" t="s">
        <v>7463</v>
      </c>
      <c r="C881" s="272" t="s">
        <v>7736</v>
      </c>
      <c r="D881" s="272" t="s">
        <v>7737</v>
      </c>
      <c r="E881" s="273" t="s">
        <v>7087</v>
      </c>
      <c r="F881" s="272" t="s">
        <v>7087</v>
      </c>
      <c r="G881" s="272">
        <v>89872</v>
      </c>
      <c r="H881" s="272" t="s">
        <v>7967</v>
      </c>
      <c r="I881" s="272" t="s">
        <v>301</v>
      </c>
      <c r="J881" s="272" t="s">
        <v>7089</v>
      </c>
      <c r="K881" s="273">
        <v>5.41</v>
      </c>
      <c r="L881" s="272" t="s">
        <v>7090</v>
      </c>
    </row>
    <row r="882" spans="1:12">
      <c r="A882" s="272" t="s">
        <v>7462</v>
      </c>
      <c r="B882" s="272" t="s">
        <v>7463</v>
      </c>
      <c r="C882" s="272" t="s">
        <v>7736</v>
      </c>
      <c r="D882" s="272" t="s">
        <v>7737</v>
      </c>
      <c r="E882" s="273" t="s">
        <v>7087</v>
      </c>
      <c r="F882" s="272" t="s">
        <v>7087</v>
      </c>
      <c r="G882" s="272">
        <v>89873</v>
      </c>
      <c r="H882" s="272" t="s">
        <v>7968</v>
      </c>
      <c r="I882" s="272" t="s">
        <v>301</v>
      </c>
      <c r="J882" s="272" t="s">
        <v>7089</v>
      </c>
      <c r="K882" s="273">
        <v>65.03</v>
      </c>
      <c r="L882" s="272" t="s">
        <v>7090</v>
      </c>
    </row>
    <row r="883" spans="1:12">
      <c r="A883" s="272" t="s">
        <v>7462</v>
      </c>
      <c r="B883" s="272" t="s">
        <v>7463</v>
      </c>
      <c r="C883" s="272" t="s">
        <v>7736</v>
      </c>
      <c r="D883" s="272" t="s">
        <v>7737</v>
      </c>
      <c r="E883" s="273" t="s">
        <v>7087</v>
      </c>
      <c r="F883" s="272" t="s">
        <v>7087</v>
      </c>
      <c r="G883" s="272">
        <v>89874</v>
      </c>
      <c r="H883" s="272" t="s">
        <v>7969</v>
      </c>
      <c r="I883" s="272" t="s">
        <v>301</v>
      </c>
      <c r="J883" s="272" t="s">
        <v>7644</v>
      </c>
      <c r="K883" s="273">
        <v>180.94</v>
      </c>
      <c r="L883" s="272" t="s">
        <v>7090</v>
      </c>
    </row>
    <row r="884" spans="1:12">
      <c r="A884" s="272" t="s">
        <v>7462</v>
      </c>
      <c r="B884" s="272" t="s">
        <v>7463</v>
      </c>
      <c r="C884" s="272" t="s">
        <v>7736</v>
      </c>
      <c r="D884" s="272" t="s">
        <v>7737</v>
      </c>
      <c r="E884" s="273" t="s">
        <v>7087</v>
      </c>
      <c r="F884" s="272" t="s">
        <v>7087</v>
      </c>
      <c r="G884" s="272">
        <v>89878</v>
      </c>
      <c r="H884" s="272" t="s">
        <v>7970</v>
      </c>
      <c r="I884" s="272" t="s">
        <v>301</v>
      </c>
      <c r="J884" s="272" t="s">
        <v>7089</v>
      </c>
      <c r="K884" s="273">
        <v>40.42</v>
      </c>
      <c r="L884" s="272" t="s">
        <v>7090</v>
      </c>
    </row>
    <row r="885" spans="1:12">
      <c r="A885" s="272" t="s">
        <v>7462</v>
      </c>
      <c r="B885" s="272" t="s">
        <v>7463</v>
      </c>
      <c r="C885" s="272" t="s">
        <v>7736</v>
      </c>
      <c r="D885" s="272" t="s">
        <v>7737</v>
      </c>
      <c r="E885" s="273" t="s">
        <v>7087</v>
      </c>
      <c r="F885" s="272" t="s">
        <v>7087</v>
      </c>
      <c r="G885" s="272">
        <v>89879</v>
      </c>
      <c r="H885" s="272" t="s">
        <v>7971</v>
      </c>
      <c r="I885" s="272" t="s">
        <v>301</v>
      </c>
      <c r="J885" s="272" t="s">
        <v>7089</v>
      </c>
      <c r="K885" s="273">
        <v>14.09</v>
      </c>
      <c r="L885" s="272" t="s">
        <v>7090</v>
      </c>
    </row>
    <row r="886" spans="1:12">
      <c r="A886" s="272" t="s">
        <v>7462</v>
      </c>
      <c r="B886" s="272" t="s">
        <v>7463</v>
      </c>
      <c r="C886" s="272" t="s">
        <v>7736</v>
      </c>
      <c r="D886" s="272" t="s">
        <v>7737</v>
      </c>
      <c r="E886" s="273" t="s">
        <v>7087</v>
      </c>
      <c r="F886" s="272" t="s">
        <v>7087</v>
      </c>
      <c r="G886" s="272">
        <v>89880</v>
      </c>
      <c r="H886" s="272" t="s">
        <v>7972</v>
      </c>
      <c r="I886" s="272" t="s">
        <v>301</v>
      </c>
      <c r="J886" s="272" t="s">
        <v>7089</v>
      </c>
      <c r="K886" s="273">
        <v>5.69</v>
      </c>
      <c r="L886" s="272" t="s">
        <v>7090</v>
      </c>
    </row>
    <row r="887" spans="1:12">
      <c r="A887" s="272" t="s">
        <v>7462</v>
      </c>
      <c r="B887" s="272" t="s">
        <v>7463</v>
      </c>
      <c r="C887" s="272" t="s">
        <v>7736</v>
      </c>
      <c r="D887" s="272" t="s">
        <v>7737</v>
      </c>
      <c r="E887" s="273" t="s">
        <v>7087</v>
      </c>
      <c r="F887" s="272" t="s">
        <v>7087</v>
      </c>
      <c r="G887" s="272">
        <v>89881</v>
      </c>
      <c r="H887" s="272" t="s">
        <v>7973</v>
      </c>
      <c r="I887" s="272" t="s">
        <v>301</v>
      </c>
      <c r="J887" s="272" t="s">
        <v>7089</v>
      </c>
      <c r="K887" s="273">
        <v>68.790000000000006</v>
      </c>
      <c r="L887" s="272" t="s">
        <v>7090</v>
      </c>
    </row>
    <row r="888" spans="1:12">
      <c r="A888" s="272" t="s">
        <v>7462</v>
      </c>
      <c r="B888" s="272" t="s">
        <v>7463</v>
      </c>
      <c r="C888" s="272" t="s">
        <v>7736</v>
      </c>
      <c r="D888" s="272" t="s">
        <v>7737</v>
      </c>
      <c r="E888" s="273" t="s">
        <v>7087</v>
      </c>
      <c r="F888" s="272" t="s">
        <v>7087</v>
      </c>
      <c r="G888" s="272">
        <v>89882</v>
      </c>
      <c r="H888" s="272" t="s">
        <v>7974</v>
      </c>
      <c r="I888" s="272" t="s">
        <v>301</v>
      </c>
      <c r="J888" s="272" t="s">
        <v>7644</v>
      </c>
      <c r="K888" s="273">
        <v>208.76</v>
      </c>
      <c r="L888" s="272" t="s">
        <v>7090</v>
      </c>
    </row>
    <row r="889" spans="1:12">
      <c r="A889" s="272" t="s">
        <v>7462</v>
      </c>
      <c r="B889" s="272" t="s">
        <v>7463</v>
      </c>
      <c r="C889" s="272" t="s">
        <v>7736</v>
      </c>
      <c r="D889" s="272" t="s">
        <v>7737</v>
      </c>
      <c r="E889" s="273" t="s">
        <v>7087</v>
      </c>
      <c r="F889" s="272" t="s">
        <v>7087</v>
      </c>
      <c r="G889" s="272">
        <v>90582</v>
      </c>
      <c r="H889" s="272" t="s">
        <v>7975</v>
      </c>
      <c r="I889" s="272" t="s">
        <v>301</v>
      </c>
      <c r="J889" s="272" t="s">
        <v>7089</v>
      </c>
      <c r="K889" s="273">
        <v>0.4</v>
      </c>
      <c r="L889" s="272" t="s">
        <v>7090</v>
      </c>
    </row>
    <row r="890" spans="1:12">
      <c r="A890" s="272" t="s">
        <v>7462</v>
      </c>
      <c r="B890" s="272" t="s">
        <v>7463</v>
      </c>
      <c r="C890" s="272" t="s">
        <v>7736</v>
      </c>
      <c r="D890" s="272" t="s">
        <v>7737</v>
      </c>
      <c r="E890" s="273" t="s">
        <v>7087</v>
      </c>
      <c r="F890" s="272" t="s">
        <v>7087</v>
      </c>
      <c r="G890" s="272">
        <v>90583</v>
      </c>
      <c r="H890" s="272" t="s">
        <v>7976</v>
      </c>
      <c r="I890" s="272" t="s">
        <v>301</v>
      </c>
      <c r="J890" s="272" t="s">
        <v>7089</v>
      </c>
      <c r="K890" s="273">
        <v>0.09</v>
      </c>
      <c r="L890" s="272" t="s">
        <v>7090</v>
      </c>
    </row>
    <row r="891" spans="1:12">
      <c r="A891" s="272" t="s">
        <v>7462</v>
      </c>
      <c r="B891" s="272" t="s">
        <v>7463</v>
      </c>
      <c r="C891" s="272" t="s">
        <v>7736</v>
      </c>
      <c r="D891" s="272" t="s">
        <v>7737</v>
      </c>
      <c r="E891" s="273" t="s">
        <v>7087</v>
      </c>
      <c r="F891" s="272" t="s">
        <v>7087</v>
      </c>
      <c r="G891" s="272">
        <v>90584</v>
      </c>
      <c r="H891" s="272" t="s">
        <v>7977</v>
      </c>
      <c r="I891" s="272" t="s">
        <v>301</v>
      </c>
      <c r="J891" s="272" t="s">
        <v>7089</v>
      </c>
      <c r="K891" s="273">
        <v>0.32</v>
      </c>
      <c r="L891" s="272" t="s">
        <v>7090</v>
      </c>
    </row>
    <row r="892" spans="1:12">
      <c r="A892" s="272" t="s">
        <v>7462</v>
      </c>
      <c r="B892" s="272" t="s">
        <v>7463</v>
      </c>
      <c r="C892" s="272" t="s">
        <v>7736</v>
      </c>
      <c r="D892" s="272" t="s">
        <v>7737</v>
      </c>
      <c r="E892" s="273" t="s">
        <v>7087</v>
      </c>
      <c r="F892" s="272" t="s">
        <v>7087</v>
      </c>
      <c r="G892" s="272">
        <v>90585</v>
      </c>
      <c r="H892" s="272" t="s">
        <v>7978</v>
      </c>
      <c r="I892" s="272" t="s">
        <v>301</v>
      </c>
      <c r="J892" s="272" t="s">
        <v>7147</v>
      </c>
      <c r="K892" s="273">
        <v>0.56000000000000005</v>
      </c>
      <c r="L892" s="272" t="s">
        <v>7090</v>
      </c>
    </row>
    <row r="893" spans="1:12">
      <c r="A893" s="272" t="s">
        <v>7462</v>
      </c>
      <c r="B893" s="272" t="s">
        <v>7463</v>
      </c>
      <c r="C893" s="272" t="s">
        <v>7736</v>
      </c>
      <c r="D893" s="272" t="s">
        <v>7737</v>
      </c>
      <c r="E893" s="273" t="s">
        <v>7087</v>
      </c>
      <c r="F893" s="272" t="s">
        <v>7087</v>
      </c>
      <c r="G893" s="272">
        <v>90621</v>
      </c>
      <c r="H893" s="272" t="s">
        <v>7979</v>
      </c>
      <c r="I893" s="272" t="s">
        <v>301</v>
      </c>
      <c r="J893" s="272" t="s">
        <v>7147</v>
      </c>
      <c r="K893" s="273">
        <v>1.81</v>
      </c>
      <c r="L893" s="272" t="s">
        <v>7090</v>
      </c>
    </row>
    <row r="894" spans="1:12">
      <c r="A894" s="272" t="s">
        <v>7462</v>
      </c>
      <c r="B894" s="272" t="s">
        <v>7463</v>
      </c>
      <c r="C894" s="272" t="s">
        <v>7736</v>
      </c>
      <c r="D894" s="272" t="s">
        <v>7737</v>
      </c>
      <c r="E894" s="273" t="s">
        <v>7087</v>
      </c>
      <c r="F894" s="272" t="s">
        <v>7087</v>
      </c>
      <c r="G894" s="272">
        <v>90622</v>
      </c>
      <c r="H894" s="272" t="s">
        <v>7980</v>
      </c>
      <c r="I894" s="272" t="s">
        <v>301</v>
      </c>
      <c r="J894" s="272" t="s">
        <v>7147</v>
      </c>
      <c r="K894" s="273">
        <v>0.41</v>
      </c>
      <c r="L894" s="272" t="s">
        <v>7090</v>
      </c>
    </row>
    <row r="895" spans="1:12">
      <c r="A895" s="272" t="s">
        <v>7462</v>
      </c>
      <c r="B895" s="272" t="s">
        <v>7463</v>
      </c>
      <c r="C895" s="272" t="s">
        <v>7736</v>
      </c>
      <c r="D895" s="272" t="s">
        <v>7737</v>
      </c>
      <c r="E895" s="273" t="s">
        <v>7087</v>
      </c>
      <c r="F895" s="272" t="s">
        <v>7087</v>
      </c>
      <c r="G895" s="272">
        <v>90623</v>
      </c>
      <c r="H895" s="272" t="s">
        <v>7981</v>
      </c>
      <c r="I895" s="272" t="s">
        <v>301</v>
      </c>
      <c r="J895" s="272" t="s">
        <v>7147</v>
      </c>
      <c r="K895" s="273">
        <v>2.2599999999999998</v>
      </c>
      <c r="L895" s="272" t="s">
        <v>7090</v>
      </c>
    </row>
    <row r="896" spans="1:12">
      <c r="A896" s="272" t="s">
        <v>7462</v>
      </c>
      <c r="B896" s="272" t="s">
        <v>7463</v>
      </c>
      <c r="C896" s="272" t="s">
        <v>7736</v>
      </c>
      <c r="D896" s="272" t="s">
        <v>7737</v>
      </c>
      <c r="E896" s="273" t="s">
        <v>7087</v>
      </c>
      <c r="F896" s="272" t="s">
        <v>7087</v>
      </c>
      <c r="G896" s="272">
        <v>90624</v>
      </c>
      <c r="H896" s="272" t="s">
        <v>7982</v>
      </c>
      <c r="I896" s="272" t="s">
        <v>301</v>
      </c>
      <c r="J896" s="272" t="s">
        <v>7147</v>
      </c>
      <c r="K896" s="273">
        <v>3.38</v>
      </c>
      <c r="L896" s="272" t="s">
        <v>7090</v>
      </c>
    </row>
    <row r="897" spans="1:12">
      <c r="A897" s="272" t="s">
        <v>7462</v>
      </c>
      <c r="B897" s="272" t="s">
        <v>7463</v>
      </c>
      <c r="C897" s="272" t="s">
        <v>7736</v>
      </c>
      <c r="D897" s="272" t="s">
        <v>7737</v>
      </c>
      <c r="E897" s="273" t="s">
        <v>7087</v>
      </c>
      <c r="F897" s="272" t="s">
        <v>7087</v>
      </c>
      <c r="G897" s="272">
        <v>90627</v>
      </c>
      <c r="H897" s="272" t="s">
        <v>7983</v>
      </c>
      <c r="I897" s="272" t="s">
        <v>301</v>
      </c>
      <c r="J897" s="272" t="s">
        <v>7089</v>
      </c>
      <c r="K897" s="273">
        <v>45.6</v>
      </c>
      <c r="L897" s="272" t="s">
        <v>7090</v>
      </c>
    </row>
    <row r="898" spans="1:12">
      <c r="A898" s="272" t="s">
        <v>7462</v>
      </c>
      <c r="B898" s="272" t="s">
        <v>7463</v>
      </c>
      <c r="C898" s="272" t="s">
        <v>7736</v>
      </c>
      <c r="D898" s="272" t="s">
        <v>7737</v>
      </c>
      <c r="E898" s="273" t="s">
        <v>7087</v>
      </c>
      <c r="F898" s="272" t="s">
        <v>7087</v>
      </c>
      <c r="G898" s="272">
        <v>90628</v>
      </c>
      <c r="H898" s="272" t="s">
        <v>7984</v>
      </c>
      <c r="I898" s="272" t="s">
        <v>301</v>
      </c>
      <c r="J898" s="272" t="s">
        <v>7089</v>
      </c>
      <c r="K898" s="273">
        <v>12.23</v>
      </c>
      <c r="L898" s="272" t="s">
        <v>7090</v>
      </c>
    </row>
    <row r="899" spans="1:12">
      <c r="A899" s="272" t="s">
        <v>7462</v>
      </c>
      <c r="B899" s="272" t="s">
        <v>7463</v>
      </c>
      <c r="C899" s="272" t="s">
        <v>7736</v>
      </c>
      <c r="D899" s="272" t="s">
        <v>7737</v>
      </c>
      <c r="E899" s="273" t="s">
        <v>7087</v>
      </c>
      <c r="F899" s="272" t="s">
        <v>7087</v>
      </c>
      <c r="G899" s="272">
        <v>90629</v>
      </c>
      <c r="H899" s="272" t="s">
        <v>7985</v>
      </c>
      <c r="I899" s="272" t="s">
        <v>301</v>
      </c>
      <c r="J899" s="272" t="s">
        <v>7089</v>
      </c>
      <c r="K899" s="273">
        <v>57.06</v>
      </c>
      <c r="L899" s="272" t="s">
        <v>7090</v>
      </c>
    </row>
    <row r="900" spans="1:12">
      <c r="A900" s="272" t="s">
        <v>7462</v>
      </c>
      <c r="B900" s="272" t="s">
        <v>7463</v>
      </c>
      <c r="C900" s="272" t="s">
        <v>7736</v>
      </c>
      <c r="D900" s="272" t="s">
        <v>7737</v>
      </c>
      <c r="E900" s="273" t="s">
        <v>7087</v>
      </c>
      <c r="F900" s="272" t="s">
        <v>7087</v>
      </c>
      <c r="G900" s="272">
        <v>90630</v>
      </c>
      <c r="H900" s="272" t="s">
        <v>7986</v>
      </c>
      <c r="I900" s="272" t="s">
        <v>301</v>
      </c>
      <c r="J900" s="272" t="s">
        <v>7147</v>
      </c>
      <c r="K900" s="273">
        <v>1.6</v>
      </c>
      <c r="L900" s="272" t="s">
        <v>7090</v>
      </c>
    </row>
    <row r="901" spans="1:12">
      <c r="A901" s="272" t="s">
        <v>7462</v>
      </c>
      <c r="B901" s="272" t="s">
        <v>7463</v>
      </c>
      <c r="C901" s="272" t="s">
        <v>7736</v>
      </c>
      <c r="D901" s="272" t="s">
        <v>7737</v>
      </c>
      <c r="E901" s="273" t="s">
        <v>7087</v>
      </c>
      <c r="F901" s="272" t="s">
        <v>7087</v>
      </c>
      <c r="G901" s="272">
        <v>90633</v>
      </c>
      <c r="H901" s="272" t="s">
        <v>7987</v>
      </c>
      <c r="I901" s="272" t="s">
        <v>301</v>
      </c>
      <c r="J901" s="272" t="s">
        <v>7147</v>
      </c>
      <c r="K901" s="273">
        <v>4.09</v>
      </c>
      <c r="L901" s="272" t="s">
        <v>7090</v>
      </c>
    </row>
    <row r="902" spans="1:12">
      <c r="A902" s="272" t="s">
        <v>7462</v>
      </c>
      <c r="B902" s="272" t="s">
        <v>7463</v>
      </c>
      <c r="C902" s="272" t="s">
        <v>7736</v>
      </c>
      <c r="D902" s="272" t="s">
        <v>7737</v>
      </c>
      <c r="E902" s="273" t="s">
        <v>7087</v>
      </c>
      <c r="F902" s="272" t="s">
        <v>7087</v>
      </c>
      <c r="G902" s="272">
        <v>90634</v>
      </c>
      <c r="H902" s="272" t="s">
        <v>7988</v>
      </c>
      <c r="I902" s="272" t="s">
        <v>301</v>
      </c>
      <c r="J902" s="272" t="s">
        <v>7147</v>
      </c>
      <c r="K902" s="273">
        <v>0.94</v>
      </c>
      <c r="L902" s="272" t="s">
        <v>7090</v>
      </c>
    </row>
    <row r="903" spans="1:12">
      <c r="A903" s="272" t="s">
        <v>7462</v>
      </c>
      <c r="B903" s="272" t="s">
        <v>7463</v>
      </c>
      <c r="C903" s="272" t="s">
        <v>7736</v>
      </c>
      <c r="D903" s="272" t="s">
        <v>7737</v>
      </c>
      <c r="E903" s="273" t="s">
        <v>7087</v>
      </c>
      <c r="F903" s="272" t="s">
        <v>7087</v>
      </c>
      <c r="G903" s="272">
        <v>90635</v>
      </c>
      <c r="H903" s="272" t="s">
        <v>7989</v>
      </c>
      <c r="I903" s="272" t="s">
        <v>301</v>
      </c>
      <c r="J903" s="272" t="s">
        <v>7147</v>
      </c>
      <c r="K903" s="273">
        <v>4.47</v>
      </c>
      <c r="L903" s="272" t="s">
        <v>7090</v>
      </c>
    </row>
    <row r="904" spans="1:12">
      <c r="A904" s="272" t="s">
        <v>7462</v>
      </c>
      <c r="B904" s="272" t="s">
        <v>7463</v>
      </c>
      <c r="C904" s="272" t="s">
        <v>7736</v>
      </c>
      <c r="D904" s="272" t="s">
        <v>7737</v>
      </c>
      <c r="E904" s="273" t="s">
        <v>7087</v>
      </c>
      <c r="F904" s="272" t="s">
        <v>7087</v>
      </c>
      <c r="G904" s="272">
        <v>90636</v>
      </c>
      <c r="H904" s="272" t="s">
        <v>7990</v>
      </c>
      <c r="I904" s="272" t="s">
        <v>301</v>
      </c>
      <c r="J904" s="272" t="s">
        <v>7147</v>
      </c>
      <c r="K904" s="273">
        <v>6.76</v>
      </c>
      <c r="L904" s="272" t="s">
        <v>7090</v>
      </c>
    </row>
    <row r="905" spans="1:12">
      <c r="A905" s="272" t="s">
        <v>7462</v>
      </c>
      <c r="B905" s="272" t="s">
        <v>7463</v>
      </c>
      <c r="C905" s="272" t="s">
        <v>7736</v>
      </c>
      <c r="D905" s="272" t="s">
        <v>7737</v>
      </c>
      <c r="E905" s="273" t="s">
        <v>7087</v>
      </c>
      <c r="F905" s="272" t="s">
        <v>7087</v>
      </c>
      <c r="G905" s="272">
        <v>90639</v>
      </c>
      <c r="H905" s="272" t="s">
        <v>7991</v>
      </c>
      <c r="I905" s="272" t="s">
        <v>301</v>
      </c>
      <c r="J905" s="272" t="s">
        <v>7147</v>
      </c>
      <c r="K905" s="273">
        <v>6.11</v>
      </c>
      <c r="L905" s="272" t="s">
        <v>7090</v>
      </c>
    </row>
    <row r="906" spans="1:12">
      <c r="A906" s="272" t="s">
        <v>7462</v>
      </c>
      <c r="B906" s="272" t="s">
        <v>7463</v>
      </c>
      <c r="C906" s="272" t="s">
        <v>7736</v>
      </c>
      <c r="D906" s="272" t="s">
        <v>7737</v>
      </c>
      <c r="E906" s="273" t="s">
        <v>7087</v>
      </c>
      <c r="F906" s="272" t="s">
        <v>7087</v>
      </c>
      <c r="G906" s="272">
        <v>90640</v>
      </c>
      <c r="H906" s="272" t="s">
        <v>7992</v>
      </c>
      <c r="I906" s="272" t="s">
        <v>301</v>
      </c>
      <c r="J906" s="272" t="s">
        <v>7147</v>
      </c>
      <c r="K906" s="273">
        <v>1.41</v>
      </c>
      <c r="L906" s="272" t="s">
        <v>7090</v>
      </c>
    </row>
    <row r="907" spans="1:12">
      <c r="A907" s="272" t="s">
        <v>7462</v>
      </c>
      <c r="B907" s="272" t="s">
        <v>7463</v>
      </c>
      <c r="C907" s="272" t="s">
        <v>7736</v>
      </c>
      <c r="D907" s="272" t="s">
        <v>7737</v>
      </c>
      <c r="E907" s="273" t="s">
        <v>7087</v>
      </c>
      <c r="F907" s="272" t="s">
        <v>7087</v>
      </c>
      <c r="G907" s="272">
        <v>90641</v>
      </c>
      <c r="H907" s="272" t="s">
        <v>7993</v>
      </c>
      <c r="I907" s="272" t="s">
        <v>301</v>
      </c>
      <c r="J907" s="272" t="s">
        <v>7147</v>
      </c>
      <c r="K907" s="273">
        <v>6.68</v>
      </c>
      <c r="L907" s="272" t="s">
        <v>7090</v>
      </c>
    </row>
    <row r="908" spans="1:12">
      <c r="A908" s="272" t="s">
        <v>7462</v>
      </c>
      <c r="B908" s="272" t="s">
        <v>7463</v>
      </c>
      <c r="C908" s="272" t="s">
        <v>7736</v>
      </c>
      <c r="D908" s="272" t="s">
        <v>7737</v>
      </c>
      <c r="E908" s="273" t="s">
        <v>7087</v>
      </c>
      <c r="F908" s="272" t="s">
        <v>7087</v>
      </c>
      <c r="G908" s="272">
        <v>90642</v>
      </c>
      <c r="H908" s="272" t="s">
        <v>7994</v>
      </c>
      <c r="I908" s="272" t="s">
        <v>301</v>
      </c>
      <c r="J908" s="272" t="s">
        <v>7644</v>
      </c>
      <c r="K908" s="273">
        <v>12.89</v>
      </c>
      <c r="L908" s="272" t="s">
        <v>7090</v>
      </c>
    </row>
    <row r="909" spans="1:12">
      <c r="A909" s="272" t="s">
        <v>7462</v>
      </c>
      <c r="B909" s="272" t="s">
        <v>7463</v>
      </c>
      <c r="C909" s="272" t="s">
        <v>7736</v>
      </c>
      <c r="D909" s="272" t="s">
        <v>7737</v>
      </c>
      <c r="E909" s="273" t="s">
        <v>7087</v>
      </c>
      <c r="F909" s="272" t="s">
        <v>7087</v>
      </c>
      <c r="G909" s="272">
        <v>90646</v>
      </c>
      <c r="H909" s="272" t="s">
        <v>7995</v>
      </c>
      <c r="I909" s="272" t="s">
        <v>301</v>
      </c>
      <c r="J909" s="272" t="s">
        <v>7147</v>
      </c>
      <c r="K909" s="273">
        <v>0.76</v>
      </c>
      <c r="L909" s="272" t="s">
        <v>7090</v>
      </c>
    </row>
    <row r="910" spans="1:12">
      <c r="A910" s="272" t="s">
        <v>7462</v>
      </c>
      <c r="B910" s="272" t="s">
        <v>7463</v>
      </c>
      <c r="C910" s="272" t="s">
        <v>7736</v>
      </c>
      <c r="D910" s="272" t="s">
        <v>7737</v>
      </c>
      <c r="E910" s="273" t="s">
        <v>7087</v>
      </c>
      <c r="F910" s="272" t="s">
        <v>7087</v>
      </c>
      <c r="G910" s="272">
        <v>90647</v>
      </c>
      <c r="H910" s="272" t="s">
        <v>7996</v>
      </c>
      <c r="I910" s="272" t="s">
        <v>301</v>
      </c>
      <c r="J910" s="272" t="s">
        <v>7147</v>
      </c>
      <c r="K910" s="273">
        <v>0.17</v>
      </c>
      <c r="L910" s="272" t="s">
        <v>7090</v>
      </c>
    </row>
    <row r="911" spans="1:12">
      <c r="A911" s="272" t="s">
        <v>7462</v>
      </c>
      <c r="B911" s="272" t="s">
        <v>7463</v>
      </c>
      <c r="C911" s="272" t="s">
        <v>7736</v>
      </c>
      <c r="D911" s="272" t="s">
        <v>7737</v>
      </c>
      <c r="E911" s="273" t="s">
        <v>7087</v>
      </c>
      <c r="F911" s="272" t="s">
        <v>7087</v>
      </c>
      <c r="G911" s="272">
        <v>90648</v>
      </c>
      <c r="H911" s="272" t="s">
        <v>7997</v>
      </c>
      <c r="I911" s="272" t="s">
        <v>301</v>
      </c>
      <c r="J911" s="272" t="s">
        <v>7147</v>
      </c>
      <c r="K911" s="273">
        <v>0.83</v>
      </c>
      <c r="L911" s="272" t="s">
        <v>7090</v>
      </c>
    </row>
    <row r="912" spans="1:12">
      <c r="A912" s="272" t="s">
        <v>7462</v>
      </c>
      <c r="B912" s="272" t="s">
        <v>7463</v>
      </c>
      <c r="C912" s="272" t="s">
        <v>7736</v>
      </c>
      <c r="D912" s="272" t="s">
        <v>7737</v>
      </c>
      <c r="E912" s="273" t="s">
        <v>7087</v>
      </c>
      <c r="F912" s="272" t="s">
        <v>7087</v>
      </c>
      <c r="G912" s="272">
        <v>90649</v>
      </c>
      <c r="H912" s="272" t="s">
        <v>7998</v>
      </c>
      <c r="I912" s="272" t="s">
        <v>301</v>
      </c>
      <c r="J912" s="272" t="s">
        <v>7644</v>
      </c>
      <c r="K912" s="273">
        <v>10.46</v>
      </c>
      <c r="L912" s="272" t="s">
        <v>7090</v>
      </c>
    </row>
    <row r="913" spans="1:12">
      <c r="A913" s="272" t="s">
        <v>7462</v>
      </c>
      <c r="B913" s="272" t="s">
        <v>7463</v>
      </c>
      <c r="C913" s="272" t="s">
        <v>7736</v>
      </c>
      <c r="D913" s="272" t="s">
        <v>7737</v>
      </c>
      <c r="E913" s="273" t="s">
        <v>7087</v>
      </c>
      <c r="F913" s="272" t="s">
        <v>7087</v>
      </c>
      <c r="G913" s="272">
        <v>90652</v>
      </c>
      <c r="H913" s="272" t="s">
        <v>7999</v>
      </c>
      <c r="I913" s="272" t="s">
        <v>301</v>
      </c>
      <c r="J913" s="272" t="s">
        <v>7147</v>
      </c>
      <c r="K913" s="273">
        <v>3.97</v>
      </c>
      <c r="L913" s="272" t="s">
        <v>7090</v>
      </c>
    </row>
    <row r="914" spans="1:12">
      <c r="A914" s="272" t="s">
        <v>7462</v>
      </c>
      <c r="B914" s="272" t="s">
        <v>7463</v>
      </c>
      <c r="C914" s="272" t="s">
        <v>7736</v>
      </c>
      <c r="D914" s="272" t="s">
        <v>7737</v>
      </c>
      <c r="E914" s="273" t="s">
        <v>7087</v>
      </c>
      <c r="F914" s="272" t="s">
        <v>7087</v>
      </c>
      <c r="G914" s="272">
        <v>90653</v>
      </c>
      <c r="H914" s="272" t="s">
        <v>8000</v>
      </c>
      <c r="I914" s="272" t="s">
        <v>301</v>
      </c>
      <c r="J914" s="272" t="s">
        <v>7147</v>
      </c>
      <c r="K914" s="273">
        <v>0.92</v>
      </c>
      <c r="L914" s="272" t="s">
        <v>7090</v>
      </c>
    </row>
    <row r="915" spans="1:12">
      <c r="A915" s="272" t="s">
        <v>7462</v>
      </c>
      <c r="B915" s="272" t="s">
        <v>7463</v>
      </c>
      <c r="C915" s="272" t="s">
        <v>7736</v>
      </c>
      <c r="D915" s="272" t="s">
        <v>7737</v>
      </c>
      <c r="E915" s="273" t="s">
        <v>7087</v>
      </c>
      <c r="F915" s="272" t="s">
        <v>7087</v>
      </c>
      <c r="G915" s="272">
        <v>90654</v>
      </c>
      <c r="H915" s="272" t="s">
        <v>8001</v>
      </c>
      <c r="I915" s="272" t="s">
        <v>301</v>
      </c>
      <c r="J915" s="272" t="s">
        <v>7147</v>
      </c>
      <c r="K915" s="273">
        <v>4.3499999999999996</v>
      </c>
      <c r="L915" s="272" t="s">
        <v>7090</v>
      </c>
    </row>
    <row r="916" spans="1:12">
      <c r="A916" s="272" t="s">
        <v>7462</v>
      </c>
      <c r="B916" s="272" t="s">
        <v>7463</v>
      </c>
      <c r="C916" s="272" t="s">
        <v>7736</v>
      </c>
      <c r="D916" s="272" t="s">
        <v>7737</v>
      </c>
      <c r="E916" s="273" t="s">
        <v>7087</v>
      </c>
      <c r="F916" s="272" t="s">
        <v>7087</v>
      </c>
      <c r="G916" s="272">
        <v>90655</v>
      </c>
      <c r="H916" s="272" t="s">
        <v>8002</v>
      </c>
      <c r="I916" s="272" t="s">
        <v>301</v>
      </c>
      <c r="J916" s="272" t="s">
        <v>7644</v>
      </c>
      <c r="K916" s="273">
        <v>6.88</v>
      </c>
      <c r="L916" s="272" t="s">
        <v>7090</v>
      </c>
    </row>
    <row r="917" spans="1:12">
      <c r="A917" s="272" t="s">
        <v>7462</v>
      </c>
      <c r="B917" s="272" t="s">
        <v>7463</v>
      </c>
      <c r="C917" s="272" t="s">
        <v>7736</v>
      </c>
      <c r="D917" s="272" t="s">
        <v>7737</v>
      </c>
      <c r="E917" s="273" t="s">
        <v>7087</v>
      </c>
      <c r="F917" s="272" t="s">
        <v>7087</v>
      </c>
      <c r="G917" s="272">
        <v>90658</v>
      </c>
      <c r="H917" s="272" t="s">
        <v>8003</v>
      </c>
      <c r="I917" s="272" t="s">
        <v>301</v>
      </c>
      <c r="J917" s="272" t="s">
        <v>7147</v>
      </c>
      <c r="K917" s="273">
        <v>4.26</v>
      </c>
      <c r="L917" s="272" t="s">
        <v>7090</v>
      </c>
    </row>
    <row r="918" spans="1:12">
      <c r="A918" s="272" t="s">
        <v>7462</v>
      </c>
      <c r="B918" s="272" t="s">
        <v>7463</v>
      </c>
      <c r="C918" s="272" t="s">
        <v>7736</v>
      </c>
      <c r="D918" s="272" t="s">
        <v>7737</v>
      </c>
      <c r="E918" s="273" t="s">
        <v>7087</v>
      </c>
      <c r="F918" s="272" t="s">
        <v>7087</v>
      </c>
      <c r="G918" s="272">
        <v>90659</v>
      </c>
      <c r="H918" s="272" t="s">
        <v>8004</v>
      </c>
      <c r="I918" s="272" t="s">
        <v>301</v>
      </c>
      <c r="J918" s="272" t="s">
        <v>7147</v>
      </c>
      <c r="K918" s="273">
        <v>0.98</v>
      </c>
      <c r="L918" s="272" t="s">
        <v>7090</v>
      </c>
    </row>
    <row r="919" spans="1:12">
      <c r="A919" s="272" t="s">
        <v>7462</v>
      </c>
      <c r="B919" s="272" t="s">
        <v>7463</v>
      </c>
      <c r="C919" s="272" t="s">
        <v>7736</v>
      </c>
      <c r="D919" s="272" t="s">
        <v>7737</v>
      </c>
      <c r="E919" s="273" t="s">
        <v>7087</v>
      </c>
      <c r="F919" s="272" t="s">
        <v>7087</v>
      </c>
      <c r="G919" s="272">
        <v>90660</v>
      </c>
      <c r="H919" s="272" t="s">
        <v>8005</v>
      </c>
      <c r="I919" s="272" t="s">
        <v>301</v>
      </c>
      <c r="J919" s="272" t="s">
        <v>7147</v>
      </c>
      <c r="K919" s="273">
        <v>4.66</v>
      </c>
      <c r="L919" s="272" t="s">
        <v>7090</v>
      </c>
    </row>
    <row r="920" spans="1:12">
      <c r="A920" s="272" t="s">
        <v>7462</v>
      </c>
      <c r="B920" s="272" t="s">
        <v>7463</v>
      </c>
      <c r="C920" s="272" t="s">
        <v>7736</v>
      </c>
      <c r="D920" s="272" t="s">
        <v>7737</v>
      </c>
      <c r="E920" s="273" t="s">
        <v>7087</v>
      </c>
      <c r="F920" s="272" t="s">
        <v>7087</v>
      </c>
      <c r="G920" s="272">
        <v>90661</v>
      </c>
      <c r="H920" s="272" t="s">
        <v>8006</v>
      </c>
      <c r="I920" s="272" t="s">
        <v>301</v>
      </c>
      <c r="J920" s="272" t="s">
        <v>7644</v>
      </c>
      <c r="K920" s="273">
        <v>6.88</v>
      </c>
      <c r="L920" s="272" t="s">
        <v>7090</v>
      </c>
    </row>
    <row r="921" spans="1:12">
      <c r="A921" s="272" t="s">
        <v>7462</v>
      </c>
      <c r="B921" s="272" t="s">
        <v>7463</v>
      </c>
      <c r="C921" s="272" t="s">
        <v>7736</v>
      </c>
      <c r="D921" s="272" t="s">
        <v>7737</v>
      </c>
      <c r="E921" s="273" t="s">
        <v>7087</v>
      </c>
      <c r="F921" s="272" t="s">
        <v>7087</v>
      </c>
      <c r="G921" s="272">
        <v>90664</v>
      </c>
      <c r="H921" s="272" t="s">
        <v>8007</v>
      </c>
      <c r="I921" s="272" t="s">
        <v>301</v>
      </c>
      <c r="J921" s="272" t="s">
        <v>7089</v>
      </c>
      <c r="K921" s="273">
        <v>6.89</v>
      </c>
      <c r="L921" s="272" t="s">
        <v>7090</v>
      </c>
    </row>
    <row r="922" spans="1:12">
      <c r="A922" s="272" t="s">
        <v>7462</v>
      </c>
      <c r="B922" s="272" t="s">
        <v>7463</v>
      </c>
      <c r="C922" s="272" t="s">
        <v>7736</v>
      </c>
      <c r="D922" s="272" t="s">
        <v>7737</v>
      </c>
      <c r="E922" s="273" t="s">
        <v>7087</v>
      </c>
      <c r="F922" s="272" t="s">
        <v>7087</v>
      </c>
      <c r="G922" s="272">
        <v>90665</v>
      </c>
      <c r="H922" s="272" t="s">
        <v>8008</v>
      </c>
      <c r="I922" s="272" t="s">
        <v>301</v>
      </c>
      <c r="J922" s="272" t="s">
        <v>7089</v>
      </c>
      <c r="K922" s="273">
        <v>1.84</v>
      </c>
      <c r="L922" s="272" t="s">
        <v>7090</v>
      </c>
    </row>
    <row r="923" spans="1:12">
      <c r="A923" s="272" t="s">
        <v>7462</v>
      </c>
      <c r="B923" s="272" t="s">
        <v>7463</v>
      </c>
      <c r="C923" s="272" t="s">
        <v>7736</v>
      </c>
      <c r="D923" s="272" t="s">
        <v>7737</v>
      </c>
      <c r="E923" s="273" t="s">
        <v>7087</v>
      </c>
      <c r="F923" s="272" t="s">
        <v>7087</v>
      </c>
      <c r="G923" s="272">
        <v>90666</v>
      </c>
      <c r="H923" s="272" t="s">
        <v>8009</v>
      </c>
      <c r="I923" s="272" t="s">
        <v>301</v>
      </c>
      <c r="J923" s="272" t="s">
        <v>7089</v>
      </c>
      <c r="K923" s="273">
        <v>9.0500000000000007</v>
      </c>
      <c r="L923" s="272" t="s">
        <v>7090</v>
      </c>
    </row>
    <row r="924" spans="1:12">
      <c r="A924" s="272" t="s">
        <v>7462</v>
      </c>
      <c r="B924" s="272" t="s">
        <v>7463</v>
      </c>
      <c r="C924" s="272" t="s">
        <v>7736</v>
      </c>
      <c r="D924" s="272" t="s">
        <v>7737</v>
      </c>
      <c r="E924" s="273" t="s">
        <v>7087</v>
      </c>
      <c r="F924" s="272" t="s">
        <v>7087</v>
      </c>
      <c r="G924" s="272">
        <v>90667</v>
      </c>
      <c r="H924" s="272" t="s">
        <v>8010</v>
      </c>
      <c r="I924" s="272" t="s">
        <v>301</v>
      </c>
      <c r="J924" s="272" t="s">
        <v>7644</v>
      </c>
      <c r="K924" s="273">
        <v>15.36</v>
      </c>
      <c r="L924" s="272" t="s">
        <v>7090</v>
      </c>
    </row>
    <row r="925" spans="1:12">
      <c r="A925" s="272" t="s">
        <v>7462</v>
      </c>
      <c r="B925" s="272" t="s">
        <v>7463</v>
      </c>
      <c r="C925" s="272" t="s">
        <v>7736</v>
      </c>
      <c r="D925" s="272" t="s">
        <v>7737</v>
      </c>
      <c r="E925" s="273" t="s">
        <v>7087</v>
      </c>
      <c r="F925" s="272" t="s">
        <v>7087</v>
      </c>
      <c r="G925" s="272">
        <v>90670</v>
      </c>
      <c r="H925" s="272" t="s">
        <v>8011</v>
      </c>
      <c r="I925" s="272" t="s">
        <v>301</v>
      </c>
      <c r="J925" s="272" t="s">
        <v>7089</v>
      </c>
      <c r="K925" s="273">
        <v>209.27</v>
      </c>
      <c r="L925" s="272" t="s">
        <v>7090</v>
      </c>
    </row>
    <row r="926" spans="1:12">
      <c r="A926" s="272" t="s">
        <v>7462</v>
      </c>
      <c r="B926" s="272" t="s">
        <v>7463</v>
      </c>
      <c r="C926" s="272" t="s">
        <v>7736</v>
      </c>
      <c r="D926" s="272" t="s">
        <v>7737</v>
      </c>
      <c r="E926" s="273" t="s">
        <v>7087</v>
      </c>
      <c r="F926" s="272" t="s">
        <v>7087</v>
      </c>
      <c r="G926" s="272">
        <v>90671</v>
      </c>
      <c r="H926" s="272" t="s">
        <v>8012</v>
      </c>
      <c r="I926" s="272" t="s">
        <v>301</v>
      </c>
      <c r="J926" s="272" t="s">
        <v>7089</v>
      </c>
      <c r="K926" s="273">
        <v>56.14</v>
      </c>
      <c r="L926" s="272" t="s">
        <v>7090</v>
      </c>
    </row>
    <row r="927" spans="1:12">
      <c r="A927" s="272" t="s">
        <v>7462</v>
      </c>
      <c r="B927" s="272" t="s">
        <v>7463</v>
      </c>
      <c r="C927" s="272" t="s">
        <v>7736</v>
      </c>
      <c r="D927" s="272" t="s">
        <v>7737</v>
      </c>
      <c r="E927" s="273" t="s">
        <v>7087</v>
      </c>
      <c r="F927" s="272" t="s">
        <v>7087</v>
      </c>
      <c r="G927" s="272">
        <v>90672</v>
      </c>
      <c r="H927" s="272" t="s">
        <v>8013</v>
      </c>
      <c r="I927" s="272" t="s">
        <v>301</v>
      </c>
      <c r="J927" s="272" t="s">
        <v>7089</v>
      </c>
      <c r="K927" s="273">
        <v>261.88</v>
      </c>
      <c r="L927" s="272" t="s">
        <v>7090</v>
      </c>
    </row>
    <row r="928" spans="1:12">
      <c r="A928" s="272" t="s">
        <v>7462</v>
      </c>
      <c r="B928" s="272" t="s">
        <v>7463</v>
      </c>
      <c r="C928" s="272" t="s">
        <v>7736</v>
      </c>
      <c r="D928" s="272" t="s">
        <v>7737</v>
      </c>
      <c r="E928" s="273" t="s">
        <v>7087</v>
      </c>
      <c r="F928" s="272" t="s">
        <v>7087</v>
      </c>
      <c r="G928" s="272">
        <v>90673</v>
      </c>
      <c r="H928" s="272" t="s">
        <v>8014</v>
      </c>
      <c r="I928" s="272" t="s">
        <v>301</v>
      </c>
      <c r="J928" s="272" t="s">
        <v>7644</v>
      </c>
      <c r="K928" s="273">
        <v>122.73</v>
      </c>
      <c r="L928" s="272" t="s">
        <v>7090</v>
      </c>
    </row>
    <row r="929" spans="1:12">
      <c r="A929" s="272" t="s">
        <v>7462</v>
      </c>
      <c r="B929" s="272" t="s">
        <v>7463</v>
      </c>
      <c r="C929" s="272" t="s">
        <v>7736</v>
      </c>
      <c r="D929" s="272" t="s">
        <v>7737</v>
      </c>
      <c r="E929" s="273" t="s">
        <v>7087</v>
      </c>
      <c r="F929" s="272" t="s">
        <v>7087</v>
      </c>
      <c r="G929" s="272">
        <v>90676</v>
      </c>
      <c r="H929" s="272" t="s">
        <v>8015</v>
      </c>
      <c r="I929" s="272" t="s">
        <v>301</v>
      </c>
      <c r="J929" s="272" t="s">
        <v>7089</v>
      </c>
      <c r="K929" s="273">
        <v>102.48</v>
      </c>
      <c r="L929" s="272" t="s">
        <v>7090</v>
      </c>
    </row>
    <row r="930" spans="1:12">
      <c r="A930" s="272" t="s">
        <v>7462</v>
      </c>
      <c r="B930" s="272" t="s">
        <v>7463</v>
      </c>
      <c r="C930" s="272" t="s">
        <v>7736</v>
      </c>
      <c r="D930" s="272" t="s">
        <v>7737</v>
      </c>
      <c r="E930" s="273" t="s">
        <v>7087</v>
      </c>
      <c r="F930" s="272" t="s">
        <v>7087</v>
      </c>
      <c r="G930" s="272">
        <v>90677</v>
      </c>
      <c r="H930" s="272" t="s">
        <v>8016</v>
      </c>
      <c r="I930" s="272" t="s">
        <v>301</v>
      </c>
      <c r="J930" s="272" t="s">
        <v>7089</v>
      </c>
      <c r="K930" s="273">
        <v>30.78</v>
      </c>
      <c r="L930" s="272" t="s">
        <v>7090</v>
      </c>
    </row>
    <row r="931" spans="1:12">
      <c r="A931" s="272" t="s">
        <v>7462</v>
      </c>
      <c r="B931" s="272" t="s">
        <v>7463</v>
      </c>
      <c r="C931" s="272" t="s">
        <v>7736</v>
      </c>
      <c r="D931" s="272" t="s">
        <v>7737</v>
      </c>
      <c r="E931" s="273" t="s">
        <v>7087</v>
      </c>
      <c r="F931" s="272" t="s">
        <v>7087</v>
      </c>
      <c r="G931" s="272">
        <v>90678</v>
      </c>
      <c r="H931" s="272" t="s">
        <v>8017</v>
      </c>
      <c r="I931" s="272" t="s">
        <v>301</v>
      </c>
      <c r="J931" s="272" t="s">
        <v>7089</v>
      </c>
      <c r="K931" s="273">
        <v>142.54</v>
      </c>
      <c r="L931" s="272" t="s">
        <v>7090</v>
      </c>
    </row>
    <row r="932" spans="1:12">
      <c r="A932" s="272" t="s">
        <v>7462</v>
      </c>
      <c r="B932" s="272" t="s">
        <v>7463</v>
      </c>
      <c r="C932" s="272" t="s">
        <v>7736</v>
      </c>
      <c r="D932" s="272" t="s">
        <v>7737</v>
      </c>
      <c r="E932" s="273" t="s">
        <v>7087</v>
      </c>
      <c r="F932" s="272" t="s">
        <v>7087</v>
      </c>
      <c r="G932" s="272">
        <v>90679</v>
      </c>
      <c r="H932" s="272" t="s">
        <v>8018</v>
      </c>
      <c r="I932" s="272" t="s">
        <v>301</v>
      </c>
      <c r="J932" s="272" t="s">
        <v>7644</v>
      </c>
      <c r="K932" s="273">
        <v>94.12</v>
      </c>
      <c r="L932" s="272" t="s">
        <v>7090</v>
      </c>
    </row>
    <row r="933" spans="1:12">
      <c r="A933" s="272" t="s">
        <v>7462</v>
      </c>
      <c r="B933" s="272" t="s">
        <v>7463</v>
      </c>
      <c r="C933" s="272" t="s">
        <v>7736</v>
      </c>
      <c r="D933" s="272" t="s">
        <v>7737</v>
      </c>
      <c r="E933" s="273" t="s">
        <v>7087</v>
      </c>
      <c r="F933" s="272" t="s">
        <v>7087</v>
      </c>
      <c r="G933" s="272">
        <v>90682</v>
      </c>
      <c r="H933" s="272" t="s">
        <v>8019</v>
      </c>
      <c r="I933" s="272" t="s">
        <v>301</v>
      </c>
      <c r="J933" s="272" t="s">
        <v>7089</v>
      </c>
      <c r="K933" s="273">
        <v>30.9</v>
      </c>
      <c r="L933" s="272" t="s">
        <v>7090</v>
      </c>
    </row>
    <row r="934" spans="1:12">
      <c r="A934" s="272" t="s">
        <v>7462</v>
      </c>
      <c r="B934" s="272" t="s">
        <v>7463</v>
      </c>
      <c r="C934" s="272" t="s">
        <v>7736</v>
      </c>
      <c r="D934" s="272" t="s">
        <v>7737</v>
      </c>
      <c r="E934" s="273" t="s">
        <v>7087</v>
      </c>
      <c r="F934" s="272" t="s">
        <v>7087</v>
      </c>
      <c r="G934" s="272">
        <v>90683</v>
      </c>
      <c r="H934" s="272" t="s">
        <v>8020</v>
      </c>
      <c r="I934" s="272" t="s">
        <v>301</v>
      </c>
      <c r="J934" s="272" t="s">
        <v>7089</v>
      </c>
      <c r="K934" s="273">
        <v>7.62</v>
      </c>
      <c r="L934" s="272" t="s">
        <v>7090</v>
      </c>
    </row>
    <row r="935" spans="1:12">
      <c r="A935" s="272" t="s">
        <v>7462</v>
      </c>
      <c r="B935" s="272" t="s">
        <v>7463</v>
      </c>
      <c r="C935" s="272" t="s">
        <v>7736</v>
      </c>
      <c r="D935" s="272" t="s">
        <v>7737</v>
      </c>
      <c r="E935" s="273" t="s">
        <v>7087</v>
      </c>
      <c r="F935" s="272" t="s">
        <v>7087</v>
      </c>
      <c r="G935" s="272">
        <v>90684</v>
      </c>
      <c r="H935" s="272" t="s">
        <v>8021</v>
      </c>
      <c r="I935" s="272" t="s">
        <v>301</v>
      </c>
      <c r="J935" s="272" t="s">
        <v>7089</v>
      </c>
      <c r="K935" s="273">
        <v>36.049999999999997</v>
      </c>
      <c r="L935" s="272" t="s">
        <v>7090</v>
      </c>
    </row>
    <row r="936" spans="1:12">
      <c r="A936" s="272" t="s">
        <v>7462</v>
      </c>
      <c r="B936" s="272" t="s">
        <v>7463</v>
      </c>
      <c r="C936" s="272" t="s">
        <v>7736</v>
      </c>
      <c r="D936" s="272" t="s">
        <v>7737</v>
      </c>
      <c r="E936" s="273" t="s">
        <v>7087</v>
      </c>
      <c r="F936" s="272" t="s">
        <v>7087</v>
      </c>
      <c r="G936" s="272">
        <v>90685</v>
      </c>
      <c r="H936" s="272" t="s">
        <v>8022</v>
      </c>
      <c r="I936" s="272" t="s">
        <v>301</v>
      </c>
      <c r="J936" s="272" t="s">
        <v>7644</v>
      </c>
      <c r="K936" s="273">
        <v>58.4</v>
      </c>
      <c r="L936" s="272" t="s">
        <v>7090</v>
      </c>
    </row>
    <row r="937" spans="1:12">
      <c r="A937" s="272" t="s">
        <v>7462</v>
      </c>
      <c r="B937" s="272" t="s">
        <v>7463</v>
      </c>
      <c r="C937" s="272" t="s">
        <v>7736</v>
      </c>
      <c r="D937" s="272" t="s">
        <v>7737</v>
      </c>
      <c r="E937" s="273" t="s">
        <v>7087</v>
      </c>
      <c r="F937" s="272" t="s">
        <v>7087</v>
      </c>
      <c r="G937" s="272">
        <v>90688</v>
      </c>
      <c r="H937" s="272" t="s">
        <v>8023</v>
      </c>
      <c r="I937" s="272" t="s">
        <v>301</v>
      </c>
      <c r="J937" s="272" t="s">
        <v>7089</v>
      </c>
      <c r="K937" s="273">
        <v>26.56</v>
      </c>
      <c r="L937" s="272" t="s">
        <v>7090</v>
      </c>
    </row>
    <row r="938" spans="1:12">
      <c r="A938" s="272" t="s">
        <v>7462</v>
      </c>
      <c r="B938" s="272" t="s">
        <v>7463</v>
      </c>
      <c r="C938" s="272" t="s">
        <v>7736</v>
      </c>
      <c r="D938" s="272" t="s">
        <v>7737</v>
      </c>
      <c r="E938" s="273" t="s">
        <v>7087</v>
      </c>
      <c r="F938" s="272" t="s">
        <v>7087</v>
      </c>
      <c r="G938" s="272">
        <v>90689</v>
      </c>
      <c r="H938" s="272" t="s">
        <v>8024</v>
      </c>
      <c r="I938" s="272" t="s">
        <v>301</v>
      </c>
      <c r="J938" s="272" t="s">
        <v>7089</v>
      </c>
      <c r="K938" s="273">
        <v>5.24</v>
      </c>
      <c r="L938" s="272" t="s">
        <v>7090</v>
      </c>
    </row>
    <row r="939" spans="1:12">
      <c r="A939" s="272" t="s">
        <v>7462</v>
      </c>
      <c r="B939" s="272" t="s">
        <v>7463</v>
      </c>
      <c r="C939" s="272" t="s">
        <v>7736</v>
      </c>
      <c r="D939" s="272" t="s">
        <v>7737</v>
      </c>
      <c r="E939" s="273" t="s">
        <v>7087</v>
      </c>
      <c r="F939" s="272" t="s">
        <v>7087</v>
      </c>
      <c r="G939" s="272">
        <v>90690</v>
      </c>
      <c r="H939" s="272" t="s">
        <v>8025</v>
      </c>
      <c r="I939" s="272" t="s">
        <v>301</v>
      </c>
      <c r="J939" s="272" t="s">
        <v>7089</v>
      </c>
      <c r="K939" s="273">
        <v>33.200000000000003</v>
      </c>
      <c r="L939" s="272" t="s">
        <v>7090</v>
      </c>
    </row>
    <row r="940" spans="1:12">
      <c r="A940" s="272" t="s">
        <v>7462</v>
      </c>
      <c r="B940" s="272" t="s">
        <v>7463</v>
      </c>
      <c r="C940" s="272" t="s">
        <v>7736</v>
      </c>
      <c r="D940" s="272" t="s">
        <v>7737</v>
      </c>
      <c r="E940" s="273" t="s">
        <v>7087</v>
      </c>
      <c r="F940" s="272" t="s">
        <v>7087</v>
      </c>
      <c r="G940" s="272">
        <v>90691</v>
      </c>
      <c r="H940" s="272" t="s">
        <v>8026</v>
      </c>
      <c r="I940" s="272" t="s">
        <v>301</v>
      </c>
      <c r="J940" s="272" t="s">
        <v>7644</v>
      </c>
      <c r="K940" s="273">
        <v>40.89</v>
      </c>
      <c r="L940" s="272" t="s">
        <v>7090</v>
      </c>
    </row>
    <row r="941" spans="1:12">
      <c r="A941" s="272" t="s">
        <v>7462</v>
      </c>
      <c r="B941" s="272" t="s">
        <v>7463</v>
      </c>
      <c r="C941" s="272" t="s">
        <v>7736</v>
      </c>
      <c r="D941" s="272" t="s">
        <v>7737</v>
      </c>
      <c r="E941" s="273" t="s">
        <v>7087</v>
      </c>
      <c r="F941" s="272" t="s">
        <v>7087</v>
      </c>
      <c r="G941" s="272">
        <v>90957</v>
      </c>
      <c r="H941" s="272" t="s">
        <v>8027</v>
      </c>
      <c r="I941" s="272" t="s">
        <v>301</v>
      </c>
      <c r="J941" s="272" t="s">
        <v>7089</v>
      </c>
      <c r="K941" s="273">
        <v>5.13</v>
      </c>
      <c r="L941" s="272" t="s">
        <v>7090</v>
      </c>
    </row>
    <row r="942" spans="1:12">
      <c r="A942" s="272" t="s">
        <v>7462</v>
      </c>
      <c r="B942" s="272" t="s">
        <v>7463</v>
      </c>
      <c r="C942" s="272" t="s">
        <v>7736</v>
      </c>
      <c r="D942" s="272" t="s">
        <v>7737</v>
      </c>
      <c r="E942" s="273" t="s">
        <v>7087</v>
      </c>
      <c r="F942" s="272" t="s">
        <v>7087</v>
      </c>
      <c r="G942" s="272">
        <v>90958</v>
      </c>
      <c r="H942" s="272" t="s">
        <v>8028</v>
      </c>
      <c r="I942" s="272" t="s">
        <v>301</v>
      </c>
      <c r="J942" s="272" t="s">
        <v>7089</v>
      </c>
      <c r="K942" s="273">
        <v>1.37</v>
      </c>
      <c r="L942" s="272" t="s">
        <v>7090</v>
      </c>
    </row>
    <row r="943" spans="1:12">
      <c r="A943" s="272" t="s">
        <v>7462</v>
      </c>
      <c r="B943" s="272" t="s">
        <v>7463</v>
      </c>
      <c r="C943" s="272" t="s">
        <v>7736</v>
      </c>
      <c r="D943" s="272" t="s">
        <v>7737</v>
      </c>
      <c r="E943" s="273" t="s">
        <v>7087</v>
      </c>
      <c r="F943" s="272" t="s">
        <v>7087</v>
      </c>
      <c r="G943" s="272">
        <v>90960</v>
      </c>
      <c r="H943" s="272" t="s">
        <v>8029</v>
      </c>
      <c r="I943" s="272" t="s">
        <v>301</v>
      </c>
      <c r="J943" s="272" t="s">
        <v>7089</v>
      </c>
      <c r="K943" s="273">
        <v>6.85</v>
      </c>
      <c r="L943" s="272" t="s">
        <v>7090</v>
      </c>
    </row>
    <row r="944" spans="1:12">
      <c r="A944" s="272" t="s">
        <v>7462</v>
      </c>
      <c r="B944" s="272" t="s">
        <v>7463</v>
      </c>
      <c r="C944" s="272" t="s">
        <v>7736</v>
      </c>
      <c r="D944" s="272" t="s">
        <v>7737</v>
      </c>
      <c r="E944" s="273" t="s">
        <v>7087</v>
      </c>
      <c r="F944" s="272" t="s">
        <v>7087</v>
      </c>
      <c r="G944" s="272">
        <v>90961</v>
      </c>
      <c r="H944" s="272" t="s">
        <v>8030</v>
      </c>
      <c r="I944" s="272" t="s">
        <v>301</v>
      </c>
      <c r="J944" s="272" t="s">
        <v>7089</v>
      </c>
      <c r="K944" s="273">
        <v>1.84</v>
      </c>
      <c r="L944" s="272" t="s">
        <v>7090</v>
      </c>
    </row>
    <row r="945" spans="1:12">
      <c r="A945" s="272" t="s">
        <v>7462</v>
      </c>
      <c r="B945" s="272" t="s">
        <v>7463</v>
      </c>
      <c r="C945" s="272" t="s">
        <v>7736</v>
      </c>
      <c r="D945" s="272" t="s">
        <v>7737</v>
      </c>
      <c r="E945" s="273" t="s">
        <v>7087</v>
      </c>
      <c r="F945" s="272" t="s">
        <v>7087</v>
      </c>
      <c r="G945" s="272">
        <v>90962</v>
      </c>
      <c r="H945" s="272" t="s">
        <v>8031</v>
      </c>
      <c r="I945" s="272" t="s">
        <v>301</v>
      </c>
      <c r="J945" s="272" t="s">
        <v>7089</v>
      </c>
      <c r="K945" s="273">
        <v>8.58</v>
      </c>
      <c r="L945" s="272" t="s">
        <v>7090</v>
      </c>
    </row>
    <row r="946" spans="1:12">
      <c r="A946" s="272" t="s">
        <v>7462</v>
      </c>
      <c r="B946" s="272" t="s">
        <v>7463</v>
      </c>
      <c r="C946" s="272" t="s">
        <v>7736</v>
      </c>
      <c r="D946" s="272" t="s">
        <v>7737</v>
      </c>
      <c r="E946" s="273" t="s">
        <v>7087</v>
      </c>
      <c r="F946" s="272" t="s">
        <v>7087</v>
      </c>
      <c r="G946" s="272">
        <v>90963</v>
      </c>
      <c r="H946" s="272" t="s">
        <v>8032</v>
      </c>
      <c r="I946" s="272" t="s">
        <v>301</v>
      </c>
      <c r="J946" s="272" t="s">
        <v>7644</v>
      </c>
      <c r="K946" s="273">
        <v>15.35</v>
      </c>
      <c r="L946" s="272" t="s">
        <v>7090</v>
      </c>
    </row>
    <row r="947" spans="1:12">
      <c r="A947" s="272" t="s">
        <v>7462</v>
      </c>
      <c r="B947" s="272" t="s">
        <v>7463</v>
      </c>
      <c r="C947" s="272" t="s">
        <v>7736</v>
      </c>
      <c r="D947" s="272" t="s">
        <v>7737</v>
      </c>
      <c r="E947" s="273" t="s">
        <v>7087</v>
      </c>
      <c r="F947" s="272" t="s">
        <v>7087</v>
      </c>
      <c r="G947" s="272">
        <v>90968</v>
      </c>
      <c r="H947" s="272" t="s">
        <v>8033</v>
      </c>
      <c r="I947" s="272" t="s">
        <v>301</v>
      </c>
      <c r="J947" s="272" t="s">
        <v>7089</v>
      </c>
      <c r="K947" s="273">
        <v>6.87</v>
      </c>
      <c r="L947" s="272" t="s">
        <v>7090</v>
      </c>
    </row>
    <row r="948" spans="1:12">
      <c r="A948" s="272" t="s">
        <v>7462</v>
      </c>
      <c r="B948" s="272" t="s">
        <v>7463</v>
      </c>
      <c r="C948" s="272" t="s">
        <v>7736</v>
      </c>
      <c r="D948" s="272" t="s">
        <v>7737</v>
      </c>
      <c r="E948" s="273" t="s">
        <v>7087</v>
      </c>
      <c r="F948" s="272" t="s">
        <v>7087</v>
      </c>
      <c r="G948" s="272">
        <v>90969</v>
      </c>
      <c r="H948" s="272" t="s">
        <v>8034</v>
      </c>
      <c r="I948" s="272" t="s">
        <v>301</v>
      </c>
      <c r="J948" s="272" t="s">
        <v>7089</v>
      </c>
      <c r="K948" s="273">
        <v>1.84</v>
      </c>
      <c r="L948" s="272" t="s">
        <v>7090</v>
      </c>
    </row>
    <row r="949" spans="1:12">
      <c r="A949" s="272" t="s">
        <v>7462</v>
      </c>
      <c r="B949" s="272" t="s">
        <v>7463</v>
      </c>
      <c r="C949" s="272" t="s">
        <v>7736</v>
      </c>
      <c r="D949" s="272" t="s">
        <v>7737</v>
      </c>
      <c r="E949" s="273" t="s">
        <v>7087</v>
      </c>
      <c r="F949" s="272" t="s">
        <v>7087</v>
      </c>
      <c r="G949" s="272">
        <v>90970</v>
      </c>
      <c r="H949" s="272" t="s">
        <v>8035</v>
      </c>
      <c r="I949" s="272" t="s">
        <v>301</v>
      </c>
      <c r="J949" s="272" t="s">
        <v>7089</v>
      </c>
      <c r="K949" s="273">
        <v>8.6</v>
      </c>
      <c r="L949" s="272" t="s">
        <v>7090</v>
      </c>
    </row>
    <row r="950" spans="1:12">
      <c r="A950" s="272" t="s">
        <v>7462</v>
      </c>
      <c r="B950" s="272" t="s">
        <v>7463</v>
      </c>
      <c r="C950" s="272" t="s">
        <v>7736</v>
      </c>
      <c r="D950" s="272" t="s">
        <v>7737</v>
      </c>
      <c r="E950" s="273" t="s">
        <v>7087</v>
      </c>
      <c r="F950" s="272" t="s">
        <v>7087</v>
      </c>
      <c r="G950" s="272">
        <v>90971</v>
      </c>
      <c r="H950" s="272" t="s">
        <v>8036</v>
      </c>
      <c r="I950" s="272" t="s">
        <v>301</v>
      </c>
      <c r="J950" s="272" t="s">
        <v>7644</v>
      </c>
      <c r="K950" s="273">
        <v>62.19</v>
      </c>
      <c r="L950" s="272" t="s">
        <v>7090</v>
      </c>
    </row>
    <row r="951" spans="1:12">
      <c r="A951" s="272" t="s">
        <v>7462</v>
      </c>
      <c r="B951" s="272" t="s">
        <v>7463</v>
      </c>
      <c r="C951" s="272" t="s">
        <v>7736</v>
      </c>
      <c r="D951" s="272" t="s">
        <v>7737</v>
      </c>
      <c r="E951" s="273" t="s">
        <v>7087</v>
      </c>
      <c r="F951" s="272" t="s">
        <v>7087</v>
      </c>
      <c r="G951" s="272">
        <v>90975</v>
      </c>
      <c r="H951" s="272" t="s">
        <v>8037</v>
      </c>
      <c r="I951" s="272" t="s">
        <v>301</v>
      </c>
      <c r="J951" s="272" t="s">
        <v>7089</v>
      </c>
      <c r="K951" s="273">
        <v>17.46</v>
      </c>
      <c r="L951" s="272" t="s">
        <v>7090</v>
      </c>
    </row>
    <row r="952" spans="1:12">
      <c r="A952" s="272" t="s">
        <v>7462</v>
      </c>
      <c r="B952" s="272" t="s">
        <v>7463</v>
      </c>
      <c r="C952" s="272" t="s">
        <v>7736</v>
      </c>
      <c r="D952" s="272" t="s">
        <v>7737</v>
      </c>
      <c r="E952" s="273" t="s">
        <v>7087</v>
      </c>
      <c r="F952" s="272" t="s">
        <v>7087</v>
      </c>
      <c r="G952" s="272">
        <v>90976</v>
      </c>
      <c r="H952" s="272" t="s">
        <v>8038</v>
      </c>
      <c r="I952" s="272" t="s">
        <v>301</v>
      </c>
      <c r="J952" s="272" t="s">
        <v>7089</v>
      </c>
      <c r="K952" s="273">
        <v>4.68</v>
      </c>
      <c r="L952" s="272" t="s">
        <v>7090</v>
      </c>
    </row>
    <row r="953" spans="1:12">
      <c r="A953" s="272" t="s">
        <v>7462</v>
      </c>
      <c r="B953" s="272" t="s">
        <v>7463</v>
      </c>
      <c r="C953" s="272" t="s">
        <v>7736</v>
      </c>
      <c r="D953" s="272" t="s">
        <v>7737</v>
      </c>
      <c r="E953" s="273" t="s">
        <v>7087</v>
      </c>
      <c r="F953" s="272" t="s">
        <v>7087</v>
      </c>
      <c r="G953" s="272">
        <v>90977</v>
      </c>
      <c r="H953" s="272" t="s">
        <v>8039</v>
      </c>
      <c r="I953" s="272" t="s">
        <v>301</v>
      </c>
      <c r="J953" s="272" t="s">
        <v>7089</v>
      </c>
      <c r="K953" s="273">
        <v>21.85</v>
      </c>
      <c r="L953" s="272" t="s">
        <v>7090</v>
      </c>
    </row>
    <row r="954" spans="1:12">
      <c r="A954" s="272" t="s">
        <v>7462</v>
      </c>
      <c r="B954" s="272" t="s">
        <v>7463</v>
      </c>
      <c r="C954" s="272" t="s">
        <v>7736</v>
      </c>
      <c r="D954" s="272" t="s">
        <v>7737</v>
      </c>
      <c r="E954" s="273" t="s">
        <v>7087</v>
      </c>
      <c r="F954" s="272" t="s">
        <v>7087</v>
      </c>
      <c r="G954" s="272">
        <v>90978</v>
      </c>
      <c r="H954" s="272" t="s">
        <v>8040</v>
      </c>
      <c r="I954" s="272" t="s">
        <v>301</v>
      </c>
      <c r="J954" s="272" t="s">
        <v>7644</v>
      </c>
      <c r="K954" s="273">
        <v>161.35</v>
      </c>
      <c r="L954" s="272" t="s">
        <v>7090</v>
      </c>
    </row>
    <row r="955" spans="1:12">
      <c r="A955" s="272" t="s">
        <v>7462</v>
      </c>
      <c r="B955" s="272" t="s">
        <v>7463</v>
      </c>
      <c r="C955" s="272" t="s">
        <v>7736</v>
      </c>
      <c r="D955" s="272" t="s">
        <v>7737</v>
      </c>
      <c r="E955" s="273" t="s">
        <v>7087</v>
      </c>
      <c r="F955" s="272" t="s">
        <v>7087</v>
      </c>
      <c r="G955" s="272">
        <v>90992</v>
      </c>
      <c r="H955" s="272" t="s">
        <v>8041</v>
      </c>
      <c r="I955" s="272" t="s">
        <v>301</v>
      </c>
      <c r="J955" s="272" t="s">
        <v>7089</v>
      </c>
      <c r="K955" s="273">
        <v>8.15</v>
      </c>
      <c r="L955" s="272" t="s">
        <v>7090</v>
      </c>
    </row>
    <row r="956" spans="1:12">
      <c r="A956" s="272" t="s">
        <v>7462</v>
      </c>
      <c r="B956" s="272" t="s">
        <v>7463</v>
      </c>
      <c r="C956" s="272" t="s">
        <v>7736</v>
      </c>
      <c r="D956" s="272" t="s">
        <v>7737</v>
      </c>
      <c r="E956" s="273" t="s">
        <v>7087</v>
      </c>
      <c r="F956" s="272" t="s">
        <v>7087</v>
      </c>
      <c r="G956" s="272">
        <v>90993</v>
      </c>
      <c r="H956" s="272" t="s">
        <v>8042</v>
      </c>
      <c r="I956" s="272" t="s">
        <v>301</v>
      </c>
      <c r="J956" s="272" t="s">
        <v>7089</v>
      </c>
      <c r="K956" s="273">
        <v>2.1800000000000002</v>
      </c>
      <c r="L956" s="272" t="s">
        <v>7090</v>
      </c>
    </row>
    <row r="957" spans="1:12">
      <c r="A957" s="272" t="s">
        <v>7462</v>
      </c>
      <c r="B957" s="272" t="s">
        <v>7463</v>
      </c>
      <c r="C957" s="272" t="s">
        <v>7736</v>
      </c>
      <c r="D957" s="272" t="s">
        <v>7737</v>
      </c>
      <c r="E957" s="273" t="s">
        <v>7087</v>
      </c>
      <c r="F957" s="272" t="s">
        <v>7087</v>
      </c>
      <c r="G957" s="272">
        <v>90994</v>
      </c>
      <c r="H957" s="272" t="s">
        <v>8043</v>
      </c>
      <c r="I957" s="272" t="s">
        <v>301</v>
      </c>
      <c r="J957" s="272" t="s">
        <v>7089</v>
      </c>
      <c r="K957" s="273">
        <v>10.199999999999999</v>
      </c>
      <c r="L957" s="272" t="s">
        <v>7090</v>
      </c>
    </row>
    <row r="958" spans="1:12">
      <c r="A958" s="272" t="s">
        <v>7462</v>
      </c>
      <c r="B958" s="272" t="s">
        <v>7463</v>
      </c>
      <c r="C958" s="272" t="s">
        <v>7736</v>
      </c>
      <c r="D958" s="272" t="s">
        <v>7737</v>
      </c>
      <c r="E958" s="273" t="s">
        <v>7087</v>
      </c>
      <c r="F958" s="272" t="s">
        <v>7087</v>
      </c>
      <c r="G958" s="272">
        <v>90995</v>
      </c>
      <c r="H958" s="272" t="s">
        <v>8044</v>
      </c>
      <c r="I958" s="272" t="s">
        <v>301</v>
      </c>
      <c r="J958" s="272" t="s">
        <v>7644</v>
      </c>
      <c r="K958" s="273">
        <v>84.48</v>
      </c>
      <c r="L958" s="272" t="s">
        <v>7090</v>
      </c>
    </row>
    <row r="959" spans="1:12">
      <c r="A959" s="272" t="s">
        <v>7462</v>
      </c>
      <c r="B959" s="272" t="s">
        <v>7463</v>
      </c>
      <c r="C959" s="272" t="s">
        <v>7736</v>
      </c>
      <c r="D959" s="272" t="s">
        <v>7737</v>
      </c>
      <c r="E959" s="273" t="s">
        <v>7087</v>
      </c>
      <c r="F959" s="272" t="s">
        <v>7087</v>
      </c>
      <c r="G959" s="272">
        <v>91021</v>
      </c>
      <c r="H959" s="272" t="s">
        <v>8045</v>
      </c>
      <c r="I959" s="272" t="s">
        <v>301</v>
      </c>
      <c r="J959" s="272" t="s">
        <v>7089</v>
      </c>
      <c r="K959" s="273">
        <v>12.46</v>
      </c>
      <c r="L959" s="272" t="s">
        <v>7090</v>
      </c>
    </row>
    <row r="960" spans="1:12">
      <c r="A960" s="272" t="s">
        <v>7462</v>
      </c>
      <c r="B960" s="272" t="s">
        <v>7463</v>
      </c>
      <c r="C960" s="272" t="s">
        <v>7736</v>
      </c>
      <c r="D960" s="272" t="s">
        <v>7737</v>
      </c>
      <c r="E960" s="273" t="s">
        <v>7087</v>
      </c>
      <c r="F960" s="272" t="s">
        <v>7087</v>
      </c>
      <c r="G960" s="272">
        <v>91026</v>
      </c>
      <c r="H960" s="272" t="s">
        <v>8046</v>
      </c>
      <c r="I960" s="272" t="s">
        <v>301</v>
      </c>
      <c r="J960" s="272" t="s">
        <v>7089</v>
      </c>
      <c r="K960" s="273">
        <v>24.37</v>
      </c>
      <c r="L960" s="272" t="s">
        <v>7090</v>
      </c>
    </row>
    <row r="961" spans="1:12">
      <c r="A961" s="272" t="s">
        <v>7462</v>
      </c>
      <c r="B961" s="272" t="s">
        <v>7463</v>
      </c>
      <c r="C961" s="272" t="s">
        <v>7736</v>
      </c>
      <c r="D961" s="272" t="s">
        <v>7737</v>
      </c>
      <c r="E961" s="273" t="s">
        <v>7087</v>
      </c>
      <c r="F961" s="272" t="s">
        <v>7087</v>
      </c>
      <c r="G961" s="272">
        <v>91027</v>
      </c>
      <c r="H961" s="272" t="s">
        <v>8047</v>
      </c>
      <c r="I961" s="272" t="s">
        <v>301</v>
      </c>
      <c r="J961" s="272" t="s">
        <v>7089</v>
      </c>
      <c r="K961" s="273">
        <v>9.7899999999999991</v>
      </c>
      <c r="L961" s="272" t="s">
        <v>7090</v>
      </c>
    </row>
    <row r="962" spans="1:12">
      <c r="A962" s="272" t="s">
        <v>7462</v>
      </c>
      <c r="B962" s="272" t="s">
        <v>7463</v>
      </c>
      <c r="C962" s="272" t="s">
        <v>7736</v>
      </c>
      <c r="D962" s="272" t="s">
        <v>7737</v>
      </c>
      <c r="E962" s="273" t="s">
        <v>7087</v>
      </c>
      <c r="F962" s="272" t="s">
        <v>7087</v>
      </c>
      <c r="G962" s="272">
        <v>91028</v>
      </c>
      <c r="H962" s="272" t="s">
        <v>8048</v>
      </c>
      <c r="I962" s="272" t="s">
        <v>301</v>
      </c>
      <c r="J962" s="272" t="s">
        <v>7089</v>
      </c>
      <c r="K962" s="273">
        <v>3.95</v>
      </c>
      <c r="L962" s="272" t="s">
        <v>7090</v>
      </c>
    </row>
    <row r="963" spans="1:12">
      <c r="A963" s="272" t="s">
        <v>7462</v>
      </c>
      <c r="B963" s="272" t="s">
        <v>7463</v>
      </c>
      <c r="C963" s="272" t="s">
        <v>7736</v>
      </c>
      <c r="D963" s="272" t="s">
        <v>7737</v>
      </c>
      <c r="E963" s="273" t="s">
        <v>7087</v>
      </c>
      <c r="F963" s="272" t="s">
        <v>7087</v>
      </c>
      <c r="G963" s="272">
        <v>91029</v>
      </c>
      <c r="H963" s="272" t="s">
        <v>8049</v>
      </c>
      <c r="I963" s="272" t="s">
        <v>301</v>
      </c>
      <c r="J963" s="272" t="s">
        <v>7089</v>
      </c>
      <c r="K963" s="273">
        <v>44.78</v>
      </c>
      <c r="L963" s="272" t="s">
        <v>7090</v>
      </c>
    </row>
    <row r="964" spans="1:12">
      <c r="A964" s="272" t="s">
        <v>7462</v>
      </c>
      <c r="B964" s="272" t="s">
        <v>7463</v>
      </c>
      <c r="C964" s="272" t="s">
        <v>7736</v>
      </c>
      <c r="D964" s="272" t="s">
        <v>7737</v>
      </c>
      <c r="E964" s="273" t="s">
        <v>7087</v>
      </c>
      <c r="F964" s="272" t="s">
        <v>7087</v>
      </c>
      <c r="G964" s="272">
        <v>91030</v>
      </c>
      <c r="H964" s="272" t="s">
        <v>8050</v>
      </c>
      <c r="I964" s="272" t="s">
        <v>301</v>
      </c>
      <c r="J964" s="272" t="s">
        <v>7644</v>
      </c>
      <c r="K964" s="273">
        <v>150.55000000000001</v>
      </c>
      <c r="L964" s="272" t="s">
        <v>7090</v>
      </c>
    </row>
    <row r="965" spans="1:12">
      <c r="A965" s="272" t="s">
        <v>7462</v>
      </c>
      <c r="B965" s="272" t="s">
        <v>7463</v>
      </c>
      <c r="C965" s="272" t="s">
        <v>7736</v>
      </c>
      <c r="D965" s="272" t="s">
        <v>7737</v>
      </c>
      <c r="E965" s="273" t="s">
        <v>7087</v>
      </c>
      <c r="F965" s="272" t="s">
        <v>7087</v>
      </c>
      <c r="G965" s="272">
        <v>91273</v>
      </c>
      <c r="H965" s="272" t="s">
        <v>8051</v>
      </c>
      <c r="I965" s="272" t="s">
        <v>301</v>
      </c>
      <c r="J965" s="272" t="s">
        <v>7089</v>
      </c>
      <c r="K965" s="273">
        <v>0.51</v>
      </c>
      <c r="L965" s="272" t="s">
        <v>7090</v>
      </c>
    </row>
    <row r="966" spans="1:12">
      <c r="A966" s="272" t="s">
        <v>7462</v>
      </c>
      <c r="B966" s="272" t="s">
        <v>7463</v>
      </c>
      <c r="C966" s="272" t="s">
        <v>7736</v>
      </c>
      <c r="D966" s="272" t="s">
        <v>7737</v>
      </c>
      <c r="E966" s="273" t="s">
        <v>7087</v>
      </c>
      <c r="F966" s="272" t="s">
        <v>7087</v>
      </c>
      <c r="G966" s="272">
        <v>91274</v>
      </c>
      <c r="H966" s="272" t="s">
        <v>8052</v>
      </c>
      <c r="I966" s="272" t="s">
        <v>301</v>
      </c>
      <c r="J966" s="272" t="s">
        <v>7089</v>
      </c>
      <c r="K966" s="273">
        <v>0.13</v>
      </c>
      <c r="L966" s="272" t="s">
        <v>7090</v>
      </c>
    </row>
    <row r="967" spans="1:12">
      <c r="A967" s="272" t="s">
        <v>7462</v>
      </c>
      <c r="B967" s="272" t="s">
        <v>7463</v>
      </c>
      <c r="C967" s="272" t="s">
        <v>7736</v>
      </c>
      <c r="D967" s="272" t="s">
        <v>7737</v>
      </c>
      <c r="E967" s="273" t="s">
        <v>7087</v>
      </c>
      <c r="F967" s="272" t="s">
        <v>7087</v>
      </c>
      <c r="G967" s="272">
        <v>91275</v>
      </c>
      <c r="H967" s="272" t="s">
        <v>8053</v>
      </c>
      <c r="I967" s="272" t="s">
        <v>301</v>
      </c>
      <c r="J967" s="272" t="s">
        <v>7089</v>
      </c>
      <c r="K967" s="273">
        <v>0.64</v>
      </c>
      <c r="L967" s="272" t="s">
        <v>7090</v>
      </c>
    </row>
    <row r="968" spans="1:12">
      <c r="A968" s="272" t="s">
        <v>7462</v>
      </c>
      <c r="B968" s="272" t="s">
        <v>7463</v>
      </c>
      <c r="C968" s="272" t="s">
        <v>7736</v>
      </c>
      <c r="D968" s="272" t="s">
        <v>7737</v>
      </c>
      <c r="E968" s="273" t="s">
        <v>7087</v>
      </c>
      <c r="F968" s="272" t="s">
        <v>7087</v>
      </c>
      <c r="G968" s="272">
        <v>91276</v>
      </c>
      <c r="H968" s="272" t="s">
        <v>8054</v>
      </c>
      <c r="I968" s="272" t="s">
        <v>301</v>
      </c>
      <c r="J968" s="272" t="s">
        <v>7644</v>
      </c>
      <c r="K968" s="273">
        <v>8.07</v>
      </c>
      <c r="L968" s="272" t="s">
        <v>7090</v>
      </c>
    </row>
    <row r="969" spans="1:12">
      <c r="A969" s="272" t="s">
        <v>7462</v>
      </c>
      <c r="B969" s="272" t="s">
        <v>7463</v>
      </c>
      <c r="C969" s="272" t="s">
        <v>7736</v>
      </c>
      <c r="D969" s="272" t="s">
        <v>7737</v>
      </c>
      <c r="E969" s="273" t="s">
        <v>7087</v>
      </c>
      <c r="F969" s="272" t="s">
        <v>7087</v>
      </c>
      <c r="G969" s="272">
        <v>91279</v>
      </c>
      <c r="H969" s="272" t="s">
        <v>8055</v>
      </c>
      <c r="I969" s="272" t="s">
        <v>301</v>
      </c>
      <c r="J969" s="272" t="s">
        <v>7147</v>
      </c>
      <c r="K969" s="273">
        <v>0.84</v>
      </c>
      <c r="L969" s="272" t="s">
        <v>7090</v>
      </c>
    </row>
    <row r="970" spans="1:12">
      <c r="A970" s="272" t="s">
        <v>7462</v>
      </c>
      <c r="B970" s="272" t="s">
        <v>7463</v>
      </c>
      <c r="C970" s="272" t="s">
        <v>7736</v>
      </c>
      <c r="D970" s="272" t="s">
        <v>7737</v>
      </c>
      <c r="E970" s="273" t="s">
        <v>7087</v>
      </c>
      <c r="F970" s="272" t="s">
        <v>7087</v>
      </c>
      <c r="G970" s="272">
        <v>91280</v>
      </c>
      <c r="H970" s="272" t="s">
        <v>8056</v>
      </c>
      <c r="I970" s="272" t="s">
        <v>301</v>
      </c>
      <c r="J970" s="272" t="s">
        <v>7147</v>
      </c>
      <c r="K970" s="273">
        <v>0.18</v>
      </c>
      <c r="L970" s="272" t="s">
        <v>7090</v>
      </c>
    </row>
    <row r="971" spans="1:12">
      <c r="A971" s="272" t="s">
        <v>7462</v>
      </c>
      <c r="B971" s="272" t="s">
        <v>7463</v>
      </c>
      <c r="C971" s="272" t="s">
        <v>7736</v>
      </c>
      <c r="D971" s="272" t="s">
        <v>7737</v>
      </c>
      <c r="E971" s="273" t="s">
        <v>7087</v>
      </c>
      <c r="F971" s="272" t="s">
        <v>7087</v>
      </c>
      <c r="G971" s="272">
        <v>91281</v>
      </c>
      <c r="H971" s="272" t="s">
        <v>8057</v>
      </c>
      <c r="I971" s="272" t="s">
        <v>301</v>
      </c>
      <c r="J971" s="272" t="s">
        <v>7147</v>
      </c>
      <c r="K971" s="273">
        <v>1.05</v>
      </c>
      <c r="L971" s="272" t="s">
        <v>7090</v>
      </c>
    </row>
    <row r="972" spans="1:12">
      <c r="A972" s="272" t="s">
        <v>7462</v>
      </c>
      <c r="B972" s="272" t="s">
        <v>7463</v>
      </c>
      <c r="C972" s="272" t="s">
        <v>7736</v>
      </c>
      <c r="D972" s="272" t="s">
        <v>7737</v>
      </c>
      <c r="E972" s="273" t="s">
        <v>7087</v>
      </c>
      <c r="F972" s="272" t="s">
        <v>7087</v>
      </c>
      <c r="G972" s="272">
        <v>91282</v>
      </c>
      <c r="H972" s="272" t="s">
        <v>8058</v>
      </c>
      <c r="I972" s="272" t="s">
        <v>301</v>
      </c>
      <c r="J972" s="272" t="s">
        <v>7644</v>
      </c>
      <c r="K972" s="273">
        <v>8.1300000000000008</v>
      </c>
      <c r="L972" s="272" t="s">
        <v>7090</v>
      </c>
    </row>
    <row r="973" spans="1:12">
      <c r="A973" s="272" t="s">
        <v>7462</v>
      </c>
      <c r="B973" s="272" t="s">
        <v>7463</v>
      </c>
      <c r="C973" s="272" t="s">
        <v>7736</v>
      </c>
      <c r="D973" s="272" t="s">
        <v>7737</v>
      </c>
      <c r="E973" s="273" t="s">
        <v>7087</v>
      </c>
      <c r="F973" s="272" t="s">
        <v>7087</v>
      </c>
      <c r="G973" s="272">
        <v>91354</v>
      </c>
      <c r="H973" s="272" t="s">
        <v>8059</v>
      </c>
      <c r="I973" s="272" t="s">
        <v>301</v>
      </c>
      <c r="J973" s="272" t="s">
        <v>7089</v>
      </c>
      <c r="K973" s="273">
        <v>17.440000000000001</v>
      </c>
      <c r="L973" s="272" t="s">
        <v>7090</v>
      </c>
    </row>
    <row r="974" spans="1:12">
      <c r="A974" s="272" t="s">
        <v>7462</v>
      </c>
      <c r="B974" s="272" t="s">
        <v>7463</v>
      </c>
      <c r="C974" s="272" t="s">
        <v>7736</v>
      </c>
      <c r="D974" s="272" t="s">
        <v>7737</v>
      </c>
      <c r="E974" s="273" t="s">
        <v>7087</v>
      </c>
      <c r="F974" s="272" t="s">
        <v>7087</v>
      </c>
      <c r="G974" s="272">
        <v>91355</v>
      </c>
      <c r="H974" s="272" t="s">
        <v>8060</v>
      </c>
      <c r="I974" s="272" t="s">
        <v>301</v>
      </c>
      <c r="J974" s="272" t="s">
        <v>7089</v>
      </c>
      <c r="K974" s="273">
        <v>7.17</v>
      </c>
      <c r="L974" s="272" t="s">
        <v>7090</v>
      </c>
    </row>
    <row r="975" spans="1:12">
      <c r="A975" s="272" t="s">
        <v>7462</v>
      </c>
      <c r="B975" s="272" t="s">
        <v>7463</v>
      </c>
      <c r="C975" s="272" t="s">
        <v>7736</v>
      </c>
      <c r="D975" s="272" t="s">
        <v>7737</v>
      </c>
      <c r="E975" s="273" t="s">
        <v>7087</v>
      </c>
      <c r="F975" s="272" t="s">
        <v>7087</v>
      </c>
      <c r="G975" s="272">
        <v>91356</v>
      </c>
      <c r="H975" s="272" t="s">
        <v>8061</v>
      </c>
      <c r="I975" s="272" t="s">
        <v>301</v>
      </c>
      <c r="J975" s="272" t="s">
        <v>7089</v>
      </c>
      <c r="K975" s="273">
        <v>2.89</v>
      </c>
      <c r="L975" s="272" t="s">
        <v>7090</v>
      </c>
    </row>
    <row r="976" spans="1:12">
      <c r="A976" s="272" t="s">
        <v>7462</v>
      </c>
      <c r="B976" s="272" t="s">
        <v>7463</v>
      </c>
      <c r="C976" s="272" t="s">
        <v>7736</v>
      </c>
      <c r="D976" s="272" t="s">
        <v>7737</v>
      </c>
      <c r="E976" s="273" t="s">
        <v>7087</v>
      </c>
      <c r="F976" s="272" t="s">
        <v>7087</v>
      </c>
      <c r="G976" s="272">
        <v>91359</v>
      </c>
      <c r="H976" s="272" t="s">
        <v>8062</v>
      </c>
      <c r="I976" s="272" t="s">
        <v>301</v>
      </c>
      <c r="J976" s="272" t="s">
        <v>7089</v>
      </c>
      <c r="K976" s="273">
        <v>20.7</v>
      </c>
      <c r="L976" s="272" t="s">
        <v>7090</v>
      </c>
    </row>
    <row r="977" spans="1:12">
      <c r="A977" s="272" t="s">
        <v>7462</v>
      </c>
      <c r="B977" s="272" t="s">
        <v>7463</v>
      </c>
      <c r="C977" s="272" t="s">
        <v>7736</v>
      </c>
      <c r="D977" s="272" t="s">
        <v>7737</v>
      </c>
      <c r="E977" s="273" t="s">
        <v>7087</v>
      </c>
      <c r="F977" s="272" t="s">
        <v>7087</v>
      </c>
      <c r="G977" s="272">
        <v>91360</v>
      </c>
      <c r="H977" s="272" t="s">
        <v>8063</v>
      </c>
      <c r="I977" s="272" t="s">
        <v>301</v>
      </c>
      <c r="J977" s="272" t="s">
        <v>7089</v>
      </c>
      <c r="K977" s="273">
        <v>7.93</v>
      </c>
      <c r="L977" s="272" t="s">
        <v>7090</v>
      </c>
    </row>
    <row r="978" spans="1:12">
      <c r="A978" s="272" t="s">
        <v>7462</v>
      </c>
      <c r="B978" s="272" t="s">
        <v>7463</v>
      </c>
      <c r="C978" s="272" t="s">
        <v>7736</v>
      </c>
      <c r="D978" s="272" t="s">
        <v>7737</v>
      </c>
      <c r="E978" s="273" t="s">
        <v>7087</v>
      </c>
      <c r="F978" s="272" t="s">
        <v>7087</v>
      </c>
      <c r="G978" s="272">
        <v>91361</v>
      </c>
      <c r="H978" s="272" t="s">
        <v>8064</v>
      </c>
      <c r="I978" s="272" t="s">
        <v>301</v>
      </c>
      <c r="J978" s="272" t="s">
        <v>7089</v>
      </c>
      <c r="K978" s="273">
        <v>3.2</v>
      </c>
      <c r="L978" s="272" t="s">
        <v>7090</v>
      </c>
    </row>
    <row r="979" spans="1:12">
      <c r="A979" s="272" t="s">
        <v>7462</v>
      </c>
      <c r="B979" s="272" t="s">
        <v>7463</v>
      </c>
      <c r="C979" s="272" t="s">
        <v>7736</v>
      </c>
      <c r="D979" s="272" t="s">
        <v>7737</v>
      </c>
      <c r="E979" s="273" t="s">
        <v>7087</v>
      </c>
      <c r="F979" s="272" t="s">
        <v>7087</v>
      </c>
      <c r="G979" s="272">
        <v>91367</v>
      </c>
      <c r="H979" s="272" t="s">
        <v>8065</v>
      </c>
      <c r="I979" s="272" t="s">
        <v>301</v>
      </c>
      <c r="J979" s="272" t="s">
        <v>7089</v>
      </c>
      <c r="K979" s="273">
        <v>21.65</v>
      </c>
      <c r="L979" s="272" t="s">
        <v>7090</v>
      </c>
    </row>
    <row r="980" spans="1:12">
      <c r="A980" s="272" t="s">
        <v>7462</v>
      </c>
      <c r="B980" s="272" t="s">
        <v>7463</v>
      </c>
      <c r="C980" s="272" t="s">
        <v>7736</v>
      </c>
      <c r="D980" s="272" t="s">
        <v>7737</v>
      </c>
      <c r="E980" s="273" t="s">
        <v>7087</v>
      </c>
      <c r="F980" s="272" t="s">
        <v>7087</v>
      </c>
      <c r="G980" s="272">
        <v>91368</v>
      </c>
      <c r="H980" s="272" t="s">
        <v>8066</v>
      </c>
      <c r="I980" s="272" t="s">
        <v>301</v>
      </c>
      <c r="J980" s="272" t="s">
        <v>7089</v>
      </c>
      <c r="K980" s="273">
        <v>8.36</v>
      </c>
      <c r="L980" s="272" t="s">
        <v>7090</v>
      </c>
    </row>
    <row r="981" spans="1:12">
      <c r="A981" s="272" t="s">
        <v>7462</v>
      </c>
      <c r="B981" s="272" t="s">
        <v>7463</v>
      </c>
      <c r="C981" s="272" t="s">
        <v>7736</v>
      </c>
      <c r="D981" s="272" t="s">
        <v>7737</v>
      </c>
      <c r="E981" s="273" t="s">
        <v>7087</v>
      </c>
      <c r="F981" s="272" t="s">
        <v>7087</v>
      </c>
      <c r="G981" s="272">
        <v>91369</v>
      </c>
      <c r="H981" s="272" t="s">
        <v>8067</v>
      </c>
      <c r="I981" s="272" t="s">
        <v>301</v>
      </c>
      <c r="J981" s="272" t="s">
        <v>7089</v>
      </c>
      <c r="K981" s="273">
        <v>3.37</v>
      </c>
      <c r="L981" s="272" t="s">
        <v>7090</v>
      </c>
    </row>
    <row r="982" spans="1:12">
      <c r="A982" s="272" t="s">
        <v>7462</v>
      </c>
      <c r="B982" s="272" t="s">
        <v>7463</v>
      </c>
      <c r="C982" s="272" t="s">
        <v>7736</v>
      </c>
      <c r="D982" s="272" t="s">
        <v>7737</v>
      </c>
      <c r="E982" s="273" t="s">
        <v>7087</v>
      </c>
      <c r="F982" s="272" t="s">
        <v>7087</v>
      </c>
      <c r="G982" s="272">
        <v>91375</v>
      </c>
      <c r="H982" s="272" t="s">
        <v>8068</v>
      </c>
      <c r="I982" s="272" t="s">
        <v>301</v>
      </c>
      <c r="J982" s="272" t="s">
        <v>7089</v>
      </c>
      <c r="K982" s="273">
        <v>19.149999999999999</v>
      </c>
      <c r="L982" s="272" t="s">
        <v>7090</v>
      </c>
    </row>
    <row r="983" spans="1:12">
      <c r="A983" s="272" t="s">
        <v>7462</v>
      </c>
      <c r="B983" s="272" t="s">
        <v>7463</v>
      </c>
      <c r="C983" s="272" t="s">
        <v>7736</v>
      </c>
      <c r="D983" s="272" t="s">
        <v>7737</v>
      </c>
      <c r="E983" s="273" t="s">
        <v>7087</v>
      </c>
      <c r="F983" s="272" t="s">
        <v>7087</v>
      </c>
      <c r="G983" s="272">
        <v>91376</v>
      </c>
      <c r="H983" s="272" t="s">
        <v>8069</v>
      </c>
      <c r="I983" s="272" t="s">
        <v>301</v>
      </c>
      <c r="J983" s="272" t="s">
        <v>7089</v>
      </c>
      <c r="K983" s="273">
        <v>7.87</v>
      </c>
      <c r="L983" s="272" t="s">
        <v>7090</v>
      </c>
    </row>
    <row r="984" spans="1:12">
      <c r="A984" s="272" t="s">
        <v>7462</v>
      </c>
      <c r="B984" s="272" t="s">
        <v>7463</v>
      </c>
      <c r="C984" s="272" t="s">
        <v>7736</v>
      </c>
      <c r="D984" s="272" t="s">
        <v>7737</v>
      </c>
      <c r="E984" s="273" t="s">
        <v>7087</v>
      </c>
      <c r="F984" s="272" t="s">
        <v>7087</v>
      </c>
      <c r="G984" s="272">
        <v>91377</v>
      </c>
      <c r="H984" s="272" t="s">
        <v>8070</v>
      </c>
      <c r="I984" s="272" t="s">
        <v>301</v>
      </c>
      <c r="J984" s="272" t="s">
        <v>7089</v>
      </c>
      <c r="K984" s="273">
        <v>3.18</v>
      </c>
      <c r="L984" s="272" t="s">
        <v>7090</v>
      </c>
    </row>
    <row r="985" spans="1:12">
      <c r="A985" s="272" t="s">
        <v>7462</v>
      </c>
      <c r="B985" s="272" t="s">
        <v>7463</v>
      </c>
      <c r="C985" s="272" t="s">
        <v>7736</v>
      </c>
      <c r="D985" s="272" t="s">
        <v>7737</v>
      </c>
      <c r="E985" s="273" t="s">
        <v>7087</v>
      </c>
      <c r="F985" s="272" t="s">
        <v>7087</v>
      </c>
      <c r="G985" s="272">
        <v>91380</v>
      </c>
      <c r="H985" s="272" t="s">
        <v>8071</v>
      </c>
      <c r="I985" s="272" t="s">
        <v>301</v>
      </c>
      <c r="J985" s="272" t="s">
        <v>7089</v>
      </c>
      <c r="K985" s="273">
        <v>28.48</v>
      </c>
      <c r="L985" s="272" t="s">
        <v>7090</v>
      </c>
    </row>
    <row r="986" spans="1:12">
      <c r="A986" s="272" t="s">
        <v>7462</v>
      </c>
      <c r="B986" s="272" t="s">
        <v>7463</v>
      </c>
      <c r="C986" s="272" t="s">
        <v>7736</v>
      </c>
      <c r="D986" s="272" t="s">
        <v>7737</v>
      </c>
      <c r="E986" s="273" t="s">
        <v>7087</v>
      </c>
      <c r="F986" s="272" t="s">
        <v>7087</v>
      </c>
      <c r="G986" s="272">
        <v>91381</v>
      </c>
      <c r="H986" s="272" t="s">
        <v>8072</v>
      </c>
      <c r="I986" s="272" t="s">
        <v>301</v>
      </c>
      <c r="J986" s="272" t="s">
        <v>7089</v>
      </c>
      <c r="K986" s="273">
        <v>10.99</v>
      </c>
      <c r="L986" s="272" t="s">
        <v>7090</v>
      </c>
    </row>
    <row r="987" spans="1:12">
      <c r="A987" s="272" t="s">
        <v>7462</v>
      </c>
      <c r="B987" s="272" t="s">
        <v>7463</v>
      </c>
      <c r="C987" s="272" t="s">
        <v>7736</v>
      </c>
      <c r="D987" s="272" t="s">
        <v>7737</v>
      </c>
      <c r="E987" s="273" t="s">
        <v>7087</v>
      </c>
      <c r="F987" s="272" t="s">
        <v>7087</v>
      </c>
      <c r="G987" s="272">
        <v>91382</v>
      </c>
      <c r="H987" s="272" t="s">
        <v>8073</v>
      </c>
      <c r="I987" s="272" t="s">
        <v>301</v>
      </c>
      <c r="J987" s="272" t="s">
        <v>7089</v>
      </c>
      <c r="K987" s="273">
        <v>4.4400000000000004</v>
      </c>
      <c r="L987" s="272" t="s">
        <v>7090</v>
      </c>
    </row>
    <row r="988" spans="1:12">
      <c r="A988" s="272" t="s">
        <v>7462</v>
      </c>
      <c r="B988" s="272" t="s">
        <v>7463</v>
      </c>
      <c r="C988" s="272" t="s">
        <v>7736</v>
      </c>
      <c r="D988" s="272" t="s">
        <v>7737</v>
      </c>
      <c r="E988" s="273" t="s">
        <v>7087</v>
      </c>
      <c r="F988" s="272" t="s">
        <v>7087</v>
      </c>
      <c r="G988" s="272">
        <v>91383</v>
      </c>
      <c r="H988" s="272" t="s">
        <v>8074</v>
      </c>
      <c r="I988" s="272" t="s">
        <v>301</v>
      </c>
      <c r="J988" s="272" t="s">
        <v>7089</v>
      </c>
      <c r="K988" s="273">
        <v>51.4</v>
      </c>
      <c r="L988" s="272" t="s">
        <v>7090</v>
      </c>
    </row>
    <row r="989" spans="1:12">
      <c r="A989" s="272" t="s">
        <v>7462</v>
      </c>
      <c r="B989" s="272" t="s">
        <v>7463</v>
      </c>
      <c r="C989" s="272" t="s">
        <v>7736</v>
      </c>
      <c r="D989" s="272" t="s">
        <v>7737</v>
      </c>
      <c r="E989" s="273" t="s">
        <v>7087</v>
      </c>
      <c r="F989" s="272" t="s">
        <v>7087</v>
      </c>
      <c r="G989" s="272">
        <v>91384</v>
      </c>
      <c r="H989" s="272" t="s">
        <v>8075</v>
      </c>
      <c r="I989" s="272" t="s">
        <v>301</v>
      </c>
      <c r="J989" s="272" t="s">
        <v>7644</v>
      </c>
      <c r="K989" s="273">
        <v>145.51</v>
      </c>
      <c r="L989" s="272" t="s">
        <v>7090</v>
      </c>
    </row>
    <row r="990" spans="1:12">
      <c r="A990" s="272" t="s">
        <v>7462</v>
      </c>
      <c r="B990" s="272" t="s">
        <v>7463</v>
      </c>
      <c r="C990" s="272" t="s">
        <v>7736</v>
      </c>
      <c r="D990" s="272" t="s">
        <v>7737</v>
      </c>
      <c r="E990" s="273" t="s">
        <v>7087</v>
      </c>
      <c r="F990" s="272" t="s">
        <v>7087</v>
      </c>
      <c r="G990" s="272">
        <v>91390</v>
      </c>
      <c r="H990" s="272" t="s">
        <v>8076</v>
      </c>
      <c r="I990" s="272" t="s">
        <v>301</v>
      </c>
      <c r="J990" s="272" t="s">
        <v>7089</v>
      </c>
      <c r="K990" s="273">
        <v>18.920000000000002</v>
      </c>
      <c r="L990" s="272" t="s">
        <v>7090</v>
      </c>
    </row>
    <row r="991" spans="1:12">
      <c r="A991" s="272" t="s">
        <v>7462</v>
      </c>
      <c r="B991" s="272" t="s">
        <v>7463</v>
      </c>
      <c r="C991" s="272" t="s">
        <v>7736</v>
      </c>
      <c r="D991" s="272" t="s">
        <v>7737</v>
      </c>
      <c r="E991" s="273" t="s">
        <v>7087</v>
      </c>
      <c r="F991" s="272" t="s">
        <v>7087</v>
      </c>
      <c r="G991" s="272">
        <v>91391</v>
      </c>
      <c r="H991" s="272" t="s">
        <v>8077</v>
      </c>
      <c r="I991" s="272" t="s">
        <v>301</v>
      </c>
      <c r="J991" s="272" t="s">
        <v>7089</v>
      </c>
      <c r="K991" s="273">
        <v>7.55</v>
      </c>
      <c r="L991" s="272" t="s">
        <v>7090</v>
      </c>
    </row>
    <row r="992" spans="1:12">
      <c r="A992" s="272" t="s">
        <v>7462</v>
      </c>
      <c r="B992" s="272" t="s">
        <v>7463</v>
      </c>
      <c r="C992" s="272" t="s">
        <v>7736</v>
      </c>
      <c r="D992" s="272" t="s">
        <v>7737</v>
      </c>
      <c r="E992" s="273" t="s">
        <v>7087</v>
      </c>
      <c r="F992" s="272" t="s">
        <v>7087</v>
      </c>
      <c r="G992" s="272">
        <v>91392</v>
      </c>
      <c r="H992" s="272" t="s">
        <v>8078</v>
      </c>
      <c r="I992" s="272" t="s">
        <v>301</v>
      </c>
      <c r="J992" s="272" t="s">
        <v>7089</v>
      </c>
      <c r="K992" s="273">
        <v>3.04</v>
      </c>
      <c r="L992" s="272" t="s">
        <v>7090</v>
      </c>
    </row>
    <row r="993" spans="1:12">
      <c r="A993" s="272" t="s">
        <v>7462</v>
      </c>
      <c r="B993" s="272" t="s">
        <v>7463</v>
      </c>
      <c r="C993" s="272" t="s">
        <v>7736</v>
      </c>
      <c r="D993" s="272" t="s">
        <v>7737</v>
      </c>
      <c r="E993" s="273" t="s">
        <v>7087</v>
      </c>
      <c r="F993" s="272" t="s">
        <v>7087</v>
      </c>
      <c r="G993" s="272">
        <v>91396</v>
      </c>
      <c r="H993" s="272" t="s">
        <v>8079</v>
      </c>
      <c r="I993" s="272" t="s">
        <v>301</v>
      </c>
      <c r="J993" s="272" t="s">
        <v>7089</v>
      </c>
      <c r="K993" s="273">
        <v>28.73</v>
      </c>
      <c r="L993" s="272" t="s">
        <v>7090</v>
      </c>
    </row>
    <row r="994" spans="1:12">
      <c r="A994" s="272" t="s">
        <v>7462</v>
      </c>
      <c r="B994" s="272" t="s">
        <v>7463</v>
      </c>
      <c r="C994" s="272" t="s">
        <v>7736</v>
      </c>
      <c r="D994" s="272" t="s">
        <v>7737</v>
      </c>
      <c r="E994" s="273" t="s">
        <v>7087</v>
      </c>
      <c r="F994" s="272" t="s">
        <v>7087</v>
      </c>
      <c r="G994" s="272">
        <v>91397</v>
      </c>
      <c r="H994" s="272" t="s">
        <v>8080</v>
      </c>
      <c r="I994" s="272" t="s">
        <v>301</v>
      </c>
      <c r="J994" s="272" t="s">
        <v>7089</v>
      </c>
      <c r="K994" s="273">
        <v>11.12</v>
      </c>
      <c r="L994" s="272" t="s">
        <v>7090</v>
      </c>
    </row>
    <row r="995" spans="1:12">
      <c r="A995" s="272" t="s">
        <v>7462</v>
      </c>
      <c r="B995" s="272" t="s">
        <v>7463</v>
      </c>
      <c r="C995" s="272" t="s">
        <v>7736</v>
      </c>
      <c r="D995" s="272" t="s">
        <v>7737</v>
      </c>
      <c r="E995" s="273" t="s">
        <v>7087</v>
      </c>
      <c r="F995" s="272" t="s">
        <v>7087</v>
      </c>
      <c r="G995" s="272">
        <v>91398</v>
      </c>
      <c r="H995" s="272" t="s">
        <v>8081</v>
      </c>
      <c r="I995" s="272" t="s">
        <v>301</v>
      </c>
      <c r="J995" s="272" t="s">
        <v>7089</v>
      </c>
      <c r="K995" s="273">
        <v>4.49</v>
      </c>
      <c r="L995" s="272" t="s">
        <v>7090</v>
      </c>
    </row>
    <row r="996" spans="1:12">
      <c r="A996" s="272" t="s">
        <v>7462</v>
      </c>
      <c r="B996" s="272" t="s">
        <v>7463</v>
      </c>
      <c r="C996" s="272" t="s">
        <v>7736</v>
      </c>
      <c r="D996" s="272" t="s">
        <v>7737</v>
      </c>
      <c r="E996" s="273" t="s">
        <v>7087</v>
      </c>
      <c r="F996" s="272" t="s">
        <v>7087</v>
      </c>
      <c r="G996" s="272">
        <v>91402</v>
      </c>
      <c r="H996" s="272" t="s">
        <v>8082</v>
      </c>
      <c r="I996" s="272" t="s">
        <v>301</v>
      </c>
      <c r="J996" s="272" t="s">
        <v>7089</v>
      </c>
      <c r="K996" s="273">
        <v>3.5</v>
      </c>
      <c r="L996" s="272" t="s">
        <v>7090</v>
      </c>
    </row>
    <row r="997" spans="1:12">
      <c r="A997" s="272" t="s">
        <v>7462</v>
      </c>
      <c r="B997" s="272" t="s">
        <v>7463</v>
      </c>
      <c r="C997" s="272" t="s">
        <v>7736</v>
      </c>
      <c r="D997" s="272" t="s">
        <v>7737</v>
      </c>
      <c r="E997" s="273" t="s">
        <v>7087</v>
      </c>
      <c r="F997" s="272" t="s">
        <v>7087</v>
      </c>
      <c r="G997" s="272">
        <v>91466</v>
      </c>
      <c r="H997" s="272" t="s">
        <v>8083</v>
      </c>
      <c r="I997" s="272" t="s">
        <v>301</v>
      </c>
      <c r="J997" s="272" t="s">
        <v>7089</v>
      </c>
      <c r="K997" s="273">
        <v>3.98</v>
      </c>
      <c r="L997" s="272" t="s">
        <v>7090</v>
      </c>
    </row>
    <row r="998" spans="1:12">
      <c r="A998" s="272" t="s">
        <v>7462</v>
      </c>
      <c r="B998" s="272" t="s">
        <v>7463</v>
      </c>
      <c r="C998" s="272" t="s">
        <v>7736</v>
      </c>
      <c r="D998" s="272" t="s">
        <v>7737</v>
      </c>
      <c r="E998" s="273" t="s">
        <v>7087</v>
      </c>
      <c r="F998" s="272" t="s">
        <v>7087</v>
      </c>
      <c r="G998" s="272">
        <v>91467</v>
      </c>
      <c r="H998" s="272" t="s">
        <v>8084</v>
      </c>
      <c r="I998" s="272" t="s">
        <v>301</v>
      </c>
      <c r="J998" s="272" t="s">
        <v>7644</v>
      </c>
      <c r="K998" s="273">
        <v>162.28</v>
      </c>
      <c r="L998" s="272" t="s">
        <v>7090</v>
      </c>
    </row>
    <row r="999" spans="1:12">
      <c r="A999" s="272" t="s">
        <v>7462</v>
      </c>
      <c r="B999" s="272" t="s">
        <v>7463</v>
      </c>
      <c r="C999" s="272" t="s">
        <v>7736</v>
      </c>
      <c r="D999" s="272" t="s">
        <v>7737</v>
      </c>
      <c r="E999" s="273" t="s">
        <v>7087</v>
      </c>
      <c r="F999" s="272" t="s">
        <v>7087</v>
      </c>
      <c r="G999" s="272">
        <v>91468</v>
      </c>
      <c r="H999" s="272" t="s">
        <v>8085</v>
      </c>
      <c r="I999" s="272" t="s">
        <v>301</v>
      </c>
      <c r="J999" s="272" t="s">
        <v>7089</v>
      </c>
      <c r="K999" s="273">
        <v>22.64</v>
      </c>
      <c r="L999" s="272" t="s">
        <v>7090</v>
      </c>
    </row>
    <row r="1000" spans="1:12">
      <c r="A1000" s="272" t="s">
        <v>7462</v>
      </c>
      <c r="B1000" s="272" t="s">
        <v>7463</v>
      </c>
      <c r="C1000" s="272" t="s">
        <v>7736</v>
      </c>
      <c r="D1000" s="272" t="s">
        <v>7737</v>
      </c>
      <c r="E1000" s="273" t="s">
        <v>7087</v>
      </c>
      <c r="F1000" s="272" t="s">
        <v>7087</v>
      </c>
      <c r="G1000" s="272">
        <v>91469</v>
      </c>
      <c r="H1000" s="272" t="s">
        <v>8086</v>
      </c>
      <c r="I1000" s="272" t="s">
        <v>301</v>
      </c>
      <c r="J1000" s="272" t="s">
        <v>7089</v>
      </c>
      <c r="K1000" s="273">
        <v>9.9</v>
      </c>
      <c r="L1000" s="272" t="s">
        <v>7090</v>
      </c>
    </row>
    <row r="1001" spans="1:12">
      <c r="A1001" s="272" t="s">
        <v>7462</v>
      </c>
      <c r="B1001" s="272" t="s">
        <v>7463</v>
      </c>
      <c r="C1001" s="272" t="s">
        <v>7736</v>
      </c>
      <c r="D1001" s="272" t="s">
        <v>7737</v>
      </c>
      <c r="E1001" s="273" t="s">
        <v>7087</v>
      </c>
      <c r="F1001" s="272" t="s">
        <v>7087</v>
      </c>
      <c r="G1001" s="272">
        <v>91484</v>
      </c>
      <c r="H1001" s="272" t="s">
        <v>8087</v>
      </c>
      <c r="I1001" s="272" t="s">
        <v>301</v>
      </c>
      <c r="J1001" s="272" t="s">
        <v>7089</v>
      </c>
      <c r="K1001" s="273">
        <v>7.54</v>
      </c>
      <c r="L1001" s="272" t="s">
        <v>7090</v>
      </c>
    </row>
    <row r="1002" spans="1:12">
      <c r="A1002" s="272" t="s">
        <v>7462</v>
      </c>
      <c r="B1002" s="272" t="s">
        <v>7463</v>
      </c>
      <c r="C1002" s="272" t="s">
        <v>7736</v>
      </c>
      <c r="D1002" s="272" t="s">
        <v>7737</v>
      </c>
      <c r="E1002" s="273" t="s">
        <v>7087</v>
      </c>
      <c r="F1002" s="272" t="s">
        <v>7087</v>
      </c>
      <c r="G1002" s="272">
        <v>91485</v>
      </c>
      <c r="H1002" s="272" t="s">
        <v>8088</v>
      </c>
      <c r="I1002" s="272" t="s">
        <v>301</v>
      </c>
      <c r="J1002" s="272" t="s">
        <v>7644</v>
      </c>
      <c r="K1002" s="273">
        <v>167.43</v>
      </c>
      <c r="L1002" s="272" t="s">
        <v>7090</v>
      </c>
    </row>
    <row r="1003" spans="1:12">
      <c r="A1003" s="272" t="s">
        <v>7462</v>
      </c>
      <c r="B1003" s="272" t="s">
        <v>7463</v>
      </c>
      <c r="C1003" s="272" t="s">
        <v>7736</v>
      </c>
      <c r="D1003" s="272" t="s">
        <v>7737</v>
      </c>
      <c r="E1003" s="273" t="s">
        <v>7087</v>
      </c>
      <c r="F1003" s="272" t="s">
        <v>7087</v>
      </c>
      <c r="G1003" s="272">
        <v>91529</v>
      </c>
      <c r="H1003" s="272" t="s">
        <v>8089</v>
      </c>
      <c r="I1003" s="272" t="s">
        <v>301</v>
      </c>
      <c r="J1003" s="272" t="s">
        <v>7089</v>
      </c>
      <c r="K1003" s="273">
        <v>0.75</v>
      </c>
      <c r="L1003" s="272" t="s">
        <v>7090</v>
      </c>
    </row>
    <row r="1004" spans="1:12">
      <c r="A1004" s="272" t="s">
        <v>7462</v>
      </c>
      <c r="B1004" s="272" t="s">
        <v>7463</v>
      </c>
      <c r="C1004" s="272" t="s">
        <v>7736</v>
      </c>
      <c r="D1004" s="272" t="s">
        <v>7737</v>
      </c>
      <c r="E1004" s="273" t="s">
        <v>7087</v>
      </c>
      <c r="F1004" s="272" t="s">
        <v>7087</v>
      </c>
      <c r="G1004" s="272">
        <v>91530</v>
      </c>
      <c r="H1004" s="272" t="s">
        <v>8090</v>
      </c>
      <c r="I1004" s="272" t="s">
        <v>301</v>
      </c>
      <c r="J1004" s="272" t="s">
        <v>7089</v>
      </c>
      <c r="K1004" s="273">
        <v>0.2</v>
      </c>
      <c r="L1004" s="272" t="s">
        <v>7090</v>
      </c>
    </row>
    <row r="1005" spans="1:12">
      <c r="A1005" s="272" t="s">
        <v>7462</v>
      </c>
      <c r="B1005" s="272" t="s">
        <v>7463</v>
      </c>
      <c r="C1005" s="272" t="s">
        <v>7736</v>
      </c>
      <c r="D1005" s="272" t="s">
        <v>7737</v>
      </c>
      <c r="E1005" s="273" t="s">
        <v>7087</v>
      </c>
      <c r="F1005" s="272" t="s">
        <v>7087</v>
      </c>
      <c r="G1005" s="272">
        <v>91531</v>
      </c>
      <c r="H1005" s="272" t="s">
        <v>8091</v>
      </c>
      <c r="I1005" s="272" t="s">
        <v>301</v>
      </c>
      <c r="J1005" s="272" t="s">
        <v>7089</v>
      </c>
      <c r="K1005" s="273">
        <v>0.94</v>
      </c>
      <c r="L1005" s="272" t="s">
        <v>7090</v>
      </c>
    </row>
    <row r="1006" spans="1:12">
      <c r="A1006" s="272" t="s">
        <v>7462</v>
      </c>
      <c r="B1006" s="272" t="s">
        <v>7463</v>
      </c>
      <c r="C1006" s="272" t="s">
        <v>7736</v>
      </c>
      <c r="D1006" s="272" t="s">
        <v>7737</v>
      </c>
      <c r="E1006" s="273" t="s">
        <v>7087</v>
      </c>
      <c r="F1006" s="272" t="s">
        <v>7087</v>
      </c>
      <c r="G1006" s="272">
        <v>91532</v>
      </c>
      <c r="H1006" s="272" t="s">
        <v>8092</v>
      </c>
      <c r="I1006" s="272" t="s">
        <v>301</v>
      </c>
      <c r="J1006" s="272" t="s">
        <v>7644</v>
      </c>
      <c r="K1006" s="273">
        <v>5.77</v>
      </c>
      <c r="L1006" s="272" t="s">
        <v>7090</v>
      </c>
    </row>
    <row r="1007" spans="1:12">
      <c r="A1007" s="272" t="s">
        <v>7462</v>
      </c>
      <c r="B1007" s="272" t="s">
        <v>7463</v>
      </c>
      <c r="C1007" s="272" t="s">
        <v>7736</v>
      </c>
      <c r="D1007" s="272" t="s">
        <v>7737</v>
      </c>
      <c r="E1007" s="273" t="s">
        <v>7087</v>
      </c>
      <c r="F1007" s="272" t="s">
        <v>7087</v>
      </c>
      <c r="G1007" s="272">
        <v>91629</v>
      </c>
      <c r="H1007" s="272" t="s">
        <v>8093</v>
      </c>
      <c r="I1007" s="272" t="s">
        <v>301</v>
      </c>
      <c r="J1007" s="272" t="s">
        <v>7089</v>
      </c>
      <c r="K1007" s="273">
        <v>21.27</v>
      </c>
      <c r="L1007" s="272" t="s">
        <v>7090</v>
      </c>
    </row>
    <row r="1008" spans="1:12">
      <c r="A1008" s="272" t="s">
        <v>7462</v>
      </c>
      <c r="B1008" s="272" t="s">
        <v>7463</v>
      </c>
      <c r="C1008" s="272" t="s">
        <v>7736</v>
      </c>
      <c r="D1008" s="272" t="s">
        <v>7737</v>
      </c>
      <c r="E1008" s="273" t="s">
        <v>7087</v>
      </c>
      <c r="F1008" s="272" t="s">
        <v>7087</v>
      </c>
      <c r="G1008" s="272">
        <v>91630</v>
      </c>
      <c r="H1008" s="272" t="s">
        <v>8094</v>
      </c>
      <c r="I1008" s="272" t="s">
        <v>301</v>
      </c>
      <c r="J1008" s="272" t="s">
        <v>7089</v>
      </c>
      <c r="K1008" s="273">
        <v>7.91</v>
      </c>
      <c r="L1008" s="272" t="s">
        <v>7090</v>
      </c>
    </row>
    <row r="1009" spans="1:12">
      <c r="A1009" s="272" t="s">
        <v>7462</v>
      </c>
      <c r="B1009" s="272" t="s">
        <v>7463</v>
      </c>
      <c r="C1009" s="272" t="s">
        <v>7736</v>
      </c>
      <c r="D1009" s="272" t="s">
        <v>7737</v>
      </c>
      <c r="E1009" s="273" t="s">
        <v>7087</v>
      </c>
      <c r="F1009" s="272" t="s">
        <v>7087</v>
      </c>
      <c r="G1009" s="272">
        <v>91631</v>
      </c>
      <c r="H1009" s="272" t="s">
        <v>8095</v>
      </c>
      <c r="I1009" s="272" t="s">
        <v>301</v>
      </c>
      <c r="J1009" s="272" t="s">
        <v>7089</v>
      </c>
      <c r="K1009" s="273">
        <v>3.19</v>
      </c>
      <c r="L1009" s="272" t="s">
        <v>7090</v>
      </c>
    </row>
    <row r="1010" spans="1:12">
      <c r="A1010" s="272" t="s">
        <v>7462</v>
      </c>
      <c r="B1010" s="272" t="s">
        <v>7463</v>
      </c>
      <c r="C1010" s="272" t="s">
        <v>7736</v>
      </c>
      <c r="D1010" s="272" t="s">
        <v>7737</v>
      </c>
      <c r="E1010" s="273" t="s">
        <v>7087</v>
      </c>
      <c r="F1010" s="272" t="s">
        <v>7087</v>
      </c>
      <c r="G1010" s="272">
        <v>91632</v>
      </c>
      <c r="H1010" s="272" t="s">
        <v>8096</v>
      </c>
      <c r="I1010" s="272" t="s">
        <v>301</v>
      </c>
      <c r="J1010" s="272" t="s">
        <v>7089</v>
      </c>
      <c r="K1010" s="273">
        <v>36.47</v>
      </c>
      <c r="L1010" s="272" t="s">
        <v>7090</v>
      </c>
    </row>
    <row r="1011" spans="1:12">
      <c r="A1011" s="272" t="s">
        <v>7462</v>
      </c>
      <c r="B1011" s="272" t="s">
        <v>7463</v>
      </c>
      <c r="C1011" s="272" t="s">
        <v>7736</v>
      </c>
      <c r="D1011" s="272" t="s">
        <v>7737</v>
      </c>
      <c r="E1011" s="273" t="s">
        <v>7087</v>
      </c>
      <c r="F1011" s="272" t="s">
        <v>7087</v>
      </c>
      <c r="G1011" s="272">
        <v>91633</v>
      </c>
      <c r="H1011" s="272" t="s">
        <v>8097</v>
      </c>
      <c r="I1011" s="272" t="s">
        <v>301</v>
      </c>
      <c r="J1011" s="272" t="s">
        <v>7644</v>
      </c>
      <c r="K1011" s="273">
        <v>137.35</v>
      </c>
      <c r="L1011" s="272" t="s">
        <v>7090</v>
      </c>
    </row>
    <row r="1012" spans="1:12">
      <c r="A1012" s="272" t="s">
        <v>7462</v>
      </c>
      <c r="B1012" s="272" t="s">
        <v>7463</v>
      </c>
      <c r="C1012" s="272" t="s">
        <v>7736</v>
      </c>
      <c r="D1012" s="272" t="s">
        <v>7737</v>
      </c>
      <c r="E1012" s="273" t="s">
        <v>7087</v>
      </c>
      <c r="F1012" s="272" t="s">
        <v>7087</v>
      </c>
      <c r="G1012" s="272">
        <v>91640</v>
      </c>
      <c r="H1012" s="272" t="s">
        <v>8098</v>
      </c>
      <c r="I1012" s="272" t="s">
        <v>301</v>
      </c>
      <c r="J1012" s="272" t="s">
        <v>7089</v>
      </c>
      <c r="K1012" s="273">
        <v>39.93</v>
      </c>
      <c r="L1012" s="272" t="s">
        <v>7090</v>
      </c>
    </row>
    <row r="1013" spans="1:12">
      <c r="A1013" s="272" t="s">
        <v>7462</v>
      </c>
      <c r="B1013" s="272" t="s">
        <v>7463</v>
      </c>
      <c r="C1013" s="272" t="s">
        <v>7736</v>
      </c>
      <c r="D1013" s="272" t="s">
        <v>7737</v>
      </c>
      <c r="E1013" s="273" t="s">
        <v>7087</v>
      </c>
      <c r="F1013" s="272" t="s">
        <v>7087</v>
      </c>
      <c r="G1013" s="272">
        <v>91641</v>
      </c>
      <c r="H1013" s="272" t="s">
        <v>8099</v>
      </c>
      <c r="I1013" s="272" t="s">
        <v>301</v>
      </c>
      <c r="J1013" s="272" t="s">
        <v>7089</v>
      </c>
      <c r="K1013" s="273">
        <v>16.12</v>
      </c>
      <c r="L1013" s="272" t="s">
        <v>7090</v>
      </c>
    </row>
    <row r="1014" spans="1:12">
      <c r="A1014" s="272" t="s">
        <v>7462</v>
      </c>
      <c r="B1014" s="272" t="s">
        <v>7463</v>
      </c>
      <c r="C1014" s="272" t="s">
        <v>7736</v>
      </c>
      <c r="D1014" s="272" t="s">
        <v>7737</v>
      </c>
      <c r="E1014" s="273" t="s">
        <v>7087</v>
      </c>
      <c r="F1014" s="272" t="s">
        <v>7087</v>
      </c>
      <c r="G1014" s="272">
        <v>91642</v>
      </c>
      <c r="H1014" s="272" t="s">
        <v>8100</v>
      </c>
      <c r="I1014" s="272" t="s">
        <v>301</v>
      </c>
      <c r="J1014" s="272" t="s">
        <v>7089</v>
      </c>
      <c r="K1014" s="273">
        <v>6.51</v>
      </c>
      <c r="L1014" s="272" t="s">
        <v>7090</v>
      </c>
    </row>
    <row r="1015" spans="1:12">
      <c r="A1015" s="272" t="s">
        <v>7462</v>
      </c>
      <c r="B1015" s="272" t="s">
        <v>7463</v>
      </c>
      <c r="C1015" s="272" t="s">
        <v>7736</v>
      </c>
      <c r="D1015" s="272" t="s">
        <v>7737</v>
      </c>
      <c r="E1015" s="273" t="s">
        <v>7087</v>
      </c>
      <c r="F1015" s="272" t="s">
        <v>7087</v>
      </c>
      <c r="G1015" s="272">
        <v>91643</v>
      </c>
      <c r="H1015" s="272" t="s">
        <v>8101</v>
      </c>
      <c r="I1015" s="272" t="s">
        <v>301</v>
      </c>
      <c r="J1015" s="272" t="s">
        <v>7089</v>
      </c>
      <c r="K1015" s="273">
        <v>72.02</v>
      </c>
      <c r="L1015" s="272" t="s">
        <v>7090</v>
      </c>
    </row>
    <row r="1016" spans="1:12">
      <c r="A1016" s="272" t="s">
        <v>7462</v>
      </c>
      <c r="B1016" s="272" t="s">
        <v>7463</v>
      </c>
      <c r="C1016" s="272" t="s">
        <v>7736</v>
      </c>
      <c r="D1016" s="272" t="s">
        <v>7737</v>
      </c>
      <c r="E1016" s="273" t="s">
        <v>7087</v>
      </c>
      <c r="F1016" s="272" t="s">
        <v>7087</v>
      </c>
      <c r="G1016" s="272">
        <v>91644</v>
      </c>
      <c r="H1016" s="272" t="s">
        <v>8102</v>
      </c>
      <c r="I1016" s="272" t="s">
        <v>301</v>
      </c>
      <c r="J1016" s="272" t="s">
        <v>7644</v>
      </c>
      <c r="K1016" s="273">
        <v>309.08</v>
      </c>
      <c r="L1016" s="272" t="s">
        <v>7090</v>
      </c>
    </row>
    <row r="1017" spans="1:12">
      <c r="A1017" s="272" t="s">
        <v>7462</v>
      </c>
      <c r="B1017" s="272" t="s">
        <v>7463</v>
      </c>
      <c r="C1017" s="272" t="s">
        <v>7736</v>
      </c>
      <c r="D1017" s="272" t="s">
        <v>7737</v>
      </c>
      <c r="E1017" s="273" t="s">
        <v>7087</v>
      </c>
      <c r="F1017" s="272" t="s">
        <v>7087</v>
      </c>
      <c r="G1017" s="272">
        <v>91688</v>
      </c>
      <c r="H1017" s="272" t="s">
        <v>8103</v>
      </c>
      <c r="I1017" s="272" t="s">
        <v>301</v>
      </c>
      <c r="J1017" s="272" t="s">
        <v>7147</v>
      </c>
      <c r="K1017" s="273">
        <v>0.09</v>
      </c>
      <c r="L1017" s="272" t="s">
        <v>7090</v>
      </c>
    </row>
    <row r="1018" spans="1:12">
      <c r="A1018" s="272" t="s">
        <v>7462</v>
      </c>
      <c r="B1018" s="272" t="s">
        <v>7463</v>
      </c>
      <c r="C1018" s="272" t="s">
        <v>7736</v>
      </c>
      <c r="D1018" s="272" t="s">
        <v>7737</v>
      </c>
      <c r="E1018" s="273" t="s">
        <v>7087</v>
      </c>
      <c r="F1018" s="272" t="s">
        <v>7087</v>
      </c>
      <c r="G1018" s="272">
        <v>91689</v>
      </c>
      <c r="H1018" s="272" t="s">
        <v>8104</v>
      </c>
      <c r="I1018" s="272" t="s">
        <v>301</v>
      </c>
      <c r="J1018" s="272" t="s">
        <v>7147</v>
      </c>
      <c r="K1018" s="273">
        <v>0.02</v>
      </c>
      <c r="L1018" s="272" t="s">
        <v>7090</v>
      </c>
    </row>
    <row r="1019" spans="1:12">
      <c r="A1019" s="272" t="s">
        <v>7462</v>
      </c>
      <c r="B1019" s="272" t="s">
        <v>7463</v>
      </c>
      <c r="C1019" s="272" t="s">
        <v>7736</v>
      </c>
      <c r="D1019" s="272" t="s">
        <v>7737</v>
      </c>
      <c r="E1019" s="273" t="s">
        <v>7087</v>
      </c>
      <c r="F1019" s="272" t="s">
        <v>7087</v>
      </c>
      <c r="G1019" s="272">
        <v>91690</v>
      </c>
      <c r="H1019" s="272" t="s">
        <v>8105</v>
      </c>
      <c r="I1019" s="272" t="s">
        <v>301</v>
      </c>
      <c r="J1019" s="272" t="s">
        <v>7147</v>
      </c>
      <c r="K1019" s="273">
        <v>0.06</v>
      </c>
      <c r="L1019" s="272" t="s">
        <v>7090</v>
      </c>
    </row>
    <row r="1020" spans="1:12">
      <c r="A1020" s="272" t="s">
        <v>7462</v>
      </c>
      <c r="B1020" s="272" t="s">
        <v>7463</v>
      </c>
      <c r="C1020" s="272" t="s">
        <v>7736</v>
      </c>
      <c r="D1020" s="272" t="s">
        <v>7737</v>
      </c>
      <c r="E1020" s="273" t="s">
        <v>7087</v>
      </c>
      <c r="F1020" s="272" t="s">
        <v>7087</v>
      </c>
      <c r="G1020" s="272">
        <v>91691</v>
      </c>
      <c r="H1020" s="272" t="s">
        <v>8106</v>
      </c>
      <c r="I1020" s="272" t="s">
        <v>301</v>
      </c>
      <c r="J1020" s="272" t="s">
        <v>7147</v>
      </c>
      <c r="K1020" s="273">
        <v>1.46</v>
      </c>
      <c r="L1020" s="272" t="s">
        <v>7090</v>
      </c>
    </row>
    <row r="1021" spans="1:12">
      <c r="A1021" s="272" t="s">
        <v>7462</v>
      </c>
      <c r="B1021" s="272" t="s">
        <v>7463</v>
      </c>
      <c r="C1021" s="272" t="s">
        <v>7736</v>
      </c>
      <c r="D1021" s="272" t="s">
        <v>7737</v>
      </c>
      <c r="E1021" s="273" t="s">
        <v>7087</v>
      </c>
      <c r="F1021" s="272" t="s">
        <v>7087</v>
      </c>
      <c r="G1021" s="272">
        <v>92040</v>
      </c>
      <c r="H1021" s="272" t="s">
        <v>8107</v>
      </c>
      <c r="I1021" s="272" t="s">
        <v>301</v>
      </c>
      <c r="J1021" s="272" t="s">
        <v>7089</v>
      </c>
      <c r="K1021" s="273">
        <v>6.47</v>
      </c>
      <c r="L1021" s="272" t="s">
        <v>7090</v>
      </c>
    </row>
    <row r="1022" spans="1:12">
      <c r="A1022" s="272" t="s">
        <v>7462</v>
      </c>
      <c r="B1022" s="272" t="s">
        <v>7463</v>
      </c>
      <c r="C1022" s="272" t="s">
        <v>7736</v>
      </c>
      <c r="D1022" s="272" t="s">
        <v>7737</v>
      </c>
      <c r="E1022" s="273" t="s">
        <v>7087</v>
      </c>
      <c r="F1022" s="272" t="s">
        <v>7087</v>
      </c>
      <c r="G1022" s="272">
        <v>92041</v>
      </c>
      <c r="H1022" s="272" t="s">
        <v>8108</v>
      </c>
      <c r="I1022" s="272" t="s">
        <v>301</v>
      </c>
      <c r="J1022" s="272" t="s">
        <v>7089</v>
      </c>
      <c r="K1022" s="273">
        <v>1.33</v>
      </c>
      <c r="L1022" s="272" t="s">
        <v>7090</v>
      </c>
    </row>
    <row r="1023" spans="1:12">
      <c r="A1023" s="272" t="s">
        <v>7462</v>
      </c>
      <c r="B1023" s="272" t="s">
        <v>7463</v>
      </c>
      <c r="C1023" s="272" t="s">
        <v>7736</v>
      </c>
      <c r="D1023" s="272" t="s">
        <v>7737</v>
      </c>
      <c r="E1023" s="273" t="s">
        <v>7087</v>
      </c>
      <c r="F1023" s="272" t="s">
        <v>7087</v>
      </c>
      <c r="G1023" s="272">
        <v>92042</v>
      </c>
      <c r="H1023" s="272" t="s">
        <v>8109</v>
      </c>
      <c r="I1023" s="272" t="s">
        <v>301</v>
      </c>
      <c r="J1023" s="272" t="s">
        <v>7089</v>
      </c>
      <c r="K1023" s="273">
        <v>5.39</v>
      </c>
      <c r="L1023" s="272" t="s">
        <v>7090</v>
      </c>
    </row>
    <row r="1024" spans="1:12">
      <c r="A1024" s="272" t="s">
        <v>7462</v>
      </c>
      <c r="B1024" s="272" t="s">
        <v>7463</v>
      </c>
      <c r="C1024" s="272" t="s">
        <v>7736</v>
      </c>
      <c r="D1024" s="272" t="s">
        <v>7737</v>
      </c>
      <c r="E1024" s="273" t="s">
        <v>7087</v>
      </c>
      <c r="F1024" s="272" t="s">
        <v>7087</v>
      </c>
      <c r="G1024" s="272">
        <v>92101</v>
      </c>
      <c r="H1024" s="272" t="s">
        <v>8110</v>
      </c>
      <c r="I1024" s="272" t="s">
        <v>301</v>
      </c>
      <c r="J1024" s="272" t="s">
        <v>7089</v>
      </c>
      <c r="K1024" s="273">
        <v>41.07</v>
      </c>
      <c r="L1024" s="272" t="s">
        <v>7090</v>
      </c>
    </row>
    <row r="1025" spans="1:12">
      <c r="A1025" s="272" t="s">
        <v>7462</v>
      </c>
      <c r="B1025" s="272" t="s">
        <v>7463</v>
      </c>
      <c r="C1025" s="272" t="s">
        <v>7736</v>
      </c>
      <c r="D1025" s="272" t="s">
        <v>7737</v>
      </c>
      <c r="E1025" s="273" t="s">
        <v>7087</v>
      </c>
      <c r="F1025" s="272" t="s">
        <v>7087</v>
      </c>
      <c r="G1025" s="272">
        <v>92102</v>
      </c>
      <c r="H1025" s="272" t="s">
        <v>8111</v>
      </c>
      <c r="I1025" s="272" t="s">
        <v>301</v>
      </c>
      <c r="J1025" s="272" t="s">
        <v>7089</v>
      </c>
      <c r="K1025" s="273">
        <v>13.95</v>
      </c>
      <c r="L1025" s="272" t="s">
        <v>7090</v>
      </c>
    </row>
    <row r="1026" spans="1:12">
      <c r="A1026" s="272" t="s">
        <v>7462</v>
      </c>
      <c r="B1026" s="272" t="s">
        <v>7463</v>
      </c>
      <c r="C1026" s="272" t="s">
        <v>7736</v>
      </c>
      <c r="D1026" s="272" t="s">
        <v>7737</v>
      </c>
      <c r="E1026" s="273" t="s">
        <v>7087</v>
      </c>
      <c r="F1026" s="272" t="s">
        <v>7087</v>
      </c>
      <c r="G1026" s="272">
        <v>92103</v>
      </c>
      <c r="H1026" s="272" t="s">
        <v>8112</v>
      </c>
      <c r="I1026" s="272" t="s">
        <v>301</v>
      </c>
      <c r="J1026" s="272" t="s">
        <v>7089</v>
      </c>
      <c r="K1026" s="273">
        <v>9.75</v>
      </c>
      <c r="L1026" s="272" t="s">
        <v>7090</v>
      </c>
    </row>
    <row r="1027" spans="1:12">
      <c r="A1027" s="272" t="s">
        <v>7462</v>
      </c>
      <c r="B1027" s="272" t="s">
        <v>7463</v>
      </c>
      <c r="C1027" s="272" t="s">
        <v>7736</v>
      </c>
      <c r="D1027" s="272" t="s">
        <v>7737</v>
      </c>
      <c r="E1027" s="273" t="s">
        <v>7087</v>
      </c>
      <c r="F1027" s="272" t="s">
        <v>7087</v>
      </c>
      <c r="G1027" s="272">
        <v>92104</v>
      </c>
      <c r="H1027" s="272" t="s">
        <v>8113</v>
      </c>
      <c r="I1027" s="272" t="s">
        <v>301</v>
      </c>
      <c r="J1027" s="272" t="s">
        <v>7089</v>
      </c>
      <c r="K1027" s="273">
        <v>67.39</v>
      </c>
      <c r="L1027" s="272" t="s">
        <v>7090</v>
      </c>
    </row>
    <row r="1028" spans="1:12">
      <c r="A1028" s="272" t="s">
        <v>7462</v>
      </c>
      <c r="B1028" s="272" t="s">
        <v>7463</v>
      </c>
      <c r="C1028" s="272" t="s">
        <v>7736</v>
      </c>
      <c r="D1028" s="272" t="s">
        <v>7737</v>
      </c>
      <c r="E1028" s="273" t="s">
        <v>7087</v>
      </c>
      <c r="F1028" s="272" t="s">
        <v>7087</v>
      </c>
      <c r="G1028" s="272">
        <v>92105</v>
      </c>
      <c r="H1028" s="272" t="s">
        <v>8114</v>
      </c>
      <c r="I1028" s="272" t="s">
        <v>301</v>
      </c>
      <c r="J1028" s="272" t="s">
        <v>7644</v>
      </c>
      <c r="K1028" s="273">
        <v>180.94</v>
      </c>
      <c r="L1028" s="272" t="s">
        <v>7090</v>
      </c>
    </row>
    <row r="1029" spans="1:12">
      <c r="A1029" s="272" t="s">
        <v>7462</v>
      </c>
      <c r="B1029" s="272" t="s">
        <v>7463</v>
      </c>
      <c r="C1029" s="272" t="s">
        <v>7736</v>
      </c>
      <c r="D1029" s="272" t="s">
        <v>7737</v>
      </c>
      <c r="E1029" s="273" t="s">
        <v>7087</v>
      </c>
      <c r="F1029" s="272" t="s">
        <v>7087</v>
      </c>
      <c r="G1029" s="272">
        <v>92108</v>
      </c>
      <c r="H1029" s="272" t="s">
        <v>8115</v>
      </c>
      <c r="I1029" s="272" t="s">
        <v>301</v>
      </c>
      <c r="J1029" s="272" t="s">
        <v>7147</v>
      </c>
      <c r="K1029" s="273">
        <v>0.89</v>
      </c>
      <c r="L1029" s="272" t="s">
        <v>7090</v>
      </c>
    </row>
    <row r="1030" spans="1:12">
      <c r="A1030" s="272" t="s">
        <v>7462</v>
      </c>
      <c r="B1030" s="272" t="s">
        <v>7463</v>
      </c>
      <c r="C1030" s="272" t="s">
        <v>7736</v>
      </c>
      <c r="D1030" s="272" t="s">
        <v>7737</v>
      </c>
      <c r="E1030" s="273" t="s">
        <v>7087</v>
      </c>
      <c r="F1030" s="272" t="s">
        <v>7087</v>
      </c>
      <c r="G1030" s="272">
        <v>92109</v>
      </c>
      <c r="H1030" s="272" t="s">
        <v>8116</v>
      </c>
      <c r="I1030" s="272" t="s">
        <v>301</v>
      </c>
      <c r="J1030" s="272" t="s">
        <v>7147</v>
      </c>
      <c r="K1030" s="273">
        <v>0.22</v>
      </c>
      <c r="L1030" s="272" t="s">
        <v>7090</v>
      </c>
    </row>
    <row r="1031" spans="1:12">
      <c r="A1031" s="272" t="s">
        <v>7462</v>
      </c>
      <c r="B1031" s="272" t="s">
        <v>7463</v>
      </c>
      <c r="C1031" s="272" t="s">
        <v>7736</v>
      </c>
      <c r="D1031" s="272" t="s">
        <v>7737</v>
      </c>
      <c r="E1031" s="273" t="s">
        <v>7087</v>
      </c>
      <c r="F1031" s="272" t="s">
        <v>7087</v>
      </c>
      <c r="G1031" s="272">
        <v>92110</v>
      </c>
      <c r="H1031" s="272" t="s">
        <v>8117</v>
      </c>
      <c r="I1031" s="272" t="s">
        <v>301</v>
      </c>
      <c r="J1031" s="272" t="s">
        <v>7147</v>
      </c>
      <c r="K1031" s="273">
        <v>1.19</v>
      </c>
      <c r="L1031" s="272" t="s">
        <v>7090</v>
      </c>
    </row>
    <row r="1032" spans="1:12">
      <c r="A1032" s="272" t="s">
        <v>7462</v>
      </c>
      <c r="B1032" s="272" t="s">
        <v>7463</v>
      </c>
      <c r="C1032" s="272" t="s">
        <v>7736</v>
      </c>
      <c r="D1032" s="272" t="s">
        <v>7737</v>
      </c>
      <c r="E1032" s="273" t="s">
        <v>7087</v>
      </c>
      <c r="F1032" s="272" t="s">
        <v>7087</v>
      </c>
      <c r="G1032" s="272">
        <v>92111</v>
      </c>
      <c r="H1032" s="272" t="s">
        <v>8118</v>
      </c>
      <c r="I1032" s="272" t="s">
        <v>301</v>
      </c>
      <c r="J1032" s="272" t="s">
        <v>7147</v>
      </c>
      <c r="K1032" s="273">
        <v>1.35</v>
      </c>
      <c r="L1032" s="272" t="s">
        <v>7090</v>
      </c>
    </row>
    <row r="1033" spans="1:12">
      <c r="A1033" s="272" t="s">
        <v>7462</v>
      </c>
      <c r="B1033" s="272" t="s">
        <v>7463</v>
      </c>
      <c r="C1033" s="272" t="s">
        <v>7736</v>
      </c>
      <c r="D1033" s="272" t="s">
        <v>7737</v>
      </c>
      <c r="E1033" s="273" t="s">
        <v>7087</v>
      </c>
      <c r="F1033" s="272" t="s">
        <v>7087</v>
      </c>
      <c r="G1033" s="272">
        <v>92114</v>
      </c>
      <c r="H1033" s="272" t="s">
        <v>8119</v>
      </c>
      <c r="I1033" s="272" t="s">
        <v>301</v>
      </c>
      <c r="J1033" s="272" t="s">
        <v>7147</v>
      </c>
      <c r="K1033" s="273">
        <v>0.23</v>
      </c>
      <c r="L1033" s="272" t="s">
        <v>7090</v>
      </c>
    </row>
    <row r="1034" spans="1:12">
      <c r="A1034" s="272" t="s">
        <v>7462</v>
      </c>
      <c r="B1034" s="272" t="s">
        <v>7463</v>
      </c>
      <c r="C1034" s="272" t="s">
        <v>7736</v>
      </c>
      <c r="D1034" s="272" t="s">
        <v>7737</v>
      </c>
      <c r="E1034" s="273" t="s">
        <v>7087</v>
      </c>
      <c r="F1034" s="272" t="s">
        <v>7087</v>
      </c>
      <c r="G1034" s="272">
        <v>92115</v>
      </c>
      <c r="H1034" s="272" t="s">
        <v>8120</v>
      </c>
      <c r="I1034" s="272" t="s">
        <v>301</v>
      </c>
      <c r="J1034" s="272" t="s">
        <v>7147</v>
      </c>
      <c r="K1034" s="273">
        <v>0.05</v>
      </c>
      <c r="L1034" s="272" t="s">
        <v>7090</v>
      </c>
    </row>
    <row r="1035" spans="1:12">
      <c r="A1035" s="272" t="s">
        <v>7462</v>
      </c>
      <c r="B1035" s="272" t="s">
        <v>7463</v>
      </c>
      <c r="C1035" s="272" t="s">
        <v>7736</v>
      </c>
      <c r="D1035" s="272" t="s">
        <v>7737</v>
      </c>
      <c r="E1035" s="273" t="s">
        <v>7087</v>
      </c>
      <c r="F1035" s="272" t="s">
        <v>7087</v>
      </c>
      <c r="G1035" s="272">
        <v>92116</v>
      </c>
      <c r="H1035" s="272" t="s">
        <v>8121</v>
      </c>
      <c r="I1035" s="272" t="s">
        <v>301</v>
      </c>
      <c r="J1035" s="272" t="s">
        <v>7147</v>
      </c>
      <c r="K1035" s="273">
        <v>0.16</v>
      </c>
      <c r="L1035" s="272" t="s">
        <v>7090</v>
      </c>
    </row>
    <row r="1036" spans="1:12">
      <c r="A1036" s="272" t="s">
        <v>7462</v>
      </c>
      <c r="B1036" s="272" t="s">
        <v>7463</v>
      </c>
      <c r="C1036" s="272" t="s">
        <v>7736</v>
      </c>
      <c r="D1036" s="272" t="s">
        <v>7737</v>
      </c>
      <c r="E1036" s="273" t="s">
        <v>7087</v>
      </c>
      <c r="F1036" s="272" t="s">
        <v>7087</v>
      </c>
      <c r="G1036" s="272">
        <v>92133</v>
      </c>
      <c r="H1036" s="272" t="s">
        <v>8122</v>
      </c>
      <c r="I1036" s="272" t="s">
        <v>301</v>
      </c>
      <c r="J1036" s="272" t="s">
        <v>7644</v>
      </c>
      <c r="K1036" s="273">
        <v>12.93</v>
      </c>
      <c r="L1036" s="272" t="s">
        <v>7090</v>
      </c>
    </row>
    <row r="1037" spans="1:12">
      <c r="A1037" s="272" t="s">
        <v>7462</v>
      </c>
      <c r="B1037" s="272" t="s">
        <v>7463</v>
      </c>
      <c r="C1037" s="272" t="s">
        <v>7736</v>
      </c>
      <c r="D1037" s="272" t="s">
        <v>7737</v>
      </c>
      <c r="E1037" s="273" t="s">
        <v>7087</v>
      </c>
      <c r="F1037" s="272" t="s">
        <v>7087</v>
      </c>
      <c r="G1037" s="272">
        <v>92134</v>
      </c>
      <c r="H1037" s="272" t="s">
        <v>8123</v>
      </c>
      <c r="I1037" s="272" t="s">
        <v>301</v>
      </c>
      <c r="J1037" s="272" t="s">
        <v>7644</v>
      </c>
      <c r="K1037" s="273">
        <v>3.98</v>
      </c>
      <c r="L1037" s="272" t="s">
        <v>7090</v>
      </c>
    </row>
    <row r="1038" spans="1:12">
      <c r="A1038" s="272" t="s">
        <v>7462</v>
      </c>
      <c r="B1038" s="272" t="s">
        <v>7463</v>
      </c>
      <c r="C1038" s="272" t="s">
        <v>7736</v>
      </c>
      <c r="D1038" s="272" t="s">
        <v>7737</v>
      </c>
      <c r="E1038" s="273" t="s">
        <v>7087</v>
      </c>
      <c r="F1038" s="272" t="s">
        <v>7087</v>
      </c>
      <c r="G1038" s="272">
        <v>92135</v>
      </c>
      <c r="H1038" s="272" t="s">
        <v>8124</v>
      </c>
      <c r="I1038" s="272" t="s">
        <v>301</v>
      </c>
      <c r="J1038" s="272" t="s">
        <v>7644</v>
      </c>
      <c r="K1038" s="273">
        <v>1.61</v>
      </c>
      <c r="L1038" s="272" t="s">
        <v>7090</v>
      </c>
    </row>
    <row r="1039" spans="1:12">
      <c r="A1039" s="272" t="s">
        <v>7462</v>
      </c>
      <c r="B1039" s="272" t="s">
        <v>7463</v>
      </c>
      <c r="C1039" s="272" t="s">
        <v>7736</v>
      </c>
      <c r="D1039" s="272" t="s">
        <v>7737</v>
      </c>
      <c r="E1039" s="273" t="s">
        <v>7087</v>
      </c>
      <c r="F1039" s="272" t="s">
        <v>7087</v>
      </c>
      <c r="G1039" s="272">
        <v>92136</v>
      </c>
      <c r="H1039" s="272" t="s">
        <v>8125</v>
      </c>
      <c r="I1039" s="272" t="s">
        <v>301</v>
      </c>
      <c r="J1039" s="272" t="s">
        <v>7644</v>
      </c>
      <c r="K1039" s="273">
        <v>16.16</v>
      </c>
      <c r="L1039" s="272" t="s">
        <v>7090</v>
      </c>
    </row>
    <row r="1040" spans="1:12">
      <c r="A1040" s="272" t="s">
        <v>7462</v>
      </c>
      <c r="B1040" s="272" t="s">
        <v>7463</v>
      </c>
      <c r="C1040" s="272" t="s">
        <v>7736</v>
      </c>
      <c r="D1040" s="272" t="s">
        <v>7737</v>
      </c>
      <c r="E1040" s="273" t="s">
        <v>7087</v>
      </c>
      <c r="F1040" s="272" t="s">
        <v>7087</v>
      </c>
      <c r="G1040" s="272">
        <v>92137</v>
      </c>
      <c r="H1040" s="272" t="s">
        <v>8126</v>
      </c>
      <c r="I1040" s="272" t="s">
        <v>301</v>
      </c>
      <c r="J1040" s="272" t="s">
        <v>7644</v>
      </c>
      <c r="K1040" s="273">
        <v>36.159999999999997</v>
      </c>
      <c r="L1040" s="272" t="s">
        <v>7090</v>
      </c>
    </row>
    <row r="1041" spans="1:12">
      <c r="A1041" s="272" t="s">
        <v>7462</v>
      </c>
      <c r="B1041" s="272" t="s">
        <v>7463</v>
      </c>
      <c r="C1041" s="272" t="s">
        <v>7736</v>
      </c>
      <c r="D1041" s="272" t="s">
        <v>7737</v>
      </c>
      <c r="E1041" s="273" t="s">
        <v>7087</v>
      </c>
      <c r="F1041" s="272" t="s">
        <v>7087</v>
      </c>
      <c r="G1041" s="272">
        <v>92140</v>
      </c>
      <c r="H1041" s="272" t="s">
        <v>8127</v>
      </c>
      <c r="I1041" s="272" t="s">
        <v>301</v>
      </c>
      <c r="J1041" s="272" t="s">
        <v>7147</v>
      </c>
      <c r="K1041" s="273">
        <v>4.7300000000000004</v>
      </c>
      <c r="L1041" s="272" t="s">
        <v>7090</v>
      </c>
    </row>
    <row r="1042" spans="1:12">
      <c r="A1042" s="272" t="s">
        <v>7462</v>
      </c>
      <c r="B1042" s="272" t="s">
        <v>7463</v>
      </c>
      <c r="C1042" s="272" t="s">
        <v>7736</v>
      </c>
      <c r="D1042" s="272" t="s">
        <v>7737</v>
      </c>
      <c r="E1042" s="273" t="s">
        <v>7087</v>
      </c>
      <c r="F1042" s="272" t="s">
        <v>7087</v>
      </c>
      <c r="G1042" s="272">
        <v>92141</v>
      </c>
      <c r="H1042" s="272" t="s">
        <v>8128</v>
      </c>
      <c r="I1042" s="272" t="s">
        <v>301</v>
      </c>
      <c r="J1042" s="272" t="s">
        <v>7147</v>
      </c>
      <c r="K1042" s="273">
        <v>1.46</v>
      </c>
      <c r="L1042" s="272" t="s">
        <v>7090</v>
      </c>
    </row>
    <row r="1043" spans="1:12">
      <c r="A1043" s="272" t="s">
        <v>7462</v>
      </c>
      <c r="B1043" s="272" t="s">
        <v>7463</v>
      </c>
      <c r="C1043" s="272" t="s">
        <v>7736</v>
      </c>
      <c r="D1043" s="272" t="s">
        <v>7737</v>
      </c>
      <c r="E1043" s="273" t="s">
        <v>7087</v>
      </c>
      <c r="F1043" s="272" t="s">
        <v>7087</v>
      </c>
      <c r="G1043" s="272">
        <v>92142</v>
      </c>
      <c r="H1043" s="272" t="s">
        <v>8129</v>
      </c>
      <c r="I1043" s="272" t="s">
        <v>301</v>
      </c>
      <c r="J1043" s="272" t="s">
        <v>7147</v>
      </c>
      <c r="K1043" s="273">
        <v>0.59</v>
      </c>
      <c r="L1043" s="272" t="s">
        <v>7090</v>
      </c>
    </row>
    <row r="1044" spans="1:12">
      <c r="A1044" s="272" t="s">
        <v>7462</v>
      </c>
      <c r="B1044" s="272" t="s">
        <v>7463</v>
      </c>
      <c r="C1044" s="272" t="s">
        <v>7736</v>
      </c>
      <c r="D1044" s="272" t="s">
        <v>7737</v>
      </c>
      <c r="E1044" s="273" t="s">
        <v>7087</v>
      </c>
      <c r="F1044" s="272" t="s">
        <v>7087</v>
      </c>
      <c r="G1044" s="272">
        <v>92143</v>
      </c>
      <c r="H1044" s="272" t="s">
        <v>8130</v>
      </c>
      <c r="I1044" s="272" t="s">
        <v>301</v>
      </c>
      <c r="J1044" s="272" t="s">
        <v>7147</v>
      </c>
      <c r="K1044" s="273">
        <v>5.92</v>
      </c>
      <c r="L1044" s="272" t="s">
        <v>7090</v>
      </c>
    </row>
    <row r="1045" spans="1:12">
      <c r="A1045" s="272" t="s">
        <v>7462</v>
      </c>
      <c r="B1045" s="272" t="s">
        <v>7463</v>
      </c>
      <c r="C1045" s="272" t="s">
        <v>7736</v>
      </c>
      <c r="D1045" s="272" t="s">
        <v>7737</v>
      </c>
      <c r="E1045" s="273" t="s">
        <v>7087</v>
      </c>
      <c r="F1045" s="272" t="s">
        <v>7087</v>
      </c>
      <c r="G1045" s="272">
        <v>92144</v>
      </c>
      <c r="H1045" s="272" t="s">
        <v>8131</v>
      </c>
      <c r="I1045" s="272" t="s">
        <v>301</v>
      </c>
      <c r="J1045" s="272" t="s">
        <v>7644</v>
      </c>
      <c r="K1045" s="273">
        <v>37.53</v>
      </c>
      <c r="L1045" s="272" t="s">
        <v>7090</v>
      </c>
    </row>
    <row r="1046" spans="1:12">
      <c r="A1046" s="272" t="s">
        <v>7462</v>
      </c>
      <c r="B1046" s="272" t="s">
        <v>7463</v>
      </c>
      <c r="C1046" s="272" t="s">
        <v>7736</v>
      </c>
      <c r="D1046" s="272" t="s">
        <v>7737</v>
      </c>
      <c r="E1046" s="273" t="s">
        <v>7087</v>
      </c>
      <c r="F1046" s="272" t="s">
        <v>7087</v>
      </c>
      <c r="G1046" s="272">
        <v>92237</v>
      </c>
      <c r="H1046" s="272" t="s">
        <v>8132</v>
      </c>
      <c r="I1046" s="272" t="s">
        <v>301</v>
      </c>
      <c r="J1046" s="272" t="s">
        <v>7089</v>
      </c>
      <c r="K1046" s="273">
        <v>29.08</v>
      </c>
      <c r="L1046" s="272" t="s">
        <v>7090</v>
      </c>
    </row>
    <row r="1047" spans="1:12">
      <c r="A1047" s="272" t="s">
        <v>7462</v>
      </c>
      <c r="B1047" s="272" t="s">
        <v>7463</v>
      </c>
      <c r="C1047" s="272" t="s">
        <v>7736</v>
      </c>
      <c r="D1047" s="272" t="s">
        <v>7737</v>
      </c>
      <c r="E1047" s="273" t="s">
        <v>7087</v>
      </c>
      <c r="F1047" s="272" t="s">
        <v>7087</v>
      </c>
      <c r="G1047" s="272">
        <v>92238</v>
      </c>
      <c r="H1047" s="272" t="s">
        <v>8133</v>
      </c>
      <c r="I1047" s="272" t="s">
        <v>301</v>
      </c>
      <c r="J1047" s="272" t="s">
        <v>7089</v>
      </c>
      <c r="K1047" s="273">
        <v>11.71</v>
      </c>
      <c r="L1047" s="272" t="s">
        <v>7090</v>
      </c>
    </row>
    <row r="1048" spans="1:12">
      <c r="A1048" s="272" t="s">
        <v>7462</v>
      </c>
      <c r="B1048" s="272" t="s">
        <v>7463</v>
      </c>
      <c r="C1048" s="272" t="s">
        <v>7736</v>
      </c>
      <c r="D1048" s="272" t="s">
        <v>7737</v>
      </c>
      <c r="E1048" s="273" t="s">
        <v>7087</v>
      </c>
      <c r="F1048" s="272" t="s">
        <v>7087</v>
      </c>
      <c r="G1048" s="272">
        <v>92239</v>
      </c>
      <c r="H1048" s="272" t="s">
        <v>8134</v>
      </c>
      <c r="I1048" s="272" t="s">
        <v>301</v>
      </c>
      <c r="J1048" s="272" t="s">
        <v>7089</v>
      </c>
      <c r="K1048" s="273">
        <v>4.7300000000000004</v>
      </c>
      <c r="L1048" s="272" t="s">
        <v>7090</v>
      </c>
    </row>
    <row r="1049" spans="1:12">
      <c r="A1049" s="272" t="s">
        <v>7462</v>
      </c>
      <c r="B1049" s="272" t="s">
        <v>7463</v>
      </c>
      <c r="C1049" s="272" t="s">
        <v>7736</v>
      </c>
      <c r="D1049" s="272" t="s">
        <v>7737</v>
      </c>
      <c r="E1049" s="273" t="s">
        <v>7087</v>
      </c>
      <c r="F1049" s="272" t="s">
        <v>7087</v>
      </c>
      <c r="G1049" s="272">
        <v>92240</v>
      </c>
      <c r="H1049" s="272" t="s">
        <v>8135</v>
      </c>
      <c r="I1049" s="272" t="s">
        <v>301</v>
      </c>
      <c r="J1049" s="272" t="s">
        <v>7089</v>
      </c>
      <c r="K1049" s="273">
        <v>52.21</v>
      </c>
      <c r="L1049" s="272" t="s">
        <v>7090</v>
      </c>
    </row>
    <row r="1050" spans="1:12">
      <c r="A1050" s="272" t="s">
        <v>7462</v>
      </c>
      <c r="B1050" s="272" t="s">
        <v>7463</v>
      </c>
      <c r="C1050" s="272" t="s">
        <v>7736</v>
      </c>
      <c r="D1050" s="272" t="s">
        <v>7737</v>
      </c>
      <c r="E1050" s="273" t="s">
        <v>7087</v>
      </c>
      <c r="F1050" s="272" t="s">
        <v>7087</v>
      </c>
      <c r="G1050" s="272">
        <v>92241</v>
      </c>
      <c r="H1050" s="272" t="s">
        <v>8136</v>
      </c>
      <c r="I1050" s="272" t="s">
        <v>301</v>
      </c>
      <c r="J1050" s="272" t="s">
        <v>7644</v>
      </c>
      <c r="K1050" s="273">
        <v>283.36</v>
      </c>
      <c r="L1050" s="272" t="s">
        <v>7090</v>
      </c>
    </row>
    <row r="1051" spans="1:12">
      <c r="A1051" s="272" t="s">
        <v>7462</v>
      </c>
      <c r="B1051" s="272" t="s">
        <v>7463</v>
      </c>
      <c r="C1051" s="272" t="s">
        <v>7736</v>
      </c>
      <c r="D1051" s="272" t="s">
        <v>7737</v>
      </c>
      <c r="E1051" s="273" t="s">
        <v>7087</v>
      </c>
      <c r="F1051" s="272" t="s">
        <v>7087</v>
      </c>
      <c r="G1051" s="272">
        <v>92712</v>
      </c>
      <c r="H1051" s="272" t="s">
        <v>8137</v>
      </c>
      <c r="I1051" s="272" t="s">
        <v>301</v>
      </c>
      <c r="J1051" s="272" t="s">
        <v>7147</v>
      </c>
      <c r="K1051" s="273">
        <v>0.16</v>
      </c>
      <c r="L1051" s="272" t="s">
        <v>7090</v>
      </c>
    </row>
    <row r="1052" spans="1:12">
      <c r="A1052" s="272" t="s">
        <v>7462</v>
      </c>
      <c r="B1052" s="272" t="s">
        <v>7463</v>
      </c>
      <c r="C1052" s="272" t="s">
        <v>7736</v>
      </c>
      <c r="D1052" s="272" t="s">
        <v>7737</v>
      </c>
      <c r="E1052" s="273" t="s">
        <v>7087</v>
      </c>
      <c r="F1052" s="272" t="s">
        <v>7087</v>
      </c>
      <c r="G1052" s="272">
        <v>92713</v>
      </c>
      <c r="H1052" s="272" t="s">
        <v>8138</v>
      </c>
      <c r="I1052" s="272" t="s">
        <v>301</v>
      </c>
      <c r="J1052" s="272" t="s">
        <v>7147</v>
      </c>
      <c r="K1052" s="273">
        <v>0.04</v>
      </c>
      <c r="L1052" s="272" t="s">
        <v>7090</v>
      </c>
    </row>
    <row r="1053" spans="1:12">
      <c r="A1053" s="272" t="s">
        <v>7462</v>
      </c>
      <c r="B1053" s="272" t="s">
        <v>7463</v>
      </c>
      <c r="C1053" s="272" t="s">
        <v>7736</v>
      </c>
      <c r="D1053" s="272" t="s">
        <v>7737</v>
      </c>
      <c r="E1053" s="273" t="s">
        <v>7087</v>
      </c>
      <c r="F1053" s="272" t="s">
        <v>7087</v>
      </c>
      <c r="G1053" s="272">
        <v>92714</v>
      </c>
      <c r="H1053" s="272" t="s">
        <v>8139</v>
      </c>
      <c r="I1053" s="272" t="s">
        <v>301</v>
      </c>
      <c r="J1053" s="272" t="s">
        <v>7147</v>
      </c>
      <c r="K1053" s="273">
        <v>0.21</v>
      </c>
      <c r="L1053" s="272" t="s">
        <v>7090</v>
      </c>
    </row>
    <row r="1054" spans="1:12">
      <c r="A1054" s="272" t="s">
        <v>7462</v>
      </c>
      <c r="B1054" s="272" t="s">
        <v>7463</v>
      </c>
      <c r="C1054" s="272" t="s">
        <v>7736</v>
      </c>
      <c r="D1054" s="272" t="s">
        <v>7737</v>
      </c>
      <c r="E1054" s="273" t="s">
        <v>7087</v>
      </c>
      <c r="F1054" s="272" t="s">
        <v>7087</v>
      </c>
      <c r="G1054" s="272">
        <v>92715</v>
      </c>
      <c r="H1054" s="272" t="s">
        <v>8140</v>
      </c>
      <c r="I1054" s="272" t="s">
        <v>301</v>
      </c>
      <c r="J1054" s="272" t="s">
        <v>7147</v>
      </c>
      <c r="K1054" s="273">
        <v>95.73</v>
      </c>
      <c r="L1054" s="272" t="s">
        <v>7090</v>
      </c>
    </row>
    <row r="1055" spans="1:12">
      <c r="A1055" s="272" t="s">
        <v>7462</v>
      </c>
      <c r="B1055" s="272" t="s">
        <v>7463</v>
      </c>
      <c r="C1055" s="272" t="s">
        <v>7736</v>
      </c>
      <c r="D1055" s="272" t="s">
        <v>7737</v>
      </c>
      <c r="E1055" s="273" t="s">
        <v>7087</v>
      </c>
      <c r="F1055" s="272" t="s">
        <v>7087</v>
      </c>
      <c r="G1055" s="272">
        <v>92956</v>
      </c>
      <c r="H1055" s="272" t="s">
        <v>8141</v>
      </c>
      <c r="I1055" s="272" t="s">
        <v>301</v>
      </c>
      <c r="J1055" s="272" t="s">
        <v>7089</v>
      </c>
      <c r="K1055" s="273">
        <v>4.3</v>
      </c>
      <c r="L1055" s="272" t="s">
        <v>7090</v>
      </c>
    </row>
    <row r="1056" spans="1:12">
      <c r="A1056" s="272" t="s">
        <v>7462</v>
      </c>
      <c r="B1056" s="272" t="s">
        <v>7463</v>
      </c>
      <c r="C1056" s="272" t="s">
        <v>7736</v>
      </c>
      <c r="D1056" s="272" t="s">
        <v>7737</v>
      </c>
      <c r="E1056" s="273" t="s">
        <v>7087</v>
      </c>
      <c r="F1056" s="272" t="s">
        <v>7087</v>
      </c>
      <c r="G1056" s="272">
        <v>92957</v>
      </c>
      <c r="H1056" s="272" t="s">
        <v>8142</v>
      </c>
      <c r="I1056" s="272" t="s">
        <v>301</v>
      </c>
      <c r="J1056" s="272" t="s">
        <v>7089</v>
      </c>
      <c r="K1056" s="273">
        <v>0.99</v>
      </c>
      <c r="L1056" s="272" t="s">
        <v>7090</v>
      </c>
    </row>
    <row r="1057" spans="1:12">
      <c r="A1057" s="272" t="s">
        <v>7462</v>
      </c>
      <c r="B1057" s="272" t="s">
        <v>7463</v>
      </c>
      <c r="C1057" s="272" t="s">
        <v>7736</v>
      </c>
      <c r="D1057" s="272" t="s">
        <v>7737</v>
      </c>
      <c r="E1057" s="273" t="s">
        <v>7087</v>
      </c>
      <c r="F1057" s="272" t="s">
        <v>7087</v>
      </c>
      <c r="G1057" s="272">
        <v>92958</v>
      </c>
      <c r="H1057" s="272" t="s">
        <v>8143</v>
      </c>
      <c r="I1057" s="272" t="s">
        <v>301</v>
      </c>
      <c r="J1057" s="272" t="s">
        <v>7089</v>
      </c>
      <c r="K1057" s="273">
        <v>4.71</v>
      </c>
      <c r="L1057" s="272" t="s">
        <v>7090</v>
      </c>
    </row>
    <row r="1058" spans="1:12">
      <c r="A1058" s="272" t="s">
        <v>7462</v>
      </c>
      <c r="B1058" s="272" t="s">
        <v>7463</v>
      </c>
      <c r="C1058" s="272" t="s">
        <v>7736</v>
      </c>
      <c r="D1058" s="272" t="s">
        <v>7737</v>
      </c>
      <c r="E1058" s="273" t="s">
        <v>7087</v>
      </c>
      <c r="F1058" s="272" t="s">
        <v>7087</v>
      </c>
      <c r="G1058" s="272">
        <v>92959</v>
      </c>
      <c r="H1058" s="272" t="s">
        <v>8144</v>
      </c>
      <c r="I1058" s="272" t="s">
        <v>301</v>
      </c>
      <c r="J1058" s="272" t="s">
        <v>7644</v>
      </c>
      <c r="K1058" s="273">
        <v>9.51</v>
      </c>
      <c r="L1058" s="272" t="s">
        <v>7090</v>
      </c>
    </row>
    <row r="1059" spans="1:12">
      <c r="A1059" s="272" t="s">
        <v>7462</v>
      </c>
      <c r="B1059" s="272" t="s">
        <v>7463</v>
      </c>
      <c r="C1059" s="272" t="s">
        <v>7736</v>
      </c>
      <c r="D1059" s="272" t="s">
        <v>7737</v>
      </c>
      <c r="E1059" s="273" t="s">
        <v>7087</v>
      </c>
      <c r="F1059" s="272" t="s">
        <v>7087</v>
      </c>
      <c r="G1059" s="272">
        <v>92963</v>
      </c>
      <c r="H1059" s="272" t="s">
        <v>8145</v>
      </c>
      <c r="I1059" s="272" t="s">
        <v>301</v>
      </c>
      <c r="J1059" s="272" t="s">
        <v>7147</v>
      </c>
      <c r="K1059" s="273">
        <v>1.39</v>
      </c>
      <c r="L1059" s="272" t="s">
        <v>7090</v>
      </c>
    </row>
    <row r="1060" spans="1:12">
      <c r="A1060" s="272" t="s">
        <v>7462</v>
      </c>
      <c r="B1060" s="272" t="s">
        <v>7463</v>
      </c>
      <c r="C1060" s="272" t="s">
        <v>7736</v>
      </c>
      <c r="D1060" s="272" t="s">
        <v>7737</v>
      </c>
      <c r="E1060" s="273" t="s">
        <v>7087</v>
      </c>
      <c r="F1060" s="272" t="s">
        <v>7087</v>
      </c>
      <c r="G1060" s="272">
        <v>92964</v>
      </c>
      <c r="H1060" s="272" t="s">
        <v>8146</v>
      </c>
      <c r="I1060" s="272" t="s">
        <v>301</v>
      </c>
      <c r="J1060" s="272" t="s">
        <v>7147</v>
      </c>
      <c r="K1060" s="273">
        <v>0.32</v>
      </c>
      <c r="L1060" s="272" t="s">
        <v>7090</v>
      </c>
    </row>
    <row r="1061" spans="1:12">
      <c r="A1061" s="272" t="s">
        <v>7462</v>
      </c>
      <c r="B1061" s="272" t="s">
        <v>7463</v>
      </c>
      <c r="C1061" s="272" t="s">
        <v>7736</v>
      </c>
      <c r="D1061" s="272" t="s">
        <v>7737</v>
      </c>
      <c r="E1061" s="273" t="s">
        <v>7087</v>
      </c>
      <c r="F1061" s="272" t="s">
        <v>7087</v>
      </c>
      <c r="G1061" s="272">
        <v>92965</v>
      </c>
      <c r="H1061" s="272" t="s">
        <v>8147</v>
      </c>
      <c r="I1061" s="272" t="s">
        <v>301</v>
      </c>
      <c r="J1061" s="272" t="s">
        <v>7147</v>
      </c>
      <c r="K1061" s="273">
        <v>1.74</v>
      </c>
      <c r="L1061" s="272" t="s">
        <v>7090</v>
      </c>
    </row>
    <row r="1062" spans="1:12">
      <c r="A1062" s="272" t="s">
        <v>7462</v>
      </c>
      <c r="B1062" s="272" t="s">
        <v>7463</v>
      </c>
      <c r="C1062" s="272" t="s">
        <v>7736</v>
      </c>
      <c r="D1062" s="272" t="s">
        <v>7737</v>
      </c>
      <c r="E1062" s="273" t="s">
        <v>7087</v>
      </c>
      <c r="F1062" s="272" t="s">
        <v>7087</v>
      </c>
      <c r="G1062" s="272">
        <v>93220</v>
      </c>
      <c r="H1062" s="272" t="s">
        <v>8148</v>
      </c>
      <c r="I1062" s="272" t="s">
        <v>301</v>
      </c>
      <c r="J1062" s="272" t="s">
        <v>7089</v>
      </c>
      <c r="K1062" s="273">
        <v>325.41000000000003</v>
      </c>
      <c r="L1062" s="272" t="s">
        <v>7090</v>
      </c>
    </row>
    <row r="1063" spans="1:12">
      <c r="A1063" s="272" t="s">
        <v>7462</v>
      </c>
      <c r="B1063" s="272" t="s">
        <v>7463</v>
      </c>
      <c r="C1063" s="272" t="s">
        <v>7736</v>
      </c>
      <c r="D1063" s="272" t="s">
        <v>7737</v>
      </c>
      <c r="E1063" s="273" t="s">
        <v>7087</v>
      </c>
      <c r="F1063" s="272" t="s">
        <v>7087</v>
      </c>
      <c r="G1063" s="272">
        <v>93221</v>
      </c>
      <c r="H1063" s="272" t="s">
        <v>8149</v>
      </c>
      <c r="I1063" s="272" t="s">
        <v>301</v>
      </c>
      <c r="J1063" s="272" t="s">
        <v>7089</v>
      </c>
      <c r="K1063" s="273">
        <v>87.3</v>
      </c>
      <c r="L1063" s="272" t="s">
        <v>7090</v>
      </c>
    </row>
    <row r="1064" spans="1:12">
      <c r="A1064" s="272" t="s">
        <v>7462</v>
      </c>
      <c r="B1064" s="272" t="s">
        <v>7463</v>
      </c>
      <c r="C1064" s="272" t="s">
        <v>7736</v>
      </c>
      <c r="D1064" s="272" t="s">
        <v>7737</v>
      </c>
      <c r="E1064" s="273" t="s">
        <v>7087</v>
      </c>
      <c r="F1064" s="272" t="s">
        <v>7087</v>
      </c>
      <c r="G1064" s="272">
        <v>93222</v>
      </c>
      <c r="H1064" s="272" t="s">
        <v>8150</v>
      </c>
      <c r="I1064" s="272" t="s">
        <v>301</v>
      </c>
      <c r="J1064" s="272" t="s">
        <v>7089</v>
      </c>
      <c r="K1064" s="273">
        <v>407.22</v>
      </c>
      <c r="L1064" s="272" t="s">
        <v>7090</v>
      </c>
    </row>
    <row r="1065" spans="1:12">
      <c r="A1065" s="272" t="s">
        <v>7462</v>
      </c>
      <c r="B1065" s="272" t="s">
        <v>7463</v>
      </c>
      <c r="C1065" s="272" t="s">
        <v>7736</v>
      </c>
      <c r="D1065" s="272" t="s">
        <v>7737</v>
      </c>
      <c r="E1065" s="273" t="s">
        <v>7087</v>
      </c>
      <c r="F1065" s="272" t="s">
        <v>7087</v>
      </c>
      <c r="G1065" s="272">
        <v>93223</v>
      </c>
      <c r="H1065" s="272" t="s">
        <v>8151</v>
      </c>
      <c r="I1065" s="272" t="s">
        <v>301</v>
      </c>
      <c r="J1065" s="272" t="s">
        <v>7644</v>
      </c>
      <c r="K1065" s="273">
        <v>160.31</v>
      </c>
      <c r="L1065" s="272" t="s">
        <v>7090</v>
      </c>
    </row>
    <row r="1066" spans="1:12">
      <c r="A1066" s="272" t="s">
        <v>7462</v>
      </c>
      <c r="B1066" s="272" t="s">
        <v>7463</v>
      </c>
      <c r="C1066" s="272" t="s">
        <v>7736</v>
      </c>
      <c r="D1066" s="272" t="s">
        <v>7737</v>
      </c>
      <c r="E1066" s="273" t="s">
        <v>7087</v>
      </c>
      <c r="F1066" s="272" t="s">
        <v>7087</v>
      </c>
      <c r="G1066" s="272">
        <v>93229</v>
      </c>
      <c r="H1066" s="272" t="s">
        <v>8152</v>
      </c>
      <c r="I1066" s="272" t="s">
        <v>301</v>
      </c>
      <c r="J1066" s="272" t="s">
        <v>7147</v>
      </c>
      <c r="K1066" s="273">
        <v>0.4</v>
      </c>
      <c r="L1066" s="272" t="s">
        <v>7090</v>
      </c>
    </row>
    <row r="1067" spans="1:12">
      <c r="A1067" s="272" t="s">
        <v>7462</v>
      </c>
      <c r="B1067" s="272" t="s">
        <v>7463</v>
      </c>
      <c r="C1067" s="272" t="s">
        <v>7736</v>
      </c>
      <c r="D1067" s="272" t="s">
        <v>7737</v>
      </c>
      <c r="E1067" s="273" t="s">
        <v>7087</v>
      </c>
      <c r="F1067" s="272" t="s">
        <v>7087</v>
      </c>
      <c r="G1067" s="272">
        <v>93230</v>
      </c>
      <c r="H1067" s="272" t="s">
        <v>8153</v>
      </c>
      <c r="I1067" s="272" t="s">
        <v>301</v>
      </c>
      <c r="J1067" s="272" t="s">
        <v>7147</v>
      </c>
      <c r="K1067" s="273">
        <v>0.09</v>
      </c>
      <c r="L1067" s="272" t="s">
        <v>7090</v>
      </c>
    </row>
    <row r="1068" spans="1:12">
      <c r="A1068" s="272" t="s">
        <v>7462</v>
      </c>
      <c r="B1068" s="272" t="s">
        <v>7463</v>
      </c>
      <c r="C1068" s="272" t="s">
        <v>7736</v>
      </c>
      <c r="D1068" s="272" t="s">
        <v>7737</v>
      </c>
      <c r="E1068" s="273" t="s">
        <v>7087</v>
      </c>
      <c r="F1068" s="272" t="s">
        <v>7087</v>
      </c>
      <c r="G1068" s="272">
        <v>93231</v>
      </c>
      <c r="H1068" s="272" t="s">
        <v>8154</v>
      </c>
      <c r="I1068" s="272" t="s">
        <v>301</v>
      </c>
      <c r="J1068" s="272" t="s">
        <v>7147</v>
      </c>
      <c r="K1068" s="273">
        <v>0.51</v>
      </c>
      <c r="L1068" s="272" t="s">
        <v>7090</v>
      </c>
    </row>
    <row r="1069" spans="1:12">
      <c r="A1069" s="272" t="s">
        <v>7462</v>
      </c>
      <c r="B1069" s="272" t="s">
        <v>7463</v>
      </c>
      <c r="C1069" s="272" t="s">
        <v>7736</v>
      </c>
      <c r="D1069" s="272" t="s">
        <v>7737</v>
      </c>
      <c r="E1069" s="273" t="s">
        <v>7087</v>
      </c>
      <c r="F1069" s="272" t="s">
        <v>7087</v>
      </c>
      <c r="G1069" s="272">
        <v>93232</v>
      </c>
      <c r="H1069" s="272" t="s">
        <v>8155</v>
      </c>
      <c r="I1069" s="272" t="s">
        <v>301</v>
      </c>
      <c r="J1069" s="272" t="s">
        <v>7644</v>
      </c>
      <c r="K1069" s="273">
        <v>4.3099999999999996</v>
      </c>
      <c r="L1069" s="272" t="s">
        <v>7090</v>
      </c>
    </row>
    <row r="1070" spans="1:12">
      <c r="A1070" s="272" t="s">
        <v>7462</v>
      </c>
      <c r="B1070" s="272" t="s">
        <v>7463</v>
      </c>
      <c r="C1070" s="272" t="s">
        <v>7736</v>
      </c>
      <c r="D1070" s="272" t="s">
        <v>7737</v>
      </c>
      <c r="E1070" s="273" t="s">
        <v>7087</v>
      </c>
      <c r="F1070" s="272" t="s">
        <v>7087</v>
      </c>
      <c r="G1070" s="272">
        <v>93235</v>
      </c>
      <c r="H1070" s="272" t="s">
        <v>8156</v>
      </c>
      <c r="I1070" s="272" t="s">
        <v>301</v>
      </c>
      <c r="J1070" s="272" t="s">
        <v>7089</v>
      </c>
      <c r="K1070" s="273">
        <v>2.52</v>
      </c>
      <c r="L1070" s="272" t="s">
        <v>7090</v>
      </c>
    </row>
    <row r="1071" spans="1:12">
      <c r="A1071" s="272" t="s">
        <v>7462</v>
      </c>
      <c r="B1071" s="272" t="s">
        <v>7463</v>
      </c>
      <c r="C1071" s="272" t="s">
        <v>7736</v>
      </c>
      <c r="D1071" s="272" t="s">
        <v>7737</v>
      </c>
      <c r="E1071" s="273" t="s">
        <v>7087</v>
      </c>
      <c r="F1071" s="272" t="s">
        <v>7087</v>
      </c>
      <c r="G1071" s="272">
        <v>93238</v>
      </c>
      <c r="H1071" s="272" t="s">
        <v>8157</v>
      </c>
      <c r="I1071" s="272" t="s">
        <v>301</v>
      </c>
      <c r="J1071" s="272" t="s">
        <v>7089</v>
      </c>
      <c r="K1071" s="273">
        <v>2.66</v>
      </c>
      <c r="L1071" s="272" t="s">
        <v>7090</v>
      </c>
    </row>
    <row r="1072" spans="1:12">
      <c r="A1072" s="272" t="s">
        <v>7462</v>
      </c>
      <c r="B1072" s="272" t="s">
        <v>7463</v>
      </c>
      <c r="C1072" s="272" t="s">
        <v>7736</v>
      </c>
      <c r="D1072" s="272" t="s">
        <v>7737</v>
      </c>
      <c r="E1072" s="273" t="s">
        <v>7087</v>
      </c>
      <c r="F1072" s="272" t="s">
        <v>7087</v>
      </c>
      <c r="G1072" s="272">
        <v>93239</v>
      </c>
      <c r="H1072" s="272" t="s">
        <v>8158</v>
      </c>
      <c r="I1072" s="272" t="s">
        <v>301</v>
      </c>
      <c r="J1072" s="272" t="s">
        <v>7089</v>
      </c>
      <c r="K1072" s="273">
        <v>12.06</v>
      </c>
      <c r="L1072" s="272" t="s">
        <v>7090</v>
      </c>
    </row>
    <row r="1073" spans="1:12">
      <c r="A1073" s="272" t="s">
        <v>7462</v>
      </c>
      <c r="B1073" s="272" t="s">
        <v>7463</v>
      </c>
      <c r="C1073" s="272" t="s">
        <v>7736</v>
      </c>
      <c r="D1073" s="272" t="s">
        <v>7737</v>
      </c>
      <c r="E1073" s="273" t="s">
        <v>7087</v>
      </c>
      <c r="F1073" s="272" t="s">
        <v>7087</v>
      </c>
      <c r="G1073" s="272">
        <v>93240</v>
      </c>
      <c r="H1073" s="272" t="s">
        <v>8159</v>
      </c>
      <c r="I1073" s="272" t="s">
        <v>301</v>
      </c>
      <c r="J1073" s="272" t="s">
        <v>7644</v>
      </c>
      <c r="K1073" s="273">
        <v>12.28</v>
      </c>
      <c r="L1073" s="272" t="s">
        <v>7090</v>
      </c>
    </row>
    <row r="1074" spans="1:12">
      <c r="A1074" s="272" t="s">
        <v>7462</v>
      </c>
      <c r="B1074" s="272" t="s">
        <v>7463</v>
      </c>
      <c r="C1074" s="272" t="s">
        <v>7736</v>
      </c>
      <c r="D1074" s="272" t="s">
        <v>7737</v>
      </c>
      <c r="E1074" s="273" t="s">
        <v>7087</v>
      </c>
      <c r="F1074" s="272" t="s">
        <v>7087</v>
      </c>
      <c r="G1074" s="272">
        <v>93267</v>
      </c>
      <c r="H1074" s="272" t="s">
        <v>8160</v>
      </c>
      <c r="I1074" s="272" t="s">
        <v>301</v>
      </c>
      <c r="J1074" s="272" t="s">
        <v>7089</v>
      </c>
      <c r="K1074" s="273">
        <v>28.78</v>
      </c>
      <c r="L1074" s="272" t="s">
        <v>7090</v>
      </c>
    </row>
    <row r="1075" spans="1:12">
      <c r="A1075" s="272" t="s">
        <v>7462</v>
      </c>
      <c r="B1075" s="272" t="s">
        <v>7463</v>
      </c>
      <c r="C1075" s="272" t="s">
        <v>7736</v>
      </c>
      <c r="D1075" s="272" t="s">
        <v>7737</v>
      </c>
      <c r="E1075" s="273" t="s">
        <v>7087</v>
      </c>
      <c r="F1075" s="272" t="s">
        <v>7087</v>
      </c>
      <c r="G1075" s="272">
        <v>93269</v>
      </c>
      <c r="H1075" s="272" t="s">
        <v>8161</v>
      </c>
      <c r="I1075" s="272" t="s">
        <v>301</v>
      </c>
      <c r="J1075" s="272" t="s">
        <v>7089</v>
      </c>
      <c r="K1075" s="273">
        <v>9.7100000000000009</v>
      </c>
      <c r="L1075" s="272" t="s">
        <v>7090</v>
      </c>
    </row>
    <row r="1076" spans="1:12">
      <c r="A1076" s="272" t="s">
        <v>7462</v>
      </c>
      <c r="B1076" s="272" t="s">
        <v>7463</v>
      </c>
      <c r="C1076" s="272" t="s">
        <v>7736</v>
      </c>
      <c r="D1076" s="272" t="s">
        <v>7737</v>
      </c>
      <c r="E1076" s="273" t="s">
        <v>7087</v>
      </c>
      <c r="F1076" s="272" t="s">
        <v>7087</v>
      </c>
      <c r="G1076" s="272">
        <v>93270</v>
      </c>
      <c r="H1076" s="272" t="s">
        <v>8162</v>
      </c>
      <c r="I1076" s="272" t="s">
        <v>301</v>
      </c>
      <c r="J1076" s="272" t="s">
        <v>7089</v>
      </c>
      <c r="K1076" s="273">
        <v>28.78</v>
      </c>
      <c r="L1076" s="272" t="s">
        <v>7090</v>
      </c>
    </row>
    <row r="1077" spans="1:12">
      <c r="A1077" s="272" t="s">
        <v>7462</v>
      </c>
      <c r="B1077" s="272" t="s">
        <v>7463</v>
      </c>
      <c r="C1077" s="272" t="s">
        <v>7736</v>
      </c>
      <c r="D1077" s="272" t="s">
        <v>7737</v>
      </c>
      <c r="E1077" s="273" t="s">
        <v>7087</v>
      </c>
      <c r="F1077" s="272" t="s">
        <v>7087</v>
      </c>
      <c r="G1077" s="272">
        <v>93271</v>
      </c>
      <c r="H1077" s="272" t="s">
        <v>8163</v>
      </c>
      <c r="I1077" s="272" t="s">
        <v>301</v>
      </c>
      <c r="J1077" s="272" t="s">
        <v>7147</v>
      </c>
      <c r="K1077" s="273">
        <v>10.09</v>
      </c>
      <c r="L1077" s="272" t="s">
        <v>7090</v>
      </c>
    </row>
    <row r="1078" spans="1:12">
      <c r="A1078" s="272" t="s">
        <v>7462</v>
      </c>
      <c r="B1078" s="272" t="s">
        <v>7463</v>
      </c>
      <c r="C1078" s="272" t="s">
        <v>7736</v>
      </c>
      <c r="D1078" s="272" t="s">
        <v>7737</v>
      </c>
      <c r="E1078" s="273" t="s">
        <v>7087</v>
      </c>
      <c r="F1078" s="272" t="s">
        <v>7087</v>
      </c>
      <c r="G1078" s="272">
        <v>93277</v>
      </c>
      <c r="H1078" s="272" t="s">
        <v>8164</v>
      </c>
      <c r="I1078" s="272" t="s">
        <v>301</v>
      </c>
      <c r="J1078" s="272" t="s">
        <v>7089</v>
      </c>
      <c r="K1078" s="273">
        <v>0.28000000000000003</v>
      </c>
      <c r="L1078" s="272" t="s">
        <v>7090</v>
      </c>
    </row>
    <row r="1079" spans="1:12">
      <c r="A1079" s="272" t="s">
        <v>7462</v>
      </c>
      <c r="B1079" s="272" t="s">
        <v>7463</v>
      </c>
      <c r="C1079" s="272" t="s">
        <v>7736</v>
      </c>
      <c r="D1079" s="272" t="s">
        <v>7737</v>
      </c>
      <c r="E1079" s="273" t="s">
        <v>7087</v>
      </c>
      <c r="F1079" s="272" t="s">
        <v>7087</v>
      </c>
      <c r="G1079" s="272">
        <v>93278</v>
      </c>
      <c r="H1079" s="272" t="s">
        <v>8165</v>
      </c>
      <c r="I1079" s="272" t="s">
        <v>301</v>
      </c>
      <c r="J1079" s="272" t="s">
        <v>7089</v>
      </c>
      <c r="K1079" s="273">
        <v>0.06</v>
      </c>
      <c r="L1079" s="272" t="s">
        <v>7090</v>
      </c>
    </row>
    <row r="1080" spans="1:12">
      <c r="A1080" s="272" t="s">
        <v>7462</v>
      </c>
      <c r="B1080" s="272" t="s">
        <v>7463</v>
      </c>
      <c r="C1080" s="272" t="s">
        <v>7736</v>
      </c>
      <c r="D1080" s="272" t="s">
        <v>7737</v>
      </c>
      <c r="E1080" s="273" t="s">
        <v>7087</v>
      </c>
      <c r="F1080" s="272" t="s">
        <v>7087</v>
      </c>
      <c r="G1080" s="272">
        <v>93279</v>
      </c>
      <c r="H1080" s="272" t="s">
        <v>8166</v>
      </c>
      <c r="I1080" s="272" t="s">
        <v>301</v>
      </c>
      <c r="J1080" s="272" t="s">
        <v>7089</v>
      </c>
      <c r="K1080" s="273">
        <v>0.26</v>
      </c>
      <c r="L1080" s="272" t="s">
        <v>7090</v>
      </c>
    </row>
    <row r="1081" spans="1:12">
      <c r="A1081" s="272" t="s">
        <v>7462</v>
      </c>
      <c r="B1081" s="272" t="s">
        <v>7463</v>
      </c>
      <c r="C1081" s="272" t="s">
        <v>7736</v>
      </c>
      <c r="D1081" s="272" t="s">
        <v>7737</v>
      </c>
      <c r="E1081" s="273" t="s">
        <v>7087</v>
      </c>
      <c r="F1081" s="272" t="s">
        <v>7087</v>
      </c>
      <c r="G1081" s="272">
        <v>93280</v>
      </c>
      <c r="H1081" s="272" t="s">
        <v>8167</v>
      </c>
      <c r="I1081" s="272" t="s">
        <v>301</v>
      </c>
      <c r="J1081" s="272" t="s">
        <v>7147</v>
      </c>
      <c r="K1081" s="273">
        <v>0.84</v>
      </c>
      <c r="L1081" s="272" t="s">
        <v>7090</v>
      </c>
    </row>
    <row r="1082" spans="1:12">
      <c r="A1082" s="272" t="s">
        <v>7462</v>
      </c>
      <c r="B1082" s="272" t="s">
        <v>7463</v>
      </c>
      <c r="C1082" s="272" t="s">
        <v>7736</v>
      </c>
      <c r="D1082" s="272" t="s">
        <v>7737</v>
      </c>
      <c r="E1082" s="273" t="s">
        <v>7087</v>
      </c>
      <c r="F1082" s="272" t="s">
        <v>7087</v>
      </c>
      <c r="G1082" s="272">
        <v>93283</v>
      </c>
      <c r="H1082" s="272" t="s">
        <v>8168</v>
      </c>
      <c r="I1082" s="272" t="s">
        <v>301</v>
      </c>
      <c r="J1082" s="272" t="s">
        <v>7089</v>
      </c>
      <c r="K1082" s="273">
        <v>96.78</v>
      </c>
      <c r="L1082" s="272" t="s">
        <v>7090</v>
      </c>
    </row>
    <row r="1083" spans="1:12">
      <c r="A1083" s="272" t="s">
        <v>7462</v>
      </c>
      <c r="B1083" s="272" t="s">
        <v>7463</v>
      </c>
      <c r="C1083" s="272" t="s">
        <v>7736</v>
      </c>
      <c r="D1083" s="272" t="s">
        <v>7737</v>
      </c>
      <c r="E1083" s="273" t="s">
        <v>7087</v>
      </c>
      <c r="F1083" s="272" t="s">
        <v>7087</v>
      </c>
      <c r="G1083" s="272">
        <v>93284</v>
      </c>
      <c r="H1083" s="272" t="s">
        <v>8169</v>
      </c>
      <c r="I1083" s="272" t="s">
        <v>301</v>
      </c>
      <c r="J1083" s="272" t="s">
        <v>7089</v>
      </c>
      <c r="K1083" s="273">
        <v>34.11</v>
      </c>
      <c r="L1083" s="272" t="s">
        <v>7090</v>
      </c>
    </row>
    <row r="1084" spans="1:12">
      <c r="A1084" s="272" t="s">
        <v>7462</v>
      </c>
      <c r="B1084" s="272" t="s">
        <v>7463</v>
      </c>
      <c r="C1084" s="272" t="s">
        <v>7736</v>
      </c>
      <c r="D1084" s="272" t="s">
        <v>7737</v>
      </c>
      <c r="E1084" s="273" t="s">
        <v>7087</v>
      </c>
      <c r="F1084" s="272" t="s">
        <v>7087</v>
      </c>
      <c r="G1084" s="272">
        <v>93285</v>
      </c>
      <c r="H1084" s="272" t="s">
        <v>8170</v>
      </c>
      <c r="I1084" s="272" t="s">
        <v>301</v>
      </c>
      <c r="J1084" s="272" t="s">
        <v>7089</v>
      </c>
      <c r="K1084" s="273">
        <v>155.57</v>
      </c>
      <c r="L1084" s="272" t="s">
        <v>7090</v>
      </c>
    </row>
    <row r="1085" spans="1:12">
      <c r="A1085" s="272" t="s">
        <v>7462</v>
      </c>
      <c r="B1085" s="272" t="s">
        <v>7463</v>
      </c>
      <c r="C1085" s="272" t="s">
        <v>7736</v>
      </c>
      <c r="D1085" s="272" t="s">
        <v>7737</v>
      </c>
      <c r="E1085" s="273" t="s">
        <v>7087</v>
      </c>
      <c r="F1085" s="272" t="s">
        <v>7087</v>
      </c>
      <c r="G1085" s="272">
        <v>93286</v>
      </c>
      <c r="H1085" s="272" t="s">
        <v>8171</v>
      </c>
      <c r="I1085" s="272" t="s">
        <v>301</v>
      </c>
      <c r="J1085" s="272" t="s">
        <v>7147</v>
      </c>
      <c r="K1085" s="273">
        <v>14.04</v>
      </c>
      <c r="L1085" s="272" t="s">
        <v>7090</v>
      </c>
    </row>
    <row r="1086" spans="1:12">
      <c r="A1086" s="272" t="s">
        <v>7462</v>
      </c>
      <c r="B1086" s="272" t="s">
        <v>7463</v>
      </c>
      <c r="C1086" s="272" t="s">
        <v>7736</v>
      </c>
      <c r="D1086" s="272" t="s">
        <v>7737</v>
      </c>
      <c r="E1086" s="273" t="s">
        <v>7087</v>
      </c>
      <c r="F1086" s="272" t="s">
        <v>7087</v>
      </c>
      <c r="G1086" s="272">
        <v>93296</v>
      </c>
      <c r="H1086" s="272" t="s">
        <v>8172</v>
      </c>
      <c r="I1086" s="272" t="s">
        <v>301</v>
      </c>
      <c r="J1086" s="272" t="s">
        <v>7089</v>
      </c>
      <c r="K1086" s="273">
        <v>13.79</v>
      </c>
      <c r="L1086" s="272" t="s">
        <v>7090</v>
      </c>
    </row>
    <row r="1087" spans="1:12">
      <c r="A1087" s="272" t="s">
        <v>7462</v>
      </c>
      <c r="B1087" s="272" t="s">
        <v>7463</v>
      </c>
      <c r="C1087" s="272" t="s">
        <v>7736</v>
      </c>
      <c r="D1087" s="272" t="s">
        <v>7737</v>
      </c>
      <c r="E1087" s="273" t="s">
        <v>7087</v>
      </c>
      <c r="F1087" s="272" t="s">
        <v>7087</v>
      </c>
      <c r="G1087" s="272">
        <v>93397</v>
      </c>
      <c r="H1087" s="272" t="s">
        <v>8173</v>
      </c>
      <c r="I1087" s="272" t="s">
        <v>301</v>
      </c>
      <c r="J1087" s="272" t="s">
        <v>7089</v>
      </c>
      <c r="K1087" s="273">
        <v>24.61</v>
      </c>
      <c r="L1087" s="272" t="s">
        <v>7090</v>
      </c>
    </row>
    <row r="1088" spans="1:12">
      <c r="A1088" s="272" t="s">
        <v>7462</v>
      </c>
      <c r="B1088" s="272" t="s">
        <v>7463</v>
      </c>
      <c r="C1088" s="272" t="s">
        <v>7736</v>
      </c>
      <c r="D1088" s="272" t="s">
        <v>7737</v>
      </c>
      <c r="E1088" s="273" t="s">
        <v>7087</v>
      </c>
      <c r="F1088" s="272" t="s">
        <v>7087</v>
      </c>
      <c r="G1088" s="272">
        <v>93398</v>
      </c>
      <c r="H1088" s="272" t="s">
        <v>8174</v>
      </c>
      <c r="I1088" s="272" t="s">
        <v>301</v>
      </c>
      <c r="J1088" s="272" t="s">
        <v>7089</v>
      </c>
      <c r="K1088" s="273">
        <v>9.2899999999999991</v>
      </c>
      <c r="L1088" s="272" t="s">
        <v>7090</v>
      </c>
    </row>
    <row r="1089" spans="1:12">
      <c r="A1089" s="272" t="s">
        <v>7462</v>
      </c>
      <c r="B1089" s="272" t="s">
        <v>7463</v>
      </c>
      <c r="C1089" s="272" t="s">
        <v>7736</v>
      </c>
      <c r="D1089" s="272" t="s">
        <v>7737</v>
      </c>
      <c r="E1089" s="273" t="s">
        <v>7087</v>
      </c>
      <c r="F1089" s="272" t="s">
        <v>7087</v>
      </c>
      <c r="G1089" s="272">
        <v>93399</v>
      </c>
      <c r="H1089" s="272" t="s">
        <v>8175</v>
      </c>
      <c r="I1089" s="272" t="s">
        <v>301</v>
      </c>
      <c r="J1089" s="272" t="s">
        <v>7089</v>
      </c>
      <c r="K1089" s="273">
        <v>3.75</v>
      </c>
      <c r="L1089" s="272" t="s">
        <v>7090</v>
      </c>
    </row>
    <row r="1090" spans="1:12">
      <c r="A1090" s="272" t="s">
        <v>7462</v>
      </c>
      <c r="B1090" s="272" t="s">
        <v>7463</v>
      </c>
      <c r="C1090" s="272" t="s">
        <v>7736</v>
      </c>
      <c r="D1090" s="272" t="s">
        <v>7737</v>
      </c>
      <c r="E1090" s="273" t="s">
        <v>7087</v>
      </c>
      <c r="F1090" s="272" t="s">
        <v>7087</v>
      </c>
      <c r="G1090" s="272">
        <v>93400</v>
      </c>
      <c r="H1090" s="272" t="s">
        <v>8176</v>
      </c>
      <c r="I1090" s="272" t="s">
        <v>301</v>
      </c>
      <c r="J1090" s="272" t="s">
        <v>7089</v>
      </c>
      <c r="K1090" s="273">
        <v>42.74</v>
      </c>
      <c r="L1090" s="272" t="s">
        <v>7090</v>
      </c>
    </row>
    <row r="1091" spans="1:12">
      <c r="A1091" s="272" t="s">
        <v>7462</v>
      </c>
      <c r="B1091" s="272" t="s">
        <v>7463</v>
      </c>
      <c r="C1091" s="272" t="s">
        <v>7736</v>
      </c>
      <c r="D1091" s="272" t="s">
        <v>7737</v>
      </c>
      <c r="E1091" s="273" t="s">
        <v>7087</v>
      </c>
      <c r="F1091" s="272" t="s">
        <v>7087</v>
      </c>
      <c r="G1091" s="272">
        <v>93401</v>
      </c>
      <c r="H1091" s="272" t="s">
        <v>8177</v>
      </c>
      <c r="I1091" s="272" t="s">
        <v>301</v>
      </c>
      <c r="J1091" s="272" t="s">
        <v>7644</v>
      </c>
      <c r="K1091" s="273">
        <v>162.28</v>
      </c>
      <c r="L1091" s="272" t="s">
        <v>7090</v>
      </c>
    </row>
    <row r="1092" spans="1:12">
      <c r="A1092" s="272" t="s">
        <v>7462</v>
      </c>
      <c r="B1092" s="272" t="s">
        <v>7463</v>
      </c>
      <c r="C1092" s="272" t="s">
        <v>7736</v>
      </c>
      <c r="D1092" s="272" t="s">
        <v>7737</v>
      </c>
      <c r="E1092" s="273" t="s">
        <v>7087</v>
      </c>
      <c r="F1092" s="272" t="s">
        <v>7087</v>
      </c>
      <c r="G1092" s="272">
        <v>93404</v>
      </c>
      <c r="H1092" s="272" t="s">
        <v>8178</v>
      </c>
      <c r="I1092" s="272" t="s">
        <v>301</v>
      </c>
      <c r="J1092" s="272" t="s">
        <v>7089</v>
      </c>
      <c r="K1092" s="273">
        <v>7.09</v>
      </c>
      <c r="L1092" s="272" t="s">
        <v>7090</v>
      </c>
    </row>
    <row r="1093" spans="1:12">
      <c r="A1093" s="272" t="s">
        <v>7462</v>
      </c>
      <c r="B1093" s="272" t="s">
        <v>7463</v>
      </c>
      <c r="C1093" s="272" t="s">
        <v>7736</v>
      </c>
      <c r="D1093" s="272" t="s">
        <v>7737</v>
      </c>
      <c r="E1093" s="273" t="s">
        <v>7087</v>
      </c>
      <c r="F1093" s="272" t="s">
        <v>7087</v>
      </c>
      <c r="G1093" s="272">
        <v>93405</v>
      </c>
      <c r="H1093" s="272" t="s">
        <v>8179</v>
      </c>
      <c r="I1093" s="272" t="s">
        <v>301</v>
      </c>
      <c r="J1093" s="272" t="s">
        <v>7089</v>
      </c>
      <c r="K1093" s="273">
        <v>1.93</v>
      </c>
      <c r="L1093" s="272" t="s">
        <v>7090</v>
      </c>
    </row>
    <row r="1094" spans="1:12">
      <c r="A1094" s="272" t="s">
        <v>7462</v>
      </c>
      <c r="B1094" s="272" t="s">
        <v>7463</v>
      </c>
      <c r="C1094" s="272" t="s">
        <v>7736</v>
      </c>
      <c r="D1094" s="272" t="s">
        <v>7737</v>
      </c>
      <c r="E1094" s="273" t="s">
        <v>7087</v>
      </c>
      <c r="F1094" s="272" t="s">
        <v>7087</v>
      </c>
      <c r="G1094" s="272">
        <v>93406</v>
      </c>
      <c r="H1094" s="272" t="s">
        <v>8180</v>
      </c>
      <c r="I1094" s="272" t="s">
        <v>301</v>
      </c>
      <c r="J1094" s="272" t="s">
        <v>7089</v>
      </c>
      <c r="K1094" s="273">
        <v>9.4</v>
      </c>
      <c r="L1094" s="272" t="s">
        <v>7090</v>
      </c>
    </row>
    <row r="1095" spans="1:12">
      <c r="A1095" s="272" t="s">
        <v>7462</v>
      </c>
      <c r="B1095" s="272" t="s">
        <v>7463</v>
      </c>
      <c r="C1095" s="272" t="s">
        <v>7736</v>
      </c>
      <c r="D1095" s="272" t="s">
        <v>7737</v>
      </c>
      <c r="E1095" s="273" t="s">
        <v>7087</v>
      </c>
      <c r="F1095" s="272" t="s">
        <v>7087</v>
      </c>
      <c r="G1095" s="272">
        <v>93407</v>
      </c>
      <c r="H1095" s="272" t="s">
        <v>8181</v>
      </c>
      <c r="I1095" s="272" t="s">
        <v>301</v>
      </c>
      <c r="J1095" s="272" t="s">
        <v>7644</v>
      </c>
      <c r="K1095" s="273">
        <v>48.39</v>
      </c>
      <c r="L1095" s="272" t="s">
        <v>7090</v>
      </c>
    </row>
    <row r="1096" spans="1:12">
      <c r="A1096" s="272" t="s">
        <v>7462</v>
      </c>
      <c r="B1096" s="272" t="s">
        <v>7463</v>
      </c>
      <c r="C1096" s="272" t="s">
        <v>7736</v>
      </c>
      <c r="D1096" s="272" t="s">
        <v>7737</v>
      </c>
      <c r="E1096" s="273" t="s">
        <v>7087</v>
      </c>
      <c r="F1096" s="272" t="s">
        <v>7087</v>
      </c>
      <c r="G1096" s="272">
        <v>93411</v>
      </c>
      <c r="H1096" s="272" t="s">
        <v>8182</v>
      </c>
      <c r="I1096" s="272" t="s">
        <v>301</v>
      </c>
      <c r="J1096" s="272" t="s">
        <v>7089</v>
      </c>
      <c r="K1096" s="273">
        <v>0.34</v>
      </c>
      <c r="L1096" s="272" t="s">
        <v>7090</v>
      </c>
    </row>
    <row r="1097" spans="1:12">
      <c r="A1097" s="272" t="s">
        <v>7462</v>
      </c>
      <c r="B1097" s="272" t="s">
        <v>7463</v>
      </c>
      <c r="C1097" s="272" t="s">
        <v>7736</v>
      </c>
      <c r="D1097" s="272" t="s">
        <v>7737</v>
      </c>
      <c r="E1097" s="273" t="s">
        <v>7087</v>
      </c>
      <c r="F1097" s="272" t="s">
        <v>7087</v>
      </c>
      <c r="G1097" s="272">
        <v>93412</v>
      </c>
      <c r="H1097" s="272" t="s">
        <v>8183</v>
      </c>
      <c r="I1097" s="272" t="s">
        <v>301</v>
      </c>
      <c r="J1097" s="272" t="s">
        <v>7089</v>
      </c>
      <c r="K1097" s="273">
        <v>0.12</v>
      </c>
      <c r="L1097" s="272" t="s">
        <v>7090</v>
      </c>
    </row>
    <row r="1098" spans="1:12">
      <c r="A1098" s="272" t="s">
        <v>7462</v>
      </c>
      <c r="B1098" s="272" t="s">
        <v>7463</v>
      </c>
      <c r="C1098" s="272" t="s">
        <v>7736</v>
      </c>
      <c r="D1098" s="272" t="s">
        <v>7737</v>
      </c>
      <c r="E1098" s="273" t="s">
        <v>7087</v>
      </c>
      <c r="F1098" s="272" t="s">
        <v>7087</v>
      </c>
      <c r="G1098" s="272">
        <v>93413</v>
      </c>
      <c r="H1098" s="272" t="s">
        <v>8184</v>
      </c>
      <c r="I1098" s="272" t="s">
        <v>301</v>
      </c>
      <c r="J1098" s="272" t="s">
        <v>7089</v>
      </c>
      <c r="K1098" s="273">
        <v>0.3</v>
      </c>
      <c r="L1098" s="272" t="s">
        <v>7090</v>
      </c>
    </row>
    <row r="1099" spans="1:12">
      <c r="A1099" s="272" t="s">
        <v>7462</v>
      </c>
      <c r="B1099" s="272" t="s">
        <v>7463</v>
      </c>
      <c r="C1099" s="272" t="s">
        <v>7736</v>
      </c>
      <c r="D1099" s="272" t="s">
        <v>7737</v>
      </c>
      <c r="E1099" s="273" t="s">
        <v>7087</v>
      </c>
      <c r="F1099" s="272" t="s">
        <v>7087</v>
      </c>
      <c r="G1099" s="272">
        <v>93414</v>
      </c>
      <c r="H1099" s="272" t="s">
        <v>8185</v>
      </c>
      <c r="I1099" s="272" t="s">
        <v>301</v>
      </c>
      <c r="J1099" s="272" t="s">
        <v>7644</v>
      </c>
      <c r="K1099" s="273">
        <v>13.96</v>
      </c>
      <c r="L1099" s="272" t="s">
        <v>7090</v>
      </c>
    </row>
    <row r="1100" spans="1:12">
      <c r="A1100" s="272" t="s">
        <v>7462</v>
      </c>
      <c r="B1100" s="272" t="s">
        <v>7463</v>
      </c>
      <c r="C1100" s="272" t="s">
        <v>7736</v>
      </c>
      <c r="D1100" s="272" t="s">
        <v>7737</v>
      </c>
      <c r="E1100" s="273" t="s">
        <v>7087</v>
      </c>
      <c r="F1100" s="272" t="s">
        <v>7087</v>
      </c>
      <c r="G1100" s="272">
        <v>93417</v>
      </c>
      <c r="H1100" s="272" t="s">
        <v>8186</v>
      </c>
      <c r="I1100" s="272" t="s">
        <v>301</v>
      </c>
      <c r="J1100" s="272" t="s">
        <v>7089</v>
      </c>
      <c r="K1100" s="273">
        <v>4.49</v>
      </c>
      <c r="L1100" s="272" t="s">
        <v>7090</v>
      </c>
    </row>
    <row r="1101" spans="1:12">
      <c r="A1101" s="272" t="s">
        <v>7462</v>
      </c>
      <c r="B1101" s="272" t="s">
        <v>7463</v>
      </c>
      <c r="C1101" s="272" t="s">
        <v>7736</v>
      </c>
      <c r="D1101" s="272" t="s">
        <v>7737</v>
      </c>
      <c r="E1101" s="273" t="s">
        <v>7087</v>
      </c>
      <c r="F1101" s="272" t="s">
        <v>7087</v>
      </c>
      <c r="G1101" s="272">
        <v>93418</v>
      </c>
      <c r="H1101" s="272" t="s">
        <v>8187</v>
      </c>
      <c r="I1101" s="272" t="s">
        <v>301</v>
      </c>
      <c r="J1101" s="272" t="s">
        <v>7089</v>
      </c>
      <c r="K1101" s="273">
        <v>1.58</v>
      </c>
      <c r="L1101" s="272" t="s">
        <v>7090</v>
      </c>
    </row>
    <row r="1102" spans="1:12">
      <c r="A1102" s="272" t="s">
        <v>7462</v>
      </c>
      <c r="B1102" s="272" t="s">
        <v>7463</v>
      </c>
      <c r="C1102" s="272" t="s">
        <v>7736</v>
      </c>
      <c r="D1102" s="272" t="s">
        <v>7737</v>
      </c>
      <c r="E1102" s="273" t="s">
        <v>7087</v>
      </c>
      <c r="F1102" s="272" t="s">
        <v>7087</v>
      </c>
      <c r="G1102" s="272">
        <v>93419</v>
      </c>
      <c r="H1102" s="272" t="s">
        <v>8188</v>
      </c>
      <c r="I1102" s="272" t="s">
        <v>301</v>
      </c>
      <c r="J1102" s="272" t="s">
        <v>7089</v>
      </c>
      <c r="K1102" s="273">
        <v>4.01</v>
      </c>
      <c r="L1102" s="272" t="s">
        <v>7090</v>
      </c>
    </row>
    <row r="1103" spans="1:12">
      <c r="A1103" s="272" t="s">
        <v>7462</v>
      </c>
      <c r="B1103" s="272" t="s">
        <v>7463</v>
      </c>
      <c r="C1103" s="272" t="s">
        <v>7736</v>
      </c>
      <c r="D1103" s="272" t="s">
        <v>7737</v>
      </c>
      <c r="E1103" s="273" t="s">
        <v>7087</v>
      </c>
      <c r="F1103" s="272" t="s">
        <v>7087</v>
      </c>
      <c r="G1103" s="272">
        <v>93420</v>
      </c>
      <c r="H1103" s="272" t="s">
        <v>8189</v>
      </c>
      <c r="I1103" s="272" t="s">
        <v>301</v>
      </c>
      <c r="J1103" s="272" t="s">
        <v>7644</v>
      </c>
      <c r="K1103" s="273">
        <v>68.819999999999993</v>
      </c>
      <c r="L1103" s="272" t="s">
        <v>7090</v>
      </c>
    </row>
    <row r="1104" spans="1:12">
      <c r="A1104" s="272" t="s">
        <v>7462</v>
      </c>
      <c r="B1104" s="272" t="s">
        <v>7463</v>
      </c>
      <c r="C1104" s="272" t="s">
        <v>7736</v>
      </c>
      <c r="D1104" s="272" t="s">
        <v>7737</v>
      </c>
      <c r="E1104" s="273" t="s">
        <v>7087</v>
      </c>
      <c r="F1104" s="272" t="s">
        <v>7087</v>
      </c>
      <c r="G1104" s="272">
        <v>93423</v>
      </c>
      <c r="H1104" s="272" t="s">
        <v>8190</v>
      </c>
      <c r="I1104" s="272" t="s">
        <v>301</v>
      </c>
      <c r="J1104" s="272" t="s">
        <v>7089</v>
      </c>
      <c r="K1104" s="273">
        <v>6.36</v>
      </c>
      <c r="L1104" s="272" t="s">
        <v>7090</v>
      </c>
    </row>
    <row r="1105" spans="1:12">
      <c r="A1105" s="272" t="s">
        <v>7462</v>
      </c>
      <c r="B1105" s="272" t="s">
        <v>7463</v>
      </c>
      <c r="C1105" s="272" t="s">
        <v>7736</v>
      </c>
      <c r="D1105" s="272" t="s">
        <v>7737</v>
      </c>
      <c r="E1105" s="273" t="s">
        <v>7087</v>
      </c>
      <c r="F1105" s="272" t="s">
        <v>7087</v>
      </c>
      <c r="G1105" s="272">
        <v>93424</v>
      </c>
      <c r="H1105" s="272" t="s">
        <v>8191</v>
      </c>
      <c r="I1105" s="272" t="s">
        <v>301</v>
      </c>
      <c r="J1105" s="272" t="s">
        <v>7089</v>
      </c>
      <c r="K1105" s="273">
        <v>2.2400000000000002</v>
      </c>
      <c r="L1105" s="272" t="s">
        <v>7090</v>
      </c>
    </row>
    <row r="1106" spans="1:12">
      <c r="A1106" s="272" t="s">
        <v>7462</v>
      </c>
      <c r="B1106" s="272" t="s">
        <v>7463</v>
      </c>
      <c r="C1106" s="272" t="s">
        <v>7736</v>
      </c>
      <c r="D1106" s="272" t="s">
        <v>7737</v>
      </c>
      <c r="E1106" s="273" t="s">
        <v>7087</v>
      </c>
      <c r="F1106" s="272" t="s">
        <v>7087</v>
      </c>
      <c r="G1106" s="272">
        <v>93425</v>
      </c>
      <c r="H1106" s="272" t="s">
        <v>8192</v>
      </c>
      <c r="I1106" s="272" t="s">
        <v>301</v>
      </c>
      <c r="J1106" s="272" t="s">
        <v>7089</v>
      </c>
      <c r="K1106" s="273">
        <v>5.68</v>
      </c>
      <c r="L1106" s="272" t="s">
        <v>7090</v>
      </c>
    </row>
    <row r="1107" spans="1:12">
      <c r="A1107" s="272" t="s">
        <v>7462</v>
      </c>
      <c r="B1107" s="272" t="s">
        <v>7463</v>
      </c>
      <c r="C1107" s="272" t="s">
        <v>7736</v>
      </c>
      <c r="D1107" s="272" t="s">
        <v>7737</v>
      </c>
      <c r="E1107" s="273" t="s">
        <v>7087</v>
      </c>
      <c r="F1107" s="272" t="s">
        <v>7087</v>
      </c>
      <c r="G1107" s="272">
        <v>93426</v>
      </c>
      <c r="H1107" s="272" t="s">
        <v>8193</v>
      </c>
      <c r="I1107" s="272" t="s">
        <v>301</v>
      </c>
      <c r="J1107" s="272" t="s">
        <v>7644</v>
      </c>
      <c r="K1107" s="273">
        <v>164.49</v>
      </c>
      <c r="L1107" s="272" t="s">
        <v>7090</v>
      </c>
    </row>
    <row r="1108" spans="1:12">
      <c r="A1108" s="272" t="s">
        <v>7462</v>
      </c>
      <c r="B1108" s="272" t="s">
        <v>7463</v>
      </c>
      <c r="C1108" s="272" t="s">
        <v>7736</v>
      </c>
      <c r="D1108" s="272" t="s">
        <v>7737</v>
      </c>
      <c r="E1108" s="273" t="s">
        <v>7087</v>
      </c>
      <c r="F1108" s="272" t="s">
        <v>7087</v>
      </c>
      <c r="G1108" s="272">
        <v>93429</v>
      </c>
      <c r="H1108" s="272" t="s">
        <v>8194</v>
      </c>
      <c r="I1108" s="272" t="s">
        <v>301</v>
      </c>
      <c r="J1108" s="272" t="s">
        <v>7089</v>
      </c>
      <c r="K1108" s="273">
        <v>147.84</v>
      </c>
      <c r="L1108" s="272" t="s">
        <v>7090</v>
      </c>
    </row>
    <row r="1109" spans="1:12">
      <c r="A1109" s="272" t="s">
        <v>7462</v>
      </c>
      <c r="B1109" s="272" t="s">
        <v>7463</v>
      </c>
      <c r="C1109" s="272" t="s">
        <v>7736</v>
      </c>
      <c r="D1109" s="272" t="s">
        <v>7737</v>
      </c>
      <c r="E1109" s="273" t="s">
        <v>7087</v>
      </c>
      <c r="F1109" s="272" t="s">
        <v>7087</v>
      </c>
      <c r="G1109" s="272">
        <v>93430</v>
      </c>
      <c r="H1109" s="272" t="s">
        <v>8195</v>
      </c>
      <c r="I1109" s="272" t="s">
        <v>301</v>
      </c>
      <c r="J1109" s="272" t="s">
        <v>7089</v>
      </c>
      <c r="K1109" s="273">
        <v>46.71</v>
      </c>
      <c r="L1109" s="272" t="s">
        <v>7090</v>
      </c>
    </row>
    <row r="1110" spans="1:12">
      <c r="A1110" s="272" t="s">
        <v>7462</v>
      </c>
      <c r="B1110" s="272" t="s">
        <v>7463</v>
      </c>
      <c r="C1110" s="272" t="s">
        <v>7736</v>
      </c>
      <c r="D1110" s="272" t="s">
        <v>7737</v>
      </c>
      <c r="E1110" s="273" t="s">
        <v>7087</v>
      </c>
      <c r="F1110" s="272" t="s">
        <v>7087</v>
      </c>
      <c r="G1110" s="272">
        <v>93431</v>
      </c>
      <c r="H1110" s="272" t="s">
        <v>8196</v>
      </c>
      <c r="I1110" s="272" t="s">
        <v>301</v>
      </c>
      <c r="J1110" s="272" t="s">
        <v>7089</v>
      </c>
      <c r="K1110" s="273">
        <v>177.41</v>
      </c>
      <c r="L1110" s="272" t="s">
        <v>7090</v>
      </c>
    </row>
    <row r="1111" spans="1:12">
      <c r="A1111" s="272" t="s">
        <v>7462</v>
      </c>
      <c r="B1111" s="272" t="s">
        <v>7463</v>
      </c>
      <c r="C1111" s="272" t="s">
        <v>7736</v>
      </c>
      <c r="D1111" s="272" t="s">
        <v>7737</v>
      </c>
      <c r="E1111" s="273" t="s">
        <v>7087</v>
      </c>
      <c r="F1111" s="272" t="s">
        <v>7087</v>
      </c>
      <c r="G1111" s="272">
        <v>93432</v>
      </c>
      <c r="H1111" s="272" t="s">
        <v>8197</v>
      </c>
      <c r="I1111" s="272" t="s">
        <v>301</v>
      </c>
      <c r="J1111" s="272" t="s">
        <v>7644</v>
      </c>
      <c r="K1111" s="274">
        <v>2210.4</v>
      </c>
      <c r="L1111" s="272" t="s">
        <v>7090</v>
      </c>
    </row>
    <row r="1112" spans="1:12">
      <c r="A1112" s="272" t="s">
        <v>7462</v>
      </c>
      <c r="B1112" s="272" t="s">
        <v>7463</v>
      </c>
      <c r="C1112" s="272" t="s">
        <v>7736</v>
      </c>
      <c r="D1112" s="272" t="s">
        <v>7737</v>
      </c>
      <c r="E1112" s="273" t="s">
        <v>7087</v>
      </c>
      <c r="F1112" s="272" t="s">
        <v>7087</v>
      </c>
      <c r="G1112" s="272">
        <v>93435</v>
      </c>
      <c r="H1112" s="272" t="s">
        <v>8198</v>
      </c>
      <c r="I1112" s="272" t="s">
        <v>301</v>
      </c>
      <c r="J1112" s="272" t="s">
        <v>7089</v>
      </c>
      <c r="K1112" s="273">
        <v>9.33</v>
      </c>
      <c r="L1112" s="272" t="s">
        <v>7090</v>
      </c>
    </row>
    <row r="1113" spans="1:12">
      <c r="A1113" s="272" t="s">
        <v>7462</v>
      </c>
      <c r="B1113" s="272" t="s">
        <v>7463</v>
      </c>
      <c r="C1113" s="272" t="s">
        <v>7736</v>
      </c>
      <c r="D1113" s="272" t="s">
        <v>7737</v>
      </c>
      <c r="E1113" s="273" t="s">
        <v>7087</v>
      </c>
      <c r="F1113" s="272" t="s">
        <v>7087</v>
      </c>
      <c r="G1113" s="272">
        <v>93436</v>
      </c>
      <c r="H1113" s="272" t="s">
        <v>8199</v>
      </c>
      <c r="I1113" s="272" t="s">
        <v>301</v>
      </c>
      <c r="J1113" s="272" t="s">
        <v>7089</v>
      </c>
      <c r="K1113" s="273">
        <v>2.63</v>
      </c>
      <c r="L1113" s="272" t="s">
        <v>7090</v>
      </c>
    </row>
    <row r="1114" spans="1:12">
      <c r="A1114" s="272" t="s">
        <v>7462</v>
      </c>
      <c r="B1114" s="272" t="s">
        <v>7463</v>
      </c>
      <c r="C1114" s="272" t="s">
        <v>7736</v>
      </c>
      <c r="D1114" s="272" t="s">
        <v>7737</v>
      </c>
      <c r="E1114" s="273" t="s">
        <v>7087</v>
      </c>
      <c r="F1114" s="272" t="s">
        <v>7087</v>
      </c>
      <c r="G1114" s="272">
        <v>93437</v>
      </c>
      <c r="H1114" s="272" t="s">
        <v>8200</v>
      </c>
      <c r="I1114" s="272" t="s">
        <v>301</v>
      </c>
      <c r="J1114" s="272" t="s">
        <v>7089</v>
      </c>
      <c r="K1114" s="273">
        <v>9.33</v>
      </c>
      <c r="L1114" s="272" t="s">
        <v>7090</v>
      </c>
    </row>
    <row r="1115" spans="1:12">
      <c r="A1115" s="272" t="s">
        <v>7462</v>
      </c>
      <c r="B1115" s="272" t="s">
        <v>7463</v>
      </c>
      <c r="C1115" s="272" t="s">
        <v>7736</v>
      </c>
      <c r="D1115" s="272" t="s">
        <v>7737</v>
      </c>
      <c r="E1115" s="273" t="s">
        <v>7087</v>
      </c>
      <c r="F1115" s="272" t="s">
        <v>7087</v>
      </c>
      <c r="G1115" s="272">
        <v>93438</v>
      </c>
      <c r="H1115" s="272" t="s">
        <v>8201</v>
      </c>
      <c r="I1115" s="272" t="s">
        <v>301</v>
      </c>
      <c r="J1115" s="272" t="s">
        <v>7644</v>
      </c>
      <c r="K1115" s="273">
        <v>115.24</v>
      </c>
      <c r="L1115" s="272" t="s">
        <v>7090</v>
      </c>
    </row>
    <row r="1116" spans="1:12">
      <c r="A1116" s="272" t="s">
        <v>7462</v>
      </c>
      <c r="B1116" s="272" t="s">
        <v>7463</v>
      </c>
      <c r="C1116" s="272" t="s">
        <v>7736</v>
      </c>
      <c r="D1116" s="272" t="s">
        <v>7737</v>
      </c>
      <c r="E1116" s="273" t="s">
        <v>7087</v>
      </c>
      <c r="F1116" s="272" t="s">
        <v>7087</v>
      </c>
      <c r="G1116" s="272">
        <v>95114</v>
      </c>
      <c r="H1116" s="272" t="s">
        <v>8202</v>
      </c>
      <c r="I1116" s="272" t="s">
        <v>301</v>
      </c>
      <c r="J1116" s="272" t="s">
        <v>7147</v>
      </c>
      <c r="K1116" s="273">
        <v>1.35</v>
      </c>
      <c r="L1116" s="272" t="s">
        <v>7090</v>
      </c>
    </row>
    <row r="1117" spans="1:12">
      <c r="A1117" s="272" t="s">
        <v>7462</v>
      </c>
      <c r="B1117" s="272" t="s">
        <v>7463</v>
      </c>
      <c r="C1117" s="272" t="s">
        <v>7736</v>
      </c>
      <c r="D1117" s="272" t="s">
        <v>7737</v>
      </c>
      <c r="E1117" s="273" t="s">
        <v>7087</v>
      </c>
      <c r="F1117" s="272" t="s">
        <v>7087</v>
      </c>
      <c r="G1117" s="272">
        <v>95115</v>
      </c>
      <c r="H1117" s="272" t="s">
        <v>8203</v>
      </c>
      <c r="I1117" s="272" t="s">
        <v>301</v>
      </c>
      <c r="J1117" s="272" t="s">
        <v>7147</v>
      </c>
      <c r="K1117" s="273">
        <v>0.31</v>
      </c>
      <c r="L1117" s="272" t="s">
        <v>7090</v>
      </c>
    </row>
    <row r="1118" spans="1:12">
      <c r="A1118" s="272" t="s">
        <v>7462</v>
      </c>
      <c r="B1118" s="272" t="s">
        <v>7463</v>
      </c>
      <c r="C1118" s="272" t="s">
        <v>7736</v>
      </c>
      <c r="D1118" s="272" t="s">
        <v>7737</v>
      </c>
      <c r="E1118" s="273" t="s">
        <v>7087</v>
      </c>
      <c r="F1118" s="272" t="s">
        <v>7087</v>
      </c>
      <c r="G1118" s="272">
        <v>95116</v>
      </c>
      <c r="H1118" s="272" t="s">
        <v>8204</v>
      </c>
      <c r="I1118" s="272" t="s">
        <v>301</v>
      </c>
      <c r="J1118" s="272" t="s">
        <v>7089</v>
      </c>
      <c r="K1118" s="273">
        <v>32.549999999999997</v>
      </c>
      <c r="L1118" s="272" t="s">
        <v>7090</v>
      </c>
    </row>
    <row r="1119" spans="1:12">
      <c r="A1119" s="272" t="s">
        <v>7462</v>
      </c>
      <c r="B1119" s="272" t="s">
        <v>7463</v>
      </c>
      <c r="C1119" s="272" t="s">
        <v>7736</v>
      </c>
      <c r="D1119" s="272" t="s">
        <v>7737</v>
      </c>
      <c r="E1119" s="273" t="s">
        <v>7087</v>
      </c>
      <c r="F1119" s="272" t="s">
        <v>7087</v>
      </c>
      <c r="G1119" s="272">
        <v>95117</v>
      </c>
      <c r="H1119" s="272" t="s">
        <v>8205</v>
      </c>
      <c r="I1119" s="272" t="s">
        <v>301</v>
      </c>
      <c r="J1119" s="272" t="s">
        <v>7089</v>
      </c>
      <c r="K1119" s="273">
        <v>10.039999999999999</v>
      </c>
      <c r="L1119" s="272" t="s">
        <v>7090</v>
      </c>
    </row>
    <row r="1120" spans="1:12">
      <c r="A1120" s="272" t="s">
        <v>7462</v>
      </c>
      <c r="B1120" s="272" t="s">
        <v>7463</v>
      </c>
      <c r="C1120" s="272" t="s">
        <v>7736</v>
      </c>
      <c r="D1120" s="272" t="s">
        <v>7737</v>
      </c>
      <c r="E1120" s="273" t="s">
        <v>7087</v>
      </c>
      <c r="F1120" s="272" t="s">
        <v>7087</v>
      </c>
      <c r="G1120" s="272">
        <v>95118</v>
      </c>
      <c r="H1120" s="272" t="s">
        <v>8206</v>
      </c>
      <c r="I1120" s="272" t="s">
        <v>301</v>
      </c>
      <c r="J1120" s="272" t="s">
        <v>7089</v>
      </c>
      <c r="K1120" s="273">
        <v>69.7</v>
      </c>
      <c r="L1120" s="272" t="s">
        <v>7090</v>
      </c>
    </row>
    <row r="1121" spans="1:12">
      <c r="A1121" s="272" t="s">
        <v>7462</v>
      </c>
      <c r="B1121" s="272" t="s">
        <v>7463</v>
      </c>
      <c r="C1121" s="272" t="s">
        <v>7736</v>
      </c>
      <c r="D1121" s="272" t="s">
        <v>7737</v>
      </c>
      <c r="E1121" s="273" t="s">
        <v>7087</v>
      </c>
      <c r="F1121" s="272" t="s">
        <v>7087</v>
      </c>
      <c r="G1121" s="272">
        <v>95119</v>
      </c>
      <c r="H1121" s="272" t="s">
        <v>8207</v>
      </c>
      <c r="I1121" s="272" t="s">
        <v>301</v>
      </c>
      <c r="J1121" s="272" t="s">
        <v>7089</v>
      </c>
      <c r="K1121" s="273">
        <v>21.5</v>
      </c>
      <c r="L1121" s="272" t="s">
        <v>7090</v>
      </c>
    </row>
    <row r="1122" spans="1:12">
      <c r="A1122" s="272" t="s">
        <v>7462</v>
      </c>
      <c r="B1122" s="272" t="s">
        <v>7463</v>
      </c>
      <c r="C1122" s="272" t="s">
        <v>7736</v>
      </c>
      <c r="D1122" s="272" t="s">
        <v>7737</v>
      </c>
      <c r="E1122" s="273" t="s">
        <v>7087</v>
      </c>
      <c r="F1122" s="272" t="s">
        <v>7087</v>
      </c>
      <c r="G1122" s="272">
        <v>95120</v>
      </c>
      <c r="H1122" s="272" t="s">
        <v>8208</v>
      </c>
      <c r="I1122" s="272" t="s">
        <v>301</v>
      </c>
      <c r="J1122" s="272" t="s">
        <v>7147</v>
      </c>
      <c r="K1122" s="273">
        <v>68.849999999999994</v>
      </c>
      <c r="L1122" s="272" t="s">
        <v>7090</v>
      </c>
    </row>
    <row r="1123" spans="1:12">
      <c r="A1123" s="272" t="s">
        <v>7462</v>
      </c>
      <c r="B1123" s="272" t="s">
        <v>7463</v>
      </c>
      <c r="C1123" s="272" t="s">
        <v>7736</v>
      </c>
      <c r="D1123" s="272" t="s">
        <v>7737</v>
      </c>
      <c r="E1123" s="273" t="s">
        <v>7087</v>
      </c>
      <c r="F1123" s="272" t="s">
        <v>7087</v>
      </c>
      <c r="G1123" s="272">
        <v>95123</v>
      </c>
      <c r="H1123" s="272" t="s">
        <v>8209</v>
      </c>
      <c r="I1123" s="272" t="s">
        <v>301</v>
      </c>
      <c r="J1123" s="272" t="s">
        <v>7089</v>
      </c>
      <c r="K1123" s="273">
        <v>17.87</v>
      </c>
      <c r="L1123" s="272" t="s">
        <v>7090</v>
      </c>
    </row>
    <row r="1124" spans="1:12">
      <c r="A1124" s="272" t="s">
        <v>7462</v>
      </c>
      <c r="B1124" s="272" t="s">
        <v>7463</v>
      </c>
      <c r="C1124" s="272" t="s">
        <v>7736</v>
      </c>
      <c r="D1124" s="272" t="s">
        <v>7737</v>
      </c>
      <c r="E1124" s="273" t="s">
        <v>7087</v>
      </c>
      <c r="F1124" s="272" t="s">
        <v>7087</v>
      </c>
      <c r="G1124" s="272">
        <v>95124</v>
      </c>
      <c r="H1124" s="272" t="s">
        <v>8210</v>
      </c>
      <c r="I1124" s="272" t="s">
        <v>301</v>
      </c>
      <c r="J1124" s="272" t="s">
        <v>7089</v>
      </c>
      <c r="K1124" s="273">
        <v>5.51</v>
      </c>
      <c r="L1124" s="272" t="s">
        <v>7090</v>
      </c>
    </row>
    <row r="1125" spans="1:12">
      <c r="A1125" s="272" t="s">
        <v>7462</v>
      </c>
      <c r="B1125" s="272" t="s">
        <v>7463</v>
      </c>
      <c r="C1125" s="272" t="s">
        <v>7736</v>
      </c>
      <c r="D1125" s="272" t="s">
        <v>7737</v>
      </c>
      <c r="E1125" s="273" t="s">
        <v>7087</v>
      </c>
      <c r="F1125" s="272" t="s">
        <v>7087</v>
      </c>
      <c r="G1125" s="272">
        <v>95125</v>
      </c>
      <c r="H1125" s="272" t="s">
        <v>8211</v>
      </c>
      <c r="I1125" s="272" t="s">
        <v>301</v>
      </c>
      <c r="J1125" s="272" t="s">
        <v>7089</v>
      </c>
      <c r="K1125" s="273">
        <v>19.559999999999999</v>
      </c>
      <c r="L1125" s="272" t="s">
        <v>7090</v>
      </c>
    </row>
    <row r="1126" spans="1:12">
      <c r="A1126" s="272" t="s">
        <v>7462</v>
      </c>
      <c r="B1126" s="272" t="s">
        <v>7463</v>
      </c>
      <c r="C1126" s="272" t="s">
        <v>7736</v>
      </c>
      <c r="D1126" s="272" t="s">
        <v>7737</v>
      </c>
      <c r="E1126" s="273" t="s">
        <v>7087</v>
      </c>
      <c r="F1126" s="272" t="s">
        <v>7087</v>
      </c>
      <c r="G1126" s="272">
        <v>95126</v>
      </c>
      <c r="H1126" s="272" t="s">
        <v>8212</v>
      </c>
      <c r="I1126" s="272" t="s">
        <v>301</v>
      </c>
      <c r="J1126" s="272" t="s">
        <v>7644</v>
      </c>
      <c r="K1126" s="273">
        <v>151.1</v>
      </c>
      <c r="L1126" s="272" t="s">
        <v>7090</v>
      </c>
    </row>
    <row r="1127" spans="1:12">
      <c r="A1127" s="272" t="s">
        <v>7462</v>
      </c>
      <c r="B1127" s="272" t="s">
        <v>7463</v>
      </c>
      <c r="C1127" s="272" t="s">
        <v>7736</v>
      </c>
      <c r="D1127" s="272" t="s">
        <v>7737</v>
      </c>
      <c r="E1127" s="273" t="s">
        <v>7087</v>
      </c>
      <c r="F1127" s="272" t="s">
        <v>7087</v>
      </c>
      <c r="G1127" s="272">
        <v>95129</v>
      </c>
      <c r="H1127" s="272" t="s">
        <v>8213</v>
      </c>
      <c r="I1127" s="272" t="s">
        <v>301</v>
      </c>
      <c r="J1127" s="272" t="s">
        <v>7089</v>
      </c>
      <c r="K1127" s="273">
        <v>47.9</v>
      </c>
      <c r="L1127" s="272" t="s">
        <v>7090</v>
      </c>
    </row>
    <row r="1128" spans="1:12">
      <c r="A1128" s="272" t="s">
        <v>7462</v>
      </c>
      <c r="B1128" s="272" t="s">
        <v>7463</v>
      </c>
      <c r="C1128" s="272" t="s">
        <v>7736</v>
      </c>
      <c r="D1128" s="272" t="s">
        <v>7737</v>
      </c>
      <c r="E1128" s="273" t="s">
        <v>7087</v>
      </c>
      <c r="F1128" s="272" t="s">
        <v>7087</v>
      </c>
      <c r="G1128" s="272">
        <v>95130</v>
      </c>
      <c r="H1128" s="272" t="s">
        <v>8214</v>
      </c>
      <c r="I1128" s="272" t="s">
        <v>301</v>
      </c>
      <c r="J1128" s="272" t="s">
        <v>7089</v>
      </c>
      <c r="K1128" s="273">
        <v>17.36</v>
      </c>
      <c r="L1128" s="272" t="s">
        <v>7090</v>
      </c>
    </row>
    <row r="1129" spans="1:12">
      <c r="A1129" s="272" t="s">
        <v>7462</v>
      </c>
      <c r="B1129" s="272" t="s">
        <v>7463</v>
      </c>
      <c r="C1129" s="272" t="s">
        <v>7736</v>
      </c>
      <c r="D1129" s="272" t="s">
        <v>7737</v>
      </c>
      <c r="E1129" s="273" t="s">
        <v>7087</v>
      </c>
      <c r="F1129" s="272" t="s">
        <v>7087</v>
      </c>
      <c r="G1129" s="272">
        <v>95131</v>
      </c>
      <c r="H1129" s="272" t="s">
        <v>8215</v>
      </c>
      <c r="I1129" s="272" t="s">
        <v>301</v>
      </c>
      <c r="J1129" s="272" t="s">
        <v>7089</v>
      </c>
      <c r="K1129" s="273">
        <v>56.38</v>
      </c>
      <c r="L1129" s="272" t="s">
        <v>7090</v>
      </c>
    </row>
    <row r="1130" spans="1:12">
      <c r="A1130" s="272" t="s">
        <v>7462</v>
      </c>
      <c r="B1130" s="272" t="s">
        <v>7463</v>
      </c>
      <c r="C1130" s="272" t="s">
        <v>7736</v>
      </c>
      <c r="D1130" s="272" t="s">
        <v>7737</v>
      </c>
      <c r="E1130" s="273" t="s">
        <v>7087</v>
      </c>
      <c r="F1130" s="272" t="s">
        <v>7087</v>
      </c>
      <c r="G1130" s="272">
        <v>95132</v>
      </c>
      <c r="H1130" s="272" t="s">
        <v>8216</v>
      </c>
      <c r="I1130" s="272" t="s">
        <v>301</v>
      </c>
      <c r="J1130" s="272" t="s">
        <v>7644</v>
      </c>
      <c r="K1130" s="273">
        <v>33.090000000000003</v>
      </c>
      <c r="L1130" s="272" t="s">
        <v>7090</v>
      </c>
    </row>
    <row r="1131" spans="1:12">
      <c r="A1131" s="272" t="s">
        <v>7462</v>
      </c>
      <c r="B1131" s="272" t="s">
        <v>7463</v>
      </c>
      <c r="C1131" s="272" t="s">
        <v>7736</v>
      </c>
      <c r="D1131" s="272" t="s">
        <v>7737</v>
      </c>
      <c r="E1131" s="273" t="s">
        <v>7087</v>
      </c>
      <c r="F1131" s="272" t="s">
        <v>7087</v>
      </c>
      <c r="G1131" s="272">
        <v>95136</v>
      </c>
      <c r="H1131" s="272" t="s">
        <v>8217</v>
      </c>
      <c r="I1131" s="272" t="s">
        <v>301</v>
      </c>
      <c r="J1131" s="272" t="s">
        <v>7089</v>
      </c>
      <c r="K1131" s="273">
        <v>0.03</v>
      </c>
      <c r="L1131" s="272" t="s">
        <v>7090</v>
      </c>
    </row>
    <row r="1132" spans="1:12">
      <c r="A1132" s="272" t="s">
        <v>7462</v>
      </c>
      <c r="B1132" s="272" t="s">
        <v>7463</v>
      </c>
      <c r="C1132" s="272" t="s">
        <v>7736</v>
      </c>
      <c r="D1132" s="272" t="s">
        <v>7737</v>
      </c>
      <c r="E1132" s="273" t="s">
        <v>7087</v>
      </c>
      <c r="F1132" s="272" t="s">
        <v>7087</v>
      </c>
      <c r="G1132" s="272">
        <v>95137</v>
      </c>
      <c r="H1132" s="272" t="s">
        <v>8218</v>
      </c>
      <c r="I1132" s="272" t="s">
        <v>301</v>
      </c>
      <c r="J1132" s="272" t="s">
        <v>7089</v>
      </c>
      <c r="K1132" s="273">
        <v>0.01</v>
      </c>
      <c r="L1132" s="272" t="s">
        <v>7090</v>
      </c>
    </row>
    <row r="1133" spans="1:12">
      <c r="A1133" s="272" t="s">
        <v>7462</v>
      </c>
      <c r="B1133" s="272" t="s">
        <v>7463</v>
      </c>
      <c r="C1133" s="272" t="s">
        <v>7736</v>
      </c>
      <c r="D1133" s="272" t="s">
        <v>7737</v>
      </c>
      <c r="E1133" s="273" t="s">
        <v>7087</v>
      </c>
      <c r="F1133" s="272" t="s">
        <v>7087</v>
      </c>
      <c r="G1133" s="272">
        <v>95138</v>
      </c>
      <c r="H1133" s="272" t="s">
        <v>8219</v>
      </c>
      <c r="I1133" s="272" t="s">
        <v>301</v>
      </c>
      <c r="J1133" s="272" t="s">
        <v>7089</v>
      </c>
      <c r="K1133" s="273">
        <v>0.02</v>
      </c>
      <c r="L1133" s="272" t="s">
        <v>7090</v>
      </c>
    </row>
    <row r="1134" spans="1:12">
      <c r="A1134" s="272" t="s">
        <v>7462</v>
      </c>
      <c r="B1134" s="272" t="s">
        <v>7463</v>
      </c>
      <c r="C1134" s="272" t="s">
        <v>7736</v>
      </c>
      <c r="D1134" s="272" t="s">
        <v>7737</v>
      </c>
      <c r="E1134" s="273" t="s">
        <v>7087</v>
      </c>
      <c r="F1134" s="272" t="s">
        <v>7087</v>
      </c>
      <c r="G1134" s="272">
        <v>95208</v>
      </c>
      <c r="H1134" s="272" t="s">
        <v>8220</v>
      </c>
      <c r="I1134" s="272" t="s">
        <v>301</v>
      </c>
      <c r="J1134" s="272" t="s">
        <v>7089</v>
      </c>
      <c r="K1134" s="273">
        <v>32.6</v>
      </c>
      <c r="L1134" s="272" t="s">
        <v>7090</v>
      </c>
    </row>
    <row r="1135" spans="1:12">
      <c r="A1135" s="272" t="s">
        <v>7462</v>
      </c>
      <c r="B1135" s="272" t="s">
        <v>7463</v>
      </c>
      <c r="C1135" s="272" t="s">
        <v>7736</v>
      </c>
      <c r="D1135" s="272" t="s">
        <v>7737</v>
      </c>
      <c r="E1135" s="273" t="s">
        <v>7087</v>
      </c>
      <c r="F1135" s="272" t="s">
        <v>7087</v>
      </c>
      <c r="G1135" s="272">
        <v>95209</v>
      </c>
      <c r="H1135" s="272" t="s">
        <v>8221</v>
      </c>
      <c r="I1135" s="272" t="s">
        <v>301</v>
      </c>
      <c r="J1135" s="272" t="s">
        <v>7089</v>
      </c>
      <c r="K1135" s="273">
        <v>12.06</v>
      </c>
      <c r="L1135" s="272" t="s">
        <v>7090</v>
      </c>
    </row>
    <row r="1136" spans="1:12">
      <c r="A1136" s="272" t="s">
        <v>7462</v>
      </c>
      <c r="B1136" s="272" t="s">
        <v>7463</v>
      </c>
      <c r="C1136" s="272" t="s">
        <v>7736</v>
      </c>
      <c r="D1136" s="272" t="s">
        <v>7737</v>
      </c>
      <c r="E1136" s="273" t="s">
        <v>7087</v>
      </c>
      <c r="F1136" s="272" t="s">
        <v>7087</v>
      </c>
      <c r="G1136" s="272">
        <v>95210</v>
      </c>
      <c r="H1136" s="272" t="s">
        <v>8222</v>
      </c>
      <c r="I1136" s="272" t="s">
        <v>301</v>
      </c>
      <c r="J1136" s="272" t="s">
        <v>7089</v>
      </c>
      <c r="K1136" s="273">
        <v>32.6</v>
      </c>
      <c r="L1136" s="272" t="s">
        <v>7090</v>
      </c>
    </row>
    <row r="1137" spans="1:12">
      <c r="A1137" s="272" t="s">
        <v>7462</v>
      </c>
      <c r="B1137" s="272" t="s">
        <v>7463</v>
      </c>
      <c r="C1137" s="272" t="s">
        <v>7736</v>
      </c>
      <c r="D1137" s="272" t="s">
        <v>7737</v>
      </c>
      <c r="E1137" s="273" t="s">
        <v>7087</v>
      </c>
      <c r="F1137" s="272" t="s">
        <v>7087</v>
      </c>
      <c r="G1137" s="272">
        <v>95211</v>
      </c>
      <c r="H1137" s="272" t="s">
        <v>8223</v>
      </c>
      <c r="I1137" s="272" t="s">
        <v>301</v>
      </c>
      <c r="J1137" s="272" t="s">
        <v>7147</v>
      </c>
      <c r="K1137" s="273">
        <v>10.09</v>
      </c>
      <c r="L1137" s="272" t="s">
        <v>7090</v>
      </c>
    </row>
    <row r="1138" spans="1:12">
      <c r="A1138" s="272" t="s">
        <v>7462</v>
      </c>
      <c r="B1138" s="272" t="s">
        <v>7463</v>
      </c>
      <c r="C1138" s="272" t="s">
        <v>7736</v>
      </c>
      <c r="D1138" s="272" t="s">
        <v>7737</v>
      </c>
      <c r="E1138" s="273" t="s">
        <v>7087</v>
      </c>
      <c r="F1138" s="272" t="s">
        <v>7087</v>
      </c>
      <c r="G1138" s="272">
        <v>95217</v>
      </c>
      <c r="H1138" s="272" t="s">
        <v>8224</v>
      </c>
      <c r="I1138" s="272" t="s">
        <v>301</v>
      </c>
      <c r="J1138" s="272" t="s">
        <v>7147</v>
      </c>
      <c r="K1138" s="273">
        <v>0.82</v>
      </c>
      <c r="L1138" s="272" t="s">
        <v>7090</v>
      </c>
    </row>
    <row r="1139" spans="1:12">
      <c r="A1139" s="272" t="s">
        <v>7462</v>
      </c>
      <c r="B1139" s="272" t="s">
        <v>7463</v>
      </c>
      <c r="C1139" s="272" t="s">
        <v>7736</v>
      </c>
      <c r="D1139" s="272" t="s">
        <v>7737</v>
      </c>
      <c r="E1139" s="273" t="s">
        <v>7087</v>
      </c>
      <c r="F1139" s="272" t="s">
        <v>7087</v>
      </c>
      <c r="G1139" s="272">
        <v>95255</v>
      </c>
      <c r="H1139" s="272" t="s">
        <v>8225</v>
      </c>
      <c r="I1139" s="272" t="s">
        <v>301</v>
      </c>
      <c r="J1139" s="272" t="s">
        <v>7147</v>
      </c>
      <c r="K1139" s="273">
        <v>1.2</v>
      </c>
      <c r="L1139" s="272" t="s">
        <v>7090</v>
      </c>
    </row>
    <row r="1140" spans="1:12">
      <c r="A1140" s="272" t="s">
        <v>7462</v>
      </c>
      <c r="B1140" s="272" t="s">
        <v>7463</v>
      </c>
      <c r="C1140" s="272" t="s">
        <v>7736</v>
      </c>
      <c r="D1140" s="272" t="s">
        <v>7737</v>
      </c>
      <c r="E1140" s="273" t="s">
        <v>7087</v>
      </c>
      <c r="F1140" s="272" t="s">
        <v>7087</v>
      </c>
      <c r="G1140" s="272">
        <v>95256</v>
      </c>
      <c r="H1140" s="272" t="s">
        <v>8226</v>
      </c>
      <c r="I1140" s="272" t="s">
        <v>301</v>
      </c>
      <c r="J1140" s="272" t="s">
        <v>7147</v>
      </c>
      <c r="K1140" s="273">
        <v>0.27</v>
      </c>
      <c r="L1140" s="272" t="s">
        <v>7090</v>
      </c>
    </row>
    <row r="1141" spans="1:12">
      <c r="A1141" s="272" t="s">
        <v>7462</v>
      </c>
      <c r="B1141" s="272" t="s">
        <v>7463</v>
      </c>
      <c r="C1141" s="272" t="s">
        <v>7736</v>
      </c>
      <c r="D1141" s="272" t="s">
        <v>7737</v>
      </c>
      <c r="E1141" s="273" t="s">
        <v>7087</v>
      </c>
      <c r="F1141" s="272" t="s">
        <v>7087</v>
      </c>
      <c r="G1141" s="272">
        <v>95257</v>
      </c>
      <c r="H1141" s="272" t="s">
        <v>8227</v>
      </c>
      <c r="I1141" s="272" t="s">
        <v>301</v>
      </c>
      <c r="J1141" s="272" t="s">
        <v>7147</v>
      </c>
      <c r="K1141" s="273">
        <v>1.51</v>
      </c>
      <c r="L1141" s="272" t="s">
        <v>7090</v>
      </c>
    </row>
    <row r="1142" spans="1:12">
      <c r="A1142" s="272" t="s">
        <v>7462</v>
      </c>
      <c r="B1142" s="272" t="s">
        <v>7463</v>
      </c>
      <c r="C1142" s="272" t="s">
        <v>7736</v>
      </c>
      <c r="D1142" s="272" t="s">
        <v>7737</v>
      </c>
      <c r="E1142" s="273" t="s">
        <v>7087</v>
      </c>
      <c r="F1142" s="272" t="s">
        <v>7087</v>
      </c>
      <c r="G1142" s="272">
        <v>95260</v>
      </c>
      <c r="H1142" s="272" t="s">
        <v>8228</v>
      </c>
      <c r="I1142" s="272" t="s">
        <v>301</v>
      </c>
      <c r="J1142" s="272" t="s">
        <v>7089</v>
      </c>
      <c r="K1142" s="273">
        <v>0.61</v>
      </c>
      <c r="L1142" s="272" t="s">
        <v>7090</v>
      </c>
    </row>
    <row r="1143" spans="1:12">
      <c r="A1143" s="272" t="s">
        <v>7462</v>
      </c>
      <c r="B1143" s="272" t="s">
        <v>7463</v>
      </c>
      <c r="C1143" s="272" t="s">
        <v>7736</v>
      </c>
      <c r="D1143" s="272" t="s">
        <v>7737</v>
      </c>
      <c r="E1143" s="273" t="s">
        <v>7087</v>
      </c>
      <c r="F1143" s="272" t="s">
        <v>7087</v>
      </c>
      <c r="G1143" s="272">
        <v>95261</v>
      </c>
      <c r="H1143" s="272" t="s">
        <v>8229</v>
      </c>
      <c r="I1143" s="272" t="s">
        <v>301</v>
      </c>
      <c r="J1143" s="272" t="s">
        <v>7089</v>
      </c>
      <c r="K1143" s="273">
        <v>0.16</v>
      </c>
      <c r="L1143" s="272" t="s">
        <v>7090</v>
      </c>
    </row>
    <row r="1144" spans="1:12">
      <c r="A1144" s="272" t="s">
        <v>7462</v>
      </c>
      <c r="B1144" s="272" t="s">
        <v>7463</v>
      </c>
      <c r="C1144" s="272" t="s">
        <v>7736</v>
      </c>
      <c r="D1144" s="272" t="s">
        <v>7737</v>
      </c>
      <c r="E1144" s="273" t="s">
        <v>7087</v>
      </c>
      <c r="F1144" s="272" t="s">
        <v>7087</v>
      </c>
      <c r="G1144" s="272">
        <v>95262</v>
      </c>
      <c r="H1144" s="272" t="s">
        <v>8230</v>
      </c>
      <c r="I1144" s="272" t="s">
        <v>301</v>
      </c>
      <c r="J1144" s="272" t="s">
        <v>7089</v>
      </c>
      <c r="K1144" s="273">
        <v>0.76</v>
      </c>
      <c r="L1144" s="272" t="s">
        <v>7090</v>
      </c>
    </row>
    <row r="1145" spans="1:12">
      <c r="A1145" s="272" t="s">
        <v>7462</v>
      </c>
      <c r="B1145" s="272" t="s">
        <v>7463</v>
      </c>
      <c r="C1145" s="272" t="s">
        <v>7736</v>
      </c>
      <c r="D1145" s="272" t="s">
        <v>7737</v>
      </c>
      <c r="E1145" s="273" t="s">
        <v>7087</v>
      </c>
      <c r="F1145" s="272" t="s">
        <v>7087</v>
      </c>
      <c r="G1145" s="272">
        <v>95263</v>
      </c>
      <c r="H1145" s="272" t="s">
        <v>8231</v>
      </c>
      <c r="I1145" s="272" t="s">
        <v>301</v>
      </c>
      <c r="J1145" s="272" t="s">
        <v>7644</v>
      </c>
      <c r="K1145" s="273">
        <v>4.37</v>
      </c>
      <c r="L1145" s="272" t="s">
        <v>7090</v>
      </c>
    </row>
    <row r="1146" spans="1:12">
      <c r="A1146" s="272" t="s">
        <v>7462</v>
      </c>
      <c r="B1146" s="272" t="s">
        <v>7463</v>
      </c>
      <c r="C1146" s="272" t="s">
        <v>7736</v>
      </c>
      <c r="D1146" s="272" t="s">
        <v>7737</v>
      </c>
      <c r="E1146" s="273" t="s">
        <v>7087</v>
      </c>
      <c r="F1146" s="272" t="s">
        <v>7087</v>
      </c>
      <c r="G1146" s="272">
        <v>95266</v>
      </c>
      <c r="H1146" s="272" t="s">
        <v>8232</v>
      </c>
      <c r="I1146" s="272" t="s">
        <v>301</v>
      </c>
      <c r="J1146" s="272" t="s">
        <v>7089</v>
      </c>
      <c r="K1146" s="273">
        <v>0.44</v>
      </c>
      <c r="L1146" s="272" t="s">
        <v>7090</v>
      </c>
    </row>
    <row r="1147" spans="1:12">
      <c r="A1147" s="272" t="s">
        <v>7462</v>
      </c>
      <c r="B1147" s="272" t="s">
        <v>7463</v>
      </c>
      <c r="C1147" s="272" t="s">
        <v>7736</v>
      </c>
      <c r="D1147" s="272" t="s">
        <v>7737</v>
      </c>
      <c r="E1147" s="273" t="s">
        <v>7087</v>
      </c>
      <c r="F1147" s="272" t="s">
        <v>7087</v>
      </c>
      <c r="G1147" s="272">
        <v>95267</v>
      </c>
      <c r="H1147" s="272" t="s">
        <v>8233</v>
      </c>
      <c r="I1147" s="272" t="s">
        <v>301</v>
      </c>
      <c r="J1147" s="272" t="s">
        <v>7089</v>
      </c>
      <c r="K1147" s="273">
        <v>0.09</v>
      </c>
      <c r="L1147" s="272" t="s">
        <v>7090</v>
      </c>
    </row>
    <row r="1148" spans="1:12">
      <c r="A1148" s="272" t="s">
        <v>7462</v>
      </c>
      <c r="B1148" s="272" t="s">
        <v>7463</v>
      </c>
      <c r="C1148" s="272" t="s">
        <v>7736</v>
      </c>
      <c r="D1148" s="272" t="s">
        <v>7737</v>
      </c>
      <c r="E1148" s="273" t="s">
        <v>7087</v>
      </c>
      <c r="F1148" s="272" t="s">
        <v>7087</v>
      </c>
      <c r="G1148" s="272">
        <v>95268</v>
      </c>
      <c r="H1148" s="272" t="s">
        <v>8234</v>
      </c>
      <c r="I1148" s="272" t="s">
        <v>301</v>
      </c>
      <c r="J1148" s="272" t="s">
        <v>7089</v>
      </c>
      <c r="K1148" s="273">
        <v>0.43</v>
      </c>
      <c r="L1148" s="272" t="s">
        <v>7090</v>
      </c>
    </row>
    <row r="1149" spans="1:12">
      <c r="A1149" s="272" t="s">
        <v>7462</v>
      </c>
      <c r="B1149" s="272" t="s">
        <v>7463</v>
      </c>
      <c r="C1149" s="272" t="s">
        <v>7736</v>
      </c>
      <c r="D1149" s="272" t="s">
        <v>7737</v>
      </c>
      <c r="E1149" s="273" t="s">
        <v>7087</v>
      </c>
      <c r="F1149" s="272" t="s">
        <v>7087</v>
      </c>
      <c r="G1149" s="272">
        <v>95269</v>
      </c>
      <c r="H1149" s="272" t="s">
        <v>8235</v>
      </c>
      <c r="I1149" s="272" t="s">
        <v>301</v>
      </c>
      <c r="J1149" s="272" t="s">
        <v>7644</v>
      </c>
      <c r="K1149" s="273">
        <v>8.07</v>
      </c>
      <c r="L1149" s="272" t="s">
        <v>7090</v>
      </c>
    </row>
    <row r="1150" spans="1:12">
      <c r="A1150" s="272" t="s">
        <v>7462</v>
      </c>
      <c r="B1150" s="272" t="s">
        <v>7463</v>
      </c>
      <c r="C1150" s="272" t="s">
        <v>7736</v>
      </c>
      <c r="D1150" s="272" t="s">
        <v>7737</v>
      </c>
      <c r="E1150" s="273" t="s">
        <v>7087</v>
      </c>
      <c r="F1150" s="272" t="s">
        <v>7087</v>
      </c>
      <c r="G1150" s="272">
        <v>95272</v>
      </c>
      <c r="H1150" s="272" t="s">
        <v>8236</v>
      </c>
      <c r="I1150" s="272" t="s">
        <v>301</v>
      </c>
      <c r="J1150" s="272" t="s">
        <v>7089</v>
      </c>
      <c r="K1150" s="273">
        <v>0.4</v>
      </c>
      <c r="L1150" s="272" t="s">
        <v>7090</v>
      </c>
    </row>
    <row r="1151" spans="1:12">
      <c r="A1151" s="272" t="s">
        <v>7462</v>
      </c>
      <c r="B1151" s="272" t="s">
        <v>7463</v>
      </c>
      <c r="C1151" s="272" t="s">
        <v>7736</v>
      </c>
      <c r="D1151" s="272" t="s">
        <v>7737</v>
      </c>
      <c r="E1151" s="273" t="s">
        <v>7087</v>
      </c>
      <c r="F1151" s="272" t="s">
        <v>7087</v>
      </c>
      <c r="G1151" s="272">
        <v>95273</v>
      </c>
      <c r="H1151" s="272" t="s">
        <v>8237</v>
      </c>
      <c r="I1151" s="272" t="s">
        <v>301</v>
      </c>
      <c r="J1151" s="272" t="s">
        <v>7089</v>
      </c>
      <c r="K1151" s="273">
        <v>0.1</v>
      </c>
      <c r="L1151" s="272" t="s">
        <v>7090</v>
      </c>
    </row>
    <row r="1152" spans="1:12">
      <c r="A1152" s="272" t="s">
        <v>7462</v>
      </c>
      <c r="B1152" s="272" t="s">
        <v>7463</v>
      </c>
      <c r="C1152" s="272" t="s">
        <v>7736</v>
      </c>
      <c r="D1152" s="272" t="s">
        <v>7737</v>
      </c>
      <c r="E1152" s="273" t="s">
        <v>7087</v>
      </c>
      <c r="F1152" s="272" t="s">
        <v>7087</v>
      </c>
      <c r="G1152" s="272">
        <v>95274</v>
      </c>
      <c r="H1152" s="272" t="s">
        <v>8238</v>
      </c>
      <c r="I1152" s="272" t="s">
        <v>301</v>
      </c>
      <c r="J1152" s="272" t="s">
        <v>7089</v>
      </c>
      <c r="K1152" s="273">
        <v>0.33</v>
      </c>
      <c r="L1152" s="272" t="s">
        <v>7090</v>
      </c>
    </row>
    <row r="1153" spans="1:12">
      <c r="A1153" s="272" t="s">
        <v>7462</v>
      </c>
      <c r="B1153" s="272" t="s">
        <v>7463</v>
      </c>
      <c r="C1153" s="272" t="s">
        <v>7736</v>
      </c>
      <c r="D1153" s="272" t="s">
        <v>7737</v>
      </c>
      <c r="E1153" s="273" t="s">
        <v>7087</v>
      </c>
      <c r="F1153" s="272" t="s">
        <v>7087</v>
      </c>
      <c r="G1153" s="272">
        <v>95275</v>
      </c>
      <c r="H1153" s="272" t="s">
        <v>8239</v>
      </c>
      <c r="I1153" s="272" t="s">
        <v>301</v>
      </c>
      <c r="J1153" s="272" t="s">
        <v>7147</v>
      </c>
      <c r="K1153" s="273">
        <v>2.73</v>
      </c>
      <c r="L1153" s="272" t="s">
        <v>7090</v>
      </c>
    </row>
    <row r="1154" spans="1:12">
      <c r="A1154" s="272" t="s">
        <v>7462</v>
      </c>
      <c r="B1154" s="272" t="s">
        <v>7463</v>
      </c>
      <c r="C1154" s="272" t="s">
        <v>7736</v>
      </c>
      <c r="D1154" s="272" t="s">
        <v>7737</v>
      </c>
      <c r="E1154" s="273" t="s">
        <v>7087</v>
      </c>
      <c r="F1154" s="272" t="s">
        <v>7087</v>
      </c>
      <c r="G1154" s="272">
        <v>95278</v>
      </c>
      <c r="H1154" s="272" t="s">
        <v>8240</v>
      </c>
      <c r="I1154" s="272" t="s">
        <v>301</v>
      </c>
      <c r="J1154" s="272" t="s">
        <v>7089</v>
      </c>
      <c r="K1154" s="273">
        <v>0.51</v>
      </c>
      <c r="L1154" s="272" t="s">
        <v>7090</v>
      </c>
    </row>
    <row r="1155" spans="1:12">
      <c r="A1155" s="272" t="s">
        <v>7462</v>
      </c>
      <c r="B1155" s="272" t="s">
        <v>7463</v>
      </c>
      <c r="C1155" s="272" t="s">
        <v>7736</v>
      </c>
      <c r="D1155" s="272" t="s">
        <v>7737</v>
      </c>
      <c r="E1155" s="273" t="s">
        <v>7087</v>
      </c>
      <c r="F1155" s="272" t="s">
        <v>7087</v>
      </c>
      <c r="G1155" s="272">
        <v>95279</v>
      </c>
      <c r="H1155" s="272" t="s">
        <v>8241</v>
      </c>
      <c r="I1155" s="272" t="s">
        <v>301</v>
      </c>
      <c r="J1155" s="272" t="s">
        <v>7089</v>
      </c>
      <c r="K1155" s="273">
        <v>0.1</v>
      </c>
      <c r="L1155" s="272" t="s">
        <v>7090</v>
      </c>
    </row>
    <row r="1156" spans="1:12">
      <c r="A1156" s="272" t="s">
        <v>7462</v>
      </c>
      <c r="B1156" s="272" t="s">
        <v>7463</v>
      </c>
      <c r="C1156" s="272" t="s">
        <v>7736</v>
      </c>
      <c r="D1156" s="272" t="s">
        <v>7737</v>
      </c>
      <c r="E1156" s="273" t="s">
        <v>7087</v>
      </c>
      <c r="F1156" s="272" t="s">
        <v>7087</v>
      </c>
      <c r="G1156" s="272">
        <v>95280</v>
      </c>
      <c r="H1156" s="272" t="s">
        <v>8242</v>
      </c>
      <c r="I1156" s="272" t="s">
        <v>301</v>
      </c>
      <c r="J1156" s="272" t="s">
        <v>7089</v>
      </c>
      <c r="K1156" s="273">
        <v>0.51</v>
      </c>
      <c r="L1156" s="272" t="s">
        <v>7090</v>
      </c>
    </row>
    <row r="1157" spans="1:12">
      <c r="A1157" s="272" t="s">
        <v>7462</v>
      </c>
      <c r="B1157" s="272" t="s">
        <v>7463</v>
      </c>
      <c r="C1157" s="272" t="s">
        <v>7736</v>
      </c>
      <c r="D1157" s="272" t="s">
        <v>7737</v>
      </c>
      <c r="E1157" s="273" t="s">
        <v>7087</v>
      </c>
      <c r="F1157" s="272" t="s">
        <v>7087</v>
      </c>
      <c r="G1157" s="272">
        <v>95281</v>
      </c>
      <c r="H1157" s="272" t="s">
        <v>8243</v>
      </c>
      <c r="I1157" s="272" t="s">
        <v>301</v>
      </c>
      <c r="J1157" s="272" t="s">
        <v>7644</v>
      </c>
      <c r="K1157" s="273">
        <v>8.0500000000000007</v>
      </c>
      <c r="L1157" s="272" t="s">
        <v>7090</v>
      </c>
    </row>
    <row r="1158" spans="1:12">
      <c r="A1158" s="272" t="s">
        <v>7462</v>
      </c>
      <c r="B1158" s="272" t="s">
        <v>7463</v>
      </c>
      <c r="C1158" s="272" t="s">
        <v>7736</v>
      </c>
      <c r="D1158" s="272" t="s">
        <v>7737</v>
      </c>
      <c r="E1158" s="273" t="s">
        <v>7087</v>
      </c>
      <c r="F1158" s="272" t="s">
        <v>7087</v>
      </c>
      <c r="G1158" s="272">
        <v>95617</v>
      </c>
      <c r="H1158" s="272" t="s">
        <v>8244</v>
      </c>
      <c r="I1158" s="272" t="s">
        <v>301</v>
      </c>
      <c r="J1158" s="272" t="s">
        <v>7147</v>
      </c>
      <c r="K1158" s="273">
        <v>0.99</v>
      </c>
      <c r="L1158" s="272" t="s">
        <v>7090</v>
      </c>
    </row>
    <row r="1159" spans="1:12">
      <c r="A1159" s="272" t="s">
        <v>7462</v>
      </c>
      <c r="B1159" s="272" t="s">
        <v>7463</v>
      </c>
      <c r="C1159" s="272" t="s">
        <v>7736</v>
      </c>
      <c r="D1159" s="272" t="s">
        <v>7737</v>
      </c>
      <c r="E1159" s="273" t="s">
        <v>7087</v>
      </c>
      <c r="F1159" s="272" t="s">
        <v>7087</v>
      </c>
      <c r="G1159" s="272">
        <v>95618</v>
      </c>
      <c r="H1159" s="272" t="s">
        <v>8245</v>
      </c>
      <c r="I1159" s="272" t="s">
        <v>301</v>
      </c>
      <c r="J1159" s="272" t="s">
        <v>7147</v>
      </c>
      <c r="K1159" s="273">
        <v>0.22</v>
      </c>
      <c r="L1159" s="272" t="s">
        <v>7090</v>
      </c>
    </row>
    <row r="1160" spans="1:12">
      <c r="A1160" s="272" t="s">
        <v>7462</v>
      </c>
      <c r="B1160" s="272" t="s">
        <v>7463</v>
      </c>
      <c r="C1160" s="272" t="s">
        <v>7736</v>
      </c>
      <c r="D1160" s="272" t="s">
        <v>7737</v>
      </c>
      <c r="E1160" s="273" t="s">
        <v>7087</v>
      </c>
      <c r="F1160" s="272" t="s">
        <v>7087</v>
      </c>
      <c r="G1160" s="272">
        <v>95619</v>
      </c>
      <c r="H1160" s="272" t="s">
        <v>8246</v>
      </c>
      <c r="I1160" s="272" t="s">
        <v>301</v>
      </c>
      <c r="J1160" s="272" t="s">
        <v>7147</v>
      </c>
      <c r="K1160" s="273">
        <v>1.23</v>
      </c>
      <c r="L1160" s="272" t="s">
        <v>7090</v>
      </c>
    </row>
    <row r="1161" spans="1:12">
      <c r="A1161" s="272" t="s">
        <v>7462</v>
      </c>
      <c r="B1161" s="272" t="s">
        <v>7463</v>
      </c>
      <c r="C1161" s="272" t="s">
        <v>7736</v>
      </c>
      <c r="D1161" s="272" t="s">
        <v>7737</v>
      </c>
      <c r="E1161" s="273" t="s">
        <v>7087</v>
      </c>
      <c r="F1161" s="272" t="s">
        <v>7087</v>
      </c>
      <c r="G1161" s="272">
        <v>95627</v>
      </c>
      <c r="H1161" s="272" t="s">
        <v>8247</v>
      </c>
      <c r="I1161" s="272" t="s">
        <v>301</v>
      </c>
      <c r="J1161" s="272" t="s">
        <v>7089</v>
      </c>
      <c r="K1161" s="273">
        <v>49.22</v>
      </c>
      <c r="L1161" s="272" t="s">
        <v>7090</v>
      </c>
    </row>
    <row r="1162" spans="1:12">
      <c r="A1162" s="272" t="s">
        <v>7462</v>
      </c>
      <c r="B1162" s="272" t="s">
        <v>7463</v>
      </c>
      <c r="C1162" s="272" t="s">
        <v>7736</v>
      </c>
      <c r="D1162" s="272" t="s">
        <v>7737</v>
      </c>
      <c r="E1162" s="273" t="s">
        <v>7087</v>
      </c>
      <c r="F1162" s="272" t="s">
        <v>7087</v>
      </c>
      <c r="G1162" s="272">
        <v>95628</v>
      </c>
      <c r="H1162" s="272" t="s">
        <v>8248</v>
      </c>
      <c r="I1162" s="272" t="s">
        <v>301</v>
      </c>
      <c r="J1162" s="272" t="s">
        <v>7089</v>
      </c>
      <c r="K1162" s="273">
        <v>13.2</v>
      </c>
      <c r="L1162" s="272" t="s">
        <v>7090</v>
      </c>
    </row>
    <row r="1163" spans="1:12">
      <c r="A1163" s="272" t="s">
        <v>7462</v>
      </c>
      <c r="B1163" s="272" t="s">
        <v>7463</v>
      </c>
      <c r="C1163" s="272" t="s">
        <v>7736</v>
      </c>
      <c r="D1163" s="272" t="s">
        <v>7737</v>
      </c>
      <c r="E1163" s="273" t="s">
        <v>7087</v>
      </c>
      <c r="F1163" s="272" t="s">
        <v>7087</v>
      </c>
      <c r="G1163" s="272">
        <v>95629</v>
      </c>
      <c r="H1163" s="272" t="s">
        <v>8249</v>
      </c>
      <c r="I1163" s="272" t="s">
        <v>301</v>
      </c>
      <c r="J1163" s="272" t="s">
        <v>7089</v>
      </c>
      <c r="K1163" s="273">
        <v>61.6</v>
      </c>
      <c r="L1163" s="272" t="s">
        <v>7090</v>
      </c>
    </row>
    <row r="1164" spans="1:12">
      <c r="A1164" s="272" t="s">
        <v>7462</v>
      </c>
      <c r="B1164" s="272" t="s">
        <v>7463</v>
      </c>
      <c r="C1164" s="272" t="s">
        <v>7736</v>
      </c>
      <c r="D1164" s="272" t="s">
        <v>7737</v>
      </c>
      <c r="E1164" s="273" t="s">
        <v>7087</v>
      </c>
      <c r="F1164" s="272" t="s">
        <v>7087</v>
      </c>
      <c r="G1164" s="272">
        <v>95630</v>
      </c>
      <c r="H1164" s="272" t="s">
        <v>8250</v>
      </c>
      <c r="I1164" s="272" t="s">
        <v>301</v>
      </c>
      <c r="J1164" s="272" t="s">
        <v>7644</v>
      </c>
      <c r="K1164" s="273">
        <v>91.6</v>
      </c>
      <c r="L1164" s="272" t="s">
        <v>7090</v>
      </c>
    </row>
    <row r="1165" spans="1:12">
      <c r="A1165" s="272" t="s">
        <v>7462</v>
      </c>
      <c r="B1165" s="272" t="s">
        <v>7463</v>
      </c>
      <c r="C1165" s="272" t="s">
        <v>7736</v>
      </c>
      <c r="D1165" s="272" t="s">
        <v>7737</v>
      </c>
      <c r="E1165" s="273" t="s">
        <v>7087</v>
      </c>
      <c r="F1165" s="272" t="s">
        <v>7087</v>
      </c>
      <c r="G1165" s="272">
        <v>95698</v>
      </c>
      <c r="H1165" s="272" t="s">
        <v>8251</v>
      </c>
      <c r="I1165" s="272" t="s">
        <v>301</v>
      </c>
      <c r="J1165" s="272" t="s">
        <v>7147</v>
      </c>
      <c r="K1165" s="273">
        <v>4.01</v>
      </c>
      <c r="L1165" s="272" t="s">
        <v>7090</v>
      </c>
    </row>
    <row r="1166" spans="1:12">
      <c r="A1166" s="272" t="s">
        <v>7462</v>
      </c>
      <c r="B1166" s="272" t="s">
        <v>7463</v>
      </c>
      <c r="C1166" s="272" t="s">
        <v>7736</v>
      </c>
      <c r="D1166" s="272" t="s">
        <v>7737</v>
      </c>
      <c r="E1166" s="273" t="s">
        <v>7087</v>
      </c>
      <c r="F1166" s="272" t="s">
        <v>7087</v>
      </c>
      <c r="G1166" s="272">
        <v>95699</v>
      </c>
      <c r="H1166" s="272" t="s">
        <v>8252</v>
      </c>
      <c r="I1166" s="272" t="s">
        <v>301</v>
      </c>
      <c r="J1166" s="272" t="s">
        <v>7147</v>
      </c>
      <c r="K1166" s="273">
        <v>0.92</v>
      </c>
      <c r="L1166" s="272" t="s">
        <v>7090</v>
      </c>
    </row>
    <row r="1167" spans="1:12">
      <c r="A1167" s="272" t="s">
        <v>7462</v>
      </c>
      <c r="B1167" s="272" t="s">
        <v>7463</v>
      </c>
      <c r="C1167" s="272" t="s">
        <v>7736</v>
      </c>
      <c r="D1167" s="272" t="s">
        <v>7737</v>
      </c>
      <c r="E1167" s="273" t="s">
        <v>7087</v>
      </c>
      <c r="F1167" s="272" t="s">
        <v>7087</v>
      </c>
      <c r="G1167" s="272">
        <v>95700</v>
      </c>
      <c r="H1167" s="272" t="s">
        <v>8253</v>
      </c>
      <c r="I1167" s="272" t="s">
        <v>301</v>
      </c>
      <c r="J1167" s="272" t="s">
        <v>7147</v>
      </c>
      <c r="K1167" s="273">
        <v>5.0199999999999996</v>
      </c>
      <c r="L1167" s="272" t="s">
        <v>7090</v>
      </c>
    </row>
    <row r="1168" spans="1:12">
      <c r="A1168" s="272" t="s">
        <v>7462</v>
      </c>
      <c r="B1168" s="272" t="s">
        <v>7463</v>
      </c>
      <c r="C1168" s="272" t="s">
        <v>7736</v>
      </c>
      <c r="D1168" s="272" t="s">
        <v>7737</v>
      </c>
      <c r="E1168" s="273" t="s">
        <v>7087</v>
      </c>
      <c r="F1168" s="272" t="s">
        <v>7087</v>
      </c>
      <c r="G1168" s="272">
        <v>95701</v>
      </c>
      <c r="H1168" s="272" t="s">
        <v>8254</v>
      </c>
      <c r="I1168" s="272" t="s">
        <v>301</v>
      </c>
      <c r="J1168" s="272" t="s">
        <v>7147</v>
      </c>
      <c r="K1168" s="273">
        <v>3.38</v>
      </c>
      <c r="L1168" s="272" t="s">
        <v>7090</v>
      </c>
    </row>
    <row r="1169" spans="1:12">
      <c r="A1169" s="272" t="s">
        <v>7462</v>
      </c>
      <c r="B1169" s="272" t="s">
        <v>7463</v>
      </c>
      <c r="C1169" s="272" t="s">
        <v>7736</v>
      </c>
      <c r="D1169" s="272" t="s">
        <v>7737</v>
      </c>
      <c r="E1169" s="273" t="s">
        <v>7087</v>
      </c>
      <c r="F1169" s="272" t="s">
        <v>7087</v>
      </c>
      <c r="G1169" s="272">
        <v>95704</v>
      </c>
      <c r="H1169" s="272" t="s">
        <v>8255</v>
      </c>
      <c r="I1169" s="272" t="s">
        <v>301</v>
      </c>
      <c r="J1169" s="272" t="s">
        <v>7089</v>
      </c>
      <c r="K1169" s="273">
        <v>43.7</v>
      </c>
      <c r="L1169" s="272" t="s">
        <v>7090</v>
      </c>
    </row>
    <row r="1170" spans="1:12">
      <c r="A1170" s="272" t="s">
        <v>7462</v>
      </c>
      <c r="B1170" s="272" t="s">
        <v>7463</v>
      </c>
      <c r="C1170" s="272" t="s">
        <v>7736</v>
      </c>
      <c r="D1170" s="272" t="s">
        <v>7737</v>
      </c>
      <c r="E1170" s="273" t="s">
        <v>7087</v>
      </c>
      <c r="F1170" s="272" t="s">
        <v>7087</v>
      </c>
      <c r="G1170" s="272">
        <v>95705</v>
      </c>
      <c r="H1170" s="272" t="s">
        <v>8256</v>
      </c>
      <c r="I1170" s="272" t="s">
        <v>301</v>
      </c>
      <c r="J1170" s="272" t="s">
        <v>7089</v>
      </c>
      <c r="K1170" s="273">
        <v>11.72</v>
      </c>
      <c r="L1170" s="272" t="s">
        <v>7090</v>
      </c>
    </row>
    <row r="1171" spans="1:12">
      <c r="A1171" s="272" t="s">
        <v>7462</v>
      </c>
      <c r="B1171" s="272" t="s">
        <v>7463</v>
      </c>
      <c r="C1171" s="272" t="s">
        <v>7736</v>
      </c>
      <c r="D1171" s="272" t="s">
        <v>7737</v>
      </c>
      <c r="E1171" s="273" t="s">
        <v>7087</v>
      </c>
      <c r="F1171" s="272" t="s">
        <v>7087</v>
      </c>
      <c r="G1171" s="272">
        <v>95706</v>
      </c>
      <c r="H1171" s="272" t="s">
        <v>8257</v>
      </c>
      <c r="I1171" s="272" t="s">
        <v>301</v>
      </c>
      <c r="J1171" s="272" t="s">
        <v>7089</v>
      </c>
      <c r="K1171" s="273">
        <v>54.69</v>
      </c>
      <c r="L1171" s="272" t="s">
        <v>7090</v>
      </c>
    </row>
    <row r="1172" spans="1:12">
      <c r="A1172" s="272" t="s">
        <v>7462</v>
      </c>
      <c r="B1172" s="272" t="s">
        <v>7463</v>
      </c>
      <c r="C1172" s="272" t="s">
        <v>7736</v>
      </c>
      <c r="D1172" s="272" t="s">
        <v>7737</v>
      </c>
      <c r="E1172" s="273" t="s">
        <v>7087</v>
      </c>
      <c r="F1172" s="272" t="s">
        <v>7087</v>
      </c>
      <c r="G1172" s="272">
        <v>95707</v>
      </c>
      <c r="H1172" s="272" t="s">
        <v>8258</v>
      </c>
      <c r="I1172" s="272" t="s">
        <v>301</v>
      </c>
      <c r="J1172" s="272" t="s">
        <v>7147</v>
      </c>
      <c r="K1172" s="273">
        <v>4.42</v>
      </c>
      <c r="L1172" s="272" t="s">
        <v>7090</v>
      </c>
    </row>
    <row r="1173" spans="1:12">
      <c r="A1173" s="272" t="s">
        <v>7462</v>
      </c>
      <c r="B1173" s="272" t="s">
        <v>7463</v>
      </c>
      <c r="C1173" s="272" t="s">
        <v>7736</v>
      </c>
      <c r="D1173" s="272" t="s">
        <v>7737</v>
      </c>
      <c r="E1173" s="273" t="s">
        <v>7087</v>
      </c>
      <c r="F1173" s="272" t="s">
        <v>7087</v>
      </c>
      <c r="G1173" s="272">
        <v>95710</v>
      </c>
      <c r="H1173" s="272" t="s">
        <v>8259</v>
      </c>
      <c r="I1173" s="272" t="s">
        <v>301</v>
      </c>
      <c r="J1173" s="272" t="s">
        <v>7089</v>
      </c>
      <c r="K1173" s="273">
        <v>52.52</v>
      </c>
      <c r="L1173" s="272" t="s">
        <v>7090</v>
      </c>
    </row>
    <row r="1174" spans="1:12">
      <c r="A1174" s="272" t="s">
        <v>7462</v>
      </c>
      <c r="B1174" s="272" t="s">
        <v>7463</v>
      </c>
      <c r="C1174" s="272" t="s">
        <v>7736</v>
      </c>
      <c r="D1174" s="272" t="s">
        <v>7737</v>
      </c>
      <c r="E1174" s="273" t="s">
        <v>7087</v>
      </c>
      <c r="F1174" s="272" t="s">
        <v>7087</v>
      </c>
      <c r="G1174" s="272">
        <v>95711</v>
      </c>
      <c r="H1174" s="272" t="s">
        <v>8260</v>
      </c>
      <c r="I1174" s="272" t="s">
        <v>301</v>
      </c>
      <c r="J1174" s="272" t="s">
        <v>7089</v>
      </c>
      <c r="K1174" s="273">
        <v>13.88</v>
      </c>
      <c r="L1174" s="272" t="s">
        <v>7090</v>
      </c>
    </row>
    <row r="1175" spans="1:12">
      <c r="A1175" s="272" t="s">
        <v>7462</v>
      </c>
      <c r="B1175" s="272" t="s">
        <v>7463</v>
      </c>
      <c r="C1175" s="272" t="s">
        <v>7736</v>
      </c>
      <c r="D1175" s="272" t="s">
        <v>7737</v>
      </c>
      <c r="E1175" s="273" t="s">
        <v>7087</v>
      </c>
      <c r="F1175" s="272" t="s">
        <v>7087</v>
      </c>
      <c r="G1175" s="272">
        <v>95712</v>
      </c>
      <c r="H1175" s="272" t="s">
        <v>8261</v>
      </c>
      <c r="I1175" s="272" t="s">
        <v>301</v>
      </c>
      <c r="J1175" s="272" t="s">
        <v>7089</v>
      </c>
      <c r="K1175" s="273">
        <v>65.66</v>
      </c>
      <c r="L1175" s="272" t="s">
        <v>7090</v>
      </c>
    </row>
    <row r="1176" spans="1:12">
      <c r="A1176" s="272" t="s">
        <v>7462</v>
      </c>
      <c r="B1176" s="272" t="s">
        <v>7463</v>
      </c>
      <c r="C1176" s="272" t="s">
        <v>7736</v>
      </c>
      <c r="D1176" s="272" t="s">
        <v>7737</v>
      </c>
      <c r="E1176" s="273" t="s">
        <v>7087</v>
      </c>
      <c r="F1176" s="272" t="s">
        <v>7087</v>
      </c>
      <c r="G1176" s="272">
        <v>95713</v>
      </c>
      <c r="H1176" s="272" t="s">
        <v>8262</v>
      </c>
      <c r="I1176" s="272" t="s">
        <v>301</v>
      </c>
      <c r="J1176" s="272" t="s">
        <v>7644</v>
      </c>
      <c r="K1176" s="273">
        <v>92.28</v>
      </c>
      <c r="L1176" s="272" t="s">
        <v>7090</v>
      </c>
    </row>
    <row r="1177" spans="1:12">
      <c r="A1177" s="272" t="s">
        <v>7462</v>
      </c>
      <c r="B1177" s="272" t="s">
        <v>7463</v>
      </c>
      <c r="C1177" s="272" t="s">
        <v>7736</v>
      </c>
      <c r="D1177" s="272" t="s">
        <v>7737</v>
      </c>
      <c r="E1177" s="273" t="s">
        <v>7087</v>
      </c>
      <c r="F1177" s="272" t="s">
        <v>7087</v>
      </c>
      <c r="G1177" s="272">
        <v>95716</v>
      </c>
      <c r="H1177" s="272" t="s">
        <v>8263</v>
      </c>
      <c r="I1177" s="272" t="s">
        <v>301</v>
      </c>
      <c r="J1177" s="272" t="s">
        <v>7089</v>
      </c>
      <c r="K1177" s="273">
        <v>50.56</v>
      </c>
      <c r="L1177" s="272" t="s">
        <v>7090</v>
      </c>
    </row>
    <row r="1178" spans="1:12">
      <c r="A1178" s="272" t="s">
        <v>7462</v>
      </c>
      <c r="B1178" s="272" t="s">
        <v>7463</v>
      </c>
      <c r="C1178" s="272" t="s">
        <v>7736</v>
      </c>
      <c r="D1178" s="272" t="s">
        <v>7737</v>
      </c>
      <c r="E1178" s="273" t="s">
        <v>7087</v>
      </c>
      <c r="F1178" s="272" t="s">
        <v>7087</v>
      </c>
      <c r="G1178" s="272">
        <v>95717</v>
      </c>
      <c r="H1178" s="272" t="s">
        <v>8264</v>
      </c>
      <c r="I1178" s="272" t="s">
        <v>301</v>
      </c>
      <c r="J1178" s="272" t="s">
        <v>7089</v>
      </c>
      <c r="K1178" s="273">
        <v>13.36</v>
      </c>
      <c r="L1178" s="272" t="s">
        <v>7090</v>
      </c>
    </row>
    <row r="1179" spans="1:12">
      <c r="A1179" s="272" t="s">
        <v>7462</v>
      </c>
      <c r="B1179" s="272" t="s">
        <v>7463</v>
      </c>
      <c r="C1179" s="272" t="s">
        <v>7736</v>
      </c>
      <c r="D1179" s="272" t="s">
        <v>7737</v>
      </c>
      <c r="E1179" s="273" t="s">
        <v>7087</v>
      </c>
      <c r="F1179" s="272" t="s">
        <v>7087</v>
      </c>
      <c r="G1179" s="272">
        <v>95718</v>
      </c>
      <c r="H1179" s="272" t="s">
        <v>8265</v>
      </c>
      <c r="I1179" s="272" t="s">
        <v>301</v>
      </c>
      <c r="J1179" s="272" t="s">
        <v>7089</v>
      </c>
      <c r="K1179" s="273">
        <v>63.21</v>
      </c>
      <c r="L1179" s="272" t="s">
        <v>7090</v>
      </c>
    </row>
    <row r="1180" spans="1:12">
      <c r="A1180" s="272" t="s">
        <v>7462</v>
      </c>
      <c r="B1180" s="272" t="s">
        <v>7463</v>
      </c>
      <c r="C1180" s="272" t="s">
        <v>7736</v>
      </c>
      <c r="D1180" s="272" t="s">
        <v>7737</v>
      </c>
      <c r="E1180" s="273" t="s">
        <v>7087</v>
      </c>
      <c r="F1180" s="272" t="s">
        <v>7087</v>
      </c>
      <c r="G1180" s="272">
        <v>95719</v>
      </c>
      <c r="H1180" s="272" t="s">
        <v>8266</v>
      </c>
      <c r="I1180" s="272" t="s">
        <v>301</v>
      </c>
      <c r="J1180" s="272" t="s">
        <v>7644</v>
      </c>
      <c r="K1180" s="273">
        <v>92.28</v>
      </c>
      <c r="L1180" s="272" t="s">
        <v>7090</v>
      </c>
    </row>
    <row r="1181" spans="1:12">
      <c r="A1181" s="272" t="s">
        <v>7462</v>
      </c>
      <c r="B1181" s="272" t="s">
        <v>7463</v>
      </c>
      <c r="C1181" s="272" t="s">
        <v>7736</v>
      </c>
      <c r="D1181" s="272" t="s">
        <v>7737</v>
      </c>
      <c r="E1181" s="273" t="s">
        <v>7087</v>
      </c>
      <c r="F1181" s="272" t="s">
        <v>7087</v>
      </c>
      <c r="G1181" s="272">
        <v>95869</v>
      </c>
      <c r="H1181" s="272" t="s">
        <v>8267</v>
      </c>
      <c r="I1181" s="272" t="s">
        <v>301</v>
      </c>
      <c r="J1181" s="272" t="s">
        <v>7089</v>
      </c>
      <c r="K1181" s="273">
        <v>3.58</v>
      </c>
      <c r="L1181" s="272" t="s">
        <v>7090</v>
      </c>
    </row>
    <row r="1182" spans="1:12">
      <c r="A1182" s="272" t="s">
        <v>7462</v>
      </c>
      <c r="B1182" s="272" t="s">
        <v>7463</v>
      </c>
      <c r="C1182" s="272" t="s">
        <v>7736</v>
      </c>
      <c r="D1182" s="272" t="s">
        <v>7737</v>
      </c>
      <c r="E1182" s="273" t="s">
        <v>7087</v>
      </c>
      <c r="F1182" s="272" t="s">
        <v>7087</v>
      </c>
      <c r="G1182" s="272">
        <v>95870</v>
      </c>
      <c r="H1182" s="272" t="s">
        <v>8268</v>
      </c>
      <c r="I1182" s="272" t="s">
        <v>301</v>
      </c>
      <c r="J1182" s="272" t="s">
        <v>7089</v>
      </c>
      <c r="K1182" s="273">
        <v>9.08</v>
      </c>
      <c r="L1182" s="272" t="s">
        <v>7090</v>
      </c>
    </row>
    <row r="1183" spans="1:12">
      <c r="A1183" s="272" t="s">
        <v>7462</v>
      </c>
      <c r="B1183" s="272" t="s">
        <v>7463</v>
      </c>
      <c r="C1183" s="272" t="s">
        <v>7736</v>
      </c>
      <c r="D1183" s="272" t="s">
        <v>7737</v>
      </c>
      <c r="E1183" s="273" t="s">
        <v>7087</v>
      </c>
      <c r="F1183" s="272" t="s">
        <v>7087</v>
      </c>
      <c r="G1183" s="272">
        <v>95871</v>
      </c>
      <c r="H1183" s="272" t="s">
        <v>8269</v>
      </c>
      <c r="I1183" s="272" t="s">
        <v>301</v>
      </c>
      <c r="J1183" s="272" t="s">
        <v>7644</v>
      </c>
      <c r="K1183" s="273">
        <v>280.22000000000003</v>
      </c>
      <c r="L1183" s="272" t="s">
        <v>7090</v>
      </c>
    </row>
    <row r="1184" spans="1:12">
      <c r="A1184" s="272" t="s">
        <v>7462</v>
      </c>
      <c r="B1184" s="272" t="s">
        <v>7463</v>
      </c>
      <c r="C1184" s="272" t="s">
        <v>7736</v>
      </c>
      <c r="D1184" s="272" t="s">
        <v>7737</v>
      </c>
      <c r="E1184" s="273" t="s">
        <v>7087</v>
      </c>
      <c r="F1184" s="272" t="s">
        <v>7087</v>
      </c>
      <c r="G1184" s="272">
        <v>95874</v>
      </c>
      <c r="H1184" s="272" t="s">
        <v>8270</v>
      </c>
      <c r="I1184" s="272" t="s">
        <v>301</v>
      </c>
      <c r="J1184" s="272" t="s">
        <v>7089</v>
      </c>
      <c r="K1184" s="273">
        <v>10.17</v>
      </c>
      <c r="L1184" s="272" t="s">
        <v>7090</v>
      </c>
    </row>
    <row r="1185" spans="1:12">
      <c r="A1185" s="272" t="s">
        <v>7462</v>
      </c>
      <c r="B1185" s="272" t="s">
        <v>7463</v>
      </c>
      <c r="C1185" s="272" t="s">
        <v>7736</v>
      </c>
      <c r="D1185" s="272" t="s">
        <v>7737</v>
      </c>
      <c r="E1185" s="273" t="s">
        <v>7087</v>
      </c>
      <c r="F1185" s="272" t="s">
        <v>7087</v>
      </c>
      <c r="G1185" s="272">
        <v>96008</v>
      </c>
      <c r="H1185" s="272" t="s">
        <v>8271</v>
      </c>
      <c r="I1185" s="272" t="s">
        <v>301</v>
      </c>
      <c r="J1185" s="272" t="s">
        <v>7089</v>
      </c>
      <c r="K1185" s="273">
        <v>21.58</v>
      </c>
      <c r="L1185" s="272" t="s">
        <v>7090</v>
      </c>
    </row>
    <row r="1186" spans="1:12">
      <c r="A1186" s="272" t="s">
        <v>7462</v>
      </c>
      <c r="B1186" s="272" t="s">
        <v>7463</v>
      </c>
      <c r="C1186" s="272" t="s">
        <v>7736</v>
      </c>
      <c r="D1186" s="272" t="s">
        <v>7737</v>
      </c>
      <c r="E1186" s="273" t="s">
        <v>7087</v>
      </c>
      <c r="F1186" s="272" t="s">
        <v>7087</v>
      </c>
      <c r="G1186" s="272">
        <v>96009</v>
      </c>
      <c r="H1186" s="272" t="s">
        <v>8272</v>
      </c>
      <c r="I1186" s="272" t="s">
        <v>301</v>
      </c>
      <c r="J1186" s="272" t="s">
        <v>7089</v>
      </c>
      <c r="K1186" s="273">
        <v>5.78</v>
      </c>
      <c r="L1186" s="272" t="s">
        <v>7090</v>
      </c>
    </row>
    <row r="1187" spans="1:12">
      <c r="A1187" s="272" t="s">
        <v>7462</v>
      </c>
      <c r="B1187" s="272" t="s">
        <v>7463</v>
      </c>
      <c r="C1187" s="272" t="s">
        <v>7736</v>
      </c>
      <c r="D1187" s="272" t="s">
        <v>7737</v>
      </c>
      <c r="E1187" s="273" t="s">
        <v>7087</v>
      </c>
      <c r="F1187" s="272" t="s">
        <v>7087</v>
      </c>
      <c r="G1187" s="272">
        <v>96011</v>
      </c>
      <c r="H1187" s="272" t="s">
        <v>8273</v>
      </c>
      <c r="I1187" s="272" t="s">
        <v>301</v>
      </c>
      <c r="J1187" s="272" t="s">
        <v>7089</v>
      </c>
      <c r="K1187" s="273">
        <v>23.6</v>
      </c>
      <c r="L1187" s="272" t="s">
        <v>7090</v>
      </c>
    </row>
    <row r="1188" spans="1:12">
      <c r="A1188" s="272" t="s">
        <v>7462</v>
      </c>
      <c r="B1188" s="272" t="s">
        <v>7463</v>
      </c>
      <c r="C1188" s="272" t="s">
        <v>7736</v>
      </c>
      <c r="D1188" s="272" t="s">
        <v>7737</v>
      </c>
      <c r="E1188" s="273" t="s">
        <v>7087</v>
      </c>
      <c r="F1188" s="272" t="s">
        <v>7087</v>
      </c>
      <c r="G1188" s="272">
        <v>96012</v>
      </c>
      <c r="H1188" s="272" t="s">
        <v>8274</v>
      </c>
      <c r="I1188" s="272" t="s">
        <v>301</v>
      </c>
      <c r="J1188" s="272" t="s">
        <v>7644</v>
      </c>
      <c r="K1188" s="273">
        <v>99.22</v>
      </c>
      <c r="L1188" s="272" t="s">
        <v>7090</v>
      </c>
    </row>
    <row r="1189" spans="1:12">
      <c r="A1189" s="272" t="s">
        <v>7462</v>
      </c>
      <c r="B1189" s="272" t="s">
        <v>7463</v>
      </c>
      <c r="C1189" s="272" t="s">
        <v>7736</v>
      </c>
      <c r="D1189" s="272" t="s">
        <v>7737</v>
      </c>
      <c r="E1189" s="273" t="s">
        <v>7087</v>
      </c>
      <c r="F1189" s="272" t="s">
        <v>7087</v>
      </c>
      <c r="G1189" s="272">
        <v>96015</v>
      </c>
      <c r="H1189" s="272" t="s">
        <v>8275</v>
      </c>
      <c r="I1189" s="272" t="s">
        <v>301</v>
      </c>
      <c r="J1189" s="272" t="s">
        <v>7089</v>
      </c>
      <c r="K1189" s="273">
        <v>21.38</v>
      </c>
      <c r="L1189" s="272" t="s">
        <v>7090</v>
      </c>
    </row>
    <row r="1190" spans="1:12">
      <c r="A1190" s="272" t="s">
        <v>7462</v>
      </c>
      <c r="B1190" s="272" t="s">
        <v>7463</v>
      </c>
      <c r="C1190" s="272" t="s">
        <v>7736</v>
      </c>
      <c r="D1190" s="272" t="s">
        <v>7737</v>
      </c>
      <c r="E1190" s="273" t="s">
        <v>7087</v>
      </c>
      <c r="F1190" s="272" t="s">
        <v>7087</v>
      </c>
      <c r="G1190" s="272">
        <v>96016</v>
      </c>
      <c r="H1190" s="272" t="s">
        <v>8276</v>
      </c>
      <c r="I1190" s="272" t="s">
        <v>301</v>
      </c>
      <c r="J1190" s="272" t="s">
        <v>7089</v>
      </c>
      <c r="K1190" s="273">
        <v>5.73</v>
      </c>
      <c r="L1190" s="272" t="s">
        <v>7090</v>
      </c>
    </row>
    <row r="1191" spans="1:12">
      <c r="A1191" s="272" t="s">
        <v>7462</v>
      </c>
      <c r="B1191" s="272" t="s">
        <v>7463</v>
      </c>
      <c r="C1191" s="272" t="s">
        <v>7736</v>
      </c>
      <c r="D1191" s="272" t="s">
        <v>7737</v>
      </c>
      <c r="E1191" s="273" t="s">
        <v>7087</v>
      </c>
      <c r="F1191" s="272" t="s">
        <v>7087</v>
      </c>
      <c r="G1191" s="272">
        <v>96018</v>
      </c>
      <c r="H1191" s="272" t="s">
        <v>8277</v>
      </c>
      <c r="I1191" s="272" t="s">
        <v>301</v>
      </c>
      <c r="J1191" s="272" t="s">
        <v>7089</v>
      </c>
      <c r="K1191" s="273">
        <v>23.38</v>
      </c>
      <c r="L1191" s="272" t="s">
        <v>7090</v>
      </c>
    </row>
    <row r="1192" spans="1:12">
      <c r="A1192" s="272" t="s">
        <v>7462</v>
      </c>
      <c r="B1192" s="272" t="s">
        <v>7463</v>
      </c>
      <c r="C1192" s="272" t="s">
        <v>7736</v>
      </c>
      <c r="D1192" s="272" t="s">
        <v>7737</v>
      </c>
      <c r="E1192" s="273" t="s">
        <v>7087</v>
      </c>
      <c r="F1192" s="272" t="s">
        <v>7087</v>
      </c>
      <c r="G1192" s="272">
        <v>96019</v>
      </c>
      <c r="H1192" s="272" t="s">
        <v>8278</v>
      </c>
      <c r="I1192" s="272" t="s">
        <v>301</v>
      </c>
      <c r="J1192" s="272" t="s">
        <v>7644</v>
      </c>
      <c r="K1192" s="273">
        <v>99.22</v>
      </c>
      <c r="L1192" s="272" t="s">
        <v>7090</v>
      </c>
    </row>
    <row r="1193" spans="1:12">
      <c r="A1193" s="272" t="s">
        <v>7462</v>
      </c>
      <c r="B1193" s="272" t="s">
        <v>7463</v>
      </c>
      <c r="C1193" s="272" t="s">
        <v>7736</v>
      </c>
      <c r="D1193" s="272" t="s">
        <v>7737</v>
      </c>
      <c r="E1193" s="273" t="s">
        <v>7087</v>
      </c>
      <c r="F1193" s="272" t="s">
        <v>7087</v>
      </c>
      <c r="G1193" s="272">
        <v>96023</v>
      </c>
      <c r="H1193" s="272" t="s">
        <v>8279</v>
      </c>
      <c r="I1193" s="272" t="s">
        <v>301</v>
      </c>
      <c r="J1193" s="272" t="s">
        <v>7089</v>
      </c>
      <c r="K1193" s="273">
        <v>16.55</v>
      </c>
      <c r="L1193" s="272" t="s">
        <v>7090</v>
      </c>
    </row>
    <row r="1194" spans="1:12">
      <c r="A1194" s="272" t="s">
        <v>7462</v>
      </c>
      <c r="B1194" s="272" t="s">
        <v>7463</v>
      </c>
      <c r="C1194" s="272" t="s">
        <v>7736</v>
      </c>
      <c r="D1194" s="272" t="s">
        <v>7737</v>
      </c>
      <c r="E1194" s="273" t="s">
        <v>7087</v>
      </c>
      <c r="F1194" s="272" t="s">
        <v>7087</v>
      </c>
      <c r="G1194" s="272">
        <v>96024</v>
      </c>
      <c r="H1194" s="272" t="s">
        <v>8280</v>
      </c>
      <c r="I1194" s="272" t="s">
        <v>301</v>
      </c>
      <c r="J1194" s="272" t="s">
        <v>7089</v>
      </c>
      <c r="K1194" s="273">
        <v>4.43</v>
      </c>
      <c r="L1194" s="272" t="s">
        <v>7090</v>
      </c>
    </row>
    <row r="1195" spans="1:12">
      <c r="A1195" s="272" t="s">
        <v>7462</v>
      </c>
      <c r="B1195" s="272" t="s">
        <v>7463</v>
      </c>
      <c r="C1195" s="272" t="s">
        <v>7736</v>
      </c>
      <c r="D1195" s="272" t="s">
        <v>7737</v>
      </c>
      <c r="E1195" s="273" t="s">
        <v>7087</v>
      </c>
      <c r="F1195" s="272" t="s">
        <v>7087</v>
      </c>
      <c r="G1195" s="272">
        <v>96026</v>
      </c>
      <c r="H1195" s="272" t="s">
        <v>8281</v>
      </c>
      <c r="I1195" s="272" t="s">
        <v>301</v>
      </c>
      <c r="J1195" s="272" t="s">
        <v>7089</v>
      </c>
      <c r="K1195" s="273">
        <v>18.100000000000001</v>
      </c>
      <c r="L1195" s="272" t="s">
        <v>7090</v>
      </c>
    </row>
    <row r="1196" spans="1:12">
      <c r="A1196" s="272" t="s">
        <v>7462</v>
      </c>
      <c r="B1196" s="272" t="s">
        <v>7463</v>
      </c>
      <c r="C1196" s="272" t="s">
        <v>7736</v>
      </c>
      <c r="D1196" s="272" t="s">
        <v>7737</v>
      </c>
      <c r="E1196" s="273" t="s">
        <v>7087</v>
      </c>
      <c r="F1196" s="272" t="s">
        <v>7087</v>
      </c>
      <c r="G1196" s="272">
        <v>96027</v>
      </c>
      <c r="H1196" s="272" t="s">
        <v>8282</v>
      </c>
      <c r="I1196" s="272" t="s">
        <v>301</v>
      </c>
      <c r="J1196" s="272" t="s">
        <v>7644</v>
      </c>
      <c r="K1196" s="273">
        <v>69.13</v>
      </c>
      <c r="L1196" s="272" t="s">
        <v>7090</v>
      </c>
    </row>
    <row r="1197" spans="1:12">
      <c r="A1197" s="272" t="s">
        <v>7462</v>
      </c>
      <c r="B1197" s="272" t="s">
        <v>7463</v>
      </c>
      <c r="C1197" s="272" t="s">
        <v>7736</v>
      </c>
      <c r="D1197" s="272" t="s">
        <v>7737</v>
      </c>
      <c r="E1197" s="273" t="s">
        <v>7087</v>
      </c>
      <c r="F1197" s="272" t="s">
        <v>7087</v>
      </c>
      <c r="G1197" s="272">
        <v>96030</v>
      </c>
      <c r="H1197" s="272" t="s">
        <v>8283</v>
      </c>
      <c r="I1197" s="272" t="s">
        <v>301</v>
      </c>
      <c r="J1197" s="272" t="s">
        <v>7089</v>
      </c>
      <c r="K1197" s="273">
        <v>32.590000000000003</v>
      </c>
      <c r="L1197" s="272" t="s">
        <v>7090</v>
      </c>
    </row>
    <row r="1198" spans="1:12">
      <c r="A1198" s="272" t="s">
        <v>7462</v>
      </c>
      <c r="B1198" s="272" t="s">
        <v>7463</v>
      </c>
      <c r="C1198" s="272" t="s">
        <v>7736</v>
      </c>
      <c r="D1198" s="272" t="s">
        <v>7737</v>
      </c>
      <c r="E1198" s="273" t="s">
        <v>7087</v>
      </c>
      <c r="F1198" s="272" t="s">
        <v>7087</v>
      </c>
      <c r="G1198" s="272">
        <v>96031</v>
      </c>
      <c r="H1198" s="272" t="s">
        <v>8284</v>
      </c>
      <c r="I1198" s="272" t="s">
        <v>301</v>
      </c>
      <c r="J1198" s="272" t="s">
        <v>7089</v>
      </c>
      <c r="K1198" s="273">
        <v>12.32</v>
      </c>
      <c r="L1198" s="272" t="s">
        <v>7090</v>
      </c>
    </row>
    <row r="1199" spans="1:12">
      <c r="A1199" s="272" t="s">
        <v>7462</v>
      </c>
      <c r="B1199" s="272" t="s">
        <v>7463</v>
      </c>
      <c r="C1199" s="272" t="s">
        <v>7736</v>
      </c>
      <c r="D1199" s="272" t="s">
        <v>7737</v>
      </c>
      <c r="E1199" s="273" t="s">
        <v>7087</v>
      </c>
      <c r="F1199" s="272" t="s">
        <v>7087</v>
      </c>
      <c r="G1199" s="272">
        <v>96032</v>
      </c>
      <c r="H1199" s="272" t="s">
        <v>8285</v>
      </c>
      <c r="I1199" s="272" t="s">
        <v>301</v>
      </c>
      <c r="J1199" s="272" t="s">
        <v>7089</v>
      </c>
      <c r="K1199" s="273">
        <v>4.95</v>
      </c>
      <c r="L1199" s="272" t="s">
        <v>7090</v>
      </c>
    </row>
    <row r="1200" spans="1:12">
      <c r="A1200" s="272" t="s">
        <v>7462</v>
      </c>
      <c r="B1200" s="272" t="s">
        <v>7463</v>
      </c>
      <c r="C1200" s="272" t="s">
        <v>7736</v>
      </c>
      <c r="D1200" s="272" t="s">
        <v>7737</v>
      </c>
      <c r="E1200" s="273" t="s">
        <v>7087</v>
      </c>
      <c r="F1200" s="272" t="s">
        <v>7087</v>
      </c>
      <c r="G1200" s="272">
        <v>96033</v>
      </c>
      <c r="H1200" s="272" t="s">
        <v>8286</v>
      </c>
      <c r="I1200" s="272" t="s">
        <v>301</v>
      </c>
      <c r="J1200" s="272" t="s">
        <v>7089</v>
      </c>
      <c r="K1200" s="273">
        <v>55.89</v>
      </c>
      <c r="L1200" s="272" t="s">
        <v>7090</v>
      </c>
    </row>
    <row r="1201" spans="1:12">
      <c r="A1201" s="272" t="s">
        <v>7462</v>
      </c>
      <c r="B1201" s="272" t="s">
        <v>7463</v>
      </c>
      <c r="C1201" s="272" t="s">
        <v>7736</v>
      </c>
      <c r="D1201" s="272" t="s">
        <v>7737</v>
      </c>
      <c r="E1201" s="273" t="s">
        <v>7087</v>
      </c>
      <c r="F1201" s="272" t="s">
        <v>7087</v>
      </c>
      <c r="G1201" s="272">
        <v>96034</v>
      </c>
      <c r="H1201" s="272" t="s">
        <v>8287</v>
      </c>
      <c r="I1201" s="272" t="s">
        <v>301</v>
      </c>
      <c r="J1201" s="272" t="s">
        <v>7644</v>
      </c>
      <c r="K1201" s="273">
        <v>145.51</v>
      </c>
      <c r="L1201" s="272" t="s">
        <v>7090</v>
      </c>
    </row>
    <row r="1202" spans="1:12">
      <c r="A1202" s="272" t="s">
        <v>7462</v>
      </c>
      <c r="B1202" s="272" t="s">
        <v>7463</v>
      </c>
      <c r="C1202" s="272" t="s">
        <v>7736</v>
      </c>
      <c r="D1202" s="272" t="s">
        <v>7737</v>
      </c>
      <c r="E1202" s="273" t="s">
        <v>7087</v>
      </c>
      <c r="F1202" s="272" t="s">
        <v>7087</v>
      </c>
      <c r="G1202" s="272">
        <v>96053</v>
      </c>
      <c r="H1202" s="272" t="s">
        <v>8288</v>
      </c>
      <c r="I1202" s="272" t="s">
        <v>301</v>
      </c>
      <c r="J1202" s="272" t="s">
        <v>7089</v>
      </c>
      <c r="K1202" s="273">
        <v>16.75</v>
      </c>
      <c r="L1202" s="272" t="s">
        <v>7090</v>
      </c>
    </row>
    <row r="1203" spans="1:12">
      <c r="A1203" s="272" t="s">
        <v>7462</v>
      </c>
      <c r="B1203" s="272" t="s">
        <v>7463</v>
      </c>
      <c r="C1203" s="272" t="s">
        <v>7736</v>
      </c>
      <c r="D1203" s="272" t="s">
        <v>7737</v>
      </c>
      <c r="E1203" s="273" t="s">
        <v>7087</v>
      </c>
      <c r="F1203" s="272" t="s">
        <v>7087</v>
      </c>
      <c r="G1203" s="272">
        <v>96054</v>
      </c>
      <c r="H1203" s="272" t="s">
        <v>8289</v>
      </c>
      <c r="I1203" s="272" t="s">
        <v>301</v>
      </c>
      <c r="J1203" s="272" t="s">
        <v>7089</v>
      </c>
      <c r="K1203" s="273">
        <v>31.85</v>
      </c>
      <c r="L1203" s="272" t="s">
        <v>7090</v>
      </c>
    </row>
    <row r="1204" spans="1:12">
      <c r="A1204" s="272" t="s">
        <v>7462</v>
      </c>
      <c r="B1204" s="272" t="s">
        <v>7463</v>
      </c>
      <c r="C1204" s="272" t="s">
        <v>7736</v>
      </c>
      <c r="D1204" s="272" t="s">
        <v>7737</v>
      </c>
      <c r="E1204" s="273" t="s">
        <v>7087</v>
      </c>
      <c r="F1204" s="272" t="s">
        <v>7087</v>
      </c>
      <c r="G1204" s="272">
        <v>96055</v>
      </c>
      <c r="H1204" s="272" t="s">
        <v>8290</v>
      </c>
      <c r="I1204" s="272" t="s">
        <v>301</v>
      </c>
      <c r="J1204" s="272" t="s">
        <v>7089</v>
      </c>
      <c r="K1204" s="273">
        <v>4.4800000000000004</v>
      </c>
      <c r="L1204" s="272" t="s">
        <v>7090</v>
      </c>
    </row>
    <row r="1205" spans="1:12">
      <c r="A1205" s="272" t="s">
        <v>7462</v>
      </c>
      <c r="B1205" s="272" t="s">
        <v>7463</v>
      </c>
      <c r="C1205" s="272" t="s">
        <v>7736</v>
      </c>
      <c r="D1205" s="272" t="s">
        <v>7737</v>
      </c>
      <c r="E1205" s="273" t="s">
        <v>7087</v>
      </c>
      <c r="F1205" s="272" t="s">
        <v>7087</v>
      </c>
      <c r="G1205" s="272">
        <v>96056</v>
      </c>
      <c r="H1205" s="272" t="s">
        <v>8291</v>
      </c>
      <c r="I1205" s="272" t="s">
        <v>301</v>
      </c>
      <c r="J1205" s="272" t="s">
        <v>7089</v>
      </c>
      <c r="K1205" s="273">
        <v>18.32</v>
      </c>
      <c r="L1205" s="272" t="s">
        <v>7090</v>
      </c>
    </row>
    <row r="1206" spans="1:12">
      <c r="A1206" s="272" t="s">
        <v>7462</v>
      </c>
      <c r="B1206" s="272" t="s">
        <v>7463</v>
      </c>
      <c r="C1206" s="272" t="s">
        <v>7736</v>
      </c>
      <c r="D1206" s="272" t="s">
        <v>7737</v>
      </c>
      <c r="E1206" s="273" t="s">
        <v>7087</v>
      </c>
      <c r="F1206" s="272" t="s">
        <v>7087</v>
      </c>
      <c r="G1206" s="272">
        <v>96057</v>
      </c>
      <c r="H1206" s="272" t="s">
        <v>8292</v>
      </c>
      <c r="I1206" s="272" t="s">
        <v>301</v>
      </c>
      <c r="J1206" s="272" t="s">
        <v>7644</v>
      </c>
      <c r="K1206" s="273">
        <v>69.13</v>
      </c>
      <c r="L1206" s="272" t="s">
        <v>7090</v>
      </c>
    </row>
    <row r="1207" spans="1:12">
      <c r="A1207" s="272" t="s">
        <v>7462</v>
      </c>
      <c r="B1207" s="272" t="s">
        <v>7463</v>
      </c>
      <c r="C1207" s="272" t="s">
        <v>7736</v>
      </c>
      <c r="D1207" s="272" t="s">
        <v>7737</v>
      </c>
      <c r="E1207" s="273" t="s">
        <v>7087</v>
      </c>
      <c r="F1207" s="272" t="s">
        <v>7087</v>
      </c>
      <c r="G1207" s="272">
        <v>96060</v>
      </c>
      <c r="H1207" s="272" t="s">
        <v>8293</v>
      </c>
      <c r="I1207" s="272" t="s">
        <v>301</v>
      </c>
      <c r="J1207" s="272" t="s">
        <v>7089</v>
      </c>
      <c r="K1207" s="273">
        <v>6.22</v>
      </c>
      <c r="L1207" s="272" t="s">
        <v>7090</v>
      </c>
    </row>
    <row r="1208" spans="1:12">
      <c r="A1208" s="272" t="s">
        <v>7462</v>
      </c>
      <c r="B1208" s="272" t="s">
        <v>7463</v>
      </c>
      <c r="C1208" s="272" t="s">
        <v>7736</v>
      </c>
      <c r="D1208" s="272" t="s">
        <v>7737</v>
      </c>
      <c r="E1208" s="273" t="s">
        <v>7087</v>
      </c>
      <c r="F1208" s="272" t="s">
        <v>7087</v>
      </c>
      <c r="G1208" s="272">
        <v>96061</v>
      </c>
      <c r="H1208" s="272" t="s">
        <v>8294</v>
      </c>
      <c r="I1208" s="272" t="s">
        <v>301</v>
      </c>
      <c r="J1208" s="272" t="s">
        <v>7089</v>
      </c>
      <c r="K1208" s="273">
        <v>39.82</v>
      </c>
      <c r="L1208" s="272" t="s">
        <v>7090</v>
      </c>
    </row>
    <row r="1209" spans="1:12">
      <c r="A1209" s="272" t="s">
        <v>7462</v>
      </c>
      <c r="B1209" s="272" t="s">
        <v>7463</v>
      </c>
      <c r="C1209" s="272" t="s">
        <v>7736</v>
      </c>
      <c r="D1209" s="272" t="s">
        <v>7737</v>
      </c>
      <c r="E1209" s="273" t="s">
        <v>7087</v>
      </c>
      <c r="F1209" s="272" t="s">
        <v>7087</v>
      </c>
      <c r="G1209" s="272">
        <v>96062</v>
      </c>
      <c r="H1209" s="272" t="s">
        <v>8295</v>
      </c>
      <c r="I1209" s="272" t="s">
        <v>301</v>
      </c>
      <c r="J1209" s="272" t="s">
        <v>7644</v>
      </c>
      <c r="K1209" s="273">
        <v>40.89</v>
      </c>
      <c r="L1209" s="272" t="s">
        <v>7090</v>
      </c>
    </row>
    <row r="1210" spans="1:12">
      <c r="A1210" s="272" t="s">
        <v>7462</v>
      </c>
      <c r="B1210" s="272" t="s">
        <v>7463</v>
      </c>
      <c r="C1210" s="272" t="s">
        <v>7736</v>
      </c>
      <c r="D1210" s="272" t="s">
        <v>7737</v>
      </c>
      <c r="E1210" s="273" t="s">
        <v>7087</v>
      </c>
      <c r="F1210" s="272" t="s">
        <v>7087</v>
      </c>
      <c r="G1210" s="272">
        <v>96241</v>
      </c>
      <c r="H1210" s="272" t="s">
        <v>8296</v>
      </c>
      <c r="I1210" s="272" t="s">
        <v>301</v>
      </c>
      <c r="J1210" s="272" t="s">
        <v>7089</v>
      </c>
      <c r="K1210" s="273">
        <v>28.22</v>
      </c>
      <c r="L1210" s="272" t="s">
        <v>7090</v>
      </c>
    </row>
    <row r="1211" spans="1:12">
      <c r="A1211" s="272" t="s">
        <v>7462</v>
      </c>
      <c r="B1211" s="272" t="s">
        <v>7463</v>
      </c>
      <c r="C1211" s="272" t="s">
        <v>7736</v>
      </c>
      <c r="D1211" s="272" t="s">
        <v>7737</v>
      </c>
      <c r="E1211" s="273" t="s">
        <v>7087</v>
      </c>
      <c r="F1211" s="272" t="s">
        <v>7087</v>
      </c>
      <c r="G1211" s="272">
        <v>96242</v>
      </c>
      <c r="H1211" s="272" t="s">
        <v>8297</v>
      </c>
      <c r="I1211" s="272" t="s">
        <v>301</v>
      </c>
      <c r="J1211" s="272" t="s">
        <v>7089</v>
      </c>
      <c r="K1211" s="273">
        <v>7.45</v>
      </c>
      <c r="L1211" s="272" t="s">
        <v>7090</v>
      </c>
    </row>
    <row r="1212" spans="1:12">
      <c r="A1212" s="272" t="s">
        <v>7462</v>
      </c>
      <c r="B1212" s="272" t="s">
        <v>7463</v>
      </c>
      <c r="C1212" s="272" t="s">
        <v>7736</v>
      </c>
      <c r="D1212" s="272" t="s">
        <v>7737</v>
      </c>
      <c r="E1212" s="273" t="s">
        <v>7087</v>
      </c>
      <c r="F1212" s="272" t="s">
        <v>7087</v>
      </c>
      <c r="G1212" s="272">
        <v>96243</v>
      </c>
      <c r="H1212" s="272" t="s">
        <v>8298</v>
      </c>
      <c r="I1212" s="272" t="s">
        <v>301</v>
      </c>
      <c r="J1212" s="272" t="s">
        <v>7089</v>
      </c>
      <c r="K1212" s="273">
        <v>35.270000000000003</v>
      </c>
      <c r="L1212" s="272" t="s">
        <v>7090</v>
      </c>
    </row>
    <row r="1213" spans="1:12">
      <c r="A1213" s="272" t="s">
        <v>7462</v>
      </c>
      <c r="B1213" s="272" t="s">
        <v>7463</v>
      </c>
      <c r="C1213" s="272" t="s">
        <v>7736</v>
      </c>
      <c r="D1213" s="272" t="s">
        <v>7737</v>
      </c>
      <c r="E1213" s="273" t="s">
        <v>7087</v>
      </c>
      <c r="F1213" s="272" t="s">
        <v>7087</v>
      </c>
      <c r="G1213" s="272">
        <v>96244</v>
      </c>
      <c r="H1213" s="272" t="s">
        <v>8299</v>
      </c>
      <c r="I1213" s="272" t="s">
        <v>301</v>
      </c>
      <c r="J1213" s="272" t="s">
        <v>7644</v>
      </c>
      <c r="K1213" s="273">
        <v>17.86</v>
      </c>
      <c r="L1213" s="272" t="s">
        <v>7090</v>
      </c>
    </row>
    <row r="1214" spans="1:12">
      <c r="A1214" s="272" t="s">
        <v>7462</v>
      </c>
      <c r="B1214" s="272" t="s">
        <v>7463</v>
      </c>
      <c r="C1214" s="272" t="s">
        <v>7736</v>
      </c>
      <c r="D1214" s="272" t="s">
        <v>7737</v>
      </c>
      <c r="E1214" s="273" t="s">
        <v>7087</v>
      </c>
      <c r="F1214" s="272" t="s">
        <v>7087</v>
      </c>
      <c r="G1214" s="272">
        <v>96301</v>
      </c>
      <c r="H1214" s="272" t="s">
        <v>8300</v>
      </c>
      <c r="I1214" s="272" t="s">
        <v>301</v>
      </c>
      <c r="J1214" s="272" t="s">
        <v>7644</v>
      </c>
      <c r="K1214" s="273">
        <v>50.4</v>
      </c>
      <c r="L1214" s="272" t="s">
        <v>7090</v>
      </c>
    </row>
    <row r="1215" spans="1:12">
      <c r="A1215" s="272" t="s">
        <v>7462</v>
      </c>
      <c r="B1215" s="272" t="s">
        <v>7463</v>
      </c>
      <c r="C1215" s="272" t="s">
        <v>7736</v>
      </c>
      <c r="D1215" s="272" t="s">
        <v>7737</v>
      </c>
      <c r="E1215" s="273" t="s">
        <v>7087</v>
      </c>
      <c r="F1215" s="272" t="s">
        <v>7087</v>
      </c>
      <c r="G1215" s="272">
        <v>96457</v>
      </c>
      <c r="H1215" s="272" t="s">
        <v>8301</v>
      </c>
      <c r="I1215" s="272" t="s">
        <v>301</v>
      </c>
      <c r="J1215" s="272" t="s">
        <v>7644</v>
      </c>
      <c r="K1215" s="273">
        <v>65.510000000000005</v>
      </c>
      <c r="L1215" s="272" t="s">
        <v>7090</v>
      </c>
    </row>
    <row r="1216" spans="1:12">
      <c r="A1216" s="272" t="s">
        <v>7462</v>
      </c>
      <c r="B1216" s="272" t="s">
        <v>7463</v>
      </c>
      <c r="C1216" s="272" t="s">
        <v>7736</v>
      </c>
      <c r="D1216" s="272" t="s">
        <v>7737</v>
      </c>
      <c r="E1216" s="273" t="s">
        <v>7087</v>
      </c>
      <c r="F1216" s="272" t="s">
        <v>7087</v>
      </c>
      <c r="G1216" s="272">
        <v>96458</v>
      </c>
      <c r="H1216" s="272" t="s">
        <v>8302</v>
      </c>
      <c r="I1216" s="272" t="s">
        <v>301</v>
      </c>
      <c r="J1216" s="272" t="s">
        <v>7089</v>
      </c>
      <c r="K1216" s="273">
        <v>68.319999999999993</v>
      </c>
      <c r="L1216" s="272" t="s">
        <v>7090</v>
      </c>
    </row>
    <row r="1217" spans="1:12">
      <c r="A1217" s="272" t="s">
        <v>7462</v>
      </c>
      <c r="B1217" s="272" t="s">
        <v>7463</v>
      </c>
      <c r="C1217" s="272" t="s">
        <v>7736</v>
      </c>
      <c r="D1217" s="272" t="s">
        <v>7737</v>
      </c>
      <c r="E1217" s="273" t="s">
        <v>7087</v>
      </c>
      <c r="F1217" s="272" t="s">
        <v>7087</v>
      </c>
      <c r="G1217" s="272">
        <v>96459</v>
      </c>
      <c r="H1217" s="272" t="s">
        <v>8303</v>
      </c>
      <c r="I1217" s="272" t="s">
        <v>301</v>
      </c>
      <c r="J1217" s="272" t="s">
        <v>7089</v>
      </c>
      <c r="K1217" s="273">
        <v>14.64</v>
      </c>
      <c r="L1217" s="272" t="s">
        <v>7090</v>
      </c>
    </row>
    <row r="1218" spans="1:12">
      <c r="A1218" s="272" t="s">
        <v>7462</v>
      </c>
      <c r="B1218" s="272" t="s">
        <v>7463</v>
      </c>
      <c r="C1218" s="272" t="s">
        <v>7736</v>
      </c>
      <c r="D1218" s="272" t="s">
        <v>7737</v>
      </c>
      <c r="E1218" s="273" t="s">
        <v>7087</v>
      </c>
      <c r="F1218" s="272" t="s">
        <v>7087</v>
      </c>
      <c r="G1218" s="272">
        <v>96460</v>
      </c>
      <c r="H1218" s="272" t="s">
        <v>8304</v>
      </c>
      <c r="I1218" s="272" t="s">
        <v>301</v>
      </c>
      <c r="J1218" s="272" t="s">
        <v>7089</v>
      </c>
      <c r="K1218" s="273">
        <v>54.59</v>
      </c>
      <c r="L1218" s="272" t="s">
        <v>7090</v>
      </c>
    </row>
    <row r="1219" spans="1:12">
      <c r="A1219" s="272" t="s">
        <v>7462</v>
      </c>
      <c r="B1219" s="272" t="s">
        <v>7463</v>
      </c>
      <c r="C1219" s="272" t="s">
        <v>7736</v>
      </c>
      <c r="D1219" s="272" t="s">
        <v>7737</v>
      </c>
      <c r="E1219" s="273" t="s">
        <v>7087</v>
      </c>
      <c r="F1219" s="272" t="s">
        <v>7087</v>
      </c>
      <c r="G1219" s="272">
        <v>98760</v>
      </c>
      <c r="H1219" s="272" t="s">
        <v>8305</v>
      </c>
      <c r="I1219" s="272" t="s">
        <v>301</v>
      </c>
      <c r="J1219" s="272" t="s">
        <v>7644</v>
      </c>
      <c r="K1219" s="273">
        <v>0.06</v>
      </c>
      <c r="L1219" s="272" t="s">
        <v>7090</v>
      </c>
    </row>
    <row r="1220" spans="1:12">
      <c r="A1220" s="272" t="s">
        <v>7462</v>
      </c>
      <c r="B1220" s="272" t="s">
        <v>7463</v>
      </c>
      <c r="C1220" s="272" t="s">
        <v>7736</v>
      </c>
      <c r="D1220" s="272" t="s">
        <v>7737</v>
      </c>
      <c r="E1220" s="273" t="s">
        <v>7087</v>
      </c>
      <c r="F1220" s="272" t="s">
        <v>7087</v>
      </c>
      <c r="G1220" s="272">
        <v>98761</v>
      </c>
      <c r="H1220" s="272" t="s">
        <v>8306</v>
      </c>
      <c r="I1220" s="272" t="s">
        <v>301</v>
      </c>
      <c r="J1220" s="272" t="s">
        <v>7644</v>
      </c>
      <c r="K1220" s="273">
        <v>0.01</v>
      </c>
      <c r="L1220" s="272" t="s">
        <v>7090</v>
      </c>
    </row>
    <row r="1221" spans="1:12">
      <c r="A1221" s="272" t="s">
        <v>7462</v>
      </c>
      <c r="B1221" s="272" t="s">
        <v>7463</v>
      </c>
      <c r="C1221" s="272" t="s">
        <v>7736</v>
      </c>
      <c r="D1221" s="272" t="s">
        <v>7737</v>
      </c>
      <c r="E1221" s="273" t="s">
        <v>7087</v>
      </c>
      <c r="F1221" s="272" t="s">
        <v>7087</v>
      </c>
      <c r="G1221" s="272">
        <v>98762</v>
      </c>
      <c r="H1221" s="272" t="s">
        <v>8307</v>
      </c>
      <c r="I1221" s="272" t="s">
        <v>301</v>
      </c>
      <c r="J1221" s="272" t="s">
        <v>7644</v>
      </c>
      <c r="K1221" s="273">
        <v>0.08</v>
      </c>
      <c r="L1221" s="272" t="s">
        <v>7090</v>
      </c>
    </row>
    <row r="1222" spans="1:12">
      <c r="A1222" s="272" t="s">
        <v>7462</v>
      </c>
      <c r="B1222" s="272" t="s">
        <v>7463</v>
      </c>
      <c r="C1222" s="272" t="s">
        <v>7736</v>
      </c>
      <c r="D1222" s="272" t="s">
        <v>7737</v>
      </c>
      <c r="E1222" s="273" t="s">
        <v>7087</v>
      </c>
      <c r="F1222" s="272" t="s">
        <v>7087</v>
      </c>
      <c r="G1222" s="272">
        <v>98763</v>
      </c>
      <c r="H1222" s="272" t="s">
        <v>8308</v>
      </c>
      <c r="I1222" s="272" t="s">
        <v>301</v>
      </c>
      <c r="J1222" s="272" t="s">
        <v>7147</v>
      </c>
      <c r="K1222" s="273">
        <v>4.95</v>
      </c>
      <c r="L1222" s="272" t="s">
        <v>7090</v>
      </c>
    </row>
    <row r="1223" spans="1:12">
      <c r="A1223" s="272" t="s">
        <v>7462</v>
      </c>
      <c r="B1223" s="272" t="s">
        <v>7463</v>
      </c>
      <c r="C1223" s="272" t="s">
        <v>7736</v>
      </c>
      <c r="D1223" s="272" t="s">
        <v>7737</v>
      </c>
      <c r="E1223" s="273" t="s">
        <v>7087</v>
      </c>
      <c r="F1223" s="272" t="s">
        <v>7087</v>
      </c>
      <c r="G1223" s="272">
        <v>99829</v>
      </c>
      <c r="H1223" s="272" t="s">
        <v>8309</v>
      </c>
      <c r="I1223" s="272" t="s">
        <v>301</v>
      </c>
      <c r="J1223" s="272" t="s">
        <v>7644</v>
      </c>
      <c r="K1223" s="273">
        <v>0.14000000000000001</v>
      </c>
      <c r="L1223" s="272" t="s">
        <v>7090</v>
      </c>
    </row>
    <row r="1224" spans="1:12">
      <c r="A1224" s="272" t="s">
        <v>7462</v>
      </c>
      <c r="B1224" s="272" t="s">
        <v>7463</v>
      </c>
      <c r="C1224" s="272" t="s">
        <v>7736</v>
      </c>
      <c r="D1224" s="272" t="s">
        <v>7737</v>
      </c>
      <c r="E1224" s="273" t="s">
        <v>7087</v>
      </c>
      <c r="F1224" s="272" t="s">
        <v>7087</v>
      </c>
      <c r="G1224" s="272">
        <v>99830</v>
      </c>
      <c r="H1224" s="272" t="s">
        <v>8310</v>
      </c>
      <c r="I1224" s="272" t="s">
        <v>301</v>
      </c>
      <c r="J1224" s="272" t="s">
        <v>7644</v>
      </c>
      <c r="K1224" s="273">
        <v>0.03</v>
      </c>
      <c r="L1224" s="272" t="s">
        <v>7090</v>
      </c>
    </row>
    <row r="1225" spans="1:12">
      <c r="A1225" s="272" t="s">
        <v>7462</v>
      </c>
      <c r="B1225" s="272" t="s">
        <v>7463</v>
      </c>
      <c r="C1225" s="272" t="s">
        <v>7736</v>
      </c>
      <c r="D1225" s="272" t="s">
        <v>7737</v>
      </c>
      <c r="E1225" s="273" t="s">
        <v>7087</v>
      </c>
      <c r="F1225" s="272" t="s">
        <v>7087</v>
      </c>
      <c r="G1225" s="272">
        <v>99831</v>
      </c>
      <c r="H1225" s="272" t="s">
        <v>8311</v>
      </c>
      <c r="I1225" s="272" t="s">
        <v>301</v>
      </c>
      <c r="J1225" s="272" t="s">
        <v>7644</v>
      </c>
      <c r="K1225" s="273">
        <v>0.1</v>
      </c>
      <c r="L1225" s="272" t="s">
        <v>7090</v>
      </c>
    </row>
    <row r="1226" spans="1:12">
      <c r="A1226" s="272" t="s">
        <v>7462</v>
      </c>
      <c r="B1226" s="272" t="s">
        <v>7463</v>
      </c>
      <c r="C1226" s="272" t="s">
        <v>7736</v>
      </c>
      <c r="D1226" s="272" t="s">
        <v>7737</v>
      </c>
      <c r="E1226" s="273" t="s">
        <v>7087</v>
      </c>
      <c r="F1226" s="272" t="s">
        <v>7087</v>
      </c>
      <c r="G1226" s="272">
        <v>99832</v>
      </c>
      <c r="H1226" s="272" t="s">
        <v>8312</v>
      </c>
      <c r="I1226" s="272" t="s">
        <v>301</v>
      </c>
      <c r="J1226" s="272" t="s">
        <v>7147</v>
      </c>
      <c r="K1226" s="273">
        <v>2.02</v>
      </c>
      <c r="L1226" s="272" t="s">
        <v>7090</v>
      </c>
    </row>
    <row r="1227" spans="1:12">
      <c r="A1227" s="272" t="s">
        <v>7462</v>
      </c>
      <c r="B1227" s="272" t="s">
        <v>7463</v>
      </c>
      <c r="C1227" s="272" t="s">
        <v>7736</v>
      </c>
      <c r="D1227" s="272" t="s">
        <v>7737</v>
      </c>
      <c r="E1227" s="273" t="s">
        <v>7087</v>
      </c>
      <c r="F1227" s="272" t="s">
        <v>7087</v>
      </c>
      <c r="G1227" s="272">
        <v>100637</v>
      </c>
      <c r="H1227" s="272" t="s">
        <v>8313</v>
      </c>
      <c r="I1227" s="272" t="s">
        <v>301</v>
      </c>
      <c r="J1227" s="272" t="s">
        <v>7089</v>
      </c>
      <c r="K1227" s="273">
        <v>186.68</v>
      </c>
      <c r="L1227" s="272" t="s">
        <v>7090</v>
      </c>
    </row>
    <row r="1228" spans="1:12">
      <c r="A1228" s="272" t="s">
        <v>7462</v>
      </c>
      <c r="B1228" s="272" t="s">
        <v>7463</v>
      </c>
      <c r="C1228" s="272" t="s">
        <v>7736</v>
      </c>
      <c r="D1228" s="272" t="s">
        <v>7737</v>
      </c>
      <c r="E1228" s="273" t="s">
        <v>7087</v>
      </c>
      <c r="F1228" s="272" t="s">
        <v>7087</v>
      </c>
      <c r="G1228" s="272">
        <v>100638</v>
      </c>
      <c r="H1228" s="272" t="s">
        <v>8314</v>
      </c>
      <c r="I1228" s="272" t="s">
        <v>301</v>
      </c>
      <c r="J1228" s="272" t="s">
        <v>7089</v>
      </c>
      <c r="K1228" s="273">
        <v>57.38</v>
      </c>
      <c r="L1228" s="272" t="s">
        <v>7090</v>
      </c>
    </row>
    <row r="1229" spans="1:12">
      <c r="A1229" s="272" t="s">
        <v>7462</v>
      </c>
      <c r="B1229" s="272" t="s">
        <v>7463</v>
      </c>
      <c r="C1229" s="272" t="s">
        <v>7736</v>
      </c>
      <c r="D1229" s="272" t="s">
        <v>7737</v>
      </c>
      <c r="E1229" s="273" t="s">
        <v>7087</v>
      </c>
      <c r="F1229" s="272" t="s">
        <v>7087</v>
      </c>
      <c r="G1229" s="272">
        <v>100639</v>
      </c>
      <c r="H1229" s="272" t="s">
        <v>8315</v>
      </c>
      <c r="I1229" s="272" t="s">
        <v>301</v>
      </c>
      <c r="J1229" s="272" t="s">
        <v>7089</v>
      </c>
      <c r="K1229" s="273">
        <v>233.54</v>
      </c>
      <c r="L1229" s="272" t="s">
        <v>7090</v>
      </c>
    </row>
    <row r="1230" spans="1:12">
      <c r="A1230" s="272" t="s">
        <v>7462</v>
      </c>
      <c r="B1230" s="272" t="s">
        <v>7463</v>
      </c>
      <c r="C1230" s="272" t="s">
        <v>7736</v>
      </c>
      <c r="D1230" s="272" t="s">
        <v>7737</v>
      </c>
      <c r="E1230" s="273" t="s">
        <v>7087</v>
      </c>
      <c r="F1230" s="272" t="s">
        <v>7087</v>
      </c>
      <c r="G1230" s="272">
        <v>100640</v>
      </c>
      <c r="H1230" s="272" t="s">
        <v>8316</v>
      </c>
      <c r="I1230" s="272" t="s">
        <v>301</v>
      </c>
      <c r="J1230" s="272" t="s">
        <v>7644</v>
      </c>
      <c r="K1230" s="274">
        <v>4420.8</v>
      </c>
      <c r="L1230" s="272" t="s">
        <v>7090</v>
      </c>
    </row>
    <row r="1231" spans="1:12">
      <c r="A1231" s="272" t="s">
        <v>7462</v>
      </c>
      <c r="B1231" s="272" t="s">
        <v>7463</v>
      </c>
      <c r="C1231" s="272" t="s">
        <v>7736</v>
      </c>
      <c r="D1231" s="272" t="s">
        <v>7737</v>
      </c>
      <c r="E1231" s="273" t="s">
        <v>7087</v>
      </c>
      <c r="F1231" s="272" t="s">
        <v>7087</v>
      </c>
      <c r="G1231" s="272">
        <v>100643</v>
      </c>
      <c r="H1231" s="272" t="s">
        <v>8317</v>
      </c>
      <c r="I1231" s="272" t="s">
        <v>301</v>
      </c>
      <c r="J1231" s="272" t="s">
        <v>7089</v>
      </c>
      <c r="K1231" s="273">
        <v>382.52</v>
      </c>
      <c r="L1231" s="272" t="s">
        <v>7090</v>
      </c>
    </row>
    <row r="1232" spans="1:12">
      <c r="A1232" s="272" t="s">
        <v>7462</v>
      </c>
      <c r="B1232" s="272" t="s">
        <v>7463</v>
      </c>
      <c r="C1232" s="272" t="s">
        <v>7736</v>
      </c>
      <c r="D1232" s="272" t="s">
        <v>7737</v>
      </c>
      <c r="E1232" s="273" t="s">
        <v>7087</v>
      </c>
      <c r="F1232" s="272" t="s">
        <v>7087</v>
      </c>
      <c r="G1232" s="272">
        <v>100644</v>
      </c>
      <c r="H1232" s="272" t="s">
        <v>8318</v>
      </c>
      <c r="I1232" s="272" t="s">
        <v>301</v>
      </c>
      <c r="J1232" s="272" t="s">
        <v>7089</v>
      </c>
      <c r="K1232" s="273">
        <v>134.84</v>
      </c>
      <c r="L1232" s="272" t="s">
        <v>7090</v>
      </c>
    </row>
    <row r="1233" spans="1:12">
      <c r="A1233" s="272" t="s">
        <v>7462</v>
      </c>
      <c r="B1233" s="272" t="s">
        <v>7463</v>
      </c>
      <c r="C1233" s="272" t="s">
        <v>7736</v>
      </c>
      <c r="D1233" s="272" t="s">
        <v>7737</v>
      </c>
      <c r="E1233" s="273" t="s">
        <v>7087</v>
      </c>
      <c r="F1233" s="272" t="s">
        <v>7087</v>
      </c>
      <c r="G1233" s="272">
        <v>100645</v>
      </c>
      <c r="H1233" s="272" t="s">
        <v>8319</v>
      </c>
      <c r="I1233" s="272" t="s">
        <v>301</v>
      </c>
      <c r="J1233" s="272" t="s">
        <v>7089</v>
      </c>
      <c r="K1233" s="273">
        <v>614.9</v>
      </c>
      <c r="L1233" s="272" t="s">
        <v>7090</v>
      </c>
    </row>
    <row r="1234" spans="1:12">
      <c r="A1234" s="272" t="s">
        <v>7462</v>
      </c>
      <c r="B1234" s="272" t="s">
        <v>7463</v>
      </c>
      <c r="C1234" s="272" t="s">
        <v>7736</v>
      </c>
      <c r="D1234" s="272" t="s">
        <v>7737</v>
      </c>
      <c r="E1234" s="273" t="s">
        <v>7087</v>
      </c>
      <c r="F1234" s="272" t="s">
        <v>7087</v>
      </c>
      <c r="G1234" s="272">
        <v>100646</v>
      </c>
      <c r="H1234" s="272" t="s">
        <v>8320</v>
      </c>
      <c r="I1234" s="272" t="s">
        <v>301</v>
      </c>
      <c r="J1234" s="272" t="s">
        <v>7644</v>
      </c>
      <c r="K1234" s="274">
        <v>5526</v>
      </c>
      <c r="L1234" s="272" t="s">
        <v>7090</v>
      </c>
    </row>
    <row r="1235" spans="1:12">
      <c r="A1235" s="272" t="s">
        <v>7462</v>
      </c>
      <c r="B1235" s="272" t="s">
        <v>7463</v>
      </c>
      <c r="C1235" s="272" t="s">
        <v>7736</v>
      </c>
      <c r="D1235" s="272" t="s">
        <v>7737</v>
      </c>
      <c r="E1235" s="273" t="s">
        <v>7087</v>
      </c>
      <c r="F1235" s="272" t="s">
        <v>7087</v>
      </c>
      <c r="G1235" s="272">
        <v>102270</v>
      </c>
      <c r="H1235" s="272" t="s">
        <v>8321</v>
      </c>
      <c r="I1235" s="272" t="s">
        <v>301</v>
      </c>
      <c r="J1235" s="272" t="s">
        <v>7644</v>
      </c>
      <c r="K1235" s="273">
        <v>0.59</v>
      </c>
      <c r="L1235" s="272" t="s">
        <v>7090</v>
      </c>
    </row>
    <row r="1236" spans="1:12">
      <c r="A1236" s="272" t="s">
        <v>7462</v>
      </c>
      <c r="B1236" s="272" t="s">
        <v>7463</v>
      </c>
      <c r="C1236" s="272" t="s">
        <v>7736</v>
      </c>
      <c r="D1236" s="272" t="s">
        <v>7737</v>
      </c>
      <c r="E1236" s="273" t="s">
        <v>7087</v>
      </c>
      <c r="F1236" s="272" t="s">
        <v>7087</v>
      </c>
      <c r="G1236" s="272">
        <v>102271</v>
      </c>
      <c r="H1236" s="272" t="s">
        <v>8322</v>
      </c>
      <c r="I1236" s="272" t="s">
        <v>301</v>
      </c>
      <c r="J1236" s="272" t="s">
        <v>7644</v>
      </c>
      <c r="K1236" s="273">
        <v>0.13</v>
      </c>
      <c r="L1236" s="272" t="s">
        <v>7090</v>
      </c>
    </row>
    <row r="1237" spans="1:12">
      <c r="A1237" s="272" t="s">
        <v>7462</v>
      </c>
      <c r="B1237" s="272" t="s">
        <v>7463</v>
      </c>
      <c r="C1237" s="272" t="s">
        <v>7736</v>
      </c>
      <c r="D1237" s="272" t="s">
        <v>7737</v>
      </c>
      <c r="E1237" s="273" t="s">
        <v>7087</v>
      </c>
      <c r="F1237" s="272" t="s">
        <v>7087</v>
      </c>
      <c r="G1237" s="272">
        <v>102272</v>
      </c>
      <c r="H1237" s="272" t="s">
        <v>8323</v>
      </c>
      <c r="I1237" s="272" t="s">
        <v>301</v>
      </c>
      <c r="J1237" s="272" t="s">
        <v>7644</v>
      </c>
      <c r="K1237" s="273">
        <v>0.74</v>
      </c>
      <c r="L1237" s="272" t="s">
        <v>7090</v>
      </c>
    </row>
    <row r="1238" spans="1:12">
      <c r="A1238" s="272" t="s">
        <v>7462</v>
      </c>
      <c r="B1238" s="272" t="s">
        <v>7463</v>
      </c>
      <c r="C1238" s="272" t="s">
        <v>7736</v>
      </c>
      <c r="D1238" s="272" t="s">
        <v>7737</v>
      </c>
      <c r="E1238" s="273" t="s">
        <v>7087</v>
      </c>
      <c r="F1238" s="272" t="s">
        <v>7087</v>
      </c>
      <c r="G1238" s="272">
        <v>102273</v>
      </c>
      <c r="H1238" s="272" t="s">
        <v>8324</v>
      </c>
      <c r="I1238" s="272" t="s">
        <v>301</v>
      </c>
      <c r="J1238" s="272" t="s">
        <v>7147</v>
      </c>
      <c r="K1238" s="273">
        <v>1.83</v>
      </c>
      <c r="L1238" s="272" t="s">
        <v>7090</v>
      </c>
    </row>
    <row r="1239" spans="1:12">
      <c r="A1239" s="272" t="s">
        <v>7462</v>
      </c>
      <c r="B1239" s="272" t="s">
        <v>7463</v>
      </c>
      <c r="C1239" s="272" t="s">
        <v>7736</v>
      </c>
      <c r="D1239" s="272" t="s">
        <v>7737</v>
      </c>
      <c r="E1239" s="273" t="s">
        <v>7087</v>
      </c>
      <c r="F1239" s="272" t="s">
        <v>7087</v>
      </c>
      <c r="G1239" s="272">
        <v>102809</v>
      </c>
      <c r="H1239" s="272" t="s">
        <v>8325</v>
      </c>
      <c r="I1239" s="272" t="s">
        <v>301</v>
      </c>
      <c r="J1239" s="272" t="s">
        <v>7644</v>
      </c>
      <c r="K1239" s="273">
        <v>15.4</v>
      </c>
      <c r="L1239" s="272" t="s">
        <v>7090</v>
      </c>
    </row>
    <row r="1240" spans="1:12">
      <c r="A1240" s="272" t="s">
        <v>7462</v>
      </c>
      <c r="B1240" s="272" t="s">
        <v>7463</v>
      </c>
      <c r="C1240" s="272" t="s">
        <v>7736</v>
      </c>
      <c r="D1240" s="272" t="s">
        <v>7737</v>
      </c>
      <c r="E1240" s="273" t="s">
        <v>7087</v>
      </c>
      <c r="F1240" s="272" t="s">
        <v>7087</v>
      </c>
      <c r="G1240" s="272">
        <v>102815</v>
      </c>
      <c r="H1240" s="272" t="s">
        <v>8326</v>
      </c>
      <c r="I1240" s="272" t="s">
        <v>301</v>
      </c>
      <c r="J1240" s="272" t="s">
        <v>7147</v>
      </c>
      <c r="K1240" s="273">
        <v>3.67</v>
      </c>
      <c r="L1240" s="272" t="s">
        <v>7090</v>
      </c>
    </row>
    <row r="1241" spans="1:12">
      <c r="A1241" s="272" t="s">
        <v>7462</v>
      </c>
      <c r="B1241" s="272" t="s">
        <v>7463</v>
      </c>
      <c r="C1241" s="272" t="s">
        <v>7736</v>
      </c>
      <c r="D1241" s="272" t="s">
        <v>7737</v>
      </c>
      <c r="E1241" s="273" t="s">
        <v>7087</v>
      </c>
      <c r="F1241" s="272" t="s">
        <v>7087</v>
      </c>
      <c r="G1241" s="272">
        <v>102826</v>
      </c>
      <c r="H1241" s="272" t="s">
        <v>8327</v>
      </c>
      <c r="I1241" s="272" t="s">
        <v>301</v>
      </c>
      <c r="J1241" s="272" t="s">
        <v>7147</v>
      </c>
      <c r="K1241" s="273">
        <v>6.89</v>
      </c>
      <c r="L1241" s="272" t="s">
        <v>7090</v>
      </c>
    </row>
    <row r="1242" spans="1:12">
      <c r="A1242" s="272" t="s">
        <v>7462</v>
      </c>
      <c r="B1242" s="272" t="s">
        <v>7463</v>
      </c>
      <c r="C1242" s="272" t="s">
        <v>7736</v>
      </c>
      <c r="D1242" s="272" t="s">
        <v>7737</v>
      </c>
      <c r="E1242" s="273" t="s">
        <v>7087</v>
      </c>
      <c r="F1242" s="272" t="s">
        <v>7087</v>
      </c>
      <c r="G1242" s="272">
        <v>102832</v>
      </c>
      <c r="H1242" s="272" t="s">
        <v>8328</v>
      </c>
      <c r="I1242" s="272" t="s">
        <v>301</v>
      </c>
      <c r="J1242" s="272" t="s">
        <v>7147</v>
      </c>
      <c r="K1242" s="273">
        <v>9.18</v>
      </c>
      <c r="L1242" s="272" t="s">
        <v>7090</v>
      </c>
    </row>
    <row r="1243" spans="1:12">
      <c r="A1243" s="272" t="s">
        <v>7462</v>
      </c>
      <c r="B1243" s="272" t="s">
        <v>7463</v>
      </c>
      <c r="C1243" s="272" t="s">
        <v>7736</v>
      </c>
      <c r="D1243" s="272" t="s">
        <v>7737</v>
      </c>
      <c r="E1243" s="273" t="s">
        <v>7087</v>
      </c>
      <c r="F1243" s="272" t="s">
        <v>7087</v>
      </c>
      <c r="G1243" s="272">
        <v>102843</v>
      </c>
      <c r="H1243" s="272" t="s">
        <v>8329</v>
      </c>
      <c r="I1243" s="272" t="s">
        <v>301</v>
      </c>
      <c r="J1243" s="272" t="s">
        <v>7644</v>
      </c>
      <c r="K1243" s="273">
        <v>138.15</v>
      </c>
      <c r="L1243" s="272" t="s">
        <v>7090</v>
      </c>
    </row>
    <row r="1244" spans="1:12">
      <c r="A1244" s="272" t="s">
        <v>7462</v>
      </c>
      <c r="B1244" s="272" t="s">
        <v>7463</v>
      </c>
      <c r="C1244" s="272" t="s">
        <v>7736</v>
      </c>
      <c r="D1244" s="272" t="s">
        <v>7737</v>
      </c>
      <c r="E1244" s="273" t="s">
        <v>7087</v>
      </c>
      <c r="F1244" s="272" t="s">
        <v>7087</v>
      </c>
      <c r="G1244" s="272">
        <v>102849</v>
      </c>
      <c r="H1244" s="272" t="s">
        <v>8330</v>
      </c>
      <c r="I1244" s="272" t="s">
        <v>301</v>
      </c>
      <c r="J1244" s="272" t="s">
        <v>7644</v>
      </c>
      <c r="K1244" s="273">
        <v>67.540000000000006</v>
      </c>
      <c r="L1244" s="272" t="s">
        <v>7090</v>
      </c>
    </row>
    <row r="1245" spans="1:12">
      <c r="A1245" s="272" t="s">
        <v>7462</v>
      </c>
      <c r="B1245" s="272" t="s">
        <v>7463</v>
      </c>
      <c r="C1245" s="272" t="s">
        <v>7736</v>
      </c>
      <c r="D1245" s="272" t="s">
        <v>7737</v>
      </c>
      <c r="E1245" s="273" t="s">
        <v>7087</v>
      </c>
      <c r="F1245" s="272" t="s">
        <v>7087</v>
      </c>
      <c r="G1245" s="272">
        <v>102855</v>
      </c>
      <c r="H1245" s="272" t="s">
        <v>8331</v>
      </c>
      <c r="I1245" s="272" t="s">
        <v>301</v>
      </c>
      <c r="J1245" s="272" t="s">
        <v>7644</v>
      </c>
      <c r="K1245" s="273">
        <v>67.540000000000006</v>
      </c>
      <c r="L1245" s="272" t="s">
        <v>7090</v>
      </c>
    </row>
    <row r="1246" spans="1:12">
      <c r="A1246" s="272" t="s">
        <v>7462</v>
      </c>
      <c r="B1246" s="272" t="s">
        <v>7463</v>
      </c>
      <c r="C1246" s="272" t="s">
        <v>7736</v>
      </c>
      <c r="D1246" s="272" t="s">
        <v>7737</v>
      </c>
      <c r="E1246" s="273" t="s">
        <v>7087</v>
      </c>
      <c r="F1246" s="272" t="s">
        <v>7087</v>
      </c>
      <c r="G1246" s="272">
        <v>102861</v>
      </c>
      <c r="H1246" s="272" t="s">
        <v>8332</v>
      </c>
      <c r="I1246" s="272" t="s">
        <v>301</v>
      </c>
      <c r="J1246" s="272" t="s">
        <v>7147</v>
      </c>
      <c r="K1246" s="273">
        <v>1.35</v>
      </c>
      <c r="L1246" s="272" t="s">
        <v>7090</v>
      </c>
    </row>
    <row r="1247" spans="1:12">
      <c r="A1247" s="272" t="s">
        <v>7462</v>
      </c>
      <c r="B1247" s="272" t="s">
        <v>7463</v>
      </c>
      <c r="C1247" s="272" t="s">
        <v>7736</v>
      </c>
      <c r="D1247" s="272" t="s">
        <v>7737</v>
      </c>
      <c r="E1247" s="273" t="s">
        <v>7087</v>
      </c>
      <c r="F1247" s="272" t="s">
        <v>7087</v>
      </c>
      <c r="G1247" s="272">
        <v>102867</v>
      </c>
      <c r="H1247" s="272" t="s">
        <v>8333</v>
      </c>
      <c r="I1247" s="272" t="s">
        <v>301</v>
      </c>
      <c r="J1247" s="272" t="s">
        <v>7147</v>
      </c>
      <c r="K1247" s="273">
        <v>0.73</v>
      </c>
      <c r="L1247" s="272" t="s">
        <v>7090</v>
      </c>
    </row>
    <row r="1248" spans="1:12">
      <c r="A1248" s="272" t="s">
        <v>7462</v>
      </c>
      <c r="B1248" s="272" t="s">
        <v>7463</v>
      </c>
      <c r="C1248" s="272" t="s">
        <v>7736</v>
      </c>
      <c r="D1248" s="272" t="s">
        <v>7737</v>
      </c>
      <c r="E1248" s="273" t="s">
        <v>7087</v>
      </c>
      <c r="F1248" s="272" t="s">
        <v>7087</v>
      </c>
      <c r="G1248" s="272">
        <v>102873</v>
      </c>
      <c r="H1248" s="272" t="s">
        <v>8334</v>
      </c>
      <c r="I1248" s="272" t="s">
        <v>301</v>
      </c>
      <c r="J1248" s="272" t="s">
        <v>7644</v>
      </c>
      <c r="K1248" s="273">
        <v>122.73</v>
      </c>
      <c r="L1248" s="272" t="s">
        <v>7090</v>
      </c>
    </row>
    <row r="1249" spans="1:12">
      <c r="A1249" s="272" t="s">
        <v>7462</v>
      </c>
      <c r="B1249" s="272" t="s">
        <v>7463</v>
      </c>
      <c r="C1249" s="272" t="s">
        <v>7736</v>
      </c>
      <c r="D1249" s="272" t="s">
        <v>7737</v>
      </c>
      <c r="E1249" s="273" t="s">
        <v>7087</v>
      </c>
      <c r="F1249" s="272" t="s">
        <v>7087</v>
      </c>
      <c r="G1249" s="272">
        <v>102879</v>
      </c>
      <c r="H1249" s="272" t="s">
        <v>8335</v>
      </c>
      <c r="I1249" s="272" t="s">
        <v>301</v>
      </c>
      <c r="J1249" s="272" t="s">
        <v>7644</v>
      </c>
      <c r="K1249" s="273">
        <v>184.2</v>
      </c>
      <c r="L1249" s="272" t="s">
        <v>7090</v>
      </c>
    </row>
    <row r="1250" spans="1:12">
      <c r="A1250" s="272" t="s">
        <v>7462</v>
      </c>
      <c r="B1250" s="272" t="s">
        <v>7463</v>
      </c>
      <c r="C1250" s="272" t="s">
        <v>7736</v>
      </c>
      <c r="D1250" s="272" t="s">
        <v>7737</v>
      </c>
      <c r="E1250" s="273" t="s">
        <v>7087</v>
      </c>
      <c r="F1250" s="272" t="s">
        <v>7087</v>
      </c>
      <c r="G1250" s="272">
        <v>102885</v>
      </c>
      <c r="H1250" s="272" t="s">
        <v>8336</v>
      </c>
      <c r="I1250" s="272" t="s">
        <v>301</v>
      </c>
      <c r="J1250" s="272" t="s">
        <v>7147</v>
      </c>
      <c r="K1250" s="273">
        <v>1.38</v>
      </c>
      <c r="L1250" s="272" t="s">
        <v>7090</v>
      </c>
    </row>
    <row r="1251" spans="1:12">
      <c r="A1251" s="272" t="s">
        <v>7462</v>
      </c>
      <c r="B1251" s="272" t="s">
        <v>7463</v>
      </c>
      <c r="C1251" s="272" t="s">
        <v>7736</v>
      </c>
      <c r="D1251" s="272" t="s">
        <v>7737</v>
      </c>
      <c r="E1251" s="273" t="s">
        <v>7087</v>
      </c>
      <c r="F1251" s="272" t="s">
        <v>7087</v>
      </c>
      <c r="G1251" s="272">
        <v>102891</v>
      </c>
      <c r="H1251" s="272" t="s">
        <v>8337</v>
      </c>
      <c r="I1251" s="272" t="s">
        <v>301</v>
      </c>
      <c r="J1251" s="272" t="s">
        <v>7147</v>
      </c>
      <c r="K1251" s="273">
        <v>1.38</v>
      </c>
      <c r="L1251" s="272" t="s">
        <v>7090</v>
      </c>
    </row>
    <row r="1252" spans="1:12">
      <c r="A1252" s="272" t="s">
        <v>7462</v>
      </c>
      <c r="B1252" s="272" t="s">
        <v>7463</v>
      </c>
      <c r="C1252" s="272" t="s">
        <v>7736</v>
      </c>
      <c r="D1252" s="272" t="s">
        <v>7737</v>
      </c>
      <c r="E1252" s="273" t="s">
        <v>7087</v>
      </c>
      <c r="F1252" s="272" t="s">
        <v>7087</v>
      </c>
      <c r="G1252" s="272">
        <v>102897</v>
      </c>
      <c r="H1252" s="272" t="s">
        <v>8338</v>
      </c>
      <c r="I1252" s="272" t="s">
        <v>301</v>
      </c>
      <c r="J1252" s="272" t="s">
        <v>7644</v>
      </c>
      <c r="K1252" s="273">
        <v>92.28</v>
      </c>
      <c r="L1252" s="272" t="s">
        <v>7090</v>
      </c>
    </row>
    <row r="1253" spans="1:12">
      <c r="A1253" s="272" t="s">
        <v>7462</v>
      </c>
      <c r="B1253" s="272" t="s">
        <v>7463</v>
      </c>
      <c r="C1253" s="272" t="s">
        <v>7736</v>
      </c>
      <c r="D1253" s="272" t="s">
        <v>7737</v>
      </c>
      <c r="E1253" s="273" t="s">
        <v>7087</v>
      </c>
      <c r="F1253" s="272" t="s">
        <v>7087</v>
      </c>
      <c r="G1253" s="272">
        <v>102903</v>
      </c>
      <c r="H1253" s="272" t="s">
        <v>8339</v>
      </c>
      <c r="I1253" s="272" t="s">
        <v>301</v>
      </c>
      <c r="J1253" s="272" t="s">
        <v>7644</v>
      </c>
      <c r="K1253" s="273">
        <v>11.97</v>
      </c>
      <c r="L1253" s="272" t="s">
        <v>7090</v>
      </c>
    </row>
    <row r="1254" spans="1:12">
      <c r="A1254" s="272" t="s">
        <v>7462</v>
      </c>
      <c r="B1254" s="272" t="s">
        <v>7463</v>
      </c>
      <c r="C1254" s="272" t="s">
        <v>7736</v>
      </c>
      <c r="D1254" s="272" t="s">
        <v>7737</v>
      </c>
      <c r="E1254" s="273" t="s">
        <v>7087</v>
      </c>
      <c r="F1254" s="272" t="s">
        <v>7087</v>
      </c>
      <c r="G1254" s="272">
        <v>102909</v>
      </c>
      <c r="H1254" s="272" t="s">
        <v>8340</v>
      </c>
      <c r="I1254" s="272" t="s">
        <v>301</v>
      </c>
      <c r="J1254" s="272" t="s">
        <v>7147</v>
      </c>
      <c r="K1254" s="273">
        <v>4.4000000000000004</v>
      </c>
      <c r="L1254" s="272" t="s">
        <v>7090</v>
      </c>
    </row>
    <row r="1255" spans="1:12">
      <c r="A1255" s="272" t="s">
        <v>7462</v>
      </c>
      <c r="B1255" s="272" t="s">
        <v>7463</v>
      </c>
      <c r="C1255" s="272" t="s">
        <v>7736</v>
      </c>
      <c r="D1255" s="272" t="s">
        <v>7737</v>
      </c>
      <c r="E1255" s="273" t="s">
        <v>7087</v>
      </c>
      <c r="F1255" s="272" t="s">
        <v>7087</v>
      </c>
      <c r="G1255" s="272">
        <v>102915</v>
      </c>
      <c r="H1255" s="272" t="s">
        <v>8341</v>
      </c>
      <c r="I1255" s="272" t="s">
        <v>301</v>
      </c>
      <c r="J1255" s="272" t="s">
        <v>7147</v>
      </c>
      <c r="K1255" s="273">
        <v>0.68</v>
      </c>
      <c r="L1255" s="272" t="s">
        <v>7090</v>
      </c>
    </row>
    <row r="1256" spans="1:12">
      <c r="A1256" s="272" t="s">
        <v>7462</v>
      </c>
      <c r="B1256" s="272" t="s">
        <v>7463</v>
      </c>
      <c r="C1256" s="272" t="s">
        <v>7736</v>
      </c>
      <c r="D1256" s="272" t="s">
        <v>7737</v>
      </c>
      <c r="E1256" s="273" t="s">
        <v>7087</v>
      </c>
      <c r="F1256" s="272" t="s">
        <v>7087</v>
      </c>
      <c r="G1256" s="272">
        <v>102927</v>
      </c>
      <c r="H1256" s="272" t="s">
        <v>8342</v>
      </c>
      <c r="I1256" s="272" t="s">
        <v>301</v>
      </c>
      <c r="J1256" s="272" t="s">
        <v>7147</v>
      </c>
      <c r="K1256" s="273">
        <v>1.01</v>
      </c>
      <c r="L1256" s="272" t="s">
        <v>7090</v>
      </c>
    </row>
    <row r="1257" spans="1:12">
      <c r="A1257" s="272" t="s">
        <v>7462</v>
      </c>
      <c r="B1257" s="272" t="s">
        <v>7463</v>
      </c>
      <c r="C1257" s="272" t="s">
        <v>7736</v>
      </c>
      <c r="D1257" s="272" t="s">
        <v>7737</v>
      </c>
      <c r="E1257" s="273" t="s">
        <v>7087</v>
      </c>
      <c r="F1257" s="272" t="s">
        <v>7087</v>
      </c>
      <c r="G1257" s="272">
        <v>102933</v>
      </c>
      <c r="H1257" s="272" t="s">
        <v>8343</v>
      </c>
      <c r="I1257" s="272" t="s">
        <v>301</v>
      </c>
      <c r="J1257" s="272" t="s">
        <v>7147</v>
      </c>
      <c r="K1257" s="273">
        <v>1.01</v>
      </c>
      <c r="L1257" s="272" t="s">
        <v>7090</v>
      </c>
    </row>
    <row r="1258" spans="1:12">
      <c r="A1258" s="272" t="s">
        <v>7462</v>
      </c>
      <c r="B1258" s="272" t="s">
        <v>7463</v>
      </c>
      <c r="C1258" s="272" t="s">
        <v>7736</v>
      </c>
      <c r="D1258" s="272" t="s">
        <v>7737</v>
      </c>
      <c r="E1258" s="273" t="s">
        <v>7087</v>
      </c>
      <c r="F1258" s="272" t="s">
        <v>7087</v>
      </c>
      <c r="G1258" s="272">
        <v>102939</v>
      </c>
      <c r="H1258" s="272" t="s">
        <v>8344</v>
      </c>
      <c r="I1258" s="272" t="s">
        <v>301</v>
      </c>
      <c r="J1258" s="272" t="s">
        <v>7147</v>
      </c>
      <c r="K1258" s="273">
        <v>10.09</v>
      </c>
      <c r="L1258" s="272" t="s">
        <v>7090</v>
      </c>
    </row>
    <row r="1259" spans="1:12">
      <c r="A1259" s="272" t="s">
        <v>7462</v>
      </c>
      <c r="B1259" s="272" t="s">
        <v>7463</v>
      </c>
      <c r="C1259" s="272" t="s">
        <v>7736</v>
      </c>
      <c r="D1259" s="272" t="s">
        <v>7737</v>
      </c>
      <c r="E1259" s="273" t="s">
        <v>7087</v>
      </c>
      <c r="F1259" s="272" t="s">
        <v>7087</v>
      </c>
      <c r="G1259" s="272">
        <v>102945</v>
      </c>
      <c r="H1259" s="272" t="s">
        <v>8345</v>
      </c>
      <c r="I1259" s="272" t="s">
        <v>301</v>
      </c>
      <c r="J1259" s="272" t="s">
        <v>7147</v>
      </c>
      <c r="K1259" s="273">
        <v>0.03</v>
      </c>
      <c r="L1259" s="272" t="s">
        <v>7090</v>
      </c>
    </row>
    <row r="1260" spans="1:12">
      <c r="A1260" s="272" t="s">
        <v>7462</v>
      </c>
      <c r="B1260" s="272" t="s">
        <v>7463</v>
      </c>
      <c r="C1260" s="272" t="s">
        <v>7736</v>
      </c>
      <c r="D1260" s="272" t="s">
        <v>7737</v>
      </c>
      <c r="E1260" s="273" t="s">
        <v>7087</v>
      </c>
      <c r="F1260" s="272" t="s">
        <v>7087</v>
      </c>
      <c r="G1260" s="272">
        <v>102951</v>
      </c>
      <c r="H1260" s="272" t="s">
        <v>8346</v>
      </c>
      <c r="I1260" s="272" t="s">
        <v>301</v>
      </c>
      <c r="J1260" s="272" t="s">
        <v>7147</v>
      </c>
      <c r="K1260" s="273">
        <v>0.67</v>
      </c>
      <c r="L1260" s="272" t="s">
        <v>7090</v>
      </c>
    </row>
    <row r="1261" spans="1:12">
      <c r="A1261" s="272" t="s">
        <v>7462</v>
      </c>
      <c r="B1261" s="272" t="s">
        <v>7463</v>
      </c>
      <c r="C1261" s="272" t="s">
        <v>7736</v>
      </c>
      <c r="D1261" s="272" t="s">
        <v>7737</v>
      </c>
      <c r="E1261" s="273" t="s">
        <v>7087</v>
      </c>
      <c r="F1261" s="272" t="s">
        <v>7087</v>
      </c>
      <c r="G1261" s="272">
        <v>102957</v>
      </c>
      <c r="H1261" s="272" t="s">
        <v>8347</v>
      </c>
      <c r="I1261" s="272" t="s">
        <v>301</v>
      </c>
      <c r="J1261" s="272" t="s">
        <v>7644</v>
      </c>
      <c r="K1261" s="273">
        <v>52.37</v>
      </c>
      <c r="L1261" s="272" t="s">
        <v>7090</v>
      </c>
    </row>
    <row r="1262" spans="1:12">
      <c r="A1262" s="272" t="s">
        <v>7462</v>
      </c>
      <c r="B1262" s="272" t="s">
        <v>7463</v>
      </c>
      <c r="C1262" s="272" t="s">
        <v>7736</v>
      </c>
      <c r="D1262" s="272" t="s">
        <v>7737</v>
      </c>
      <c r="E1262" s="273" t="s">
        <v>7087</v>
      </c>
      <c r="F1262" s="272" t="s">
        <v>7087</v>
      </c>
      <c r="G1262" s="272">
        <v>102963</v>
      </c>
      <c r="H1262" s="272" t="s">
        <v>8348</v>
      </c>
      <c r="I1262" s="272" t="s">
        <v>301</v>
      </c>
      <c r="J1262" s="272" t="s">
        <v>7644</v>
      </c>
      <c r="K1262" s="273">
        <v>87</v>
      </c>
      <c r="L1262" s="272" t="s">
        <v>7090</v>
      </c>
    </row>
    <row r="1263" spans="1:12">
      <c r="A1263" s="272" t="s">
        <v>7462</v>
      </c>
      <c r="B1263" s="272" t="s">
        <v>7463</v>
      </c>
      <c r="C1263" s="272" t="s">
        <v>7736</v>
      </c>
      <c r="D1263" s="272" t="s">
        <v>7737</v>
      </c>
      <c r="E1263" s="273" t="s">
        <v>7087</v>
      </c>
      <c r="F1263" s="272" t="s">
        <v>7087</v>
      </c>
      <c r="G1263" s="272">
        <v>102969</v>
      </c>
      <c r="H1263" s="272" t="s">
        <v>8349</v>
      </c>
      <c r="I1263" s="272" t="s">
        <v>301</v>
      </c>
      <c r="J1263" s="272" t="s">
        <v>7147</v>
      </c>
      <c r="K1263" s="273">
        <v>1.36</v>
      </c>
      <c r="L1263" s="272" t="s">
        <v>7090</v>
      </c>
    </row>
    <row r="1264" spans="1:12">
      <c r="A1264" s="272" t="s">
        <v>7462</v>
      </c>
      <c r="B1264" s="272" t="s">
        <v>7463</v>
      </c>
      <c r="C1264" s="272" t="s">
        <v>7736</v>
      </c>
      <c r="D1264" s="272" t="s">
        <v>7737</v>
      </c>
      <c r="E1264" s="273" t="s">
        <v>7087</v>
      </c>
      <c r="F1264" s="272" t="s">
        <v>7087</v>
      </c>
      <c r="G1264" s="272">
        <v>102985</v>
      </c>
      <c r="H1264" s="272" t="s">
        <v>8350</v>
      </c>
      <c r="I1264" s="272" t="s">
        <v>301</v>
      </c>
      <c r="J1264" s="272" t="s">
        <v>7644</v>
      </c>
      <c r="K1264" s="273">
        <v>3.07</v>
      </c>
      <c r="L1264" s="272" t="s">
        <v>7090</v>
      </c>
    </row>
    <row r="1265" spans="1:12">
      <c r="A1265" s="272" t="s">
        <v>7462</v>
      </c>
      <c r="B1265" s="272" t="s">
        <v>7463</v>
      </c>
      <c r="C1265" s="272" t="s">
        <v>7736</v>
      </c>
      <c r="D1265" s="272" t="s">
        <v>7737</v>
      </c>
      <c r="E1265" s="273" t="s">
        <v>7087</v>
      </c>
      <c r="F1265" s="272" t="s">
        <v>7087</v>
      </c>
      <c r="G1265" s="272">
        <v>103156</v>
      </c>
      <c r="H1265" s="272" t="s">
        <v>8351</v>
      </c>
      <c r="I1265" s="272" t="s">
        <v>301</v>
      </c>
      <c r="J1265" s="272" t="s">
        <v>7147</v>
      </c>
      <c r="K1265" s="273">
        <v>2.63</v>
      </c>
      <c r="L1265" s="272" t="s">
        <v>7090</v>
      </c>
    </row>
    <row r="1266" spans="1:12">
      <c r="A1266" s="272" t="s">
        <v>7462</v>
      </c>
      <c r="B1266" s="272" t="s">
        <v>7463</v>
      </c>
      <c r="C1266" s="272" t="s">
        <v>7736</v>
      </c>
      <c r="D1266" s="272" t="s">
        <v>7737</v>
      </c>
      <c r="E1266" s="273" t="s">
        <v>7087</v>
      </c>
      <c r="F1266" s="272" t="s">
        <v>7087</v>
      </c>
      <c r="G1266" s="272">
        <v>103162</v>
      </c>
      <c r="H1266" s="272" t="s">
        <v>8352</v>
      </c>
      <c r="I1266" s="272" t="s">
        <v>301</v>
      </c>
      <c r="J1266" s="272" t="s">
        <v>7147</v>
      </c>
      <c r="K1266" s="273">
        <v>3.21</v>
      </c>
      <c r="L1266" s="272" t="s">
        <v>7090</v>
      </c>
    </row>
    <row r="1267" spans="1:12">
      <c r="A1267" s="272" t="s">
        <v>7462</v>
      </c>
      <c r="B1267" s="272" t="s">
        <v>7463</v>
      </c>
      <c r="C1267" s="272" t="s">
        <v>7736</v>
      </c>
      <c r="D1267" s="272" t="s">
        <v>7737</v>
      </c>
      <c r="E1267" s="273" t="s">
        <v>7087</v>
      </c>
      <c r="F1267" s="272" t="s">
        <v>7087</v>
      </c>
      <c r="G1267" s="272">
        <v>103168</v>
      </c>
      <c r="H1267" s="272" t="s">
        <v>8353</v>
      </c>
      <c r="I1267" s="272" t="s">
        <v>301</v>
      </c>
      <c r="J1267" s="272" t="s">
        <v>7147</v>
      </c>
      <c r="K1267" s="273">
        <v>3.6</v>
      </c>
      <c r="L1267" s="272" t="s">
        <v>7090</v>
      </c>
    </row>
    <row r="1268" spans="1:12">
      <c r="A1268" s="272" t="s">
        <v>7462</v>
      </c>
      <c r="B1268" s="272" t="s">
        <v>7463</v>
      </c>
      <c r="C1268" s="272" t="s">
        <v>7736</v>
      </c>
      <c r="D1268" s="272" t="s">
        <v>7737</v>
      </c>
      <c r="E1268" s="273" t="s">
        <v>7087</v>
      </c>
      <c r="F1268" s="272" t="s">
        <v>7087</v>
      </c>
      <c r="G1268" s="272">
        <v>103174</v>
      </c>
      <c r="H1268" s="272" t="s">
        <v>8354</v>
      </c>
      <c r="I1268" s="272" t="s">
        <v>301</v>
      </c>
      <c r="J1268" s="272" t="s">
        <v>7147</v>
      </c>
      <c r="K1268" s="273">
        <v>9.34</v>
      </c>
      <c r="L1268" s="272" t="s">
        <v>7090</v>
      </c>
    </row>
    <row r="1269" spans="1:12">
      <c r="A1269" s="272" t="s">
        <v>7462</v>
      </c>
      <c r="B1269" s="272" t="s">
        <v>7463</v>
      </c>
      <c r="C1269" s="272" t="s">
        <v>7736</v>
      </c>
      <c r="D1269" s="272" t="s">
        <v>7737</v>
      </c>
      <c r="E1269" s="273" t="s">
        <v>7087</v>
      </c>
      <c r="F1269" s="272" t="s">
        <v>7087</v>
      </c>
      <c r="G1269" s="272">
        <v>103180</v>
      </c>
      <c r="H1269" s="272" t="s">
        <v>8355</v>
      </c>
      <c r="I1269" s="272" t="s">
        <v>301</v>
      </c>
      <c r="J1269" s="272" t="s">
        <v>7147</v>
      </c>
      <c r="K1269" s="273">
        <v>20.88</v>
      </c>
      <c r="L1269" s="272" t="s">
        <v>7090</v>
      </c>
    </row>
    <row r="1270" spans="1:12">
      <c r="A1270" s="272" t="s">
        <v>7462</v>
      </c>
      <c r="B1270" s="272" t="s">
        <v>7463</v>
      </c>
      <c r="C1270" s="272" t="s">
        <v>7736</v>
      </c>
      <c r="D1270" s="272" t="s">
        <v>7737</v>
      </c>
      <c r="E1270" s="273" t="s">
        <v>7087</v>
      </c>
      <c r="F1270" s="272" t="s">
        <v>7087</v>
      </c>
      <c r="G1270" s="272">
        <v>103223</v>
      </c>
      <c r="H1270" s="272" t="s">
        <v>8356</v>
      </c>
      <c r="I1270" s="272" t="s">
        <v>301</v>
      </c>
      <c r="J1270" s="272" t="s">
        <v>7644</v>
      </c>
      <c r="K1270" s="273">
        <v>36</v>
      </c>
      <c r="L1270" s="272" t="s">
        <v>7090</v>
      </c>
    </row>
    <row r="1271" spans="1:12">
      <c r="A1271" s="272" t="s">
        <v>7462</v>
      </c>
      <c r="B1271" s="272" t="s">
        <v>7463</v>
      </c>
      <c r="C1271" s="272" t="s">
        <v>7736</v>
      </c>
      <c r="D1271" s="272" t="s">
        <v>7737</v>
      </c>
      <c r="E1271" s="273" t="s">
        <v>7087</v>
      </c>
      <c r="F1271" s="272" t="s">
        <v>7087</v>
      </c>
      <c r="G1271" s="272">
        <v>103229</v>
      </c>
      <c r="H1271" s="272" t="s">
        <v>8357</v>
      </c>
      <c r="I1271" s="272" t="s">
        <v>301</v>
      </c>
      <c r="J1271" s="272" t="s">
        <v>7644</v>
      </c>
      <c r="K1271" s="273">
        <v>99.62</v>
      </c>
      <c r="L1271" s="272" t="s">
        <v>7090</v>
      </c>
    </row>
    <row r="1272" spans="1:12">
      <c r="A1272" s="272" t="s">
        <v>7462</v>
      </c>
      <c r="B1272" s="272" t="s">
        <v>7463</v>
      </c>
      <c r="C1272" s="272" t="s">
        <v>7736</v>
      </c>
      <c r="D1272" s="272" t="s">
        <v>7737</v>
      </c>
      <c r="E1272" s="273" t="s">
        <v>7087</v>
      </c>
      <c r="F1272" s="272" t="s">
        <v>7087</v>
      </c>
      <c r="G1272" s="272">
        <v>103235</v>
      </c>
      <c r="H1272" s="272" t="s">
        <v>8358</v>
      </c>
      <c r="I1272" s="272" t="s">
        <v>301</v>
      </c>
      <c r="J1272" s="272" t="s">
        <v>7644</v>
      </c>
      <c r="K1272" s="273">
        <v>105.35</v>
      </c>
      <c r="L1272" s="272" t="s">
        <v>7090</v>
      </c>
    </row>
    <row r="1273" spans="1:12">
      <c r="A1273" s="272" t="s">
        <v>7462</v>
      </c>
      <c r="B1273" s="272" t="s">
        <v>7463</v>
      </c>
      <c r="C1273" s="272" t="s">
        <v>7736</v>
      </c>
      <c r="D1273" s="272" t="s">
        <v>7737</v>
      </c>
      <c r="E1273" s="273" t="s">
        <v>7087</v>
      </c>
      <c r="F1273" s="272" t="s">
        <v>7087</v>
      </c>
      <c r="G1273" s="272">
        <v>103241</v>
      </c>
      <c r="H1273" s="272" t="s">
        <v>8359</v>
      </c>
      <c r="I1273" s="272" t="s">
        <v>301</v>
      </c>
      <c r="J1273" s="272" t="s">
        <v>7147</v>
      </c>
      <c r="K1273" s="273">
        <v>9.7799999999999994</v>
      </c>
      <c r="L1273" s="272" t="s">
        <v>7090</v>
      </c>
    </row>
    <row r="1274" spans="1:12">
      <c r="A1274" s="272" t="s">
        <v>7462</v>
      </c>
      <c r="B1274" s="272" t="s">
        <v>7463</v>
      </c>
      <c r="C1274" s="272" t="s">
        <v>7736</v>
      </c>
      <c r="D1274" s="272" t="s">
        <v>7737</v>
      </c>
      <c r="E1274" s="273" t="s">
        <v>7087</v>
      </c>
      <c r="F1274" s="272" t="s">
        <v>7087</v>
      </c>
      <c r="G1274" s="272">
        <v>103660</v>
      </c>
      <c r="H1274" s="272" t="s">
        <v>8360</v>
      </c>
      <c r="I1274" s="272" t="s">
        <v>301</v>
      </c>
      <c r="J1274" s="272" t="s">
        <v>7644</v>
      </c>
      <c r="K1274" s="273">
        <v>10.9</v>
      </c>
      <c r="L1274" s="272" t="s">
        <v>7090</v>
      </c>
    </row>
    <row r="1275" spans="1:12">
      <c r="A1275" s="272" t="s">
        <v>7462</v>
      </c>
      <c r="B1275" s="272" t="s">
        <v>7463</v>
      </c>
      <c r="C1275" s="272" t="s">
        <v>7736</v>
      </c>
      <c r="D1275" s="272" t="s">
        <v>7737</v>
      </c>
      <c r="E1275" s="273" t="s">
        <v>7087</v>
      </c>
      <c r="F1275" s="272" t="s">
        <v>7087</v>
      </c>
      <c r="G1275" s="272">
        <v>103666</v>
      </c>
      <c r="H1275" s="272" t="s">
        <v>8361</v>
      </c>
      <c r="I1275" s="272" t="s">
        <v>301</v>
      </c>
      <c r="J1275" s="272" t="s">
        <v>7644</v>
      </c>
      <c r="K1275" s="273">
        <v>165.28</v>
      </c>
      <c r="L1275" s="272" t="s">
        <v>7090</v>
      </c>
    </row>
    <row r="1276" spans="1:12">
      <c r="A1276" s="272" t="s">
        <v>7462</v>
      </c>
      <c r="B1276" s="272" t="s">
        <v>7463</v>
      </c>
      <c r="C1276" s="272" t="s">
        <v>7736</v>
      </c>
      <c r="D1276" s="272" t="s">
        <v>7737</v>
      </c>
      <c r="E1276" s="273" t="s">
        <v>7087</v>
      </c>
      <c r="F1276" s="272" t="s">
        <v>7087</v>
      </c>
      <c r="G1276" s="272">
        <v>103792</v>
      </c>
      <c r="H1276" s="272" t="s">
        <v>8362</v>
      </c>
      <c r="I1276" s="272" t="s">
        <v>301</v>
      </c>
      <c r="J1276" s="272" t="s">
        <v>7147</v>
      </c>
      <c r="K1276" s="273">
        <v>0.3</v>
      </c>
      <c r="L1276" s="272" t="s">
        <v>7090</v>
      </c>
    </row>
    <row r="1277" spans="1:12">
      <c r="A1277" s="272" t="s">
        <v>7462</v>
      </c>
      <c r="B1277" s="272" t="s">
        <v>7463</v>
      </c>
      <c r="C1277" s="272" t="s">
        <v>7736</v>
      </c>
      <c r="D1277" s="272" t="s">
        <v>7737</v>
      </c>
      <c r="E1277" s="273" t="s">
        <v>7087</v>
      </c>
      <c r="F1277" s="272" t="s">
        <v>7087</v>
      </c>
      <c r="G1277" s="272">
        <v>103937</v>
      </c>
      <c r="H1277" s="272" t="s">
        <v>8363</v>
      </c>
      <c r="I1277" s="272" t="s">
        <v>301</v>
      </c>
      <c r="J1277" s="272" t="s">
        <v>7147</v>
      </c>
      <c r="K1277" s="273">
        <v>1.65</v>
      </c>
      <c r="L1277" s="272" t="s">
        <v>7090</v>
      </c>
    </row>
    <row r="1278" spans="1:12">
      <c r="A1278" s="272" t="s">
        <v>7462</v>
      </c>
      <c r="B1278" s="272" t="s">
        <v>7463</v>
      </c>
      <c r="C1278" s="272" t="s">
        <v>7736</v>
      </c>
      <c r="D1278" s="272" t="s">
        <v>7737</v>
      </c>
      <c r="E1278" s="273" t="s">
        <v>7087</v>
      </c>
      <c r="F1278" s="272" t="s">
        <v>7087</v>
      </c>
      <c r="G1278" s="272">
        <v>103943</v>
      </c>
      <c r="H1278" s="272" t="s">
        <v>8364</v>
      </c>
      <c r="I1278" s="272" t="s">
        <v>301</v>
      </c>
      <c r="J1278" s="272" t="s">
        <v>7147</v>
      </c>
      <c r="K1278" s="273">
        <v>1.65</v>
      </c>
      <c r="L1278" s="272" t="s">
        <v>7090</v>
      </c>
    </row>
    <row r="1279" spans="1:12">
      <c r="A1279" s="272" t="s">
        <v>7462</v>
      </c>
      <c r="B1279" s="272" t="s">
        <v>7463</v>
      </c>
      <c r="C1279" s="272" t="s">
        <v>7736</v>
      </c>
      <c r="D1279" s="272" t="s">
        <v>7737</v>
      </c>
      <c r="E1279" s="273" t="s">
        <v>7087</v>
      </c>
      <c r="F1279" s="272" t="s">
        <v>7087</v>
      </c>
      <c r="G1279" s="272">
        <v>104087</v>
      </c>
      <c r="H1279" s="272" t="s">
        <v>8365</v>
      </c>
      <c r="I1279" s="272" t="s">
        <v>301</v>
      </c>
      <c r="J1279" s="272" t="s">
        <v>7147</v>
      </c>
      <c r="K1279" s="273">
        <v>0.06</v>
      </c>
      <c r="L1279" s="272" t="s">
        <v>7090</v>
      </c>
    </row>
    <row r="1280" spans="1:12">
      <c r="A1280" s="272" t="s">
        <v>7462</v>
      </c>
      <c r="B1280" s="272" t="s">
        <v>7463</v>
      </c>
      <c r="C1280" s="272" t="s">
        <v>7736</v>
      </c>
      <c r="D1280" s="272" t="s">
        <v>7737</v>
      </c>
      <c r="E1280" s="273" t="s">
        <v>7087</v>
      </c>
      <c r="F1280" s="272" t="s">
        <v>7087</v>
      </c>
      <c r="G1280" s="272">
        <v>104088</v>
      </c>
      <c r="H1280" s="272" t="s">
        <v>8366</v>
      </c>
      <c r="I1280" s="272" t="s">
        <v>301</v>
      </c>
      <c r="J1280" s="272" t="s">
        <v>7147</v>
      </c>
      <c r="K1280" s="273">
        <v>0.01</v>
      </c>
      <c r="L1280" s="272" t="s">
        <v>7090</v>
      </c>
    </row>
    <row r="1281" spans="1:12">
      <c r="A1281" s="272" t="s">
        <v>7462</v>
      </c>
      <c r="B1281" s="272" t="s">
        <v>7463</v>
      </c>
      <c r="C1281" s="272" t="s">
        <v>7736</v>
      </c>
      <c r="D1281" s="272" t="s">
        <v>7737</v>
      </c>
      <c r="E1281" s="273" t="s">
        <v>7087</v>
      </c>
      <c r="F1281" s="272" t="s">
        <v>7087</v>
      </c>
      <c r="G1281" s="272">
        <v>104089</v>
      </c>
      <c r="H1281" s="272" t="s">
        <v>8367</v>
      </c>
      <c r="I1281" s="272" t="s">
        <v>301</v>
      </c>
      <c r="J1281" s="272" t="s">
        <v>7147</v>
      </c>
      <c r="K1281" s="273">
        <v>0.08</v>
      </c>
      <c r="L1281" s="272" t="s">
        <v>7090</v>
      </c>
    </row>
    <row r="1282" spans="1:12">
      <c r="A1282" s="272" t="s">
        <v>7462</v>
      </c>
      <c r="B1282" s="272" t="s">
        <v>7463</v>
      </c>
      <c r="C1282" s="272" t="s">
        <v>7736</v>
      </c>
      <c r="D1282" s="272" t="s">
        <v>7737</v>
      </c>
      <c r="E1282" s="273" t="s">
        <v>7087</v>
      </c>
      <c r="F1282" s="272" t="s">
        <v>7087</v>
      </c>
      <c r="G1282" s="272">
        <v>104090</v>
      </c>
      <c r="H1282" s="272" t="s">
        <v>8368</v>
      </c>
      <c r="I1282" s="272" t="s">
        <v>301</v>
      </c>
      <c r="J1282" s="272" t="s">
        <v>7147</v>
      </c>
      <c r="K1282" s="273">
        <v>0.73</v>
      </c>
      <c r="L1282" s="272" t="s">
        <v>7090</v>
      </c>
    </row>
    <row r="1283" spans="1:12">
      <c r="A1283" s="272" t="s">
        <v>7462</v>
      </c>
      <c r="B1283" s="272" t="s">
        <v>7463</v>
      </c>
      <c r="C1283" s="272" t="s">
        <v>7736</v>
      </c>
      <c r="D1283" s="272" t="s">
        <v>7737</v>
      </c>
      <c r="E1283" s="273" t="s">
        <v>7087</v>
      </c>
      <c r="F1283" s="272" t="s">
        <v>7087</v>
      </c>
      <c r="G1283" s="272">
        <v>104093</v>
      </c>
      <c r="H1283" s="272" t="s">
        <v>8369</v>
      </c>
      <c r="I1283" s="272" t="s">
        <v>301</v>
      </c>
      <c r="J1283" s="272" t="s">
        <v>7147</v>
      </c>
      <c r="K1283" s="273">
        <v>0.09</v>
      </c>
      <c r="L1283" s="272" t="s">
        <v>7090</v>
      </c>
    </row>
    <row r="1284" spans="1:12">
      <c r="A1284" s="272" t="s">
        <v>7462</v>
      </c>
      <c r="B1284" s="272" t="s">
        <v>7463</v>
      </c>
      <c r="C1284" s="272" t="s">
        <v>7736</v>
      </c>
      <c r="D1284" s="272" t="s">
        <v>7737</v>
      </c>
      <c r="E1284" s="273" t="s">
        <v>7087</v>
      </c>
      <c r="F1284" s="272" t="s">
        <v>7087</v>
      </c>
      <c r="G1284" s="272">
        <v>104094</v>
      </c>
      <c r="H1284" s="272" t="s">
        <v>8370</v>
      </c>
      <c r="I1284" s="272" t="s">
        <v>301</v>
      </c>
      <c r="J1284" s="272" t="s">
        <v>7147</v>
      </c>
      <c r="K1284" s="273">
        <v>0.02</v>
      </c>
      <c r="L1284" s="272" t="s">
        <v>7090</v>
      </c>
    </row>
    <row r="1285" spans="1:12">
      <c r="A1285" s="272" t="s">
        <v>7462</v>
      </c>
      <c r="B1285" s="272" t="s">
        <v>7463</v>
      </c>
      <c r="C1285" s="272" t="s">
        <v>7736</v>
      </c>
      <c r="D1285" s="272" t="s">
        <v>7737</v>
      </c>
      <c r="E1285" s="273" t="s">
        <v>7087</v>
      </c>
      <c r="F1285" s="272" t="s">
        <v>7087</v>
      </c>
      <c r="G1285" s="272">
        <v>104095</v>
      </c>
      <c r="H1285" s="272" t="s">
        <v>8371</v>
      </c>
      <c r="I1285" s="272" t="s">
        <v>301</v>
      </c>
      <c r="J1285" s="272" t="s">
        <v>7147</v>
      </c>
      <c r="K1285" s="273">
        <v>0.11</v>
      </c>
      <c r="L1285" s="272" t="s">
        <v>7090</v>
      </c>
    </row>
    <row r="1286" spans="1:12">
      <c r="A1286" s="272" t="s">
        <v>7462</v>
      </c>
      <c r="B1286" s="272" t="s">
        <v>7463</v>
      </c>
      <c r="C1286" s="272" t="s">
        <v>7736</v>
      </c>
      <c r="D1286" s="272" t="s">
        <v>7737</v>
      </c>
      <c r="E1286" s="273" t="s">
        <v>7087</v>
      </c>
      <c r="F1286" s="272" t="s">
        <v>7087</v>
      </c>
      <c r="G1286" s="272">
        <v>104096</v>
      </c>
      <c r="H1286" s="272" t="s">
        <v>8372</v>
      </c>
      <c r="I1286" s="272" t="s">
        <v>301</v>
      </c>
      <c r="J1286" s="272" t="s">
        <v>7147</v>
      </c>
      <c r="K1286" s="273">
        <v>1.01</v>
      </c>
      <c r="L1286" s="272" t="s">
        <v>7090</v>
      </c>
    </row>
    <row r="1287" spans="1:12">
      <c r="A1287" s="272" t="s">
        <v>7462</v>
      </c>
      <c r="B1287" s="272" t="s">
        <v>7463</v>
      </c>
      <c r="C1287" s="272" t="s">
        <v>7736</v>
      </c>
      <c r="D1287" s="272" t="s">
        <v>7737</v>
      </c>
      <c r="E1287" s="273" t="s">
        <v>7087</v>
      </c>
      <c r="F1287" s="272" t="s">
        <v>7087</v>
      </c>
      <c r="G1287" s="272">
        <v>104519</v>
      </c>
      <c r="H1287" s="272" t="s">
        <v>8373</v>
      </c>
      <c r="I1287" s="272" t="s">
        <v>301</v>
      </c>
      <c r="J1287" s="272" t="s">
        <v>7147</v>
      </c>
      <c r="K1287" s="273">
        <v>0.69</v>
      </c>
      <c r="L1287" s="272" t="s">
        <v>7090</v>
      </c>
    </row>
    <row r="1288" spans="1:12">
      <c r="A1288" s="272" t="s">
        <v>7462</v>
      </c>
      <c r="B1288" s="272" t="s">
        <v>7463</v>
      </c>
      <c r="C1288" s="272" t="s">
        <v>7736</v>
      </c>
      <c r="D1288" s="272" t="s">
        <v>7737</v>
      </c>
      <c r="E1288" s="273" t="s">
        <v>7087</v>
      </c>
      <c r="F1288" s="272" t="s">
        <v>7087</v>
      </c>
      <c r="G1288" s="272">
        <v>104655</v>
      </c>
      <c r="H1288" s="272" t="s">
        <v>8374</v>
      </c>
      <c r="I1288" s="272" t="s">
        <v>301</v>
      </c>
      <c r="J1288" s="272" t="s">
        <v>7147</v>
      </c>
      <c r="K1288" s="273">
        <v>0.73</v>
      </c>
      <c r="L1288" s="272" t="s">
        <v>7090</v>
      </c>
    </row>
    <row r="1289" spans="1:12">
      <c r="A1289" s="272" t="s">
        <v>7462</v>
      </c>
      <c r="B1289" s="272" t="s">
        <v>7463</v>
      </c>
      <c r="C1289" s="272" t="s">
        <v>7736</v>
      </c>
      <c r="D1289" s="272" t="s">
        <v>7737</v>
      </c>
      <c r="E1289" s="273" t="s">
        <v>7087</v>
      </c>
      <c r="F1289" s="272" t="s">
        <v>7087</v>
      </c>
      <c r="G1289" s="272">
        <v>104687</v>
      </c>
      <c r="H1289" s="272" t="s">
        <v>8375</v>
      </c>
      <c r="I1289" s="272" t="s">
        <v>301</v>
      </c>
      <c r="J1289" s="272" t="s">
        <v>7644</v>
      </c>
      <c r="K1289" s="273">
        <v>461.23</v>
      </c>
      <c r="L1289" s="272" t="s">
        <v>7090</v>
      </c>
    </row>
    <row r="1290" spans="1:12">
      <c r="A1290" s="272" t="s">
        <v>7462</v>
      </c>
      <c r="B1290" s="272" t="s">
        <v>7463</v>
      </c>
      <c r="C1290" s="272" t="s">
        <v>7736</v>
      </c>
      <c r="D1290" s="272" t="s">
        <v>7737</v>
      </c>
      <c r="E1290" s="273" t="s">
        <v>7087</v>
      </c>
      <c r="F1290" s="272" t="s">
        <v>7087</v>
      </c>
      <c r="G1290" s="272">
        <v>104694</v>
      </c>
      <c r="H1290" s="272" t="s">
        <v>8376</v>
      </c>
      <c r="I1290" s="272" t="s">
        <v>301</v>
      </c>
      <c r="J1290" s="272" t="s">
        <v>7147</v>
      </c>
      <c r="K1290" s="273">
        <v>2.2999999999999998</v>
      </c>
      <c r="L1290" s="272" t="s">
        <v>7090</v>
      </c>
    </row>
    <row r="1291" spans="1:12">
      <c r="A1291" s="272" t="s">
        <v>7462</v>
      </c>
      <c r="B1291" s="272" t="s">
        <v>7463</v>
      </c>
      <c r="C1291" s="272" t="s">
        <v>7736</v>
      </c>
      <c r="D1291" s="272" t="s">
        <v>7737</v>
      </c>
      <c r="E1291" s="273" t="s">
        <v>7087</v>
      </c>
      <c r="F1291" s="272" t="s">
        <v>7087</v>
      </c>
      <c r="G1291" s="272">
        <v>104703</v>
      </c>
      <c r="H1291" s="272" t="s">
        <v>8377</v>
      </c>
      <c r="I1291" s="272" t="s">
        <v>301</v>
      </c>
      <c r="J1291" s="272" t="s">
        <v>7644</v>
      </c>
      <c r="K1291" s="273">
        <v>94.92</v>
      </c>
      <c r="L1291" s="272" t="s">
        <v>7090</v>
      </c>
    </row>
    <row r="1292" spans="1:12">
      <c r="A1292" s="272" t="s">
        <v>7462</v>
      </c>
      <c r="B1292" s="272" t="s">
        <v>7463</v>
      </c>
      <c r="C1292" s="272" t="s">
        <v>7736</v>
      </c>
      <c r="D1292" s="272" t="s">
        <v>7737</v>
      </c>
      <c r="E1292" s="273" t="s">
        <v>7087</v>
      </c>
      <c r="F1292" s="272" t="s">
        <v>7087</v>
      </c>
      <c r="G1292" s="272">
        <v>104709</v>
      </c>
      <c r="H1292" s="272" t="s">
        <v>8378</v>
      </c>
      <c r="I1292" s="272" t="s">
        <v>301</v>
      </c>
      <c r="J1292" s="272" t="s">
        <v>7644</v>
      </c>
      <c r="K1292" s="274">
        <v>1200.3699999999999</v>
      </c>
      <c r="L1292" s="272" t="s">
        <v>7090</v>
      </c>
    </row>
    <row r="1293" spans="1:12">
      <c r="A1293" s="272" t="s">
        <v>7462</v>
      </c>
      <c r="B1293" s="272" t="s">
        <v>7463</v>
      </c>
      <c r="C1293" s="272" t="s">
        <v>7736</v>
      </c>
      <c r="D1293" s="272" t="s">
        <v>7737</v>
      </c>
      <c r="E1293" s="273" t="s">
        <v>7087</v>
      </c>
      <c r="F1293" s="272" t="s">
        <v>7087</v>
      </c>
      <c r="G1293" s="272">
        <v>104715</v>
      </c>
      <c r="H1293" s="272" t="s">
        <v>8379</v>
      </c>
      <c r="I1293" s="272" t="s">
        <v>301</v>
      </c>
      <c r="J1293" s="272" t="s">
        <v>7644</v>
      </c>
      <c r="K1293" s="273">
        <v>92.28</v>
      </c>
      <c r="L1293" s="272" t="s">
        <v>7090</v>
      </c>
    </row>
    <row r="1294" spans="1:12">
      <c r="A1294" s="272" t="s">
        <v>7462</v>
      </c>
      <c r="B1294" s="272" t="s">
        <v>7463</v>
      </c>
      <c r="C1294" s="272" t="s">
        <v>7736</v>
      </c>
      <c r="D1294" s="272" t="s">
        <v>7737</v>
      </c>
      <c r="E1294" s="273" t="s">
        <v>7087</v>
      </c>
      <c r="F1294" s="272" t="s">
        <v>7087</v>
      </c>
      <c r="G1294" s="272">
        <v>104906</v>
      </c>
      <c r="H1294" s="272" t="s">
        <v>8380</v>
      </c>
      <c r="I1294" s="272" t="s">
        <v>301</v>
      </c>
      <c r="J1294" s="272" t="s">
        <v>7644</v>
      </c>
      <c r="K1294" s="273">
        <v>101.31</v>
      </c>
      <c r="L1294" s="272" t="s">
        <v>7090</v>
      </c>
    </row>
    <row r="1295" spans="1:12">
      <c r="A1295" s="272" t="s">
        <v>7462</v>
      </c>
      <c r="B1295" s="272" t="s">
        <v>7463</v>
      </c>
      <c r="C1295" s="272" t="s">
        <v>7736</v>
      </c>
      <c r="D1295" s="272" t="s">
        <v>7737</v>
      </c>
      <c r="E1295" s="273" t="s">
        <v>7087</v>
      </c>
      <c r="F1295" s="272" t="s">
        <v>7087</v>
      </c>
      <c r="G1295" s="272">
        <v>104912</v>
      </c>
      <c r="H1295" s="272" t="s">
        <v>8381</v>
      </c>
      <c r="I1295" s="272" t="s">
        <v>301</v>
      </c>
      <c r="J1295" s="272" t="s">
        <v>7147</v>
      </c>
      <c r="K1295" s="273">
        <v>41.31</v>
      </c>
      <c r="L1295" s="272" t="s">
        <v>7090</v>
      </c>
    </row>
    <row r="1296" spans="1:12">
      <c r="A1296" s="272" t="s">
        <v>8382</v>
      </c>
      <c r="B1296" s="272" t="s">
        <v>8383</v>
      </c>
      <c r="C1296" s="272" t="s">
        <v>8384</v>
      </c>
      <c r="D1296" s="272" t="s">
        <v>8385</v>
      </c>
      <c r="E1296" s="273" t="s">
        <v>7087</v>
      </c>
      <c r="F1296" s="272" t="s">
        <v>7087</v>
      </c>
      <c r="G1296" s="272">
        <v>92259</v>
      </c>
      <c r="H1296" s="272" t="s">
        <v>8386</v>
      </c>
      <c r="I1296" s="272" t="s">
        <v>17</v>
      </c>
      <c r="J1296" s="272" t="s">
        <v>7089</v>
      </c>
      <c r="K1296" s="273">
        <v>395.94</v>
      </c>
      <c r="L1296" s="272" t="s">
        <v>7090</v>
      </c>
    </row>
    <row r="1297" spans="1:12">
      <c r="A1297" s="272" t="s">
        <v>8382</v>
      </c>
      <c r="B1297" s="272" t="s">
        <v>8383</v>
      </c>
      <c r="C1297" s="272" t="s">
        <v>8384</v>
      </c>
      <c r="D1297" s="272" t="s">
        <v>8385</v>
      </c>
      <c r="E1297" s="273" t="s">
        <v>7087</v>
      </c>
      <c r="F1297" s="272" t="s">
        <v>7087</v>
      </c>
      <c r="G1297" s="272">
        <v>92260</v>
      </c>
      <c r="H1297" s="272" t="s">
        <v>8387</v>
      </c>
      <c r="I1297" s="272" t="s">
        <v>17</v>
      </c>
      <c r="J1297" s="272" t="s">
        <v>7089</v>
      </c>
      <c r="K1297" s="273">
        <v>454.68</v>
      </c>
      <c r="L1297" s="272" t="s">
        <v>7090</v>
      </c>
    </row>
    <row r="1298" spans="1:12">
      <c r="A1298" s="272" t="s">
        <v>8382</v>
      </c>
      <c r="B1298" s="272" t="s">
        <v>8383</v>
      </c>
      <c r="C1298" s="272" t="s">
        <v>8384</v>
      </c>
      <c r="D1298" s="272" t="s">
        <v>8385</v>
      </c>
      <c r="E1298" s="273" t="s">
        <v>7087</v>
      </c>
      <c r="F1298" s="272" t="s">
        <v>7087</v>
      </c>
      <c r="G1298" s="272">
        <v>92261</v>
      </c>
      <c r="H1298" s="272" t="s">
        <v>8388</v>
      </c>
      <c r="I1298" s="272" t="s">
        <v>17</v>
      </c>
      <c r="J1298" s="272" t="s">
        <v>7089</v>
      </c>
      <c r="K1298" s="273">
        <v>511.62</v>
      </c>
      <c r="L1298" s="272" t="s">
        <v>7090</v>
      </c>
    </row>
    <row r="1299" spans="1:12">
      <c r="A1299" s="272" t="s">
        <v>8382</v>
      </c>
      <c r="B1299" s="272" t="s">
        <v>8383</v>
      </c>
      <c r="C1299" s="272" t="s">
        <v>8384</v>
      </c>
      <c r="D1299" s="272" t="s">
        <v>8385</v>
      </c>
      <c r="E1299" s="273" t="s">
        <v>7087</v>
      </c>
      <c r="F1299" s="272" t="s">
        <v>7087</v>
      </c>
      <c r="G1299" s="272">
        <v>92262</v>
      </c>
      <c r="H1299" s="272" t="s">
        <v>8389</v>
      </c>
      <c r="I1299" s="272" t="s">
        <v>17</v>
      </c>
      <c r="J1299" s="272" t="s">
        <v>7089</v>
      </c>
      <c r="K1299" s="273">
        <v>603.29999999999995</v>
      </c>
      <c r="L1299" s="272" t="s">
        <v>7090</v>
      </c>
    </row>
    <row r="1300" spans="1:12">
      <c r="A1300" s="272" t="s">
        <v>8382</v>
      </c>
      <c r="B1300" s="272" t="s">
        <v>8383</v>
      </c>
      <c r="C1300" s="272" t="s">
        <v>8384</v>
      </c>
      <c r="D1300" s="272" t="s">
        <v>8385</v>
      </c>
      <c r="E1300" s="273" t="s">
        <v>7087</v>
      </c>
      <c r="F1300" s="272" t="s">
        <v>7087</v>
      </c>
      <c r="G1300" s="272">
        <v>92539</v>
      </c>
      <c r="H1300" s="272" t="s">
        <v>8390</v>
      </c>
      <c r="I1300" s="272" t="s">
        <v>38</v>
      </c>
      <c r="J1300" s="272" t="s">
        <v>7089</v>
      </c>
      <c r="K1300" s="273">
        <v>62.5</v>
      </c>
      <c r="L1300" s="272" t="s">
        <v>7090</v>
      </c>
    </row>
    <row r="1301" spans="1:12">
      <c r="A1301" s="272" t="s">
        <v>8382</v>
      </c>
      <c r="B1301" s="272" t="s">
        <v>8383</v>
      </c>
      <c r="C1301" s="272" t="s">
        <v>8384</v>
      </c>
      <c r="D1301" s="272" t="s">
        <v>8385</v>
      </c>
      <c r="E1301" s="273" t="s">
        <v>7087</v>
      </c>
      <c r="F1301" s="272" t="s">
        <v>7087</v>
      </c>
      <c r="G1301" s="272">
        <v>92540</v>
      </c>
      <c r="H1301" s="272" t="s">
        <v>8391</v>
      </c>
      <c r="I1301" s="272" t="s">
        <v>38</v>
      </c>
      <c r="J1301" s="272" t="s">
        <v>7089</v>
      </c>
      <c r="K1301" s="273">
        <v>71.2</v>
      </c>
      <c r="L1301" s="272" t="s">
        <v>7090</v>
      </c>
    </row>
    <row r="1302" spans="1:12">
      <c r="A1302" s="272" t="s">
        <v>8382</v>
      </c>
      <c r="B1302" s="272" t="s">
        <v>8383</v>
      </c>
      <c r="C1302" s="272" t="s">
        <v>8384</v>
      </c>
      <c r="D1302" s="272" t="s">
        <v>8385</v>
      </c>
      <c r="E1302" s="273" t="s">
        <v>7087</v>
      </c>
      <c r="F1302" s="272" t="s">
        <v>7087</v>
      </c>
      <c r="G1302" s="272">
        <v>92541</v>
      </c>
      <c r="H1302" s="272" t="s">
        <v>8392</v>
      </c>
      <c r="I1302" s="272" t="s">
        <v>38</v>
      </c>
      <c r="J1302" s="272" t="s">
        <v>7089</v>
      </c>
      <c r="K1302" s="273">
        <v>67.13</v>
      </c>
      <c r="L1302" s="272" t="s">
        <v>7090</v>
      </c>
    </row>
    <row r="1303" spans="1:12">
      <c r="A1303" s="272" t="s">
        <v>8382</v>
      </c>
      <c r="B1303" s="272" t="s">
        <v>8383</v>
      </c>
      <c r="C1303" s="272" t="s">
        <v>8384</v>
      </c>
      <c r="D1303" s="272" t="s">
        <v>8385</v>
      </c>
      <c r="E1303" s="273" t="s">
        <v>7087</v>
      </c>
      <c r="F1303" s="272" t="s">
        <v>7087</v>
      </c>
      <c r="G1303" s="272">
        <v>92542</v>
      </c>
      <c r="H1303" s="272" t="s">
        <v>8393</v>
      </c>
      <c r="I1303" s="272" t="s">
        <v>38</v>
      </c>
      <c r="J1303" s="272" t="s">
        <v>7089</v>
      </c>
      <c r="K1303" s="273">
        <v>82.07</v>
      </c>
      <c r="L1303" s="272" t="s">
        <v>7090</v>
      </c>
    </row>
    <row r="1304" spans="1:12">
      <c r="A1304" s="272" t="s">
        <v>8382</v>
      </c>
      <c r="B1304" s="272" t="s">
        <v>8383</v>
      </c>
      <c r="C1304" s="272" t="s">
        <v>8384</v>
      </c>
      <c r="D1304" s="272" t="s">
        <v>8385</v>
      </c>
      <c r="E1304" s="273" t="s">
        <v>7087</v>
      </c>
      <c r="F1304" s="272" t="s">
        <v>7087</v>
      </c>
      <c r="G1304" s="272">
        <v>92543</v>
      </c>
      <c r="H1304" s="272" t="s">
        <v>8394</v>
      </c>
      <c r="I1304" s="272" t="s">
        <v>38</v>
      </c>
      <c r="J1304" s="272" t="s">
        <v>7089</v>
      </c>
      <c r="K1304" s="273">
        <v>18.38</v>
      </c>
      <c r="L1304" s="272" t="s">
        <v>7090</v>
      </c>
    </row>
    <row r="1305" spans="1:12">
      <c r="A1305" s="272" t="s">
        <v>8382</v>
      </c>
      <c r="B1305" s="272" t="s">
        <v>8383</v>
      </c>
      <c r="C1305" s="272" t="s">
        <v>8384</v>
      </c>
      <c r="D1305" s="272" t="s">
        <v>8385</v>
      </c>
      <c r="E1305" s="273" t="s">
        <v>7087</v>
      </c>
      <c r="F1305" s="272" t="s">
        <v>7087</v>
      </c>
      <c r="G1305" s="272">
        <v>92544</v>
      </c>
      <c r="H1305" s="272" t="s">
        <v>8395</v>
      </c>
      <c r="I1305" s="272" t="s">
        <v>38</v>
      </c>
      <c r="J1305" s="272" t="s">
        <v>7089</v>
      </c>
      <c r="K1305" s="273">
        <v>14.59</v>
      </c>
      <c r="L1305" s="272" t="s">
        <v>7090</v>
      </c>
    </row>
    <row r="1306" spans="1:12">
      <c r="A1306" s="272" t="s">
        <v>8382</v>
      </c>
      <c r="B1306" s="272" t="s">
        <v>8383</v>
      </c>
      <c r="C1306" s="272" t="s">
        <v>8384</v>
      </c>
      <c r="D1306" s="272" t="s">
        <v>8385</v>
      </c>
      <c r="E1306" s="273" t="s">
        <v>7087</v>
      </c>
      <c r="F1306" s="272" t="s">
        <v>7087</v>
      </c>
      <c r="G1306" s="272">
        <v>92545</v>
      </c>
      <c r="H1306" s="272" t="s">
        <v>8396</v>
      </c>
      <c r="I1306" s="272" t="s">
        <v>17</v>
      </c>
      <c r="J1306" s="272" t="s">
        <v>7089</v>
      </c>
      <c r="K1306" s="273">
        <v>867.55</v>
      </c>
      <c r="L1306" s="272" t="s">
        <v>7090</v>
      </c>
    </row>
    <row r="1307" spans="1:12">
      <c r="A1307" s="272" t="s">
        <v>8382</v>
      </c>
      <c r="B1307" s="272" t="s">
        <v>8383</v>
      </c>
      <c r="C1307" s="272" t="s">
        <v>8384</v>
      </c>
      <c r="D1307" s="272" t="s">
        <v>8385</v>
      </c>
      <c r="E1307" s="273" t="s">
        <v>7087</v>
      </c>
      <c r="F1307" s="272" t="s">
        <v>7087</v>
      </c>
      <c r="G1307" s="272">
        <v>92546</v>
      </c>
      <c r="H1307" s="272" t="s">
        <v>8397</v>
      </c>
      <c r="I1307" s="272" t="s">
        <v>17</v>
      </c>
      <c r="J1307" s="272" t="s">
        <v>7089</v>
      </c>
      <c r="K1307" s="274">
        <v>1065.04</v>
      </c>
      <c r="L1307" s="272" t="s">
        <v>7090</v>
      </c>
    </row>
    <row r="1308" spans="1:12">
      <c r="A1308" s="272" t="s">
        <v>8382</v>
      </c>
      <c r="B1308" s="272" t="s">
        <v>8383</v>
      </c>
      <c r="C1308" s="272" t="s">
        <v>8384</v>
      </c>
      <c r="D1308" s="272" t="s">
        <v>8385</v>
      </c>
      <c r="E1308" s="273" t="s">
        <v>7087</v>
      </c>
      <c r="F1308" s="272" t="s">
        <v>7087</v>
      </c>
      <c r="G1308" s="272">
        <v>92547</v>
      </c>
      <c r="H1308" s="272" t="s">
        <v>8398</v>
      </c>
      <c r="I1308" s="272" t="s">
        <v>17</v>
      </c>
      <c r="J1308" s="272" t="s">
        <v>7089</v>
      </c>
      <c r="K1308" s="274">
        <v>1121.1500000000001</v>
      </c>
      <c r="L1308" s="272" t="s">
        <v>7090</v>
      </c>
    </row>
    <row r="1309" spans="1:12">
      <c r="A1309" s="272" t="s">
        <v>8382</v>
      </c>
      <c r="B1309" s="272" t="s">
        <v>8383</v>
      </c>
      <c r="C1309" s="272" t="s">
        <v>8384</v>
      </c>
      <c r="D1309" s="272" t="s">
        <v>8385</v>
      </c>
      <c r="E1309" s="273" t="s">
        <v>7087</v>
      </c>
      <c r="F1309" s="272" t="s">
        <v>7087</v>
      </c>
      <c r="G1309" s="272">
        <v>92548</v>
      </c>
      <c r="H1309" s="272" t="s">
        <v>8399</v>
      </c>
      <c r="I1309" s="272" t="s">
        <v>17</v>
      </c>
      <c r="J1309" s="272" t="s">
        <v>7089</v>
      </c>
      <c r="K1309" s="274">
        <v>1246.4000000000001</v>
      </c>
      <c r="L1309" s="272" t="s">
        <v>7090</v>
      </c>
    </row>
    <row r="1310" spans="1:12">
      <c r="A1310" s="272" t="s">
        <v>8382</v>
      </c>
      <c r="B1310" s="272" t="s">
        <v>8383</v>
      </c>
      <c r="C1310" s="272" t="s">
        <v>8384</v>
      </c>
      <c r="D1310" s="272" t="s">
        <v>8385</v>
      </c>
      <c r="E1310" s="273" t="s">
        <v>7087</v>
      </c>
      <c r="F1310" s="272" t="s">
        <v>7087</v>
      </c>
      <c r="G1310" s="272">
        <v>92549</v>
      </c>
      <c r="H1310" s="272" t="s">
        <v>8400</v>
      </c>
      <c r="I1310" s="272" t="s">
        <v>17</v>
      </c>
      <c r="J1310" s="272" t="s">
        <v>7089</v>
      </c>
      <c r="K1310" s="274">
        <v>1566.97</v>
      </c>
      <c r="L1310" s="272" t="s">
        <v>7090</v>
      </c>
    </row>
    <row r="1311" spans="1:12">
      <c r="A1311" s="272" t="s">
        <v>8382</v>
      </c>
      <c r="B1311" s="272" t="s">
        <v>8383</v>
      </c>
      <c r="C1311" s="272" t="s">
        <v>8384</v>
      </c>
      <c r="D1311" s="272" t="s">
        <v>8385</v>
      </c>
      <c r="E1311" s="273" t="s">
        <v>7087</v>
      </c>
      <c r="F1311" s="272" t="s">
        <v>7087</v>
      </c>
      <c r="G1311" s="272">
        <v>92550</v>
      </c>
      <c r="H1311" s="272" t="s">
        <v>8401</v>
      </c>
      <c r="I1311" s="272" t="s">
        <v>17</v>
      </c>
      <c r="J1311" s="272" t="s">
        <v>7089</v>
      </c>
      <c r="K1311" s="274">
        <v>1968.85</v>
      </c>
      <c r="L1311" s="272" t="s">
        <v>7090</v>
      </c>
    </row>
    <row r="1312" spans="1:12">
      <c r="A1312" s="272" t="s">
        <v>8382</v>
      </c>
      <c r="B1312" s="272" t="s">
        <v>8383</v>
      </c>
      <c r="C1312" s="272" t="s">
        <v>8384</v>
      </c>
      <c r="D1312" s="272" t="s">
        <v>8385</v>
      </c>
      <c r="E1312" s="273" t="s">
        <v>7087</v>
      </c>
      <c r="F1312" s="272" t="s">
        <v>7087</v>
      </c>
      <c r="G1312" s="272">
        <v>92551</v>
      </c>
      <c r="H1312" s="272" t="s">
        <v>8402</v>
      </c>
      <c r="I1312" s="272" t="s">
        <v>17</v>
      </c>
      <c r="J1312" s="272" t="s">
        <v>7089</v>
      </c>
      <c r="K1312" s="274">
        <v>2040.42</v>
      </c>
      <c r="L1312" s="272" t="s">
        <v>7090</v>
      </c>
    </row>
    <row r="1313" spans="1:12">
      <c r="A1313" s="272" t="s">
        <v>8382</v>
      </c>
      <c r="B1313" s="272" t="s">
        <v>8383</v>
      </c>
      <c r="C1313" s="272" t="s">
        <v>8384</v>
      </c>
      <c r="D1313" s="272" t="s">
        <v>8385</v>
      </c>
      <c r="E1313" s="273" t="s">
        <v>7087</v>
      </c>
      <c r="F1313" s="272" t="s">
        <v>7087</v>
      </c>
      <c r="G1313" s="272">
        <v>92552</v>
      </c>
      <c r="H1313" s="272" t="s">
        <v>8403</v>
      </c>
      <c r="I1313" s="272" t="s">
        <v>17</v>
      </c>
      <c r="J1313" s="272" t="s">
        <v>7089</v>
      </c>
      <c r="K1313" s="274">
        <v>2214.0700000000002</v>
      </c>
      <c r="L1313" s="272" t="s">
        <v>7090</v>
      </c>
    </row>
    <row r="1314" spans="1:12">
      <c r="A1314" s="272" t="s">
        <v>8382</v>
      </c>
      <c r="B1314" s="272" t="s">
        <v>8383</v>
      </c>
      <c r="C1314" s="272" t="s">
        <v>8384</v>
      </c>
      <c r="D1314" s="272" t="s">
        <v>8385</v>
      </c>
      <c r="E1314" s="273" t="s">
        <v>7087</v>
      </c>
      <c r="F1314" s="272" t="s">
        <v>7087</v>
      </c>
      <c r="G1314" s="272">
        <v>92553</v>
      </c>
      <c r="H1314" s="272" t="s">
        <v>8404</v>
      </c>
      <c r="I1314" s="272" t="s">
        <v>17</v>
      </c>
      <c r="J1314" s="272" t="s">
        <v>7089</v>
      </c>
      <c r="K1314" s="274">
        <v>2544.92</v>
      </c>
      <c r="L1314" s="272" t="s">
        <v>7090</v>
      </c>
    </row>
    <row r="1315" spans="1:12">
      <c r="A1315" s="272" t="s">
        <v>8382</v>
      </c>
      <c r="B1315" s="272" t="s">
        <v>8383</v>
      </c>
      <c r="C1315" s="272" t="s">
        <v>8384</v>
      </c>
      <c r="D1315" s="272" t="s">
        <v>8385</v>
      </c>
      <c r="E1315" s="273" t="s">
        <v>7087</v>
      </c>
      <c r="F1315" s="272" t="s">
        <v>7087</v>
      </c>
      <c r="G1315" s="272">
        <v>92554</v>
      </c>
      <c r="H1315" s="272" t="s">
        <v>8405</v>
      </c>
      <c r="I1315" s="272" t="s">
        <v>17</v>
      </c>
      <c r="J1315" s="272" t="s">
        <v>7089</v>
      </c>
      <c r="K1315" s="274">
        <v>2626.78</v>
      </c>
      <c r="L1315" s="272" t="s">
        <v>7090</v>
      </c>
    </row>
    <row r="1316" spans="1:12">
      <c r="A1316" s="272" t="s">
        <v>8382</v>
      </c>
      <c r="B1316" s="272" t="s">
        <v>8383</v>
      </c>
      <c r="C1316" s="272" t="s">
        <v>8384</v>
      </c>
      <c r="D1316" s="272" t="s">
        <v>8385</v>
      </c>
      <c r="E1316" s="273" t="s">
        <v>7087</v>
      </c>
      <c r="F1316" s="272" t="s">
        <v>7087</v>
      </c>
      <c r="G1316" s="272">
        <v>92555</v>
      </c>
      <c r="H1316" s="272" t="s">
        <v>8406</v>
      </c>
      <c r="I1316" s="272" t="s">
        <v>17</v>
      </c>
      <c r="J1316" s="272" t="s">
        <v>7089</v>
      </c>
      <c r="K1316" s="273">
        <v>857.16</v>
      </c>
      <c r="L1316" s="272" t="s">
        <v>7090</v>
      </c>
    </row>
    <row r="1317" spans="1:12">
      <c r="A1317" s="272" t="s">
        <v>8382</v>
      </c>
      <c r="B1317" s="272" t="s">
        <v>8383</v>
      </c>
      <c r="C1317" s="272" t="s">
        <v>8384</v>
      </c>
      <c r="D1317" s="272" t="s">
        <v>8385</v>
      </c>
      <c r="E1317" s="273" t="s">
        <v>7087</v>
      </c>
      <c r="F1317" s="272" t="s">
        <v>7087</v>
      </c>
      <c r="G1317" s="272">
        <v>92556</v>
      </c>
      <c r="H1317" s="272" t="s">
        <v>8407</v>
      </c>
      <c r="I1317" s="272" t="s">
        <v>17</v>
      </c>
      <c r="J1317" s="272" t="s">
        <v>7089</v>
      </c>
      <c r="K1317" s="274">
        <v>1046.83</v>
      </c>
      <c r="L1317" s="272" t="s">
        <v>7090</v>
      </c>
    </row>
    <row r="1318" spans="1:12">
      <c r="A1318" s="272" t="s">
        <v>8382</v>
      </c>
      <c r="B1318" s="272" t="s">
        <v>8383</v>
      </c>
      <c r="C1318" s="272" t="s">
        <v>8384</v>
      </c>
      <c r="D1318" s="272" t="s">
        <v>8385</v>
      </c>
      <c r="E1318" s="273" t="s">
        <v>7087</v>
      </c>
      <c r="F1318" s="272" t="s">
        <v>7087</v>
      </c>
      <c r="G1318" s="272">
        <v>92557</v>
      </c>
      <c r="H1318" s="272" t="s">
        <v>8408</v>
      </c>
      <c r="I1318" s="272" t="s">
        <v>17</v>
      </c>
      <c r="J1318" s="272" t="s">
        <v>7089</v>
      </c>
      <c r="K1318" s="274">
        <v>1102.94</v>
      </c>
      <c r="L1318" s="272" t="s">
        <v>7090</v>
      </c>
    </row>
    <row r="1319" spans="1:12">
      <c r="A1319" s="272" t="s">
        <v>8382</v>
      </c>
      <c r="B1319" s="272" t="s">
        <v>8383</v>
      </c>
      <c r="C1319" s="272" t="s">
        <v>8384</v>
      </c>
      <c r="D1319" s="272" t="s">
        <v>8385</v>
      </c>
      <c r="E1319" s="273" t="s">
        <v>7087</v>
      </c>
      <c r="F1319" s="272" t="s">
        <v>7087</v>
      </c>
      <c r="G1319" s="272">
        <v>92558</v>
      </c>
      <c r="H1319" s="272" t="s">
        <v>8409</v>
      </c>
      <c r="I1319" s="272" t="s">
        <v>17</v>
      </c>
      <c r="J1319" s="272" t="s">
        <v>7089</v>
      </c>
      <c r="K1319" s="274">
        <v>1236</v>
      </c>
      <c r="L1319" s="272" t="s">
        <v>7090</v>
      </c>
    </row>
    <row r="1320" spans="1:12">
      <c r="A1320" s="272" t="s">
        <v>8382</v>
      </c>
      <c r="B1320" s="272" t="s">
        <v>8383</v>
      </c>
      <c r="C1320" s="272" t="s">
        <v>8384</v>
      </c>
      <c r="D1320" s="272" t="s">
        <v>8385</v>
      </c>
      <c r="E1320" s="273" t="s">
        <v>7087</v>
      </c>
      <c r="F1320" s="272" t="s">
        <v>7087</v>
      </c>
      <c r="G1320" s="272">
        <v>92559</v>
      </c>
      <c r="H1320" s="272" t="s">
        <v>8410</v>
      </c>
      <c r="I1320" s="272" t="s">
        <v>17</v>
      </c>
      <c r="J1320" s="272" t="s">
        <v>7089</v>
      </c>
      <c r="K1320" s="274">
        <v>1547.62</v>
      </c>
      <c r="L1320" s="272" t="s">
        <v>7090</v>
      </c>
    </row>
    <row r="1321" spans="1:12">
      <c r="A1321" s="272" t="s">
        <v>8382</v>
      </c>
      <c r="B1321" s="272" t="s">
        <v>8383</v>
      </c>
      <c r="C1321" s="272" t="s">
        <v>8384</v>
      </c>
      <c r="D1321" s="272" t="s">
        <v>8385</v>
      </c>
      <c r="E1321" s="273" t="s">
        <v>7087</v>
      </c>
      <c r="F1321" s="272" t="s">
        <v>7087</v>
      </c>
      <c r="G1321" s="272">
        <v>92560</v>
      </c>
      <c r="H1321" s="272" t="s">
        <v>8411</v>
      </c>
      <c r="I1321" s="272" t="s">
        <v>17</v>
      </c>
      <c r="J1321" s="272" t="s">
        <v>7089</v>
      </c>
      <c r="K1321" s="274">
        <v>1942.49</v>
      </c>
      <c r="L1321" s="272" t="s">
        <v>7090</v>
      </c>
    </row>
    <row r="1322" spans="1:12">
      <c r="A1322" s="272" t="s">
        <v>8382</v>
      </c>
      <c r="B1322" s="272" t="s">
        <v>8383</v>
      </c>
      <c r="C1322" s="272" t="s">
        <v>8384</v>
      </c>
      <c r="D1322" s="272" t="s">
        <v>8385</v>
      </c>
      <c r="E1322" s="273" t="s">
        <v>7087</v>
      </c>
      <c r="F1322" s="272" t="s">
        <v>7087</v>
      </c>
      <c r="G1322" s="272">
        <v>92561</v>
      </c>
      <c r="H1322" s="272" t="s">
        <v>8412</v>
      </c>
      <c r="I1322" s="272" t="s">
        <v>17</v>
      </c>
      <c r="J1322" s="272" t="s">
        <v>7089</v>
      </c>
      <c r="K1322" s="274">
        <v>2014.78</v>
      </c>
      <c r="L1322" s="272" t="s">
        <v>7090</v>
      </c>
    </row>
    <row r="1323" spans="1:12">
      <c r="A1323" s="272" t="s">
        <v>8382</v>
      </c>
      <c r="B1323" s="272" t="s">
        <v>8383</v>
      </c>
      <c r="C1323" s="272" t="s">
        <v>8384</v>
      </c>
      <c r="D1323" s="272" t="s">
        <v>8385</v>
      </c>
      <c r="E1323" s="273" t="s">
        <v>7087</v>
      </c>
      <c r="F1323" s="272" t="s">
        <v>7087</v>
      </c>
      <c r="G1323" s="272">
        <v>92562</v>
      </c>
      <c r="H1323" s="272" t="s">
        <v>8413</v>
      </c>
      <c r="I1323" s="272" t="s">
        <v>17</v>
      </c>
      <c r="J1323" s="272" t="s">
        <v>7089</v>
      </c>
      <c r="K1323" s="274">
        <v>2170.2199999999998</v>
      </c>
      <c r="L1323" s="272" t="s">
        <v>7090</v>
      </c>
    </row>
    <row r="1324" spans="1:12">
      <c r="A1324" s="272" t="s">
        <v>8382</v>
      </c>
      <c r="B1324" s="272" t="s">
        <v>8383</v>
      </c>
      <c r="C1324" s="272" t="s">
        <v>8384</v>
      </c>
      <c r="D1324" s="272" t="s">
        <v>8385</v>
      </c>
      <c r="E1324" s="273" t="s">
        <v>7087</v>
      </c>
      <c r="F1324" s="272" t="s">
        <v>7087</v>
      </c>
      <c r="G1324" s="272">
        <v>92563</v>
      </c>
      <c r="H1324" s="272" t="s">
        <v>8414</v>
      </c>
      <c r="I1324" s="272" t="s">
        <v>17</v>
      </c>
      <c r="J1324" s="272" t="s">
        <v>7089</v>
      </c>
      <c r="K1324" s="274">
        <v>2493.65</v>
      </c>
      <c r="L1324" s="272" t="s">
        <v>7090</v>
      </c>
    </row>
    <row r="1325" spans="1:12">
      <c r="A1325" s="272" t="s">
        <v>8382</v>
      </c>
      <c r="B1325" s="272" t="s">
        <v>8383</v>
      </c>
      <c r="C1325" s="272" t="s">
        <v>8384</v>
      </c>
      <c r="D1325" s="272" t="s">
        <v>8385</v>
      </c>
      <c r="E1325" s="273" t="s">
        <v>7087</v>
      </c>
      <c r="F1325" s="272" t="s">
        <v>7087</v>
      </c>
      <c r="G1325" s="272">
        <v>92564</v>
      </c>
      <c r="H1325" s="272" t="s">
        <v>8415</v>
      </c>
      <c r="I1325" s="272" t="s">
        <v>17</v>
      </c>
      <c r="J1325" s="272" t="s">
        <v>7089</v>
      </c>
      <c r="K1325" s="274">
        <v>2563.98</v>
      </c>
      <c r="L1325" s="272" t="s">
        <v>7090</v>
      </c>
    </row>
    <row r="1326" spans="1:12">
      <c r="A1326" s="272" t="s">
        <v>8382</v>
      </c>
      <c r="B1326" s="272" t="s">
        <v>8383</v>
      </c>
      <c r="C1326" s="272" t="s">
        <v>8384</v>
      </c>
      <c r="D1326" s="272" t="s">
        <v>8385</v>
      </c>
      <c r="E1326" s="273" t="s">
        <v>7087</v>
      </c>
      <c r="F1326" s="272" t="s">
        <v>7087</v>
      </c>
      <c r="G1326" s="272">
        <v>100379</v>
      </c>
      <c r="H1326" s="272" t="s">
        <v>8416</v>
      </c>
      <c r="I1326" s="272" t="s">
        <v>38</v>
      </c>
      <c r="J1326" s="272" t="s">
        <v>7089</v>
      </c>
      <c r="K1326" s="273">
        <v>33.1</v>
      </c>
      <c r="L1326" s="272" t="s">
        <v>7090</v>
      </c>
    </row>
    <row r="1327" spans="1:12">
      <c r="A1327" s="272" t="s">
        <v>8382</v>
      </c>
      <c r="B1327" s="272" t="s">
        <v>8383</v>
      </c>
      <c r="C1327" s="272" t="s">
        <v>8384</v>
      </c>
      <c r="D1327" s="272" t="s">
        <v>8385</v>
      </c>
      <c r="E1327" s="273" t="s">
        <v>7087</v>
      </c>
      <c r="F1327" s="272" t="s">
        <v>7087</v>
      </c>
      <c r="G1327" s="272">
        <v>100380</v>
      </c>
      <c r="H1327" s="272" t="s">
        <v>8417</v>
      </c>
      <c r="I1327" s="272" t="s">
        <v>38</v>
      </c>
      <c r="J1327" s="272" t="s">
        <v>7089</v>
      </c>
      <c r="K1327" s="273">
        <v>43.68</v>
      </c>
      <c r="L1327" s="272" t="s">
        <v>7090</v>
      </c>
    </row>
    <row r="1328" spans="1:12">
      <c r="A1328" s="272" t="s">
        <v>8382</v>
      </c>
      <c r="B1328" s="272" t="s">
        <v>8383</v>
      </c>
      <c r="C1328" s="272" t="s">
        <v>8384</v>
      </c>
      <c r="D1328" s="272" t="s">
        <v>8385</v>
      </c>
      <c r="E1328" s="273" t="s">
        <v>7087</v>
      </c>
      <c r="F1328" s="272" t="s">
        <v>7087</v>
      </c>
      <c r="G1328" s="272">
        <v>100381</v>
      </c>
      <c r="H1328" s="272" t="s">
        <v>8418</v>
      </c>
      <c r="I1328" s="272" t="s">
        <v>38</v>
      </c>
      <c r="J1328" s="272" t="s">
        <v>7089</v>
      </c>
      <c r="K1328" s="273">
        <v>49.09</v>
      </c>
      <c r="L1328" s="272" t="s">
        <v>7090</v>
      </c>
    </row>
    <row r="1329" spans="1:12">
      <c r="A1329" s="272" t="s">
        <v>8382</v>
      </c>
      <c r="B1329" s="272" t="s">
        <v>8383</v>
      </c>
      <c r="C1329" s="272" t="s">
        <v>8384</v>
      </c>
      <c r="D1329" s="272" t="s">
        <v>8385</v>
      </c>
      <c r="E1329" s="273" t="s">
        <v>7087</v>
      </c>
      <c r="F1329" s="272" t="s">
        <v>7087</v>
      </c>
      <c r="G1329" s="272">
        <v>100383</v>
      </c>
      <c r="H1329" s="272" t="s">
        <v>8419</v>
      </c>
      <c r="I1329" s="272" t="s">
        <v>38</v>
      </c>
      <c r="J1329" s="272" t="s">
        <v>7089</v>
      </c>
      <c r="K1329" s="273">
        <v>21.26</v>
      </c>
      <c r="L1329" s="272" t="s">
        <v>7090</v>
      </c>
    </row>
    <row r="1330" spans="1:12">
      <c r="A1330" s="272" t="s">
        <v>8382</v>
      </c>
      <c r="B1330" s="272" t="s">
        <v>8383</v>
      </c>
      <c r="C1330" s="272" t="s">
        <v>8384</v>
      </c>
      <c r="D1330" s="272" t="s">
        <v>8385</v>
      </c>
      <c r="E1330" s="273" t="s">
        <v>7087</v>
      </c>
      <c r="F1330" s="272" t="s">
        <v>7087</v>
      </c>
      <c r="G1330" s="272">
        <v>100384</v>
      </c>
      <c r="H1330" s="272" t="s">
        <v>8420</v>
      </c>
      <c r="I1330" s="272" t="s">
        <v>38</v>
      </c>
      <c r="J1330" s="272" t="s">
        <v>7089</v>
      </c>
      <c r="K1330" s="273">
        <v>22.44</v>
      </c>
      <c r="L1330" s="272" t="s">
        <v>7090</v>
      </c>
    </row>
    <row r="1331" spans="1:12">
      <c r="A1331" s="272" t="s">
        <v>8382</v>
      </c>
      <c r="B1331" s="272" t="s">
        <v>8383</v>
      </c>
      <c r="C1331" s="272" t="s">
        <v>8384</v>
      </c>
      <c r="D1331" s="272" t="s">
        <v>8385</v>
      </c>
      <c r="E1331" s="273" t="s">
        <v>7087</v>
      </c>
      <c r="F1331" s="272" t="s">
        <v>7087</v>
      </c>
      <c r="G1331" s="272">
        <v>100385</v>
      </c>
      <c r="H1331" s="272" t="s">
        <v>8421</v>
      </c>
      <c r="I1331" s="272" t="s">
        <v>38</v>
      </c>
      <c r="J1331" s="272" t="s">
        <v>7089</v>
      </c>
      <c r="K1331" s="273">
        <v>29.57</v>
      </c>
      <c r="L1331" s="272" t="s">
        <v>7090</v>
      </c>
    </row>
    <row r="1332" spans="1:12">
      <c r="A1332" s="272" t="s">
        <v>8382</v>
      </c>
      <c r="B1332" s="272" t="s">
        <v>8383</v>
      </c>
      <c r="C1332" s="272" t="s">
        <v>8384</v>
      </c>
      <c r="D1332" s="272" t="s">
        <v>8385</v>
      </c>
      <c r="E1332" s="273" t="s">
        <v>7087</v>
      </c>
      <c r="F1332" s="272" t="s">
        <v>7087</v>
      </c>
      <c r="G1332" s="272">
        <v>100386</v>
      </c>
      <c r="H1332" s="272" t="s">
        <v>8422</v>
      </c>
      <c r="I1332" s="272" t="s">
        <v>38</v>
      </c>
      <c r="J1332" s="272" t="s">
        <v>7089</v>
      </c>
      <c r="K1332" s="273">
        <v>37.74</v>
      </c>
      <c r="L1332" s="272" t="s">
        <v>7090</v>
      </c>
    </row>
    <row r="1333" spans="1:12">
      <c r="A1333" s="272" t="s">
        <v>8382</v>
      </c>
      <c r="B1333" s="272" t="s">
        <v>8383</v>
      </c>
      <c r="C1333" s="272" t="s">
        <v>8384</v>
      </c>
      <c r="D1333" s="272" t="s">
        <v>8385</v>
      </c>
      <c r="E1333" s="273" t="s">
        <v>7087</v>
      </c>
      <c r="F1333" s="272" t="s">
        <v>7087</v>
      </c>
      <c r="G1333" s="272">
        <v>100387</v>
      </c>
      <c r="H1333" s="272" t="s">
        <v>8423</v>
      </c>
      <c r="I1333" s="272" t="s">
        <v>38</v>
      </c>
      <c r="J1333" s="272" t="s">
        <v>7089</v>
      </c>
      <c r="K1333" s="273">
        <v>45.66</v>
      </c>
      <c r="L1333" s="272" t="s">
        <v>7090</v>
      </c>
    </row>
    <row r="1334" spans="1:12">
      <c r="A1334" s="272" t="s">
        <v>8382</v>
      </c>
      <c r="B1334" s="272" t="s">
        <v>8383</v>
      </c>
      <c r="C1334" s="272" t="s">
        <v>8384</v>
      </c>
      <c r="D1334" s="272" t="s">
        <v>8385</v>
      </c>
      <c r="E1334" s="273" t="s">
        <v>7087</v>
      </c>
      <c r="F1334" s="272" t="s">
        <v>7087</v>
      </c>
      <c r="G1334" s="272">
        <v>100388</v>
      </c>
      <c r="H1334" s="272" t="s">
        <v>8424</v>
      </c>
      <c r="I1334" s="272" t="s">
        <v>38</v>
      </c>
      <c r="J1334" s="272" t="s">
        <v>7089</v>
      </c>
      <c r="K1334" s="273">
        <v>16.59</v>
      </c>
      <c r="L1334" s="272" t="s">
        <v>7090</v>
      </c>
    </row>
    <row r="1335" spans="1:12">
      <c r="A1335" s="272" t="s">
        <v>8382</v>
      </c>
      <c r="B1335" s="272" t="s">
        <v>8383</v>
      </c>
      <c r="C1335" s="272" t="s">
        <v>8384</v>
      </c>
      <c r="D1335" s="272" t="s">
        <v>8385</v>
      </c>
      <c r="E1335" s="273" t="s">
        <v>7087</v>
      </c>
      <c r="F1335" s="272" t="s">
        <v>7087</v>
      </c>
      <c r="G1335" s="272">
        <v>100389</v>
      </c>
      <c r="H1335" s="272" t="s">
        <v>8425</v>
      </c>
      <c r="I1335" s="272" t="s">
        <v>38</v>
      </c>
      <c r="J1335" s="272" t="s">
        <v>7089</v>
      </c>
      <c r="K1335" s="273">
        <v>15.35</v>
      </c>
      <c r="L1335" s="272" t="s">
        <v>7090</v>
      </c>
    </row>
    <row r="1336" spans="1:12">
      <c r="A1336" s="272" t="s">
        <v>8382</v>
      </c>
      <c r="B1336" s="272" t="s">
        <v>8383</v>
      </c>
      <c r="C1336" s="272" t="s">
        <v>8384</v>
      </c>
      <c r="D1336" s="272" t="s">
        <v>8385</v>
      </c>
      <c r="E1336" s="273" t="s">
        <v>7087</v>
      </c>
      <c r="F1336" s="272" t="s">
        <v>7087</v>
      </c>
      <c r="G1336" s="272">
        <v>100390</v>
      </c>
      <c r="H1336" s="272" t="s">
        <v>8426</v>
      </c>
      <c r="I1336" s="272" t="s">
        <v>38</v>
      </c>
      <c r="J1336" s="272" t="s">
        <v>7089</v>
      </c>
      <c r="K1336" s="273">
        <v>20.04</v>
      </c>
      <c r="L1336" s="272" t="s">
        <v>7090</v>
      </c>
    </row>
    <row r="1337" spans="1:12">
      <c r="A1337" s="272" t="s">
        <v>8382</v>
      </c>
      <c r="B1337" s="272" t="s">
        <v>8383</v>
      </c>
      <c r="C1337" s="272" t="s">
        <v>8384</v>
      </c>
      <c r="D1337" s="272" t="s">
        <v>8385</v>
      </c>
      <c r="E1337" s="273" t="s">
        <v>7087</v>
      </c>
      <c r="F1337" s="272" t="s">
        <v>7087</v>
      </c>
      <c r="G1337" s="272">
        <v>100391</v>
      </c>
      <c r="H1337" s="272" t="s">
        <v>8427</v>
      </c>
      <c r="I1337" s="272" t="s">
        <v>38</v>
      </c>
      <c r="J1337" s="272" t="s">
        <v>7089</v>
      </c>
      <c r="K1337" s="273">
        <v>17.72</v>
      </c>
      <c r="L1337" s="272" t="s">
        <v>7090</v>
      </c>
    </row>
    <row r="1338" spans="1:12">
      <c r="A1338" s="272" t="s">
        <v>8382</v>
      </c>
      <c r="B1338" s="272" t="s">
        <v>8383</v>
      </c>
      <c r="C1338" s="272" t="s">
        <v>8384</v>
      </c>
      <c r="D1338" s="272" t="s">
        <v>8385</v>
      </c>
      <c r="E1338" s="273" t="s">
        <v>7087</v>
      </c>
      <c r="F1338" s="272" t="s">
        <v>7087</v>
      </c>
      <c r="G1338" s="272">
        <v>100392</v>
      </c>
      <c r="H1338" s="272" t="s">
        <v>8428</v>
      </c>
      <c r="I1338" s="272" t="s">
        <v>38</v>
      </c>
      <c r="J1338" s="272" t="s">
        <v>7089</v>
      </c>
      <c r="K1338" s="273">
        <v>13.12</v>
      </c>
      <c r="L1338" s="272" t="s">
        <v>7090</v>
      </c>
    </row>
    <row r="1339" spans="1:12">
      <c r="A1339" s="272" t="s">
        <v>8382</v>
      </c>
      <c r="B1339" s="272" t="s">
        <v>8383</v>
      </c>
      <c r="C1339" s="272" t="s">
        <v>8384</v>
      </c>
      <c r="D1339" s="272" t="s">
        <v>8385</v>
      </c>
      <c r="E1339" s="273" t="s">
        <v>7087</v>
      </c>
      <c r="F1339" s="272" t="s">
        <v>7087</v>
      </c>
      <c r="G1339" s="272">
        <v>100393</v>
      </c>
      <c r="H1339" s="272" t="s">
        <v>8429</v>
      </c>
      <c r="I1339" s="272" t="s">
        <v>38</v>
      </c>
      <c r="J1339" s="272" t="s">
        <v>7089</v>
      </c>
      <c r="K1339" s="273">
        <v>17.59</v>
      </c>
      <c r="L1339" s="272" t="s">
        <v>7090</v>
      </c>
    </row>
    <row r="1340" spans="1:12">
      <c r="A1340" s="272" t="s">
        <v>8382</v>
      </c>
      <c r="B1340" s="272" t="s">
        <v>8383</v>
      </c>
      <c r="C1340" s="272" t="s">
        <v>8384</v>
      </c>
      <c r="D1340" s="272" t="s">
        <v>8385</v>
      </c>
      <c r="E1340" s="273" t="s">
        <v>7087</v>
      </c>
      <c r="F1340" s="272" t="s">
        <v>7087</v>
      </c>
      <c r="G1340" s="272">
        <v>100394</v>
      </c>
      <c r="H1340" s="272" t="s">
        <v>8430</v>
      </c>
      <c r="I1340" s="272" t="s">
        <v>38</v>
      </c>
      <c r="J1340" s="272" t="s">
        <v>7089</v>
      </c>
      <c r="K1340" s="273">
        <v>15.84</v>
      </c>
      <c r="L1340" s="272" t="s">
        <v>7090</v>
      </c>
    </row>
    <row r="1341" spans="1:12">
      <c r="A1341" s="272" t="s">
        <v>8382</v>
      </c>
      <c r="B1341" s="272" t="s">
        <v>8383</v>
      </c>
      <c r="C1341" s="272" t="s">
        <v>8384</v>
      </c>
      <c r="D1341" s="272" t="s">
        <v>8385</v>
      </c>
      <c r="E1341" s="273" t="s">
        <v>7087</v>
      </c>
      <c r="F1341" s="272" t="s">
        <v>7087</v>
      </c>
      <c r="G1341" s="272">
        <v>100395</v>
      </c>
      <c r="H1341" s="272" t="s">
        <v>8431</v>
      </c>
      <c r="I1341" s="272" t="s">
        <v>38</v>
      </c>
      <c r="J1341" s="272" t="s">
        <v>7089</v>
      </c>
      <c r="K1341" s="273">
        <v>21.06</v>
      </c>
      <c r="L1341" s="272" t="s">
        <v>7090</v>
      </c>
    </row>
    <row r="1342" spans="1:12">
      <c r="A1342" s="272" t="s">
        <v>8382</v>
      </c>
      <c r="B1342" s="272" t="s">
        <v>8383</v>
      </c>
      <c r="C1342" s="272" t="s">
        <v>8432</v>
      </c>
      <c r="D1342" s="272" t="s">
        <v>8433</v>
      </c>
      <c r="E1342" s="273" t="s">
        <v>7087</v>
      </c>
      <c r="F1342" s="272" t="s">
        <v>7087</v>
      </c>
      <c r="G1342" s="272">
        <v>94189</v>
      </c>
      <c r="H1342" s="272" t="s">
        <v>8434</v>
      </c>
      <c r="I1342" s="272" t="s">
        <v>38</v>
      </c>
      <c r="J1342" s="272" t="s">
        <v>7089</v>
      </c>
      <c r="K1342" s="273">
        <v>35.14</v>
      </c>
      <c r="L1342" s="272" t="s">
        <v>7090</v>
      </c>
    </row>
    <row r="1343" spans="1:12">
      <c r="A1343" s="272" t="s">
        <v>8382</v>
      </c>
      <c r="B1343" s="272" t="s">
        <v>8383</v>
      </c>
      <c r="C1343" s="272" t="s">
        <v>8432</v>
      </c>
      <c r="D1343" s="272" t="s">
        <v>8433</v>
      </c>
      <c r="E1343" s="273" t="s">
        <v>7087</v>
      </c>
      <c r="F1343" s="272" t="s">
        <v>7087</v>
      </c>
      <c r="G1343" s="272">
        <v>94192</v>
      </c>
      <c r="H1343" s="272" t="s">
        <v>8435</v>
      </c>
      <c r="I1343" s="272" t="s">
        <v>38</v>
      </c>
      <c r="J1343" s="272" t="s">
        <v>7089</v>
      </c>
      <c r="K1343" s="273">
        <v>37.54</v>
      </c>
      <c r="L1343" s="272" t="s">
        <v>7090</v>
      </c>
    </row>
    <row r="1344" spans="1:12">
      <c r="A1344" s="272" t="s">
        <v>8382</v>
      </c>
      <c r="B1344" s="272" t="s">
        <v>8383</v>
      </c>
      <c r="C1344" s="272" t="s">
        <v>8432</v>
      </c>
      <c r="D1344" s="272" t="s">
        <v>8433</v>
      </c>
      <c r="E1344" s="273" t="s">
        <v>7087</v>
      </c>
      <c r="F1344" s="272" t="s">
        <v>7087</v>
      </c>
      <c r="G1344" s="272">
        <v>94195</v>
      </c>
      <c r="H1344" s="272" t="s">
        <v>8436</v>
      </c>
      <c r="I1344" s="272" t="s">
        <v>38</v>
      </c>
      <c r="J1344" s="272" t="s">
        <v>7089</v>
      </c>
      <c r="K1344" s="273">
        <v>24.03</v>
      </c>
      <c r="L1344" s="272" t="s">
        <v>7090</v>
      </c>
    </row>
    <row r="1345" spans="1:12">
      <c r="A1345" s="272" t="s">
        <v>8382</v>
      </c>
      <c r="B1345" s="272" t="s">
        <v>8383</v>
      </c>
      <c r="C1345" s="272" t="s">
        <v>8432</v>
      </c>
      <c r="D1345" s="272" t="s">
        <v>8433</v>
      </c>
      <c r="E1345" s="273" t="s">
        <v>7087</v>
      </c>
      <c r="F1345" s="272" t="s">
        <v>7087</v>
      </c>
      <c r="G1345" s="272">
        <v>94198</v>
      </c>
      <c r="H1345" s="272" t="s">
        <v>8437</v>
      </c>
      <c r="I1345" s="272" t="s">
        <v>38</v>
      </c>
      <c r="J1345" s="272" t="s">
        <v>7089</v>
      </c>
      <c r="K1345" s="273">
        <v>27.22</v>
      </c>
      <c r="L1345" s="272" t="s">
        <v>7090</v>
      </c>
    </row>
    <row r="1346" spans="1:12">
      <c r="A1346" s="272" t="s">
        <v>8382</v>
      </c>
      <c r="B1346" s="272" t="s">
        <v>8383</v>
      </c>
      <c r="C1346" s="272" t="s">
        <v>8432</v>
      </c>
      <c r="D1346" s="272" t="s">
        <v>8433</v>
      </c>
      <c r="E1346" s="273" t="s">
        <v>7087</v>
      </c>
      <c r="F1346" s="272" t="s">
        <v>7087</v>
      </c>
      <c r="G1346" s="272">
        <v>94201</v>
      </c>
      <c r="H1346" s="272" t="s">
        <v>8438</v>
      </c>
      <c r="I1346" s="272" t="s">
        <v>38</v>
      </c>
      <c r="J1346" s="272" t="s">
        <v>7089</v>
      </c>
      <c r="K1346" s="273">
        <v>34.93</v>
      </c>
      <c r="L1346" s="272" t="s">
        <v>7090</v>
      </c>
    </row>
    <row r="1347" spans="1:12">
      <c r="A1347" s="272" t="s">
        <v>8382</v>
      </c>
      <c r="B1347" s="272" t="s">
        <v>8383</v>
      </c>
      <c r="C1347" s="272" t="s">
        <v>8432</v>
      </c>
      <c r="D1347" s="272" t="s">
        <v>8433</v>
      </c>
      <c r="E1347" s="273" t="s">
        <v>7087</v>
      </c>
      <c r="F1347" s="272" t="s">
        <v>7087</v>
      </c>
      <c r="G1347" s="272">
        <v>94204</v>
      </c>
      <c r="H1347" s="272" t="s">
        <v>8439</v>
      </c>
      <c r="I1347" s="272" t="s">
        <v>38</v>
      </c>
      <c r="J1347" s="272" t="s">
        <v>7089</v>
      </c>
      <c r="K1347" s="273">
        <v>40.33</v>
      </c>
      <c r="L1347" s="272" t="s">
        <v>7090</v>
      </c>
    </row>
    <row r="1348" spans="1:12">
      <c r="A1348" s="272" t="s">
        <v>8382</v>
      </c>
      <c r="B1348" s="272" t="s">
        <v>8383</v>
      </c>
      <c r="C1348" s="272" t="s">
        <v>8432</v>
      </c>
      <c r="D1348" s="272" t="s">
        <v>8433</v>
      </c>
      <c r="E1348" s="273" t="s">
        <v>7087</v>
      </c>
      <c r="F1348" s="272" t="s">
        <v>7087</v>
      </c>
      <c r="G1348" s="272">
        <v>94224</v>
      </c>
      <c r="H1348" s="272" t="s">
        <v>8440</v>
      </c>
      <c r="I1348" s="272" t="s">
        <v>261</v>
      </c>
      <c r="J1348" s="272" t="s">
        <v>7147</v>
      </c>
      <c r="K1348" s="273">
        <v>24.22</v>
      </c>
      <c r="L1348" s="272" t="s">
        <v>7090</v>
      </c>
    </row>
    <row r="1349" spans="1:12">
      <c r="A1349" s="272" t="s">
        <v>8382</v>
      </c>
      <c r="B1349" s="272" t="s">
        <v>8383</v>
      </c>
      <c r="C1349" s="272" t="s">
        <v>8432</v>
      </c>
      <c r="D1349" s="272" t="s">
        <v>8433</v>
      </c>
      <c r="E1349" s="273" t="s">
        <v>7087</v>
      </c>
      <c r="F1349" s="272" t="s">
        <v>7087</v>
      </c>
      <c r="G1349" s="272">
        <v>94226</v>
      </c>
      <c r="H1349" s="272" t="s">
        <v>8441</v>
      </c>
      <c r="I1349" s="272" t="s">
        <v>38</v>
      </c>
      <c r="J1349" s="272" t="s">
        <v>7089</v>
      </c>
      <c r="K1349" s="273">
        <v>20.07</v>
      </c>
      <c r="L1349" s="272" t="s">
        <v>7090</v>
      </c>
    </row>
    <row r="1350" spans="1:12">
      <c r="A1350" s="272" t="s">
        <v>8382</v>
      </c>
      <c r="B1350" s="272" t="s">
        <v>8383</v>
      </c>
      <c r="C1350" s="272" t="s">
        <v>8432</v>
      </c>
      <c r="D1350" s="272" t="s">
        <v>8433</v>
      </c>
      <c r="E1350" s="273" t="s">
        <v>7087</v>
      </c>
      <c r="F1350" s="272" t="s">
        <v>7087</v>
      </c>
      <c r="G1350" s="272">
        <v>94232</v>
      </c>
      <c r="H1350" s="272" t="s">
        <v>8442</v>
      </c>
      <c r="I1350" s="272" t="s">
        <v>17</v>
      </c>
      <c r="J1350" s="272" t="s">
        <v>7147</v>
      </c>
      <c r="K1350" s="273">
        <v>2.66</v>
      </c>
      <c r="L1350" s="272" t="s">
        <v>7090</v>
      </c>
    </row>
    <row r="1351" spans="1:12">
      <c r="A1351" s="272" t="s">
        <v>8382</v>
      </c>
      <c r="B1351" s="272" t="s">
        <v>8383</v>
      </c>
      <c r="C1351" s="272" t="s">
        <v>8432</v>
      </c>
      <c r="D1351" s="272" t="s">
        <v>8433</v>
      </c>
      <c r="E1351" s="273" t="s">
        <v>7087</v>
      </c>
      <c r="F1351" s="272" t="s">
        <v>7087</v>
      </c>
      <c r="G1351" s="272">
        <v>94440</v>
      </c>
      <c r="H1351" s="272" t="s">
        <v>8443</v>
      </c>
      <c r="I1351" s="272" t="s">
        <v>38</v>
      </c>
      <c r="J1351" s="272" t="s">
        <v>7089</v>
      </c>
      <c r="K1351" s="273">
        <v>24.03</v>
      </c>
      <c r="L1351" s="272" t="s">
        <v>7090</v>
      </c>
    </row>
    <row r="1352" spans="1:12">
      <c r="A1352" s="272" t="s">
        <v>8382</v>
      </c>
      <c r="B1352" s="272" t="s">
        <v>8383</v>
      </c>
      <c r="C1352" s="272" t="s">
        <v>8432</v>
      </c>
      <c r="D1352" s="272" t="s">
        <v>8433</v>
      </c>
      <c r="E1352" s="273" t="s">
        <v>7087</v>
      </c>
      <c r="F1352" s="272" t="s">
        <v>7087</v>
      </c>
      <c r="G1352" s="272">
        <v>94441</v>
      </c>
      <c r="H1352" s="272" t="s">
        <v>8444</v>
      </c>
      <c r="I1352" s="272" t="s">
        <v>38</v>
      </c>
      <c r="J1352" s="272" t="s">
        <v>7089</v>
      </c>
      <c r="K1352" s="273">
        <v>27.22</v>
      </c>
      <c r="L1352" s="272" t="s">
        <v>7090</v>
      </c>
    </row>
    <row r="1353" spans="1:12">
      <c r="A1353" s="272" t="s">
        <v>8382</v>
      </c>
      <c r="B1353" s="272" t="s">
        <v>8383</v>
      </c>
      <c r="C1353" s="272" t="s">
        <v>8432</v>
      </c>
      <c r="D1353" s="272" t="s">
        <v>8433</v>
      </c>
      <c r="E1353" s="273" t="s">
        <v>7087</v>
      </c>
      <c r="F1353" s="272" t="s">
        <v>7087</v>
      </c>
      <c r="G1353" s="272">
        <v>94442</v>
      </c>
      <c r="H1353" s="272" t="s">
        <v>8445</v>
      </c>
      <c r="I1353" s="272" t="s">
        <v>38</v>
      </c>
      <c r="J1353" s="272" t="s">
        <v>7089</v>
      </c>
      <c r="K1353" s="273">
        <v>24.03</v>
      </c>
      <c r="L1353" s="272" t="s">
        <v>7090</v>
      </c>
    </row>
    <row r="1354" spans="1:12">
      <c r="A1354" s="272" t="s">
        <v>8382</v>
      </c>
      <c r="B1354" s="272" t="s">
        <v>8383</v>
      </c>
      <c r="C1354" s="272" t="s">
        <v>8432</v>
      </c>
      <c r="D1354" s="272" t="s">
        <v>8433</v>
      </c>
      <c r="E1354" s="273" t="s">
        <v>7087</v>
      </c>
      <c r="F1354" s="272" t="s">
        <v>7087</v>
      </c>
      <c r="G1354" s="272">
        <v>94443</v>
      </c>
      <c r="H1354" s="272" t="s">
        <v>8446</v>
      </c>
      <c r="I1354" s="272" t="s">
        <v>38</v>
      </c>
      <c r="J1354" s="272" t="s">
        <v>7089</v>
      </c>
      <c r="K1354" s="273">
        <v>27.22</v>
      </c>
      <c r="L1354" s="272" t="s">
        <v>7090</v>
      </c>
    </row>
    <row r="1355" spans="1:12">
      <c r="A1355" s="272" t="s">
        <v>8382</v>
      </c>
      <c r="B1355" s="272" t="s">
        <v>8383</v>
      </c>
      <c r="C1355" s="272" t="s">
        <v>8432</v>
      </c>
      <c r="D1355" s="272" t="s">
        <v>8433</v>
      </c>
      <c r="E1355" s="273" t="s">
        <v>7087</v>
      </c>
      <c r="F1355" s="272" t="s">
        <v>7087</v>
      </c>
      <c r="G1355" s="272">
        <v>94445</v>
      </c>
      <c r="H1355" s="272" t="s">
        <v>8447</v>
      </c>
      <c r="I1355" s="272" t="s">
        <v>38</v>
      </c>
      <c r="J1355" s="272" t="s">
        <v>7089</v>
      </c>
      <c r="K1355" s="273">
        <v>34.93</v>
      </c>
      <c r="L1355" s="272" t="s">
        <v>7090</v>
      </c>
    </row>
    <row r="1356" spans="1:12">
      <c r="A1356" s="272" t="s">
        <v>8382</v>
      </c>
      <c r="B1356" s="272" t="s">
        <v>8383</v>
      </c>
      <c r="C1356" s="272" t="s">
        <v>8432</v>
      </c>
      <c r="D1356" s="272" t="s">
        <v>8433</v>
      </c>
      <c r="E1356" s="273" t="s">
        <v>7087</v>
      </c>
      <c r="F1356" s="272" t="s">
        <v>7087</v>
      </c>
      <c r="G1356" s="272">
        <v>94446</v>
      </c>
      <c r="H1356" s="272" t="s">
        <v>8448</v>
      </c>
      <c r="I1356" s="272" t="s">
        <v>38</v>
      </c>
      <c r="J1356" s="272" t="s">
        <v>7089</v>
      </c>
      <c r="K1356" s="273">
        <v>40.33</v>
      </c>
      <c r="L1356" s="272" t="s">
        <v>7090</v>
      </c>
    </row>
    <row r="1357" spans="1:12">
      <c r="A1357" s="272" t="s">
        <v>8382</v>
      </c>
      <c r="B1357" s="272" t="s">
        <v>8383</v>
      </c>
      <c r="C1357" s="272" t="s">
        <v>8432</v>
      </c>
      <c r="D1357" s="272" t="s">
        <v>8433</v>
      </c>
      <c r="E1357" s="273" t="s">
        <v>7087</v>
      </c>
      <c r="F1357" s="272" t="s">
        <v>7087</v>
      </c>
      <c r="G1357" s="272">
        <v>94447</v>
      </c>
      <c r="H1357" s="272" t="s">
        <v>8449</v>
      </c>
      <c r="I1357" s="272" t="s">
        <v>38</v>
      </c>
      <c r="J1357" s="272" t="s">
        <v>7089</v>
      </c>
      <c r="K1357" s="273">
        <v>34.93</v>
      </c>
      <c r="L1357" s="272" t="s">
        <v>7090</v>
      </c>
    </row>
    <row r="1358" spans="1:12">
      <c r="A1358" s="272" t="s">
        <v>8382</v>
      </c>
      <c r="B1358" s="272" t="s">
        <v>8383</v>
      </c>
      <c r="C1358" s="272" t="s">
        <v>8432</v>
      </c>
      <c r="D1358" s="272" t="s">
        <v>8433</v>
      </c>
      <c r="E1358" s="273" t="s">
        <v>7087</v>
      </c>
      <c r="F1358" s="272" t="s">
        <v>7087</v>
      </c>
      <c r="G1358" s="272">
        <v>94448</v>
      </c>
      <c r="H1358" s="272" t="s">
        <v>8450</v>
      </c>
      <c r="I1358" s="272" t="s">
        <v>38</v>
      </c>
      <c r="J1358" s="272" t="s">
        <v>7089</v>
      </c>
      <c r="K1358" s="273">
        <v>40.33</v>
      </c>
      <c r="L1358" s="272" t="s">
        <v>7090</v>
      </c>
    </row>
    <row r="1359" spans="1:12">
      <c r="A1359" s="272" t="s">
        <v>8382</v>
      </c>
      <c r="B1359" s="272" t="s">
        <v>8383</v>
      </c>
      <c r="C1359" s="272" t="s">
        <v>8451</v>
      </c>
      <c r="D1359" s="272" t="s">
        <v>8452</v>
      </c>
      <c r="E1359" s="273" t="s">
        <v>7087</v>
      </c>
      <c r="F1359" s="272" t="s">
        <v>7087</v>
      </c>
      <c r="G1359" s="272">
        <v>94207</v>
      </c>
      <c r="H1359" s="272" t="s">
        <v>8453</v>
      </c>
      <c r="I1359" s="272" t="s">
        <v>38</v>
      </c>
      <c r="J1359" s="272" t="s">
        <v>7089</v>
      </c>
      <c r="K1359" s="273">
        <v>64.819999999999993</v>
      </c>
      <c r="L1359" s="272" t="s">
        <v>7090</v>
      </c>
    </row>
    <row r="1360" spans="1:12">
      <c r="A1360" s="272" t="s">
        <v>8382</v>
      </c>
      <c r="B1360" s="272" t="s">
        <v>8383</v>
      </c>
      <c r="C1360" s="272" t="s">
        <v>8451</v>
      </c>
      <c r="D1360" s="272" t="s">
        <v>8452</v>
      </c>
      <c r="E1360" s="273" t="s">
        <v>7087</v>
      </c>
      <c r="F1360" s="272" t="s">
        <v>7087</v>
      </c>
      <c r="G1360" s="272">
        <v>94210</v>
      </c>
      <c r="H1360" s="272" t="s">
        <v>8454</v>
      </c>
      <c r="I1360" s="272" t="s">
        <v>38</v>
      </c>
      <c r="J1360" s="272" t="s">
        <v>7089</v>
      </c>
      <c r="K1360" s="273">
        <v>68.86</v>
      </c>
      <c r="L1360" s="272" t="s">
        <v>7090</v>
      </c>
    </row>
    <row r="1361" spans="1:12">
      <c r="A1361" s="272" t="s">
        <v>8382</v>
      </c>
      <c r="B1361" s="272" t="s">
        <v>8383</v>
      </c>
      <c r="C1361" s="272" t="s">
        <v>8451</v>
      </c>
      <c r="D1361" s="272" t="s">
        <v>8452</v>
      </c>
      <c r="E1361" s="273" t="s">
        <v>7087</v>
      </c>
      <c r="F1361" s="272" t="s">
        <v>7087</v>
      </c>
      <c r="G1361" s="272">
        <v>94218</v>
      </c>
      <c r="H1361" s="272" t="s">
        <v>8455</v>
      </c>
      <c r="I1361" s="272" t="s">
        <v>38</v>
      </c>
      <c r="J1361" s="272" t="s">
        <v>7089</v>
      </c>
      <c r="K1361" s="273">
        <v>177.89</v>
      </c>
      <c r="L1361" s="272" t="s">
        <v>7090</v>
      </c>
    </row>
    <row r="1362" spans="1:12">
      <c r="A1362" s="272" t="s">
        <v>8382</v>
      </c>
      <c r="B1362" s="272" t="s">
        <v>8383</v>
      </c>
      <c r="C1362" s="272" t="s">
        <v>8456</v>
      </c>
      <c r="D1362" s="272" t="s">
        <v>8457</v>
      </c>
      <c r="E1362" s="273" t="s">
        <v>7087</v>
      </c>
      <c r="F1362" s="272" t="s">
        <v>7087</v>
      </c>
      <c r="G1362" s="272">
        <v>94213</v>
      </c>
      <c r="H1362" s="272" t="s">
        <v>8458</v>
      </c>
      <c r="I1362" s="272" t="s">
        <v>38</v>
      </c>
      <c r="J1362" s="272" t="s">
        <v>7089</v>
      </c>
      <c r="K1362" s="273">
        <v>66.66</v>
      </c>
      <c r="L1362" s="272" t="s">
        <v>7090</v>
      </c>
    </row>
    <row r="1363" spans="1:12">
      <c r="A1363" s="272" t="s">
        <v>8382</v>
      </c>
      <c r="B1363" s="272" t="s">
        <v>8383</v>
      </c>
      <c r="C1363" s="272" t="s">
        <v>8456</v>
      </c>
      <c r="D1363" s="272" t="s">
        <v>8457</v>
      </c>
      <c r="E1363" s="273" t="s">
        <v>7087</v>
      </c>
      <c r="F1363" s="272" t="s">
        <v>7087</v>
      </c>
      <c r="G1363" s="272">
        <v>94216</v>
      </c>
      <c r="H1363" s="272" t="s">
        <v>8459</v>
      </c>
      <c r="I1363" s="272" t="s">
        <v>38</v>
      </c>
      <c r="J1363" s="272" t="s">
        <v>7089</v>
      </c>
      <c r="K1363" s="273">
        <v>188.82</v>
      </c>
      <c r="L1363" s="272" t="s">
        <v>7090</v>
      </c>
    </row>
    <row r="1364" spans="1:12">
      <c r="A1364" s="272" t="s">
        <v>8382</v>
      </c>
      <c r="B1364" s="272" t="s">
        <v>8383</v>
      </c>
      <c r="C1364" s="272" t="s">
        <v>8460</v>
      </c>
      <c r="D1364" s="272" t="s">
        <v>8461</v>
      </c>
      <c r="E1364" s="273" t="s">
        <v>7087</v>
      </c>
      <c r="F1364" s="272" t="s">
        <v>7087</v>
      </c>
      <c r="G1364" s="272">
        <v>94219</v>
      </c>
      <c r="H1364" s="272" t="s">
        <v>8462</v>
      </c>
      <c r="I1364" s="272" t="s">
        <v>261</v>
      </c>
      <c r="J1364" s="272" t="s">
        <v>7089</v>
      </c>
      <c r="K1364" s="273">
        <v>27</v>
      </c>
      <c r="L1364" s="272" t="s">
        <v>7090</v>
      </c>
    </row>
    <row r="1365" spans="1:12">
      <c r="A1365" s="272" t="s">
        <v>8382</v>
      </c>
      <c r="B1365" s="272" t="s">
        <v>8383</v>
      </c>
      <c r="C1365" s="272" t="s">
        <v>8460</v>
      </c>
      <c r="D1365" s="272" t="s">
        <v>8461</v>
      </c>
      <c r="E1365" s="273" t="s">
        <v>7087</v>
      </c>
      <c r="F1365" s="272" t="s">
        <v>7087</v>
      </c>
      <c r="G1365" s="272">
        <v>94220</v>
      </c>
      <c r="H1365" s="272" t="s">
        <v>8463</v>
      </c>
      <c r="I1365" s="272" t="s">
        <v>261</v>
      </c>
      <c r="J1365" s="272" t="s">
        <v>7089</v>
      </c>
      <c r="K1365" s="273">
        <v>49.47</v>
      </c>
      <c r="L1365" s="272" t="s">
        <v>7090</v>
      </c>
    </row>
    <row r="1366" spans="1:12">
      <c r="A1366" s="272" t="s">
        <v>8382</v>
      </c>
      <c r="B1366" s="272" t="s">
        <v>8383</v>
      </c>
      <c r="C1366" s="272" t="s">
        <v>8460</v>
      </c>
      <c r="D1366" s="272" t="s">
        <v>8461</v>
      </c>
      <c r="E1366" s="273" t="s">
        <v>7087</v>
      </c>
      <c r="F1366" s="272" t="s">
        <v>7087</v>
      </c>
      <c r="G1366" s="272">
        <v>94221</v>
      </c>
      <c r="H1366" s="272" t="s">
        <v>8464</v>
      </c>
      <c r="I1366" s="272" t="s">
        <v>261</v>
      </c>
      <c r="J1366" s="272" t="s">
        <v>7089</v>
      </c>
      <c r="K1366" s="273">
        <v>20.72</v>
      </c>
      <c r="L1366" s="272" t="s">
        <v>7090</v>
      </c>
    </row>
    <row r="1367" spans="1:12">
      <c r="A1367" s="272" t="s">
        <v>8382</v>
      </c>
      <c r="B1367" s="272" t="s">
        <v>8383</v>
      </c>
      <c r="C1367" s="272" t="s">
        <v>8460</v>
      </c>
      <c r="D1367" s="272" t="s">
        <v>8461</v>
      </c>
      <c r="E1367" s="273" t="s">
        <v>7087</v>
      </c>
      <c r="F1367" s="272" t="s">
        <v>7087</v>
      </c>
      <c r="G1367" s="272">
        <v>94222</v>
      </c>
      <c r="H1367" s="272" t="s">
        <v>8465</v>
      </c>
      <c r="I1367" s="272" t="s">
        <v>261</v>
      </c>
      <c r="J1367" s="272" t="s">
        <v>7089</v>
      </c>
      <c r="K1367" s="273">
        <v>43.19</v>
      </c>
      <c r="L1367" s="272" t="s">
        <v>7090</v>
      </c>
    </row>
    <row r="1368" spans="1:12">
      <c r="A1368" s="272" t="s">
        <v>8382</v>
      </c>
      <c r="B1368" s="272" t="s">
        <v>8383</v>
      </c>
      <c r="C1368" s="272" t="s">
        <v>8466</v>
      </c>
      <c r="D1368" s="272" t="s">
        <v>8467</v>
      </c>
      <c r="E1368" s="273" t="s">
        <v>7087</v>
      </c>
      <c r="F1368" s="272" t="s">
        <v>7087</v>
      </c>
      <c r="G1368" s="272">
        <v>94223</v>
      </c>
      <c r="H1368" s="272" t="s">
        <v>8468</v>
      </c>
      <c r="I1368" s="272" t="s">
        <v>261</v>
      </c>
      <c r="J1368" s="272" t="s">
        <v>7089</v>
      </c>
      <c r="K1368" s="273">
        <v>112.18</v>
      </c>
      <c r="L1368" s="272" t="s">
        <v>7090</v>
      </c>
    </row>
    <row r="1369" spans="1:12">
      <c r="A1369" s="272" t="s">
        <v>8382</v>
      </c>
      <c r="B1369" s="272" t="s">
        <v>8383</v>
      </c>
      <c r="C1369" s="272" t="s">
        <v>8466</v>
      </c>
      <c r="D1369" s="272" t="s">
        <v>8467</v>
      </c>
      <c r="E1369" s="273" t="s">
        <v>7087</v>
      </c>
      <c r="F1369" s="272" t="s">
        <v>7087</v>
      </c>
      <c r="G1369" s="272">
        <v>94451</v>
      </c>
      <c r="H1369" s="272" t="s">
        <v>8469</v>
      </c>
      <c r="I1369" s="272" t="s">
        <v>261</v>
      </c>
      <c r="J1369" s="272" t="s">
        <v>7089</v>
      </c>
      <c r="K1369" s="273">
        <v>126.28</v>
      </c>
      <c r="L1369" s="272" t="s">
        <v>7090</v>
      </c>
    </row>
    <row r="1370" spans="1:12">
      <c r="A1370" s="272" t="s">
        <v>8382</v>
      </c>
      <c r="B1370" s="272" t="s">
        <v>8383</v>
      </c>
      <c r="C1370" s="272" t="s">
        <v>8466</v>
      </c>
      <c r="D1370" s="272" t="s">
        <v>8467</v>
      </c>
      <c r="E1370" s="273" t="s">
        <v>7087</v>
      </c>
      <c r="F1370" s="272" t="s">
        <v>7087</v>
      </c>
      <c r="G1370" s="272">
        <v>100325</v>
      </c>
      <c r="H1370" s="272" t="s">
        <v>8470</v>
      </c>
      <c r="I1370" s="272" t="s">
        <v>261</v>
      </c>
      <c r="J1370" s="272" t="s">
        <v>7089</v>
      </c>
      <c r="K1370" s="273">
        <v>122.93</v>
      </c>
      <c r="L1370" s="272" t="s">
        <v>7090</v>
      </c>
    </row>
    <row r="1371" spans="1:12">
      <c r="A1371" s="272" t="s">
        <v>8382</v>
      </c>
      <c r="B1371" s="272" t="s">
        <v>8383</v>
      </c>
      <c r="C1371" s="272" t="s">
        <v>8466</v>
      </c>
      <c r="D1371" s="272" t="s">
        <v>8467</v>
      </c>
      <c r="E1371" s="273" t="s">
        <v>7087</v>
      </c>
      <c r="F1371" s="272" t="s">
        <v>7087</v>
      </c>
      <c r="G1371" s="272">
        <v>100327</v>
      </c>
      <c r="H1371" s="272" t="s">
        <v>8471</v>
      </c>
      <c r="I1371" s="272" t="s">
        <v>261</v>
      </c>
      <c r="J1371" s="272" t="s">
        <v>7089</v>
      </c>
      <c r="K1371" s="273">
        <v>73.84</v>
      </c>
      <c r="L1371" s="272" t="s">
        <v>7090</v>
      </c>
    </row>
    <row r="1372" spans="1:12">
      <c r="A1372" s="272" t="s">
        <v>8382</v>
      </c>
      <c r="B1372" s="272" t="s">
        <v>8383</v>
      </c>
      <c r="C1372" s="272" t="s">
        <v>8466</v>
      </c>
      <c r="D1372" s="272" t="s">
        <v>8467</v>
      </c>
      <c r="E1372" s="273" t="s">
        <v>7087</v>
      </c>
      <c r="F1372" s="272" t="s">
        <v>7087</v>
      </c>
      <c r="G1372" s="272">
        <v>100328</v>
      </c>
      <c r="H1372" s="272" t="s">
        <v>8472</v>
      </c>
      <c r="I1372" s="272" t="s">
        <v>38</v>
      </c>
      <c r="J1372" s="272" t="s">
        <v>7089</v>
      </c>
      <c r="K1372" s="273">
        <v>11</v>
      </c>
      <c r="L1372" s="272" t="s">
        <v>7090</v>
      </c>
    </row>
    <row r="1373" spans="1:12">
      <c r="A1373" s="272" t="s">
        <v>8382</v>
      </c>
      <c r="B1373" s="272" t="s">
        <v>8383</v>
      </c>
      <c r="C1373" s="272" t="s">
        <v>8466</v>
      </c>
      <c r="D1373" s="272" t="s">
        <v>8467</v>
      </c>
      <c r="E1373" s="273" t="s">
        <v>7087</v>
      </c>
      <c r="F1373" s="272" t="s">
        <v>7087</v>
      </c>
      <c r="G1373" s="272">
        <v>100329</v>
      </c>
      <c r="H1373" s="272" t="s">
        <v>8473</v>
      </c>
      <c r="I1373" s="272" t="s">
        <v>38</v>
      </c>
      <c r="J1373" s="272" t="s">
        <v>7089</v>
      </c>
      <c r="K1373" s="273">
        <v>14.19</v>
      </c>
      <c r="L1373" s="272" t="s">
        <v>7090</v>
      </c>
    </row>
    <row r="1374" spans="1:12">
      <c r="A1374" s="272" t="s">
        <v>8382</v>
      </c>
      <c r="B1374" s="272" t="s">
        <v>8383</v>
      </c>
      <c r="C1374" s="272" t="s">
        <v>8466</v>
      </c>
      <c r="D1374" s="272" t="s">
        <v>8467</v>
      </c>
      <c r="E1374" s="273" t="s">
        <v>7087</v>
      </c>
      <c r="F1374" s="272" t="s">
        <v>7087</v>
      </c>
      <c r="G1374" s="272">
        <v>100330</v>
      </c>
      <c r="H1374" s="272" t="s">
        <v>8474</v>
      </c>
      <c r="I1374" s="272" t="s">
        <v>38</v>
      </c>
      <c r="J1374" s="272" t="s">
        <v>7089</v>
      </c>
      <c r="K1374" s="273">
        <v>14.91</v>
      </c>
      <c r="L1374" s="272" t="s">
        <v>7090</v>
      </c>
    </row>
    <row r="1375" spans="1:12">
      <c r="A1375" s="272" t="s">
        <v>8382</v>
      </c>
      <c r="B1375" s="272" t="s">
        <v>8383</v>
      </c>
      <c r="C1375" s="272" t="s">
        <v>8466</v>
      </c>
      <c r="D1375" s="272" t="s">
        <v>8467</v>
      </c>
      <c r="E1375" s="273" t="s">
        <v>7087</v>
      </c>
      <c r="F1375" s="272" t="s">
        <v>7087</v>
      </c>
      <c r="G1375" s="272">
        <v>100331</v>
      </c>
      <c r="H1375" s="272" t="s">
        <v>8475</v>
      </c>
      <c r="I1375" s="272" t="s">
        <v>38</v>
      </c>
      <c r="J1375" s="272" t="s">
        <v>7089</v>
      </c>
      <c r="K1375" s="273">
        <v>20.350000000000001</v>
      </c>
      <c r="L1375" s="272" t="s">
        <v>7090</v>
      </c>
    </row>
    <row r="1376" spans="1:12">
      <c r="A1376" s="272" t="s">
        <v>8382</v>
      </c>
      <c r="B1376" s="272" t="s">
        <v>8383</v>
      </c>
      <c r="C1376" s="272" t="s">
        <v>8476</v>
      </c>
      <c r="D1376" s="272" t="s">
        <v>8477</v>
      </c>
      <c r="E1376" s="273" t="s">
        <v>7087</v>
      </c>
      <c r="F1376" s="272" t="s">
        <v>7087</v>
      </c>
      <c r="G1376" s="272">
        <v>100434</v>
      </c>
      <c r="H1376" s="272" t="s">
        <v>8478</v>
      </c>
      <c r="I1376" s="272" t="s">
        <v>261</v>
      </c>
      <c r="J1376" s="272" t="s">
        <v>7089</v>
      </c>
      <c r="K1376" s="273">
        <v>147.88999999999999</v>
      </c>
      <c r="L1376" s="272" t="s">
        <v>7090</v>
      </c>
    </row>
    <row r="1377" spans="1:12">
      <c r="A1377" s="272" t="s">
        <v>8382</v>
      </c>
      <c r="B1377" s="272" t="s">
        <v>8383</v>
      </c>
      <c r="C1377" s="272" t="s">
        <v>8476</v>
      </c>
      <c r="D1377" s="272" t="s">
        <v>8477</v>
      </c>
      <c r="E1377" s="273" t="s">
        <v>7087</v>
      </c>
      <c r="F1377" s="272" t="s">
        <v>7087</v>
      </c>
      <c r="G1377" s="272">
        <v>100435</v>
      </c>
      <c r="H1377" s="272" t="s">
        <v>8479</v>
      </c>
      <c r="I1377" s="272" t="s">
        <v>261</v>
      </c>
      <c r="J1377" s="272" t="s">
        <v>7089</v>
      </c>
      <c r="K1377" s="273">
        <v>89.53</v>
      </c>
      <c r="L1377" s="272" t="s">
        <v>7090</v>
      </c>
    </row>
    <row r="1378" spans="1:12">
      <c r="A1378" s="272" t="s">
        <v>8382</v>
      </c>
      <c r="B1378" s="272" t="s">
        <v>8383</v>
      </c>
      <c r="C1378" s="272" t="s">
        <v>8480</v>
      </c>
      <c r="D1378" s="272" t="s">
        <v>8481</v>
      </c>
      <c r="E1378" s="273" t="s">
        <v>7087</v>
      </c>
      <c r="F1378" s="272" t="s">
        <v>7087</v>
      </c>
      <c r="G1378" s="272">
        <v>94227</v>
      </c>
      <c r="H1378" s="272" t="s">
        <v>8482</v>
      </c>
      <c r="I1378" s="272" t="s">
        <v>261</v>
      </c>
      <c r="J1378" s="272" t="s">
        <v>7089</v>
      </c>
      <c r="K1378" s="273">
        <v>80.8</v>
      </c>
      <c r="L1378" s="272" t="s">
        <v>7090</v>
      </c>
    </row>
    <row r="1379" spans="1:12">
      <c r="A1379" s="272" t="s">
        <v>8382</v>
      </c>
      <c r="B1379" s="272" t="s">
        <v>8383</v>
      </c>
      <c r="C1379" s="272" t="s">
        <v>8480</v>
      </c>
      <c r="D1379" s="272" t="s">
        <v>8481</v>
      </c>
      <c r="E1379" s="273" t="s">
        <v>7087</v>
      </c>
      <c r="F1379" s="272" t="s">
        <v>7087</v>
      </c>
      <c r="G1379" s="272">
        <v>94228</v>
      </c>
      <c r="H1379" s="272" t="s">
        <v>8483</v>
      </c>
      <c r="I1379" s="272" t="s">
        <v>261</v>
      </c>
      <c r="J1379" s="272" t="s">
        <v>7089</v>
      </c>
      <c r="K1379" s="273">
        <v>109.9</v>
      </c>
      <c r="L1379" s="272" t="s">
        <v>7090</v>
      </c>
    </row>
    <row r="1380" spans="1:12">
      <c r="A1380" s="272" t="s">
        <v>8382</v>
      </c>
      <c r="B1380" s="272" t="s">
        <v>8383</v>
      </c>
      <c r="C1380" s="272" t="s">
        <v>8480</v>
      </c>
      <c r="D1380" s="272" t="s">
        <v>8481</v>
      </c>
      <c r="E1380" s="273" t="s">
        <v>7087</v>
      </c>
      <c r="F1380" s="272" t="s">
        <v>7087</v>
      </c>
      <c r="G1380" s="272">
        <v>94229</v>
      </c>
      <c r="H1380" s="272" t="s">
        <v>8484</v>
      </c>
      <c r="I1380" s="272" t="s">
        <v>261</v>
      </c>
      <c r="J1380" s="272" t="s">
        <v>7089</v>
      </c>
      <c r="K1380" s="273">
        <v>213.63</v>
      </c>
      <c r="L1380" s="272" t="s">
        <v>7090</v>
      </c>
    </row>
    <row r="1381" spans="1:12">
      <c r="A1381" s="272" t="s">
        <v>8382</v>
      </c>
      <c r="B1381" s="272" t="s">
        <v>8383</v>
      </c>
      <c r="C1381" s="272" t="s">
        <v>8485</v>
      </c>
      <c r="D1381" s="272" t="s">
        <v>8486</v>
      </c>
      <c r="E1381" s="273" t="s">
        <v>7087</v>
      </c>
      <c r="F1381" s="272" t="s">
        <v>7087</v>
      </c>
      <c r="G1381" s="272">
        <v>94231</v>
      </c>
      <c r="H1381" s="272" t="s">
        <v>8487</v>
      </c>
      <c r="I1381" s="272" t="s">
        <v>261</v>
      </c>
      <c r="J1381" s="272" t="s">
        <v>7089</v>
      </c>
      <c r="K1381" s="273">
        <v>65.41</v>
      </c>
      <c r="L1381" s="272" t="s">
        <v>7090</v>
      </c>
    </row>
    <row r="1382" spans="1:12">
      <c r="A1382" s="272" t="s">
        <v>8382</v>
      </c>
      <c r="B1382" s="272" t="s">
        <v>8383</v>
      </c>
      <c r="C1382" s="272" t="s">
        <v>8488</v>
      </c>
      <c r="D1382" s="272" t="s">
        <v>8489</v>
      </c>
      <c r="E1382" s="273" t="s">
        <v>7087</v>
      </c>
      <c r="F1382" s="272" t="s">
        <v>7087</v>
      </c>
      <c r="G1382" s="272">
        <v>94449</v>
      </c>
      <c r="H1382" s="272" t="s">
        <v>8490</v>
      </c>
      <c r="I1382" s="272" t="s">
        <v>38</v>
      </c>
      <c r="J1382" s="272" t="s">
        <v>7089</v>
      </c>
      <c r="K1382" s="273">
        <v>78.55</v>
      </c>
      <c r="L1382" s="272" t="s">
        <v>7090</v>
      </c>
    </row>
    <row r="1383" spans="1:12">
      <c r="A1383" s="272" t="s">
        <v>8382</v>
      </c>
      <c r="B1383" s="272" t="s">
        <v>8383</v>
      </c>
      <c r="C1383" s="272" t="s">
        <v>8491</v>
      </c>
      <c r="D1383" s="272" t="s">
        <v>8492</v>
      </c>
      <c r="E1383" s="273" t="s">
        <v>7087</v>
      </c>
      <c r="F1383" s="272" t="s">
        <v>7087</v>
      </c>
      <c r="G1383" s="272">
        <v>92255</v>
      </c>
      <c r="H1383" s="272" t="s">
        <v>8493</v>
      </c>
      <c r="I1383" s="272" t="s">
        <v>17</v>
      </c>
      <c r="J1383" s="272" t="s">
        <v>7089</v>
      </c>
      <c r="K1383" s="273">
        <v>173.06</v>
      </c>
      <c r="L1383" s="272" t="s">
        <v>7090</v>
      </c>
    </row>
    <row r="1384" spans="1:12">
      <c r="A1384" s="272" t="s">
        <v>8382</v>
      </c>
      <c r="B1384" s="272" t="s">
        <v>8383</v>
      </c>
      <c r="C1384" s="272" t="s">
        <v>8491</v>
      </c>
      <c r="D1384" s="272" t="s">
        <v>8492</v>
      </c>
      <c r="E1384" s="273" t="s">
        <v>7087</v>
      </c>
      <c r="F1384" s="272" t="s">
        <v>7087</v>
      </c>
      <c r="G1384" s="272">
        <v>92256</v>
      </c>
      <c r="H1384" s="272" t="s">
        <v>8494</v>
      </c>
      <c r="I1384" s="272" t="s">
        <v>17</v>
      </c>
      <c r="J1384" s="272" t="s">
        <v>7089</v>
      </c>
      <c r="K1384" s="273">
        <v>209.88</v>
      </c>
      <c r="L1384" s="272" t="s">
        <v>7090</v>
      </c>
    </row>
    <row r="1385" spans="1:12">
      <c r="A1385" s="272" t="s">
        <v>8382</v>
      </c>
      <c r="B1385" s="272" t="s">
        <v>8383</v>
      </c>
      <c r="C1385" s="272" t="s">
        <v>8491</v>
      </c>
      <c r="D1385" s="272" t="s">
        <v>8492</v>
      </c>
      <c r="E1385" s="273" t="s">
        <v>7087</v>
      </c>
      <c r="F1385" s="272" t="s">
        <v>7087</v>
      </c>
      <c r="G1385" s="272">
        <v>92257</v>
      </c>
      <c r="H1385" s="272" t="s">
        <v>8495</v>
      </c>
      <c r="I1385" s="272" t="s">
        <v>17</v>
      </c>
      <c r="J1385" s="272" t="s">
        <v>7089</v>
      </c>
      <c r="K1385" s="273">
        <v>246.38</v>
      </c>
      <c r="L1385" s="272" t="s">
        <v>7090</v>
      </c>
    </row>
    <row r="1386" spans="1:12">
      <c r="A1386" s="272" t="s">
        <v>8382</v>
      </c>
      <c r="B1386" s="272" t="s">
        <v>8383</v>
      </c>
      <c r="C1386" s="272" t="s">
        <v>8491</v>
      </c>
      <c r="D1386" s="272" t="s">
        <v>8492</v>
      </c>
      <c r="E1386" s="273" t="s">
        <v>7087</v>
      </c>
      <c r="F1386" s="272" t="s">
        <v>7087</v>
      </c>
      <c r="G1386" s="272">
        <v>92258</v>
      </c>
      <c r="H1386" s="272" t="s">
        <v>8496</v>
      </c>
      <c r="I1386" s="272" t="s">
        <v>17</v>
      </c>
      <c r="J1386" s="272" t="s">
        <v>7089</v>
      </c>
      <c r="K1386" s="273">
        <v>305.10000000000002</v>
      </c>
      <c r="L1386" s="272" t="s">
        <v>7090</v>
      </c>
    </row>
    <row r="1387" spans="1:12">
      <c r="A1387" s="272" t="s">
        <v>8382</v>
      </c>
      <c r="B1387" s="272" t="s">
        <v>8383</v>
      </c>
      <c r="C1387" s="272" t="s">
        <v>8491</v>
      </c>
      <c r="D1387" s="272" t="s">
        <v>8492</v>
      </c>
      <c r="E1387" s="273" t="s">
        <v>7087</v>
      </c>
      <c r="F1387" s="272" t="s">
        <v>7087</v>
      </c>
      <c r="G1387" s="272">
        <v>92568</v>
      </c>
      <c r="H1387" s="272" t="s">
        <v>8497</v>
      </c>
      <c r="I1387" s="272" t="s">
        <v>38</v>
      </c>
      <c r="J1387" s="272" t="s">
        <v>7089</v>
      </c>
      <c r="K1387" s="273">
        <v>123.76</v>
      </c>
      <c r="L1387" s="272" t="s">
        <v>7090</v>
      </c>
    </row>
    <row r="1388" spans="1:12">
      <c r="A1388" s="272" t="s">
        <v>8382</v>
      </c>
      <c r="B1388" s="272" t="s">
        <v>8383</v>
      </c>
      <c r="C1388" s="272" t="s">
        <v>8491</v>
      </c>
      <c r="D1388" s="272" t="s">
        <v>8492</v>
      </c>
      <c r="E1388" s="273" t="s">
        <v>7087</v>
      </c>
      <c r="F1388" s="272" t="s">
        <v>7087</v>
      </c>
      <c r="G1388" s="272">
        <v>92569</v>
      </c>
      <c r="H1388" s="272" t="s">
        <v>8498</v>
      </c>
      <c r="I1388" s="272" t="s">
        <v>38</v>
      </c>
      <c r="J1388" s="272" t="s">
        <v>7089</v>
      </c>
      <c r="K1388" s="273">
        <v>68.569999999999993</v>
      </c>
      <c r="L1388" s="272" t="s">
        <v>7090</v>
      </c>
    </row>
    <row r="1389" spans="1:12">
      <c r="A1389" s="272" t="s">
        <v>8382</v>
      </c>
      <c r="B1389" s="272" t="s">
        <v>8383</v>
      </c>
      <c r="C1389" s="272" t="s">
        <v>8491</v>
      </c>
      <c r="D1389" s="272" t="s">
        <v>8492</v>
      </c>
      <c r="E1389" s="273" t="s">
        <v>7087</v>
      </c>
      <c r="F1389" s="272" t="s">
        <v>7087</v>
      </c>
      <c r="G1389" s="272">
        <v>92570</v>
      </c>
      <c r="H1389" s="272" t="s">
        <v>8499</v>
      </c>
      <c r="I1389" s="272" t="s">
        <v>38</v>
      </c>
      <c r="J1389" s="272" t="s">
        <v>7089</v>
      </c>
      <c r="K1389" s="273">
        <v>43.12</v>
      </c>
      <c r="L1389" s="272" t="s">
        <v>7090</v>
      </c>
    </row>
    <row r="1390" spans="1:12">
      <c r="A1390" s="272" t="s">
        <v>8382</v>
      </c>
      <c r="B1390" s="272" t="s">
        <v>8383</v>
      </c>
      <c r="C1390" s="272" t="s">
        <v>8491</v>
      </c>
      <c r="D1390" s="272" t="s">
        <v>8492</v>
      </c>
      <c r="E1390" s="273" t="s">
        <v>7087</v>
      </c>
      <c r="F1390" s="272" t="s">
        <v>7087</v>
      </c>
      <c r="G1390" s="272">
        <v>92571</v>
      </c>
      <c r="H1390" s="272" t="s">
        <v>8500</v>
      </c>
      <c r="I1390" s="272" t="s">
        <v>38</v>
      </c>
      <c r="J1390" s="272" t="s">
        <v>7089</v>
      </c>
      <c r="K1390" s="273">
        <v>131.06</v>
      </c>
      <c r="L1390" s="272" t="s">
        <v>7090</v>
      </c>
    </row>
    <row r="1391" spans="1:12">
      <c r="A1391" s="272" t="s">
        <v>8382</v>
      </c>
      <c r="B1391" s="272" t="s">
        <v>8383</v>
      </c>
      <c r="C1391" s="272" t="s">
        <v>8491</v>
      </c>
      <c r="D1391" s="272" t="s">
        <v>8492</v>
      </c>
      <c r="E1391" s="273" t="s">
        <v>7087</v>
      </c>
      <c r="F1391" s="272" t="s">
        <v>7087</v>
      </c>
      <c r="G1391" s="272">
        <v>92572</v>
      </c>
      <c r="H1391" s="272" t="s">
        <v>8501</v>
      </c>
      <c r="I1391" s="272" t="s">
        <v>38</v>
      </c>
      <c r="J1391" s="272" t="s">
        <v>7089</v>
      </c>
      <c r="K1391" s="273">
        <v>78.16</v>
      </c>
      <c r="L1391" s="272" t="s">
        <v>7090</v>
      </c>
    </row>
    <row r="1392" spans="1:12">
      <c r="A1392" s="272" t="s">
        <v>8382</v>
      </c>
      <c r="B1392" s="272" t="s">
        <v>8383</v>
      </c>
      <c r="C1392" s="272" t="s">
        <v>8491</v>
      </c>
      <c r="D1392" s="272" t="s">
        <v>8492</v>
      </c>
      <c r="E1392" s="273" t="s">
        <v>7087</v>
      </c>
      <c r="F1392" s="272" t="s">
        <v>7087</v>
      </c>
      <c r="G1392" s="272">
        <v>92573</v>
      </c>
      <c r="H1392" s="272" t="s">
        <v>8502</v>
      </c>
      <c r="I1392" s="272" t="s">
        <v>38</v>
      </c>
      <c r="J1392" s="272" t="s">
        <v>7089</v>
      </c>
      <c r="K1392" s="273">
        <v>46.22</v>
      </c>
      <c r="L1392" s="272" t="s">
        <v>7090</v>
      </c>
    </row>
    <row r="1393" spans="1:12">
      <c r="A1393" s="272" t="s">
        <v>8382</v>
      </c>
      <c r="B1393" s="272" t="s">
        <v>8383</v>
      </c>
      <c r="C1393" s="272" t="s">
        <v>8491</v>
      </c>
      <c r="D1393" s="272" t="s">
        <v>8492</v>
      </c>
      <c r="E1393" s="273" t="s">
        <v>7087</v>
      </c>
      <c r="F1393" s="272" t="s">
        <v>7087</v>
      </c>
      <c r="G1393" s="272">
        <v>92574</v>
      </c>
      <c r="H1393" s="272" t="s">
        <v>8503</v>
      </c>
      <c r="I1393" s="272" t="s">
        <v>38</v>
      </c>
      <c r="J1393" s="272" t="s">
        <v>7089</v>
      </c>
      <c r="K1393" s="273">
        <v>125.71</v>
      </c>
      <c r="L1393" s="272" t="s">
        <v>7090</v>
      </c>
    </row>
    <row r="1394" spans="1:12">
      <c r="A1394" s="272" t="s">
        <v>8382</v>
      </c>
      <c r="B1394" s="272" t="s">
        <v>8383</v>
      </c>
      <c r="C1394" s="272" t="s">
        <v>8491</v>
      </c>
      <c r="D1394" s="272" t="s">
        <v>8492</v>
      </c>
      <c r="E1394" s="273" t="s">
        <v>7087</v>
      </c>
      <c r="F1394" s="272" t="s">
        <v>7087</v>
      </c>
      <c r="G1394" s="272">
        <v>92575</v>
      </c>
      <c r="H1394" s="272" t="s">
        <v>8504</v>
      </c>
      <c r="I1394" s="272" t="s">
        <v>38</v>
      </c>
      <c r="J1394" s="272" t="s">
        <v>7089</v>
      </c>
      <c r="K1394" s="273">
        <v>62.8</v>
      </c>
      <c r="L1394" s="272" t="s">
        <v>7090</v>
      </c>
    </row>
    <row r="1395" spans="1:12">
      <c r="A1395" s="272" t="s">
        <v>8382</v>
      </c>
      <c r="B1395" s="272" t="s">
        <v>8383</v>
      </c>
      <c r="C1395" s="272" t="s">
        <v>8491</v>
      </c>
      <c r="D1395" s="272" t="s">
        <v>8492</v>
      </c>
      <c r="E1395" s="273" t="s">
        <v>7087</v>
      </c>
      <c r="F1395" s="272" t="s">
        <v>7087</v>
      </c>
      <c r="G1395" s="272">
        <v>92576</v>
      </c>
      <c r="H1395" s="272" t="s">
        <v>8505</v>
      </c>
      <c r="I1395" s="272" t="s">
        <v>38</v>
      </c>
      <c r="J1395" s="272" t="s">
        <v>7089</v>
      </c>
      <c r="K1395" s="273">
        <v>34.08</v>
      </c>
      <c r="L1395" s="272" t="s">
        <v>7090</v>
      </c>
    </row>
    <row r="1396" spans="1:12">
      <c r="A1396" s="272" t="s">
        <v>8382</v>
      </c>
      <c r="B1396" s="272" t="s">
        <v>8383</v>
      </c>
      <c r="C1396" s="272" t="s">
        <v>8491</v>
      </c>
      <c r="D1396" s="272" t="s">
        <v>8492</v>
      </c>
      <c r="E1396" s="273" t="s">
        <v>7087</v>
      </c>
      <c r="F1396" s="272" t="s">
        <v>7087</v>
      </c>
      <c r="G1396" s="272">
        <v>92577</v>
      </c>
      <c r="H1396" s="272" t="s">
        <v>8506</v>
      </c>
      <c r="I1396" s="272" t="s">
        <v>38</v>
      </c>
      <c r="J1396" s="272" t="s">
        <v>7089</v>
      </c>
      <c r="K1396" s="273">
        <v>133.41999999999999</v>
      </c>
      <c r="L1396" s="272" t="s">
        <v>7090</v>
      </c>
    </row>
    <row r="1397" spans="1:12">
      <c r="A1397" s="272" t="s">
        <v>8382</v>
      </c>
      <c r="B1397" s="272" t="s">
        <v>8383</v>
      </c>
      <c r="C1397" s="272" t="s">
        <v>8491</v>
      </c>
      <c r="D1397" s="272" t="s">
        <v>8492</v>
      </c>
      <c r="E1397" s="273" t="s">
        <v>7087</v>
      </c>
      <c r="F1397" s="272" t="s">
        <v>7087</v>
      </c>
      <c r="G1397" s="272">
        <v>92578</v>
      </c>
      <c r="H1397" s="272" t="s">
        <v>8507</v>
      </c>
      <c r="I1397" s="272" t="s">
        <v>38</v>
      </c>
      <c r="J1397" s="272" t="s">
        <v>7089</v>
      </c>
      <c r="K1397" s="273">
        <v>67.09</v>
      </c>
      <c r="L1397" s="272" t="s">
        <v>7090</v>
      </c>
    </row>
    <row r="1398" spans="1:12">
      <c r="A1398" s="272" t="s">
        <v>8382</v>
      </c>
      <c r="B1398" s="272" t="s">
        <v>8383</v>
      </c>
      <c r="C1398" s="272" t="s">
        <v>8491</v>
      </c>
      <c r="D1398" s="272" t="s">
        <v>8492</v>
      </c>
      <c r="E1398" s="273" t="s">
        <v>7087</v>
      </c>
      <c r="F1398" s="272" t="s">
        <v>7087</v>
      </c>
      <c r="G1398" s="272">
        <v>92579</v>
      </c>
      <c r="H1398" s="272" t="s">
        <v>8508</v>
      </c>
      <c r="I1398" s="272" t="s">
        <v>38</v>
      </c>
      <c r="J1398" s="272" t="s">
        <v>7089</v>
      </c>
      <c r="K1398" s="273">
        <v>36.54</v>
      </c>
      <c r="L1398" s="272" t="s">
        <v>7090</v>
      </c>
    </row>
    <row r="1399" spans="1:12">
      <c r="A1399" s="272" t="s">
        <v>8382</v>
      </c>
      <c r="B1399" s="272" t="s">
        <v>8383</v>
      </c>
      <c r="C1399" s="272" t="s">
        <v>8491</v>
      </c>
      <c r="D1399" s="272" t="s">
        <v>8492</v>
      </c>
      <c r="E1399" s="273" t="s">
        <v>7087</v>
      </c>
      <c r="F1399" s="272" t="s">
        <v>7087</v>
      </c>
      <c r="G1399" s="272">
        <v>92580</v>
      </c>
      <c r="H1399" s="272" t="s">
        <v>8509</v>
      </c>
      <c r="I1399" s="272" t="s">
        <v>38</v>
      </c>
      <c r="J1399" s="272" t="s">
        <v>7089</v>
      </c>
      <c r="K1399" s="273">
        <v>45.52</v>
      </c>
      <c r="L1399" s="272" t="s">
        <v>7090</v>
      </c>
    </row>
    <row r="1400" spans="1:12">
      <c r="A1400" s="272" t="s">
        <v>8382</v>
      </c>
      <c r="B1400" s="272" t="s">
        <v>8383</v>
      </c>
      <c r="C1400" s="272" t="s">
        <v>8491</v>
      </c>
      <c r="D1400" s="272" t="s">
        <v>8492</v>
      </c>
      <c r="E1400" s="273" t="s">
        <v>7087</v>
      </c>
      <c r="F1400" s="272" t="s">
        <v>7087</v>
      </c>
      <c r="G1400" s="272">
        <v>92581</v>
      </c>
      <c r="H1400" s="272" t="s">
        <v>8510</v>
      </c>
      <c r="I1400" s="272" t="s">
        <v>38</v>
      </c>
      <c r="J1400" s="272" t="s">
        <v>7089</v>
      </c>
      <c r="K1400" s="273">
        <v>47.54</v>
      </c>
      <c r="L1400" s="272" t="s">
        <v>7090</v>
      </c>
    </row>
    <row r="1401" spans="1:12">
      <c r="A1401" s="272" t="s">
        <v>8382</v>
      </c>
      <c r="B1401" s="272" t="s">
        <v>8383</v>
      </c>
      <c r="C1401" s="272" t="s">
        <v>8491</v>
      </c>
      <c r="D1401" s="272" t="s">
        <v>8492</v>
      </c>
      <c r="E1401" s="273" t="s">
        <v>7087</v>
      </c>
      <c r="F1401" s="272" t="s">
        <v>7087</v>
      </c>
      <c r="G1401" s="272">
        <v>92582</v>
      </c>
      <c r="H1401" s="272" t="s">
        <v>8511</v>
      </c>
      <c r="I1401" s="272" t="s">
        <v>17</v>
      </c>
      <c r="J1401" s="272" t="s">
        <v>7089</v>
      </c>
      <c r="K1401" s="273">
        <v>671.38</v>
      </c>
      <c r="L1401" s="272" t="s">
        <v>7090</v>
      </c>
    </row>
    <row r="1402" spans="1:12">
      <c r="A1402" s="272" t="s">
        <v>8382</v>
      </c>
      <c r="B1402" s="272" t="s">
        <v>8383</v>
      </c>
      <c r="C1402" s="272" t="s">
        <v>8491</v>
      </c>
      <c r="D1402" s="272" t="s">
        <v>8492</v>
      </c>
      <c r="E1402" s="273" t="s">
        <v>7087</v>
      </c>
      <c r="F1402" s="272" t="s">
        <v>7087</v>
      </c>
      <c r="G1402" s="272">
        <v>92584</v>
      </c>
      <c r="H1402" s="272" t="s">
        <v>8512</v>
      </c>
      <c r="I1402" s="272" t="s">
        <v>17</v>
      </c>
      <c r="J1402" s="272" t="s">
        <v>7089</v>
      </c>
      <c r="K1402" s="273">
        <v>787.44</v>
      </c>
      <c r="L1402" s="272" t="s">
        <v>7090</v>
      </c>
    </row>
    <row r="1403" spans="1:12">
      <c r="A1403" s="272" t="s">
        <v>8382</v>
      </c>
      <c r="B1403" s="272" t="s">
        <v>8383</v>
      </c>
      <c r="C1403" s="272" t="s">
        <v>8491</v>
      </c>
      <c r="D1403" s="272" t="s">
        <v>8492</v>
      </c>
      <c r="E1403" s="273" t="s">
        <v>7087</v>
      </c>
      <c r="F1403" s="272" t="s">
        <v>7087</v>
      </c>
      <c r="G1403" s="272">
        <v>92586</v>
      </c>
      <c r="H1403" s="272" t="s">
        <v>8513</v>
      </c>
      <c r="I1403" s="272" t="s">
        <v>17</v>
      </c>
      <c r="J1403" s="272" t="s">
        <v>7089</v>
      </c>
      <c r="K1403" s="273">
        <v>903.49</v>
      </c>
      <c r="L1403" s="272" t="s">
        <v>7090</v>
      </c>
    </row>
    <row r="1404" spans="1:12">
      <c r="A1404" s="272" t="s">
        <v>8382</v>
      </c>
      <c r="B1404" s="272" t="s">
        <v>8383</v>
      </c>
      <c r="C1404" s="272" t="s">
        <v>8491</v>
      </c>
      <c r="D1404" s="272" t="s">
        <v>8492</v>
      </c>
      <c r="E1404" s="273" t="s">
        <v>7087</v>
      </c>
      <c r="F1404" s="272" t="s">
        <v>7087</v>
      </c>
      <c r="G1404" s="272">
        <v>92588</v>
      </c>
      <c r="H1404" s="272" t="s">
        <v>8514</v>
      </c>
      <c r="I1404" s="272" t="s">
        <v>17</v>
      </c>
      <c r="J1404" s="272" t="s">
        <v>7089</v>
      </c>
      <c r="K1404" s="274">
        <v>1140.21</v>
      </c>
      <c r="L1404" s="272" t="s">
        <v>7090</v>
      </c>
    </row>
    <row r="1405" spans="1:12">
      <c r="A1405" s="272" t="s">
        <v>8382</v>
      </c>
      <c r="B1405" s="272" t="s">
        <v>8383</v>
      </c>
      <c r="C1405" s="272" t="s">
        <v>8491</v>
      </c>
      <c r="D1405" s="272" t="s">
        <v>8492</v>
      </c>
      <c r="E1405" s="273" t="s">
        <v>7087</v>
      </c>
      <c r="F1405" s="272" t="s">
        <v>7087</v>
      </c>
      <c r="G1405" s="272">
        <v>92590</v>
      </c>
      <c r="H1405" s="272" t="s">
        <v>8515</v>
      </c>
      <c r="I1405" s="272" t="s">
        <v>17</v>
      </c>
      <c r="J1405" s="272" t="s">
        <v>7089</v>
      </c>
      <c r="K1405" s="274">
        <v>1256.26</v>
      </c>
      <c r="L1405" s="272" t="s">
        <v>7090</v>
      </c>
    </row>
    <row r="1406" spans="1:12">
      <c r="A1406" s="272" t="s">
        <v>8382</v>
      </c>
      <c r="B1406" s="272" t="s">
        <v>8383</v>
      </c>
      <c r="C1406" s="272" t="s">
        <v>8491</v>
      </c>
      <c r="D1406" s="272" t="s">
        <v>8492</v>
      </c>
      <c r="E1406" s="273" t="s">
        <v>7087</v>
      </c>
      <c r="F1406" s="272" t="s">
        <v>7087</v>
      </c>
      <c r="G1406" s="272">
        <v>92592</v>
      </c>
      <c r="H1406" s="272" t="s">
        <v>8516</v>
      </c>
      <c r="I1406" s="272" t="s">
        <v>17</v>
      </c>
      <c r="J1406" s="272" t="s">
        <v>7089</v>
      </c>
      <c r="K1406" s="274">
        <v>1408.82</v>
      </c>
      <c r="L1406" s="272" t="s">
        <v>7090</v>
      </c>
    </row>
    <row r="1407" spans="1:12">
      <c r="A1407" s="272" t="s">
        <v>8382</v>
      </c>
      <c r="B1407" s="272" t="s">
        <v>8383</v>
      </c>
      <c r="C1407" s="272" t="s">
        <v>8491</v>
      </c>
      <c r="D1407" s="272" t="s">
        <v>8492</v>
      </c>
      <c r="E1407" s="273" t="s">
        <v>7087</v>
      </c>
      <c r="F1407" s="272" t="s">
        <v>7087</v>
      </c>
      <c r="G1407" s="272">
        <v>92594</v>
      </c>
      <c r="H1407" s="272" t="s">
        <v>8517</v>
      </c>
      <c r="I1407" s="272" t="s">
        <v>17</v>
      </c>
      <c r="J1407" s="272" t="s">
        <v>7089</v>
      </c>
      <c r="K1407" s="274">
        <v>1638.1</v>
      </c>
      <c r="L1407" s="272" t="s">
        <v>7090</v>
      </c>
    </row>
    <row r="1408" spans="1:12">
      <c r="A1408" s="272" t="s">
        <v>8382</v>
      </c>
      <c r="B1408" s="272" t="s">
        <v>8383</v>
      </c>
      <c r="C1408" s="272" t="s">
        <v>8491</v>
      </c>
      <c r="D1408" s="272" t="s">
        <v>8492</v>
      </c>
      <c r="E1408" s="273" t="s">
        <v>7087</v>
      </c>
      <c r="F1408" s="272" t="s">
        <v>7087</v>
      </c>
      <c r="G1408" s="272">
        <v>92596</v>
      </c>
      <c r="H1408" s="272" t="s">
        <v>8518</v>
      </c>
      <c r="I1408" s="272" t="s">
        <v>17</v>
      </c>
      <c r="J1408" s="272" t="s">
        <v>7089</v>
      </c>
      <c r="K1408" s="274">
        <v>1817.84</v>
      </c>
      <c r="L1408" s="272" t="s">
        <v>7090</v>
      </c>
    </row>
    <row r="1409" spans="1:12">
      <c r="A1409" s="272" t="s">
        <v>8382</v>
      </c>
      <c r="B1409" s="272" t="s">
        <v>8383</v>
      </c>
      <c r="C1409" s="272" t="s">
        <v>8491</v>
      </c>
      <c r="D1409" s="272" t="s">
        <v>8492</v>
      </c>
      <c r="E1409" s="273" t="s">
        <v>7087</v>
      </c>
      <c r="F1409" s="272" t="s">
        <v>7087</v>
      </c>
      <c r="G1409" s="272">
        <v>92598</v>
      </c>
      <c r="H1409" s="272" t="s">
        <v>8519</v>
      </c>
      <c r="I1409" s="272" t="s">
        <v>17</v>
      </c>
      <c r="J1409" s="272" t="s">
        <v>7089</v>
      </c>
      <c r="K1409" s="274">
        <v>1933.89</v>
      </c>
      <c r="L1409" s="272" t="s">
        <v>7090</v>
      </c>
    </row>
    <row r="1410" spans="1:12">
      <c r="A1410" s="272" t="s">
        <v>8382</v>
      </c>
      <c r="B1410" s="272" t="s">
        <v>8383</v>
      </c>
      <c r="C1410" s="272" t="s">
        <v>8491</v>
      </c>
      <c r="D1410" s="272" t="s">
        <v>8492</v>
      </c>
      <c r="E1410" s="273" t="s">
        <v>7087</v>
      </c>
      <c r="F1410" s="272" t="s">
        <v>7087</v>
      </c>
      <c r="G1410" s="272">
        <v>92600</v>
      </c>
      <c r="H1410" s="272" t="s">
        <v>8520</v>
      </c>
      <c r="I1410" s="272" t="s">
        <v>17</v>
      </c>
      <c r="J1410" s="272" t="s">
        <v>7089</v>
      </c>
      <c r="K1410" s="274">
        <v>2079.3000000000002</v>
      </c>
      <c r="L1410" s="272" t="s">
        <v>7090</v>
      </c>
    </row>
    <row r="1411" spans="1:12">
      <c r="A1411" s="272" t="s">
        <v>8382</v>
      </c>
      <c r="B1411" s="272" t="s">
        <v>8383</v>
      </c>
      <c r="C1411" s="272" t="s">
        <v>8491</v>
      </c>
      <c r="D1411" s="272" t="s">
        <v>8492</v>
      </c>
      <c r="E1411" s="273" t="s">
        <v>7087</v>
      </c>
      <c r="F1411" s="272" t="s">
        <v>7087</v>
      </c>
      <c r="G1411" s="272">
        <v>92602</v>
      </c>
      <c r="H1411" s="272" t="s">
        <v>8521</v>
      </c>
      <c r="I1411" s="272" t="s">
        <v>17</v>
      </c>
      <c r="J1411" s="272" t="s">
        <v>7089</v>
      </c>
      <c r="K1411" s="273">
        <v>671.38</v>
      </c>
      <c r="L1411" s="272" t="s">
        <v>7090</v>
      </c>
    </row>
    <row r="1412" spans="1:12">
      <c r="A1412" s="272" t="s">
        <v>8382</v>
      </c>
      <c r="B1412" s="272" t="s">
        <v>8383</v>
      </c>
      <c r="C1412" s="272" t="s">
        <v>8491</v>
      </c>
      <c r="D1412" s="272" t="s">
        <v>8492</v>
      </c>
      <c r="E1412" s="273" t="s">
        <v>7087</v>
      </c>
      <c r="F1412" s="272" t="s">
        <v>7087</v>
      </c>
      <c r="G1412" s="272">
        <v>92604</v>
      </c>
      <c r="H1412" s="272" t="s">
        <v>8522</v>
      </c>
      <c r="I1412" s="272" t="s">
        <v>17</v>
      </c>
      <c r="J1412" s="272" t="s">
        <v>7089</v>
      </c>
      <c r="K1412" s="273">
        <v>758.08</v>
      </c>
      <c r="L1412" s="272" t="s">
        <v>7090</v>
      </c>
    </row>
    <row r="1413" spans="1:12">
      <c r="A1413" s="272" t="s">
        <v>8382</v>
      </c>
      <c r="B1413" s="272" t="s">
        <v>8383</v>
      </c>
      <c r="C1413" s="272" t="s">
        <v>8491</v>
      </c>
      <c r="D1413" s="272" t="s">
        <v>8492</v>
      </c>
      <c r="E1413" s="273" t="s">
        <v>7087</v>
      </c>
      <c r="F1413" s="272" t="s">
        <v>7087</v>
      </c>
      <c r="G1413" s="272">
        <v>92606</v>
      </c>
      <c r="H1413" s="272" t="s">
        <v>8523</v>
      </c>
      <c r="I1413" s="272" t="s">
        <v>17</v>
      </c>
      <c r="J1413" s="272" t="s">
        <v>7089</v>
      </c>
      <c r="K1413" s="273">
        <v>874.14</v>
      </c>
      <c r="L1413" s="272" t="s">
        <v>7090</v>
      </c>
    </row>
    <row r="1414" spans="1:12">
      <c r="A1414" s="272" t="s">
        <v>8382</v>
      </c>
      <c r="B1414" s="272" t="s">
        <v>8383</v>
      </c>
      <c r="C1414" s="272" t="s">
        <v>8491</v>
      </c>
      <c r="D1414" s="272" t="s">
        <v>8492</v>
      </c>
      <c r="E1414" s="273" t="s">
        <v>7087</v>
      </c>
      <c r="F1414" s="272" t="s">
        <v>7087</v>
      </c>
      <c r="G1414" s="272">
        <v>92608</v>
      </c>
      <c r="H1414" s="272" t="s">
        <v>8524</v>
      </c>
      <c r="I1414" s="272" t="s">
        <v>17</v>
      </c>
      <c r="J1414" s="272" t="s">
        <v>7089</v>
      </c>
      <c r="K1414" s="274">
        <v>1081.5</v>
      </c>
      <c r="L1414" s="272" t="s">
        <v>7090</v>
      </c>
    </row>
    <row r="1415" spans="1:12">
      <c r="A1415" s="272" t="s">
        <v>8382</v>
      </c>
      <c r="B1415" s="272" t="s">
        <v>8383</v>
      </c>
      <c r="C1415" s="272" t="s">
        <v>8491</v>
      </c>
      <c r="D1415" s="272" t="s">
        <v>8492</v>
      </c>
      <c r="E1415" s="273" t="s">
        <v>7087</v>
      </c>
      <c r="F1415" s="272" t="s">
        <v>7087</v>
      </c>
      <c r="G1415" s="272">
        <v>92610</v>
      </c>
      <c r="H1415" s="272" t="s">
        <v>8525</v>
      </c>
      <c r="I1415" s="272" t="s">
        <v>17</v>
      </c>
      <c r="J1415" s="272" t="s">
        <v>7089</v>
      </c>
      <c r="K1415" s="274">
        <v>1197.56</v>
      </c>
      <c r="L1415" s="272" t="s">
        <v>7090</v>
      </c>
    </row>
    <row r="1416" spans="1:12">
      <c r="A1416" s="272" t="s">
        <v>8382</v>
      </c>
      <c r="B1416" s="272" t="s">
        <v>8383</v>
      </c>
      <c r="C1416" s="272" t="s">
        <v>8491</v>
      </c>
      <c r="D1416" s="272" t="s">
        <v>8492</v>
      </c>
      <c r="E1416" s="273" t="s">
        <v>7087</v>
      </c>
      <c r="F1416" s="272" t="s">
        <v>7087</v>
      </c>
      <c r="G1416" s="272">
        <v>92612</v>
      </c>
      <c r="H1416" s="272" t="s">
        <v>8526</v>
      </c>
      <c r="I1416" s="272" t="s">
        <v>17</v>
      </c>
      <c r="J1416" s="272" t="s">
        <v>7089</v>
      </c>
      <c r="K1416" s="274">
        <v>1350.11</v>
      </c>
      <c r="L1416" s="272" t="s">
        <v>7090</v>
      </c>
    </row>
    <row r="1417" spans="1:12">
      <c r="A1417" s="272" t="s">
        <v>8382</v>
      </c>
      <c r="B1417" s="272" t="s">
        <v>8383</v>
      </c>
      <c r="C1417" s="272" t="s">
        <v>8491</v>
      </c>
      <c r="D1417" s="272" t="s">
        <v>8492</v>
      </c>
      <c r="E1417" s="273" t="s">
        <v>7087</v>
      </c>
      <c r="F1417" s="272" t="s">
        <v>7087</v>
      </c>
      <c r="G1417" s="272">
        <v>92614</v>
      </c>
      <c r="H1417" s="272" t="s">
        <v>8527</v>
      </c>
      <c r="I1417" s="272" t="s">
        <v>17</v>
      </c>
      <c r="J1417" s="272" t="s">
        <v>7089</v>
      </c>
      <c r="K1417" s="274">
        <v>1520.69</v>
      </c>
      <c r="L1417" s="272" t="s">
        <v>7090</v>
      </c>
    </row>
    <row r="1418" spans="1:12">
      <c r="A1418" s="272" t="s">
        <v>8382</v>
      </c>
      <c r="B1418" s="272" t="s">
        <v>8383</v>
      </c>
      <c r="C1418" s="272" t="s">
        <v>8491</v>
      </c>
      <c r="D1418" s="272" t="s">
        <v>8492</v>
      </c>
      <c r="E1418" s="273" t="s">
        <v>7087</v>
      </c>
      <c r="F1418" s="272" t="s">
        <v>7087</v>
      </c>
      <c r="G1418" s="272">
        <v>92616</v>
      </c>
      <c r="H1418" s="272" t="s">
        <v>8528</v>
      </c>
      <c r="I1418" s="272" t="s">
        <v>17</v>
      </c>
      <c r="J1418" s="272" t="s">
        <v>7089</v>
      </c>
      <c r="K1418" s="274">
        <v>1729.78</v>
      </c>
      <c r="L1418" s="272" t="s">
        <v>7090</v>
      </c>
    </row>
    <row r="1419" spans="1:12">
      <c r="A1419" s="272" t="s">
        <v>8382</v>
      </c>
      <c r="B1419" s="272" t="s">
        <v>8383</v>
      </c>
      <c r="C1419" s="272" t="s">
        <v>8491</v>
      </c>
      <c r="D1419" s="272" t="s">
        <v>8492</v>
      </c>
      <c r="E1419" s="273" t="s">
        <v>7087</v>
      </c>
      <c r="F1419" s="272" t="s">
        <v>7087</v>
      </c>
      <c r="G1419" s="272">
        <v>92618</v>
      </c>
      <c r="H1419" s="272" t="s">
        <v>8529</v>
      </c>
      <c r="I1419" s="272" t="s">
        <v>17</v>
      </c>
      <c r="J1419" s="272" t="s">
        <v>7089</v>
      </c>
      <c r="K1419" s="274">
        <v>1845.83</v>
      </c>
      <c r="L1419" s="272" t="s">
        <v>7090</v>
      </c>
    </row>
    <row r="1420" spans="1:12">
      <c r="A1420" s="272" t="s">
        <v>8382</v>
      </c>
      <c r="B1420" s="272" t="s">
        <v>8383</v>
      </c>
      <c r="C1420" s="272" t="s">
        <v>8491</v>
      </c>
      <c r="D1420" s="272" t="s">
        <v>8492</v>
      </c>
      <c r="E1420" s="273" t="s">
        <v>7087</v>
      </c>
      <c r="F1420" s="272" t="s">
        <v>7087</v>
      </c>
      <c r="G1420" s="272">
        <v>92620</v>
      </c>
      <c r="H1420" s="272" t="s">
        <v>8530</v>
      </c>
      <c r="I1420" s="272" t="s">
        <v>17</v>
      </c>
      <c r="J1420" s="272" t="s">
        <v>7089</v>
      </c>
      <c r="K1420" s="274">
        <v>1961.88</v>
      </c>
      <c r="L1420" s="272" t="s">
        <v>7090</v>
      </c>
    </row>
    <row r="1421" spans="1:12">
      <c r="A1421" s="272" t="s">
        <v>8382</v>
      </c>
      <c r="B1421" s="272" t="s">
        <v>8383</v>
      </c>
      <c r="C1421" s="272" t="s">
        <v>8491</v>
      </c>
      <c r="D1421" s="272" t="s">
        <v>8492</v>
      </c>
      <c r="E1421" s="273" t="s">
        <v>7087</v>
      </c>
      <c r="F1421" s="272" t="s">
        <v>7087</v>
      </c>
      <c r="G1421" s="272">
        <v>100357</v>
      </c>
      <c r="H1421" s="272" t="s">
        <v>8531</v>
      </c>
      <c r="I1421" s="272" t="s">
        <v>17</v>
      </c>
      <c r="J1421" s="272" t="s">
        <v>7089</v>
      </c>
      <c r="K1421" s="273">
        <v>895.17</v>
      </c>
      <c r="L1421" s="272" t="s">
        <v>7090</v>
      </c>
    </row>
    <row r="1422" spans="1:12">
      <c r="A1422" s="272" t="s">
        <v>8382</v>
      </c>
      <c r="B1422" s="272" t="s">
        <v>8383</v>
      </c>
      <c r="C1422" s="272" t="s">
        <v>8491</v>
      </c>
      <c r="D1422" s="272" t="s">
        <v>8492</v>
      </c>
      <c r="E1422" s="273" t="s">
        <v>7087</v>
      </c>
      <c r="F1422" s="272" t="s">
        <v>7087</v>
      </c>
      <c r="G1422" s="272">
        <v>100358</v>
      </c>
      <c r="H1422" s="272" t="s">
        <v>8532</v>
      </c>
      <c r="I1422" s="272" t="s">
        <v>17</v>
      </c>
      <c r="J1422" s="272" t="s">
        <v>7089</v>
      </c>
      <c r="K1422" s="274">
        <v>1218.98</v>
      </c>
      <c r="L1422" s="272" t="s">
        <v>7090</v>
      </c>
    </row>
    <row r="1423" spans="1:12">
      <c r="A1423" s="272" t="s">
        <v>8382</v>
      </c>
      <c r="B1423" s="272" t="s">
        <v>8383</v>
      </c>
      <c r="C1423" s="272" t="s">
        <v>8491</v>
      </c>
      <c r="D1423" s="272" t="s">
        <v>8492</v>
      </c>
      <c r="E1423" s="273" t="s">
        <v>7087</v>
      </c>
      <c r="F1423" s="272" t="s">
        <v>7087</v>
      </c>
      <c r="G1423" s="272">
        <v>100359</v>
      </c>
      <c r="H1423" s="272" t="s">
        <v>8533</v>
      </c>
      <c r="I1423" s="272" t="s">
        <v>17</v>
      </c>
      <c r="J1423" s="272" t="s">
        <v>7089</v>
      </c>
      <c r="K1423" s="274">
        <v>1275.71</v>
      </c>
      <c r="L1423" s="272" t="s">
        <v>7090</v>
      </c>
    </row>
    <row r="1424" spans="1:12">
      <c r="A1424" s="272" t="s">
        <v>8382</v>
      </c>
      <c r="B1424" s="272" t="s">
        <v>8383</v>
      </c>
      <c r="C1424" s="272" t="s">
        <v>8491</v>
      </c>
      <c r="D1424" s="272" t="s">
        <v>8492</v>
      </c>
      <c r="E1424" s="273" t="s">
        <v>7087</v>
      </c>
      <c r="F1424" s="272" t="s">
        <v>7087</v>
      </c>
      <c r="G1424" s="272">
        <v>100360</v>
      </c>
      <c r="H1424" s="272" t="s">
        <v>8534</v>
      </c>
      <c r="I1424" s="272" t="s">
        <v>17</v>
      </c>
      <c r="J1424" s="272" t="s">
        <v>7089</v>
      </c>
      <c r="K1424" s="274">
        <v>1411.26</v>
      </c>
      <c r="L1424" s="272" t="s">
        <v>7090</v>
      </c>
    </row>
    <row r="1425" spans="1:12">
      <c r="A1425" s="272" t="s">
        <v>8382</v>
      </c>
      <c r="B1425" s="272" t="s">
        <v>8383</v>
      </c>
      <c r="C1425" s="272" t="s">
        <v>8491</v>
      </c>
      <c r="D1425" s="272" t="s">
        <v>8492</v>
      </c>
      <c r="E1425" s="273" t="s">
        <v>7087</v>
      </c>
      <c r="F1425" s="272" t="s">
        <v>7087</v>
      </c>
      <c r="G1425" s="272">
        <v>100361</v>
      </c>
      <c r="H1425" s="272" t="s">
        <v>8535</v>
      </c>
      <c r="I1425" s="272" t="s">
        <v>17</v>
      </c>
      <c r="J1425" s="272" t="s">
        <v>7089</v>
      </c>
      <c r="K1425" s="274">
        <v>1758.11</v>
      </c>
      <c r="L1425" s="272" t="s">
        <v>7090</v>
      </c>
    </row>
    <row r="1426" spans="1:12">
      <c r="A1426" s="272" t="s">
        <v>8382</v>
      </c>
      <c r="B1426" s="272" t="s">
        <v>8383</v>
      </c>
      <c r="C1426" s="272" t="s">
        <v>8491</v>
      </c>
      <c r="D1426" s="272" t="s">
        <v>8492</v>
      </c>
      <c r="E1426" s="273" t="s">
        <v>7087</v>
      </c>
      <c r="F1426" s="272" t="s">
        <v>7087</v>
      </c>
      <c r="G1426" s="272">
        <v>100362</v>
      </c>
      <c r="H1426" s="272" t="s">
        <v>8536</v>
      </c>
      <c r="I1426" s="272" t="s">
        <v>17</v>
      </c>
      <c r="J1426" s="272" t="s">
        <v>7089</v>
      </c>
      <c r="K1426" s="274">
        <v>2426.75</v>
      </c>
      <c r="L1426" s="272" t="s">
        <v>7090</v>
      </c>
    </row>
    <row r="1427" spans="1:12">
      <c r="A1427" s="272" t="s">
        <v>8382</v>
      </c>
      <c r="B1427" s="272" t="s">
        <v>8383</v>
      </c>
      <c r="C1427" s="272" t="s">
        <v>8491</v>
      </c>
      <c r="D1427" s="272" t="s">
        <v>8492</v>
      </c>
      <c r="E1427" s="273" t="s">
        <v>7087</v>
      </c>
      <c r="F1427" s="272" t="s">
        <v>7087</v>
      </c>
      <c r="G1427" s="272">
        <v>100363</v>
      </c>
      <c r="H1427" s="272" t="s">
        <v>8537</v>
      </c>
      <c r="I1427" s="272" t="s">
        <v>17</v>
      </c>
      <c r="J1427" s="272" t="s">
        <v>7089</v>
      </c>
      <c r="K1427" s="274">
        <v>2498.59</v>
      </c>
      <c r="L1427" s="272" t="s">
        <v>7090</v>
      </c>
    </row>
    <row r="1428" spans="1:12">
      <c r="A1428" s="272" t="s">
        <v>8382</v>
      </c>
      <c r="B1428" s="272" t="s">
        <v>8383</v>
      </c>
      <c r="C1428" s="272" t="s">
        <v>8491</v>
      </c>
      <c r="D1428" s="272" t="s">
        <v>8492</v>
      </c>
      <c r="E1428" s="273" t="s">
        <v>7087</v>
      </c>
      <c r="F1428" s="272" t="s">
        <v>7087</v>
      </c>
      <c r="G1428" s="272">
        <v>100364</v>
      </c>
      <c r="H1428" s="272" t="s">
        <v>8538</v>
      </c>
      <c r="I1428" s="272" t="s">
        <v>17</v>
      </c>
      <c r="J1428" s="272" t="s">
        <v>7089</v>
      </c>
      <c r="K1428" s="274">
        <v>2702.84</v>
      </c>
      <c r="L1428" s="272" t="s">
        <v>7090</v>
      </c>
    </row>
    <row r="1429" spans="1:12">
      <c r="A1429" s="272" t="s">
        <v>8382</v>
      </c>
      <c r="B1429" s="272" t="s">
        <v>8383</v>
      </c>
      <c r="C1429" s="272" t="s">
        <v>8491</v>
      </c>
      <c r="D1429" s="272" t="s">
        <v>8492</v>
      </c>
      <c r="E1429" s="273" t="s">
        <v>7087</v>
      </c>
      <c r="F1429" s="272" t="s">
        <v>7087</v>
      </c>
      <c r="G1429" s="272">
        <v>100365</v>
      </c>
      <c r="H1429" s="272" t="s">
        <v>8539</v>
      </c>
      <c r="I1429" s="272" t="s">
        <v>17</v>
      </c>
      <c r="J1429" s="272" t="s">
        <v>7089</v>
      </c>
      <c r="K1429" s="274">
        <v>3093.59</v>
      </c>
      <c r="L1429" s="272" t="s">
        <v>7090</v>
      </c>
    </row>
    <row r="1430" spans="1:12">
      <c r="A1430" s="272" t="s">
        <v>8382</v>
      </c>
      <c r="B1430" s="272" t="s">
        <v>8383</v>
      </c>
      <c r="C1430" s="272" t="s">
        <v>8491</v>
      </c>
      <c r="D1430" s="272" t="s">
        <v>8492</v>
      </c>
      <c r="E1430" s="273" t="s">
        <v>7087</v>
      </c>
      <c r="F1430" s="272" t="s">
        <v>7087</v>
      </c>
      <c r="G1430" s="272">
        <v>100366</v>
      </c>
      <c r="H1430" s="272" t="s">
        <v>8540</v>
      </c>
      <c r="I1430" s="272" t="s">
        <v>17</v>
      </c>
      <c r="J1430" s="272" t="s">
        <v>7089</v>
      </c>
      <c r="K1430" s="274">
        <v>3277.96</v>
      </c>
      <c r="L1430" s="272" t="s">
        <v>7090</v>
      </c>
    </row>
    <row r="1431" spans="1:12">
      <c r="A1431" s="272" t="s">
        <v>8382</v>
      </c>
      <c r="B1431" s="272" t="s">
        <v>8383</v>
      </c>
      <c r="C1431" s="272" t="s">
        <v>8491</v>
      </c>
      <c r="D1431" s="272" t="s">
        <v>8492</v>
      </c>
      <c r="E1431" s="273" t="s">
        <v>7087</v>
      </c>
      <c r="F1431" s="272" t="s">
        <v>7087</v>
      </c>
      <c r="G1431" s="272">
        <v>100367</v>
      </c>
      <c r="H1431" s="272" t="s">
        <v>8541</v>
      </c>
      <c r="I1431" s="272" t="s">
        <v>17</v>
      </c>
      <c r="J1431" s="272" t="s">
        <v>7089</v>
      </c>
      <c r="K1431" s="273">
        <v>874.38</v>
      </c>
      <c r="L1431" s="272" t="s">
        <v>7090</v>
      </c>
    </row>
    <row r="1432" spans="1:12">
      <c r="A1432" s="272" t="s">
        <v>8382</v>
      </c>
      <c r="B1432" s="272" t="s">
        <v>8383</v>
      </c>
      <c r="C1432" s="272" t="s">
        <v>8491</v>
      </c>
      <c r="D1432" s="272" t="s">
        <v>8492</v>
      </c>
      <c r="E1432" s="273" t="s">
        <v>7087</v>
      </c>
      <c r="F1432" s="272" t="s">
        <v>7087</v>
      </c>
      <c r="G1432" s="272">
        <v>100368</v>
      </c>
      <c r="H1432" s="272" t="s">
        <v>8542</v>
      </c>
      <c r="I1432" s="272" t="s">
        <v>17</v>
      </c>
      <c r="J1432" s="272" t="s">
        <v>7089</v>
      </c>
      <c r="K1432" s="274">
        <v>1193.3399999999999</v>
      </c>
      <c r="L1432" s="272" t="s">
        <v>7090</v>
      </c>
    </row>
    <row r="1433" spans="1:12">
      <c r="A1433" s="272" t="s">
        <v>8382</v>
      </c>
      <c r="B1433" s="272" t="s">
        <v>8383</v>
      </c>
      <c r="C1433" s="272" t="s">
        <v>8491</v>
      </c>
      <c r="D1433" s="272" t="s">
        <v>8492</v>
      </c>
      <c r="E1433" s="273" t="s">
        <v>7087</v>
      </c>
      <c r="F1433" s="272" t="s">
        <v>7087</v>
      </c>
      <c r="G1433" s="272">
        <v>100369</v>
      </c>
      <c r="H1433" s="272" t="s">
        <v>8543</v>
      </c>
      <c r="I1433" s="272" t="s">
        <v>17</v>
      </c>
      <c r="J1433" s="272" t="s">
        <v>7089</v>
      </c>
      <c r="K1433" s="274">
        <v>1250.07</v>
      </c>
      <c r="L1433" s="272" t="s">
        <v>7090</v>
      </c>
    </row>
    <row r="1434" spans="1:12">
      <c r="A1434" s="272" t="s">
        <v>8382</v>
      </c>
      <c r="B1434" s="272" t="s">
        <v>8383</v>
      </c>
      <c r="C1434" s="272" t="s">
        <v>8491</v>
      </c>
      <c r="D1434" s="272" t="s">
        <v>8492</v>
      </c>
      <c r="E1434" s="273" t="s">
        <v>7087</v>
      </c>
      <c r="F1434" s="272" t="s">
        <v>7087</v>
      </c>
      <c r="G1434" s="272">
        <v>100370</v>
      </c>
      <c r="H1434" s="272" t="s">
        <v>8544</v>
      </c>
      <c r="I1434" s="272" t="s">
        <v>17</v>
      </c>
      <c r="J1434" s="272" t="s">
        <v>7089</v>
      </c>
      <c r="K1434" s="274">
        <v>1465.08</v>
      </c>
      <c r="L1434" s="272" t="s">
        <v>7090</v>
      </c>
    </row>
    <row r="1435" spans="1:12">
      <c r="A1435" s="272" t="s">
        <v>8382</v>
      </c>
      <c r="B1435" s="272" t="s">
        <v>8383</v>
      </c>
      <c r="C1435" s="272" t="s">
        <v>8491</v>
      </c>
      <c r="D1435" s="272" t="s">
        <v>8492</v>
      </c>
      <c r="E1435" s="273" t="s">
        <v>7087</v>
      </c>
      <c r="F1435" s="272" t="s">
        <v>7087</v>
      </c>
      <c r="G1435" s="272">
        <v>100371</v>
      </c>
      <c r="H1435" s="272" t="s">
        <v>8545</v>
      </c>
      <c r="I1435" s="272" t="s">
        <v>17</v>
      </c>
      <c r="J1435" s="272" t="s">
        <v>7089</v>
      </c>
      <c r="K1435" s="274">
        <v>1689.75</v>
      </c>
      <c r="L1435" s="272" t="s">
        <v>7090</v>
      </c>
    </row>
    <row r="1436" spans="1:12">
      <c r="A1436" s="272" t="s">
        <v>8382</v>
      </c>
      <c r="B1436" s="272" t="s">
        <v>8383</v>
      </c>
      <c r="C1436" s="272" t="s">
        <v>8491</v>
      </c>
      <c r="D1436" s="272" t="s">
        <v>8492</v>
      </c>
      <c r="E1436" s="273" t="s">
        <v>7087</v>
      </c>
      <c r="F1436" s="272" t="s">
        <v>7087</v>
      </c>
      <c r="G1436" s="272">
        <v>100372</v>
      </c>
      <c r="H1436" s="272" t="s">
        <v>8546</v>
      </c>
      <c r="I1436" s="272" t="s">
        <v>17</v>
      </c>
      <c r="J1436" s="272" t="s">
        <v>7089</v>
      </c>
      <c r="K1436" s="274">
        <v>2309.61</v>
      </c>
      <c r="L1436" s="272" t="s">
        <v>7090</v>
      </c>
    </row>
    <row r="1437" spans="1:12">
      <c r="A1437" s="272" t="s">
        <v>8382</v>
      </c>
      <c r="B1437" s="272" t="s">
        <v>8383</v>
      </c>
      <c r="C1437" s="272" t="s">
        <v>8491</v>
      </c>
      <c r="D1437" s="272" t="s">
        <v>8492</v>
      </c>
      <c r="E1437" s="273" t="s">
        <v>7087</v>
      </c>
      <c r="F1437" s="272" t="s">
        <v>7087</v>
      </c>
      <c r="G1437" s="272">
        <v>100373</v>
      </c>
      <c r="H1437" s="272" t="s">
        <v>8547</v>
      </c>
      <c r="I1437" s="272" t="s">
        <v>17</v>
      </c>
      <c r="J1437" s="272" t="s">
        <v>7089</v>
      </c>
      <c r="K1437" s="274">
        <v>2378.1</v>
      </c>
      <c r="L1437" s="272" t="s">
        <v>7090</v>
      </c>
    </row>
    <row r="1438" spans="1:12">
      <c r="A1438" s="272" t="s">
        <v>8382</v>
      </c>
      <c r="B1438" s="272" t="s">
        <v>8383</v>
      </c>
      <c r="C1438" s="272" t="s">
        <v>8491</v>
      </c>
      <c r="D1438" s="272" t="s">
        <v>8492</v>
      </c>
      <c r="E1438" s="273" t="s">
        <v>7087</v>
      </c>
      <c r="F1438" s="272" t="s">
        <v>7087</v>
      </c>
      <c r="G1438" s="272">
        <v>100374</v>
      </c>
      <c r="H1438" s="272" t="s">
        <v>8548</v>
      </c>
      <c r="I1438" s="272" t="s">
        <v>17</v>
      </c>
      <c r="J1438" s="272" t="s">
        <v>7089</v>
      </c>
      <c r="K1438" s="274">
        <v>2541.9899999999998</v>
      </c>
      <c r="L1438" s="272" t="s">
        <v>7090</v>
      </c>
    </row>
    <row r="1439" spans="1:12">
      <c r="A1439" s="272" t="s">
        <v>8382</v>
      </c>
      <c r="B1439" s="272" t="s">
        <v>8383</v>
      </c>
      <c r="C1439" s="272" t="s">
        <v>8491</v>
      </c>
      <c r="D1439" s="272" t="s">
        <v>8492</v>
      </c>
      <c r="E1439" s="273" t="s">
        <v>7087</v>
      </c>
      <c r="F1439" s="272" t="s">
        <v>7087</v>
      </c>
      <c r="G1439" s="272">
        <v>100375</v>
      </c>
      <c r="H1439" s="272" t="s">
        <v>8549</v>
      </c>
      <c r="I1439" s="272" t="s">
        <v>17</v>
      </c>
      <c r="J1439" s="272" t="s">
        <v>7089</v>
      </c>
      <c r="K1439" s="274">
        <v>2856.38</v>
      </c>
      <c r="L1439" s="272" t="s">
        <v>7090</v>
      </c>
    </row>
    <row r="1440" spans="1:12">
      <c r="A1440" s="272" t="s">
        <v>8382</v>
      </c>
      <c r="B1440" s="272" t="s">
        <v>8383</v>
      </c>
      <c r="C1440" s="272" t="s">
        <v>8491</v>
      </c>
      <c r="D1440" s="272" t="s">
        <v>8492</v>
      </c>
      <c r="E1440" s="273" t="s">
        <v>7087</v>
      </c>
      <c r="F1440" s="272" t="s">
        <v>7087</v>
      </c>
      <c r="G1440" s="272">
        <v>100376</v>
      </c>
      <c r="H1440" s="272" t="s">
        <v>8550</v>
      </c>
      <c r="I1440" s="272" t="s">
        <v>17</v>
      </c>
      <c r="J1440" s="272" t="s">
        <v>7089</v>
      </c>
      <c r="K1440" s="274">
        <v>2809.05</v>
      </c>
      <c r="L1440" s="272" t="s">
        <v>7090</v>
      </c>
    </row>
    <row r="1441" spans="1:12">
      <c r="A1441" s="272" t="s">
        <v>8382</v>
      </c>
      <c r="B1441" s="272" t="s">
        <v>8383</v>
      </c>
      <c r="C1441" s="272" t="s">
        <v>8491</v>
      </c>
      <c r="D1441" s="272" t="s">
        <v>8492</v>
      </c>
      <c r="E1441" s="273" t="s">
        <v>7087</v>
      </c>
      <c r="F1441" s="272" t="s">
        <v>7087</v>
      </c>
      <c r="G1441" s="272">
        <v>100377</v>
      </c>
      <c r="H1441" s="272" t="s">
        <v>8551</v>
      </c>
      <c r="I1441" s="272" t="s">
        <v>349</v>
      </c>
      <c r="J1441" s="272" t="s">
        <v>7089</v>
      </c>
      <c r="K1441" s="273">
        <v>11.17</v>
      </c>
      <c r="L1441" s="272" t="s">
        <v>7090</v>
      </c>
    </row>
    <row r="1442" spans="1:12">
      <c r="A1442" s="272" t="s">
        <v>8382</v>
      </c>
      <c r="B1442" s="272" t="s">
        <v>8383</v>
      </c>
      <c r="C1442" s="272" t="s">
        <v>8491</v>
      </c>
      <c r="D1442" s="272" t="s">
        <v>8492</v>
      </c>
      <c r="E1442" s="273" t="s">
        <v>7087</v>
      </c>
      <c r="F1442" s="272" t="s">
        <v>7087</v>
      </c>
      <c r="G1442" s="272">
        <v>100378</v>
      </c>
      <c r="H1442" s="272" t="s">
        <v>8552</v>
      </c>
      <c r="I1442" s="272" t="s">
        <v>349</v>
      </c>
      <c r="J1442" s="272" t="s">
        <v>7089</v>
      </c>
      <c r="K1442" s="273">
        <v>10.36</v>
      </c>
      <c r="L1442" s="272" t="s">
        <v>7090</v>
      </c>
    </row>
    <row r="1443" spans="1:12">
      <c r="A1443" s="272" t="s">
        <v>8382</v>
      </c>
      <c r="B1443" s="272" t="s">
        <v>8383</v>
      </c>
      <c r="C1443" s="272" t="s">
        <v>8491</v>
      </c>
      <c r="D1443" s="272" t="s">
        <v>8492</v>
      </c>
      <c r="E1443" s="273" t="s">
        <v>7087</v>
      </c>
      <c r="F1443" s="272" t="s">
        <v>7087</v>
      </c>
      <c r="G1443" s="272">
        <v>100382</v>
      </c>
      <c r="H1443" s="272" t="s">
        <v>8553</v>
      </c>
      <c r="I1443" s="272" t="s">
        <v>38</v>
      </c>
      <c r="J1443" s="272" t="s">
        <v>7089</v>
      </c>
      <c r="K1443" s="273">
        <v>19.579999999999998</v>
      </c>
      <c r="L1443" s="272" t="s">
        <v>7090</v>
      </c>
    </row>
    <row r="1444" spans="1:12">
      <c r="A1444" s="272" t="s">
        <v>8382</v>
      </c>
      <c r="B1444" s="272" t="s">
        <v>8383</v>
      </c>
      <c r="C1444" s="272" t="s">
        <v>8491</v>
      </c>
      <c r="D1444" s="272" t="s">
        <v>8492</v>
      </c>
      <c r="E1444" s="273" t="s">
        <v>7087</v>
      </c>
      <c r="F1444" s="272" t="s">
        <v>7087</v>
      </c>
      <c r="G1444" s="272">
        <v>104314</v>
      </c>
      <c r="H1444" s="272" t="s">
        <v>8554</v>
      </c>
      <c r="I1444" s="272" t="s">
        <v>349</v>
      </c>
      <c r="J1444" s="272" t="s">
        <v>7089</v>
      </c>
      <c r="K1444" s="273">
        <v>10.49</v>
      </c>
      <c r="L1444" s="272" t="s">
        <v>7090</v>
      </c>
    </row>
    <row r="1445" spans="1:12">
      <c r="A1445" s="272" t="s">
        <v>8382</v>
      </c>
      <c r="B1445" s="272" t="s">
        <v>8383</v>
      </c>
      <c r="C1445" s="272" t="s">
        <v>8555</v>
      </c>
      <c r="D1445" s="272" t="s">
        <v>8556</v>
      </c>
      <c r="E1445" s="273" t="s">
        <v>7087</v>
      </c>
      <c r="F1445" s="272" t="s">
        <v>7087</v>
      </c>
      <c r="G1445" s="272">
        <v>94444</v>
      </c>
      <c r="H1445" s="272" t="s">
        <v>8557</v>
      </c>
      <c r="I1445" s="272" t="s">
        <v>38</v>
      </c>
      <c r="J1445" s="272" t="s">
        <v>7089</v>
      </c>
      <c r="K1445" s="273">
        <v>819.36</v>
      </c>
      <c r="L1445" s="272" t="s">
        <v>7090</v>
      </c>
    </row>
    <row r="1446" spans="1:12">
      <c r="A1446" s="272" t="s">
        <v>8558</v>
      </c>
      <c r="B1446" s="272" t="s">
        <v>8559</v>
      </c>
      <c r="C1446" s="272" t="s">
        <v>8560</v>
      </c>
      <c r="D1446" s="272" t="s">
        <v>8561</v>
      </c>
      <c r="E1446" s="273" t="s">
        <v>7087</v>
      </c>
      <c r="F1446" s="272" t="s">
        <v>7087</v>
      </c>
      <c r="G1446" s="272">
        <v>104482</v>
      </c>
      <c r="H1446" s="272" t="s">
        <v>8562</v>
      </c>
      <c r="I1446" s="272" t="s">
        <v>301</v>
      </c>
      <c r="J1446" s="272" t="s">
        <v>7089</v>
      </c>
      <c r="K1446" s="273">
        <v>31.12</v>
      </c>
      <c r="L1446" s="272" t="s">
        <v>7090</v>
      </c>
    </row>
    <row r="1447" spans="1:12">
      <c r="A1447" s="272" t="s">
        <v>8558</v>
      </c>
      <c r="B1447" s="272" t="s">
        <v>8559</v>
      </c>
      <c r="C1447" s="272" t="s">
        <v>8563</v>
      </c>
      <c r="D1447" s="272" t="s">
        <v>8564</v>
      </c>
      <c r="E1447" s="273" t="s">
        <v>7087</v>
      </c>
      <c r="F1447" s="272" t="s">
        <v>7087</v>
      </c>
      <c r="G1447" s="272">
        <v>104184</v>
      </c>
      <c r="H1447" s="272" t="s">
        <v>8565</v>
      </c>
      <c r="I1447" s="272" t="s">
        <v>17</v>
      </c>
      <c r="J1447" s="272" t="s">
        <v>7147</v>
      </c>
      <c r="K1447" s="273">
        <v>29.14</v>
      </c>
      <c r="L1447" s="272" t="s">
        <v>7090</v>
      </c>
    </row>
    <row r="1448" spans="1:12">
      <c r="A1448" s="272" t="s">
        <v>8558</v>
      </c>
      <c r="B1448" s="272" t="s">
        <v>8559</v>
      </c>
      <c r="C1448" s="272" t="s">
        <v>8563</v>
      </c>
      <c r="D1448" s="272" t="s">
        <v>8564</v>
      </c>
      <c r="E1448" s="273" t="s">
        <v>7087</v>
      </c>
      <c r="F1448" s="272" t="s">
        <v>7087</v>
      </c>
      <c r="G1448" s="272">
        <v>104185</v>
      </c>
      <c r="H1448" s="272" t="s">
        <v>8566</v>
      </c>
      <c r="I1448" s="272" t="s">
        <v>17</v>
      </c>
      <c r="J1448" s="272" t="s">
        <v>7147</v>
      </c>
      <c r="K1448" s="273">
        <v>25.89</v>
      </c>
      <c r="L1448" s="272" t="s">
        <v>7090</v>
      </c>
    </row>
    <row r="1449" spans="1:12">
      <c r="A1449" s="272" t="s">
        <v>8558</v>
      </c>
      <c r="B1449" s="272" t="s">
        <v>8559</v>
      </c>
      <c r="C1449" s="272" t="s">
        <v>8563</v>
      </c>
      <c r="D1449" s="272" t="s">
        <v>8564</v>
      </c>
      <c r="E1449" s="273" t="s">
        <v>7087</v>
      </c>
      <c r="F1449" s="272" t="s">
        <v>7087</v>
      </c>
      <c r="G1449" s="272">
        <v>104189</v>
      </c>
      <c r="H1449" s="272" t="s">
        <v>8567</v>
      </c>
      <c r="I1449" s="272" t="s">
        <v>145</v>
      </c>
      <c r="J1449" s="272" t="s">
        <v>7147</v>
      </c>
      <c r="K1449" s="273">
        <v>141.47999999999999</v>
      </c>
      <c r="L1449" s="272" t="s">
        <v>7090</v>
      </c>
    </row>
    <row r="1450" spans="1:12">
      <c r="A1450" s="272" t="s">
        <v>8558</v>
      </c>
      <c r="B1450" s="272" t="s">
        <v>8559</v>
      </c>
      <c r="C1450" s="272" t="s">
        <v>8563</v>
      </c>
      <c r="D1450" s="272" t="s">
        <v>8564</v>
      </c>
      <c r="E1450" s="273" t="s">
        <v>7087</v>
      </c>
      <c r="F1450" s="272" t="s">
        <v>7087</v>
      </c>
      <c r="G1450" s="272">
        <v>104190</v>
      </c>
      <c r="H1450" s="272" t="s">
        <v>8568</v>
      </c>
      <c r="I1450" s="272" t="s">
        <v>17</v>
      </c>
      <c r="J1450" s="272" t="s">
        <v>7147</v>
      </c>
      <c r="K1450" s="273">
        <v>660.1</v>
      </c>
      <c r="L1450" s="272" t="s">
        <v>7090</v>
      </c>
    </row>
    <row r="1451" spans="1:12">
      <c r="A1451" s="272" t="s">
        <v>8558</v>
      </c>
      <c r="B1451" s="272" t="s">
        <v>8559</v>
      </c>
      <c r="C1451" s="272" t="s">
        <v>8569</v>
      </c>
      <c r="D1451" s="272" t="s">
        <v>8570</v>
      </c>
      <c r="E1451" s="273" t="s">
        <v>7087</v>
      </c>
      <c r="F1451" s="272" t="s">
        <v>7087</v>
      </c>
      <c r="G1451" s="272">
        <v>102661</v>
      </c>
      <c r="H1451" s="272" t="s">
        <v>8571</v>
      </c>
      <c r="I1451" s="272" t="s">
        <v>261</v>
      </c>
      <c r="J1451" s="272" t="s">
        <v>7089</v>
      </c>
      <c r="K1451" s="273">
        <v>35.75</v>
      </c>
      <c r="L1451" s="272" t="s">
        <v>7090</v>
      </c>
    </row>
    <row r="1452" spans="1:12">
      <c r="A1452" s="272" t="s">
        <v>8558</v>
      </c>
      <c r="B1452" s="272" t="s">
        <v>8559</v>
      </c>
      <c r="C1452" s="272" t="s">
        <v>8569</v>
      </c>
      <c r="D1452" s="272" t="s">
        <v>8570</v>
      </c>
      <c r="E1452" s="273" t="s">
        <v>7087</v>
      </c>
      <c r="F1452" s="272" t="s">
        <v>7087</v>
      </c>
      <c r="G1452" s="272">
        <v>102662</v>
      </c>
      <c r="H1452" s="272" t="s">
        <v>8572</v>
      </c>
      <c r="I1452" s="272" t="s">
        <v>261</v>
      </c>
      <c r="J1452" s="272" t="s">
        <v>7089</v>
      </c>
      <c r="K1452" s="273">
        <v>82.36</v>
      </c>
      <c r="L1452" s="272" t="s">
        <v>7090</v>
      </c>
    </row>
    <row r="1453" spans="1:12">
      <c r="A1453" s="272" t="s">
        <v>8558</v>
      </c>
      <c r="B1453" s="272" t="s">
        <v>8559</v>
      </c>
      <c r="C1453" s="272" t="s">
        <v>8569</v>
      </c>
      <c r="D1453" s="272" t="s">
        <v>8570</v>
      </c>
      <c r="E1453" s="273" t="s">
        <v>7087</v>
      </c>
      <c r="F1453" s="272" t="s">
        <v>7087</v>
      </c>
      <c r="G1453" s="272">
        <v>102663</v>
      </c>
      <c r="H1453" s="272" t="s">
        <v>8573</v>
      </c>
      <c r="I1453" s="272" t="s">
        <v>261</v>
      </c>
      <c r="J1453" s="272" t="s">
        <v>7089</v>
      </c>
      <c r="K1453" s="273">
        <v>50.35</v>
      </c>
      <c r="L1453" s="272" t="s">
        <v>7090</v>
      </c>
    </row>
    <row r="1454" spans="1:12">
      <c r="A1454" s="272" t="s">
        <v>8558</v>
      </c>
      <c r="B1454" s="272" t="s">
        <v>8559</v>
      </c>
      <c r="C1454" s="272" t="s">
        <v>8569</v>
      </c>
      <c r="D1454" s="272" t="s">
        <v>8570</v>
      </c>
      <c r="E1454" s="273" t="s">
        <v>7087</v>
      </c>
      <c r="F1454" s="272" t="s">
        <v>7087</v>
      </c>
      <c r="G1454" s="272">
        <v>102664</v>
      </c>
      <c r="H1454" s="272" t="s">
        <v>8574</v>
      </c>
      <c r="I1454" s="272" t="s">
        <v>261</v>
      </c>
      <c r="J1454" s="272" t="s">
        <v>7089</v>
      </c>
      <c r="K1454" s="273">
        <v>53.33</v>
      </c>
      <c r="L1454" s="272" t="s">
        <v>7090</v>
      </c>
    </row>
    <row r="1455" spans="1:12">
      <c r="A1455" s="272" t="s">
        <v>8558</v>
      </c>
      <c r="B1455" s="272" t="s">
        <v>8559</v>
      </c>
      <c r="C1455" s="272" t="s">
        <v>8569</v>
      </c>
      <c r="D1455" s="272" t="s">
        <v>8570</v>
      </c>
      <c r="E1455" s="273" t="s">
        <v>7087</v>
      </c>
      <c r="F1455" s="272" t="s">
        <v>7087</v>
      </c>
      <c r="G1455" s="272">
        <v>102665</v>
      </c>
      <c r="H1455" s="272" t="s">
        <v>8575</v>
      </c>
      <c r="I1455" s="272" t="s">
        <v>261</v>
      </c>
      <c r="J1455" s="272" t="s">
        <v>7089</v>
      </c>
      <c r="K1455" s="273">
        <v>20.76</v>
      </c>
      <c r="L1455" s="272" t="s">
        <v>7090</v>
      </c>
    </row>
    <row r="1456" spans="1:12">
      <c r="A1456" s="272" t="s">
        <v>8558</v>
      </c>
      <c r="B1456" s="272" t="s">
        <v>8559</v>
      </c>
      <c r="C1456" s="272" t="s">
        <v>8569</v>
      </c>
      <c r="D1456" s="272" t="s">
        <v>8570</v>
      </c>
      <c r="E1456" s="273" t="s">
        <v>7087</v>
      </c>
      <c r="F1456" s="272" t="s">
        <v>7087</v>
      </c>
      <c r="G1456" s="272">
        <v>102666</v>
      </c>
      <c r="H1456" s="272" t="s">
        <v>8576</v>
      </c>
      <c r="I1456" s="272" t="s">
        <v>261</v>
      </c>
      <c r="J1456" s="272" t="s">
        <v>7089</v>
      </c>
      <c r="K1456" s="273">
        <v>66.11</v>
      </c>
      <c r="L1456" s="272" t="s">
        <v>7090</v>
      </c>
    </row>
    <row r="1457" spans="1:12">
      <c r="A1457" s="272" t="s">
        <v>8558</v>
      </c>
      <c r="B1457" s="272" t="s">
        <v>8559</v>
      </c>
      <c r="C1457" s="272" t="s">
        <v>8569</v>
      </c>
      <c r="D1457" s="272" t="s">
        <v>8570</v>
      </c>
      <c r="E1457" s="273" t="s">
        <v>7087</v>
      </c>
      <c r="F1457" s="272" t="s">
        <v>7087</v>
      </c>
      <c r="G1457" s="272">
        <v>102668</v>
      </c>
      <c r="H1457" s="272" t="s">
        <v>8577</v>
      </c>
      <c r="I1457" s="272" t="s">
        <v>261</v>
      </c>
      <c r="J1457" s="272" t="s">
        <v>7089</v>
      </c>
      <c r="K1457" s="273">
        <v>112.71</v>
      </c>
      <c r="L1457" s="272" t="s">
        <v>7090</v>
      </c>
    </row>
    <row r="1458" spans="1:12">
      <c r="A1458" s="272" t="s">
        <v>8558</v>
      </c>
      <c r="B1458" s="272" t="s">
        <v>8559</v>
      </c>
      <c r="C1458" s="272" t="s">
        <v>8569</v>
      </c>
      <c r="D1458" s="272" t="s">
        <v>8570</v>
      </c>
      <c r="E1458" s="273" t="s">
        <v>7087</v>
      </c>
      <c r="F1458" s="272" t="s">
        <v>7087</v>
      </c>
      <c r="G1458" s="272">
        <v>102669</v>
      </c>
      <c r="H1458" s="272" t="s">
        <v>8578</v>
      </c>
      <c r="I1458" s="272" t="s">
        <v>261</v>
      </c>
      <c r="J1458" s="272" t="s">
        <v>7089</v>
      </c>
      <c r="K1458" s="273">
        <v>81.05</v>
      </c>
      <c r="L1458" s="272" t="s">
        <v>7090</v>
      </c>
    </row>
    <row r="1459" spans="1:12">
      <c r="A1459" s="272" t="s">
        <v>8558</v>
      </c>
      <c r="B1459" s="272" t="s">
        <v>8559</v>
      </c>
      <c r="C1459" s="272" t="s">
        <v>8569</v>
      </c>
      <c r="D1459" s="272" t="s">
        <v>8570</v>
      </c>
      <c r="E1459" s="273" t="s">
        <v>7087</v>
      </c>
      <c r="F1459" s="272" t="s">
        <v>7087</v>
      </c>
      <c r="G1459" s="272">
        <v>102670</v>
      </c>
      <c r="H1459" s="272" t="s">
        <v>8579</v>
      </c>
      <c r="I1459" s="272" t="s">
        <v>261</v>
      </c>
      <c r="J1459" s="272" t="s">
        <v>7089</v>
      </c>
      <c r="K1459" s="273">
        <v>100.96</v>
      </c>
      <c r="L1459" s="272" t="s">
        <v>7090</v>
      </c>
    </row>
    <row r="1460" spans="1:12">
      <c r="A1460" s="272" t="s">
        <v>8558</v>
      </c>
      <c r="B1460" s="272" t="s">
        <v>8559</v>
      </c>
      <c r="C1460" s="272" t="s">
        <v>8569</v>
      </c>
      <c r="D1460" s="272" t="s">
        <v>8570</v>
      </c>
      <c r="E1460" s="273" t="s">
        <v>7087</v>
      </c>
      <c r="F1460" s="272" t="s">
        <v>7087</v>
      </c>
      <c r="G1460" s="272">
        <v>102672</v>
      </c>
      <c r="H1460" s="272" t="s">
        <v>8580</v>
      </c>
      <c r="I1460" s="272" t="s">
        <v>261</v>
      </c>
      <c r="J1460" s="272" t="s">
        <v>7089</v>
      </c>
      <c r="K1460" s="273">
        <v>160.16999999999999</v>
      </c>
      <c r="L1460" s="272" t="s">
        <v>7090</v>
      </c>
    </row>
    <row r="1461" spans="1:12">
      <c r="A1461" s="272" t="s">
        <v>8558</v>
      </c>
      <c r="B1461" s="272" t="s">
        <v>8559</v>
      </c>
      <c r="C1461" s="272" t="s">
        <v>8569</v>
      </c>
      <c r="D1461" s="272" t="s">
        <v>8570</v>
      </c>
      <c r="E1461" s="273" t="s">
        <v>7087</v>
      </c>
      <c r="F1461" s="272" t="s">
        <v>7087</v>
      </c>
      <c r="G1461" s="272">
        <v>102673</v>
      </c>
      <c r="H1461" s="272" t="s">
        <v>8581</v>
      </c>
      <c r="I1461" s="272" t="s">
        <v>261</v>
      </c>
      <c r="J1461" s="272" t="s">
        <v>7089</v>
      </c>
      <c r="K1461" s="273">
        <v>139.68</v>
      </c>
      <c r="L1461" s="272" t="s">
        <v>7090</v>
      </c>
    </row>
    <row r="1462" spans="1:12">
      <c r="A1462" s="272" t="s">
        <v>8558</v>
      </c>
      <c r="B1462" s="272" t="s">
        <v>8559</v>
      </c>
      <c r="C1462" s="272" t="s">
        <v>8569</v>
      </c>
      <c r="D1462" s="272" t="s">
        <v>8570</v>
      </c>
      <c r="E1462" s="273" t="s">
        <v>7087</v>
      </c>
      <c r="F1462" s="272" t="s">
        <v>7087</v>
      </c>
      <c r="G1462" s="272">
        <v>102674</v>
      </c>
      <c r="H1462" s="272" t="s">
        <v>8582</v>
      </c>
      <c r="I1462" s="272" t="s">
        <v>261</v>
      </c>
      <c r="J1462" s="272" t="s">
        <v>7089</v>
      </c>
      <c r="K1462" s="273">
        <v>110.9</v>
      </c>
      <c r="L1462" s="272" t="s">
        <v>7090</v>
      </c>
    </row>
    <row r="1463" spans="1:12">
      <c r="A1463" s="272" t="s">
        <v>8558</v>
      </c>
      <c r="B1463" s="272" t="s">
        <v>8559</v>
      </c>
      <c r="C1463" s="272" t="s">
        <v>8569</v>
      </c>
      <c r="D1463" s="272" t="s">
        <v>8570</v>
      </c>
      <c r="E1463" s="273" t="s">
        <v>7087</v>
      </c>
      <c r="F1463" s="272" t="s">
        <v>7087</v>
      </c>
      <c r="G1463" s="272">
        <v>102676</v>
      </c>
      <c r="H1463" s="272" t="s">
        <v>8583</v>
      </c>
      <c r="I1463" s="272" t="s">
        <v>261</v>
      </c>
      <c r="J1463" s="272" t="s">
        <v>7089</v>
      </c>
      <c r="K1463" s="273">
        <v>160.53</v>
      </c>
      <c r="L1463" s="272" t="s">
        <v>7090</v>
      </c>
    </row>
    <row r="1464" spans="1:12">
      <c r="A1464" s="272" t="s">
        <v>8558</v>
      </c>
      <c r="B1464" s="272" t="s">
        <v>8559</v>
      </c>
      <c r="C1464" s="272" t="s">
        <v>8569</v>
      </c>
      <c r="D1464" s="272" t="s">
        <v>8570</v>
      </c>
      <c r="E1464" s="273" t="s">
        <v>7087</v>
      </c>
      <c r="F1464" s="272" t="s">
        <v>7087</v>
      </c>
      <c r="G1464" s="272">
        <v>102677</v>
      </c>
      <c r="H1464" s="272" t="s">
        <v>8584</v>
      </c>
      <c r="I1464" s="272" t="s">
        <v>261</v>
      </c>
      <c r="J1464" s="272" t="s">
        <v>7089</v>
      </c>
      <c r="K1464" s="273">
        <v>130.75</v>
      </c>
      <c r="L1464" s="272" t="s">
        <v>7090</v>
      </c>
    </row>
    <row r="1465" spans="1:12">
      <c r="A1465" s="272" t="s">
        <v>8558</v>
      </c>
      <c r="B1465" s="272" t="s">
        <v>8559</v>
      </c>
      <c r="C1465" s="272" t="s">
        <v>8569</v>
      </c>
      <c r="D1465" s="272" t="s">
        <v>8570</v>
      </c>
      <c r="E1465" s="273" t="s">
        <v>7087</v>
      </c>
      <c r="F1465" s="272" t="s">
        <v>7087</v>
      </c>
      <c r="G1465" s="272">
        <v>102678</v>
      </c>
      <c r="H1465" s="272" t="s">
        <v>8585</v>
      </c>
      <c r="I1465" s="272" t="s">
        <v>261</v>
      </c>
      <c r="J1465" s="272" t="s">
        <v>7089</v>
      </c>
      <c r="K1465" s="273">
        <v>140.88999999999999</v>
      </c>
      <c r="L1465" s="272" t="s">
        <v>7090</v>
      </c>
    </row>
    <row r="1466" spans="1:12">
      <c r="A1466" s="272" t="s">
        <v>8558</v>
      </c>
      <c r="B1466" s="272" t="s">
        <v>8559</v>
      </c>
      <c r="C1466" s="272" t="s">
        <v>8569</v>
      </c>
      <c r="D1466" s="272" t="s">
        <v>8570</v>
      </c>
      <c r="E1466" s="273" t="s">
        <v>7087</v>
      </c>
      <c r="F1466" s="272" t="s">
        <v>7087</v>
      </c>
      <c r="G1466" s="272">
        <v>102679</v>
      </c>
      <c r="H1466" s="272" t="s">
        <v>8586</v>
      </c>
      <c r="I1466" s="272" t="s">
        <v>261</v>
      </c>
      <c r="J1466" s="272" t="s">
        <v>7089</v>
      </c>
      <c r="K1466" s="273">
        <v>151.5</v>
      </c>
      <c r="L1466" s="272" t="s">
        <v>7090</v>
      </c>
    </row>
    <row r="1467" spans="1:12">
      <c r="A1467" s="272" t="s">
        <v>8558</v>
      </c>
      <c r="B1467" s="272" t="s">
        <v>8559</v>
      </c>
      <c r="C1467" s="272" t="s">
        <v>8569</v>
      </c>
      <c r="D1467" s="272" t="s">
        <v>8570</v>
      </c>
      <c r="E1467" s="273" t="s">
        <v>7087</v>
      </c>
      <c r="F1467" s="272" t="s">
        <v>7087</v>
      </c>
      <c r="G1467" s="272">
        <v>102680</v>
      </c>
      <c r="H1467" s="272" t="s">
        <v>8587</v>
      </c>
      <c r="I1467" s="272" t="s">
        <v>261</v>
      </c>
      <c r="J1467" s="272" t="s">
        <v>7089</v>
      </c>
      <c r="K1467" s="273">
        <v>154.74</v>
      </c>
      <c r="L1467" s="272" t="s">
        <v>7090</v>
      </c>
    </row>
    <row r="1468" spans="1:12">
      <c r="A1468" s="272" t="s">
        <v>8558</v>
      </c>
      <c r="B1468" s="272" t="s">
        <v>8559</v>
      </c>
      <c r="C1468" s="272" t="s">
        <v>8569</v>
      </c>
      <c r="D1468" s="272" t="s">
        <v>8570</v>
      </c>
      <c r="E1468" s="273" t="s">
        <v>7087</v>
      </c>
      <c r="F1468" s="272" t="s">
        <v>7087</v>
      </c>
      <c r="G1468" s="272">
        <v>102681</v>
      </c>
      <c r="H1468" s="272" t="s">
        <v>8588</v>
      </c>
      <c r="I1468" s="272" t="s">
        <v>261</v>
      </c>
      <c r="J1468" s="272" t="s">
        <v>7089</v>
      </c>
      <c r="K1468" s="273">
        <v>204.36</v>
      </c>
      <c r="L1468" s="272" t="s">
        <v>7090</v>
      </c>
    </row>
    <row r="1469" spans="1:12">
      <c r="A1469" s="272" t="s">
        <v>8558</v>
      </c>
      <c r="B1469" s="272" t="s">
        <v>8559</v>
      </c>
      <c r="C1469" s="272" t="s">
        <v>8569</v>
      </c>
      <c r="D1469" s="272" t="s">
        <v>8570</v>
      </c>
      <c r="E1469" s="273" t="s">
        <v>7087</v>
      </c>
      <c r="F1469" s="272" t="s">
        <v>7087</v>
      </c>
      <c r="G1469" s="272">
        <v>102683</v>
      </c>
      <c r="H1469" s="272" t="s">
        <v>8589</v>
      </c>
      <c r="I1469" s="272" t="s">
        <v>261</v>
      </c>
      <c r="J1469" s="272" t="s">
        <v>7089</v>
      </c>
      <c r="K1469" s="273">
        <v>179.56</v>
      </c>
      <c r="L1469" s="272" t="s">
        <v>7090</v>
      </c>
    </row>
    <row r="1470" spans="1:12">
      <c r="A1470" s="272" t="s">
        <v>8558</v>
      </c>
      <c r="B1470" s="272" t="s">
        <v>8559</v>
      </c>
      <c r="C1470" s="272" t="s">
        <v>8569</v>
      </c>
      <c r="D1470" s="272" t="s">
        <v>8570</v>
      </c>
      <c r="E1470" s="273" t="s">
        <v>7087</v>
      </c>
      <c r="F1470" s="272" t="s">
        <v>7087</v>
      </c>
      <c r="G1470" s="272">
        <v>102684</v>
      </c>
      <c r="H1470" s="272" t="s">
        <v>8590</v>
      </c>
      <c r="I1470" s="272" t="s">
        <v>261</v>
      </c>
      <c r="J1470" s="272" t="s">
        <v>7089</v>
      </c>
      <c r="K1470" s="273">
        <v>165.35</v>
      </c>
      <c r="L1470" s="272" t="s">
        <v>7090</v>
      </c>
    </row>
    <row r="1471" spans="1:12">
      <c r="A1471" s="272" t="s">
        <v>8558</v>
      </c>
      <c r="B1471" s="272" t="s">
        <v>8559</v>
      </c>
      <c r="C1471" s="272" t="s">
        <v>8569</v>
      </c>
      <c r="D1471" s="272" t="s">
        <v>8570</v>
      </c>
      <c r="E1471" s="273" t="s">
        <v>7087</v>
      </c>
      <c r="F1471" s="272" t="s">
        <v>7087</v>
      </c>
      <c r="G1471" s="272">
        <v>102685</v>
      </c>
      <c r="H1471" s="272" t="s">
        <v>8591</v>
      </c>
      <c r="I1471" s="272" t="s">
        <v>261</v>
      </c>
      <c r="J1471" s="272" t="s">
        <v>7089</v>
      </c>
      <c r="K1471" s="273">
        <v>214.98</v>
      </c>
      <c r="L1471" s="272" t="s">
        <v>7090</v>
      </c>
    </row>
    <row r="1472" spans="1:12">
      <c r="A1472" s="272" t="s">
        <v>8558</v>
      </c>
      <c r="B1472" s="272" t="s">
        <v>8559</v>
      </c>
      <c r="C1472" s="272" t="s">
        <v>8569</v>
      </c>
      <c r="D1472" s="272" t="s">
        <v>8570</v>
      </c>
      <c r="E1472" s="273" t="s">
        <v>7087</v>
      </c>
      <c r="F1472" s="272" t="s">
        <v>7087</v>
      </c>
      <c r="G1472" s="272">
        <v>102687</v>
      </c>
      <c r="H1472" s="272" t="s">
        <v>8592</v>
      </c>
      <c r="I1472" s="272" t="s">
        <v>261</v>
      </c>
      <c r="J1472" s="272" t="s">
        <v>7089</v>
      </c>
      <c r="K1472" s="273">
        <v>185.54</v>
      </c>
      <c r="L1472" s="272" t="s">
        <v>7090</v>
      </c>
    </row>
    <row r="1473" spans="1:12">
      <c r="A1473" s="272" t="s">
        <v>8558</v>
      </c>
      <c r="B1473" s="272" t="s">
        <v>8559</v>
      </c>
      <c r="C1473" s="272" t="s">
        <v>8569</v>
      </c>
      <c r="D1473" s="272" t="s">
        <v>8570</v>
      </c>
      <c r="E1473" s="273" t="s">
        <v>7087</v>
      </c>
      <c r="F1473" s="272" t="s">
        <v>7087</v>
      </c>
      <c r="G1473" s="272">
        <v>102688</v>
      </c>
      <c r="H1473" s="272" t="s">
        <v>8593</v>
      </c>
      <c r="I1473" s="272" t="s">
        <v>261</v>
      </c>
      <c r="J1473" s="272" t="s">
        <v>7089</v>
      </c>
      <c r="K1473" s="273">
        <v>41.29</v>
      </c>
      <c r="L1473" s="272" t="s">
        <v>7090</v>
      </c>
    </row>
    <row r="1474" spans="1:12">
      <c r="A1474" s="272" t="s">
        <v>8558</v>
      </c>
      <c r="B1474" s="272" t="s">
        <v>8559</v>
      </c>
      <c r="C1474" s="272" t="s">
        <v>8569</v>
      </c>
      <c r="D1474" s="272" t="s">
        <v>8570</v>
      </c>
      <c r="E1474" s="273" t="s">
        <v>7087</v>
      </c>
      <c r="F1474" s="272" t="s">
        <v>7087</v>
      </c>
      <c r="G1474" s="272">
        <v>102689</v>
      </c>
      <c r="H1474" s="272" t="s">
        <v>8594</v>
      </c>
      <c r="I1474" s="272" t="s">
        <v>261</v>
      </c>
      <c r="J1474" s="272" t="s">
        <v>7089</v>
      </c>
      <c r="K1474" s="273">
        <v>85.55</v>
      </c>
      <c r="L1474" s="272" t="s">
        <v>7090</v>
      </c>
    </row>
    <row r="1475" spans="1:12">
      <c r="A1475" s="272" t="s">
        <v>8558</v>
      </c>
      <c r="B1475" s="272" t="s">
        <v>8559</v>
      </c>
      <c r="C1475" s="272" t="s">
        <v>8569</v>
      </c>
      <c r="D1475" s="272" t="s">
        <v>8570</v>
      </c>
      <c r="E1475" s="273" t="s">
        <v>7087</v>
      </c>
      <c r="F1475" s="272" t="s">
        <v>7087</v>
      </c>
      <c r="G1475" s="272">
        <v>102690</v>
      </c>
      <c r="H1475" s="272" t="s">
        <v>8595</v>
      </c>
      <c r="I1475" s="272" t="s">
        <v>261</v>
      </c>
      <c r="J1475" s="272" t="s">
        <v>7089</v>
      </c>
      <c r="K1475" s="273">
        <v>71.64</v>
      </c>
      <c r="L1475" s="272" t="s">
        <v>7090</v>
      </c>
    </row>
    <row r="1476" spans="1:12">
      <c r="A1476" s="272" t="s">
        <v>8558</v>
      </c>
      <c r="B1476" s="272" t="s">
        <v>8559</v>
      </c>
      <c r="C1476" s="272" t="s">
        <v>8569</v>
      </c>
      <c r="D1476" s="272" t="s">
        <v>8570</v>
      </c>
      <c r="E1476" s="273" t="s">
        <v>7087</v>
      </c>
      <c r="F1476" s="272" t="s">
        <v>7087</v>
      </c>
      <c r="G1476" s="272">
        <v>102693</v>
      </c>
      <c r="H1476" s="272" t="s">
        <v>8596</v>
      </c>
      <c r="I1476" s="272" t="s">
        <v>261</v>
      </c>
      <c r="J1476" s="272" t="s">
        <v>7089</v>
      </c>
      <c r="K1476" s="273">
        <v>115.91</v>
      </c>
      <c r="L1476" s="272" t="s">
        <v>7090</v>
      </c>
    </row>
    <row r="1477" spans="1:12">
      <c r="A1477" s="272" t="s">
        <v>8558</v>
      </c>
      <c r="B1477" s="272" t="s">
        <v>8559</v>
      </c>
      <c r="C1477" s="272" t="s">
        <v>8569</v>
      </c>
      <c r="D1477" s="272" t="s">
        <v>8570</v>
      </c>
      <c r="E1477" s="273" t="s">
        <v>7087</v>
      </c>
      <c r="F1477" s="272" t="s">
        <v>7087</v>
      </c>
      <c r="G1477" s="272">
        <v>102694</v>
      </c>
      <c r="H1477" s="272" t="s">
        <v>8597</v>
      </c>
      <c r="I1477" s="272" t="s">
        <v>261</v>
      </c>
      <c r="J1477" s="272" t="s">
        <v>7089</v>
      </c>
      <c r="K1477" s="273">
        <v>75.08</v>
      </c>
      <c r="L1477" s="272" t="s">
        <v>7090</v>
      </c>
    </row>
    <row r="1478" spans="1:12">
      <c r="A1478" s="272" t="s">
        <v>8558</v>
      </c>
      <c r="B1478" s="272" t="s">
        <v>8559</v>
      </c>
      <c r="C1478" s="272" t="s">
        <v>8569</v>
      </c>
      <c r="D1478" s="272" t="s">
        <v>8570</v>
      </c>
      <c r="E1478" s="273" t="s">
        <v>7087</v>
      </c>
      <c r="F1478" s="272" t="s">
        <v>7087</v>
      </c>
      <c r="G1478" s="272">
        <v>102696</v>
      </c>
      <c r="H1478" s="272" t="s">
        <v>8598</v>
      </c>
      <c r="I1478" s="272" t="s">
        <v>261</v>
      </c>
      <c r="J1478" s="272" t="s">
        <v>7089</v>
      </c>
      <c r="K1478" s="273">
        <v>119.27</v>
      </c>
      <c r="L1478" s="272" t="s">
        <v>7090</v>
      </c>
    </row>
    <row r="1479" spans="1:12">
      <c r="A1479" s="272" t="s">
        <v>8558</v>
      </c>
      <c r="B1479" s="272" t="s">
        <v>8559</v>
      </c>
      <c r="C1479" s="272" t="s">
        <v>8569</v>
      </c>
      <c r="D1479" s="272" t="s">
        <v>8570</v>
      </c>
      <c r="E1479" s="273" t="s">
        <v>7087</v>
      </c>
      <c r="F1479" s="272" t="s">
        <v>7087</v>
      </c>
      <c r="G1479" s="272">
        <v>102697</v>
      </c>
      <c r="H1479" s="272" t="s">
        <v>8599</v>
      </c>
      <c r="I1479" s="272" t="s">
        <v>261</v>
      </c>
      <c r="J1479" s="272" t="s">
        <v>7089</v>
      </c>
      <c r="K1479" s="273">
        <v>113.81</v>
      </c>
      <c r="L1479" s="272" t="s">
        <v>7090</v>
      </c>
    </row>
    <row r="1480" spans="1:12">
      <c r="A1480" s="272" t="s">
        <v>8558</v>
      </c>
      <c r="B1480" s="272" t="s">
        <v>8559</v>
      </c>
      <c r="C1480" s="272" t="s">
        <v>8569</v>
      </c>
      <c r="D1480" s="272" t="s">
        <v>8570</v>
      </c>
      <c r="E1480" s="273" t="s">
        <v>7087</v>
      </c>
      <c r="F1480" s="272" t="s">
        <v>7087</v>
      </c>
      <c r="G1480" s="272">
        <v>102703</v>
      </c>
      <c r="H1480" s="272" t="s">
        <v>8600</v>
      </c>
      <c r="I1480" s="272" t="s">
        <v>261</v>
      </c>
      <c r="J1480" s="272" t="s">
        <v>7089</v>
      </c>
      <c r="K1480" s="273">
        <v>157.99</v>
      </c>
      <c r="L1480" s="272" t="s">
        <v>7090</v>
      </c>
    </row>
    <row r="1481" spans="1:12">
      <c r="A1481" s="272" t="s">
        <v>8558</v>
      </c>
      <c r="B1481" s="272" t="s">
        <v>8559</v>
      </c>
      <c r="C1481" s="272" t="s">
        <v>8569</v>
      </c>
      <c r="D1481" s="272" t="s">
        <v>8570</v>
      </c>
      <c r="E1481" s="273" t="s">
        <v>7087</v>
      </c>
      <c r="F1481" s="272" t="s">
        <v>7087</v>
      </c>
      <c r="G1481" s="272">
        <v>102704</v>
      </c>
      <c r="H1481" s="272" t="s">
        <v>8601</v>
      </c>
      <c r="I1481" s="272" t="s">
        <v>261</v>
      </c>
      <c r="J1481" s="272" t="s">
        <v>7089</v>
      </c>
      <c r="K1481" s="273">
        <v>13.41</v>
      </c>
      <c r="L1481" s="272" t="s">
        <v>7090</v>
      </c>
    </row>
    <row r="1482" spans="1:12">
      <c r="A1482" s="272" t="s">
        <v>8558</v>
      </c>
      <c r="B1482" s="272" t="s">
        <v>8559</v>
      </c>
      <c r="C1482" s="272" t="s">
        <v>8569</v>
      </c>
      <c r="D1482" s="272" t="s">
        <v>8570</v>
      </c>
      <c r="E1482" s="273" t="s">
        <v>7087</v>
      </c>
      <c r="F1482" s="272" t="s">
        <v>7087</v>
      </c>
      <c r="G1482" s="272">
        <v>102705</v>
      </c>
      <c r="H1482" s="272" t="s">
        <v>8602</v>
      </c>
      <c r="I1482" s="272" t="s">
        <v>261</v>
      </c>
      <c r="J1482" s="272" t="s">
        <v>7147</v>
      </c>
      <c r="K1482" s="273">
        <v>56.61</v>
      </c>
      <c r="L1482" s="272" t="s">
        <v>7090</v>
      </c>
    </row>
    <row r="1483" spans="1:12">
      <c r="A1483" s="272" t="s">
        <v>8558</v>
      </c>
      <c r="B1483" s="272" t="s">
        <v>8559</v>
      </c>
      <c r="C1483" s="272" t="s">
        <v>8569</v>
      </c>
      <c r="D1483" s="272" t="s">
        <v>8570</v>
      </c>
      <c r="E1483" s="273" t="s">
        <v>7087</v>
      </c>
      <c r="F1483" s="272" t="s">
        <v>7087</v>
      </c>
      <c r="G1483" s="272">
        <v>102707</v>
      </c>
      <c r="H1483" s="272" t="s">
        <v>8603</v>
      </c>
      <c r="I1483" s="272" t="s">
        <v>261</v>
      </c>
      <c r="J1483" s="272" t="s">
        <v>7147</v>
      </c>
      <c r="K1483" s="273">
        <v>31.58</v>
      </c>
      <c r="L1483" s="272" t="s">
        <v>7090</v>
      </c>
    </row>
    <row r="1484" spans="1:12">
      <c r="A1484" s="272" t="s">
        <v>8558</v>
      </c>
      <c r="B1484" s="272" t="s">
        <v>8559</v>
      </c>
      <c r="C1484" s="272" t="s">
        <v>8569</v>
      </c>
      <c r="D1484" s="272" t="s">
        <v>8570</v>
      </c>
      <c r="E1484" s="273" t="s">
        <v>7087</v>
      </c>
      <c r="F1484" s="272" t="s">
        <v>7087</v>
      </c>
      <c r="G1484" s="272">
        <v>102708</v>
      </c>
      <c r="H1484" s="272" t="s">
        <v>8604</v>
      </c>
      <c r="I1484" s="272" t="s">
        <v>17</v>
      </c>
      <c r="J1484" s="272" t="s">
        <v>7147</v>
      </c>
      <c r="K1484" s="273">
        <v>22.37</v>
      </c>
      <c r="L1484" s="272" t="s">
        <v>7090</v>
      </c>
    </row>
    <row r="1485" spans="1:12">
      <c r="A1485" s="272" t="s">
        <v>8558</v>
      </c>
      <c r="B1485" s="272" t="s">
        <v>8559</v>
      </c>
      <c r="C1485" s="272" t="s">
        <v>8569</v>
      </c>
      <c r="D1485" s="272" t="s">
        <v>8570</v>
      </c>
      <c r="E1485" s="273" t="s">
        <v>7087</v>
      </c>
      <c r="F1485" s="272" t="s">
        <v>7087</v>
      </c>
      <c r="G1485" s="272">
        <v>102710</v>
      </c>
      <c r="H1485" s="272" t="s">
        <v>8605</v>
      </c>
      <c r="I1485" s="272" t="s">
        <v>17</v>
      </c>
      <c r="J1485" s="272" t="s">
        <v>7147</v>
      </c>
      <c r="K1485" s="273">
        <v>54.77</v>
      </c>
      <c r="L1485" s="272" t="s">
        <v>7090</v>
      </c>
    </row>
    <row r="1486" spans="1:12">
      <c r="A1486" s="272" t="s">
        <v>8558</v>
      </c>
      <c r="B1486" s="272" t="s">
        <v>8559</v>
      </c>
      <c r="C1486" s="272" t="s">
        <v>8569</v>
      </c>
      <c r="D1486" s="272" t="s">
        <v>8570</v>
      </c>
      <c r="E1486" s="273" t="s">
        <v>7087</v>
      </c>
      <c r="F1486" s="272" t="s">
        <v>7087</v>
      </c>
      <c r="G1486" s="272">
        <v>102711</v>
      </c>
      <c r="H1486" s="272" t="s">
        <v>8606</v>
      </c>
      <c r="I1486" s="272" t="s">
        <v>17</v>
      </c>
      <c r="J1486" s="272" t="s">
        <v>7147</v>
      </c>
      <c r="K1486" s="273">
        <v>71.16</v>
      </c>
      <c r="L1486" s="272" t="s">
        <v>7090</v>
      </c>
    </row>
    <row r="1487" spans="1:12">
      <c r="A1487" s="272" t="s">
        <v>8558</v>
      </c>
      <c r="B1487" s="272" t="s">
        <v>8559</v>
      </c>
      <c r="C1487" s="272" t="s">
        <v>8569</v>
      </c>
      <c r="D1487" s="272" t="s">
        <v>8570</v>
      </c>
      <c r="E1487" s="273" t="s">
        <v>7087</v>
      </c>
      <c r="F1487" s="272" t="s">
        <v>7087</v>
      </c>
      <c r="G1487" s="272">
        <v>102712</v>
      </c>
      <c r="H1487" s="272" t="s">
        <v>8607</v>
      </c>
      <c r="I1487" s="272" t="s">
        <v>38</v>
      </c>
      <c r="J1487" s="272" t="s">
        <v>7147</v>
      </c>
      <c r="K1487" s="273">
        <v>12.57</v>
      </c>
      <c r="L1487" s="272" t="s">
        <v>7090</v>
      </c>
    </row>
    <row r="1488" spans="1:12">
      <c r="A1488" s="272" t="s">
        <v>8558</v>
      </c>
      <c r="B1488" s="272" t="s">
        <v>8559</v>
      </c>
      <c r="C1488" s="272" t="s">
        <v>8569</v>
      </c>
      <c r="D1488" s="272" t="s">
        <v>8570</v>
      </c>
      <c r="E1488" s="273" t="s">
        <v>7087</v>
      </c>
      <c r="F1488" s="272" t="s">
        <v>7087</v>
      </c>
      <c r="G1488" s="272">
        <v>102713</v>
      </c>
      <c r="H1488" s="272" t="s">
        <v>8608</v>
      </c>
      <c r="I1488" s="272" t="s">
        <v>38</v>
      </c>
      <c r="J1488" s="272" t="s">
        <v>7147</v>
      </c>
      <c r="K1488" s="273">
        <v>17.34</v>
      </c>
      <c r="L1488" s="272" t="s">
        <v>7090</v>
      </c>
    </row>
    <row r="1489" spans="1:12">
      <c r="A1489" s="272" t="s">
        <v>8558</v>
      </c>
      <c r="B1489" s="272" t="s">
        <v>8559</v>
      </c>
      <c r="C1489" s="272" t="s">
        <v>8569</v>
      </c>
      <c r="D1489" s="272" t="s">
        <v>8570</v>
      </c>
      <c r="E1489" s="273" t="s">
        <v>7087</v>
      </c>
      <c r="F1489" s="272" t="s">
        <v>7087</v>
      </c>
      <c r="G1489" s="272">
        <v>102715</v>
      </c>
      <c r="H1489" s="272" t="s">
        <v>8609</v>
      </c>
      <c r="I1489" s="272" t="s">
        <v>38</v>
      </c>
      <c r="J1489" s="272" t="s">
        <v>7147</v>
      </c>
      <c r="K1489" s="273">
        <v>34.5</v>
      </c>
      <c r="L1489" s="272" t="s">
        <v>7090</v>
      </c>
    </row>
    <row r="1490" spans="1:12">
      <c r="A1490" s="272" t="s">
        <v>8558</v>
      </c>
      <c r="B1490" s="272" t="s">
        <v>8559</v>
      </c>
      <c r="C1490" s="272" t="s">
        <v>8569</v>
      </c>
      <c r="D1490" s="272" t="s">
        <v>8570</v>
      </c>
      <c r="E1490" s="273" t="s">
        <v>7087</v>
      </c>
      <c r="F1490" s="272" t="s">
        <v>7087</v>
      </c>
      <c r="G1490" s="272">
        <v>102716</v>
      </c>
      <c r="H1490" s="272" t="s">
        <v>8610</v>
      </c>
      <c r="I1490" s="272" t="s">
        <v>145</v>
      </c>
      <c r="J1490" s="272" t="s">
        <v>7089</v>
      </c>
      <c r="K1490" s="273">
        <v>127.99</v>
      </c>
      <c r="L1490" s="272" t="s">
        <v>7090</v>
      </c>
    </row>
    <row r="1491" spans="1:12">
      <c r="A1491" s="272" t="s">
        <v>8558</v>
      </c>
      <c r="B1491" s="272" t="s">
        <v>8559</v>
      </c>
      <c r="C1491" s="272" t="s">
        <v>8569</v>
      </c>
      <c r="D1491" s="272" t="s">
        <v>8570</v>
      </c>
      <c r="E1491" s="273" t="s">
        <v>7087</v>
      </c>
      <c r="F1491" s="272" t="s">
        <v>7087</v>
      </c>
      <c r="G1491" s="272">
        <v>102717</v>
      </c>
      <c r="H1491" s="272" t="s">
        <v>8611</v>
      </c>
      <c r="I1491" s="272" t="s">
        <v>145</v>
      </c>
      <c r="J1491" s="272" t="s">
        <v>7089</v>
      </c>
      <c r="K1491" s="273">
        <v>113.43</v>
      </c>
      <c r="L1491" s="272" t="s">
        <v>7090</v>
      </c>
    </row>
    <row r="1492" spans="1:12">
      <c r="A1492" s="272" t="s">
        <v>8558</v>
      </c>
      <c r="B1492" s="272" t="s">
        <v>8559</v>
      </c>
      <c r="C1492" s="272" t="s">
        <v>8569</v>
      </c>
      <c r="D1492" s="272" t="s">
        <v>8570</v>
      </c>
      <c r="E1492" s="273" t="s">
        <v>7087</v>
      </c>
      <c r="F1492" s="272" t="s">
        <v>7087</v>
      </c>
      <c r="G1492" s="272">
        <v>102718</v>
      </c>
      <c r="H1492" s="272" t="s">
        <v>8612</v>
      </c>
      <c r="I1492" s="272" t="s">
        <v>145</v>
      </c>
      <c r="J1492" s="272" t="s">
        <v>7147</v>
      </c>
      <c r="K1492" s="273">
        <v>137.63999999999999</v>
      </c>
      <c r="L1492" s="272" t="s">
        <v>7090</v>
      </c>
    </row>
    <row r="1493" spans="1:12">
      <c r="A1493" s="272" t="s">
        <v>8558</v>
      </c>
      <c r="B1493" s="272" t="s">
        <v>8559</v>
      </c>
      <c r="C1493" s="272" t="s">
        <v>8569</v>
      </c>
      <c r="D1493" s="272" t="s">
        <v>8570</v>
      </c>
      <c r="E1493" s="273" t="s">
        <v>7087</v>
      </c>
      <c r="F1493" s="272" t="s">
        <v>7087</v>
      </c>
      <c r="G1493" s="272">
        <v>102719</v>
      </c>
      <c r="H1493" s="272" t="s">
        <v>8613</v>
      </c>
      <c r="I1493" s="272" t="s">
        <v>145</v>
      </c>
      <c r="J1493" s="272" t="s">
        <v>7644</v>
      </c>
      <c r="K1493" s="273">
        <v>123.08</v>
      </c>
      <c r="L1493" s="272" t="s">
        <v>7090</v>
      </c>
    </row>
    <row r="1494" spans="1:12">
      <c r="A1494" s="272" t="s">
        <v>8558</v>
      </c>
      <c r="B1494" s="272" t="s">
        <v>8559</v>
      </c>
      <c r="C1494" s="272" t="s">
        <v>8569</v>
      </c>
      <c r="D1494" s="272" t="s">
        <v>8570</v>
      </c>
      <c r="E1494" s="273" t="s">
        <v>7087</v>
      </c>
      <c r="F1494" s="272" t="s">
        <v>7087</v>
      </c>
      <c r="G1494" s="272">
        <v>102722</v>
      </c>
      <c r="H1494" s="272" t="s">
        <v>8614</v>
      </c>
      <c r="I1494" s="272" t="s">
        <v>261</v>
      </c>
      <c r="J1494" s="272" t="s">
        <v>7089</v>
      </c>
      <c r="K1494" s="273">
        <v>62.61</v>
      </c>
      <c r="L1494" s="272" t="s">
        <v>7090</v>
      </c>
    </row>
    <row r="1495" spans="1:12">
      <c r="A1495" s="272" t="s">
        <v>8558</v>
      </c>
      <c r="B1495" s="272" t="s">
        <v>8559</v>
      </c>
      <c r="C1495" s="272" t="s">
        <v>8569</v>
      </c>
      <c r="D1495" s="272" t="s">
        <v>8570</v>
      </c>
      <c r="E1495" s="273" t="s">
        <v>7087</v>
      </c>
      <c r="F1495" s="272" t="s">
        <v>7087</v>
      </c>
      <c r="G1495" s="272">
        <v>102723</v>
      </c>
      <c r="H1495" s="272" t="s">
        <v>8615</v>
      </c>
      <c r="I1495" s="272" t="s">
        <v>261</v>
      </c>
      <c r="J1495" s="272" t="s">
        <v>7147</v>
      </c>
      <c r="K1495" s="273">
        <v>105.81</v>
      </c>
      <c r="L1495" s="272" t="s">
        <v>7090</v>
      </c>
    </row>
    <row r="1496" spans="1:12">
      <c r="A1496" s="272" t="s">
        <v>8558</v>
      </c>
      <c r="B1496" s="272" t="s">
        <v>8559</v>
      </c>
      <c r="C1496" s="272" t="s">
        <v>8569</v>
      </c>
      <c r="D1496" s="272" t="s">
        <v>8570</v>
      </c>
      <c r="E1496" s="273" t="s">
        <v>7087</v>
      </c>
      <c r="F1496" s="272" t="s">
        <v>7087</v>
      </c>
      <c r="G1496" s="272">
        <v>102724</v>
      </c>
      <c r="H1496" s="272" t="s">
        <v>8616</v>
      </c>
      <c r="I1496" s="272" t="s">
        <v>17</v>
      </c>
      <c r="J1496" s="272" t="s">
        <v>7147</v>
      </c>
      <c r="K1496" s="273">
        <v>30.99</v>
      </c>
      <c r="L1496" s="272" t="s">
        <v>7090</v>
      </c>
    </row>
    <row r="1497" spans="1:12">
      <c r="A1497" s="272" t="s">
        <v>8558</v>
      </c>
      <c r="B1497" s="272" t="s">
        <v>8559</v>
      </c>
      <c r="C1497" s="272" t="s">
        <v>8569</v>
      </c>
      <c r="D1497" s="272" t="s">
        <v>8570</v>
      </c>
      <c r="E1497" s="273" t="s">
        <v>7087</v>
      </c>
      <c r="F1497" s="272" t="s">
        <v>7087</v>
      </c>
      <c r="G1497" s="272">
        <v>102725</v>
      </c>
      <c r="H1497" s="272" t="s">
        <v>8617</v>
      </c>
      <c r="I1497" s="272" t="s">
        <v>17</v>
      </c>
      <c r="J1497" s="272" t="s">
        <v>7147</v>
      </c>
      <c r="K1497" s="273">
        <v>30.25</v>
      </c>
      <c r="L1497" s="272" t="s">
        <v>7090</v>
      </c>
    </row>
    <row r="1498" spans="1:12">
      <c r="A1498" s="272" t="s">
        <v>8558</v>
      </c>
      <c r="B1498" s="272" t="s">
        <v>8559</v>
      </c>
      <c r="C1498" s="272" t="s">
        <v>8569</v>
      </c>
      <c r="D1498" s="272" t="s">
        <v>8570</v>
      </c>
      <c r="E1498" s="273" t="s">
        <v>7087</v>
      </c>
      <c r="F1498" s="272" t="s">
        <v>7087</v>
      </c>
      <c r="G1498" s="272">
        <v>102726</v>
      </c>
      <c r="H1498" s="272" t="s">
        <v>8618</v>
      </c>
      <c r="I1498" s="272" t="s">
        <v>17</v>
      </c>
      <c r="J1498" s="272" t="s">
        <v>7147</v>
      </c>
      <c r="K1498" s="273">
        <v>28.35</v>
      </c>
      <c r="L1498" s="272" t="s">
        <v>7090</v>
      </c>
    </row>
    <row r="1499" spans="1:12">
      <c r="A1499" s="272" t="s">
        <v>8558</v>
      </c>
      <c r="B1499" s="272" t="s">
        <v>8559</v>
      </c>
      <c r="C1499" s="272" t="s">
        <v>8569</v>
      </c>
      <c r="D1499" s="272" t="s">
        <v>8570</v>
      </c>
      <c r="E1499" s="273" t="s">
        <v>7087</v>
      </c>
      <c r="F1499" s="272" t="s">
        <v>7087</v>
      </c>
      <c r="G1499" s="272">
        <v>103653</v>
      </c>
      <c r="H1499" s="272" t="s">
        <v>8619</v>
      </c>
      <c r="I1499" s="272" t="s">
        <v>38</v>
      </c>
      <c r="J1499" s="272" t="s">
        <v>7147</v>
      </c>
      <c r="K1499" s="273">
        <v>41.26</v>
      </c>
      <c r="L1499" s="272" t="s">
        <v>7090</v>
      </c>
    </row>
    <row r="1500" spans="1:12">
      <c r="A1500" s="272" t="s">
        <v>8558</v>
      </c>
      <c r="B1500" s="272" t="s">
        <v>8559</v>
      </c>
      <c r="C1500" s="272" t="s">
        <v>8620</v>
      </c>
      <c r="D1500" s="272" t="s">
        <v>8621</v>
      </c>
      <c r="E1500" s="273" t="s">
        <v>7087</v>
      </c>
      <c r="F1500" s="272" t="s">
        <v>7087</v>
      </c>
      <c r="G1500" s="272">
        <v>92743</v>
      </c>
      <c r="H1500" s="272" t="s">
        <v>8622</v>
      </c>
      <c r="I1500" s="272" t="s">
        <v>145</v>
      </c>
      <c r="J1500" s="272" t="s">
        <v>7089</v>
      </c>
      <c r="K1500" s="273">
        <v>715.97</v>
      </c>
      <c r="L1500" s="272" t="s">
        <v>7090</v>
      </c>
    </row>
    <row r="1501" spans="1:12">
      <c r="A1501" s="272" t="s">
        <v>8558</v>
      </c>
      <c r="B1501" s="272" t="s">
        <v>8559</v>
      </c>
      <c r="C1501" s="272" t="s">
        <v>8620</v>
      </c>
      <c r="D1501" s="272" t="s">
        <v>8621</v>
      </c>
      <c r="E1501" s="273" t="s">
        <v>7087</v>
      </c>
      <c r="F1501" s="272" t="s">
        <v>7087</v>
      </c>
      <c r="G1501" s="272">
        <v>92744</v>
      </c>
      <c r="H1501" s="272" t="s">
        <v>8623</v>
      </c>
      <c r="I1501" s="272" t="s">
        <v>145</v>
      </c>
      <c r="J1501" s="272" t="s">
        <v>7089</v>
      </c>
      <c r="K1501" s="273">
        <v>707.92</v>
      </c>
      <c r="L1501" s="272" t="s">
        <v>7090</v>
      </c>
    </row>
    <row r="1502" spans="1:12">
      <c r="A1502" s="272" t="s">
        <v>8558</v>
      </c>
      <c r="B1502" s="272" t="s">
        <v>8559</v>
      </c>
      <c r="C1502" s="272" t="s">
        <v>8620</v>
      </c>
      <c r="D1502" s="272" t="s">
        <v>8621</v>
      </c>
      <c r="E1502" s="273" t="s">
        <v>7087</v>
      </c>
      <c r="F1502" s="272" t="s">
        <v>7087</v>
      </c>
      <c r="G1502" s="272">
        <v>92745</v>
      </c>
      <c r="H1502" s="272" t="s">
        <v>8624</v>
      </c>
      <c r="I1502" s="272" t="s">
        <v>145</v>
      </c>
      <c r="J1502" s="272" t="s">
        <v>7089</v>
      </c>
      <c r="K1502" s="273">
        <v>890.99</v>
      </c>
      <c r="L1502" s="272" t="s">
        <v>7090</v>
      </c>
    </row>
    <row r="1503" spans="1:12">
      <c r="A1503" s="272" t="s">
        <v>8558</v>
      </c>
      <c r="B1503" s="272" t="s">
        <v>8559</v>
      </c>
      <c r="C1503" s="272" t="s">
        <v>8620</v>
      </c>
      <c r="D1503" s="272" t="s">
        <v>8621</v>
      </c>
      <c r="E1503" s="273" t="s">
        <v>7087</v>
      </c>
      <c r="F1503" s="272" t="s">
        <v>7087</v>
      </c>
      <c r="G1503" s="272">
        <v>92746</v>
      </c>
      <c r="H1503" s="272" t="s">
        <v>8625</v>
      </c>
      <c r="I1503" s="272" t="s">
        <v>145</v>
      </c>
      <c r="J1503" s="272" t="s">
        <v>7089</v>
      </c>
      <c r="K1503" s="273">
        <v>841.56</v>
      </c>
      <c r="L1503" s="272" t="s">
        <v>7090</v>
      </c>
    </row>
    <row r="1504" spans="1:12">
      <c r="A1504" s="272" t="s">
        <v>8558</v>
      </c>
      <c r="B1504" s="272" t="s">
        <v>8559</v>
      </c>
      <c r="C1504" s="272" t="s">
        <v>8620</v>
      </c>
      <c r="D1504" s="272" t="s">
        <v>8621</v>
      </c>
      <c r="E1504" s="273" t="s">
        <v>7087</v>
      </c>
      <c r="F1504" s="272" t="s">
        <v>7087</v>
      </c>
      <c r="G1504" s="272">
        <v>92747</v>
      </c>
      <c r="H1504" s="272" t="s">
        <v>8626</v>
      </c>
      <c r="I1504" s="272" t="s">
        <v>145</v>
      </c>
      <c r="J1504" s="272" t="s">
        <v>7089</v>
      </c>
      <c r="K1504" s="273">
        <v>997.15</v>
      </c>
      <c r="L1504" s="272" t="s">
        <v>7090</v>
      </c>
    </row>
    <row r="1505" spans="1:12">
      <c r="A1505" s="272" t="s">
        <v>8558</v>
      </c>
      <c r="B1505" s="272" t="s">
        <v>8559</v>
      </c>
      <c r="C1505" s="272" t="s">
        <v>8620</v>
      </c>
      <c r="D1505" s="272" t="s">
        <v>8621</v>
      </c>
      <c r="E1505" s="273" t="s">
        <v>7087</v>
      </c>
      <c r="F1505" s="272" t="s">
        <v>7087</v>
      </c>
      <c r="G1505" s="272">
        <v>92748</v>
      </c>
      <c r="H1505" s="272" t="s">
        <v>8627</v>
      </c>
      <c r="I1505" s="272" t="s">
        <v>145</v>
      </c>
      <c r="J1505" s="272" t="s">
        <v>7089</v>
      </c>
      <c r="K1505" s="273">
        <v>920.96</v>
      </c>
      <c r="L1505" s="272" t="s">
        <v>7090</v>
      </c>
    </row>
    <row r="1506" spans="1:12">
      <c r="A1506" s="272" t="s">
        <v>8558</v>
      </c>
      <c r="B1506" s="272" t="s">
        <v>8559</v>
      </c>
      <c r="C1506" s="272" t="s">
        <v>8620</v>
      </c>
      <c r="D1506" s="272" t="s">
        <v>8621</v>
      </c>
      <c r="E1506" s="273" t="s">
        <v>7087</v>
      </c>
      <c r="F1506" s="272" t="s">
        <v>7087</v>
      </c>
      <c r="G1506" s="272">
        <v>92749</v>
      </c>
      <c r="H1506" s="272" t="s">
        <v>8628</v>
      </c>
      <c r="I1506" s="272" t="s">
        <v>145</v>
      </c>
      <c r="J1506" s="272" t="s">
        <v>7089</v>
      </c>
      <c r="K1506" s="274">
        <v>1078.99</v>
      </c>
      <c r="L1506" s="272" t="s">
        <v>7090</v>
      </c>
    </row>
    <row r="1507" spans="1:12">
      <c r="A1507" s="272" t="s">
        <v>8558</v>
      </c>
      <c r="B1507" s="272" t="s">
        <v>8559</v>
      </c>
      <c r="C1507" s="272" t="s">
        <v>8620</v>
      </c>
      <c r="D1507" s="272" t="s">
        <v>8621</v>
      </c>
      <c r="E1507" s="273" t="s">
        <v>7087</v>
      </c>
      <c r="F1507" s="272" t="s">
        <v>7087</v>
      </c>
      <c r="G1507" s="272">
        <v>92750</v>
      </c>
      <c r="H1507" s="272" t="s">
        <v>8629</v>
      </c>
      <c r="I1507" s="272" t="s">
        <v>145</v>
      </c>
      <c r="J1507" s="272" t="s">
        <v>7089</v>
      </c>
      <c r="K1507" s="274">
        <v>1883.7</v>
      </c>
      <c r="L1507" s="272" t="s">
        <v>7090</v>
      </c>
    </row>
    <row r="1508" spans="1:12">
      <c r="A1508" s="272" t="s">
        <v>8558</v>
      </c>
      <c r="B1508" s="272" t="s">
        <v>8559</v>
      </c>
      <c r="C1508" s="272" t="s">
        <v>8620</v>
      </c>
      <c r="D1508" s="272" t="s">
        <v>8621</v>
      </c>
      <c r="E1508" s="273" t="s">
        <v>7087</v>
      </c>
      <c r="F1508" s="272" t="s">
        <v>7087</v>
      </c>
      <c r="G1508" s="272">
        <v>92751</v>
      </c>
      <c r="H1508" s="272" t="s">
        <v>8630</v>
      </c>
      <c r="I1508" s="272" t="s">
        <v>145</v>
      </c>
      <c r="J1508" s="272" t="s">
        <v>7089</v>
      </c>
      <c r="K1508" s="274">
        <v>2354.36</v>
      </c>
      <c r="L1508" s="272" t="s">
        <v>7090</v>
      </c>
    </row>
    <row r="1509" spans="1:12">
      <c r="A1509" s="272" t="s">
        <v>8558</v>
      </c>
      <c r="B1509" s="272" t="s">
        <v>8559</v>
      </c>
      <c r="C1509" s="272" t="s">
        <v>8620</v>
      </c>
      <c r="D1509" s="272" t="s">
        <v>8621</v>
      </c>
      <c r="E1509" s="273" t="s">
        <v>7087</v>
      </c>
      <c r="F1509" s="272" t="s">
        <v>7087</v>
      </c>
      <c r="G1509" s="272">
        <v>92752</v>
      </c>
      <c r="H1509" s="272" t="s">
        <v>8631</v>
      </c>
      <c r="I1509" s="272" t="s">
        <v>145</v>
      </c>
      <c r="J1509" s="272" t="s">
        <v>7089</v>
      </c>
      <c r="K1509" s="274">
        <v>2822.78</v>
      </c>
      <c r="L1509" s="272" t="s">
        <v>7090</v>
      </c>
    </row>
    <row r="1510" spans="1:12">
      <c r="A1510" s="272" t="s">
        <v>8558</v>
      </c>
      <c r="B1510" s="272" t="s">
        <v>8559</v>
      </c>
      <c r="C1510" s="272" t="s">
        <v>8620</v>
      </c>
      <c r="D1510" s="272" t="s">
        <v>8621</v>
      </c>
      <c r="E1510" s="273" t="s">
        <v>7087</v>
      </c>
      <c r="F1510" s="272" t="s">
        <v>7087</v>
      </c>
      <c r="G1510" s="272">
        <v>92753</v>
      </c>
      <c r="H1510" s="272" t="s">
        <v>8632</v>
      </c>
      <c r="I1510" s="272" t="s">
        <v>145</v>
      </c>
      <c r="J1510" s="272" t="s">
        <v>7089</v>
      </c>
      <c r="K1510" s="273">
        <v>724.6</v>
      </c>
      <c r="L1510" s="272" t="s">
        <v>7090</v>
      </c>
    </row>
    <row r="1511" spans="1:12">
      <c r="A1511" s="272" t="s">
        <v>8558</v>
      </c>
      <c r="B1511" s="272" t="s">
        <v>8559</v>
      </c>
      <c r="C1511" s="272" t="s">
        <v>8620</v>
      </c>
      <c r="D1511" s="272" t="s">
        <v>8621</v>
      </c>
      <c r="E1511" s="273" t="s">
        <v>7087</v>
      </c>
      <c r="F1511" s="272" t="s">
        <v>7087</v>
      </c>
      <c r="G1511" s="272">
        <v>92754</v>
      </c>
      <c r="H1511" s="272" t="s">
        <v>8633</v>
      </c>
      <c r="I1511" s="272" t="s">
        <v>145</v>
      </c>
      <c r="J1511" s="272" t="s">
        <v>7089</v>
      </c>
      <c r="K1511" s="273">
        <v>697.98</v>
      </c>
      <c r="L1511" s="272" t="s">
        <v>7090</v>
      </c>
    </row>
    <row r="1512" spans="1:12">
      <c r="A1512" s="272" t="s">
        <v>8558</v>
      </c>
      <c r="B1512" s="272" t="s">
        <v>8559</v>
      </c>
      <c r="C1512" s="272" t="s">
        <v>8620</v>
      </c>
      <c r="D1512" s="272" t="s">
        <v>8621</v>
      </c>
      <c r="E1512" s="273" t="s">
        <v>7087</v>
      </c>
      <c r="F1512" s="272" t="s">
        <v>7087</v>
      </c>
      <c r="G1512" s="272">
        <v>92755</v>
      </c>
      <c r="H1512" s="272" t="s">
        <v>8634</v>
      </c>
      <c r="I1512" s="272" t="s">
        <v>38</v>
      </c>
      <c r="J1512" s="272" t="s">
        <v>7089</v>
      </c>
      <c r="K1512" s="273">
        <v>278.83999999999997</v>
      </c>
      <c r="L1512" s="272" t="s">
        <v>7090</v>
      </c>
    </row>
    <row r="1513" spans="1:12">
      <c r="A1513" s="272" t="s">
        <v>8558</v>
      </c>
      <c r="B1513" s="272" t="s">
        <v>8559</v>
      </c>
      <c r="C1513" s="272" t="s">
        <v>8620</v>
      </c>
      <c r="D1513" s="272" t="s">
        <v>8621</v>
      </c>
      <c r="E1513" s="273" t="s">
        <v>7087</v>
      </c>
      <c r="F1513" s="272" t="s">
        <v>7087</v>
      </c>
      <c r="G1513" s="272">
        <v>92756</v>
      </c>
      <c r="H1513" s="272" t="s">
        <v>8635</v>
      </c>
      <c r="I1513" s="272" t="s">
        <v>38</v>
      </c>
      <c r="J1513" s="272" t="s">
        <v>7089</v>
      </c>
      <c r="K1513" s="273">
        <v>315.22000000000003</v>
      </c>
      <c r="L1513" s="272" t="s">
        <v>7090</v>
      </c>
    </row>
    <row r="1514" spans="1:12">
      <c r="A1514" s="272" t="s">
        <v>8558</v>
      </c>
      <c r="B1514" s="272" t="s">
        <v>8559</v>
      </c>
      <c r="C1514" s="272" t="s">
        <v>8620</v>
      </c>
      <c r="D1514" s="272" t="s">
        <v>8621</v>
      </c>
      <c r="E1514" s="273" t="s">
        <v>7087</v>
      </c>
      <c r="F1514" s="272" t="s">
        <v>7087</v>
      </c>
      <c r="G1514" s="272">
        <v>92757</v>
      </c>
      <c r="H1514" s="272" t="s">
        <v>8636</v>
      </c>
      <c r="I1514" s="272" t="s">
        <v>38</v>
      </c>
      <c r="J1514" s="272" t="s">
        <v>7089</v>
      </c>
      <c r="K1514" s="273">
        <v>359.19</v>
      </c>
      <c r="L1514" s="272" t="s">
        <v>7090</v>
      </c>
    </row>
    <row r="1515" spans="1:12">
      <c r="A1515" s="272" t="s">
        <v>8558</v>
      </c>
      <c r="B1515" s="272" t="s">
        <v>8559</v>
      </c>
      <c r="C1515" s="272" t="s">
        <v>8620</v>
      </c>
      <c r="D1515" s="272" t="s">
        <v>8621</v>
      </c>
      <c r="E1515" s="273" t="s">
        <v>7087</v>
      </c>
      <c r="F1515" s="272" t="s">
        <v>7087</v>
      </c>
      <c r="G1515" s="272">
        <v>92758</v>
      </c>
      <c r="H1515" s="272" t="s">
        <v>8637</v>
      </c>
      <c r="I1515" s="272" t="s">
        <v>145</v>
      </c>
      <c r="J1515" s="272" t="s">
        <v>7089</v>
      </c>
      <c r="K1515" s="273">
        <v>808.56</v>
      </c>
      <c r="L1515" s="272" t="s">
        <v>7090</v>
      </c>
    </row>
    <row r="1516" spans="1:12">
      <c r="A1516" s="272" t="s">
        <v>8558</v>
      </c>
      <c r="B1516" s="272" t="s">
        <v>8559</v>
      </c>
      <c r="C1516" s="272" t="s">
        <v>8638</v>
      </c>
      <c r="D1516" s="272" t="s">
        <v>8639</v>
      </c>
      <c r="E1516" s="273" t="s">
        <v>7087</v>
      </c>
      <c r="F1516" s="272" t="s">
        <v>7087</v>
      </c>
      <c r="G1516" s="272">
        <v>91069</v>
      </c>
      <c r="H1516" s="272" t="s">
        <v>8640</v>
      </c>
      <c r="I1516" s="272" t="s">
        <v>38</v>
      </c>
      <c r="J1516" s="272" t="s">
        <v>7089</v>
      </c>
      <c r="K1516" s="273">
        <v>118.99</v>
      </c>
      <c r="L1516" s="272" t="s">
        <v>7090</v>
      </c>
    </row>
    <row r="1517" spans="1:12">
      <c r="A1517" s="272" t="s">
        <v>8558</v>
      </c>
      <c r="B1517" s="272" t="s">
        <v>8559</v>
      </c>
      <c r="C1517" s="272" t="s">
        <v>8638</v>
      </c>
      <c r="D1517" s="272" t="s">
        <v>8639</v>
      </c>
      <c r="E1517" s="273" t="s">
        <v>7087</v>
      </c>
      <c r="F1517" s="272" t="s">
        <v>7087</v>
      </c>
      <c r="G1517" s="272">
        <v>91070</v>
      </c>
      <c r="H1517" s="272" t="s">
        <v>8641</v>
      </c>
      <c r="I1517" s="272" t="s">
        <v>38</v>
      </c>
      <c r="J1517" s="272" t="s">
        <v>7089</v>
      </c>
      <c r="K1517" s="273">
        <v>131.80000000000001</v>
      </c>
      <c r="L1517" s="272" t="s">
        <v>7090</v>
      </c>
    </row>
    <row r="1518" spans="1:12">
      <c r="A1518" s="272" t="s">
        <v>8558</v>
      </c>
      <c r="B1518" s="272" t="s">
        <v>8559</v>
      </c>
      <c r="C1518" s="272" t="s">
        <v>8638</v>
      </c>
      <c r="D1518" s="272" t="s">
        <v>8639</v>
      </c>
      <c r="E1518" s="273" t="s">
        <v>7087</v>
      </c>
      <c r="F1518" s="272" t="s">
        <v>7087</v>
      </c>
      <c r="G1518" s="272">
        <v>91071</v>
      </c>
      <c r="H1518" s="272" t="s">
        <v>8642</v>
      </c>
      <c r="I1518" s="272" t="s">
        <v>38</v>
      </c>
      <c r="J1518" s="272" t="s">
        <v>7089</v>
      </c>
      <c r="K1518" s="273">
        <v>160.63999999999999</v>
      </c>
      <c r="L1518" s="272" t="s">
        <v>7090</v>
      </c>
    </row>
    <row r="1519" spans="1:12">
      <c r="A1519" s="272" t="s">
        <v>8558</v>
      </c>
      <c r="B1519" s="272" t="s">
        <v>8559</v>
      </c>
      <c r="C1519" s="272" t="s">
        <v>8638</v>
      </c>
      <c r="D1519" s="272" t="s">
        <v>8639</v>
      </c>
      <c r="E1519" s="273" t="s">
        <v>7087</v>
      </c>
      <c r="F1519" s="272" t="s">
        <v>7087</v>
      </c>
      <c r="G1519" s="272">
        <v>91072</v>
      </c>
      <c r="H1519" s="272" t="s">
        <v>8643</v>
      </c>
      <c r="I1519" s="272" t="s">
        <v>38</v>
      </c>
      <c r="J1519" s="272" t="s">
        <v>7089</v>
      </c>
      <c r="K1519" s="273">
        <v>173.39</v>
      </c>
      <c r="L1519" s="272" t="s">
        <v>7090</v>
      </c>
    </row>
    <row r="1520" spans="1:12">
      <c r="A1520" s="272" t="s">
        <v>8558</v>
      </c>
      <c r="B1520" s="272" t="s">
        <v>8559</v>
      </c>
      <c r="C1520" s="272" t="s">
        <v>8638</v>
      </c>
      <c r="D1520" s="272" t="s">
        <v>8639</v>
      </c>
      <c r="E1520" s="273" t="s">
        <v>7087</v>
      </c>
      <c r="F1520" s="272" t="s">
        <v>7087</v>
      </c>
      <c r="G1520" s="272">
        <v>91073</v>
      </c>
      <c r="H1520" s="272" t="s">
        <v>8644</v>
      </c>
      <c r="I1520" s="272" t="s">
        <v>38</v>
      </c>
      <c r="J1520" s="272" t="s">
        <v>7089</v>
      </c>
      <c r="K1520" s="273">
        <v>132.36000000000001</v>
      </c>
      <c r="L1520" s="272" t="s">
        <v>7090</v>
      </c>
    </row>
    <row r="1521" spans="1:12">
      <c r="A1521" s="272" t="s">
        <v>8558</v>
      </c>
      <c r="B1521" s="272" t="s">
        <v>8559</v>
      </c>
      <c r="C1521" s="272" t="s">
        <v>8638</v>
      </c>
      <c r="D1521" s="272" t="s">
        <v>8639</v>
      </c>
      <c r="E1521" s="273" t="s">
        <v>7087</v>
      </c>
      <c r="F1521" s="272" t="s">
        <v>7087</v>
      </c>
      <c r="G1521" s="272">
        <v>91074</v>
      </c>
      <c r="H1521" s="272" t="s">
        <v>8645</v>
      </c>
      <c r="I1521" s="272" t="s">
        <v>38</v>
      </c>
      <c r="J1521" s="272" t="s">
        <v>7089</v>
      </c>
      <c r="K1521" s="273">
        <v>146.59</v>
      </c>
      <c r="L1521" s="272" t="s">
        <v>7090</v>
      </c>
    </row>
    <row r="1522" spans="1:12">
      <c r="A1522" s="272" t="s">
        <v>8558</v>
      </c>
      <c r="B1522" s="272" t="s">
        <v>8559</v>
      </c>
      <c r="C1522" s="272" t="s">
        <v>8638</v>
      </c>
      <c r="D1522" s="272" t="s">
        <v>8639</v>
      </c>
      <c r="E1522" s="273" t="s">
        <v>7087</v>
      </c>
      <c r="F1522" s="272" t="s">
        <v>7087</v>
      </c>
      <c r="G1522" s="272">
        <v>91075</v>
      </c>
      <c r="H1522" s="272" t="s">
        <v>8646</v>
      </c>
      <c r="I1522" s="272" t="s">
        <v>38</v>
      </c>
      <c r="J1522" s="272" t="s">
        <v>7089</v>
      </c>
      <c r="K1522" s="273">
        <v>175.58</v>
      </c>
      <c r="L1522" s="272" t="s">
        <v>7090</v>
      </c>
    </row>
    <row r="1523" spans="1:12">
      <c r="A1523" s="272" t="s">
        <v>8558</v>
      </c>
      <c r="B1523" s="272" t="s">
        <v>8559</v>
      </c>
      <c r="C1523" s="272" t="s">
        <v>8638</v>
      </c>
      <c r="D1523" s="272" t="s">
        <v>8639</v>
      </c>
      <c r="E1523" s="273" t="s">
        <v>7087</v>
      </c>
      <c r="F1523" s="272" t="s">
        <v>7087</v>
      </c>
      <c r="G1523" s="272">
        <v>91076</v>
      </c>
      <c r="H1523" s="272" t="s">
        <v>8647</v>
      </c>
      <c r="I1523" s="272" t="s">
        <v>38</v>
      </c>
      <c r="J1523" s="272" t="s">
        <v>7089</v>
      </c>
      <c r="K1523" s="273">
        <v>189.82</v>
      </c>
      <c r="L1523" s="272" t="s">
        <v>7090</v>
      </c>
    </row>
    <row r="1524" spans="1:12">
      <c r="A1524" s="272" t="s">
        <v>8558</v>
      </c>
      <c r="B1524" s="272" t="s">
        <v>8559</v>
      </c>
      <c r="C1524" s="272" t="s">
        <v>8638</v>
      </c>
      <c r="D1524" s="272" t="s">
        <v>8639</v>
      </c>
      <c r="E1524" s="273" t="s">
        <v>7087</v>
      </c>
      <c r="F1524" s="272" t="s">
        <v>7087</v>
      </c>
      <c r="G1524" s="272">
        <v>91077</v>
      </c>
      <c r="H1524" s="272" t="s">
        <v>8648</v>
      </c>
      <c r="I1524" s="272" t="s">
        <v>38</v>
      </c>
      <c r="J1524" s="272" t="s">
        <v>7089</v>
      </c>
      <c r="K1524" s="273">
        <v>125.68</v>
      </c>
      <c r="L1524" s="272" t="s">
        <v>7090</v>
      </c>
    </row>
    <row r="1525" spans="1:12">
      <c r="A1525" s="272" t="s">
        <v>8558</v>
      </c>
      <c r="B1525" s="272" t="s">
        <v>8559</v>
      </c>
      <c r="C1525" s="272" t="s">
        <v>8638</v>
      </c>
      <c r="D1525" s="272" t="s">
        <v>8639</v>
      </c>
      <c r="E1525" s="273" t="s">
        <v>7087</v>
      </c>
      <c r="F1525" s="272" t="s">
        <v>7087</v>
      </c>
      <c r="G1525" s="272">
        <v>91078</v>
      </c>
      <c r="H1525" s="272" t="s">
        <v>8649</v>
      </c>
      <c r="I1525" s="272" t="s">
        <v>38</v>
      </c>
      <c r="J1525" s="272" t="s">
        <v>7089</v>
      </c>
      <c r="K1525" s="273">
        <v>147.44</v>
      </c>
      <c r="L1525" s="272" t="s">
        <v>7090</v>
      </c>
    </row>
    <row r="1526" spans="1:12">
      <c r="A1526" s="272" t="s">
        <v>8558</v>
      </c>
      <c r="B1526" s="272" t="s">
        <v>8559</v>
      </c>
      <c r="C1526" s="272" t="s">
        <v>8638</v>
      </c>
      <c r="D1526" s="272" t="s">
        <v>8639</v>
      </c>
      <c r="E1526" s="273" t="s">
        <v>7087</v>
      </c>
      <c r="F1526" s="272" t="s">
        <v>7087</v>
      </c>
      <c r="G1526" s="272">
        <v>91079</v>
      </c>
      <c r="H1526" s="272" t="s">
        <v>8650</v>
      </c>
      <c r="I1526" s="272" t="s">
        <v>38</v>
      </c>
      <c r="J1526" s="272" t="s">
        <v>7089</v>
      </c>
      <c r="K1526" s="273">
        <v>131.66999999999999</v>
      </c>
      <c r="L1526" s="272" t="s">
        <v>7090</v>
      </c>
    </row>
    <row r="1527" spans="1:12">
      <c r="A1527" s="272" t="s">
        <v>8558</v>
      </c>
      <c r="B1527" s="272" t="s">
        <v>8559</v>
      </c>
      <c r="C1527" s="272" t="s">
        <v>8638</v>
      </c>
      <c r="D1527" s="272" t="s">
        <v>8639</v>
      </c>
      <c r="E1527" s="273" t="s">
        <v>7087</v>
      </c>
      <c r="F1527" s="272" t="s">
        <v>7087</v>
      </c>
      <c r="G1527" s="272">
        <v>91080</v>
      </c>
      <c r="H1527" s="272" t="s">
        <v>8651</v>
      </c>
      <c r="I1527" s="272" t="s">
        <v>38</v>
      </c>
      <c r="J1527" s="272" t="s">
        <v>7089</v>
      </c>
      <c r="K1527" s="273">
        <v>153.21</v>
      </c>
      <c r="L1527" s="272" t="s">
        <v>7090</v>
      </c>
    </row>
    <row r="1528" spans="1:12">
      <c r="A1528" s="272" t="s">
        <v>8558</v>
      </c>
      <c r="B1528" s="272" t="s">
        <v>8559</v>
      </c>
      <c r="C1528" s="272" t="s">
        <v>8638</v>
      </c>
      <c r="D1528" s="272" t="s">
        <v>8639</v>
      </c>
      <c r="E1528" s="273" t="s">
        <v>7087</v>
      </c>
      <c r="F1528" s="272" t="s">
        <v>7087</v>
      </c>
      <c r="G1528" s="272">
        <v>91081</v>
      </c>
      <c r="H1528" s="272" t="s">
        <v>8652</v>
      </c>
      <c r="I1528" s="272" t="s">
        <v>38</v>
      </c>
      <c r="J1528" s="272" t="s">
        <v>7089</v>
      </c>
      <c r="K1528" s="273">
        <v>141.02000000000001</v>
      </c>
      <c r="L1528" s="272" t="s">
        <v>7090</v>
      </c>
    </row>
    <row r="1529" spans="1:12">
      <c r="A1529" s="272" t="s">
        <v>8558</v>
      </c>
      <c r="B1529" s="272" t="s">
        <v>8559</v>
      </c>
      <c r="C1529" s="272" t="s">
        <v>8638</v>
      </c>
      <c r="D1529" s="272" t="s">
        <v>8639</v>
      </c>
      <c r="E1529" s="273" t="s">
        <v>7087</v>
      </c>
      <c r="F1529" s="272" t="s">
        <v>7087</v>
      </c>
      <c r="G1529" s="272">
        <v>91082</v>
      </c>
      <c r="H1529" s="272" t="s">
        <v>8653</v>
      </c>
      <c r="I1529" s="272" t="s">
        <v>38</v>
      </c>
      <c r="J1529" s="272" t="s">
        <v>7089</v>
      </c>
      <c r="K1529" s="273">
        <v>164.02</v>
      </c>
      <c r="L1529" s="272" t="s">
        <v>7090</v>
      </c>
    </row>
    <row r="1530" spans="1:12">
      <c r="A1530" s="272" t="s">
        <v>8558</v>
      </c>
      <c r="B1530" s="272" t="s">
        <v>8559</v>
      </c>
      <c r="C1530" s="272" t="s">
        <v>8638</v>
      </c>
      <c r="D1530" s="272" t="s">
        <v>8639</v>
      </c>
      <c r="E1530" s="273" t="s">
        <v>7087</v>
      </c>
      <c r="F1530" s="272" t="s">
        <v>7087</v>
      </c>
      <c r="G1530" s="272">
        <v>91083</v>
      </c>
      <c r="H1530" s="272" t="s">
        <v>8654</v>
      </c>
      <c r="I1530" s="272" t="s">
        <v>38</v>
      </c>
      <c r="J1530" s="272" t="s">
        <v>7089</v>
      </c>
      <c r="K1530" s="273">
        <v>151.36000000000001</v>
      </c>
      <c r="L1530" s="272" t="s">
        <v>7090</v>
      </c>
    </row>
    <row r="1531" spans="1:12">
      <c r="A1531" s="272" t="s">
        <v>8558</v>
      </c>
      <c r="B1531" s="272" t="s">
        <v>8559</v>
      </c>
      <c r="C1531" s="272" t="s">
        <v>8638</v>
      </c>
      <c r="D1531" s="272" t="s">
        <v>8639</v>
      </c>
      <c r="E1531" s="273" t="s">
        <v>7087</v>
      </c>
      <c r="F1531" s="272" t="s">
        <v>7087</v>
      </c>
      <c r="G1531" s="272">
        <v>91084</v>
      </c>
      <c r="H1531" s="272" t="s">
        <v>8655</v>
      </c>
      <c r="I1531" s="272" t="s">
        <v>38</v>
      </c>
      <c r="J1531" s="272" t="s">
        <v>7089</v>
      </c>
      <c r="K1531" s="273">
        <v>174.09</v>
      </c>
      <c r="L1531" s="272" t="s">
        <v>7090</v>
      </c>
    </row>
    <row r="1532" spans="1:12">
      <c r="A1532" s="272" t="s">
        <v>8558</v>
      </c>
      <c r="B1532" s="272" t="s">
        <v>8559</v>
      </c>
      <c r="C1532" s="272" t="s">
        <v>8638</v>
      </c>
      <c r="D1532" s="272" t="s">
        <v>8639</v>
      </c>
      <c r="E1532" s="273" t="s">
        <v>7087</v>
      </c>
      <c r="F1532" s="272" t="s">
        <v>7087</v>
      </c>
      <c r="G1532" s="272">
        <v>91086</v>
      </c>
      <c r="H1532" s="272" t="s">
        <v>8656</v>
      </c>
      <c r="I1532" s="272" t="s">
        <v>38</v>
      </c>
      <c r="J1532" s="272" t="s">
        <v>7089</v>
      </c>
      <c r="K1532" s="273">
        <v>129.86000000000001</v>
      </c>
      <c r="L1532" s="272" t="s">
        <v>7090</v>
      </c>
    </row>
    <row r="1533" spans="1:12">
      <c r="A1533" s="272" t="s">
        <v>8558</v>
      </c>
      <c r="B1533" s="272" t="s">
        <v>8559</v>
      </c>
      <c r="C1533" s="272" t="s">
        <v>8638</v>
      </c>
      <c r="D1533" s="272" t="s">
        <v>8639</v>
      </c>
      <c r="E1533" s="273" t="s">
        <v>7087</v>
      </c>
      <c r="F1533" s="272" t="s">
        <v>7087</v>
      </c>
      <c r="G1533" s="272">
        <v>91087</v>
      </c>
      <c r="H1533" s="272" t="s">
        <v>8657</v>
      </c>
      <c r="I1533" s="272" t="s">
        <v>38</v>
      </c>
      <c r="J1533" s="272" t="s">
        <v>7089</v>
      </c>
      <c r="K1533" s="273">
        <v>143.03</v>
      </c>
      <c r="L1533" s="272" t="s">
        <v>7090</v>
      </c>
    </row>
    <row r="1534" spans="1:12">
      <c r="A1534" s="272" t="s">
        <v>8558</v>
      </c>
      <c r="B1534" s="272" t="s">
        <v>8559</v>
      </c>
      <c r="C1534" s="272" t="s">
        <v>8638</v>
      </c>
      <c r="D1534" s="272" t="s">
        <v>8639</v>
      </c>
      <c r="E1534" s="273" t="s">
        <v>7087</v>
      </c>
      <c r="F1534" s="272" t="s">
        <v>7087</v>
      </c>
      <c r="G1534" s="272">
        <v>91088</v>
      </c>
      <c r="H1534" s="272" t="s">
        <v>8658</v>
      </c>
      <c r="I1534" s="272" t="s">
        <v>38</v>
      </c>
      <c r="J1534" s="272" t="s">
        <v>7089</v>
      </c>
      <c r="K1534" s="273">
        <v>172.92</v>
      </c>
      <c r="L1534" s="272" t="s">
        <v>7090</v>
      </c>
    </row>
    <row r="1535" spans="1:12">
      <c r="A1535" s="272" t="s">
        <v>8558</v>
      </c>
      <c r="B1535" s="272" t="s">
        <v>8559</v>
      </c>
      <c r="C1535" s="272" t="s">
        <v>8638</v>
      </c>
      <c r="D1535" s="272" t="s">
        <v>8639</v>
      </c>
      <c r="E1535" s="273" t="s">
        <v>7087</v>
      </c>
      <c r="F1535" s="272" t="s">
        <v>7087</v>
      </c>
      <c r="G1535" s="272">
        <v>91089</v>
      </c>
      <c r="H1535" s="272" t="s">
        <v>8659</v>
      </c>
      <c r="I1535" s="272" t="s">
        <v>38</v>
      </c>
      <c r="J1535" s="272" t="s">
        <v>7089</v>
      </c>
      <c r="K1535" s="273">
        <v>186.21</v>
      </c>
      <c r="L1535" s="272" t="s">
        <v>7090</v>
      </c>
    </row>
    <row r="1536" spans="1:12">
      <c r="A1536" s="272" t="s">
        <v>8558</v>
      </c>
      <c r="B1536" s="272" t="s">
        <v>8559</v>
      </c>
      <c r="C1536" s="272" t="s">
        <v>8638</v>
      </c>
      <c r="D1536" s="272" t="s">
        <v>8639</v>
      </c>
      <c r="E1536" s="273" t="s">
        <v>7087</v>
      </c>
      <c r="F1536" s="272" t="s">
        <v>7087</v>
      </c>
      <c r="G1536" s="272">
        <v>91090</v>
      </c>
      <c r="H1536" s="272" t="s">
        <v>8660</v>
      </c>
      <c r="I1536" s="272" t="s">
        <v>38</v>
      </c>
      <c r="J1536" s="272" t="s">
        <v>7089</v>
      </c>
      <c r="K1536" s="273">
        <v>140.91</v>
      </c>
      <c r="L1536" s="272" t="s">
        <v>7090</v>
      </c>
    </row>
    <row r="1537" spans="1:12">
      <c r="A1537" s="272" t="s">
        <v>8558</v>
      </c>
      <c r="B1537" s="272" t="s">
        <v>8559</v>
      </c>
      <c r="C1537" s="272" t="s">
        <v>8638</v>
      </c>
      <c r="D1537" s="272" t="s">
        <v>8639</v>
      </c>
      <c r="E1537" s="273" t="s">
        <v>7087</v>
      </c>
      <c r="F1537" s="272" t="s">
        <v>7087</v>
      </c>
      <c r="G1537" s="272">
        <v>91091</v>
      </c>
      <c r="H1537" s="272" t="s">
        <v>8661</v>
      </c>
      <c r="I1537" s="272" t="s">
        <v>38</v>
      </c>
      <c r="J1537" s="272" t="s">
        <v>7089</v>
      </c>
      <c r="K1537" s="273">
        <v>155.69</v>
      </c>
      <c r="L1537" s="272" t="s">
        <v>7090</v>
      </c>
    </row>
    <row r="1538" spans="1:12">
      <c r="A1538" s="272" t="s">
        <v>8558</v>
      </c>
      <c r="B1538" s="272" t="s">
        <v>8559</v>
      </c>
      <c r="C1538" s="272" t="s">
        <v>8638</v>
      </c>
      <c r="D1538" s="272" t="s">
        <v>8639</v>
      </c>
      <c r="E1538" s="273" t="s">
        <v>7087</v>
      </c>
      <c r="F1538" s="272" t="s">
        <v>7087</v>
      </c>
      <c r="G1538" s="272">
        <v>91092</v>
      </c>
      <c r="H1538" s="272" t="s">
        <v>8662</v>
      </c>
      <c r="I1538" s="272" t="s">
        <v>38</v>
      </c>
      <c r="J1538" s="272" t="s">
        <v>7089</v>
      </c>
      <c r="K1538" s="273">
        <v>185.05</v>
      </c>
      <c r="L1538" s="272" t="s">
        <v>7090</v>
      </c>
    </row>
    <row r="1539" spans="1:12">
      <c r="A1539" s="272" t="s">
        <v>8558</v>
      </c>
      <c r="B1539" s="272" t="s">
        <v>8559</v>
      </c>
      <c r="C1539" s="272" t="s">
        <v>8638</v>
      </c>
      <c r="D1539" s="272" t="s">
        <v>8639</v>
      </c>
      <c r="E1539" s="273" t="s">
        <v>7087</v>
      </c>
      <c r="F1539" s="272" t="s">
        <v>7087</v>
      </c>
      <c r="G1539" s="272">
        <v>91093</v>
      </c>
      <c r="H1539" s="272" t="s">
        <v>8663</v>
      </c>
      <c r="I1539" s="272" t="s">
        <v>38</v>
      </c>
      <c r="J1539" s="272" t="s">
        <v>7089</v>
      </c>
      <c r="K1539" s="273">
        <v>200.15</v>
      </c>
      <c r="L1539" s="272" t="s">
        <v>7090</v>
      </c>
    </row>
    <row r="1540" spans="1:12">
      <c r="A1540" s="272" t="s">
        <v>8558</v>
      </c>
      <c r="B1540" s="272" t="s">
        <v>8559</v>
      </c>
      <c r="C1540" s="272" t="s">
        <v>8638</v>
      </c>
      <c r="D1540" s="272" t="s">
        <v>8639</v>
      </c>
      <c r="E1540" s="273" t="s">
        <v>7087</v>
      </c>
      <c r="F1540" s="272" t="s">
        <v>7087</v>
      </c>
      <c r="G1540" s="272">
        <v>91094</v>
      </c>
      <c r="H1540" s="272" t="s">
        <v>8664</v>
      </c>
      <c r="I1540" s="272" t="s">
        <v>38</v>
      </c>
      <c r="J1540" s="272" t="s">
        <v>7089</v>
      </c>
      <c r="K1540" s="273">
        <v>132.1</v>
      </c>
      <c r="L1540" s="272" t="s">
        <v>7090</v>
      </c>
    </row>
    <row r="1541" spans="1:12">
      <c r="A1541" s="272" t="s">
        <v>8558</v>
      </c>
      <c r="B1541" s="272" t="s">
        <v>8559</v>
      </c>
      <c r="C1541" s="272" t="s">
        <v>8638</v>
      </c>
      <c r="D1541" s="272" t="s">
        <v>8639</v>
      </c>
      <c r="E1541" s="273" t="s">
        <v>7087</v>
      </c>
      <c r="F1541" s="272" t="s">
        <v>7087</v>
      </c>
      <c r="G1541" s="272">
        <v>91095</v>
      </c>
      <c r="H1541" s="272" t="s">
        <v>8665</v>
      </c>
      <c r="I1541" s="272" t="s">
        <v>38</v>
      </c>
      <c r="J1541" s="272" t="s">
        <v>7089</v>
      </c>
      <c r="K1541" s="273">
        <v>154.28</v>
      </c>
      <c r="L1541" s="272" t="s">
        <v>7090</v>
      </c>
    </row>
    <row r="1542" spans="1:12">
      <c r="A1542" s="272" t="s">
        <v>8558</v>
      </c>
      <c r="B1542" s="272" t="s">
        <v>8559</v>
      </c>
      <c r="C1542" s="272" t="s">
        <v>8638</v>
      </c>
      <c r="D1542" s="272" t="s">
        <v>8639</v>
      </c>
      <c r="E1542" s="273" t="s">
        <v>7087</v>
      </c>
      <c r="F1542" s="272" t="s">
        <v>7087</v>
      </c>
      <c r="G1542" s="272">
        <v>91096</v>
      </c>
      <c r="H1542" s="272" t="s">
        <v>8666</v>
      </c>
      <c r="I1542" s="272" t="s">
        <v>38</v>
      </c>
      <c r="J1542" s="272" t="s">
        <v>7089</v>
      </c>
      <c r="K1542" s="273">
        <v>135.04</v>
      </c>
      <c r="L1542" s="272" t="s">
        <v>7090</v>
      </c>
    </row>
    <row r="1543" spans="1:12">
      <c r="A1543" s="272" t="s">
        <v>8558</v>
      </c>
      <c r="B1543" s="272" t="s">
        <v>8559</v>
      </c>
      <c r="C1543" s="272" t="s">
        <v>8638</v>
      </c>
      <c r="D1543" s="272" t="s">
        <v>8639</v>
      </c>
      <c r="E1543" s="273" t="s">
        <v>7087</v>
      </c>
      <c r="F1543" s="272" t="s">
        <v>7087</v>
      </c>
      <c r="G1543" s="272">
        <v>91097</v>
      </c>
      <c r="H1543" s="272" t="s">
        <v>8667</v>
      </c>
      <c r="I1543" s="272" t="s">
        <v>38</v>
      </c>
      <c r="J1543" s="272" t="s">
        <v>7089</v>
      </c>
      <c r="K1543" s="273">
        <v>157.08000000000001</v>
      </c>
      <c r="L1543" s="272" t="s">
        <v>7090</v>
      </c>
    </row>
    <row r="1544" spans="1:12">
      <c r="A1544" s="272" t="s">
        <v>8558</v>
      </c>
      <c r="B1544" s="272" t="s">
        <v>8559</v>
      </c>
      <c r="C1544" s="272" t="s">
        <v>8638</v>
      </c>
      <c r="D1544" s="272" t="s">
        <v>8639</v>
      </c>
      <c r="E1544" s="273" t="s">
        <v>7087</v>
      </c>
      <c r="F1544" s="272" t="s">
        <v>7087</v>
      </c>
      <c r="G1544" s="272">
        <v>91098</v>
      </c>
      <c r="H1544" s="272" t="s">
        <v>8668</v>
      </c>
      <c r="I1544" s="272" t="s">
        <v>38</v>
      </c>
      <c r="J1544" s="272" t="s">
        <v>7089</v>
      </c>
      <c r="K1544" s="273">
        <v>146.99</v>
      </c>
      <c r="L1544" s="272" t="s">
        <v>7090</v>
      </c>
    </row>
    <row r="1545" spans="1:12">
      <c r="A1545" s="272" t="s">
        <v>8558</v>
      </c>
      <c r="B1545" s="272" t="s">
        <v>8559</v>
      </c>
      <c r="C1545" s="272" t="s">
        <v>8638</v>
      </c>
      <c r="D1545" s="272" t="s">
        <v>8639</v>
      </c>
      <c r="E1545" s="273" t="s">
        <v>7087</v>
      </c>
      <c r="F1545" s="272" t="s">
        <v>7087</v>
      </c>
      <c r="G1545" s="272">
        <v>91099</v>
      </c>
      <c r="H1545" s="272" t="s">
        <v>8669</v>
      </c>
      <c r="I1545" s="272" t="s">
        <v>38</v>
      </c>
      <c r="J1545" s="272" t="s">
        <v>7089</v>
      </c>
      <c r="K1545" s="273">
        <v>170.57</v>
      </c>
      <c r="L1545" s="272" t="s">
        <v>7090</v>
      </c>
    </row>
    <row r="1546" spans="1:12">
      <c r="A1546" s="272" t="s">
        <v>8558</v>
      </c>
      <c r="B1546" s="272" t="s">
        <v>8559</v>
      </c>
      <c r="C1546" s="272" t="s">
        <v>8638</v>
      </c>
      <c r="D1546" s="272" t="s">
        <v>8639</v>
      </c>
      <c r="E1546" s="273" t="s">
        <v>7087</v>
      </c>
      <c r="F1546" s="272" t="s">
        <v>7087</v>
      </c>
      <c r="G1546" s="272">
        <v>91100</v>
      </c>
      <c r="H1546" s="272" t="s">
        <v>8670</v>
      </c>
      <c r="I1546" s="272" t="s">
        <v>38</v>
      </c>
      <c r="J1546" s="272" t="s">
        <v>7089</v>
      </c>
      <c r="K1546" s="273">
        <v>155.19999999999999</v>
      </c>
      <c r="L1546" s="272" t="s">
        <v>7090</v>
      </c>
    </row>
    <row r="1547" spans="1:12">
      <c r="A1547" s="272" t="s">
        <v>8558</v>
      </c>
      <c r="B1547" s="272" t="s">
        <v>8559</v>
      </c>
      <c r="C1547" s="272" t="s">
        <v>8638</v>
      </c>
      <c r="D1547" s="272" t="s">
        <v>8639</v>
      </c>
      <c r="E1547" s="273" t="s">
        <v>7087</v>
      </c>
      <c r="F1547" s="272" t="s">
        <v>7087</v>
      </c>
      <c r="G1547" s="272">
        <v>91101</v>
      </c>
      <c r="H1547" s="272" t="s">
        <v>8671</v>
      </c>
      <c r="I1547" s="272" t="s">
        <v>38</v>
      </c>
      <c r="J1547" s="272" t="s">
        <v>7089</v>
      </c>
      <c r="K1547" s="273">
        <v>178.63</v>
      </c>
      <c r="L1547" s="272" t="s">
        <v>7090</v>
      </c>
    </row>
    <row r="1548" spans="1:12">
      <c r="A1548" s="272" t="s">
        <v>8558</v>
      </c>
      <c r="B1548" s="272" t="s">
        <v>8559</v>
      </c>
      <c r="C1548" s="272" t="s">
        <v>8638</v>
      </c>
      <c r="D1548" s="272" t="s">
        <v>8639</v>
      </c>
      <c r="E1548" s="273" t="s">
        <v>7087</v>
      </c>
      <c r="F1548" s="272" t="s">
        <v>7087</v>
      </c>
      <c r="G1548" s="272">
        <v>93952</v>
      </c>
      <c r="H1548" s="272" t="s">
        <v>8672</v>
      </c>
      <c r="I1548" s="272" t="s">
        <v>261</v>
      </c>
      <c r="J1548" s="272" t="s">
        <v>7089</v>
      </c>
      <c r="K1548" s="273">
        <v>229.46</v>
      </c>
      <c r="L1548" s="272" t="s">
        <v>7090</v>
      </c>
    </row>
    <row r="1549" spans="1:12">
      <c r="A1549" s="272" t="s">
        <v>8558</v>
      </c>
      <c r="B1549" s="272" t="s">
        <v>8559</v>
      </c>
      <c r="C1549" s="272" t="s">
        <v>8638</v>
      </c>
      <c r="D1549" s="272" t="s">
        <v>8639</v>
      </c>
      <c r="E1549" s="273" t="s">
        <v>7087</v>
      </c>
      <c r="F1549" s="272" t="s">
        <v>7087</v>
      </c>
      <c r="G1549" s="272">
        <v>93953</v>
      </c>
      <c r="H1549" s="272" t="s">
        <v>8673</v>
      </c>
      <c r="I1549" s="272" t="s">
        <v>261</v>
      </c>
      <c r="J1549" s="272" t="s">
        <v>7089</v>
      </c>
      <c r="K1549" s="273">
        <v>213.69</v>
      </c>
      <c r="L1549" s="272" t="s">
        <v>7090</v>
      </c>
    </row>
    <row r="1550" spans="1:12">
      <c r="A1550" s="272" t="s">
        <v>8558</v>
      </c>
      <c r="B1550" s="272" t="s">
        <v>8559</v>
      </c>
      <c r="C1550" s="272" t="s">
        <v>8638</v>
      </c>
      <c r="D1550" s="272" t="s">
        <v>8639</v>
      </c>
      <c r="E1550" s="273" t="s">
        <v>7087</v>
      </c>
      <c r="F1550" s="272" t="s">
        <v>7087</v>
      </c>
      <c r="G1550" s="272">
        <v>93954</v>
      </c>
      <c r="H1550" s="272" t="s">
        <v>8674</v>
      </c>
      <c r="I1550" s="272" t="s">
        <v>261</v>
      </c>
      <c r="J1550" s="272" t="s">
        <v>7089</v>
      </c>
      <c r="K1550" s="273">
        <v>204.23</v>
      </c>
      <c r="L1550" s="272" t="s">
        <v>7090</v>
      </c>
    </row>
    <row r="1551" spans="1:12">
      <c r="A1551" s="272" t="s">
        <v>8558</v>
      </c>
      <c r="B1551" s="272" t="s">
        <v>8559</v>
      </c>
      <c r="C1551" s="272" t="s">
        <v>8638</v>
      </c>
      <c r="D1551" s="272" t="s">
        <v>8639</v>
      </c>
      <c r="E1551" s="273" t="s">
        <v>7087</v>
      </c>
      <c r="F1551" s="272" t="s">
        <v>7087</v>
      </c>
      <c r="G1551" s="272">
        <v>93955</v>
      </c>
      <c r="H1551" s="272" t="s">
        <v>8675</v>
      </c>
      <c r="I1551" s="272" t="s">
        <v>261</v>
      </c>
      <c r="J1551" s="272" t="s">
        <v>7089</v>
      </c>
      <c r="K1551" s="273">
        <v>197.5</v>
      </c>
      <c r="L1551" s="272" t="s">
        <v>7090</v>
      </c>
    </row>
    <row r="1552" spans="1:12">
      <c r="A1552" s="272" t="s">
        <v>8558</v>
      </c>
      <c r="B1552" s="272" t="s">
        <v>8559</v>
      </c>
      <c r="C1552" s="272" t="s">
        <v>8638</v>
      </c>
      <c r="D1552" s="272" t="s">
        <v>8639</v>
      </c>
      <c r="E1552" s="273" t="s">
        <v>7087</v>
      </c>
      <c r="F1552" s="272" t="s">
        <v>7087</v>
      </c>
      <c r="G1552" s="272">
        <v>93956</v>
      </c>
      <c r="H1552" s="272" t="s">
        <v>8676</v>
      </c>
      <c r="I1552" s="272" t="s">
        <v>261</v>
      </c>
      <c r="J1552" s="272" t="s">
        <v>7089</v>
      </c>
      <c r="K1552" s="273">
        <v>192.15</v>
      </c>
      <c r="L1552" s="272" t="s">
        <v>7090</v>
      </c>
    </row>
    <row r="1553" spans="1:12">
      <c r="A1553" s="272" t="s">
        <v>8558</v>
      </c>
      <c r="B1553" s="272" t="s">
        <v>8559</v>
      </c>
      <c r="C1553" s="272" t="s">
        <v>8638</v>
      </c>
      <c r="D1553" s="272" t="s">
        <v>8639</v>
      </c>
      <c r="E1553" s="273" t="s">
        <v>7087</v>
      </c>
      <c r="F1553" s="272" t="s">
        <v>7087</v>
      </c>
      <c r="G1553" s="272">
        <v>93957</v>
      </c>
      <c r="H1553" s="272" t="s">
        <v>8677</v>
      </c>
      <c r="I1553" s="272" t="s">
        <v>261</v>
      </c>
      <c r="J1553" s="272" t="s">
        <v>7089</v>
      </c>
      <c r="K1553" s="273">
        <v>243.32</v>
      </c>
      <c r="L1553" s="272" t="s">
        <v>7090</v>
      </c>
    </row>
    <row r="1554" spans="1:12">
      <c r="A1554" s="272" t="s">
        <v>8558</v>
      </c>
      <c r="B1554" s="272" t="s">
        <v>8559</v>
      </c>
      <c r="C1554" s="272" t="s">
        <v>8638</v>
      </c>
      <c r="D1554" s="272" t="s">
        <v>8639</v>
      </c>
      <c r="E1554" s="273" t="s">
        <v>7087</v>
      </c>
      <c r="F1554" s="272" t="s">
        <v>7087</v>
      </c>
      <c r="G1554" s="272">
        <v>93958</v>
      </c>
      <c r="H1554" s="272" t="s">
        <v>8678</v>
      </c>
      <c r="I1554" s="272" t="s">
        <v>261</v>
      </c>
      <c r="J1554" s="272" t="s">
        <v>7089</v>
      </c>
      <c r="K1554" s="273">
        <v>226.63</v>
      </c>
      <c r="L1554" s="272" t="s">
        <v>7090</v>
      </c>
    </row>
    <row r="1555" spans="1:12">
      <c r="A1555" s="272" t="s">
        <v>8558</v>
      </c>
      <c r="B1555" s="272" t="s">
        <v>8559</v>
      </c>
      <c r="C1555" s="272" t="s">
        <v>8638</v>
      </c>
      <c r="D1555" s="272" t="s">
        <v>8639</v>
      </c>
      <c r="E1555" s="273" t="s">
        <v>7087</v>
      </c>
      <c r="F1555" s="272" t="s">
        <v>7087</v>
      </c>
      <c r="G1555" s="272">
        <v>93959</v>
      </c>
      <c r="H1555" s="272" t="s">
        <v>8679</v>
      </c>
      <c r="I1555" s="272" t="s">
        <v>261</v>
      </c>
      <c r="J1555" s="272" t="s">
        <v>7089</v>
      </c>
      <c r="K1555" s="273">
        <v>216.72</v>
      </c>
      <c r="L1555" s="272" t="s">
        <v>7090</v>
      </c>
    </row>
    <row r="1556" spans="1:12">
      <c r="A1556" s="272" t="s">
        <v>8558</v>
      </c>
      <c r="B1556" s="272" t="s">
        <v>8559</v>
      </c>
      <c r="C1556" s="272" t="s">
        <v>8638</v>
      </c>
      <c r="D1556" s="272" t="s">
        <v>8639</v>
      </c>
      <c r="E1556" s="273" t="s">
        <v>7087</v>
      </c>
      <c r="F1556" s="272" t="s">
        <v>7087</v>
      </c>
      <c r="G1556" s="272">
        <v>93960</v>
      </c>
      <c r="H1556" s="272" t="s">
        <v>8680</v>
      </c>
      <c r="I1556" s="272" t="s">
        <v>261</v>
      </c>
      <c r="J1556" s="272" t="s">
        <v>7089</v>
      </c>
      <c r="K1556" s="273">
        <v>209.71</v>
      </c>
      <c r="L1556" s="272" t="s">
        <v>7090</v>
      </c>
    </row>
    <row r="1557" spans="1:12">
      <c r="A1557" s="272" t="s">
        <v>8558</v>
      </c>
      <c r="B1557" s="272" t="s">
        <v>8559</v>
      </c>
      <c r="C1557" s="272" t="s">
        <v>8638</v>
      </c>
      <c r="D1557" s="272" t="s">
        <v>8639</v>
      </c>
      <c r="E1557" s="273" t="s">
        <v>7087</v>
      </c>
      <c r="F1557" s="272" t="s">
        <v>7087</v>
      </c>
      <c r="G1557" s="272">
        <v>93961</v>
      </c>
      <c r="H1557" s="272" t="s">
        <v>8681</v>
      </c>
      <c r="I1557" s="272" t="s">
        <v>261</v>
      </c>
      <c r="J1557" s="272" t="s">
        <v>7089</v>
      </c>
      <c r="K1557" s="273">
        <v>204.17</v>
      </c>
      <c r="L1557" s="272" t="s">
        <v>7090</v>
      </c>
    </row>
    <row r="1558" spans="1:12">
      <c r="A1558" s="272" t="s">
        <v>8558</v>
      </c>
      <c r="B1558" s="272" t="s">
        <v>8559</v>
      </c>
      <c r="C1558" s="272" t="s">
        <v>8638</v>
      </c>
      <c r="D1558" s="272" t="s">
        <v>8639</v>
      </c>
      <c r="E1558" s="273" t="s">
        <v>7087</v>
      </c>
      <c r="F1558" s="272" t="s">
        <v>7087</v>
      </c>
      <c r="G1558" s="272">
        <v>93962</v>
      </c>
      <c r="H1558" s="272" t="s">
        <v>8682</v>
      </c>
      <c r="I1558" s="272" t="s">
        <v>261</v>
      </c>
      <c r="J1558" s="272" t="s">
        <v>7089</v>
      </c>
      <c r="K1558" s="273">
        <v>215.66</v>
      </c>
      <c r="L1558" s="272" t="s">
        <v>7090</v>
      </c>
    </row>
    <row r="1559" spans="1:12">
      <c r="A1559" s="272" t="s">
        <v>8558</v>
      </c>
      <c r="B1559" s="272" t="s">
        <v>8559</v>
      </c>
      <c r="C1559" s="272" t="s">
        <v>8638</v>
      </c>
      <c r="D1559" s="272" t="s">
        <v>8639</v>
      </c>
      <c r="E1559" s="273" t="s">
        <v>7087</v>
      </c>
      <c r="F1559" s="272" t="s">
        <v>7087</v>
      </c>
      <c r="G1559" s="272">
        <v>93963</v>
      </c>
      <c r="H1559" s="272" t="s">
        <v>8683</v>
      </c>
      <c r="I1559" s="272" t="s">
        <v>261</v>
      </c>
      <c r="J1559" s="272" t="s">
        <v>7089</v>
      </c>
      <c r="K1559" s="273">
        <v>199.93</v>
      </c>
      <c r="L1559" s="272" t="s">
        <v>7090</v>
      </c>
    </row>
    <row r="1560" spans="1:12">
      <c r="A1560" s="272" t="s">
        <v>8558</v>
      </c>
      <c r="B1560" s="272" t="s">
        <v>8559</v>
      </c>
      <c r="C1560" s="272" t="s">
        <v>8638</v>
      </c>
      <c r="D1560" s="272" t="s">
        <v>8639</v>
      </c>
      <c r="E1560" s="273" t="s">
        <v>7087</v>
      </c>
      <c r="F1560" s="272" t="s">
        <v>7087</v>
      </c>
      <c r="G1560" s="272">
        <v>93964</v>
      </c>
      <c r="H1560" s="272" t="s">
        <v>8684</v>
      </c>
      <c r="I1560" s="272" t="s">
        <v>261</v>
      </c>
      <c r="J1560" s="272" t="s">
        <v>7089</v>
      </c>
      <c r="K1560" s="273">
        <v>190.48</v>
      </c>
      <c r="L1560" s="272" t="s">
        <v>7090</v>
      </c>
    </row>
    <row r="1561" spans="1:12">
      <c r="A1561" s="272" t="s">
        <v>8558</v>
      </c>
      <c r="B1561" s="272" t="s">
        <v>8559</v>
      </c>
      <c r="C1561" s="272" t="s">
        <v>8638</v>
      </c>
      <c r="D1561" s="272" t="s">
        <v>8639</v>
      </c>
      <c r="E1561" s="273" t="s">
        <v>7087</v>
      </c>
      <c r="F1561" s="272" t="s">
        <v>7087</v>
      </c>
      <c r="G1561" s="272">
        <v>93965</v>
      </c>
      <c r="H1561" s="272" t="s">
        <v>8685</v>
      </c>
      <c r="I1561" s="272" t="s">
        <v>261</v>
      </c>
      <c r="J1561" s="272" t="s">
        <v>7089</v>
      </c>
      <c r="K1561" s="273">
        <v>181.64</v>
      </c>
      <c r="L1561" s="272" t="s">
        <v>7090</v>
      </c>
    </row>
    <row r="1562" spans="1:12">
      <c r="A1562" s="272" t="s">
        <v>8558</v>
      </c>
      <c r="B1562" s="272" t="s">
        <v>8559</v>
      </c>
      <c r="C1562" s="272" t="s">
        <v>8638</v>
      </c>
      <c r="D1562" s="272" t="s">
        <v>8639</v>
      </c>
      <c r="E1562" s="273" t="s">
        <v>7087</v>
      </c>
      <c r="F1562" s="272" t="s">
        <v>7087</v>
      </c>
      <c r="G1562" s="272">
        <v>93966</v>
      </c>
      <c r="H1562" s="272" t="s">
        <v>8686</v>
      </c>
      <c r="I1562" s="272" t="s">
        <v>261</v>
      </c>
      <c r="J1562" s="272" t="s">
        <v>7089</v>
      </c>
      <c r="K1562" s="273">
        <v>178.51</v>
      </c>
      <c r="L1562" s="272" t="s">
        <v>7090</v>
      </c>
    </row>
    <row r="1563" spans="1:12">
      <c r="A1563" s="272" t="s">
        <v>8558</v>
      </c>
      <c r="B1563" s="272" t="s">
        <v>8559</v>
      </c>
      <c r="C1563" s="272" t="s">
        <v>8638</v>
      </c>
      <c r="D1563" s="272" t="s">
        <v>8639</v>
      </c>
      <c r="E1563" s="273" t="s">
        <v>7087</v>
      </c>
      <c r="F1563" s="272" t="s">
        <v>7087</v>
      </c>
      <c r="G1563" s="272">
        <v>93967</v>
      </c>
      <c r="H1563" s="272" t="s">
        <v>8687</v>
      </c>
      <c r="I1563" s="272" t="s">
        <v>261</v>
      </c>
      <c r="J1563" s="272" t="s">
        <v>7089</v>
      </c>
      <c r="K1563" s="273">
        <v>229.51</v>
      </c>
      <c r="L1563" s="272" t="s">
        <v>7090</v>
      </c>
    </row>
    <row r="1564" spans="1:12">
      <c r="A1564" s="272" t="s">
        <v>8558</v>
      </c>
      <c r="B1564" s="272" t="s">
        <v>8559</v>
      </c>
      <c r="C1564" s="272" t="s">
        <v>8638</v>
      </c>
      <c r="D1564" s="272" t="s">
        <v>8639</v>
      </c>
      <c r="E1564" s="273" t="s">
        <v>7087</v>
      </c>
      <c r="F1564" s="272" t="s">
        <v>7087</v>
      </c>
      <c r="G1564" s="272">
        <v>93968</v>
      </c>
      <c r="H1564" s="272" t="s">
        <v>8688</v>
      </c>
      <c r="I1564" s="272" t="s">
        <v>261</v>
      </c>
      <c r="J1564" s="272" t="s">
        <v>7089</v>
      </c>
      <c r="K1564" s="273">
        <v>212.85</v>
      </c>
      <c r="L1564" s="272" t="s">
        <v>7090</v>
      </c>
    </row>
    <row r="1565" spans="1:12">
      <c r="A1565" s="272" t="s">
        <v>8558</v>
      </c>
      <c r="B1565" s="272" t="s">
        <v>8559</v>
      </c>
      <c r="C1565" s="272" t="s">
        <v>8638</v>
      </c>
      <c r="D1565" s="272" t="s">
        <v>8639</v>
      </c>
      <c r="E1565" s="273" t="s">
        <v>7087</v>
      </c>
      <c r="F1565" s="272" t="s">
        <v>7087</v>
      </c>
      <c r="G1565" s="272">
        <v>93969</v>
      </c>
      <c r="H1565" s="272" t="s">
        <v>8689</v>
      </c>
      <c r="I1565" s="272" t="s">
        <v>261</v>
      </c>
      <c r="J1565" s="272" t="s">
        <v>7089</v>
      </c>
      <c r="K1565" s="273">
        <v>202.97</v>
      </c>
      <c r="L1565" s="272" t="s">
        <v>7090</v>
      </c>
    </row>
    <row r="1566" spans="1:12">
      <c r="A1566" s="272" t="s">
        <v>8558</v>
      </c>
      <c r="B1566" s="272" t="s">
        <v>8559</v>
      </c>
      <c r="C1566" s="272" t="s">
        <v>8638</v>
      </c>
      <c r="D1566" s="272" t="s">
        <v>8639</v>
      </c>
      <c r="E1566" s="273" t="s">
        <v>7087</v>
      </c>
      <c r="F1566" s="272" t="s">
        <v>7087</v>
      </c>
      <c r="G1566" s="272">
        <v>93970</v>
      </c>
      <c r="H1566" s="272" t="s">
        <v>8690</v>
      </c>
      <c r="I1566" s="272" t="s">
        <v>261</v>
      </c>
      <c r="J1566" s="272" t="s">
        <v>7089</v>
      </c>
      <c r="K1566" s="273">
        <v>196</v>
      </c>
      <c r="L1566" s="272" t="s">
        <v>7090</v>
      </c>
    </row>
    <row r="1567" spans="1:12">
      <c r="A1567" s="272" t="s">
        <v>8558</v>
      </c>
      <c r="B1567" s="272" t="s">
        <v>8559</v>
      </c>
      <c r="C1567" s="272" t="s">
        <v>8638</v>
      </c>
      <c r="D1567" s="272" t="s">
        <v>8639</v>
      </c>
      <c r="E1567" s="273" t="s">
        <v>7087</v>
      </c>
      <c r="F1567" s="272" t="s">
        <v>7087</v>
      </c>
      <c r="G1567" s="272">
        <v>93971</v>
      </c>
      <c r="H1567" s="272" t="s">
        <v>8691</v>
      </c>
      <c r="I1567" s="272" t="s">
        <v>261</v>
      </c>
      <c r="J1567" s="272" t="s">
        <v>7089</v>
      </c>
      <c r="K1567" s="273">
        <v>184.72</v>
      </c>
      <c r="L1567" s="272" t="s">
        <v>7090</v>
      </c>
    </row>
    <row r="1568" spans="1:12">
      <c r="A1568" s="272" t="s">
        <v>8558</v>
      </c>
      <c r="B1568" s="272" t="s">
        <v>8559</v>
      </c>
      <c r="C1568" s="272" t="s">
        <v>8638</v>
      </c>
      <c r="D1568" s="272" t="s">
        <v>8639</v>
      </c>
      <c r="E1568" s="273" t="s">
        <v>7087</v>
      </c>
      <c r="F1568" s="272" t="s">
        <v>7087</v>
      </c>
      <c r="G1568" s="272">
        <v>95108</v>
      </c>
      <c r="H1568" s="272" t="s">
        <v>8692</v>
      </c>
      <c r="I1568" s="272" t="s">
        <v>17</v>
      </c>
      <c r="J1568" s="272" t="s">
        <v>7147</v>
      </c>
      <c r="K1568" s="273">
        <v>35.75</v>
      </c>
      <c r="L1568" s="272" t="s">
        <v>7090</v>
      </c>
    </row>
    <row r="1569" spans="1:12">
      <c r="A1569" s="272" t="s">
        <v>8558</v>
      </c>
      <c r="B1569" s="272" t="s">
        <v>8559</v>
      </c>
      <c r="C1569" s="272" t="s">
        <v>8638</v>
      </c>
      <c r="D1569" s="272" t="s">
        <v>8639</v>
      </c>
      <c r="E1569" s="273" t="s">
        <v>7087</v>
      </c>
      <c r="F1569" s="272" t="s">
        <v>7087</v>
      </c>
      <c r="G1569" s="272">
        <v>100332</v>
      </c>
      <c r="H1569" s="272" t="s">
        <v>8693</v>
      </c>
      <c r="I1569" s="272" t="s">
        <v>38</v>
      </c>
      <c r="J1569" s="272" t="s">
        <v>7089</v>
      </c>
      <c r="K1569" s="273">
        <v>861.6</v>
      </c>
      <c r="L1569" s="272" t="s">
        <v>7090</v>
      </c>
    </row>
    <row r="1570" spans="1:12">
      <c r="A1570" s="272" t="s">
        <v>8558</v>
      </c>
      <c r="B1570" s="272" t="s">
        <v>8559</v>
      </c>
      <c r="C1570" s="272" t="s">
        <v>8638</v>
      </c>
      <c r="D1570" s="272" t="s">
        <v>8639</v>
      </c>
      <c r="E1570" s="273" t="s">
        <v>7087</v>
      </c>
      <c r="F1570" s="272" t="s">
        <v>7087</v>
      </c>
      <c r="G1570" s="272">
        <v>100333</v>
      </c>
      <c r="H1570" s="272" t="s">
        <v>8694</v>
      </c>
      <c r="I1570" s="272" t="s">
        <v>38</v>
      </c>
      <c r="J1570" s="272" t="s">
        <v>7089</v>
      </c>
      <c r="K1570" s="273">
        <v>547.24</v>
      </c>
      <c r="L1570" s="272" t="s">
        <v>7090</v>
      </c>
    </row>
    <row r="1571" spans="1:12">
      <c r="A1571" s="272" t="s">
        <v>8558</v>
      </c>
      <c r="B1571" s="272" t="s">
        <v>8559</v>
      </c>
      <c r="C1571" s="272" t="s">
        <v>8638</v>
      </c>
      <c r="D1571" s="272" t="s">
        <v>8639</v>
      </c>
      <c r="E1571" s="273" t="s">
        <v>7087</v>
      </c>
      <c r="F1571" s="272" t="s">
        <v>7087</v>
      </c>
      <c r="G1571" s="272">
        <v>100334</v>
      </c>
      <c r="H1571" s="272" t="s">
        <v>8695</v>
      </c>
      <c r="I1571" s="272" t="s">
        <v>38</v>
      </c>
      <c r="J1571" s="272" t="s">
        <v>7089</v>
      </c>
      <c r="K1571" s="273">
        <v>690.95</v>
      </c>
      <c r="L1571" s="272" t="s">
        <v>7090</v>
      </c>
    </row>
    <row r="1572" spans="1:12">
      <c r="A1572" s="272" t="s">
        <v>8558</v>
      </c>
      <c r="B1572" s="272" t="s">
        <v>8559</v>
      </c>
      <c r="C1572" s="272" t="s">
        <v>8638</v>
      </c>
      <c r="D1572" s="272" t="s">
        <v>8639</v>
      </c>
      <c r="E1572" s="273" t="s">
        <v>7087</v>
      </c>
      <c r="F1572" s="272" t="s">
        <v>7087</v>
      </c>
      <c r="G1572" s="272">
        <v>100335</v>
      </c>
      <c r="H1572" s="272" t="s">
        <v>8696</v>
      </c>
      <c r="I1572" s="272" t="s">
        <v>38</v>
      </c>
      <c r="J1572" s="272" t="s">
        <v>7089</v>
      </c>
      <c r="K1572" s="273">
        <v>455.18</v>
      </c>
      <c r="L1572" s="272" t="s">
        <v>7090</v>
      </c>
    </row>
    <row r="1573" spans="1:12">
      <c r="A1573" s="272" t="s">
        <v>8558</v>
      </c>
      <c r="B1573" s="272" t="s">
        <v>8559</v>
      </c>
      <c r="C1573" s="272" t="s">
        <v>8638</v>
      </c>
      <c r="D1573" s="272" t="s">
        <v>8639</v>
      </c>
      <c r="E1573" s="273" t="s">
        <v>7087</v>
      </c>
      <c r="F1573" s="272" t="s">
        <v>7087</v>
      </c>
      <c r="G1573" s="272">
        <v>100341</v>
      </c>
      <c r="H1573" s="272" t="s">
        <v>8697</v>
      </c>
      <c r="I1573" s="272" t="s">
        <v>38</v>
      </c>
      <c r="J1573" s="272" t="s">
        <v>7147</v>
      </c>
      <c r="K1573" s="273">
        <v>43.66</v>
      </c>
      <c r="L1573" s="272" t="s">
        <v>7090</v>
      </c>
    </row>
    <row r="1574" spans="1:12">
      <c r="A1574" s="272" t="s">
        <v>8558</v>
      </c>
      <c r="B1574" s="272" t="s">
        <v>8559</v>
      </c>
      <c r="C1574" s="272" t="s">
        <v>8638</v>
      </c>
      <c r="D1574" s="272" t="s">
        <v>8639</v>
      </c>
      <c r="E1574" s="273" t="s">
        <v>7087</v>
      </c>
      <c r="F1574" s="272" t="s">
        <v>7087</v>
      </c>
      <c r="G1574" s="272">
        <v>100342</v>
      </c>
      <c r="H1574" s="272" t="s">
        <v>8698</v>
      </c>
      <c r="I1574" s="272" t="s">
        <v>349</v>
      </c>
      <c r="J1574" s="272" t="s">
        <v>7089</v>
      </c>
      <c r="K1574" s="273">
        <v>14.81</v>
      </c>
      <c r="L1574" s="272" t="s">
        <v>7090</v>
      </c>
    </row>
    <row r="1575" spans="1:12">
      <c r="A1575" s="272" t="s">
        <v>8558</v>
      </c>
      <c r="B1575" s="272" t="s">
        <v>8559</v>
      </c>
      <c r="C1575" s="272" t="s">
        <v>8638</v>
      </c>
      <c r="D1575" s="272" t="s">
        <v>8639</v>
      </c>
      <c r="E1575" s="273" t="s">
        <v>7087</v>
      </c>
      <c r="F1575" s="272" t="s">
        <v>7087</v>
      </c>
      <c r="G1575" s="272">
        <v>100343</v>
      </c>
      <c r="H1575" s="272" t="s">
        <v>8699</v>
      </c>
      <c r="I1575" s="272" t="s">
        <v>349</v>
      </c>
      <c r="J1575" s="272" t="s">
        <v>7089</v>
      </c>
      <c r="K1575" s="273">
        <v>14.02</v>
      </c>
      <c r="L1575" s="272" t="s">
        <v>7090</v>
      </c>
    </row>
    <row r="1576" spans="1:12">
      <c r="A1576" s="272" t="s">
        <v>8558</v>
      </c>
      <c r="B1576" s="272" t="s">
        <v>8559</v>
      </c>
      <c r="C1576" s="272" t="s">
        <v>8638</v>
      </c>
      <c r="D1576" s="272" t="s">
        <v>8639</v>
      </c>
      <c r="E1576" s="273" t="s">
        <v>7087</v>
      </c>
      <c r="F1576" s="272" t="s">
        <v>7087</v>
      </c>
      <c r="G1576" s="272">
        <v>100344</v>
      </c>
      <c r="H1576" s="272" t="s">
        <v>8700</v>
      </c>
      <c r="I1576" s="272" t="s">
        <v>349</v>
      </c>
      <c r="J1576" s="272" t="s">
        <v>7089</v>
      </c>
      <c r="K1576" s="273">
        <v>12.58</v>
      </c>
      <c r="L1576" s="272" t="s">
        <v>7090</v>
      </c>
    </row>
    <row r="1577" spans="1:12">
      <c r="A1577" s="272" t="s">
        <v>8558</v>
      </c>
      <c r="B1577" s="272" t="s">
        <v>8559</v>
      </c>
      <c r="C1577" s="272" t="s">
        <v>8638</v>
      </c>
      <c r="D1577" s="272" t="s">
        <v>8639</v>
      </c>
      <c r="E1577" s="273" t="s">
        <v>7087</v>
      </c>
      <c r="F1577" s="272" t="s">
        <v>7087</v>
      </c>
      <c r="G1577" s="272">
        <v>100345</v>
      </c>
      <c r="H1577" s="272" t="s">
        <v>8701</v>
      </c>
      <c r="I1577" s="272" t="s">
        <v>349</v>
      </c>
      <c r="J1577" s="272" t="s">
        <v>7089</v>
      </c>
      <c r="K1577" s="273">
        <v>10.7</v>
      </c>
      <c r="L1577" s="272" t="s">
        <v>7090</v>
      </c>
    </row>
    <row r="1578" spans="1:12">
      <c r="A1578" s="272" t="s">
        <v>8558</v>
      </c>
      <c r="B1578" s="272" t="s">
        <v>8559</v>
      </c>
      <c r="C1578" s="272" t="s">
        <v>8638</v>
      </c>
      <c r="D1578" s="272" t="s">
        <v>8639</v>
      </c>
      <c r="E1578" s="273" t="s">
        <v>7087</v>
      </c>
      <c r="F1578" s="272" t="s">
        <v>7087</v>
      </c>
      <c r="G1578" s="272">
        <v>100346</v>
      </c>
      <c r="H1578" s="272" t="s">
        <v>8702</v>
      </c>
      <c r="I1578" s="272" t="s">
        <v>349</v>
      </c>
      <c r="J1578" s="272" t="s">
        <v>7089</v>
      </c>
      <c r="K1578" s="273">
        <v>10.19</v>
      </c>
      <c r="L1578" s="272" t="s">
        <v>7090</v>
      </c>
    </row>
    <row r="1579" spans="1:12">
      <c r="A1579" s="272" t="s">
        <v>8558</v>
      </c>
      <c r="B1579" s="272" t="s">
        <v>8559</v>
      </c>
      <c r="C1579" s="272" t="s">
        <v>8638</v>
      </c>
      <c r="D1579" s="272" t="s">
        <v>8639</v>
      </c>
      <c r="E1579" s="273" t="s">
        <v>7087</v>
      </c>
      <c r="F1579" s="272" t="s">
        <v>7087</v>
      </c>
      <c r="G1579" s="272">
        <v>100347</v>
      </c>
      <c r="H1579" s="272" t="s">
        <v>8703</v>
      </c>
      <c r="I1579" s="272" t="s">
        <v>349</v>
      </c>
      <c r="J1579" s="272" t="s">
        <v>7089</v>
      </c>
      <c r="K1579" s="273">
        <v>11.42</v>
      </c>
      <c r="L1579" s="272" t="s">
        <v>7090</v>
      </c>
    </row>
    <row r="1580" spans="1:12">
      <c r="A1580" s="272" t="s">
        <v>8558</v>
      </c>
      <c r="B1580" s="272" t="s">
        <v>8559</v>
      </c>
      <c r="C1580" s="272" t="s">
        <v>8638</v>
      </c>
      <c r="D1580" s="272" t="s">
        <v>8639</v>
      </c>
      <c r="E1580" s="273" t="s">
        <v>7087</v>
      </c>
      <c r="F1580" s="272" t="s">
        <v>7087</v>
      </c>
      <c r="G1580" s="272">
        <v>100348</v>
      </c>
      <c r="H1580" s="272" t="s">
        <v>8704</v>
      </c>
      <c r="I1580" s="272" t="s">
        <v>349</v>
      </c>
      <c r="J1580" s="272" t="s">
        <v>7089</v>
      </c>
      <c r="K1580" s="273">
        <v>11.18</v>
      </c>
      <c r="L1580" s="272" t="s">
        <v>7090</v>
      </c>
    </row>
    <row r="1581" spans="1:12">
      <c r="A1581" s="272" t="s">
        <v>8558</v>
      </c>
      <c r="B1581" s="272" t="s">
        <v>8559</v>
      </c>
      <c r="C1581" s="272" t="s">
        <v>8638</v>
      </c>
      <c r="D1581" s="272" t="s">
        <v>8639</v>
      </c>
      <c r="E1581" s="273" t="s">
        <v>7087</v>
      </c>
      <c r="F1581" s="272" t="s">
        <v>7087</v>
      </c>
      <c r="G1581" s="272">
        <v>100349</v>
      </c>
      <c r="H1581" s="272" t="s">
        <v>8705</v>
      </c>
      <c r="I1581" s="272" t="s">
        <v>145</v>
      </c>
      <c r="J1581" s="272" t="s">
        <v>7089</v>
      </c>
      <c r="K1581" s="273">
        <v>647.67999999999995</v>
      </c>
      <c r="L1581" s="272" t="s">
        <v>7090</v>
      </c>
    </row>
    <row r="1582" spans="1:12">
      <c r="A1582" s="272" t="s">
        <v>8558</v>
      </c>
      <c r="B1582" s="272" t="s">
        <v>8559</v>
      </c>
      <c r="C1582" s="272" t="s">
        <v>8638</v>
      </c>
      <c r="D1582" s="272" t="s">
        <v>8639</v>
      </c>
      <c r="E1582" s="273" t="s">
        <v>7087</v>
      </c>
      <c r="F1582" s="272" t="s">
        <v>7087</v>
      </c>
      <c r="G1582" s="272">
        <v>104841</v>
      </c>
      <c r="H1582" s="272" t="s">
        <v>8706</v>
      </c>
      <c r="I1582" s="272" t="s">
        <v>261</v>
      </c>
      <c r="J1582" s="272" t="s">
        <v>7089</v>
      </c>
      <c r="K1582" s="273">
        <v>82.32</v>
      </c>
      <c r="L1582" s="272" t="s">
        <v>7090</v>
      </c>
    </row>
    <row r="1583" spans="1:12">
      <c r="A1583" s="272" t="s">
        <v>8558</v>
      </c>
      <c r="B1583" s="272" t="s">
        <v>8559</v>
      </c>
      <c r="C1583" s="272" t="s">
        <v>8638</v>
      </c>
      <c r="D1583" s="272" t="s">
        <v>8639</v>
      </c>
      <c r="E1583" s="273" t="s">
        <v>7087</v>
      </c>
      <c r="F1583" s="272" t="s">
        <v>7087</v>
      </c>
      <c r="G1583" s="272">
        <v>104842</v>
      </c>
      <c r="H1583" s="272" t="s">
        <v>8707</v>
      </c>
      <c r="I1583" s="272" t="s">
        <v>261</v>
      </c>
      <c r="J1583" s="272" t="s">
        <v>7089</v>
      </c>
      <c r="K1583" s="273">
        <v>70.989999999999995</v>
      </c>
      <c r="L1583" s="272" t="s">
        <v>7090</v>
      </c>
    </row>
    <row r="1584" spans="1:12">
      <c r="A1584" s="272" t="s">
        <v>8558</v>
      </c>
      <c r="B1584" s="272" t="s">
        <v>8559</v>
      </c>
      <c r="C1584" s="272" t="s">
        <v>8638</v>
      </c>
      <c r="D1584" s="272" t="s">
        <v>8639</v>
      </c>
      <c r="E1584" s="273" t="s">
        <v>7087</v>
      </c>
      <c r="F1584" s="272" t="s">
        <v>7087</v>
      </c>
      <c r="G1584" s="272">
        <v>104843</v>
      </c>
      <c r="H1584" s="272" t="s">
        <v>8708</v>
      </c>
      <c r="I1584" s="272" t="s">
        <v>261</v>
      </c>
      <c r="J1584" s="272" t="s">
        <v>7089</v>
      </c>
      <c r="K1584" s="273">
        <v>111.34</v>
      </c>
      <c r="L1584" s="272" t="s">
        <v>7090</v>
      </c>
    </row>
    <row r="1585" spans="1:12">
      <c r="A1585" s="272" t="s">
        <v>8558</v>
      </c>
      <c r="B1585" s="272" t="s">
        <v>8559</v>
      </c>
      <c r="C1585" s="272" t="s">
        <v>8638</v>
      </c>
      <c r="D1585" s="272" t="s">
        <v>8639</v>
      </c>
      <c r="E1585" s="273" t="s">
        <v>7087</v>
      </c>
      <c r="F1585" s="272" t="s">
        <v>7087</v>
      </c>
      <c r="G1585" s="272">
        <v>104844</v>
      </c>
      <c r="H1585" s="272" t="s">
        <v>8709</v>
      </c>
      <c r="I1585" s="272" t="s">
        <v>261</v>
      </c>
      <c r="J1585" s="272" t="s">
        <v>7089</v>
      </c>
      <c r="K1585" s="273">
        <v>90.41</v>
      </c>
      <c r="L1585" s="272" t="s">
        <v>7090</v>
      </c>
    </row>
    <row r="1586" spans="1:12">
      <c r="A1586" s="272" t="s">
        <v>8558</v>
      </c>
      <c r="B1586" s="272" t="s">
        <v>8559</v>
      </c>
      <c r="C1586" s="272" t="s">
        <v>8638</v>
      </c>
      <c r="D1586" s="272" t="s">
        <v>8639</v>
      </c>
      <c r="E1586" s="273" t="s">
        <v>7087</v>
      </c>
      <c r="F1586" s="272" t="s">
        <v>7087</v>
      </c>
      <c r="G1586" s="272">
        <v>104845</v>
      </c>
      <c r="H1586" s="272" t="s">
        <v>8710</v>
      </c>
      <c r="I1586" s="272" t="s">
        <v>261</v>
      </c>
      <c r="J1586" s="272" t="s">
        <v>7089</v>
      </c>
      <c r="K1586" s="273">
        <v>126.32</v>
      </c>
      <c r="L1586" s="272" t="s">
        <v>7090</v>
      </c>
    </row>
    <row r="1587" spans="1:12">
      <c r="A1587" s="272" t="s">
        <v>8558</v>
      </c>
      <c r="B1587" s="272" t="s">
        <v>8559</v>
      </c>
      <c r="C1587" s="272" t="s">
        <v>8638</v>
      </c>
      <c r="D1587" s="272" t="s">
        <v>8639</v>
      </c>
      <c r="E1587" s="273" t="s">
        <v>7087</v>
      </c>
      <c r="F1587" s="272" t="s">
        <v>7087</v>
      </c>
      <c r="G1587" s="272">
        <v>104846</v>
      </c>
      <c r="H1587" s="272" t="s">
        <v>8711</v>
      </c>
      <c r="I1587" s="272" t="s">
        <v>261</v>
      </c>
      <c r="J1587" s="272" t="s">
        <v>7089</v>
      </c>
      <c r="K1587" s="273">
        <v>102.44</v>
      </c>
      <c r="L1587" s="272" t="s">
        <v>7090</v>
      </c>
    </row>
    <row r="1588" spans="1:12">
      <c r="A1588" s="272" t="s">
        <v>8558</v>
      </c>
      <c r="B1588" s="272" t="s">
        <v>8559</v>
      </c>
      <c r="C1588" s="272" t="s">
        <v>8638</v>
      </c>
      <c r="D1588" s="272" t="s">
        <v>8639</v>
      </c>
      <c r="E1588" s="273" t="s">
        <v>7087</v>
      </c>
      <c r="F1588" s="272" t="s">
        <v>7087</v>
      </c>
      <c r="G1588" s="272">
        <v>104847</v>
      </c>
      <c r="H1588" s="272" t="s">
        <v>8712</v>
      </c>
      <c r="I1588" s="272" t="s">
        <v>261</v>
      </c>
      <c r="J1588" s="272" t="s">
        <v>7089</v>
      </c>
      <c r="K1588" s="273">
        <v>87.76</v>
      </c>
      <c r="L1588" s="272" t="s">
        <v>7090</v>
      </c>
    </row>
    <row r="1589" spans="1:12">
      <c r="A1589" s="272" t="s">
        <v>8558</v>
      </c>
      <c r="B1589" s="272" t="s">
        <v>8559</v>
      </c>
      <c r="C1589" s="272" t="s">
        <v>8638</v>
      </c>
      <c r="D1589" s="272" t="s">
        <v>8639</v>
      </c>
      <c r="E1589" s="273" t="s">
        <v>7087</v>
      </c>
      <c r="F1589" s="272" t="s">
        <v>7087</v>
      </c>
      <c r="G1589" s="272">
        <v>104848</v>
      </c>
      <c r="H1589" s="272" t="s">
        <v>8713</v>
      </c>
      <c r="I1589" s="272" t="s">
        <v>261</v>
      </c>
      <c r="J1589" s="272" t="s">
        <v>7089</v>
      </c>
      <c r="K1589" s="273">
        <v>67.930000000000007</v>
      </c>
      <c r="L1589" s="272" t="s">
        <v>7090</v>
      </c>
    </row>
    <row r="1590" spans="1:12">
      <c r="A1590" s="272" t="s">
        <v>8558</v>
      </c>
      <c r="B1590" s="272" t="s">
        <v>8559</v>
      </c>
      <c r="C1590" s="272" t="s">
        <v>8638</v>
      </c>
      <c r="D1590" s="272" t="s">
        <v>8639</v>
      </c>
      <c r="E1590" s="273" t="s">
        <v>7087</v>
      </c>
      <c r="F1590" s="272" t="s">
        <v>7087</v>
      </c>
      <c r="G1590" s="272">
        <v>104849</v>
      </c>
      <c r="H1590" s="272" t="s">
        <v>8714</v>
      </c>
      <c r="I1590" s="272" t="s">
        <v>261</v>
      </c>
      <c r="J1590" s="272" t="s">
        <v>7089</v>
      </c>
      <c r="K1590" s="273">
        <v>58.93</v>
      </c>
      <c r="L1590" s="272" t="s">
        <v>7090</v>
      </c>
    </row>
    <row r="1591" spans="1:12">
      <c r="A1591" s="272" t="s">
        <v>8558</v>
      </c>
      <c r="B1591" s="272" t="s">
        <v>8559</v>
      </c>
      <c r="C1591" s="272" t="s">
        <v>8638</v>
      </c>
      <c r="D1591" s="272" t="s">
        <v>8639</v>
      </c>
      <c r="E1591" s="273" t="s">
        <v>7087</v>
      </c>
      <c r="F1591" s="272" t="s">
        <v>7087</v>
      </c>
      <c r="G1591" s="272">
        <v>104850</v>
      </c>
      <c r="H1591" s="272" t="s">
        <v>8715</v>
      </c>
      <c r="I1591" s="272" t="s">
        <v>261</v>
      </c>
      <c r="J1591" s="272" t="s">
        <v>7089</v>
      </c>
      <c r="K1591" s="273">
        <v>52.9</v>
      </c>
      <c r="L1591" s="272" t="s">
        <v>7090</v>
      </c>
    </row>
    <row r="1592" spans="1:12">
      <c r="A1592" s="272" t="s">
        <v>8558</v>
      </c>
      <c r="B1592" s="272" t="s">
        <v>8559</v>
      </c>
      <c r="C1592" s="272" t="s">
        <v>8638</v>
      </c>
      <c r="D1592" s="272" t="s">
        <v>8639</v>
      </c>
      <c r="E1592" s="273" t="s">
        <v>7087</v>
      </c>
      <c r="F1592" s="272" t="s">
        <v>7087</v>
      </c>
      <c r="G1592" s="272">
        <v>104851</v>
      </c>
      <c r="H1592" s="272" t="s">
        <v>8716</v>
      </c>
      <c r="I1592" s="272" t="s">
        <v>261</v>
      </c>
      <c r="J1592" s="272" t="s">
        <v>7089</v>
      </c>
      <c r="K1592" s="273">
        <v>74.87</v>
      </c>
      <c r="L1592" s="272" t="s">
        <v>7090</v>
      </c>
    </row>
    <row r="1593" spans="1:12">
      <c r="A1593" s="272" t="s">
        <v>8558</v>
      </c>
      <c r="B1593" s="272" t="s">
        <v>8559</v>
      </c>
      <c r="C1593" s="272" t="s">
        <v>8638</v>
      </c>
      <c r="D1593" s="272" t="s">
        <v>8639</v>
      </c>
      <c r="E1593" s="273" t="s">
        <v>7087</v>
      </c>
      <c r="F1593" s="272" t="s">
        <v>7087</v>
      </c>
      <c r="G1593" s="272">
        <v>104852</v>
      </c>
      <c r="H1593" s="272" t="s">
        <v>8717</v>
      </c>
      <c r="I1593" s="272" t="s">
        <v>261</v>
      </c>
      <c r="J1593" s="272" t="s">
        <v>7089</v>
      </c>
      <c r="K1593" s="273">
        <v>64.489999999999995</v>
      </c>
      <c r="L1593" s="272" t="s">
        <v>7090</v>
      </c>
    </row>
    <row r="1594" spans="1:12">
      <c r="A1594" s="272" t="s">
        <v>8558</v>
      </c>
      <c r="B1594" s="272" t="s">
        <v>8559</v>
      </c>
      <c r="C1594" s="272" t="s">
        <v>8638</v>
      </c>
      <c r="D1594" s="272" t="s">
        <v>8639</v>
      </c>
      <c r="E1594" s="273" t="s">
        <v>7087</v>
      </c>
      <c r="F1594" s="272" t="s">
        <v>7087</v>
      </c>
      <c r="G1594" s="272">
        <v>104853</v>
      </c>
      <c r="H1594" s="272" t="s">
        <v>8718</v>
      </c>
      <c r="I1594" s="272" t="s">
        <v>261</v>
      </c>
      <c r="J1594" s="272" t="s">
        <v>7089</v>
      </c>
      <c r="K1594" s="273">
        <v>57.56</v>
      </c>
      <c r="L1594" s="272" t="s">
        <v>7090</v>
      </c>
    </row>
    <row r="1595" spans="1:12">
      <c r="A1595" s="272" t="s">
        <v>8558</v>
      </c>
      <c r="B1595" s="272" t="s">
        <v>8559</v>
      </c>
      <c r="C1595" s="272" t="s">
        <v>8638</v>
      </c>
      <c r="D1595" s="272" t="s">
        <v>8639</v>
      </c>
      <c r="E1595" s="273" t="s">
        <v>7087</v>
      </c>
      <c r="F1595" s="272" t="s">
        <v>7087</v>
      </c>
      <c r="G1595" s="272">
        <v>104854</v>
      </c>
      <c r="H1595" s="272" t="s">
        <v>8719</v>
      </c>
      <c r="I1595" s="272" t="s">
        <v>261</v>
      </c>
      <c r="J1595" s="272" t="s">
        <v>7089</v>
      </c>
      <c r="K1595" s="273">
        <v>72.78</v>
      </c>
      <c r="L1595" s="272" t="s">
        <v>7090</v>
      </c>
    </row>
    <row r="1596" spans="1:12">
      <c r="A1596" s="272" t="s">
        <v>8558</v>
      </c>
      <c r="B1596" s="272" t="s">
        <v>8559</v>
      </c>
      <c r="C1596" s="272" t="s">
        <v>8638</v>
      </c>
      <c r="D1596" s="272" t="s">
        <v>8639</v>
      </c>
      <c r="E1596" s="273" t="s">
        <v>7087</v>
      </c>
      <c r="F1596" s="272" t="s">
        <v>7087</v>
      </c>
      <c r="G1596" s="272">
        <v>104855</v>
      </c>
      <c r="H1596" s="272" t="s">
        <v>8720</v>
      </c>
      <c r="I1596" s="272" t="s">
        <v>261</v>
      </c>
      <c r="J1596" s="272" t="s">
        <v>7089</v>
      </c>
      <c r="K1596" s="273">
        <v>64.459999999999994</v>
      </c>
      <c r="L1596" s="272" t="s">
        <v>7090</v>
      </c>
    </row>
    <row r="1597" spans="1:12">
      <c r="A1597" s="272" t="s">
        <v>8558</v>
      </c>
      <c r="B1597" s="272" t="s">
        <v>8559</v>
      </c>
      <c r="C1597" s="272" t="s">
        <v>8638</v>
      </c>
      <c r="D1597" s="272" t="s">
        <v>8639</v>
      </c>
      <c r="E1597" s="273" t="s">
        <v>7087</v>
      </c>
      <c r="F1597" s="272" t="s">
        <v>7087</v>
      </c>
      <c r="G1597" s="272">
        <v>104876</v>
      </c>
      <c r="H1597" s="272" t="s">
        <v>8721</v>
      </c>
      <c r="I1597" s="272" t="s">
        <v>17</v>
      </c>
      <c r="J1597" s="272" t="s">
        <v>7147</v>
      </c>
      <c r="K1597" s="273">
        <v>20.079999999999998</v>
      </c>
      <c r="L1597" s="272" t="s">
        <v>7090</v>
      </c>
    </row>
    <row r="1598" spans="1:12">
      <c r="A1598" s="272" t="s">
        <v>8558</v>
      </c>
      <c r="B1598" s="272" t="s">
        <v>8559</v>
      </c>
      <c r="C1598" s="272" t="s">
        <v>8638</v>
      </c>
      <c r="D1598" s="272" t="s">
        <v>8639</v>
      </c>
      <c r="E1598" s="273" t="s">
        <v>7087</v>
      </c>
      <c r="F1598" s="272" t="s">
        <v>7087</v>
      </c>
      <c r="G1598" s="272">
        <v>104877</v>
      </c>
      <c r="H1598" s="272" t="s">
        <v>8722</v>
      </c>
      <c r="I1598" s="272" t="s">
        <v>17</v>
      </c>
      <c r="J1598" s="272" t="s">
        <v>7089</v>
      </c>
      <c r="K1598" s="273">
        <v>624.72</v>
      </c>
      <c r="L1598" s="272" t="s">
        <v>7090</v>
      </c>
    </row>
    <row r="1599" spans="1:12">
      <c r="A1599" s="272" t="s">
        <v>8558</v>
      </c>
      <c r="B1599" s="272" t="s">
        <v>8559</v>
      </c>
      <c r="C1599" s="272" t="s">
        <v>8638</v>
      </c>
      <c r="D1599" s="272" t="s">
        <v>8639</v>
      </c>
      <c r="E1599" s="273" t="s">
        <v>7087</v>
      </c>
      <c r="F1599" s="272" t="s">
        <v>7087</v>
      </c>
      <c r="G1599" s="272">
        <v>104878</v>
      </c>
      <c r="H1599" s="272" t="s">
        <v>8723</v>
      </c>
      <c r="I1599" s="272" t="s">
        <v>17</v>
      </c>
      <c r="J1599" s="272" t="s">
        <v>7089</v>
      </c>
      <c r="K1599" s="274">
        <v>2327.12</v>
      </c>
      <c r="L1599" s="272" t="s">
        <v>7090</v>
      </c>
    </row>
    <row r="1600" spans="1:12">
      <c r="A1600" s="272" t="s">
        <v>8558</v>
      </c>
      <c r="B1600" s="272" t="s">
        <v>8559</v>
      </c>
      <c r="C1600" s="272" t="s">
        <v>8638</v>
      </c>
      <c r="D1600" s="272" t="s">
        <v>8639</v>
      </c>
      <c r="E1600" s="273" t="s">
        <v>7087</v>
      </c>
      <c r="F1600" s="272" t="s">
        <v>7087</v>
      </c>
      <c r="G1600" s="272">
        <v>104879</v>
      </c>
      <c r="H1600" s="272" t="s">
        <v>8724</v>
      </c>
      <c r="I1600" s="272" t="s">
        <v>261</v>
      </c>
      <c r="J1600" s="272" t="s">
        <v>7089</v>
      </c>
      <c r="K1600" s="273">
        <v>77.73</v>
      </c>
      <c r="L1600" s="272" t="s">
        <v>7090</v>
      </c>
    </row>
    <row r="1601" spans="1:12">
      <c r="A1601" s="272" t="s">
        <v>8558</v>
      </c>
      <c r="B1601" s="272" t="s">
        <v>8559</v>
      </c>
      <c r="C1601" s="272" t="s">
        <v>8638</v>
      </c>
      <c r="D1601" s="272" t="s">
        <v>8639</v>
      </c>
      <c r="E1601" s="273" t="s">
        <v>7087</v>
      </c>
      <c r="F1601" s="272" t="s">
        <v>7087</v>
      </c>
      <c r="G1601" s="272">
        <v>104880</v>
      </c>
      <c r="H1601" s="272" t="s">
        <v>8725</v>
      </c>
      <c r="I1601" s="272" t="s">
        <v>261</v>
      </c>
      <c r="J1601" s="272" t="s">
        <v>7089</v>
      </c>
      <c r="K1601" s="273">
        <v>85.19</v>
      </c>
      <c r="L1601" s="272" t="s">
        <v>7090</v>
      </c>
    </row>
    <row r="1602" spans="1:12">
      <c r="A1602" s="272" t="s">
        <v>8558</v>
      </c>
      <c r="B1602" s="272" t="s">
        <v>8559</v>
      </c>
      <c r="C1602" s="272" t="s">
        <v>8638</v>
      </c>
      <c r="D1602" s="272" t="s">
        <v>8639</v>
      </c>
      <c r="E1602" s="273" t="s">
        <v>7087</v>
      </c>
      <c r="F1602" s="272" t="s">
        <v>7087</v>
      </c>
      <c r="G1602" s="272">
        <v>104886</v>
      </c>
      <c r="H1602" s="272" t="s">
        <v>8726</v>
      </c>
      <c r="I1602" s="272" t="s">
        <v>261</v>
      </c>
      <c r="J1602" s="272" t="s">
        <v>7089</v>
      </c>
      <c r="K1602" s="273">
        <v>51.45</v>
      </c>
      <c r="L1602" s="272" t="s">
        <v>7090</v>
      </c>
    </row>
    <row r="1603" spans="1:12">
      <c r="A1603" s="272" t="s">
        <v>8558</v>
      </c>
      <c r="B1603" s="272" t="s">
        <v>8559</v>
      </c>
      <c r="C1603" s="272" t="s">
        <v>8638</v>
      </c>
      <c r="D1603" s="272" t="s">
        <v>8639</v>
      </c>
      <c r="E1603" s="273" t="s">
        <v>7087</v>
      </c>
      <c r="F1603" s="272" t="s">
        <v>7087</v>
      </c>
      <c r="G1603" s="272">
        <v>104887</v>
      </c>
      <c r="H1603" s="272" t="s">
        <v>8727</v>
      </c>
      <c r="I1603" s="272" t="s">
        <v>261</v>
      </c>
      <c r="J1603" s="272" t="s">
        <v>7089</v>
      </c>
      <c r="K1603" s="273">
        <v>45.8</v>
      </c>
      <c r="L1603" s="272" t="s">
        <v>7090</v>
      </c>
    </row>
    <row r="1604" spans="1:12">
      <c r="A1604" s="272" t="s">
        <v>8558</v>
      </c>
      <c r="B1604" s="272" t="s">
        <v>8559</v>
      </c>
      <c r="C1604" s="272" t="s">
        <v>8638</v>
      </c>
      <c r="D1604" s="272" t="s">
        <v>8639</v>
      </c>
      <c r="E1604" s="273" t="s">
        <v>7087</v>
      </c>
      <c r="F1604" s="272" t="s">
        <v>7087</v>
      </c>
      <c r="G1604" s="272">
        <v>104888</v>
      </c>
      <c r="H1604" s="272" t="s">
        <v>8728</v>
      </c>
      <c r="I1604" s="272" t="s">
        <v>261</v>
      </c>
      <c r="J1604" s="272" t="s">
        <v>7089</v>
      </c>
      <c r="K1604" s="273">
        <v>41.97</v>
      </c>
      <c r="L1604" s="272" t="s">
        <v>7090</v>
      </c>
    </row>
    <row r="1605" spans="1:12">
      <c r="A1605" s="272" t="s">
        <v>8558</v>
      </c>
      <c r="B1605" s="272" t="s">
        <v>8559</v>
      </c>
      <c r="C1605" s="272" t="s">
        <v>8638</v>
      </c>
      <c r="D1605" s="272" t="s">
        <v>8639</v>
      </c>
      <c r="E1605" s="273" t="s">
        <v>7087</v>
      </c>
      <c r="F1605" s="272" t="s">
        <v>7087</v>
      </c>
      <c r="G1605" s="272">
        <v>104889</v>
      </c>
      <c r="H1605" s="272" t="s">
        <v>8729</v>
      </c>
      <c r="I1605" s="272" t="s">
        <v>261</v>
      </c>
      <c r="J1605" s="272" t="s">
        <v>7089</v>
      </c>
      <c r="K1605" s="273">
        <v>59</v>
      </c>
      <c r="L1605" s="272" t="s">
        <v>7090</v>
      </c>
    </row>
    <row r="1606" spans="1:12">
      <c r="A1606" s="272" t="s">
        <v>8558</v>
      </c>
      <c r="B1606" s="272" t="s">
        <v>8559</v>
      </c>
      <c r="C1606" s="272" t="s">
        <v>8638</v>
      </c>
      <c r="D1606" s="272" t="s">
        <v>8639</v>
      </c>
      <c r="E1606" s="273" t="s">
        <v>7087</v>
      </c>
      <c r="F1606" s="272" t="s">
        <v>7087</v>
      </c>
      <c r="G1606" s="272">
        <v>104890</v>
      </c>
      <c r="H1606" s="272" t="s">
        <v>8730</v>
      </c>
      <c r="I1606" s="272" t="s">
        <v>261</v>
      </c>
      <c r="J1606" s="272" t="s">
        <v>7089</v>
      </c>
      <c r="K1606" s="273">
        <v>51.87</v>
      </c>
      <c r="L1606" s="272" t="s">
        <v>7090</v>
      </c>
    </row>
    <row r="1607" spans="1:12">
      <c r="A1607" s="272" t="s">
        <v>8558</v>
      </c>
      <c r="B1607" s="272" t="s">
        <v>8559</v>
      </c>
      <c r="C1607" s="272" t="s">
        <v>8638</v>
      </c>
      <c r="D1607" s="272" t="s">
        <v>8639</v>
      </c>
      <c r="E1607" s="273" t="s">
        <v>7087</v>
      </c>
      <c r="F1607" s="272" t="s">
        <v>7087</v>
      </c>
      <c r="G1607" s="272">
        <v>104891</v>
      </c>
      <c r="H1607" s="272" t="s">
        <v>8731</v>
      </c>
      <c r="I1607" s="272" t="s">
        <v>261</v>
      </c>
      <c r="J1607" s="272" t="s">
        <v>7089</v>
      </c>
      <c r="K1607" s="273">
        <v>47.1</v>
      </c>
      <c r="L1607" s="272" t="s">
        <v>7090</v>
      </c>
    </row>
    <row r="1608" spans="1:12">
      <c r="A1608" s="272" t="s">
        <v>8558</v>
      </c>
      <c r="B1608" s="272" t="s">
        <v>8559</v>
      </c>
      <c r="C1608" s="272" t="s">
        <v>8638</v>
      </c>
      <c r="D1608" s="272" t="s">
        <v>8639</v>
      </c>
      <c r="E1608" s="273" t="s">
        <v>7087</v>
      </c>
      <c r="F1608" s="272" t="s">
        <v>7087</v>
      </c>
      <c r="G1608" s="272">
        <v>104892</v>
      </c>
      <c r="H1608" s="272" t="s">
        <v>8732</v>
      </c>
      <c r="I1608" s="272" t="s">
        <v>261</v>
      </c>
      <c r="J1608" s="272" t="s">
        <v>7089</v>
      </c>
      <c r="K1608" s="273">
        <v>101.26</v>
      </c>
      <c r="L1608" s="272" t="s">
        <v>7090</v>
      </c>
    </row>
    <row r="1609" spans="1:12">
      <c r="A1609" s="272" t="s">
        <v>8558</v>
      </c>
      <c r="B1609" s="272" t="s">
        <v>8559</v>
      </c>
      <c r="C1609" s="272" t="s">
        <v>8733</v>
      </c>
      <c r="D1609" s="272" t="s">
        <v>8734</v>
      </c>
      <c r="E1609" s="273" t="s">
        <v>7087</v>
      </c>
      <c r="F1609" s="272" t="s">
        <v>7087</v>
      </c>
      <c r="G1609" s="272">
        <v>102989</v>
      </c>
      <c r="H1609" s="272" t="s">
        <v>8735</v>
      </c>
      <c r="I1609" s="272" t="s">
        <v>261</v>
      </c>
      <c r="J1609" s="272" t="s">
        <v>7147</v>
      </c>
      <c r="K1609" s="273">
        <v>28.86</v>
      </c>
      <c r="L1609" s="272" t="s">
        <v>7090</v>
      </c>
    </row>
    <row r="1610" spans="1:12">
      <c r="A1610" s="272" t="s">
        <v>8558</v>
      </c>
      <c r="B1610" s="272" t="s">
        <v>8559</v>
      </c>
      <c r="C1610" s="272" t="s">
        <v>8733</v>
      </c>
      <c r="D1610" s="272" t="s">
        <v>8734</v>
      </c>
      <c r="E1610" s="273" t="s">
        <v>7087</v>
      </c>
      <c r="F1610" s="272" t="s">
        <v>7087</v>
      </c>
      <c r="G1610" s="272">
        <v>102990</v>
      </c>
      <c r="H1610" s="272" t="s">
        <v>8736</v>
      </c>
      <c r="I1610" s="272" t="s">
        <v>261</v>
      </c>
      <c r="J1610" s="272" t="s">
        <v>7147</v>
      </c>
      <c r="K1610" s="273">
        <v>35.03</v>
      </c>
      <c r="L1610" s="272" t="s">
        <v>7090</v>
      </c>
    </row>
    <row r="1611" spans="1:12">
      <c r="A1611" s="272" t="s">
        <v>8558</v>
      </c>
      <c r="B1611" s="272" t="s">
        <v>8559</v>
      </c>
      <c r="C1611" s="272" t="s">
        <v>8733</v>
      </c>
      <c r="D1611" s="272" t="s">
        <v>8734</v>
      </c>
      <c r="E1611" s="273" t="s">
        <v>7087</v>
      </c>
      <c r="F1611" s="272" t="s">
        <v>7087</v>
      </c>
      <c r="G1611" s="272">
        <v>102991</v>
      </c>
      <c r="H1611" s="272" t="s">
        <v>8737</v>
      </c>
      <c r="I1611" s="272" t="s">
        <v>261</v>
      </c>
      <c r="J1611" s="272" t="s">
        <v>7147</v>
      </c>
      <c r="K1611" s="273">
        <v>45.26</v>
      </c>
      <c r="L1611" s="272" t="s">
        <v>7090</v>
      </c>
    </row>
    <row r="1612" spans="1:12">
      <c r="A1612" s="272" t="s">
        <v>8558</v>
      </c>
      <c r="B1612" s="272" t="s">
        <v>8559</v>
      </c>
      <c r="C1612" s="272" t="s">
        <v>8733</v>
      </c>
      <c r="D1612" s="272" t="s">
        <v>8734</v>
      </c>
      <c r="E1612" s="273" t="s">
        <v>7087</v>
      </c>
      <c r="F1612" s="272" t="s">
        <v>7087</v>
      </c>
      <c r="G1612" s="272">
        <v>102992</v>
      </c>
      <c r="H1612" s="272" t="s">
        <v>8738</v>
      </c>
      <c r="I1612" s="272" t="s">
        <v>261</v>
      </c>
      <c r="J1612" s="272" t="s">
        <v>7147</v>
      </c>
      <c r="K1612" s="273">
        <v>64.92</v>
      </c>
      <c r="L1612" s="272" t="s">
        <v>7090</v>
      </c>
    </row>
    <row r="1613" spans="1:12">
      <c r="A1613" s="272" t="s">
        <v>8558</v>
      </c>
      <c r="B1613" s="272" t="s">
        <v>8559</v>
      </c>
      <c r="C1613" s="272" t="s">
        <v>8733</v>
      </c>
      <c r="D1613" s="272" t="s">
        <v>8734</v>
      </c>
      <c r="E1613" s="273" t="s">
        <v>7087</v>
      </c>
      <c r="F1613" s="272" t="s">
        <v>7087</v>
      </c>
      <c r="G1613" s="272">
        <v>102993</v>
      </c>
      <c r="H1613" s="272" t="s">
        <v>8739</v>
      </c>
      <c r="I1613" s="272" t="s">
        <v>261</v>
      </c>
      <c r="J1613" s="272" t="s">
        <v>7147</v>
      </c>
      <c r="K1613" s="273">
        <v>84.7</v>
      </c>
      <c r="L1613" s="272" t="s">
        <v>7090</v>
      </c>
    </row>
    <row r="1614" spans="1:12">
      <c r="A1614" s="272" t="s">
        <v>8558</v>
      </c>
      <c r="B1614" s="272" t="s">
        <v>8559</v>
      </c>
      <c r="C1614" s="272" t="s">
        <v>8733</v>
      </c>
      <c r="D1614" s="272" t="s">
        <v>8734</v>
      </c>
      <c r="E1614" s="273" t="s">
        <v>7087</v>
      </c>
      <c r="F1614" s="272" t="s">
        <v>7087</v>
      </c>
      <c r="G1614" s="272">
        <v>102994</v>
      </c>
      <c r="H1614" s="272" t="s">
        <v>8740</v>
      </c>
      <c r="I1614" s="272" t="s">
        <v>261</v>
      </c>
      <c r="J1614" s="272" t="s">
        <v>7147</v>
      </c>
      <c r="K1614" s="273">
        <v>140.66</v>
      </c>
      <c r="L1614" s="272" t="s">
        <v>7090</v>
      </c>
    </row>
    <row r="1615" spans="1:12">
      <c r="A1615" s="272" t="s">
        <v>8558</v>
      </c>
      <c r="B1615" s="272" t="s">
        <v>8559</v>
      </c>
      <c r="C1615" s="272" t="s">
        <v>8733</v>
      </c>
      <c r="D1615" s="272" t="s">
        <v>8734</v>
      </c>
      <c r="E1615" s="273" t="s">
        <v>7087</v>
      </c>
      <c r="F1615" s="272" t="s">
        <v>7087</v>
      </c>
      <c r="G1615" s="272">
        <v>102995</v>
      </c>
      <c r="H1615" s="272" t="s">
        <v>8741</v>
      </c>
      <c r="I1615" s="272" t="s">
        <v>261</v>
      </c>
      <c r="J1615" s="272" t="s">
        <v>7147</v>
      </c>
      <c r="K1615" s="273">
        <v>49.77</v>
      </c>
      <c r="L1615" s="272" t="s">
        <v>7090</v>
      </c>
    </row>
    <row r="1616" spans="1:12">
      <c r="A1616" s="272" t="s">
        <v>8558</v>
      </c>
      <c r="B1616" s="272" t="s">
        <v>8559</v>
      </c>
      <c r="C1616" s="272" t="s">
        <v>8733</v>
      </c>
      <c r="D1616" s="272" t="s">
        <v>8734</v>
      </c>
      <c r="E1616" s="273" t="s">
        <v>7087</v>
      </c>
      <c r="F1616" s="272" t="s">
        <v>7087</v>
      </c>
      <c r="G1616" s="272">
        <v>102996</v>
      </c>
      <c r="H1616" s="272" t="s">
        <v>8742</v>
      </c>
      <c r="I1616" s="272" t="s">
        <v>261</v>
      </c>
      <c r="J1616" s="272" t="s">
        <v>7147</v>
      </c>
      <c r="K1616" s="273">
        <v>70.37</v>
      </c>
      <c r="L1616" s="272" t="s">
        <v>7090</v>
      </c>
    </row>
    <row r="1617" spans="1:12">
      <c r="A1617" s="272" t="s">
        <v>8558</v>
      </c>
      <c r="B1617" s="272" t="s">
        <v>8559</v>
      </c>
      <c r="C1617" s="272" t="s">
        <v>8733</v>
      </c>
      <c r="D1617" s="272" t="s">
        <v>8734</v>
      </c>
      <c r="E1617" s="273" t="s">
        <v>7087</v>
      </c>
      <c r="F1617" s="272" t="s">
        <v>7087</v>
      </c>
      <c r="G1617" s="272">
        <v>102997</v>
      </c>
      <c r="H1617" s="272" t="s">
        <v>8743</v>
      </c>
      <c r="I1617" s="272" t="s">
        <v>261</v>
      </c>
      <c r="J1617" s="272" t="s">
        <v>7147</v>
      </c>
      <c r="K1617" s="273">
        <v>94.17</v>
      </c>
      <c r="L1617" s="272" t="s">
        <v>7090</v>
      </c>
    </row>
    <row r="1618" spans="1:12">
      <c r="A1618" s="272" t="s">
        <v>8558</v>
      </c>
      <c r="B1618" s="272" t="s">
        <v>8559</v>
      </c>
      <c r="C1618" s="272" t="s">
        <v>8733</v>
      </c>
      <c r="D1618" s="272" t="s">
        <v>8734</v>
      </c>
      <c r="E1618" s="273" t="s">
        <v>7087</v>
      </c>
      <c r="F1618" s="272" t="s">
        <v>7087</v>
      </c>
      <c r="G1618" s="272">
        <v>102998</v>
      </c>
      <c r="H1618" s="272" t="s">
        <v>8744</v>
      </c>
      <c r="I1618" s="272" t="s">
        <v>261</v>
      </c>
      <c r="J1618" s="272" t="s">
        <v>7147</v>
      </c>
      <c r="K1618" s="273">
        <v>90.07</v>
      </c>
      <c r="L1618" s="272" t="s">
        <v>7090</v>
      </c>
    </row>
    <row r="1619" spans="1:12">
      <c r="A1619" s="272" t="s">
        <v>8558</v>
      </c>
      <c r="B1619" s="272" t="s">
        <v>8559</v>
      </c>
      <c r="C1619" s="272" t="s">
        <v>8733</v>
      </c>
      <c r="D1619" s="272" t="s">
        <v>8734</v>
      </c>
      <c r="E1619" s="273" t="s">
        <v>7087</v>
      </c>
      <c r="F1619" s="272" t="s">
        <v>7087</v>
      </c>
      <c r="G1619" s="272">
        <v>102999</v>
      </c>
      <c r="H1619" s="272" t="s">
        <v>8745</v>
      </c>
      <c r="I1619" s="272" t="s">
        <v>261</v>
      </c>
      <c r="J1619" s="272" t="s">
        <v>7147</v>
      </c>
      <c r="K1619" s="273">
        <v>113.96</v>
      </c>
      <c r="L1619" s="272" t="s">
        <v>7090</v>
      </c>
    </row>
    <row r="1620" spans="1:12">
      <c r="A1620" s="272" t="s">
        <v>8558</v>
      </c>
      <c r="B1620" s="272" t="s">
        <v>8559</v>
      </c>
      <c r="C1620" s="272" t="s">
        <v>8733</v>
      </c>
      <c r="D1620" s="272" t="s">
        <v>8734</v>
      </c>
      <c r="E1620" s="273" t="s">
        <v>7087</v>
      </c>
      <c r="F1620" s="272" t="s">
        <v>7087</v>
      </c>
      <c r="G1620" s="272">
        <v>103000</v>
      </c>
      <c r="H1620" s="272" t="s">
        <v>8746</v>
      </c>
      <c r="I1620" s="272" t="s">
        <v>261</v>
      </c>
      <c r="J1620" s="272" t="s">
        <v>7147</v>
      </c>
      <c r="K1620" s="273">
        <v>114.44</v>
      </c>
      <c r="L1620" s="272" t="s">
        <v>7090</v>
      </c>
    </row>
    <row r="1621" spans="1:12">
      <c r="A1621" s="272" t="s">
        <v>8558</v>
      </c>
      <c r="B1621" s="272" t="s">
        <v>8559</v>
      </c>
      <c r="C1621" s="272" t="s">
        <v>8733</v>
      </c>
      <c r="D1621" s="272" t="s">
        <v>8734</v>
      </c>
      <c r="E1621" s="273" t="s">
        <v>7087</v>
      </c>
      <c r="F1621" s="272" t="s">
        <v>7087</v>
      </c>
      <c r="G1621" s="272">
        <v>103001</v>
      </c>
      <c r="H1621" s="272" t="s">
        <v>8747</v>
      </c>
      <c r="I1621" s="272" t="s">
        <v>17</v>
      </c>
      <c r="J1621" s="272" t="s">
        <v>7089</v>
      </c>
      <c r="K1621" s="273">
        <v>241.56</v>
      </c>
      <c r="L1621" s="272" t="s">
        <v>7090</v>
      </c>
    </row>
    <row r="1622" spans="1:12">
      <c r="A1622" s="272" t="s">
        <v>8558</v>
      </c>
      <c r="B1622" s="272" t="s">
        <v>8559</v>
      </c>
      <c r="C1622" s="272" t="s">
        <v>8733</v>
      </c>
      <c r="D1622" s="272" t="s">
        <v>8734</v>
      </c>
      <c r="E1622" s="273" t="s">
        <v>7087</v>
      </c>
      <c r="F1622" s="272" t="s">
        <v>7087</v>
      </c>
      <c r="G1622" s="272">
        <v>103002</v>
      </c>
      <c r="H1622" s="272" t="s">
        <v>8748</v>
      </c>
      <c r="I1622" s="272" t="s">
        <v>17</v>
      </c>
      <c r="J1622" s="272" t="s">
        <v>7089</v>
      </c>
      <c r="K1622" s="273">
        <v>301.51</v>
      </c>
      <c r="L1622" s="272" t="s">
        <v>7090</v>
      </c>
    </row>
    <row r="1623" spans="1:12">
      <c r="A1623" s="272" t="s">
        <v>8558</v>
      </c>
      <c r="B1623" s="272" t="s">
        <v>8559</v>
      </c>
      <c r="C1623" s="272" t="s">
        <v>8733</v>
      </c>
      <c r="D1623" s="272" t="s">
        <v>8734</v>
      </c>
      <c r="E1623" s="273" t="s">
        <v>7087</v>
      </c>
      <c r="F1623" s="272" t="s">
        <v>7087</v>
      </c>
      <c r="G1623" s="272">
        <v>103003</v>
      </c>
      <c r="H1623" s="272" t="s">
        <v>8749</v>
      </c>
      <c r="I1623" s="272" t="s">
        <v>17</v>
      </c>
      <c r="J1623" s="272" t="s">
        <v>7089</v>
      </c>
      <c r="K1623" s="273">
        <v>421.49</v>
      </c>
      <c r="L1623" s="272" t="s">
        <v>7090</v>
      </c>
    </row>
    <row r="1624" spans="1:12">
      <c r="A1624" s="272" t="s">
        <v>8558</v>
      </c>
      <c r="B1624" s="272" t="s">
        <v>8559</v>
      </c>
      <c r="C1624" s="272" t="s">
        <v>8733</v>
      </c>
      <c r="D1624" s="272" t="s">
        <v>8734</v>
      </c>
      <c r="E1624" s="273" t="s">
        <v>7087</v>
      </c>
      <c r="F1624" s="272" t="s">
        <v>7087</v>
      </c>
      <c r="G1624" s="272">
        <v>103005</v>
      </c>
      <c r="H1624" s="272" t="s">
        <v>8750</v>
      </c>
      <c r="I1624" s="272" t="s">
        <v>17</v>
      </c>
      <c r="J1624" s="272" t="s">
        <v>7089</v>
      </c>
      <c r="K1624" s="273">
        <v>585.89</v>
      </c>
      <c r="L1624" s="272" t="s">
        <v>7090</v>
      </c>
    </row>
    <row r="1625" spans="1:12">
      <c r="A1625" s="272" t="s">
        <v>8558</v>
      </c>
      <c r="B1625" s="272" t="s">
        <v>8559</v>
      </c>
      <c r="C1625" s="272" t="s">
        <v>8733</v>
      </c>
      <c r="D1625" s="272" t="s">
        <v>8734</v>
      </c>
      <c r="E1625" s="273" t="s">
        <v>7087</v>
      </c>
      <c r="F1625" s="272" t="s">
        <v>7087</v>
      </c>
      <c r="G1625" s="272">
        <v>103006</v>
      </c>
      <c r="H1625" s="272" t="s">
        <v>8751</v>
      </c>
      <c r="I1625" s="272" t="s">
        <v>17</v>
      </c>
      <c r="J1625" s="272" t="s">
        <v>7089</v>
      </c>
      <c r="K1625" s="273">
        <v>795.8</v>
      </c>
      <c r="L1625" s="272" t="s">
        <v>7090</v>
      </c>
    </row>
    <row r="1626" spans="1:12">
      <c r="A1626" s="272" t="s">
        <v>8558</v>
      </c>
      <c r="B1626" s="272" t="s">
        <v>8559</v>
      </c>
      <c r="C1626" s="272" t="s">
        <v>8733</v>
      </c>
      <c r="D1626" s="272" t="s">
        <v>8734</v>
      </c>
      <c r="E1626" s="273" t="s">
        <v>7087</v>
      </c>
      <c r="F1626" s="272" t="s">
        <v>7087</v>
      </c>
      <c r="G1626" s="272">
        <v>103007</v>
      </c>
      <c r="H1626" s="272" t="s">
        <v>8752</v>
      </c>
      <c r="I1626" s="272" t="s">
        <v>17</v>
      </c>
      <c r="J1626" s="272" t="s">
        <v>7089</v>
      </c>
      <c r="K1626" s="274">
        <v>1056.8399999999999</v>
      </c>
      <c r="L1626" s="272" t="s">
        <v>7090</v>
      </c>
    </row>
    <row r="1627" spans="1:12">
      <c r="A1627" s="272" t="s">
        <v>8558</v>
      </c>
      <c r="B1627" s="272" t="s">
        <v>8559</v>
      </c>
      <c r="C1627" s="272" t="s">
        <v>8753</v>
      </c>
      <c r="D1627" s="272" t="s">
        <v>8754</v>
      </c>
      <c r="E1627" s="273" t="s">
        <v>7087</v>
      </c>
      <c r="F1627" s="272" t="s">
        <v>7087</v>
      </c>
      <c r="G1627" s="272">
        <v>97933</v>
      </c>
      <c r="H1627" s="272" t="s">
        <v>8755</v>
      </c>
      <c r="I1627" s="272" t="s">
        <v>17</v>
      </c>
      <c r="J1627" s="272" t="s">
        <v>7089</v>
      </c>
      <c r="K1627" s="273">
        <v>792.11</v>
      </c>
      <c r="L1627" s="272" t="s">
        <v>7090</v>
      </c>
    </row>
    <row r="1628" spans="1:12">
      <c r="A1628" s="272" t="s">
        <v>8558</v>
      </c>
      <c r="B1628" s="272" t="s">
        <v>8559</v>
      </c>
      <c r="C1628" s="272" t="s">
        <v>8753</v>
      </c>
      <c r="D1628" s="272" t="s">
        <v>8754</v>
      </c>
      <c r="E1628" s="273" t="s">
        <v>7087</v>
      </c>
      <c r="F1628" s="272" t="s">
        <v>7087</v>
      </c>
      <c r="G1628" s="272">
        <v>97934</v>
      </c>
      <c r="H1628" s="272" t="s">
        <v>8756</v>
      </c>
      <c r="I1628" s="272" t="s">
        <v>17</v>
      </c>
      <c r="J1628" s="272" t="s">
        <v>7089</v>
      </c>
      <c r="K1628" s="274">
        <v>2059.27</v>
      </c>
      <c r="L1628" s="272" t="s">
        <v>7090</v>
      </c>
    </row>
    <row r="1629" spans="1:12">
      <c r="A1629" s="272" t="s">
        <v>8558</v>
      </c>
      <c r="B1629" s="272" t="s">
        <v>8559</v>
      </c>
      <c r="C1629" s="272" t="s">
        <v>8753</v>
      </c>
      <c r="D1629" s="272" t="s">
        <v>8754</v>
      </c>
      <c r="E1629" s="273" t="s">
        <v>7087</v>
      </c>
      <c r="F1629" s="272" t="s">
        <v>7087</v>
      </c>
      <c r="G1629" s="272">
        <v>97935</v>
      </c>
      <c r="H1629" s="272" t="s">
        <v>8757</v>
      </c>
      <c r="I1629" s="272" t="s">
        <v>17</v>
      </c>
      <c r="J1629" s="272" t="s">
        <v>7089</v>
      </c>
      <c r="K1629" s="273">
        <v>722.86</v>
      </c>
      <c r="L1629" s="272" t="s">
        <v>7090</v>
      </c>
    </row>
    <row r="1630" spans="1:12">
      <c r="A1630" s="272" t="s">
        <v>8558</v>
      </c>
      <c r="B1630" s="272" t="s">
        <v>8559</v>
      </c>
      <c r="C1630" s="272" t="s">
        <v>8753</v>
      </c>
      <c r="D1630" s="272" t="s">
        <v>8754</v>
      </c>
      <c r="E1630" s="273" t="s">
        <v>7087</v>
      </c>
      <c r="F1630" s="272" t="s">
        <v>7087</v>
      </c>
      <c r="G1630" s="272">
        <v>97936</v>
      </c>
      <c r="H1630" s="272" t="s">
        <v>8758</v>
      </c>
      <c r="I1630" s="272" t="s">
        <v>17</v>
      </c>
      <c r="J1630" s="272" t="s">
        <v>7089</v>
      </c>
      <c r="K1630" s="274">
        <v>1948.07</v>
      </c>
      <c r="L1630" s="272" t="s">
        <v>7090</v>
      </c>
    </row>
    <row r="1631" spans="1:12">
      <c r="A1631" s="272" t="s">
        <v>8558</v>
      </c>
      <c r="B1631" s="272" t="s">
        <v>8559</v>
      </c>
      <c r="C1631" s="272" t="s">
        <v>8753</v>
      </c>
      <c r="D1631" s="272" t="s">
        <v>8754</v>
      </c>
      <c r="E1631" s="273" t="s">
        <v>7087</v>
      </c>
      <c r="F1631" s="272" t="s">
        <v>7087</v>
      </c>
      <c r="G1631" s="272">
        <v>97947</v>
      </c>
      <c r="H1631" s="272" t="s">
        <v>8759</v>
      </c>
      <c r="I1631" s="272" t="s">
        <v>17</v>
      </c>
      <c r="J1631" s="272" t="s">
        <v>7089</v>
      </c>
      <c r="K1631" s="274">
        <v>1597.6</v>
      </c>
      <c r="L1631" s="272" t="s">
        <v>7090</v>
      </c>
    </row>
    <row r="1632" spans="1:12">
      <c r="A1632" s="272" t="s">
        <v>8558</v>
      </c>
      <c r="B1632" s="272" t="s">
        <v>8559</v>
      </c>
      <c r="C1632" s="272" t="s">
        <v>8753</v>
      </c>
      <c r="D1632" s="272" t="s">
        <v>8754</v>
      </c>
      <c r="E1632" s="273" t="s">
        <v>7087</v>
      </c>
      <c r="F1632" s="272" t="s">
        <v>7087</v>
      </c>
      <c r="G1632" s="272">
        <v>97948</v>
      </c>
      <c r="H1632" s="272" t="s">
        <v>8760</v>
      </c>
      <c r="I1632" s="272" t="s">
        <v>17</v>
      </c>
      <c r="J1632" s="272" t="s">
        <v>7089</v>
      </c>
      <c r="K1632" s="274">
        <v>2924.53</v>
      </c>
      <c r="L1632" s="272" t="s">
        <v>7090</v>
      </c>
    </row>
    <row r="1633" spans="1:12">
      <c r="A1633" s="272" t="s">
        <v>8558</v>
      </c>
      <c r="B1633" s="272" t="s">
        <v>8559</v>
      </c>
      <c r="C1633" s="272" t="s">
        <v>8753</v>
      </c>
      <c r="D1633" s="272" t="s">
        <v>8754</v>
      </c>
      <c r="E1633" s="273" t="s">
        <v>7087</v>
      </c>
      <c r="F1633" s="272" t="s">
        <v>7087</v>
      </c>
      <c r="G1633" s="272">
        <v>97949</v>
      </c>
      <c r="H1633" s="272" t="s">
        <v>8761</v>
      </c>
      <c r="I1633" s="272" t="s">
        <v>17</v>
      </c>
      <c r="J1633" s="272" t="s">
        <v>7089</v>
      </c>
      <c r="K1633" s="274">
        <v>1718.53</v>
      </c>
      <c r="L1633" s="272" t="s">
        <v>7090</v>
      </c>
    </row>
    <row r="1634" spans="1:12">
      <c r="A1634" s="272" t="s">
        <v>8558</v>
      </c>
      <c r="B1634" s="272" t="s">
        <v>8559</v>
      </c>
      <c r="C1634" s="272" t="s">
        <v>8753</v>
      </c>
      <c r="D1634" s="272" t="s">
        <v>8754</v>
      </c>
      <c r="E1634" s="273" t="s">
        <v>7087</v>
      </c>
      <c r="F1634" s="272" t="s">
        <v>7087</v>
      </c>
      <c r="G1634" s="272">
        <v>97950</v>
      </c>
      <c r="H1634" s="272" t="s">
        <v>8762</v>
      </c>
      <c r="I1634" s="272" t="s">
        <v>17</v>
      </c>
      <c r="J1634" s="272" t="s">
        <v>7089</v>
      </c>
      <c r="K1634" s="274">
        <v>3022.19</v>
      </c>
      <c r="L1634" s="272" t="s">
        <v>7090</v>
      </c>
    </row>
    <row r="1635" spans="1:12">
      <c r="A1635" s="272" t="s">
        <v>8558</v>
      </c>
      <c r="B1635" s="272" t="s">
        <v>8559</v>
      </c>
      <c r="C1635" s="272" t="s">
        <v>8753</v>
      </c>
      <c r="D1635" s="272" t="s">
        <v>8754</v>
      </c>
      <c r="E1635" s="273" t="s">
        <v>7087</v>
      </c>
      <c r="F1635" s="272" t="s">
        <v>7087</v>
      </c>
      <c r="G1635" s="272">
        <v>97951</v>
      </c>
      <c r="H1635" s="272" t="s">
        <v>8763</v>
      </c>
      <c r="I1635" s="272" t="s">
        <v>17</v>
      </c>
      <c r="J1635" s="272" t="s">
        <v>7089</v>
      </c>
      <c r="K1635" s="274">
        <v>2642.7</v>
      </c>
      <c r="L1635" s="272" t="s">
        <v>7090</v>
      </c>
    </row>
    <row r="1636" spans="1:12">
      <c r="A1636" s="272" t="s">
        <v>8558</v>
      </c>
      <c r="B1636" s="272" t="s">
        <v>8559</v>
      </c>
      <c r="C1636" s="272" t="s">
        <v>8753</v>
      </c>
      <c r="D1636" s="272" t="s">
        <v>8754</v>
      </c>
      <c r="E1636" s="273" t="s">
        <v>7087</v>
      </c>
      <c r="F1636" s="272" t="s">
        <v>7087</v>
      </c>
      <c r="G1636" s="272">
        <v>97952</v>
      </c>
      <c r="H1636" s="272" t="s">
        <v>8764</v>
      </c>
      <c r="I1636" s="272" t="s">
        <v>17</v>
      </c>
      <c r="J1636" s="272" t="s">
        <v>7089</v>
      </c>
      <c r="K1636" s="274">
        <v>4540.22</v>
      </c>
      <c r="L1636" s="272" t="s">
        <v>7090</v>
      </c>
    </row>
    <row r="1637" spans="1:12">
      <c r="A1637" s="272" t="s">
        <v>8558</v>
      </c>
      <c r="B1637" s="272" t="s">
        <v>8559</v>
      </c>
      <c r="C1637" s="272" t="s">
        <v>8753</v>
      </c>
      <c r="D1637" s="272" t="s">
        <v>8754</v>
      </c>
      <c r="E1637" s="273" t="s">
        <v>7087</v>
      </c>
      <c r="F1637" s="272" t="s">
        <v>7087</v>
      </c>
      <c r="G1637" s="272">
        <v>97953</v>
      </c>
      <c r="H1637" s="272" t="s">
        <v>8765</v>
      </c>
      <c r="I1637" s="272" t="s">
        <v>17</v>
      </c>
      <c r="J1637" s="272" t="s">
        <v>7089</v>
      </c>
      <c r="K1637" s="274">
        <v>1160.08</v>
      </c>
      <c r="L1637" s="272" t="s">
        <v>7090</v>
      </c>
    </row>
    <row r="1638" spans="1:12">
      <c r="A1638" s="272" t="s">
        <v>8558</v>
      </c>
      <c r="B1638" s="272" t="s">
        <v>8559</v>
      </c>
      <c r="C1638" s="272" t="s">
        <v>8753</v>
      </c>
      <c r="D1638" s="272" t="s">
        <v>8754</v>
      </c>
      <c r="E1638" s="273" t="s">
        <v>7087</v>
      </c>
      <c r="F1638" s="272" t="s">
        <v>7087</v>
      </c>
      <c r="G1638" s="272">
        <v>97955</v>
      </c>
      <c r="H1638" s="272" t="s">
        <v>8766</v>
      </c>
      <c r="I1638" s="272" t="s">
        <v>17</v>
      </c>
      <c r="J1638" s="272" t="s">
        <v>7089</v>
      </c>
      <c r="K1638" s="274">
        <v>2548</v>
      </c>
      <c r="L1638" s="272" t="s">
        <v>7090</v>
      </c>
    </row>
    <row r="1639" spans="1:12">
      <c r="A1639" s="272" t="s">
        <v>8558</v>
      </c>
      <c r="B1639" s="272" t="s">
        <v>8559</v>
      </c>
      <c r="C1639" s="272" t="s">
        <v>8753</v>
      </c>
      <c r="D1639" s="272" t="s">
        <v>8754</v>
      </c>
      <c r="E1639" s="273" t="s">
        <v>7087</v>
      </c>
      <c r="F1639" s="272" t="s">
        <v>7087</v>
      </c>
      <c r="G1639" s="272">
        <v>97956</v>
      </c>
      <c r="H1639" s="272" t="s">
        <v>8767</v>
      </c>
      <c r="I1639" s="272" t="s">
        <v>17</v>
      </c>
      <c r="J1639" s="272" t="s">
        <v>7089</v>
      </c>
      <c r="K1639" s="274">
        <v>1359.11</v>
      </c>
      <c r="L1639" s="272" t="s">
        <v>7090</v>
      </c>
    </row>
    <row r="1640" spans="1:12">
      <c r="A1640" s="272" t="s">
        <v>8558</v>
      </c>
      <c r="B1640" s="272" t="s">
        <v>8559</v>
      </c>
      <c r="C1640" s="272" t="s">
        <v>8753</v>
      </c>
      <c r="D1640" s="272" t="s">
        <v>8754</v>
      </c>
      <c r="E1640" s="273" t="s">
        <v>7087</v>
      </c>
      <c r="F1640" s="272" t="s">
        <v>7087</v>
      </c>
      <c r="G1640" s="272">
        <v>97957</v>
      </c>
      <c r="H1640" s="272" t="s">
        <v>8768</v>
      </c>
      <c r="I1640" s="272" t="s">
        <v>17</v>
      </c>
      <c r="J1640" s="272" t="s">
        <v>7089</v>
      </c>
      <c r="K1640" s="274">
        <v>2440.0500000000002</v>
      </c>
      <c r="L1640" s="272" t="s">
        <v>7090</v>
      </c>
    </row>
    <row r="1641" spans="1:12">
      <c r="A1641" s="272" t="s">
        <v>8558</v>
      </c>
      <c r="B1641" s="272" t="s">
        <v>8559</v>
      </c>
      <c r="C1641" s="272" t="s">
        <v>8753</v>
      </c>
      <c r="D1641" s="272" t="s">
        <v>8754</v>
      </c>
      <c r="E1641" s="273" t="s">
        <v>7087</v>
      </c>
      <c r="F1641" s="272" t="s">
        <v>7087</v>
      </c>
      <c r="G1641" s="272">
        <v>97961</v>
      </c>
      <c r="H1641" s="272" t="s">
        <v>8769</v>
      </c>
      <c r="I1641" s="272" t="s">
        <v>17</v>
      </c>
      <c r="J1641" s="272" t="s">
        <v>7089</v>
      </c>
      <c r="K1641" s="274">
        <v>2116.21</v>
      </c>
      <c r="L1641" s="272" t="s">
        <v>7090</v>
      </c>
    </row>
    <row r="1642" spans="1:12">
      <c r="A1642" s="272" t="s">
        <v>8558</v>
      </c>
      <c r="B1642" s="272" t="s">
        <v>8559</v>
      </c>
      <c r="C1642" s="272" t="s">
        <v>8753</v>
      </c>
      <c r="D1642" s="272" t="s">
        <v>8754</v>
      </c>
      <c r="E1642" s="273" t="s">
        <v>7087</v>
      </c>
      <c r="F1642" s="272" t="s">
        <v>7087</v>
      </c>
      <c r="G1642" s="272">
        <v>97973</v>
      </c>
      <c r="H1642" s="272" t="s">
        <v>8770</v>
      </c>
      <c r="I1642" s="272" t="s">
        <v>17</v>
      </c>
      <c r="J1642" s="272" t="s">
        <v>7089</v>
      </c>
      <c r="K1642" s="274">
        <v>3970.43</v>
      </c>
      <c r="L1642" s="272" t="s">
        <v>7090</v>
      </c>
    </row>
    <row r="1643" spans="1:12">
      <c r="A1643" s="272" t="s">
        <v>8558</v>
      </c>
      <c r="B1643" s="272" t="s">
        <v>8559</v>
      </c>
      <c r="C1643" s="272" t="s">
        <v>8753</v>
      </c>
      <c r="D1643" s="272" t="s">
        <v>8754</v>
      </c>
      <c r="E1643" s="273" t="s">
        <v>7087</v>
      </c>
      <c r="F1643" s="272" t="s">
        <v>7087</v>
      </c>
      <c r="G1643" s="272">
        <v>97974</v>
      </c>
      <c r="H1643" s="272" t="s">
        <v>8771</v>
      </c>
      <c r="I1643" s="272" t="s">
        <v>17</v>
      </c>
      <c r="J1643" s="272" t="s">
        <v>7089</v>
      </c>
      <c r="K1643" s="273">
        <v>389.78</v>
      </c>
      <c r="L1643" s="272" t="s">
        <v>7090</v>
      </c>
    </row>
    <row r="1644" spans="1:12">
      <c r="A1644" s="272" t="s">
        <v>8558</v>
      </c>
      <c r="B1644" s="272" t="s">
        <v>8559</v>
      </c>
      <c r="C1644" s="272" t="s">
        <v>8753</v>
      </c>
      <c r="D1644" s="272" t="s">
        <v>8754</v>
      </c>
      <c r="E1644" s="273" t="s">
        <v>7087</v>
      </c>
      <c r="F1644" s="272" t="s">
        <v>7087</v>
      </c>
      <c r="G1644" s="272">
        <v>97975</v>
      </c>
      <c r="H1644" s="272" t="s">
        <v>8772</v>
      </c>
      <c r="I1644" s="272" t="s">
        <v>17</v>
      </c>
      <c r="J1644" s="272" t="s">
        <v>7089</v>
      </c>
      <c r="K1644" s="273">
        <v>500.53</v>
      </c>
      <c r="L1644" s="272" t="s">
        <v>7090</v>
      </c>
    </row>
    <row r="1645" spans="1:12">
      <c r="A1645" s="272" t="s">
        <v>8558</v>
      </c>
      <c r="B1645" s="272" t="s">
        <v>8559</v>
      </c>
      <c r="C1645" s="272" t="s">
        <v>8753</v>
      </c>
      <c r="D1645" s="272" t="s">
        <v>8754</v>
      </c>
      <c r="E1645" s="273" t="s">
        <v>7087</v>
      </c>
      <c r="F1645" s="272" t="s">
        <v>7087</v>
      </c>
      <c r="G1645" s="272">
        <v>97976</v>
      </c>
      <c r="H1645" s="272" t="s">
        <v>8773</v>
      </c>
      <c r="I1645" s="272" t="s">
        <v>17</v>
      </c>
      <c r="J1645" s="272" t="s">
        <v>7089</v>
      </c>
      <c r="K1645" s="274">
        <v>1063.05</v>
      </c>
      <c r="L1645" s="272" t="s">
        <v>7090</v>
      </c>
    </row>
    <row r="1646" spans="1:12">
      <c r="A1646" s="272" t="s">
        <v>8558</v>
      </c>
      <c r="B1646" s="272" t="s">
        <v>8559</v>
      </c>
      <c r="C1646" s="272" t="s">
        <v>8753</v>
      </c>
      <c r="D1646" s="272" t="s">
        <v>8754</v>
      </c>
      <c r="E1646" s="273" t="s">
        <v>7087</v>
      </c>
      <c r="F1646" s="272" t="s">
        <v>7087</v>
      </c>
      <c r="G1646" s="272">
        <v>97977</v>
      </c>
      <c r="H1646" s="272" t="s">
        <v>8774</v>
      </c>
      <c r="I1646" s="272" t="s">
        <v>17</v>
      </c>
      <c r="J1646" s="272" t="s">
        <v>7089</v>
      </c>
      <c r="K1646" s="274">
        <v>1531.24</v>
      </c>
      <c r="L1646" s="272" t="s">
        <v>7090</v>
      </c>
    </row>
    <row r="1647" spans="1:12">
      <c r="A1647" s="272" t="s">
        <v>8558</v>
      </c>
      <c r="B1647" s="272" t="s">
        <v>8559</v>
      </c>
      <c r="C1647" s="272" t="s">
        <v>8753</v>
      </c>
      <c r="D1647" s="272" t="s">
        <v>8754</v>
      </c>
      <c r="E1647" s="273" t="s">
        <v>7087</v>
      </c>
      <c r="F1647" s="272" t="s">
        <v>7087</v>
      </c>
      <c r="G1647" s="272">
        <v>97978</v>
      </c>
      <c r="H1647" s="272" t="s">
        <v>8775</v>
      </c>
      <c r="I1647" s="272" t="s">
        <v>17</v>
      </c>
      <c r="J1647" s="272" t="s">
        <v>7089</v>
      </c>
      <c r="K1647" s="273">
        <v>810.39</v>
      </c>
      <c r="L1647" s="272" t="s">
        <v>7090</v>
      </c>
    </row>
    <row r="1648" spans="1:12">
      <c r="A1648" s="272" t="s">
        <v>8558</v>
      </c>
      <c r="B1648" s="272" t="s">
        <v>8559</v>
      </c>
      <c r="C1648" s="272" t="s">
        <v>8753</v>
      </c>
      <c r="D1648" s="272" t="s">
        <v>8754</v>
      </c>
      <c r="E1648" s="273" t="s">
        <v>7087</v>
      </c>
      <c r="F1648" s="272" t="s">
        <v>7087</v>
      </c>
      <c r="G1648" s="272">
        <v>97980</v>
      </c>
      <c r="H1648" s="272" t="s">
        <v>8776</v>
      </c>
      <c r="I1648" s="272" t="s">
        <v>17</v>
      </c>
      <c r="J1648" s="272" t="s">
        <v>7089</v>
      </c>
      <c r="K1648" s="274">
        <v>1986.82</v>
      </c>
      <c r="L1648" s="272" t="s">
        <v>7090</v>
      </c>
    </row>
    <row r="1649" spans="1:12">
      <c r="A1649" s="272" t="s">
        <v>8558</v>
      </c>
      <c r="B1649" s="272" t="s">
        <v>8559</v>
      </c>
      <c r="C1649" s="272" t="s">
        <v>8753</v>
      </c>
      <c r="D1649" s="272" t="s">
        <v>8754</v>
      </c>
      <c r="E1649" s="273" t="s">
        <v>7087</v>
      </c>
      <c r="F1649" s="272" t="s">
        <v>7087</v>
      </c>
      <c r="G1649" s="272">
        <v>97981</v>
      </c>
      <c r="H1649" s="272" t="s">
        <v>8777</v>
      </c>
      <c r="I1649" s="272" t="s">
        <v>261</v>
      </c>
      <c r="J1649" s="272" t="s">
        <v>7147</v>
      </c>
      <c r="K1649" s="274">
        <v>1152.5999999999999</v>
      </c>
      <c r="L1649" s="272" t="s">
        <v>7090</v>
      </c>
    </row>
    <row r="1650" spans="1:12">
      <c r="A1650" s="272" t="s">
        <v>8558</v>
      </c>
      <c r="B1650" s="272" t="s">
        <v>8559</v>
      </c>
      <c r="C1650" s="272" t="s">
        <v>8753</v>
      </c>
      <c r="D1650" s="272" t="s">
        <v>8754</v>
      </c>
      <c r="E1650" s="273" t="s">
        <v>7087</v>
      </c>
      <c r="F1650" s="272" t="s">
        <v>7087</v>
      </c>
      <c r="G1650" s="272">
        <v>97983</v>
      </c>
      <c r="H1650" s="272" t="s">
        <v>8778</v>
      </c>
      <c r="I1650" s="272" t="s">
        <v>261</v>
      </c>
      <c r="J1650" s="272" t="s">
        <v>7089</v>
      </c>
      <c r="K1650" s="273">
        <v>390.14</v>
      </c>
      <c r="L1650" s="272" t="s">
        <v>7090</v>
      </c>
    </row>
    <row r="1651" spans="1:12">
      <c r="A1651" s="272" t="s">
        <v>8558</v>
      </c>
      <c r="B1651" s="272" t="s">
        <v>8559</v>
      </c>
      <c r="C1651" s="272" t="s">
        <v>8753</v>
      </c>
      <c r="D1651" s="272" t="s">
        <v>8754</v>
      </c>
      <c r="E1651" s="273" t="s">
        <v>7087</v>
      </c>
      <c r="F1651" s="272" t="s">
        <v>7087</v>
      </c>
      <c r="G1651" s="272">
        <v>97985</v>
      </c>
      <c r="H1651" s="272" t="s">
        <v>8779</v>
      </c>
      <c r="I1651" s="272" t="s">
        <v>261</v>
      </c>
      <c r="J1651" s="272" t="s">
        <v>7147</v>
      </c>
      <c r="K1651" s="274">
        <v>1387.97</v>
      </c>
      <c r="L1651" s="272" t="s">
        <v>7090</v>
      </c>
    </row>
    <row r="1652" spans="1:12">
      <c r="A1652" s="272" t="s">
        <v>8558</v>
      </c>
      <c r="B1652" s="272" t="s">
        <v>8559</v>
      </c>
      <c r="C1652" s="272" t="s">
        <v>8753</v>
      </c>
      <c r="D1652" s="272" t="s">
        <v>8754</v>
      </c>
      <c r="E1652" s="273" t="s">
        <v>7087</v>
      </c>
      <c r="F1652" s="272" t="s">
        <v>7087</v>
      </c>
      <c r="G1652" s="272">
        <v>97987</v>
      </c>
      <c r="H1652" s="272" t="s">
        <v>8780</v>
      </c>
      <c r="I1652" s="272" t="s">
        <v>261</v>
      </c>
      <c r="J1652" s="272" t="s">
        <v>7089</v>
      </c>
      <c r="K1652" s="273">
        <v>516.84</v>
      </c>
      <c r="L1652" s="272" t="s">
        <v>7090</v>
      </c>
    </row>
    <row r="1653" spans="1:12">
      <c r="A1653" s="272" t="s">
        <v>8558</v>
      </c>
      <c r="B1653" s="272" t="s">
        <v>8559</v>
      </c>
      <c r="C1653" s="272" t="s">
        <v>8753</v>
      </c>
      <c r="D1653" s="272" t="s">
        <v>8754</v>
      </c>
      <c r="E1653" s="273" t="s">
        <v>7087</v>
      </c>
      <c r="F1653" s="272" t="s">
        <v>7087</v>
      </c>
      <c r="G1653" s="272">
        <v>97988</v>
      </c>
      <c r="H1653" s="272" t="s">
        <v>8781</v>
      </c>
      <c r="I1653" s="272" t="s">
        <v>17</v>
      </c>
      <c r="J1653" s="272" t="s">
        <v>7089</v>
      </c>
      <c r="K1653" s="274">
        <v>2928.42</v>
      </c>
      <c r="L1653" s="272" t="s">
        <v>7090</v>
      </c>
    </row>
    <row r="1654" spans="1:12">
      <c r="A1654" s="272" t="s">
        <v>8558</v>
      </c>
      <c r="B1654" s="272" t="s">
        <v>8559</v>
      </c>
      <c r="C1654" s="272" t="s">
        <v>8753</v>
      </c>
      <c r="D1654" s="272" t="s">
        <v>8754</v>
      </c>
      <c r="E1654" s="273" t="s">
        <v>7087</v>
      </c>
      <c r="F1654" s="272" t="s">
        <v>7087</v>
      </c>
      <c r="G1654" s="272">
        <v>97989</v>
      </c>
      <c r="H1654" s="272" t="s">
        <v>8782</v>
      </c>
      <c r="I1654" s="272" t="s">
        <v>261</v>
      </c>
      <c r="J1654" s="272" t="s">
        <v>7147</v>
      </c>
      <c r="K1654" s="274">
        <v>1623.31</v>
      </c>
      <c r="L1654" s="272" t="s">
        <v>7090</v>
      </c>
    </row>
    <row r="1655" spans="1:12">
      <c r="A1655" s="272" t="s">
        <v>8558</v>
      </c>
      <c r="B1655" s="272" t="s">
        <v>8559</v>
      </c>
      <c r="C1655" s="272" t="s">
        <v>8753</v>
      </c>
      <c r="D1655" s="272" t="s">
        <v>8754</v>
      </c>
      <c r="E1655" s="273" t="s">
        <v>7087</v>
      </c>
      <c r="F1655" s="272" t="s">
        <v>7087</v>
      </c>
      <c r="G1655" s="272">
        <v>97991</v>
      </c>
      <c r="H1655" s="272" t="s">
        <v>8783</v>
      </c>
      <c r="I1655" s="272" t="s">
        <v>261</v>
      </c>
      <c r="J1655" s="272" t="s">
        <v>7089</v>
      </c>
      <c r="K1655" s="273">
        <v>707.02</v>
      </c>
      <c r="L1655" s="272" t="s">
        <v>7090</v>
      </c>
    </row>
    <row r="1656" spans="1:12">
      <c r="A1656" s="272" t="s">
        <v>8558</v>
      </c>
      <c r="B1656" s="272" t="s">
        <v>8559</v>
      </c>
      <c r="C1656" s="272" t="s">
        <v>8753</v>
      </c>
      <c r="D1656" s="272" t="s">
        <v>8754</v>
      </c>
      <c r="E1656" s="273" t="s">
        <v>7087</v>
      </c>
      <c r="F1656" s="272" t="s">
        <v>7087</v>
      </c>
      <c r="G1656" s="272">
        <v>97992</v>
      </c>
      <c r="H1656" s="272" t="s">
        <v>8784</v>
      </c>
      <c r="I1656" s="272" t="s">
        <v>17</v>
      </c>
      <c r="J1656" s="272" t="s">
        <v>7089</v>
      </c>
      <c r="K1656" s="274">
        <v>3765.69</v>
      </c>
      <c r="L1656" s="272" t="s">
        <v>7090</v>
      </c>
    </row>
    <row r="1657" spans="1:12">
      <c r="A1657" s="272" t="s">
        <v>8558</v>
      </c>
      <c r="B1657" s="272" t="s">
        <v>8559</v>
      </c>
      <c r="C1657" s="272" t="s">
        <v>8753</v>
      </c>
      <c r="D1657" s="272" t="s">
        <v>8754</v>
      </c>
      <c r="E1657" s="273" t="s">
        <v>7087</v>
      </c>
      <c r="F1657" s="272" t="s">
        <v>7087</v>
      </c>
      <c r="G1657" s="272">
        <v>97993</v>
      </c>
      <c r="H1657" s="272" t="s">
        <v>8785</v>
      </c>
      <c r="I1657" s="272" t="s">
        <v>261</v>
      </c>
      <c r="J1657" s="272" t="s">
        <v>7147</v>
      </c>
      <c r="K1657" s="274">
        <v>1976.4</v>
      </c>
      <c r="L1657" s="272" t="s">
        <v>7090</v>
      </c>
    </row>
    <row r="1658" spans="1:12">
      <c r="A1658" s="272" t="s">
        <v>8558</v>
      </c>
      <c r="B1658" s="272" t="s">
        <v>8559</v>
      </c>
      <c r="C1658" s="272" t="s">
        <v>8753</v>
      </c>
      <c r="D1658" s="272" t="s">
        <v>8754</v>
      </c>
      <c r="E1658" s="273" t="s">
        <v>7087</v>
      </c>
      <c r="F1658" s="272" t="s">
        <v>7087</v>
      </c>
      <c r="G1658" s="272">
        <v>97994</v>
      </c>
      <c r="H1658" s="272" t="s">
        <v>8786</v>
      </c>
      <c r="I1658" s="272" t="s">
        <v>17</v>
      </c>
      <c r="J1658" s="272" t="s">
        <v>7089</v>
      </c>
      <c r="K1658" s="274">
        <v>2427.73</v>
      </c>
      <c r="L1658" s="272" t="s">
        <v>7090</v>
      </c>
    </row>
    <row r="1659" spans="1:12">
      <c r="A1659" s="272" t="s">
        <v>8558</v>
      </c>
      <c r="B1659" s="272" t="s">
        <v>8559</v>
      </c>
      <c r="C1659" s="272" t="s">
        <v>8753</v>
      </c>
      <c r="D1659" s="272" t="s">
        <v>8754</v>
      </c>
      <c r="E1659" s="273" t="s">
        <v>7087</v>
      </c>
      <c r="F1659" s="272" t="s">
        <v>7087</v>
      </c>
      <c r="G1659" s="272">
        <v>97995</v>
      </c>
      <c r="H1659" s="272" t="s">
        <v>8787</v>
      </c>
      <c r="I1659" s="272" t="s">
        <v>261</v>
      </c>
      <c r="J1659" s="272" t="s">
        <v>7147</v>
      </c>
      <c r="K1659" s="274">
        <v>1217.69</v>
      </c>
      <c r="L1659" s="272" t="s">
        <v>7090</v>
      </c>
    </row>
    <row r="1660" spans="1:12">
      <c r="A1660" s="272" t="s">
        <v>8558</v>
      </c>
      <c r="B1660" s="272" t="s">
        <v>8559</v>
      </c>
      <c r="C1660" s="272" t="s">
        <v>8753</v>
      </c>
      <c r="D1660" s="272" t="s">
        <v>8754</v>
      </c>
      <c r="E1660" s="273" t="s">
        <v>7087</v>
      </c>
      <c r="F1660" s="272" t="s">
        <v>7087</v>
      </c>
      <c r="G1660" s="272">
        <v>97996</v>
      </c>
      <c r="H1660" s="272" t="s">
        <v>8788</v>
      </c>
      <c r="I1660" s="272" t="s">
        <v>17</v>
      </c>
      <c r="J1660" s="272" t="s">
        <v>7089</v>
      </c>
      <c r="K1660" s="274">
        <v>3077.69</v>
      </c>
      <c r="L1660" s="272" t="s">
        <v>7090</v>
      </c>
    </row>
    <row r="1661" spans="1:12">
      <c r="A1661" s="272" t="s">
        <v>8558</v>
      </c>
      <c r="B1661" s="272" t="s">
        <v>8559</v>
      </c>
      <c r="C1661" s="272" t="s">
        <v>8753</v>
      </c>
      <c r="D1661" s="272" t="s">
        <v>8754</v>
      </c>
      <c r="E1661" s="273" t="s">
        <v>7087</v>
      </c>
      <c r="F1661" s="272" t="s">
        <v>7087</v>
      </c>
      <c r="G1661" s="272">
        <v>97997</v>
      </c>
      <c r="H1661" s="272" t="s">
        <v>8789</v>
      </c>
      <c r="I1661" s="272" t="s">
        <v>261</v>
      </c>
      <c r="J1661" s="272" t="s">
        <v>7147</v>
      </c>
      <c r="K1661" s="274">
        <v>1454.76</v>
      </c>
      <c r="L1661" s="272" t="s">
        <v>7090</v>
      </c>
    </row>
    <row r="1662" spans="1:12">
      <c r="A1662" s="272" t="s">
        <v>8558</v>
      </c>
      <c r="B1662" s="272" t="s">
        <v>8559</v>
      </c>
      <c r="C1662" s="272" t="s">
        <v>8753</v>
      </c>
      <c r="D1662" s="272" t="s">
        <v>8754</v>
      </c>
      <c r="E1662" s="273" t="s">
        <v>7087</v>
      </c>
      <c r="F1662" s="272" t="s">
        <v>7087</v>
      </c>
      <c r="G1662" s="272">
        <v>97999</v>
      </c>
      <c r="H1662" s="272" t="s">
        <v>8790</v>
      </c>
      <c r="I1662" s="272" t="s">
        <v>261</v>
      </c>
      <c r="J1662" s="272" t="s">
        <v>7147</v>
      </c>
      <c r="K1662" s="274">
        <v>1691.86</v>
      </c>
      <c r="L1662" s="272" t="s">
        <v>7090</v>
      </c>
    </row>
    <row r="1663" spans="1:12">
      <c r="A1663" s="272" t="s">
        <v>8558</v>
      </c>
      <c r="B1663" s="272" t="s">
        <v>8559</v>
      </c>
      <c r="C1663" s="272" t="s">
        <v>8753</v>
      </c>
      <c r="D1663" s="272" t="s">
        <v>8754</v>
      </c>
      <c r="E1663" s="273" t="s">
        <v>7087</v>
      </c>
      <c r="F1663" s="272" t="s">
        <v>7087</v>
      </c>
      <c r="G1663" s="272">
        <v>98001</v>
      </c>
      <c r="H1663" s="272" t="s">
        <v>8791</v>
      </c>
      <c r="I1663" s="272" t="s">
        <v>261</v>
      </c>
      <c r="J1663" s="272" t="s">
        <v>7147</v>
      </c>
      <c r="K1663" s="274">
        <v>1928.9</v>
      </c>
      <c r="L1663" s="272" t="s">
        <v>7090</v>
      </c>
    </row>
    <row r="1664" spans="1:12">
      <c r="A1664" s="272" t="s">
        <v>8558</v>
      </c>
      <c r="B1664" s="272" t="s">
        <v>8559</v>
      </c>
      <c r="C1664" s="272" t="s">
        <v>8753</v>
      </c>
      <c r="D1664" s="272" t="s">
        <v>8754</v>
      </c>
      <c r="E1664" s="273" t="s">
        <v>7087</v>
      </c>
      <c r="F1664" s="272" t="s">
        <v>7087</v>
      </c>
      <c r="G1664" s="272">
        <v>98002</v>
      </c>
      <c r="H1664" s="272" t="s">
        <v>8792</v>
      </c>
      <c r="I1664" s="272" t="s">
        <v>17</v>
      </c>
      <c r="J1664" s="272" t="s">
        <v>7089</v>
      </c>
      <c r="K1664" s="274">
        <v>5061.92</v>
      </c>
      <c r="L1664" s="272" t="s">
        <v>7090</v>
      </c>
    </row>
    <row r="1665" spans="1:12">
      <c r="A1665" s="272" t="s">
        <v>8558</v>
      </c>
      <c r="B1665" s="272" t="s">
        <v>8559</v>
      </c>
      <c r="C1665" s="272" t="s">
        <v>8753</v>
      </c>
      <c r="D1665" s="272" t="s">
        <v>8754</v>
      </c>
      <c r="E1665" s="273" t="s">
        <v>7087</v>
      </c>
      <c r="F1665" s="272" t="s">
        <v>7087</v>
      </c>
      <c r="G1665" s="272">
        <v>98003</v>
      </c>
      <c r="H1665" s="272" t="s">
        <v>8793</v>
      </c>
      <c r="I1665" s="272" t="s">
        <v>261</v>
      </c>
      <c r="J1665" s="272" t="s">
        <v>7147</v>
      </c>
      <c r="K1665" s="274">
        <v>2166.0500000000002</v>
      </c>
      <c r="L1665" s="272" t="s">
        <v>7090</v>
      </c>
    </row>
    <row r="1666" spans="1:12">
      <c r="A1666" s="272" t="s">
        <v>8558</v>
      </c>
      <c r="B1666" s="272" t="s">
        <v>8559</v>
      </c>
      <c r="C1666" s="272" t="s">
        <v>8753</v>
      </c>
      <c r="D1666" s="272" t="s">
        <v>8754</v>
      </c>
      <c r="E1666" s="273" t="s">
        <v>7087</v>
      </c>
      <c r="F1666" s="272" t="s">
        <v>7087</v>
      </c>
      <c r="G1666" s="272">
        <v>98005</v>
      </c>
      <c r="H1666" s="272" t="s">
        <v>8794</v>
      </c>
      <c r="I1666" s="272" t="s">
        <v>261</v>
      </c>
      <c r="J1666" s="272" t="s">
        <v>7147</v>
      </c>
      <c r="K1666" s="274">
        <v>2403.15</v>
      </c>
      <c r="L1666" s="272" t="s">
        <v>7090</v>
      </c>
    </row>
    <row r="1667" spans="1:12">
      <c r="A1667" s="272" t="s">
        <v>8558</v>
      </c>
      <c r="B1667" s="272" t="s">
        <v>8559</v>
      </c>
      <c r="C1667" s="272" t="s">
        <v>8753</v>
      </c>
      <c r="D1667" s="272" t="s">
        <v>8754</v>
      </c>
      <c r="E1667" s="273" t="s">
        <v>7087</v>
      </c>
      <c r="F1667" s="272" t="s">
        <v>7087</v>
      </c>
      <c r="G1667" s="272">
        <v>98006</v>
      </c>
      <c r="H1667" s="272" t="s">
        <v>8795</v>
      </c>
      <c r="I1667" s="272" t="s">
        <v>17</v>
      </c>
      <c r="J1667" s="272" t="s">
        <v>7089</v>
      </c>
      <c r="K1667" s="274">
        <v>6370.51</v>
      </c>
      <c r="L1667" s="272" t="s">
        <v>7090</v>
      </c>
    </row>
    <row r="1668" spans="1:12">
      <c r="A1668" s="272" t="s">
        <v>8558</v>
      </c>
      <c r="B1668" s="272" t="s">
        <v>8559</v>
      </c>
      <c r="C1668" s="272" t="s">
        <v>8753</v>
      </c>
      <c r="D1668" s="272" t="s">
        <v>8754</v>
      </c>
      <c r="E1668" s="273" t="s">
        <v>7087</v>
      </c>
      <c r="F1668" s="272" t="s">
        <v>7087</v>
      </c>
      <c r="G1668" s="272">
        <v>98007</v>
      </c>
      <c r="H1668" s="272" t="s">
        <v>8796</v>
      </c>
      <c r="I1668" s="272" t="s">
        <v>261</v>
      </c>
      <c r="J1668" s="272" t="s">
        <v>7147</v>
      </c>
      <c r="K1668" s="274">
        <v>2640.19</v>
      </c>
      <c r="L1668" s="272" t="s">
        <v>7090</v>
      </c>
    </row>
    <row r="1669" spans="1:12">
      <c r="A1669" s="272" t="s">
        <v>8558</v>
      </c>
      <c r="B1669" s="272" t="s">
        <v>8559</v>
      </c>
      <c r="C1669" s="272" t="s">
        <v>8753</v>
      </c>
      <c r="D1669" s="272" t="s">
        <v>8754</v>
      </c>
      <c r="E1669" s="273" t="s">
        <v>7087</v>
      </c>
      <c r="F1669" s="272" t="s">
        <v>7087</v>
      </c>
      <c r="G1669" s="272">
        <v>98008</v>
      </c>
      <c r="H1669" s="272" t="s">
        <v>8797</v>
      </c>
      <c r="I1669" s="272" t="s">
        <v>17</v>
      </c>
      <c r="J1669" s="272" t="s">
        <v>7089</v>
      </c>
      <c r="K1669" s="274">
        <v>3818.7</v>
      </c>
      <c r="L1669" s="272" t="s">
        <v>7090</v>
      </c>
    </row>
    <row r="1670" spans="1:12">
      <c r="A1670" s="272" t="s">
        <v>8558</v>
      </c>
      <c r="B1670" s="272" t="s">
        <v>8559</v>
      </c>
      <c r="C1670" s="272" t="s">
        <v>8753</v>
      </c>
      <c r="D1670" s="272" t="s">
        <v>8754</v>
      </c>
      <c r="E1670" s="273" t="s">
        <v>7087</v>
      </c>
      <c r="F1670" s="272" t="s">
        <v>7087</v>
      </c>
      <c r="G1670" s="272">
        <v>98009</v>
      </c>
      <c r="H1670" s="272" t="s">
        <v>8798</v>
      </c>
      <c r="I1670" s="272" t="s">
        <v>261</v>
      </c>
      <c r="J1670" s="272" t="s">
        <v>7147</v>
      </c>
      <c r="K1670" s="274">
        <v>1691.86</v>
      </c>
      <c r="L1670" s="272" t="s">
        <v>7090</v>
      </c>
    </row>
    <row r="1671" spans="1:12">
      <c r="A1671" s="272" t="s">
        <v>8558</v>
      </c>
      <c r="B1671" s="272" t="s">
        <v>8559</v>
      </c>
      <c r="C1671" s="272" t="s">
        <v>8753</v>
      </c>
      <c r="D1671" s="272" t="s">
        <v>8754</v>
      </c>
      <c r="E1671" s="273" t="s">
        <v>7087</v>
      </c>
      <c r="F1671" s="272" t="s">
        <v>7087</v>
      </c>
      <c r="G1671" s="272">
        <v>98010</v>
      </c>
      <c r="H1671" s="272" t="s">
        <v>8799</v>
      </c>
      <c r="I1671" s="272" t="s">
        <v>17</v>
      </c>
      <c r="J1671" s="272" t="s">
        <v>7089</v>
      </c>
      <c r="K1671" s="274">
        <v>4668.5600000000004</v>
      </c>
      <c r="L1671" s="272" t="s">
        <v>7090</v>
      </c>
    </row>
    <row r="1672" spans="1:12">
      <c r="A1672" s="272" t="s">
        <v>8558</v>
      </c>
      <c r="B1672" s="272" t="s">
        <v>8559</v>
      </c>
      <c r="C1672" s="272" t="s">
        <v>8753</v>
      </c>
      <c r="D1672" s="272" t="s">
        <v>8754</v>
      </c>
      <c r="E1672" s="273" t="s">
        <v>7087</v>
      </c>
      <c r="F1672" s="272" t="s">
        <v>7087</v>
      </c>
      <c r="G1672" s="272">
        <v>98011</v>
      </c>
      <c r="H1672" s="272" t="s">
        <v>8800</v>
      </c>
      <c r="I1672" s="272" t="s">
        <v>261</v>
      </c>
      <c r="J1672" s="272" t="s">
        <v>7147</v>
      </c>
      <c r="K1672" s="274">
        <v>1928.9</v>
      </c>
      <c r="L1672" s="272" t="s">
        <v>7090</v>
      </c>
    </row>
    <row r="1673" spans="1:12">
      <c r="A1673" s="272" t="s">
        <v>8558</v>
      </c>
      <c r="B1673" s="272" t="s">
        <v>8559</v>
      </c>
      <c r="C1673" s="272" t="s">
        <v>8753</v>
      </c>
      <c r="D1673" s="272" t="s">
        <v>8754</v>
      </c>
      <c r="E1673" s="273" t="s">
        <v>7087</v>
      </c>
      <c r="F1673" s="272" t="s">
        <v>7087</v>
      </c>
      <c r="G1673" s="272">
        <v>98012</v>
      </c>
      <c r="H1673" s="272" t="s">
        <v>8801</v>
      </c>
      <c r="I1673" s="272" t="s">
        <v>17</v>
      </c>
      <c r="J1673" s="272" t="s">
        <v>7089</v>
      </c>
      <c r="K1673" s="274">
        <v>5491.18</v>
      </c>
      <c r="L1673" s="272" t="s">
        <v>7090</v>
      </c>
    </row>
    <row r="1674" spans="1:12">
      <c r="A1674" s="272" t="s">
        <v>8558</v>
      </c>
      <c r="B1674" s="272" t="s">
        <v>8559</v>
      </c>
      <c r="C1674" s="272" t="s">
        <v>8753</v>
      </c>
      <c r="D1674" s="272" t="s">
        <v>8754</v>
      </c>
      <c r="E1674" s="273" t="s">
        <v>7087</v>
      </c>
      <c r="F1674" s="272" t="s">
        <v>7087</v>
      </c>
      <c r="G1674" s="272">
        <v>98013</v>
      </c>
      <c r="H1674" s="272" t="s">
        <v>8802</v>
      </c>
      <c r="I1674" s="272" t="s">
        <v>261</v>
      </c>
      <c r="J1674" s="272" t="s">
        <v>7147</v>
      </c>
      <c r="K1674" s="274">
        <v>2166.0500000000002</v>
      </c>
      <c r="L1674" s="272" t="s">
        <v>7090</v>
      </c>
    </row>
    <row r="1675" spans="1:12">
      <c r="A1675" s="272" t="s">
        <v>8558</v>
      </c>
      <c r="B1675" s="272" t="s">
        <v>8559</v>
      </c>
      <c r="C1675" s="272" t="s">
        <v>8753</v>
      </c>
      <c r="D1675" s="272" t="s">
        <v>8754</v>
      </c>
      <c r="E1675" s="273" t="s">
        <v>7087</v>
      </c>
      <c r="F1675" s="272" t="s">
        <v>7087</v>
      </c>
      <c r="G1675" s="272">
        <v>98014</v>
      </c>
      <c r="H1675" s="272" t="s">
        <v>8803</v>
      </c>
      <c r="I1675" s="272" t="s">
        <v>17</v>
      </c>
      <c r="J1675" s="272" t="s">
        <v>7089</v>
      </c>
      <c r="K1675" s="274">
        <v>6313.7</v>
      </c>
      <c r="L1675" s="272" t="s">
        <v>7090</v>
      </c>
    </row>
    <row r="1676" spans="1:12">
      <c r="A1676" s="272" t="s">
        <v>8558</v>
      </c>
      <c r="B1676" s="272" t="s">
        <v>8559</v>
      </c>
      <c r="C1676" s="272" t="s">
        <v>8753</v>
      </c>
      <c r="D1676" s="272" t="s">
        <v>8754</v>
      </c>
      <c r="E1676" s="273" t="s">
        <v>7087</v>
      </c>
      <c r="F1676" s="272" t="s">
        <v>7087</v>
      </c>
      <c r="G1676" s="272">
        <v>98015</v>
      </c>
      <c r="H1676" s="272" t="s">
        <v>8804</v>
      </c>
      <c r="I1676" s="272" t="s">
        <v>261</v>
      </c>
      <c r="J1676" s="272" t="s">
        <v>7147</v>
      </c>
      <c r="K1676" s="274">
        <v>2403.15</v>
      </c>
      <c r="L1676" s="272" t="s">
        <v>7090</v>
      </c>
    </row>
    <row r="1677" spans="1:12">
      <c r="A1677" s="272" t="s">
        <v>8558</v>
      </c>
      <c r="B1677" s="272" t="s">
        <v>8559</v>
      </c>
      <c r="C1677" s="272" t="s">
        <v>8753</v>
      </c>
      <c r="D1677" s="272" t="s">
        <v>8754</v>
      </c>
      <c r="E1677" s="273" t="s">
        <v>7087</v>
      </c>
      <c r="F1677" s="272" t="s">
        <v>7087</v>
      </c>
      <c r="G1677" s="272">
        <v>98016</v>
      </c>
      <c r="H1677" s="272" t="s">
        <v>8805</v>
      </c>
      <c r="I1677" s="272" t="s">
        <v>17</v>
      </c>
      <c r="J1677" s="272" t="s">
        <v>7089</v>
      </c>
      <c r="K1677" s="274">
        <v>7136.4</v>
      </c>
      <c r="L1677" s="272" t="s">
        <v>7090</v>
      </c>
    </row>
    <row r="1678" spans="1:12">
      <c r="A1678" s="272" t="s">
        <v>8558</v>
      </c>
      <c r="B1678" s="272" t="s">
        <v>8559</v>
      </c>
      <c r="C1678" s="272" t="s">
        <v>8753</v>
      </c>
      <c r="D1678" s="272" t="s">
        <v>8754</v>
      </c>
      <c r="E1678" s="273" t="s">
        <v>7087</v>
      </c>
      <c r="F1678" s="272" t="s">
        <v>7087</v>
      </c>
      <c r="G1678" s="272">
        <v>98017</v>
      </c>
      <c r="H1678" s="272" t="s">
        <v>8806</v>
      </c>
      <c r="I1678" s="272" t="s">
        <v>261</v>
      </c>
      <c r="J1678" s="272" t="s">
        <v>7147</v>
      </c>
      <c r="K1678" s="274">
        <v>2640.19</v>
      </c>
      <c r="L1678" s="272" t="s">
        <v>7090</v>
      </c>
    </row>
    <row r="1679" spans="1:12">
      <c r="A1679" s="272" t="s">
        <v>8558</v>
      </c>
      <c r="B1679" s="272" t="s">
        <v>8559</v>
      </c>
      <c r="C1679" s="272" t="s">
        <v>8753</v>
      </c>
      <c r="D1679" s="272" t="s">
        <v>8754</v>
      </c>
      <c r="E1679" s="273" t="s">
        <v>7087</v>
      </c>
      <c r="F1679" s="272" t="s">
        <v>7087</v>
      </c>
      <c r="G1679" s="272">
        <v>98018</v>
      </c>
      <c r="H1679" s="272" t="s">
        <v>8807</v>
      </c>
      <c r="I1679" s="272" t="s">
        <v>17</v>
      </c>
      <c r="J1679" s="272" t="s">
        <v>7089</v>
      </c>
      <c r="K1679" s="274">
        <v>7958.92</v>
      </c>
      <c r="L1679" s="272" t="s">
        <v>7090</v>
      </c>
    </row>
    <row r="1680" spans="1:12">
      <c r="A1680" s="272" t="s">
        <v>8558</v>
      </c>
      <c r="B1680" s="272" t="s">
        <v>8559</v>
      </c>
      <c r="C1680" s="272" t="s">
        <v>8753</v>
      </c>
      <c r="D1680" s="272" t="s">
        <v>8754</v>
      </c>
      <c r="E1680" s="273" t="s">
        <v>7087</v>
      </c>
      <c r="F1680" s="272" t="s">
        <v>7087</v>
      </c>
      <c r="G1680" s="272">
        <v>98019</v>
      </c>
      <c r="H1680" s="272" t="s">
        <v>8808</v>
      </c>
      <c r="I1680" s="272" t="s">
        <v>261</v>
      </c>
      <c r="J1680" s="272" t="s">
        <v>7147</v>
      </c>
      <c r="K1680" s="274">
        <v>2900.21</v>
      </c>
      <c r="L1680" s="272" t="s">
        <v>7090</v>
      </c>
    </row>
    <row r="1681" spans="1:12">
      <c r="A1681" s="272" t="s">
        <v>8558</v>
      </c>
      <c r="B1681" s="272" t="s">
        <v>8559</v>
      </c>
      <c r="C1681" s="272" t="s">
        <v>8753</v>
      </c>
      <c r="D1681" s="272" t="s">
        <v>8754</v>
      </c>
      <c r="E1681" s="273" t="s">
        <v>7087</v>
      </c>
      <c r="F1681" s="272" t="s">
        <v>7087</v>
      </c>
      <c r="G1681" s="272">
        <v>98020</v>
      </c>
      <c r="H1681" s="272" t="s">
        <v>8809</v>
      </c>
      <c r="I1681" s="272" t="s">
        <v>17</v>
      </c>
      <c r="J1681" s="272" t="s">
        <v>7089</v>
      </c>
      <c r="K1681" s="274">
        <v>5643.58</v>
      </c>
      <c r="L1681" s="272" t="s">
        <v>7090</v>
      </c>
    </row>
    <row r="1682" spans="1:12">
      <c r="A1682" s="272" t="s">
        <v>8558</v>
      </c>
      <c r="B1682" s="272" t="s">
        <v>8559</v>
      </c>
      <c r="C1682" s="272" t="s">
        <v>8753</v>
      </c>
      <c r="D1682" s="272" t="s">
        <v>8754</v>
      </c>
      <c r="E1682" s="273" t="s">
        <v>7087</v>
      </c>
      <c r="F1682" s="272" t="s">
        <v>7087</v>
      </c>
      <c r="G1682" s="272">
        <v>98021</v>
      </c>
      <c r="H1682" s="272" t="s">
        <v>8810</v>
      </c>
      <c r="I1682" s="272" t="s">
        <v>261</v>
      </c>
      <c r="J1682" s="272" t="s">
        <v>7147</v>
      </c>
      <c r="K1682" s="274">
        <v>2189.0100000000002</v>
      </c>
      <c r="L1682" s="272" t="s">
        <v>7090</v>
      </c>
    </row>
    <row r="1683" spans="1:12">
      <c r="A1683" s="272" t="s">
        <v>8558</v>
      </c>
      <c r="B1683" s="272" t="s">
        <v>8559</v>
      </c>
      <c r="C1683" s="272" t="s">
        <v>8753</v>
      </c>
      <c r="D1683" s="272" t="s">
        <v>8754</v>
      </c>
      <c r="E1683" s="273" t="s">
        <v>7087</v>
      </c>
      <c r="F1683" s="272" t="s">
        <v>7087</v>
      </c>
      <c r="G1683" s="272">
        <v>98022</v>
      </c>
      <c r="H1683" s="272" t="s">
        <v>8811</v>
      </c>
      <c r="I1683" s="272" t="s">
        <v>17</v>
      </c>
      <c r="J1683" s="272" t="s">
        <v>7089</v>
      </c>
      <c r="K1683" s="274">
        <v>6621.84</v>
      </c>
      <c r="L1683" s="272" t="s">
        <v>7090</v>
      </c>
    </row>
    <row r="1684" spans="1:12">
      <c r="A1684" s="272" t="s">
        <v>8558</v>
      </c>
      <c r="B1684" s="272" t="s">
        <v>8559</v>
      </c>
      <c r="C1684" s="272" t="s">
        <v>8753</v>
      </c>
      <c r="D1684" s="272" t="s">
        <v>8754</v>
      </c>
      <c r="E1684" s="273" t="s">
        <v>7087</v>
      </c>
      <c r="F1684" s="272" t="s">
        <v>7087</v>
      </c>
      <c r="G1684" s="272">
        <v>98023</v>
      </c>
      <c r="H1684" s="272" t="s">
        <v>8812</v>
      </c>
      <c r="I1684" s="272" t="s">
        <v>261</v>
      </c>
      <c r="J1684" s="272" t="s">
        <v>7147</v>
      </c>
      <c r="K1684" s="274">
        <v>2426.04</v>
      </c>
      <c r="L1684" s="272" t="s">
        <v>7090</v>
      </c>
    </row>
    <row r="1685" spans="1:12">
      <c r="A1685" s="272" t="s">
        <v>8558</v>
      </c>
      <c r="B1685" s="272" t="s">
        <v>8559</v>
      </c>
      <c r="C1685" s="272" t="s">
        <v>8753</v>
      </c>
      <c r="D1685" s="272" t="s">
        <v>8754</v>
      </c>
      <c r="E1685" s="273" t="s">
        <v>7087</v>
      </c>
      <c r="F1685" s="272" t="s">
        <v>7087</v>
      </c>
      <c r="G1685" s="272">
        <v>98024</v>
      </c>
      <c r="H1685" s="272" t="s">
        <v>8813</v>
      </c>
      <c r="I1685" s="272" t="s">
        <v>17</v>
      </c>
      <c r="J1685" s="272" t="s">
        <v>7089</v>
      </c>
      <c r="K1685" s="274">
        <v>7660.52</v>
      </c>
      <c r="L1685" s="272" t="s">
        <v>7090</v>
      </c>
    </row>
    <row r="1686" spans="1:12">
      <c r="A1686" s="272" t="s">
        <v>8558</v>
      </c>
      <c r="B1686" s="272" t="s">
        <v>8559</v>
      </c>
      <c r="C1686" s="272" t="s">
        <v>8753</v>
      </c>
      <c r="D1686" s="272" t="s">
        <v>8754</v>
      </c>
      <c r="E1686" s="273" t="s">
        <v>7087</v>
      </c>
      <c r="F1686" s="272" t="s">
        <v>7087</v>
      </c>
      <c r="G1686" s="272">
        <v>98025</v>
      </c>
      <c r="H1686" s="272" t="s">
        <v>8814</v>
      </c>
      <c r="I1686" s="272" t="s">
        <v>261</v>
      </c>
      <c r="J1686" s="272" t="s">
        <v>7147</v>
      </c>
      <c r="K1686" s="274">
        <v>2663.15</v>
      </c>
      <c r="L1686" s="272" t="s">
        <v>7090</v>
      </c>
    </row>
    <row r="1687" spans="1:12">
      <c r="A1687" s="272" t="s">
        <v>8558</v>
      </c>
      <c r="B1687" s="272" t="s">
        <v>8559</v>
      </c>
      <c r="C1687" s="272" t="s">
        <v>8753</v>
      </c>
      <c r="D1687" s="272" t="s">
        <v>8754</v>
      </c>
      <c r="E1687" s="273" t="s">
        <v>7087</v>
      </c>
      <c r="F1687" s="272" t="s">
        <v>7087</v>
      </c>
      <c r="G1687" s="272">
        <v>98026</v>
      </c>
      <c r="H1687" s="272" t="s">
        <v>8815</v>
      </c>
      <c r="I1687" s="272" t="s">
        <v>17</v>
      </c>
      <c r="J1687" s="272" t="s">
        <v>7089</v>
      </c>
      <c r="K1687" s="274">
        <v>8646.36</v>
      </c>
      <c r="L1687" s="272" t="s">
        <v>7090</v>
      </c>
    </row>
    <row r="1688" spans="1:12">
      <c r="A1688" s="272" t="s">
        <v>8558</v>
      </c>
      <c r="B1688" s="272" t="s">
        <v>8559</v>
      </c>
      <c r="C1688" s="272" t="s">
        <v>8753</v>
      </c>
      <c r="D1688" s="272" t="s">
        <v>8754</v>
      </c>
      <c r="E1688" s="273" t="s">
        <v>7087</v>
      </c>
      <c r="F1688" s="272" t="s">
        <v>7087</v>
      </c>
      <c r="G1688" s="272">
        <v>98027</v>
      </c>
      <c r="H1688" s="272" t="s">
        <v>8816</v>
      </c>
      <c r="I1688" s="272" t="s">
        <v>261</v>
      </c>
      <c r="J1688" s="272" t="s">
        <v>7147</v>
      </c>
      <c r="K1688" s="274">
        <v>2900.21</v>
      </c>
      <c r="L1688" s="272" t="s">
        <v>7090</v>
      </c>
    </row>
    <row r="1689" spans="1:12">
      <c r="A1689" s="272" t="s">
        <v>8558</v>
      </c>
      <c r="B1689" s="272" t="s">
        <v>8559</v>
      </c>
      <c r="C1689" s="272" t="s">
        <v>8753</v>
      </c>
      <c r="D1689" s="272" t="s">
        <v>8754</v>
      </c>
      <c r="E1689" s="273" t="s">
        <v>7087</v>
      </c>
      <c r="F1689" s="272" t="s">
        <v>7087</v>
      </c>
      <c r="G1689" s="272">
        <v>98028</v>
      </c>
      <c r="H1689" s="272" t="s">
        <v>8817</v>
      </c>
      <c r="I1689" s="272" t="s">
        <v>17</v>
      </c>
      <c r="J1689" s="272" t="s">
        <v>7089</v>
      </c>
      <c r="K1689" s="274">
        <v>9632.31</v>
      </c>
      <c r="L1689" s="272" t="s">
        <v>7090</v>
      </c>
    </row>
    <row r="1690" spans="1:12">
      <c r="A1690" s="272" t="s">
        <v>8558</v>
      </c>
      <c r="B1690" s="272" t="s">
        <v>8559</v>
      </c>
      <c r="C1690" s="272" t="s">
        <v>8753</v>
      </c>
      <c r="D1690" s="272" t="s">
        <v>8754</v>
      </c>
      <c r="E1690" s="273" t="s">
        <v>7087</v>
      </c>
      <c r="F1690" s="272" t="s">
        <v>7087</v>
      </c>
      <c r="G1690" s="272">
        <v>98029</v>
      </c>
      <c r="H1690" s="272" t="s">
        <v>8818</v>
      </c>
      <c r="I1690" s="272" t="s">
        <v>261</v>
      </c>
      <c r="J1690" s="272" t="s">
        <v>7147</v>
      </c>
      <c r="K1690" s="274">
        <v>3142.03</v>
      </c>
      <c r="L1690" s="272" t="s">
        <v>7090</v>
      </c>
    </row>
    <row r="1691" spans="1:12">
      <c r="A1691" s="272" t="s">
        <v>8558</v>
      </c>
      <c r="B1691" s="272" t="s">
        <v>8559</v>
      </c>
      <c r="C1691" s="272" t="s">
        <v>8753</v>
      </c>
      <c r="D1691" s="272" t="s">
        <v>8754</v>
      </c>
      <c r="E1691" s="273" t="s">
        <v>7087</v>
      </c>
      <c r="F1691" s="272" t="s">
        <v>7087</v>
      </c>
      <c r="G1691" s="272">
        <v>98030</v>
      </c>
      <c r="H1691" s="272" t="s">
        <v>8819</v>
      </c>
      <c r="I1691" s="272" t="s">
        <v>17</v>
      </c>
      <c r="J1691" s="272" t="s">
        <v>7089</v>
      </c>
      <c r="K1691" s="274">
        <v>7841.72</v>
      </c>
      <c r="L1691" s="272" t="s">
        <v>7090</v>
      </c>
    </row>
    <row r="1692" spans="1:12">
      <c r="A1692" s="272" t="s">
        <v>8558</v>
      </c>
      <c r="B1692" s="272" t="s">
        <v>8559</v>
      </c>
      <c r="C1692" s="272" t="s">
        <v>8753</v>
      </c>
      <c r="D1692" s="272" t="s">
        <v>8754</v>
      </c>
      <c r="E1692" s="273" t="s">
        <v>7087</v>
      </c>
      <c r="F1692" s="272" t="s">
        <v>7087</v>
      </c>
      <c r="G1692" s="272">
        <v>98031</v>
      </c>
      <c r="H1692" s="272" t="s">
        <v>8820</v>
      </c>
      <c r="I1692" s="272" t="s">
        <v>261</v>
      </c>
      <c r="J1692" s="272" t="s">
        <v>7147</v>
      </c>
      <c r="K1692" s="274">
        <v>2667.93</v>
      </c>
      <c r="L1692" s="272" t="s">
        <v>7090</v>
      </c>
    </row>
    <row r="1693" spans="1:12">
      <c r="A1693" s="272" t="s">
        <v>8558</v>
      </c>
      <c r="B1693" s="272" t="s">
        <v>8559</v>
      </c>
      <c r="C1693" s="272" t="s">
        <v>8753</v>
      </c>
      <c r="D1693" s="272" t="s">
        <v>8754</v>
      </c>
      <c r="E1693" s="273" t="s">
        <v>7087</v>
      </c>
      <c r="F1693" s="272" t="s">
        <v>7087</v>
      </c>
      <c r="G1693" s="272">
        <v>98032</v>
      </c>
      <c r="H1693" s="272" t="s">
        <v>8821</v>
      </c>
      <c r="I1693" s="272" t="s">
        <v>17</v>
      </c>
      <c r="J1693" s="272" t="s">
        <v>7089</v>
      </c>
      <c r="K1693" s="274">
        <v>9029.92</v>
      </c>
      <c r="L1693" s="272" t="s">
        <v>7090</v>
      </c>
    </row>
    <row r="1694" spans="1:12">
      <c r="A1694" s="272" t="s">
        <v>8558</v>
      </c>
      <c r="B1694" s="272" t="s">
        <v>8559</v>
      </c>
      <c r="C1694" s="272" t="s">
        <v>8753</v>
      </c>
      <c r="D1694" s="272" t="s">
        <v>8754</v>
      </c>
      <c r="E1694" s="273" t="s">
        <v>7087</v>
      </c>
      <c r="F1694" s="272" t="s">
        <v>7087</v>
      </c>
      <c r="G1694" s="272">
        <v>98033</v>
      </c>
      <c r="H1694" s="272" t="s">
        <v>8822</v>
      </c>
      <c r="I1694" s="272" t="s">
        <v>261</v>
      </c>
      <c r="J1694" s="272" t="s">
        <v>7147</v>
      </c>
      <c r="K1694" s="274">
        <v>2904.99</v>
      </c>
      <c r="L1694" s="272" t="s">
        <v>7090</v>
      </c>
    </row>
    <row r="1695" spans="1:12">
      <c r="A1695" s="272" t="s">
        <v>8558</v>
      </c>
      <c r="B1695" s="272" t="s">
        <v>8559</v>
      </c>
      <c r="C1695" s="272" t="s">
        <v>8753</v>
      </c>
      <c r="D1695" s="272" t="s">
        <v>8754</v>
      </c>
      <c r="E1695" s="273" t="s">
        <v>7087</v>
      </c>
      <c r="F1695" s="272" t="s">
        <v>7087</v>
      </c>
      <c r="G1695" s="272">
        <v>98034</v>
      </c>
      <c r="H1695" s="272" t="s">
        <v>8823</v>
      </c>
      <c r="I1695" s="272" t="s">
        <v>17</v>
      </c>
      <c r="J1695" s="272" t="s">
        <v>7089</v>
      </c>
      <c r="K1695" s="274">
        <v>10218.14</v>
      </c>
      <c r="L1695" s="272" t="s">
        <v>7090</v>
      </c>
    </row>
    <row r="1696" spans="1:12">
      <c r="A1696" s="272" t="s">
        <v>8558</v>
      </c>
      <c r="B1696" s="272" t="s">
        <v>8559</v>
      </c>
      <c r="C1696" s="272" t="s">
        <v>8753</v>
      </c>
      <c r="D1696" s="272" t="s">
        <v>8754</v>
      </c>
      <c r="E1696" s="273" t="s">
        <v>7087</v>
      </c>
      <c r="F1696" s="272" t="s">
        <v>7087</v>
      </c>
      <c r="G1696" s="272">
        <v>98035</v>
      </c>
      <c r="H1696" s="272" t="s">
        <v>8824</v>
      </c>
      <c r="I1696" s="272" t="s">
        <v>261</v>
      </c>
      <c r="J1696" s="272" t="s">
        <v>7147</v>
      </c>
      <c r="K1696" s="274">
        <v>3142.03</v>
      </c>
      <c r="L1696" s="272" t="s">
        <v>7090</v>
      </c>
    </row>
    <row r="1697" spans="1:12">
      <c r="A1697" s="272" t="s">
        <v>8558</v>
      </c>
      <c r="B1697" s="272" t="s">
        <v>8559</v>
      </c>
      <c r="C1697" s="272" t="s">
        <v>8753</v>
      </c>
      <c r="D1697" s="272" t="s">
        <v>8754</v>
      </c>
      <c r="E1697" s="273" t="s">
        <v>7087</v>
      </c>
      <c r="F1697" s="272" t="s">
        <v>7087</v>
      </c>
      <c r="G1697" s="272">
        <v>98036</v>
      </c>
      <c r="H1697" s="272" t="s">
        <v>8825</v>
      </c>
      <c r="I1697" s="272" t="s">
        <v>17</v>
      </c>
      <c r="J1697" s="272" t="s">
        <v>7089</v>
      </c>
      <c r="K1697" s="274">
        <v>11406.31</v>
      </c>
      <c r="L1697" s="272" t="s">
        <v>7090</v>
      </c>
    </row>
    <row r="1698" spans="1:12">
      <c r="A1698" s="272" t="s">
        <v>8558</v>
      </c>
      <c r="B1698" s="272" t="s">
        <v>8559</v>
      </c>
      <c r="C1698" s="272" t="s">
        <v>8753</v>
      </c>
      <c r="D1698" s="272" t="s">
        <v>8754</v>
      </c>
      <c r="E1698" s="273" t="s">
        <v>7087</v>
      </c>
      <c r="F1698" s="272" t="s">
        <v>7087</v>
      </c>
      <c r="G1698" s="272">
        <v>98037</v>
      </c>
      <c r="H1698" s="272" t="s">
        <v>8826</v>
      </c>
      <c r="I1698" s="272" t="s">
        <v>261</v>
      </c>
      <c r="J1698" s="272" t="s">
        <v>7147</v>
      </c>
      <c r="K1698" s="274">
        <v>3383.85</v>
      </c>
      <c r="L1698" s="272" t="s">
        <v>7090</v>
      </c>
    </row>
    <row r="1699" spans="1:12">
      <c r="A1699" s="272" t="s">
        <v>8558</v>
      </c>
      <c r="B1699" s="272" t="s">
        <v>8559</v>
      </c>
      <c r="C1699" s="272" t="s">
        <v>8753</v>
      </c>
      <c r="D1699" s="272" t="s">
        <v>8754</v>
      </c>
      <c r="E1699" s="273" t="s">
        <v>7087</v>
      </c>
      <c r="F1699" s="272" t="s">
        <v>7087</v>
      </c>
      <c r="G1699" s="272">
        <v>98038</v>
      </c>
      <c r="H1699" s="272" t="s">
        <v>8827</v>
      </c>
      <c r="I1699" s="272" t="s">
        <v>17</v>
      </c>
      <c r="J1699" s="272" t="s">
        <v>7089</v>
      </c>
      <c r="K1699" s="274">
        <v>10434.709999999999</v>
      </c>
      <c r="L1699" s="272" t="s">
        <v>7090</v>
      </c>
    </row>
    <row r="1700" spans="1:12">
      <c r="A1700" s="272" t="s">
        <v>8558</v>
      </c>
      <c r="B1700" s="272" t="s">
        <v>8559</v>
      </c>
      <c r="C1700" s="272" t="s">
        <v>8753</v>
      </c>
      <c r="D1700" s="272" t="s">
        <v>8754</v>
      </c>
      <c r="E1700" s="273" t="s">
        <v>7087</v>
      </c>
      <c r="F1700" s="272" t="s">
        <v>7087</v>
      </c>
      <c r="G1700" s="272">
        <v>98039</v>
      </c>
      <c r="H1700" s="272" t="s">
        <v>8828</v>
      </c>
      <c r="I1700" s="272" t="s">
        <v>261</v>
      </c>
      <c r="J1700" s="272" t="s">
        <v>7147</v>
      </c>
      <c r="K1700" s="274">
        <v>3146.8</v>
      </c>
      <c r="L1700" s="272" t="s">
        <v>7090</v>
      </c>
    </row>
    <row r="1701" spans="1:12">
      <c r="A1701" s="272" t="s">
        <v>8558</v>
      </c>
      <c r="B1701" s="272" t="s">
        <v>8559</v>
      </c>
      <c r="C1701" s="272" t="s">
        <v>8753</v>
      </c>
      <c r="D1701" s="272" t="s">
        <v>8754</v>
      </c>
      <c r="E1701" s="273" t="s">
        <v>7087</v>
      </c>
      <c r="F1701" s="272" t="s">
        <v>7087</v>
      </c>
      <c r="G1701" s="272">
        <v>98040</v>
      </c>
      <c r="H1701" s="272" t="s">
        <v>8829</v>
      </c>
      <c r="I1701" s="272" t="s">
        <v>17</v>
      </c>
      <c r="J1701" s="272" t="s">
        <v>7089</v>
      </c>
      <c r="K1701" s="274">
        <v>11800.86</v>
      </c>
      <c r="L1701" s="272" t="s">
        <v>7090</v>
      </c>
    </row>
    <row r="1702" spans="1:12">
      <c r="A1702" s="272" t="s">
        <v>8558</v>
      </c>
      <c r="B1702" s="272" t="s">
        <v>8559</v>
      </c>
      <c r="C1702" s="272" t="s">
        <v>8753</v>
      </c>
      <c r="D1702" s="272" t="s">
        <v>8754</v>
      </c>
      <c r="E1702" s="273" t="s">
        <v>7087</v>
      </c>
      <c r="F1702" s="272" t="s">
        <v>7087</v>
      </c>
      <c r="G1702" s="272">
        <v>98041</v>
      </c>
      <c r="H1702" s="272" t="s">
        <v>8830</v>
      </c>
      <c r="I1702" s="272" t="s">
        <v>261</v>
      </c>
      <c r="J1702" s="272" t="s">
        <v>7147</v>
      </c>
      <c r="K1702" s="274">
        <v>3383.85</v>
      </c>
      <c r="L1702" s="272" t="s">
        <v>7090</v>
      </c>
    </row>
    <row r="1703" spans="1:12">
      <c r="A1703" s="272" t="s">
        <v>8558</v>
      </c>
      <c r="B1703" s="272" t="s">
        <v>8559</v>
      </c>
      <c r="C1703" s="272" t="s">
        <v>8753</v>
      </c>
      <c r="D1703" s="272" t="s">
        <v>8754</v>
      </c>
      <c r="E1703" s="273" t="s">
        <v>7087</v>
      </c>
      <c r="F1703" s="272" t="s">
        <v>7087</v>
      </c>
      <c r="G1703" s="272">
        <v>98042</v>
      </c>
      <c r="H1703" s="272" t="s">
        <v>8831</v>
      </c>
      <c r="I1703" s="272" t="s">
        <v>17</v>
      </c>
      <c r="J1703" s="272" t="s">
        <v>7089</v>
      </c>
      <c r="K1703" s="274">
        <v>13167.08</v>
      </c>
      <c r="L1703" s="272" t="s">
        <v>7090</v>
      </c>
    </row>
    <row r="1704" spans="1:12">
      <c r="A1704" s="272" t="s">
        <v>8558</v>
      </c>
      <c r="B1704" s="272" t="s">
        <v>8559</v>
      </c>
      <c r="C1704" s="272" t="s">
        <v>8753</v>
      </c>
      <c r="D1704" s="272" t="s">
        <v>8754</v>
      </c>
      <c r="E1704" s="273" t="s">
        <v>7087</v>
      </c>
      <c r="F1704" s="272" t="s">
        <v>7087</v>
      </c>
      <c r="G1704" s="272">
        <v>98043</v>
      </c>
      <c r="H1704" s="272" t="s">
        <v>8832</v>
      </c>
      <c r="I1704" s="272" t="s">
        <v>261</v>
      </c>
      <c r="J1704" s="272" t="s">
        <v>7147</v>
      </c>
      <c r="K1704" s="274">
        <v>3625.76</v>
      </c>
      <c r="L1704" s="272" t="s">
        <v>7090</v>
      </c>
    </row>
    <row r="1705" spans="1:12">
      <c r="A1705" s="272" t="s">
        <v>8558</v>
      </c>
      <c r="B1705" s="272" t="s">
        <v>8559</v>
      </c>
      <c r="C1705" s="272" t="s">
        <v>8753</v>
      </c>
      <c r="D1705" s="272" t="s">
        <v>8754</v>
      </c>
      <c r="E1705" s="273" t="s">
        <v>7087</v>
      </c>
      <c r="F1705" s="272" t="s">
        <v>7087</v>
      </c>
      <c r="G1705" s="272">
        <v>98044</v>
      </c>
      <c r="H1705" s="272" t="s">
        <v>8833</v>
      </c>
      <c r="I1705" s="272" t="s">
        <v>17</v>
      </c>
      <c r="J1705" s="272" t="s">
        <v>7089</v>
      </c>
      <c r="K1705" s="274">
        <v>13383.74</v>
      </c>
      <c r="L1705" s="272" t="s">
        <v>7090</v>
      </c>
    </row>
    <row r="1706" spans="1:12">
      <c r="A1706" s="272" t="s">
        <v>8558</v>
      </c>
      <c r="B1706" s="272" t="s">
        <v>8559</v>
      </c>
      <c r="C1706" s="272" t="s">
        <v>8753</v>
      </c>
      <c r="D1706" s="272" t="s">
        <v>8754</v>
      </c>
      <c r="E1706" s="273" t="s">
        <v>7087</v>
      </c>
      <c r="F1706" s="272" t="s">
        <v>7087</v>
      </c>
      <c r="G1706" s="272">
        <v>98045</v>
      </c>
      <c r="H1706" s="272" t="s">
        <v>8834</v>
      </c>
      <c r="I1706" s="272" t="s">
        <v>261</v>
      </c>
      <c r="J1706" s="272" t="s">
        <v>7147</v>
      </c>
      <c r="K1706" s="274">
        <v>3625.76</v>
      </c>
      <c r="L1706" s="272" t="s">
        <v>7090</v>
      </c>
    </row>
    <row r="1707" spans="1:12">
      <c r="A1707" s="272" t="s">
        <v>8558</v>
      </c>
      <c r="B1707" s="272" t="s">
        <v>8559</v>
      </c>
      <c r="C1707" s="272" t="s">
        <v>8753</v>
      </c>
      <c r="D1707" s="272" t="s">
        <v>8754</v>
      </c>
      <c r="E1707" s="273" t="s">
        <v>7087</v>
      </c>
      <c r="F1707" s="272" t="s">
        <v>7087</v>
      </c>
      <c r="G1707" s="272">
        <v>98046</v>
      </c>
      <c r="H1707" s="272" t="s">
        <v>8835</v>
      </c>
      <c r="I1707" s="272" t="s">
        <v>17</v>
      </c>
      <c r="J1707" s="272" t="s">
        <v>7089</v>
      </c>
      <c r="K1707" s="274">
        <v>14927.74</v>
      </c>
      <c r="L1707" s="272" t="s">
        <v>7090</v>
      </c>
    </row>
    <row r="1708" spans="1:12">
      <c r="A1708" s="272" t="s">
        <v>8558</v>
      </c>
      <c r="B1708" s="272" t="s">
        <v>8559</v>
      </c>
      <c r="C1708" s="272" t="s">
        <v>8753</v>
      </c>
      <c r="D1708" s="272" t="s">
        <v>8754</v>
      </c>
      <c r="E1708" s="273" t="s">
        <v>7087</v>
      </c>
      <c r="F1708" s="272" t="s">
        <v>7087</v>
      </c>
      <c r="G1708" s="272">
        <v>98047</v>
      </c>
      <c r="H1708" s="272" t="s">
        <v>8836</v>
      </c>
      <c r="I1708" s="272" t="s">
        <v>261</v>
      </c>
      <c r="J1708" s="272" t="s">
        <v>7147</v>
      </c>
      <c r="K1708" s="274">
        <v>3867.59</v>
      </c>
      <c r="L1708" s="272" t="s">
        <v>7090</v>
      </c>
    </row>
    <row r="1709" spans="1:12">
      <c r="A1709" s="272" t="s">
        <v>8558</v>
      </c>
      <c r="B1709" s="272" t="s">
        <v>8559</v>
      </c>
      <c r="C1709" s="272" t="s">
        <v>8753</v>
      </c>
      <c r="D1709" s="272" t="s">
        <v>8754</v>
      </c>
      <c r="E1709" s="273" t="s">
        <v>7087</v>
      </c>
      <c r="F1709" s="272" t="s">
        <v>7087</v>
      </c>
      <c r="G1709" s="272">
        <v>98048</v>
      </c>
      <c r="H1709" s="272" t="s">
        <v>8837</v>
      </c>
      <c r="I1709" s="272" t="s">
        <v>17</v>
      </c>
      <c r="J1709" s="272" t="s">
        <v>7089</v>
      </c>
      <c r="K1709" s="274">
        <v>16688.509999999998</v>
      </c>
      <c r="L1709" s="272" t="s">
        <v>7090</v>
      </c>
    </row>
    <row r="1710" spans="1:12">
      <c r="A1710" s="272" t="s">
        <v>8558</v>
      </c>
      <c r="B1710" s="272" t="s">
        <v>8559</v>
      </c>
      <c r="C1710" s="272" t="s">
        <v>8753</v>
      </c>
      <c r="D1710" s="272" t="s">
        <v>8754</v>
      </c>
      <c r="E1710" s="273" t="s">
        <v>7087</v>
      </c>
      <c r="F1710" s="272" t="s">
        <v>7087</v>
      </c>
      <c r="G1710" s="272">
        <v>98049</v>
      </c>
      <c r="H1710" s="272" t="s">
        <v>8838</v>
      </c>
      <c r="I1710" s="272" t="s">
        <v>261</v>
      </c>
      <c r="J1710" s="272" t="s">
        <v>7147</v>
      </c>
      <c r="K1710" s="274">
        <v>4062.68</v>
      </c>
      <c r="L1710" s="272" t="s">
        <v>7090</v>
      </c>
    </row>
    <row r="1711" spans="1:12">
      <c r="A1711" s="272" t="s">
        <v>8558</v>
      </c>
      <c r="B1711" s="272" t="s">
        <v>8559</v>
      </c>
      <c r="C1711" s="272" t="s">
        <v>8753</v>
      </c>
      <c r="D1711" s="272" t="s">
        <v>8754</v>
      </c>
      <c r="E1711" s="273" t="s">
        <v>7087</v>
      </c>
      <c r="F1711" s="272" t="s">
        <v>7087</v>
      </c>
      <c r="G1711" s="272">
        <v>98050</v>
      </c>
      <c r="H1711" s="272" t="s">
        <v>8839</v>
      </c>
      <c r="I1711" s="272" t="s">
        <v>261</v>
      </c>
      <c r="J1711" s="272" t="s">
        <v>7089</v>
      </c>
      <c r="K1711" s="273">
        <v>214.54</v>
      </c>
      <c r="L1711" s="272" t="s">
        <v>7090</v>
      </c>
    </row>
    <row r="1712" spans="1:12">
      <c r="A1712" s="272" t="s">
        <v>8558</v>
      </c>
      <c r="B1712" s="272" t="s">
        <v>8559</v>
      </c>
      <c r="C1712" s="272" t="s">
        <v>8753</v>
      </c>
      <c r="D1712" s="272" t="s">
        <v>8754</v>
      </c>
      <c r="E1712" s="273" t="s">
        <v>7087</v>
      </c>
      <c r="F1712" s="272" t="s">
        <v>7087</v>
      </c>
      <c r="G1712" s="272">
        <v>98051</v>
      </c>
      <c r="H1712" s="272" t="s">
        <v>8840</v>
      </c>
      <c r="I1712" s="272" t="s">
        <v>261</v>
      </c>
      <c r="J1712" s="272" t="s">
        <v>7147</v>
      </c>
      <c r="K1712" s="273">
        <v>922.24</v>
      </c>
      <c r="L1712" s="272" t="s">
        <v>7090</v>
      </c>
    </row>
    <row r="1713" spans="1:12">
      <c r="A1713" s="272" t="s">
        <v>8558</v>
      </c>
      <c r="B1713" s="272" t="s">
        <v>8559</v>
      </c>
      <c r="C1713" s="272" t="s">
        <v>8753</v>
      </c>
      <c r="D1713" s="272" t="s">
        <v>8754</v>
      </c>
      <c r="E1713" s="273" t="s">
        <v>7087</v>
      </c>
      <c r="F1713" s="272" t="s">
        <v>7087</v>
      </c>
      <c r="G1713" s="272">
        <v>98405</v>
      </c>
      <c r="H1713" s="272" t="s">
        <v>8841</v>
      </c>
      <c r="I1713" s="272" t="s">
        <v>17</v>
      </c>
      <c r="J1713" s="272" t="s">
        <v>7089</v>
      </c>
      <c r="K1713" s="274">
        <v>2456.7600000000002</v>
      </c>
      <c r="L1713" s="272" t="s">
        <v>7090</v>
      </c>
    </row>
    <row r="1714" spans="1:12">
      <c r="A1714" s="272" t="s">
        <v>8558</v>
      </c>
      <c r="B1714" s="272" t="s">
        <v>8559</v>
      </c>
      <c r="C1714" s="272" t="s">
        <v>8753</v>
      </c>
      <c r="D1714" s="272" t="s">
        <v>8754</v>
      </c>
      <c r="E1714" s="273" t="s">
        <v>7087</v>
      </c>
      <c r="F1714" s="272" t="s">
        <v>7087</v>
      </c>
      <c r="G1714" s="272">
        <v>98406</v>
      </c>
      <c r="H1714" s="272" t="s">
        <v>8842</v>
      </c>
      <c r="I1714" s="272" t="s">
        <v>17</v>
      </c>
      <c r="J1714" s="272" t="s">
        <v>7089</v>
      </c>
      <c r="K1714" s="274">
        <v>5716.17</v>
      </c>
      <c r="L1714" s="272" t="s">
        <v>7090</v>
      </c>
    </row>
    <row r="1715" spans="1:12">
      <c r="A1715" s="272" t="s">
        <v>8558</v>
      </c>
      <c r="B1715" s="272" t="s">
        <v>8559</v>
      </c>
      <c r="C1715" s="272" t="s">
        <v>8753</v>
      </c>
      <c r="D1715" s="272" t="s">
        <v>8754</v>
      </c>
      <c r="E1715" s="273" t="s">
        <v>7087</v>
      </c>
      <c r="F1715" s="272" t="s">
        <v>7087</v>
      </c>
      <c r="G1715" s="272">
        <v>98407</v>
      </c>
      <c r="H1715" s="272" t="s">
        <v>8843</v>
      </c>
      <c r="I1715" s="272" t="s">
        <v>17</v>
      </c>
      <c r="J1715" s="272" t="s">
        <v>7089</v>
      </c>
      <c r="K1715" s="274">
        <v>3727.6</v>
      </c>
      <c r="L1715" s="272" t="s">
        <v>7090</v>
      </c>
    </row>
    <row r="1716" spans="1:12">
      <c r="A1716" s="272" t="s">
        <v>8558</v>
      </c>
      <c r="B1716" s="272" t="s">
        <v>8559</v>
      </c>
      <c r="C1716" s="272" t="s">
        <v>8753</v>
      </c>
      <c r="D1716" s="272" t="s">
        <v>8754</v>
      </c>
      <c r="E1716" s="273" t="s">
        <v>7087</v>
      </c>
      <c r="F1716" s="272" t="s">
        <v>7087</v>
      </c>
      <c r="G1716" s="272">
        <v>98408</v>
      </c>
      <c r="H1716" s="272" t="s">
        <v>8844</v>
      </c>
      <c r="I1716" s="272" t="s">
        <v>17</v>
      </c>
      <c r="J1716" s="272" t="s">
        <v>7089</v>
      </c>
      <c r="K1716" s="274">
        <v>4377.53</v>
      </c>
      <c r="L1716" s="272" t="s">
        <v>7090</v>
      </c>
    </row>
    <row r="1717" spans="1:12">
      <c r="A1717" s="272" t="s">
        <v>8558</v>
      </c>
      <c r="B1717" s="272" t="s">
        <v>8559</v>
      </c>
      <c r="C1717" s="272" t="s">
        <v>8753</v>
      </c>
      <c r="D1717" s="272" t="s">
        <v>8754</v>
      </c>
      <c r="E1717" s="273" t="s">
        <v>7087</v>
      </c>
      <c r="F1717" s="272" t="s">
        <v>7087</v>
      </c>
      <c r="G1717" s="272">
        <v>98409</v>
      </c>
      <c r="H1717" s="272" t="s">
        <v>8845</v>
      </c>
      <c r="I1717" s="272" t="s">
        <v>261</v>
      </c>
      <c r="J1717" s="272" t="s">
        <v>7089</v>
      </c>
      <c r="K1717" s="273">
        <v>296.66000000000003</v>
      </c>
      <c r="L1717" s="272" t="s">
        <v>7090</v>
      </c>
    </row>
    <row r="1718" spans="1:12">
      <c r="A1718" s="272" t="s">
        <v>8558</v>
      </c>
      <c r="B1718" s="272" t="s">
        <v>8559</v>
      </c>
      <c r="C1718" s="272" t="s">
        <v>8753</v>
      </c>
      <c r="D1718" s="272" t="s">
        <v>8754</v>
      </c>
      <c r="E1718" s="273" t="s">
        <v>7087</v>
      </c>
      <c r="F1718" s="272" t="s">
        <v>7087</v>
      </c>
      <c r="G1718" s="272">
        <v>98410</v>
      </c>
      <c r="H1718" s="272" t="s">
        <v>8846</v>
      </c>
      <c r="I1718" s="272" t="s">
        <v>17</v>
      </c>
      <c r="J1718" s="272" t="s">
        <v>7089</v>
      </c>
      <c r="K1718" s="274">
        <v>1059.51</v>
      </c>
      <c r="L1718" s="272" t="s">
        <v>7090</v>
      </c>
    </row>
    <row r="1719" spans="1:12">
      <c r="A1719" s="272" t="s">
        <v>8558</v>
      </c>
      <c r="B1719" s="272" t="s">
        <v>8559</v>
      </c>
      <c r="C1719" s="272" t="s">
        <v>8753</v>
      </c>
      <c r="D1719" s="272" t="s">
        <v>8754</v>
      </c>
      <c r="E1719" s="273" t="s">
        <v>7087</v>
      </c>
      <c r="F1719" s="272" t="s">
        <v>7087</v>
      </c>
      <c r="G1719" s="272">
        <v>99240</v>
      </c>
      <c r="H1719" s="272" t="s">
        <v>8847</v>
      </c>
      <c r="I1719" s="272" t="s">
        <v>261</v>
      </c>
      <c r="J1719" s="272" t="s">
        <v>7089</v>
      </c>
      <c r="K1719" s="273">
        <v>512.76</v>
      </c>
      <c r="L1719" s="272" t="s">
        <v>7090</v>
      </c>
    </row>
    <row r="1720" spans="1:12">
      <c r="A1720" s="272" t="s">
        <v>8558</v>
      </c>
      <c r="B1720" s="272" t="s">
        <v>8559</v>
      </c>
      <c r="C1720" s="272" t="s">
        <v>8753</v>
      </c>
      <c r="D1720" s="272" t="s">
        <v>8754</v>
      </c>
      <c r="E1720" s="273" t="s">
        <v>7087</v>
      </c>
      <c r="F1720" s="272" t="s">
        <v>7087</v>
      </c>
      <c r="G1720" s="272">
        <v>99241</v>
      </c>
      <c r="H1720" s="272" t="s">
        <v>8848</v>
      </c>
      <c r="I1720" s="272" t="s">
        <v>261</v>
      </c>
      <c r="J1720" s="272" t="s">
        <v>7147</v>
      </c>
      <c r="K1720" s="274">
        <v>1606.27</v>
      </c>
      <c r="L1720" s="272" t="s">
        <v>7090</v>
      </c>
    </row>
    <row r="1721" spans="1:12">
      <c r="A1721" s="272" t="s">
        <v>8558</v>
      </c>
      <c r="B1721" s="272" t="s">
        <v>8559</v>
      </c>
      <c r="C1721" s="272" t="s">
        <v>8753</v>
      </c>
      <c r="D1721" s="272" t="s">
        <v>8754</v>
      </c>
      <c r="E1721" s="273" t="s">
        <v>7087</v>
      </c>
      <c r="F1721" s="272" t="s">
        <v>7087</v>
      </c>
      <c r="G1721" s="272">
        <v>99242</v>
      </c>
      <c r="H1721" s="272" t="s">
        <v>8849</v>
      </c>
      <c r="I1721" s="272" t="s">
        <v>17</v>
      </c>
      <c r="J1721" s="272" t="s">
        <v>7089</v>
      </c>
      <c r="K1721" s="274">
        <v>2812.04</v>
      </c>
      <c r="L1721" s="272" t="s">
        <v>7090</v>
      </c>
    </row>
    <row r="1722" spans="1:12">
      <c r="A1722" s="272" t="s">
        <v>8558</v>
      </c>
      <c r="B1722" s="272" t="s">
        <v>8559</v>
      </c>
      <c r="C1722" s="272" t="s">
        <v>8753</v>
      </c>
      <c r="D1722" s="272" t="s">
        <v>8754</v>
      </c>
      <c r="E1722" s="273" t="s">
        <v>7087</v>
      </c>
      <c r="F1722" s="272" t="s">
        <v>7087</v>
      </c>
      <c r="G1722" s="272">
        <v>99243</v>
      </c>
      <c r="H1722" s="272" t="s">
        <v>8850</v>
      </c>
      <c r="I1722" s="272" t="s">
        <v>261</v>
      </c>
      <c r="J1722" s="272" t="s">
        <v>7147</v>
      </c>
      <c r="K1722" s="274">
        <v>1513.08</v>
      </c>
      <c r="L1722" s="272" t="s">
        <v>7090</v>
      </c>
    </row>
    <row r="1723" spans="1:12">
      <c r="A1723" s="272" t="s">
        <v>8558</v>
      </c>
      <c r="B1723" s="272" t="s">
        <v>8559</v>
      </c>
      <c r="C1723" s="272" t="s">
        <v>8753</v>
      </c>
      <c r="D1723" s="272" t="s">
        <v>8754</v>
      </c>
      <c r="E1723" s="273" t="s">
        <v>7087</v>
      </c>
      <c r="F1723" s="272" t="s">
        <v>7087</v>
      </c>
      <c r="G1723" s="272">
        <v>99244</v>
      </c>
      <c r="H1723" s="272" t="s">
        <v>8851</v>
      </c>
      <c r="I1723" s="272" t="s">
        <v>17</v>
      </c>
      <c r="J1723" s="272" t="s">
        <v>7089</v>
      </c>
      <c r="K1723" s="274">
        <v>4528.7299999999996</v>
      </c>
      <c r="L1723" s="272" t="s">
        <v>7090</v>
      </c>
    </row>
    <row r="1724" spans="1:12">
      <c r="A1724" s="272" t="s">
        <v>8558</v>
      </c>
      <c r="B1724" s="272" t="s">
        <v>8559</v>
      </c>
      <c r="C1724" s="272" t="s">
        <v>8753</v>
      </c>
      <c r="D1724" s="272" t="s">
        <v>8754</v>
      </c>
      <c r="E1724" s="273" t="s">
        <v>7087</v>
      </c>
      <c r="F1724" s="272" t="s">
        <v>7087</v>
      </c>
      <c r="G1724" s="272">
        <v>99246</v>
      </c>
      <c r="H1724" s="272" t="s">
        <v>8852</v>
      </c>
      <c r="I1724" s="272" t="s">
        <v>261</v>
      </c>
      <c r="J1724" s="272" t="s">
        <v>7089</v>
      </c>
      <c r="K1724" s="273">
        <v>701.45</v>
      </c>
      <c r="L1724" s="272" t="s">
        <v>7090</v>
      </c>
    </row>
    <row r="1725" spans="1:12">
      <c r="A1725" s="272" t="s">
        <v>8558</v>
      </c>
      <c r="B1725" s="272" t="s">
        <v>8559</v>
      </c>
      <c r="C1725" s="272" t="s">
        <v>8753</v>
      </c>
      <c r="D1725" s="272" t="s">
        <v>8754</v>
      </c>
      <c r="E1725" s="273" t="s">
        <v>7087</v>
      </c>
      <c r="F1725" s="272" t="s">
        <v>7087</v>
      </c>
      <c r="G1725" s="272">
        <v>99247</v>
      </c>
      <c r="H1725" s="272" t="s">
        <v>8853</v>
      </c>
      <c r="I1725" s="272" t="s">
        <v>261</v>
      </c>
      <c r="J1725" s="272" t="s">
        <v>7147</v>
      </c>
      <c r="K1725" s="274">
        <v>1830.74</v>
      </c>
      <c r="L1725" s="272" t="s">
        <v>7090</v>
      </c>
    </row>
    <row r="1726" spans="1:12">
      <c r="A1726" s="272" t="s">
        <v>8558</v>
      </c>
      <c r="B1726" s="272" t="s">
        <v>8559</v>
      </c>
      <c r="C1726" s="272" t="s">
        <v>8753</v>
      </c>
      <c r="D1726" s="272" t="s">
        <v>8754</v>
      </c>
      <c r="E1726" s="273" t="s">
        <v>7087</v>
      </c>
      <c r="F1726" s="272" t="s">
        <v>7087</v>
      </c>
      <c r="G1726" s="272">
        <v>99248</v>
      </c>
      <c r="H1726" s="272" t="s">
        <v>8854</v>
      </c>
      <c r="I1726" s="272" t="s">
        <v>17</v>
      </c>
      <c r="J1726" s="272" t="s">
        <v>7089</v>
      </c>
      <c r="K1726" s="274">
        <v>3625.23</v>
      </c>
      <c r="L1726" s="272" t="s">
        <v>7090</v>
      </c>
    </row>
    <row r="1727" spans="1:12">
      <c r="A1727" s="272" t="s">
        <v>8558</v>
      </c>
      <c r="B1727" s="272" t="s">
        <v>8559</v>
      </c>
      <c r="C1727" s="272" t="s">
        <v>8753</v>
      </c>
      <c r="D1727" s="272" t="s">
        <v>8754</v>
      </c>
      <c r="E1727" s="273" t="s">
        <v>7087</v>
      </c>
      <c r="F1727" s="272" t="s">
        <v>7087</v>
      </c>
      <c r="G1727" s="272">
        <v>99249</v>
      </c>
      <c r="H1727" s="272" t="s">
        <v>8855</v>
      </c>
      <c r="I1727" s="272" t="s">
        <v>261</v>
      </c>
      <c r="J1727" s="272" t="s">
        <v>7147</v>
      </c>
      <c r="K1727" s="274">
        <v>1849.02</v>
      </c>
      <c r="L1727" s="272" t="s">
        <v>7090</v>
      </c>
    </row>
    <row r="1728" spans="1:12">
      <c r="A1728" s="272" t="s">
        <v>8558</v>
      </c>
      <c r="B1728" s="272" t="s">
        <v>8559</v>
      </c>
      <c r="C1728" s="272" t="s">
        <v>8753</v>
      </c>
      <c r="D1728" s="272" t="s">
        <v>8754</v>
      </c>
      <c r="E1728" s="273" t="s">
        <v>7087</v>
      </c>
      <c r="F1728" s="272" t="s">
        <v>7087</v>
      </c>
      <c r="G1728" s="272">
        <v>99252</v>
      </c>
      <c r="H1728" s="272" t="s">
        <v>8856</v>
      </c>
      <c r="I1728" s="272" t="s">
        <v>17</v>
      </c>
      <c r="J1728" s="272" t="s">
        <v>7089</v>
      </c>
      <c r="K1728" s="274">
        <v>2354.84</v>
      </c>
      <c r="L1728" s="272" t="s">
        <v>7090</v>
      </c>
    </row>
    <row r="1729" spans="1:12">
      <c r="A1729" s="272" t="s">
        <v>8558</v>
      </c>
      <c r="B1729" s="272" t="s">
        <v>8559</v>
      </c>
      <c r="C1729" s="272" t="s">
        <v>8753</v>
      </c>
      <c r="D1729" s="272" t="s">
        <v>8754</v>
      </c>
      <c r="E1729" s="273" t="s">
        <v>7087</v>
      </c>
      <c r="F1729" s="272" t="s">
        <v>7087</v>
      </c>
      <c r="G1729" s="272">
        <v>99254</v>
      </c>
      <c r="H1729" s="272" t="s">
        <v>8857</v>
      </c>
      <c r="I1729" s="272" t="s">
        <v>261</v>
      </c>
      <c r="J1729" s="272" t="s">
        <v>7147</v>
      </c>
      <c r="K1729" s="274">
        <v>1157.27</v>
      </c>
      <c r="L1729" s="272" t="s">
        <v>7090</v>
      </c>
    </row>
    <row r="1730" spans="1:12">
      <c r="A1730" s="272" t="s">
        <v>8558</v>
      </c>
      <c r="B1730" s="272" t="s">
        <v>8559</v>
      </c>
      <c r="C1730" s="272" t="s">
        <v>8753</v>
      </c>
      <c r="D1730" s="272" t="s">
        <v>8754</v>
      </c>
      <c r="E1730" s="273" t="s">
        <v>7087</v>
      </c>
      <c r="F1730" s="272" t="s">
        <v>7087</v>
      </c>
      <c r="G1730" s="272">
        <v>99256</v>
      </c>
      <c r="H1730" s="272" t="s">
        <v>8858</v>
      </c>
      <c r="I1730" s="272" t="s">
        <v>17</v>
      </c>
      <c r="J1730" s="272" t="s">
        <v>7089</v>
      </c>
      <c r="K1730" s="274">
        <v>5326.14</v>
      </c>
      <c r="L1730" s="272" t="s">
        <v>7090</v>
      </c>
    </row>
    <row r="1731" spans="1:12">
      <c r="A1731" s="272" t="s">
        <v>8558</v>
      </c>
      <c r="B1731" s="272" t="s">
        <v>8559</v>
      </c>
      <c r="C1731" s="272" t="s">
        <v>8753</v>
      </c>
      <c r="D1731" s="272" t="s">
        <v>8754</v>
      </c>
      <c r="E1731" s="273" t="s">
        <v>7087</v>
      </c>
      <c r="F1731" s="272" t="s">
        <v>7087</v>
      </c>
      <c r="G1731" s="272">
        <v>99259</v>
      </c>
      <c r="H1731" s="272" t="s">
        <v>8859</v>
      </c>
      <c r="I1731" s="272" t="s">
        <v>17</v>
      </c>
      <c r="J1731" s="272" t="s">
        <v>7089</v>
      </c>
      <c r="K1731" s="274">
        <v>2984.68</v>
      </c>
      <c r="L1731" s="272" t="s">
        <v>7090</v>
      </c>
    </row>
    <row r="1732" spans="1:12">
      <c r="A1732" s="272" t="s">
        <v>8558</v>
      </c>
      <c r="B1732" s="272" t="s">
        <v>8559</v>
      </c>
      <c r="C1732" s="272" t="s">
        <v>8753</v>
      </c>
      <c r="D1732" s="272" t="s">
        <v>8754</v>
      </c>
      <c r="E1732" s="273" t="s">
        <v>7087</v>
      </c>
      <c r="F1732" s="272" t="s">
        <v>7087</v>
      </c>
      <c r="G1732" s="272">
        <v>99261</v>
      </c>
      <c r="H1732" s="272" t="s">
        <v>8860</v>
      </c>
      <c r="I1732" s="272" t="s">
        <v>261</v>
      </c>
      <c r="J1732" s="272" t="s">
        <v>7147</v>
      </c>
      <c r="K1732" s="274">
        <v>1381.77</v>
      </c>
      <c r="L1732" s="272" t="s">
        <v>7090</v>
      </c>
    </row>
    <row r="1733" spans="1:12">
      <c r="A1733" s="272" t="s">
        <v>8558</v>
      </c>
      <c r="B1733" s="272" t="s">
        <v>8559</v>
      </c>
      <c r="C1733" s="272" t="s">
        <v>8753</v>
      </c>
      <c r="D1733" s="272" t="s">
        <v>8754</v>
      </c>
      <c r="E1733" s="273" t="s">
        <v>7087</v>
      </c>
      <c r="F1733" s="272" t="s">
        <v>7087</v>
      </c>
      <c r="G1733" s="272">
        <v>99263</v>
      </c>
      <c r="H1733" s="272" t="s">
        <v>8861</v>
      </c>
      <c r="I1733" s="272" t="s">
        <v>261</v>
      </c>
      <c r="J1733" s="272" t="s">
        <v>7147</v>
      </c>
      <c r="K1733" s="274">
        <v>2055.29</v>
      </c>
      <c r="L1733" s="272" t="s">
        <v>7090</v>
      </c>
    </row>
    <row r="1734" spans="1:12">
      <c r="A1734" s="272" t="s">
        <v>8558</v>
      </c>
      <c r="B1734" s="272" t="s">
        <v>8559</v>
      </c>
      <c r="C1734" s="272" t="s">
        <v>8753</v>
      </c>
      <c r="D1734" s="272" t="s">
        <v>8754</v>
      </c>
      <c r="E1734" s="273" t="s">
        <v>7087</v>
      </c>
      <c r="F1734" s="272" t="s">
        <v>7087</v>
      </c>
      <c r="G1734" s="272">
        <v>99265</v>
      </c>
      <c r="H1734" s="272" t="s">
        <v>8862</v>
      </c>
      <c r="I1734" s="272" t="s">
        <v>17</v>
      </c>
      <c r="J1734" s="272" t="s">
        <v>7089</v>
      </c>
      <c r="K1734" s="274">
        <v>3614.48</v>
      </c>
      <c r="L1734" s="272" t="s">
        <v>7090</v>
      </c>
    </row>
    <row r="1735" spans="1:12">
      <c r="A1735" s="272" t="s">
        <v>8558</v>
      </c>
      <c r="B1735" s="272" t="s">
        <v>8559</v>
      </c>
      <c r="C1735" s="272" t="s">
        <v>8753</v>
      </c>
      <c r="D1735" s="272" t="s">
        <v>8754</v>
      </c>
      <c r="E1735" s="273" t="s">
        <v>7087</v>
      </c>
      <c r="F1735" s="272" t="s">
        <v>7087</v>
      </c>
      <c r="G1735" s="272">
        <v>99266</v>
      </c>
      <c r="H1735" s="272" t="s">
        <v>8863</v>
      </c>
      <c r="I1735" s="272" t="s">
        <v>261</v>
      </c>
      <c r="J1735" s="272" t="s">
        <v>7147</v>
      </c>
      <c r="K1735" s="274">
        <v>1606.27</v>
      </c>
      <c r="L1735" s="272" t="s">
        <v>7090</v>
      </c>
    </row>
    <row r="1736" spans="1:12">
      <c r="A1736" s="272" t="s">
        <v>8558</v>
      </c>
      <c r="B1736" s="272" t="s">
        <v>8559</v>
      </c>
      <c r="C1736" s="272" t="s">
        <v>8753</v>
      </c>
      <c r="D1736" s="272" t="s">
        <v>8754</v>
      </c>
      <c r="E1736" s="273" t="s">
        <v>7087</v>
      </c>
      <c r="F1736" s="272" t="s">
        <v>7087</v>
      </c>
      <c r="G1736" s="272">
        <v>99267</v>
      </c>
      <c r="H1736" s="272" t="s">
        <v>8864</v>
      </c>
      <c r="I1736" s="272" t="s">
        <v>17</v>
      </c>
      <c r="J1736" s="272" t="s">
        <v>7089</v>
      </c>
      <c r="K1736" s="274">
        <v>4244.29</v>
      </c>
      <c r="L1736" s="272" t="s">
        <v>7090</v>
      </c>
    </row>
    <row r="1737" spans="1:12">
      <c r="A1737" s="272" t="s">
        <v>8558</v>
      </c>
      <c r="B1737" s="272" t="s">
        <v>8559</v>
      </c>
      <c r="C1737" s="272" t="s">
        <v>8753</v>
      </c>
      <c r="D1737" s="272" t="s">
        <v>8754</v>
      </c>
      <c r="E1737" s="273" t="s">
        <v>7087</v>
      </c>
      <c r="F1737" s="272" t="s">
        <v>7087</v>
      </c>
      <c r="G1737" s="272">
        <v>99268</v>
      </c>
      <c r="H1737" s="272" t="s">
        <v>8865</v>
      </c>
      <c r="I1737" s="272" t="s">
        <v>17</v>
      </c>
      <c r="J1737" s="272" t="s">
        <v>7089</v>
      </c>
      <c r="K1737" s="273">
        <v>384.57</v>
      </c>
      <c r="L1737" s="272" t="s">
        <v>7090</v>
      </c>
    </row>
    <row r="1738" spans="1:12">
      <c r="A1738" s="272" t="s">
        <v>8558</v>
      </c>
      <c r="B1738" s="272" t="s">
        <v>8559</v>
      </c>
      <c r="C1738" s="272" t="s">
        <v>8753</v>
      </c>
      <c r="D1738" s="272" t="s">
        <v>8754</v>
      </c>
      <c r="E1738" s="273" t="s">
        <v>7087</v>
      </c>
      <c r="F1738" s="272" t="s">
        <v>7087</v>
      </c>
      <c r="G1738" s="272">
        <v>99269</v>
      </c>
      <c r="H1738" s="272" t="s">
        <v>8866</v>
      </c>
      <c r="I1738" s="272" t="s">
        <v>261</v>
      </c>
      <c r="J1738" s="272" t="s">
        <v>7147</v>
      </c>
      <c r="K1738" s="274">
        <v>1830.74</v>
      </c>
      <c r="L1738" s="272" t="s">
        <v>7090</v>
      </c>
    </row>
    <row r="1739" spans="1:12">
      <c r="A1739" s="272" t="s">
        <v>8558</v>
      </c>
      <c r="B1739" s="272" t="s">
        <v>8559</v>
      </c>
      <c r="C1739" s="272" t="s">
        <v>8753</v>
      </c>
      <c r="D1739" s="272" t="s">
        <v>8754</v>
      </c>
      <c r="E1739" s="273" t="s">
        <v>7087</v>
      </c>
      <c r="F1739" s="272" t="s">
        <v>7087</v>
      </c>
      <c r="G1739" s="272">
        <v>99270</v>
      </c>
      <c r="H1739" s="272" t="s">
        <v>8867</v>
      </c>
      <c r="I1739" s="272" t="s">
        <v>17</v>
      </c>
      <c r="J1739" s="272" t="s">
        <v>7089</v>
      </c>
      <c r="K1739" s="273">
        <v>494.44</v>
      </c>
      <c r="L1739" s="272" t="s">
        <v>7090</v>
      </c>
    </row>
    <row r="1740" spans="1:12">
      <c r="A1740" s="272" t="s">
        <v>8558</v>
      </c>
      <c r="B1740" s="272" t="s">
        <v>8559</v>
      </c>
      <c r="C1740" s="272" t="s">
        <v>8753</v>
      </c>
      <c r="D1740" s="272" t="s">
        <v>8754</v>
      </c>
      <c r="E1740" s="273" t="s">
        <v>7087</v>
      </c>
      <c r="F1740" s="272" t="s">
        <v>7087</v>
      </c>
      <c r="G1740" s="272">
        <v>99271</v>
      </c>
      <c r="H1740" s="272" t="s">
        <v>8868</v>
      </c>
      <c r="I1740" s="272" t="s">
        <v>17</v>
      </c>
      <c r="J1740" s="272" t="s">
        <v>7089</v>
      </c>
      <c r="K1740" s="274">
        <v>6123.44</v>
      </c>
      <c r="L1740" s="272" t="s">
        <v>7090</v>
      </c>
    </row>
    <row r="1741" spans="1:12">
      <c r="A1741" s="272" t="s">
        <v>8558</v>
      </c>
      <c r="B1741" s="272" t="s">
        <v>8559</v>
      </c>
      <c r="C1741" s="272" t="s">
        <v>8753</v>
      </c>
      <c r="D1741" s="272" t="s">
        <v>8754</v>
      </c>
      <c r="E1741" s="273" t="s">
        <v>7087</v>
      </c>
      <c r="F1741" s="272" t="s">
        <v>7087</v>
      </c>
      <c r="G1741" s="272">
        <v>99272</v>
      </c>
      <c r="H1741" s="272" t="s">
        <v>8869</v>
      </c>
      <c r="I1741" s="272" t="s">
        <v>17</v>
      </c>
      <c r="J1741" s="272" t="s">
        <v>7089</v>
      </c>
      <c r="K1741" s="274">
        <v>1010.67</v>
      </c>
      <c r="L1741" s="272" t="s">
        <v>7090</v>
      </c>
    </row>
    <row r="1742" spans="1:12">
      <c r="A1742" s="272" t="s">
        <v>8558</v>
      </c>
      <c r="B1742" s="272" t="s">
        <v>8559</v>
      </c>
      <c r="C1742" s="272" t="s">
        <v>8753</v>
      </c>
      <c r="D1742" s="272" t="s">
        <v>8754</v>
      </c>
      <c r="E1742" s="273" t="s">
        <v>7087</v>
      </c>
      <c r="F1742" s="272" t="s">
        <v>7087</v>
      </c>
      <c r="G1742" s="272">
        <v>99273</v>
      </c>
      <c r="H1742" s="272" t="s">
        <v>8870</v>
      </c>
      <c r="I1742" s="272" t="s">
        <v>17</v>
      </c>
      <c r="J1742" s="272" t="s">
        <v>7089</v>
      </c>
      <c r="K1742" s="274">
        <v>1438.37</v>
      </c>
      <c r="L1742" s="272" t="s">
        <v>7090</v>
      </c>
    </row>
    <row r="1743" spans="1:12">
      <c r="A1743" s="272" t="s">
        <v>8558</v>
      </c>
      <c r="B1743" s="272" t="s">
        <v>8559</v>
      </c>
      <c r="C1743" s="272" t="s">
        <v>8753</v>
      </c>
      <c r="D1743" s="272" t="s">
        <v>8754</v>
      </c>
      <c r="E1743" s="273" t="s">
        <v>7087</v>
      </c>
      <c r="F1743" s="272" t="s">
        <v>7087</v>
      </c>
      <c r="G1743" s="272">
        <v>99274</v>
      </c>
      <c r="H1743" s="272" t="s">
        <v>8871</v>
      </c>
      <c r="I1743" s="272" t="s">
        <v>17</v>
      </c>
      <c r="J1743" s="272" t="s">
        <v>7089</v>
      </c>
      <c r="K1743" s="274">
        <v>4908.58</v>
      </c>
      <c r="L1743" s="272" t="s">
        <v>7090</v>
      </c>
    </row>
    <row r="1744" spans="1:12">
      <c r="A1744" s="272" t="s">
        <v>8558</v>
      </c>
      <c r="B1744" s="272" t="s">
        <v>8559</v>
      </c>
      <c r="C1744" s="272" t="s">
        <v>8753</v>
      </c>
      <c r="D1744" s="272" t="s">
        <v>8754</v>
      </c>
      <c r="E1744" s="273" t="s">
        <v>7087</v>
      </c>
      <c r="F1744" s="272" t="s">
        <v>7087</v>
      </c>
      <c r="G1744" s="272">
        <v>99275</v>
      </c>
      <c r="H1744" s="272" t="s">
        <v>8872</v>
      </c>
      <c r="I1744" s="272" t="s">
        <v>17</v>
      </c>
      <c r="J1744" s="272" t="s">
        <v>7089</v>
      </c>
      <c r="K1744" s="273">
        <v>800.17</v>
      </c>
      <c r="L1744" s="272" t="s">
        <v>7090</v>
      </c>
    </row>
    <row r="1745" spans="1:12">
      <c r="A1745" s="272" t="s">
        <v>8558</v>
      </c>
      <c r="B1745" s="272" t="s">
        <v>8559</v>
      </c>
      <c r="C1745" s="272" t="s">
        <v>8753</v>
      </c>
      <c r="D1745" s="272" t="s">
        <v>8754</v>
      </c>
      <c r="E1745" s="273" t="s">
        <v>7087</v>
      </c>
      <c r="F1745" s="272" t="s">
        <v>7087</v>
      </c>
      <c r="G1745" s="272">
        <v>99276</v>
      </c>
      <c r="H1745" s="272" t="s">
        <v>8873</v>
      </c>
      <c r="I1745" s="272" t="s">
        <v>261</v>
      </c>
      <c r="J1745" s="272" t="s">
        <v>7147</v>
      </c>
      <c r="K1745" s="274">
        <v>2279.79</v>
      </c>
      <c r="L1745" s="272" t="s">
        <v>7090</v>
      </c>
    </row>
    <row r="1746" spans="1:12">
      <c r="A1746" s="272" t="s">
        <v>8558</v>
      </c>
      <c r="B1746" s="272" t="s">
        <v>8559</v>
      </c>
      <c r="C1746" s="272" t="s">
        <v>8753</v>
      </c>
      <c r="D1746" s="272" t="s">
        <v>8754</v>
      </c>
      <c r="E1746" s="273" t="s">
        <v>7087</v>
      </c>
      <c r="F1746" s="272" t="s">
        <v>7087</v>
      </c>
      <c r="G1746" s="272">
        <v>99277</v>
      </c>
      <c r="H1746" s="272" t="s">
        <v>8874</v>
      </c>
      <c r="I1746" s="272" t="s">
        <v>261</v>
      </c>
      <c r="J1746" s="272" t="s">
        <v>7147</v>
      </c>
      <c r="K1746" s="274">
        <v>2055.29</v>
      </c>
      <c r="L1746" s="272" t="s">
        <v>7090</v>
      </c>
    </row>
    <row r="1747" spans="1:12">
      <c r="A1747" s="272" t="s">
        <v>8558</v>
      </c>
      <c r="B1747" s="272" t="s">
        <v>8559</v>
      </c>
      <c r="C1747" s="272" t="s">
        <v>8753</v>
      </c>
      <c r="D1747" s="272" t="s">
        <v>8754</v>
      </c>
      <c r="E1747" s="273" t="s">
        <v>7087</v>
      </c>
      <c r="F1747" s="272" t="s">
        <v>7087</v>
      </c>
      <c r="G1747" s="272">
        <v>99278</v>
      </c>
      <c r="H1747" s="272" t="s">
        <v>8875</v>
      </c>
      <c r="I1747" s="272" t="s">
        <v>261</v>
      </c>
      <c r="J1747" s="272" t="s">
        <v>7089</v>
      </c>
      <c r="K1747" s="273">
        <v>294.18</v>
      </c>
      <c r="L1747" s="272" t="s">
        <v>7090</v>
      </c>
    </row>
    <row r="1748" spans="1:12">
      <c r="A1748" s="272" t="s">
        <v>8558</v>
      </c>
      <c r="B1748" s="272" t="s">
        <v>8559</v>
      </c>
      <c r="C1748" s="272" t="s">
        <v>8753</v>
      </c>
      <c r="D1748" s="272" t="s">
        <v>8754</v>
      </c>
      <c r="E1748" s="273" t="s">
        <v>7087</v>
      </c>
      <c r="F1748" s="272" t="s">
        <v>7087</v>
      </c>
      <c r="G1748" s="272">
        <v>99279</v>
      </c>
      <c r="H1748" s="272" t="s">
        <v>8876</v>
      </c>
      <c r="I1748" s="272" t="s">
        <v>17</v>
      </c>
      <c r="J1748" s="272" t="s">
        <v>7089</v>
      </c>
      <c r="K1748" s="274">
        <v>5542.71</v>
      </c>
      <c r="L1748" s="272" t="s">
        <v>7090</v>
      </c>
    </row>
    <row r="1749" spans="1:12">
      <c r="A1749" s="272" t="s">
        <v>8558</v>
      </c>
      <c r="B1749" s="272" t="s">
        <v>8559</v>
      </c>
      <c r="C1749" s="272" t="s">
        <v>8753</v>
      </c>
      <c r="D1749" s="272" t="s">
        <v>8754</v>
      </c>
      <c r="E1749" s="273" t="s">
        <v>7087</v>
      </c>
      <c r="F1749" s="272" t="s">
        <v>7087</v>
      </c>
      <c r="G1749" s="272">
        <v>99280</v>
      </c>
      <c r="H1749" s="272" t="s">
        <v>8877</v>
      </c>
      <c r="I1749" s="272" t="s">
        <v>17</v>
      </c>
      <c r="J1749" s="272" t="s">
        <v>7089</v>
      </c>
      <c r="K1749" s="274">
        <v>1895.03</v>
      </c>
      <c r="L1749" s="272" t="s">
        <v>7090</v>
      </c>
    </row>
    <row r="1750" spans="1:12">
      <c r="A1750" s="272" t="s">
        <v>8558</v>
      </c>
      <c r="B1750" s="272" t="s">
        <v>8559</v>
      </c>
      <c r="C1750" s="272" t="s">
        <v>8753</v>
      </c>
      <c r="D1750" s="272" t="s">
        <v>8754</v>
      </c>
      <c r="E1750" s="273" t="s">
        <v>7087</v>
      </c>
      <c r="F1750" s="272" t="s">
        <v>7087</v>
      </c>
      <c r="G1750" s="272">
        <v>99281</v>
      </c>
      <c r="H1750" s="272" t="s">
        <v>8878</v>
      </c>
      <c r="I1750" s="272" t="s">
        <v>261</v>
      </c>
      <c r="J1750" s="272" t="s">
        <v>7147</v>
      </c>
      <c r="K1750" s="274">
        <v>2279.79</v>
      </c>
      <c r="L1750" s="272" t="s">
        <v>7090</v>
      </c>
    </row>
    <row r="1751" spans="1:12">
      <c r="A1751" s="272" t="s">
        <v>8558</v>
      </c>
      <c r="B1751" s="272" t="s">
        <v>8559</v>
      </c>
      <c r="C1751" s="272" t="s">
        <v>8753</v>
      </c>
      <c r="D1751" s="272" t="s">
        <v>8754</v>
      </c>
      <c r="E1751" s="273" t="s">
        <v>7087</v>
      </c>
      <c r="F1751" s="272" t="s">
        <v>7087</v>
      </c>
      <c r="G1751" s="272">
        <v>99282</v>
      </c>
      <c r="H1751" s="272" t="s">
        <v>8879</v>
      </c>
      <c r="I1751" s="272" t="s">
        <v>261</v>
      </c>
      <c r="J1751" s="272" t="s">
        <v>7147</v>
      </c>
      <c r="K1751" s="274">
        <v>2527.42</v>
      </c>
      <c r="L1751" s="272" t="s">
        <v>7090</v>
      </c>
    </row>
    <row r="1752" spans="1:12">
      <c r="A1752" s="272" t="s">
        <v>8558</v>
      </c>
      <c r="B1752" s="272" t="s">
        <v>8559</v>
      </c>
      <c r="C1752" s="272" t="s">
        <v>8753</v>
      </c>
      <c r="D1752" s="272" t="s">
        <v>8754</v>
      </c>
      <c r="E1752" s="273" t="s">
        <v>7087</v>
      </c>
      <c r="F1752" s="272" t="s">
        <v>7087</v>
      </c>
      <c r="G1752" s="272">
        <v>99283</v>
      </c>
      <c r="H1752" s="272" t="s">
        <v>8880</v>
      </c>
      <c r="I1752" s="272" t="s">
        <v>261</v>
      </c>
      <c r="J1752" s="272" t="s">
        <v>7147</v>
      </c>
      <c r="K1752" s="274">
        <v>1065.23</v>
      </c>
      <c r="L1752" s="272" t="s">
        <v>7090</v>
      </c>
    </row>
    <row r="1753" spans="1:12">
      <c r="A1753" s="272" t="s">
        <v>8558</v>
      </c>
      <c r="B1753" s="272" t="s">
        <v>8559</v>
      </c>
      <c r="C1753" s="272" t="s">
        <v>8753</v>
      </c>
      <c r="D1753" s="272" t="s">
        <v>8754</v>
      </c>
      <c r="E1753" s="273" t="s">
        <v>7087</v>
      </c>
      <c r="F1753" s="272" t="s">
        <v>7087</v>
      </c>
      <c r="G1753" s="272">
        <v>99284</v>
      </c>
      <c r="H1753" s="272" t="s">
        <v>8881</v>
      </c>
      <c r="I1753" s="272" t="s">
        <v>17</v>
      </c>
      <c r="J1753" s="272" t="s">
        <v>7089</v>
      </c>
      <c r="K1753" s="274">
        <v>6920.92</v>
      </c>
      <c r="L1753" s="272" t="s">
        <v>7090</v>
      </c>
    </row>
    <row r="1754" spans="1:12">
      <c r="A1754" s="272" t="s">
        <v>8558</v>
      </c>
      <c r="B1754" s="272" t="s">
        <v>8559</v>
      </c>
      <c r="C1754" s="272" t="s">
        <v>8753</v>
      </c>
      <c r="D1754" s="272" t="s">
        <v>8754</v>
      </c>
      <c r="E1754" s="273" t="s">
        <v>7087</v>
      </c>
      <c r="F1754" s="272" t="s">
        <v>7087</v>
      </c>
      <c r="G1754" s="272">
        <v>99285</v>
      </c>
      <c r="H1754" s="272" t="s">
        <v>8882</v>
      </c>
      <c r="I1754" s="272" t="s">
        <v>17</v>
      </c>
      <c r="J1754" s="272" t="s">
        <v>7089</v>
      </c>
      <c r="K1754" s="274">
        <v>1117.4000000000001</v>
      </c>
      <c r="L1754" s="272" t="s">
        <v>7090</v>
      </c>
    </row>
    <row r="1755" spans="1:12">
      <c r="A1755" s="272" t="s">
        <v>8558</v>
      </c>
      <c r="B1755" s="272" t="s">
        <v>8559</v>
      </c>
      <c r="C1755" s="272" t="s">
        <v>8753</v>
      </c>
      <c r="D1755" s="272" t="s">
        <v>8754</v>
      </c>
      <c r="E1755" s="273" t="s">
        <v>7087</v>
      </c>
      <c r="F1755" s="272" t="s">
        <v>7087</v>
      </c>
      <c r="G1755" s="272">
        <v>99286</v>
      </c>
      <c r="H1755" s="272" t="s">
        <v>8883</v>
      </c>
      <c r="I1755" s="272" t="s">
        <v>17</v>
      </c>
      <c r="J1755" s="272" t="s">
        <v>7089</v>
      </c>
      <c r="K1755" s="274">
        <v>6176.94</v>
      </c>
      <c r="L1755" s="272" t="s">
        <v>7090</v>
      </c>
    </row>
    <row r="1756" spans="1:12">
      <c r="A1756" s="272" t="s">
        <v>8558</v>
      </c>
      <c r="B1756" s="272" t="s">
        <v>8559</v>
      </c>
      <c r="C1756" s="272" t="s">
        <v>8753</v>
      </c>
      <c r="D1756" s="272" t="s">
        <v>8754</v>
      </c>
      <c r="E1756" s="273" t="s">
        <v>7087</v>
      </c>
      <c r="F1756" s="272" t="s">
        <v>7087</v>
      </c>
      <c r="G1756" s="272">
        <v>99287</v>
      </c>
      <c r="H1756" s="272" t="s">
        <v>8884</v>
      </c>
      <c r="I1756" s="272" t="s">
        <v>17</v>
      </c>
      <c r="J1756" s="272" t="s">
        <v>7089</v>
      </c>
      <c r="K1756" s="274">
        <v>8755.66</v>
      </c>
      <c r="L1756" s="272" t="s">
        <v>7090</v>
      </c>
    </row>
    <row r="1757" spans="1:12">
      <c r="A1757" s="272" t="s">
        <v>8558</v>
      </c>
      <c r="B1757" s="272" t="s">
        <v>8559</v>
      </c>
      <c r="C1757" s="272" t="s">
        <v>8753</v>
      </c>
      <c r="D1757" s="272" t="s">
        <v>8754</v>
      </c>
      <c r="E1757" s="273" t="s">
        <v>7087</v>
      </c>
      <c r="F1757" s="272" t="s">
        <v>7087</v>
      </c>
      <c r="G1757" s="272">
        <v>99288</v>
      </c>
      <c r="H1757" s="272" t="s">
        <v>8885</v>
      </c>
      <c r="I1757" s="272" t="s">
        <v>261</v>
      </c>
      <c r="J1757" s="272" t="s">
        <v>7089</v>
      </c>
      <c r="K1757" s="273">
        <v>386.88</v>
      </c>
      <c r="L1757" s="272" t="s">
        <v>7090</v>
      </c>
    </row>
    <row r="1758" spans="1:12">
      <c r="A1758" s="272" t="s">
        <v>8558</v>
      </c>
      <c r="B1758" s="272" t="s">
        <v>8559</v>
      </c>
      <c r="C1758" s="272" t="s">
        <v>8753</v>
      </c>
      <c r="D1758" s="272" t="s">
        <v>8754</v>
      </c>
      <c r="E1758" s="273" t="s">
        <v>7087</v>
      </c>
      <c r="F1758" s="272" t="s">
        <v>7087</v>
      </c>
      <c r="G1758" s="272">
        <v>99289</v>
      </c>
      <c r="H1758" s="272" t="s">
        <v>8886</v>
      </c>
      <c r="I1758" s="272" t="s">
        <v>261</v>
      </c>
      <c r="J1758" s="272" t="s">
        <v>7147</v>
      </c>
      <c r="K1758" s="274">
        <v>2504.2600000000002</v>
      </c>
      <c r="L1758" s="272" t="s">
        <v>7090</v>
      </c>
    </row>
    <row r="1759" spans="1:12">
      <c r="A1759" s="272" t="s">
        <v>8558</v>
      </c>
      <c r="B1759" s="272" t="s">
        <v>8559</v>
      </c>
      <c r="C1759" s="272" t="s">
        <v>8753</v>
      </c>
      <c r="D1759" s="272" t="s">
        <v>8754</v>
      </c>
      <c r="E1759" s="273" t="s">
        <v>7087</v>
      </c>
      <c r="F1759" s="272" t="s">
        <v>7087</v>
      </c>
      <c r="G1759" s="272">
        <v>99290</v>
      </c>
      <c r="H1759" s="272" t="s">
        <v>8887</v>
      </c>
      <c r="I1759" s="272" t="s">
        <v>17</v>
      </c>
      <c r="J1759" s="272" t="s">
        <v>7089</v>
      </c>
      <c r="K1759" s="274">
        <v>3704.1</v>
      </c>
      <c r="L1759" s="272" t="s">
        <v>7090</v>
      </c>
    </row>
    <row r="1760" spans="1:12">
      <c r="A1760" s="272" t="s">
        <v>8558</v>
      </c>
      <c r="B1760" s="272" t="s">
        <v>8559</v>
      </c>
      <c r="C1760" s="272" t="s">
        <v>8753</v>
      </c>
      <c r="D1760" s="272" t="s">
        <v>8754</v>
      </c>
      <c r="E1760" s="273" t="s">
        <v>7087</v>
      </c>
      <c r="F1760" s="272" t="s">
        <v>7087</v>
      </c>
      <c r="G1760" s="272">
        <v>99291</v>
      </c>
      <c r="H1760" s="272" t="s">
        <v>8888</v>
      </c>
      <c r="I1760" s="272" t="s">
        <v>261</v>
      </c>
      <c r="J1760" s="272" t="s">
        <v>7147</v>
      </c>
      <c r="K1760" s="274">
        <v>2504.2600000000002</v>
      </c>
      <c r="L1760" s="272" t="s">
        <v>7090</v>
      </c>
    </row>
    <row r="1761" spans="1:12">
      <c r="A1761" s="272" t="s">
        <v>8558</v>
      </c>
      <c r="B1761" s="272" t="s">
        <v>8559</v>
      </c>
      <c r="C1761" s="272" t="s">
        <v>8753</v>
      </c>
      <c r="D1761" s="272" t="s">
        <v>8754</v>
      </c>
      <c r="E1761" s="273" t="s">
        <v>7087</v>
      </c>
      <c r="F1761" s="272" t="s">
        <v>7087</v>
      </c>
      <c r="G1761" s="272">
        <v>99292</v>
      </c>
      <c r="H1761" s="272" t="s">
        <v>8889</v>
      </c>
      <c r="I1761" s="272" t="s">
        <v>17</v>
      </c>
      <c r="J1761" s="272" t="s">
        <v>7089</v>
      </c>
      <c r="K1761" s="274">
        <v>2352.1</v>
      </c>
      <c r="L1761" s="272" t="s">
        <v>7090</v>
      </c>
    </row>
    <row r="1762" spans="1:12">
      <c r="A1762" s="272" t="s">
        <v>8558</v>
      </c>
      <c r="B1762" s="272" t="s">
        <v>8559</v>
      </c>
      <c r="C1762" s="272" t="s">
        <v>8753</v>
      </c>
      <c r="D1762" s="272" t="s">
        <v>8754</v>
      </c>
      <c r="E1762" s="273" t="s">
        <v>7087</v>
      </c>
      <c r="F1762" s="272" t="s">
        <v>7087</v>
      </c>
      <c r="G1762" s="272">
        <v>99293</v>
      </c>
      <c r="H1762" s="272" t="s">
        <v>8890</v>
      </c>
      <c r="I1762" s="272" t="s">
        <v>261</v>
      </c>
      <c r="J1762" s="272" t="s">
        <v>7147</v>
      </c>
      <c r="K1762" s="274">
        <v>1289.17</v>
      </c>
      <c r="L1762" s="272" t="s">
        <v>7090</v>
      </c>
    </row>
    <row r="1763" spans="1:12">
      <c r="A1763" s="272" t="s">
        <v>8558</v>
      </c>
      <c r="B1763" s="272" t="s">
        <v>8559</v>
      </c>
      <c r="C1763" s="272" t="s">
        <v>8753</v>
      </c>
      <c r="D1763" s="272" t="s">
        <v>8754</v>
      </c>
      <c r="E1763" s="273" t="s">
        <v>7087</v>
      </c>
      <c r="F1763" s="272" t="s">
        <v>7087</v>
      </c>
      <c r="G1763" s="272">
        <v>99294</v>
      </c>
      <c r="H1763" s="272" t="s">
        <v>8891</v>
      </c>
      <c r="I1763" s="272" t="s">
        <v>17</v>
      </c>
      <c r="J1763" s="272" t="s">
        <v>7089</v>
      </c>
      <c r="K1763" s="274">
        <v>7718.22</v>
      </c>
      <c r="L1763" s="272" t="s">
        <v>7090</v>
      </c>
    </row>
    <row r="1764" spans="1:12">
      <c r="A1764" s="272" t="s">
        <v>8558</v>
      </c>
      <c r="B1764" s="272" t="s">
        <v>8559</v>
      </c>
      <c r="C1764" s="272" t="s">
        <v>8753</v>
      </c>
      <c r="D1764" s="272" t="s">
        <v>8754</v>
      </c>
      <c r="E1764" s="273" t="s">
        <v>7087</v>
      </c>
      <c r="F1764" s="272" t="s">
        <v>7087</v>
      </c>
      <c r="G1764" s="272">
        <v>99296</v>
      </c>
      <c r="H1764" s="272" t="s">
        <v>8892</v>
      </c>
      <c r="I1764" s="272" t="s">
        <v>261</v>
      </c>
      <c r="J1764" s="272" t="s">
        <v>7147</v>
      </c>
      <c r="K1764" s="274">
        <v>2751.91</v>
      </c>
      <c r="L1764" s="272" t="s">
        <v>7090</v>
      </c>
    </row>
    <row r="1765" spans="1:12">
      <c r="A1765" s="272" t="s">
        <v>8558</v>
      </c>
      <c r="B1765" s="272" t="s">
        <v>8559</v>
      </c>
      <c r="C1765" s="272" t="s">
        <v>8753</v>
      </c>
      <c r="D1765" s="272" t="s">
        <v>8754</v>
      </c>
      <c r="E1765" s="273" t="s">
        <v>7087</v>
      </c>
      <c r="F1765" s="272" t="s">
        <v>7087</v>
      </c>
      <c r="G1765" s="272">
        <v>99297</v>
      </c>
      <c r="H1765" s="272" t="s">
        <v>8893</v>
      </c>
      <c r="I1765" s="272" t="s">
        <v>261</v>
      </c>
      <c r="J1765" s="272" t="s">
        <v>7147</v>
      </c>
      <c r="K1765" s="274">
        <v>2747.91</v>
      </c>
      <c r="L1765" s="272" t="s">
        <v>7090</v>
      </c>
    </row>
    <row r="1766" spans="1:12">
      <c r="A1766" s="272" t="s">
        <v>8558</v>
      </c>
      <c r="B1766" s="272" t="s">
        <v>8559</v>
      </c>
      <c r="C1766" s="272" t="s">
        <v>8753</v>
      </c>
      <c r="D1766" s="272" t="s">
        <v>8754</v>
      </c>
      <c r="E1766" s="273" t="s">
        <v>7087</v>
      </c>
      <c r="F1766" s="272" t="s">
        <v>7087</v>
      </c>
      <c r="G1766" s="272">
        <v>99298</v>
      </c>
      <c r="H1766" s="272" t="s">
        <v>8894</v>
      </c>
      <c r="I1766" s="272" t="s">
        <v>17</v>
      </c>
      <c r="J1766" s="272" t="s">
        <v>7089</v>
      </c>
      <c r="K1766" s="274">
        <v>9907.0400000000009</v>
      </c>
      <c r="L1766" s="272" t="s">
        <v>7090</v>
      </c>
    </row>
    <row r="1767" spans="1:12">
      <c r="A1767" s="272" t="s">
        <v>8558</v>
      </c>
      <c r="B1767" s="272" t="s">
        <v>8559</v>
      </c>
      <c r="C1767" s="272" t="s">
        <v>8753</v>
      </c>
      <c r="D1767" s="272" t="s">
        <v>8754</v>
      </c>
      <c r="E1767" s="273" t="s">
        <v>7087</v>
      </c>
      <c r="F1767" s="272" t="s">
        <v>7087</v>
      </c>
      <c r="G1767" s="272">
        <v>99299</v>
      </c>
      <c r="H1767" s="272" t="s">
        <v>8895</v>
      </c>
      <c r="I1767" s="272" t="s">
        <v>261</v>
      </c>
      <c r="J1767" s="272" t="s">
        <v>7147</v>
      </c>
      <c r="K1767" s="274">
        <v>2976.34</v>
      </c>
      <c r="L1767" s="272" t="s">
        <v>7090</v>
      </c>
    </row>
    <row r="1768" spans="1:12">
      <c r="A1768" s="272" t="s">
        <v>8558</v>
      </c>
      <c r="B1768" s="272" t="s">
        <v>8559</v>
      </c>
      <c r="C1768" s="272" t="s">
        <v>8753</v>
      </c>
      <c r="D1768" s="272" t="s">
        <v>8754</v>
      </c>
      <c r="E1768" s="273" t="s">
        <v>7087</v>
      </c>
      <c r="F1768" s="272" t="s">
        <v>7087</v>
      </c>
      <c r="G1768" s="272">
        <v>99300</v>
      </c>
      <c r="H1768" s="272" t="s">
        <v>8896</v>
      </c>
      <c r="I1768" s="272" t="s">
        <v>17</v>
      </c>
      <c r="J1768" s="272" t="s">
        <v>7089</v>
      </c>
      <c r="K1768" s="274">
        <v>11058.36</v>
      </c>
      <c r="L1768" s="272" t="s">
        <v>7090</v>
      </c>
    </row>
    <row r="1769" spans="1:12">
      <c r="A1769" s="272" t="s">
        <v>8558</v>
      </c>
      <c r="B1769" s="272" t="s">
        <v>8559</v>
      </c>
      <c r="C1769" s="272" t="s">
        <v>8753</v>
      </c>
      <c r="D1769" s="272" t="s">
        <v>8754</v>
      </c>
      <c r="E1769" s="273" t="s">
        <v>7087</v>
      </c>
      <c r="F1769" s="272" t="s">
        <v>7087</v>
      </c>
      <c r="G1769" s="272">
        <v>99301</v>
      </c>
      <c r="H1769" s="272" t="s">
        <v>8897</v>
      </c>
      <c r="I1769" s="272" t="s">
        <v>17</v>
      </c>
      <c r="J1769" s="272" t="s">
        <v>7089</v>
      </c>
      <c r="K1769" s="274">
        <v>5473.24</v>
      </c>
      <c r="L1769" s="272" t="s">
        <v>7090</v>
      </c>
    </row>
    <row r="1770" spans="1:12">
      <c r="A1770" s="272" t="s">
        <v>8558</v>
      </c>
      <c r="B1770" s="272" t="s">
        <v>8559</v>
      </c>
      <c r="C1770" s="272" t="s">
        <v>8753</v>
      </c>
      <c r="D1770" s="272" t="s">
        <v>8754</v>
      </c>
      <c r="E1770" s="273" t="s">
        <v>7087</v>
      </c>
      <c r="F1770" s="272" t="s">
        <v>7087</v>
      </c>
      <c r="G1770" s="272">
        <v>99302</v>
      </c>
      <c r="H1770" s="272" t="s">
        <v>8898</v>
      </c>
      <c r="I1770" s="272" t="s">
        <v>261</v>
      </c>
      <c r="J1770" s="272" t="s">
        <v>7147</v>
      </c>
      <c r="K1770" s="274">
        <v>3204.8</v>
      </c>
      <c r="L1770" s="272" t="s">
        <v>7090</v>
      </c>
    </row>
    <row r="1771" spans="1:12">
      <c r="A1771" s="272" t="s">
        <v>8558</v>
      </c>
      <c r="B1771" s="272" t="s">
        <v>8559</v>
      </c>
      <c r="C1771" s="272" t="s">
        <v>8753</v>
      </c>
      <c r="D1771" s="272" t="s">
        <v>8754</v>
      </c>
      <c r="E1771" s="273" t="s">
        <v>7087</v>
      </c>
      <c r="F1771" s="272" t="s">
        <v>7087</v>
      </c>
      <c r="G1771" s="272">
        <v>99303</v>
      </c>
      <c r="H1771" s="272" t="s">
        <v>8899</v>
      </c>
      <c r="I1771" s="272" t="s">
        <v>17</v>
      </c>
      <c r="J1771" s="272" t="s">
        <v>7089</v>
      </c>
      <c r="K1771" s="274">
        <v>10116.57</v>
      </c>
      <c r="L1771" s="272" t="s">
        <v>7090</v>
      </c>
    </row>
    <row r="1772" spans="1:12">
      <c r="A1772" s="272" t="s">
        <v>8558</v>
      </c>
      <c r="B1772" s="272" t="s">
        <v>8559</v>
      </c>
      <c r="C1772" s="272" t="s">
        <v>8753</v>
      </c>
      <c r="D1772" s="272" t="s">
        <v>8754</v>
      </c>
      <c r="E1772" s="273" t="s">
        <v>7087</v>
      </c>
      <c r="F1772" s="272" t="s">
        <v>7087</v>
      </c>
      <c r="G1772" s="272">
        <v>99304</v>
      </c>
      <c r="H1772" s="272" t="s">
        <v>8900</v>
      </c>
      <c r="I1772" s="272" t="s">
        <v>261</v>
      </c>
      <c r="J1772" s="272" t="s">
        <v>7147</v>
      </c>
      <c r="K1772" s="274">
        <v>2980.33</v>
      </c>
      <c r="L1772" s="272" t="s">
        <v>7090</v>
      </c>
    </row>
    <row r="1773" spans="1:12">
      <c r="A1773" s="272" t="s">
        <v>8558</v>
      </c>
      <c r="B1773" s="272" t="s">
        <v>8559</v>
      </c>
      <c r="C1773" s="272" t="s">
        <v>8753</v>
      </c>
      <c r="D1773" s="272" t="s">
        <v>8754</v>
      </c>
      <c r="E1773" s="273" t="s">
        <v>7087</v>
      </c>
      <c r="F1773" s="272" t="s">
        <v>7087</v>
      </c>
      <c r="G1773" s="272">
        <v>99305</v>
      </c>
      <c r="H1773" s="272" t="s">
        <v>8901</v>
      </c>
      <c r="I1773" s="272" t="s">
        <v>17</v>
      </c>
      <c r="J1773" s="272" t="s">
        <v>7089</v>
      </c>
      <c r="K1773" s="274">
        <v>11440.5</v>
      </c>
      <c r="L1773" s="272" t="s">
        <v>7090</v>
      </c>
    </row>
    <row r="1774" spans="1:12">
      <c r="A1774" s="272" t="s">
        <v>8558</v>
      </c>
      <c r="B1774" s="272" t="s">
        <v>8559</v>
      </c>
      <c r="C1774" s="272" t="s">
        <v>8753</v>
      </c>
      <c r="D1774" s="272" t="s">
        <v>8754</v>
      </c>
      <c r="E1774" s="273" t="s">
        <v>7087</v>
      </c>
      <c r="F1774" s="272" t="s">
        <v>7087</v>
      </c>
      <c r="G1774" s="272">
        <v>99306</v>
      </c>
      <c r="H1774" s="272" t="s">
        <v>8902</v>
      </c>
      <c r="I1774" s="272" t="s">
        <v>261</v>
      </c>
      <c r="J1774" s="272" t="s">
        <v>7147</v>
      </c>
      <c r="K1774" s="274">
        <v>3204.8</v>
      </c>
      <c r="L1774" s="272" t="s">
        <v>7090</v>
      </c>
    </row>
    <row r="1775" spans="1:12">
      <c r="A1775" s="272" t="s">
        <v>8558</v>
      </c>
      <c r="B1775" s="272" t="s">
        <v>8559</v>
      </c>
      <c r="C1775" s="272" t="s">
        <v>8753</v>
      </c>
      <c r="D1775" s="272" t="s">
        <v>8754</v>
      </c>
      <c r="E1775" s="273" t="s">
        <v>7087</v>
      </c>
      <c r="F1775" s="272" t="s">
        <v>7087</v>
      </c>
      <c r="G1775" s="272">
        <v>99307</v>
      </c>
      <c r="H1775" s="272" t="s">
        <v>8903</v>
      </c>
      <c r="I1775" s="272" t="s">
        <v>261</v>
      </c>
      <c r="J1775" s="272" t="s">
        <v>7147</v>
      </c>
      <c r="K1775" s="274">
        <v>2074.46</v>
      </c>
      <c r="L1775" s="272" t="s">
        <v>7090</v>
      </c>
    </row>
    <row r="1776" spans="1:12">
      <c r="A1776" s="272" t="s">
        <v>8558</v>
      </c>
      <c r="B1776" s="272" t="s">
        <v>8559</v>
      </c>
      <c r="C1776" s="272" t="s">
        <v>8753</v>
      </c>
      <c r="D1776" s="272" t="s">
        <v>8754</v>
      </c>
      <c r="E1776" s="273" t="s">
        <v>7087</v>
      </c>
      <c r="F1776" s="272" t="s">
        <v>7087</v>
      </c>
      <c r="G1776" s="272">
        <v>99308</v>
      </c>
      <c r="H1776" s="272" t="s">
        <v>8904</v>
      </c>
      <c r="I1776" s="272" t="s">
        <v>17</v>
      </c>
      <c r="J1776" s="272" t="s">
        <v>7089</v>
      </c>
      <c r="K1776" s="274">
        <v>12764.49</v>
      </c>
      <c r="L1776" s="272" t="s">
        <v>7090</v>
      </c>
    </row>
    <row r="1777" spans="1:12">
      <c r="A1777" s="272" t="s">
        <v>8558</v>
      </c>
      <c r="B1777" s="272" t="s">
        <v>8559</v>
      </c>
      <c r="C1777" s="272" t="s">
        <v>8753</v>
      </c>
      <c r="D1777" s="272" t="s">
        <v>8754</v>
      </c>
      <c r="E1777" s="273" t="s">
        <v>7087</v>
      </c>
      <c r="F1777" s="272" t="s">
        <v>7087</v>
      </c>
      <c r="G1777" s="272">
        <v>99309</v>
      </c>
      <c r="H1777" s="272" t="s">
        <v>8905</v>
      </c>
      <c r="I1777" s="272" t="s">
        <v>261</v>
      </c>
      <c r="J1777" s="272" t="s">
        <v>7147</v>
      </c>
      <c r="K1777" s="274">
        <v>3433.32</v>
      </c>
      <c r="L1777" s="272" t="s">
        <v>7090</v>
      </c>
    </row>
    <row r="1778" spans="1:12">
      <c r="A1778" s="272" t="s">
        <v>8558</v>
      </c>
      <c r="B1778" s="272" t="s">
        <v>8559</v>
      </c>
      <c r="C1778" s="272" t="s">
        <v>8753</v>
      </c>
      <c r="D1778" s="272" t="s">
        <v>8754</v>
      </c>
      <c r="E1778" s="273" t="s">
        <v>7087</v>
      </c>
      <c r="F1778" s="272" t="s">
        <v>7087</v>
      </c>
      <c r="G1778" s="272">
        <v>99310</v>
      </c>
      <c r="H1778" s="272" t="s">
        <v>8906</v>
      </c>
      <c r="I1778" s="272" t="s">
        <v>17</v>
      </c>
      <c r="J1778" s="272" t="s">
        <v>7089</v>
      </c>
      <c r="K1778" s="274">
        <v>12974.1</v>
      </c>
      <c r="L1778" s="272" t="s">
        <v>7090</v>
      </c>
    </row>
    <row r="1779" spans="1:12">
      <c r="A1779" s="272" t="s">
        <v>8558</v>
      </c>
      <c r="B1779" s="272" t="s">
        <v>8559</v>
      </c>
      <c r="C1779" s="272" t="s">
        <v>8753</v>
      </c>
      <c r="D1779" s="272" t="s">
        <v>8754</v>
      </c>
      <c r="E1779" s="273" t="s">
        <v>7087</v>
      </c>
      <c r="F1779" s="272" t="s">
        <v>7087</v>
      </c>
      <c r="G1779" s="272">
        <v>99311</v>
      </c>
      <c r="H1779" s="272" t="s">
        <v>8907</v>
      </c>
      <c r="I1779" s="272" t="s">
        <v>261</v>
      </c>
      <c r="J1779" s="272" t="s">
        <v>7147</v>
      </c>
      <c r="K1779" s="274">
        <v>3433.32</v>
      </c>
      <c r="L1779" s="272" t="s">
        <v>7090</v>
      </c>
    </row>
    <row r="1780" spans="1:12">
      <c r="A1780" s="272" t="s">
        <v>8558</v>
      </c>
      <c r="B1780" s="272" t="s">
        <v>8559</v>
      </c>
      <c r="C1780" s="272" t="s">
        <v>8753</v>
      </c>
      <c r="D1780" s="272" t="s">
        <v>8754</v>
      </c>
      <c r="E1780" s="273" t="s">
        <v>7087</v>
      </c>
      <c r="F1780" s="272" t="s">
        <v>7087</v>
      </c>
      <c r="G1780" s="272">
        <v>99312</v>
      </c>
      <c r="H1780" s="272" t="s">
        <v>8908</v>
      </c>
      <c r="I1780" s="272" t="s">
        <v>17</v>
      </c>
      <c r="J1780" s="272" t="s">
        <v>7089</v>
      </c>
      <c r="K1780" s="274">
        <v>6421.81</v>
      </c>
      <c r="L1780" s="272" t="s">
        <v>7090</v>
      </c>
    </row>
    <row r="1781" spans="1:12">
      <c r="A1781" s="272" t="s">
        <v>8558</v>
      </c>
      <c r="B1781" s="272" t="s">
        <v>8559</v>
      </c>
      <c r="C1781" s="272" t="s">
        <v>8753</v>
      </c>
      <c r="D1781" s="272" t="s">
        <v>8754</v>
      </c>
      <c r="E1781" s="273" t="s">
        <v>7087</v>
      </c>
      <c r="F1781" s="272" t="s">
        <v>7087</v>
      </c>
      <c r="G1781" s="272">
        <v>99313</v>
      </c>
      <c r="H1781" s="272" t="s">
        <v>8909</v>
      </c>
      <c r="I1781" s="272" t="s">
        <v>17</v>
      </c>
      <c r="J1781" s="272" t="s">
        <v>7089</v>
      </c>
      <c r="K1781" s="274">
        <v>14470.52</v>
      </c>
      <c r="L1781" s="272" t="s">
        <v>7090</v>
      </c>
    </row>
    <row r="1782" spans="1:12">
      <c r="A1782" s="272" t="s">
        <v>8558</v>
      </c>
      <c r="B1782" s="272" t="s">
        <v>8559</v>
      </c>
      <c r="C1782" s="272" t="s">
        <v>8753</v>
      </c>
      <c r="D1782" s="272" t="s">
        <v>8754</v>
      </c>
      <c r="E1782" s="273" t="s">
        <v>7087</v>
      </c>
      <c r="F1782" s="272" t="s">
        <v>7087</v>
      </c>
      <c r="G1782" s="272">
        <v>99314</v>
      </c>
      <c r="H1782" s="272" t="s">
        <v>8910</v>
      </c>
      <c r="I1782" s="272" t="s">
        <v>261</v>
      </c>
      <c r="J1782" s="272" t="s">
        <v>7147</v>
      </c>
      <c r="K1782" s="274">
        <v>3661.79</v>
      </c>
      <c r="L1782" s="272" t="s">
        <v>7090</v>
      </c>
    </row>
    <row r="1783" spans="1:12">
      <c r="A1783" s="272" t="s">
        <v>8558</v>
      </c>
      <c r="B1783" s="272" t="s">
        <v>8559</v>
      </c>
      <c r="C1783" s="272" t="s">
        <v>8753</v>
      </c>
      <c r="D1783" s="272" t="s">
        <v>8754</v>
      </c>
      <c r="E1783" s="273" t="s">
        <v>7087</v>
      </c>
      <c r="F1783" s="272" t="s">
        <v>7087</v>
      </c>
      <c r="G1783" s="272">
        <v>99315</v>
      </c>
      <c r="H1783" s="272" t="s">
        <v>8911</v>
      </c>
      <c r="I1783" s="272" t="s">
        <v>17</v>
      </c>
      <c r="J1783" s="272" t="s">
        <v>7089</v>
      </c>
      <c r="K1783" s="274">
        <v>16176.66</v>
      </c>
      <c r="L1783" s="272" t="s">
        <v>7090</v>
      </c>
    </row>
    <row r="1784" spans="1:12">
      <c r="A1784" s="272" t="s">
        <v>8558</v>
      </c>
      <c r="B1784" s="272" t="s">
        <v>8559</v>
      </c>
      <c r="C1784" s="272" t="s">
        <v>8753</v>
      </c>
      <c r="D1784" s="272" t="s">
        <v>8754</v>
      </c>
      <c r="E1784" s="273" t="s">
        <v>7087</v>
      </c>
      <c r="F1784" s="272" t="s">
        <v>7087</v>
      </c>
      <c r="G1784" s="272">
        <v>99317</v>
      </c>
      <c r="H1784" s="272" t="s">
        <v>8912</v>
      </c>
      <c r="I1784" s="272" t="s">
        <v>261</v>
      </c>
      <c r="J1784" s="272" t="s">
        <v>7147</v>
      </c>
      <c r="K1784" s="274">
        <v>2298.91</v>
      </c>
      <c r="L1784" s="272" t="s">
        <v>7090</v>
      </c>
    </row>
    <row r="1785" spans="1:12">
      <c r="A1785" s="272" t="s">
        <v>8558</v>
      </c>
      <c r="B1785" s="272" t="s">
        <v>8559</v>
      </c>
      <c r="C1785" s="272" t="s">
        <v>8753</v>
      </c>
      <c r="D1785" s="272" t="s">
        <v>8754</v>
      </c>
      <c r="E1785" s="273" t="s">
        <v>7087</v>
      </c>
      <c r="F1785" s="272" t="s">
        <v>7087</v>
      </c>
      <c r="G1785" s="272">
        <v>99318</v>
      </c>
      <c r="H1785" s="272" t="s">
        <v>8913</v>
      </c>
      <c r="I1785" s="272" t="s">
        <v>261</v>
      </c>
      <c r="J1785" s="272" t="s">
        <v>7089</v>
      </c>
      <c r="K1785" s="273">
        <v>213.42</v>
      </c>
      <c r="L1785" s="272" t="s">
        <v>7090</v>
      </c>
    </row>
    <row r="1786" spans="1:12">
      <c r="A1786" s="272" t="s">
        <v>8558</v>
      </c>
      <c r="B1786" s="272" t="s">
        <v>8559</v>
      </c>
      <c r="C1786" s="272" t="s">
        <v>8753</v>
      </c>
      <c r="D1786" s="272" t="s">
        <v>8754</v>
      </c>
      <c r="E1786" s="273" t="s">
        <v>7087</v>
      </c>
      <c r="F1786" s="272" t="s">
        <v>7087</v>
      </c>
      <c r="G1786" s="272">
        <v>99319</v>
      </c>
      <c r="H1786" s="272" t="s">
        <v>8914</v>
      </c>
      <c r="I1786" s="272" t="s">
        <v>261</v>
      </c>
      <c r="J1786" s="272" t="s">
        <v>7147</v>
      </c>
      <c r="K1786" s="273">
        <v>849.15</v>
      </c>
      <c r="L1786" s="272" t="s">
        <v>7090</v>
      </c>
    </row>
    <row r="1787" spans="1:12">
      <c r="A1787" s="272" t="s">
        <v>8558</v>
      </c>
      <c r="B1787" s="272" t="s">
        <v>8559</v>
      </c>
      <c r="C1787" s="272" t="s">
        <v>8753</v>
      </c>
      <c r="D1787" s="272" t="s">
        <v>8754</v>
      </c>
      <c r="E1787" s="273" t="s">
        <v>7087</v>
      </c>
      <c r="F1787" s="272" t="s">
        <v>7087</v>
      </c>
      <c r="G1787" s="272">
        <v>99320</v>
      </c>
      <c r="H1787" s="272" t="s">
        <v>8915</v>
      </c>
      <c r="I1787" s="272" t="s">
        <v>17</v>
      </c>
      <c r="J1787" s="272" t="s">
        <v>7089</v>
      </c>
      <c r="K1787" s="274">
        <v>7430.77</v>
      </c>
      <c r="L1787" s="272" t="s">
        <v>7090</v>
      </c>
    </row>
    <row r="1788" spans="1:12">
      <c r="A1788" s="272" t="s">
        <v>8558</v>
      </c>
      <c r="B1788" s="272" t="s">
        <v>8559</v>
      </c>
      <c r="C1788" s="272" t="s">
        <v>8753</v>
      </c>
      <c r="D1788" s="272" t="s">
        <v>8754</v>
      </c>
      <c r="E1788" s="273" t="s">
        <v>7087</v>
      </c>
      <c r="F1788" s="272" t="s">
        <v>7087</v>
      </c>
      <c r="G1788" s="272">
        <v>99321</v>
      </c>
      <c r="H1788" s="272" t="s">
        <v>8916</v>
      </c>
      <c r="I1788" s="272" t="s">
        <v>261</v>
      </c>
      <c r="J1788" s="272" t="s">
        <v>7147</v>
      </c>
      <c r="K1788" s="274">
        <v>2523.4299999999998</v>
      </c>
      <c r="L1788" s="272" t="s">
        <v>7090</v>
      </c>
    </row>
    <row r="1789" spans="1:12">
      <c r="A1789" s="272" t="s">
        <v>8558</v>
      </c>
      <c r="B1789" s="272" t="s">
        <v>8559</v>
      </c>
      <c r="C1789" s="272" t="s">
        <v>8753</v>
      </c>
      <c r="D1789" s="272" t="s">
        <v>8754</v>
      </c>
      <c r="E1789" s="273" t="s">
        <v>7087</v>
      </c>
      <c r="F1789" s="272" t="s">
        <v>7087</v>
      </c>
      <c r="G1789" s="272">
        <v>99322</v>
      </c>
      <c r="H1789" s="272" t="s">
        <v>8917</v>
      </c>
      <c r="I1789" s="272" t="s">
        <v>17</v>
      </c>
      <c r="J1789" s="272" t="s">
        <v>7089</v>
      </c>
      <c r="K1789" s="274">
        <v>8386.91</v>
      </c>
      <c r="L1789" s="272" t="s">
        <v>7090</v>
      </c>
    </row>
    <row r="1790" spans="1:12">
      <c r="A1790" s="272" t="s">
        <v>8558</v>
      </c>
      <c r="B1790" s="272" t="s">
        <v>8559</v>
      </c>
      <c r="C1790" s="272" t="s">
        <v>8753</v>
      </c>
      <c r="D1790" s="272" t="s">
        <v>8754</v>
      </c>
      <c r="E1790" s="273" t="s">
        <v>7087</v>
      </c>
      <c r="F1790" s="272" t="s">
        <v>7087</v>
      </c>
      <c r="G1790" s="272">
        <v>99323</v>
      </c>
      <c r="H1790" s="272" t="s">
        <v>8918</v>
      </c>
      <c r="I1790" s="272" t="s">
        <v>261</v>
      </c>
      <c r="J1790" s="272" t="s">
        <v>7147</v>
      </c>
      <c r="K1790" s="274">
        <v>2747.91</v>
      </c>
      <c r="L1790" s="272" t="s">
        <v>7090</v>
      </c>
    </row>
    <row r="1791" spans="1:12">
      <c r="A1791" s="272" t="s">
        <v>8558</v>
      </c>
      <c r="B1791" s="272" t="s">
        <v>8559</v>
      </c>
      <c r="C1791" s="272" t="s">
        <v>8753</v>
      </c>
      <c r="D1791" s="272" t="s">
        <v>8754</v>
      </c>
      <c r="E1791" s="273" t="s">
        <v>7087</v>
      </c>
      <c r="F1791" s="272" t="s">
        <v>7087</v>
      </c>
      <c r="G1791" s="272">
        <v>99324</v>
      </c>
      <c r="H1791" s="272" t="s">
        <v>8919</v>
      </c>
      <c r="I1791" s="272" t="s">
        <v>17</v>
      </c>
      <c r="J1791" s="272" t="s">
        <v>7089</v>
      </c>
      <c r="K1791" s="274">
        <v>9343.14</v>
      </c>
      <c r="L1791" s="272" t="s">
        <v>7090</v>
      </c>
    </row>
    <row r="1792" spans="1:12">
      <c r="A1792" s="272" t="s">
        <v>8558</v>
      </c>
      <c r="B1792" s="272" t="s">
        <v>8559</v>
      </c>
      <c r="C1792" s="272" t="s">
        <v>8753</v>
      </c>
      <c r="D1792" s="272" t="s">
        <v>8754</v>
      </c>
      <c r="E1792" s="273" t="s">
        <v>7087</v>
      </c>
      <c r="F1792" s="272" t="s">
        <v>7087</v>
      </c>
      <c r="G1792" s="272">
        <v>99325</v>
      </c>
      <c r="H1792" s="272" t="s">
        <v>8920</v>
      </c>
      <c r="I1792" s="272" t="s">
        <v>261</v>
      </c>
      <c r="J1792" s="272" t="s">
        <v>7147</v>
      </c>
      <c r="K1792" s="274">
        <v>2976.34</v>
      </c>
      <c r="L1792" s="272" t="s">
        <v>7090</v>
      </c>
    </row>
    <row r="1793" spans="1:12">
      <c r="A1793" s="272" t="s">
        <v>8558</v>
      </c>
      <c r="B1793" s="272" t="s">
        <v>8559</v>
      </c>
      <c r="C1793" s="272" t="s">
        <v>8753</v>
      </c>
      <c r="D1793" s="272" t="s">
        <v>8754</v>
      </c>
      <c r="E1793" s="273" t="s">
        <v>7087</v>
      </c>
      <c r="F1793" s="272" t="s">
        <v>7087</v>
      </c>
      <c r="G1793" s="272">
        <v>99326</v>
      </c>
      <c r="H1793" s="272" t="s">
        <v>8921</v>
      </c>
      <c r="I1793" s="272" t="s">
        <v>17</v>
      </c>
      <c r="J1793" s="272" t="s">
        <v>7089</v>
      </c>
      <c r="K1793" s="274">
        <v>7604.32</v>
      </c>
      <c r="L1793" s="272" t="s">
        <v>7090</v>
      </c>
    </row>
    <row r="1794" spans="1:12">
      <c r="A1794" s="272" t="s">
        <v>8558</v>
      </c>
      <c r="B1794" s="272" t="s">
        <v>8559</v>
      </c>
      <c r="C1794" s="272" t="s">
        <v>8753</v>
      </c>
      <c r="D1794" s="272" t="s">
        <v>8754</v>
      </c>
      <c r="E1794" s="273" t="s">
        <v>7087</v>
      </c>
      <c r="F1794" s="272" t="s">
        <v>7087</v>
      </c>
      <c r="G1794" s="272">
        <v>99327</v>
      </c>
      <c r="H1794" s="272" t="s">
        <v>8922</v>
      </c>
      <c r="I1794" s="272" t="s">
        <v>261</v>
      </c>
      <c r="J1794" s="272" t="s">
        <v>7147</v>
      </c>
      <c r="K1794" s="274">
        <v>3851.22</v>
      </c>
      <c r="L1794" s="272" t="s">
        <v>7090</v>
      </c>
    </row>
    <row r="1795" spans="1:12">
      <c r="A1795" s="272" t="s">
        <v>8558</v>
      </c>
      <c r="B1795" s="272" t="s">
        <v>8559</v>
      </c>
      <c r="C1795" s="272" t="s">
        <v>8753</v>
      </c>
      <c r="D1795" s="272" t="s">
        <v>8754</v>
      </c>
      <c r="E1795" s="273" t="s">
        <v>7087</v>
      </c>
      <c r="F1795" s="272" t="s">
        <v>7087</v>
      </c>
      <c r="G1795" s="272">
        <v>101800</v>
      </c>
      <c r="H1795" s="272" t="s">
        <v>8923</v>
      </c>
      <c r="I1795" s="272" t="s">
        <v>17</v>
      </c>
      <c r="J1795" s="272" t="s">
        <v>7089</v>
      </c>
      <c r="K1795" s="274">
        <v>1460.52</v>
      </c>
      <c r="L1795" s="272" t="s">
        <v>7090</v>
      </c>
    </row>
    <row r="1796" spans="1:12">
      <c r="A1796" s="272" t="s">
        <v>8558</v>
      </c>
      <c r="B1796" s="272" t="s">
        <v>8559</v>
      </c>
      <c r="C1796" s="272" t="s">
        <v>8753</v>
      </c>
      <c r="D1796" s="272" t="s">
        <v>8754</v>
      </c>
      <c r="E1796" s="273" t="s">
        <v>7087</v>
      </c>
      <c r="F1796" s="272" t="s">
        <v>7087</v>
      </c>
      <c r="G1796" s="272">
        <v>101801</v>
      </c>
      <c r="H1796" s="272" t="s">
        <v>8924</v>
      </c>
      <c r="I1796" s="272" t="s">
        <v>17</v>
      </c>
      <c r="J1796" s="272" t="s">
        <v>7089</v>
      </c>
      <c r="K1796" s="274">
        <v>1023.55</v>
      </c>
      <c r="L1796" s="272" t="s">
        <v>7090</v>
      </c>
    </row>
    <row r="1797" spans="1:12">
      <c r="A1797" s="272" t="s">
        <v>8558</v>
      </c>
      <c r="B1797" s="272" t="s">
        <v>8559</v>
      </c>
      <c r="C1797" s="272" t="s">
        <v>8753</v>
      </c>
      <c r="D1797" s="272" t="s">
        <v>8754</v>
      </c>
      <c r="E1797" s="273" t="s">
        <v>7087</v>
      </c>
      <c r="F1797" s="272" t="s">
        <v>7087</v>
      </c>
      <c r="G1797" s="272">
        <v>101806</v>
      </c>
      <c r="H1797" s="272" t="s">
        <v>8925</v>
      </c>
      <c r="I1797" s="272" t="s">
        <v>17</v>
      </c>
      <c r="J1797" s="272" t="s">
        <v>7089</v>
      </c>
      <c r="K1797" s="273">
        <v>509.06</v>
      </c>
      <c r="L1797" s="272" t="s">
        <v>7090</v>
      </c>
    </row>
    <row r="1798" spans="1:12">
      <c r="A1798" s="272" t="s">
        <v>8558</v>
      </c>
      <c r="B1798" s="272" t="s">
        <v>8559</v>
      </c>
      <c r="C1798" s="272" t="s">
        <v>8753</v>
      </c>
      <c r="D1798" s="272" t="s">
        <v>8754</v>
      </c>
      <c r="E1798" s="273" t="s">
        <v>7087</v>
      </c>
      <c r="F1798" s="272" t="s">
        <v>7087</v>
      </c>
      <c r="G1798" s="272">
        <v>101807</v>
      </c>
      <c r="H1798" s="272" t="s">
        <v>8926</v>
      </c>
      <c r="I1798" s="272" t="s">
        <v>17</v>
      </c>
      <c r="J1798" s="272" t="s">
        <v>7089</v>
      </c>
      <c r="K1798" s="273">
        <v>454.25</v>
      </c>
      <c r="L1798" s="272" t="s">
        <v>7090</v>
      </c>
    </row>
    <row r="1799" spans="1:12">
      <c r="A1799" s="272" t="s">
        <v>8558</v>
      </c>
      <c r="B1799" s="272" t="s">
        <v>8559</v>
      </c>
      <c r="C1799" s="272" t="s">
        <v>8753</v>
      </c>
      <c r="D1799" s="272" t="s">
        <v>8754</v>
      </c>
      <c r="E1799" s="273" t="s">
        <v>7087</v>
      </c>
      <c r="F1799" s="272" t="s">
        <v>7087</v>
      </c>
      <c r="G1799" s="272">
        <v>101808</v>
      </c>
      <c r="H1799" s="272" t="s">
        <v>8927</v>
      </c>
      <c r="I1799" s="272" t="s">
        <v>17</v>
      </c>
      <c r="J1799" s="272" t="s">
        <v>7089</v>
      </c>
      <c r="K1799" s="273">
        <v>412.72</v>
      </c>
      <c r="L1799" s="272" t="s">
        <v>7090</v>
      </c>
    </row>
    <row r="1800" spans="1:12">
      <c r="A1800" s="272" t="s">
        <v>8558</v>
      </c>
      <c r="B1800" s="272" t="s">
        <v>8559</v>
      </c>
      <c r="C1800" s="272" t="s">
        <v>8753</v>
      </c>
      <c r="D1800" s="272" t="s">
        <v>8754</v>
      </c>
      <c r="E1800" s="273" t="s">
        <v>7087</v>
      </c>
      <c r="F1800" s="272" t="s">
        <v>7087</v>
      </c>
      <c r="G1800" s="272">
        <v>101809</v>
      </c>
      <c r="H1800" s="272" t="s">
        <v>8928</v>
      </c>
      <c r="I1800" s="272" t="s">
        <v>17</v>
      </c>
      <c r="J1800" s="272" t="s">
        <v>7089</v>
      </c>
      <c r="K1800" s="274">
        <v>2735.13</v>
      </c>
      <c r="L1800" s="272" t="s">
        <v>7090</v>
      </c>
    </row>
    <row r="1801" spans="1:12">
      <c r="A1801" s="272" t="s">
        <v>8558</v>
      </c>
      <c r="B1801" s="272" t="s">
        <v>8559</v>
      </c>
      <c r="C1801" s="272" t="s">
        <v>8753</v>
      </c>
      <c r="D1801" s="272" t="s">
        <v>8754</v>
      </c>
      <c r="E1801" s="273" t="s">
        <v>7087</v>
      </c>
      <c r="F1801" s="272" t="s">
        <v>7087</v>
      </c>
      <c r="G1801" s="272">
        <v>102139</v>
      </c>
      <c r="H1801" s="272" t="s">
        <v>8929</v>
      </c>
      <c r="I1801" s="272" t="s">
        <v>17</v>
      </c>
      <c r="J1801" s="272" t="s">
        <v>7089</v>
      </c>
      <c r="K1801" s="274">
        <v>1468.84</v>
      </c>
      <c r="L1801" s="272" t="s">
        <v>7090</v>
      </c>
    </row>
    <row r="1802" spans="1:12">
      <c r="A1802" s="272" t="s">
        <v>8558</v>
      </c>
      <c r="B1802" s="272" t="s">
        <v>8559</v>
      </c>
      <c r="C1802" s="272" t="s">
        <v>8753</v>
      </c>
      <c r="D1802" s="272" t="s">
        <v>8754</v>
      </c>
      <c r="E1802" s="273" t="s">
        <v>7087</v>
      </c>
      <c r="F1802" s="272" t="s">
        <v>7087</v>
      </c>
      <c r="G1802" s="272">
        <v>102141</v>
      </c>
      <c r="H1802" s="272" t="s">
        <v>8930</v>
      </c>
      <c r="I1802" s="272" t="s">
        <v>17</v>
      </c>
      <c r="J1802" s="272" t="s">
        <v>7089</v>
      </c>
      <c r="K1802" s="274">
        <v>2281.3000000000002</v>
      </c>
      <c r="L1802" s="272" t="s">
        <v>7090</v>
      </c>
    </row>
    <row r="1803" spans="1:12">
      <c r="A1803" s="272" t="s">
        <v>8558</v>
      </c>
      <c r="B1803" s="272" t="s">
        <v>8559</v>
      </c>
      <c r="C1803" s="272" t="s">
        <v>8753</v>
      </c>
      <c r="D1803" s="272" t="s">
        <v>8754</v>
      </c>
      <c r="E1803" s="273" t="s">
        <v>7087</v>
      </c>
      <c r="F1803" s="272" t="s">
        <v>7087</v>
      </c>
      <c r="G1803" s="272">
        <v>102142</v>
      </c>
      <c r="H1803" s="272" t="s">
        <v>8931</v>
      </c>
      <c r="I1803" s="272" t="s">
        <v>17</v>
      </c>
      <c r="J1803" s="272" t="s">
        <v>7089</v>
      </c>
      <c r="K1803" s="274">
        <v>2235.12</v>
      </c>
      <c r="L1803" s="272" t="s">
        <v>7090</v>
      </c>
    </row>
    <row r="1804" spans="1:12">
      <c r="A1804" s="272" t="s">
        <v>8558</v>
      </c>
      <c r="B1804" s="272" t="s">
        <v>8559</v>
      </c>
      <c r="C1804" s="272" t="s">
        <v>8753</v>
      </c>
      <c r="D1804" s="272" t="s">
        <v>8754</v>
      </c>
      <c r="E1804" s="273" t="s">
        <v>7087</v>
      </c>
      <c r="F1804" s="272" t="s">
        <v>7087</v>
      </c>
      <c r="G1804" s="272">
        <v>102457</v>
      </c>
      <c r="H1804" s="272" t="s">
        <v>8932</v>
      </c>
      <c r="I1804" s="272" t="s">
        <v>17</v>
      </c>
      <c r="J1804" s="272" t="s">
        <v>7089</v>
      </c>
      <c r="K1804" s="274">
        <v>1413.69</v>
      </c>
      <c r="L1804" s="272" t="s">
        <v>7090</v>
      </c>
    </row>
    <row r="1805" spans="1:12">
      <c r="A1805" s="272" t="s">
        <v>8558</v>
      </c>
      <c r="B1805" s="272" t="s">
        <v>8559</v>
      </c>
      <c r="C1805" s="272" t="s">
        <v>8933</v>
      </c>
      <c r="D1805" s="272" t="s">
        <v>8934</v>
      </c>
      <c r="E1805" s="273" t="s">
        <v>7087</v>
      </c>
      <c r="F1805" s="272" t="s">
        <v>7087</v>
      </c>
      <c r="G1805" s="272">
        <v>94263</v>
      </c>
      <c r="H1805" s="272" t="s">
        <v>8935</v>
      </c>
      <c r="I1805" s="272" t="s">
        <v>261</v>
      </c>
      <c r="J1805" s="272" t="s">
        <v>7089</v>
      </c>
      <c r="K1805" s="273">
        <v>32.729999999999997</v>
      </c>
      <c r="L1805" s="272" t="s">
        <v>7090</v>
      </c>
    </row>
    <row r="1806" spans="1:12">
      <c r="A1806" s="272" t="s">
        <v>8558</v>
      </c>
      <c r="B1806" s="272" t="s">
        <v>8559</v>
      </c>
      <c r="C1806" s="272" t="s">
        <v>8933</v>
      </c>
      <c r="D1806" s="272" t="s">
        <v>8934</v>
      </c>
      <c r="E1806" s="273" t="s">
        <v>7087</v>
      </c>
      <c r="F1806" s="272" t="s">
        <v>7087</v>
      </c>
      <c r="G1806" s="272">
        <v>94264</v>
      </c>
      <c r="H1806" s="272" t="s">
        <v>8936</v>
      </c>
      <c r="I1806" s="272" t="s">
        <v>261</v>
      </c>
      <c r="J1806" s="272" t="s">
        <v>7089</v>
      </c>
      <c r="K1806" s="273">
        <v>36.950000000000003</v>
      </c>
      <c r="L1806" s="272" t="s">
        <v>7090</v>
      </c>
    </row>
    <row r="1807" spans="1:12">
      <c r="A1807" s="272" t="s">
        <v>8558</v>
      </c>
      <c r="B1807" s="272" t="s">
        <v>8559</v>
      </c>
      <c r="C1807" s="272" t="s">
        <v>8933</v>
      </c>
      <c r="D1807" s="272" t="s">
        <v>8934</v>
      </c>
      <c r="E1807" s="273" t="s">
        <v>7087</v>
      </c>
      <c r="F1807" s="272" t="s">
        <v>7087</v>
      </c>
      <c r="G1807" s="272">
        <v>94265</v>
      </c>
      <c r="H1807" s="272" t="s">
        <v>8937</v>
      </c>
      <c r="I1807" s="272" t="s">
        <v>261</v>
      </c>
      <c r="J1807" s="272" t="s">
        <v>7089</v>
      </c>
      <c r="K1807" s="273">
        <v>44.97</v>
      </c>
      <c r="L1807" s="272" t="s">
        <v>7090</v>
      </c>
    </row>
    <row r="1808" spans="1:12">
      <c r="A1808" s="272" t="s">
        <v>8558</v>
      </c>
      <c r="B1808" s="272" t="s">
        <v>8559</v>
      </c>
      <c r="C1808" s="272" t="s">
        <v>8933</v>
      </c>
      <c r="D1808" s="272" t="s">
        <v>8934</v>
      </c>
      <c r="E1808" s="273" t="s">
        <v>7087</v>
      </c>
      <c r="F1808" s="272" t="s">
        <v>7087</v>
      </c>
      <c r="G1808" s="272">
        <v>94266</v>
      </c>
      <c r="H1808" s="272" t="s">
        <v>8938</v>
      </c>
      <c r="I1808" s="272" t="s">
        <v>261</v>
      </c>
      <c r="J1808" s="272" t="s">
        <v>7089</v>
      </c>
      <c r="K1808" s="273">
        <v>49.82</v>
      </c>
      <c r="L1808" s="272" t="s">
        <v>7090</v>
      </c>
    </row>
    <row r="1809" spans="1:12">
      <c r="A1809" s="272" t="s">
        <v>8558</v>
      </c>
      <c r="B1809" s="272" t="s">
        <v>8559</v>
      </c>
      <c r="C1809" s="272" t="s">
        <v>8933</v>
      </c>
      <c r="D1809" s="272" t="s">
        <v>8934</v>
      </c>
      <c r="E1809" s="273" t="s">
        <v>7087</v>
      </c>
      <c r="F1809" s="272" t="s">
        <v>7087</v>
      </c>
      <c r="G1809" s="272">
        <v>94267</v>
      </c>
      <c r="H1809" s="272" t="s">
        <v>8939</v>
      </c>
      <c r="I1809" s="272" t="s">
        <v>261</v>
      </c>
      <c r="J1809" s="272" t="s">
        <v>7089</v>
      </c>
      <c r="K1809" s="273">
        <v>54.2</v>
      </c>
      <c r="L1809" s="272" t="s">
        <v>7090</v>
      </c>
    </row>
    <row r="1810" spans="1:12">
      <c r="A1810" s="272" t="s">
        <v>8558</v>
      </c>
      <c r="B1810" s="272" t="s">
        <v>8559</v>
      </c>
      <c r="C1810" s="272" t="s">
        <v>8933</v>
      </c>
      <c r="D1810" s="272" t="s">
        <v>8934</v>
      </c>
      <c r="E1810" s="273" t="s">
        <v>7087</v>
      </c>
      <c r="F1810" s="272" t="s">
        <v>7087</v>
      </c>
      <c r="G1810" s="272">
        <v>94268</v>
      </c>
      <c r="H1810" s="272" t="s">
        <v>8940</v>
      </c>
      <c r="I1810" s="272" t="s">
        <v>261</v>
      </c>
      <c r="J1810" s="272" t="s">
        <v>7089</v>
      </c>
      <c r="K1810" s="273">
        <v>59.55</v>
      </c>
      <c r="L1810" s="272" t="s">
        <v>7090</v>
      </c>
    </row>
    <row r="1811" spans="1:12">
      <c r="A1811" s="272" t="s">
        <v>8558</v>
      </c>
      <c r="B1811" s="272" t="s">
        <v>8559</v>
      </c>
      <c r="C1811" s="272" t="s">
        <v>8933</v>
      </c>
      <c r="D1811" s="272" t="s">
        <v>8934</v>
      </c>
      <c r="E1811" s="273" t="s">
        <v>7087</v>
      </c>
      <c r="F1811" s="272" t="s">
        <v>7087</v>
      </c>
      <c r="G1811" s="272">
        <v>94269</v>
      </c>
      <c r="H1811" s="272" t="s">
        <v>8941</v>
      </c>
      <c r="I1811" s="272" t="s">
        <v>261</v>
      </c>
      <c r="J1811" s="272" t="s">
        <v>7089</v>
      </c>
      <c r="K1811" s="273">
        <v>78.260000000000005</v>
      </c>
      <c r="L1811" s="272" t="s">
        <v>7090</v>
      </c>
    </row>
    <row r="1812" spans="1:12">
      <c r="A1812" s="272" t="s">
        <v>8558</v>
      </c>
      <c r="B1812" s="272" t="s">
        <v>8559</v>
      </c>
      <c r="C1812" s="272" t="s">
        <v>8933</v>
      </c>
      <c r="D1812" s="272" t="s">
        <v>8934</v>
      </c>
      <c r="E1812" s="273" t="s">
        <v>7087</v>
      </c>
      <c r="F1812" s="272" t="s">
        <v>7087</v>
      </c>
      <c r="G1812" s="272">
        <v>94270</v>
      </c>
      <c r="H1812" s="272" t="s">
        <v>8942</v>
      </c>
      <c r="I1812" s="272" t="s">
        <v>261</v>
      </c>
      <c r="J1812" s="272" t="s">
        <v>7089</v>
      </c>
      <c r="K1812" s="273">
        <v>85.68</v>
      </c>
      <c r="L1812" s="272" t="s">
        <v>7090</v>
      </c>
    </row>
    <row r="1813" spans="1:12">
      <c r="A1813" s="272" t="s">
        <v>8558</v>
      </c>
      <c r="B1813" s="272" t="s">
        <v>8559</v>
      </c>
      <c r="C1813" s="272" t="s">
        <v>8933</v>
      </c>
      <c r="D1813" s="272" t="s">
        <v>8934</v>
      </c>
      <c r="E1813" s="273" t="s">
        <v>7087</v>
      </c>
      <c r="F1813" s="272" t="s">
        <v>7087</v>
      </c>
      <c r="G1813" s="272">
        <v>94271</v>
      </c>
      <c r="H1813" s="272" t="s">
        <v>8943</v>
      </c>
      <c r="I1813" s="272" t="s">
        <v>261</v>
      </c>
      <c r="J1813" s="272" t="s">
        <v>7089</v>
      </c>
      <c r="K1813" s="273">
        <v>95.63</v>
      </c>
      <c r="L1813" s="272" t="s">
        <v>7090</v>
      </c>
    </row>
    <row r="1814" spans="1:12">
      <c r="A1814" s="272" t="s">
        <v>8558</v>
      </c>
      <c r="B1814" s="272" t="s">
        <v>8559</v>
      </c>
      <c r="C1814" s="272" t="s">
        <v>8933</v>
      </c>
      <c r="D1814" s="272" t="s">
        <v>8934</v>
      </c>
      <c r="E1814" s="273" t="s">
        <v>7087</v>
      </c>
      <c r="F1814" s="272" t="s">
        <v>7087</v>
      </c>
      <c r="G1814" s="272">
        <v>94272</v>
      </c>
      <c r="H1814" s="272" t="s">
        <v>8944</v>
      </c>
      <c r="I1814" s="272" t="s">
        <v>261</v>
      </c>
      <c r="J1814" s="272" t="s">
        <v>7089</v>
      </c>
      <c r="K1814" s="273">
        <v>105.56</v>
      </c>
      <c r="L1814" s="272" t="s">
        <v>7090</v>
      </c>
    </row>
    <row r="1815" spans="1:12">
      <c r="A1815" s="272" t="s">
        <v>8558</v>
      </c>
      <c r="B1815" s="272" t="s">
        <v>8559</v>
      </c>
      <c r="C1815" s="272" t="s">
        <v>8933</v>
      </c>
      <c r="D1815" s="272" t="s">
        <v>8934</v>
      </c>
      <c r="E1815" s="273" t="s">
        <v>7087</v>
      </c>
      <c r="F1815" s="272" t="s">
        <v>7087</v>
      </c>
      <c r="G1815" s="272">
        <v>94273</v>
      </c>
      <c r="H1815" s="272" t="s">
        <v>8945</v>
      </c>
      <c r="I1815" s="272" t="s">
        <v>261</v>
      </c>
      <c r="J1815" s="272" t="s">
        <v>7147</v>
      </c>
      <c r="K1815" s="273">
        <v>56.59</v>
      </c>
      <c r="L1815" s="272" t="s">
        <v>7090</v>
      </c>
    </row>
    <row r="1816" spans="1:12">
      <c r="A1816" s="272" t="s">
        <v>8558</v>
      </c>
      <c r="B1816" s="272" t="s">
        <v>8559</v>
      </c>
      <c r="C1816" s="272" t="s">
        <v>8933</v>
      </c>
      <c r="D1816" s="272" t="s">
        <v>8934</v>
      </c>
      <c r="E1816" s="273" t="s">
        <v>7087</v>
      </c>
      <c r="F1816" s="272" t="s">
        <v>7087</v>
      </c>
      <c r="G1816" s="272">
        <v>94274</v>
      </c>
      <c r="H1816" s="272" t="s">
        <v>8946</v>
      </c>
      <c r="I1816" s="272" t="s">
        <v>261</v>
      </c>
      <c r="J1816" s="272" t="s">
        <v>7147</v>
      </c>
      <c r="K1816" s="273">
        <v>59.14</v>
      </c>
      <c r="L1816" s="272" t="s">
        <v>7090</v>
      </c>
    </row>
    <row r="1817" spans="1:12">
      <c r="A1817" s="272" t="s">
        <v>8558</v>
      </c>
      <c r="B1817" s="272" t="s">
        <v>8559</v>
      </c>
      <c r="C1817" s="272" t="s">
        <v>8933</v>
      </c>
      <c r="D1817" s="272" t="s">
        <v>8934</v>
      </c>
      <c r="E1817" s="273" t="s">
        <v>7087</v>
      </c>
      <c r="F1817" s="272" t="s">
        <v>7087</v>
      </c>
      <c r="G1817" s="272">
        <v>94275</v>
      </c>
      <c r="H1817" s="272" t="s">
        <v>8947</v>
      </c>
      <c r="I1817" s="272" t="s">
        <v>261</v>
      </c>
      <c r="J1817" s="272" t="s">
        <v>7147</v>
      </c>
      <c r="K1817" s="273">
        <v>51.35</v>
      </c>
      <c r="L1817" s="272" t="s">
        <v>7090</v>
      </c>
    </row>
    <row r="1818" spans="1:12">
      <c r="A1818" s="272" t="s">
        <v>8558</v>
      </c>
      <c r="B1818" s="272" t="s">
        <v>8559</v>
      </c>
      <c r="C1818" s="272" t="s">
        <v>8933</v>
      </c>
      <c r="D1818" s="272" t="s">
        <v>8934</v>
      </c>
      <c r="E1818" s="273" t="s">
        <v>7087</v>
      </c>
      <c r="F1818" s="272" t="s">
        <v>7087</v>
      </c>
      <c r="G1818" s="272">
        <v>94276</v>
      </c>
      <c r="H1818" s="272" t="s">
        <v>8948</v>
      </c>
      <c r="I1818" s="272" t="s">
        <v>261</v>
      </c>
      <c r="J1818" s="272" t="s">
        <v>7147</v>
      </c>
      <c r="K1818" s="273">
        <v>53.89</v>
      </c>
      <c r="L1818" s="272" t="s">
        <v>7090</v>
      </c>
    </row>
    <row r="1819" spans="1:12">
      <c r="A1819" s="272" t="s">
        <v>8558</v>
      </c>
      <c r="B1819" s="272" t="s">
        <v>8559</v>
      </c>
      <c r="C1819" s="272" t="s">
        <v>8933</v>
      </c>
      <c r="D1819" s="272" t="s">
        <v>8934</v>
      </c>
      <c r="E1819" s="273" t="s">
        <v>7087</v>
      </c>
      <c r="F1819" s="272" t="s">
        <v>7087</v>
      </c>
      <c r="G1819" s="272">
        <v>94277</v>
      </c>
      <c r="H1819" s="272" t="s">
        <v>8949</v>
      </c>
      <c r="I1819" s="272" t="s">
        <v>261</v>
      </c>
      <c r="J1819" s="272" t="s">
        <v>7147</v>
      </c>
      <c r="K1819" s="273">
        <v>44.9</v>
      </c>
      <c r="L1819" s="272" t="s">
        <v>7090</v>
      </c>
    </row>
    <row r="1820" spans="1:12">
      <c r="A1820" s="272" t="s">
        <v>8558</v>
      </c>
      <c r="B1820" s="272" t="s">
        <v>8559</v>
      </c>
      <c r="C1820" s="272" t="s">
        <v>8933</v>
      </c>
      <c r="D1820" s="272" t="s">
        <v>8934</v>
      </c>
      <c r="E1820" s="273" t="s">
        <v>7087</v>
      </c>
      <c r="F1820" s="272" t="s">
        <v>7087</v>
      </c>
      <c r="G1820" s="272">
        <v>94278</v>
      </c>
      <c r="H1820" s="272" t="s">
        <v>8950</v>
      </c>
      <c r="I1820" s="272" t="s">
        <v>261</v>
      </c>
      <c r="J1820" s="272" t="s">
        <v>7147</v>
      </c>
      <c r="K1820" s="273">
        <v>47.44</v>
      </c>
      <c r="L1820" s="272" t="s">
        <v>7090</v>
      </c>
    </row>
    <row r="1821" spans="1:12">
      <c r="A1821" s="272" t="s">
        <v>8558</v>
      </c>
      <c r="B1821" s="272" t="s">
        <v>8559</v>
      </c>
      <c r="C1821" s="272" t="s">
        <v>8933</v>
      </c>
      <c r="D1821" s="272" t="s">
        <v>8934</v>
      </c>
      <c r="E1821" s="273" t="s">
        <v>7087</v>
      </c>
      <c r="F1821" s="272" t="s">
        <v>7087</v>
      </c>
      <c r="G1821" s="272">
        <v>94279</v>
      </c>
      <c r="H1821" s="272" t="s">
        <v>8951</v>
      </c>
      <c r="I1821" s="272" t="s">
        <v>261</v>
      </c>
      <c r="J1821" s="272" t="s">
        <v>7147</v>
      </c>
      <c r="K1821" s="273">
        <v>55.31</v>
      </c>
      <c r="L1821" s="272" t="s">
        <v>7090</v>
      </c>
    </row>
    <row r="1822" spans="1:12">
      <c r="A1822" s="272" t="s">
        <v>8558</v>
      </c>
      <c r="B1822" s="272" t="s">
        <v>8559</v>
      </c>
      <c r="C1822" s="272" t="s">
        <v>8933</v>
      </c>
      <c r="D1822" s="272" t="s">
        <v>8934</v>
      </c>
      <c r="E1822" s="273" t="s">
        <v>7087</v>
      </c>
      <c r="F1822" s="272" t="s">
        <v>7087</v>
      </c>
      <c r="G1822" s="272">
        <v>94280</v>
      </c>
      <c r="H1822" s="272" t="s">
        <v>8952</v>
      </c>
      <c r="I1822" s="272" t="s">
        <v>261</v>
      </c>
      <c r="J1822" s="272" t="s">
        <v>7147</v>
      </c>
      <c r="K1822" s="273">
        <v>57.85</v>
      </c>
      <c r="L1822" s="272" t="s">
        <v>7090</v>
      </c>
    </row>
    <row r="1823" spans="1:12">
      <c r="A1823" s="272" t="s">
        <v>8558</v>
      </c>
      <c r="B1823" s="272" t="s">
        <v>8559</v>
      </c>
      <c r="C1823" s="272" t="s">
        <v>8933</v>
      </c>
      <c r="D1823" s="272" t="s">
        <v>8934</v>
      </c>
      <c r="E1823" s="273" t="s">
        <v>7087</v>
      </c>
      <c r="F1823" s="272" t="s">
        <v>7087</v>
      </c>
      <c r="G1823" s="272">
        <v>94281</v>
      </c>
      <c r="H1823" s="272" t="s">
        <v>8953</v>
      </c>
      <c r="I1823" s="272" t="s">
        <v>261</v>
      </c>
      <c r="J1823" s="272" t="s">
        <v>7147</v>
      </c>
      <c r="K1823" s="273">
        <v>42.86</v>
      </c>
      <c r="L1823" s="272" t="s">
        <v>7090</v>
      </c>
    </row>
    <row r="1824" spans="1:12">
      <c r="A1824" s="272" t="s">
        <v>8558</v>
      </c>
      <c r="B1824" s="272" t="s">
        <v>8559</v>
      </c>
      <c r="C1824" s="272" t="s">
        <v>8933</v>
      </c>
      <c r="D1824" s="272" t="s">
        <v>8934</v>
      </c>
      <c r="E1824" s="273" t="s">
        <v>7087</v>
      </c>
      <c r="F1824" s="272" t="s">
        <v>7087</v>
      </c>
      <c r="G1824" s="272">
        <v>94282</v>
      </c>
      <c r="H1824" s="272" t="s">
        <v>8954</v>
      </c>
      <c r="I1824" s="272" t="s">
        <v>261</v>
      </c>
      <c r="J1824" s="272" t="s">
        <v>7147</v>
      </c>
      <c r="K1824" s="273">
        <v>49.58</v>
      </c>
      <c r="L1824" s="272" t="s">
        <v>7090</v>
      </c>
    </row>
    <row r="1825" spans="1:12">
      <c r="A1825" s="272" t="s">
        <v>8558</v>
      </c>
      <c r="B1825" s="272" t="s">
        <v>8559</v>
      </c>
      <c r="C1825" s="272" t="s">
        <v>8933</v>
      </c>
      <c r="D1825" s="272" t="s">
        <v>8934</v>
      </c>
      <c r="E1825" s="273" t="s">
        <v>7087</v>
      </c>
      <c r="F1825" s="272" t="s">
        <v>7087</v>
      </c>
      <c r="G1825" s="272">
        <v>94283</v>
      </c>
      <c r="H1825" s="272" t="s">
        <v>8955</v>
      </c>
      <c r="I1825" s="272" t="s">
        <v>261</v>
      </c>
      <c r="J1825" s="272" t="s">
        <v>7147</v>
      </c>
      <c r="K1825" s="273">
        <v>58.38</v>
      </c>
      <c r="L1825" s="272" t="s">
        <v>7090</v>
      </c>
    </row>
    <row r="1826" spans="1:12">
      <c r="A1826" s="272" t="s">
        <v>8558</v>
      </c>
      <c r="B1826" s="272" t="s">
        <v>8559</v>
      </c>
      <c r="C1826" s="272" t="s">
        <v>8933</v>
      </c>
      <c r="D1826" s="272" t="s">
        <v>8934</v>
      </c>
      <c r="E1826" s="273" t="s">
        <v>7087</v>
      </c>
      <c r="F1826" s="272" t="s">
        <v>7087</v>
      </c>
      <c r="G1826" s="272">
        <v>94284</v>
      </c>
      <c r="H1826" s="272" t="s">
        <v>8956</v>
      </c>
      <c r="I1826" s="272" t="s">
        <v>261</v>
      </c>
      <c r="J1826" s="272" t="s">
        <v>7147</v>
      </c>
      <c r="K1826" s="273">
        <v>65.11</v>
      </c>
      <c r="L1826" s="272" t="s">
        <v>7090</v>
      </c>
    </row>
    <row r="1827" spans="1:12">
      <c r="A1827" s="272" t="s">
        <v>8558</v>
      </c>
      <c r="B1827" s="272" t="s">
        <v>8559</v>
      </c>
      <c r="C1827" s="272" t="s">
        <v>8933</v>
      </c>
      <c r="D1827" s="272" t="s">
        <v>8934</v>
      </c>
      <c r="E1827" s="273" t="s">
        <v>7087</v>
      </c>
      <c r="F1827" s="272" t="s">
        <v>7087</v>
      </c>
      <c r="G1827" s="272">
        <v>94285</v>
      </c>
      <c r="H1827" s="272" t="s">
        <v>8957</v>
      </c>
      <c r="I1827" s="272" t="s">
        <v>261</v>
      </c>
      <c r="J1827" s="272" t="s">
        <v>7147</v>
      </c>
      <c r="K1827" s="273">
        <v>76.010000000000005</v>
      </c>
      <c r="L1827" s="272" t="s">
        <v>7090</v>
      </c>
    </row>
    <row r="1828" spans="1:12">
      <c r="A1828" s="272" t="s">
        <v>8558</v>
      </c>
      <c r="B1828" s="272" t="s">
        <v>8559</v>
      </c>
      <c r="C1828" s="272" t="s">
        <v>8933</v>
      </c>
      <c r="D1828" s="272" t="s">
        <v>8934</v>
      </c>
      <c r="E1828" s="273" t="s">
        <v>7087</v>
      </c>
      <c r="F1828" s="272" t="s">
        <v>7087</v>
      </c>
      <c r="G1828" s="272">
        <v>94286</v>
      </c>
      <c r="H1828" s="272" t="s">
        <v>8958</v>
      </c>
      <c r="I1828" s="272" t="s">
        <v>261</v>
      </c>
      <c r="J1828" s="272" t="s">
        <v>7147</v>
      </c>
      <c r="K1828" s="273">
        <v>82.74</v>
      </c>
      <c r="L1828" s="272" t="s">
        <v>7090</v>
      </c>
    </row>
    <row r="1829" spans="1:12">
      <c r="A1829" s="272" t="s">
        <v>8558</v>
      </c>
      <c r="B1829" s="272" t="s">
        <v>8559</v>
      </c>
      <c r="C1829" s="272" t="s">
        <v>8933</v>
      </c>
      <c r="D1829" s="272" t="s">
        <v>8934</v>
      </c>
      <c r="E1829" s="273" t="s">
        <v>7087</v>
      </c>
      <c r="F1829" s="272" t="s">
        <v>7087</v>
      </c>
      <c r="G1829" s="272">
        <v>94287</v>
      </c>
      <c r="H1829" s="272" t="s">
        <v>8959</v>
      </c>
      <c r="I1829" s="272" t="s">
        <v>261</v>
      </c>
      <c r="J1829" s="272" t="s">
        <v>7147</v>
      </c>
      <c r="K1829" s="273">
        <v>32.130000000000003</v>
      </c>
      <c r="L1829" s="272" t="s">
        <v>7090</v>
      </c>
    </row>
    <row r="1830" spans="1:12">
      <c r="A1830" s="272" t="s">
        <v>8558</v>
      </c>
      <c r="B1830" s="272" t="s">
        <v>8559</v>
      </c>
      <c r="C1830" s="272" t="s">
        <v>8933</v>
      </c>
      <c r="D1830" s="272" t="s">
        <v>8934</v>
      </c>
      <c r="E1830" s="273" t="s">
        <v>7087</v>
      </c>
      <c r="F1830" s="272" t="s">
        <v>7087</v>
      </c>
      <c r="G1830" s="272">
        <v>94288</v>
      </c>
      <c r="H1830" s="272" t="s">
        <v>8960</v>
      </c>
      <c r="I1830" s="272" t="s">
        <v>261</v>
      </c>
      <c r="J1830" s="272" t="s">
        <v>7147</v>
      </c>
      <c r="K1830" s="273">
        <v>38.11</v>
      </c>
      <c r="L1830" s="272" t="s">
        <v>7090</v>
      </c>
    </row>
    <row r="1831" spans="1:12">
      <c r="A1831" s="272" t="s">
        <v>8558</v>
      </c>
      <c r="B1831" s="272" t="s">
        <v>8559</v>
      </c>
      <c r="C1831" s="272" t="s">
        <v>8933</v>
      </c>
      <c r="D1831" s="272" t="s">
        <v>8934</v>
      </c>
      <c r="E1831" s="273" t="s">
        <v>7087</v>
      </c>
      <c r="F1831" s="272" t="s">
        <v>7087</v>
      </c>
      <c r="G1831" s="272">
        <v>94289</v>
      </c>
      <c r="H1831" s="272" t="s">
        <v>8961</v>
      </c>
      <c r="I1831" s="272" t="s">
        <v>261</v>
      </c>
      <c r="J1831" s="272" t="s">
        <v>7147</v>
      </c>
      <c r="K1831" s="273">
        <v>42.01</v>
      </c>
      <c r="L1831" s="272" t="s">
        <v>7090</v>
      </c>
    </row>
    <row r="1832" spans="1:12">
      <c r="A1832" s="272" t="s">
        <v>8558</v>
      </c>
      <c r="B1832" s="272" t="s">
        <v>8559</v>
      </c>
      <c r="C1832" s="272" t="s">
        <v>8933</v>
      </c>
      <c r="D1832" s="272" t="s">
        <v>8934</v>
      </c>
      <c r="E1832" s="273" t="s">
        <v>7087</v>
      </c>
      <c r="F1832" s="272" t="s">
        <v>7087</v>
      </c>
      <c r="G1832" s="272">
        <v>94290</v>
      </c>
      <c r="H1832" s="272" t="s">
        <v>8962</v>
      </c>
      <c r="I1832" s="272" t="s">
        <v>261</v>
      </c>
      <c r="J1832" s="272" t="s">
        <v>7147</v>
      </c>
      <c r="K1832" s="273">
        <v>47.99</v>
      </c>
      <c r="L1832" s="272" t="s">
        <v>7090</v>
      </c>
    </row>
    <row r="1833" spans="1:12">
      <c r="A1833" s="272" t="s">
        <v>8558</v>
      </c>
      <c r="B1833" s="272" t="s">
        <v>8559</v>
      </c>
      <c r="C1833" s="272" t="s">
        <v>8933</v>
      </c>
      <c r="D1833" s="272" t="s">
        <v>8934</v>
      </c>
      <c r="E1833" s="273" t="s">
        <v>7087</v>
      </c>
      <c r="F1833" s="272" t="s">
        <v>7087</v>
      </c>
      <c r="G1833" s="272">
        <v>94291</v>
      </c>
      <c r="H1833" s="272" t="s">
        <v>8963</v>
      </c>
      <c r="I1833" s="272" t="s">
        <v>261</v>
      </c>
      <c r="J1833" s="272" t="s">
        <v>7147</v>
      </c>
      <c r="K1833" s="273">
        <v>52.35</v>
      </c>
      <c r="L1833" s="272" t="s">
        <v>7090</v>
      </c>
    </row>
    <row r="1834" spans="1:12">
      <c r="A1834" s="272" t="s">
        <v>8558</v>
      </c>
      <c r="B1834" s="272" t="s">
        <v>8559</v>
      </c>
      <c r="C1834" s="272" t="s">
        <v>8933</v>
      </c>
      <c r="D1834" s="272" t="s">
        <v>8934</v>
      </c>
      <c r="E1834" s="273" t="s">
        <v>7087</v>
      </c>
      <c r="F1834" s="272" t="s">
        <v>7087</v>
      </c>
      <c r="G1834" s="272">
        <v>94292</v>
      </c>
      <c r="H1834" s="272" t="s">
        <v>8964</v>
      </c>
      <c r="I1834" s="272" t="s">
        <v>261</v>
      </c>
      <c r="J1834" s="272" t="s">
        <v>7147</v>
      </c>
      <c r="K1834" s="273">
        <v>58.32</v>
      </c>
      <c r="L1834" s="272" t="s">
        <v>7090</v>
      </c>
    </row>
    <row r="1835" spans="1:12">
      <c r="A1835" s="272" t="s">
        <v>8558</v>
      </c>
      <c r="B1835" s="272" t="s">
        <v>8559</v>
      </c>
      <c r="C1835" s="272" t="s">
        <v>8933</v>
      </c>
      <c r="D1835" s="272" t="s">
        <v>8934</v>
      </c>
      <c r="E1835" s="273" t="s">
        <v>7087</v>
      </c>
      <c r="F1835" s="272" t="s">
        <v>7087</v>
      </c>
      <c r="G1835" s="272">
        <v>94293</v>
      </c>
      <c r="H1835" s="272" t="s">
        <v>8965</v>
      </c>
      <c r="I1835" s="272" t="s">
        <v>261</v>
      </c>
      <c r="J1835" s="272" t="s">
        <v>7147</v>
      </c>
      <c r="K1835" s="273">
        <v>171.43</v>
      </c>
      <c r="L1835" s="272" t="s">
        <v>7090</v>
      </c>
    </row>
    <row r="1836" spans="1:12">
      <c r="A1836" s="272" t="s">
        <v>8558</v>
      </c>
      <c r="B1836" s="272" t="s">
        <v>8559</v>
      </c>
      <c r="C1836" s="272" t="s">
        <v>8933</v>
      </c>
      <c r="D1836" s="272" t="s">
        <v>8934</v>
      </c>
      <c r="E1836" s="273" t="s">
        <v>7087</v>
      </c>
      <c r="F1836" s="272" t="s">
        <v>7087</v>
      </c>
      <c r="G1836" s="272">
        <v>94294</v>
      </c>
      <c r="H1836" s="272" t="s">
        <v>8966</v>
      </c>
      <c r="I1836" s="272" t="s">
        <v>261</v>
      </c>
      <c r="J1836" s="272" t="s">
        <v>7147</v>
      </c>
      <c r="K1836" s="273">
        <v>7.39</v>
      </c>
      <c r="L1836" s="272" t="s">
        <v>7090</v>
      </c>
    </row>
    <row r="1837" spans="1:12">
      <c r="A1837" s="272" t="s">
        <v>8558</v>
      </c>
      <c r="B1837" s="272" t="s">
        <v>8559</v>
      </c>
      <c r="C1837" s="272" t="s">
        <v>8967</v>
      </c>
      <c r="D1837" s="272" t="s">
        <v>8968</v>
      </c>
      <c r="E1837" s="273" t="s">
        <v>7087</v>
      </c>
      <c r="F1837" s="272" t="s">
        <v>7087</v>
      </c>
      <c r="G1837" s="272">
        <v>104491</v>
      </c>
      <c r="H1837" s="272" t="s">
        <v>8969</v>
      </c>
      <c r="I1837" s="272" t="s">
        <v>261</v>
      </c>
      <c r="J1837" s="272" t="s">
        <v>7089</v>
      </c>
      <c r="K1837" s="274">
        <v>2858.38</v>
      </c>
      <c r="L1837" s="272" t="s">
        <v>7090</v>
      </c>
    </row>
    <row r="1838" spans="1:12">
      <c r="A1838" s="272" t="s">
        <v>8558</v>
      </c>
      <c r="B1838" s="272" t="s">
        <v>8559</v>
      </c>
      <c r="C1838" s="272" t="s">
        <v>8967</v>
      </c>
      <c r="D1838" s="272" t="s">
        <v>8968</v>
      </c>
      <c r="E1838" s="273" t="s">
        <v>7087</v>
      </c>
      <c r="F1838" s="272" t="s">
        <v>7087</v>
      </c>
      <c r="G1838" s="272">
        <v>104492</v>
      </c>
      <c r="H1838" s="272" t="s">
        <v>8970</v>
      </c>
      <c r="I1838" s="272" t="s">
        <v>261</v>
      </c>
      <c r="J1838" s="272" t="s">
        <v>7089</v>
      </c>
      <c r="K1838" s="274">
        <v>3572.18</v>
      </c>
      <c r="L1838" s="272" t="s">
        <v>7090</v>
      </c>
    </row>
    <row r="1839" spans="1:12">
      <c r="A1839" s="272" t="s">
        <v>8558</v>
      </c>
      <c r="B1839" s="272" t="s">
        <v>8559</v>
      </c>
      <c r="C1839" s="272" t="s">
        <v>8967</v>
      </c>
      <c r="D1839" s="272" t="s">
        <v>8968</v>
      </c>
      <c r="E1839" s="273" t="s">
        <v>7087</v>
      </c>
      <c r="F1839" s="272" t="s">
        <v>7087</v>
      </c>
      <c r="G1839" s="272">
        <v>104494</v>
      </c>
      <c r="H1839" s="272" t="s">
        <v>8971</v>
      </c>
      <c r="I1839" s="272" t="s">
        <v>261</v>
      </c>
      <c r="J1839" s="272" t="s">
        <v>7089</v>
      </c>
      <c r="K1839" s="274">
        <v>4820.62</v>
      </c>
      <c r="L1839" s="272" t="s">
        <v>7090</v>
      </c>
    </row>
    <row r="1840" spans="1:12">
      <c r="A1840" s="272" t="s">
        <v>8558</v>
      </c>
      <c r="B1840" s="272" t="s">
        <v>8559</v>
      </c>
      <c r="C1840" s="272" t="s">
        <v>8967</v>
      </c>
      <c r="D1840" s="272" t="s">
        <v>8968</v>
      </c>
      <c r="E1840" s="273" t="s">
        <v>7087</v>
      </c>
      <c r="F1840" s="272" t="s">
        <v>7087</v>
      </c>
      <c r="G1840" s="272">
        <v>104497</v>
      </c>
      <c r="H1840" s="272" t="s">
        <v>8972</v>
      </c>
      <c r="I1840" s="272" t="s">
        <v>261</v>
      </c>
      <c r="J1840" s="272" t="s">
        <v>7089</v>
      </c>
      <c r="K1840" s="274">
        <v>5799.57</v>
      </c>
      <c r="L1840" s="272" t="s">
        <v>7090</v>
      </c>
    </row>
    <row r="1841" spans="1:12">
      <c r="A1841" s="272" t="s">
        <v>8558</v>
      </c>
      <c r="B1841" s="272" t="s">
        <v>8559</v>
      </c>
      <c r="C1841" s="272" t="s">
        <v>8967</v>
      </c>
      <c r="D1841" s="272" t="s">
        <v>8968</v>
      </c>
      <c r="E1841" s="273" t="s">
        <v>7087</v>
      </c>
      <c r="F1841" s="272" t="s">
        <v>7087</v>
      </c>
      <c r="G1841" s="272">
        <v>104515</v>
      </c>
      <c r="H1841" s="272" t="s">
        <v>8973</v>
      </c>
      <c r="I1841" s="272" t="s">
        <v>38</v>
      </c>
      <c r="J1841" s="272" t="s">
        <v>7147</v>
      </c>
      <c r="K1841" s="273">
        <v>35.61</v>
      </c>
      <c r="L1841" s="272" t="s">
        <v>7090</v>
      </c>
    </row>
    <row r="1842" spans="1:12">
      <c r="A1842" s="272" t="s">
        <v>8558</v>
      </c>
      <c r="B1842" s="272" t="s">
        <v>8559</v>
      </c>
      <c r="C1842" s="272" t="s">
        <v>8974</v>
      </c>
      <c r="D1842" s="272" t="s">
        <v>8975</v>
      </c>
      <c r="E1842" s="273" t="s">
        <v>7087</v>
      </c>
      <c r="F1842" s="272" t="s">
        <v>7087</v>
      </c>
      <c r="G1842" s="272">
        <v>102727</v>
      </c>
      <c r="H1842" s="272" t="s">
        <v>8976</v>
      </c>
      <c r="I1842" s="272" t="s">
        <v>38</v>
      </c>
      <c r="J1842" s="272" t="s">
        <v>7147</v>
      </c>
      <c r="K1842" s="273">
        <v>108.16</v>
      </c>
      <c r="L1842" s="272" t="s">
        <v>7090</v>
      </c>
    </row>
    <row r="1843" spans="1:12">
      <c r="A1843" s="272" t="s">
        <v>8558</v>
      </c>
      <c r="B1843" s="272" t="s">
        <v>8559</v>
      </c>
      <c r="C1843" s="272" t="s">
        <v>8974</v>
      </c>
      <c r="D1843" s="272" t="s">
        <v>8975</v>
      </c>
      <c r="E1843" s="273" t="s">
        <v>7087</v>
      </c>
      <c r="F1843" s="272" t="s">
        <v>7087</v>
      </c>
      <c r="G1843" s="272">
        <v>102728</v>
      </c>
      <c r="H1843" s="272" t="s">
        <v>8977</v>
      </c>
      <c r="I1843" s="272" t="s">
        <v>349</v>
      </c>
      <c r="J1843" s="272" t="s">
        <v>7089</v>
      </c>
      <c r="K1843" s="273">
        <v>15.2</v>
      </c>
      <c r="L1843" s="272" t="s">
        <v>7090</v>
      </c>
    </row>
    <row r="1844" spans="1:12">
      <c r="A1844" s="272" t="s">
        <v>8558</v>
      </c>
      <c r="B1844" s="272" t="s">
        <v>8559</v>
      </c>
      <c r="C1844" s="272" t="s">
        <v>8974</v>
      </c>
      <c r="D1844" s="272" t="s">
        <v>8975</v>
      </c>
      <c r="E1844" s="273" t="s">
        <v>7087</v>
      </c>
      <c r="F1844" s="272" t="s">
        <v>7087</v>
      </c>
      <c r="G1844" s="272">
        <v>102729</v>
      </c>
      <c r="H1844" s="272" t="s">
        <v>8978</v>
      </c>
      <c r="I1844" s="272" t="s">
        <v>349</v>
      </c>
      <c r="J1844" s="272" t="s">
        <v>7089</v>
      </c>
      <c r="K1844" s="273">
        <v>14.31</v>
      </c>
      <c r="L1844" s="272" t="s">
        <v>7090</v>
      </c>
    </row>
    <row r="1845" spans="1:12">
      <c r="A1845" s="272" t="s">
        <v>8558</v>
      </c>
      <c r="B1845" s="272" t="s">
        <v>8559</v>
      </c>
      <c r="C1845" s="272" t="s">
        <v>8974</v>
      </c>
      <c r="D1845" s="272" t="s">
        <v>8975</v>
      </c>
      <c r="E1845" s="273" t="s">
        <v>7087</v>
      </c>
      <c r="F1845" s="272" t="s">
        <v>7087</v>
      </c>
      <c r="G1845" s="272">
        <v>102730</v>
      </c>
      <c r="H1845" s="272" t="s">
        <v>8979</v>
      </c>
      <c r="I1845" s="272" t="s">
        <v>349</v>
      </c>
      <c r="J1845" s="272" t="s">
        <v>7089</v>
      </c>
      <c r="K1845" s="273">
        <v>12.8</v>
      </c>
      <c r="L1845" s="272" t="s">
        <v>7090</v>
      </c>
    </row>
    <row r="1846" spans="1:12">
      <c r="A1846" s="272" t="s">
        <v>8558</v>
      </c>
      <c r="B1846" s="272" t="s">
        <v>8559</v>
      </c>
      <c r="C1846" s="272" t="s">
        <v>8974</v>
      </c>
      <c r="D1846" s="272" t="s">
        <v>8975</v>
      </c>
      <c r="E1846" s="273" t="s">
        <v>7087</v>
      </c>
      <c r="F1846" s="272" t="s">
        <v>7087</v>
      </c>
      <c r="G1846" s="272">
        <v>102731</v>
      </c>
      <c r="H1846" s="272" t="s">
        <v>8980</v>
      </c>
      <c r="I1846" s="272" t="s">
        <v>349</v>
      </c>
      <c r="J1846" s="272" t="s">
        <v>7089</v>
      </c>
      <c r="K1846" s="273">
        <v>10.85</v>
      </c>
      <c r="L1846" s="272" t="s">
        <v>7090</v>
      </c>
    </row>
    <row r="1847" spans="1:12">
      <c r="A1847" s="272" t="s">
        <v>8558</v>
      </c>
      <c r="B1847" s="272" t="s">
        <v>8559</v>
      </c>
      <c r="C1847" s="272" t="s">
        <v>8974</v>
      </c>
      <c r="D1847" s="272" t="s">
        <v>8975</v>
      </c>
      <c r="E1847" s="273" t="s">
        <v>7087</v>
      </c>
      <c r="F1847" s="272" t="s">
        <v>7087</v>
      </c>
      <c r="G1847" s="272">
        <v>102732</v>
      </c>
      <c r="H1847" s="272" t="s">
        <v>8981</v>
      </c>
      <c r="I1847" s="272" t="s">
        <v>349</v>
      </c>
      <c r="J1847" s="272" t="s">
        <v>7089</v>
      </c>
      <c r="K1847" s="273">
        <v>10.3</v>
      </c>
      <c r="L1847" s="272" t="s">
        <v>7090</v>
      </c>
    </row>
    <row r="1848" spans="1:12">
      <c r="A1848" s="272" t="s">
        <v>8558</v>
      </c>
      <c r="B1848" s="272" t="s">
        <v>8559</v>
      </c>
      <c r="C1848" s="272" t="s">
        <v>8974</v>
      </c>
      <c r="D1848" s="272" t="s">
        <v>8975</v>
      </c>
      <c r="E1848" s="273" t="s">
        <v>7087</v>
      </c>
      <c r="F1848" s="272" t="s">
        <v>7087</v>
      </c>
      <c r="G1848" s="272">
        <v>102733</v>
      </c>
      <c r="H1848" s="272" t="s">
        <v>8982</v>
      </c>
      <c r="I1848" s="272" t="s">
        <v>349</v>
      </c>
      <c r="J1848" s="272" t="s">
        <v>7089</v>
      </c>
      <c r="K1848" s="273">
        <v>11.48</v>
      </c>
      <c r="L1848" s="272" t="s">
        <v>7090</v>
      </c>
    </row>
    <row r="1849" spans="1:12">
      <c r="A1849" s="272" t="s">
        <v>8558</v>
      </c>
      <c r="B1849" s="272" t="s">
        <v>8559</v>
      </c>
      <c r="C1849" s="272" t="s">
        <v>8974</v>
      </c>
      <c r="D1849" s="272" t="s">
        <v>8975</v>
      </c>
      <c r="E1849" s="273" t="s">
        <v>7087</v>
      </c>
      <c r="F1849" s="272" t="s">
        <v>7087</v>
      </c>
      <c r="G1849" s="272">
        <v>102734</v>
      </c>
      <c r="H1849" s="272" t="s">
        <v>8983</v>
      </c>
      <c r="I1849" s="272" t="s">
        <v>349</v>
      </c>
      <c r="J1849" s="272" t="s">
        <v>7089</v>
      </c>
      <c r="K1849" s="273">
        <v>14.38</v>
      </c>
      <c r="L1849" s="272" t="s">
        <v>7090</v>
      </c>
    </row>
    <row r="1850" spans="1:12">
      <c r="A1850" s="272" t="s">
        <v>8558</v>
      </c>
      <c r="B1850" s="272" t="s">
        <v>8559</v>
      </c>
      <c r="C1850" s="272" t="s">
        <v>8974</v>
      </c>
      <c r="D1850" s="272" t="s">
        <v>8975</v>
      </c>
      <c r="E1850" s="273" t="s">
        <v>7087</v>
      </c>
      <c r="F1850" s="272" t="s">
        <v>7087</v>
      </c>
      <c r="G1850" s="272">
        <v>102735</v>
      </c>
      <c r="H1850" s="272" t="s">
        <v>8984</v>
      </c>
      <c r="I1850" s="272" t="s">
        <v>349</v>
      </c>
      <c r="J1850" s="272" t="s">
        <v>7089</v>
      </c>
      <c r="K1850" s="273">
        <v>13.59</v>
      </c>
      <c r="L1850" s="272" t="s">
        <v>7090</v>
      </c>
    </row>
    <row r="1851" spans="1:12">
      <c r="A1851" s="272" t="s">
        <v>8558</v>
      </c>
      <c r="B1851" s="272" t="s">
        <v>8559</v>
      </c>
      <c r="C1851" s="272" t="s">
        <v>8974</v>
      </c>
      <c r="D1851" s="272" t="s">
        <v>8975</v>
      </c>
      <c r="E1851" s="273" t="s">
        <v>7087</v>
      </c>
      <c r="F1851" s="272" t="s">
        <v>7087</v>
      </c>
      <c r="G1851" s="272">
        <v>102736</v>
      </c>
      <c r="H1851" s="272" t="s">
        <v>8985</v>
      </c>
      <c r="I1851" s="272" t="s">
        <v>145</v>
      </c>
      <c r="J1851" s="272" t="s">
        <v>7089</v>
      </c>
      <c r="K1851" s="273">
        <v>625.85</v>
      </c>
      <c r="L1851" s="272" t="s">
        <v>7090</v>
      </c>
    </row>
    <row r="1852" spans="1:12">
      <c r="A1852" s="272" t="s">
        <v>8558</v>
      </c>
      <c r="B1852" s="272" t="s">
        <v>8559</v>
      </c>
      <c r="C1852" s="272" t="s">
        <v>8974</v>
      </c>
      <c r="D1852" s="272" t="s">
        <v>8975</v>
      </c>
      <c r="E1852" s="273" t="s">
        <v>7087</v>
      </c>
      <c r="F1852" s="272" t="s">
        <v>7087</v>
      </c>
      <c r="G1852" s="272">
        <v>102737</v>
      </c>
      <c r="H1852" s="272" t="s">
        <v>8986</v>
      </c>
      <c r="I1852" s="272" t="s">
        <v>17</v>
      </c>
      <c r="J1852" s="272" t="s">
        <v>7089</v>
      </c>
      <c r="K1852" s="274">
        <v>1124.54</v>
      </c>
      <c r="L1852" s="272" t="s">
        <v>7090</v>
      </c>
    </row>
    <row r="1853" spans="1:12">
      <c r="A1853" s="272" t="s">
        <v>8558</v>
      </c>
      <c r="B1853" s="272" t="s">
        <v>8559</v>
      </c>
      <c r="C1853" s="272" t="s">
        <v>8974</v>
      </c>
      <c r="D1853" s="272" t="s">
        <v>8975</v>
      </c>
      <c r="E1853" s="273" t="s">
        <v>7087</v>
      </c>
      <c r="F1853" s="272" t="s">
        <v>7087</v>
      </c>
      <c r="G1853" s="272">
        <v>102738</v>
      </c>
      <c r="H1853" s="272" t="s">
        <v>8987</v>
      </c>
      <c r="I1853" s="272" t="s">
        <v>17</v>
      </c>
      <c r="J1853" s="272" t="s">
        <v>7089</v>
      </c>
      <c r="K1853" s="274">
        <v>2294.0300000000002</v>
      </c>
      <c r="L1853" s="272" t="s">
        <v>7090</v>
      </c>
    </row>
    <row r="1854" spans="1:12">
      <c r="A1854" s="272" t="s">
        <v>8558</v>
      </c>
      <c r="B1854" s="272" t="s">
        <v>8559</v>
      </c>
      <c r="C1854" s="272" t="s">
        <v>8974</v>
      </c>
      <c r="D1854" s="272" t="s">
        <v>8975</v>
      </c>
      <c r="E1854" s="273" t="s">
        <v>7087</v>
      </c>
      <c r="F1854" s="272" t="s">
        <v>7087</v>
      </c>
      <c r="G1854" s="272">
        <v>102739</v>
      </c>
      <c r="H1854" s="272" t="s">
        <v>8988</v>
      </c>
      <c r="I1854" s="272" t="s">
        <v>17</v>
      </c>
      <c r="J1854" s="272" t="s">
        <v>7089</v>
      </c>
      <c r="K1854" s="274">
        <v>3836.63</v>
      </c>
      <c r="L1854" s="272" t="s">
        <v>7090</v>
      </c>
    </row>
    <row r="1855" spans="1:12">
      <c r="A1855" s="272" t="s">
        <v>8558</v>
      </c>
      <c r="B1855" s="272" t="s">
        <v>8559</v>
      </c>
      <c r="C1855" s="272" t="s">
        <v>8974</v>
      </c>
      <c r="D1855" s="272" t="s">
        <v>8975</v>
      </c>
      <c r="E1855" s="273" t="s">
        <v>7087</v>
      </c>
      <c r="F1855" s="272" t="s">
        <v>7087</v>
      </c>
      <c r="G1855" s="272">
        <v>102740</v>
      </c>
      <c r="H1855" s="272" t="s">
        <v>8989</v>
      </c>
      <c r="I1855" s="272" t="s">
        <v>17</v>
      </c>
      <c r="J1855" s="272" t="s">
        <v>7089</v>
      </c>
      <c r="K1855" s="274">
        <v>5741.25</v>
      </c>
      <c r="L1855" s="272" t="s">
        <v>7090</v>
      </c>
    </row>
    <row r="1856" spans="1:12">
      <c r="A1856" s="272" t="s">
        <v>8558</v>
      </c>
      <c r="B1856" s="272" t="s">
        <v>8559</v>
      </c>
      <c r="C1856" s="272" t="s">
        <v>8974</v>
      </c>
      <c r="D1856" s="272" t="s">
        <v>8975</v>
      </c>
      <c r="E1856" s="273" t="s">
        <v>7087</v>
      </c>
      <c r="F1856" s="272" t="s">
        <v>7087</v>
      </c>
      <c r="G1856" s="272">
        <v>102741</v>
      </c>
      <c r="H1856" s="272" t="s">
        <v>8990</v>
      </c>
      <c r="I1856" s="272" t="s">
        <v>17</v>
      </c>
      <c r="J1856" s="272" t="s">
        <v>7089</v>
      </c>
      <c r="K1856" s="274">
        <v>8044.88</v>
      </c>
      <c r="L1856" s="272" t="s">
        <v>7090</v>
      </c>
    </row>
    <row r="1857" spans="1:12">
      <c r="A1857" s="272" t="s">
        <v>8558</v>
      </c>
      <c r="B1857" s="272" t="s">
        <v>8559</v>
      </c>
      <c r="C1857" s="272" t="s">
        <v>8974</v>
      </c>
      <c r="D1857" s="272" t="s">
        <v>8975</v>
      </c>
      <c r="E1857" s="273" t="s">
        <v>7087</v>
      </c>
      <c r="F1857" s="272" t="s">
        <v>7087</v>
      </c>
      <c r="G1857" s="272">
        <v>102742</v>
      </c>
      <c r="H1857" s="272" t="s">
        <v>8991</v>
      </c>
      <c r="I1857" s="272" t="s">
        <v>17</v>
      </c>
      <c r="J1857" s="272" t="s">
        <v>7089</v>
      </c>
      <c r="K1857" s="274">
        <v>13904.15</v>
      </c>
      <c r="L1857" s="272" t="s">
        <v>7090</v>
      </c>
    </row>
    <row r="1858" spans="1:12">
      <c r="A1858" s="272" t="s">
        <v>8558</v>
      </c>
      <c r="B1858" s="272" t="s">
        <v>8559</v>
      </c>
      <c r="C1858" s="272" t="s">
        <v>8974</v>
      </c>
      <c r="D1858" s="272" t="s">
        <v>8975</v>
      </c>
      <c r="E1858" s="273" t="s">
        <v>7087</v>
      </c>
      <c r="F1858" s="272" t="s">
        <v>7087</v>
      </c>
      <c r="G1858" s="272">
        <v>102743</v>
      </c>
      <c r="H1858" s="272" t="s">
        <v>8992</v>
      </c>
      <c r="I1858" s="272" t="s">
        <v>17</v>
      </c>
      <c r="J1858" s="272" t="s">
        <v>7089</v>
      </c>
      <c r="K1858" s="274">
        <v>4645.84</v>
      </c>
      <c r="L1858" s="272" t="s">
        <v>7090</v>
      </c>
    </row>
    <row r="1859" spans="1:12">
      <c r="A1859" s="272" t="s">
        <v>8558</v>
      </c>
      <c r="B1859" s="272" t="s">
        <v>8559</v>
      </c>
      <c r="C1859" s="272" t="s">
        <v>8974</v>
      </c>
      <c r="D1859" s="272" t="s">
        <v>8975</v>
      </c>
      <c r="E1859" s="273" t="s">
        <v>7087</v>
      </c>
      <c r="F1859" s="272" t="s">
        <v>7087</v>
      </c>
      <c r="G1859" s="272">
        <v>102744</v>
      </c>
      <c r="H1859" s="272" t="s">
        <v>8993</v>
      </c>
      <c r="I1859" s="272" t="s">
        <v>17</v>
      </c>
      <c r="J1859" s="272" t="s">
        <v>7089</v>
      </c>
      <c r="K1859" s="274">
        <v>6948.76</v>
      </c>
      <c r="L1859" s="272" t="s">
        <v>7090</v>
      </c>
    </row>
    <row r="1860" spans="1:12">
      <c r="A1860" s="272" t="s">
        <v>8558</v>
      </c>
      <c r="B1860" s="272" t="s">
        <v>8559</v>
      </c>
      <c r="C1860" s="272" t="s">
        <v>8974</v>
      </c>
      <c r="D1860" s="272" t="s">
        <v>8975</v>
      </c>
      <c r="E1860" s="273" t="s">
        <v>7087</v>
      </c>
      <c r="F1860" s="272" t="s">
        <v>7087</v>
      </c>
      <c r="G1860" s="272">
        <v>102745</v>
      </c>
      <c r="H1860" s="272" t="s">
        <v>8994</v>
      </c>
      <c r="I1860" s="272" t="s">
        <v>17</v>
      </c>
      <c r="J1860" s="272" t="s">
        <v>7089</v>
      </c>
      <c r="K1860" s="274">
        <v>9750.7900000000009</v>
      </c>
      <c r="L1860" s="272" t="s">
        <v>7090</v>
      </c>
    </row>
    <row r="1861" spans="1:12">
      <c r="A1861" s="272" t="s">
        <v>8558</v>
      </c>
      <c r="B1861" s="272" t="s">
        <v>8559</v>
      </c>
      <c r="C1861" s="272" t="s">
        <v>8974</v>
      </c>
      <c r="D1861" s="272" t="s">
        <v>8975</v>
      </c>
      <c r="E1861" s="273" t="s">
        <v>7087</v>
      </c>
      <c r="F1861" s="272" t="s">
        <v>7087</v>
      </c>
      <c r="G1861" s="272">
        <v>102746</v>
      </c>
      <c r="H1861" s="272" t="s">
        <v>8995</v>
      </c>
      <c r="I1861" s="272" t="s">
        <v>17</v>
      </c>
      <c r="J1861" s="272" t="s">
        <v>7089</v>
      </c>
      <c r="K1861" s="274">
        <v>16871.53</v>
      </c>
      <c r="L1861" s="272" t="s">
        <v>7090</v>
      </c>
    </row>
    <row r="1862" spans="1:12">
      <c r="A1862" s="272" t="s">
        <v>8558</v>
      </c>
      <c r="B1862" s="272" t="s">
        <v>8559</v>
      </c>
      <c r="C1862" s="272" t="s">
        <v>8974</v>
      </c>
      <c r="D1862" s="272" t="s">
        <v>8975</v>
      </c>
      <c r="E1862" s="273" t="s">
        <v>7087</v>
      </c>
      <c r="F1862" s="272" t="s">
        <v>7087</v>
      </c>
      <c r="G1862" s="272">
        <v>102747</v>
      </c>
      <c r="H1862" s="272" t="s">
        <v>8996</v>
      </c>
      <c r="I1862" s="272" t="s">
        <v>17</v>
      </c>
      <c r="J1862" s="272" t="s">
        <v>7089</v>
      </c>
      <c r="K1862" s="274">
        <v>8617.83</v>
      </c>
      <c r="L1862" s="272" t="s">
        <v>7090</v>
      </c>
    </row>
    <row r="1863" spans="1:12">
      <c r="A1863" s="272" t="s">
        <v>8558</v>
      </c>
      <c r="B1863" s="272" t="s">
        <v>8559</v>
      </c>
      <c r="C1863" s="272" t="s">
        <v>8974</v>
      </c>
      <c r="D1863" s="272" t="s">
        <v>8975</v>
      </c>
      <c r="E1863" s="273" t="s">
        <v>7087</v>
      </c>
      <c r="F1863" s="272" t="s">
        <v>7087</v>
      </c>
      <c r="G1863" s="272">
        <v>102748</v>
      </c>
      <c r="H1863" s="272" t="s">
        <v>8997</v>
      </c>
      <c r="I1863" s="272" t="s">
        <v>17</v>
      </c>
      <c r="J1863" s="272" t="s">
        <v>7089</v>
      </c>
      <c r="K1863" s="274">
        <v>12041.94</v>
      </c>
      <c r="L1863" s="272" t="s">
        <v>7090</v>
      </c>
    </row>
    <row r="1864" spans="1:12">
      <c r="A1864" s="272" t="s">
        <v>8558</v>
      </c>
      <c r="B1864" s="272" t="s">
        <v>8559</v>
      </c>
      <c r="C1864" s="272" t="s">
        <v>8974</v>
      </c>
      <c r="D1864" s="272" t="s">
        <v>8975</v>
      </c>
      <c r="E1864" s="273" t="s">
        <v>7087</v>
      </c>
      <c r="F1864" s="272" t="s">
        <v>7087</v>
      </c>
      <c r="G1864" s="272">
        <v>102749</v>
      </c>
      <c r="H1864" s="272" t="s">
        <v>8998</v>
      </c>
      <c r="I1864" s="272" t="s">
        <v>17</v>
      </c>
      <c r="J1864" s="272" t="s">
        <v>7089</v>
      </c>
      <c r="K1864" s="274">
        <v>20634.77</v>
      </c>
      <c r="L1864" s="272" t="s">
        <v>7090</v>
      </c>
    </row>
    <row r="1865" spans="1:12">
      <c r="A1865" s="272" t="s">
        <v>8558</v>
      </c>
      <c r="B1865" s="272" t="s">
        <v>8559</v>
      </c>
      <c r="C1865" s="272" t="s">
        <v>8974</v>
      </c>
      <c r="D1865" s="272" t="s">
        <v>8975</v>
      </c>
      <c r="E1865" s="273" t="s">
        <v>7087</v>
      </c>
      <c r="F1865" s="272" t="s">
        <v>7087</v>
      </c>
      <c r="G1865" s="272">
        <v>102750</v>
      </c>
      <c r="H1865" s="272" t="s">
        <v>8999</v>
      </c>
      <c r="I1865" s="272" t="s">
        <v>17</v>
      </c>
      <c r="J1865" s="272" t="s">
        <v>7089</v>
      </c>
      <c r="K1865" s="274">
        <v>2793.71</v>
      </c>
      <c r="L1865" s="272" t="s">
        <v>7090</v>
      </c>
    </row>
    <row r="1866" spans="1:12">
      <c r="A1866" s="272" t="s">
        <v>8558</v>
      </c>
      <c r="B1866" s="272" t="s">
        <v>8559</v>
      </c>
      <c r="C1866" s="272" t="s">
        <v>8974</v>
      </c>
      <c r="D1866" s="272" t="s">
        <v>8975</v>
      </c>
      <c r="E1866" s="273" t="s">
        <v>7087</v>
      </c>
      <c r="F1866" s="272" t="s">
        <v>7087</v>
      </c>
      <c r="G1866" s="272">
        <v>102751</v>
      </c>
      <c r="H1866" s="272" t="s">
        <v>9000</v>
      </c>
      <c r="I1866" s="272" t="s">
        <v>17</v>
      </c>
      <c r="J1866" s="272" t="s">
        <v>7089</v>
      </c>
      <c r="K1866" s="274">
        <v>4841.03</v>
      </c>
      <c r="L1866" s="272" t="s">
        <v>7090</v>
      </c>
    </row>
    <row r="1867" spans="1:12">
      <c r="A1867" s="272" t="s">
        <v>8558</v>
      </c>
      <c r="B1867" s="272" t="s">
        <v>8559</v>
      </c>
      <c r="C1867" s="272" t="s">
        <v>8974</v>
      </c>
      <c r="D1867" s="272" t="s">
        <v>8975</v>
      </c>
      <c r="E1867" s="273" t="s">
        <v>7087</v>
      </c>
      <c r="F1867" s="272" t="s">
        <v>7087</v>
      </c>
      <c r="G1867" s="272">
        <v>102752</v>
      </c>
      <c r="H1867" s="272" t="s">
        <v>9001</v>
      </c>
      <c r="I1867" s="272" t="s">
        <v>17</v>
      </c>
      <c r="J1867" s="272" t="s">
        <v>7089</v>
      </c>
      <c r="K1867" s="274">
        <v>7697.3</v>
      </c>
      <c r="L1867" s="272" t="s">
        <v>7090</v>
      </c>
    </row>
    <row r="1868" spans="1:12">
      <c r="A1868" s="272" t="s">
        <v>8558</v>
      </c>
      <c r="B1868" s="272" t="s">
        <v>8559</v>
      </c>
      <c r="C1868" s="272" t="s">
        <v>8974</v>
      </c>
      <c r="D1868" s="272" t="s">
        <v>8975</v>
      </c>
      <c r="E1868" s="273" t="s">
        <v>7087</v>
      </c>
      <c r="F1868" s="272" t="s">
        <v>7087</v>
      </c>
      <c r="G1868" s="272">
        <v>102753</v>
      </c>
      <c r="H1868" s="272" t="s">
        <v>9002</v>
      </c>
      <c r="I1868" s="272" t="s">
        <v>17</v>
      </c>
      <c r="J1868" s="272" t="s">
        <v>7089</v>
      </c>
      <c r="K1868" s="274">
        <v>11375.54</v>
      </c>
      <c r="L1868" s="272" t="s">
        <v>7090</v>
      </c>
    </row>
    <row r="1869" spans="1:12">
      <c r="A1869" s="272" t="s">
        <v>8558</v>
      </c>
      <c r="B1869" s="272" t="s">
        <v>8559</v>
      </c>
      <c r="C1869" s="272" t="s">
        <v>8974</v>
      </c>
      <c r="D1869" s="272" t="s">
        <v>8975</v>
      </c>
      <c r="E1869" s="273" t="s">
        <v>7087</v>
      </c>
      <c r="F1869" s="272" t="s">
        <v>7087</v>
      </c>
      <c r="G1869" s="272">
        <v>102754</v>
      </c>
      <c r="H1869" s="272" t="s">
        <v>9003</v>
      </c>
      <c r="I1869" s="272" t="s">
        <v>17</v>
      </c>
      <c r="J1869" s="272" t="s">
        <v>7089</v>
      </c>
      <c r="K1869" s="274">
        <v>21573.34</v>
      </c>
      <c r="L1869" s="272" t="s">
        <v>7090</v>
      </c>
    </row>
    <row r="1870" spans="1:12">
      <c r="A1870" s="272" t="s">
        <v>8558</v>
      </c>
      <c r="B1870" s="272" t="s">
        <v>8559</v>
      </c>
      <c r="C1870" s="272" t="s">
        <v>8974</v>
      </c>
      <c r="D1870" s="272" t="s">
        <v>8975</v>
      </c>
      <c r="E1870" s="273" t="s">
        <v>7087</v>
      </c>
      <c r="F1870" s="272" t="s">
        <v>7087</v>
      </c>
      <c r="G1870" s="272">
        <v>102755</v>
      </c>
      <c r="H1870" s="272" t="s">
        <v>9004</v>
      </c>
      <c r="I1870" s="272" t="s">
        <v>17</v>
      </c>
      <c r="J1870" s="272" t="s">
        <v>7089</v>
      </c>
      <c r="K1870" s="274">
        <v>10741.98</v>
      </c>
      <c r="L1870" s="272" t="s">
        <v>7090</v>
      </c>
    </row>
    <row r="1871" spans="1:12">
      <c r="A1871" s="272" t="s">
        <v>8558</v>
      </c>
      <c r="B1871" s="272" t="s">
        <v>8559</v>
      </c>
      <c r="C1871" s="272" t="s">
        <v>8974</v>
      </c>
      <c r="D1871" s="272" t="s">
        <v>8975</v>
      </c>
      <c r="E1871" s="273" t="s">
        <v>7087</v>
      </c>
      <c r="F1871" s="272" t="s">
        <v>7087</v>
      </c>
      <c r="G1871" s="272">
        <v>102756</v>
      </c>
      <c r="H1871" s="272" t="s">
        <v>9005</v>
      </c>
      <c r="I1871" s="272" t="s">
        <v>17</v>
      </c>
      <c r="J1871" s="272" t="s">
        <v>7089</v>
      </c>
      <c r="K1871" s="274">
        <v>15927.17</v>
      </c>
      <c r="L1871" s="272" t="s">
        <v>7090</v>
      </c>
    </row>
    <row r="1872" spans="1:12">
      <c r="A1872" s="272" t="s">
        <v>8558</v>
      </c>
      <c r="B1872" s="272" t="s">
        <v>8559</v>
      </c>
      <c r="C1872" s="272" t="s">
        <v>8974</v>
      </c>
      <c r="D1872" s="272" t="s">
        <v>8975</v>
      </c>
      <c r="E1872" s="273" t="s">
        <v>7087</v>
      </c>
      <c r="F1872" s="272" t="s">
        <v>7087</v>
      </c>
      <c r="G1872" s="272">
        <v>102757</v>
      </c>
      <c r="H1872" s="272" t="s">
        <v>9006</v>
      </c>
      <c r="I1872" s="272" t="s">
        <v>17</v>
      </c>
      <c r="J1872" s="272" t="s">
        <v>7089</v>
      </c>
      <c r="K1872" s="274">
        <v>29559.56</v>
      </c>
      <c r="L1872" s="272" t="s">
        <v>7090</v>
      </c>
    </row>
    <row r="1873" spans="1:12">
      <c r="A1873" s="272" t="s">
        <v>8558</v>
      </c>
      <c r="B1873" s="272" t="s">
        <v>8559</v>
      </c>
      <c r="C1873" s="272" t="s">
        <v>8974</v>
      </c>
      <c r="D1873" s="272" t="s">
        <v>8975</v>
      </c>
      <c r="E1873" s="273" t="s">
        <v>7087</v>
      </c>
      <c r="F1873" s="272" t="s">
        <v>7087</v>
      </c>
      <c r="G1873" s="272">
        <v>102758</v>
      </c>
      <c r="H1873" s="272" t="s">
        <v>9007</v>
      </c>
      <c r="I1873" s="272" t="s">
        <v>17</v>
      </c>
      <c r="J1873" s="272" t="s">
        <v>7089</v>
      </c>
      <c r="K1873" s="274">
        <v>13800.56</v>
      </c>
      <c r="L1873" s="272" t="s">
        <v>7090</v>
      </c>
    </row>
    <row r="1874" spans="1:12">
      <c r="A1874" s="272" t="s">
        <v>8558</v>
      </c>
      <c r="B1874" s="272" t="s">
        <v>8559</v>
      </c>
      <c r="C1874" s="272" t="s">
        <v>8974</v>
      </c>
      <c r="D1874" s="272" t="s">
        <v>8975</v>
      </c>
      <c r="E1874" s="273" t="s">
        <v>7087</v>
      </c>
      <c r="F1874" s="272" t="s">
        <v>7087</v>
      </c>
      <c r="G1874" s="272">
        <v>102759</v>
      </c>
      <c r="H1874" s="272" t="s">
        <v>9008</v>
      </c>
      <c r="I1874" s="272" t="s">
        <v>17</v>
      </c>
      <c r="J1874" s="272" t="s">
        <v>7089</v>
      </c>
      <c r="K1874" s="274">
        <v>20499.97</v>
      </c>
      <c r="L1874" s="272" t="s">
        <v>7090</v>
      </c>
    </row>
    <row r="1875" spans="1:12">
      <c r="A1875" s="272" t="s">
        <v>8558</v>
      </c>
      <c r="B1875" s="272" t="s">
        <v>8559</v>
      </c>
      <c r="C1875" s="272" t="s">
        <v>8974</v>
      </c>
      <c r="D1875" s="272" t="s">
        <v>8975</v>
      </c>
      <c r="E1875" s="273" t="s">
        <v>7087</v>
      </c>
      <c r="F1875" s="272" t="s">
        <v>7087</v>
      </c>
      <c r="G1875" s="272">
        <v>102760</v>
      </c>
      <c r="H1875" s="272" t="s">
        <v>9009</v>
      </c>
      <c r="I1875" s="272" t="s">
        <v>17</v>
      </c>
      <c r="J1875" s="272" t="s">
        <v>7089</v>
      </c>
      <c r="K1875" s="274">
        <v>37697.800000000003</v>
      </c>
      <c r="L1875" s="272" t="s">
        <v>7090</v>
      </c>
    </row>
    <row r="1876" spans="1:12">
      <c r="A1876" s="272" t="s">
        <v>8558</v>
      </c>
      <c r="B1876" s="272" t="s">
        <v>8559</v>
      </c>
      <c r="C1876" s="272" t="s">
        <v>8974</v>
      </c>
      <c r="D1876" s="272" t="s">
        <v>8975</v>
      </c>
      <c r="E1876" s="273" t="s">
        <v>7087</v>
      </c>
      <c r="F1876" s="272" t="s">
        <v>7087</v>
      </c>
      <c r="G1876" s="272">
        <v>102761</v>
      </c>
      <c r="H1876" s="272" t="s">
        <v>9010</v>
      </c>
      <c r="I1876" s="272" t="s">
        <v>17</v>
      </c>
      <c r="J1876" s="272" t="s">
        <v>7089</v>
      </c>
      <c r="K1876" s="274">
        <v>13382.9</v>
      </c>
      <c r="L1876" s="272" t="s">
        <v>7090</v>
      </c>
    </row>
    <row r="1877" spans="1:12">
      <c r="A1877" s="272" t="s">
        <v>8558</v>
      </c>
      <c r="B1877" s="272" t="s">
        <v>8559</v>
      </c>
      <c r="C1877" s="272" t="s">
        <v>8974</v>
      </c>
      <c r="D1877" s="272" t="s">
        <v>8975</v>
      </c>
      <c r="E1877" s="273" t="s">
        <v>7087</v>
      </c>
      <c r="F1877" s="272" t="s">
        <v>7087</v>
      </c>
      <c r="G1877" s="272">
        <v>102762</v>
      </c>
      <c r="H1877" s="272" t="s">
        <v>9011</v>
      </c>
      <c r="I1877" s="272" t="s">
        <v>17</v>
      </c>
      <c r="J1877" s="272" t="s">
        <v>7089</v>
      </c>
      <c r="K1877" s="274">
        <v>20636.919999999998</v>
      </c>
      <c r="L1877" s="272" t="s">
        <v>7090</v>
      </c>
    </row>
    <row r="1878" spans="1:12">
      <c r="A1878" s="272" t="s">
        <v>8558</v>
      </c>
      <c r="B1878" s="272" t="s">
        <v>8559</v>
      </c>
      <c r="C1878" s="272" t="s">
        <v>8974</v>
      </c>
      <c r="D1878" s="272" t="s">
        <v>8975</v>
      </c>
      <c r="E1878" s="273" t="s">
        <v>7087</v>
      </c>
      <c r="F1878" s="272" t="s">
        <v>7087</v>
      </c>
      <c r="G1878" s="272">
        <v>102763</v>
      </c>
      <c r="H1878" s="272" t="s">
        <v>9012</v>
      </c>
      <c r="I1878" s="272" t="s">
        <v>17</v>
      </c>
      <c r="J1878" s="272" t="s">
        <v>7089</v>
      </c>
      <c r="K1878" s="274">
        <v>28654.01</v>
      </c>
      <c r="L1878" s="272" t="s">
        <v>7090</v>
      </c>
    </row>
    <row r="1879" spans="1:12">
      <c r="A1879" s="272" t="s">
        <v>8558</v>
      </c>
      <c r="B1879" s="272" t="s">
        <v>8559</v>
      </c>
      <c r="C1879" s="272" t="s">
        <v>8974</v>
      </c>
      <c r="D1879" s="272" t="s">
        <v>8975</v>
      </c>
      <c r="E1879" s="273" t="s">
        <v>7087</v>
      </c>
      <c r="F1879" s="272" t="s">
        <v>7087</v>
      </c>
      <c r="G1879" s="272">
        <v>102764</v>
      </c>
      <c r="H1879" s="272" t="s">
        <v>9013</v>
      </c>
      <c r="I1879" s="272" t="s">
        <v>17</v>
      </c>
      <c r="J1879" s="272" t="s">
        <v>7089</v>
      </c>
      <c r="K1879" s="274">
        <v>40393</v>
      </c>
      <c r="L1879" s="272" t="s">
        <v>7090</v>
      </c>
    </row>
    <row r="1880" spans="1:12">
      <c r="A1880" s="272" t="s">
        <v>8558</v>
      </c>
      <c r="B1880" s="272" t="s">
        <v>8559</v>
      </c>
      <c r="C1880" s="272" t="s">
        <v>8974</v>
      </c>
      <c r="D1880" s="272" t="s">
        <v>8975</v>
      </c>
      <c r="E1880" s="273" t="s">
        <v>7087</v>
      </c>
      <c r="F1880" s="272" t="s">
        <v>7087</v>
      </c>
      <c r="G1880" s="272">
        <v>102765</v>
      </c>
      <c r="H1880" s="272" t="s">
        <v>9014</v>
      </c>
      <c r="I1880" s="272" t="s">
        <v>17</v>
      </c>
      <c r="J1880" s="272" t="s">
        <v>7089</v>
      </c>
      <c r="K1880" s="274">
        <v>16664.32</v>
      </c>
      <c r="L1880" s="272" t="s">
        <v>7090</v>
      </c>
    </row>
    <row r="1881" spans="1:12">
      <c r="A1881" s="272" t="s">
        <v>8558</v>
      </c>
      <c r="B1881" s="272" t="s">
        <v>8559</v>
      </c>
      <c r="C1881" s="272" t="s">
        <v>8974</v>
      </c>
      <c r="D1881" s="272" t="s">
        <v>8975</v>
      </c>
      <c r="E1881" s="273" t="s">
        <v>7087</v>
      </c>
      <c r="F1881" s="272" t="s">
        <v>7087</v>
      </c>
      <c r="G1881" s="272">
        <v>102766</v>
      </c>
      <c r="H1881" s="272" t="s">
        <v>9015</v>
      </c>
      <c r="I1881" s="272" t="s">
        <v>17</v>
      </c>
      <c r="J1881" s="272" t="s">
        <v>7089</v>
      </c>
      <c r="K1881" s="274">
        <v>25026.91</v>
      </c>
      <c r="L1881" s="272" t="s">
        <v>7090</v>
      </c>
    </row>
    <row r="1882" spans="1:12">
      <c r="A1882" s="272" t="s">
        <v>8558</v>
      </c>
      <c r="B1882" s="272" t="s">
        <v>8559</v>
      </c>
      <c r="C1882" s="272" t="s">
        <v>8974</v>
      </c>
      <c r="D1882" s="272" t="s">
        <v>8975</v>
      </c>
      <c r="E1882" s="273" t="s">
        <v>7087</v>
      </c>
      <c r="F1882" s="272" t="s">
        <v>7087</v>
      </c>
      <c r="G1882" s="272">
        <v>102767</v>
      </c>
      <c r="H1882" s="272" t="s">
        <v>9016</v>
      </c>
      <c r="I1882" s="272" t="s">
        <v>17</v>
      </c>
      <c r="J1882" s="272" t="s">
        <v>7089</v>
      </c>
      <c r="K1882" s="274">
        <v>34984.93</v>
      </c>
      <c r="L1882" s="272" t="s">
        <v>7090</v>
      </c>
    </row>
    <row r="1883" spans="1:12">
      <c r="A1883" s="272" t="s">
        <v>8558</v>
      </c>
      <c r="B1883" s="272" t="s">
        <v>8559</v>
      </c>
      <c r="C1883" s="272" t="s">
        <v>8974</v>
      </c>
      <c r="D1883" s="272" t="s">
        <v>8975</v>
      </c>
      <c r="E1883" s="273" t="s">
        <v>7087</v>
      </c>
      <c r="F1883" s="272" t="s">
        <v>7087</v>
      </c>
      <c r="G1883" s="272">
        <v>102768</v>
      </c>
      <c r="H1883" s="272" t="s">
        <v>9017</v>
      </c>
      <c r="I1883" s="272" t="s">
        <v>17</v>
      </c>
      <c r="J1883" s="272" t="s">
        <v>7089</v>
      </c>
      <c r="K1883" s="274">
        <v>48898</v>
      </c>
      <c r="L1883" s="272" t="s">
        <v>7090</v>
      </c>
    </row>
    <row r="1884" spans="1:12">
      <c r="A1884" s="272" t="s">
        <v>8558</v>
      </c>
      <c r="B1884" s="272" t="s">
        <v>8559</v>
      </c>
      <c r="C1884" s="272" t="s">
        <v>8974</v>
      </c>
      <c r="D1884" s="272" t="s">
        <v>8975</v>
      </c>
      <c r="E1884" s="273" t="s">
        <v>7087</v>
      </c>
      <c r="F1884" s="272" t="s">
        <v>7087</v>
      </c>
      <c r="G1884" s="272">
        <v>102769</v>
      </c>
      <c r="H1884" s="272" t="s">
        <v>9018</v>
      </c>
      <c r="I1884" s="272" t="s">
        <v>17</v>
      </c>
      <c r="J1884" s="272" t="s">
        <v>7089</v>
      </c>
      <c r="K1884" s="274">
        <v>19242.71</v>
      </c>
      <c r="L1884" s="272" t="s">
        <v>7090</v>
      </c>
    </row>
    <row r="1885" spans="1:12">
      <c r="A1885" s="272" t="s">
        <v>8558</v>
      </c>
      <c r="B1885" s="272" t="s">
        <v>8559</v>
      </c>
      <c r="C1885" s="272" t="s">
        <v>8974</v>
      </c>
      <c r="D1885" s="272" t="s">
        <v>8975</v>
      </c>
      <c r="E1885" s="273" t="s">
        <v>7087</v>
      </c>
      <c r="F1885" s="272" t="s">
        <v>7087</v>
      </c>
      <c r="G1885" s="272">
        <v>102770</v>
      </c>
      <c r="H1885" s="272" t="s">
        <v>9019</v>
      </c>
      <c r="I1885" s="272" t="s">
        <v>17</v>
      </c>
      <c r="J1885" s="272" t="s">
        <v>7089</v>
      </c>
      <c r="K1885" s="274">
        <v>29473.439999999999</v>
      </c>
      <c r="L1885" s="272" t="s">
        <v>7090</v>
      </c>
    </row>
    <row r="1886" spans="1:12">
      <c r="A1886" s="272" t="s">
        <v>8558</v>
      </c>
      <c r="B1886" s="272" t="s">
        <v>8559</v>
      </c>
      <c r="C1886" s="272" t="s">
        <v>8974</v>
      </c>
      <c r="D1886" s="272" t="s">
        <v>8975</v>
      </c>
      <c r="E1886" s="273" t="s">
        <v>7087</v>
      </c>
      <c r="F1886" s="272" t="s">
        <v>7087</v>
      </c>
      <c r="G1886" s="272">
        <v>102771</v>
      </c>
      <c r="H1886" s="272" t="s">
        <v>9020</v>
      </c>
      <c r="I1886" s="272" t="s">
        <v>17</v>
      </c>
      <c r="J1886" s="272" t="s">
        <v>7089</v>
      </c>
      <c r="K1886" s="274">
        <v>41179.620000000003</v>
      </c>
      <c r="L1886" s="272" t="s">
        <v>7090</v>
      </c>
    </row>
    <row r="1887" spans="1:12">
      <c r="A1887" s="272" t="s">
        <v>8558</v>
      </c>
      <c r="B1887" s="272" t="s">
        <v>8559</v>
      </c>
      <c r="C1887" s="272" t="s">
        <v>8974</v>
      </c>
      <c r="D1887" s="272" t="s">
        <v>8975</v>
      </c>
      <c r="E1887" s="273" t="s">
        <v>7087</v>
      </c>
      <c r="F1887" s="272" t="s">
        <v>7087</v>
      </c>
      <c r="G1887" s="272">
        <v>102772</v>
      </c>
      <c r="H1887" s="272" t="s">
        <v>9021</v>
      </c>
      <c r="I1887" s="272" t="s">
        <v>17</v>
      </c>
      <c r="J1887" s="272" t="s">
        <v>7089</v>
      </c>
      <c r="K1887" s="274">
        <v>57977.36</v>
      </c>
      <c r="L1887" s="272" t="s">
        <v>7090</v>
      </c>
    </row>
    <row r="1888" spans="1:12">
      <c r="A1888" s="272" t="s">
        <v>8558</v>
      </c>
      <c r="B1888" s="272" t="s">
        <v>8559</v>
      </c>
      <c r="C1888" s="272" t="s">
        <v>8974</v>
      </c>
      <c r="D1888" s="272" t="s">
        <v>8975</v>
      </c>
      <c r="E1888" s="273" t="s">
        <v>7087</v>
      </c>
      <c r="F1888" s="272" t="s">
        <v>7087</v>
      </c>
      <c r="G1888" s="272">
        <v>102773</v>
      </c>
      <c r="H1888" s="272" t="s">
        <v>9022</v>
      </c>
      <c r="I1888" s="272" t="s">
        <v>17</v>
      </c>
      <c r="J1888" s="272" t="s">
        <v>7089</v>
      </c>
      <c r="K1888" s="274">
        <v>8879.9599999999991</v>
      </c>
      <c r="L1888" s="272" t="s">
        <v>7090</v>
      </c>
    </row>
    <row r="1889" spans="1:12">
      <c r="A1889" s="272" t="s">
        <v>8558</v>
      </c>
      <c r="B1889" s="272" t="s">
        <v>8559</v>
      </c>
      <c r="C1889" s="272" t="s">
        <v>8974</v>
      </c>
      <c r="D1889" s="272" t="s">
        <v>8975</v>
      </c>
      <c r="E1889" s="273" t="s">
        <v>7087</v>
      </c>
      <c r="F1889" s="272" t="s">
        <v>7087</v>
      </c>
      <c r="G1889" s="272">
        <v>102774</v>
      </c>
      <c r="H1889" s="272" t="s">
        <v>9023</v>
      </c>
      <c r="I1889" s="272" t="s">
        <v>17</v>
      </c>
      <c r="J1889" s="272" t="s">
        <v>7089</v>
      </c>
      <c r="K1889" s="274">
        <v>8879.9599999999991</v>
      </c>
      <c r="L1889" s="272" t="s">
        <v>7090</v>
      </c>
    </row>
    <row r="1890" spans="1:12">
      <c r="A1890" s="272" t="s">
        <v>8558</v>
      </c>
      <c r="B1890" s="272" t="s">
        <v>8559</v>
      </c>
      <c r="C1890" s="272" t="s">
        <v>8974</v>
      </c>
      <c r="D1890" s="272" t="s">
        <v>8975</v>
      </c>
      <c r="E1890" s="273" t="s">
        <v>7087</v>
      </c>
      <c r="F1890" s="272" t="s">
        <v>7087</v>
      </c>
      <c r="G1890" s="272">
        <v>102775</v>
      </c>
      <c r="H1890" s="272" t="s">
        <v>9024</v>
      </c>
      <c r="I1890" s="272" t="s">
        <v>17</v>
      </c>
      <c r="J1890" s="272" t="s">
        <v>7089</v>
      </c>
      <c r="K1890" s="274">
        <v>13175.78</v>
      </c>
      <c r="L1890" s="272" t="s">
        <v>7090</v>
      </c>
    </row>
    <row r="1891" spans="1:12">
      <c r="A1891" s="272" t="s">
        <v>8558</v>
      </c>
      <c r="B1891" s="272" t="s">
        <v>8559</v>
      </c>
      <c r="C1891" s="272" t="s">
        <v>8974</v>
      </c>
      <c r="D1891" s="272" t="s">
        <v>8975</v>
      </c>
      <c r="E1891" s="273" t="s">
        <v>7087</v>
      </c>
      <c r="F1891" s="272" t="s">
        <v>7087</v>
      </c>
      <c r="G1891" s="272">
        <v>102776</v>
      </c>
      <c r="H1891" s="272" t="s">
        <v>9025</v>
      </c>
      <c r="I1891" s="272" t="s">
        <v>17</v>
      </c>
      <c r="J1891" s="272" t="s">
        <v>7089</v>
      </c>
      <c r="K1891" s="274">
        <v>13175.78</v>
      </c>
      <c r="L1891" s="272" t="s">
        <v>7090</v>
      </c>
    </row>
    <row r="1892" spans="1:12">
      <c r="A1892" s="272" t="s">
        <v>8558</v>
      </c>
      <c r="B1892" s="272" t="s">
        <v>8559</v>
      </c>
      <c r="C1892" s="272" t="s">
        <v>8974</v>
      </c>
      <c r="D1892" s="272" t="s">
        <v>8975</v>
      </c>
      <c r="E1892" s="273" t="s">
        <v>7087</v>
      </c>
      <c r="F1892" s="272" t="s">
        <v>7087</v>
      </c>
      <c r="G1892" s="272">
        <v>102777</v>
      </c>
      <c r="H1892" s="272" t="s">
        <v>9026</v>
      </c>
      <c r="I1892" s="272" t="s">
        <v>17</v>
      </c>
      <c r="J1892" s="272" t="s">
        <v>7089</v>
      </c>
      <c r="K1892" s="274">
        <v>19891.96</v>
      </c>
      <c r="L1892" s="272" t="s">
        <v>7090</v>
      </c>
    </row>
    <row r="1893" spans="1:12">
      <c r="A1893" s="272" t="s">
        <v>8558</v>
      </c>
      <c r="B1893" s="272" t="s">
        <v>8559</v>
      </c>
      <c r="C1893" s="272" t="s">
        <v>8974</v>
      </c>
      <c r="D1893" s="272" t="s">
        <v>8975</v>
      </c>
      <c r="E1893" s="273" t="s">
        <v>7087</v>
      </c>
      <c r="F1893" s="272" t="s">
        <v>7087</v>
      </c>
      <c r="G1893" s="272">
        <v>102778</v>
      </c>
      <c r="H1893" s="272" t="s">
        <v>9027</v>
      </c>
      <c r="I1893" s="272" t="s">
        <v>17</v>
      </c>
      <c r="J1893" s="272" t="s">
        <v>7089</v>
      </c>
      <c r="K1893" s="274">
        <v>30633.05</v>
      </c>
      <c r="L1893" s="272" t="s">
        <v>7090</v>
      </c>
    </row>
    <row r="1894" spans="1:12">
      <c r="A1894" s="272" t="s">
        <v>8558</v>
      </c>
      <c r="B1894" s="272" t="s">
        <v>8559</v>
      </c>
      <c r="C1894" s="272" t="s">
        <v>8974</v>
      </c>
      <c r="D1894" s="272" t="s">
        <v>8975</v>
      </c>
      <c r="E1894" s="273" t="s">
        <v>7087</v>
      </c>
      <c r="F1894" s="272" t="s">
        <v>7087</v>
      </c>
      <c r="G1894" s="272">
        <v>102779</v>
      </c>
      <c r="H1894" s="272" t="s">
        <v>9028</v>
      </c>
      <c r="I1894" s="272" t="s">
        <v>17</v>
      </c>
      <c r="J1894" s="272" t="s">
        <v>7089</v>
      </c>
      <c r="K1894" s="274">
        <v>8879.9599999999991</v>
      </c>
      <c r="L1894" s="272" t="s">
        <v>7090</v>
      </c>
    </row>
    <row r="1895" spans="1:12">
      <c r="A1895" s="272" t="s">
        <v>8558</v>
      </c>
      <c r="B1895" s="272" t="s">
        <v>8559</v>
      </c>
      <c r="C1895" s="272" t="s">
        <v>8974</v>
      </c>
      <c r="D1895" s="272" t="s">
        <v>8975</v>
      </c>
      <c r="E1895" s="273" t="s">
        <v>7087</v>
      </c>
      <c r="F1895" s="272" t="s">
        <v>7087</v>
      </c>
      <c r="G1895" s="272">
        <v>102780</v>
      </c>
      <c r="H1895" s="272" t="s">
        <v>9029</v>
      </c>
      <c r="I1895" s="272" t="s">
        <v>17</v>
      </c>
      <c r="J1895" s="272" t="s">
        <v>7089</v>
      </c>
      <c r="K1895" s="274">
        <v>10226.370000000001</v>
      </c>
      <c r="L1895" s="272" t="s">
        <v>7090</v>
      </c>
    </row>
    <row r="1896" spans="1:12">
      <c r="A1896" s="272" t="s">
        <v>8558</v>
      </c>
      <c r="B1896" s="272" t="s">
        <v>8559</v>
      </c>
      <c r="C1896" s="272" t="s">
        <v>8974</v>
      </c>
      <c r="D1896" s="272" t="s">
        <v>8975</v>
      </c>
      <c r="E1896" s="273" t="s">
        <v>7087</v>
      </c>
      <c r="F1896" s="272" t="s">
        <v>7087</v>
      </c>
      <c r="G1896" s="272">
        <v>102781</v>
      </c>
      <c r="H1896" s="272" t="s">
        <v>9030</v>
      </c>
      <c r="I1896" s="272" t="s">
        <v>17</v>
      </c>
      <c r="J1896" s="272" t="s">
        <v>7089</v>
      </c>
      <c r="K1896" s="274">
        <v>15059.16</v>
      </c>
      <c r="L1896" s="272" t="s">
        <v>7090</v>
      </c>
    </row>
    <row r="1897" spans="1:12">
      <c r="A1897" s="272" t="s">
        <v>8558</v>
      </c>
      <c r="B1897" s="272" t="s">
        <v>8559</v>
      </c>
      <c r="C1897" s="272" t="s">
        <v>8974</v>
      </c>
      <c r="D1897" s="272" t="s">
        <v>8975</v>
      </c>
      <c r="E1897" s="273" t="s">
        <v>7087</v>
      </c>
      <c r="F1897" s="272" t="s">
        <v>7087</v>
      </c>
      <c r="G1897" s="272">
        <v>102782</v>
      </c>
      <c r="H1897" s="272" t="s">
        <v>9031</v>
      </c>
      <c r="I1897" s="272" t="s">
        <v>17</v>
      </c>
      <c r="J1897" s="272" t="s">
        <v>7089</v>
      </c>
      <c r="K1897" s="274">
        <v>16910.349999999999</v>
      </c>
      <c r="L1897" s="272" t="s">
        <v>7090</v>
      </c>
    </row>
    <row r="1898" spans="1:12">
      <c r="A1898" s="272" t="s">
        <v>8558</v>
      </c>
      <c r="B1898" s="272" t="s">
        <v>8559</v>
      </c>
      <c r="C1898" s="272" t="s">
        <v>8974</v>
      </c>
      <c r="D1898" s="272" t="s">
        <v>8975</v>
      </c>
      <c r="E1898" s="273" t="s">
        <v>7087</v>
      </c>
      <c r="F1898" s="272" t="s">
        <v>7087</v>
      </c>
      <c r="G1898" s="272">
        <v>102783</v>
      </c>
      <c r="H1898" s="272" t="s">
        <v>9032</v>
      </c>
      <c r="I1898" s="272" t="s">
        <v>17</v>
      </c>
      <c r="J1898" s="272" t="s">
        <v>7089</v>
      </c>
      <c r="K1898" s="274">
        <v>22280.13</v>
      </c>
      <c r="L1898" s="272" t="s">
        <v>7090</v>
      </c>
    </row>
    <row r="1899" spans="1:12">
      <c r="A1899" s="272" t="s">
        <v>8558</v>
      </c>
      <c r="B1899" s="272" t="s">
        <v>8559</v>
      </c>
      <c r="C1899" s="272" t="s">
        <v>8974</v>
      </c>
      <c r="D1899" s="272" t="s">
        <v>8975</v>
      </c>
      <c r="E1899" s="273" t="s">
        <v>7087</v>
      </c>
      <c r="F1899" s="272" t="s">
        <v>7087</v>
      </c>
      <c r="G1899" s="272">
        <v>102784</v>
      </c>
      <c r="H1899" s="272" t="s">
        <v>9033</v>
      </c>
      <c r="I1899" s="272" t="s">
        <v>17</v>
      </c>
      <c r="J1899" s="272" t="s">
        <v>7089</v>
      </c>
      <c r="K1899" s="274">
        <v>36003.599999999999</v>
      </c>
      <c r="L1899" s="272" t="s">
        <v>7090</v>
      </c>
    </row>
    <row r="1900" spans="1:12">
      <c r="A1900" s="272" t="s">
        <v>8558</v>
      </c>
      <c r="B1900" s="272" t="s">
        <v>8559</v>
      </c>
      <c r="C1900" s="272" t="s">
        <v>8974</v>
      </c>
      <c r="D1900" s="272" t="s">
        <v>8975</v>
      </c>
      <c r="E1900" s="273" t="s">
        <v>7087</v>
      </c>
      <c r="F1900" s="272" t="s">
        <v>7087</v>
      </c>
      <c r="G1900" s="272">
        <v>102785</v>
      </c>
      <c r="H1900" s="272" t="s">
        <v>9034</v>
      </c>
      <c r="I1900" s="272" t="s">
        <v>17</v>
      </c>
      <c r="J1900" s="272" t="s">
        <v>7089</v>
      </c>
      <c r="K1900" s="274">
        <v>10226.370000000001</v>
      </c>
      <c r="L1900" s="272" t="s">
        <v>7090</v>
      </c>
    </row>
    <row r="1901" spans="1:12">
      <c r="A1901" s="272" t="s">
        <v>8558</v>
      </c>
      <c r="B1901" s="272" t="s">
        <v>8559</v>
      </c>
      <c r="C1901" s="272" t="s">
        <v>8974</v>
      </c>
      <c r="D1901" s="272" t="s">
        <v>8975</v>
      </c>
      <c r="E1901" s="273" t="s">
        <v>7087</v>
      </c>
      <c r="F1901" s="272" t="s">
        <v>7087</v>
      </c>
      <c r="G1901" s="272">
        <v>102786</v>
      </c>
      <c r="H1901" s="272" t="s">
        <v>9035</v>
      </c>
      <c r="I1901" s="272" t="s">
        <v>17</v>
      </c>
      <c r="J1901" s="272" t="s">
        <v>7089</v>
      </c>
      <c r="K1901" s="274">
        <v>11540.58</v>
      </c>
      <c r="L1901" s="272" t="s">
        <v>7090</v>
      </c>
    </row>
    <row r="1902" spans="1:12">
      <c r="A1902" s="272" t="s">
        <v>8558</v>
      </c>
      <c r="B1902" s="272" t="s">
        <v>8559</v>
      </c>
      <c r="C1902" s="272" t="s">
        <v>8974</v>
      </c>
      <c r="D1902" s="272" t="s">
        <v>8975</v>
      </c>
      <c r="E1902" s="273" t="s">
        <v>7087</v>
      </c>
      <c r="F1902" s="272" t="s">
        <v>7087</v>
      </c>
      <c r="G1902" s="272">
        <v>102787</v>
      </c>
      <c r="H1902" s="272" t="s">
        <v>9036</v>
      </c>
      <c r="I1902" s="272" t="s">
        <v>17</v>
      </c>
      <c r="J1902" s="272" t="s">
        <v>7089</v>
      </c>
      <c r="K1902" s="274">
        <v>16910.349999999999</v>
      </c>
      <c r="L1902" s="272" t="s">
        <v>7090</v>
      </c>
    </row>
    <row r="1903" spans="1:12">
      <c r="A1903" s="272" t="s">
        <v>8558</v>
      </c>
      <c r="B1903" s="272" t="s">
        <v>8559</v>
      </c>
      <c r="C1903" s="272" t="s">
        <v>8974</v>
      </c>
      <c r="D1903" s="272" t="s">
        <v>8975</v>
      </c>
      <c r="E1903" s="273" t="s">
        <v>7087</v>
      </c>
      <c r="F1903" s="272" t="s">
        <v>7087</v>
      </c>
      <c r="G1903" s="272">
        <v>102788</v>
      </c>
      <c r="H1903" s="272" t="s">
        <v>9037</v>
      </c>
      <c r="I1903" s="272" t="s">
        <v>17</v>
      </c>
      <c r="J1903" s="272" t="s">
        <v>7089</v>
      </c>
      <c r="K1903" s="274">
        <v>18755.5</v>
      </c>
      <c r="L1903" s="272" t="s">
        <v>7090</v>
      </c>
    </row>
    <row r="1904" spans="1:12">
      <c r="A1904" s="272" t="s">
        <v>8558</v>
      </c>
      <c r="B1904" s="272" t="s">
        <v>8559</v>
      </c>
      <c r="C1904" s="272" t="s">
        <v>8974</v>
      </c>
      <c r="D1904" s="272" t="s">
        <v>8975</v>
      </c>
      <c r="E1904" s="273" t="s">
        <v>7087</v>
      </c>
      <c r="F1904" s="272" t="s">
        <v>7087</v>
      </c>
      <c r="G1904" s="272">
        <v>102789</v>
      </c>
      <c r="H1904" s="272" t="s">
        <v>9038</v>
      </c>
      <c r="I1904" s="272" t="s">
        <v>17</v>
      </c>
      <c r="J1904" s="272" t="s">
        <v>7089</v>
      </c>
      <c r="K1904" s="274">
        <v>24632.07</v>
      </c>
      <c r="L1904" s="272" t="s">
        <v>7090</v>
      </c>
    </row>
    <row r="1905" spans="1:12">
      <c r="A1905" s="272" t="s">
        <v>8558</v>
      </c>
      <c r="B1905" s="272" t="s">
        <v>8559</v>
      </c>
      <c r="C1905" s="272" t="s">
        <v>8974</v>
      </c>
      <c r="D1905" s="272" t="s">
        <v>8975</v>
      </c>
      <c r="E1905" s="273" t="s">
        <v>7087</v>
      </c>
      <c r="F1905" s="272" t="s">
        <v>7087</v>
      </c>
      <c r="G1905" s="272">
        <v>102790</v>
      </c>
      <c r="H1905" s="272" t="s">
        <v>9039</v>
      </c>
      <c r="I1905" s="272" t="s">
        <v>17</v>
      </c>
      <c r="J1905" s="272" t="s">
        <v>7089</v>
      </c>
      <c r="K1905" s="274">
        <v>41474.769999999997</v>
      </c>
      <c r="L1905" s="272" t="s">
        <v>7090</v>
      </c>
    </row>
    <row r="1906" spans="1:12">
      <c r="A1906" s="272" t="s">
        <v>8558</v>
      </c>
      <c r="B1906" s="272" t="s">
        <v>8559</v>
      </c>
      <c r="C1906" s="272" t="s">
        <v>8974</v>
      </c>
      <c r="D1906" s="272" t="s">
        <v>8975</v>
      </c>
      <c r="E1906" s="273" t="s">
        <v>7087</v>
      </c>
      <c r="F1906" s="272" t="s">
        <v>7087</v>
      </c>
      <c r="G1906" s="272">
        <v>102791</v>
      </c>
      <c r="H1906" s="272" t="s">
        <v>9040</v>
      </c>
      <c r="I1906" s="272" t="s">
        <v>17</v>
      </c>
      <c r="J1906" s="272" t="s">
        <v>7089</v>
      </c>
      <c r="K1906" s="274">
        <v>32543.73</v>
      </c>
      <c r="L1906" s="272" t="s">
        <v>7090</v>
      </c>
    </row>
    <row r="1907" spans="1:12">
      <c r="A1907" s="272" t="s">
        <v>8558</v>
      </c>
      <c r="B1907" s="272" t="s">
        <v>8559</v>
      </c>
      <c r="C1907" s="272" t="s">
        <v>8974</v>
      </c>
      <c r="D1907" s="272" t="s">
        <v>8975</v>
      </c>
      <c r="E1907" s="273" t="s">
        <v>7087</v>
      </c>
      <c r="F1907" s="272" t="s">
        <v>7087</v>
      </c>
      <c r="G1907" s="272">
        <v>102792</v>
      </c>
      <c r="H1907" s="272" t="s">
        <v>9041</v>
      </c>
      <c r="I1907" s="272" t="s">
        <v>17</v>
      </c>
      <c r="J1907" s="272" t="s">
        <v>7089</v>
      </c>
      <c r="K1907" s="274">
        <v>53209.9</v>
      </c>
      <c r="L1907" s="272" t="s">
        <v>7090</v>
      </c>
    </row>
    <row r="1908" spans="1:12">
      <c r="A1908" s="272" t="s">
        <v>8558</v>
      </c>
      <c r="B1908" s="272" t="s">
        <v>8559</v>
      </c>
      <c r="C1908" s="272" t="s">
        <v>8974</v>
      </c>
      <c r="D1908" s="272" t="s">
        <v>8975</v>
      </c>
      <c r="E1908" s="273" t="s">
        <v>7087</v>
      </c>
      <c r="F1908" s="272" t="s">
        <v>7087</v>
      </c>
      <c r="G1908" s="272">
        <v>102793</v>
      </c>
      <c r="H1908" s="272" t="s">
        <v>9042</v>
      </c>
      <c r="I1908" s="272" t="s">
        <v>17</v>
      </c>
      <c r="J1908" s="272" t="s">
        <v>7089</v>
      </c>
      <c r="K1908" s="274">
        <v>72212.710000000006</v>
      </c>
      <c r="L1908" s="272" t="s">
        <v>7090</v>
      </c>
    </row>
    <row r="1909" spans="1:12">
      <c r="A1909" s="272" t="s">
        <v>8558</v>
      </c>
      <c r="B1909" s="272" t="s">
        <v>8559</v>
      </c>
      <c r="C1909" s="272" t="s">
        <v>8974</v>
      </c>
      <c r="D1909" s="272" t="s">
        <v>8975</v>
      </c>
      <c r="E1909" s="273" t="s">
        <v>7087</v>
      </c>
      <c r="F1909" s="272" t="s">
        <v>7087</v>
      </c>
      <c r="G1909" s="272">
        <v>102794</v>
      </c>
      <c r="H1909" s="272" t="s">
        <v>9043</v>
      </c>
      <c r="I1909" s="272" t="s">
        <v>17</v>
      </c>
      <c r="J1909" s="272" t="s">
        <v>7089</v>
      </c>
      <c r="K1909" s="274">
        <v>103420.44</v>
      </c>
      <c r="L1909" s="272" t="s">
        <v>7090</v>
      </c>
    </row>
    <row r="1910" spans="1:12">
      <c r="A1910" s="272" t="s">
        <v>8558</v>
      </c>
      <c r="B1910" s="272" t="s">
        <v>8559</v>
      </c>
      <c r="C1910" s="272" t="s">
        <v>8974</v>
      </c>
      <c r="D1910" s="272" t="s">
        <v>8975</v>
      </c>
      <c r="E1910" s="273" t="s">
        <v>7087</v>
      </c>
      <c r="F1910" s="272" t="s">
        <v>7087</v>
      </c>
      <c r="G1910" s="272">
        <v>102795</v>
      </c>
      <c r="H1910" s="272" t="s">
        <v>9044</v>
      </c>
      <c r="I1910" s="272" t="s">
        <v>17</v>
      </c>
      <c r="J1910" s="272" t="s">
        <v>7089</v>
      </c>
      <c r="K1910" s="274">
        <v>34789.01</v>
      </c>
      <c r="L1910" s="272" t="s">
        <v>7090</v>
      </c>
    </row>
    <row r="1911" spans="1:12">
      <c r="A1911" s="272" t="s">
        <v>8558</v>
      </c>
      <c r="B1911" s="272" t="s">
        <v>8559</v>
      </c>
      <c r="C1911" s="272" t="s">
        <v>8974</v>
      </c>
      <c r="D1911" s="272" t="s">
        <v>8975</v>
      </c>
      <c r="E1911" s="273" t="s">
        <v>7087</v>
      </c>
      <c r="F1911" s="272" t="s">
        <v>7087</v>
      </c>
      <c r="G1911" s="272">
        <v>102796</v>
      </c>
      <c r="H1911" s="272" t="s">
        <v>9045</v>
      </c>
      <c r="I1911" s="272" t="s">
        <v>17</v>
      </c>
      <c r="J1911" s="272" t="s">
        <v>7089</v>
      </c>
      <c r="K1911" s="274">
        <v>56427.51</v>
      </c>
      <c r="L1911" s="272" t="s">
        <v>7090</v>
      </c>
    </row>
    <row r="1912" spans="1:12">
      <c r="A1912" s="272" t="s">
        <v>8558</v>
      </c>
      <c r="B1912" s="272" t="s">
        <v>8559</v>
      </c>
      <c r="C1912" s="272" t="s">
        <v>8974</v>
      </c>
      <c r="D1912" s="272" t="s">
        <v>8975</v>
      </c>
      <c r="E1912" s="273" t="s">
        <v>7087</v>
      </c>
      <c r="F1912" s="272" t="s">
        <v>7087</v>
      </c>
      <c r="G1912" s="272">
        <v>102797</v>
      </c>
      <c r="H1912" s="272" t="s">
        <v>9046</v>
      </c>
      <c r="I1912" s="272" t="s">
        <v>17</v>
      </c>
      <c r="J1912" s="272" t="s">
        <v>7089</v>
      </c>
      <c r="K1912" s="274">
        <v>80319.22</v>
      </c>
      <c r="L1912" s="272" t="s">
        <v>7090</v>
      </c>
    </row>
    <row r="1913" spans="1:12">
      <c r="A1913" s="272" t="s">
        <v>8558</v>
      </c>
      <c r="B1913" s="272" t="s">
        <v>8559</v>
      </c>
      <c r="C1913" s="272" t="s">
        <v>8974</v>
      </c>
      <c r="D1913" s="272" t="s">
        <v>8975</v>
      </c>
      <c r="E1913" s="273" t="s">
        <v>7087</v>
      </c>
      <c r="F1913" s="272" t="s">
        <v>7087</v>
      </c>
      <c r="G1913" s="272">
        <v>102798</v>
      </c>
      <c r="H1913" s="272" t="s">
        <v>9047</v>
      </c>
      <c r="I1913" s="272" t="s">
        <v>17</v>
      </c>
      <c r="J1913" s="272" t="s">
        <v>7089</v>
      </c>
      <c r="K1913" s="274">
        <v>98288.67</v>
      </c>
      <c r="L1913" s="272" t="s">
        <v>7090</v>
      </c>
    </row>
    <row r="1914" spans="1:12">
      <c r="A1914" s="272" t="s">
        <v>8558</v>
      </c>
      <c r="B1914" s="272" t="s">
        <v>8559</v>
      </c>
      <c r="C1914" s="272" t="s">
        <v>8974</v>
      </c>
      <c r="D1914" s="272" t="s">
        <v>8975</v>
      </c>
      <c r="E1914" s="273" t="s">
        <v>7087</v>
      </c>
      <c r="F1914" s="272" t="s">
        <v>7087</v>
      </c>
      <c r="G1914" s="272">
        <v>102799</v>
      </c>
      <c r="H1914" s="272" t="s">
        <v>9048</v>
      </c>
      <c r="I1914" s="272" t="s">
        <v>17</v>
      </c>
      <c r="J1914" s="272" t="s">
        <v>7089</v>
      </c>
      <c r="K1914" s="274">
        <v>35504.980000000003</v>
      </c>
      <c r="L1914" s="272" t="s">
        <v>7090</v>
      </c>
    </row>
    <row r="1915" spans="1:12">
      <c r="A1915" s="272" t="s">
        <v>8558</v>
      </c>
      <c r="B1915" s="272" t="s">
        <v>8559</v>
      </c>
      <c r="C1915" s="272" t="s">
        <v>8974</v>
      </c>
      <c r="D1915" s="272" t="s">
        <v>8975</v>
      </c>
      <c r="E1915" s="273" t="s">
        <v>7087</v>
      </c>
      <c r="F1915" s="272" t="s">
        <v>7087</v>
      </c>
      <c r="G1915" s="272">
        <v>102800</v>
      </c>
      <c r="H1915" s="272" t="s">
        <v>9049</v>
      </c>
      <c r="I1915" s="272" t="s">
        <v>17</v>
      </c>
      <c r="J1915" s="272" t="s">
        <v>7089</v>
      </c>
      <c r="K1915" s="274">
        <v>61976.04</v>
      </c>
      <c r="L1915" s="272" t="s">
        <v>7090</v>
      </c>
    </row>
    <row r="1916" spans="1:12">
      <c r="A1916" s="272" t="s">
        <v>8558</v>
      </c>
      <c r="B1916" s="272" t="s">
        <v>8559</v>
      </c>
      <c r="C1916" s="272" t="s">
        <v>8974</v>
      </c>
      <c r="D1916" s="272" t="s">
        <v>8975</v>
      </c>
      <c r="E1916" s="273" t="s">
        <v>7087</v>
      </c>
      <c r="F1916" s="272" t="s">
        <v>7087</v>
      </c>
      <c r="G1916" s="272">
        <v>102801</v>
      </c>
      <c r="H1916" s="272" t="s">
        <v>9050</v>
      </c>
      <c r="I1916" s="272" t="s">
        <v>17</v>
      </c>
      <c r="J1916" s="272" t="s">
        <v>7089</v>
      </c>
      <c r="K1916" s="274">
        <v>87190.02</v>
      </c>
      <c r="L1916" s="272" t="s">
        <v>7090</v>
      </c>
    </row>
    <row r="1917" spans="1:12">
      <c r="A1917" s="272" t="s">
        <v>8558</v>
      </c>
      <c r="B1917" s="272" t="s">
        <v>8559</v>
      </c>
      <c r="C1917" s="272" t="s">
        <v>8974</v>
      </c>
      <c r="D1917" s="272" t="s">
        <v>8975</v>
      </c>
      <c r="E1917" s="273" t="s">
        <v>7087</v>
      </c>
      <c r="F1917" s="272" t="s">
        <v>7087</v>
      </c>
      <c r="G1917" s="272">
        <v>102802</v>
      </c>
      <c r="H1917" s="272" t="s">
        <v>9051</v>
      </c>
      <c r="I1917" s="272" t="s">
        <v>17</v>
      </c>
      <c r="J1917" s="272" t="s">
        <v>7089</v>
      </c>
      <c r="K1917" s="274">
        <v>104560.99</v>
      </c>
      <c r="L1917" s="272" t="s">
        <v>7090</v>
      </c>
    </row>
    <row r="1918" spans="1:12">
      <c r="A1918" s="272" t="s">
        <v>9052</v>
      </c>
      <c r="B1918" s="272" t="s">
        <v>9053</v>
      </c>
      <c r="C1918" s="272" t="s">
        <v>9054</v>
      </c>
      <c r="D1918" s="272" t="s">
        <v>9055</v>
      </c>
      <c r="E1918" s="273" t="s">
        <v>7087</v>
      </c>
      <c r="F1918" s="272" t="s">
        <v>7087</v>
      </c>
      <c r="G1918" s="272">
        <v>101570</v>
      </c>
      <c r="H1918" s="272" t="s">
        <v>9056</v>
      </c>
      <c r="I1918" s="272" t="s">
        <v>38</v>
      </c>
      <c r="J1918" s="272" t="s">
        <v>7089</v>
      </c>
      <c r="K1918" s="273">
        <v>20.32</v>
      </c>
      <c r="L1918" s="272" t="s">
        <v>7090</v>
      </c>
    </row>
    <row r="1919" spans="1:12">
      <c r="A1919" s="272" t="s">
        <v>9052</v>
      </c>
      <c r="B1919" s="272" t="s">
        <v>9053</v>
      </c>
      <c r="C1919" s="272" t="s">
        <v>9054</v>
      </c>
      <c r="D1919" s="272" t="s">
        <v>9055</v>
      </c>
      <c r="E1919" s="273" t="s">
        <v>7087</v>
      </c>
      <c r="F1919" s="272" t="s">
        <v>7087</v>
      </c>
      <c r="G1919" s="272">
        <v>101571</v>
      </c>
      <c r="H1919" s="272" t="s">
        <v>9057</v>
      </c>
      <c r="I1919" s="272" t="s">
        <v>38</v>
      </c>
      <c r="J1919" s="272" t="s">
        <v>7089</v>
      </c>
      <c r="K1919" s="273">
        <v>28.12</v>
      </c>
      <c r="L1919" s="272" t="s">
        <v>7090</v>
      </c>
    </row>
    <row r="1920" spans="1:12">
      <c r="A1920" s="272" t="s">
        <v>9052</v>
      </c>
      <c r="B1920" s="272" t="s">
        <v>9053</v>
      </c>
      <c r="C1920" s="272" t="s">
        <v>9054</v>
      </c>
      <c r="D1920" s="272" t="s">
        <v>9055</v>
      </c>
      <c r="E1920" s="273" t="s">
        <v>7087</v>
      </c>
      <c r="F1920" s="272" t="s">
        <v>7087</v>
      </c>
      <c r="G1920" s="272">
        <v>101572</v>
      </c>
      <c r="H1920" s="272" t="s">
        <v>9058</v>
      </c>
      <c r="I1920" s="272" t="s">
        <v>38</v>
      </c>
      <c r="J1920" s="272" t="s">
        <v>7089</v>
      </c>
      <c r="K1920" s="273">
        <v>15.86</v>
      </c>
      <c r="L1920" s="272" t="s">
        <v>7090</v>
      </c>
    </row>
    <row r="1921" spans="1:12">
      <c r="A1921" s="272" t="s">
        <v>9052</v>
      </c>
      <c r="B1921" s="272" t="s">
        <v>9053</v>
      </c>
      <c r="C1921" s="272" t="s">
        <v>9054</v>
      </c>
      <c r="D1921" s="272" t="s">
        <v>9055</v>
      </c>
      <c r="E1921" s="273" t="s">
        <v>7087</v>
      </c>
      <c r="F1921" s="272" t="s">
        <v>7087</v>
      </c>
      <c r="G1921" s="272">
        <v>101573</v>
      </c>
      <c r="H1921" s="272" t="s">
        <v>9059</v>
      </c>
      <c r="I1921" s="272" t="s">
        <v>38</v>
      </c>
      <c r="J1921" s="272" t="s">
        <v>7089</v>
      </c>
      <c r="K1921" s="273">
        <v>23.65</v>
      </c>
      <c r="L1921" s="272" t="s">
        <v>7090</v>
      </c>
    </row>
    <row r="1922" spans="1:12">
      <c r="A1922" s="272" t="s">
        <v>9052</v>
      </c>
      <c r="B1922" s="272" t="s">
        <v>9053</v>
      </c>
      <c r="C1922" s="272" t="s">
        <v>9054</v>
      </c>
      <c r="D1922" s="272" t="s">
        <v>9055</v>
      </c>
      <c r="E1922" s="273" t="s">
        <v>7087</v>
      </c>
      <c r="F1922" s="272" t="s">
        <v>7087</v>
      </c>
      <c r="G1922" s="272">
        <v>101574</v>
      </c>
      <c r="H1922" s="272" t="s">
        <v>9060</v>
      </c>
      <c r="I1922" s="272" t="s">
        <v>38</v>
      </c>
      <c r="J1922" s="272" t="s">
        <v>7089</v>
      </c>
      <c r="K1922" s="273">
        <v>11.98</v>
      </c>
      <c r="L1922" s="272" t="s">
        <v>7090</v>
      </c>
    </row>
    <row r="1923" spans="1:12">
      <c r="A1923" s="272" t="s">
        <v>9052</v>
      </c>
      <c r="B1923" s="272" t="s">
        <v>9053</v>
      </c>
      <c r="C1923" s="272" t="s">
        <v>9054</v>
      </c>
      <c r="D1923" s="272" t="s">
        <v>9055</v>
      </c>
      <c r="E1923" s="273" t="s">
        <v>7087</v>
      </c>
      <c r="F1923" s="272" t="s">
        <v>7087</v>
      </c>
      <c r="G1923" s="272">
        <v>101575</v>
      </c>
      <c r="H1923" s="272" t="s">
        <v>9061</v>
      </c>
      <c r="I1923" s="272" t="s">
        <v>38</v>
      </c>
      <c r="J1923" s="272" t="s">
        <v>7089</v>
      </c>
      <c r="K1923" s="273">
        <v>19.940000000000001</v>
      </c>
      <c r="L1923" s="272" t="s">
        <v>7090</v>
      </c>
    </row>
    <row r="1924" spans="1:12">
      <c r="A1924" s="272" t="s">
        <v>9052</v>
      </c>
      <c r="B1924" s="272" t="s">
        <v>9053</v>
      </c>
      <c r="C1924" s="272" t="s">
        <v>9054</v>
      </c>
      <c r="D1924" s="272" t="s">
        <v>9055</v>
      </c>
      <c r="E1924" s="273" t="s">
        <v>7087</v>
      </c>
      <c r="F1924" s="272" t="s">
        <v>7087</v>
      </c>
      <c r="G1924" s="272">
        <v>101576</v>
      </c>
      <c r="H1924" s="272" t="s">
        <v>9062</v>
      </c>
      <c r="I1924" s="272" t="s">
        <v>38</v>
      </c>
      <c r="J1924" s="272" t="s">
        <v>7089</v>
      </c>
      <c r="K1924" s="273">
        <v>34.54</v>
      </c>
      <c r="L1924" s="272" t="s">
        <v>7090</v>
      </c>
    </row>
    <row r="1925" spans="1:12">
      <c r="A1925" s="272" t="s">
        <v>9052</v>
      </c>
      <c r="B1925" s="272" t="s">
        <v>9053</v>
      </c>
      <c r="C1925" s="272" t="s">
        <v>9054</v>
      </c>
      <c r="D1925" s="272" t="s">
        <v>9055</v>
      </c>
      <c r="E1925" s="273" t="s">
        <v>7087</v>
      </c>
      <c r="F1925" s="272" t="s">
        <v>7087</v>
      </c>
      <c r="G1925" s="272">
        <v>101577</v>
      </c>
      <c r="H1925" s="272" t="s">
        <v>9063</v>
      </c>
      <c r="I1925" s="272" t="s">
        <v>38</v>
      </c>
      <c r="J1925" s="272" t="s">
        <v>7089</v>
      </c>
      <c r="K1925" s="273">
        <v>44.51</v>
      </c>
      <c r="L1925" s="272" t="s">
        <v>7090</v>
      </c>
    </row>
    <row r="1926" spans="1:12">
      <c r="A1926" s="272" t="s">
        <v>9052</v>
      </c>
      <c r="B1926" s="272" t="s">
        <v>9053</v>
      </c>
      <c r="C1926" s="272" t="s">
        <v>9054</v>
      </c>
      <c r="D1926" s="272" t="s">
        <v>9055</v>
      </c>
      <c r="E1926" s="273" t="s">
        <v>7087</v>
      </c>
      <c r="F1926" s="272" t="s">
        <v>7087</v>
      </c>
      <c r="G1926" s="272">
        <v>101578</v>
      </c>
      <c r="H1926" s="272" t="s">
        <v>9064</v>
      </c>
      <c r="I1926" s="272" t="s">
        <v>38</v>
      </c>
      <c r="J1926" s="272" t="s">
        <v>7089</v>
      </c>
      <c r="K1926" s="273">
        <v>28.22</v>
      </c>
      <c r="L1926" s="272" t="s">
        <v>7090</v>
      </c>
    </row>
    <row r="1927" spans="1:12">
      <c r="A1927" s="272" t="s">
        <v>9052</v>
      </c>
      <c r="B1927" s="272" t="s">
        <v>9053</v>
      </c>
      <c r="C1927" s="272" t="s">
        <v>9054</v>
      </c>
      <c r="D1927" s="272" t="s">
        <v>9055</v>
      </c>
      <c r="E1927" s="273" t="s">
        <v>7087</v>
      </c>
      <c r="F1927" s="272" t="s">
        <v>7087</v>
      </c>
      <c r="G1927" s="272">
        <v>101579</v>
      </c>
      <c r="H1927" s="272" t="s">
        <v>9065</v>
      </c>
      <c r="I1927" s="272" t="s">
        <v>38</v>
      </c>
      <c r="J1927" s="272" t="s">
        <v>7089</v>
      </c>
      <c r="K1927" s="273">
        <v>38.18</v>
      </c>
      <c r="L1927" s="272" t="s">
        <v>7090</v>
      </c>
    </row>
    <row r="1928" spans="1:12">
      <c r="A1928" s="272" t="s">
        <v>9052</v>
      </c>
      <c r="B1928" s="272" t="s">
        <v>9053</v>
      </c>
      <c r="C1928" s="272" t="s">
        <v>9054</v>
      </c>
      <c r="D1928" s="272" t="s">
        <v>9055</v>
      </c>
      <c r="E1928" s="273" t="s">
        <v>7087</v>
      </c>
      <c r="F1928" s="272" t="s">
        <v>7087</v>
      </c>
      <c r="G1928" s="272">
        <v>101580</v>
      </c>
      <c r="H1928" s="272" t="s">
        <v>9066</v>
      </c>
      <c r="I1928" s="272" t="s">
        <v>38</v>
      </c>
      <c r="J1928" s="272" t="s">
        <v>7089</v>
      </c>
      <c r="K1928" s="273">
        <v>24.36</v>
      </c>
      <c r="L1928" s="272" t="s">
        <v>7090</v>
      </c>
    </row>
    <row r="1929" spans="1:12">
      <c r="A1929" s="272" t="s">
        <v>9052</v>
      </c>
      <c r="B1929" s="272" t="s">
        <v>9053</v>
      </c>
      <c r="C1929" s="272" t="s">
        <v>9054</v>
      </c>
      <c r="D1929" s="272" t="s">
        <v>9055</v>
      </c>
      <c r="E1929" s="273" t="s">
        <v>7087</v>
      </c>
      <c r="F1929" s="272" t="s">
        <v>7087</v>
      </c>
      <c r="G1929" s="272">
        <v>101581</v>
      </c>
      <c r="H1929" s="272" t="s">
        <v>9067</v>
      </c>
      <c r="I1929" s="272" t="s">
        <v>38</v>
      </c>
      <c r="J1929" s="272" t="s">
        <v>7089</v>
      </c>
      <c r="K1929" s="273">
        <v>34.479999999999997</v>
      </c>
      <c r="L1929" s="272" t="s">
        <v>7090</v>
      </c>
    </row>
    <row r="1930" spans="1:12">
      <c r="A1930" s="272" t="s">
        <v>9052</v>
      </c>
      <c r="B1930" s="272" t="s">
        <v>9053</v>
      </c>
      <c r="C1930" s="272" t="s">
        <v>9054</v>
      </c>
      <c r="D1930" s="272" t="s">
        <v>9055</v>
      </c>
      <c r="E1930" s="273" t="s">
        <v>7087</v>
      </c>
      <c r="F1930" s="272" t="s">
        <v>7087</v>
      </c>
      <c r="G1930" s="272">
        <v>101582</v>
      </c>
      <c r="H1930" s="272" t="s">
        <v>9068</v>
      </c>
      <c r="I1930" s="272" t="s">
        <v>38</v>
      </c>
      <c r="J1930" s="272" t="s">
        <v>7089</v>
      </c>
      <c r="K1930" s="273">
        <v>56.37</v>
      </c>
      <c r="L1930" s="272" t="s">
        <v>7090</v>
      </c>
    </row>
    <row r="1931" spans="1:12">
      <c r="A1931" s="272" t="s">
        <v>9052</v>
      </c>
      <c r="B1931" s="272" t="s">
        <v>9053</v>
      </c>
      <c r="C1931" s="272" t="s">
        <v>9054</v>
      </c>
      <c r="D1931" s="272" t="s">
        <v>9055</v>
      </c>
      <c r="E1931" s="273" t="s">
        <v>7087</v>
      </c>
      <c r="F1931" s="272" t="s">
        <v>7087</v>
      </c>
      <c r="G1931" s="272">
        <v>101583</v>
      </c>
      <c r="H1931" s="272" t="s">
        <v>9069</v>
      </c>
      <c r="I1931" s="272" t="s">
        <v>38</v>
      </c>
      <c r="J1931" s="272" t="s">
        <v>7089</v>
      </c>
      <c r="K1931" s="273">
        <v>71.87</v>
      </c>
      <c r="L1931" s="272" t="s">
        <v>7090</v>
      </c>
    </row>
    <row r="1932" spans="1:12">
      <c r="A1932" s="272" t="s">
        <v>9052</v>
      </c>
      <c r="B1932" s="272" t="s">
        <v>9053</v>
      </c>
      <c r="C1932" s="272" t="s">
        <v>9054</v>
      </c>
      <c r="D1932" s="272" t="s">
        <v>9055</v>
      </c>
      <c r="E1932" s="273" t="s">
        <v>7087</v>
      </c>
      <c r="F1932" s="272" t="s">
        <v>7087</v>
      </c>
      <c r="G1932" s="272">
        <v>101584</v>
      </c>
      <c r="H1932" s="272" t="s">
        <v>9070</v>
      </c>
      <c r="I1932" s="272" t="s">
        <v>38</v>
      </c>
      <c r="J1932" s="272" t="s">
        <v>7089</v>
      </c>
      <c r="K1932" s="273">
        <v>45.84</v>
      </c>
      <c r="L1932" s="272" t="s">
        <v>7090</v>
      </c>
    </row>
    <row r="1933" spans="1:12">
      <c r="A1933" s="272" t="s">
        <v>9052</v>
      </c>
      <c r="B1933" s="272" t="s">
        <v>9053</v>
      </c>
      <c r="C1933" s="272" t="s">
        <v>9054</v>
      </c>
      <c r="D1933" s="272" t="s">
        <v>9055</v>
      </c>
      <c r="E1933" s="273" t="s">
        <v>7087</v>
      </c>
      <c r="F1933" s="272" t="s">
        <v>7087</v>
      </c>
      <c r="G1933" s="272">
        <v>101585</v>
      </c>
      <c r="H1933" s="272" t="s">
        <v>9071</v>
      </c>
      <c r="I1933" s="272" t="s">
        <v>38</v>
      </c>
      <c r="J1933" s="272" t="s">
        <v>7089</v>
      </c>
      <c r="K1933" s="273">
        <v>61.34</v>
      </c>
      <c r="L1933" s="272" t="s">
        <v>7090</v>
      </c>
    </row>
    <row r="1934" spans="1:12">
      <c r="A1934" s="272" t="s">
        <v>9052</v>
      </c>
      <c r="B1934" s="272" t="s">
        <v>9053</v>
      </c>
      <c r="C1934" s="272" t="s">
        <v>9054</v>
      </c>
      <c r="D1934" s="272" t="s">
        <v>9055</v>
      </c>
      <c r="E1934" s="273" t="s">
        <v>7087</v>
      </c>
      <c r="F1934" s="272" t="s">
        <v>7087</v>
      </c>
      <c r="G1934" s="272">
        <v>101586</v>
      </c>
      <c r="H1934" s="272" t="s">
        <v>9072</v>
      </c>
      <c r="I1934" s="272" t="s">
        <v>38</v>
      </c>
      <c r="J1934" s="272" t="s">
        <v>7089</v>
      </c>
      <c r="K1934" s="273">
        <v>38.729999999999997</v>
      </c>
      <c r="L1934" s="272" t="s">
        <v>7090</v>
      </c>
    </row>
    <row r="1935" spans="1:12">
      <c r="A1935" s="272" t="s">
        <v>9052</v>
      </c>
      <c r="B1935" s="272" t="s">
        <v>9053</v>
      </c>
      <c r="C1935" s="272" t="s">
        <v>9054</v>
      </c>
      <c r="D1935" s="272" t="s">
        <v>9055</v>
      </c>
      <c r="E1935" s="273" t="s">
        <v>7087</v>
      </c>
      <c r="F1935" s="272" t="s">
        <v>7087</v>
      </c>
      <c r="G1935" s="272">
        <v>101587</v>
      </c>
      <c r="H1935" s="272" t="s">
        <v>9073</v>
      </c>
      <c r="I1935" s="272" t="s">
        <v>38</v>
      </c>
      <c r="J1935" s="272" t="s">
        <v>7089</v>
      </c>
      <c r="K1935" s="273">
        <v>54.39</v>
      </c>
      <c r="L1935" s="272" t="s">
        <v>7090</v>
      </c>
    </row>
    <row r="1936" spans="1:12">
      <c r="A1936" s="272" t="s">
        <v>9052</v>
      </c>
      <c r="B1936" s="272" t="s">
        <v>9053</v>
      </c>
      <c r="C1936" s="272" t="s">
        <v>9074</v>
      </c>
      <c r="D1936" s="272" t="s">
        <v>9075</v>
      </c>
      <c r="E1936" s="273" t="s">
        <v>7087</v>
      </c>
      <c r="F1936" s="272" t="s">
        <v>7087</v>
      </c>
      <c r="G1936" s="272">
        <v>101588</v>
      </c>
      <c r="H1936" s="272" t="s">
        <v>9076</v>
      </c>
      <c r="I1936" s="272" t="s">
        <v>38</v>
      </c>
      <c r="J1936" s="272" t="s">
        <v>7089</v>
      </c>
      <c r="K1936" s="273">
        <v>86.56</v>
      </c>
      <c r="L1936" s="272" t="s">
        <v>7090</v>
      </c>
    </row>
    <row r="1937" spans="1:12">
      <c r="A1937" s="272" t="s">
        <v>9052</v>
      </c>
      <c r="B1937" s="272" t="s">
        <v>9053</v>
      </c>
      <c r="C1937" s="272" t="s">
        <v>9074</v>
      </c>
      <c r="D1937" s="272" t="s">
        <v>9075</v>
      </c>
      <c r="E1937" s="273" t="s">
        <v>7087</v>
      </c>
      <c r="F1937" s="272" t="s">
        <v>7087</v>
      </c>
      <c r="G1937" s="272">
        <v>101589</v>
      </c>
      <c r="H1937" s="272" t="s">
        <v>9077</v>
      </c>
      <c r="I1937" s="272" t="s">
        <v>38</v>
      </c>
      <c r="J1937" s="272" t="s">
        <v>7089</v>
      </c>
      <c r="K1937" s="273">
        <v>126.54</v>
      </c>
      <c r="L1937" s="272" t="s">
        <v>7090</v>
      </c>
    </row>
    <row r="1938" spans="1:12">
      <c r="A1938" s="272" t="s">
        <v>9052</v>
      </c>
      <c r="B1938" s="272" t="s">
        <v>9053</v>
      </c>
      <c r="C1938" s="272" t="s">
        <v>9074</v>
      </c>
      <c r="D1938" s="272" t="s">
        <v>9075</v>
      </c>
      <c r="E1938" s="273" t="s">
        <v>7087</v>
      </c>
      <c r="F1938" s="272" t="s">
        <v>7087</v>
      </c>
      <c r="G1938" s="272">
        <v>101590</v>
      </c>
      <c r="H1938" s="272" t="s">
        <v>9078</v>
      </c>
      <c r="I1938" s="272" t="s">
        <v>38</v>
      </c>
      <c r="J1938" s="272" t="s">
        <v>7089</v>
      </c>
      <c r="K1938" s="273">
        <v>65.31</v>
      </c>
      <c r="L1938" s="272" t="s">
        <v>7090</v>
      </c>
    </row>
    <row r="1939" spans="1:12">
      <c r="A1939" s="272" t="s">
        <v>9052</v>
      </c>
      <c r="B1939" s="272" t="s">
        <v>9053</v>
      </c>
      <c r="C1939" s="272" t="s">
        <v>9074</v>
      </c>
      <c r="D1939" s="272" t="s">
        <v>9075</v>
      </c>
      <c r="E1939" s="273" t="s">
        <v>7087</v>
      </c>
      <c r="F1939" s="272" t="s">
        <v>7087</v>
      </c>
      <c r="G1939" s="272">
        <v>101591</v>
      </c>
      <c r="H1939" s="272" t="s">
        <v>9079</v>
      </c>
      <c r="I1939" s="272" t="s">
        <v>38</v>
      </c>
      <c r="J1939" s="272" t="s">
        <v>7089</v>
      </c>
      <c r="K1939" s="273">
        <v>105.31</v>
      </c>
      <c r="L1939" s="272" t="s">
        <v>7090</v>
      </c>
    </row>
    <row r="1940" spans="1:12">
      <c r="A1940" s="272" t="s">
        <v>9052</v>
      </c>
      <c r="B1940" s="272" t="s">
        <v>9053</v>
      </c>
      <c r="C1940" s="272" t="s">
        <v>9074</v>
      </c>
      <c r="D1940" s="272" t="s">
        <v>9075</v>
      </c>
      <c r="E1940" s="273" t="s">
        <v>7087</v>
      </c>
      <c r="F1940" s="272" t="s">
        <v>7087</v>
      </c>
      <c r="G1940" s="272">
        <v>101592</v>
      </c>
      <c r="H1940" s="272" t="s">
        <v>9080</v>
      </c>
      <c r="I1940" s="272" t="s">
        <v>38</v>
      </c>
      <c r="J1940" s="272" t="s">
        <v>7089</v>
      </c>
      <c r="K1940" s="273">
        <v>45.36</v>
      </c>
      <c r="L1940" s="272" t="s">
        <v>7090</v>
      </c>
    </row>
    <row r="1941" spans="1:12">
      <c r="A1941" s="272" t="s">
        <v>9052</v>
      </c>
      <c r="B1941" s="272" t="s">
        <v>9053</v>
      </c>
      <c r="C1941" s="272" t="s">
        <v>9074</v>
      </c>
      <c r="D1941" s="272" t="s">
        <v>9075</v>
      </c>
      <c r="E1941" s="273" t="s">
        <v>7087</v>
      </c>
      <c r="F1941" s="272" t="s">
        <v>7087</v>
      </c>
      <c r="G1941" s="272">
        <v>101593</v>
      </c>
      <c r="H1941" s="272" t="s">
        <v>9081</v>
      </c>
      <c r="I1941" s="272" t="s">
        <v>38</v>
      </c>
      <c r="J1941" s="272" t="s">
        <v>7089</v>
      </c>
      <c r="K1941" s="273">
        <v>85.49</v>
      </c>
      <c r="L1941" s="272" t="s">
        <v>7090</v>
      </c>
    </row>
    <row r="1942" spans="1:12">
      <c r="A1942" s="272" t="s">
        <v>9052</v>
      </c>
      <c r="B1942" s="272" t="s">
        <v>9053</v>
      </c>
      <c r="C1942" s="272" t="s">
        <v>9074</v>
      </c>
      <c r="D1942" s="272" t="s">
        <v>9075</v>
      </c>
      <c r="E1942" s="273" t="s">
        <v>7087</v>
      </c>
      <c r="F1942" s="272" t="s">
        <v>7087</v>
      </c>
      <c r="G1942" s="272">
        <v>101600</v>
      </c>
      <c r="H1942" s="272" t="s">
        <v>9082</v>
      </c>
      <c r="I1942" s="272" t="s">
        <v>38</v>
      </c>
      <c r="J1942" s="272" t="s">
        <v>7089</v>
      </c>
      <c r="K1942" s="273">
        <v>16.39</v>
      </c>
      <c r="L1942" s="272" t="s">
        <v>7090</v>
      </c>
    </row>
    <row r="1943" spans="1:12">
      <c r="A1943" s="272" t="s">
        <v>9052</v>
      </c>
      <c r="B1943" s="272" t="s">
        <v>9053</v>
      </c>
      <c r="C1943" s="272" t="s">
        <v>9074</v>
      </c>
      <c r="D1943" s="272" t="s">
        <v>9075</v>
      </c>
      <c r="E1943" s="273" t="s">
        <v>7087</v>
      </c>
      <c r="F1943" s="272" t="s">
        <v>7087</v>
      </c>
      <c r="G1943" s="272">
        <v>101601</v>
      </c>
      <c r="H1943" s="272" t="s">
        <v>9083</v>
      </c>
      <c r="I1943" s="272" t="s">
        <v>38</v>
      </c>
      <c r="J1943" s="272" t="s">
        <v>7089</v>
      </c>
      <c r="K1943" s="273">
        <v>24.25</v>
      </c>
      <c r="L1943" s="272" t="s">
        <v>7090</v>
      </c>
    </row>
    <row r="1944" spans="1:12">
      <c r="A1944" s="272" t="s">
        <v>9052</v>
      </c>
      <c r="B1944" s="272" t="s">
        <v>9053</v>
      </c>
      <c r="C1944" s="272" t="s">
        <v>9074</v>
      </c>
      <c r="D1944" s="272" t="s">
        <v>9075</v>
      </c>
      <c r="E1944" s="273" t="s">
        <v>7087</v>
      </c>
      <c r="F1944" s="272" t="s">
        <v>7087</v>
      </c>
      <c r="G1944" s="272">
        <v>101602</v>
      </c>
      <c r="H1944" s="272" t="s">
        <v>9084</v>
      </c>
      <c r="I1944" s="272" t="s">
        <v>38</v>
      </c>
      <c r="J1944" s="272" t="s">
        <v>7089</v>
      </c>
      <c r="K1944" s="273">
        <v>12.15</v>
      </c>
      <c r="L1944" s="272" t="s">
        <v>7090</v>
      </c>
    </row>
    <row r="1945" spans="1:12">
      <c r="A1945" s="272" t="s">
        <v>9052</v>
      </c>
      <c r="B1945" s="272" t="s">
        <v>9053</v>
      </c>
      <c r="C1945" s="272" t="s">
        <v>9074</v>
      </c>
      <c r="D1945" s="272" t="s">
        <v>9075</v>
      </c>
      <c r="E1945" s="273" t="s">
        <v>7087</v>
      </c>
      <c r="F1945" s="272" t="s">
        <v>7087</v>
      </c>
      <c r="G1945" s="272">
        <v>101603</v>
      </c>
      <c r="H1945" s="272" t="s">
        <v>9085</v>
      </c>
      <c r="I1945" s="272" t="s">
        <v>38</v>
      </c>
      <c r="J1945" s="272" t="s">
        <v>7089</v>
      </c>
      <c r="K1945" s="273">
        <v>20.02</v>
      </c>
      <c r="L1945" s="272" t="s">
        <v>7090</v>
      </c>
    </row>
    <row r="1946" spans="1:12">
      <c r="A1946" s="272" t="s">
        <v>9052</v>
      </c>
      <c r="B1946" s="272" t="s">
        <v>9053</v>
      </c>
      <c r="C1946" s="272" t="s">
        <v>9074</v>
      </c>
      <c r="D1946" s="272" t="s">
        <v>9075</v>
      </c>
      <c r="E1946" s="273" t="s">
        <v>7087</v>
      </c>
      <c r="F1946" s="272" t="s">
        <v>7087</v>
      </c>
      <c r="G1946" s="272">
        <v>101604</v>
      </c>
      <c r="H1946" s="272" t="s">
        <v>9086</v>
      </c>
      <c r="I1946" s="272" t="s">
        <v>38</v>
      </c>
      <c r="J1946" s="272" t="s">
        <v>7089</v>
      </c>
      <c r="K1946" s="273">
        <v>7.94</v>
      </c>
      <c r="L1946" s="272" t="s">
        <v>7090</v>
      </c>
    </row>
    <row r="1947" spans="1:12">
      <c r="A1947" s="272" t="s">
        <v>9052</v>
      </c>
      <c r="B1947" s="272" t="s">
        <v>9053</v>
      </c>
      <c r="C1947" s="272" t="s">
        <v>9074</v>
      </c>
      <c r="D1947" s="272" t="s">
        <v>9075</v>
      </c>
      <c r="E1947" s="273" t="s">
        <v>7087</v>
      </c>
      <c r="F1947" s="272" t="s">
        <v>7087</v>
      </c>
      <c r="G1947" s="272">
        <v>101605</v>
      </c>
      <c r="H1947" s="272" t="s">
        <v>9087</v>
      </c>
      <c r="I1947" s="272" t="s">
        <v>38</v>
      </c>
      <c r="J1947" s="272" t="s">
        <v>7089</v>
      </c>
      <c r="K1947" s="273">
        <v>15.81</v>
      </c>
      <c r="L1947" s="272" t="s">
        <v>7090</v>
      </c>
    </row>
    <row r="1948" spans="1:12">
      <c r="A1948" s="272" t="s">
        <v>9088</v>
      </c>
      <c r="B1948" s="272" t="s">
        <v>9089</v>
      </c>
      <c r="C1948" s="272" t="s">
        <v>9090</v>
      </c>
      <c r="D1948" s="272" t="s">
        <v>9091</v>
      </c>
      <c r="E1948" s="273" t="s">
        <v>7087</v>
      </c>
      <c r="F1948" s="272" t="s">
        <v>7087</v>
      </c>
      <c r="G1948" s="272">
        <v>90788</v>
      </c>
      <c r="H1948" s="272" t="s">
        <v>9092</v>
      </c>
      <c r="I1948" s="272" t="s">
        <v>17</v>
      </c>
      <c r="J1948" s="272" t="s">
        <v>7147</v>
      </c>
      <c r="K1948" s="273">
        <v>785.88</v>
      </c>
      <c r="L1948" s="272" t="s">
        <v>7090</v>
      </c>
    </row>
    <row r="1949" spans="1:12">
      <c r="A1949" s="272" t="s">
        <v>9088</v>
      </c>
      <c r="B1949" s="272" t="s">
        <v>9089</v>
      </c>
      <c r="C1949" s="272" t="s">
        <v>9090</v>
      </c>
      <c r="D1949" s="272" t="s">
        <v>9091</v>
      </c>
      <c r="E1949" s="273" t="s">
        <v>7087</v>
      </c>
      <c r="F1949" s="272" t="s">
        <v>7087</v>
      </c>
      <c r="G1949" s="272">
        <v>90789</v>
      </c>
      <c r="H1949" s="272" t="s">
        <v>9093</v>
      </c>
      <c r="I1949" s="272" t="s">
        <v>17</v>
      </c>
      <c r="J1949" s="272" t="s">
        <v>7147</v>
      </c>
      <c r="K1949" s="273">
        <v>787.51</v>
      </c>
      <c r="L1949" s="272" t="s">
        <v>7090</v>
      </c>
    </row>
    <row r="1950" spans="1:12">
      <c r="A1950" s="272" t="s">
        <v>9088</v>
      </c>
      <c r="B1950" s="272" t="s">
        <v>9089</v>
      </c>
      <c r="C1950" s="272" t="s">
        <v>9090</v>
      </c>
      <c r="D1950" s="272" t="s">
        <v>9091</v>
      </c>
      <c r="E1950" s="273" t="s">
        <v>7087</v>
      </c>
      <c r="F1950" s="272" t="s">
        <v>7087</v>
      </c>
      <c r="G1950" s="272">
        <v>90790</v>
      </c>
      <c r="H1950" s="272" t="s">
        <v>9094</v>
      </c>
      <c r="I1950" s="272" t="s">
        <v>17</v>
      </c>
      <c r="J1950" s="272" t="s">
        <v>7147</v>
      </c>
      <c r="K1950" s="273">
        <v>812.18</v>
      </c>
      <c r="L1950" s="272" t="s">
        <v>7090</v>
      </c>
    </row>
    <row r="1951" spans="1:12">
      <c r="A1951" s="272" t="s">
        <v>9088</v>
      </c>
      <c r="B1951" s="272" t="s">
        <v>9089</v>
      </c>
      <c r="C1951" s="272" t="s">
        <v>9090</v>
      </c>
      <c r="D1951" s="272" t="s">
        <v>9091</v>
      </c>
      <c r="E1951" s="273" t="s">
        <v>7087</v>
      </c>
      <c r="F1951" s="272" t="s">
        <v>7087</v>
      </c>
      <c r="G1951" s="272">
        <v>90791</v>
      </c>
      <c r="H1951" s="272" t="s">
        <v>9095</v>
      </c>
      <c r="I1951" s="272" t="s">
        <v>17</v>
      </c>
      <c r="J1951" s="272" t="s">
        <v>7147</v>
      </c>
      <c r="K1951" s="273">
        <v>951.65</v>
      </c>
      <c r="L1951" s="272" t="s">
        <v>7090</v>
      </c>
    </row>
    <row r="1952" spans="1:12">
      <c r="A1952" s="272" t="s">
        <v>9088</v>
      </c>
      <c r="B1952" s="272" t="s">
        <v>9089</v>
      </c>
      <c r="C1952" s="272" t="s">
        <v>9090</v>
      </c>
      <c r="D1952" s="272" t="s">
        <v>9091</v>
      </c>
      <c r="E1952" s="273" t="s">
        <v>7087</v>
      </c>
      <c r="F1952" s="272" t="s">
        <v>7087</v>
      </c>
      <c r="G1952" s="272">
        <v>90793</v>
      </c>
      <c r="H1952" s="272" t="s">
        <v>9096</v>
      </c>
      <c r="I1952" s="272" t="s">
        <v>17</v>
      </c>
      <c r="J1952" s="272" t="s">
        <v>7147</v>
      </c>
      <c r="K1952" s="274">
        <v>1009.16</v>
      </c>
      <c r="L1952" s="272" t="s">
        <v>7090</v>
      </c>
    </row>
    <row r="1953" spans="1:12">
      <c r="A1953" s="272" t="s">
        <v>9088</v>
      </c>
      <c r="B1953" s="272" t="s">
        <v>9089</v>
      </c>
      <c r="C1953" s="272" t="s">
        <v>9090</v>
      </c>
      <c r="D1953" s="272" t="s">
        <v>9091</v>
      </c>
      <c r="E1953" s="273" t="s">
        <v>7087</v>
      </c>
      <c r="F1953" s="272" t="s">
        <v>7087</v>
      </c>
      <c r="G1953" s="272">
        <v>90794</v>
      </c>
      <c r="H1953" s="272" t="s">
        <v>9097</v>
      </c>
      <c r="I1953" s="272" t="s">
        <v>17</v>
      </c>
      <c r="J1953" s="272" t="s">
        <v>7147</v>
      </c>
      <c r="K1953" s="273">
        <v>678.13</v>
      </c>
      <c r="L1953" s="272" t="s">
        <v>7090</v>
      </c>
    </row>
    <row r="1954" spans="1:12">
      <c r="A1954" s="272" t="s">
        <v>9088</v>
      </c>
      <c r="B1954" s="272" t="s">
        <v>9089</v>
      </c>
      <c r="C1954" s="272" t="s">
        <v>9090</v>
      </c>
      <c r="D1954" s="272" t="s">
        <v>9091</v>
      </c>
      <c r="E1954" s="273" t="s">
        <v>7087</v>
      </c>
      <c r="F1954" s="272" t="s">
        <v>7087</v>
      </c>
      <c r="G1954" s="272">
        <v>90795</v>
      </c>
      <c r="H1954" s="272" t="s">
        <v>9098</v>
      </c>
      <c r="I1954" s="272" t="s">
        <v>17</v>
      </c>
      <c r="J1954" s="272" t="s">
        <v>7147</v>
      </c>
      <c r="K1954" s="273">
        <v>685.02</v>
      </c>
      <c r="L1954" s="272" t="s">
        <v>7090</v>
      </c>
    </row>
    <row r="1955" spans="1:12">
      <c r="A1955" s="272" t="s">
        <v>9088</v>
      </c>
      <c r="B1955" s="272" t="s">
        <v>9089</v>
      </c>
      <c r="C1955" s="272" t="s">
        <v>9090</v>
      </c>
      <c r="D1955" s="272" t="s">
        <v>9091</v>
      </c>
      <c r="E1955" s="273" t="s">
        <v>7087</v>
      </c>
      <c r="F1955" s="272" t="s">
        <v>7087</v>
      </c>
      <c r="G1955" s="272">
        <v>90796</v>
      </c>
      <c r="H1955" s="272" t="s">
        <v>9099</v>
      </c>
      <c r="I1955" s="272" t="s">
        <v>17</v>
      </c>
      <c r="J1955" s="272" t="s">
        <v>7147</v>
      </c>
      <c r="K1955" s="273">
        <v>691.93</v>
      </c>
      <c r="L1955" s="272" t="s">
        <v>7090</v>
      </c>
    </row>
    <row r="1956" spans="1:12">
      <c r="A1956" s="272" t="s">
        <v>9088</v>
      </c>
      <c r="B1956" s="272" t="s">
        <v>9089</v>
      </c>
      <c r="C1956" s="272" t="s">
        <v>9090</v>
      </c>
      <c r="D1956" s="272" t="s">
        <v>9091</v>
      </c>
      <c r="E1956" s="273" t="s">
        <v>7087</v>
      </c>
      <c r="F1956" s="272" t="s">
        <v>7087</v>
      </c>
      <c r="G1956" s="272">
        <v>90797</v>
      </c>
      <c r="H1956" s="272" t="s">
        <v>9100</v>
      </c>
      <c r="I1956" s="272" t="s">
        <v>17</v>
      </c>
      <c r="J1956" s="272" t="s">
        <v>7147</v>
      </c>
      <c r="K1956" s="273">
        <v>698.81</v>
      </c>
      <c r="L1956" s="272" t="s">
        <v>7090</v>
      </c>
    </row>
    <row r="1957" spans="1:12">
      <c r="A1957" s="272" t="s">
        <v>9088</v>
      </c>
      <c r="B1957" s="272" t="s">
        <v>9089</v>
      </c>
      <c r="C1957" s="272" t="s">
        <v>9090</v>
      </c>
      <c r="D1957" s="272" t="s">
        <v>9091</v>
      </c>
      <c r="E1957" s="273" t="s">
        <v>7087</v>
      </c>
      <c r="F1957" s="272" t="s">
        <v>7087</v>
      </c>
      <c r="G1957" s="272">
        <v>90798</v>
      </c>
      <c r="H1957" s="272" t="s">
        <v>9101</v>
      </c>
      <c r="I1957" s="272" t="s">
        <v>17</v>
      </c>
      <c r="J1957" s="272" t="s">
        <v>7147</v>
      </c>
      <c r="K1957" s="274">
        <v>1012.57</v>
      </c>
      <c r="L1957" s="272" t="s">
        <v>7090</v>
      </c>
    </row>
    <row r="1958" spans="1:12">
      <c r="A1958" s="272" t="s">
        <v>9088</v>
      </c>
      <c r="B1958" s="272" t="s">
        <v>9089</v>
      </c>
      <c r="C1958" s="272" t="s">
        <v>9090</v>
      </c>
      <c r="D1958" s="272" t="s">
        <v>9091</v>
      </c>
      <c r="E1958" s="273" t="s">
        <v>7087</v>
      </c>
      <c r="F1958" s="272" t="s">
        <v>7087</v>
      </c>
      <c r="G1958" s="272">
        <v>90799</v>
      </c>
      <c r="H1958" s="272" t="s">
        <v>9102</v>
      </c>
      <c r="I1958" s="272" t="s">
        <v>17</v>
      </c>
      <c r="J1958" s="272" t="s">
        <v>7147</v>
      </c>
      <c r="K1958" s="274">
        <v>1045.03</v>
      </c>
      <c r="L1958" s="272" t="s">
        <v>7090</v>
      </c>
    </row>
    <row r="1959" spans="1:12">
      <c r="A1959" s="272" t="s">
        <v>9088</v>
      </c>
      <c r="B1959" s="272" t="s">
        <v>9089</v>
      </c>
      <c r="C1959" s="272" t="s">
        <v>9090</v>
      </c>
      <c r="D1959" s="272" t="s">
        <v>9091</v>
      </c>
      <c r="E1959" s="273" t="s">
        <v>7087</v>
      </c>
      <c r="F1959" s="272" t="s">
        <v>7087</v>
      </c>
      <c r="G1959" s="272">
        <v>90801</v>
      </c>
      <c r="H1959" s="272" t="s">
        <v>9103</v>
      </c>
      <c r="I1959" s="272" t="s">
        <v>17</v>
      </c>
      <c r="J1959" s="272" t="s">
        <v>7147</v>
      </c>
      <c r="K1959" s="273">
        <v>275.87</v>
      </c>
      <c r="L1959" s="272" t="s">
        <v>7090</v>
      </c>
    </row>
    <row r="1960" spans="1:12">
      <c r="A1960" s="272" t="s">
        <v>9088</v>
      </c>
      <c r="B1960" s="272" t="s">
        <v>9089</v>
      </c>
      <c r="C1960" s="272" t="s">
        <v>9090</v>
      </c>
      <c r="D1960" s="272" t="s">
        <v>9091</v>
      </c>
      <c r="E1960" s="273" t="s">
        <v>7087</v>
      </c>
      <c r="F1960" s="272" t="s">
        <v>7087</v>
      </c>
      <c r="G1960" s="272">
        <v>90806</v>
      </c>
      <c r="H1960" s="272" t="s">
        <v>9104</v>
      </c>
      <c r="I1960" s="272" t="s">
        <v>17</v>
      </c>
      <c r="J1960" s="272" t="s">
        <v>7147</v>
      </c>
      <c r="K1960" s="273">
        <v>364.25</v>
      </c>
      <c r="L1960" s="272" t="s">
        <v>7090</v>
      </c>
    </row>
    <row r="1961" spans="1:12">
      <c r="A1961" s="272" t="s">
        <v>9088</v>
      </c>
      <c r="B1961" s="272" t="s">
        <v>9089</v>
      </c>
      <c r="C1961" s="272" t="s">
        <v>9090</v>
      </c>
      <c r="D1961" s="272" t="s">
        <v>9091</v>
      </c>
      <c r="E1961" s="273" t="s">
        <v>7087</v>
      </c>
      <c r="F1961" s="272" t="s">
        <v>7087</v>
      </c>
      <c r="G1961" s="272">
        <v>90820</v>
      </c>
      <c r="H1961" s="272" t="s">
        <v>9105</v>
      </c>
      <c r="I1961" s="272" t="s">
        <v>17</v>
      </c>
      <c r="J1961" s="272" t="s">
        <v>7147</v>
      </c>
      <c r="K1961" s="273">
        <v>286.49</v>
      </c>
      <c r="L1961" s="272" t="s">
        <v>7090</v>
      </c>
    </row>
    <row r="1962" spans="1:12">
      <c r="A1962" s="272" t="s">
        <v>9088</v>
      </c>
      <c r="B1962" s="272" t="s">
        <v>9089</v>
      </c>
      <c r="C1962" s="272" t="s">
        <v>9090</v>
      </c>
      <c r="D1962" s="272" t="s">
        <v>9091</v>
      </c>
      <c r="E1962" s="273" t="s">
        <v>7087</v>
      </c>
      <c r="F1962" s="272" t="s">
        <v>7087</v>
      </c>
      <c r="G1962" s="272">
        <v>90821</v>
      </c>
      <c r="H1962" s="272" t="s">
        <v>9106</v>
      </c>
      <c r="I1962" s="272" t="s">
        <v>17</v>
      </c>
      <c r="J1962" s="272" t="s">
        <v>7147</v>
      </c>
      <c r="K1962" s="273">
        <v>292.69</v>
      </c>
      <c r="L1962" s="272" t="s">
        <v>7090</v>
      </c>
    </row>
    <row r="1963" spans="1:12">
      <c r="A1963" s="272" t="s">
        <v>9088</v>
      </c>
      <c r="B1963" s="272" t="s">
        <v>9089</v>
      </c>
      <c r="C1963" s="272" t="s">
        <v>9090</v>
      </c>
      <c r="D1963" s="272" t="s">
        <v>9091</v>
      </c>
      <c r="E1963" s="273" t="s">
        <v>7087</v>
      </c>
      <c r="F1963" s="272" t="s">
        <v>7087</v>
      </c>
      <c r="G1963" s="272">
        <v>90822</v>
      </c>
      <c r="H1963" s="272" t="s">
        <v>9107</v>
      </c>
      <c r="I1963" s="272" t="s">
        <v>17</v>
      </c>
      <c r="J1963" s="272" t="s">
        <v>7147</v>
      </c>
      <c r="K1963" s="273">
        <v>315.12</v>
      </c>
      <c r="L1963" s="272" t="s">
        <v>7090</v>
      </c>
    </row>
    <row r="1964" spans="1:12">
      <c r="A1964" s="272" t="s">
        <v>9088</v>
      </c>
      <c r="B1964" s="272" t="s">
        <v>9089</v>
      </c>
      <c r="C1964" s="272" t="s">
        <v>9090</v>
      </c>
      <c r="D1964" s="272" t="s">
        <v>9091</v>
      </c>
      <c r="E1964" s="273" t="s">
        <v>7087</v>
      </c>
      <c r="F1964" s="272" t="s">
        <v>7087</v>
      </c>
      <c r="G1964" s="272">
        <v>90823</v>
      </c>
      <c r="H1964" s="272" t="s">
        <v>9108</v>
      </c>
      <c r="I1964" s="272" t="s">
        <v>17</v>
      </c>
      <c r="J1964" s="272" t="s">
        <v>7147</v>
      </c>
      <c r="K1964" s="273">
        <v>390.91</v>
      </c>
      <c r="L1964" s="272" t="s">
        <v>7090</v>
      </c>
    </row>
    <row r="1965" spans="1:12">
      <c r="A1965" s="272" t="s">
        <v>9088</v>
      </c>
      <c r="B1965" s="272" t="s">
        <v>9089</v>
      </c>
      <c r="C1965" s="272" t="s">
        <v>9090</v>
      </c>
      <c r="D1965" s="272" t="s">
        <v>9091</v>
      </c>
      <c r="E1965" s="273" t="s">
        <v>7087</v>
      </c>
      <c r="F1965" s="272" t="s">
        <v>7087</v>
      </c>
      <c r="G1965" s="272">
        <v>90824</v>
      </c>
      <c r="H1965" s="272" t="s">
        <v>9109</v>
      </c>
      <c r="I1965" s="272" t="s">
        <v>17</v>
      </c>
      <c r="J1965" s="272" t="s">
        <v>7147</v>
      </c>
      <c r="K1965" s="273">
        <v>565.77</v>
      </c>
      <c r="L1965" s="272" t="s">
        <v>7090</v>
      </c>
    </row>
    <row r="1966" spans="1:12">
      <c r="A1966" s="272" t="s">
        <v>9088</v>
      </c>
      <c r="B1966" s="272" t="s">
        <v>9089</v>
      </c>
      <c r="C1966" s="272" t="s">
        <v>9090</v>
      </c>
      <c r="D1966" s="272" t="s">
        <v>9091</v>
      </c>
      <c r="E1966" s="273" t="s">
        <v>7087</v>
      </c>
      <c r="F1966" s="272" t="s">
        <v>7087</v>
      </c>
      <c r="G1966" s="272">
        <v>90825</v>
      </c>
      <c r="H1966" s="272" t="s">
        <v>9110</v>
      </c>
      <c r="I1966" s="272" t="s">
        <v>17</v>
      </c>
      <c r="J1966" s="272" t="s">
        <v>7147</v>
      </c>
      <c r="K1966" s="273">
        <v>631.89</v>
      </c>
      <c r="L1966" s="272" t="s">
        <v>7090</v>
      </c>
    </row>
    <row r="1967" spans="1:12">
      <c r="A1967" s="272" t="s">
        <v>9088</v>
      </c>
      <c r="B1967" s="272" t="s">
        <v>9089</v>
      </c>
      <c r="C1967" s="272" t="s">
        <v>9090</v>
      </c>
      <c r="D1967" s="272" t="s">
        <v>9091</v>
      </c>
      <c r="E1967" s="273" t="s">
        <v>7087</v>
      </c>
      <c r="F1967" s="272" t="s">
        <v>7087</v>
      </c>
      <c r="G1967" s="272">
        <v>90830</v>
      </c>
      <c r="H1967" s="272" t="s">
        <v>9111</v>
      </c>
      <c r="I1967" s="272" t="s">
        <v>17</v>
      </c>
      <c r="J1967" s="272" t="s">
        <v>7147</v>
      </c>
      <c r="K1967" s="273">
        <v>168.42</v>
      </c>
      <c r="L1967" s="272" t="s">
        <v>7090</v>
      </c>
    </row>
    <row r="1968" spans="1:12">
      <c r="A1968" s="272" t="s">
        <v>9088</v>
      </c>
      <c r="B1968" s="272" t="s">
        <v>9089</v>
      </c>
      <c r="C1968" s="272" t="s">
        <v>9090</v>
      </c>
      <c r="D1968" s="272" t="s">
        <v>9091</v>
      </c>
      <c r="E1968" s="273" t="s">
        <v>7087</v>
      </c>
      <c r="F1968" s="272" t="s">
        <v>7087</v>
      </c>
      <c r="G1968" s="272">
        <v>90831</v>
      </c>
      <c r="H1968" s="272" t="s">
        <v>9112</v>
      </c>
      <c r="I1968" s="272" t="s">
        <v>17</v>
      </c>
      <c r="J1968" s="272" t="s">
        <v>7147</v>
      </c>
      <c r="K1968" s="273">
        <v>147.86000000000001</v>
      </c>
      <c r="L1968" s="272" t="s">
        <v>7090</v>
      </c>
    </row>
    <row r="1969" spans="1:12">
      <c r="A1969" s="272" t="s">
        <v>9088</v>
      </c>
      <c r="B1969" s="272" t="s">
        <v>9089</v>
      </c>
      <c r="C1969" s="272" t="s">
        <v>9090</v>
      </c>
      <c r="D1969" s="272" t="s">
        <v>9091</v>
      </c>
      <c r="E1969" s="273" t="s">
        <v>7087</v>
      </c>
      <c r="F1969" s="272" t="s">
        <v>7087</v>
      </c>
      <c r="G1969" s="272">
        <v>90841</v>
      </c>
      <c r="H1969" s="272" t="s">
        <v>9113</v>
      </c>
      <c r="I1969" s="272" t="s">
        <v>17</v>
      </c>
      <c r="J1969" s="272" t="s">
        <v>7147</v>
      </c>
      <c r="K1969" s="273">
        <v>896.13</v>
      </c>
      <c r="L1969" s="272" t="s">
        <v>7090</v>
      </c>
    </row>
    <row r="1970" spans="1:12">
      <c r="A1970" s="272" t="s">
        <v>9088</v>
      </c>
      <c r="B1970" s="272" t="s">
        <v>9089</v>
      </c>
      <c r="C1970" s="272" t="s">
        <v>9090</v>
      </c>
      <c r="D1970" s="272" t="s">
        <v>9091</v>
      </c>
      <c r="E1970" s="273" t="s">
        <v>7087</v>
      </c>
      <c r="F1970" s="272" t="s">
        <v>7087</v>
      </c>
      <c r="G1970" s="272">
        <v>90842</v>
      </c>
      <c r="H1970" s="272" t="s">
        <v>9114</v>
      </c>
      <c r="I1970" s="272" t="s">
        <v>17</v>
      </c>
      <c r="J1970" s="272" t="s">
        <v>7147</v>
      </c>
      <c r="K1970" s="273">
        <v>904.36</v>
      </c>
      <c r="L1970" s="272" t="s">
        <v>7090</v>
      </c>
    </row>
    <row r="1971" spans="1:12">
      <c r="A1971" s="272" t="s">
        <v>9088</v>
      </c>
      <c r="B1971" s="272" t="s">
        <v>9089</v>
      </c>
      <c r="C1971" s="272" t="s">
        <v>9090</v>
      </c>
      <c r="D1971" s="272" t="s">
        <v>9091</v>
      </c>
      <c r="E1971" s="273" t="s">
        <v>7087</v>
      </c>
      <c r="F1971" s="272" t="s">
        <v>7087</v>
      </c>
      <c r="G1971" s="272">
        <v>90843</v>
      </c>
      <c r="H1971" s="272" t="s">
        <v>9115</v>
      </c>
      <c r="I1971" s="272" t="s">
        <v>17</v>
      </c>
      <c r="J1971" s="272" t="s">
        <v>7147</v>
      </c>
      <c r="K1971" s="273">
        <v>949.39</v>
      </c>
      <c r="L1971" s="272" t="s">
        <v>7090</v>
      </c>
    </row>
    <row r="1972" spans="1:12">
      <c r="A1972" s="272" t="s">
        <v>9088</v>
      </c>
      <c r="B1972" s="272" t="s">
        <v>9089</v>
      </c>
      <c r="C1972" s="272" t="s">
        <v>9090</v>
      </c>
      <c r="D1972" s="272" t="s">
        <v>9091</v>
      </c>
      <c r="E1972" s="273" t="s">
        <v>7087</v>
      </c>
      <c r="F1972" s="272" t="s">
        <v>7087</v>
      </c>
      <c r="G1972" s="272">
        <v>90844</v>
      </c>
      <c r="H1972" s="272" t="s">
        <v>9116</v>
      </c>
      <c r="I1972" s="272" t="s">
        <v>17</v>
      </c>
      <c r="J1972" s="272" t="s">
        <v>7147</v>
      </c>
      <c r="K1972" s="274">
        <v>1027.21</v>
      </c>
      <c r="L1972" s="272" t="s">
        <v>7090</v>
      </c>
    </row>
    <row r="1973" spans="1:12">
      <c r="A1973" s="272" t="s">
        <v>9088</v>
      </c>
      <c r="B1973" s="272" t="s">
        <v>9089</v>
      </c>
      <c r="C1973" s="272" t="s">
        <v>9090</v>
      </c>
      <c r="D1973" s="272" t="s">
        <v>9091</v>
      </c>
      <c r="E1973" s="273" t="s">
        <v>7087</v>
      </c>
      <c r="F1973" s="272" t="s">
        <v>7087</v>
      </c>
      <c r="G1973" s="272">
        <v>90845</v>
      </c>
      <c r="H1973" s="272" t="s">
        <v>9117</v>
      </c>
      <c r="I1973" s="272" t="s">
        <v>17</v>
      </c>
      <c r="J1973" s="272" t="s">
        <v>7147</v>
      </c>
      <c r="K1973" s="274">
        <v>1200.04</v>
      </c>
      <c r="L1973" s="272" t="s">
        <v>7090</v>
      </c>
    </row>
    <row r="1974" spans="1:12">
      <c r="A1974" s="272" t="s">
        <v>9088</v>
      </c>
      <c r="B1974" s="272" t="s">
        <v>9089</v>
      </c>
      <c r="C1974" s="272" t="s">
        <v>9090</v>
      </c>
      <c r="D1974" s="272" t="s">
        <v>9091</v>
      </c>
      <c r="E1974" s="273" t="s">
        <v>7087</v>
      </c>
      <c r="F1974" s="272" t="s">
        <v>7087</v>
      </c>
      <c r="G1974" s="272">
        <v>90846</v>
      </c>
      <c r="H1974" s="272" t="s">
        <v>9118</v>
      </c>
      <c r="I1974" s="272" t="s">
        <v>17</v>
      </c>
      <c r="J1974" s="272" t="s">
        <v>7147</v>
      </c>
      <c r="K1974" s="274">
        <v>1268.19</v>
      </c>
      <c r="L1974" s="272" t="s">
        <v>7090</v>
      </c>
    </row>
    <row r="1975" spans="1:12">
      <c r="A1975" s="272" t="s">
        <v>9088</v>
      </c>
      <c r="B1975" s="272" t="s">
        <v>9089</v>
      </c>
      <c r="C1975" s="272" t="s">
        <v>9090</v>
      </c>
      <c r="D1975" s="272" t="s">
        <v>9091</v>
      </c>
      <c r="E1975" s="273" t="s">
        <v>7087</v>
      </c>
      <c r="F1975" s="272" t="s">
        <v>7087</v>
      </c>
      <c r="G1975" s="272">
        <v>90847</v>
      </c>
      <c r="H1975" s="272" t="s">
        <v>9119</v>
      </c>
      <c r="I1975" s="272" t="s">
        <v>17</v>
      </c>
      <c r="J1975" s="272" t="s">
        <v>7147</v>
      </c>
      <c r="K1975" s="273">
        <v>748.27</v>
      </c>
      <c r="L1975" s="272" t="s">
        <v>7090</v>
      </c>
    </row>
    <row r="1976" spans="1:12">
      <c r="A1976" s="272" t="s">
        <v>9088</v>
      </c>
      <c r="B1976" s="272" t="s">
        <v>9089</v>
      </c>
      <c r="C1976" s="272" t="s">
        <v>9090</v>
      </c>
      <c r="D1976" s="272" t="s">
        <v>9091</v>
      </c>
      <c r="E1976" s="273" t="s">
        <v>7087</v>
      </c>
      <c r="F1976" s="272" t="s">
        <v>7087</v>
      </c>
      <c r="G1976" s="272">
        <v>90848</v>
      </c>
      <c r="H1976" s="272" t="s">
        <v>9120</v>
      </c>
      <c r="I1976" s="272" t="s">
        <v>17</v>
      </c>
      <c r="J1976" s="272" t="s">
        <v>7147</v>
      </c>
      <c r="K1976" s="273">
        <v>756.5</v>
      </c>
      <c r="L1976" s="272" t="s">
        <v>7090</v>
      </c>
    </row>
    <row r="1977" spans="1:12">
      <c r="A1977" s="272" t="s">
        <v>9088</v>
      </c>
      <c r="B1977" s="272" t="s">
        <v>9089</v>
      </c>
      <c r="C1977" s="272" t="s">
        <v>9090</v>
      </c>
      <c r="D1977" s="272" t="s">
        <v>9091</v>
      </c>
      <c r="E1977" s="273" t="s">
        <v>7087</v>
      </c>
      <c r="F1977" s="272" t="s">
        <v>7087</v>
      </c>
      <c r="G1977" s="272">
        <v>90849</v>
      </c>
      <c r="H1977" s="272" t="s">
        <v>9121</v>
      </c>
      <c r="I1977" s="272" t="s">
        <v>17</v>
      </c>
      <c r="J1977" s="272" t="s">
        <v>7147</v>
      </c>
      <c r="K1977" s="273">
        <v>780.97</v>
      </c>
      <c r="L1977" s="272" t="s">
        <v>7090</v>
      </c>
    </row>
    <row r="1978" spans="1:12">
      <c r="A1978" s="272" t="s">
        <v>9088</v>
      </c>
      <c r="B1978" s="272" t="s">
        <v>9089</v>
      </c>
      <c r="C1978" s="272" t="s">
        <v>9090</v>
      </c>
      <c r="D1978" s="272" t="s">
        <v>9091</v>
      </c>
      <c r="E1978" s="273" t="s">
        <v>7087</v>
      </c>
      <c r="F1978" s="272" t="s">
        <v>7087</v>
      </c>
      <c r="G1978" s="272">
        <v>90850</v>
      </c>
      <c r="H1978" s="272" t="s">
        <v>9122</v>
      </c>
      <c r="I1978" s="272" t="s">
        <v>17</v>
      </c>
      <c r="J1978" s="272" t="s">
        <v>7147</v>
      </c>
      <c r="K1978" s="273">
        <v>858.79</v>
      </c>
      <c r="L1978" s="272" t="s">
        <v>7090</v>
      </c>
    </row>
    <row r="1979" spans="1:12">
      <c r="A1979" s="272" t="s">
        <v>9088</v>
      </c>
      <c r="B1979" s="272" t="s">
        <v>9089</v>
      </c>
      <c r="C1979" s="272" t="s">
        <v>9090</v>
      </c>
      <c r="D1979" s="272" t="s">
        <v>9091</v>
      </c>
      <c r="E1979" s="273" t="s">
        <v>7087</v>
      </c>
      <c r="F1979" s="272" t="s">
        <v>7087</v>
      </c>
      <c r="G1979" s="272">
        <v>90851</v>
      </c>
      <c r="H1979" s="272" t="s">
        <v>9123</v>
      </c>
      <c r="I1979" s="272" t="s">
        <v>17</v>
      </c>
      <c r="J1979" s="272" t="s">
        <v>7147</v>
      </c>
      <c r="K1979" s="274">
        <v>1031.6199999999999</v>
      </c>
      <c r="L1979" s="272" t="s">
        <v>7090</v>
      </c>
    </row>
    <row r="1980" spans="1:12">
      <c r="A1980" s="272" t="s">
        <v>9088</v>
      </c>
      <c r="B1980" s="272" t="s">
        <v>9089</v>
      </c>
      <c r="C1980" s="272" t="s">
        <v>9090</v>
      </c>
      <c r="D1980" s="272" t="s">
        <v>9091</v>
      </c>
      <c r="E1980" s="273" t="s">
        <v>7087</v>
      </c>
      <c r="F1980" s="272" t="s">
        <v>7087</v>
      </c>
      <c r="G1980" s="272">
        <v>90852</v>
      </c>
      <c r="H1980" s="272" t="s">
        <v>9124</v>
      </c>
      <c r="I1980" s="272" t="s">
        <v>17</v>
      </c>
      <c r="J1980" s="272" t="s">
        <v>7147</v>
      </c>
      <c r="K1980" s="274">
        <v>1099.77</v>
      </c>
      <c r="L1980" s="272" t="s">
        <v>7090</v>
      </c>
    </row>
    <row r="1981" spans="1:12">
      <c r="A1981" s="272" t="s">
        <v>9088</v>
      </c>
      <c r="B1981" s="272" t="s">
        <v>9089</v>
      </c>
      <c r="C1981" s="272" t="s">
        <v>9090</v>
      </c>
      <c r="D1981" s="272" t="s">
        <v>9091</v>
      </c>
      <c r="E1981" s="273" t="s">
        <v>7087</v>
      </c>
      <c r="F1981" s="272" t="s">
        <v>7087</v>
      </c>
      <c r="G1981" s="272">
        <v>91009</v>
      </c>
      <c r="H1981" s="272" t="s">
        <v>9125</v>
      </c>
      <c r="I1981" s="272" t="s">
        <v>17</v>
      </c>
      <c r="J1981" s="272" t="s">
        <v>7147</v>
      </c>
      <c r="K1981" s="273">
        <v>297.17</v>
      </c>
      <c r="L1981" s="272" t="s">
        <v>7090</v>
      </c>
    </row>
    <row r="1982" spans="1:12">
      <c r="A1982" s="272" t="s">
        <v>9088</v>
      </c>
      <c r="B1982" s="272" t="s">
        <v>9089</v>
      </c>
      <c r="C1982" s="272" t="s">
        <v>9090</v>
      </c>
      <c r="D1982" s="272" t="s">
        <v>9091</v>
      </c>
      <c r="E1982" s="273" t="s">
        <v>7087</v>
      </c>
      <c r="F1982" s="272" t="s">
        <v>7087</v>
      </c>
      <c r="G1982" s="272">
        <v>91010</v>
      </c>
      <c r="H1982" s="272" t="s">
        <v>9126</v>
      </c>
      <c r="I1982" s="272" t="s">
        <v>17</v>
      </c>
      <c r="J1982" s="272" t="s">
        <v>7147</v>
      </c>
      <c r="K1982" s="273">
        <v>303.88</v>
      </c>
      <c r="L1982" s="272" t="s">
        <v>7090</v>
      </c>
    </row>
    <row r="1983" spans="1:12">
      <c r="A1983" s="272" t="s">
        <v>9088</v>
      </c>
      <c r="B1983" s="272" t="s">
        <v>9089</v>
      </c>
      <c r="C1983" s="272" t="s">
        <v>9090</v>
      </c>
      <c r="D1983" s="272" t="s">
        <v>9091</v>
      </c>
      <c r="E1983" s="273" t="s">
        <v>7087</v>
      </c>
      <c r="F1983" s="272" t="s">
        <v>7087</v>
      </c>
      <c r="G1983" s="272">
        <v>91011</v>
      </c>
      <c r="H1983" s="272" t="s">
        <v>9127</v>
      </c>
      <c r="I1983" s="272" t="s">
        <v>17</v>
      </c>
      <c r="J1983" s="272" t="s">
        <v>7147</v>
      </c>
      <c r="K1983" s="273">
        <v>358.49</v>
      </c>
      <c r="L1983" s="272" t="s">
        <v>7090</v>
      </c>
    </row>
    <row r="1984" spans="1:12">
      <c r="A1984" s="272" t="s">
        <v>9088</v>
      </c>
      <c r="B1984" s="272" t="s">
        <v>9089</v>
      </c>
      <c r="C1984" s="272" t="s">
        <v>9090</v>
      </c>
      <c r="D1984" s="272" t="s">
        <v>9091</v>
      </c>
      <c r="E1984" s="273" t="s">
        <v>7087</v>
      </c>
      <c r="F1984" s="272" t="s">
        <v>7087</v>
      </c>
      <c r="G1984" s="272">
        <v>91012</v>
      </c>
      <c r="H1984" s="272" t="s">
        <v>9128</v>
      </c>
      <c r="I1984" s="272" t="s">
        <v>17</v>
      </c>
      <c r="J1984" s="272" t="s">
        <v>7147</v>
      </c>
      <c r="K1984" s="273">
        <v>400.38</v>
      </c>
      <c r="L1984" s="272" t="s">
        <v>7090</v>
      </c>
    </row>
    <row r="1985" spans="1:12">
      <c r="A1985" s="272" t="s">
        <v>9088</v>
      </c>
      <c r="B1985" s="272" t="s">
        <v>9089</v>
      </c>
      <c r="C1985" s="272" t="s">
        <v>9090</v>
      </c>
      <c r="D1985" s="272" t="s">
        <v>9091</v>
      </c>
      <c r="E1985" s="273" t="s">
        <v>7087</v>
      </c>
      <c r="F1985" s="272" t="s">
        <v>7087</v>
      </c>
      <c r="G1985" s="272">
        <v>91013</v>
      </c>
      <c r="H1985" s="272" t="s">
        <v>9129</v>
      </c>
      <c r="I1985" s="272" t="s">
        <v>17</v>
      </c>
      <c r="J1985" s="272" t="s">
        <v>7147</v>
      </c>
      <c r="K1985" s="273">
        <v>758.95</v>
      </c>
      <c r="L1985" s="272" t="s">
        <v>7090</v>
      </c>
    </row>
    <row r="1986" spans="1:12">
      <c r="A1986" s="272" t="s">
        <v>9088</v>
      </c>
      <c r="B1986" s="272" t="s">
        <v>9089</v>
      </c>
      <c r="C1986" s="272" t="s">
        <v>9090</v>
      </c>
      <c r="D1986" s="272" t="s">
        <v>9091</v>
      </c>
      <c r="E1986" s="273" t="s">
        <v>7087</v>
      </c>
      <c r="F1986" s="272" t="s">
        <v>7087</v>
      </c>
      <c r="G1986" s="272">
        <v>91014</v>
      </c>
      <c r="H1986" s="272" t="s">
        <v>9130</v>
      </c>
      <c r="I1986" s="272" t="s">
        <v>17</v>
      </c>
      <c r="J1986" s="272" t="s">
        <v>7147</v>
      </c>
      <c r="K1986" s="273">
        <v>767.69</v>
      </c>
      <c r="L1986" s="272" t="s">
        <v>7090</v>
      </c>
    </row>
    <row r="1987" spans="1:12">
      <c r="A1987" s="272" t="s">
        <v>9088</v>
      </c>
      <c r="B1987" s="272" t="s">
        <v>9089</v>
      </c>
      <c r="C1987" s="272" t="s">
        <v>9090</v>
      </c>
      <c r="D1987" s="272" t="s">
        <v>9091</v>
      </c>
      <c r="E1987" s="273" t="s">
        <v>7087</v>
      </c>
      <c r="F1987" s="272" t="s">
        <v>7087</v>
      </c>
      <c r="G1987" s="272">
        <v>91015</v>
      </c>
      <c r="H1987" s="272" t="s">
        <v>9131</v>
      </c>
      <c r="I1987" s="272" t="s">
        <v>17</v>
      </c>
      <c r="J1987" s="272" t="s">
        <v>7147</v>
      </c>
      <c r="K1987" s="273">
        <v>824.34</v>
      </c>
      <c r="L1987" s="272" t="s">
        <v>7090</v>
      </c>
    </row>
    <row r="1988" spans="1:12">
      <c r="A1988" s="272" t="s">
        <v>9088</v>
      </c>
      <c r="B1988" s="272" t="s">
        <v>9089</v>
      </c>
      <c r="C1988" s="272" t="s">
        <v>9090</v>
      </c>
      <c r="D1988" s="272" t="s">
        <v>9091</v>
      </c>
      <c r="E1988" s="273" t="s">
        <v>7087</v>
      </c>
      <c r="F1988" s="272" t="s">
        <v>7087</v>
      </c>
      <c r="G1988" s="272">
        <v>91016</v>
      </c>
      <c r="H1988" s="272" t="s">
        <v>9132</v>
      </c>
      <c r="I1988" s="272" t="s">
        <v>17</v>
      </c>
      <c r="J1988" s="272" t="s">
        <v>7147</v>
      </c>
      <c r="K1988" s="273">
        <v>868.26</v>
      </c>
      <c r="L1988" s="272" t="s">
        <v>7090</v>
      </c>
    </row>
    <row r="1989" spans="1:12">
      <c r="A1989" s="272" t="s">
        <v>9088</v>
      </c>
      <c r="B1989" s="272" t="s">
        <v>9089</v>
      </c>
      <c r="C1989" s="272" t="s">
        <v>9090</v>
      </c>
      <c r="D1989" s="272" t="s">
        <v>9091</v>
      </c>
      <c r="E1989" s="273" t="s">
        <v>7087</v>
      </c>
      <c r="F1989" s="272" t="s">
        <v>7087</v>
      </c>
      <c r="G1989" s="272">
        <v>91287</v>
      </c>
      <c r="H1989" s="272" t="s">
        <v>9133</v>
      </c>
      <c r="I1989" s="272" t="s">
        <v>17</v>
      </c>
      <c r="J1989" s="272" t="s">
        <v>7147</v>
      </c>
      <c r="K1989" s="273">
        <v>206.77</v>
      </c>
      <c r="L1989" s="272" t="s">
        <v>7090</v>
      </c>
    </row>
    <row r="1990" spans="1:12">
      <c r="A1990" s="272" t="s">
        <v>9088</v>
      </c>
      <c r="B1990" s="272" t="s">
        <v>9089</v>
      </c>
      <c r="C1990" s="272" t="s">
        <v>9090</v>
      </c>
      <c r="D1990" s="272" t="s">
        <v>9091</v>
      </c>
      <c r="E1990" s="273" t="s">
        <v>7087</v>
      </c>
      <c r="F1990" s="272" t="s">
        <v>7087</v>
      </c>
      <c r="G1990" s="272">
        <v>91292</v>
      </c>
      <c r="H1990" s="272" t="s">
        <v>9134</v>
      </c>
      <c r="I1990" s="272" t="s">
        <v>17</v>
      </c>
      <c r="J1990" s="272" t="s">
        <v>7147</v>
      </c>
      <c r="K1990" s="273">
        <v>295.14999999999998</v>
      </c>
      <c r="L1990" s="272" t="s">
        <v>7090</v>
      </c>
    </row>
    <row r="1991" spans="1:12">
      <c r="A1991" s="272" t="s">
        <v>9088</v>
      </c>
      <c r="B1991" s="272" t="s">
        <v>9089</v>
      </c>
      <c r="C1991" s="272" t="s">
        <v>9090</v>
      </c>
      <c r="D1991" s="272" t="s">
        <v>9091</v>
      </c>
      <c r="E1991" s="273" t="s">
        <v>7087</v>
      </c>
      <c r="F1991" s="272" t="s">
        <v>7087</v>
      </c>
      <c r="G1991" s="272">
        <v>91295</v>
      </c>
      <c r="H1991" s="272" t="s">
        <v>9135</v>
      </c>
      <c r="I1991" s="272" t="s">
        <v>17</v>
      </c>
      <c r="J1991" s="272" t="s">
        <v>7147</v>
      </c>
      <c r="K1991" s="273">
        <v>306.41000000000003</v>
      </c>
      <c r="L1991" s="272" t="s">
        <v>7090</v>
      </c>
    </row>
    <row r="1992" spans="1:12">
      <c r="A1992" s="272" t="s">
        <v>9088</v>
      </c>
      <c r="B1992" s="272" t="s">
        <v>9089</v>
      </c>
      <c r="C1992" s="272" t="s">
        <v>9090</v>
      </c>
      <c r="D1992" s="272" t="s">
        <v>9091</v>
      </c>
      <c r="E1992" s="273" t="s">
        <v>7087</v>
      </c>
      <c r="F1992" s="272" t="s">
        <v>7087</v>
      </c>
      <c r="G1992" s="272">
        <v>91296</v>
      </c>
      <c r="H1992" s="272" t="s">
        <v>9136</v>
      </c>
      <c r="I1992" s="272" t="s">
        <v>17</v>
      </c>
      <c r="J1992" s="272" t="s">
        <v>7147</v>
      </c>
      <c r="K1992" s="273">
        <v>329.72</v>
      </c>
      <c r="L1992" s="272" t="s">
        <v>7090</v>
      </c>
    </row>
    <row r="1993" spans="1:12">
      <c r="A1993" s="272" t="s">
        <v>9088</v>
      </c>
      <c r="B1993" s="272" t="s">
        <v>9089</v>
      </c>
      <c r="C1993" s="272" t="s">
        <v>9090</v>
      </c>
      <c r="D1993" s="272" t="s">
        <v>9091</v>
      </c>
      <c r="E1993" s="273" t="s">
        <v>7087</v>
      </c>
      <c r="F1993" s="272" t="s">
        <v>7087</v>
      </c>
      <c r="G1993" s="272">
        <v>91297</v>
      </c>
      <c r="H1993" s="272" t="s">
        <v>9137</v>
      </c>
      <c r="I1993" s="272" t="s">
        <v>17</v>
      </c>
      <c r="J1993" s="272" t="s">
        <v>7147</v>
      </c>
      <c r="K1993" s="273">
        <v>364.65</v>
      </c>
      <c r="L1993" s="272" t="s">
        <v>7090</v>
      </c>
    </row>
    <row r="1994" spans="1:12">
      <c r="A1994" s="272" t="s">
        <v>9088</v>
      </c>
      <c r="B1994" s="272" t="s">
        <v>9089</v>
      </c>
      <c r="C1994" s="272" t="s">
        <v>9090</v>
      </c>
      <c r="D1994" s="272" t="s">
        <v>9091</v>
      </c>
      <c r="E1994" s="273" t="s">
        <v>7087</v>
      </c>
      <c r="F1994" s="272" t="s">
        <v>7087</v>
      </c>
      <c r="G1994" s="272">
        <v>91298</v>
      </c>
      <c r="H1994" s="272" t="s">
        <v>9138</v>
      </c>
      <c r="I1994" s="272" t="s">
        <v>17</v>
      </c>
      <c r="J1994" s="272" t="s">
        <v>7147</v>
      </c>
      <c r="K1994" s="274">
        <v>1235.94</v>
      </c>
      <c r="L1994" s="272" t="s">
        <v>7090</v>
      </c>
    </row>
    <row r="1995" spans="1:12">
      <c r="A1995" s="272" t="s">
        <v>9088</v>
      </c>
      <c r="B1995" s="272" t="s">
        <v>9089</v>
      </c>
      <c r="C1995" s="272" t="s">
        <v>9090</v>
      </c>
      <c r="D1995" s="272" t="s">
        <v>9091</v>
      </c>
      <c r="E1995" s="273" t="s">
        <v>7087</v>
      </c>
      <c r="F1995" s="272" t="s">
        <v>7087</v>
      </c>
      <c r="G1995" s="272">
        <v>91299</v>
      </c>
      <c r="H1995" s="272" t="s">
        <v>9139</v>
      </c>
      <c r="I1995" s="272" t="s">
        <v>17</v>
      </c>
      <c r="J1995" s="272" t="s">
        <v>7147</v>
      </c>
      <c r="K1995" s="274">
        <v>1753.01</v>
      </c>
      <c r="L1995" s="272" t="s">
        <v>7090</v>
      </c>
    </row>
    <row r="1996" spans="1:12">
      <c r="A1996" s="272" t="s">
        <v>9088</v>
      </c>
      <c r="B1996" s="272" t="s">
        <v>9089</v>
      </c>
      <c r="C1996" s="272" t="s">
        <v>9090</v>
      </c>
      <c r="D1996" s="272" t="s">
        <v>9091</v>
      </c>
      <c r="E1996" s="273" t="s">
        <v>7087</v>
      </c>
      <c r="F1996" s="272" t="s">
        <v>7087</v>
      </c>
      <c r="G1996" s="272">
        <v>91304</v>
      </c>
      <c r="H1996" s="272" t="s">
        <v>9140</v>
      </c>
      <c r="I1996" s="272" t="s">
        <v>17</v>
      </c>
      <c r="J1996" s="272" t="s">
        <v>7147</v>
      </c>
      <c r="K1996" s="273">
        <v>101.89</v>
      </c>
      <c r="L1996" s="272" t="s">
        <v>7090</v>
      </c>
    </row>
    <row r="1997" spans="1:12">
      <c r="A1997" s="272" t="s">
        <v>9088</v>
      </c>
      <c r="B1997" s="272" t="s">
        <v>9089</v>
      </c>
      <c r="C1997" s="272" t="s">
        <v>9090</v>
      </c>
      <c r="D1997" s="272" t="s">
        <v>9091</v>
      </c>
      <c r="E1997" s="273" t="s">
        <v>7087</v>
      </c>
      <c r="F1997" s="272" t="s">
        <v>7087</v>
      </c>
      <c r="G1997" s="272">
        <v>91305</v>
      </c>
      <c r="H1997" s="272" t="s">
        <v>9141</v>
      </c>
      <c r="I1997" s="272" t="s">
        <v>17</v>
      </c>
      <c r="J1997" s="272" t="s">
        <v>7147</v>
      </c>
      <c r="K1997" s="273">
        <v>102.08</v>
      </c>
      <c r="L1997" s="272" t="s">
        <v>7090</v>
      </c>
    </row>
    <row r="1998" spans="1:12">
      <c r="A1998" s="272" t="s">
        <v>9088</v>
      </c>
      <c r="B1998" s="272" t="s">
        <v>9089</v>
      </c>
      <c r="C1998" s="272" t="s">
        <v>9090</v>
      </c>
      <c r="D1998" s="272" t="s">
        <v>9091</v>
      </c>
      <c r="E1998" s="273" t="s">
        <v>7087</v>
      </c>
      <c r="F1998" s="272" t="s">
        <v>7087</v>
      </c>
      <c r="G1998" s="272">
        <v>91306</v>
      </c>
      <c r="H1998" s="272" t="s">
        <v>9142</v>
      </c>
      <c r="I1998" s="272" t="s">
        <v>17</v>
      </c>
      <c r="J1998" s="272" t="s">
        <v>7147</v>
      </c>
      <c r="K1998" s="273">
        <v>147.86000000000001</v>
      </c>
      <c r="L1998" s="272" t="s">
        <v>7090</v>
      </c>
    </row>
    <row r="1999" spans="1:12">
      <c r="A1999" s="272" t="s">
        <v>9088</v>
      </c>
      <c r="B1999" s="272" t="s">
        <v>9089</v>
      </c>
      <c r="C1999" s="272" t="s">
        <v>9090</v>
      </c>
      <c r="D1999" s="272" t="s">
        <v>9091</v>
      </c>
      <c r="E1999" s="273" t="s">
        <v>7087</v>
      </c>
      <c r="F1999" s="272" t="s">
        <v>7087</v>
      </c>
      <c r="G1999" s="272">
        <v>91307</v>
      </c>
      <c r="H1999" s="272" t="s">
        <v>9143</v>
      </c>
      <c r="I1999" s="272" t="s">
        <v>17</v>
      </c>
      <c r="J1999" s="272" t="s">
        <v>7147</v>
      </c>
      <c r="K1999" s="273">
        <v>86.64</v>
      </c>
      <c r="L1999" s="272" t="s">
        <v>7090</v>
      </c>
    </row>
    <row r="2000" spans="1:12">
      <c r="A2000" s="272" t="s">
        <v>9088</v>
      </c>
      <c r="B2000" s="272" t="s">
        <v>9089</v>
      </c>
      <c r="C2000" s="272" t="s">
        <v>9090</v>
      </c>
      <c r="D2000" s="272" t="s">
        <v>9091</v>
      </c>
      <c r="E2000" s="273" t="s">
        <v>7087</v>
      </c>
      <c r="F2000" s="272" t="s">
        <v>7087</v>
      </c>
      <c r="G2000" s="272">
        <v>91312</v>
      </c>
      <c r="H2000" s="272" t="s">
        <v>9144</v>
      </c>
      <c r="I2000" s="272" t="s">
        <v>17</v>
      </c>
      <c r="J2000" s="272" t="s">
        <v>7147</v>
      </c>
      <c r="K2000" s="273">
        <v>751.4</v>
      </c>
      <c r="L2000" s="272" t="s">
        <v>7090</v>
      </c>
    </row>
    <row r="2001" spans="1:12">
      <c r="A2001" s="272" t="s">
        <v>9088</v>
      </c>
      <c r="B2001" s="272" t="s">
        <v>9089</v>
      </c>
      <c r="C2001" s="272" t="s">
        <v>9090</v>
      </c>
      <c r="D2001" s="272" t="s">
        <v>9091</v>
      </c>
      <c r="E2001" s="273" t="s">
        <v>7087</v>
      </c>
      <c r="F2001" s="272" t="s">
        <v>7087</v>
      </c>
      <c r="G2001" s="272">
        <v>91313</v>
      </c>
      <c r="H2001" s="272" t="s">
        <v>9145</v>
      </c>
      <c r="I2001" s="272" t="s">
        <v>17</v>
      </c>
      <c r="J2001" s="272" t="s">
        <v>7147</v>
      </c>
      <c r="K2001" s="273">
        <v>743.57</v>
      </c>
      <c r="L2001" s="272" t="s">
        <v>7090</v>
      </c>
    </row>
    <row r="2002" spans="1:12">
      <c r="A2002" s="272" t="s">
        <v>9088</v>
      </c>
      <c r="B2002" s="272" t="s">
        <v>9089</v>
      </c>
      <c r="C2002" s="272" t="s">
        <v>9090</v>
      </c>
      <c r="D2002" s="272" t="s">
        <v>9091</v>
      </c>
      <c r="E2002" s="273" t="s">
        <v>7087</v>
      </c>
      <c r="F2002" s="272" t="s">
        <v>7087</v>
      </c>
      <c r="G2002" s="272">
        <v>91314</v>
      </c>
      <c r="H2002" s="272" t="s">
        <v>9146</v>
      </c>
      <c r="I2002" s="272" t="s">
        <v>17</v>
      </c>
      <c r="J2002" s="272" t="s">
        <v>7147</v>
      </c>
      <c r="K2002" s="273">
        <v>782.66</v>
      </c>
      <c r="L2002" s="272" t="s">
        <v>7090</v>
      </c>
    </row>
    <row r="2003" spans="1:12">
      <c r="A2003" s="272" t="s">
        <v>9088</v>
      </c>
      <c r="B2003" s="272" t="s">
        <v>9089</v>
      </c>
      <c r="C2003" s="272" t="s">
        <v>9090</v>
      </c>
      <c r="D2003" s="272" t="s">
        <v>9091</v>
      </c>
      <c r="E2003" s="273" t="s">
        <v>7087</v>
      </c>
      <c r="F2003" s="272" t="s">
        <v>7087</v>
      </c>
      <c r="G2003" s="272">
        <v>91315</v>
      </c>
      <c r="H2003" s="272" t="s">
        <v>9147</v>
      </c>
      <c r="I2003" s="272" t="s">
        <v>17</v>
      </c>
      <c r="J2003" s="272" t="s">
        <v>7147</v>
      </c>
      <c r="K2003" s="273">
        <v>859.86</v>
      </c>
      <c r="L2003" s="272" t="s">
        <v>7090</v>
      </c>
    </row>
    <row r="2004" spans="1:12">
      <c r="A2004" s="272" t="s">
        <v>9088</v>
      </c>
      <c r="B2004" s="272" t="s">
        <v>9089</v>
      </c>
      <c r="C2004" s="272" t="s">
        <v>9090</v>
      </c>
      <c r="D2004" s="272" t="s">
        <v>9091</v>
      </c>
      <c r="E2004" s="273" t="s">
        <v>7087</v>
      </c>
      <c r="F2004" s="272" t="s">
        <v>7087</v>
      </c>
      <c r="G2004" s="272">
        <v>91316</v>
      </c>
      <c r="H2004" s="272" t="s">
        <v>9148</v>
      </c>
      <c r="I2004" s="272" t="s">
        <v>17</v>
      </c>
      <c r="J2004" s="272" t="s">
        <v>7147</v>
      </c>
      <c r="K2004" s="274">
        <v>1033.31</v>
      </c>
      <c r="L2004" s="272" t="s">
        <v>7090</v>
      </c>
    </row>
    <row r="2005" spans="1:12">
      <c r="A2005" s="272" t="s">
        <v>9088</v>
      </c>
      <c r="B2005" s="272" t="s">
        <v>9089</v>
      </c>
      <c r="C2005" s="272" t="s">
        <v>9090</v>
      </c>
      <c r="D2005" s="272" t="s">
        <v>9091</v>
      </c>
      <c r="E2005" s="273" t="s">
        <v>7087</v>
      </c>
      <c r="F2005" s="272" t="s">
        <v>7087</v>
      </c>
      <c r="G2005" s="272">
        <v>91317</v>
      </c>
      <c r="H2005" s="272" t="s">
        <v>9149</v>
      </c>
      <c r="I2005" s="272" t="s">
        <v>17</v>
      </c>
      <c r="J2005" s="272" t="s">
        <v>7147</v>
      </c>
      <c r="K2005" s="274">
        <v>1100.8399999999999</v>
      </c>
      <c r="L2005" s="272" t="s">
        <v>7090</v>
      </c>
    </row>
    <row r="2006" spans="1:12">
      <c r="A2006" s="272" t="s">
        <v>9088</v>
      </c>
      <c r="B2006" s="272" t="s">
        <v>9089</v>
      </c>
      <c r="C2006" s="272" t="s">
        <v>9090</v>
      </c>
      <c r="D2006" s="272" t="s">
        <v>9091</v>
      </c>
      <c r="E2006" s="273" t="s">
        <v>7087</v>
      </c>
      <c r="F2006" s="272" t="s">
        <v>7087</v>
      </c>
      <c r="G2006" s="272">
        <v>91318</v>
      </c>
      <c r="H2006" s="272" t="s">
        <v>9150</v>
      </c>
      <c r="I2006" s="272" t="s">
        <v>17</v>
      </c>
      <c r="J2006" s="272" t="s">
        <v>7147</v>
      </c>
      <c r="K2006" s="273">
        <v>649.32000000000005</v>
      </c>
      <c r="L2006" s="272" t="s">
        <v>7090</v>
      </c>
    </row>
    <row r="2007" spans="1:12">
      <c r="A2007" s="272" t="s">
        <v>9088</v>
      </c>
      <c r="B2007" s="272" t="s">
        <v>9089</v>
      </c>
      <c r="C2007" s="272" t="s">
        <v>9090</v>
      </c>
      <c r="D2007" s="272" t="s">
        <v>9091</v>
      </c>
      <c r="E2007" s="273" t="s">
        <v>7087</v>
      </c>
      <c r="F2007" s="272" t="s">
        <v>7087</v>
      </c>
      <c r="G2007" s="272">
        <v>91319</v>
      </c>
      <c r="H2007" s="272" t="s">
        <v>9151</v>
      </c>
      <c r="I2007" s="272" t="s">
        <v>17</v>
      </c>
      <c r="J2007" s="272" t="s">
        <v>7147</v>
      </c>
      <c r="K2007" s="273">
        <v>656.93</v>
      </c>
      <c r="L2007" s="272" t="s">
        <v>7090</v>
      </c>
    </row>
    <row r="2008" spans="1:12">
      <c r="A2008" s="272" t="s">
        <v>9088</v>
      </c>
      <c r="B2008" s="272" t="s">
        <v>9089</v>
      </c>
      <c r="C2008" s="272" t="s">
        <v>9090</v>
      </c>
      <c r="D2008" s="272" t="s">
        <v>9091</v>
      </c>
      <c r="E2008" s="273" t="s">
        <v>7087</v>
      </c>
      <c r="F2008" s="272" t="s">
        <v>7087</v>
      </c>
      <c r="G2008" s="272">
        <v>91320</v>
      </c>
      <c r="H2008" s="272" t="s">
        <v>9152</v>
      </c>
      <c r="I2008" s="272" t="s">
        <v>17</v>
      </c>
      <c r="J2008" s="272" t="s">
        <v>7147</v>
      </c>
      <c r="K2008" s="273">
        <v>680.77</v>
      </c>
      <c r="L2008" s="272" t="s">
        <v>7090</v>
      </c>
    </row>
    <row r="2009" spans="1:12">
      <c r="A2009" s="272" t="s">
        <v>9088</v>
      </c>
      <c r="B2009" s="272" t="s">
        <v>9089</v>
      </c>
      <c r="C2009" s="272" t="s">
        <v>9090</v>
      </c>
      <c r="D2009" s="272" t="s">
        <v>9091</v>
      </c>
      <c r="E2009" s="273" t="s">
        <v>7087</v>
      </c>
      <c r="F2009" s="272" t="s">
        <v>7087</v>
      </c>
      <c r="G2009" s="272">
        <v>91321</v>
      </c>
      <c r="H2009" s="272" t="s">
        <v>9153</v>
      </c>
      <c r="I2009" s="272" t="s">
        <v>17</v>
      </c>
      <c r="J2009" s="272" t="s">
        <v>7147</v>
      </c>
      <c r="K2009" s="273">
        <v>757.97</v>
      </c>
      <c r="L2009" s="272" t="s">
        <v>7090</v>
      </c>
    </row>
    <row r="2010" spans="1:12">
      <c r="A2010" s="272" t="s">
        <v>9088</v>
      </c>
      <c r="B2010" s="272" t="s">
        <v>9089</v>
      </c>
      <c r="C2010" s="272" t="s">
        <v>9090</v>
      </c>
      <c r="D2010" s="272" t="s">
        <v>9091</v>
      </c>
      <c r="E2010" s="273" t="s">
        <v>7087</v>
      </c>
      <c r="F2010" s="272" t="s">
        <v>7087</v>
      </c>
      <c r="G2010" s="272">
        <v>91322</v>
      </c>
      <c r="H2010" s="272" t="s">
        <v>9154</v>
      </c>
      <c r="I2010" s="272" t="s">
        <v>17</v>
      </c>
      <c r="J2010" s="272" t="s">
        <v>7147</v>
      </c>
      <c r="K2010" s="273">
        <v>931.42</v>
      </c>
      <c r="L2010" s="272" t="s">
        <v>7090</v>
      </c>
    </row>
    <row r="2011" spans="1:12">
      <c r="A2011" s="272" t="s">
        <v>9088</v>
      </c>
      <c r="B2011" s="272" t="s">
        <v>9089</v>
      </c>
      <c r="C2011" s="272" t="s">
        <v>9090</v>
      </c>
      <c r="D2011" s="272" t="s">
        <v>9091</v>
      </c>
      <c r="E2011" s="273" t="s">
        <v>7087</v>
      </c>
      <c r="F2011" s="272" t="s">
        <v>7087</v>
      </c>
      <c r="G2011" s="272">
        <v>91323</v>
      </c>
      <c r="H2011" s="272" t="s">
        <v>9155</v>
      </c>
      <c r="I2011" s="272" t="s">
        <v>17</v>
      </c>
      <c r="J2011" s="272" t="s">
        <v>7147</v>
      </c>
      <c r="K2011" s="273">
        <v>998.95</v>
      </c>
      <c r="L2011" s="272" t="s">
        <v>7090</v>
      </c>
    </row>
    <row r="2012" spans="1:12">
      <c r="A2012" s="272" t="s">
        <v>9088</v>
      </c>
      <c r="B2012" s="272" t="s">
        <v>9089</v>
      </c>
      <c r="C2012" s="272" t="s">
        <v>9090</v>
      </c>
      <c r="D2012" s="272" t="s">
        <v>9091</v>
      </c>
      <c r="E2012" s="273" t="s">
        <v>7087</v>
      </c>
      <c r="F2012" s="272" t="s">
        <v>7087</v>
      </c>
      <c r="G2012" s="272">
        <v>91324</v>
      </c>
      <c r="H2012" s="272" t="s">
        <v>9156</v>
      </c>
      <c r="I2012" s="272" t="s">
        <v>17</v>
      </c>
      <c r="J2012" s="272" t="s">
        <v>7147</v>
      </c>
      <c r="K2012" s="273">
        <v>660</v>
      </c>
      <c r="L2012" s="272" t="s">
        <v>7090</v>
      </c>
    </row>
    <row r="2013" spans="1:12">
      <c r="A2013" s="272" t="s">
        <v>9088</v>
      </c>
      <c r="B2013" s="272" t="s">
        <v>9089</v>
      </c>
      <c r="C2013" s="272" t="s">
        <v>9090</v>
      </c>
      <c r="D2013" s="272" t="s">
        <v>9091</v>
      </c>
      <c r="E2013" s="273" t="s">
        <v>7087</v>
      </c>
      <c r="F2013" s="272" t="s">
        <v>7087</v>
      </c>
      <c r="G2013" s="272">
        <v>91325</v>
      </c>
      <c r="H2013" s="272" t="s">
        <v>9157</v>
      </c>
      <c r="I2013" s="272" t="s">
        <v>17</v>
      </c>
      <c r="J2013" s="272" t="s">
        <v>7147</v>
      </c>
      <c r="K2013" s="273">
        <v>668.12</v>
      </c>
      <c r="L2013" s="272" t="s">
        <v>7090</v>
      </c>
    </row>
    <row r="2014" spans="1:12">
      <c r="A2014" s="272" t="s">
        <v>9088</v>
      </c>
      <c r="B2014" s="272" t="s">
        <v>9089</v>
      </c>
      <c r="C2014" s="272" t="s">
        <v>9090</v>
      </c>
      <c r="D2014" s="272" t="s">
        <v>9091</v>
      </c>
      <c r="E2014" s="273" t="s">
        <v>7087</v>
      </c>
      <c r="F2014" s="272" t="s">
        <v>7087</v>
      </c>
      <c r="G2014" s="272">
        <v>91326</v>
      </c>
      <c r="H2014" s="272" t="s">
        <v>9158</v>
      </c>
      <c r="I2014" s="272" t="s">
        <v>17</v>
      </c>
      <c r="J2014" s="272" t="s">
        <v>7147</v>
      </c>
      <c r="K2014" s="273">
        <v>724.14</v>
      </c>
      <c r="L2014" s="272" t="s">
        <v>7090</v>
      </c>
    </row>
    <row r="2015" spans="1:12">
      <c r="A2015" s="272" t="s">
        <v>9088</v>
      </c>
      <c r="B2015" s="272" t="s">
        <v>9089</v>
      </c>
      <c r="C2015" s="272" t="s">
        <v>9090</v>
      </c>
      <c r="D2015" s="272" t="s">
        <v>9091</v>
      </c>
      <c r="E2015" s="273" t="s">
        <v>7087</v>
      </c>
      <c r="F2015" s="272" t="s">
        <v>7087</v>
      </c>
      <c r="G2015" s="272">
        <v>91327</v>
      </c>
      <c r="H2015" s="272" t="s">
        <v>9159</v>
      </c>
      <c r="I2015" s="272" t="s">
        <v>17</v>
      </c>
      <c r="J2015" s="272" t="s">
        <v>7147</v>
      </c>
      <c r="K2015" s="273">
        <v>767.44</v>
      </c>
      <c r="L2015" s="272" t="s">
        <v>7090</v>
      </c>
    </row>
    <row r="2016" spans="1:12">
      <c r="A2016" s="272" t="s">
        <v>9088</v>
      </c>
      <c r="B2016" s="272" t="s">
        <v>9089</v>
      </c>
      <c r="C2016" s="272" t="s">
        <v>9090</v>
      </c>
      <c r="D2016" s="272" t="s">
        <v>9091</v>
      </c>
      <c r="E2016" s="273" t="s">
        <v>7087</v>
      </c>
      <c r="F2016" s="272" t="s">
        <v>7087</v>
      </c>
      <c r="G2016" s="272">
        <v>91328</v>
      </c>
      <c r="H2016" s="272" t="s">
        <v>9160</v>
      </c>
      <c r="I2016" s="272" t="s">
        <v>17</v>
      </c>
      <c r="J2016" s="272" t="s">
        <v>7147</v>
      </c>
      <c r="K2016" s="273">
        <v>768.19</v>
      </c>
      <c r="L2016" s="272" t="s">
        <v>7090</v>
      </c>
    </row>
    <row r="2017" spans="1:12">
      <c r="A2017" s="272" t="s">
        <v>9088</v>
      </c>
      <c r="B2017" s="272" t="s">
        <v>9089</v>
      </c>
      <c r="C2017" s="272" t="s">
        <v>9090</v>
      </c>
      <c r="D2017" s="272" t="s">
        <v>9091</v>
      </c>
      <c r="E2017" s="273" t="s">
        <v>7087</v>
      </c>
      <c r="F2017" s="272" t="s">
        <v>7087</v>
      </c>
      <c r="G2017" s="272">
        <v>91329</v>
      </c>
      <c r="H2017" s="272" t="s">
        <v>9161</v>
      </c>
      <c r="I2017" s="272" t="s">
        <v>17</v>
      </c>
      <c r="J2017" s="272" t="s">
        <v>7147</v>
      </c>
      <c r="K2017" s="273">
        <v>669.24</v>
      </c>
      <c r="L2017" s="272" t="s">
        <v>7090</v>
      </c>
    </row>
    <row r="2018" spans="1:12">
      <c r="A2018" s="272" t="s">
        <v>9088</v>
      </c>
      <c r="B2018" s="272" t="s">
        <v>9089</v>
      </c>
      <c r="C2018" s="272" t="s">
        <v>9090</v>
      </c>
      <c r="D2018" s="272" t="s">
        <v>9091</v>
      </c>
      <c r="E2018" s="273" t="s">
        <v>7087</v>
      </c>
      <c r="F2018" s="272" t="s">
        <v>7087</v>
      </c>
      <c r="G2018" s="272">
        <v>91330</v>
      </c>
      <c r="H2018" s="272" t="s">
        <v>9162</v>
      </c>
      <c r="I2018" s="272" t="s">
        <v>17</v>
      </c>
      <c r="J2018" s="272" t="s">
        <v>7147</v>
      </c>
      <c r="K2018" s="273">
        <v>793.53</v>
      </c>
      <c r="L2018" s="272" t="s">
        <v>7090</v>
      </c>
    </row>
    <row r="2019" spans="1:12">
      <c r="A2019" s="272" t="s">
        <v>9088</v>
      </c>
      <c r="B2019" s="272" t="s">
        <v>9089</v>
      </c>
      <c r="C2019" s="272" t="s">
        <v>9090</v>
      </c>
      <c r="D2019" s="272" t="s">
        <v>9091</v>
      </c>
      <c r="E2019" s="273" t="s">
        <v>7087</v>
      </c>
      <c r="F2019" s="272" t="s">
        <v>7087</v>
      </c>
      <c r="G2019" s="272">
        <v>91331</v>
      </c>
      <c r="H2019" s="272" t="s">
        <v>9163</v>
      </c>
      <c r="I2019" s="272" t="s">
        <v>17</v>
      </c>
      <c r="J2019" s="272" t="s">
        <v>7147</v>
      </c>
      <c r="K2019" s="273">
        <v>693.96</v>
      </c>
      <c r="L2019" s="272" t="s">
        <v>7090</v>
      </c>
    </row>
    <row r="2020" spans="1:12">
      <c r="A2020" s="272" t="s">
        <v>9088</v>
      </c>
      <c r="B2020" s="272" t="s">
        <v>9089</v>
      </c>
      <c r="C2020" s="272" t="s">
        <v>9090</v>
      </c>
      <c r="D2020" s="272" t="s">
        <v>9091</v>
      </c>
      <c r="E2020" s="273" t="s">
        <v>7087</v>
      </c>
      <c r="F2020" s="272" t="s">
        <v>7087</v>
      </c>
      <c r="G2020" s="272">
        <v>91332</v>
      </c>
      <c r="H2020" s="272" t="s">
        <v>9164</v>
      </c>
      <c r="I2020" s="272" t="s">
        <v>17</v>
      </c>
      <c r="J2020" s="272" t="s">
        <v>7147</v>
      </c>
      <c r="K2020" s="273">
        <v>830.5</v>
      </c>
      <c r="L2020" s="272" t="s">
        <v>7090</v>
      </c>
    </row>
    <row r="2021" spans="1:12">
      <c r="A2021" s="272" t="s">
        <v>9088</v>
      </c>
      <c r="B2021" s="272" t="s">
        <v>9089</v>
      </c>
      <c r="C2021" s="272" t="s">
        <v>9090</v>
      </c>
      <c r="D2021" s="272" t="s">
        <v>9091</v>
      </c>
      <c r="E2021" s="273" t="s">
        <v>7087</v>
      </c>
      <c r="F2021" s="272" t="s">
        <v>7087</v>
      </c>
      <c r="G2021" s="272">
        <v>91333</v>
      </c>
      <c r="H2021" s="272" t="s">
        <v>9165</v>
      </c>
      <c r="I2021" s="272" t="s">
        <v>17</v>
      </c>
      <c r="J2021" s="272" t="s">
        <v>7147</v>
      </c>
      <c r="K2021" s="273">
        <v>730.3</v>
      </c>
      <c r="L2021" s="272" t="s">
        <v>7090</v>
      </c>
    </row>
    <row r="2022" spans="1:12">
      <c r="A2022" s="272" t="s">
        <v>9088</v>
      </c>
      <c r="B2022" s="272" t="s">
        <v>9089</v>
      </c>
      <c r="C2022" s="272" t="s">
        <v>9090</v>
      </c>
      <c r="D2022" s="272" t="s">
        <v>9091</v>
      </c>
      <c r="E2022" s="273" t="s">
        <v>7087</v>
      </c>
      <c r="F2022" s="272" t="s">
        <v>7087</v>
      </c>
      <c r="G2022" s="272">
        <v>91334</v>
      </c>
      <c r="H2022" s="272" t="s">
        <v>9166</v>
      </c>
      <c r="I2022" s="272" t="s">
        <v>17</v>
      </c>
      <c r="J2022" s="272" t="s">
        <v>7147</v>
      </c>
      <c r="K2022" s="274">
        <v>1701.79</v>
      </c>
      <c r="L2022" s="272" t="s">
        <v>7090</v>
      </c>
    </row>
    <row r="2023" spans="1:12">
      <c r="A2023" s="272" t="s">
        <v>9088</v>
      </c>
      <c r="B2023" s="272" t="s">
        <v>9089</v>
      </c>
      <c r="C2023" s="272" t="s">
        <v>9090</v>
      </c>
      <c r="D2023" s="272" t="s">
        <v>9091</v>
      </c>
      <c r="E2023" s="273" t="s">
        <v>7087</v>
      </c>
      <c r="F2023" s="272" t="s">
        <v>7087</v>
      </c>
      <c r="G2023" s="272">
        <v>91335</v>
      </c>
      <c r="H2023" s="272" t="s">
        <v>9167</v>
      </c>
      <c r="I2023" s="272" t="s">
        <v>17</v>
      </c>
      <c r="J2023" s="272" t="s">
        <v>7147</v>
      </c>
      <c r="K2023" s="274">
        <v>1601.59</v>
      </c>
      <c r="L2023" s="272" t="s">
        <v>7090</v>
      </c>
    </row>
    <row r="2024" spans="1:12">
      <c r="A2024" s="272" t="s">
        <v>9088</v>
      </c>
      <c r="B2024" s="272" t="s">
        <v>9089</v>
      </c>
      <c r="C2024" s="272" t="s">
        <v>9090</v>
      </c>
      <c r="D2024" s="272" t="s">
        <v>9091</v>
      </c>
      <c r="E2024" s="273" t="s">
        <v>7087</v>
      </c>
      <c r="F2024" s="272" t="s">
        <v>7087</v>
      </c>
      <c r="G2024" s="272">
        <v>91336</v>
      </c>
      <c r="H2024" s="272" t="s">
        <v>9168</v>
      </c>
      <c r="I2024" s="272" t="s">
        <v>17</v>
      </c>
      <c r="J2024" s="272" t="s">
        <v>7147</v>
      </c>
      <c r="K2024" s="274">
        <v>2218.86</v>
      </c>
      <c r="L2024" s="272" t="s">
        <v>7090</v>
      </c>
    </row>
    <row r="2025" spans="1:12">
      <c r="A2025" s="272" t="s">
        <v>9088</v>
      </c>
      <c r="B2025" s="272" t="s">
        <v>9089</v>
      </c>
      <c r="C2025" s="272" t="s">
        <v>9090</v>
      </c>
      <c r="D2025" s="272" t="s">
        <v>9091</v>
      </c>
      <c r="E2025" s="273" t="s">
        <v>7087</v>
      </c>
      <c r="F2025" s="272" t="s">
        <v>7087</v>
      </c>
      <c r="G2025" s="272">
        <v>91337</v>
      </c>
      <c r="H2025" s="272" t="s">
        <v>9169</v>
      </c>
      <c r="I2025" s="272" t="s">
        <v>17</v>
      </c>
      <c r="J2025" s="272" t="s">
        <v>7147</v>
      </c>
      <c r="K2025" s="274">
        <v>2118.66</v>
      </c>
      <c r="L2025" s="272" t="s">
        <v>7090</v>
      </c>
    </row>
    <row r="2026" spans="1:12">
      <c r="A2026" s="272" t="s">
        <v>9088</v>
      </c>
      <c r="B2026" s="272" t="s">
        <v>9089</v>
      </c>
      <c r="C2026" s="272" t="s">
        <v>9090</v>
      </c>
      <c r="D2026" s="272" t="s">
        <v>9091</v>
      </c>
      <c r="E2026" s="273" t="s">
        <v>7087</v>
      </c>
      <c r="F2026" s="272" t="s">
        <v>7087</v>
      </c>
      <c r="G2026" s="272">
        <v>100659</v>
      </c>
      <c r="H2026" s="272" t="s">
        <v>9170</v>
      </c>
      <c r="I2026" s="272" t="s">
        <v>261</v>
      </c>
      <c r="J2026" s="272" t="s">
        <v>7147</v>
      </c>
      <c r="K2026" s="273">
        <v>10.16</v>
      </c>
      <c r="L2026" s="272" t="s">
        <v>7090</v>
      </c>
    </row>
    <row r="2027" spans="1:12">
      <c r="A2027" s="272" t="s">
        <v>9088</v>
      </c>
      <c r="B2027" s="272" t="s">
        <v>9089</v>
      </c>
      <c r="C2027" s="272" t="s">
        <v>9090</v>
      </c>
      <c r="D2027" s="272" t="s">
        <v>9091</v>
      </c>
      <c r="E2027" s="273" t="s">
        <v>7087</v>
      </c>
      <c r="F2027" s="272" t="s">
        <v>7087</v>
      </c>
      <c r="G2027" s="272">
        <v>100660</v>
      </c>
      <c r="H2027" s="272" t="s">
        <v>9171</v>
      </c>
      <c r="I2027" s="272" t="s">
        <v>261</v>
      </c>
      <c r="J2027" s="272" t="s">
        <v>7147</v>
      </c>
      <c r="K2027" s="273">
        <v>7.05</v>
      </c>
      <c r="L2027" s="272" t="s">
        <v>7090</v>
      </c>
    </row>
    <row r="2028" spans="1:12">
      <c r="A2028" s="272" t="s">
        <v>9088</v>
      </c>
      <c r="B2028" s="272" t="s">
        <v>9089</v>
      </c>
      <c r="C2028" s="272" t="s">
        <v>9090</v>
      </c>
      <c r="D2028" s="272" t="s">
        <v>9091</v>
      </c>
      <c r="E2028" s="273" t="s">
        <v>7087</v>
      </c>
      <c r="F2028" s="272" t="s">
        <v>7087</v>
      </c>
      <c r="G2028" s="272">
        <v>100675</v>
      </c>
      <c r="H2028" s="272" t="s">
        <v>9172</v>
      </c>
      <c r="I2028" s="272" t="s">
        <v>17</v>
      </c>
      <c r="J2028" s="272" t="s">
        <v>7147</v>
      </c>
      <c r="K2028" s="273">
        <v>899.83</v>
      </c>
      <c r="L2028" s="272" t="s">
        <v>7090</v>
      </c>
    </row>
    <row r="2029" spans="1:12">
      <c r="A2029" s="272" t="s">
        <v>9088</v>
      </c>
      <c r="B2029" s="272" t="s">
        <v>9089</v>
      </c>
      <c r="C2029" s="272" t="s">
        <v>9090</v>
      </c>
      <c r="D2029" s="272" t="s">
        <v>9091</v>
      </c>
      <c r="E2029" s="273" t="s">
        <v>7087</v>
      </c>
      <c r="F2029" s="272" t="s">
        <v>7087</v>
      </c>
      <c r="G2029" s="272">
        <v>100676</v>
      </c>
      <c r="H2029" s="272" t="s">
        <v>9173</v>
      </c>
      <c r="I2029" s="272" t="s">
        <v>17</v>
      </c>
      <c r="J2029" s="272" t="s">
        <v>7147</v>
      </c>
      <c r="K2029" s="273">
        <v>172.14</v>
      </c>
      <c r="L2029" s="272" t="s">
        <v>7090</v>
      </c>
    </row>
    <row r="2030" spans="1:12">
      <c r="A2030" s="272" t="s">
        <v>9088</v>
      </c>
      <c r="B2030" s="272" t="s">
        <v>9089</v>
      </c>
      <c r="C2030" s="272" t="s">
        <v>9090</v>
      </c>
      <c r="D2030" s="272" t="s">
        <v>9091</v>
      </c>
      <c r="E2030" s="273" t="s">
        <v>7087</v>
      </c>
      <c r="F2030" s="272" t="s">
        <v>7087</v>
      </c>
      <c r="G2030" s="272">
        <v>100678</v>
      </c>
      <c r="H2030" s="272" t="s">
        <v>9174</v>
      </c>
      <c r="I2030" s="272" t="s">
        <v>17</v>
      </c>
      <c r="J2030" s="272" t="s">
        <v>7147</v>
      </c>
      <c r="K2030" s="273">
        <v>906.81</v>
      </c>
      <c r="L2030" s="272" t="s">
        <v>7090</v>
      </c>
    </row>
    <row r="2031" spans="1:12">
      <c r="A2031" s="272" t="s">
        <v>9088</v>
      </c>
      <c r="B2031" s="272" t="s">
        <v>9089</v>
      </c>
      <c r="C2031" s="272" t="s">
        <v>9090</v>
      </c>
      <c r="D2031" s="272" t="s">
        <v>9091</v>
      </c>
      <c r="E2031" s="273" t="s">
        <v>7087</v>
      </c>
      <c r="F2031" s="272" t="s">
        <v>7087</v>
      </c>
      <c r="G2031" s="272">
        <v>100679</v>
      </c>
      <c r="H2031" s="272" t="s">
        <v>9175</v>
      </c>
      <c r="I2031" s="272" t="s">
        <v>17</v>
      </c>
      <c r="J2031" s="272" t="s">
        <v>7147</v>
      </c>
      <c r="K2031" s="273">
        <v>762.08</v>
      </c>
      <c r="L2031" s="272" t="s">
        <v>7090</v>
      </c>
    </row>
    <row r="2032" spans="1:12">
      <c r="A2032" s="272" t="s">
        <v>9088</v>
      </c>
      <c r="B2032" s="272" t="s">
        <v>9089</v>
      </c>
      <c r="C2032" s="272" t="s">
        <v>9090</v>
      </c>
      <c r="D2032" s="272" t="s">
        <v>9091</v>
      </c>
      <c r="E2032" s="273" t="s">
        <v>7087</v>
      </c>
      <c r="F2032" s="272" t="s">
        <v>7087</v>
      </c>
      <c r="G2032" s="272">
        <v>100680</v>
      </c>
      <c r="H2032" s="272" t="s">
        <v>9176</v>
      </c>
      <c r="I2032" s="272" t="s">
        <v>17</v>
      </c>
      <c r="J2032" s="272" t="s">
        <v>7147</v>
      </c>
      <c r="K2032" s="273">
        <v>915.55</v>
      </c>
      <c r="L2032" s="272" t="s">
        <v>7090</v>
      </c>
    </row>
    <row r="2033" spans="1:12">
      <c r="A2033" s="272" t="s">
        <v>9088</v>
      </c>
      <c r="B2033" s="272" t="s">
        <v>9089</v>
      </c>
      <c r="C2033" s="272" t="s">
        <v>9090</v>
      </c>
      <c r="D2033" s="272" t="s">
        <v>9091</v>
      </c>
      <c r="E2033" s="273" t="s">
        <v>7087</v>
      </c>
      <c r="F2033" s="272" t="s">
        <v>7087</v>
      </c>
      <c r="G2033" s="272">
        <v>100681</v>
      </c>
      <c r="H2033" s="272" t="s">
        <v>9177</v>
      </c>
      <c r="I2033" s="272" t="s">
        <v>17</v>
      </c>
      <c r="J2033" s="272" t="s">
        <v>7147</v>
      </c>
      <c r="K2033" s="273">
        <v>941.39</v>
      </c>
      <c r="L2033" s="272" t="s">
        <v>7090</v>
      </c>
    </row>
    <row r="2034" spans="1:12">
      <c r="A2034" s="272" t="s">
        <v>9088</v>
      </c>
      <c r="B2034" s="272" t="s">
        <v>9089</v>
      </c>
      <c r="C2034" s="272" t="s">
        <v>9090</v>
      </c>
      <c r="D2034" s="272" t="s">
        <v>9091</v>
      </c>
      <c r="E2034" s="273" t="s">
        <v>7087</v>
      </c>
      <c r="F2034" s="272" t="s">
        <v>7087</v>
      </c>
      <c r="G2034" s="272">
        <v>100682</v>
      </c>
      <c r="H2034" s="272" t="s">
        <v>9178</v>
      </c>
      <c r="I2034" s="272" t="s">
        <v>17</v>
      </c>
      <c r="J2034" s="272" t="s">
        <v>7147</v>
      </c>
      <c r="K2034" s="273">
        <v>780.6</v>
      </c>
      <c r="L2034" s="272" t="s">
        <v>7090</v>
      </c>
    </row>
    <row r="2035" spans="1:12">
      <c r="A2035" s="272" t="s">
        <v>9088</v>
      </c>
      <c r="B2035" s="272" t="s">
        <v>9089</v>
      </c>
      <c r="C2035" s="272" t="s">
        <v>9090</v>
      </c>
      <c r="D2035" s="272" t="s">
        <v>9091</v>
      </c>
      <c r="E2035" s="273" t="s">
        <v>7087</v>
      </c>
      <c r="F2035" s="272" t="s">
        <v>7087</v>
      </c>
      <c r="G2035" s="272">
        <v>100683</v>
      </c>
      <c r="H2035" s="272" t="s">
        <v>9179</v>
      </c>
      <c r="I2035" s="272" t="s">
        <v>17</v>
      </c>
      <c r="J2035" s="272" t="s">
        <v>7147</v>
      </c>
      <c r="K2035" s="273">
        <v>992.76</v>
      </c>
      <c r="L2035" s="272" t="s">
        <v>7090</v>
      </c>
    </row>
    <row r="2036" spans="1:12">
      <c r="A2036" s="272" t="s">
        <v>9088</v>
      </c>
      <c r="B2036" s="272" t="s">
        <v>9089</v>
      </c>
      <c r="C2036" s="272" t="s">
        <v>9090</v>
      </c>
      <c r="D2036" s="272" t="s">
        <v>9091</v>
      </c>
      <c r="E2036" s="273" t="s">
        <v>7087</v>
      </c>
      <c r="F2036" s="272" t="s">
        <v>7087</v>
      </c>
      <c r="G2036" s="272">
        <v>100684</v>
      </c>
      <c r="H2036" s="272" t="s">
        <v>9180</v>
      </c>
      <c r="I2036" s="272" t="s">
        <v>17</v>
      </c>
      <c r="J2036" s="272" t="s">
        <v>7147</v>
      </c>
      <c r="K2036" s="273">
        <v>826.03</v>
      </c>
      <c r="L2036" s="272" t="s">
        <v>7090</v>
      </c>
    </row>
    <row r="2037" spans="1:12">
      <c r="A2037" s="272" t="s">
        <v>9088</v>
      </c>
      <c r="B2037" s="272" t="s">
        <v>9089</v>
      </c>
      <c r="C2037" s="272" t="s">
        <v>9090</v>
      </c>
      <c r="D2037" s="272" t="s">
        <v>9091</v>
      </c>
      <c r="E2037" s="273" t="s">
        <v>7087</v>
      </c>
      <c r="F2037" s="272" t="s">
        <v>7087</v>
      </c>
      <c r="G2037" s="272">
        <v>100685</v>
      </c>
      <c r="H2037" s="272" t="s">
        <v>9181</v>
      </c>
      <c r="I2037" s="272" t="s">
        <v>17</v>
      </c>
      <c r="J2037" s="272" t="s">
        <v>7147</v>
      </c>
      <c r="K2037" s="274">
        <v>1036.68</v>
      </c>
      <c r="L2037" s="272" t="s">
        <v>7090</v>
      </c>
    </row>
    <row r="2038" spans="1:12">
      <c r="A2038" s="272" t="s">
        <v>9088</v>
      </c>
      <c r="B2038" s="272" t="s">
        <v>9089</v>
      </c>
      <c r="C2038" s="272" t="s">
        <v>9090</v>
      </c>
      <c r="D2038" s="272" t="s">
        <v>9091</v>
      </c>
      <c r="E2038" s="273" t="s">
        <v>7087</v>
      </c>
      <c r="F2038" s="272" t="s">
        <v>7087</v>
      </c>
      <c r="G2038" s="272">
        <v>100686</v>
      </c>
      <c r="H2038" s="272" t="s">
        <v>9182</v>
      </c>
      <c r="I2038" s="272" t="s">
        <v>17</v>
      </c>
      <c r="J2038" s="272" t="s">
        <v>7147</v>
      </c>
      <c r="K2038" s="273">
        <v>869.33</v>
      </c>
      <c r="L2038" s="272" t="s">
        <v>7090</v>
      </c>
    </row>
    <row r="2039" spans="1:12">
      <c r="A2039" s="272" t="s">
        <v>9088</v>
      </c>
      <c r="B2039" s="272" t="s">
        <v>9089</v>
      </c>
      <c r="C2039" s="272" t="s">
        <v>9090</v>
      </c>
      <c r="D2039" s="272" t="s">
        <v>9091</v>
      </c>
      <c r="E2039" s="273" t="s">
        <v>7087</v>
      </c>
      <c r="F2039" s="272" t="s">
        <v>7087</v>
      </c>
      <c r="G2039" s="272">
        <v>100687</v>
      </c>
      <c r="H2039" s="272" t="s">
        <v>9183</v>
      </c>
      <c r="I2039" s="272" t="s">
        <v>17</v>
      </c>
      <c r="J2039" s="272" t="s">
        <v>7147</v>
      </c>
      <c r="K2039" s="273">
        <v>916.05</v>
      </c>
      <c r="L2039" s="272" t="s">
        <v>7090</v>
      </c>
    </row>
    <row r="2040" spans="1:12">
      <c r="A2040" s="272" t="s">
        <v>9088</v>
      </c>
      <c r="B2040" s="272" t="s">
        <v>9089</v>
      </c>
      <c r="C2040" s="272" t="s">
        <v>9090</v>
      </c>
      <c r="D2040" s="272" t="s">
        <v>9091</v>
      </c>
      <c r="E2040" s="273" t="s">
        <v>7087</v>
      </c>
      <c r="F2040" s="272" t="s">
        <v>7087</v>
      </c>
      <c r="G2040" s="272">
        <v>100688</v>
      </c>
      <c r="H2040" s="272" t="s">
        <v>9184</v>
      </c>
      <c r="I2040" s="272" t="s">
        <v>17</v>
      </c>
      <c r="J2040" s="272" t="s">
        <v>7147</v>
      </c>
      <c r="K2040" s="273">
        <v>771.32</v>
      </c>
      <c r="L2040" s="272" t="s">
        <v>7090</v>
      </c>
    </row>
    <row r="2041" spans="1:12">
      <c r="A2041" s="272" t="s">
        <v>9088</v>
      </c>
      <c r="B2041" s="272" t="s">
        <v>9089</v>
      </c>
      <c r="C2041" s="272" t="s">
        <v>9090</v>
      </c>
      <c r="D2041" s="272" t="s">
        <v>9091</v>
      </c>
      <c r="E2041" s="273" t="s">
        <v>7087</v>
      </c>
      <c r="F2041" s="272" t="s">
        <v>7087</v>
      </c>
      <c r="G2041" s="272">
        <v>100689</v>
      </c>
      <c r="H2041" s="272" t="s">
        <v>9185</v>
      </c>
      <c r="I2041" s="272" t="s">
        <v>17</v>
      </c>
      <c r="J2041" s="272" t="s">
        <v>7147</v>
      </c>
      <c r="K2041" s="273">
        <v>998.92</v>
      </c>
      <c r="L2041" s="272" t="s">
        <v>7090</v>
      </c>
    </row>
    <row r="2042" spans="1:12">
      <c r="A2042" s="272" t="s">
        <v>9088</v>
      </c>
      <c r="B2042" s="272" t="s">
        <v>9089</v>
      </c>
      <c r="C2042" s="272" t="s">
        <v>9090</v>
      </c>
      <c r="D2042" s="272" t="s">
        <v>9091</v>
      </c>
      <c r="E2042" s="273" t="s">
        <v>7087</v>
      </c>
      <c r="F2042" s="272" t="s">
        <v>7087</v>
      </c>
      <c r="G2042" s="272">
        <v>100690</v>
      </c>
      <c r="H2042" s="272" t="s">
        <v>9186</v>
      </c>
      <c r="I2042" s="272" t="s">
        <v>17</v>
      </c>
      <c r="J2042" s="272" t="s">
        <v>7147</v>
      </c>
      <c r="K2042" s="273">
        <v>832.19</v>
      </c>
      <c r="L2042" s="272" t="s">
        <v>7090</v>
      </c>
    </row>
    <row r="2043" spans="1:12">
      <c r="A2043" s="272" t="s">
        <v>9088</v>
      </c>
      <c r="B2043" s="272" t="s">
        <v>9089</v>
      </c>
      <c r="C2043" s="272" t="s">
        <v>9090</v>
      </c>
      <c r="D2043" s="272" t="s">
        <v>9091</v>
      </c>
      <c r="E2043" s="273" t="s">
        <v>7087</v>
      </c>
      <c r="F2043" s="272" t="s">
        <v>7087</v>
      </c>
      <c r="G2043" s="272">
        <v>100691</v>
      </c>
      <c r="H2043" s="272" t="s">
        <v>9187</v>
      </c>
      <c r="I2043" s="272" t="s">
        <v>17</v>
      </c>
      <c r="J2043" s="272" t="s">
        <v>7147</v>
      </c>
      <c r="K2043" s="274">
        <v>1870.21</v>
      </c>
      <c r="L2043" s="272" t="s">
        <v>7090</v>
      </c>
    </row>
    <row r="2044" spans="1:12">
      <c r="A2044" s="272" t="s">
        <v>9088</v>
      </c>
      <c r="B2044" s="272" t="s">
        <v>9089</v>
      </c>
      <c r="C2044" s="272" t="s">
        <v>9090</v>
      </c>
      <c r="D2044" s="272" t="s">
        <v>9091</v>
      </c>
      <c r="E2044" s="273" t="s">
        <v>7087</v>
      </c>
      <c r="F2044" s="272" t="s">
        <v>7087</v>
      </c>
      <c r="G2044" s="272">
        <v>100692</v>
      </c>
      <c r="H2044" s="272" t="s">
        <v>9188</v>
      </c>
      <c r="I2044" s="272" t="s">
        <v>17</v>
      </c>
      <c r="J2044" s="272" t="s">
        <v>7147</v>
      </c>
      <c r="K2044" s="274">
        <v>1703.48</v>
      </c>
      <c r="L2044" s="272" t="s">
        <v>7090</v>
      </c>
    </row>
    <row r="2045" spans="1:12">
      <c r="A2045" s="272" t="s">
        <v>9088</v>
      </c>
      <c r="B2045" s="272" t="s">
        <v>9089</v>
      </c>
      <c r="C2045" s="272" t="s">
        <v>9090</v>
      </c>
      <c r="D2045" s="272" t="s">
        <v>9091</v>
      </c>
      <c r="E2045" s="273" t="s">
        <v>7087</v>
      </c>
      <c r="F2045" s="272" t="s">
        <v>7087</v>
      </c>
      <c r="G2045" s="272">
        <v>100693</v>
      </c>
      <c r="H2045" s="272" t="s">
        <v>9189</v>
      </c>
      <c r="I2045" s="272" t="s">
        <v>17</v>
      </c>
      <c r="J2045" s="272" t="s">
        <v>7147</v>
      </c>
      <c r="K2045" s="274">
        <v>2387.2800000000002</v>
      </c>
      <c r="L2045" s="272" t="s">
        <v>7090</v>
      </c>
    </row>
    <row r="2046" spans="1:12">
      <c r="A2046" s="272" t="s">
        <v>9088</v>
      </c>
      <c r="B2046" s="272" t="s">
        <v>9089</v>
      </c>
      <c r="C2046" s="272" t="s">
        <v>9090</v>
      </c>
      <c r="D2046" s="272" t="s">
        <v>9091</v>
      </c>
      <c r="E2046" s="273" t="s">
        <v>7087</v>
      </c>
      <c r="F2046" s="272" t="s">
        <v>7087</v>
      </c>
      <c r="G2046" s="272">
        <v>100694</v>
      </c>
      <c r="H2046" s="272" t="s">
        <v>9190</v>
      </c>
      <c r="I2046" s="272" t="s">
        <v>17</v>
      </c>
      <c r="J2046" s="272" t="s">
        <v>7147</v>
      </c>
      <c r="K2046" s="274">
        <v>2220.5500000000002</v>
      </c>
      <c r="L2046" s="272" t="s">
        <v>7090</v>
      </c>
    </row>
    <row r="2047" spans="1:12">
      <c r="A2047" s="272" t="s">
        <v>9088</v>
      </c>
      <c r="B2047" s="272" t="s">
        <v>9089</v>
      </c>
      <c r="C2047" s="272" t="s">
        <v>9090</v>
      </c>
      <c r="D2047" s="272" t="s">
        <v>9091</v>
      </c>
      <c r="E2047" s="273" t="s">
        <v>7087</v>
      </c>
      <c r="F2047" s="272" t="s">
        <v>7087</v>
      </c>
      <c r="G2047" s="272">
        <v>100695</v>
      </c>
      <c r="H2047" s="272" t="s">
        <v>9191</v>
      </c>
      <c r="I2047" s="272" t="s">
        <v>17</v>
      </c>
      <c r="J2047" s="272" t="s">
        <v>7147</v>
      </c>
      <c r="K2047" s="273">
        <v>55.66</v>
      </c>
      <c r="L2047" s="272" t="s">
        <v>7090</v>
      </c>
    </row>
    <row r="2048" spans="1:12">
      <c r="A2048" s="272" t="s">
        <v>9088</v>
      </c>
      <c r="B2048" s="272" t="s">
        <v>9089</v>
      </c>
      <c r="C2048" s="272" t="s">
        <v>9090</v>
      </c>
      <c r="D2048" s="272" t="s">
        <v>9091</v>
      </c>
      <c r="E2048" s="273" t="s">
        <v>7087</v>
      </c>
      <c r="F2048" s="272" t="s">
        <v>7087</v>
      </c>
      <c r="G2048" s="272">
        <v>100696</v>
      </c>
      <c r="H2048" s="272" t="s">
        <v>9192</v>
      </c>
      <c r="I2048" s="272" t="s">
        <v>17</v>
      </c>
      <c r="J2048" s="272" t="s">
        <v>7147</v>
      </c>
      <c r="K2048" s="273">
        <v>61.88</v>
      </c>
      <c r="L2048" s="272" t="s">
        <v>7090</v>
      </c>
    </row>
    <row r="2049" spans="1:12">
      <c r="A2049" s="272" t="s">
        <v>9088</v>
      </c>
      <c r="B2049" s="272" t="s">
        <v>9089</v>
      </c>
      <c r="C2049" s="272" t="s">
        <v>9090</v>
      </c>
      <c r="D2049" s="272" t="s">
        <v>9091</v>
      </c>
      <c r="E2049" s="273" t="s">
        <v>7087</v>
      </c>
      <c r="F2049" s="272" t="s">
        <v>7087</v>
      </c>
      <c r="G2049" s="272">
        <v>100697</v>
      </c>
      <c r="H2049" s="272" t="s">
        <v>9193</v>
      </c>
      <c r="I2049" s="272" t="s">
        <v>17</v>
      </c>
      <c r="J2049" s="272" t="s">
        <v>7147</v>
      </c>
      <c r="K2049" s="273">
        <v>68.150000000000006</v>
      </c>
      <c r="L2049" s="272" t="s">
        <v>7090</v>
      </c>
    </row>
    <row r="2050" spans="1:12">
      <c r="A2050" s="272" t="s">
        <v>9088</v>
      </c>
      <c r="B2050" s="272" t="s">
        <v>9089</v>
      </c>
      <c r="C2050" s="272" t="s">
        <v>9090</v>
      </c>
      <c r="D2050" s="272" t="s">
        <v>9091</v>
      </c>
      <c r="E2050" s="273" t="s">
        <v>7087</v>
      </c>
      <c r="F2050" s="272" t="s">
        <v>7087</v>
      </c>
      <c r="G2050" s="272">
        <v>100698</v>
      </c>
      <c r="H2050" s="272" t="s">
        <v>9194</v>
      </c>
      <c r="I2050" s="272" t="s">
        <v>17</v>
      </c>
      <c r="J2050" s="272" t="s">
        <v>7147</v>
      </c>
      <c r="K2050" s="273">
        <v>74.42</v>
      </c>
      <c r="L2050" s="272" t="s">
        <v>7090</v>
      </c>
    </row>
    <row r="2051" spans="1:12">
      <c r="A2051" s="272" t="s">
        <v>9088</v>
      </c>
      <c r="B2051" s="272" t="s">
        <v>9089</v>
      </c>
      <c r="C2051" s="272" t="s">
        <v>9090</v>
      </c>
      <c r="D2051" s="272" t="s">
        <v>9091</v>
      </c>
      <c r="E2051" s="273" t="s">
        <v>7087</v>
      </c>
      <c r="F2051" s="272" t="s">
        <v>7087</v>
      </c>
      <c r="G2051" s="272">
        <v>100699</v>
      </c>
      <c r="H2051" s="272" t="s">
        <v>9195</v>
      </c>
      <c r="I2051" s="272" t="s">
        <v>17</v>
      </c>
      <c r="J2051" s="272" t="s">
        <v>7147</v>
      </c>
      <c r="K2051" s="273">
        <v>88.41</v>
      </c>
      <c r="L2051" s="272" t="s">
        <v>7090</v>
      </c>
    </row>
    <row r="2052" spans="1:12">
      <c r="A2052" s="272" t="s">
        <v>9088</v>
      </c>
      <c r="B2052" s="272" t="s">
        <v>9089</v>
      </c>
      <c r="C2052" s="272" t="s">
        <v>9090</v>
      </c>
      <c r="D2052" s="272" t="s">
        <v>9091</v>
      </c>
      <c r="E2052" s="273" t="s">
        <v>7087</v>
      </c>
      <c r="F2052" s="272" t="s">
        <v>7087</v>
      </c>
      <c r="G2052" s="272">
        <v>100700</v>
      </c>
      <c r="H2052" s="272" t="s">
        <v>9196</v>
      </c>
      <c r="I2052" s="272" t="s">
        <v>17</v>
      </c>
      <c r="J2052" s="272" t="s">
        <v>7147</v>
      </c>
      <c r="K2052" s="273">
        <v>769.4</v>
      </c>
      <c r="L2052" s="272" t="s">
        <v>7090</v>
      </c>
    </row>
    <row r="2053" spans="1:12">
      <c r="A2053" s="272" t="s">
        <v>9088</v>
      </c>
      <c r="B2053" s="272" t="s">
        <v>9089</v>
      </c>
      <c r="C2053" s="272" t="s">
        <v>9090</v>
      </c>
      <c r="D2053" s="272" t="s">
        <v>9091</v>
      </c>
      <c r="E2053" s="273" t="s">
        <v>7087</v>
      </c>
      <c r="F2053" s="272" t="s">
        <v>7087</v>
      </c>
      <c r="G2053" s="272">
        <v>100712</v>
      </c>
      <c r="H2053" s="272" t="s">
        <v>9197</v>
      </c>
      <c r="I2053" s="272" t="s">
        <v>17</v>
      </c>
      <c r="J2053" s="272" t="s">
        <v>7147</v>
      </c>
      <c r="K2053" s="273">
        <v>754.76</v>
      </c>
      <c r="L2053" s="272" t="s">
        <v>7090</v>
      </c>
    </row>
    <row r="2054" spans="1:12">
      <c r="A2054" s="272" t="s">
        <v>9088</v>
      </c>
      <c r="B2054" s="272" t="s">
        <v>9089</v>
      </c>
      <c r="C2054" s="272" t="s">
        <v>9198</v>
      </c>
      <c r="D2054" s="272" t="s">
        <v>9199</v>
      </c>
      <c r="E2054" s="273" t="s">
        <v>7087</v>
      </c>
      <c r="F2054" s="272" t="s">
        <v>7087</v>
      </c>
      <c r="G2054" s="272">
        <v>100665</v>
      </c>
      <c r="H2054" s="272" t="s">
        <v>9200</v>
      </c>
      <c r="I2054" s="272" t="s">
        <v>38</v>
      </c>
      <c r="J2054" s="272" t="s">
        <v>7147</v>
      </c>
      <c r="K2054" s="273">
        <v>681.12</v>
      </c>
      <c r="L2054" s="272" t="s">
        <v>7090</v>
      </c>
    </row>
    <row r="2055" spans="1:12">
      <c r="A2055" s="272" t="s">
        <v>9088</v>
      </c>
      <c r="B2055" s="272" t="s">
        <v>9089</v>
      </c>
      <c r="C2055" s="272" t="s">
        <v>9198</v>
      </c>
      <c r="D2055" s="272" t="s">
        <v>9199</v>
      </c>
      <c r="E2055" s="273" t="s">
        <v>7087</v>
      </c>
      <c r="F2055" s="272" t="s">
        <v>7087</v>
      </c>
      <c r="G2055" s="272">
        <v>100666</v>
      </c>
      <c r="H2055" s="272" t="s">
        <v>9201</v>
      </c>
      <c r="I2055" s="272" t="s">
        <v>38</v>
      </c>
      <c r="J2055" s="272" t="s">
        <v>7147</v>
      </c>
      <c r="K2055" s="273">
        <v>546.15</v>
      </c>
      <c r="L2055" s="272" t="s">
        <v>7090</v>
      </c>
    </row>
    <row r="2056" spans="1:12">
      <c r="A2056" s="272" t="s">
        <v>9088</v>
      </c>
      <c r="B2056" s="272" t="s">
        <v>9089</v>
      </c>
      <c r="C2056" s="272" t="s">
        <v>9198</v>
      </c>
      <c r="D2056" s="272" t="s">
        <v>9199</v>
      </c>
      <c r="E2056" s="273" t="s">
        <v>7087</v>
      </c>
      <c r="F2056" s="272" t="s">
        <v>7087</v>
      </c>
      <c r="G2056" s="272">
        <v>100667</v>
      </c>
      <c r="H2056" s="272" t="s">
        <v>9202</v>
      </c>
      <c r="I2056" s="272" t="s">
        <v>38</v>
      </c>
      <c r="J2056" s="272" t="s">
        <v>7147</v>
      </c>
      <c r="K2056" s="273">
        <v>871.93</v>
      </c>
      <c r="L2056" s="272" t="s">
        <v>7090</v>
      </c>
    </row>
    <row r="2057" spans="1:12">
      <c r="A2057" s="272" t="s">
        <v>9088</v>
      </c>
      <c r="B2057" s="272" t="s">
        <v>9089</v>
      </c>
      <c r="C2057" s="272" t="s">
        <v>9198</v>
      </c>
      <c r="D2057" s="272" t="s">
        <v>9199</v>
      </c>
      <c r="E2057" s="273" t="s">
        <v>7087</v>
      </c>
      <c r="F2057" s="272" t="s">
        <v>7087</v>
      </c>
      <c r="G2057" s="272">
        <v>100668</v>
      </c>
      <c r="H2057" s="272" t="s">
        <v>9203</v>
      </c>
      <c r="I2057" s="272" t="s">
        <v>38</v>
      </c>
      <c r="J2057" s="272" t="s">
        <v>7147</v>
      </c>
      <c r="K2057" s="274">
        <v>1118.3499999999999</v>
      </c>
      <c r="L2057" s="272" t="s">
        <v>7090</v>
      </c>
    </row>
    <row r="2058" spans="1:12">
      <c r="A2058" s="272" t="s">
        <v>9088</v>
      </c>
      <c r="B2058" s="272" t="s">
        <v>9089</v>
      </c>
      <c r="C2058" s="272" t="s">
        <v>9198</v>
      </c>
      <c r="D2058" s="272" t="s">
        <v>9199</v>
      </c>
      <c r="E2058" s="273" t="s">
        <v>7087</v>
      </c>
      <c r="F2058" s="272" t="s">
        <v>7087</v>
      </c>
      <c r="G2058" s="272">
        <v>100669</v>
      </c>
      <c r="H2058" s="272" t="s">
        <v>9204</v>
      </c>
      <c r="I2058" s="272" t="s">
        <v>38</v>
      </c>
      <c r="J2058" s="272" t="s">
        <v>7147</v>
      </c>
      <c r="K2058" s="273">
        <v>640.29999999999995</v>
      </c>
      <c r="L2058" s="272" t="s">
        <v>7090</v>
      </c>
    </row>
    <row r="2059" spans="1:12">
      <c r="A2059" s="272" t="s">
        <v>9088</v>
      </c>
      <c r="B2059" s="272" t="s">
        <v>9089</v>
      </c>
      <c r="C2059" s="272" t="s">
        <v>9198</v>
      </c>
      <c r="D2059" s="272" t="s">
        <v>9199</v>
      </c>
      <c r="E2059" s="273" t="s">
        <v>7087</v>
      </c>
      <c r="F2059" s="272" t="s">
        <v>7087</v>
      </c>
      <c r="G2059" s="272">
        <v>100670</v>
      </c>
      <c r="H2059" s="272" t="s">
        <v>9205</v>
      </c>
      <c r="I2059" s="272" t="s">
        <v>38</v>
      </c>
      <c r="J2059" s="272" t="s">
        <v>7147</v>
      </c>
      <c r="K2059" s="273">
        <v>842.16</v>
      </c>
      <c r="L2059" s="272" t="s">
        <v>7090</v>
      </c>
    </row>
    <row r="2060" spans="1:12">
      <c r="A2060" s="272" t="s">
        <v>9088</v>
      </c>
      <c r="B2060" s="272" t="s">
        <v>9089</v>
      </c>
      <c r="C2060" s="272" t="s">
        <v>9198</v>
      </c>
      <c r="D2060" s="272" t="s">
        <v>9199</v>
      </c>
      <c r="E2060" s="273" t="s">
        <v>7087</v>
      </c>
      <c r="F2060" s="272" t="s">
        <v>7087</v>
      </c>
      <c r="G2060" s="272">
        <v>100671</v>
      </c>
      <c r="H2060" s="272" t="s">
        <v>9206</v>
      </c>
      <c r="I2060" s="272" t="s">
        <v>38</v>
      </c>
      <c r="J2060" s="272" t="s">
        <v>7147</v>
      </c>
      <c r="K2060" s="274">
        <v>1036.22</v>
      </c>
      <c r="L2060" s="272" t="s">
        <v>7090</v>
      </c>
    </row>
    <row r="2061" spans="1:12">
      <c r="A2061" s="272" t="s">
        <v>9088</v>
      </c>
      <c r="B2061" s="272" t="s">
        <v>9089</v>
      </c>
      <c r="C2061" s="272" t="s">
        <v>9198</v>
      </c>
      <c r="D2061" s="272" t="s">
        <v>9199</v>
      </c>
      <c r="E2061" s="273" t="s">
        <v>7087</v>
      </c>
      <c r="F2061" s="272" t="s">
        <v>7087</v>
      </c>
      <c r="G2061" s="272">
        <v>100672</v>
      </c>
      <c r="H2061" s="272" t="s">
        <v>9207</v>
      </c>
      <c r="I2061" s="272" t="s">
        <v>38</v>
      </c>
      <c r="J2061" s="272" t="s">
        <v>7147</v>
      </c>
      <c r="K2061" s="273">
        <v>682.35</v>
      </c>
      <c r="L2061" s="272" t="s">
        <v>7090</v>
      </c>
    </row>
    <row r="2062" spans="1:12">
      <c r="A2062" s="272" t="s">
        <v>9088</v>
      </c>
      <c r="B2062" s="272" t="s">
        <v>9089</v>
      </c>
      <c r="C2062" s="272" t="s">
        <v>9208</v>
      </c>
      <c r="D2062" s="272" t="s">
        <v>9209</v>
      </c>
      <c r="E2062" s="273" t="s">
        <v>7087</v>
      </c>
      <c r="F2062" s="272" t="s">
        <v>7087</v>
      </c>
      <c r="G2062" s="272">
        <v>100701</v>
      </c>
      <c r="H2062" s="272" t="s">
        <v>9210</v>
      </c>
      <c r="I2062" s="272" t="s">
        <v>38</v>
      </c>
      <c r="J2062" s="272" t="s">
        <v>7089</v>
      </c>
      <c r="K2062" s="273">
        <v>561.61</v>
      </c>
      <c r="L2062" s="272" t="s">
        <v>7090</v>
      </c>
    </row>
    <row r="2063" spans="1:12">
      <c r="A2063" s="272" t="s">
        <v>9088</v>
      </c>
      <c r="B2063" s="272" t="s">
        <v>9089</v>
      </c>
      <c r="C2063" s="272" t="s">
        <v>9211</v>
      </c>
      <c r="D2063" s="272" t="s">
        <v>9212</v>
      </c>
      <c r="E2063" s="273" t="s">
        <v>7087</v>
      </c>
      <c r="F2063" s="272" t="s">
        <v>7087</v>
      </c>
      <c r="G2063" s="272">
        <v>94559</v>
      </c>
      <c r="H2063" s="272" t="s">
        <v>9213</v>
      </c>
      <c r="I2063" s="272" t="s">
        <v>38</v>
      </c>
      <c r="J2063" s="272" t="s">
        <v>7089</v>
      </c>
      <c r="K2063" s="273">
        <v>687.53</v>
      </c>
      <c r="L2063" s="272" t="s">
        <v>7090</v>
      </c>
    </row>
    <row r="2064" spans="1:12">
      <c r="A2064" s="272" t="s">
        <v>9088</v>
      </c>
      <c r="B2064" s="272" t="s">
        <v>9089</v>
      </c>
      <c r="C2064" s="272" t="s">
        <v>9211</v>
      </c>
      <c r="D2064" s="272" t="s">
        <v>9212</v>
      </c>
      <c r="E2064" s="273" t="s">
        <v>7087</v>
      </c>
      <c r="F2064" s="272" t="s">
        <v>7087</v>
      </c>
      <c r="G2064" s="272">
        <v>94562</v>
      </c>
      <c r="H2064" s="272" t="s">
        <v>9214</v>
      </c>
      <c r="I2064" s="272" t="s">
        <v>38</v>
      </c>
      <c r="J2064" s="272" t="s">
        <v>7089</v>
      </c>
      <c r="K2064" s="273">
        <v>646.24</v>
      </c>
      <c r="L2064" s="272" t="s">
        <v>7090</v>
      </c>
    </row>
    <row r="2065" spans="1:12">
      <c r="A2065" s="272" t="s">
        <v>9088</v>
      </c>
      <c r="B2065" s="272" t="s">
        <v>9089</v>
      </c>
      <c r="C2065" s="272" t="s">
        <v>9211</v>
      </c>
      <c r="D2065" s="272" t="s">
        <v>9212</v>
      </c>
      <c r="E2065" s="273" t="s">
        <v>7087</v>
      </c>
      <c r="F2065" s="272" t="s">
        <v>7087</v>
      </c>
      <c r="G2065" s="272">
        <v>94587</v>
      </c>
      <c r="H2065" s="272" t="s">
        <v>9215</v>
      </c>
      <c r="I2065" s="272" t="s">
        <v>261</v>
      </c>
      <c r="J2065" s="272" t="s">
        <v>7089</v>
      </c>
      <c r="K2065" s="273">
        <v>60.98</v>
      </c>
      <c r="L2065" s="272" t="s">
        <v>7090</v>
      </c>
    </row>
    <row r="2066" spans="1:12">
      <c r="A2066" s="272" t="s">
        <v>9088</v>
      </c>
      <c r="B2066" s="272" t="s">
        <v>9089</v>
      </c>
      <c r="C2066" s="272" t="s">
        <v>9211</v>
      </c>
      <c r="D2066" s="272" t="s">
        <v>9212</v>
      </c>
      <c r="E2066" s="273" t="s">
        <v>7087</v>
      </c>
      <c r="F2066" s="272" t="s">
        <v>7087</v>
      </c>
      <c r="G2066" s="272">
        <v>94588</v>
      </c>
      <c r="H2066" s="272" t="s">
        <v>9216</v>
      </c>
      <c r="I2066" s="272" t="s">
        <v>261</v>
      </c>
      <c r="J2066" s="272" t="s">
        <v>7089</v>
      </c>
      <c r="K2066" s="273">
        <v>54.88</v>
      </c>
      <c r="L2066" s="272" t="s">
        <v>7090</v>
      </c>
    </row>
    <row r="2067" spans="1:12">
      <c r="A2067" s="272" t="s">
        <v>9088</v>
      </c>
      <c r="B2067" s="272" t="s">
        <v>9089</v>
      </c>
      <c r="C2067" s="272" t="s">
        <v>9217</v>
      </c>
      <c r="D2067" s="272" t="s">
        <v>9218</v>
      </c>
      <c r="E2067" s="273" t="s">
        <v>7087</v>
      </c>
      <c r="F2067" s="272" t="s">
        <v>7087</v>
      </c>
      <c r="G2067" s="272">
        <v>99837</v>
      </c>
      <c r="H2067" s="272" t="s">
        <v>9219</v>
      </c>
      <c r="I2067" s="272" t="s">
        <v>261</v>
      </c>
      <c r="J2067" s="272" t="s">
        <v>7089</v>
      </c>
      <c r="K2067" s="273">
        <v>578.01</v>
      </c>
      <c r="L2067" s="272" t="s">
        <v>7090</v>
      </c>
    </row>
    <row r="2068" spans="1:12">
      <c r="A2068" s="272" t="s">
        <v>9088</v>
      </c>
      <c r="B2068" s="272" t="s">
        <v>9089</v>
      </c>
      <c r="C2068" s="272" t="s">
        <v>9217</v>
      </c>
      <c r="D2068" s="272" t="s">
        <v>9218</v>
      </c>
      <c r="E2068" s="273" t="s">
        <v>7087</v>
      </c>
      <c r="F2068" s="272" t="s">
        <v>7087</v>
      </c>
      <c r="G2068" s="272">
        <v>99839</v>
      </c>
      <c r="H2068" s="272" t="s">
        <v>9220</v>
      </c>
      <c r="I2068" s="272" t="s">
        <v>261</v>
      </c>
      <c r="J2068" s="272" t="s">
        <v>7089</v>
      </c>
      <c r="K2068" s="273">
        <v>495.23</v>
      </c>
      <c r="L2068" s="272" t="s">
        <v>7090</v>
      </c>
    </row>
    <row r="2069" spans="1:12">
      <c r="A2069" s="272" t="s">
        <v>9088</v>
      </c>
      <c r="B2069" s="272" t="s">
        <v>9089</v>
      </c>
      <c r="C2069" s="272" t="s">
        <v>9217</v>
      </c>
      <c r="D2069" s="272" t="s">
        <v>9218</v>
      </c>
      <c r="E2069" s="273" t="s">
        <v>7087</v>
      </c>
      <c r="F2069" s="272" t="s">
        <v>7087</v>
      </c>
      <c r="G2069" s="272">
        <v>99841</v>
      </c>
      <c r="H2069" s="272" t="s">
        <v>9221</v>
      </c>
      <c r="I2069" s="272" t="s">
        <v>261</v>
      </c>
      <c r="J2069" s="272" t="s">
        <v>7089</v>
      </c>
      <c r="K2069" s="274">
        <v>1016.35</v>
      </c>
      <c r="L2069" s="272" t="s">
        <v>7090</v>
      </c>
    </row>
    <row r="2070" spans="1:12">
      <c r="A2070" s="272" t="s">
        <v>9088</v>
      </c>
      <c r="B2070" s="272" t="s">
        <v>9089</v>
      </c>
      <c r="C2070" s="272" t="s">
        <v>9217</v>
      </c>
      <c r="D2070" s="272" t="s">
        <v>9218</v>
      </c>
      <c r="E2070" s="273" t="s">
        <v>7087</v>
      </c>
      <c r="F2070" s="272" t="s">
        <v>7087</v>
      </c>
      <c r="G2070" s="272">
        <v>99855</v>
      </c>
      <c r="H2070" s="272" t="s">
        <v>9222</v>
      </c>
      <c r="I2070" s="272" t="s">
        <v>261</v>
      </c>
      <c r="J2070" s="272" t="s">
        <v>7089</v>
      </c>
      <c r="K2070" s="273">
        <v>105.59</v>
      </c>
      <c r="L2070" s="272" t="s">
        <v>7090</v>
      </c>
    </row>
    <row r="2071" spans="1:12">
      <c r="A2071" s="272" t="s">
        <v>9088</v>
      </c>
      <c r="B2071" s="272" t="s">
        <v>9089</v>
      </c>
      <c r="C2071" s="272" t="s">
        <v>9217</v>
      </c>
      <c r="D2071" s="272" t="s">
        <v>9218</v>
      </c>
      <c r="E2071" s="273" t="s">
        <v>7087</v>
      </c>
      <c r="F2071" s="272" t="s">
        <v>7087</v>
      </c>
      <c r="G2071" s="272">
        <v>99857</v>
      </c>
      <c r="H2071" s="272" t="s">
        <v>9223</v>
      </c>
      <c r="I2071" s="272" t="s">
        <v>261</v>
      </c>
      <c r="J2071" s="272" t="s">
        <v>7089</v>
      </c>
      <c r="K2071" s="273">
        <v>85.75</v>
      </c>
      <c r="L2071" s="272" t="s">
        <v>7090</v>
      </c>
    </row>
    <row r="2072" spans="1:12">
      <c r="A2072" s="272" t="s">
        <v>9088</v>
      </c>
      <c r="B2072" s="272" t="s">
        <v>9089</v>
      </c>
      <c r="C2072" s="272" t="s">
        <v>9217</v>
      </c>
      <c r="D2072" s="272" t="s">
        <v>9218</v>
      </c>
      <c r="E2072" s="273" t="s">
        <v>7087</v>
      </c>
      <c r="F2072" s="272" t="s">
        <v>7087</v>
      </c>
      <c r="G2072" s="272">
        <v>99861</v>
      </c>
      <c r="H2072" s="272" t="s">
        <v>9224</v>
      </c>
      <c r="I2072" s="272" t="s">
        <v>38</v>
      </c>
      <c r="J2072" s="272" t="s">
        <v>7089</v>
      </c>
      <c r="K2072" s="273">
        <v>618.41</v>
      </c>
      <c r="L2072" s="272" t="s">
        <v>7090</v>
      </c>
    </row>
    <row r="2073" spans="1:12">
      <c r="A2073" s="272" t="s">
        <v>9088</v>
      </c>
      <c r="B2073" s="272" t="s">
        <v>9089</v>
      </c>
      <c r="C2073" s="272" t="s">
        <v>9217</v>
      </c>
      <c r="D2073" s="272" t="s">
        <v>9218</v>
      </c>
      <c r="E2073" s="273" t="s">
        <v>7087</v>
      </c>
      <c r="F2073" s="272" t="s">
        <v>7087</v>
      </c>
      <c r="G2073" s="272">
        <v>99862</v>
      </c>
      <c r="H2073" s="272" t="s">
        <v>9225</v>
      </c>
      <c r="I2073" s="272" t="s">
        <v>38</v>
      </c>
      <c r="J2073" s="272" t="s">
        <v>7089</v>
      </c>
      <c r="K2073" s="273">
        <v>557.91999999999996</v>
      </c>
      <c r="L2073" s="272" t="s">
        <v>7090</v>
      </c>
    </row>
    <row r="2074" spans="1:12">
      <c r="A2074" s="272" t="s">
        <v>9088</v>
      </c>
      <c r="B2074" s="272" t="s">
        <v>9089</v>
      </c>
      <c r="C2074" s="272" t="s">
        <v>9226</v>
      </c>
      <c r="D2074" s="272" t="s">
        <v>9227</v>
      </c>
      <c r="E2074" s="273" t="s">
        <v>7087</v>
      </c>
      <c r="F2074" s="272" t="s">
        <v>7087</v>
      </c>
      <c r="G2074" s="272">
        <v>90838</v>
      </c>
      <c r="H2074" s="272" t="s">
        <v>9228</v>
      </c>
      <c r="I2074" s="272" t="s">
        <v>17</v>
      </c>
      <c r="J2074" s="272" t="s">
        <v>7089</v>
      </c>
      <c r="K2074" s="274">
        <v>1418.48</v>
      </c>
      <c r="L2074" s="272" t="s">
        <v>7090</v>
      </c>
    </row>
    <row r="2075" spans="1:12">
      <c r="A2075" s="272" t="s">
        <v>9088</v>
      </c>
      <c r="B2075" s="272" t="s">
        <v>9089</v>
      </c>
      <c r="C2075" s="272" t="s">
        <v>9226</v>
      </c>
      <c r="D2075" s="272" t="s">
        <v>9227</v>
      </c>
      <c r="E2075" s="273" t="s">
        <v>7087</v>
      </c>
      <c r="F2075" s="272" t="s">
        <v>7087</v>
      </c>
      <c r="G2075" s="272">
        <v>91338</v>
      </c>
      <c r="H2075" s="272" t="s">
        <v>9229</v>
      </c>
      <c r="I2075" s="272" t="s">
        <v>38</v>
      </c>
      <c r="J2075" s="272" t="s">
        <v>7089</v>
      </c>
      <c r="K2075" s="273">
        <v>853.18</v>
      </c>
      <c r="L2075" s="272" t="s">
        <v>7090</v>
      </c>
    </row>
    <row r="2076" spans="1:12">
      <c r="A2076" s="272" t="s">
        <v>9088</v>
      </c>
      <c r="B2076" s="272" t="s">
        <v>9089</v>
      </c>
      <c r="C2076" s="272" t="s">
        <v>9226</v>
      </c>
      <c r="D2076" s="272" t="s">
        <v>9227</v>
      </c>
      <c r="E2076" s="273" t="s">
        <v>7087</v>
      </c>
      <c r="F2076" s="272" t="s">
        <v>7087</v>
      </c>
      <c r="G2076" s="272">
        <v>91341</v>
      </c>
      <c r="H2076" s="272" t="s">
        <v>9230</v>
      </c>
      <c r="I2076" s="272" t="s">
        <v>38</v>
      </c>
      <c r="J2076" s="272" t="s">
        <v>7089</v>
      </c>
      <c r="K2076" s="273">
        <v>665.61</v>
      </c>
      <c r="L2076" s="272" t="s">
        <v>7090</v>
      </c>
    </row>
    <row r="2077" spans="1:12">
      <c r="A2077" s="272" t="s">
        <v>9088</v>
      </c>
      <c r="B2077" s="272" t="s">
        <v>9089</v>
      </c>
      <c r="C2077" s="272" t="s">
        <v>9226</v>
      </c>
      <c r="D2077" s="272" t="s">
        <v>9227</v>
      </c>
      <c r="E2077" s="273" t="s">
        <v>7087</v>
      </c>
      <c r="F2077" s="272" t="s">
        <v>7087</v>
      </c>
      <c r="G2077" s="272">
        <v>94805</v>
      </c>
      <c r="H2077" s="272" t="s">
        <v>9231</v>
      </c>
      <c r="I2077" s="272" t="s">
        <v>17</v>
      </c>
      <c r="J2077" s="272" t="s">
        <v>7089</v>
      </c>
      <c r="K2077" s="273">
        <v>851.26</v>
      </c>
      <c r="L2077" s="272" t="s">
        <v>7090</v>
      </c>
    </row>
    <row r="2078" spans="1:12">
      <c r="A2078" s="272" t="s">
        <v>9088</v>
      </c>
      <c r="B2078" s="272" t="s">
        <v>9089</v>
      </c>
      <c r="C2078" s="272" t="s">
        <v>9226</v>
      </c>
      <c r="D2078" s="272" t="s">
        <v>9227</v>
      </c>
      <c r="E2078" s="273" t="s">
        <v>7087</v>
      </c>
      <c r="F2078" s="272" t="s">
        <v>7087</v>
      </c>
      <c r="G2078" s="272">
        <v>94806</v>
      </c>
      <c r="H2078" s="272" t="s">
        <v>9232</v>
      </c>
      <c r="I2078" s="272" t="s">
        <v>17</v>
      </c>
      <c r="J2078" s="272" t="s">
        <v>7089</v>
      </c>
      <c r="K2078" s="273">
        <v>677.61</v>
      </c>
      <c r="L2078" s="272" t="s">
        <v>7090</v>
      </c>
    </row>
    <row r="2079" spans="1:12">
      <c r="A2079" s="272" t="s">
        <v>9088</v>
      </c>
      <c r="B2079" s="272" t="s">
        <v>9089</v>
      </c>
      <c r="C2079" s="272" t="s">
        <v>9226</v>
      </c>
      <c r="D2079" s="272" t="s">
        <v>9227</v>
      </c>
      <c r="E2079" s="273" t="s">
        <v>7087</v>
      </c>
      <c r="F2079" s="272" t="s">
        <v>7087</v>
      </c>
      <c r="G2079" s="272">
        <v>94807</v>
      </c>
      <c r="H2079" s="272" t="s">
        <v>9233</v>
      </c>
      <c r="I2079" s="272" t="s">
        <v>17</v>
      </c>
      <c r="J2079" s="272" t="s">
        <v>7089</v>
      </c>
      <c r="K2079" s="273">
        <v>619.66999999999996</v>
      </c>
      <c r="L2079" s="272" t="s">
        <v>7090</v>
      </c>
    </row>
    <row r="2080" spans="1:12">
      <c r="A2080" s="272" t="s">
        <v>9088</v>
      </c>
      <c r="B2080" s="272" t="s">
        <v>9089</v>
      </c>
      <c r="C2080" s="272" t="s">
        <v>9226</v>
      </c>
      <c r="D2080" s="272" t="s">
        <v>9227</v>
      </c>
      <c r="E2080" s="273" t="s">
        <v>7087</v>
      </c>
      <c r="F2080" s="272" t="s">
        <v>7087</v>
      </c>
      <c r="G2080" s="272">
        <v>100702</v>
      </c>
      <c r="H2080" s="272" t="s">
        <v>9234</v>
      </c>
      <c r="I2080" s="272" t="s">
        <v>38</v>
      </c>
      <c r="J2080" s="272" t="s">
        <v>7089</v>
      </c>
      <c r="K2080" s="273">
        <v>468.13</v>
      </c>
      <c r="L2080" s="272" t="s">
        <v>7090</v>
      </c>
    </row>
    <row r="2081" spans="1:12">
      <c r="A2081" s="272" t="s">
        <v>9088</v>
      </c>
      <c r="B2081" s="272" t="s">
        <v>9089</v>
      </c>
      <c r="C2081" s="272" t="s">
        <v>9235</v>
      </c>
      <c r="D2081" s="272" t="s">
        <v>9236</v>
      </c>
      <c r="E2081" s="273" t="s">
        <v>7087</v>
      </c>
      <c r="F2081" s="272" t="s">
        <v>7087</v>
      </c>
      <c r="G2081" s="272">
        <v>102188</v>
      </c>
      <c r="H2081" s="272" t="s">
        <v>9237</v>
      </c>
      <c r="I2081" s="272" t="s">
        <v>17</v>
      </c>
      <c r="J2081" s="272" t="s">
        <v>7147</v>
      </c>
      <c r="K2081" s="273">
        <v>917.32</v>
      </c>
      <c r="L2081" s="272" t="s">
        <v>7090</v>
      </c>
    </row>
    <row r="2082" spans="1:12">
      <c r="A2082" s="272" t="s">
        <v>9088</v>
      </c>
      <c r="B2082" s="272" t="s">
        <v>9089</v>
      </c>
      <c r="C2082" s="272" t="s">
        <v>9235</v>
      </c>
      <c r="D2082" s="272" t="s">
        <v>9236</v>
      </c>
      <c r="E2082" s="273" t="s">
        <v>7087</v>
      </c>
      <c r="F2082" s="272" t="s">
        <v>7087</v>
      </c>
      <c r="G2082" s="272">
        <v>102189</v>
      </c>
      <c r="H2082" s="272" t="s">
        <v>9238</v>
      </c>
      <c r="I2082" s="272" t="s">
        <v>17</v>
      </c>
      <c r="J2082" s="272" t="s">
        <v>7147</v>
      </c>
      <c r="K2082" s="273">
        <v>237.61</v>
      </c>
      <c r="L2082" s="272" t="s">
        <v>7090</v>
      </c>
    </row>
    <row r="2083" spans="1:12">
      <c r="A2083" s="272" t="s">
        <v>9088</v>
      </c>
      <c r="B2083" s="272" t="s">
        <v>9089</v>
      </c>
      <c r="C2083" s="272" t="s">
        <v>9239</v>
      </c>
      <c r="D2083" s="272" t="s">
        <v>9240</v>
      </c>
      <c r="E2083" s="273" t="s">
        <v>7087</v>
      </c>
      <c r="F2083" s="272" t="s">
        <v>7087</v>
      </c>
      <c r="G2083" s="272">
        <v>100703</v>
      </c>
      <c r="H2083" s="272" t="s">
        <v>9241</v>
      </c>
      <c r="I2083" s="272" t="s">
        <v>17</v>
      </c>
      <c r="J2083" s="272" t="s">
        <v>7147</v>
      </c>
      <c r="K2083" s="273">
        <v>33.28</v>
      </c>
      <c r="L2083" s="272" t="s">
        <v>7090</v>
      </c>
    </row>
    <row r="2084" spans="1:12">
      <c r="A2084" s="272" t="s">
        <v>9088</v>
      </c>
      <c r="B2084" s="272" t="s">
        <v>9089</v>
      </c>
      <c r="C2084" s="272" t="s">
        <v>9239</v>
      </c>
      <c r="D2084" s="272" t="s">
        <v>9240</v>
      </c>
      <c r="E2084" s="273" t="s">
        <v>7087</v>
      </c>
      <c r="F2084" s="272" t="s">
        <v>7087</v>
      </c>
      <c r="G2084" s="272">
        <v>100704</v>
      </c>
      <c r="H2084" s="272" t="s">
        <v>9242</v>
      </c>
      <c r="I2084" s="272" t="s">
        <v>17</v>
      </c>
      <c r="J2084" s="272" t="s">
        <v>7147</v>
      </c>
      <c r="K2084" s="273">
        <v>71.48</v>
      </c>
      <c r="L2084" s="272" t="s">
        <v>7090</v>
      </c>
    </row>
    <row r="2085" spans="1:12">
      <c r="A2085" s="272" t="s">
        <v>9088</v>
      </c>
      <c r="B2085" s="272" t="s">
        <v>9089</v>
      </c>
      <c r="C2085" s="272" t="s">
        <v>9239</v>
      </c>
      <c r="D2085" s="272" t="s">
        <v>9240</v>
      </c>
      <c r="E2085" s="273" t="s">
        <v>7087</v>
      </c>
      <c r="F2085" s="272" t="s">
        <v>7087</v>
      </c>
      <c r="G2085" s="272">
        <v>100705</v>
      </c>
      <c r="H2085" s="272" t="s">
        <v>9243</v>
      </c>
      <c r="I2085" s="272" t="s">
        <v>17</v>
      </c>
      <c r="J2085" s="272" t="s">
        <v>7147</v>
      </c>
      <c r="K2085" s="273">
        <v>80.709999999999994</v>
      </c>
      <c r="L2085" s="272" t="s">
        <v>7090</v>
      </c>
    </row>
    <row r="2086" spans="1:12">
      <c r="A2086" s="272" t="s">
        <v>9088</v>
      </c>
      <c r="B2086" s="272" t="s">
        <v>9089</v>
      </c>
      <c r="C2086" s="272" t="s">
        <v>9239</v>
      </c>
      <c r="D2086" s="272" t="s">
        <v>9240</v>
      </c>
      <c r="E2086" s="273" t="s">
        <v>7087</v>
      </c>
      <c r="F2086" s="272" t="s">
        <v>7087</v>
      </c>
      <c r="G2086" s="272">
        <v>100706</v>
      </c>
      <c r="H2086" s="272" t="s">
        <v>9244</v>
      </c>
      <c r="I2086" s="272" t="s">
        <v>17</v>
      </c>
      <c r="J2086" s="272" t="s">
        <v>7147</v>
      </c>
      <c r="K2086" s="273">
        <v>70.02</v>
      </c>
      <c r="L2086" s="272" t="s">
        <v>7090</v>
      </c>
    </row>
    <row r="2087" spans="1:12">
      <c r="A2087" s="272" t="s">
        <v>9088</v>
      </c>
      <c r="B2087" s="272" t="s">
        <v>9089</v>
      </c>
      <c r="C2087" s="272" t="s">
        <v>9239</v>
      </c>
      <c r="D2087" s="272" t="s">
        <v>9240</v>
      </c>
      <c r="E2087" s="273" t="s">
        <v>7087</v>
      </c>
      <c r="F2087" s="272" t="s">
        <v>7087</v>
      </c>
      <c r="G2087" s="272">
        <v>100707</v>
      </c>
      <c r="H2087" s="272" t="s">
        <v>9245</v>
      </c>
      <c r="I2087" s="272" t="s">
        <v>17</v>
      </c>
      <c r="J2087" s="272" t="s">
        <v>7147</v>
      </c>
      <c r="K2087" s="273">
        <v>151.19</v>
      </c>
      <c r="L2087" s="272" t="s">
        <v>7090</v>
      </c>
    </row>
    <row r="2088" spans="1:12">
      <c r="A2088" s="272" t="s">
        <v>9088</v>
      </c>
      <c r="B2088" s="272" t="s">
        <v>9089</v>
      </c>
      <c r="C2088" s="272" t="s">
        <v>9239</v>
      </c>
      <c r="D2088" s="272" t="s">
        <v>9240</v>
      </c>
      <c r="E2088" s="273" t="s">
        <v>7087</v>
      </c>
      <c r="F2088" s="272" t="s">
        <v>7087</v>
      </c>
      <c r="G2088" s="272">
        <v>100708</v>
      </c>
      <c r="H2088" s="272" t="s">
        <v>9246</v>
      </c>
      <c r="I2088" s="272" t="s">
        <v>17</v>
      </c>
      <c r="J2088" s="272" t="s">
        <v>7147</v>
      </c>
      <c r="K2088" s="273">
        <v>190.18</v>
      </c>
      <c r="L2088" s="272" t="s">
        <v>7090</v>
      </c>
    </row>
    <row r="2089" spans="1:12">
      <c r="A2089" s="272" t="s">
        <v>9088</v>
      </c>
      <c r="B2089" s="272" t="s">
        <v>9089</v>
      </c>
      <c r="C2089" s="272" t="s">
        <v>9239</v>
      </c>
      <c r="D2089" s="272" t="s">
        <v>9240</v>
      </c>
      <c r="E2089" s="273" t="s">
        <v>7087</v>
      </c>
      <c r="F2089" s="272" t="s">
        <v>7087</v>
      </c>
      <c r="G2089" s="272">
        <v>100709</v>
      </c>
      <c r="H2089" s="272" t="s">
        <v>9247</v>
      </c>
      <c r="I2089" s="272" t="s">
        <v>17</v>
      </c>
      <c r="J2089" s="272" t="s">
        <v>7147</v>
      </c>
      <c r="K2089" s="273">
        <v>39.68</v>
      </c>
      <c r="L2089" s="272" t="s">
        <v>7090</v>
      </c>
    </row>
    <row r="2090" spans="1:12">
      <c r="A2090" s="272" t="s">
        <v>9088</v>
      </c>
      <c r="B2090" s="272" t="s">
        <v>9089</v>
      </c>
      <c r="C2090" s="272" t="s">
        <v>9239</v>
      </c>
      <c r="D2090" s="272" t="s">
        <v>9240</v>
      </c>
      <c r="E2090" s="273" t="s">
        <v>7087</v>
      </c>
      <c r="F2090" s="272" t="s">
        <v>7087</v>
      </c>
      <c r="G2090" s="272">
        <v>100710</v>
      </c>
      <c r="H2090" s="272" t="s">
        <v>9248</v>
      </c>
      <c r="I2090" s="272" t="s">
        <v>17</v>
      </c>
      <c r="J2090" s="272" t="s">
        <v>7147</v>
      </c>
      <c r="K2090" s="273">
        <v>87.44</v>
      </c>
      <c r="L2090" s="272" t="s">
        <v>7090</v>
      </c>
    </row>
    <row r="2091" spans="1:12">
      <c r="A2091" s="272" t="s">
        <v>9088</v>
      </c>
      <c r="B2091" s="272" t="s">
        <v>9089</v>
      </c>
      <c r="C2091" s="272" t="s">
        <v>9249</v>
      </c>
      <c r="D2091" s="272" t="s">
        <v>9250</v>
      </c>
      <c r="E2091" s="273" t="s">
        <v>7087</v>
      </c>
      <c r="F2091" s="272" t="s">
        <v>7087</v>
      </c>
      <c r="G2091" s="272">
        <v>102151</v>
      </c>
      <c r="H2091" s="272" t="s">
        <v>9251</v>
      </c>
      <c r="I2091" s="272" t="s">
        <v>38</v>
      </c>
      <c r="J2091" s="272" t="s">
        <v>7147</v>
      </c>
      <c r="K2091" s="273">
        <v>161.47999999999999</v>
      </c>
      <c r="L2091" s="272" t="s">
        <v>7090</v>
      </c>
    </row>
    <row r="2092" spans="1:12">
      <c r="A2092" s="272" t="s">
        <v>9088</v>
      </c>
      <c r="B2092" s="272" t="s">
        <v>9089</v>
      </c>
      <c r="C2092" s="272" t="s">
        <v>9249</v>
      </c>
      <c r="D2092" s="272" t="s">
        <v>9250</v>
      </c>
      <c r="E2092" s="273" t="s">
        <v>7087</v>
      </c>
      <c r="F2092" s="272" t="s">
        <v>7087</v>
      </c>
      <c r="G2092" s="272">
        <v>102152</v>
      </c>
      <c r="H2092" s="272" t="s">
        <v>9252</v>
      </c>
      <c r="I2092" s="272" t="s">
        <v>38</v>
      </c>
      <c r="J2092" s="272" t="s">
        <v>7147</v>
      </c>
      <c r="K2092" s="273">
        <v>178.48</v>
      </c>
      <c r="L2092" s="272" t="s">
        <v>7090</v>
      </c>
    </row>
    <row r="2093" spans="1:12">
      <c r="A2093" s="272" t="s">
        <v>9088</v>
      </c>
      <c r="B2093" s="272" t="s">
        <v>9089</v>
      </c>
      <c r="C2093" s="272" t="s">
        <v>9249</v>
      </c>
      <c r="D2093" s="272" t="s">
        <v>9250</v>
      </c>
      <c r="E2093" s="273" t="s">
        <v>7087</v>
      </c>
      <c r="F2093" s="272" t="s">
        <v>7087</v>
      </c>
      <c r="G2093" s="272">
        <v>102153</v>
      </c>
      <c r="H2093" s="272" t="s">
        <v>9253</v>
      </c>
      <c r="I2093" s="272" t="s">
        <v>38</v>
      </c>
      <c r="J2093" s="272" t="s">
        <v>7147</v>
      </c>
      <c r="K2093" s="273">
        <v>223.81</v>
      </c>
      <c r="L2093" s="272" t="s">
        <v>7090</v>
      </c>
    </row>
    <row r="2094" spans="1:12">
      <c r="A2094" s="272" t="s">
        <v>9088</v>
      </c>
      <c r="B2094" s="272" t="s">
        <v>9089</v>
      </c>
      <c r="C2094" s="272" t="s">
        <v>9249</v>
      </c>
      <c r="D2094" s="272" t="s">
        <v>9250</v>
      </c>
      <c r="E2094" s="273" t="s">
        <v>7087</v>
      </c>
      <c r="F2094" s="272" t="s">
        <v>7087</v>
      </c>
      <c r="G2094" s="272">
        <v>102154</v>
      </c>
      <c r="H2094" s="272" t="s">
        <v>9254</v>
      </c>
      <c r="I2094" s="272" t="s">
        <v>38</v>
      </c>
      <c r="J2094" s="272" t="s">
        <v>7147</v>
      </c>
      <c r="K2094" s="273">
        <v>192.89</v>
      </c>
      <c r="L2094" s="272" t="s">
        <v>7090</v>
      </c>
    </row>
    <row r="2095" spans="1:12">
      <c r="A2095" s="272" t="s">
        <v>9088</v>
      </c>
      <c r="B2095" s="272" t="s">
        <v>9089</v>
      </c>
      <c r="C2095" s="272" t="s">
        <v>9249</v>
      </c>
      <c r="D2095" s="272" t="s">
        <v>9250</v>
      </c>
      <c r="E2095" s="273" t="s">
        <v>7087</v>
      </c>
      <c r="F2095" s="272" t="s">
        <v>7087</v>
      </c>
      <c r="G2095" s="272">
        <v>102155</v>
      </c>
      <c r="H2095" s="272" t="s">
        <v>9255</v>
      </c>
      <c r="I2095" s="272" t="s">
        <v>38</v>
      </c>
      <c r="J2095" s="272" t="s">
        <v>7147</v>
      </c>
      <c r="K2095" s="273">
        <v>229.97</v>
      </c>
      <c r="L2095" s="272" t="s">
        <v>7090</v>
      </c>
    </row>
    <row r="2096" spans="1:12">
      <c r="A2096" s="272" t="s">
        <v>9088</v>
      </c>
      <c r="B2096" s="272" t="s">
        <v>9089</v>
      </c>
      <c r="C2096" s="272" t="s">
        <v>9249</v>
      </c>
      <c r="D2096" s="272" t="s">
        <v>9250</v>
      </c>
      <c r="E2096" s="273" t="s">
        <v>7087</v>
      </c>
      <c r="F2096" s="272" t="s">
        <v>7087</v>
      </c>
      <c r="G2096" s="272">
        <v>102156</v>
      </c>
      <c r="H2096" s="272" t="s">
        <v>9256</v>
      </c>
      <c r="I2096" s="272" t="s">
        <v>38</v>
      </c>
      <c r="J2096" s="272" t="s">
        <v>7147</v>
      </c>
      <c r="K2096" s="273">
        <v>218.93</v>
      </c>
      <c r="L2096" s="272" t="s">
        <v>7090</v>
      </c>
    </row>
    <row r="2097" spans="1:12">
      <c r="A2097" s="272" t="s">
        <v>9088</v>
      </c>
      <c r="B2097" s="272" t="s">
        <v>9089</v>
      </c>
      <c r="C2097" s="272" t="s">
        <v>9249</v>
      </c>
      <c r="D2097" s="272" t="s">
        <v>9250</v>
      </c>
      <c r="E2097" s="273" t="s">
        <v>7087</v>
      </c>
      <c r="F2097" s="272" t="s">
        <v>7087</v>
      </c>
      <c r="G2097" s="272">
        <v>102157</v>
      </c>
      <c r="H2097" s="272" t="s">
        <v>9257</v>
      </c>
      <c r="I2097" s="272" t="s">
        <v>38</v>
      </c>
      <c r="J2097" s="272" t="s">
        <v>7147</v>
      </c>
      <c r="K2097" s="273">
        <v>298.27</v>
      </c>
      <c r="L2097" s="272" t="s">
        <v>7090</v>
      </c>
    </row>
    <row r="2098" spans="1:12">
      <c r="A2098" s="272" t="s">
        <v>9088</v>
      </c>
      <c r="B2098" s="272" t="s">
        <v>9089</v>
      </c>
      <c r="C2098" s="272" t="s">
        <v>9249</v>
      </c>
      <c r="D2098" s="272" t="s">
        <v>9250</v>
      </c>
      <c r="E2098" s="273" t="s">
        <v>7087</v>
      </c>
      <c r="F2098" s="272" t="s">
        <v>7087</v>
      </c>
      <c r="G2098" s="272">
        <v>102158</v>
      </c>
      <c r="H2098" s="272" t="s">
        <v>9258</v>
      </c>
      <c r="I2098" s="272" t="s">
        <v>38</v>
      </c>
      <c r="J2098" s="272" t="s">
        <v>7147</v>
      </c>
      <c r="K2098" s="273">
        <v>300.57</v>
      </c>
      <c r="L2098" s="272" t="s">
        <v>7090</v>
      </c>
    </row>
    <row r="2099" spans="1:12">
      <c r="A2099" s="272" t="s">
        <v>9088</v>
      </c>
      <c r="B2099" s="272" t="s">
        <v>9089</v>
      </c>
      <c r="C2099" s="272" t="s">
        <v>9249</v>
      </c>
      <c r="D2099" s="272" t="s">
        <v>9250</v>
      </c>
      <c r="E2099" s="273" t="s">
        <v>7087</v>
      </c>
      <c r="F2099" s="272" t="s">
        <v>7087</v>
      </c>
      <c r="G2099" s="272">
        <v>102159</v>
      </c>
      <c r="H2099" s="272" t="s">
        <v>9259</v>
      </c>
      <c r="I2099" s="272" t="s">
        <v>38</v>
      </c>
      <c r="J2099" s="272" t="s">
        <v>7147</v>
      </c>
      <c r="K2099" s="273">
        <v>357.07</v>
      </c>
      <c r="L2099" s="272" t="s">
        <v>7090</v>
      </c>
    </row>
    <row r="2100" spans="1:12">
      <c r="A2100" s="272" t="s">
        <v>9088</v>
      </c>
      <c r="B2100" s="272" t="s">
        <v>9089</v>
      </c>
      <c r="C2100" s="272" t="s">
        <v>9249</v>
      </c>
      <c r="D2100" s="272" t="s">
        <v>9250</v>
      </c>
      <c r="E2100" s="273" t="s">
        <v>7087</v>
      </c>
      <c r="F2100" s="272" t="s">
        <v>7087</v>
      </c>
      <c r="G2100" s="272">
        <v>102160</v>
      </c>
      <c r="H2100" s="272" t="s">
        <v>9260</v>
      </c>
      <c r="I2100" s="272" t="s">
        <v>38</v>
      </c>
      <c r="J2100" s="272" t="s">
        <v>7147</v>
      </c>
      <c r="K2100" s="273">
        <v>155.81</v>
      </c>
      <c r="L2100" s="272" t="s">
        <v>7090</v>
      </c>
    </row>
    <row r="2101" spans="1:12">
      <c r="A2101" s="272" t="s">
        <v>9088</v>
      </c>
      <c r="B2101" s="272" t="s">
        <v>9089</v>
      </c>
      <c r="C2101" s="272" t="s">
        <v>9249</v>
      </c>
      <c r="D2101" s="272" t="s">
        <v>9250</v>
      </c>
      <c r="E2101" s="273" t="s">
        <v>7087</v>
      </c>
      <c r="F2101" s="272" t="s">
        <v>7087</v>
      </c>
      <c r="G2101" s="272">
        <v>102161</v>
      </c>
      <c r="H2101" s="272" t="s">
        <v>9261</v>
      </c>
      <c r="I2101" s="272" t="s">
        <v>38</v>
      </c>
      <c r="J2101" s="272" t="s">
        <v>7089</v>
      </c>
      <c r="K2101" s="273">
        <v>265.74</v>
      </c>
      <c r="L2101" s="272" t="s">
        <v>7090</v>
      </c>
    </row>
    <row r="2102" spans="1:12">
      <c r="A2102" s="272" t="s">
        <v>9088</v>
      </c>
      <c r="B2102" s="272" t="s">
        <v>9089</v>
      </c>
      <c r="C2102" s="272" t="s">
        <v>9249</v>
      </c>
      <c r="D2102" s="272" t="s">
        <v>9250</v>
      </c>
      <c r="E2102" s="273" t="s">
        <v>7087</v>
      </c>
      <c r="F2102" s="272" t="s">
        <v>7087</v>
      </c>
      <c r="G2102" s="272">
        <v>102162</v>
      </c>
      <c r="H2102" s="272" t="s">
        <v>9262</v>
      </c>
      <c r="I2102" s="272" t="s">
        <v>38</v>
      </c>
      <c r="J2102" s="272" t="s">
        <v>7089</v>
      </c>
      <c r="K2102" s="273">
        <v>282.74</v>
      </c>
      <c r="L2102" s="272" t="s">
        <v>7090</v>
      </c>
    </row>
    <row r="2103" spans="1:12">
      <c r="A2103" s="272" t="s">
        <v>9088</v>
      </c>
      <c r="B2103" s="272" t="s">
        <v>9089</v>
      </c>
      <c r="C2103" s="272" t="s">
        <v>9249</v>
      </c>
      <c r="D2103" s="272" t="s">
        <v>9250</v>
      </c>
      <c r="E2103" s="273" t="s">
        <v>7087</v>
      </c>
      <c r="F2103" s="272" t="s">
        <v>7087</v>
      </c>
      <c r="G2103" s="272">
        <v>102163</v>
      </c>
      <c r="H2103" s="272" t="s">
        <v>9263</v>
      </c>
      <c r="I2103" s="272" t="s">
        <v>38</v>
      </c>
      <c r="J2103" s="272" t="s">
        <v>7089</v>
      </c>
      <c r="K2103" s="273">
        <v>328.07</v>
      </c>
      <c r="L2103" s="272" t="s">
        <v>7090</v>
      </c>
    </row>
    <row r="2104" spans="1:12">
      <c r="A2104" s="272" t="s">
        <v>9088</v>
      </c>
      <c r="B2104" s="272" t="s">
        <v>9089</v>
      </c>
      <c r="C2104" s="272" t="s">
        <v>9249</v>
      </c>
      <c r="D2104" s="272" t="s">
        <v>9250</v>
      </c>
      <c r="E2104" s="273" t="s">
        <v>7087</v>
      </c>
      <c r="F2104" s="272" t="s">
        <v>7087</v>
      </c>
      <c r="G2104" s="272">
        <v>102164</v>
      </c>
      <c r="H2104" s="272" t="s">
        <v>9264</v>
      </c>
      <c r="I2104" s="272" t="s">
        <v>38</v>
      </c>
      <c r="J2104" s="272" t="s">
        <v>7089</v>
      </c>
      <c r="K2104" s="273">
        <v>277.97000000000003</v>
      </c>
      <c r="L2104" s="272" t="s">
        <v>7090</v>
      </c>
    </row>
    <row r="2105" spans="1:12">
      <c r="A2105" s="272" t="s">
        <v>9088</v>
      </c>
      <c r="B2105" s="272" t="s">
        <v>9089</v>
      </c>
      <c r="C2105" s="272" t="s">
        <v>9249</v>
      </c>
      <c r="D2105" s="272" t="s">
        <v>9250</v>
      </c>
      <c r="E2105" s="273" t="s">
        <v>7087</v>
      </c>
      <c r="F2105" s="272" t="s">
        <v>7087</v>
      </c>
      <c r="G2105" s="272">
        <v>102165</v>
      </c>
      <c r="H2105" s="272" t="s">
        <v>9265</v>
      </c>
      <c r="I2105" s="272" t="s">
        <v>38</v>
      </c>
      <c r="J2105" s="272" t="s">
        <v>7089</v>
      </c>
      <c r="K2105" s="273">
        <v>315.05</v>
      </c>
      <c r="L2105" s="272" t="s">
        <v>7090</v>
      </c>
    </row>
    <row r="2106" spans="1:12">
      <c r="A2106" s="272" t="s">
        <v>9088</v>
      </c>
      <c r="B2106" s="272" t="s">
        <v>9089</v>
      </c>
      <c r="C2106" s="272" t="s">
        <v>9249</v>
      </c>
      <c r="D2106" s="272" t="s">
        <v>9250</v>
      </c>
      <c r="E2106" s="273" t="s">
        <v>7087</v>
      </c>
      <c r="F2106" s="272" t="s">
        <v>7087</v>
      </c>
      <c r="G2106" s="272">
        <v>102166</v>
      </c>
      <c r="H2106" s="272" t="s">
        <v>9266</v>
      </c>
      <c r="I2106" s="272" t="s">
        <v>38</v>
      </c>
      <c r="J2106" s="272" t="s">
        <v>7089</v>
      </c>
      <c r="K2106" s="273">
        <v>284.83</v>
      </c>
      <c r="L2106" s="272" t="s">
        <v>7090</v>
      </c>
    </row>
    <row r="2107" spans="1:12">
      <c r="A2107" s="272" t="s">
        <v>9088</v>
      </c>
      <c r="B2107" s="272" t="s">
        <v>9089</v>
      </c>
      <c r="C2107" s="272" t="s">
        <v>9249</v>
      </c>
      <c r="D2107" s="272" t="s">
        <v>9250</v>
      </c>
      <c r="E2107" s="273" t="s">
        <v>7087</v>
      </c>
      <c r="F2107" s="272" t="s">
        <v>7087</v>
      </c>
      <c r="G2107" s="272">
        <v>102167</v>
      </c>
      <c r="H2107" s="272" t="s">
        <v>9267</v>
      </c>
      <c r="I2107" s="272" t="s">
        <v>38</v>
      </c>
      <c r="J2107" s="272" t="s">
        <v>7089</v>
      </c>
      <c r="K2107" s="273">
        <v>364.17</v>
      </c>
      <c r="L2107" s="272" t="s">
        <v>7090</v>
      </c>
    </row>
    <row r="2108" spans="1:12">
      <c r="A2108" s="272" t="s">
        <v>9088</v>
      </c>
      <c r="B2108" s="272" t="s">
        <v>9089</v>
      </c>
      <c r="C2108" s="272" t="s">
        <v>9249</v>
      </c>
      <c r="D2108" s="272" t="s">
        <v>9250</v>
      </c>
      <c r="E2108" s="273" t="s">
        <v>7087</v>
      </c>
      <c r="F2108" s="272" t="s">
        <v>7087</v>
      </c>
      <c r="G2108" s="272">
        <v>102168</v>
      </c>
      <c r="H2108" s="272" t="s">
        <v>9268</v>
      </c>
      <c r="I2108" s="272" t="s">
        <v>38</v>
      </c>
      <c r="J2108" s="272" t="s">
        <v>7089</v>
      </c>
      <c r="K2108" s="273">
        <v>349.39</v>
      </c>
      <c r="L2108" s="272" t="s">
        <v>7090</v>
      </c>
    </row>
    <row r="2109" spans="1:12">
      <c r="A2109" s="272" t="s">
        <v>9088</v>
      </c>
      <c r="B2109" s="272" t="s">
        <v>9089</v>
      </c>
      <c r="C2109" s="272" t="s">
        <v>9249</v>
      </c>
      <c r="D2109" s="272" t="s">
        <v>9250</v>
      </c>
      <c r="E2109" s="273" t="s">
        <v>7087</v>
      </c>
      <c r="F2109" s="272" t="s">
        <v>7087</v>
      </c>
      <c r="G2109" s="272">
        <v>102169</v>
      </c>
      <c r="H2109" s="272" t="s">
        <v>9269</v>
      </c>
      <c r="I2109" s="272" t="s">
        <v>38</v>
      </c>
      <c r="J2109" s="272" t="s">
        <v>7089</v>
      </c>
      <c r="K2109" s="273">
        <v>399.58</v>
      </c>
      <c r="L2109" s="272" t="s">
        <v>7090</v>
      </c>
    </row>
    <row r="2110" spans="1:12">
      <c r="A2110" s="272" t="s">
        <v>9088</v>
      </c>
      <c r="B2110" s="272" t="s">
        <v>9089</v>
      </c>
      <c r="C2110" s="272" t="s">
        <v>9249</v>
      </c>
      <c r="D2110" s="272" t="s">
        <v>9250</v>
      </c>
      <c r="E2110" s="273" t="s">
        <v>7087</v>
      </c>
      <c r="F2110" s="272" t="s">
        <v>7087</v>
      </c>
      <c r="G2110" s="272">
        <v>102170</v>
      </c>
      <c r="H2110" s="272" t="s">
        <v>9270</v>
      </c>
      <c r="I2110" s="272" t="s">
        <v>38</v>
      </c>
      <c r="J2110" s="272" t="s">
        <v>7089</v>
      </c>
      <c r="K2110" s="273">
        <v>260.07</v>
      </c>
      <c r="L2110" s="272" t="s">
        <v>7090</v>
      </c>
    </row>
    <row r="2111" spans="1:12">
      <c r="A2111" s="272" t="s">
        <v>9088</v>
      </c>
      <c r="B2111" s="272" t="s">
        <v>9089</v>
      </c>
      <c r="C2111" s="272" t="s">
        <v>9249</v>
      </c>
      <c r="D2111" s="272" t="s">
        <v>9250</v>
      </c>
      <c r="E2111" s="273" t="s">
        <v>7087</v>
      </c>
      <c r="F2111" s="272" t="s">
        <v>7087</v>
      </c>
      <c r="G2111" s="272">
        <v>102171</v>
      </c>
      <c r="H2111" s="272" t="s">
        <v>9271</v>
      </c>
      <c r="I2111" s="272" t="s">
        <v>38</v>
      </c>
      <c r="J2111" s="272" t="s">
        <v>7089</v>
      </c>
      <c r="K2111" s="273">
        <v>459.31</v>
      </c>
      <c r="L2111" s="272" t="s">
        <v>7090</v>
      </c>
    </row>
    <row r="2112" spans="1:12">
      <c r="A2112" s="272" t="s">
        <v>9088</v>
      </c>
      <c r="B2112" s="272" t="s">
        <v>9089</v>
      </c>
      <c r="C2112" s="272" t="s">
        <v>9249</v>
      </c>
      <c r="D2112" s="272" t="s">
        <v>9250</v>
      </c>
      <c r="E2112" s="273" t="s">
        <v>7087</v>
      </c>
      <c r="F2112" s="272" t="s">
        <v>7087</v>
      </c>
      <c r="G2112" s="272">
        <v>102172</v>
      </c>
      <c r="H2112" s="272" t="s">
        <v>9272</v>
      </c>
      <c r="I2112" s="272" t="s">
        <v>38</v>
      </c>
      <c r="J2112" s="272" t="s">
        <v>7089</v>
      </c>
      <c r="K2112" s="273">
        <v>443.5</v>
      </c>
      <c r="L2112" s="272" t="s">
        <v>7090</v>
      </c>
    </row>
    <row r="2113" spans="1:12">
      <c r="A2113" s="272" t="s">
        <v>9088</v>
      </c>
      <c r="B2113" s="272" t="s">
        <v>9089</v>
      </c>
      <c r="C2113" s="272" t="s">
        <v>9249</v>
      </c>
      <c r="D2113" s="272" t="s">
        <v>9250</v>
      </c>
      <c r="E2113" s="273" t="s">
        <v>7087</v>
      </c>
      <c r="F2113" s="272" t="s">
        <v>7087</v>
      </c>
      <c r="G2113" s="272">
        <v>102176</v>
      </c>
      <c r="H2113" s="272" t="s">
        <v>9273</v>
      </c>
      <c r="I2113" s="272" t="s">
        <v>38</v>
      </c>
      <c r="J2113" s="272" t="s">
        <v>7089</v>
      </c>
      <c r="K2113" s="273">
        <v>808.04</v>
      </c>
      <c r="L2113" s="272" t="s">
        <v>7090</v>
      </c>
    </row>
    <row r="2114" spans="1:12">
      <c r="A2114" s="272" t="s">
        <v>9088</v>
      </c>
      <c r="B2114" s="272" t="s">
        <v>9089</v>
      </c>
      <c r="C2114" s="272" t="s">
        <v>9249</v>
      </c>
      <c r="D2114" s="272" t="s">
        <v>9250</v>
      </c>
      <c r="E2114" s="273" t="s">
        <v>7087</v>
      </c>
      <c r="F2114" s="272" t="s">
        <v>7087</v>
      </c>
      <c r="G2114" s="272">
        <v>102177</v>
      </c>
      <c r="H2114" s="272" t="s">
        <v>9274</v>
      </c>
      <c r="I2114" s="272" t="s">
        <v>38</v>
      </c>
      <c r="J2114" s="272" t="s">
        <v>7089</v>
      </c>
      <c r="K2114" s="274">
        <v>1612.57</v>
      </c>
      <c r="L2114" s="272" t="s">
        <v>7090</v>
      </c>
    </row>
    <row r="2115" spans="1:12">
      <c r="A2115" s="272" t="s">
        <v>9088</v>
      </c>
      <c r="B2115" s="272" t="s">
        <v>9089</v>
      </c>
      <c r="C2115" s="272" t="s">
        <v>9249</v>
      </c>
      <c r="D2115" s="272" t="s">
        <v>9250</v>
      </c>
      <c r="E2115" s="273" t="s">
        <v>7087</v>
      </c>
      <c r="F2115" s="272" t="s">
        <v>7087</v>
      </c>
      <c r="G2115" s="272">
        <v>102178</v>
      </c>
      <c r="H2115" s="272" t="s">
        <v>9275</v>
      </c>
      <c r="I2115" s="272" t="s">
        <v>38</v>
      </c>
      <c r="J2115" s="272" t="s">
        <v>7089</v>
      </c>
      <c r="K2115" s="274">
        <v>1848.27</v>
      </c>
      <c r="L2115" s="272" t="s">
        <v>7090</v>
      </c>
    </row>
    <row r="2116" spans="1:12">
      <c r="A2116" s="272" t="s">
        <v>9088</v>
      </c>
      <c r="B2116" s="272" t="s">
        <v>9089</v>
      </c>
      <c r="C2116" s="272" t="s">
        <v>9249</v>
      </c>
      <c r="D2116" s="272" t="s">
        <v>9250</v>
      </c>
      <c r="E2116" s="273" t="s">
        <v>7087</v>
      </c>
      <c r="F2116" s="272" t="s">
        <v>7087</v>
      </c>
      <c r="G2116" s="272">
        <v>102179</v>
      </c>
      <c r="H2116" s="272" t="s">
        <v>9276</v>
      </c>
      <c r="I2116" s="272" t="s">
        <v>38</v>
      </c>
      <c r="J2116" s="272" t="s">
        <v>7089</v>
      </c>
      <c r="K2116" s="273">
        <v>370.9</v>
      </c>
      <c r="L2116" s="272" t="s">
        <v>7090</v>
      </c>
    </row>
    <row r="2117" spans="1:12">
      <c r="A2117" s="272" t="s">
        <v>9088</v>
      </c>
      <c r="B2117" s="272" t="s">
        <v>9089</v>
      </c>
      <c r="C2117" s="272" t="s">
        <v>9249</v>
      </c>
      <c r="D2117" s="272" t="s">
        <v>9250</v>
      </c>
      <c r="E2117" s="273" t="s">
        <v>7087</v>
      </c>
      <c r="F2117" s="272" t="s">
        <v>7087</v>
      </c>
      <c r="G2117" s="272">
        <v>102180</v>
      </c>
      <c r="H2117" s="272" t="s">
        <v>9277</v>
      </c>
      <c r="I2117" s="272" t="s">
        <v>38</v>
      </c>
      <c r="J2117" s="272" t="s">
        <v>7089</v>
      </c>
      <c r="K2117" s="273">
        <v>436.88</v>
      </c>
      <c r="L2117" s="272" t="s">
        <v>7090</v>
      </c>
    </row>
    <row r="2118" spans="1:12">
      <c r="A2118" s="272" t="s">
        <v>9088</v>
      </c>
      <c r="B2118" s="272" t="s">
        <v>9089</v>
      </c>
      <c r="C2118" s="272" t="s">
        <v>9249</v>
      </c>
      <c r="D2118" s="272" t="s">
        <v>9250</v>
      </c>
      <c r="E2118" s="273" t="s">
        <v>7087</v>
      </c>
      <c r="F2118" s="272" t="s">
        <v>7087</v>
      </c>
      <c r="G2118" s="272">
        <v>102181</v>
      </c>
      <c r="H2118" s="272" t="s">
        <v>9278</v>
      </c>
      <c r="I2118" s="272" t="s">
        <v>38</v>
      </c>
      <c r="J2118" s="272" t="s">
        <v>7089</v>
      </c>
      <c r="K2118" s="273">
        <v>525.11</v>
      </c>
      <c r="L2118" s="272" t="s">
        <v>7090</v>
      </c>
    </row>
    <row r="2119" spans="1:12">
      <c r="A2119" s="272" t="s">
        <v>9088</v>
      </c>
      <c r="B2119" s="272" t="s">
        <v>9089</v>
      </c>
      <c r="C2119" s="272" t="s">
        <v>9249</v>
      </c>
      <c r="D2119" s="272" t="s">
        <v>9250</v>
      </c>
      <c r="E2119" s="273" t="s">
        <v>7087</v>
      </c>
      <c r="F2119" s="272" t="s">
        <v>7087</v>
      </c>
      <c r="G2119" s="272">
        <v>102182</v>
      </c>
      <c r="H2119" s="272" t="s">
        <v>9279</v>
      </c>
      <c r="I2119" s="272" t="s">
        <v>17</v>
      </c>
      <c r="J2119" s="272" t="s">
        <v>7147</v>
      </c>
      <c r="K2119" s="274">
        <v>1100.08</v>
      </c>
      <c r="L2119" s="272" t="s">
        <v>7090</v>
      </c>
    </row>
    <row r="2120" spans="1:12">
      <c r="A2120" s="272" t="s">
        <v>9088</v>
      </c>
      <c r="B2120" s="272" t="s">
        <v>9089</v>
      </c>
      <c r="C2120" s="272" t="s">
        <v>9249</v>
      </c>
      <c r="D2120" s="272" t="s">
        <v>9250</v>
      </c>
      <c r="E2120" s="273" t="s">
        <v>7087</v>
      </c>
      <c r="F2120" s="272" t="s">
        <v>7087</v>
      </c>
      <c r="G2120" s="272">
        <v>102183</v>
      </c>
      <c r="H2120" s="272" t="s">
        <v>9280</v>
      </c>
      <c r="I2120" s="272" t="s">
        <v>17</v>
      </c>
      <c r="J2120" s="272" t="s">
        <v>7147</v>
      </c>
      <c r="K2120" s="274">
        <v>2210.6</v>
      </c>
      <c r="L2120" s="272" t="s">
        <v>7090</v>
      </c>
    </row>
    <row r="2121" spans="1:12">
      <c r="A2121" s="272" t="s">
        <v>9088</v>
      </c>
      <c r="B2121" s="272" t="s">
        <v>9089</v>
      </c>
      <c r="C2121" s="272" t="s">
        <v>9249</v>
      </c>
      <c r="D2121" s="272" t="s">
        <v>9250</v>
      </c>
      <c r="E2121" s="273" t="s">
        <v>7087</v>
      </c>
      <c r="F2121" s="272" t="s">
        <v>7087</v>
      </c>
      <c r="G2121" s="272">
        <v>102184</v>
      </c>
      <c r="H2121" s="272" t="s">
        <v>9281</v>
      </c>
      <c r="I2121" s="272" t="s">
        <v>17</v>
      </c>
      <c r="J2121" s="272" t="s">
        <v>7147</v>
      </c>
      <c r="K2121" s="274">
        <v>1998.01</v>
      </c>
      <c r="L2121" s="272" t="s">
        <v>7090</v>
      </c>
    </row>
    <row r="2122" spans="1:12">
      <c r="A2122" s="272" t="s">
        <v>9088</v>
      </c>
      <c r="B2122" s="272" t="s">
        <v>9089</v>
      </c>
      <c r="C2122" s="272" t="s">
        <v>9249</v>
      </c>
      <c r="D2122" s="272" t="s">
        <v>9250</v>
      </c>
      <c r="E2122" s="273" t="s">
        <v>7087</v>
      </c>
      <c r="F2122" s="272" t="s">
        <v>7087</v>
      </c>
      <c r="G2122" s="272">
        <v>102185</v>
      </c>
      <c r="H2122" s="272" t="s">
        <v>9282</v>
      </c>
      <c r="I2122" s="272" t="s">
        <v>17</v>
      </c>
      <c r="J2122" s="272" t="s">
        <v>7147</v>
      </c>
      <c r="K2122" s="274">
        <v>4006.17</v>
      </c>
      <c r="L2122" s="272" t="s">
        <v>7090</v>
      </c>
    </row>
    <row r="2123" spans="1:12">
      <c r="A2123" s="272" t="s">
        <v>9088</v>
      </c>
      <c r="B2123" s="272" t="s">
        <v>9089</v>
      </c>
      <c r="C2123" s="272" t="s">
        <v>9249</v>
      </c>
      <c r="D2123" s="272" t="s">
        <v>9250</v>
      </c>
      <c r="E2123" s="273" t="s">
        <v>7087</v>
      </c>
      <c r="F2123" s="272" t="s">
        <v>7087</v>
      </c>
      <c r="G2123" s="272">
        <v>102190</v>
      </c>
      <c r="H2123" s="272" t="s">
        <v>9283</v>
      </c>
      <c r="I2123" s="272" t="s">
        <v>38</v>
      </c>
      <c r="J2123" s="272" t="s">
        <v>7147</v>
      </c>
      <c r="K2123" s="273">
        <v>16.03</v>
      </c>
      <c r="L2123" s="272" t="s">
        <v>7090</v>
      </c>
    </row>
    <row r="2124" spans="1:12">
      <c r="A2124" s="272" t="s">
        <v>9088</v>
      </c>
      <c r="B2124" s="272" t="s">
        <v>9089</v>
      </c>
      <c r="C2124" s="272" t="s">
        <v>9249</v>
      </c>
      <c r="D2124" s="272" t="s">
        <v>9250</v>
      </c>
      <c r="E2124" s="273" t="s">
        <v>7087</v>
      </c>
      <c r="F2124" s="272" t="s">
        <v>7087</v>
      </c>
      <c r="G2124" s="272">
        <v>102191</v>
      </c>
      <c r="H2124" s="272" t="s">
        <v>9284</v>
      </c>
      <c r="I2124" s="272" t="s">
        <v>38</v>
      </c>
      <c r="J2124" s="272" t="s">
        <v>7147</v>
      </c>
      <c r="K2124" s="273">
        <v>19.48</v>
      </c>
      <c r="L2124" s="272" t="s">
        <v>7090</v>
      </c>
    </row>
    <row r="2125" spans="1:12">
      <c r="A2125" s="272" t="s">
        <v>9088</v>
      </c>
      <c r="B2125" s="272" t="s">
        <v>9089</v>
      </c>
      <c r="C2125" s="272" t="s">
        <v>9249</v>
      </c>
      <c r="D2125" s="272" t="s">
        <v>9250</v>
      </c>
      <c r="E2125" s="273" t="s">
        <v>7087</v>
      </c>
      <c r="F2125" s="272" t="s">
        <v>7087</v>
      </c>
      <c r="G2125" s="272">
        <v>102192</v>
      </c>
      <c r="H2125" s="272" t="s">
        <v>9285</v>
      </c>
      <c r="I2125" s="272" t="s">
        <v>38</v>
      </c>
      <c r="J2125" s="272" t="s">
        <v>7147</v>
      </c>
      <c r="K2125" s="273">
        <v>13.9</v>
      </c>
      <c r="L2125" s="272" t="s">
        <v>7090</v>
      </c>
    </row>
    <row r="2126" spans="1:12">
      <c r="A2126" s="272" t="s">
        <v>9088</v>
      </c>
      <c r="B2126" s="272" t="s">
        <v>9089</v>
      </c>
      <c r="C2126" s="272" t="s">
        <v>9286</v>
      </c>
      <c r="D2126" s="272" t="s">
        <v>9287</v>
      </c>
      <c r="E2126" s="273" t="s">
        <v>7087</v>
      </c>
      <c r="F2126" s="272" t="s">
        <v>7087</v>
      </c>
      <c r="G2126" s="272">
        <v>94569</v>
      </c>
      <c r="H2126" s="272" t="s">
        <v>9288</v>
      </c>
      <c r="I2126" s="272" t="s">
        <v>38</v>
      </c>
      <c r="J2126" s="272" t="s">
        <v>7147</v>
      </c>
      <c r="K2126" s="273">
        <v>674.15</v>
      </c>
      <c r="L2126" s="272" t="s">
        <v>7090</v>
      </c>
    </row>
    <row r="2127" spans="1:12">
      <c r="A2127" s="272" t="s">
        <v>9088</v>
      </c>
      <c r="B2127" s="272" t="s">
        <v>9089</v>
      </c>
      <c r="C2127" s="272" t="s">
        <v>9286</v>
      </c>
      <c r="D2127" s="272" t="s">
        <v>9287</v>
      </c>
      <c r="E2127" s="273" t="s">
        <v>7087</v>
      </c>
      <c r="F2127" s="272" t="s">
        <v>7087</v>
      </c>
      <c r="G2127" s="272">
        <v>94570</v>
      </c>
      <c r="H2127" s="272" t="s">
        <v>9289</v>
      </c>
      <c r="I2127" s="272" t="s">
        <v>38</v>
      </c>
      <c r="J2127" s="272" t="s">
        <v>7147</v>
      </c>
      <c r="K2127" s="273">
        <v>349.65</v>
      </c>
      <c r="L2127" s="272" t="s">
        <v>7090</v>
      </c>
    </row>
    <row r="2128" spans="1:12">
      <c r="A2128" s="272" t="s">
        <v>9088</v>
      </c>
      <c r="B2128" s="272" t="s">
        <v>9089</v>
      </c>
      <c r="C2128" s="272" t="s">
        <v>9286</v>
      </c>
      <c r="D2128" s="272" t="s">
        <v>9287</v>
      </c>
      <c r="E2128" s="273" t="s">
        <v>7087</v>
      </c>
      <c r="F2128" s="272" t="s">
        <v>7087</v>
      </c>
      <c r="G2128" s="272">
        <v>94572</v>
      </c>
      <c r="H2128" s="272" t="s">
        <v>9290</v>
      </c>
      <c r="I2128" s="272" t="s">
        <v>38</v>
      </c>
      <c r="J2128" s="272" t="s">
        <v>7147</v>
      </c>
      <c r="K2128" s="273">
        <v>496.89</v>
      </c>
      <c r="L2128" s="272" t="s">
        <v>7090</v>
      </c>
    </row>
    <row r="2129" spans="1:12">
      <c r="A2129" s="272" t="s">
        <v>9088</v>
      </c>
      <c r="B2129" s="272" t="s">
        <v>9089</v>
      </c>
      <c r="C2129" s="272" t="s">
        <v>9286</v>
      </c>
      <c r="D2129" s="272" t="s">
        <v>9287</v>
      </c>
      <c r="E2129" s="273" t="s">
        <v>7087</v>
      </c>
      <c r="F2129" s="272" t="s">
        <v>7087</v>
      </c>
      <c r="G2129" s="272">
        <v>94573</v>
      </c>
      <c r="H2129" s="272" t="s">
        <v>9291</v>
      </c>
      <c r="I2129" s="272" t="s">
        <v>38</v>
      </c>
      <c r="J2129" s="272" t="s">
        <v>7147</v>
      </c>
      <c r="K2129" s="273">
        <v>403.71</v>
      </c>
      <c r="L2129" s="272" t="s">
        <v>7090</v>
      </c>
    </row>
    <row r="2130" spans="1:12">
      <c r="A2130" s="272" t="s">
        <v>9088</v>
      </c>
      <c r="B2130" s="272" t="s">
        <v>9089</v>
      </c>
      <c r="C2130" s="272" t="s">
        <v>9286</v>
      </c>
      <c r="D2130" s="272" t="s">
        <v>9287</v>
      </c>
      <c r="E2130" s="273" t="s">
        <v>7087</v>
      </c>
      <c r="F2130" s="272" t="s">
        <v>7087</v>
      </c>
      <c r="G2130" s="272">
        <v>94580</v>
      </c>
      <c r="H2130" s="272" t="s">
        <v>9292</v>
      </c>
      <c r="I2130" s="272" t="s">
        <v>38</v>
      </c>
      <c r="J2130" s="272" t="s">
        <v>7147</v>
      </c>
      <c r="K2130" s="273">
        <v>552.66</v>
      </c>
      <c r="L2130" s="272" t="s">
        <v>7090</v>
      </c>
    </row>
    <row r="2131" spans="1:12">
      <c r="A2131" s="272" t="s">
        <v>9088</v>
      </c>
      <c r="B2131" s="272" t="s">
        <v>9089</v>
      </c>
      <c r="C2131" s="272" t="s">
        <v>9286</v>
      </c>
      <c r="D2131" s="272" t="s">
        <v>9287</v>
      </c>
      <c r="E2131" s="273" t="s">
        <v>7087</v>
      </c>
      <c r="F2131" s="272" t="s">
        <v>7087</v>
      </c>
      <c r="G2131" s="272">
        <v>94589</v>
      </c>
      <c r="H2131" s="272" t="s">
        <v>9293</v>
      </c>
      <c r="I2131" s="272" t="s">
        <v>261</v>
      </c>
      <c r="J2131" s="272" t="s">
        <v>7147</v>
      </c>
      <c r="K2131" s="273">
        <v>20.62</v>
      </c>
      <c r="L2131" s="272" t="s">
        <v>7090</v>
      </c>
    </row>
    <row r="2132" spans="1:12">
      <c r="A2132" s="272" t="s">
        <v>9088</v>
      </c>
      <c r="B2132" s="272" t="s">
        <v>9089</v>
      </c>
      <c r="C2132" s="272" t="s">
        <v>9286</v>
      </c>
      <c r="D2132" s="272" t="s">
        <v>9287</v>
      </c>
      <c r="E2132" s="273" t="s">
        <v>7087</v>
      </c>
      <c r="F2132" s="272" t="s">
        <v>7087</v>
      </c>
      <c r="G2132" s="272">
        <v>94590</v>
      </c>
      <c r="H2132" s="272" t="s">
        <v>9294</v>
      </c>
      <c r="I2132" s="272" t="s">
        <v>261</v>
      </c>
      <c r="J2132" s="272" t="s">
        <v>7147</v>
      </c>
      <c r="K2132" s="273">
        <v>18.62</v>
      </c>
      <c r="L2132" s="272" t="s">
        <v>7090</v>
      </c>
    </row>
    <row r="2133" spans="1:12">
      <c r="A2133" s="272" t="s">
        <v>9088</v>
      </c>
      <c r="B2133" s="272" t="s">
        <v>9089</v>
      </c>
      <c r="C2133" s="272" t="s">
        <v>9286</v>
      </c>
      <c r="D2133" s="272" t="s">
        <v>9287</v>
      </c>
      <c r="E2133" s="273" t="s">
        <v>7087</v>
      </c>
      <c r="F2133" s="272" t="s">
        <v>7087</v>
      </c>
      <c r="G2133" s="272">
        <v>100674</v>
      </c>
      <c r="H2133" s="272" t="s">
        <v>9295</v>
      </c>
      <c r="I2133" s="272" t="s">
        <v>38</v>
      </c>
      <c r="J2133" s="272" t="s">
        <v>7147</v>
      </c>
      <c r="K2133" s="273">
        <v>724.05</v>
      </c>
      <c r="L2133" s="272" t="s">
        <v>7090</v>
      </c>
    </row>
    <row r="2134" spans="1:12">
      <c r="A2134" s="272" t="s">
        <v>9296</v>
      </c>
      <c r="B2134" s="272" t="s">
        <v>9297</v>
      </c>
      <c r="C2134" s="272" t="s">
        <v>9298</v>
      </c>
      <c r="D2134" s="272" t="s">
        <v>9299</v>
      </c>
      <c r="E2134" s="273" t="s">
        <v>7087</v>
      </c>
      <c r="F2134" s="272" t="s">
        <v>7087</v>
      </c>
      <c r="G2134" s="272">
        <v>101096</v>
      </c>
      <c r="H2134" s="272" t="s">
        <v>9300</v>
      </c>
      <c r="I2134" s="272" t="s">
        <v>145</v>
      </c>
      <c r="J2134" s="272" t="s">
        <v>7089</v>
      </c>
      <c r="K2134" s="274">
        <v>1143.9100000000001</v>
      </c>
      <c r="L2134" s="272" t="s">
        <v>7090</v>
      </c>
    </row>
    <row r="2135" spans="1:12">
      <c r="A2135" s="272" t="s">
        <v>9296</v>
      </c>
      <c r="B2135" s="272" t="s">
        <v>9297</v>
      </c>
      <c r="C2135" s="272" t="s">
        <v>9298</v>
      </c>
      <c r="D2135" s="272" t="s">
        <v>9299</v>
      </c>
      <c r="E2135" s="273" t="s">
        <v>7087</v>
      </c>
      <c r="F2135" s="272" t="s">
        <v>7087</v>
      </c>
      <c r="G2135" s="272">
        <v>101097</v>
      </c>
      <c r="H2135" s="272" t="s">
        <v>9301</v>
      </c>
      <c r="I2135" s="272" t="s">
        <v>145</v>
      </c>
      <c r="J2135" s="272" t="s">
        <v>7089</v>
      </c>
      <c r="K2135" s="274">
        <v>1090.17</v>
      </c>
      <c r="L2135" s="272" t="s">
        <v>7090</v>
      </c>
    </row>
    <row r="2136" spans="1:12">
      <c r="A2136" s="272" t="s">
        <v>9296</v>
      </c>
      <c r="B2136" s="272" t="s">
        <v>9297</v>
      </c>
      <c r="C2136" s="272" t="s">
        <v>9298</v>
      </c>
      <c r="D2136" s="272" t="s">
        <v>9299</v>
      </c>
      <c r="E2136" s="273" t="s">
        <v>7087</v>
      </c>
      <c r="F2136" s="272" t="s">
        <v>7087</v>
      </c>
      <c r="G2136" s="272">
        <v>101098</v>
      </c>
      <c r="H2136" s="272" t="s">
        <v>9302</v>
      </c>
      <c r="I2136" s="272" t="s">
        <v>145</v>
      </c>
      <c r="J2136" s="272" t="s">
        <v>7089</v>
      </c>
      <c r="K2136" s="274">
        <v>1023.25</v>
      </c>
      <c r="L2136" s="272" t="s">
        <v>7090</v>
      </c>
    </row>
    <row r="2137" spans="1:12">
      <c r="A2137" s="272" t="s">
        <v>9296</v>
      </c>
      <c r="B2137" s="272" t="s">
        <v>9297</v>
      </c>
      <c r="C2137" s="272" t="s">
        <v>9298</v>
      </c>
      <c r="D2137" s="272" t="s">
        <v>9299</v>
      </c>
      <c r="E2137" s="273" t="s">
        <v>7087</v>
      </c>
      <c r="F2137" s="272" t="s">
        <v>7087</v>
      </c>
      <c r="G2137" s="272">
        <v>101099</v>
      </c>
      <c r="H2137" s="272" t="s">
        <v>9303</v>
      </c>
      <c r="I2137" s="272" t="s">
        <v>145</v>
      </c>
      <c r="J2137" s="272" t="s">
        <v>7089</v>
      </c>
      <c r="K2137" s="273">
        <v>942.13</v>
      </c>
      <c r="L2137" s="272" t="s">
        <v>7090</v>
      </c>
    </row>
    <row r="2138" spans="1:12">
      <c r="A2138" s="272" t="s">
        <v>9296</v>
      </c>
      <c r="B2138" s="272" t="s">
        <v>9297</v>
      </c>
      <c r="C2138" s="272" t="s">
        <v>9298</v>
      </c>
      <c r="D2138" s="272" t="s">
        <v>9299</v>
      </c>
      <c r="E2138" s="273" t="s">
        <v>7087</v>
      </c>
      <c r="F2138" s="272" t="s">
        <v>7087</v>
      </c>
      <c r="G2138" s="272">
        <v>101100</v>
      </c>
      <c r="H2138" s="272" t="s">
        <v>9304</v>
      </c>
      <c r="I2138" s="272" t="s">
        <v>145</v>
      </c>
      <c r="J2138" s="272" t="s">
        <v>7089</v>
      </c>
      <c r="K2138" s="273">
        <v>906.48</v>
      </c>
      <c r="L2138" s="272" t="s">
        <v>7090</v>
      </c>
    </row>
    <row r="2139" spans="1:12">
      <c r="A2139" s="272" t="s">
        <v>9296</v>
      </c>
      <c r="B2139" s="272" t="s">
        <v>9297</v>
      </c>
      <c r="C2139" s="272" t="s">
        <v>9298</v>
      </c>
      <c r="D2139" s="272" t="s">
        <v>9299</v>
      </c>
      <c r="E2139" s="273" t="s">
        <v>7087</v>
      </c>
      <c r="F2139" s="272" t="s">
        <v>7087</v>
      </c>
      <c r="G2139" s="272">
        <v>101101</v>
      </c>
      <c r="H2139" s="272" t="s">
        <v>9305</v>
      </c>
      <c r="I2139" s="272" t="s">
        <v>145</v>
      </c>
      <c r="J2139" s="272" t="s">
        <v>7089</v>
      </c>
      <c r="K2139" s="273">
        <v>885.9</v>
      </c>
      <c r="L2139" s="272" t="s">
        <v>7090</v>
      </c>
    </row>
    <row r="2140" spans="1:12">
      <c r="A2140" s="272" t="s">
        <v>9296</v>
      </c>
      <c r="B2140" s="272" t="s">
        <v>9297</v>
      </c>
      <c r="C2140" s="272" t="s">
        <v>9298</v>
      </c>
      <c r="D2140" s="272" t="s">
        <v>9299</v>
      </c>
      <c r="E2140" s="273" t="s">
        <v>7087</v>
      </c>
      <c r="F2140" s="272" t="s">
        <v>7087</v>
      </c>
      <c r="G2140" s="272">
        <v>101102</v>
      </c>
      <c r="H2140" s="272" t="s">
        <v>9306</v>
      </c>
      <c r="I2140" s="272" t="s">
        <v>145</v>
      </c>
      <c r="J2140" s="272" t="s">
        <v>7089</v>
      </c>
      <c r="K2140" s="273">
        <v>864.92</v>
      </c>
      <c r="L2140" s="272" t="s">
        <v>7090</v>
      </c>
    </row>
    <row r="2141" spans="1:12">
      <c r="A2141" s="272" t="s">
        <v>9296</v>
      </c>
      <c r="B2141" s="272" t="s">
        <v>9297</v>
      </c>
      <c r="C2141" s="272" t="s">
        <v>9298</v>
      </c>
      <c r="D2141" s="272" t="s">
        <v>9299</v>
      </c>
      <c r="E2141" s="273" t="s">
        <v>7087</v>
      </c>
      <c r="F2141" s="272" t="s">
        <v>7087</v>
      </c>
      <c r="G2141" s="272">
        <v>101103</v>
      </c>
      <c r="H2141" s="272" t="s">
        <v>9307</v>
      </c>
      <c r="I2141" s="272" t="s">
        <v>145</v>
      </c>
      <c r="J2141" s="272" t="s">
        <v>7089</v>
      </c>
      <c r="K2141" s="273">
        <v>813.55</v>
      </c>
      <c r="L2141" s="272" t="s">
        <v>7090</v>
      </c>
    </row>
    <row r="2142" spans="1:12">
      <c r="A2142" s="272" t="s">
        <v>9296</v>
      </c>
      <c r="B2142" s="272" t="s">
        <v>9297</v>
      </c>
      <c r="C2142" s="272" t="s">
        <v>9298</v>
      </c>
      <c r="D2142" s="272" t="s">
        <v>9299</v>
      </c>
      <c r="E2142" s="273" t="s">
        <v>7087</v>
      </c>
      <c r="F2142" s="272" t="s">
        <v>7087</v>
      </c>
      <c r="G2142" s="272">
        <v>101104</v>
      </c>
      <c r="H2142" s="272" t="s">
        <v>9308</v>
      </c>
      <c r="I2142" s="272" t="s">
        <v>145</v>
      </c>
      <c r="J2142" s="272" t="s">
        <v>7089</v>
      </c>
      <c r="K2142" s="274">
        <v>1189.24</v>
      </c>
      <c r="L2142" s="272" t="s">
        <v>7090</v>
      </c>
    </row>
    <row r="2143" spans="1:12">
      <c r="A2143" s="272" t="s">
        <v>9296</v>
      </c>
      <c r="B2143" s="272" t="s">
        <v>9297</v>
      </c>
      <c r="C2143" s="272" t="s">
        <v>9298</v>
      </c>
      <c r="D2143" s="272" t="s">
        <v>9299</v>
      </c>
      <c r="E2143" s="273" t="s">
        <v>7087</v>
      </c>
      <c r="F2143" s="272" t="s">
        <v>7087</v>
      </c>
      <c r="G2143" s="272">
        <v>101105</v>
      </c>
      <c r="H2143" s="272" t="s">
        <v>9309</v>
      </c>
      <c r="I2143" s="272" t="s">
        <v>145</v>
      </c>
      <c r="J2143" s="272" t="s">
        <v>7089</v>
      </c>
      <c r="K2143" s="274">
        <v>1134.95</v>
      </c>
      <c r="L2143" s="272" t="s">
        <v>7090</v>
      </c>
    </row>
    <row r="2144" spans="1:12">
      <c r="A2144" s="272" t="s">
        <v>9296</v>
      </c>
      <c r="B2144" s="272" t="s">
        <v>9297</v>
      </c>
      <c r="C2144" s="272" t="s">
        <v>9298</v>
      </c>
      <c r="D2144" s="272" t="s">
        <v>9299</v>
      </c>
      <c r="E2144" s="273" t="s">
        <v>7087</v>
      </c>
      <c r="F2144" s="272" t="s">
        <v>7087</v>
      </c>
      <c r="G2144" s="272">
        <v>101106</v>
      </c>
      <c r="H2144" s="272" t="s">
        <v>9310</v>
      </c>
      <c r="I2144" s="272" t="s">
        <v>145</v>
      </c>
      <c r="J2144" s="272" t="s">
        <v>7089</v>
      </c>
      <c r="K2144" s="274">
        <v>1067.6300000000001</v>
      </c>
      <c r="L2144" s="272" t="s">
        <v>7090</v>
      </c>
    </row>
    <row r="2145" spans="1:12">
      <c r="A2145" s="272" t="s">
        <v>9296</v>
      </c>
      <c r="B2145" s="272" t="s">
        <v>9297</v>
      </c>
      <c r="C2145" s="272" t="s">
        <v>9298</v>
      </c>
      <c r="D2145" s="272" t="s">
        <v>9299</v>
      </c>
      <c r="E2145" s="273" t="s">
        <v>7087</v>
      </c>
      <c r="F2145" s="272" t="s">
        <v>7087</v>
      </c>
      <c r="G2145" s="272">
        <v>101107</v>
      </c>
      <c r="H2145" s="272" t="s">
        <v>9311</v>
      </c>
      <c r="I2145" s="272" t="s">
        <v>145</v>
      </c>
      <c r="J2145" s="272" t="s">
        <v>7089</v>
      </c>
      <c r="K2145" s="273">
        <v>985.42</v>
      </c>
      <c r="L2145" s="272" t="s">
        <v>7090</v>
      </c>
    </row>
    <row r="2146" spans="1:12">
      <c r="A2146" s="272" t="s">
        <v>9296</v>
      </c>
      <c r="B2146" s="272" t="s">
        <v>9297</v>
      </c>
      <c r="C2146" s="272" t="s">
        <v>9298</v>
      </c>
      <c r="D2146" s="272" t="s">
        <v>9299</v>
      </c>
      <c r="E2146" s="273" t="s">
        <v>7087</v>
      </c>
      <c r="F2146" s="272" t="s">
        <v>7087</v>
      </c>
      <c r="G2146" s="272">
        <v>101108</v>
      </c>
      <c r="H2146" s="272" t="s">
        <v>9312</v>
      </c>
      <c r="I2146" s="272" t="s">
        <v>145</v>
      </c>
      <c r="J2146" s="272" t="s">
        <v>7089</v>
      </c>
      <c r="K2146" s="273">
        <v>946.56</v>
      </c>
      <c r="L2146" s="272" t="s">
        <v>7090</v>
      </c>
    </row>
    <row r="2147" spans="1:12">
      <c r="A2147" s="272" t="s">
        <v>9296</v>
      </c>
      <c r="B2147" s="272" t="s">
        <v>9297</v>
      </c>
      <c r="C2147" s="272" t="s">
        <v>9298</v>
      </c>
      <c r="D2147" s="272" t="s">
        <v>9299</v>
      </c>
      <c r="E2147" s="273" t="s">
        <v>7087</v>
      </c>
      <c r="F2147" s="272" t="s">
        <v>7087</v>
      </c>
      <c r="G2147" s="272">
        <v>101109</v>
      </c>
      <c r="H2147" s="272" t="s">
        <v>9313</v>
      </c>
      <c r="I2147" s="272" t="s">
        <v>145</v>
      </c>
      <c r="J2147" s="272" t="s">
        <v>7089</v>
      </c>
      <c r="K2147" s="273">
        <v>925.71</v>
      </c>
      <c r="L2147" s="272" t="s">
        <v>7090</v>
      </c>
    </row>
    <row r="2148" spans="1:12">
      <c r="A2148" s="272" t="s">
        <v>9296</v>
      </c>
      <c r="B2148" s="272" t="s">
        <v>9297</v>
      </c>
      <c r="C2148" s="272" t="s">
        <v>9298</v>
      </c>
      <c r="D2148" s="272" t="s">
        <v>9299</v>
      </c>
      <c r="E2148" s="273" t="s">
        <v>7087</v>
      </c>
      <c r="F2148" s="272" t="s">
        <v>7087</v>
      </c>
      <c r="G2148" s="272">
        <v>101110</v>
      </c>
      <c r="H2148" s="272" t="s">
        <v>9314</v>
      </c>
      <c r="I2148" s="272" t="s">
        <v>145</v>
      </c>
      <c r="J2148" s="272" t="s">
        <v>7089</v>
      </c>
      <c r="K2148" s="273">
        <v>904.91</v>
      </c>
      <c r="L2148" s="272" t="s">
        <v>7090</v>
      </c>
    </row>
    <row r="2149" spans="1:12">
      <c r="A2149" s="272" t="s">
        <v>9296</v>
      </c>
      <c r="B2149" s="272" t="s">
        <v>9297</v>
      </c>
      <c r="C2149" s="272" t="s">
        <v>9298</v>
      </c>
      <c r="D2149" s="272" t="s">
        <v>9299</v>
      </c>
      <c r="E2149" s="273" t="s">
        <v>7087</v>
      </c>
      <c r="F2149" s="272" t="s">
        <v>7087</v>
      </c>
      <c r="G2149" s="272">
        <v>101111</v>
      </c>
      <c r="H2149" s="272" t="s">
        <v>9315</v>
      </c>
      <c r="I2149" s="272" t="s">
        <v>145</v>
      </c>
      <c r="J2149" s="272" t="s">
        <v>7089</v>
      </c>
      <c r="K2149" s="273">
        <v>853.06</v>
      </c>
      <c r="L2149" s="272" t="s">
        <v>7090</v>
      </c>
    </row>
    <row r="2150" spans="1:12">
      <c r="A2150" s="272" t="s">
        <v>9296</v>
      </c>
      <c r="B2150" s="272" t="s">
        <v>9297</v>
      </c>
      <c r="C2150" s="272" t="s">
        <v>9298</v>
      </c>
      <c r="D2150" s="272" t="s">
        <v>9299</v>
      </c>
      <c r="E2150" s="273" t="s">
        <v>7087</v>
      </c>
      <c r="F2150" s="272" t="s">
        <v>7087</v>
      </c>
      <c r="G2150" s="272">
        <v>101112</v>
      </c>
      <c r="H2150" s="272" t="s">
        <v>9316</v>
      </c>
      <c r="I2150" s="272" t="s">
        <v>145</v>
      </c>
      <c r="J2150" s="272" t="s">
        <v>7089</v>
      </c>
      <c r="K2150" s="273">
        <v>825.42</v>
      </c>
      <c r="L2150" s="272" t="s">
        <v>7090</v>
      </c>
    </row>
    <row r="2151" spans="1:12">
      <c r="A2151" s="272" t="s">
        <v>9296</v>
      </c>
      <c r="B2151" s="272" t="s">
        <v>9297</v>
      </c>
      <c r="C2151" s="272" t="s">
        <v>9298</v>
      </c>
      <c r="D2151" s="272" t="s">
        <v>9299</v>
      </c>
      <c r="E2151" s="273" t="s">
        <v>7087</v>
      </c>
      <c r="F2151" s="272" t="s">
        <v>7087</v>
      </c>
      <c r="G2151" s="272">
        <v>101113</v>
      </c>
      <c r="H2151" s="272" t="s">
        <v>9317</v>
      </c>
      <c r="I2151" s="272" t="s">
        <v>145</v>
      </c>
      <c r="J2151" s="272" t="s">
        <v>7089</v>
      </c>
      <c r="K2151" s="273">
        <v>875.71</v>
      </c>
      <c r="L2151" s="272" t="s">
        <v>7090</v>
      </c>
    </row>
    <row r="2152" spans="1:12">
      <c r="A2152" s="272" t="s">
        <v>9296</v>
      </c>
      <c r="B2152" s="272" t="s">
        <v>9297</v>
      </c>
      <c r="C2152" s="272" t="s">
        <v>9318</v>
      </c>
      <c r="D2152" s="272" t="s">
        <v>9319</v>
      </c>
      <c r="E2152" s="273" t="s">
        <v>7087</v>
      </c>
      <c r="F2152" s="272" t="s">
        <v>7087</v>
      </c>
      <c r="G2152" s="272">
        <v>95601</v>
      </c>
      <c r="H2152" s="272" t="s">
        <v>9320</v>
      </c>
      <c r="I2152" s="272" t="s">
        <v>17</v>
      </c>
      <c r="J2152" s="272" t="s">
        <v>7147</v>
      </c>
      <c r="K2152" s="273">
        <v>14.83</v>
      </c>
      <c r="L2152" s="272" t="s">
        <v>7090</v>
      </c>
    </row>
    <row r="2153" spans="1:12">
      <c r="A2153" s="272" t="s">
        <v>9296</v>
      </c>
      <c r="B2153" s="272" t="s">
        <v>9297</v>
      </c>
      <c r="C2153" s="272" t="s">
        <v>9318</v>
      </c>
      <c r="D2153" s="272" t="s">
        <v>9319</v>
      </c>
      <c r="E2153" s="273" t="s">
        <v>7087</v>
      </c>
      <c r="F2153" s="272" t="s">
        <v>7087</v>
      </c>
      <c r="G2153" s="272">
        <v>95602</v>
      </c>
      <c r="H2153" s="272" t="s">
        <v>9321</v>
      </c>
      <c r="I2153" s="272" t="s">
        <v>17</v>
      </c>
      <c r="J2153" s="272" t="s">
        <v>7147</v>
      </c>
      <c r="K2153" s="273">
        <v>23.73</v>
      </c>
      <c r="L2153" s="272" t="s">
        <v>7090</v>
      </c>
    </row>
    <row r="2154" spans="1:12">
      <c r="A2154" s="272" t="s">
        <v>9296</v>
      </c>
      <c r="B2154" s="272" t="s">
        <v>9297</v>
      </c>
      <c r="C2154" s="272" t="s">
        <v>9318</v>
      </c>
      <c r="D2154" s="272" t="s">
        <v>9319</v>
      </c>
      <c r="E2154" s="273" t="s">
        <v>7087</v>
      </c>
      <c r="F2154" s="272" t="s">
        <v>7087</v>
      </c>
      <c r="G2154" s="272">
        <v>95603</v>
      </c>
      <c r="H2154" s="272" t="s">
        <v>9322</v>
      </c>
      <c r="I2154" s="272" t="s">
        <v>17</v>
      </c>
      <c r="J2154" s="272" t="s">
        <v>7147</v>
      </c>
      <c r="K2154" s="273">
        <v>40.51</v>
      </c>
      <c r="L2154" s="272" t="s">
        <v>7090</v>
      </c>
    </row>
    <row r="2155" spans="1:12">
      <c r="A2155" s="272" t="s">
        <v>9296</v>
      </c>
      <c r="B2155" s="272" t="s">
        <v>9297</v>
      </c>
      <c r="C2155" s="272" t="s">
        <v>9318</v>
      </c>
      <c r="D2155" s="272" t="s">
        <v>9319</v>
      </c>
      <c r="E2155" s="273" t="s">
        <v>7087</v>
      </c>
      <c r="F2155" s="272" t="s">
        <v>7087</v>
      </c>
      <c r="G2155" s="272">
        <v>95604</v>
      </c>
      <c r="H2155" s="272" t="s">
        <v>9323</v>
      </c>
      <c r="I2155" s="272" t="s">
        <v>17</v>
      </c>
      <c r="J2155" s="272" t="s">
        <v>7147</v>
      </c>
      <c r="K2155" s="273">
        <v>62.84</v>
      </c>
      <c r="L2155" s="272" t="s">
        <v>7090</v>
      </c>
    </row>
    <row r="2156" spans="1:12">
      <c r="A2156" s="272" t="s">
        <v>9296</v>
      </c>
      <c r="B2156" s="272" t="s">
        <v>9297</v>
      </c>
      <c r="C2156" s="272" t="s">
        <v>9318</v>
      </c>
      <c r="D2156" s="272" t="s">
        <v>9319</v>
      </c>
      <c r="E2156" s="273" t="s">
        <v>7087</v>
      </c>
      <c r="F2156" s="272" t="s">
        <v>7087</v>
      </c>
      <c r="G2156" s="272">
        <v>95605</v>
      </c>
      <c r="H2156" s="272" t="s">
        <v>9324</v>
      </c>
      <c r="I2156" s="272" t="s">
        <v>17</v>
      </c>
      <c r="J2156" s="272" t="s">
        <v>7147</v>
      </c>
      <c r="K2156" s="273">
        <v>115.41</v>
      </c>
      <c r="L2156" s="272" t="s">
        <v>7090</v>
      </c>
    </row>
    <row r="2157" spans="1:12">
      <c r="A2157" s="272" t="s">
        <v>9296</v>
      </c>
      <c r="B2157" s="272" t="s">
        <v>9297</v>
      </c>
      <c r="C2157" s="272" t="s">
        <v>9318</v>
      </c>
      <c r="D2157" s="272" t="s">
        <v>9319</v>
      </c>
      <c r="E2157" s="273" t="s">
        <v>7087</v>
      </c>
      <c r="F2157" s="272" t="s">
        <v>7087</v>
      </c>
      <c r="G2157" s="272">
        <v>95607</v>
      </c>
      <c r="H2157" s="272" t="s">
        <v>9325</v>
      </c>
      <c r="I2157" s="272" t="s">
        <v>17</v>
      </c>
      <c r="J2157" s="272" t="s">
        <v>7147</v>
      </c>
      <c r="K2157" s="273">
        <v>22.24</v>
      </c>
      <c r="L2157" s="272" t="s">
        <v>7090</v>
      </c>
    </row>
    <row r="2158" spans="1:12">
      <c r="A2158" s="272" t="s">
        <v>9296</v>
      </c>
      <c r="B2158" s="272" t="s">
        <v>9297</v>
      </c>
      <c r="C2158" s="272" t="s">
        <v>9318</v>
      </c>
      <c r="D2158" s="272" t="s">
        <v>9319</v>
      </c>
      <c r="E2158" s="273" t="s">
        <v>7087</v>
      </c>
      <c r="F2158" s="272" t="s">
        <v>7087</v>
      </c>
      <c r="G2158" s="272">
        <v>95608</v>
      </c>
      <c r="H2158" s="272" t="s">
        <v>9326</v>
      </c>
      <c r="I2158" s="272" t="s">
        <v>17</v>
      </c>
      <c r="J2158" s="272" t="s">
        <v>7147</v>
      </c>
      <c r="K2158" s="273">
        <v>32.26</v>
      </c>
      <c r="L2158" s="272" t="s">
        <v>7090</v>
      </c>
    </row>
    <row r="2159" spans="1:12">
      <c r="A2159" s="272" t="s">
        <v>9296</v>
      </c>
      <c r="B2159" s="272" t="s">
        <v>9297</v>
      </c>
      <c r="C2159" s="272" t="s">
        <v>9318</v>
      </c>
      <c r="D2159" s="272" t="s">
        <v>9319</v>
      </c>
      <c r="E2159" s="273" t="s">
        <v>7087</v>
      </c>
      <c r="F2159" s="272" t="s">
        <v>7087</v>
      </c>
      <c r="G2159" s="272">
        <v>95609</v>
      </c>
      <c r="H2159" s="272" t="s">
        <v>9327</v>
      </c>
      <c r="I2159" s="272" t="s">
        <v>17</v>
      </c>
      <c r="J2159" s="272" t="s">
        <v>7147</v>
      </c>
      <c r="K2159" s="273">
        <v>40.9</v>
      </c>
      <c r="L2159" s="272" t="s">
        <v>7090</v>
      </c>
    </row>
    <row r="2160" spans="1:12">
      <c r="A2160" s="272" t="s">
        <v>9296</v>
      </c>
      <c r="B2160" s="272" t="s">
        <v>9297</v>
      </c>
      <c r="C2160" s="272" t="s">
        <v>9318</v>
      </c>
      <c r="D2160" s="272" t="s">
        <v>9319</v>
      </c>
      <c r="E2160" s="273" t="s">
        <v>7087</v>
      </c>
      <c r="F2160" s="272" t="s">
        <v>7087</v>
      </c>
      <c r="G2160" s="272">
        <v>100651</v>
      </c>
      <c r="H2160" s="272" t="s">
        <v>9328</v>
      </c>
      <c r="I2160" s="272" t="s">
        <v>261</v>
      </c>
      <c r="J2160" s="272" t="s">
        <v>7089</v>
      </c>
      <c r="K2160" s="273">
        <v>136.94</v>
      </c>
      <c r="L2160" s="272" t="s">
        <v>7090</v>
      </c>
    </row>
    <row r="2161" spans="1:12">
      <c r="A2161" s="272" t="s">
        <v>9296</v>
      </c>
      <c r="B2161" s="272" t="s">
        <v>9297</v>
      </c>
      <c r="C2161" s="272" t="s">
        <v>9318</v>
      </c>
      <c r="D2161" s="272" t="s">
        <v>9319</v>
      </c>
      <c r="E2161" s="273" t="s">
        <v>7087</v>
      </c>
      <c r="F2161" s="272" t="s">
        <v>7087</v>
      </c>
      <c r="G2161" s="272">
        <v>100652</v>
      </c>
      <c r="H2161" s="272" t="s">
        <v>9329</v>
      </c>
      <c r="I2161" s="272" t="s">
        <v>261</v>
      </c>
      <c r="J2161" s="272" t="s">
        <v>7089</v>
      </c>
      <c r="K2161" s="273">
        <v>262.56</v>
      </c>
      <c r="L2161" s="272" t="s">
        <v>7090</v>
      </c>
    </row>
    <row r="2162" spans="1:12">
      <c r="A2162" s="272" t="s">
        <v>9296</v>
      </c>
      <c r="B2162" s="272" t="s">
        <v>9297</v>
      </c>
      <c r="C2162" s="272" t="s">
        <v>9318</v>
      </c>
      <c r="D2162" s="272" t="s">
        <v>9319</v>
      </c>
      <c r="E2162" s="273" t="s">
        <v>7087</v>
      </c>
      <c r="F2162" s="272" t="s">
        <v>7087</v>
      </c>
      <c r="G2162" s="272">
        <v>100653</v>
      </c>
      <c r="H2162" s="272" t="s">
        <v>9330</v>
      </c>
      <c r="I2162" s="272" t="s">
        <v>261</v>
      </c>
      <c r="J2162" s="272" t="s">
        <v>7089</v>
      </c>
      <c r="K2162" s="273">
        <v>437.84</v>
      </c>
      <c r="L2162" s="272" t="s">
        <v>7090</v>
      </c>
    </row>
    <row r="2163" spans="1:12">
      <c r="A2163" s="272" t="s">
        <v>9296</v>
      </c>
      <c r="B2163" s="272" t="s">
        <v>9297</v>
      </c>
      <c r="C2163" s="272" t="s">
        <v>9318</v>
      </c>
      <c r="D2163" s="272" t="s">
        <v>9319</v>
      </c>
      <c r="E2163" s="273" t="s">
        <v>7087</v>
      </c>
      <c r="F2163" s="272" t="s">
        <v>7087</v>
      </c>
      <c r="G2163" s="272">
        <v>100654</v>
      </c>
      <c r="H2163" s="272" t="s">
        <v>9331</v>
      </c>
      <c r="I2163" s="272" t="s">
        <v>261</v>
      </c>
      <c r="J2163" s="272" t="s">
        <v>7089</v>
      </c>
      <c r="K2163" s="273">
        <v>590.28</v>
      </c>
      <c r="L2163" s="272" t="s">
        <v>7090</v>
      </c>
    </row>
    <row r="2164" spans="1:12">
      <c r="A2164" s="272" t="s">
        <v>9296</v>
      </c>
      <c r="B2164" s="272" t="s">
        <v>9297</v>
      </c>
      <c r="C2164" s="272" t="s">
        <v>9318</v>
      </c>
      <c r="D2164" s="272" t="s">
        <v>9319</v>
      </c>
      <c r="E2164" s="273" t="s">
        <v>7087</v>
      </c>
      <c r="F2164" s="272" t="s">
        <v>7087</v>
      </c>
      <c r="G2164" s="272">
        <v>100655</v>
      </c>
      <c r="H2164" s="272" t="s">
        <v>9332</v>
      </c>
      <c r="I2164" s="272" t="s">
        <v>261</v>
      </c>
      <c r="J2164" s="272" t="s">
        <v>7089</v>
      </c>
      <c r="K2164" s="273">
        <v>685.31</v>
      </c>
      <c r="L2164" s="272" t="s">
        <v>7090</v>
      </c>
    </row>
    <row r="2165" spans="1:12">
      <c r="A2165" s="272" t="s">
        <v>9296</v>
      </c>
      <c r="B2165" s="272" t="s">
        <v>9297</v>
      </c>
      <c r="C2165" s="272" t="s">
        <v>9318</v>
      </c>
      <c r="D2165" s="272" t="s">
        <v>9319</v>
      </c>
      <c r="E2165" s="273" t="s">
        <v>7087</v>
      </c>
      <c r="F2165" s="272" t="s">
        <v>7087</v>
      </c>
      <c r="G2165" s="272">
        <v>100656</v>
      </c>
      <c r="H2165" s="272" t="s">
        <v>9333</v>
      </c>
      <c r="I2165" s="272" t="s">
        <v>261</v>
      </c>
      <c r="J2165" s="272" t="s">
        <v>7089</v>
      </c>
      <c r="K2165" s="273">
        <v>111.36</v>
      </c>
      <c r="L2165" s="272" t="s">
        <v>7090</v>
      </c>
    </row>
    <row r="2166" spans="1:12">
      <c r="A2166" s="272" t="s">
        <v>9296</v>
      </c>
      <c r="B2166" s="272" t="s">
        <v>9297</v>
      </c>
      <c r="C2166" s="272" t="s">
        <v>9318</v>
      </c>
      <c r="D2166" s="272" t="s">
        <v>9319</v>
      </c>
      <c r="E2166" s="273" t="s">
        <v>7087</v>
      </c>
      <c r="F2166" s="272" t="s">
        <v>7087</v>
      </c>
      <c r="G2166" s="272">
        <v>100657</v>
      </c>
      <c r="H2166" s="272" t="s">
        <v>9334</v>
      </c>
      <c r="I2166" s="272" t="s">
        <v>261</v>
      </c>
      <c r="J2166" s="272" t="s">
        <v>7089</v>
      </c>
      <c r="K2166" s="273">
        <v>144.26</v>
      </c>
      <c r="L2166" s="272" t="s">
        <v>7090</v>
      </c>
    </row>
    <row r="2167" spans="1:12">
      <c r="A2167" s="272" t="s">
        <v>9296</v>
      </c>
      <c r="B2167" s="272" t="s">
        <v>9297</v>
      </c>
      <c r="C2167" s="272" t="s">
        <v>9318</v>
      </c>
      <c r="D2167" s="272" t="s">
        <v>9319</v>
      </c>
      <c r="E2167" s="273" t="s">
        <v>7087</v>
      </c>
      <c r="F2167" s="272" t="s">
        <v>7087</v>
      </c>
      <c r="G2167" s="272">
        <v>100658</v>
      </c>
      <c r="H2167" s="272" t="s">
        <v>9335</v>
      </c>
      <c r="I2167" s="272" t="s">
        <v>261</v>
      </c>
      <c r="J2167" s="272" t="s">
        <v>7089</v>
      </c>
      <c r="K2167" s="273">
        <v>334</v>
      </c>
      <c r="L2167" s="272" t="s">
        <v>7090</v>
      </c>
    </row>
    <row r="2168" spans="1:12">
      <c r="A2168" s="272" t="s">
        <v>9296</v>
      </c>
      <c r="B2168" s="272" t="s">
        <v>9297</v>
      </c>
      <c r="C2168" s="272" t="s">
        <v>9318</v>
      </c>
      <c r="D2168" s="272" t="s">
        <v>9319</v>
      </c>
      <c r="E2168" s="273" t="s">
        <v>7087</v>
      </c>
      <c r="F2168" s="272" t="s">
        <v>7087</v>
      </c>
      <c r="G2168" s="272">
        <v>100889</v>
      </c>
      <c r="H2168" s="272" t="s">
        <v>9336</v>
      </c>
      <c r="I2168" s="272" t="s">
        <v>349</v>
      </c>
      <c r="J2168" s="272" t="s">
        <v>7089</v>
      </c>
      <c r="K2168" s="273">
        <v>11.93</v>
      </c>
      <c r="L2168" s="272" t="s">
        <v>7090</v>
      </c>
    </row>
    <row r="2169" spans="1:12">
      <c r="A2169" s="272" t="s">
        <v>9296</v>
      </c>
      <c r="B2169" s="272" t="s">
        <v>9297</v>
      </c>
      <c r="C2169" s="272" t="s">
        <v>9318</v>
      </c>
      <c r="D2169" s="272" t="s">
        <v>9319</v>
      </c>
      <c r="E2169" s="273" t="s">
        <v>7087</v>
      </c>
      <c r="F2169" s="272" t="s">
        <v>7087</v>
      </c>
      <c r="G2169" s="272">
        <v>100890</v>
      </c>
      <c r="H2169" s="272" t="s">
        <v>9337</v>
      </c>
      <c r="I2169" s="272" t="s">
        <v>349</v>
      </c>
      <c r="J2169" s="272" t="s">
        <v>7089</v>
      </c>
      <c r="K2169" s="273">
        <v>11.77</v>
      </c>
      <c r="L2169" s="272" t="s">
        <v>7090</v>
      </c>
    </row>
    <row r="2170" spans="1:12">
      <c r="A2170" s="272" t="s">
        <v>9296</v>
      </c>
      <c r="B2170" s="272" t="s">
        <v>9297</v>
      </c>
      <c r="C2170" s="272" t="s">
        <v>9318</v>
      </c>
      <c r="D2170" s="272" t="s">
        <v>9319</v>
      </c>
      <c r="E2170" s="273" t="s">
        <v>7087</v>
      </c>
      <c r="F2170" s="272" t="s">
        <v>7087</v>
      </c>
      <c r="G2170" s="272">
        <v>100892</v>
      </c>
      <c r="H2170" s="272" t="s">
        <v>9338</v>
      </c>
      <c r="I2170" s="272" t="s">
        <v>349</v>
      </c>
      <c r="J2170" s="272" t="s">
        <v>7089</v>
      </c>
      <c r="K2170" s="273">
        <v>12.36</v>
      </c>
      <c r="L2170" s="272" t="s">
        <v>7090</v>
      </c>
    </row>
    <row r="2171" spans="1:12">
      <c r="A2171" s="272" t="s">
        <v>9296</v>
      </c>
      <c r="B2171" s="272" t="s">
        <v>9297</v>
      </c>
      <c r="C2171" s="272" t="s">
        <v>9318</v>
      </c>
      <c r="D2171" s="272" t="s">
        <v>9319</v>
      </c>
      <c r="E2171" s="273" t="s">
        <v>7087</v>
      </c>
      <c r="F2171" s="272" t="s">
        <v>7087</v>
      </c>
      <c r="G2171" s="272">
        <v>100893</v>
      </c>
      <c r="H2171" s="272" t="s">
        <v>9339</v>
      </c>
      <c r="I2171" s="272" t="s">
        <v>349</v>
      </c>
      <c r="J2171" s="272" t="s">
        <v>7089</v>
      </c>
      <c r="K2171" s="273">
        <v>12.19</v>
      </c>
      <c r="L2171" s="272" t="s">
        <v>7090</v>
      </c>
    </row>
    <row r="2172" spans="1:12">
      <c r="A2172" s="272" t="s">
        <v>9296</v>
      </c>
      <c r="B2172" s="272" t="s">
        <v>9297</v>
      </c>
      <c r="C2172" s="272" t="s">
        <v>9318</v>
      </c>
      <c r="D2172" s="272" t="s">
        <v>9319</v>
      </c>
      <c r="E2172" s="273" t="s">
        <v>7087</v>
      </c>
      <c r="F2172" s="272" t="s">
        <v>7087</v>
      </c>
      <c r="G2172" s="272">
        <v>100894</v>
      </c>
      <c r="H2172" s="272" t="s">
        <v>9340</v>
      </c>
      <c r="I2172" s="272" t="s">
        <v>349</v>
      </c>
      <c r="J2172" s="272" t="s">
        <v>7089</v>
      </c>
      <c r="K2172" s="273">
        <v>12.09</v>
      </c>
      <c r="L2172" s="272" t="s">
        <v>7090</v>
      </c>
    </row>
    <row r="2173" spans="1:12">
      <c r="A2173" s="272" t="s">
        <v>9296</v>
      </c>
      <c r="B2173" s="272" t="s">
        <v>9297</v>
      </c>
      <c r="C2173" s="272" t="s">
        <v>9318</v>
      </c>
      <c r="D2173" s="272" t="s">
        <v>9319</v>
      </c>
      <c r="E2173" s="273" t="s">
        <v>7087</v>
      </c>
      <c r="F2173" s="272" t="s">
        <v>7087</v>
      </c>
      <c r="G2173" s="272">
        <v>100896</v>
      </c>
      <c r="H2173" s="272" t="s">
        <v>9341</v>
      </c>
      <c r="I2173" s="272" t="s">
        <v>261</v>
      </c>
      <c r="J2173" s="272" t="s">
        <v>7089</v>
      </c>
      <c r="K2173" s="273">
        <v>61.43</v>
      </c>
      <c r="L2173" s="272" t="s">
        <v>7090</v>
      </c>
    </row>
    <row r="2174" spans="1:12">
      <c r="A2174" s="272" t="s">
        <v>9296</v>
      </c>
      <c r="B2174" s="272" t="s">
        <v>9297</v>
      </c>
      <c r="C2174" s="272" t="s">
        <v>9318</v>
      </c>
      <c r="D2174" s="272" t="s">
        <v>9319</v>
      </c>
      <c r="E2174" s="273" t="s">
        <v>7087</v>
      </c>
      <c r="F2174" s="272" t="s">
        <v>7087</v>
      </c>
      <c r="G2174" s="272">
        <v>100897</v>
      </c>
      <c r="H2174" s="272" t="s">
        <v>9342</v>
      </c>
      <c r="I2174" s="272" t="s">
        <v>261</v>
      </c>
      <c r="J2174" s="272" t="s">
        <v>7089</v>
      </c>
      <c r="K2174" s="273">
        <v>119.86</v>
      </c>
      <c r="L2174" s="272" t="s">
        <v>7090</v>
      </c>
    </row>
    <row r="2175" spans="1:12">
      <c r="A2175" s="272" t="s">
        <v>9296</v>
      </c>
      <c r="B2175" s="272" t="s">
        <v>9297</v>
      </c>
      <c r="C2175" s="272" t="s">
        <v>9318</v>
      </c>
      <c r="D2175" s="272" t="s">
        <v>9319</v>
      </c>
      <c r="E2175" s="273" t="s">
        <v>7087</v>
      </c>
      <c r="F2175" s="272" t="s">
        <v>7087</v>
      </c>
      <c r="G2175" s="272">
        <v>100898</v>
      </c>
      <c r="H2175" s="272" t="s">
        <v>9343</v>
      </c>
      <c r="I2175" s="272" t="s">
        <v>261</v>
      </c>
      <c r="J2175" s="272" t="s">
        <v>7089</v>
      </c>
      <c r="K2175" s="273">
        <v>231.3</v>
      </c>
      <c r="L2175" s="272" t="s">
        <v>7090</v>
      </c>
    </row>
    <row r="2176" spans="1:12">
      <c r="A2176" s="272" t="s">
        <v>9296</v>
      </c>
      <c r="B2176" s="272" t="s">
        <v>9297</v>
      </c>
      <c r="C2176" s="272" t="s">
        <v>9318</v>
      </c>
      <c r="D2176" s="272" t="s">
        <v>9319</v>
      </c>
      <c r="E2176" s="273" t="s">
        <v>7087</v>
      </c>
      <c r="F2176" s="272" t="s">
        <v>7087</v>
      </c>
      <c r="G2176" s="272">
        <v>100899</v>
      </c>
      <c r="H2176" s="272" t="s">
        <v>9344</v>
      </c>
      <c r="I2176" s="272" t="s">
        <v>261</v>
      </c>
      <c r="J2176" s="272" t="s">
        <v>7089</v>
      </c>
      <c r="K2176" s="273">
        <v>84.42</v>
      </c>
      <c r="L2176" s="272" t="s">
        <v>7090</v>
      </c>
    </row>
    <row r="2177" spans="1:12">
      <c r="A2177" s="272" t="s">
        <v>9296</v>
      </c>
      <c r="B2177" s="272" t="s">
        <v>9297</v>
      </c>
      <c r="C2177" s="272" t="s">
        <v>9318</v>
      </c>
      <c r="D2177" s="272" t="s">
        <v>9319</v>
      </c>
      <c r="E2177" s="273" t="s">
        <v>7087</v>
      </c>
      <c r="F2177" s="272" t="s">
        <v>7087</v>
      </c>
      <c r="G2177" s="272">
        <v>100900</v>
      </c>
      <c r="H2177" s="272" t="s">
        <v>9345</v>
      </c>
      <c r="I2177" s="272" t="s">
        <v>261</v>
      </c>
      <c r="J2177" s="272" t="s">
        <v>7089</v>
      </c>
      <c r="K2177" s="273">
        <v>265.43</v>
      </c>
      <c r="L2177" s="272" t="s">
        <v>7090</v>
      </c>
    </row>
    <row r="2178" spans="1:12">
      <c r="A2178" s="272" t="s">
        <v>9296</v>
      </c>
      <c r="B2178" s="272" t="s">
        <v>9297</v>
      </c>
      <c r="C2178" s="272" t="s">
        <v>9318</v>
      </c>
      <c r="D2178" s="272" t="s">
        <v>9319</v>
      </c>
      <c r="E2178" s="273" t="s">
        <v>7087</v>
      </c>
      <c r="F2178" s="272" t="s">
        <v>7087</v>
      </c>
      <c r="G2178" s="272">
        <v>101173</v>
      </c>
      <c r="H2178" s="272" t="s">
        <v>9346</v>
      </c>
      <c r="I2178" s="272" t="s">
        <v>261</v>
      </c>
      <c r="J2178" s="272" t="s">
        <v>7147</v>
      </c>
      <c r="K2178" s="273">
        <v>57.96</v>
      </c>
      <c r="L2178" s="272" t="s">
        <v>7090</v>
      </c>
    </row>
    <row r="2179" spans="1:12">
      <c r="A2179" s="272" t="s">
        <v>9296</v>
      </c>
      <c r="B2179" s="272" t="s">
        <v>9297</v>
      </c>
      <c r="C2179" s="272" t="s">
        <v>9318</v>
      </c>
      <c r="D2179" s="272" t="s">
        <v>9319</v>
      </c>
      <c r="E2179" s="273" t="s">
        <v>7087</v>
      </c>
      <c r="F2179" s="272" t="s">
        <v>7087</v>
      </c>
      <c r="G2179" s="272">
        <v>101174</v>
      </c>
      <c r="H2179" s="272" t="s">
        <v>9347</v>
      </c>
      <c r="I2179" s="272" t="s">
        <v>261</v>
      </c>
      <c r="J2179" s="272" t="s">
        <v>7147</v>
      </c>
      <c r="K2179" s="273">
        <v>80.67</v>
      </c>
      <c r="L2179" s="272" t="s">
        <v>7090</v>
      </c>
    </row>
    <row r="2180" spans="1:12">
      <c r="A2180" s="272" t="s">
        <v>9296</v>
      </c>
      <c r="B2180" s="272" t="s">
        <v>9297</v>
      </c>
      <c r="C2180" s="272" t="s">
        <v>9318</v>
      </c>
      <c r="D2180" s="272" t="s">
        <v>9319</v>
      </c>
      <c r="E2180" s="273" t="s">
        <v>7087</v>
      </c>
      <c r="F2180" s="272" t="s">
        <v>7087</v>
      </c>
      <c r="G2180" s="272">
        <v>101175</v>
      </c>
      <c r="H2180" s="272" t="s">
        <v>9348</v>
      </c>
      <c r="I2180" s="272" t="s">
        <v>261</v>
      </c>
      <c r="J2180" s="272" t="s">
        <v>7147</v>
      </c>
      <c r="K2180" s="273">
        <v>110.17</v>
      </c>
      <c r="L2180" s="272" t="s">
        <v>7090</v>
      </c>
    </row>
    <row r="2181" spans="1:12">
      <c r="A2181" s="272" t="s">
        <v>9296</v>
      </c>
      <c r="B2181" s="272" t="s">
        <v>9297</v>
      </c>
      <c r="C2181" s="272" t="s">
        <v>9318</v>
      </c>
      <c r="D2181" s="272" t="s">
        <v>9319</v>
      </c>
      <c r="E2181" s="273" t="s">
        <v>7087</v>
      </c>
      <c r="F2181" s="272" t="s">
        <v>7087</v>
      </c>
      <c r="G2181" s="272">
        <v>101176</v>
      </c>
      <c r="H2181" s="272" t="s">
        <v>9349</v>
      </c>
      <c r="I2181" s="272" t="s">
        <v>261</v>
      </c>
      <c r="J2181" s="272" t="s">
        <v>7089</v>
      </c>
      <c r="K2181" s="273">
        <v>139.84</v>
      </c>
      <c r="L2181" s="272" t="s">
        <v>7090</v>
      </c>
    </row>
    <row r="2182" spans="1:12">
      <c r="A2182" s="272" t="s">
        <v>9296</v>
      </c>
      <c r="B2182" s="272" t="s">
        <v>9297</v>
      </c>
      <c r="C2182" s="272" t="s">
        <v>9318</v>
      </c>
      <c r="D2182" s="272" t="s">
        <v>9319</v>
      </c>
      <c r="E2182" s="273" t="s">
        <v>7087</v>
      </c>
      <c r="F2182" s="272" t="s">
        <v>7087</v>
      </c>
      <c r="G2182" s="272">
        <v>102521</v>
      </c>
      <c r="H2182" s="272" t="s">
        <v>9350</v>
      </c>
      <c r="I2182" s="272" t="s">
        <v>17</v>
      </c>
      <c r="J2182" s="272" t="s">
        <v>7147</v>
      </c>
      <c r="K2182" s="273">
        <v>95.21</v>
      </c>
      <c r="L2182" s="272" t="s">
        <v>7090</v>
      </c>
    </row>
    <row r="2183" spans="1:12">
      <c r="A2183" s="272" t="s">
        <v>9296</v>
      </c>
      <c r="B2183" s="272" t="s">
        <v>9297</v>
      </c>
      <c r="C2183" s="272" t="s">
        <v>9318</v>
      </c>
      <c r="D2183" s="272" t="s">
        <v>9319</v>
      </c>
      <c r="E2183" s="273" t="s">
        <v>7087</v>
      </c>
      <c r="F2183" s="272" t="s">
        <v>7087</v>
      </c>
      <c r="G2183" s="272">
        <v>102522</v>
      </c>
      <c r="H2183" s="272" t="s">
        <v>9351</v>
      </c>
      <c r="I2183" s="272" t="s">
        <v>17</v>
      </c>
      <c r="J2183" s="272" t="s">
        <v>7147</v>
      </c>
      <c r="K2183" s="273">
        <v>139.68</v>
      </c>
      <c r="L2183" s="272" t="s">
        <v>7090</v>
      </c>
    </row>
    <row r="2184" spans="1:12">
      <c r="A2184" s="272" t="s">
        <v>9296</v>
      </c>
      <c r="B2184" s="272" t="s">
        <v>9297</v>
      </c>
      <c r="C2184" s="272" t="s">
        <v>9318</v>
      </c>
      <c r="D2184" s="272" t="s">
        <v>9319</v>
      </c>
      <c r="E2184" s="273" t="s">
        <v>7087</v>
      </c>
      <c r="F2184" s="272" t="s">
        <v>7087</v>
      </c>
      <c r="G2184" s="272">
        <v>102523</v>
      </c>
      <c r="H2184" s="272" t="s">
        <v>9352</v>
      </c>
      <c r="I2184" s="272" t="s">
        <v>17</v>
      </c>
      <c r="J2184" s="272" t="s">
        <v>7147</v>
      </c>
      <c r="K2184" s="273">
        <v>184.15</v>
      </c>
      <c r="L2184" s="272" t="s">
        <v>7090</v>
      </c>
    </row>
    <row r="2185" spans="1:12">
      <c r="A2185" s="272" t="s">
        <v>9296</v>
      </c>
      <c r="B2185" s="272" t="s">
        <v>9297</v>
      </c>
      <c r="C2185" s="272" t="s">
        <v>9353</v>
      </c>
      <c r="D2185" s="272" t="s">
        <v>9354</v>
      </c>
      <c r="E2185" s="273" t="s">
        <v>7087</v>
      </c>
      <c r="F2185" s="272" t="s">
        <v>7087</v>
      </c>
      <c r="G2185" s="272">
        <v>95240</v>
      </c>
      <c r="H2185" s="272" t="s">
        <v>9355</v>
      </c>
      <c r="I2185" s="272" t="s">
        <v>38</v>
      </c>
      <c r="J2185" s="272" t="s">
        <v>7147</v>
      </c>
      <c r="K2185" s="273">
        <v>17.14</v>
      </c>
      <c r="L2185" s="272" t="s">
        <v>7090</v>
      </c>
    </row>
    <row r="2186" spans="1:12">
      <c r="A2186" s="272" t="s">
        <v>9296</v>
      </c>
      <c r="B2186" s="272" t="s">
        <v>9297</v>
      </c>
      <c r="C2186" s="272" t="s">
        <v>9353</v>
      </c>
      <c r="D2186" s="272" t="s">
        <v>9354</v>
      </c>
      <c r="E2186" s="273" t="s">
        <v>7087</v>
      </c>
      <c r="F2186" s="272" t="s">
        <v>7087</v>
      </c>
      <c r="G2186" s="272">
        <v>95241</v>
      </c>
      <c r="H2186" s="272" t="s">
        <v>9356</v>
      </c>
      <c r="I2186" s="272" t="s">
        <v>38</v>
      </c>
      <c r="J2186" s="272" t="s">
        <v>7147</v>
      </c>
      <c r="K2186" s="273">
        <v>32.979999999999997</v>
      </c>
      <c r="L2186" s="272" t="s">
        <v>7090</v>
      </c>
    </row>
    <row r="2187" spans="1:12">
      <c r="A2187" s="272" t="s">
        <v>9296</v>
      </c>
      <c r="B2187" s="272" t="s">
        <v>9297</v>
      </c>
      <c r="C2187" s="272" t="s">
        <v>9353</v>
      </c>
      <c r="D2187" s="272" t="s">
        <v>9354</v>
      </c>
      <c r="E2187" s="273" t="s">
        <v>7087</v>
      </c>
      <c r="F2187" s="272" t="s">
        <v>7087</v>
      </c>
      <c r="G2187" s="272">
        <v>96616</v>
      </c>
      <c r="H2187" s="272" t="s">
        <v>9357</v>
      </c>
      <c r="I2187" s="272" t="s">
        <v>145</v>
      </c>
      <c r="J2187" s="272" t="s">
        <v>7147</v>
      </c>
      <c r="K2187" s="273">
        <v>714.55</v>
      </c>
      <c r="L2187" s="272" t="s">
        <v>7090</v>
      </c>
    </row>
    <row r="2188" spans="1:12">
      <c r="A2188" s="272" t="s">
        <v>9296</v>
      </c>
      <c r="B2188" s="272" t="s">
        <v>9297</v>
      </c>
      <c r="C2188" s="272" t="s">
        <v>9353</v>
      </c>
      <c r="D2188" s="272" t="s">
        <v>9354</v>
      </c>
      <c r="E2188" s="273" t="s">
        <v>7087</v>
      </c>
      <c r="F2188" s="272" t="s">
        <v>7087</v>
      </c>
      <c r="G2188" s="272">
        <v>96617</v>
      </c>
      <c r="H2188" s="272" t="s">
        <v>9358</v>
      </c>
      <c r="I2188" s="272" t="s">
        <v>38</v>
      </c>
      <c r="J2188" s="272" t="s">
        <v>7147</v>
      </c>
      <c r="K2188" s="273">
        <v>17.84</v>
      </c>
      <c r="L2188" s="272" t="s">
        <v>7090</v>
      </c>
    </row>
    <row r="2189" spans="1:12">
      <c r="A2189" s="272" t="s">
        <v>9296</v>
      </c>
      <c r="B2189" s="272" t="s">
        <v>9297</v>
      </c>
      <c r="C2189" s="272" t="s">
        <v>9353</v>
      </c>
      <c r="D2189" s="272" t="s">
        <v>9354</v>
      </c>
      <c r="E2189" s="273" t="s">
        <v>7087</v>
      </c>
      <c r="F2189" s="272" t="s">
        <v>7087</v>
      </c>
      <c r="G2189" s="272">
        <v>96619</v>
      </c>
      <c r="H2189" s="272" t="s">
        <v>9359</v>
      </c>
      <c r="I2189" s="272" t="s">
        <v>38</v>
      </c>
      <c r="J2189" s="272" t="s">
        <v>7147</v>
      </c>
      <c r="K2189" s="273">
        <v>35.71</v>
      </c>
      <c r="L2189" s="272" t="s">
        <v>7090</v>
      </c>
    </row>
    <row r="2190" spans="1:12">
      <c r="A2190" s="272" t="s">
        <v>9296</v>
      </c>
      <c r="B2190" s="272" t="s">
        <v>9297</v>
      </c>
      <c r="C2190" s="272" t="s">
        <v>9353</v>
      </c>
      <c r="D2190" s="272" t="s">
        <v>9354</v>
      </c>
      <c r="E2190" s="273" t="s">
        <v>7087</v>
      </c>
      <c r="F2190" s="272" t="s">
        <v>7087</v>
      </c>
      <c r="G2190" s="272">
        <v>96620</v>
      </c>
      <c r="H2190" s="272" t="s">
        <v>9360</v>
      </c>
      <c r="I2190" s="272" t="s">
        <v>145</v>
      </c>
      <c r="J2190" s="272" t="s">
        <v>7147</v>
      </c>
      <c r="K2190" s="273">
        <v>659.9</v>
      </c>
      <c r="L2190" s="272" t="s">
        <v>7090</v>
      </c>
    </row>
    <row r="2191" spans="1:12">
      <c r="A2191" s="272" t="s">
        <v>9296</v>
      </c>
      <c r="B2191" s="272" t="s">
        <v>9297</v>
      </c>
      <c r="C2191" s="272" t="s">
        <v>9353</v>
      </c>
      <c r="D2191" s="272" t="s">
        <v>9354</v>
      </c>
      <c r="E2191" s="273" t="s">
        <v>7087</v>
      </c>
      <c r="F2191" s="272" t="s">
        <v>7087</v>
      </c>
      <c r="G2191" s="272">
        <v>96621</v>
      </c>
      <c r="H2191" s="272" t="s">
        <v>9361</v>
      </c>
      <c r="I2191" s="272" t="s">
        <v>145</v>
      </c>
      <c r="J2191" s="272" t="s">
        <v>7089</v>
      </c>
      <c r="K2191" s="273">
        <v>191.79</v>
      </c>
      <c r="L2191" s="272" t="s">
        <v>7090</v>
      </c>
    </row>
    <row r="2192" spans="1:12">
      <c r="A2192" s="272" t="s">
        <v>9296</v>
      </c>
      <c r="B2192" s="272" t="s">
        <v>9297</v>
      </c>
      <c r="C2192" s="272" t="s">
        <v>9353</v>
      </c>
      <c r="D2192" s="272" t="s">
        <v>9354</v>
      </c>
      <c r="E2192" s="273" t="s">
        <v>7087</v>
      </c>
      <c r="F2192" s="272" t="s">
        <v>7087</v>
      </c>
      <c r="G2192" s="272">
        <v>96622</v>
      </c>
      <c r="H2192" s="272" t="s">
        <v>9362</v>
      </c>
      <c r="I2192" s="272" t="s">
        <v>145</v>
      </c>
      <c r="J2192" s="272" t="s">
        <v>7089</v>
      </c>
      <c r="K2192" s="273">
        <v>178.58</v>
      </c>
      <c r="L2192" s="272" t="s">
        <v>7090</v>
      </c>
    </row>
    <row r="2193" spans="1:12">
      <c r="A2193" s="272" t="s">
        <v>9296</v>
      </c>
      <c r="B2193" s="272" t="s">
        <v>9297</v>
      </c>
      <c r="C2193" s="272" t="s">
        <v>9353</v>
      </c>
      <c r="D2193" s="272" t="s">
        <v>9354</v>
      </c>
      <c r="E2193" s="273" t="s">
        <v>7087</v>
      </c>
      <c r="F2193" s="272" t="s">
        <v>7087</v>
      </c>
      <c r="G2193" s="272">
        <v>96623</v>
      </c>
      <c r="H2193" s="272" t="s">
        <v>9363</v>
      </c>
      <c r="I2193" s="272" t="s">
        <v>145</v>
      </c>
      <c r="J2193" s="272" t="s">
        <v>7089</v>
      </c>
      <c r="K2193" s="273">
        <v>164.34</v>
      </c>
      <c r="L2193" s="272" t="s">
        <v>7090</v>
      </c>
    </row>
    <row r="2194" spans="1:12">
      <c r="A2194" s="272" t="s">
        <v>9296</v>
      </c>
      <c r="B2194" s="272" t="s">
        <v>9297</v>
      </c>
      <c r="C2194" s="272" t="s">
        <v>9353</v>
      </c>
      <c r="D2194" s="272" t="s">
        <v>9354</v>
      </c>
      <c r="E2194" s="273" t="s">
        <v>7087</v>
      </c>
      <c r="F2194" s="272" t="s">
        <v>7087</v>
      </c>
      <c r="G2194" s="272">
        <v>96624</v>
      </c>
      <c r="H2194" s="272" t="s">
        <v>9364</v>
      </c>
      <c r="I2194" s="272" t="s">
        <v>145</v>
      </c>
      <c r="J2194" s="272" t="s">
        <v>7089</v>
      </c>
      <c r="K2194" s="273">
        <v>151.13999999999999</v>
      </c>
      <c r="L2194" s="272" t="s">
        <v>7090</v>
      </c>
    </row>
    <row r="2195" spans="1:12">
      <c r="A2195" s="272" t="s">
        <v>9296</v>
      </c>
      <c r="B2195" s="272" t="s">
        <v>9297</v>
      </c>
      <c r="C2195" s="272" t="s">
        <v>9353</v>
      </c>
      <c r="D2195" s="272" t="s">
        <v>9354</v>
      </c>
      <c r="E2195" s="273" t="s">
        <v>7087</v>
      </c>
      <c r="F2195" s="272" t="s">
        <v>7087</v>
      </c>
      <c r="G2195" s="272">
        <v>97082</v>
      </c>
      <c r="H2195" s="272" t="s">
        <v>418</v>
      </c>
      <c r="I2195" s="272" t="s">
        <v>145</v>
      </c>
      <c r="J2195" s="272" t="s">
        <v>7644</v>
      </c>
      <c r="K2195" s="273">
        <v>58.89</v>
      </c>
      <c r="L2195" s="272" t="s">
        <v>7090</v>
      </c>
    </row>
    <row r="2196" spans="1:12">
      <c r="A2196" s="272" t="s">
        <v>9296</v>
      </c>
      <c r="B2196" s="272" t="s">
        <v>9297</v>
      </c>
      <c r="C2196" s="272" t="s">
        <v>9353</v>
      </c>
      <c r="D2196" s="272" t="s">
        <v>9354</v>
      </c>
      <c r="E2196" s="273" t="s">
        <v>7087</v>
      </c>
      <c r="F2196" s="272" t="s">
        <v>7087</v>
      </c>
      <c r="G2196" s="272">
        <v>97083</v>
      </c>
      <c r="H2196" s="272" t="s">
        <v>9365</v>
      </c>
      <c r="I2196" s="272" t="s">
        <v>38</v>
      </c>
      <c r="J2196" s="272" t="s">
        <v>7089</v>
      </c>
      <c r="K2196" s="273">
        <v>3.08</v>
      </c>
      <c r="L2196" s="272" t="s">
        <v>7090</v>
      </c>
    </row>
    <row r="2197" spans="1:12">
      <c r="A2197" s="272" t="s">
        <v>9296</v>
      </c>
      <c r="B2197" s="272" t="s">
        <v>9297</v>
      </c>
      <c r="C2197" s="272" t="s">
        <v>9353</v>
      </c>
      <c r="D2197" s="272" t="s">
        <v>9354</v>
      </c>
      <c r="E2197" s="273" t="s">
        <v>7087</v>
      </c>
      <c r="F2197" s="272" t="s">
        <v>7087</v>
      </c>
      <c r="G2197" s="272">
        <v>97084</v>
      </c>
      <c r="H2197" s="272" t="s">
        <v>9366</v>
      </c>
      <c r="I2197" s="272" t="s">
        <v>38</v>
      </c>
      <c r="J2197" s="272" t="s">
        <v>7089</v>
      </c>
      <c r="K2197" s="273">
        <v>0.64</v>
      </c>
      <c r="L2197" s="272" t="s">
        <v>7090</v>
      </c>
    </row>
    <row r="2198" spans="1:12">
      <c r="A2198" s="272" t="s">
        <v>9296</v>
      </c>
      <c r="B2198" s="272" t="s">
        <v>9297</v>
      </c>
      <c r="C2198" s="272" t="s">
        <v>9353</v>
      </c>
      <c r="D2198" s="272" t="s">
        <v>9354</v>
      </c>
      <c r="E2198" s="273" t="s">
        <v>7087</v>
      </c>
      <c r="F2198" s="272" t="s">
        <v>7087</v>
      </c>
      <c r="G2198" s="272">
        <v>97086</v>
      </c>
      <c r="H2198" s="272" t="s">
        <v>9367</v>
      </c>
      <c r="I2198" s="272" t="s">
        <v>38</v>
      </c>
      <c r="J2198" s="272" t="s">
        <v>7147</v>
      </c>
      <c r="K2198" s="273">
        <v>115.69</v>
      </c>
      <c r="L2198" s="272" t="s">
        <v>7090</v>
      </c>
    </row>
    <row r="2199" spans="1:12">
      <c r="A2199" s="272" t="s">
        <v>9296</v>
      </c>
      <c r="B2199" s="272" t="s">
        <v>9297</v>
      </c>
      <c r="C2199" s="272" t="s">
        <v>9353</v>
      </c>
      <c r="D2199" s="272" t="s">
        <v>9354</v>
      </c>
      <c r="E2199" s="273" t="s">
        <v>7087</v>
      </c>
      <c r="F2199" s="272" t="s">
        <v>7087</v>
      </c>
      <c r="G2199" s="272">
        <v>97087</v>
      </c>
      <c r="H2199" s="272" t="s">
        <v>77</v>
      </c>
      <c r="I2199" s="272" t="s">
        <v>38</v>
      </c>
      <c r="J2199" s="272" t="s">
        <v>7147</v>
      </c>
      <c r="K2199" s="273">
        <v>3.14</v>
      </c>
      <c r="L2199" s="272" t="s">
        <v>7090</v>
      </c>
    </row>
    <row r="2200" spans="1:12">
      <c r="A2200" s="272" t="s">
        <v>9296</v>
      </c>
      <c r="B2200" s="272" t="s">
        <v>9297</v>
      </c>
      <c r="C2200" s="272" t="s">
        <v>9353</v>
      </c>
      <c r="D2200" s="272" t="s">
        <v>9354</v>
      </c>
      <c r="E2200" s="273" t="s">
        <v>7087</v>
      </c>
      <c r="F2200" s="272" t="s">
        <v>7087</v>
      </c>
      <c r="G2200" s="272">
        <v>97088</v>
      </c>
      <c r="H2200" s="272" t="s">
        <v>9368</v>
      </c>
      <c r="I2200" s="272" t="s">
        <v>349</v>
      </c>
      <c r="J2200" s="272" t="s">
        <v>7147</v>
      </c>
      <c r="K2200" s="273">
        <v>20.56</v>
      </c>
      <c r="L2200" s="272" t="s">
        <v>7090</v>
      </c>
    </row>
    <row r="2201" spans="1:12">
      <c r="A2201" s="272" t="s">
        <v>9296</v>
      </c>
      <c r="B2201" s="272" t="s">
        <v>9297</v>
      </c>
      <c r="C2201" s="272" t="s">
        <v>9353</v>
      </c>
      <c r="D2201" s="272" t="s">
        <v>9354</v>
      </c>
      <c r="E2201" s="273" t="s">
        <v>7087</v>
      </c>
      <c r="F2201" s="272" t="s">
        <v>7087</v>
      </c>
      <c r="G2201" s="272">
        <v>97089</v>
      </c>
      <c r="H2201" s="272" t="s">
        <v>9369</v>
      </c>
      <c r="I2201" s="272" t="s">
        <v>349</v>
      </c>
      <c r="J2201" s="272" t="s">
        <v>7147</v>
      </c>
      <c r="K2201" s="273">
        <v>18.809999999999999</v>
      </c>
      <c r="L2201" s="272" t="s">
        <v>7090</v>
      </c>
    </row>
    <row r="2202" spans="1:12">
      <c r="A2202" s="272" t="s">
        <v>9296</v>
      </c>
      <c r="B2202" s="272" t="s">
        <v>9297</v>
      </c>
      <c r="C2202" s="272" t="s">
        <v>9353</v>
      </c>
      <c r="D2202" s="272" t="s">
        <v>9354</v>
      </c>
      <c r="E2202" s="273" t="s">
        <v>7087</v>
      </c>
      <c r="F2202" s="272" t="s">
        <v>7087</v>
      </c>
      <c r="G2202" s="272">
        <v>97090</v>
      </c>
      <c r="H2202" s="272" t="s">
        <v>9370</v>
      </c>
      <c r="I2202" s="272" t="s">
        <v>349</v>
      </c>
      <c r="J2202" s="272" t="s">
        <v>7147</v>
      </c>
      <c r="K2202" s="273">
        <v>18.5</v>
      </c>
      <c r="L2202" s="272" t="s">
        <v>7090</v>
      </c>
    </row>
    <row r="2203" spans="1:12">
      <c r="A2203" s="272" t="s">
        <v>9296</v>
      </c>
      <c r="B2203" s="272" t="s">
        <v>9297</v>
      </c>
      <c r="C2203" s="272" t="s">
        <v>9353</v>
      </c>
      <c r="D2203" s="272" t="s">
        <v>9354</v>
      </c>
      <c r="E2203" s="273" t="s">
        <v>7087</v>
      </c>
      <c r="F2203" s="272" t="s">
        <v>7087</v>
      </c>
      <c r="G2203" s="272">
        <v>97091</v>
      </c>
      <c r="H2203" s="272" t="s">
        <v>9371</v>
      </c>
      <c r="I2203" s="272" t="s">
        <v>349</v>
      </c>
      <c r="J2203" s="272" t="s">
        <v>7147</v>
      </c>
      <c r="K2203" s="273">
        <v>17.93</v>
      </c>
      <c r="L2203" s="272" t="s">
        <v>7090</v>
      </c>
    </row>
    <row r="2204" spans="1:12">
      <c r="A2204" s="272" t="s">
        <v>9296</v>
      </c>
      <c r="B2204" s="272" t="s">
        <v>9297</v>
      </c>
      <c r="C2204" s="272" t="s">
        <v>9353</v>
      </c>
      <c r="D2204" s="272" t="s">
        <v>9354</v>
      </c>
      <c r="E2204" s="273" t="s">
        <v>7087</v>
      </c>
      <c r="F2204" s="272" t="s">
        <v>7087</v>
      </c>
      <c r="G2204" s="272">
        <v>97092</v>
      </c>
      <c r="H2204" s="272" t="s">
        <v>9372</v>
      </c>
      <c r="I2204" s="272" t="s">
        <v>349</v>
      </c>
      <c r="J2204" s="272" t="s">
        <v>7147</v>
      </c>
      <c r="K2204" s="273">
        <v>17.39</v>
      </c>
      <c r="L2204" s="272" t="s">
        <v>7090</v>
      </c>
    </row>
    <row r="2205" spans="1:12">
      <c r="A2205" s="272" t="s">
        <v>9296</v>
      </c>
      <c r="B2205" s="272" t="s">
        <v>9297</v>
      </c>
      <c r="C2205" s="272" t="s">
        <v>9353</v>
      </c>
      <c r="D2205" s="272" t="s">
        <v>9354</v>
      </c>
      <c r="E2205" s="273" t="s">
        <v>7087</v>
      </c>
      <c r="F2205" s="272" t="s">
        <v>7087</v>
      </c>
      <c r="G2205" s="272">
        <v>97093</v>
      </c>
      <c r="H2205" s="272" t="s">
        <v>9373</v>
      </c>
      <c r="I2205" s="272" t="s">
        <v>349</v>
      </c>
      <c r="J2205" s="272" t="s">
        <v>7147</v>
      </c>
      <c r="K2205" s="273">
        <v>16.32</v>
      </c>
      <c r="L2205" s="272" t="s">
        <v>7090</v>
      </c>
    </row>
    <row r="2206" spans="1:12">
      <c r="A2206" s="272" t="s">
        <v>9296</v>
      </c>
      <c r="B2206" s="272" t="s">
        <v>9297</v>
      </c>
      <c r="C2206" s="272" t="s">
        <v>9353</v>
      </c>
      <c r="D2206" s="272" t="s">
        <v>9354</v>
      </c>
      <c r="E2206" s="273" t="s">
        <v>7087</v>
      </c>
      <c r="F2206" s="272" t="s">
        <v>7087</v>
      </c>
      <c r="G2206" s="272">
        <v>97096</v>
      </c>
      <c r="H2206" s="272" t="s">
        <v>9374</v>
      </c>
      <c r="I2206" s="272" t="s">
        <v>145</v>
      </c>
      <c r="J2206" s="272" t="s">
        <v>7089</v>
      </c>
      <c r="K2206" s="273">
        <v>614.95000000000005</v>
      </c>
      <c r="L2206" s="272" t="s">
        <v>7090</v>
      </c>
    </row>
    <row r="2207" spans="1:12">
      <c r="A2207" s="272" t="s">
        <v>9296</v>
      </c>
      <c r="B2207" s="272" t="s">
        <v>9297</v>
      </c>
      <c r="C2207" s="272" t="s">
        <v>9353</v>
      </c>
      <c r="D2207" s="272" t="s">
        <v>9354</v>
      </c>
      <c r="E2207" s="273" t="s">
        <v>7087</v>
      </c>
      <c r="F2207" s="272" t="s">
        <v>7087</v>
      </c>
      <c r="G2207" s="272">
        <v>97097</v>
      </c>
      <c r="H2207" s="272" t="s">
        <v>9375</v>
      </c>
      <c r="I2207" s="272" t="s">
        <v>38</v>
      </c>
      <c r="J2207" s="272" t="s">
        <v>7089</v>
      </c>
      <c r="K2207" s="273">
        <v>45.56</v>
      </c>
      <c r="L2207" s="272" t="s">
        <v>7090</v>
      </c>
    </row>
    <row r="2208" spans="1:12">
      <c r="A2208" s="272" t="s">
        <v>9296</v>
      </c>
      <c r="B2208" s="272" t="s">
        <v>9297</v>
      </c>
      <c r="C2208" s="272" t="s">
        <v>9353</v>
      </c>
      <c r="D2208" s="272" t="s">
        <v>9354</v>
      </c>
      <c r="E2208" s="273" t="s">
        <v>7087</v>
      </c>
      <c r="F2208" s="272" t="s">
        <v>7087</v>
      </c>
      <c r="G2208" s="272">
        <v>97101</v>
      </c>
      <c r="H2208" s="272" t="s">
        <v>9376</v>
      </c>
      <c r="I2208" s="272" t="s">
        <v>38</v>
      </c>
      <c r="J2208" s="272" t="s">
        <v>7089</v>
      </c>
      <c r="K2208" s="273">
        <v>184.11</v>
      </c>
      <c r="L2208" s="272" t="s">
        <v>7090</v>
      </c>
    </row>
    <row r="2209" spans="1:12">
      <c r="A2209" s="272" t="s">
        <v>9296</v>
      </c>
      <c r="B2209" s="272" t="s">
        <v>9297</v>
      </c>
      <c r="C2209" s="272" t="s">
        <v>9353</v>
      </c>
      <c r="D2209" s="272" t="s">
        <v>9354</v>
      </c>
      <c r="E2209" s="273" t="s">
        <v>7087</v>
      </c>
      <c r="F2209" s="272" t="s">
        <v>7087</v>
      </c>
      <c r="G2209" s="272">
        <v>97102</v>
      </c>
      <c r="H2209" s="272" t="s">
        <v>9377</v>
      </c>
      <c r="I2209" s="272" t="s">
        <v>38</v>
      </c>
      <c r="J2209" s="272" t="s">
        <v>7089</v>
      </c>
      <c r="K2209" s="273">
        <v>230.86</v>
      </c>
      <c r="L2209" s="272" t="s">
        <v>7090</v>
      </c>
    </row>
    <row r="2210" spans="1:12">
      <c r="A2210" s="272" t="s">
        <v>9296</v>
      </c>
      <c r="B2210" s="272" t="s">
        <v>9297</v>
      </c>
      <c r="C2210" s="272" t="s">
        <v>9353</v>
      </c>
      <c r="D2210" s="272" t="s">
        <v>9354</v>
      </c>
      <c r="E2210" s="273" t="s">
        <v>7087</v>
      </c>
      <c r="F2210" s="272" t="s">
        <v>7087</v>
      </c>
      <c r="G2210" s="272">
        <v>97103</v>
      </c>
      <c r="H2210" s="272" t="s">
        <v>9378</v>
      </c>
      <c r="I2210" s="272" t="s">
        <v>38</v>
      </c>
      <c r="J2210" s="272" t="s">
        <v>7089</v>
      </c>
      <c r="K2210" s="273">
        <v>272.89</v>
      </c>
      <c r="L2210" s="272" t="s">
        <v>7090</v>
      </c>
    </row>
    <row r="2211" spans="1:12">
      <c r="A2211" s="272" t="s">
        <v>9296</v>
      </c>
      <c r="B2211" s="272" t="s">
        <v>9297</v>
      </c>
      <c r="C2211" s="272" t="s">
        <v>9353</v>
      </c>
      <c r="D2211" s="272" t="s">
        <v>9354</v>
      </c>
      <c r="E2211" s="273" t="s">
        <v>7087</v>
      </c>
      <c r="F2211" s="272" t="s">
        <v>7087</v>
      </c>
      <c r="G2211" s="272">
        <v>100322</v>
      </c>
      <c r="H2211" s="272" t="s">
        <v>9379</v>
      </c>
      <c r="I2211" s="272" t="s">
        <v>145</v>
      </c>
      <c r="J2211" s="272" t="s">
        <v>7089</v>
      </c>
      <c r="K2211" s="273">
        <v>145.16999999999999</v>
      </c>
      <c r="L2211" s="272" t="s">
        <v>7090</v>
      </c>
    </row>
    <row r="2212" spans="1:12">
      <c r="A2212" s="272" t="s">
        <v>9296</v>
      </c>
      <c r="B2212" s="272" t="s">
        <v>9297</v>
      </c>
      <c r="C2212" s="272" t="s">
        <v>9353</v>
      </c>
      <c r="D2212" s="272" t="s">
        <v>9354</v>
      </c>
      <c r="E2212" s="273" t="s">
        <v>7087</v>
      </c>
      <c r="F2212" s="272" t="s">
        <v>7087</v>
      </c>
      <c r="G2212" s="272">
        <v>100323</v>
      </c>
      <c r="H2212" s="272" t="s">
        <v>9380</v>
      </c>
      <c r="I2212" s="272" t="s">
        <v>145</v>
      </c>
      <c r="J2212" s="272" t="s">
        <v>7089</v>
      </c>
      <c r="K2212" s="273">
        <v>165.42</v>
      </c>
      <c r="L2212" s="272" t="s">
        <v>7090</v>
      </c>
    </row>
    <row r="2213" spans="1:12">
      <c r="A2213" s="272" t="s">
        <v>9296</v>
      </c>
      <c r="B2213" s="272" t="s">
        <v>9297</v>
      </c>
      <c r="C2213" s="272" t="s">
        <v>9353</v>
      </c>
      <c r="D2213" s="272" t="s">
        <v>9354</v>
      </c>
      <c r="E2213" s="273" t="s">
        <v>7087</v>
      </c>
      <c r="F2213" s="272" t="s">
        <v>7087</v>
      </c>
      <c r="G2213" s="272">
        <v>100324</v>
      </c>
      <c r="H2213" s="272" t="s">
        <v>9381</v>
      </c>
      <c r="I2213" s="272" t="s">
        <v>145</v>
      </c>
      <c r="J2213" s="272" t="s">
        <v>7089</v>
      </c>
      <c r="K2213" s="273">
        <v>150.87</v>
      </c>
      <c r="L2213" s="272" t="s">
        <v>7090</v>
      </c>
    </row>
    <row r="2214" spans="1:12">
      <c r="A2214" s="272" t="s">
        <v>9296</v>
      </c>
      <c r="B2214" s="272" t="s">
        <v>9297</v>
      </c>
      <c r="C2214" s="272" t="s">
        <v>9353</v>
      </c>
      <c r="D2214" s="272" t="s">
        <v>9354</v>
      </c>
      <c r="E2214" s="273" t="s">
        <v>7087</v>
      </c>
      <c r="F2214" s="272" t="s">
        <v>7087</v>
      </c>
      <c r="G2214" s="272">
        <v>103072</v>
      </c>
      <c r="H2214" s="272" t="s">
        <v>9382</v>
      </c>
      <c r="I2214" s="272" t="s">
        <v>38</v>
      </c>
      <c r="J2214" s="272" t="s">
        <v>7089</v>
      </c>
      <c r="K2214" s="273">
        <v>323.75</v>
      </c>
      <c r="L2214" s="272" t="s">
        <v>7090</v>
      </c>
    </row>
    <row r="2215" spans="1:12">
      <c r="A2215" s="272" t="s">
        <v>9296</v>
      </c>
      <c r="B2215" s="272" t="s">
        <v>9297</v>
      </c>
      <c r="C2215" s="272" t="s">
        <v>9353</v>
      </c>
      <c r="D2215" s="272" t="s">
        <v>9354</v>
      </c>
      <c r="E2215" s="273" t="s">
        <v>7087</v>
      </c>
      <c r="F2215" s="272" t="s">
        <v>7087</v>
      </c>
      <c r="G2215" s="272">
        <v>103073</v>
      </c>
      <c r="H2215" s="272" t="s">
        <v>9383</v>
      </c>
      <c r="I2215" s="272" t="s">
        <v>38</v>
      </c>
      <c r="J2215" s="272" t="s">
        <v>7089</v>
      </c>
      <c r="K2215" s="273">
        <v>394.87</v>
      </c>
      <c r="L2215" s="272" t="s">
        <v>7090</v>
      </c>
    </row>
    <row r="2216" spans="1:12">
      <c r="A2216" s="272" t="s">
        <v>9296</v>
      </c>
      <c r="B2216" s="272" t="s">
        <v>9297</v>
      </c>
      <c r="C2216" s="272" t="s">
        <v>9353</v>
      </c>
      <c r="D2216" s="272" t="s">
        <v>9354</v>
      </c>
      <c r="E2216" s="273" t="s">
        <v>7087</v>
      </c>
      <c r="F2216" s="272" t="s">
        <v>7087</v>
      </c>
      <c r="G2216" s="272">
        <v>103074</v>
      </c>
      <c r="H2216" s="272" t="s">
        <v>9384</v>
      </c>
      <c r="I2216" s="272" t="s">
        <v>38</v>
      </c>
      <c r="J2216" s="272" t="s">
        <v>7089</v>
      </c>
      <c r="K2216" s="273">
        <v>179.21</v>
      </c>
      <c r="L2216" s="272" t="s">
        <v>7090</v>
      </c>
    </row>
    <row r="2217" spans="1:12">
      <c r="A2217" s="272" t="s">
        <v>9296</v>
      </c>
      <c r="B2217" s="272" t="s">
        <v>9297</v>
      </c>
      <c r="C2217" s="272" t="s">
        <v>9353</v>
      </c>
      <c r="D2217" s="272" t="s">
        <v>9354</v>
      </c>
      <c r="E2217" s="273" t="s">
        <v>7087</v>
      </c>
      <c r="F2217" s="272" t="s">
        <v>7087</v>
      </c>
      <c r="G2217" s="272">
        <v>103075</v>
      </c>
      <c r="H2217" s="272" t="s">
        <v>9385</v>
      </c>
      <c r="I2217" s="272" t="s">
        <v>38</v>
      </c>
      <c r="J2217" s="272" t="s">
        <v>7089</v>
      </c>
      <c r="K2217" s="273">
        <v>224.77</v>
      </c>
      <c r="L2217" s="272" t="s">
        <v>7090</v>
      </c>
    </row>
    <row r="2218" spans="1:12">
      <c r="A2218" s="272" t="s">
        <v>9296</v>
      </c>
      <c r="B2218" s="272" t="s">
        <v>9297</v>
      </c>
      <c r="C2218" s="272" t="s">
        <v>9353</v>
      </c>
      <c r="D2218" s="272" t="s">
        <v>9354</v>
      </c>
      <c r="E2218" s="273" t="s">
        <v>7087</v>
      </c>
      <c r="F2218" s="272" t="s">
        <v>7087</v>
      </c>
      <c r="G2218" s="272">
        <v>103076</v>
      </c>
      <c r="H2218" s="272" t="s">
        <v>9386</v>
      </c>
      <c r="I2218" s="272" t="s">
        <v>38</v>
      </c>
      <c r="J2218" s="272" t="s">
        <v>7089</v>
      </c>
      <c r="K2218" s="273">
        <v>159.78</v>
      </c>
      <c r="L2218" s="272" t="s">
        <v>7090</v>
      </c>
    </row>
    <row r="2219" spans="1:12">
      <c r="A2219" s="272" t="s">
        <v>9296</v>
      </c>
      <c r="B2219" s="272" t="s">
        <v>9297</v>
      </c>
      <c r="C2219" s="272" t="s">
        <v>9353</v>
      </c>
      <c r="D2219" s="272" t="s">
        <v>9354</v>
      </c>
      <c r="E2219" s="273" t="s">
        <v>7087</v>
      </c>
      <c r="F2219" s="272" t="s">
        <v>7087</v>
      </c>
      <c r="G2219" s="272">
        <v>103077</v>
      </c>
      <c r="H2219" s="272" t="s">
        <v>9387</v>
      </c>
      <c r="I2219" s="272" t="s">
        <v>38</v>
      </c>
      <c r="J2219" s="272" t="s">
        <v>7089</v>
      </c>
      <c r="K2219" s="273">
        <v>206.53</v>
      </c>
      <c r="L2219" s="272" t="s">
        <v>7090</v>
      </c>
    </row>
    <row r="2220" spans="1:12">
      <c r="A2220" s="272" t="s">
        <v>9296</v>
      </c>
      <c r="B2220" s="272" t="s">
        <v>9297</v>
      </c>
      <c r="C2220" s="272" t="s">
        <v>9353</v>
      </c>
      <c r="D2220" s="272" t="s">
        <v>9354</v>
      </c>
      <c r="E2220" s="273" t="s">
        <v>7087</v>
      </c>
      <c r="F2220" s="272" t="s">
        <v>7087</v>
      </c>
      <c r="G2220" s="272">
        <v>103078</v>
      </c>
      <c r="H2220" s="272" t="s">
        <v>9388</v>
      </c>
      <c r="I2220" s="272" t="s">
        <v>38</v>
      </c>
      <c r="J2220" s="272" t="s">
        <v>7089</v>
      </c>
      <c r="K2220" s="273">
        <v>248.56</v>
      </c>
      <c r="L2220" s="272" t="s">
        <v>7090</v>
      </c>
    </row>
    <row r="2221" spans="1:12">
      <c r="A2221" s="272" t="s">
        <v>9296</v>
      </c>
      <c r="B2221" s="272" t="s">
        <v>9297</v>
      </c>
      <c r="C2221" s="272" t="s">
        <v>9353</v>
      </c>
      <c r="D2221" s="272" t="s">
        <v>9354</v>
      </c>
      <c r="E2221" s="273" t="s">
        <v>7087</v>
      </c>
      <c r="F2221" s="272" t="s">
        <v>7087</v>
      </c>
      <c r="G2221" s="272">
        <v>103079</v>
      </c>
      <c r="H2221" s="272" t="s">
        <v>9389</v>
      </c>
      <c r="I2221" s="272" t="s">
        <v>38</v>
      </c>
      <c r="J2221" s="272" t="s">
        <v>7089</v>
      </c>
      <c r="K2221" s="273">
        <v>299.41000000000003</v>
      </c>
      <c r="L2221" s="272" t="s">
        <v>7090</v>
      </c>
    </row>
    <row r="2222" spans="1:12">
      <c r="A2222" s="272" t="s">
        <v>9296</v>
      </c>
      <c r="B2222" s="272" t="s">
        <v>9297</v>
      </c>
      <c r="C2222" s="272" t="s">
        <v>9353</v>
      </c>
      <c r="D2222" s="272" t="s">
        <v>9354</v>
      </c>
      <c r="E2222" s="273" t="s">
        <v>7087</v>
      </c>
      <c r="F2222" s="272" t="s">
        <v>7087</v>
      </c>
      <c r="G2222" s="272">
        <v>103080</v>
      </c>
      <c r="H2222" s="272" t="s">
        <v>9390</v>
      </c>
      <c r="I2222" s="272" t="s">
        <v>38</v>
      </c>
      <c r="J2222" s="272" t="s">
        <v>7089</v>
      </c>
      <c r="K2222" s="273">
        <v>370.54</v>
      </c>
      <c r="L2222" s="272" t="s">
        <v>7090</v>
      </c>
    </row>
    <row r="2223" spans="1:12">
      <c r="A2223" s="272" t="s">
        <v>9296</v>
      </c>
      <c r="B2223" s="272" t="s">
        <v>9297</v>
      </c>
      <c r="C2223" s="272" t="s">
        <v>9391</v>
      </c>
      <c r="D2223" s="272" t="s">
        <v>9392</v>
      </c>
      <c r="E2223" s="273" t="s">
        <v>7087</v>
      </c>
      <c r="F2223" s="272" t="s">
        <v>7087</v>
      </c>
      <c r="G2223" s="272">
        <v>92263</v>
      </c>
      <c r="H2223" s="272" t="s">
        <v>9393</v>
      </c>
      <c r="I2223" s="272" t="s">
        <v>38</v>
      </c>
      <c r="J2223" s="272" t="s">
        <v>7147</v>
      </c>
      <c r="K2223" s="273">
        <v>192.69</v>
      </c>
      <c r="L2223" s="272" t="s">
        <v>7090</v>
      </c>
    </row>
    <row r="2224" spans="1:12">
      <c r="A2224" s="272" t="s">
        <v>9296</v>
      </c>
      <c r="B2224" s="272" t="s">
        <v>9297</v>
      </c>
      <c r="C2224" s="272" t="s">
        <v>9391</v>
      </c>
      <c r="D2224" s="272" t="s">
        <v>9392</v>
      </c>
      <c r="E2224" s="273" t="s">
        <v>7087</v>
      </c>
      <c r="F2224" s="272" t="s">
        <v>7087</v>
      </c>
      <c r="G2224" s="272">
        <v>92264</v>
      </c>
      <c r="H2224" s="272" t="s">
        <v>9394</v>
      </c>
      <c r="I2224" s="272" t="s">
        <v>38</v>
      </c>
      <c r="J2224" s="272" t="s">
        <v>7147</v>
      </c>
      <c r="K2224" s="273">
        <v>251.78</v>
      </c>
      <c r="L2224" s="272" t="s">
        <v>7090</v>
      </c>
    </row>
    <row r="2225" spans="1:12">
      <c r="A2225" s="272" t="s">
        <v>9296</v>
      </c>
      <c r="B2225" s="272" t="s">
        <v>9297</v>
      </c>
      <c r="C2225" s="272" t="s">
        <v>9391</v>
      </c>
      <c r="D2225" s="272" t="s">
        <v>9392</v>
      </c>
      <c r="E2225" s="273" t="s">
        <v>7087</v>
      </c>
      <c r="F2225" s="272" t="s">
        <v>7087</v>
      </c>
      <c r="G2225" s="272">
        <v>92265</v>
      </c>
      <c r="H2225" s="272" t="s">
        <v>9395</v>
      </c>
      <c r="I2225" s="272" t="s">
        <v>38</v>
      </c>
      <c r="J2225" s="272" t="s">
        <v>7147</v>
      </c>
      <c r="K2225" s="273">
        <v>138.57</v>
      </c>
      <c r="L2225" s="272" t="s">
        <v>7090</v>
      </c>
    </row>
    <row r="2226" spans="1:12">
      <c r="A2226" s="272" t="s">
        <v>9296</v>
      </c>
      <c r="B2226" s="272" t="s">
        <v>9297</v>
      </c>
      <c r="C2226" s="272" t="s">
        <v>9391</v>
      </c>
      <c r="D2226" s="272" t="s">
        <v>9392</v>
      </c>
      <c r="E2226" s="273" t="s">
        <v>7087</v>
      </c>
      <c r="F2226" s="272" t="s">
        <v>7087</v>
      </c>
      <c r="G2226" s="272">
        <v>92266</v>
      </c>
      <c r="H2226" s="272" t="s">
        <v>9396</v>
      </c>
      <c r="I2226" s="272" t="s">
        <v>38</v>
      </c>
      <c r="J2226" s="272" t="s">
        <v>7147</v>
      </c>
      <c r="K2226" s="273">
        <v>189.25</v>
      </c>
      <c r="L2226" s="272" t="s">
        <v>7090</v>
      </c>
    </row>
    <row r="2227" spans="1:12">
      <c r="A2227" s="272" t="s">
        <v>9296</v>
      </c>
      <c r="B2227" s="272" t="s">
        <v>9297</v>
      </c>
      <c r="C2227" s="272" t="s">
        <v>9391</v>
      </c>
      <c r="D2227" s="272" t="s">
        <v>9392</v>
      </c>
      <c r="E2227" s="273" t="s">
        <v>7087</v>
      </c>
      <c r="F2227" s="272" t="s">
        <v>7087</v>
      </c>
      <c r="G2227" s="272">
        <v>92267</v>
      </c>
      <c r="H2227" s="272" t="s">
        <v>9397</v>
      </c>
      <c r="I2227" s="272" t="s">
        <v>38</v>
      </c>
      <c r="J2227" s="272" t="s">
        <v>7147</v>
      </c>
      <c r="K2227" s="273">
        <v>67.75</v>
      </c>
      <c r="L2227" s="272" t="s">
        <v>7090</v>
      </c>
    </row>
    <row r="2228" spans="1:12">
      <c r="A2228" s="272" t="s">
        <v>9296</v>
      </c>
      <c r="B2228" s="272" t="s">
        <v>9297</v>
      </c>
      <c r="C2228" s="272" t="s">
        <v>9391</v>
      </c>
      <c r="D2228" s="272" t="s">
        <v>9392</v>
      </c>
      <c r="E2228" s="273" t="s">
        <v>7087</v>
      </c>
      <c r="F2228" s="272" t="s">
        <v>7087</v>
      </c>
      <c r="G2228" s="272">
        <v>92268</v>
      </c>
      <c r="H2228" s="272" t="s">
        <v>9398</v>
      </c>
      <c r="I2228" s="272" t="s">
        <v>38</v>
      </c>
      <c r="J2228" s="272" t="s">
        <v>7147</v>
      </c>
      <c r="K2228" s="273">
        <v>114.2</v>
      </c>
      <c r="L2228" s="272" t="s">
        <v>7090</v>
      </c>
    </row>
    <row r="2229" spans="1:12">
      <c r="A2229" s="272" t="s">
        <v>9296</v>
      </c>
      <c r="B2229" s="272" t="s">
        <v>9297</v>
      </c>
      <c r="C2229" s="272" t="s">
        <v>9391</v>
      </c>
      <c r="D2229" s="272" t="s">
        <v>9392</v>
      </c>
      <c r="E2229" s="273" t="s">
        <v>7087</v>
      </c>
      <c r="F2229" s="272" t="s">
        <v>7087</v>
      </c>
      <c r="G2229" s="272">
        <v>92269</v>
      </c>
      <c r="H2229" s="272" t="s">
        <v>9399</v>
      </c>
      <c r="I2229" s="272" t="s">
        <v>38</v>
      </c>
      <c r="J2229" s="272" t="s">
        <v>7147</v>
      </c>
      <c r="K2229" s="273">
        <v>162.34</v>
      </c>
      <c r="L2229" s="272" t="s">
        <v>7090</v>
      </c>
    </row>
    <row r="2230" spans="1:12">
      <c r="A2230" s="272" t="s">
        <v>9296</v>
      </c>
      <c r="B2230" s="272" t="s">
        <v>9297</v>
      </c>
      <c r="C2230" s="272" t="s">
        <v>9391</v>
      </c>
      <c r="D2230" s="272" t="s">
        <v>9392</v>
      </c>
      <c r="E2230" s="273" t="s">
        <v>7087</v>
      </c>
      <c r="F2230" s="272" t="s">
        <v>7087</v>
      </c>
      <c r="G2230" s="272">
        <v>92270</v>
      </c>
      <c r="H2230" s="272" t="s">
        <v>9400</v>
      </c>
      <c r="I2230" s="272" t="s">
        <v>38</v>
      </c>
      <c r="J2230" s="272" t="s">
        <v>7147</v>
      </c>
      <c r="K2230" s="273">
        <v>138.97999999999999</v>
      </c>
      <c r="L2230" s="272" t="s">
        <v>7090</v>
      </c>
    </row>
    <row r="2231" spans="1:12">
      <c r="A2231" s="272" t="s">
        <v>9296</v>
      </c>
      <c r="B2231" s="272" t="s">
        <v>9297</v>
      </c>
      <c r="C2231" s="272" t="s">
        <v>9391</v>
      </c>
      <c r="D2231" s="272" t="s">
        <v>9392</v>
      </c>
      <c r="E2231" s="273" t="s">
        <v>7087</v>
      </c>
      <c r="F2231" s="272" t="s">
        <v>7087</v>
      </c>
      <c r="G2231" s="272">
        <v>92271</v>
      </c>
      <c r="H2231" s="272" t="s">
        <v>9401</v>
      </c>
      <c r="I2231" s="272" t="s">
        <v>38</v>
      </c>
      <c r="J2231" s="272" t="s">
        <v>7147</v>
      </c>
      <c r="K2231" s="273">
        <v>78.55</v>
      </c>
      <c r="L2231" s="272" t="s">
        <v>7090</v>
      </c>
    </row>
    <row r="2232" spans="1:12">
      <c r="A2232" s="272" t="s">
        <v>9296</v>
      </c>
      <c r="B2232" s="272" t="s">
        <v>9297</v>
      </c>
      <c r="C2232" s="272" t="s">
        <v>9391</v>
      </c>
      <c r="D2232" s="272" t="s">
        <v>9392</v>
      </c>
      <c r="E2232" s="273" t="s">
        <v>7087</v>
      </c>
      <c r="F2232" s="272" t="s">
        <v>7087</v>
      </c>
      <c r="G2232" s="272">
        <v>92272</v>
      </c>
      <c r="H2232" s="272" t="s">
        <v>9402</v>
      </c>
      <c r="I2232" s="272" t="s">
        <v>261</v>
      </c>
      <c r="J2232" s="272" t="s">
        <v>7147</v>
      </c>
      <c r="K2232" s="273">
        <v>45.96</v>
      </c>
      <c r="L2232" s="272" t="s">
        <v>7090</v>
      </c>
    </row>
    <row r="2233" spans="1:12">
      <c r="A2233" s="272" t="s">
        <v>9296</v>
      </c>
      <c r="B2233" s="272" t="s">
        <v>9297</v>
      </c>
      <c r="C2233" s="272" t="s">
        <v>9391</v>
      </c>
      <c r="D2233" s="272" t="s">
        <v>9392</v>
      </c>
      <c r="E2233" s="273" t="s">
        <v>7087</v>
      </c>
      <c r="F2233" s="272" t="s">
        <v>7087</v>
      </c>
      <c r="G2233" s="272">
        <v>92273</v>
      </c>
      <c r="H2233" s="272" t="s">
        <v>9403</v>
      </c>
      <c r="I2233" s="272" t="s">
        <v>261</v>
      </c>
      <c r="J2233" s="272" t="s">
        <v>7147</v>
      </c>
      <c r="K2233" s="273">
        <v>18.5</v>
      </c>
      <c r="L2233" s="272" t="s">
        <v>7090</v>
      </c>
    </row>
    <row r="2234" spans="1:12">
      <c r="A2234" s="272" t="s">
        <v>9296</v>
      </c>
      <c r="B2234" s="272" t="s">
        <v>9297</v>
      </c>
      <c r="C2234" s="272" t="s">
        <v>9391</v>
      </c>
      <c r="D2234" s="272" t="s">
        <v>9392</v>
      </c>
      <c r="E2234" s="273" t="s">
        <v>7087</v>
      </c>
      <c r="F2234" s="272" t="s">
        <v>7087</v>
      </c>
      <c r="G2234" s="272">
        <v>92409</v>
      </c>
      <c r="H2234" s="272" t="s">
        <v>9404</v>
      </c>
      <c r="I2234" s="272" t="s">
        <v>38</v>
      </c>
      <c r="J2234" s="272" t="s">
        <v>7147</v>
      </c>
      <c r="K2234" s="273">
        <v>252.31</v>
      </c>
      <c r="L2234" s="272" t="s">
        <v>7090</v>
      </c>
    </row>
    <row r="2235" spans="1:12">
      <c r="A2235" s="272" t="s">
        <v>9296</v>
      </c>
      <c r="B2235" s="272" t="s">
        <v>9297</v>
      </c>
      <c r="C2235" s="272" t="s">
        <v>9391</v>
      </c>
      <c r="D2235" s="272" t="s">
        <v>9392</v>
      </c>
      <c r="E2235" s="273" t="s">
        <v>7087</v>
      </c>
      <c r="F2235" s="272" t="s">
        <v>7087</v>
      </c>
      <c r="G2235" s="272">
        <v>92411</v>
      </c>
      <c r="H2235" s="272" t="s">
        <v>9405</v>
      </c>
      <c r="I2235" s="272" t="s">
        <v>38</v>
      </c>
      <c r="J2235" s="272" t="s">
        <v>7147</v>
      </c>
      <c r="K2235" s="273">
        <v>162.69999999999999</v>
      </c>
      <c r="L2235" s="272" t="s">
        <v>7090</v>
      </c>
    </row>
    <row r="2236" spans="1:12">
      <c r="A2236" s="272" t="s">
        <v>9296</v>
      </c>
      <c r="B2236" s="272" t="s">
        <v>9297</v>
      </c>
      <c r="C2236" s="272" t="s">
        <v>9391</v>
      </c>
      <c r="D2236" s="272" t="s">
        <v>9392</v>
      </c>
      <c r="E2236" s="273" t="s">
        <v>7087</v>
      </c>
      <c r="F2236" s="272" t="s">
        <v>7087</v>
      </c>
      <c r="G2236" s="272">
        <v>92413</v>
      </c>
      <c r="H2236" s="272" t="s">
        <v>9406</v>
      </c>
      <c r="I2236" s="272" t="s">
        <v>38</v>
      </c>
      <c r="J2236" s="272" t="s">
        <v>7147</v>
      </c>
      <c r="K2236" s="273">
        <v>103.81</v>
      </c>
      <c r="L2236" s="272" t="s">
        <v>7090</v>
      </c>
    </row>
    <row r="2237" spans="1:12">
      <c r="A2237" s="272" t="s">
        <v>9296</v>
      </c>
      <c r="B2237" s="272" t="s">
        <v>9297</v>
      </c>
      <c r="C2237" s="272" t="s">
        <v>9391</v>
      </c>
      <c r="D2237" s="272" t="s">
        <v>9392</v>
      </c>
      <c r="E2237" s="273" t="s">
        <v>7087</v>
      </c>
      <c r="F2237" s="272" t="s">
        <v>7087</v>
      </c>
      <c r="G2237" s="272">
        <v>92415</v>
      </c>
      <c r="H2237" s="272" t="s">
        <v>9407</v>
      </c>
      <c r="I2237" s="272" t="s">
        <v>38</v>
      </c>
      <c r="J2237" s="272" t="s">
        <v>7147</v>
      </c>
      <c r="K2237" s="273">
        <v>159.1</v>
      </c>
      <c r="L2237" s="272" t="s">
        <v>7090</v>
      </c>
    </row>
    <row r="2238" spans="1:12">
      <c r="A2238" s="272" t="s">
        <v>9296</v>
      </c>
      <c r="B2238" s="272" t="s">
        <v>9297</v>
      </c>
      <c r="C2238" s="272" t="s">
        <v>9391</v>
      </c>
      <c r="D2238" s="272" t="s">
        <v>9392</v>
      </c>
      <c r="E2238" s="273" t="s">
        <v>7087</v>
      </c>
      <c r="F2238" s="272" t="s">
        <v>7087</v>
      </c>
      <c r="G2238" s="272">
        <v>92417</v>
      </c>
      <c r="H2238" s="272" t="s">
        <v>9408</v>
      </c>
      <c r="I2238" s="272" t="s">
        <v>38</v>
      </c>
      <c r="J2238" s="272" t="s">
        <v>7147</v>
      </c>
      <c r="K2238" s="273">
        <v>179.74</v>
      </c>
      <c r="L2238" s="272" t="s">
        <v>7090</v>
      </c>
    </row>
    <row r="2239" spans="1:12">
      <c r="A2239" s="272" t="s">
        <v>9296</v>
      </c>
      <c r="B2239" s="272" t="s">
        <v>9297</v>
      </c>
      <c r="C2239" s="272" t="s">
        <v>9391</v>
      </c>
      <c r="D2239" s="272" t="s">
        <v>9392</v>
      </c>
      <c r="E2239" s="273" t="s">
        <v>7087</v>
      </c>
      <c r="F2239" s="272" t="s">
        <v>7087</v>
      </c>
      <c r="G2239" s="272">
        <v>92419</v>
      </c>
      <c r="H2239" s="272" t="s">
        <v>9409</v>
      </c>
      <c r="I2239" s="272" t="s">
        <v>38</v>
      </c>
      <c r="J2239" s="272" t="s">
        <v>7147</v>
      </c>
      <c r="K2239" s="273">
        <v>101.26</v>
      </c>
      <c r="L2239" s="272" t="s">
        <v>7090</v>
      </c>
    </row>
    <row r="2240" spans="1:12">
      <c r="A2240" s="272" t="s">
        <v>9296</v>
      </c>
      <c r="B2240" s="272" t="s">
        <v>9297</v>
      </c>
      <c r="C2240" s="272" t="s">
        <v>9391</v>
      </c>
      <c r="D2240" s="272" t="s">
        <v>9392</v>
      </c>
      <c r="E2240" s="273" t="s">
        <v>7087</v>
      </c>
      <c r="F2240" s="272" t="s">
        <v>7087</v>
      </c>
      <c r="G2240" s="272">
        <v>92421</v>
      </c>
      <c r="H2240" s="272" t="s">
        <v>9410</v>
      </c>
      <c r="I2240" s="272" t="s">
        <v>38</v>
      </c>
      <c r="J2240" s="272" t="s">
        <v>7147</v>
      </c>
      <c r="K2240" s="273">
        <v>117.09</v>
      </c>
      <c r="L2240" s="272" t="s">
        <v>7090</v>
      </c>
    </row>
    <row r="2241" spans="1:12">
      <c r="A2241" s="272" t="s">
        <v>9296</v>
      </c>
      <c r="B2241" s="272" t="s">
        <v>9297</v>
      </c>
      <c r="C2241" s="272" t="s">
        <v>9391</v>
      </c>
      <c r="D2241" s="272" t="s">
        <v>9392</v>
      </c>
      <c r="E2241" s="273" t="s">
        <v>7087</v>
      </c>
      <c r="F2241" s="272" t="s">
        <v>7087</v>
      </c>
      <c r="G2241" s="272">
        <v>92423</v>
      </c>
      <c r="H2241" s="272" t="s">
        <v>9411</v>
      </c>
      <c r="I2241" s="272" t="s">
        <v>38</v>
      </c>
      <c r="J2241" s="272" t="s">
        <v>7147</v>
      </c>
      <c r="K2241" s="273">
        <v>83.58</v>
      </c>
      <c r="L2241" s="272" t="s">
        <v>7090</v>
      </c>
    </row>
    <row r="2242" spans="1:12">
      <c r="A2242" s="272" t="s">
        <v>9296</v>
      </c>
      <c r="B2242" s="272" t="s">
        <v>9297</v>
      </c>
      <c r="C2242" s="272" t="s">
        <v>9391</v>
      </c>
      <c r="D2242" s="272" t="s">
        <v>9392</v>
      </c>
      <c r="E2242" s="273" t="s">
        <v>7087</v>
      </c>
      <c r="F2242" s="272" t="s">
        <v>7087</v>
      </c>
      <c r="G2242" s="272">
        <v>92425</v>
      </c>
      <c r="H2242" s="272" t="s">
        <v>9412</v>
      </c>
      <c r="I2242" s="272" t="s">
        <v>38</v>
      </c>
      <c r="J2242" s="272" t="s">
        <v>7147</v>
      </c>
      <c r="K2242" s="273">
        <v>97.34</v>
      </c>
      <c r="L2242" s="272" t="s">
        <v>7090</v>
      </c>
    </row>
    <row r="2243" spans="1:12">
      <c r="A2243" s="272" t="s">
        <v>9296</v>
      </c>
      <c r="B2243" s="272" t="s">
        <v>9297</v>
      </c>
      <c r="C2243" s="272" t="s">
        <v>9391</v>
      </c>
      <c r="D2243" s="272" t="s">
        <v>9392</v>
      </c>
      <c r="E2243" s="273" t="s">
        <v>7087</v>
      </c>
      <c r="F2243" s="272" t="s">
        <v>7087</v>
      </c>
      <c r="G2243" s="272">
        <v>92427</v>
      </c>
      <c r="H2243" s="272" t="s">
        <v>9413</v>
      </c>
      <c r="I2243" s="272" t="s">
        <v>38</v>
      </c>
      <c r="J2243" s="272" t="s">
        <v>7147</v>
      </c>
      <c r="K2243" s="273">
        <v>74.62</v>
      </c>
      <c r="L2243" s="272" t="s">
        <v>7090</v>
      </c>
    </row>
    <row r="2244" spans="1:12">
      <c r="A2244" s="272" t="s">
        <v>9296</v>
      </c>
      <c r="B2244" s="272" t="s">
        <v>9297</v>
      </c>
      <c r="C2244" s="272" t="s">
        <v>9391</v>
      </c>
      <c r="D2244" s="272" t="s">
        <v>9392</v>
      </c>
      <c r="E2244" s="273" t="s">
        <v>7087</v>
      </c>
      <c r="F2244" s="272" t="s">
        <v>7087</v>
      </c>
      <c r="G2244" s="272">
        <v>92429</v>
      </c>
      <c r="H2244" s="272" t="s">
        <v>9414</v>
      </c>
      <c r="I2244" s="272" t="s">
        <v>38</v>
      </c>
      <c r="J2244" s="272" t="s">
        <v>7147</v>
      </c>
      <c r="K2244" s="273">
        <v>87.38</v>
      </c>
      <c r="L2244" s="272" t="s">
        <v>7090</v>
      </c>
    </row>
    <row r="2245" spans="1:12">
      <c r="A2245" s="272" t="s">
        <v>9296</v>
      </c>
      <c r="B2245" s="272" t="s">
        <v>9297</v>
      </c>
      <c r="C2245" s="272" t="s">
        <v>9391</v>
      </c>
      <c r="D2245" s="272" t="s">
        <v>9392</v>
      </c>
      <c r="E2245" s="273" t="s">
        <v>7087</v>
      </c>
      <c r="F2245" s="272" t="s">
        <v>7087</v>
      </c>
      <c r="G2245" s="272">
        <v>92431</v>
      </c>
      <c r="H2245" s="272" t="s">
        <v>9415</v>
      </c>
      <c r="I2245" s="272" t="s">
        <v>38</v>
      </c>
      <c r="J2245" s="272" t="s">
        <v>7147</v>
      </c>
      <c r="K2245" s="273">
        <v>71.150000000000006</v>
      </c>
      <c r="L2245" s="272" t="s">
        <v>7090</v>
      </c>
    </row>
    <row r="2246" spans="1:12">
      <c r="A2246" s="272" t="s">
        <v>9296</v>
      </c>
      <c r="B2246" s="272" t="s">
        <v>9297</v>
      </c>
      <c r="C2246" s="272" t="s">
        <v>9391</v>
      </c>
      <c r="D2246" s="272" t="s">
        <v>9392</v>
      </c>
      <c r="E2246" s="273" t="s">
        <v>7087</v>
      </c>
      <c r="F2246" s="272" t="s">
        <v>7087</v>
      </c>
      <c r="G2246" s="272">
        <v>92433</v>
      </c>
      <c r="H2246" s="272" t="s">
        <v>9416</v>
      </c>
      <c r="I2246" s="272" t="s">
        <v>38</v>
      </c>
      <c r="J2246" s="272" t="s">
        <v>7147</v>
      </c>
      <c r="K2246" s="273">
        <v>83.26</v>
      </c>
      <c r="L2246" s="272" t="s">
        <v>7090</v>
      </c>
    </row>
    <row r="2247" spans="1:12">
      <c r="A2247" s="272" t="s">
        <v>9296</v>
      </c>
      <c r="B2247" s="272" t="s">
        <v>9297</v>
      </c>
      <c r="C2247" s="272" t="s">
        <v>9391</v>
      </c>
      <c r="D2247" s="272" t="s">
        <v>9392</v>
      </c>
      <c r="E2247" s="273" t="s">
        <v>7087</v>
      </c>
      <c r="F2247" s="272" t="s">
        <v>7087</v>
      </c>
      <c r="G2247" s="272">
        <v>92435</v>
      </c>
      <c r="H2247" s="272" t="s">
        <v>9417</v>
      </c>
      <c r="I2247" s="272" t="s">
        <v>38</v>
      </c>
      <c r="J2247" s="272" t="s">
        <v>7147</v>
      </c>
      <c r="K2247" s="273">
        <v>67.73</v>
      </c>
      <c r="L2247" s="272" t="s">
        <v>7090</v>
      </c>
    </row>
    <row r="2248" spans="1:12">
      <c r="A2248" s="272" t="s">
        <v>9296</v>
      </c>
      <c r="B2248" s="272" t="s">
        <v>9297</v>
      </c>
      <c r="C2248" s="272" t="s">
        <v>9391</v>
      </c>
      <c r="D2248" s="272" t="s">
        <v>9392</v>
      </c>
      <c r="E2248" s="273" t="s">
        <v>7087</v>
      </c>
      <c r="F2248" s="272" t="s">
        <v>7087</v>
      </c>
      <c r="G2248" s="272">
        <v>92437</v>
      </c>
      <c r="H2248" s="272" t="s">
        <v>9418</v>
      </c>
      <c r="I2248" s="272" t="s">
        <v>38</v>
      </c>
      <c r="J2248" s="272" t="s">
        <v>7147</v>
      </c>
      <c r="K2248" s="273">
        <v>79.430000000000007</v>
      </c>
      <c r="L2248" s="272" t="s">
        <v>7090</v>
      </c>
    </row>
    <row r="2249" spans="1:12">
      <c r="A2249" s="272" t="s">
        <v>9296</v>
      </c>
      <c r="B2249" s="272" t="s">
        <v>9297</v>
      </c>
      <c r="C2249" s="272" t="s">
        <v>9391</v>
      </c>
      <c r="D2249" s="272" t="s">
        <v>9392</v>
      </c>
      <c r="E2249" s="273" t="s">
        <v>7087</v>
      </c>
      <c r="F2249" s="272" t="s">
        <v>7087</v>
      </c>
      <c r="G2249" s="272">
        <v>92439</v>
      </c>
      <c r="H2249" s="272" t="s">
        <v>9419</v>
      </c>
      <c r="I2249" s="272" t="s">
        <v>38</v>
      </c>
      <c r="J2249" s="272" t="s">
        <v>7147</v>
      </c>
      <c r="K2249" s="273">
        <v>65.260000000000005</v>
      </c>
      <c r="L2249" s="272" t="s">
        <v>7090</v>
      </c>
    </row>
    <row r="2250" spans="1:12">
      <c r="A2250" s="272" t="s">
        <v>9296</v>
      </c>
      <c r="B2250" s="272" t="s">
        <v>9297</v>
      </c>
      <c r="C2250" s="272" t="s">
        <v>9391</v>
      </c>
      <c r="D2250" s="272" t="s">
        <v>9392</v>
      </c>
      <c r="E2250" s="273" t="s">
        <v>7087</v>
      </c>
      <c r="F2250" s="272" t="s">
        <v>7087</v>
      </c>
      <c r="G2250" s="272">
        <v>92441</v>
      </c>
      <c r="H2250" s="272" t="s">
        <v>9420</v>
      </c>
      <c r="I2250" s="272" t="s">
        <v>38</v>
      </c>
      <c r="J2250" s="272" t="s">
        <v>7147</v>
      </c>
      <c r="K2250" s="273">
        <v>76.67</v>
      </c>
      <c r="L2250" s="272" t="s">
        <v>7090</v>
      </c>
    </row>
    <row r="2251" spans="1:12">
      <c r="A2251" s="272" t="s">
        <v>9296</v>
      </c>
      <c r="B2251" s="272" t="s">
        <v>9297</v>
      </c>
      <c r="C2251" s="272" t="s">
        <v>9391</v>
      </c>
      <c r="D2251" s="272" t="s">
        <v>9392</v>
      </c>
      <c r="E2251" s="273" t="s">
        <v>7087</v>
      </c>
      <c r="F2251" s="272" t="s">
        <v>7087</v>
      </c>
      <c r="G2251" s="272">
        <v>92443</v>
      </c>
      <c r="H2251" s="272" t="s">
        <v>9421</v>
      </c>
      <c r="I2251" s="272" t="s">
        <v>38</v>
      </c>
      <c r="J2251" s="272" t="s">
        <v>7147</v>
      </c>
      <c r="K2251" s="273">
        <v>59.85</v>
      </c>
      <c r="L2251" s="272" t="s">
        <v>7090</v>
      </c>
    </row>
    <row r="2252" spans="1:12">
      <c r="A2252" s="272" t="s">
        <v>9296</v>
      </c>
      <c r="B2252" s="272" t="s">
        <v>9297</v>
      </c>
      <c r="C2252" s="272" t="s">
        <v>9391</v>
      </c>
      <c r="D2252" s="272" t="s">
        <v>9392</v>
      </c>
      <c r="E2252" s="273" t="s">
        <v>7087</v>
      </c>
      <c r="F2252" s="272" t="s">
        <v>7087</v>
      </c>
      <c r="G2252" s="272">
        <v>92445</v>
      </c>
      <c r="H2252" s="272" t="s">
        <v>9422</v>
      </c>
      <c r="I2252" s="272" t="s">
        <v>38</v>
      </c>
      <c r="J2252" s="272" t="s">
        <v>7147</v>
      </c>
      <c r="K2252" s="273">
        <v>70.86</v>
      </c>
      <c r="L2252" s="272" t="s">
        <v>7090</v>
      </c>
    </row>
    <row r="2253" spans="1:12">
      <c r="A2253" s="272" t="s">
        <v>9296</v>
      </c>
      <c r="B2253" s="272" t="s">
        <v>9297</v>
      </c>
      <c r="C2253" s="272" t="s">
        <v>9391</v>
      </c>
      <c r="D2253" s="272" t="s">
        <v>9392</v>
      </c>
      <c r="E2253" s="273" t="s">
        <v>7087</v>
      </c>
      <c r="F2253" s="272" t="s">
        <v>7087</v>
      </c>
      <c r="G2253" s="272">
        <v>92446</v>
      </c>
      <c r="H2253" s="272" t="s">
        <v>9423</v>
      </c>
      <c r="I2253" s="272" t="s">
        <v>38</v>
      </c>
      <c r="J2253" s="272" t="s">
        <v>7147</v>
      </c>
      <c r="K2253" s="273">
        <v>258.06</v>
      </c>
      <c r="L2253" s="272" t="s">
        <v>7090</v>
      </c>
    </row>
    <row r="2254" spans="1:12">
      <c r="A2254" s="272" t="s">
        <v>9296</v>
      </c>
      <c r="B2254" s="272" t="s">
        <v>9297</v>
      </c>
      <c r="C2254" s="272" t="s">
        <v>9391</v>
      </c>
      <c r="D2254" s="272" t="s">
        <v>9392</v>
      </c>
      <c r="E2254" s="273" t="s">
        <v>7087</v>
      </c>
      <c r="F2254" s="272" t="s">
        <v>7087</v>
      </c>
      <c r="G2254" s="272">
        <v>92447</v>
      </c>
      <c r="H2254" s="272" t="s">
        <v>9424</v>
      </c>
      <c r="I2254" s="272" t="s">
        <v>38</v>
      </c>
      <c r="J2254" s="272" t="s">
        <v>7147</v>
      </c>
      <c r="K2254" s="273">
        <v>182.84</v>
      </c>
      <c r="L2254" s="272" t="s">
        <v>7090</v>
      </c>
    </row>
    <row r="2255" spans="1:12">
      <c r="A2255" s="272" t="s">
        <v>9296</v>
      </c>
      <c r="B2255" s="272" t="s">
        <v>9297</v>
      </c>
      <c r="C2255" s="272" t="s">
        <v>9391</v>
      </c>
      <c r="D2255" s="272" t="s">
        <v>9392</v>
      </c>
      <c r="E2255" s="273" t="s">
        <v>7087</v>
      </c>
      <c r="F2255" s="272" t="s">
        <v>7087</v>
      </c>
      <c r="G2255" s="272">
        <v>92448</v>
      </c>
      <c r="H2255" s="272" t="s">
        <v>9425</v>
      </c>
      <c r="I2255" s="272" t="s">
        <v>38</v>
      </c>
      <c r="J2255" s="272" t="s">
        <v>7147</v>
      </c>
      <c r="K2255" s="273">
        <v>147.5</v>
      </c>
      <c r="L2255" s="272" t="s">
        <v>7090</v>
      </c>
    </row>
    <row r="2256" spans="1:12">
      <c r="A2256" s="272" t="s">
        <v>9296</v>
      </c>
      <c r="B2256" s="272" t="s">
        <v>9297</v>
      </c>
      <c r="C2256" s="272" t="s">
        <v>9391</v>
      </c>
      <c r="D2256" s="272" t="s">
        <v>9392</v>
      </c>
      <c r="E2256" s="273" t="s">
        <v>7087</v>
      </c>
      <c r="F2256" s="272" t="s">
        <v>7087</v>
      </c>
      <c r="G2256" s="272">
        <v>92449</v>
      </c>
      <c r="H2256" s="272" t="s">
        <v>9426</v>
      </c>
      <c r="I2256" s="272" t="s">
        <v>38</v>
      </c>
      <c r="J2256" s="272" t="s">
        <v>7147</v>
      </c>
      <c r="K2256" s="273">
        <v>311.89999999999998</v>
      </c>
      <c r="L2256" s="272" t="s">
        <v>7090</v>
      </c>
    </row>
    <row r="2257" spans="1:12">
      <c r="A2257" s="272" t="s">
        <v>9296</v>
      </c>
      <c r="B2257" s="272" t="s">
        <v>9297</v>
      </c>
      <c r="C2257" s="272" t="s">
        <v>9391</v>
      </c>
      <c r="D2257" s="272" t="s">
        <v>9392</v>
      </c>
      <c r="E2257" s="273" t="s">
        <v>7087</v>
      </c>
      <c r="F2257" s="272" t="s">
        <v>7087</v>
      </c>
      <c r="G2257" s="272">
        <v>92450</v>
      </c>
      <c r="H2257" s="272" t="s">
        <v>9427</v>
      </c>
      <c r="I2257" s="272" t="s">
        <v>38</v>
      </c>
      <c r="J2257" s="272" t="s">
        <v>7147</v>
      </c>
      <c r="K2257" s="273">
        <v>391.22</v>
      </c>
      <c r="L2257" s="272" t="s">
        <v>7090</v>
      </c>
    </row>
    <row r="2258" spans="1:12">
      <c r="A2258" s="272" t="s">
        <v>9296</v>
      </c>
      <c r="B2258" s="272" t="s">
        <v>9297</v>
      </c>
      <c r="C2258" s="272" t="s">
        <v>9391</v>
      </c>
      <c r="D2258" s="272" t="s">
        <v>9392</v>
      </c>
      <c r="E2258" s="273" t="s">
        <v>7087</v>
      </c>
      <c r="F2258" s="272" t="s">
        <v>7087</v>
      </c>
      <c r="G2258" s="272">
        <v>92451</v>
      </c>
      <c r="H2258" s="272" t="s">
        <v>9428</v>
      </c>
      <c r="I2258" s="272" t="s">
        <v>38</v>
      </c>
      <c r="J2258" s="272" t="s">
        <v>7147</v>
      </c>
      <c r="K2258" s="273">
        <v>210.1</v>
      </c>
      <c r="L2258" s="272" t="s">
        <v>7090</v>
      </c>
    </row>
    <row r="2259" spans="1:12">
      <c r="A2259" s="272" t="s">
        <v>9296</v>
      </c>
      <c r="B2259" s="272" t="s">
        <v>9297</v>
      </c>
      <c r="C2259" s="272" t="s">
        <v>9391</v>
      </c>
      <c r="D2259" s="272" t="s">
        <v>9392</v>
      </c>
      <c r="E2259" s="273" t="s">
        <v>7087</v>
      </c>
      <c r="F2259" s="272" t="s">
        <v>7087</v>
      </c>
      <c r="G2259" s="272">
        <v>92452</v>
      </c>
      <c r="H2259" s="272" t="s">
        <v>9429</v>
      </c>
      <c r="I2259" s="272" t="s">
        <v>38</v>
      </c>
      <c r="J2259" s="272" t="s">
        <v>7147</v>
      </c>
      <c r="K2259" s="273">
        <v>211.53</v>
      </c>
      <c r="L2259" s="272" t="s">
        <v>7090</v>
      </c>
    </row>
    <row r="2260" spans="1:12">
      <c r="A2260" s="272" t="s">
        <v>9296</v>
      </c>
      <c r="B2260" s="272" t="s">
        <v>9297</v>
      </c>
      <c r="C2260" s="272" t="s">
        <v>9391</v>
      </c>
      <c r="D2260" s="272" t="s">
        <v>9392</v>
      </c>
      <c r="E2260" s="273" t="s">
        <v>7087</v>
      </c>
      <c r="F2260" s="272" t="s">
        <v>7087</v>
      </c>
      <c r="G2260" s="272">
        <v>92453</v>
      </c>
      <c r="H2260" s="272" t="s">
        <v>9430</v>
      </c>
      <c r="I2260" s="272" t="s">
        <v>38</v>
      </c>
      <c r="J2260" s="272" t="s">
        <v>7147</v>
      </c>
      <c r="K2260" s="273">
        <v>268</v>
      </c>
      <c r="L2260" s="272" t="s">
        <v>7090</v>
      </c>
    </row>
    <row r="2261" spans="1:12">
      <c r="A2261" s="272" t="s">
        <v>9296</v>
      </c>
      <c r="B2261" s="272" t="s">
        <v>9297</v>
      </c>
      <c r="C2261" s="272" t="s">
        <v>9391</v>
      </c>
      <c r="D2261" s="272" t="s">
        <v>9392</v>
      </c>
      <c r="E2261" s="273" t="s">
        <v>7087</v>
      </c>
      <c r="F2261" s="272" t="s">
        <v>7087</v>
      </c>
      <c r="G2261" s="272">
        <v>92454</v>
      </c>
      <c r="H2261" s="272" t="s">
        <v>9431</v>
      </c>
      <c r="I2261" s="272" t="s">
        <v>38</v>
      </c>
      <c r="J2261" s="272" t="s">
        <v>7147</v>
      </c>
      <c r="K2261" s="273">
        <v>356.8</v>
      </c>
      <c r="L2261" s="272" t="s">
        <v>7090</v>
      </c>
    </row>
    <row r="2262" spans="1:12">
      <c r="A2262" s="272" t="s">
        <v>9296</v>
      </c>
      <c r="B2262" s="272" t="s">
        <v>9297</v>
      </c>
      <c r="C2262" s="272" t="s">
        <v>9391</v>
      </c>
      <c r="D2262" s="272" t="s">
        <v>9392</v>
      </c>
      <c r="E2262" s="273" t="s">
        <v>7087</v>
      </c>
      <c r="F2262" s="272" t="s">
        <v>7087</v>
      </c>
      <c r="G2262" s="272">
        <v>92455</v>
      </c>
      <c r="H2262" s="272" t="s">
        <v>9432</v>
      </c>
      <c r="I2262" s="272" t="s">
        <v>38</v>
      </c>
      <c r="J2262" s="272" t="s">
        <v>7147</v>
      </c>
      <c r="K2262" s="273">
        <v>172.29</v>
      </c>
      <c r="L2262" s="272" t="s">
        <v>7090</v>
      </c>
    </row>
    <row r="2263" spans="1:12">
      <c r="A2263" s="272" t="s">
        <v>9296</v>
      </c>
      <c r="B2263" s="272" t="s">
        <v>9297</v>
      </c>
      <c r="C2263" s="272" t="s">
        <v>9391</v>
      </c>
      <c r="D2263" s="272" t="s">
        <v>9392</v>
      </c>
      <c r="E2263" s="273" t="s">
        <v>7087</v>
      </c>
      <c r="F2263" s="272" t="s">
        <v>7087</v>
      </c>
      <c r="G2263" s="272">
        <v>92456</v>
      </c>
      <c r="H2263" s="272" t="s">
        <v>9433</v>
      </c>
      <c r="I2263" s="272" t="s">
        <v>38</v>
      </c>
      <c r="J2263" s="272" t="s">
        <v>7147</v>
      </c>
      <c r="K2263" s="273">
        <v>176.07</v>
      </c>
      <c r="L2263" s="272" t="s">
        <v>7090</v>
      </c>
    </row>
    <row r="2264" spans="1:12">
      <c r="A2264" s="272" t="s">
        <v>9296</v>
      </c>
      <c r="B2264" s="272" t="s">
        <v>9297</v>
      </c>
      <c r="C2264" s="272" t="s">
        <v>9391</v>
      </c>
      <c r="D2264" s="272" t="s">
        <v>9392</v>
      </c>
      <c r="E2264" s="273" t="s">
        <v>7087</v>
      </c>
      <c r="F2264" s="272" t="s">
        <v>7087</v>
      </c>
      <c r="G2264" s="272">
        <v>92457</v>
      </c>
      <c r="H2264" s="272" t="s">
        <v>9434</v>
      </c>
      <c r="I2264" s="272" t="s">
        <v>38</v>
      </c>
      <c r="J2264" s="272" t="s">
        <v>7147</v>
      </c>
      <c r="K2264" s="273">
        <v>232.13</v>
      </c>
      <c r="L2264" s="272" t="s">
        <v>7090</v>
      </c>
    </row>
    <row r="2265" spans="1:12">
      <c r="A2265" s="272" t="s">
        <v>9296</v>
      </c>
      <c r="B2265" s="272" t="s">
        <v>9297</v>
      </c>
      <c r="C2265" s="272" t="s">
        <v>9391</v>
      </c>
      <c r="D2265" s="272" t="s">
        <v>9392</v>
      </c>
      <c r="E2265" s="273" t="s">
        <v>7087</v>
      </c>
      <c r="F2265" s="272" t="s">
        <v>7087</v>
      </c>
      <c r="G2265" s="272">
        <v>92458</v>
      </c>
      <c r="H2265" s="272" t="s">
        <v>9435</v>
      </c>
      <c r="I2265" s="272" t="s">
        <v>38</v>
      </c>
      <c r="J2265" s="272" t="s">
        <v>7147</v>
      </c>
      <c r="K2265" s="273">
        <v>335.9</v>
      </c>
      <c r="L2265" s="272" t="s">
        <v>7090</v>
      </c>
    </row>
    <row r="2266" spans="1:12">
      <c r="A2266" s="272" t="s">
        <v>9296</v>
      </c>
      <c r="B2266" s="272" t="s">
        <v>9297</v>
      </c>
      <c r="C2266" s="272" t="s">
        <v>9391</v>
      </c>
      <c r="D2266" s="272" t="s">
        <v>9392</v>
      </c>
      <c r="E2266" s="273" t="s">
        <v>7087</v>
      </c>
      <c r="F2266" s="272" t="s">
        <v>7087</v>
      </c>
      <c r="G2266" s="272">
        <v>92459</v>
      </c>
      <c r="H2266" s="272" t="s">
        <v>9436</v>
      </c>
      <c r="I2266" s="272" t="s">
        <v>38</v>
      </c>
      <c r="J2266" s="272" t="s">
        <v>7147</v>
      </c>
      <c r="K2266" s="273">
        <v>145.66999999999999</v>
      </c>
      <c r="L2266" s="272" t="s">
        <v>7090</v>
      </c>
    </row>
    <row r="2267" spans="1:12">
      <c r="A2267" s="272" t="s">
        <v>9296</v>
      </c>
      <c r="B2267" s="272" t="s">
        <v>9297</v>
      </c>
      <c r="C2267" s="272" t="s">
        <v>9391</v>
      </c>
      <c r="D2267" s="272" t="s">
        <v>9392</v>
      </c>
      <c r="E2267" s="273" t="s">
        <v>7087</v>
      </c>
      <c r="F2267" s="272" t="s">
        <v>7087</v>
      </c>
      <c r="G2267" s="272">
        <v>92460</v>
      </c>
      <c r="H2267" s="272" t="s">
        <v>9437</v>
      </c>
      <c r="I2267" s="272" t="s">
        <v>38</v>
      </c>
      <c r="J2267" s="272" t="s">
        <v>7147</v>
      </c>
      <c r="K2267" s="273">
        <v>146.96</v>
      </c>
      <c r="L2267" s="272" t="s">
        <v>7090</v>
      </c>
    </row>
    <row r="2268" spans="1:12">
      <c r="A2268" s="272" t="s">
        <v>9296</v>
      </c>
      <c r="B2268" s="272" t="s">
        <v>9297</v>
      </c>
      <c r="C2268" s="272" t="s">
        <v>9391</v>
      </c>
      <c r="D2268" s="272" t="s">
        <v>9392</v>
      </c>
      <c r="E2268" s="273" t="s">
        <v>7087</v>
      </c>
      <c r="F2268" s="272" t="s">
        <v>7087</v>
      </c>
      <c r="G2268" s="272">
        <v>92461</v>
      </c>
      <c r="H2268" s="272" t="s">
        <v>9438</v>
      </c>
      <c r="I2268" s="272" t="s">
        <v>38</v>
      </c>
      <c r="J2268" s="272" t="s">
        <v>7147</v>
      </c>
      <c r="K2268" s="273">
        <v>214.32</v>
      </c>
      <c r="L2268" s="272" t="s">
        <v>7090</v>
      </c>
    </row>
    <row r="2269" spans="1:12">
      <c r="A2269" s="272" t="s">
        <v>9296</v>
      </c>
      <c r="B2269" s="272" t="s">
        <v>9297</v>
      </c>
      <c r="C2269" s="272" t="s">
        <v>9391</v>
      </c>
      <c r="D2269" s="272" t="s">
        <v>9392</v>
      </c>
      <c r="E2269" s="273" t="s">
        <v>7087</v>
      </c>
      <c r="F2269" s="272" t="s">
        <v>7087</v>
      </c>
      <c r="G2269" s="272">
        <v>92462</v>
      </c>
      <c r="H2269" s="272" t="s">
        <v>9439</v>
      </c>
      <c r="I2269" s="272" t="s">
        <v>38</v>
      </c>
      <c r="J2269" s="272" t="s">
        <v>7147</v>
      </c>
      <c r="K2269" s="273">
        <v>323.10000000000002</v>
      </c>
      <c r="L2269" s="272" t="s">
        <v>7090</v>
      </c>
    </row>
    <row r="2270" spans="1:12">
      <c r="A2270" s="272" t="s">
        <v>9296</v>
      </c>
      <c r="B2270" s="272" t="s">
        <v>9297</v>
      </c>
      <c r="C2270" s="272" t="s">
        <v>9391</v>
      </c>
      <c r="D2270" s="272" t="s">
        <v>9392</v>
      </c>
      <c r="E2270" s="273" t="s">
        <v>7087</v>
      </c>
      <c r="F2270" s="272" t="s">
        <v>7087</v>
      </c>
      <c r="G2270" s="272">
        <v>92463</v>
      </c>
      <c r="H2270" s="272" t="s">
        <v>9440</v>
      </c>
      <c r="I2270" s="272" t="s">
        <v>38</v>
      </c>
      <c r="J2270" s="272" t="s">
        <v>7147</v>
      </c>
      <c r="K2270" s="273">
        <v>131.97999999999999</v>
      </c>
      <c r="L2270" s="272" t="s">
        <v>7090</v>
      </c>
    </row>
    <row r="2271" spans="1:12">
      <c r="A2271" s="272" t="s">
        <v>9296</v>
      </c>
      <c r="B2271" s="272" t="s">
        <v>9297</v>
      </c>
      <c r="C2271" s="272" t="s">
        <v>9391</v>
      </c>
      <c r="D2271" s="272" t="s">
        <v>9392</v>
      </c>
      <c r="E2271" s="273" t="s">
        <v>7087</v>
      </c>
      <c r="F2271" s="272" t="s">
        <v>7087</v>
      </c>
      <c r="G2271" s="272">
        <v>92464</v>
      </c>
      <c r="H2271" s="272" t="s">
        <v>9441</v>
      </c>
      <c r="I2271" s="272" t="s">
        <v>38</v>
      </c>
      <c r="J2271" s="272" t="s">
        <v>7147</v>
      </c>
      <c r="K2271" s="273">
        <v>142.18</v>
      </c>
      <c r="L2271" s="272" t="s">
        <v>7090</v>
      </c>
    </row>
    <row r="2272" spans="1:12">
      <c r="A2272" s="272" t="s">
        <v>9296</v>
      </c>
      <c r="B2272" s="272" t="s">
        <v>9297</v>
      </c>
      <c r="C2272" s="272" t="s">
        <v>9391</v>
      </c>
      <c r="D2272" s="272" t="s">
        <v>9392</v>
      </c>
      <c r="E2272" s="273" t="s">
        <v>7087</v>
      </c>
      <c r="F2272" s="272" t="s">
        <v>7087</v>
      </c>
      <c r="G2272" s="272">
        <v>92465</v>
      </c>
      <c r="H2272" s="272" t="s">
        <v>9442</v>
      </c>
      <c r="I2272" s="272" t="s">
        <v>38</v>
      </c>
      <c r="J2272" s="272" t="s">
        <v>7147</v>
      </c>
      <c r="K2272" s="273">
        <v>169.12</v>
      </c>
      <c r="L2272" s="272" t="s">
        <v>7090</v>
      </c>
    </row>
    <row r="2273" spans="1:12">
      <c r="A2273" s="272" t="s">
        <v>9296</v>
      </c>
      <c r="B2273" s="272" t="s">
        <v>9297</v>
      </c>
      <c r="C2273" s="272" t="s">
        <v>9391</v>
      </c>
      <c r="D2273" s="272" t="s">
        <v>9392</v>
      </c>
      <c r="E2273" s="273" t="s">
        <v>7087</v>
      </c>
      <c r="F2273" s="272" t="s">
        <v>7087</v>
      </c>
      <c r="G2273" s="272">
        <v>92466</v>
      </c>
      <c r="H2273" s="272" t="s">
        <v>9443</v>
      </c>
      <c r="I2273" s="272" t="s">
        <v>38</v>
      </c>
      <c r="J2273" s="272" t="s">
        <v>7147</v>
      </c>
      <c r="K2273" s="273">
        <v>317.58999999999997</v>
      </c>
      <c r="L2273" s="272" t="s">
        <v>7090</v>
      </c>
    </row>
    <row r="2274" spans="1:12">
      <c r="A2274" s="272" t="s">
        <v>9296</v>
      </c>
      <c r="B2274" s="272" t="s">
        <v>9297</v>
      </c>
      <c r="C2274" s="272" t="s">
        <v>9391</v>
      </c>
      <c r="D2274" s="272" t="s">
        <v>9392</v>
      </c>
      <c r="E2274" s="273" t="s">
        <v>7087</v>
      </c>
      <c r="F2274" s="272" t="s">
        <v>7087</v>
      </c>
      <c r="G2274" s="272">
        <v>92467</v>
      </c>
      <c r="H2274" s="272" t="s">
        <v>9444</v>
      </c>
      <c r="I2274" s="272" t="s">
        <v>38</v>
      </c>
      <c r="J2274" s="272" t="s">
        <v>7147</v>
      </c>
      <c r="K2274" s="273">
        <v>108.15</v>
      </c>
      <c r="L2274" s="272" t="s">
        <v>7090</v>
      </c>
    </row>
    <row r="2275" spans="1:12">
      <c r="A2275" s="272" t="s">
        <v>9296</v>
      </c>
      <c r="B2275" s="272" t="s">
        <v>9297</v>
      </c>
      <c r="C2275" s="272" t="s">
        <v>9391</v>
      </c>
      <c r="D2275" s="272" t="s">
        <v>9392</v>
      </c>
      <c r="E2275" s="273" t="s">
        <v>7087</v>
      </c>
      <c r="F2275" s="272" t="s">
        <v>7087</v>
      </c>
      <c r="G2275" s="272">
        <v>92468</v>
      </c>
      <c r="H2275" s="272" t="s">
        <v>9445</v>
      </c>
      <c r="I2275" s="272" t="s">
        <v>38</v>
      </c>
      <c r="J2275" s="272" t="s">
        <v>7147</v>
      </c>
      <c r="K2275" s="273">
        <v>136.66999999999999</v>
      </c>
      <c r="L2275" s="272" t="s">
        <v>7090</v>
      </c>
    </row>
    <row r="2276" spans="1:12">
      <c r="A2276" s="272" t="s">
        <v>9296</v>
      </c>
      <c r="B2276" s="272" t="s">
        <v>9297</v>
      </c>
      <c r="C2276" s="272" t="s">
        <v>9391</v>
      </c>
      <c r="D2276" s="272" t="s">
        <v>9392</v>
      </c>
      <c r="E2276" s="273" t="s">
        <v>7087</v>
      </c>
      <c r="F2276" s="272" t="s">
        <v>7087</v>
      </c>
      <c r="G2276" s="272">
        <v>92469</v>
      </c>
      <c r="H2276" s="272" t="s">
        <v>9446</v>
      </c>
      <c r="I2276" s="272" t="s">
        <v>38</v>
      </c>
      <c r="J2276" s="272" t="s">
        <v>7147</v>
      </c>
      <c r="K2276" s="273">
        <v>153.44999999999999</v>
      </c>
      <c r="L2276" s="272" t="s">
        <v>7090</v>
      </c>
    </row>
    <row r="2277" spans="1:12">
      <c r="A2277" s="272" t="s">
        <v>9296</v>
      </c>
      <c r="B2277" s="272" t="s">
        <v>9297</v>
      </c>
      <c r="C2277" s="272" t="s">
        <v>9391</v>
      </c>
      <c r="D2277" s="272" t="s">
        <v>9392</v>
      </c>
      <c r="E2277" s="273" t="s">
        <v>7087</v>
      </c>
      <c r="F2277" s="272" t="s">
        <v>7087</v>
      </c>
      <c r="G2277" s="272">
        <v>92470</v>
      </c>
      <c r="H2277" s="272" t="s">
        <v>9447</v>
      </c>
      <c r="I2277" s="272" t="s">
        <v>38</v>
      </c>
      <c r="J2277" s="272" t="s">
        <v>7147</v>
      </c>
      <c r="K2277" s="273">
        <v>310.68</v>
      </c>
      <c r="L2277" s="272" t="s">
        <v>7090</v>
      </c>
    </row>
    <row r="2278" spans="1:12">
      <c r="A2278" s="272" t="s">
        <v>9296</v>
      </c>
      <c r="B2278" s="272" t="s">
        <v>9297</v>
      </c>
      <c r="C2278" s="272" t="s">
        <v>9391</v>
      </c>
      <c r="D2278" s="272" t="s">
        <v>9392</v>
      </c>
      <c r="E2278" s="273" t="s">
        <v>7087</v>
      </c>
      <c r="F2278" s="272" t="s">
        <v>7087</v>
      </c>
      <c r="G2278" s="272">
        <v>92471</v>
      </c>
      <c r="H2278" s="272" t="s">
        <v>9448</v>
      </c>
      <c r="I2278" s="272" t="s">
        <v>38</v>
      </c>
      <c r="J2278" s="272" t="s">
        <v>7147</v>
      </c>
      <c r="K2278" s="273">
        <v>98.26</v>
      </c>
      <c r="L2278" s="272" t="s">
        <v>7090</v>
      </c>
    </row>
    <row r="2279" spans="1:12">
      <c r="A2279" s="272" t="s">
        <v>9296</v>
      </c>
      <c r="B2279" s="272" t="s">
        <v>9297</v>
      </c>
      <c r="C2279" s="272" t="s">
        <v>9391</v>
      </c>
      <c r="D2279" s="272" t="s">
        <v>9392</v>
      </c>
      <c r="E2279" s="273" t="s">
        <v>7087</v>
      </c>
      <c r="F2279" s="272" t="s">
        <v>7087</v>
      </c>
      <c r="G2279" s="272">
        <v>92472</v>
      </c>
      <c r="H2279" s="272" t="s">
        <v>9449</v>
      </c>
      <c r="I2279" s="272" t="s">
        <v>38</v>
      </c>
      <c r="J2279" s="272" t="s">
        <v>7147</v>
      </c>
      <c r="K2279" s="273">
        <v>130.43</v>
      </c>
      <c r="L2279" s="272" t="s">
        <v>7090</v>
      </c>
    </row>
    <row r="2280" spans="1:12">
      <c r="A2280" s="272" t="s">
        <v>9296</v>
      </c>
      <c r="B2280" s="272" t="s">
        <v>9297</v>
      </c>
      <c r="C2280" s="272" t="s">
        <v>9391</v>
      </c>
      <c r="D2280" s="272" t="s">
        <v>9392</v>
      </c>
      <c r="E2280" s="273" t="s">
        <v>7087</v>
      </c>
      <c r="F2280" s="272" t="s">
        <v>7087</v>
      </c>
      <c r="G2280" s="272">
        <v>92473</v>
      </c>
      <c r="H2280" s="272" t="s">
        <v>9450</v>
      </c>
      <c r="I2280" s="272" t="s">
        <v>38</v>
      </c>
      <c r="J2280" s="272" t="s">
        <v>7147</v>
      </c>
      <c r="K2280" s="273">
        <v>140.9</v>
      </c>
      <c r="L2280" s="272" t="s">
        <v>7090</v>
      </c>
    </row>
    <row r="2281" spans="1:12">
      <c r="A2281" s="272" t="s">
        <v>9296</v>
      </c>
      <c r="B2281" s="272" t="s">
        <v>9297</v>
      </c>
      <c r="C2281" s="272" t="s">
        <v>9391</v>
      </c>
      <c r="D2281" s="272" t="s">
        <v>9392</v>
      </c>
      <c r="E2281" s="273" t="s">
        <v>7087</v>
      </c>
      <c r="F2281" s="272" t="s">
        <v>7087</v>
      </c>
      <c r="G2281" s="272">
        <v>92474</v>
      </c>
      <c r="H2281" s="272" t="s">
        <v>9451</v>
      </c>
      <c r="I2281" s="272" t="s">
        <v>38</v>
      </c>
      <c r="J2281" s="272" t="s">
        <v>7147</v>
      </c>
      <c r="K2281" s="273">
        <v>304.81</v>
      </c>
      <c r="L2281" s="272" t="s">
        <v>7090</v>
      </c>
    </row>
    <row r="2282" spans="1:12">
      <c r="A2282" s="272" t="s">
        <v>9296</v>
      </c>
      <c r="B2282" s="272" t="s">
        <v>9297</v>
      </c>
      <c r="C2282" s="272" t="s">
        <v>9391</v>
      </c>
      <c r="D2282" s="272" t="s">
        <v>9392</v>
      </c>
      <c r="E2282" s="273" t="s">
        <v>7087</v>
      </c>
      <c r="F2282" s="272" t="s">
        <v>7087</v>
      </c>
      <c r="G2282" s="272">
        <v>92475</v>
      </c>
      <c r="H2282" s="272" t="s">
        <v>9452</v>
      </c>
      <c r="I2282" s="272" t="s">
        <v>38</v>
      </c>
      <c r="J2282" s="272" t="s">
        <v>7147</v>
      </c>
      <c r="K2282" s="273">
        <v>90.31</v>
      </c>
      <c r="L2282" s="272" t="s">
        <v>7090</v>
      </c>
    </row>
    <row r="2283" spans="1:12">
      <c r="A2283" s="272" t="s">
        <v>9296</v>
      </c>
      <c r="B2283" s="272" t="s">
        <v>9297</v>
      </c>
      <c r="C2283" s="272" t="s">
        <v>9391</v>
      </c>
      <c r="D2283" s="272" t="s">
        <v>9392</v>
      </c>
      <c r="E2283" s="273" t="s">
        <v>7087</v>
      </c>
      <c r="F2283" s="272" t="s">
        <v>7087</v>
      </c>
      <c r="G2283" s="272">
        <v>92476</v>
      </c>
      <c r="H2283" s="272" t="s">
        <v>9453</v>
      </c>
      <c r="I2283" s="272" t="s">
        <v>38</v>
      </c>
      <c r="J2283" s="272" t="s">
        <v>7147</v>
      </c>
      <c r="K2283" s="273">
        <v>125.22</v>
      </c>
      <c r="L2283" s="272" t="s">
        <v>7090</v>
      </c>
    </row>
    <row r="2284" spans="1:12">
      <c r="A2284" s="272" t="s">
        <v>9296</v>
      </c>
      <c r="B2284" s="272" t="s">
        <v>9297</v>
      </c>
      <c r="C2284" s="272" t="s">
        <v>9391</v>
      </c>
      <c r="D2284" s="272" t="s">
        <v>9392</v>
      </c>
      <c r="E2284" s="273" t="s">
        <v>7087</v>
      </c>
      <c r="F2284" s="272" t="s">
        <v>7087</v>
      </c>
      <c r="G2284" s="272">
        <v>92477</v>
      </c>
      <c r="H2284" s="272" t="s">
        <v>9454</v>
      </c>
      <c r="I2284" s="272" t="s">
        <v>38</v>
      </c>
      <c r="J2284" s="272" t="s">
        <v>7147</v>
      </c>
      <c r="K2284" s="273">
        <v>113.69</v>
      </c>
      <c r="L2284" s="272" t="s">
        <v>7090</v>
      </c>
    </row>
    <row r="2285" spans="1:12">
      <c r="A2285" s="272" t="s">
        <v>9296</v>
      </c>
      <c r="B2285" s="272" t="s">
        <v>9297</v>
      </c>
      <c r="C2285" s="272" t="s">
        <v>9391</v>
      </c>
      <c r="D2285" s="272" t="s">
        <v>9392</v>
      </c>
      <c r="E2285" s="273" t="s">
        <v>7087</v>
      </c>
      <c r="F2285" s="272" t="s">
        <v>7087</v>
      </c>
      <c r="G2285" s="272">
        <v>92478</v>
      </c>
      <c r="H2285" s="272" t="s">
        <v>9455</v>
      </c>
      <c r="I2285" s="272" t="s">
        <v>38</v>
      </c>
      <c r="J2285" s="272" t="s">
        <v>7147</v>
      </c>
      <c r="K2285" s="273">
        <v>293.02</v>
      </c>
      <c r="L2285" s="272" t="s">
        <v>7090</v>
      </c>
    </row>
    <row r="2286" spans="1:12">
      <c r="A2286" s="272" t="s">
        <v>9296</v>
      </c>
      <c r="B2286" s="272" t="s">
        <v>9297</v>
      </c>
      <c r="C2286" s="272" t="s">
        <v>9391</v>
      </c>
      <c r="D2286" s="272" t="s">
        <v>9392</v>
      </c>
      <c r="E2286" s="273" t="s">
        <v>7087</v>
      </c>
      <c r="F2286" s="272" t="s">
        <v>7087</v>
      </c>
      <c r="G2286" s="272">
        <v>92479</v>
      </c>
      <c r="H2286" s="272" t="s">
        <v>9456</v>
      </c>
      <c r="I2286" s="272" t="s">
        <v>38</v>
      </c>
      <c r="J2286" s="272" t="s">
        <v>7147</v>
      </c>
      <c r="K2286" s="273">
        <v>73.099999999999994</v>
      </c>
      <c r="L2286" s="272" t="s">
        <v>7090</v>
      </c>
    </row>
    <row r="2287" spans="1:12">
      <c r="A2287" s="272" t="s">
        <v>9296</v>
      </c>
      <c r="B2287" s="272" t="s">
        <v>9297</v>
      </c>
      <c r="C2287" s="272" t="s">
        <v>9391</v>
      </c>
      <c r="D2287" s="272" t="s">
        <v>9392</v>
      </c>
      <c r="E2287" s="273" t="s">
        <v>7087</v>
      </c>
      <c r="F2287" s="272" t="s">
        <v>7087</v>
      </c>
      <c r="G2287" s="272">
        <v>92480</v>
      </c>
      <c r="H2287" s="272" t="s">
        <v>9457</v>
      </c>
      <c r="I2287" s="272" t="s">
        <v>38</v>
      </c>
      <c r="J2287" s="272" t="s">
        <v>7147</v>
      </c>
      <c r="K2287" s="273">
        <v>114.58</v>
      </c>
      <c r="L2287" s="272" t="s">
        <v>7090</v>
      </c>
    </row>
    <row r="2288" spans="1:12">
      <c r="A2288" s="272" t="s">
        <v>9296</v>
      </c>
      <c r="B2288" s="272" t="s">
        <v>9297</v>
      </c>
      <c r="C2288" s="272" t="s">
        <v>9391</v>
      </c>
      <c r="D2288" s="272" t="s">
        <v>9392</v>
      </c>
      <c r="E2288" s="273" t="s">
        <v>7087</v>
      </c>
      <c r="F2288" s="272" t="s">
        <v>7087</v>
      </c>
      <c r="G2288" s="272">
        <v>92482</v>
      </c>
      <c r="H2288" s="272" t="s">
        <v>9458</v>
      </c>
      <c r="I2288" s="272" t="s">
        <v>38</v>
      </c>
      <c r="J2288" s="272" t="s">
        <v>7147</v>
      </c>
      <c r="K2288" s="273">
        <v>273.7</v>
      </c>
      <c r="L2288" s="272" t="s">
        <v>7090</v>
      </c>
    </row>
    <row r="2289" spans="1:12">
      <c r="A2289" s="272" t="s">
        <v>9296</v>
      </c>
      <c r="B2289" s="272" t="s">
        <v>9297</v>
      </c>
      <c r="C2289" s="272" t="s">
        <v>9391</v>
      </c>
      <c r="D2289" s="272" t="s">
        <v>9392</v>
      </c>
      <c r="E2289" s="273" t="s">
        <v>7087</v>
      </c>
      <c r="F2289" s="272" t="s">
        <v>7087</v>
      </c>
      <c r="G2289" s="272">
        <v>92484</v>
      </c>
      <c r="H2289" s="272" t="s">
        <v>9459</v>
      </c>
      <c r="I2289" s="272" t="s">
        <v>38</v>
      </c>
      <c r="J2289" s="272" t="s">
        <v>7147</v>
      </c>
      <c r="K2289" s="273">
        <v>194.46</v>
      </c>
      <c r="L2289" s="272" t="s">
        <v>7090</v>
      </c>
    </row>
    <row r="2290" spans="1:12">
      <c r="A2290" s="272" t="s">
        <v>9296</v>
      </c>
      <c r="B2290" s="272" t="s">
        <v>9297</v>
      </c>
      <c r="C2290" s="272" t="s">
        <v>9391</v>
      </c>
      <c r="D2290" s="272" t="s">
        <v>9392</v>
      </c>
      <c r="E2290" s="273" t="s">
        <v>7087</v>
      </c>
      <c r="F2290" s="272" t="s">
        <v>7087</v>
      </c>
      <c r="G2290" s="272">
        <v>92486</v>
      </c>
      <c r="H2290" s="272" t="s">
        <v>9460</v>
      </c>
      <c r="I2290" s="272" t="s">
        <v>38</v>
      </c>
      <c r="J2290" s="272" t="s">
        <v>7147</v>
      </c>
      <c r="K2290" s="273">
        <v>142.74</v>
      </c>
      <c r="L2290" s="272" t="s">
        <v>7090</v>
      </c>
    </row>
    <row r="2291" spans="1:12">
      <c r="A2291" s="272" t="s">
        <v>9296</v>
      </c>
      <c r="B2291" s="272" t="s">
        <v>9297</v>
      </c>
      <c r="C2291" s="272" t="s">
        <v>9391</v>
      </c>
      <c r="D2291" s="272" t="s">
        <v>9392</v>
      </c>
      <c r="E2291" s="273" t="s">
        <v>7087</v>
      </c>
      <c r="F2291" s="272" t="s">
        <v>7087</v>
      </c>
      <c r="G2291" s="272">
        <v>92488</v>
      </c>
      <c r="H2291" s="272" t="s">
        <v>9461</v>
      </c>
      <c r="I2291" s="272" t="s">
        <v>38</v>
      </c>
      <c r="J2291" s="272" t="s">
        <v>7089</v>
      </c>
      <c r="K2291" s="273">
        <v>124.65</v>
      </c>
      <c r="L2291" s="272" t="s">
        <v>7090</v>
      </c>
    </row>
    <row r="2292" spans="1:12">
      <c r="A2292" s="272" t="s">
        <v>9296</v>
      </c>
      <c r="B2292" s="272" t="s">
        <v>9297</v>
      </c>
      <c r="C2292" s="272" t="s">
        <v>9391</v>
      </c>
      <c r="D2292" s="272" t="s">
        <v>9392</v>
      </c>
      <c r="E2292" s="273" t="s">
        <v>7087</v>
      </c>
      <c r="F2292" s="272" t="s">
        <v>7087</v>
      </c>
      <c r="G2292" s="272">
        <v>92490</v>
      </c>
      <c r="H2292" s="272" t="s">
        <v>9462</v>
      </c>
      <c r="I2292" s="272" t="s">
        <v>38</v>
      </c>
      <c r="J2292" s="272" t="s">
        <v>7089</v>
      </c>
      <c r="K2292" s="273">
        <v>79.36</v>
      </c>
      <c r="L2292" s="272" t="s">
        <v>7090</v>
      </c>
    </row>
    <row r="2293" spans="1:12">
      <c r="A2293" s="272" t="s">
        <v>9296</v>
      </c>
      <c r="B2293" s="272" t="s">
        <v>9297</v>
      </c>
      <c r="C2293" s="272" t="s">
        <v>9391</v>
      </c>
      <c r="D2293" s="272" t="s">
        <v>9392</v>
      </c>
      <c r="E2293" s="273" t="s">
        <v>7087</v>
      </c>
      <c r="F2293" s="272" t="s">
        <v>7087</v>
      </c>
      <c r="G2293" s="272">
        <v>92492</v>
      </c>
      <c r="H2293" s="272" t="s">
        <v>9463</v>
      </c>
      <c r="I2293" s="272" t="s">
        <v>38</v>
      </c>
      <c r="J2293" s="272" t="s">
        <v>7089</v>
      </c>
      <c r="K2293" s="273">
        <v>118.88</v>
      </c>
      <c r="L2293" s="272" t="s">
        <v>7090</v>
      </c>
    </row>
    <row r="2294" spans="1:12">
      <c r="A2294" s="272" t="s">
        <v>9296</v>
      </c>
      <c r="B2294" s="272" t="s">
        <v>9297</v>
      </c>
      <c r="C2294" s="272" t="s">
        <v>9391</v>
      </c>
      <c r="D2294" s="272" t="s">
        <v>9392</v>
      </c>
      <c r="E2294" s="273" t="s">
        <v>7087</v>
      </c>
      <c r="F2294" s="272" t="s">
        <v>7087</v>
      </c>
      <c r="G2294" s="272">
        <v>92494</v>
      </c>
      <c r="H2294" s="272" t="s">
        <v>9464</v>
      </c>
      <c r="I2294" s="272" t="s">
        <v>38</v>
      </c>
      <c r="J2294" s="272" t="s">
        <v>7089</v>
      </c>
      <c r="K2294" s="273">
        <v>74.569999999999993</v>
      </c>
      <c r="L2294" s="272" t="s">
        <v>7090</v>
      </c>
    </row>
    <row r="2295" spans="1:12">
      <c r="A2295" s="272" t="s">
        <v>9296</v>
      </c>
      <c r="B2295" s="272" t="s">
        <v>9297</v>
      </c>
      <c r="C2295" s="272" t="s">
        <v>9391</v>
      </c>
      <c r="D2295" s="272" t="s">
        <v>9392</v>
      </c>
      <c r="E2295" s="273" t="s">
        <v>7087</v>
      </c>
      <c r="F2295" s="272" t="s">
        <v>7087</v>
      </c>
      <c r="G2295" s="272">
        <v>92496</v>
      </c>
      <c r="H2295" s="272" t="s">
        <v>9465</v>
      </c>
      <c r="I2295" s="272" t="s">
        <v>38</v>
      </c>
      <c r="J2295" s="272" t="s">
        <v>7089</v>
      </c>
      <c r="K2295" s="273">
        <v>114.17</v>
      </c>
      <c r="L2295" s="272" t="s">
        <v>7090</v>
      </c>
    </row>
    <row r="2296" spans="1:12">
      <c r="A2296" s="272" t="s">
        <v>9296</v>
      </c>
      <c r="B2296" s="272" t="s">
        <v>9297</v>
      </c>
      <c r="C2296" s="272" t="s">
        <v>9391</v>
      </c>
      <c r="D2296" s="272" t="s">
        <v>9392</v>
      </c>
      <c r="E2296" s="273" t="s">
        <v>7087</v>
      </c>
      <c r="F2296" s="272" t="s">
        <v>7087</v>
      </c>
      <c r="G2296" s="272">
        <v>92498</v>
      </c>
      <c r="H2296" s="272" t="s">
        <v>9466</v>
      </c>
      <c r="I2296" s="272" t="s">
        <v>38</v>
      </c>
      <c r="J2296" s="272" t="s">
        <v>7089</v>
      </c>
      <c r="K2296" s="273">
        <v>70.7</v>
      </c>
      <c r="L2296" s="272" t="s">
        <v>7090</v>
      </c>
    </row>
    <row r="2297" spans="1:12">
      <c r="A2297" s="272" t="s">
        <v>9296</v>
      </c>
      <c r="B2297" s="272" t="s">
        <v>9297</v>
      </c>
      <c r="C2297" s="272" t="s">
        <v>9391</v>
      </c>
      <c r="D2297" s="272" t="s">
        <v>9392</v>
      </c>
      <c r="E2297" s="273" t="s">
        <v>7087</v>
      </c>
      <c r="F2297" s="272" t="s">
        <v>7087</v>
      </c>
      <c r="G2297" s="272">
        <v>92500</v>
      </c>
      <c r="H2297" s="272" t="s">
        <v>9467</v>
      </c>
      <c r="I2297" s="272" t="s">
        <v>38</v>
      </c>
      <c r="J2297" s="272" t="s">
        <v>7089</v>
      </c>
      <c r="K2297" s="273">
        <v>110.58</v>
      </c>
      <c r="L2297" s="272" t="s">
        <v>7090</v>
      </c>
    </row>
    <row r="2298" spans="1:12">
      <c r="A2298" s="272" t="s">
        <v>9296</v>
      </c>
      <c r="B2298" s="272" t="s">
        <v>9297</v>
      </c>
      <c r="C2298" s="272" t="s">
        <v>9391</v>
      </c>
      <c r="D2298" s="272" t="s">
        <v>9392</v>
      </c>
      <c r="E2298" s="273" t="s">
        <v>7087</v>
      </c>
      <c r="F2298" s="272" t="s">
        <v>7087</v>
      </c>
      <c r="G2298" s="272">
        <v>92502</v>
      </c>
      <c r="H2298" s="272" t="s">
        <v>9468</v>
      </c>
      <c r="I2298" s="272" t="s">
        <v>38</v>
      </c>
      <c r="J2298" s="272" t="s">
        <v>7089</v>
      </c>
      <c r="K2298" s="273">
        <v>67.92</v>
      </c>
      <c r="L2298" s="272" t="s">
        <v>7090</v>
      </c>
    </row>
    <row r="2299" spans="1:12">
      <c r="A2299" s="272" t="s">
        <v>9296</v>
      </c>
      <c r="B2299" s="272" t="s">
        <v>9297</v>
      </c>
      <c r="C2299" s="272" t="s">
        <v>9391</v>
      </c>
      <c r="D2299" s="272" t="s">
        <v>9392</v>
      </c>
      <c r="E2299" s="273" t="s">
        <v>7087</v>
      </c>
      <c r="F2299" s="272" t="s">
        <v>7087</v>
      </c>
      <c r="G2299" s="272">
        <v>92504</v>
      </c>
      <c r="H2299" s="272" t="s">
        <v>9469</v>
      </c>
      <c r="I2299" s="272" t="s">
        <v>38</v>
      </c>
      <c r="J2299" s="272" t="s">
        <v>7089</v>
      </c>
      <c r="K2299" s="273">
        <v>103.93</v>
      </c>
      <c r="L2299" s="272" t="s">
        <v>7090</v>
      </c>
    </row>
    <row r="2300" spans="1:12">
      <c r="A2300" s="272" t="s">
        <v>9296</v>
      </c>
      <c r="B2300" s="272" t="s">
        <v>9297</v>
      </c>
      <c r="C2300" s="272" t="s">
        <v>9391</v>
      </c>
      <c r="D2300" s="272" t="s">
        <v>9392</v>
      </c>
      <c r="E2300" s="273" t="s">
        <v>7087</v>
      </c>
      <c r="F2300" s="272" t="s">
        <v>7087</v>
      </c>
      <c r="G2300" s="272">
        <v>92506</v>
      </c>
      <c r="H2300" s="272" t="s">
        <v>9470</v>
      </c>
      <c r="I2300" s="272" t="s">
        <v>38</v>
      </c>
      <c r="J2300" s="272" t="s">
        <v>7089</v>
      </c>
      <c r="K2300" s="273">
        <v>62.69</v>
      </c>
      <c r="L2300" s="272" t="s">
        <v>7090</v>
      </c>
    </row>
    <row r="2301" spans="1:12">
      <c r="A2301" s="272" t="s">
        <v>9296</v>
      </c>
      <c r="B2301" s="272" t="s">
        <v>9297</v>
      </c>
      <c r="C2301" s="272" t="s">
        <v>9391</v>
      </c>
      <c r="D2301" s="272" t="s">
        <v>9392</v>
      </c>
      <c r="E2301" s="273" t="s">
        <v>7087</v>
      </c>
      <c r="F2301" s="272" t="s">
        <v>7087</v>
      </c>
      <c r="G2301" s="272">
        <v>92508</v>
      </c>
      <c r="H2301" s="272" t="s">
        <v>9471</v>
      </c>
      <c r="I2301" s="272" t="s">
        <v>38</v>
      </c>
      <c r="J2301" s="272" t="s">
        <v>7089</v>
      </c>
      <c r="K2301" s="273">
        <v>123.28</v>
      </c>
      <c r="L2301" s="272" t="s">
        <v>7090</v>
      </c>
    </row>
    <row r="2302" spans="1:12">
      <c r="A2302" s="272" t="s">
        <v>9296</v>
      </c>
      <c r="B2302" s="272" t="s">
        <v>9297</v>
      </c>
      <c r="C2302" s="272" t="s">
        <v>9391</v>
      </c>
      <c r="D2302" s="272" t="s">
        <v>9392</v>
      </c>
      <c r="E2302" s="273" t="s">
        <v>7087</v>
      </c>
      <c r="F2302" s="272" t="s">
        <v>7087</v>
      </c>
      <c r="G2302" s="272">
        <v>92510</v>
      </c>
      <c r="H2302" s="272" t="s">
        <v>9472</v>
      </c>
      <c r="I2302" s="272" t="s">
        <v>38</v>
      </c>
      <c r="J2302" s="272" t="s">
        <v>7089</v>
      </c>
      <c r="K2302" s="273">
        <v>76.290000000000006</v>
      </c>
      <c r="L2302" s="272" t="s">
        <v>7090</v>
      </c>
    </row>
    <row r="2303" spans="1:12">
      <c r="A2303" s="272" t="s">
        <v>9296</v>
      </c>
      <c r="B2303" s="272" t="s">
        <v>9297</v>
      </c>
      <c r="C2303" s="272" t="s">
        <v>9391</v>
      </c>
      <c r="D2303" s="272" t="s">
        <v>9392</v>
      </c>
      <c r="E2303" s="273" t="s">
        <v>7087</v>
      </c>
      <c r="F2303" s="272" t="s">
        <v>7087</v>
      </c>
      <c r="G2303" s="272">
        <v>92512</v>
      </c>
      <c r="H2303" s="272" t="s">
        <v>9473</v>
      </c>
      <c r="I2303" s="272" t="s">
        <v>38</v>
      </c>
      <c r="J2303" s="272" t="s">
        <v>7089</v>
      </c>
      <c r="K2303" s="273">
        <v>104.75</v>
      </c>
      <c r="L2303" s="272" t="s">
        <v>7090</v>
      </c>
    </row>
    <row r="2304" spans="1:12">
      <c r="A2304" s="272" t="s">
        <v>9296</v>
      </c>
      <c r="B2304" s="272" t="s">
        <v>9297</v>
      </c>
      <c r="C2304" s="272" t="s">
        <v>9391</v>
      </c>
      <c r="D2304" s="272" t="s">
        <v>9392</v>
      </c>
      <c r="E2304" s="273" t="s">
        <v>7087</v>
      </c>
      <c r="F2304" s="272" t="s">
        <v>7087</v>
      </c>
      <c r="G2304" s="272">
        <v>92514</v>
      </c>
      <c r="H2304" s="272" t="s">
        <v>9474</v>
      </c>
      <c r="I2304" s="272" t="s">
        <v>38</v>
      </c>
      <c r="J2304" s="272" t="s">
        <v>7089</v>
      </c>
      <c r="K2304" s="273">
        <v>58.81</v>
      </c>
      <c r="L2304" s="272" t="s">
        <v>7090</v>
      </c>
    </row>
    <row r="2305" spans="1:12">
      <c r="A2305" s="272" t="s">
        <v>9296</v>
      </c>
      <c r="B2305" s="272" t="s">
        <v>9297</v>
      </c>
      <c r="C2305" s="272" t="s">
        <v>9391</v>
      </c>
      <c r="D2305" s="272" t="s">
        <v>9392</v>
      </c>
      <c r="E2305" s="273" t="s">
        <v>7087</v>
      </c>
      <c r="F2305" s="272" t="s">
        <v>7087</v>
      </c>
      <c r="G2305" s="272">
        <v>92515</v>
      </c>
      <c r="H2305" s="272" t="s">
        <v>9475</v>
      </c>
      <c r="I2305" s="272" t="s">
        <v>38</v>
      </c>
      <c r="J2305" s="272" t="s">
        <v>7089</v>
      </c>
      <c r="K2305" s="273">
        <v>95.89</v>
      </c>
      <c r="L2305" s="272" t="s">
        <v>7090</v>
      </c>
    </row>
    <row r="2306" spans="1:12">
      <c r="A2306" s="272" t="s">
        <v>9296</v>
      </c>
      <c r="B2306" s="272" t="s">
        <v>9297</v>
      </c>
      <c r="C2306" s="272" t="s">
        <v>9391</v>
      </c>
      <c r="D2306" s="272" t="s">
        <v>9392</v>
      </c>
      <c r="E2306" s="273" t="s">
        <v>7087</v>
      </c>
      <c r="F2306" s="272" t="s">
        <v>7087</v>
      </c>
      <c r="G2306" s="272">
        <v>92518</v>
      </c>
      <c r="H2306" s="272" t="s">
        <v>9476</v>
      </c>
      <c r="I2306" s="272" t="s">
        <v>38</v>
      </c>
      <c r="J2306" s="272" t="s">
        <v>7089</v>
      </c>
      <c r="K2306" s="273">
        <v>50.96</v>
      </c>
      <c r="L2306" s="272" t="s">
        <v>7090</v>
      </c>
    </row>
    <row r="2307" spans="1:12">
      <c r="A2307" s="272" t="s">
        <v>9296</v>
      </c>
      <c r="B2307" s="272" t="s">
        <v>9297</v>
      </c>
      <c r="C2307" s="272" t="s">
        <v>9391</v>
      </c>
      <c r="D2307" s="272" t="s">
        <v>9392</v>
      </c>
      <c r="E2307" s="273" t="s">
        <v>7087</v>
      </c>
      <c r="F2307" s="272" t="s">
        <v>7087</v>
      </c>
      <c r="G2307" s="272">
        <v>92520</v>
      </c>
      <c r="H2307" s="272" t="s">
        <v>9477</v>
      </c>
      <c r="I2307" s="272" t="s">
        <v>38</v>
      </c>
      <c r="J2307" s="272" t="s">
        <v>7089</v>
      </c>
      <c r="K2307" s="273">
        <v>90.33</v>
      </c>
      <c r="L2307" s="272" t="s">
        <v>7090</v>
      </c>
    </row>
    <row r="2308" spans="1:12">
      <c r="A2308" s="272" t="s">
        <v>9296</v>
      </c>
      <c r="B2308" s="272" t="s">
        <v>9297</v>
      </c>
      <c r="C2308" s="272" t="s">
        <v>9391</v>
      </c>
      <c r="D2308" s="272" t="s">
        <v>9392</v>
      </c>
      <c r="E2308" s="273" t="s">
        <v>7087</v>
      </c>
      <c r="F2308" s="272" t="s">
        <v>7087</v>
      </c>
      <c r="G2308" s="272">
        <v>92522</v>
      </c>
      <c r="H2308" s="272" t="s">
        <v>9478</v>
      </c>
      <c r="I2308" s="272" t="s">
        <v>38</v>
      </c>
      <c r="J2308" s="272" t="s">
        <v>7089</v>
      </c>
      <c r="K2308" s="273">
        <v>46.31</v>
      </c>
      <c r="L2308" s="272" t="s">
        <v>7090</v>
      </c>
    </row>
    <row r="2309" spans="1:12">
      <c r="A2309" s="272" t="s">
        <v>9296</v>
      </c>
      <c r="B2309" s="272" t="s">
        <v>9297</v>
      </c>
      <c r="C2309" s="272" t="s">
        <v>9391</v>
      </c>
      <c r="D2309" s="272" t="s">
        <v>9392</v>
      </c>
      <c r="E2309" s="273" t="s">
        <v>7087</v>
      </c>
      <c r="F2309" s="272" t="s">
        <v>7087</v>
      </c>
      <c r="G2309" s="272">
        <v>92524</v>
      </c>
      <c r="H2309" s="272" t="s">
        <v>9479</v>
      </c>
      <c r="I2309" s="272" t="s">
        <v>38</v>
      </c>
      <c r="J2309" s="272" t="s">
        <v>7089</v>
      </c>
      <c r="K2309" s="273">
        <v>90.58</v>
      </c>
      <c r="L2309" s="272" t="s">
        <v>7090</v>
      </c>
    </row>
    <row r="2310" spans="1:12">
      <c r="A2310" s="272" t="s">
        <v>9296</v>
      </c>
      <c r="B2310" s="272" t="s">
        <v>9297</v>
      </c>
      <c r="C2310" s="272" t="s">
        <v>9391</v>
      </c>
      <c r="D2310" s="272" t="s">
        <v>9392</v>
      </c>
      <c r="E2310" s="273" t="s">
        <v>7087</v>
      </c>
      <c r="F2310" s="272" t="s">
        <v>7087</v>
      </c>
      <c r="G2310" s="272">
        <v>92526</v>
      </c>
      <c r="H2310" s="272" t="s">
        <v>9480</v>
      </c>
      <c r="I2310" s="272" t="s">
        <v>38</v>
      </c>
      <c r="J2310" s="272" t="s">
        <v>7089</v>
      </c>
      <c r="K2310" s="273">
        <v>47.42</v>
      </c>
      <c r="L2310" s="272" t="s">
        <v>7090</v>
      </c>
    </row>
    <row r="2311" spans="1:12">
      <c r="A2311" s="272" t="s">
        <v>9296</v>
      </c>
      <c r="B2311" s="272" t="s">
        <v>9297</v>
      </c>
      <c r="C2311" s="272" t="s">
        <v>9391</v>
      </c>
      <c r="D2311" s="272" t="s">
        <v>9392</v>
      </c>
      <c r="E2311" s="273" t="s">
        <v>7087</v>
      </c>
      <c r="F2311" s="272" t="s">
        <v>7087</v>
      </c>
      <c r="G2311" s="272">
        <v>92528</v>
      </c>
      <c r="H2311" s="272" t="s">
        <v>9481</v>
      </c>
      <c r="I2311" s="272" t="s">
        <v>38</v>
      </c>
      <c r="J2311" s="272" t="s">
        <v>7089</v>
      </c>
      <c r="K2311" s="273">
        <v>87.11</v>
      </c>
      <c r="L2311" s="272" t="s">
        <v>7090</v>
      </c>
    </row>
    <row r="2312" spans="1:12">
      <c r="A2312" s="272" t="s">
        <v>9296</v>
      </c>
      <c r="B2312" s="272" t="s">
        <v>9297</v>
      </c>
      <c r="C2312" s="272" t="s">
        <v>9391</v>
      </c>
      <c r="D2312" s="272" t="s">
        <v>9392</v>
      </c>
      <c r="E2312" s="273" t="s">
        <v>7087</v>
      </c>
      <c r="F2312" s="272" t="s">
        <v>7087</v>
      </c>
      <c r="G2312" s="272">
        <v>92530</v>
      </c>
      <c r="H2312" s="272" t="s">
        <v>9482</v>
      </c>
      <c r="I2312" s="272" t="s">
        <v>38</v>
      </c>
      <c r="J2312" s="272" t="s">
        <v>7089</v>
      </c>
      <c r="K2312" s="273">
        <v>44.74</v>
      </c>
      <c r="L2312" s="272" t="s">
        <v>7090</v>
      </c>
    </row>
    <row r="2313" spans="1:12">
      <c r="A2313" s="272" t="s">
        <v>9296</v>
      </c>
      <c r="B2313" s="272" t="s">
        <v>9297</v>
      </c>
      <c r="C2313" s="272" t="s">
        <v>9391</v>
      </c>
      <c r="D2313" s="272" t="s">
        <v>9392</v>
      </c>
      <c r="E2313" s="273" t="s">
        <v>7087</v>
      </c>
      <c r="F2313" s="272" t="s">
        <v>7087</v>
      </c>
      <c r="G2313" s="272">
        <v>92532</v>
      </c>
      <c r="H2313" s="272" t="s">
        <v>9483</v>
      </c>
      <c r="I2313" s="272" t="s">
        <v>38</v>
      </c>
      <c r="J2313" s="272" t="s">
        <v>7089</v>
      </c>
      <c r="K2313" s="273">
        <v>84.14</v>
      </c>
      <c r="L2313" s="272" t="s">
        <v>7090</v>
      </c>
    </row>
    <row r="2314" spans="1:12">
      <c r="A2314" s="272" t="s">
        <v>9296</v>
      </c>
      <c r="B2314" s="272" t="s">
        <v>9297</v>
      </c>
      <c r="C2314" s="272" t="s">
        <v>9391</v>
      </c>
      <c r="D2314" s="272" t="s">
        <v>9392</v>
      </c>
      <c r="E2314" s="273" t="s">
        <v>7087</v>
      </c>
      <c r="F2314" s="272" t="s">
        <v>7087</v>
      </c>
      <c r="G2314" s="272">
        <v>92534</v>
      </c>
      <c r="H2314" s="272" t="s">
        <v>9484</v>
      </c>
      <c r="I2314" s="272" t="s">
        <v>38</v>
      </c>
      <c r="J2314" s="272" t="s">
        <v>7089</v>
      </c>
      <c r="K2314" s="273">
        <v>42.51</v>
      </c>
      <c r="L2314" s="272" t="s">
        <v>7090</v>
      </c>
    </row>
    <row r="2315" spans="1:12">
      <c r="A2315" s="272" t="s">
        <v>9296</v>
      </c>
      <c r="B2315" s="272" t="s">
        <v>9297</v>
      </c>
      <c r="C2315" s="272" t="s">
        <v>9391</v>
      </c>
      <c r="D2315" s="272" t="s">
        <v>9392</v>
      </c>
      <c r="E2315" s="273" t="s">
        <v>7087</v>
      </c>
      <c r="F2315" s="272" t="s">
        <v>7087</v>
      </c>
      <c r="G2315" s="272">
        <v>92536</v>
      </c>
      <c r="H2315" s="272" t="s">
        <v>9485</v>
      </c>
      <c r="I2315" s="272" t="s">
        <v>38</v>
      </c>
      <c r="J2315" s="272" t="s">
        <v>7089</v>
      </c>
      <c r="K2315" s="273">
        <v>78.34</v>
      </c>
      <c r="L2315" s="272" t="s">
        <v>7090</v>
      </c>
    </row>
    <row r="2316" spans="1:12">
      <c r="A2316" s="272" t="s">
        <v>9296</v>
      </c>
      <c r="B2316" s="272" t="s">
        <v>9297</v>
      </c>
      <c r="C2316" s="272" t="s">
        <v>9391</v>
      </c>
      <c r="D2316" s="272" t="s">
        <v>9392</v>
      </c>
      <c r="E2316" s="273" t="s">
        <v>7087</v>
      </c>
      <c r="F2316" s="272" t="s">
        <v>7087</v>
      </c>
      <c r="G2316" s="272">
        <v>92538</v>
      </c>
      <c r="H2316" s="272" t="s">
        <v>9486</v>
      </c>
      <c r="I2316" s="272" t="s">
        <v>38</v>
      </c>
      <c r="J2316" s="272" t="s">
        <v>7089</v>
      </c>
      <c r="K2316" s="273">
        <v>37.96</v>
      </c>
      <c r="L2316" s="272" t="s">
        <v>7090</v>
      </c>
    </row>
    <row r="2317" spans="1:12">
      <c r="A2317" s="272" t="s">
        <v>9296</v>
      </c>
      <c r="B2317" s="272" t="s">
        <v>9297</v>
      </c>
      <c r="C2317" s="272" t="s">
        <v>9391</v>
      </c>
      <c r="D2317" s="272" t="s">
        <v>9392</v>
      </c>
      <c r="E2317" s="273" t="s">
        <v>7087</v>
      </c>
      <c r="F2317" s="272" t="s">
        <v>7087</v>
      </c>
      <c r="G2317" s="272">
        <v>96252</v>
      </c>
      <c r="H2317" s="272" t="s">
        <v>9487</v>
      </c>
      <c r="I2317" s="272" t="s">
        <v>38</v>
      </c>
      <c r="J2317" s="272" t="s">
        <v>7147</v>
      </c>
      <c r="K2317" s="273">
        <v>269.36</v>
      </c>
      <c r="L2317" s="272" t="s">
        <v>7090</v>
      </c>
    </row>
    <row r="2318" spans="1:12">
      <c r="A2318" s="272" t="s">
        <v>9296</v>
      </c>
      <c r="B2318" s="272" t="s">
        <v>9297</v>
      </c>
      <c r="C2318" s="272" t="s">
        <v>9391</v>
      </c>
      <c r="D2318" s="272" t="s">
        <v>9392</v>
      </c>
      <c r="E2318" s="273" t="s">
        <v>7087</v>
      </c>
      <c r="F2318" s="272" t="s">
        <v>7087</v>
      </c>
      <c r="G2318" s="272">
        <v>96257</v>
      </c>
      <c r="H2318" s="272" t="s">
        <v>9488</v>
      </c>
      <c r="I2318" s="272" t="s">
        <v>38</v>
      </c>
      <c r="J2318" s="272" t="s">
        <v>7147</v>
      </c>
      <c r="K2318" s="273">
        <v>213.24</v>
      </c>
      <c r="L2318" s="272" t="s">
        <v>7090</v>
      </c>
    </row>
    <row r="2319" spans="1:12">
      <c r="A2319" s="272" t="s">
        <v>9296</v>
      </c>
      <c r="B2319" s="272" t="s">
        <v>9297</v>
      </c>
      <c r="C2319" s="272" t="s">
        <v>9391</v>
      </c>
      <c r="D2319" s="272" t="s">
        <v>9392</v>
      </c>
      <c r="E2319" s="273" t="s">
        <v>7087</v>
      </c>
      <c r="F2319" s="272" t="s">
        <v>7087</v>
      </c>
      <c r="G2319" s="272">
        <v>96258</v>
      </c>
      <c r="H2319" s="272" t="s">
        <v>9489</v>
      </c>
      <c r="I2319" s="272" t="s">
        <v>38</v>
      </c>
      <c r="J2319" s="272" t="s">
        <v>7147</v>
      </c>
      <c r="K2319" s="273">
        <v>199.75</v>
      </c>
      <c r="L2319" s="272" t="s">
        <v>7090</v>
      </c>
    </row>
    <row r="2320" spans="1:12">
      <c r="A2320" s="272" t="s">
        <v>9296</v>
      </c>
      <c r="B2320" s="272" t="s">
        <v>9297</v>
      </c>
      <c r="C2320" s="272" t="s">
        <v>9391</v>
      </c>
      <c r="D2320" s="272" t="s">
        <v>9392</v>
      </c>
      <c r="E2320" s="273" t="s">
        <v>7087</v>
      </c>
      <c r="F2320" s="272" t="s">
        <v>7087</v>
      </c>
      <c r="G2320" s="272">
        <v>96259</v>
      </c>
      <c r="H2320" s="272" t="s">
        <v>9490</v>
      </c>
      <c r="I2320" s="272" t="s">
        <v>38</v>
      </c>
      <c r="J2320" s="272" t="s">
        <v>7147</v>
      </c>
      <c r="K2320" s="273">
        <v>232.43</v>
      </c>
      <c r="L2320" s="272" t="s">
        <v>7090</v>
      </c>
    </row>
    <row r="2321" spans="1:12">
      <c r="A2321" s="272" t="s">
        <v>9296</v>
      </c>
      <c r="B2321" s="272" t="s">
        <v>9297</v>
      </c>
      <c r="C2321" s="272" t="s">
        <v>9391</v>
      </c>
      <c r="D2321" s="272" t="s">
        <v>9392</v>
      </c>
      <c r="E2321" s="273" t="s">
        <v>7087</v>
      </c>
      <c r="F2321" s="272" t="s">
        <v>7087</v>
      </c>
      <c r="G2321" s="272">
        <v>96529</v>
      </c>
      <c r="H2321" s="272" t="s">
        <v>9491</v>
      </c>
      <c r="I2321" s="272" t="s">
        <v>38</v>
      </c>
      <c r="J2321" s="272" t="s">
        <v>7147</v>
      </c>
      <c r="K2321" s="273">
        <v>271.27999999999997</v>
      </c>
      <c r="L2321" s="272" t="s">
        <v>7090</v>
      </c>
    </row>
    <row r="2322" spans="1:12">
      <c r="A2322" s="272" t="s">
        <v>9296</v>
      </c>
      <c r="B2322" s="272" t="s">
        <v>9297</v>
      </c>
      <c r="C2322" s="272" t="s">
        <v>9391</v>
      </c>
      <c r="D2322" s="272" t="s">
        <v>9392</v>
      </c>
      <c r="E2322" s="273" t="s">
        <v>7087</v>
      </c>
      <c r="F2322" s="272" t="s">
        <v>7087</v>
      </c>
      <c r="G2322" s="272">
        <v>96530</v>
      </c>
      <c r="H2322" s="272" t="s">
        <v>9492</v>
      </c>
      <c r="I2322" s="272" t="s">
        <v>38</v>
      </c>
      <c r="J2322" s="272" t="s">
        <v>7147</v>
      </c>
      <c r="K2322" s="273">
        <v>164.15</v>
      </c>
      <c r="L2322" s="272" t="s">
        <v>7090</v>
      </c>
    </row>
    <row r="2323" spans="1:12">
      <c r="A2323" s="272" t="s">
        <v>9296</v>
      </c>
      <c r="B2323" s="272" t="s">
        <v>9297</v>
      </c>
      <c r="C2323" s="272" t="s">
        <v>9391</v>
      </c>
      <c r="D2323" s="272" t="s">
        <v>9392</v>
      </c>
      <c r="E2323" s="273" t="s">
        <v>7087</v>
      </c>
      <c r="F2323" s="272" t="s">
        <v>7087</v>
      </c>
      <c r="G2323" s="272">
        <v>96531</v>
      </c>
      <c r="H2323" s="272" t="s">
        <v>9493</v>
      </c>
      <c r="I2323" s="272" t="s">
        <v>38</v>
      </c>
      <c r="J2323" s="272" t="s">
        <v>7147</v>
      </c>
      <c r="K2323" s="273">
        <v>113.79</v>
      </c>
      <c r="L2323" s="272" t="s">
        <v>7090</v>
      </c>
    </row>
    <row r="2324" spans="1:12">
      <c r="A2324" s="272" t="s">
        <v>9296</v>
      </c>
      <c r="B2324" s="272" t="s">
        <v>9297</v>
      </c>
      <c r="C2324" s="272" t="s">
        <v>9391</v>
      </c>
      <c r="D2324" s="272" t="s">
        <v>9392</v>
      </c>
      <c r="E2324" s="273" t="s">
        <v>7087</v>
      </c>
      <c r="F2324" s="272" t="s">
        <v>7087</v>
      </c>
      <c r="G2324" s="272">
        <v>96532</v>
      </c>
      <c r="H2324" s="272" t="s">
        <v>9494</v>
      </c>
      <c r="I2324" s="272" t="s">
        <v>38</v>
      </c>
      <c r="J2324" s="272" t="s">
        <v>7147</v>
      </c>
      <c r="K2324" s="273">
        <v>177.22</v>
      </c>
      <c r="L2324" s="272" t="s">
        <v>7090</v>
      </c>
    </row>
    <row r="2325" spans="1:12">
      <c r="A2325" s="272" t="s">
        <v>9296</v>
      </c>
      <c r="B2325" s="272" t="s">
        <v>9297</v>
      </c>
      <c r="C2325" s="272" t="s">
        <v>9391</v>
      </c>
      <c r="D2325" s="272" t="s">
        <v>9392</v>
      </c>
      <c r="E2325" s="273" t="s">
        <v>7087</v>
      </c>
      <c r="F2325" s="272" t="s">
        <v>7087</v>
      </c>
      <c r="G2325" s="272">
        <v>96533</v>
      </c>
      <c r="H2325" s="272" t="s">
        <v>9495</v>
      </c>
      <c r="I2325" s="272" t="s">
        <v>38</v>
      </c>
      <c r="J2325" s="272" t="s">
        <v>7147</v>
      </c>
      <c r="K2325" s="273">
        <v>102.3</v>
      </c>
      <c r="L2325" s="272" t="s">
        <v>7090</v>
      </c>
    </row>
    <row r="2326" spans="1:12">
      <c r="A2326" s="272" t="s">
        <v>9296</v>
      </c>
      <c r="B2326" s="272" t="s">
        <v>9297</v>
      </c>
      <c r="C2326" s="272" t="s">
        <v>9391</v>
      </c>
      <c r="D2326" s="272" t="s">
        <v>9392</v>
      </c>
      <c r="E2326" s="273" t="s">
        <v>7087</v>
      </c>
      <c r="F2326" s="272" t="s">
        <v>7087</v>
      </c>
      <c r="G2326" s="272">
        <v>96534</v>
      </c>
      <c r="H2326" s="272" t="s">
        <v>9496</v>
      </c>
      <c r="I2326" s="272" t="s">
        <v>38</v>
      </c>
      <c r="J2326" s="272" t="s">
        <v>7147</v>
      </c>
      <c r="K2326" s="273">
        <v>79.819999999999993</v>
      </c>
      <c r="L2326" s="272" t="s">
        <v>7090</v>
      </c>
    </row>
    <row r="2327" spans="1:12">
      <c r="A2327" s="272" t="s">
        <v>9296</v>
      </c>
      <c r="B2327" s="272" t="s">
        <v>9297</v>
      </c>
      <c r="C2327" s="272" t="s">
        <v>9391</v>
      </c>
      <c r="D2327" s="272" t="s">
        <v>9392</v>
      </c>
      <c r="E2327" s="273" t="s">
        <v>7087</v>
      </c>
      <c r="F2327" s="272" t="s">
        <v>7087</v>
      </c>
      <c r="G2327" s="272">
        <v>96535</v>
      </c>
      <c r="H2327" s="272" t="s">
        <v>9497</v>
      </c>
      <c r="I2327" s="272" t="s">
        <v>38</v>
      </c>
      <c r="J2327" s="272" t="s">
        <v>7147</v>
      </c>
      <c r="K2327" s="273">
        <v>128.29</v>
      </c>
      <c r="L2327" s="272" t="s">
        <v>7090</v>
      </c>
    </row>
    <row r="2328" spans="1:12">
      <c r="A2328" s="272" t="s">
        <v>9296</v>
      </c>
      <c r="B2328" s="272" t="s">
        <v>9297</v>
      </c>
      <c r="C2328" s="272" t="s">
        <v>9391</v>
      </c>
      <c r="D2328" s="272" t="s">
        <v>9392</v>
      </c>
      <c r="E2328" s="273" t="s">
        <v>7087</v>
      </c>
      <c r="F2328" s="272" t="s">
        <v>7087</v>
      </c>
      <c r="G2328" s="272">
        <v>96536</v>
      </c>
      <c r="H2328" s="272" t="s">
        <v>9498</v>
      </c>
      <c r="I2328" s="272" t="s">
        <v>38</v>
      </c>
      <c r="J2328" s="272" t="s">
        <v>7147</v>
      </c>
      <c r="K2328" s="273">
        <v>70.13</v>
      </c>
      <c r="L2328" s="272" t="s">
        <v>7090</v>
      </c>
    </row>
    <row r="2329" spans="1:12">
      <c r="A2329" s="272" t="s">
        <v>9296</v>
      </c>
      <c r="B2329" s="272" t="s">
        <v>9297</v>
      </c>
      <c r="C2329" s="272" t="s">
        <v>9391</v>
      </c>
      <c r="D2329" s="272" t="s">
        <v>9392</v>
      </c>
      <c r="E2329" s="273" t="s">
        <v>7087</v>
      </c>
      <c r="F2329" s="272" t="s">
        <v>7087</v>
      </c>
      <c r="G2329" s="272">
        <v>96537</v>
      </c>
      <c r="H2329" s="272" t="s">
        <v>9499</v>
      </c>
      <c r="I2329" s="272" t="s">
        <v>38</v>
      </c>
      <c r="J2329" s="272" t="s">
        <v>7147</v>
      </c>
      <c r="K2329" s="273">
        <v>195.8</v>
      </c>
      <c r="L2329" s="272" t="s">
        <v>7090</v>
      </c>
    </row>
    <row r="2330" spans="1:12">
      <c r="A2330" s="272" t="s">
        <v>9296</v>
      </c>
      <c r="B2330" s="272" t="s">
        <v>9297</v>
      </c>
      <c r="C2330" s="272" t="s">
        <v>9391</v>
      </c>
      <c r="D2330" s="272" t="s">
        <v>9392</v>
      </c>
      <c r="E2330" s="273" t="s">
        <v>7087</v>
      </c>
      <c r="F2330" s="272" t="s">
        <v>7087</v>
      </c>
      <c r="G2330" s="272">
        <v>96538</v>
      </c>
      <c r="H2330" s="272" t="s">
        <v>9500</v>
      </c>
      <c r="I2330" s="272" t="s">
        <v>38</v>
      </c>
      <c r="J2330" s="272" t="s">
        <v>7147</v>
      </c>
      <c r="K2330" s="273">
        <v>246.1</v>
      </c>
      <c r="L2330" s="272" t="s">
        <v>7090</v>
      </c>
    </row>
    <row r="2331" spans="1:12">
      <c r="A2331" s="272" t="s">
        <v>9296</v>
      </c>
      <c r="B2331" s="272" t="s">
        <v>9297</v>
      </c>
      <c r="C2331" s="272" t="s">
        <v>9391</v>
      </c>
      <c r="D2331" s="272" t="s">
        <v>9392</v>
      </c>
      <c r="E2331" s="273" t="s">
        <v>7087</v>
      </c>
      <c r="F2331" s="272" t="s">
        <v>7087</v>
      </c>
      <c r="G2331" s="272">
        <v>96539</v>
      </c>
      <c r="H2331" s="272" t="s">
        <v>9501</v>
      </c>
      <c r="I2331" s="272" t="s">
        <v>38</v>
      </c>
      <c r="J2331" s="272" t="s">
        <v>7147</v>
      </c>
      <c r="K2331" s="273">
        <v>135.78</v>
      </c>
      <c r="L2331" s="272" t="s">
        <v>7090</v>
      </c>
    </row>
    <row r="2332" spans="1:12">
      <c r="A2332" s="272" t="s">
        <v>9296</v>
      </c>
      <c r="B2332" s="272" t="s">
        <v>9297</v>
      </c>
      <c r="C2332" s="272" t="s">
        <v>9391</v>
      </c>
      <c r="D2332" s="272" t="s">
        <v>9392</v>
      </c>
      <c r="E2332" s="273" t="s">
        <v>7087</v>
      </c>
      <c r="F2332" s="272" t="s">
        <v>7087</v>
      </c>
      <c r="G2332" s="272">
        <v>96540</v>
      </c>
      <c r="H2332" s="272" t="s">
        <v>9502</v>
      </c>
      <c r="I2332" s="272" t="s">
        <v>38</v>
      </c>
      <c r="J2332" s="272" t="s">
        <v>7147</v>
      </c>
      <c r="K2332" s="273">
        <v>132.44999999999999</v>
      </c>
      <c r="L2332" s="272" t="s">
        <v>7090</v>
      </c>
    </row>
    <row r="2333" spans="1:12">
      <c r="A2333" s="272" t="s">
        <v>9296</v>
      </c>
      <c r="B2333" s="272" t="s">
        <v>9297</v>
      </c>
      <c r="C2333" s="272" t="s">
        <v>9391</v>
      </c>
      <c r="D2333" s="272" t="s">
        <v>9392</v>
      </c>
      <c r="E2333" s="273" t="s">
        <v>7087</v>
      </c>
      <c r="F2333" s="272" t="s">
        <v>7087</v>
      </c>
      <c r="G2333" s="272">
        <v>96541</v>
      </c>
      <c r="H2333" s="272" t="s">
        <v>9503</v>
      </c>
      <c r="I2333" s="272" t="s">
        <v>38</v>
      </c>
      <c r="J2333" s="272" t="s">
        <v>7147</v>
      </c>
      <c r="K2333" s="273">
        <v>175.26</v>
      </c>
      <c r="L2333" s="272" t="s">
        <v>7090</v>
      </c>
    </row>
    <row r="2334" spans="1:12">
      <c r="A2334" s="272" t="s">
        <v>9296</v>
      </c>
      <c r="B2334" s="272" t="s">
        <v>9297</v>
      </c>
      <c r="C2334" s="272" t="s">
        <v>9391</v>
      </c>
      <c r="D2334" s="272" t="s">
        <v>9392</v>
      </c>
      <c r="E2334" s="273" t="s">
        <v>7087</v>
      </c>
      <c r="F2334" s="272" t="s">
        <v>7087</v>
      </c>
      <c r="G2334" s="272">
        <v>96542</v>
      </c>
      <c r="H2334" s="272" t="s">
        <v>9504</v>
      </c>
      <c r="I2334" s="272" t="s">
        <v>38</v>
      </c>
      <c r="J2334" s="272" t="s">
        <v>7147</v>
      </c>
      <c r="K2334" s="273">
        <v>96.37</v>
      </c>
      <c r="L2334" s="272" t="s">
        <v>7090</v>
      </c>
    </row>
    <row r="2335" spans="1:12">
      <c r="A2335" s="272" t="s">
        <v>9296</v>
      </c>
      <c r="B2335" s="272" t="s">
        <v>9297</v>
      </c>
      <c r="C2335" s="272" t="s">
        <v>9391</v>
      </c>
      <c r="D2335" s="272" t="s">
        <v>9392</v>
      </c>
      <c r="E2335" s="273" t="s">
        <v>7087</v>
      </c>
      <c r="F2335" s="272" t="s">
        <v>7087</v>
      </c>
      <c r="G2335" s="272">
        <v>96543</v>
      </c>
      <c r="H2335" s="272" t="s">
        <v>9505</v>
      </c>
      <c r="I2335" s="272" t="s">
        <v>349</v>
      </c>
      <c r="J2335" s="272" t="s">
        <v>7089</v>
      </c>
      <c r="K2335" s="273">
        <v>19.86</v>
      </c>
      <c r="L2335" s="272" t="s">
        <v>7090</v>
      </c>
    </row>
    <row r="2336" spans="1:12">
      <c r="A2336" s="272" t="s">
        <v>9296</v>
      </c>
      <c r="B2336" s="272" t="s">
        <v>9297</v>
      </c>
      <c r="C2336" s="272" t="s">
        <v>9391</v>
      </c>
      <c r="D2336" s="272" t="s">
        <v>9392</v>
      </c>
      <c r="E2336" s="273" t="s">
        <v>7087</v>
      </c>
      <c r="F2336" s="272" t="s">
        <v>7087</v>
      </c>
      <c r="G2336" s="272">
        <v>97747</v>
      </c>
      <c r="H2336" s="272" t="s">
        <v>9506</v>
      </c>
      <c r="I2336" s="272" t="s">
        <v>38</v>
      </c>
      <c r="J2336" s="272" t="s">
        <v>7147</v>
      </c>
      <c r="K2336" s="273">
        <v>216.92</v>
      </c>
      <c r="L2336" s="272" t="s">
        <v>7090</v>
      </c>
    </row>
    <row r="2337" spans="1:12">
      <c r="A2337" s="272" t="s">
        <v>9296</v>
      </c>
      <c r="B2337" s="272" t="s">
        <v>9297</v>
      </c>
      <c r="C2337" s="272" t="s">
        <v>9391</v>
      </c>
      <c r="D2337" s="272" t="s">
        <v>9392</v>
      </c>
      <c r="E2337" s="273" t="s">
        <v>7087</v>
      </c>
      <c r="F2337" s="272" t="s">
        <v>7087</v>
      </c>
      <c r="G2337" s="272">
        <v>101791</v>
      </c>
      <c r="H2337" s="272" t="s">
        <v>9507</v>
      </c>
      <c r="I2337" s="272" t="s">
        <v>261</v>
      </c>
      <c r="J2337" s="272" t="s">
        <v>7147</v>
      </c>
      <c r="K2337" s="273">
        <v>33.86</v>
      </c>
      <c r="L2337" s="272" t="s">
        <v>7090</v>
      </c>
    </row>
    <row r="2338" spans="1:12">
      <c r="A2338" s="272" t="s">
        <v>9296</v>
      </c>
      <c r="B2338" s="272" t="s">
        <v>9297</v>
      </c>
      <c r="C2338" s="272" t="s">
        <v>9391</v>
      </c>
      <c r="D2338" s="272" t="s">
        <v>9392</v>
      </c>
      <c r="E2338" s="273" t="s">
        <v>7087</v>
      </c>
      <c r="F2338" s="272" t="s">
        <v>7087</v>
      </c>
      <c r="G2338" s="272">
        <v>101792</v>
      </c>
      <c r="H2338" s="272" t="s">
        <v>9508</v>
      </c>
      <c r="I2338" s="272" t="s">
        <v>145</v>
      </c>
      <c r="J2338" s="272" t="s">
        <v>7147</v>
      </c>
      <c r="K2338" s="273">
        <v>17.399999999999999</v>
      </c>
      <c r="L2338" s="272" t="s">
        <v>7090</v>
      </c>
    </row>
    <row r="2339" spans="1:12">
      <c r="A2339" s="272" t="s">
        <v>9296</v>
      </c>
      <c r="B2339" s="272" t="s">
        <v>9297</v>
      </c>
      <c r="C2339" s="272" t="s">
        <v>9391</v>
      </c>
      <c r="D2339" s="272" t="s">
        <v>9392</v>
      </c>
      <c r="E2339" s="273" t="s">
        <v>7087</v>
      </c>
      <c r="F2339" s="272" t="s">
        <v>7087</v>
      </c>
      <c r="G2339" s="272">
        <v>101793</v>
      </c>
      <c r="H2339" s="272" t="s">
        <v>9509</v>
      </c>
      <c r="I2339" s="272" t="s">
        <v>145</v>
      </c>
      <c r="J2339" s="272" t="s">
        <v>7147</v>
      </c>
      <c r="K2339" s="273">
        <v>28.56</v>
      </c>
      <c r="L2339" s="272" t="s">
        <v>7090</v>
      </c>
    </row>
    <row r="2340" spans="1:12">
      <c r="A2340" s="272" t="s">
        <v>9296</v>
      </c>
      <c r="B2340" s="272" t="s">
        <v>9297</v>
      </c>
      <c r="C2340" s="272" t="s">
        <v>9391</v>
      </c>
      <c r="D2340" s="272" t="s">
        <v>9392</v>
      </c>
      <c r="E2340" s="273" t="s">
        <v>7087</v>
      </c>
      <c r="F2340" s="272" t="s">
        <v>7087</v>
      </c>
      <c r="G2340" s="272">
        <v>101969</v>
      </c>
      <c r="H2340" s="272" t="s">
        <v>9510</v>
      </c>
      <c r="I2340" s="272" t="s">
        <v>38</v>
      </c>
      <c r="J2340" s="272" t="s">
        <v>7147</v>
      </c>
      <c r="K2340" s="273">
        <v>235.49</v>
      </c>
      <c r="L2340" s="272" t="s">
        <v>7090</v>
      </c>
    </row>
    <row r="2341" spans="1:12">
      <c r="A2341" s="272" t="s">
        <v>9296</v>
      </c>
      <c r="B2341" s="272" t="s">
        <v>9297</v>
      </c>
      <c r="C2341" s="272" t="s">
        <v>9391</v>
      </c>
      <c r="D2341" s="272" t="s">
        <v>9392</v>
      </c>
      <c r="E2341" s="273" t="s">
        <v>7087</v>
      </c>
      <c r="F2341" s="272" t="s">
        <v>7087</v>
      </c>
      <c r="G2341" s="272">
        <v>101971</v>
      </c>
      <c r="H2341" s="272" t="s">
        <v>9511</v>
      </c>
      <c r="I2341" s="272" t="s">
        <v>38</v>
      </c>
      <c r="J2341" s="272" t="s">
        <v>7147</v>
      </c>
      <c r="K2341" s="273">
        <v>182.5</v>
      </c>
      <c r="L2341" s="272" t="s">
        <v>7090</v>
      </c>
    </row>
    <row r="2342" spans="1:12">
      <c r="A2342" s="272" t="s">
        <v>9296</v>
      </c>
      <c r="B2342" s="272" t="s">
        <v>9297</v>
      </c>
      <c r="C2342" s="272" t="s">
        <v>9391</v>
      </c>
      <c r="D2342" s="272" t="s">
        <v>9392</v>
      </c>
      <c r="E2342" s="273" t="s">
        <v>7087</v>
      </c>
      <c r="F2342" s="272" t="s">
        <v>7087</v>
      </c>
      <c r="G2342" s="272">
        <v>101973</v>
      </c>
      <c r="H2342" s="272" t="s">
        <v>9512</v>
      </c>
      <c r="I2342" s="272" t="s">
        <v>38</v>
      </c>
      <c r="J2342" s="272" t="s">
        <v>7147</v>
      </c>
      <c r="K2342" s="273">
        <v>170.56</v>
      </c>
      <c r="L2342" s="272" t="s">
        <v>7090</v>
      </c>
    </row>
    <row r="2343" spans="1:12">
      <c r="A2343" s="272" t="s">
        <v>9296</v>
      </c>
      <c r="B2343" s="272" t="s">
        <v>9297</v>
      </c>
      <c r="C2343" s="272" t="s">
        <v>9391</v>
      </c>
      <c r="D2343" s="272" t="s">
        <v>9392</v>
      </c>
      <c r="E2343" s="273" t="s">
        <v>7087</v>
      </c>
      <c r="F2343" s="272" t="s">
        <v>7087</v>
      </c>
      <c r="G2343" s="272">
        <v>101974</v>
      </c>
      <c r="H2343" s="272" t="s">
        <v>9513</v>
      </c>
      <c r="I2343" s="272" t="s">
        <v>38</v>
      </c>
      <c r="J2343" s="272" t="s">
        <v>7147</v>
      </c>
      <c r="K2343" s="273">
        <v>438.23</v>
      </c>
      <c r="L2343" s="272" t="s">
        <v>7090</v>
      </c>
    </row>
    <row r="2344" spans="1:12">
      <c r="A2344" s="272" t="s">
        <v>9296</v>
      </c>
      <c r="B2344" s="272" t="s">
        <v>9297</v>
      </c>
      <c r="C2344" s="272" t="s">
        <v>9391</v>
      </c>
      <c r="D2344" s="272" t="s">
        <v>9392</v>
      </c>
      <c r="E2344" s="273" t="s">
        <v>7087</v>
      </c>
      <c r="F2344" s="272" t="s">
        <v>7087</v>
      </c>
      <c r="G2344" s="272">
        <v>101975</v>
      </c>
      <c r="H2344" s="272" t="s">
        <v>9514</v>
      </c>
      <c r="I2344" s="272" t="s">
        <v>38</v>
      </c>
      <c r="J2344" s="272" t="s">
        <v>7147</v>
      </c>
      <c r="K2344" s="273">
        <v>372.63</v>
      </c>
      <c r="L2344" s="272" t="s">
        <v>7090</v>
      </c>
    </row>
    <row r="2345" spans="1:12">
      <c r="A2345" s="272" t="s">
        <v>9296</v>
      </c>
      <c r="B2345" s="272" t="s">
        <v>9297</v>
      </c>
      <c r="C2345" s="272" t="s">
        <v>9391</v>
      </c>
      <c r="D2345" s="272" t="s">
        <v>9392</v>
      </c>
      <c r="E2345" s="273" t="s">
        <v>7087</v>
      </c>
      <c r="F2345" s="272" t="s">
        <v>7087</v>
      </c>
      <c r="G2345" s="272">
        <v>101977</v>
      </c>
      <c r="H2345" s="272" t="s">
        <v>9515</v>
      </c>
      <c r="I2345" s="272" t="s">
        <v>38</v>
      </c>
      <c r="J2345" s="272" t="s">
        <v>7147</v>
      </c>
      <c r="K2345" s="273">
        <v>337.8</v>
      </c>
      <c r="L2345" s="272" t="s">
        <v>7090</v>
      </c>
    </row>
    <row r="2346" spans="1:12">
      <c r="A2346" s="272" t="s">
        <v>9296</v>
      </c>
      <c r="B2346" s="272" t="s">
        <v>9297</v>
      </c>
      <c r="C2346" s="272" t="s">
        <v>9391</v>
      </c>
      <c r="D2346" s="272" t="s">
        <v>9392</v>
      </c>
      <c r="E2346" s="273" t="s">
        <v>7087</v>
      </c>
      <c r="F2346" s="272" t="s">
        <v>7087</v>
      </c>
      <c r="G2346" s="272">
        <v>101980</v>
      </c>
      <c r="H2346" s="272" t="s">
        <v>9516</v>
      </c>
      <c r="I2346" s="272" t="s">
        <v>38</v>
      </c>
      <c r="J2346" s="272" t="s">
        <v>7147</v>
      </c>
      <c r="K2346" s="273">
        <v>324.54000000000002</v>
      </c>
      <c r="L2346" s="272" t="s">
        <v>7090</v>
      </c>
    </row>
    <row r="2347" spans="1:12">
      <c r="A2347" s="272" t="s">
        <v>9296</v>
      </c>
      <c r="B2347" s="272" t="s">
        <v>9297</v>
      </c>
      <c r="C2347" s="272" t="s">
        <v>9391</v>
      </c>
      <c r="D2347" s="272" t="s">
        <v>9392</v>
      </c>
      <c r="E2347" s="273" t="s">
        <v>7087</v>
      </c>
      <c r="F2347" s="272" t="s">
        <v>7087</v>
      </c>
      <c r="G2347" s="272">
        <v>101981</v>
      </c>
      <c r="H2347" s="272" t="s">
        <v>9517</v>
      </c>
      <c r="I2347" s="272" t="s">
        <v>38</v>
      </c>
      <c r="J2347" s="272" t="s">
        <v>7147</v>
      </c>
      <c r="K2347" s="273">
        <v>282.27</v>
      </c>
      <c r="L2347" s="272" t="s">
        <v>7090</v>
      </c>
    </row>
    <row r="2348" spans="1:12">
      <c r="A2348" s="272" t="s">
        <v>9296</v>
      </c>
      <c r="B2348" s="272" t="s">
        <v>9297</v>
      </c>
      <c r="C2348" s="272" t="s">
        <v>9391</v>
      </c>
      <c r="D2348" s="272" t="s">
        <v>9392</v>
      </c>
      <c r="E2348" s="273" t="s">
        <v>7087</v>
      </c>
      <c r="F2348" s="272" t="s">
        <v>7087</v>
      </c>
      <c r="G2348" s="272">
        <v>101982</v>
      </c>
      <c r="H2348" s="272" t="s">
        <v>9518</v>
      </c>
      <c r="I2348" s="272" t="s">
        <v>38</v>
      </c>
      <c r="J2348" s="272" t="s">
        <v>7147</v>
      </c>
      <c r="K2348" s="273">
        <v>251.44</v>
      </c>
      <c r="L2348" s="272" t="s">
        <v>7090</v>
      </c>
    </row>
    <row r="2349" spans="1:12">
      <c r="A2349" s="272" t="s">
        <v>9296</v>
      </c>
      <c r="B2349" s="272" t="s">
        <v>9297</v>
      </c>
      <c r="C2349" s="272" t="s">
        <v>9391</v>
      </c>
      <c r="D2349" s="272" t="s">
        <v>9392</v>
      </c>
      <c r="E2349" s="273" t="s">
        <v>7087</v>
      </c>
      <c r="F2349" s="272" t="s">
        <v>7087</v>
      </c>
      <c r="G2349" s="272">
        <v>101983</v>
      </c>
      <c r="H2349" s="272" t="s">
        <v>9519</v>
      </c>
      <c r="I2349" s="272" t="s">
        <v>38</v>
      </c>
      <c r="J2349" s="272" t="s">
        <v>7147</v>
      </c>
      <c r="K2349" s="273">
        <v>231.99</v>
      </c>
      <c r="L2349" s="272" t="s">
        <v>7090</v>
      </c>
    </row>
    <row r="2350" spans="1:12">
      <c r="A2350" s="272" t="s">
        <v>9296</v>
      </c>
      <c r="B2350" s="272" t="s">
        <v>9297</v>
      </c>
      <c r="C2350" s="272" t="s">
        <v>9391</v>
      </c>
      <c r="D2350" s="272" t="s">
        <v>9392</v>
      </c>
      <c r="E2350" s="273" t="s">
        <v>7087</v>
      </c>
      <c r="F2350" s="272" t="s">
        <v>7087</v>
      </c>
      <c r="G2350" s="272">
        <v>101985</v>
      </c>
      <c r="H2350" s="272" t="s">
        <v>9520</v>
      </c>
      <c r="I2350" s="272" t="s">
        <v>38</v>
      </c>
      <c r="J2350" s="272" t="s">
        <v>7147</v>
      </c>
      <c r="K2350" s="273">
        <v>242.73</v>
      </c>
      <c r="L2350" s="272" t="s">
        <v>7090</v>
      </c>
    </row>
    <row r="2351" spans="1:12">
      <c r="A2351" s="272" t="s">
        <v>9296</v>
      </c>
      <c r="B2351" s="272" t="s">
        <v>9297</v>
      </c>
      <c r="C2351" s="272" t="s">
        <v>9391</v>
      </c>
      <c r="D2351" s="272" t="s">
        <v>9392</v>
      </c>
      <c r="E2351" s="273" t="s">
        <v>7087</v>
      </c>
      <c r="F2351" s="272" t="s">
        <v>7087</v>
      </c>
      <c r="G2351" s="272">
        <v>101986</v>
      </c>
      <c r="H2351" s="272" t="s">
        <v>9521</v>
      </c>
      <c r="I2351" s="272" t="s">
        <v>38</v>
      </c>
      <c r="J2351" s="272" t="s">
        <v>7147</v>
      </c>
      <c r="K2351" s="273">
        <v>175.37</v>
      </c>
      <c r="L2351" s="272" t="s">
        <v>7090</v>
      </c>
    </row>
    <row r="2352" spans="1:12">
      <c r="A2352" s="272" t="s">
        <v>9296</v>
      </c>
      <c r="B2352" s="272" t="s">
        <v>9297</v>
      </c>
      <c r="C2352" s="272" t="s">
        <v>9391</v>
      </c>
      <c r="D2352" s="272" t="s">
        <v>9392</v>
      </c>
      <c r="E2352" s="273" t="s">
        <v>7087</v>
      </c>
      <c r="F2352" s="272" t="s">
        <v>7087</v>
      </c>
      <c r="G2352" s="272">
        <v>101987</v>
      </c>
      <c r="H2352" s="272" t="s">
        <v>9522</v>
      </c>
      <c r="I2352" s="272" t="s">
        <v>38</v>
      </c>
      <c r="J2352" s="272" t="s">
        <v>7147</v>
      </c>
      <c r="K2352" s="273">
        <v>193.48</v>
      </c>
      <c r="L2352" s="272" t="s">
        <v>7090</v>
      </c>
    </row>
    <row r="2353" spans="1:12">
      <c r="A2353" s="272" t="s">
        <v>9296</v>
      </c>
      <c r="B2353" s="272" t="s">
        <v>9297</v>
      </c>
      <c r="C2353" s="272" t="s">
        <v>9391</v>
      </c>
      <c r="D2353" s="272" t="s">
        <v>9392</v>
      </c>
      <c r="E2353" s="273" t="s">
        <v>7087</v>
      </c>
      <c r="F2353" s="272" t="s">
        <v>7087</v>
      </c>
      <c r="G2353" s="272">
        <v>101988</v>
      </c>
      <c r="H2353" s="272" t="s">
        <v>9523</v>
      </c>
      <c r="I2353" s="272" t="s">
        <v>38</v>
      </c>
      <c r="J2353" s="272" t="s">
        <v>7147</v>
      </c>
      <c r="K2353" s="273">
        <v>242.97</v>
      </c>
      <c r="L2353" s="272" t="s">
        <v>7090</v>
      </c>
    </row>
    <row r="2354" spans="1:12">
      <c r="A2354" s="272" t="s">
        <v>9296</v>
      </c>
      <c r="B2354" s="272" t="s">
        <v>9297</v>
      </c>
      <c r="C2354" s="272" t="s">
        <v>9391</v>
      </c>
      <c r="D2354" s="272" t="s">
        <v>9392</v>
      </c>
      <c r="E2354" s="273" t="s">
        <v>7087</v>
      </c>
      <c r="F2354" s="272" t="s">
        <v>7087</v>
      </c>
      <c r="G2354" s="272">
        <v>101989</v>
      </c>
      <c r="H2354" s="272" t="s">
        <v>9524</v>
      </c>
      <c r="I2354" s="272" t="s">
        <v>38</v>
      </c>
      <c r="J2354" s="272" t="s">
        <v>7147</v>
      </c>
      <c r="K2354" s="273">
        <v>190.64</v>
      </c>
      <c r="L2354" s="272" t="s">
        <v>7090</v>
      </c>
    </row>
    <row r="2355" spans="1:12">
      <c r="A2355" s="272" t="s">
        <v>9296</v>
      </c>
      <c r="B2355" s="272" t="s">
        <v>9297</v>
      </c>
      <c r="C2355" s="272" t="s">
        <v>9391</v>
      </c>
      <c r="D2355" s="272" t="s">
        <v>9392</v>
      </c>
      <c r="E2355" s="273" t="s">
        <v>7087</v>
      </c>
      <c r="F2355" s="272" t="s">
        <v>7087</v>
      </c>
      <c r="G2355" s="272">
        <v>101990</v>
      </c>
      <c r="H2355" s="272" t="s">
        <v>9525</v>
      </c>
      <c r="I2355" s="272" t="s">
        <v>38</v>
      </c>
      <c r="J2355" s="272" t="s">
        <v>7147</v>
      </c>
      <c r="K2355" s="273">
        <v>183.2</v>
      </c>
      <c r="L2355" s="272" t="s">
        <v>7090</v>
      </c>
    </row>
    <row r="2356" spans="1:12">
      <c r="A2356" s="272" t="s">
        <v>9296</v>
      </c>
      <c r="B2356" s="272" t="s">
        <v>9297</v>
      </c>
      <c r="C2356" s="272" t="s">
        <v>9391</v>
      </c>
      <c r="D2356" s="272" t="s">
        <v>9392</v>
      </c>
      <c r="E2356" s="273" t="s">
        <v>7087</v>
      </c>
      <c r="F2356" s="272" t="s">
        <v>7087</v>
      </c>
      <c r="G2356" s="272">
        <v>101991</v>
      </c>
      <c r="H2356" s="272" t="s">
        <v>9526</v>
      </c>
      <c r="I2356" s="272" t="s">
        <v>38</v>
      </c>
      <c r="J2356" s="272" t="s">
        <v>7147</v>
      </c>
      <c r="K2356" s="273">
        <v>241.32</v>
      </c>
      <c r="L2356" s="272" t="s">
        <v>7090</v>
      </c>
    </row>
    <row r="2357" spans="1:12">
      <c r="A2357" s="272" t="s">
        <v>9296</v>
      </c>
      <c r="B2357" s="272" t="s">
        <v>9297</v>
      </c>
      <c r="C2357" s="272" t="s">
        <v>9391</v>
      </c>
      <c r="D2357" s="272" t="s">
        <v>9392</v>
      </c>
      <c r="E2357" s="273" t="s">
        <v>7087</v>
      </c>
      <c r="F2357" s="272" t="s">
        <v>7087</v>
      </c>
      <c r="G2357" s="272">
        <v>101992</v>
      </c>
      <c r="H2357" s="272" t="s">
        <v>9527</v>
      </c>
      <c r="I2357" s="272" t="s">
        <v>38</v>
      </c>
      <c r="J2357" s="272" t="s">
        <v>7147</v>
      </c>
      <c r="K2357" s="273">
        <v>176.92</v>
      </c>
      <c r="L2357" s="272" t="s">
        <v>7090</v>
      </c>
    </row>
    <row r="2358" spans="1:12">
      <c r="A2358" s="272" t="s">
        <v>9296</v>
      </c>
      <c r="B2358" s="272" t="s">
        <v>9297</v>
      </c>
      <c r="C2358" s="272" t="s">
        <v>9391</v>
      </c>
      <c r="D2358" s="272" t="s">
        <v>9392</v>
      </c>
      <c r="E2358" s="273" t="s">
        <v>7087</v>
      </c>
      <c r="F2358" s="272" t="s">
        <v>7087</v>
      </c>
      <c r="G2358" s="272">
        <v>101993</v>
      </c>
      <c r="H2358" s="272" t="s">
        <v>9528</v>
      </c>
      <c r="I2358" s="272" t="s">
        <v>38</v>
      </c>
      <c r="J2358" s="272" t="s">
        <v>7147</v>
      </c>
      <c r="K2358" s="273">
        <v>224.87</v>
      </c>
      <c r="L2358" s="272" t="s">
        <v>7090</v>
      </c>
    </row>
    <row r="2359" spans="1:12">
      <c r="A2359" s="272" t="s">
        <v>9296</v>
      </c>
      <c r="B2359" s="272" t="s">
        <v>9297</v>
      </c>
      <c r="C2359" s="272" t="s">
        <v>9391</v>
      </c>
      <c r="D2359" s="272" t="s">
        <v>9392</v>
      </c>
      <c r="E2359" s="273" t="s">
        <v>7087</v>
      </c>
      <c r="F2359" s="272" t="s">
        <v>7087</v>
      </c>
      <c r="G2359" s="272">
        <v>101994</v>
      </c>
      <c r="H2359" s="272" t="s">
        <v>9529</v>
      </c>
      <c r="I2359" s="272" t="s">
        <v>38</v>
      </c>
      <c r="J2359" s="272" t="s">
        <v>7147</v>
      </c>
      <c r="K2359" s="273">
        <v>259.33999999999997</v>
      </c>
      <c r="L2359" s="272" t="s">
        <v>7090</v>
      </c>
    </row>
    <row r="2360" spans="1:12">
      <c r="A2360" s="272" t="s">
        <v>9296</v>
      </c>
      <c r="B2360" s="272" t="s">
        <v>9297</v>
      </c>
      <c r="C2360" s="272" t="s">
        <v>9391</v>
      </c>
      <c r="D2360" s="272" t="s">
        <v>9392</v>
      </c>
      <c r="E2360" s="273" t="s">
        <v>7087</v>
      </c>
      <c r="F2360" s="272" t="s">
        <v>7087</v>
      </c>
      <c r="G2360" s="272">
        <v>101995</v>
      </c>
      <c r="H2360" s="272" t="s">
        <v>9530</v>
      </c>
      <c r="I2360" s="272" t="s">
        <v>38</v>
      </c>
      <c r="J2360" s="272" t="s">
        <v>7147</v>
      </c>
      <c r="K2360" s="273">
        <v>200.6</v>
      </c>
      <c r="L2360" s="272" t="s">
        <v>7090</v>
      </c>
    </row>
    <row r="2361" spans="1:12">
      <c r="A2361" s="272" t="s">
        <v>9296</v>
      </c>
      <c r="B2361" s="272" t="s">
        <v>9297</v>
      </c>
      <c r="C2361" s="272" t="s">
        <v>9391</v>
      </c>
      <c r="D2361" s="272" t="s">
        <v>9392</v>
      </c>
      <c r="E2361" s="273" t="s">
        <v>7087</v>
      </c>
      <c r="F2361" s="272" t="s">
        <v>7087</v>
      </c>
      <c r="G2361" s="272">
        <v>101996</v>
      </c>
      <c r="H2361" s="272" t="s">
        <v>9531</v>
      </c>
      <c r="I2361" s="272" t="s">
        <v>38</v>
      </c>
      <c r="J2361" s="272" t="s">
        <v>7147</v>
      </c>
      <c r="K2361" s="273">
        <v>195.79</v>
      </c>
      <c r="L2361" s="272" t="s">
        <v>7090</v>
      </c>
    </row>
    <row r="2362" spans="1:12">
      <c r="A2362" s="272" t="s">
        <v>9296</v>
      </c>
      <c r="B2362" s="272" t="s">
        <v>9297</v>
      </c>
      <c r="C2362" s="272" t="s">
        <v>9391</v>
      </c>
      <c r="D2362" s="272" t="s">
        <v>9392</v>
      </c>
      <c r="E2362" s="273" t="s">
        <v>7087</v>
      </c>
      <c r="F2362" s="272" t="s">
        <v>7087</v>
      </c>
      <c r="G2362" s="272">
        <v>101997</v>
      </c>
      <c r="H2362" s="272" t="s">
        <v>9532</v>
      </c>
      <c r="I2362" s="272" t="s">
        <v>38</v>
      </c>
      <c r="J2362" s="272" t="s">
        <v>7147</v>
      </c>
      <c r="K2362" s="273">
        <v>240.92</v>
      </c>
      <c r="L2362" s="272" t="s">
        <v>7090</v>
      </c>
    </row>
    <row r="2363" spans="1:12">
      <c r="A2363" s="272" t="s">
        <v>9296</v>
      </c>
      <c r="B2363" s="272" t="s">
        <v>9297</v>
      </c>
      <c r="C2363" s="272" t="s">
        <v>9391</v>
      </c>
      <c r="D2363" s="272" t="s">
        <v>9392</v>
      </c>
      <c r="E2363" s="273" t="s">
        <v>7087</v>
      </c>
      <c r="F2363" s="272" t="s">
        <v>7087</v>
      </c>
      <c r="G2363" s="272">
        <v>101998</v>
      </c>
      <c r="H2363" s="272" t="s">
        <v>9533</v>
      </c>
      <c r="I2363" s="272" t="s">
        <v>38</v>
      </c>
      <c r="J2363" s="272" t="s">
        <v>7147</v>
      </c>
      <c r="K2363" s="273">
        <v>175.06</v>
      </c>
      <c r="L2363" s="272" t="s">
        <v>7090</v>
      </c>
    </row>
    <row r="2364" spans="1:12">
      <c r="A2364" s="272" t="s">
        <v>9296</v>
      </c>
      <c r="B2364" s="272" t="s">
        <v>9297</v>
      </c>
      <c r="C2364" s="272" t="s">
        <v>9391</v>
      </c>
      <c r="D2364" s="272" t="s">
        <v>9392</v>
      </c>
      <c r="E2364" s="273" t="s">
        <v>7087</v>
      </c>
      <c r="F2364" s="272" t="s">
        <v>7087</v>
      </c>
      <c r="G2364" s="272">
        <v>101999</v>
      </c>
      <c r="H2364" s="272" t="s">
        <v>9534</v>
      </c>
      <c r="I2364" s="272" t="s">
        <v>38</v>
      </c>
      <c r="J2364" s="272" t="s">
        <v>7147</v>
      </c>
      <c r="K2364" s="273">
        <v>239.85</v>
      </c>
      <c r="L2364" s="272" t="s">
        <v>7090</v>
      </c>
    </row>
    <row r="2365" spans="1:12">
      <c r="A2365" s="272" t="s">
        <v>9296</v>
      </c>
      <c r="B2365" s="272" t="s">
        <v>9297</v>
      </c>
      <c r="C2365" s="272" t="s">
        <v>9391</v>
      </c>
      <c r="D2365" s="272" t="s">
        <v>9392</v>
      </c>
      <c r="E2365" s="273" t="s">
        <v>7087</v>
      </c>
      <c r="F2365" s="272" t="s">
        <v>7087</v>
      </c>
      <c r="G2365" s="272">
        <v>102000</v>
      </c>
      <c r="H2365" s="272" t="s">
        <v>9535</v>
      </c>
      <c r="I2365" s="272" t="s">
        <v>38</v>
      </c>
      <c r="J2365" s="272" t="s">
        <v>7147</v>
      </c>
      <c r="K2365" s="273">
        <v>427.91</v>
      </c>
      <c r="L2365" s="272" t="s">
        <v>7090</v>
      </c>
    </row>
    <row r="2366" spans="1:12">
      <c r="A2366" s="272" t="s">
        <v>9296</v>
      </c>
      <c r="B2366" s="272" t="s">
        <v>9297</v>
      </c>
      <c r="C2366" s="272" t="s">
        <v>9391</v>
      </c>
      <c r="D2366" s="272" t="s">
        <v>9392</v>
      </c>
      <c r="E2366" s="273" t="s">
        <v>7087</v>
      </c>
      <c r="F2366" s="272" t="s">
        <v>7087</v>
      </c>
      <c r="G2366" s="272">
        <v>102001</v>
      </c>
      <c r="H2366" s="272" t="s">
        <v>9536</v>
      </c>
      <c r="I2366" s="272" t="s">
        <v>38</v>
      </c>
      <c r="J2366" s="272" t="s">
        <v>7147</v>
      </c>
      <c r="K2366" s="273">
        <v>366.99</v>
      </c>
      <c r="L2366" s="272" t="s">
        <v>7090</v>
      </c>
    </row>
    <row r="2367" spans="1:12">
      <c r="A2367" s="272" t="s">
        <v>9296</v>
      </c>
      <c r="B2367" s="272" t="s">
        <v>9297</v>
      </c>
      <c r="C2367" s="272" t="s">
        <v>9391</v>
      </c>
      <c r="D2367" s="272" t="s">
        <v>9392</v>
      </c>
      <c r="E2367" s="273" t="s">
        <v>7087</v>
      </c>
      <c r="F2367" s="272" t="s">
        <v>7087</v>
      </c>
      <c r="G2367" s="272">
        <v>102002</v>
      </c>
      <c r="H2367" s="272" t="s">
        <v>9537</v>
      </c>
      <c r="I2367" s="272" t="s">
        <v>38</v>
      </c>
      <c r="J2367" s="272" t="s">
        <v>7147</v>
      </c>
      <c r="K2367" s="273">
        <v>320.85000000000002</v>
      </c>
      <c r="L2367" s="272" t="s">
        <v>7090</v>
      </c>
    </row>
    <row r="2368" spans="1:12">
      <c r="A2368" s="272" t="s">
        <v>9296</v>
      </c>
      <c r="B2368" s="272" t="s">
        <v>9297</v>
      </c>
      <c r="C2368" s="272" t="s">
        <v>9391</v>
      </c>
      <c r="D2368" s="272" t="s">
        <v>9392</v>
      </c>
      <c r="E2368" s="273" t="s">
        <v>7087</v>
      </c>
      <c r="F2368" s="272" t="s">
        <v>7087</v>
      </c>
      <c r="G2368" s="272">
        <v>102003</v>
      </c>
      <c r="H2368" s="272" t="s">
        <v>9538</v>
      </c>
      <c r="I2368" s="272" t="s">
        <v>38</v>
      </c>
      <c r="J2368" s="272" t="s">
        <v>7147</v>
      </c>
      <c r="K2368" s="273">
        <v>305</v>
      </c>
      <c r="L2368" s="272" t="s">
        <v>7090</v>
      </c>
    </row>
    <row r="2369" spans="1:12">
      <c r="A2369" s="272" t="s">
        <v>9296</v>
      </c>
      <c r="B2369" s="272" t="s">
        <v>9297</v>
      </c>
      <c r="C2369" s="272" t="s">
        <v>9391</v>
      </c>
      <c r="D2369" s="272" t="s">
        <v>9392</v>
      </c>
      <c r="E2369" s="273" t="s">
        <v>7087</v>
      </c>
      <c r="F2369" s="272" t="s">
        <v>7087</v>
      </c>
      <c r="G2369" s="272">
        <v>102004</v>
      </c>
      <c r="H2369" s="272" t="s">
        <v>9539</v>
      </c>
      <c r="I2369" s="272" t="s">
        <v>38</v>
      </c>
      <c r="J2369" s="272" t="s">
        <v>7147</v>
      </c>
      <c r="K2369" s="273">
        <v>271.05</v>
      </c>
      <c r="L2369" s="272" t="s">
        <v>7090</v>
      </c>
    </row>
    <row r="2370" spans="1:12">
      <c r="A2370" s="272" t="s">
        <v>9296</v>
      </c>
      <c r="B2370" s="272" t="s">
        <v>9297</v>
      </c>
      <c r="C2370" s="272" t="s">
        <v>9391</v>
      </c>
      <c r="D2370" s="272" t="s">
        <v>9392</v>
      </c>
      <c r="E2370" s="273" t="s">
        <v>7087</v>
      </c>
      <c r="F2370" s="272" t="s">
        <v>7087</v>
      </c>
      <c r="G2370" s="272">
        <v>102005</v>
      </c>
      <c r="H2370" s="272" t="s">
        <v>9540</v>
      </c>
      <c r="I2370" s="272" t="s">
        <v>38</v>
      </c>
      <c r="J2370" s="272" t="s">
        <v>7147</v>
      </c>
      <c r="K2370" s="273">
        <v>239.42</v>
      </c>
      <c r="L2370" s="272" t="s">
        <v>7090</v>
      </c>
    </row>
    <row r="2371" spans="1:12">
      <c r="A2371" s="272" t="s">
        <v>9296</v>
      </c>
      <c r="B2371" s="272" t="s">
        <v>9297</v>
      </c>
      <c r="C2371" s="272" t="s">
        <v>9391</v>
      </c>
      <c r="D2371" s="272" t="s">
        <v>9392</v>
      </c>
      <c r="E2371" s="273" t="s">
        <v>7087</v>
      </c>
      <c r="F2371" s="272" t="s">
        <v>7087</v>
      </c>
      <c r="G2371" s="272">
        <v>102006</v>
      </c>
      <c r="H2371" s="272" t="s">
        <v>9541</v>
      </c>
      <c r="I2371" s="272" t="s">
        <v>38</v>
      </c>
      <c r="J2371" s="272" t="s">
        <v>7147</v>
      </c>
      <c r="K2371" s="273">
        <v>219.47</v>
      </c>
      <c r="L2371" s="272" t="s">
        <v>7090</v>
      </c>
    </row>
    <row r="2372" spans="1:12">
      <c r="A2372" s="272" t="s">
        <v>9296</v>
      </c>
      <c r="B2372" s="272" t="s">
        <v>9297</v>
      </c>
      <c r="C2372" s="272" t="s">
        <v>9391</v>
      </c>
      <c r="D2372" s="272" t="s">
        <v>9392</v>
      </c>
      <c r="E2372" s="273" t="s">
        <v>7087</v>
      </c>
      <c r="F2372" s="272" t="s">
        <v>7087</v>
      </c>
      <c r="G2372" s="272">
        <v>102007</v>
      </c>
      <c r="H2372" s="272" t="s">
        <v>9542</v>
      </c>
      <c r="I2372" s="272" t="s">
        <v>38</v>
      </c>
      <c r="J2372" s="272" t="s">
        <v>7147</v>
      </c>
      <c r="K2372" s="273">
        <v>428.39</v>
      </c>
      <c r="L2372" s="272" t="s">
        <v>7090</v>
      </c>
    </row>
    <row r="2373" spans="1:12">
      <c r="A2373" s="272" t="s">
        <v>9296</v>
      </c>
      <c r="B2373" s="272" t="s">
        <v>9297</v>
      </c>
      <c r="C2373" s="272" t="s">
        <v>9391</v>
      </c>
      <c r="D2373" s="272" t="s">
        <v>9392</v>
      </c>
      <c r="E2373" s="273" t="s">
        <v>7087</v>
      </c>
      <c r="F2373" s="272" t="s">
        <v>7087</v>
      </c>
      <c r="G2373" s="272">
        <v>102008</v>
      </c>
      <c r="H2373" s="272" t="s">
        <v>9543</v>
      </c>
      <c r="I2373" s="272" t="s">
        <v>38</v>
      </c>
      <c r="J2373" s="272" t="s">
        <v>7147</v>
      </c>
      <c r="K2373" s="273">
        <v>358.13</v>
      </c>
      <c r="L2373" s="272" t="s">
        <v>7090</v>
      </c>
    </row>
    <row r="2374" spans="1:12">
      <c r="A2374" s="272" t="s">
        <v>9296</v>
      </c>
      <c r="B2374" s="272" t="s">
        <v>9297</v>
      </c>
      <c r="C2374" s="272" t="s">
        <v>9391</v>
      </c>
      <c r="D2374" s="272" t="s">
        <v>9392</v>
      </c>
      <c r="E2374" s="273" t="s">
        <v>7087</v>
      </c>
      <c r="F2374" s="272" t="s">
        <v>7087</v>
      </c>
      <c r="G2374" s="272">
        <v>102009</v>
      </c>
      <c r="H2374" s="272" t="s">
        <v>9544</v>
      </c>
      <c r="I2374" s="272" t="s">
        <v>38</v>
      </c>
      <c r="J2374" s="272" t="s">
        <v>7147</v>
      </c>
      <c r="K2374" s="273">
        <v>337.3</v>
      </c>
      <c r="L2374" s="272" t="s">
        <v>7090</v>
      </c>
    </row>
    <row r="2375" spans="1:12">
      <c r="A2375" s="272" t="s">
        <v>9296</v>
      </c>
      <c r="B2375" s="272" t="s">
        <v>9297</v>
      </c>
      <c r="C2375" s="272" t="s">
        <v>9391</v>
      </c>
      <c r="D2375" s="272" t="s">
        <v>9392</v>
      </c>
      <c r="E2375" s="273" t="s">
        <v>7087</v>
      </c>
      <c r="F2375" s="272" t="s">
        <v>7087</v>
      </c>
      <c r="G2375" s="272">
        <v>102010</v>
      </c>
      <c r="H2375" s="272" t="s">
        <v>9545</v>
      </c>
      <c r="I2375" s="272" t="s">
        <v>38</v>
      </c>
      <c r="J2375" s="272" t="s">
        <v>7147</v>
      </c>
      <c r="K2375" s="273">
        <v>320.16000000000003</v>
      </c>
      <c r="L2375" s="272" t="s">
        <v>7090</v>
      </c>
    </row>
    <row r="2376" spans="1:12">
      <c r="A2376" s="272" t="s">
        <v>9296</v>
      </c>
      <c r="B2376" s="272" t="s">
        <v>9297</v>
      </c>
      <c r="C2376" s="272" t="s">
        <v>9391</v>
      </c>
      <c r="D2376" s="272" t="s">
        <v>9392</v>
      </c>
      <c r="E2376" s="273" t="s">
        <v>7087</v>
      </c>
      <c r="F2376" s="272" t="s">
        <v>7087</v>
      </c>
      <c r="G2376" s="272">
        <v>102011</v>
      </c>
      <c r="H2376" s="272" t="s">
        <v>9546</v>
      </c>
      <c r="I2376" s="272" t="s">
        <v>38</v>
      </c>
      <c r="J2376" s="272" t="s">
        <v>7147</v>
      </c>
      <c r="K2376" s="273">
        <v>275.62</v>
      </c>
      <c r="L2376" s="272" t="s">
        <v>7090</v>
      </c>
    </row>
    <row r="2377" spans="1:12">
      <c r="A2377" s="272" t="s">
        <v>9296</v>
      </c>
      <c r="B2377" s="272" t="s">
        <v>9297</v>
      </c>
      <c r="C2377" s="272" t="s">
        <v>9391</v>
      </c>
      <c r="D2377" s="272" t="s">
        <v>9392</v>
      </c>
      <c r="E2377" s="273" t="s">
        <v>7087</v>
      </c>
      <c r="F2377" s="272" t="s">
        <v>7087</v>
      </c>
      <c r="G2377" s="272">
        <v>102012</v>
      </c>
      <c r="H2377" s="272" t="s">
        <v>9547</v>
      </c>
      <c r="I2377" s="272" t="s">
        <v>38</v>
      </c>
      <c r="J2377" s="272" t="s">
        <v>7147</v>
      </c>
      <c r="K2377" s="273">
        <v>243.96</v>
      </c>
      <c r="L2377" s="272" t="s">
        <v>7090</v>
      </c>
    </row>
    <row r="2378" spans="1:12">
      <c r="A2378" s="272" t="s">
        <v>9296</v>
      </c>
      <c r="B2378" s="272" t="s">
        <v>9297</v>
      </c>
      <c r="C2378" s="272" t="s">
        <v>9391</v>
      </c>
      <c r="D2378" s="272" t="s">
        <v>9392</v>
      </c>
      <c r="E2378" s="273" t="s">
        <v>7087</v>
      </c>
      <c r="F2378" s="272" t="s">
        <v>7087</v>
      </c>
      <c r="G2378" s="272">
        <v>102013</v>
      </c>
      <c r="H2378" s="272" t="s">
        <v>9548</v>
      </c>
      <c r="I2378" s="272" t="s">
        <v>38</v>
      </c>
      <c r="J2378" s="272" t="s">
        <v>7147</v>
      </c>
      <c r="K2378" s="273">
        <v>226.42</v>
      </c>
      <c r="L2378" s="272" t="s">
        <v>7090</v>
      </c>
    </row>
    <row r="2379" spans="1:12">
      <c r="A2379" s="272" t="s">
        <v>9296</v>
      </c>
      <c r="B2379" s="272" t="s">
        <v>9297</v>
      </c>
      <c r="C2379" s="272" t="s">
        <v>9391</v>
      </c>
      <c r="D2379" s="272" t="s">
        <v>9392</v>
      </c>
      <c r="E2379" s="273" t="s">
        <v>7087</v>
      </c>
      <c r="F2379" s="272" t="s">
        <v>7087</v>
      </c>
      <c r="G2379" s="272">
        <v>102014</v>
      </c>
      <c r="H2379" s="272" t="s">
        <v>9549</v>
      </c>
      <c r="I2379" s="272" t="s">
        <v>38</v>
      </c>
      <c r="J2379" s="272" t="s">
        <v>7147</v>
      </c>
      <c r="K2379" s="273">
        <v>458.78</v>
      </c>
      <c r="L2379" s="272" t="s">
        <v>7090</v>
      </c>
    </row>
    <row r="2380" spans="1:12">
      <c r="A2380" s="272" t="s">
        <v>9296</v>
      </c>
      <c r="B2380" s="272" t="s">
        <v>9297</v>
      </c>
      <c r="C2380" s="272" t="s">
        <v>9391</v>
      </c>
      <c r="D2380" s="272" t="s">
        <v>9392</v>
      </c>
      <c r="E2380" s="273" t="s">
        <v>7087</v>
      </c>
      <c r="F2380" s="272" t="s">
        <v>7087</v>
      </c>
      <c r="G2380" s="272">
        <v>102015</v>
      </c>
      <c r="H2380" s="272" t="s">
        <v>9550</v>
      </c>
      <c r="I2380" s="272" t="s">
        <v>38</v>
      </c>
      <c r="J2380" s="272" t="s">
        <v>7147</v>
      </c>
      <c r="K2380" s="273">
        <v>384.23</v>
      </c>
      <c r="L2380" s="272" t="s">
        <v>7090</v>
      </c>
    </row>
    <row r="2381" spans="1:12">
      <c r="A2381" s="272" t="s">
        <v>9296</v>
      </c>
      <c r="B2381" s="272" t="s">
        <v>9297</v>
      </c>
      <c r="C2381" s="272" t="s">
        <v>9391</v>
      </c>
      <c r="D2381" s="272" t="s">
        <v>9392</v>
      </c>
      <c r="E2381" s="273" t="s">
        <v>7087</v>
      </c>
      <c r="F2381" s="272" t="s">
        <v>7087</v>
      </c>
      <c r="G2381" s="272">
        <v>102016</v>
      </c>
      <c r="H2381" s="272" t="s">
        <v>9551</v>
      </c>
      <c r="I2381" s="272" t="s">
        <v>38</v>
      </c>
      <c r="J2381" s="272" t="s">
        <v>7147</v>
      </c>
      <c r="K2381" s="273">
        <v>316.55</v>
      </c>
      <c r="L2381" s="272" t="s">
        <v>7090</v>
      </c>
    </row>
    <row r="2382" spans="1:12">
      <c r="A2382" s="272" t="s">
        <v>9296</v>
      </c>
      <c r="B2382" s="272" t="s">
        <v>9297</v>
      </c>
      <c r="C2382" s="272" t="s">
        <v>9391</v>
      </c>
      <c r="D2382" s="272" t="s">
        <v>9392</v>
      </c>
      <c r="E2382" s="273" t="s">
        <v>7087</v>
      </c>
      <c r="F2382" s="272" t="s">
        <v>7087</v>
      </c>
      <c r="G2382" s="272">
        <v>102017</v>
      </c>
      <c r="H2382" s="272" t="s">
        <v>9552</v>
      </c>
      <c r="I2382" s="272" t="s">
        <v>38</v>
      </c>
      <c r="J2382" s="272" t="s">
        <v>7147</v>
      </c>
      <c r="K2382" s="273">
        <v>297.91000000000003</v>
      </c>
      <c r="L2382" s="272" t="s">
        <v>7090</v>
      </c>
    </row>
    <row r="2383" spans="1:12">
      <c r="A2383" s="272" t="s">
        <v>9296</v>
      </c>
      <c r="B2383" s="272" t="s">
        <v>9297</v>
      </c>
      <c r="C2383" s="272" t="s">
        <v>9391</v>
      </c>
      <c r="D2383" s="272" t="s">
        <v>9392</v>
      </c>
      <c r="E2383" s="273" t="s">
        <v>7087</v>
      </c>
      <c r="F2383" s="272" t="s">
        <v>7087</v>
      </c>
      <c r="G2383" s="272">
        <v>102036</v>
      </c>
      <c r="H2383" s="272" t="s">
        <v>9553</v>
      </c>
      <c r="I2383" s="272" t="s">
        <v>38</v>
      </c>
      <c r="J2383" s="272" t="s">
        <v>7147</v>
      </c>
      <c r="K2383" s="273">
        <v>262.16000000000003</v>
      </c>
      <c r="L2383" s="272" t="s">
        <v>7090</v>
      </c>
    </row>
    <row r="2384" spans="1:12">
      <c r="A2384" s="272" t="s">
        <v>9296</v>
      </c>
      <c r="B2384" s="272" t="s">
        <v>9297</v>
      </c>
      <c r="C2384" s="272" t="s">
        <v>9391</v>
      </c>
      <c r="D2384" s="272" t="s">
        <v>9392</v>
      </c>
      <c r="E2384" s="273" t="s">
        <v>7087</v>
      </c>
      <c r="F2384" s="272" t="s">
        <v>7087</v>
      </c>
      <c r="G2384" s="272">
        <v>102037</v>
      </c>
      <c r="H2384" s="272" t="s">
        <v>9554</v>
      </c>
      <c r="I2384" s="272" t="s">
        <v>38</v>
      </c>
      <c r="J2384" s="272" t="s">
        <v>7147</v>
      </c>
      <c r="K2384" s="273">
        <v>230.69</v>
      </c>
      <c r="L2384" s="272" t="s">
        <v>7090</v>
      </c>
    </row>
    <row r="2385" spans="1:12">
      <c r="A2385" s="272" t="s">
        <v>9296</v>
      </c>
      <c r="B2385" s="272" t="s">
        <v>9297</v>
      </c>
      <c r="C2385" s="272" t="s">
        <v>9391</v>
      </c>
      <c r="D2385" s="272" t="s">
        <v>9392</v>
      </c>
      <c r="E2385" s="273" t="s">
        <v>7087</v>
      </c>
      <c r="F2385" s="272" t="s">
        <v>7087</v>
      </c>
      <c r="G2385" s="272">
        <v>102038</v>
      </c>
      <c r="H2385" s="272" t="s">
        <v>9555</v>
      </c>
      <c r="I2385" s="272" t="s">
        <v>38</v>
      </c>
      <c r="J2385" s="272" t="s">
        <v>7147</v>
      </c>
      <c r="K2385" s="273">
        <v>213.25</v>
      </c>
      <c r="L2385" s="272" t="s">
        <v>7090</v>
      </c>
    </row>
    <row r="2386" spans="1:12">
      <c r="A2386" s="272" t="s">
        <v>9296</v>
      </c>
      <c r="B2386" s="272" t="s">
        <v>9297</v>
      </c>
      <c r="C2386" s="272" t="s">
        <v>9391</v>
      </c>
      <c r="D2386" s="272" t="s">
        <v>9392</v>
      </c>
      <c r="E2386" s="273" t="s">
        <v>7087</v>
      </c>
      <c r="F2386" s="272" t="s">
        <v>7087</v>
      </c>
      <c r="G2386" s="272">
        <v>102039</v>
      </c>
      <c r="H2386" s="272" t="s">
        <v>9556</v>
      </c>
      <c r="I2386" s="272" t="s">
        <v>38</v>
      </c>
      <c r="J2386" s="272" t="s">
        <v>7147</v>
      </c>
      <c r="K2386" s="273">
        <v>444.59</v>
      </c>
      <c r="L2386" s="272" t="s">
        <v>7090</v>
      </c>
    </row>
    <row r="2387" spans="1:12">
      <c r="A2387" s="272" t="s">
        <v>9296</v>
      </c>
      <c r="B2387" s="272" t="s">
        <v>9297</v>
      </c>
      <c r="C2387" s="272" t="s">
        <v>9391</v>
      </c>
      <c r="D2387" s="272" t="s">
        <v>9392</v>
      </c>
      <c r="E2387" s="273" t="s">
        <v>7087</v>
      </c>
      <c r="F2387" s="272" t="s">
        <v>7087</v>
      </c>
      <c r="G2387" s="272">
        <v>102040</v>
      </c>
      <c r="H2387" s="272" t="s">
        <v>9557</v>
      </c>
      <c r="I2387" s="272" t="s">
        <v>38</v>
      </c>
      <c r="J2387" s="272" t="s">
        <v>7147</v>
      </c>
      <c r="K2387" s="273">
        <v>370.68</v>
      </c>
      <c r="L2387" s="272" t="s">
        <v>7090</v>
      </c>
    </row>
    <row r="2388" spans="1:12">
      <c r="A2388" s="272" t="s">
        <v>9296</v>
      </c>
      <c r="B2388" s="272" t="s">
        <v>9297</v>
      </c>
      <c r="C2388" s="272" t="s">
        <v>9391</v>
      </c>
      <c r="D2388" s="272" t="s">
        <v>9392</v>
      </c>
      <c r="E2388" s="273" t="s">
        <v>7087</v>
      </c>
      <c r="F2388" s="272" t="s">
        <v>7087</v>
      </c>
      <c r="G2388" s="272">
        <v>102041</v>
      </c>
      <c r="H2388" s="272" t="s">
        <v>9558</v>
      </c>
      <c r="I2388" s="272" t="s">
        <v>38</v>
      </c>
      <c r="J2388" s="272" t="s">
        <v>7147</v>
      </c>
      <c r="K2388" s="273">
        <v>338.28</v>
      </c>
      <c r="L2388" s="272" t="s">
        <v>7090</v>
      </c>
    </row>
    <row r="2389" spans="1:12">
      <c r="A2389" s="272" t="s">
        <v>9296</v>
      </c>
      <c r="B2389" s="272" t="s">
        <v>9297</v>
      </c>
      <c r="C2389" s="272" t="s">
        <v>9391</v>
      </c>
      <c r="D2389" s="272" t="s">
        <v>9392</v>
      </c>
      <c r="E2389" s="273" t="s">
        <v>7087</v>
      </c>
      <c r="F2389" s="272" t="s">
        <v>7087</v>
      </c>
      <c r="G2389" s="272">
        <v>102042</v>
      </c>
      <c r="H2389" s="272" t="s">
        <v>9559</v>
      </c>
      <c r="I2389" s="272" t="s">
        <v>38</v>
      </c>
      <c r="J2389" s="272" t="s">
        <v>7147</v>
      </c>
      <c r="K2389" s="273">
        <v>317.12</v>
      </c>
      <c r="L2389" s="272" t="s">
        <v>7090</v>
      </c>
    </row>
    <row r="2390" spans="1:12">
      <c r="A2390" s="272" t="s">
        <v>9296</v>
      </c>
      <c r="B2390" s="272" t="s">
        <v>9297</v>
      </c>
      <c r="C2390" s="272" t="s">
        <v>9391</v>
      </c>
      <c r="D2390" s="272" t="s">
        <v>9392</v>
      </c>
      <c r="E2390" s="273" t="s">
        <v>7087</v>
      </c>
      <c r="F2390" s="272" t="s">
        <v>7087</v>
      </c>
      <c r="G2390" s="272">
        <v>102043</v>
      </c>
      <c r="H2390" s="272" t="s">
        <v>9560</v>
      </c>
      <c r="I2390" s="272" t="s">
        <v>38</v>
      </c>
      <c r="J2390" s="272" t="s">
        <v>7147</v>
      </c>
      <c r="K2390" s="273">
        <v>273.58</v>
      </c>
      <c r="L2390" s="272" t="s">
        <v>7090</v>
      </c>
    </row>
    <row r="2391" spans="1:12">
      <c r="A2391" s="272" t="s">
        <v>9296</v>
      </c>
      <c r="B2391" s="272" t="s">
        <v>9297</v>
      </c>
      <c r="C2391" s="272" t="s">
        <v>9391</v>
      </c>
      <c r="D2391" s="272" t="s">
        <v>9392</v>
      </c>
      <c r="E2391" s="273" t="s">
        <v>7087</v>
      </c>
      <c r="F2391" s="272" t="s">
        <v>7087</v>
      </c>
      <c r="G2391" s="272">
        <v>102044</v>
      </c>
      <c r="H2391" s="272" t="s">
        <v>9561</v>
      </c>
      <c r="I2391" s="272" t="s">
        <v>38</v>
      </c>
      <c r="J2391" s="272" t="s">
        <v>7147</v>
      </c>
      <c r="K2391" s="273">
        <v>242.72</v>
      </c>
      <c r="L2391" s="272" t="s">
        <v>7090</v>
      </c>
    </row>
    <row r="2392" spans="1:12">
      <c r="A2392" s="272" t="s">
        <v>9296</v>
      </c>
      <c r="B2392" s="272" t="s">
        <v>9297</v>
      </c>
      <c r="C2392" s="272" t="s">
        <v>9391</v>
      </c>
      <c r="D2392" s="272" t="s">
        <v>9392</v>
      </c>
      <c r="E2392" s="273" t="s">
        <v>7087</v>
      </c>
      <c r="F2392" s="272" t="s">
        <v>7087</v>
      </c>
      <c r="G2392" s="272">
        <v>102045</v>
      </c>
      <c r="H2392" s="272" t="s">
        <v>9562</v>
      </c>
      <c r="I2392" s="272" t="s">
        <v>38</v>
      </c>
      <c r="J2392" s="272" t="s">
        <v>7147</v>
      </c>
      <c r="K2392" s="273">
        <v>224.2</v>
      </c>
      <c r="L2392" s="272" t="s">
        <v>7090</v>
      </c>
    </row>
    <row r="2393" spans="1:12">
      <c r="A2393" s="272" t="s">
        <v>9296</v>
      </c>
      <c r="B2393" s="272" t="s">
        <v>9297</v>
      </c>
      <c r="C2393" s="272" t="s">
        <v>9391</v>
      </c>
      <c r="D2393" s="272" t="s">
        <v>9392</v>
      </c>
      <c r="E2393" s="273" t="s">
        <v>7087</v>
      </c>
      <c r="F2393" s="272" t="s">
        <v>7087</v>
      </c>
      <c r="G2393" s="272">
        <v>102046</v>
      </c>
      <c r="H2393" s="272" t="s">
        <v>9563</v>
      </c>
      <c r="I2393" s="272" t="s">
        <v>38</v>
      </c>
      <c r="J2393" s="272" t="s">
        <v>7147</v>
      </c>
      <c r="K2393" s="273">
        <v>461.75</v>
      </c>
      <c r="L2393" s="272" t="s">
        <v>7090</v>
      </c>
    </row>
    <row r="2394" spans="1:12">
      <c r="A2394" s="272" t="s">
        <v>9296</v>
      </c>
      <c r="B2394" s="272" t="s">
        <v>9297</v>
      </c>
      <c r="C2394" s="272" t="s">
        <v>9391</v>
      </c>
      <c r="D2394" s="272" t="s">
        <v>9392</v>
      </c>
      <c r="E2394" s="273" t="s">
        <v>7087</v>
      </c>
      <c r="F2394" s="272" t="s">
        <v>7087</v>
      </c>
      <c r="G2394" s="272">
        <v>102047</v>
      </c>
      <c r="H2394" s="272" t="s">
        <v>9564</v>
      </c>
      <c r="I2394" s="272" t="s">
        <v>38</v>
      </c>
      <c r="J2394" s="272" t="s">
        <v>7147</v>
      </c>
      <c r="K2394" s="273">
        <v>392.77</v>
      </c>
      <c r="L2394" s="272" t="s">
        <v>7090</v>
      </c>
    </row>
    <row r="2395" spans="1:12">
      <c r="A2395" s="272" t="s">
        <v>9296</v>
      </c>
      <c r="B2395" s="272" t="s">
        <v>9297</v>
      </c>
      <c r="C2395" s="272" t="s">
        <v>9391</v>
      </c>
      <c r="D2395" s="272" t="s">
        <v>9392</v>
      </c>
      <c r="E2395" s="273" t="s">
        <v>7087</v>
      </c>
      <c r="F2395" s="272" t="s">
        <v>7087</v>
      </c>
      <c r="G2395" s="272">
        <v>102048</v>
      </c>
      <c r="H2395" s="272" t="s">
        <v>9565</v>
      </c>
      <c r="I2395" s="272" t="s">
        <v>38</v>
      </c>
      <c r="J2395" s="272" t="s">
        <v>7147</v>
      </c>
      <c r="K2395" s="273">
        <v>305.35000000000002</v>
      </c>
      <c r="L2395" s="272" t="s">
        <v>7090</v>
      </c>
    </row>
    <row r="2396" spans="1:12">
      <c r="A2396" s="272" t="s">
        <v>9296</v>
      </c>
      <c r="B2396" s="272" t="s">
        <v>9297</v>
      </c>
      <c r="C2396" s="272" t="s">
        <v>9391</v>
      </c>
      <c r="D2396" s="272" t="s">
        <v>9392</v>
      </c>
      <c r="E2396" s="273" t="s">
        <v>7087</v>
      </c>
      <c r="F2396" s="272" t="s">
        <v>7087</v>
      </c>
      <c r="G2396" s="272">
        <v>102049</v>
      </c>
      <c r="H2396" s="272" t="s">
        <v>9566</v>
      </c>
      <c r="I2396" s="272" t="s">
        <v>38</v>
      </c>
      <c r="J2396" s="272" t="s">
        <v>7147</v>
      </c>
      <c r="K2396" s="273">
        <v>281.45999999999998</v>
      </c>
      <c r="L2396" s="272" t="s">
        <v>7090</v>
      </c>
    </row>
    <row r="2397" spans="1:12">
      <c r="A2397" s="272" t="s">
        <v>9296</v>
      </c>
      <c r="B2397" s="272" t="s">
        <v>9297</v>
      </c>
      <c r="C2397" s="272" t="s">
        <v>9391</v>
      </c>
      <c r="D2397" s="272" t="s">
        <v>9392</v>
      </c>
      <c r="E2397" s="273" t="s">
        <v>7087</v>
      </c>
      <c r="F2397" s="272" t="s">
        <v>7087</v>
      </c>
      <c r="G2397" s="272">
        <v>102050</v>
      </c>
      <c r="H2397" s="272" t="s">
        <v>9567</v>
      </c>
      <c r="I2397" s="272" t="s">
        <v>38</v>
      </c>
      <c r="J2397" s="272" t="s">
        <v>7147</v>
      </c>
      <c r="K2397" s="273">
        <v>248.27</v>
      </c>
      <c r="L2397" s="272" t="s">
        <v>7090</v>
      </c>
    </row>
    <row r="2398" spans="1:12">
      <c r="A2398" s="272" t="s">
        <v>9296</v>
      </c>
      <c r="B2398" s="272" t="s">
        <v>9297</v>
      </c>
      <c r="C2398" s="272" t="s">
        <v>9391</v>
      </c>
      <c r="D2398" s="272" t="s">
        <v>9392</v>
      </c>
      <c r="E2398" s="273" t="s">
        <v>7087</v>
      </c>
      <c r="F2398" s="272" t="s">
        <v>7087</v>
      </c>
      <c r="G2398" s="272">
        <v>102051</v>
      </c>
      <c r="H2398" s="272" t="s">
        <v>9568</v>
      </c>
      <c r="I2398" s="272" t="s">
        <v>38</v>
      </c>
      <c r="J2398" s="272" t="s">
        <v>7147</v>
      </c>
      <c r="K2398" s="273">
        <v>216.84</v>
      </c>
      <c r="L2398" s="272" t="s">
        <v>7090</v>
      </c>
    </row>
    <row r="2399" spans="1:12">
      <c r="A2399" s="272" t="s">
        <v>9296</v>
      </c>
      <c r="B2399" s="272" t="s">
        <v>9297</v>
      </c>
      <c r="C2399" s="272" t="s">
        <v>9391</v>
      </c>
      <c r="D2399" s="272" t="s">
        <v>9392</v>
      </c>
      <c r="E2399" s="273" t="s">
        <v>7087</v>
      </c>
      <c r="F2399" s="272" t="s">
        <v>7087</v>
      </c>
      <c r="G2399" s="272">
        <v>102052</v>
      </c>
      <c r="H2399" s="272" t="s">
        <v>9569</v>
      </c>
      <c r="I2399" s="272" t="s">
        <v>38</v>
      </c>
      <c r="J2399" s="272" t="s">
        <v>7147</v>
      </c>
      <c r="K2399" s="273">
        <v>199.42</v>
      </c>
      <c r="L2399" s="272" t="s">
        <v>7090</v>
      </c>
    </row>
    <row r="2400" spans="1:12">
      <c r="A2400" s="272" t="s">
        <v>9296</v>
      </c>
      <c r="B2400" s="272" t="s">
        <v>9297</v>
      </c>
      <c r="C2400" s="272" t="s">
        <v>9391</v>
      </c>
      <c r="D2400" s="272" t="s">
        <v>9392</v>
      </c>
      <c r="E2400" s="273" t="s">
        <v>7087</v>
      </c>
      <c r="F2400" s="272" t="s">
        <v>7087</v>
      </c>
      <c r="G2400" s="272">
        <v>102059</v>
      </c>
      <c r="H2400" s="272" t="s">
        <v>9570</v>
      </c>
      <c r="I2400" s="272" t="s">
        <v>38</v>
      </c>
      <c r="J2400" s="272" t="s">
        <v>7147</v>
      </c>
      <c r="K2400" s="273">
        <v>417.14</v>
      </c>
      <c r="L2400" s="272" t="s">
        <v>7090</v>
      </c>
    </row>
    <row r="2401" spans="1:12">
      <c r="A2401" s="272" t="s">
        <v>9296</v>
      </c>
      <c r="B2401" s="272" t="s">
        <v>9297</v>
      </c>
      <c r="C2401" s="272" t="s">
        <v>9391</v>
      </c>
      <c r="D2401" s="272" t="s">
        <v>9392</v>
      </c>
      <c r="E2401" s="273" t="s">
        <v>7087</v>
      </c>
      <c r="F2401" s="272" t="s">
        <v>7087</v>
      </c>
      <c r="G2401" s="272">
        <v>102060</v>
      </c>
      <c r="H2401" s="272" t="s">
        <v>9571</v>
      </c>
      <c r="I2401" s="272" t="s">
        <v>38</v>
      </c>
      <c r="J2401" s="272" t="s">
        <v>7147</v>
      </c>
      <c r="K2401" s="273">
        <v>350.79</v>
      </c>
      <c r="L2401" s="272" t="s">
        <v>7090</v>
      </c>
    </row>
    <row r="2402" spans="1:12">
      <c r="A2402" s="272" t="s">
        <v>9296</v>
      </c>
      <c r="B2402" s="272" t="s">
        <v>9297</v>
      </c>
      <c r="C2402" s="272" t="s">
        <v>9391</v>
      </c>
      <c r="D2402" s="272" t="s">
        <v>9392</v>
      </c>
      <c r="E2402" s="273" t="s">
        <v>7087</v>
      </c>
      <c r="F2402" s="272" t="s">
        <v>7087</v>
      </c>
      <c r="G2402" s="272">
        <v>102061</v>
      </c>
      <c r="H2402" s="272" t="s">
        <v>9572</v>
      </c>
      <c r="I2402" s="272" t="s">
        <v>38</v>
      </c>
      <c r="J2402" s="272" t="s">
        <v>7147</v>
      </c>
      <c r="K2402" s="273">
        <v>319.08999999999997</v>
      </c>
      <c r="L2402" s="272" t="s">
        <v>7090</v>
      </c>
    </row>
    <row r="2403" spans="1:12">
      <c r="A2403" s="272" t="s">
        <v>9296</v>
      </c>
      <c r="B2403" s="272" t="s">
        <v>9297</v>
      </c>
      <c r="C2403" s="272" t="s">
        <v>9391</v>
      </c>
      <c r="D2403" s="272" t="s">
        <v>9392</v>
      </c>
      <c r="E2403" s="273" t="s">
        <v>7087</v>
      </c>
      <c r="F2403" s="272" t="s">
        <v>7087</v>
      </c>
      <c r="G2403" s="272">
        <v>102062</v>
      </c>
      <c r="H2403" s="272" t="s">
        <v>9573</v>
      </c>
      <c r="I2403" s="272" t="s">
        <v>38</v>
      </c>
      <c r="J2403" s="272" t="s">
        <v>7147</v>
      </c>
      <c r="K2403" s="273">
        <v>306.7</v>
      </c>
      <c r="L2403" s="272" t="s">
        <v>7090</v>
      </c>
    </row>
    <row r="2404" spans="1:12">
      <c r="A2404" s="272" t="s">
        <v>9296</v>
      </c>
      <c r="B2404" s="272" t="s">
        <v>9297</v>
      </c>
      <c r="C2404" s="272" t="s">
        <v>9391</v>
      </c>
      <c r="D2404" s="272" t="s">
        <v>9392</v>
      </c>
      <c r="E2404" s="273" t="s">
        <v>7087</v>
      </c>
      <c r="F2404" s="272" t="s">
        <v>7087</v>
      </c>
      <c r="G2404" s="272">
        <v>102063</v>
      </c>
      <c r="H2404" s="272" t="s">
        <v>9574</v>
      </c>
      <c r="I2404" s="272" t="s">
        <v>38</v>
      </c>
      <c r="J2404" s="272" t="s">
        <v>7147</v>
      </c>
      <c r="K2404" s="273">
        <v>264.29000000000002</v>
      </c>
      <c r="L2404" s="272" t="s">
        <v>7090</v>
      </c>
    </row>
    <row r="2405" spans="1:12">
      <c r="A2405" s="272" t="s">
        <v>9296</v>
      </c>
      <c r="B2405" s="272" t="s">
        <v>9297</v>
      </c>
      <c r="C2405" s="272" t="s">
        <v>9391</v>
      </c>
      <c r="D2405" s="272" t="s">
        <v>9392</v>
      </c>
      <c r="E2405" s="273" t="s">
        <v>7087</v>
      </c>
      <c r="F2405" s="272" t="s">
        <v>7087</v>
      </c>
      <c r="G2405" s="272">
        <v>102064</v>
      </c>
      <c r="H2405" s="272" t="s">
        <v>9575</v>
      </c>
      <c r="I2405" s="272" t="s">
        <v>38</v>
      </c>
      <c r="J2405" s="272" t="s">
        <v>7147</v>
      </c>
      <c r="K2405" s="273">
        <v>232.86</v>
      </c>
      <c r="L2405" s="272" t="s">
        <v>7090</v>
      </c>
    </row>
    <row r="2406" spans="1:12">
      <c r="A2406" s="272" t="s">
        <v>9296</v>
      </c>
      <c r="B2406" s="272" t="s">
        <v>9297</v>
      </c>
      <c r="C2406" s="272" t="s">
        <v>9391</v>
      </c>
      <c r="D2406" s="272" t="s">
        <v>9392</v>
      </c>
      <c r="E2406" s="273" t="s">
        <v>7087</v>
      </c>
      <c r="F2406" s="272" t="s">
        <v>7087</v>
      </c>
      <c r="G2406" s="272">
        <v>102065</v>
      </c>
      <c r="H2406" s="272" t="s">
        <v>9576</v>
      </c>
      <c r="I2406" s="272" t="s">
        <v>38</v>
      </c>
      <c r="J2406" s="272" t="s">
        <v>7147</v>
      </c>
      <c r="K2406" s="273">
        <v>215.47</v>
      </c>
      <c r="L2406" s="272" t="s">
        <v>7090</v>
      </c>
    </row>
    <row r="2407" spans="1:12">
      <c r="A2407" s="272" t="s">
        <v>9296</v>
      </c>
      <c r="B2407" s="272" t="s">
        <v>9297</v>
      </c>
      <c r="C2407" s="272" t="s">
        <v>9391</v>
      </c>
      <c r="D2407" s="272" t="s">
        <v>9392</v>
      </c>
      <c r="E2407" s="273" t="s">
        <v>7087</v>
      </c>
      <c r="F2407" s="272" t="s">
        <v>7087</v>
      </c>
      <c r="G2407" s="272">
        <v>102066</v>
      </c>
      <c r="H2407" s="272" t="s">
        <v>9577</v>
      </c>
      <c r="I2407" s="272" t="s">
        <v>38</v>
      </c>
      <c r="J2407" s="272" t="s">
        <v>7147</v>
      </c>
      <c r="K2407" s="273">
        <v>418.25</v>
      </c>
      <c r="L2407" s="272" t="s">
        <v>7090</v>
      </c>
    </row>
    <row r="2408" spans="1:12">
      <c r="A2408" s="272" t="s">
        <v>9296</v>
      </c>
      <c r="B2408" s="272" t="s">
        <v>9297</v>
      </c>
      <c r="C2408" s="272" t="s">
        <v>9391</v>
      </c>
      <c r="D2408" s="272" t="s">
        <v>9392</v>
      </c>
      <c r="E2408" s="273" t="s">
        <v>7087</v>
      </c>
      <c r="F2408" s="272" t="s">
        <v>7087</v>
      </c>
      <c r="G2408" s="272">
        <v>102067</v>
      </c>
      <c r="H2408" s="272" t="s">
        <v>9578</v>
      </c>
      <c r="I2408" s="272" t="s">
        <v>38</v>
      </c>
      <c r="J2408" s="272" t="s">
        <v>7147</v>
      </c>
      <c r="K2408" s="273">
        <v>357.18</v>
      </c>
      <c r="L2408" s="272" t="s">
        <v>7090</v>
      </c>
    </row>
    <row r="2409" spans="1:12">
      <c r="A2409" s="272" t="s">
        <v>9296</v>
      </c>
      <c r="B2409" s="272" t="s">
        <v>9297</v>
      </c>
      <c r="C2409" s="272" t="s">
        <v>9391</v>
      </c>
      <c r="D2409" s="272" t="s">
        <v>9392</v>
      </c>
      <c r="E2409" s="273" t="s">
        <v>7087</v>
      </c>
      <c r="F2409" s="272" t="s">
        <v>7087</v>
      </c>
      <c r="G2409" s="272">
        <v>102068</v>
      </c>
      <c r="H2409" s="272" t="s">
        <v>9579</v>
      </c>
      <c r="I2409" s="272" t="s">
        <v>38</v>
      </c>
      <c r="J2409" s="272" t="s">
        <v>7147</v>
      </c>
      <c r="K2409" s="273">
        <v>287.02</v>
      </c>
      <c r="L2409" s="272" t="s">
        <v>7090</v>
      </c>
    </row>
    <row r="2410" spans="1:12">
      <c r="A2410" s="272" t="s">
        <v>9296</v>
      </c>
      <c r="B2410" s="272" t="s">
        <v>9297</v>
      </c>
      <c r="C2410" s="272" t="s">
        <v>9391</v>
      </c>
      <c r="D2410" s="272" t="s">
        <v>9392</v>
      </c>
      <c r="E2410" s="273" t="s">
        <v>7087</v>
      </c>
      <c r="F2410" s="272" t="s">
        <v>7087</v>
      </c>
      <c r="G2410" s="272">
        <v>102069</v>
      </c>
      <c r="H2410" s="272" t="s">
        <v>9580</v>
      </c>
      <c r="I2410" s="272" t="s">
        <v>38</v>
      </c>
      <c r="J2410" s="272" t="s">
        <v>7147</v>
      </c>
      <c r="K2410" s="273">
        <v>273.19</v>
      </c>
      <c r="L2410" s="272" t="s">
        <v>7090</v>
      </c>
    </row>
    <row r="2411" spans="1:12">
      <c r="A2411" s="272" t="s">
        <v>9296</v>
      </c>
      <c r="B2411" s="272" t="s">
        <v>9297</v>
      </c>
      <c r="C2411" s="272" t="s">
        <v>9391</v>
      </c>
      <c r="D2411" s="272" t="s">
        <v>9392</v>
      </c>
      <c r="E2411" s="273" t="s">
        <v>7087</v>
      </c>
      <c r="F2411" s="272" t="s">
        <v>7087</v>
      </c>
      <c r="G2411" s="272">
        <v>102070</v>
      </c>
      <c r="H2411" s="272" t="s">
        <v>9581</v>
      </c>
      <c r="I2411" s="272" t="s">
        <v>38</v>
      </c>
      <c r="J2411" s="272" t="s">
        <v>7147</v>
      </c>
      <c r="K2411" s="273">
        <v>241.32</v>
      </c>
      <c r="L2411" s="272" t="s">
        <v>7090</v>
      </c>
    </row>
    <row r="2412" spans="1:12">
      <c r="A2412" s="272" t="s">
        <v>9296</v>
      </c>
      <c r="B2412" s="272" t="s">
        <v>9297</v>
      </c>
      <c r="C2412" s="272" t="s">
        <v>9391</v>
      </c>
      <c r="D2412" s="272" t="s">
        <v>9392</v>
      </c>
      <c r="E2412" s="273" t="s">
        <v>7087</v>
      </c>
      <c r="F2412" s="272" t="s">
        <v>7087</v>
      </c>
      <c r="G2412" s="272">
        <v>102071</v>
      </c>
      <c r="H2412" s="272" t="s">
        <v>9582</v>
      </c>
      <c r="I2412" s="272" t="s">
        <v>38</v>
      </c>
      <c r="J2412" s="272" t="s">
        <v>7147</v>
      </c>
      <c r="K2412" s="273">
        <v>211.95</v>
      </c>
      <c r="L2412" s="272" t="s">
        <v>7090</v>
      </c>
    </row>
    <row r="2413" spans="1:12">
      <c r="A2413" s="272" t="s">
        <v>9296</v>
      </c>
      <c r="B2413" s="272" t="s">
        <v>9297</v>
      </c>
      <c r="C2413" s="272" t="s">
        <v>9391</v>
      </c>
      <c r="D2413" s="272" t="s">
        <v>9392</v>
      </c>
      <c r="E2413" s="273" t="s">
        <v>7087</v>
      </c>
      <c r="F2413" s="272" t="s">
        <v>7087</v>
      </c>
      <c r="G2413" s="272">
        <v>102072</v>
      </c>
      <c r="H2413" s="272" t="s">
        <v>9583</v>
      </c>
      <c r="I2413" s="272" t="s">
        <v>38</v>
      </c>
      <c r="J2413" s="272" t="s">
        <v>7147</v>
      </c>
      <c r="K2413" s="273">
        <v>202.79</v>
      </c>
      <c r="L2413" s="272" t="s">
        <v>7090</v>
      </c>
    </row>
    <row r="2414" spans="1:12">
      <c r="A2414" s="272" t="s">
        <v>9296</v>
      </c>
      <c r="B2414" s="272" t="s">
        <v>9297</v>
      </c>
      <c r="C2414" s="272" t="s">
        <v>9391</v>
      </c>
      <c r="D2414" s="272" t="s">
        <v>9392</v>
      </c>
      <c r="E2414" s="273" t="s">
        <v>7087</v>
      </c>
      <c r="F2414" s="272" t="s">
        <v>7087</v>
      </c>
      <c r="G2414" s="272">
        <v>102073</v>
      </c>
      <c r="H2414" s="272" t="s">
        <v>9584</v>
      </c>
      <c r="I2414" s="272" t="s">
        <v>145</v>
      </c>
      <c r="J2414" s="272" t="s">
        <v>7089</v>
      </c>
      <c r="K2414" s="274">
        <v>3985.36</v>
      </c>
      <c r="L2414" s="272" t="s">
        <v>7090</v>
      </c>
    </row>
    <row r="2415" spans="1:12">
      <c r="A2415" s="272" t="s">
        <v>9296</v>
      </c>
      <c r="B2415" s="272" t="s">
        <v>9297</v>
      </c>
      <c r="C2415" s="272" t="s">
        <v>9391</v>
      </c>
      <c r="D2415" s="272" t="s">
        <v>9392</v>
      </c>
      <c r="E2415" s="273" t="s">
        <v>7087</v>
      </c>
      <c r="F2415" s="272" t="s">
        <v>7087</v>
      </c>
      <c r="G2415" s="272">
        <v>102074</v>
      </c>
      <c r="H2415" s="272" t="s">
        <v>9585</v>
      </c>
      <c r="I2415" s="272" t="s">
        <v>145</v>
      </c>
      <c r="J2415" s="272" t="s">
        <v>7089</v>
      </c>
      <c r="K2415" s="274">
        <v>4767.59</v>
      </c>
      <c r="L2415" s="272" t="s">
        <v>7090</v>
      </c>
    </row>
    <row r="2416" spans="1:12">
      <c r="A2416" s="272" t="s">
        <v>9296</v>
      </c>
      <c r="B2416" s="272" t="s">
        <v>9297</v>
      </c>
      <c r="C2416" s="272" t="s">
        <v>9391</v>
      </c>
      <c r="D2416" s="272" t="s">
        <v>9392</v>
      </c>
      <c r="E2416" s="273" t="s">
        <v>7087</v>
      </c>
      <c r="F2416" s="272" t="s">
        <v>7087</v>
      </c>
      <c r="G2416" s="272">
        <v>102075</v>
      </c>
      <c r="H2416" s="272" t="s">
        <v>9586</v>
      </c>
      <c r="I2416" s="272" t="s">
        <v>145</v>
      </c>
      <c r="J2416" s="272" t="s">
        <v>7089</v>
      </c>
      <c r="K2416" s="274">
        <v>4914.63</v>
      </c>
      <c r="L2416" s="272" t="s">
        <v>7090</v>
      </c>
    </row>
    <row r="2417" spans="1:12">
      <c r="A2417" s="272" t="s">
        <v>9296</v>
      </c>
      <c r="B2417" s="272" t="s">
        <v>9297</v>
      </c>
      <c r="C2417" s="272" t="s">
        <v>9391</v>
      </c>
      <c r="D2417" s="272" t="s">
        <v>9392</v>
      </c>
      <c r="E2417" s="273" t="s">
        <v>7087</v>
      </c>
      <c r="F2417" s="272" t="s">
        <v>7087</v>
      </c>
      <c r="G2417" s="272">
        <v>102076</v>
      </c>
      <c r="H2417" s="272" t="s">
        <v>9587</v>
      </c>
      <c r="I2417" s="272" t="s">
        <v>145</v>
      </c>
      <c r="J2417" s="272" t="s">
        <v>7089</v>
      </c>
      <c r="K2417" s="274">
        <v>5097.97</v>
      </c>
      <c r="L2417" s="272" t="s">
        <v>7090</v>
      </c>
    </row>
    <row r="2418" spans="1:12">
      <c r="A2418" s="272" t="s">
        <v>9296</v>
      </c>
      <c r="B2418" s="272" t="s">
        <v>9297</v>
      </c>
      <c r="C2418" s="272" t="s">
        <v>9391</v>
      </c>
      <c r="D2418" s="272" t="s">
        <v>9392</v>
      </c>
      <c r="E2418" s="273" t="s">
        <v>7087</v>
      </c>
      <c r="F2418" s="272" t="s">
        <v>7087</v>
      </c>
      <c r="G2418" s="272">
        <v>102077</v>
      </c>
      <c r="H2418" s="272" t="s">
        <v>9588</v>
      </c>
      <c r="I2418" s="272" t="s">
        <v>145</v>
      </c>
      <c r="J2418" s="272" t="s">
        <v>7089</v>
      </c>
      <c r="K2418" s="274">
        <v>5373.2</v>
      </c>
      <c r="L2418" s="272" t="s">
        <v>7090</v>
      </c>
    </row>
    <row r="2419" spans="1:12">
      <c r="A2419" s="272" t="s">
        <v>9296</v>
      </c>
      <c r="B2419" s="272" t="s">
        <v>9297</v>
      </c>
      <c r="C2419" s="272" t="s">
        <v>9391</v>
      </c>
      <c r="D2419" s="272" t="s">
        <v>9392</v>
      </c>
      <c r="E2419" s="273" t="s">
        <v>7087</v>
      </c>
      <c r="F2419" s="272" t="s">
        <v>7087</v>
      </c>
      <c r="G2419" s="272">
        <v>102078</v>
      </c>
      <c r="H2419" s="272" t="s">
        <v>9589</v>
      </c>
      <c r="I2419" s="272" t="s">
        <v>145</v>
      </c>
      <c r="J2419" s="272" t="s">
        <v>7089</v>
      </c>
      <c r="K2419" s="274">
        <v>5594.8</v>
      </c>
      <c r="L2419" s="272" t="s">
        <v>7090</v>
      </c>
    </row>
    <row r="2420" spans="1:12">
      <c r="A2420" s="272" t="s">
        <v>9296</v>
      </c>
      <c r="B2420" s="272" t="s">
        <v>9297</v>
      </c>
      <c r="C2420" s="272" t="s">
        <v>9391</v>
      </c>
      <c r="D2420" s="272" t="s">
        <v>9392</v>
      </c>
      <c r="E2420" s="273" t="s">
        <v>7087</v>
      </c>
      <c r="F2420" s="272" t="s">
        <v>7087</v>
      </c>
      <c r="G2420" s="272">
        <v>102079</v>
      </c>
      <c r="H2420" s="272" t="s">
        <v>9590</v>
      </c>
      <c r="I2420" s="272" t="s">
        <v>145</v>
      </c>
      <c r="J2420" s="272" t="s">
        <v>7089</v>
      </c>
      <c r="K2420" s="274">
        <v>5314.29</v>
      </c>
      <c r="L2420" s="272" t="s">
        <v>7090</v>
      </c>
    </row>
    <row r="2421" spans="1:12">
      <c r="A2421" s="272" t="s">
        <v>9296</v>
      </c>
      <c r="B2421" s="272" t="s">
        <v>9297</v>
      </c>
      <c r="C2421" s="272" t="s">
        <v>9391</v>
      </c>
      <c r="D2421" s="272" t="s">
        <v>9392</v>
      </c>
      <c r="E2421" s="273" t="s">
        <v>7087</v>
      </c>
      <c r="F2421" s="272" t="s">
        <v>7087</v>
      </c>
      <c r="G2421" s="272">
        <v>102080</v>
      </c>
      <c r="H2421" s="272" t="s">
        <v>9591</v>
      </c>
      <c r="I2421" s="272" t="s">
        <v>145</v>
      </c>
      <c r="J2421" s="272" t="s">
        <v>7089</v>
      </c>
      <c r="K2421" s="274">
        <v>4660.2</v>
      </c>
      <c r="L2421" s="272" t="s">
        <v>7090</v>
      </c>
    </row>
    <row r="2422" spans="1:12">
      <c r="A2422" s="272" t="s">
        <v>9296</v>
      </c>
      <c r="B2422" s="272" t="s">
        <v>9297</v>
      </c>
      <c r="C2422" s="272" t="s">
        <v>9391</v>
      </c>
      <c r="D2422" s="272" t="s">
        <v>9392</v>
      </c>
      <c r="E2422" s="273" t="s">
        <v>7087</v>
      </c>
      <c r="F2422" s="272" t="s">
        <v>7087</v>
      </c>
      <c r="G2422" s="272">
        <v>102086</v>
      </c>
      <c r="H2422" s="272" t="s">
        <v>9592</v>
      </c>
      <c r="I2422" s="272" t="s">
        <v>38</v>
      </c>
      <c r="J2422" s="272" t="s">
        <v>7147</v>
      </c>
      <c r="K2422" s="273">
        <v>248.24</v>
      </c>
      <c r="L2422" s="272" t="s">
        <v>7090</v>
      </c>
    </row>
    <row r="2423" spans="1:12">
      <c r="A2423" s="272" t="s">
        <v>9296</v>
      </c>
      <c r="B2423" s="272" t="s">
        <v>9297</v>
      </c>
      <c r="C2423" s="272" t="s">
        <v>9391</v>
      </c>
      <c r="D2423" s="272" t="s">
        <v>9392</v>
      </c>
      <c r="E2423" s="273" t="s">
        <v>7087</v>
      </c>
      <c r="F2423" s="272" t="s">
        <v>7087</v>
      </c>
      <c r="G2423" s="272">
        <v>102087</v>
      </c>
      <c r="H2423" s="272" t="s">
        <v>9593</v>
      </c>
      <c r="I2423" s="272" t="s">
        <v>38</v>
      </c>
      <c r="J2423" s="272" t="s">
        <v>7147</v>
      </c>
      <c r="K2423" s="273">
        <v>193.31</v>
      </c>
      <c r="L2423" s="272" t="s">
        <v>7090</v>
      </c>
    </row>
    <row r="2424" spans="1:12">
      <c r="A2424" s="272" t="s">
        <v>9296</v>
      </c>
      <c r="B2424" s="272" t="s">
        <v>9297</v>
      </c>
      <c r="C2424" s="272" t="s">
        <v>9391</v>
      </c>
      <c r="D2424" s="272" t="s">
        <v>9392</v>
      </c>
      <c r="E2424" s="273" t="s">
        <v>7087</v>
      </c>
      <c r="F2424" s="272" t="s">
        <v>7087</v>
      </c>
      <c r="G2424" s="272">
        <v>102088</v>
      </c>
      <c r="H2424" s="272" t="s">
        <v>9594</v>
      </c>
      <c r="I2424" s="272" t="s">
        <v>38</v>
      </c>
      <c r="J2424" s="272" t="s">
        <v>7147</v>
      </c>
      <c r="K2424" s="273">
        <v>183.42</v>
      </c>
      <c r="L2424" s="272" t="s">
        <v>7090</v>
      </c>
    </row>
    <row r="2425" spans="1:12">
      <c r="A2425" s="272" t="s">
        <v>9296</v>
      </c>
      <c r="B2425" s="272" t="s">
        <v>9297</v>
      </c>
      <c r="C2425" s="272" t="s">
        <v>9391</v>
      </c>
      <c r="D2425" s="272" t="s">
        <v>9392</v>
      </c>
      <c r="E2425" s="273" t="s">
        <v>7087</v>
      </c>
      <c r="F2425" s="272" t="s">
        <v>7087</v>
      </c>
      <c r="G2425" s="272">
        <v>102089</v>
      </c>
      <c r="H2425" s="272" t="s">
        <v>9595</v>
      </c>
      <c r="I2425" s="272" t="s">
        <v>38</v>
      </c>
      <c r="J2425" s="272" t="s">
        <v>7147</v>
      </c>
      <c r="K2425" s="273">
        <v>229.45</v>
      </c>
      <c r="L2425" s="272" t="s">
        <v>7090</v>
      </c>
    </row>
    <row r="2426" spans="1:12">
      <c r="A2426" s="272" t="s">
        <v>9296</v>
      </c>
      <c r="B2426" s="272" t="s">
        <v>9297</v>
      </c>
      <c r="C2426" s="272" t="s">
        <v>9391</v>
      </c>
      <c r="D2426" s="272" t="s">
        <v>9392</v>
      </c>
      <c r="E2426" s="273" t="s">
        <v>7087</v>
      </c>
      <c r="F2426" s="272" t="s">
        <v>7087</v>
      </c>
      <c r="G2426" s="272">
        <v>102090</v>
      </c>
      <c r="H2426" s="272" t="s">
        <v>9596</v>
      </c>
      <c r="I2426" s="272" t="s">
        <v>38</v>
      </c>
      <c r="J2426" s="272" t="s">
        <v>7147</v>
      </c>
      <c r="K2426" s="273">
        <v>167.13</v>
      </c>
      <c r="L2426" s="272" t="s">
        <v>7090</v>
      </c>
    </row>
    <row r="2427" spans="1:12">
      <c r="A2427" s="272" t="s">
        <v>9296</v>
      </c>
      <c r="B2427" s="272" t="s">
        <v>9297</v>
      </c>
      <c r="C2427" s="272" t="s">
        <v>9391</v>
      </c>
      <c r="D2427" s="272" t="s">
        <v>9392</v>
      </c>
      <c r="E2427" s="273" t="s">
        <v>7087</v>
      </c>
      <c r="F2427" s="272" t="s">
        <v>7087</v>
      </c>
      <c r="G2427" s="272">
        <v>102091</v>
      </c>
      <c r="H2427" s="272" t="s">
        <v>9597</v>
      </c>
      <c r="I2427" s="272" t="s">
        <v>38</v>
      </c>
      <c r="J2427" s="272" t="s">
        <v>7147</v>
      </c>
      <c r="K2427" s="273">
        <v>205.46</v>
      </c>
      <c r="L2427" s="272" t="s">
        <v>7090</v>
      </c>
    </row>
    <row r="2428" spans="1:12">
      <c r="A2428" s="272" t="s">
        <v>9296</v>
      </c>
      <c r="B2428" s="272" t="s">
        <v>9297</v>
      </c>
      <c r="C2428" s="272" t="s">
        <v>9391</v>
      </c>
      <c r="D2428" s="272" t="s">
        <v>9392</v>
      </c>
      <c r="E2428" s="273" t="s">
        <v>7087</v>
      </c>
      <c r="F2428" s="272" t="s">
        <v>7087</v>
      </c>
      <c r="G2428" s="272">
        <v>103760</v>
      </c>
      <c r="H2428" s="272" t="s">
        <v>9598</v>
      </c>
      <c r="I2428" s="272" t="s">
        <v>38</v>
      </c>
      <c r="J2428" s="272" t="s">
        <v>7147</v>
      </c>
      <c r="K2428" s="273">
        <v>114.98</v>
      </c>
      <c r="L2428" s="272" t="s">
        <v>7090</v>
      </c>
    </row>
    <row r="2429" spans="1:12">
      <c r="A2429" s="272" t="s">
        <v>9296</v>
      </c>
      <c r="B2429" s="272" t="s">
        <v>9297</v>
      </c>
      <c r="C2429" s="272" t="s">
        <v>9391</v>
      </c>
      <c r="D2429" s="272" t="s">
        <v>9392</v>
      </c>
      <c r="E2429" s="273" t="s">
        <v>7087</v>
      </c>
      <c r="F2429" s="272" t="s">
        <v>7087</v>
      </c>
      <c r="G2429" s="272">
        <v>103761</v>
      </c>
      <c r="H2429" s="272" t="s">
        <v>9599</v>
      </c>
      <c r="I2429" s="272" t="s">
        <v>38</v>
      </c>
      <c r="J2429" s="272" t="s">
        <v>7147</v>
      </c>
      <c r="K2429" s="273">
        <v>80.19</v>
      </c>
      <c r="L2429" s="272" t="s">
        <v>7090</v>
      </c>
    </row>
    <row r="2430" spans="1:12">
      <c r="A2430" s="272" t="s">
        <v>9296</v>
      </c>
      <c r="B2430" s="272" t="s">
        <v>9297</v>
      </c>
      <c r="C2430" s="272" t="s">
        <v>9391</v>
      </c>
      <c r="D2430" s="272" t="s">
        <v>9392</v>
      </c>
      <c r="E2430" s="273" t="s">
        <v>7087</v>
      </c>
      <c r="F2430" s="272" t="s">
        <v>7087</v>
      </c>
      <c r="G2430" s="272">
        <v>103762</v>
      </c>
      <c r="H2430" s="272" t="s">
        <v>9600</v>
      </c>
      <c r="I2430" s="272" t="s">
        <v>38</v>
      </c>
      <c r="J2430" s="272" t="s">
        <v>7147</v>
      </c>
      <c r="K2430" s="273">
        <v>67.930000000000007</v>
      </c>
      <c r="L2430" s="272" t="s">
        <v>7090</v>
      </c>
    </row>
    <row r="2431" spans="1:12">
      <c r="A2431" s="272" t="s">
        <v>9296</v>
      </c>
      <c r="B2431" s="272" t="s">
        <v>9297</v>
      </c>
      <c r="C2431" s="272" t="s">
        <v>9391</v>
      </c>
      <c r="D2431" s="272" t="s">
        <v>9392</v>
      </c>
      <c r="E2431" s="273" t="s">
        <v>7087</v>
      </c>
      <c r="F2431" s="272" t="s">
        <v>7087</v>
      </c>
      <c r="G2431" s="272">
        <v>103763</v>
      </c>
      <c r="H2431" s="272" t="s">
        <v>9601</v>
      </c>
      <c r="I2431" s="272" t="s">
        <v>38</v>
      </c>
      <c r="J2431" s="272" t="s">
        <v>7147</v>
      </c>
      <c r="K2431" s="273">
        <v>60.03</v>
      </c>
      <c r="L2431" s="272" t="s">
        <v>7090</v>
      </c>
    </row>
    <row r="2432" spans="1:12">
      <c r="A2432" s="272" t="s">
        <v>9296</v>
      </c>
      <c r="B2432" s="272" t="s">
        <v>9297</v>
      </c>
      <c r="C2432" s="272" t="s">
        <v>9391</v>
      </c>
      <c r="D2432" s="272" t="s">
        <v>9392</v>
      </c>
      <c r="E2432" s="273" t="s">
        <v>7087</v>
      </c>
      <c r="F2432" s="272" t="s">
        <v>7087</v>
      </c>
      <c r="G2432" s="272">
        <v>104925</v>
      </c>
      <c r="H2432" s="272" t="s">
        <v>9602</v>
      </c>
      <c r="I2432" s="272" t="s">
        <v>38</v>
      </c>
      <c r="J2432" s="272" t="s">
        <v>7147</v>
      </c>
      <c r="K2432" s="273">
        <v>185.16</v>
      </c>
      <c r="L2432" s="272" t="s">
        <v>7090</v>
      </c>
    </row>
    <row r="2433" spans="1:12">
      <c r="A2433" s="272" t="s">
        <v>9296</v>
      </c>
      <c r="B2433" s="272" t="s">
        <v>9297</v>
      </c>
      <c r="C2433" s="272" t="s">
        <v>9391</v>
      </c>
      <c r="D2433" s="272" t="s">
        <v>9392</v>
      </c>
      <c r="E2433" s="273" t="s">
        <v>7087</v>
      </c>
      <c r="F2433" s="272" t="s">
        <v>7087</v>
      </c>
      <c r="G2433" s="272">
        <v>104926</v>
      </c>
      <c r="H2433" s="272" t="s">
        <v>9603</v>
      </c>
      <c r="I2433" s="272" t="s">
        <v>38</v>
      </c>
      <c r="J2433" s="272" t="s">
        <v>7147</v>
      </c>
      <c r="K2433" s="273">
        <v>113.68</v>
      </c>
      <c r="L2433" s="272" t="s">
        <v>7090</v>
      </c>
    </row>
    <row r="2434" spans="1:12">
      <c r="A2434" s="272" t="s">
        <v>9296</v>
      </c>
      <c r="B2434" s="272" t="s">
        <v>9297</v>
      </c>
      <c r="C2434" s="272" t="s">
        <v>9391</v>
      </c>
      <c r="D2434" s="272" t="s">
        <v>9392</v>
      </c>
      <c r="E2434" s="273" t="s">
        <v>7087</v>
      </c>
      <c r="F2434" s="272" t="s">
        <v>7087</v>
      </c>
      <c r="G2434" s="272">
        <v>104927</v>
      </c>
      <c r="H2434" s="272" t="s">
        <v>9604</v>
      </c>
      <c r="I2434" s="272" t="s">
        <v>38</v>
      </c>
      <c r="J2434" s="272" t="s">
        <v>7147</v>
      </c>
      <c r="K2434" s="273">
        <v>76.489999999999995</v>
      </c>
      <c r="L2434" s="272" t="s">
        <v>7090</v>
      </c>
    </row>
    <row r="2435" spans="1:12">
      <c r="A2435" s="272" t="s">
        <v>9296</v>
      </c>
      <c r="B2435" s="272" t="s">
        <v>9297</v>
      </c>
      <c r="C2435" s="272" t="s">
        <v>9391</v>
      </c>
      <c r="D2435" s="272" t="s">
        <v>9392</v>
      </c>
      <c r="E2435" s="273" t="s">
        <v>7087</v>
      </c>
      <c r="F2435" s="272" t="s">
        <v>7087</v>
      </c>
      <c r="G2435" s="272">
        <v>104928</v>
      </c>
      <c r="H2435" s="272" t="s">
        <v>9605</v>
      </c>
      <c r="I2435" s="272" t="s">
        <v>38</v>
      </c>
      <c r="J2435" s="272" t="s">
        <v>7147</v>
      </c>
      <c r="K2435" s="273">
        <v>154.51</v>
      </c>
      <c r="L2435" s="272" t="s">
        <v>7090</v>
      </c>
    </row>
    <row r="2436" spans="1:12">
      <c r="A2436" s="272" t="s">
        <v>9296</v>
      </c>
      <c r="B2436" s="272" t="s">
        <v>9297</v>
      </c>
      <c r="C2436" s="272" t="s">
        <v>9391</v>
      </c>
      <c r="D2436" s="272" t="s">
        <v>9392</v>
      </c>
      <c r="E2436" s="273" t="s">
        <v>7087</v>
      </c>
      <c r="F2436" s="272" t="s">
        <v>7087</v>
      </c>
      <c r="G2436" s="272">
        <v>104929</v>
      </c>
      <c r="H2436" s="272" t="s">
        <v>9606</v>
      </c>
      <c r="I2436" s="272" t="s">
        <v>38</v>
      </c>
      <c r="J2436" s="272" t="s">
        <v>7147</v>
      </c>
      <c r="K2436" s="273">
        <v>92.6</v>
      </c>
      <c r="L2436" s="272" t="s">
        <v>7090</v>
      </c>
    </row>
    <row r="2437" spans="1:12">
      <c r="A2437" s="272" t="s">
        <v>9296</v>
      </c>
      <c r="B2437" s="272" t="s">
        <v>9297</v>
      </c>
      <c r="C2437" s="272" t="s">
        <v>9607</v>
      </c>
      <c r="D2437" s="272" t="s">
        <v>9608</v>
      </c>
      <c r="E2437" s="273" t="s">
        <v>7087</v>
      </c>
      <c r="F2437" s="272" t="s">
        <v>7087</v>
      </c>
      <c r="G2437" s="272">
        <v>89996</v>
      </c>
      <c r="H2437" s="272" t="s">
        <v>9609</v>
      </c>
      <c r="I2437" s="272" t="s">
        <v>349</v>
      </c>
      <c r="J2437" s="272" t="s">
        <v>7147</v>
      </c>
      <c r="K2437" s="273">
        <v>11.24</v>
      </c>
      <c r="L2437" s="272" t="s">
        <v>7090</v>
      </c>
    </row>
    <row r="2438" spans="1:12">
      <c r="A2438" s="272" t="s">
        <v>9296</v>
      </c>
      <c r="B2438" s="272" t="s">
        <v>9297</v>
      </c>
      <c r="C2438" s="272" t="s">
        <v>9607</v>
      </c>
      <c r="D2438" s="272" t="s">
        <v>9608</v>
      </c>
      <c r="E2438" s="273" t="s">
        <v>7087</v>
      </c>
      <c r="F2438" s="272" t="s">
        <v>7087</v>
      </c>
      <c r="G2438" s="272">
        <v>89997</v>
      </c>
      <c r="H2438" s="272" t="s">
        <v>9610</v>
      </c>
      <c r="I2438" s="272" t="s">
        <v>349</v>
      </c>
      <c r="J2438" s="272" t="s">
        <v>7147</v>
      </c>
      <c r="K2438" s="273">
        <v>9.1999999999999993</v>
      </c>
      <c r="L2438" s="272" t="s">
        <v>7090</v>
      </c>
    </row>
    <row r="2439" spans="1:12">
      <c r="A2439" s="272" t="s">
        <v>9296</v>
      </c>
      <c r="B2439" s="272" t="s">
        <v>9297</v>
      </c>
      <c r="C2439" s="272" t="s">
        <v>9607</v>
      </c>
      <c r="D2439" s="272" t="s">
        <v>9608</v>
      </c>
      <c r="E2439" s="273" t="s">
        <v>7087</v>
      </c>
      <c r="F2439" s="272" t="s">
        <v>7087</v>
      </c>
      <c r="G2439" s="272">
        <v>89998</v>
      </c>
      <c r="H2439" s="272" t="s">
        <v>9611</v>
      </c>
      <c r="I2439" s="272" t="s">
        <v>349</v>
      </c>
      <c r="J2439" s="272" t="s">
        <v>7147</v>
      </c>
      <c r="K2439" s="273">
        <v>10.75</v>
      </c>
      <c r="L2439" s="272" t="s">
        <v>7090</v>
      </c>
    </row>
    <row r="2440" spans="1:12">
      <c r="A2440" s="272" t="s">
        <v>9296</v>
      </c>
      <c r="B2440" s="272" t="s">
        <v>9297</v>
      </c>
      <c r="C2440" s="272" t="s">
        <v>9607</v>
      </c>
      <c r="D2440" s="272" t="s">
        <v>9608</v>
      </c>
      <c r="E2440" s="273" t="s">
        <v>7087</v>
      </c>
      <c r="F2440" s="272" t="s">
        <v>7087</v>
      </c>
      <c r="G2440" s="272">
        <v>89999</v>
      </c>
      <c r="H2440" s="272" t="s">
        <v>9612</v>
      </c>
      <c r="I2440" s="272" t="s">
        <v>349</v>
      </c>
      <c r="J2440" s="272" t="s">
        <v>7147</v>
      </c>
      <c r="K2440" s="273">
        <v>16.350000000000001</v>
      </c>
      <c r="L2440" s="272" t="s">
        <v>7090</v>
      </c>
    </row>
    <row r="2441" spans="1:12">
      <c r="A2441" s="272" t="s">
        <v>9296</v>
      </c>
      <c r="B2441" s="272" t="s">
        <v>9297</v>
      </c>
      <c r="C2441" s="272" t="s">
        <v>9607</v>
      </c>
      <c r="D2441" s="272" t="s">
        <v>9608</v>
      </c>
      <c r="E2441" s="273" t="s">
        <v>7087</v>
      </c>
      <c r="F2441" s="272" t="s">
        <v>7087</v>
      </c>
      <c r="G2441" s="272">
        <v>90000</v>
      </c>
      <c r="H2441" s="272" t="s">
        <v>9613</v>
      </c>
      <c r="I2441" s="272" t="s">
        <v>349</v>
      </c>
      <c r="J2441" s="272" t="s">
        <v>7147</v>
      </c>
      <c r="K2441" s="273">
        <v>13.3</v>
      </c>
      <c r="L2441" s="272" t="s">
        <v>7090</v>
      </c>
    </row>
    <row r="2442" spans="1:12">
      <c r="A2442" s="272" t="s">
        <v>9296</v>
      </c>
      <c r="B2442" s="272" t="s">
        <v>9297</v>
      </c>
      <c r="C2442" s="272" t="s">
        <v>9607</v>
      </c>
      <c r="D2442" s="272" t="s">
        <v>9608</v>
      </c>
      <c r="E2442" s="273" t="s">
        <v>7087</v>
      </c>
      <c r="F2442" s="272" t="s">
        <v>7087</v>
      </c>
      <c r="G2442" s="272">
        <v>91593</v>
      </c>
      <c r="H2442" s="272" t="s">
        <v>9614</v>
      </c>
      <c r="I2442" s="272" t="s">
        <v>349</v>
      </c>
      <c r="J2442" s="272" t="s">
        <v>7089</v>
      </c>
      <c r="K2442" s="273">
        <v>12.94</v>
      </c>
      <c r="L2442" s="272" t="s">
        <v>7090</v>
      </c>
    </row>
    <row r="2443" spans="1:12">
      <c r="A2443" s="272" t="s">
        <v>9296</v>
      </c>
      <c r="B2443" s="272" t="s">
        <v>9297</v>
      </c>
      <c r="C2443" s="272" t="s">
        <v>9607</v>
      </c>
      <c r="D2443" s="272" t="s">
        <v>9608</v>
      </c>
      <c r="E2443" s="273" t="s">
        <v>7087</v>
      </c>
      <c r="F2443" s="272" t="s">
        <v>7087</v>
      </c>
      <c r="G2443" s="272">
        <v>91594</v>
      </c>
      <c r="H2443" s="272" t="s">
        <v>9615</v>
      </c>
      <c r="I2443" s="272" t="s">
        <v>349</v>
      </c>
      <c r="J2443" s="272" t="s">
        <v>7089</v>
      </c>
      <c r="K2443" s="273">
        <v>13.35</v>
      </c>
      <c r="L2443" s="272" t="s">
        <v>7090</v>
      </c>
    </row>
    <row r="2444" spans="1:12">
      <c r="A2444" s="272" t="s">
        <v>9296</v>
      </c>
      <c r="B2444" s="272" t="s">
        <v>9297</v>
      </c>
      <c r="C2444" s="272" t="s">
        <v>9607</v>
      </c>
      <c r="D2444" s="272" t="s">
        <v>9608</v>
      </c>
      <c r="E2444" s="273" t="s">
        <v>7087</v>
      </c>
      <c r="F2444" s="272" t="s">
        <v>7087</v>
      </c>
      <c r="G2444" s="272">
        <v>91595</v>
      </c>
      <c r="H2444" s="272" t="s">
        <v>9616</v>
      </c>
      <c r="I2444" s="272" t="s">
        <v>349</v>
      </c>
      <c r="J2444" s="272" t="s">
        <v>7089</v>
      </c>
      <c r="K2444" s="273">
        <v>13.98</v>
      </c>
      <c r="L2444" s="272" t="s">
        <v>7090</v>
      </c>
    </row>
    <row r="2445" spans="1:12">
      <c r="A2445" s="272" t="s">
        <v>9296</v>
      </c>
      <c r="B2445" s="272" t="s">
        <v>9297</v>
      </c>
      <c r="C2445" s="272" t="s">
        <v>9607</v>
      </c>
      <c r="D2445" s="272" t="s">
        <v>9608</v>
      </c>
      <c r="E2445" s="273" t="s">
        <v>7087</v>
      </c>
      <c r="F2445" s="272" t="s">
        <v>7087</v>
      </c>
      <c r="G2445" s="272">
        <v>91596</v>
      </c>
      <c r="H2445" s="272" t="s">
        <v>9617</v>
      </c>
      <c r="I2445" s="272" t="s">
        <v>349</v>
      </c>
      <c r="J2445" s="272" t="s">
        <v>7089</v>
      </c>
      <c r="K2445" s="273">
        <v>13.24</v>
      </c>
      <c r="L2445" s="272" t="s">
        <v>7090</v>
      </c>
    </row>
    <row r="2446" spans="1:12">
      <c r="A2446" s="272" t="s">
        <v>9296</v>
      </c>
      <c r="B2446" s="272" t="s">
        <v>9297</v>
      </c>
      <c r="C2446" s="272" t="s">
        <v>9607</v>
      </c>
      <c r="D2446" s="272" t="s">
        <v>9608</v>
      </c>
      <c r="E2446" s="273" t="s">
        <v>7087</v>
      </c>
      <c r="F2446" s="272" t="s">
        <v>7087</v>
      </c>
      <c r="G2446" s="272">
        <v>91597</v>
      </c>
      <c r="H2446" s="272" t="s">
        <v>9618</v>
      </c>
      <c r="I2446" s="272" t="s">
        <v>349</v>
      </c>
      <c r="J2446" s="272" t="s">
        <v>7089</v>
      </c>
      <c r="K2446" s="273">
        <v>9.35</v>
      </c>
      <c r="L2446" s="272" t="s">
        <v>7090</v>
      </c>
    </row>
    <row r="2447" spans="1:12">
      <c r="A2447" s="272" t="s">
        <v>9296</v>
      </c>
      <c r="B2447" s="272" t="s">
        <v>9297</v>
      </c>
      <c r="C2447" s="272" t="s">
        <v>9607</v>
      </c>
      <c r="D2447" s="272" t="s">
        <v>9608</v>
      </c>
      <c r="E2447" s="273" t="s">
        <v>7087</v>
      </c>
      <c r="F2447" s="272" t="s">
        <v>7087</v>
      </c>
      <c r="G2447" s="272">
        <v>91598</v>
      </c>
      <c r="H2447" s="272" t="s">
        <v>9619</v>
      </c>
      <c r="I2447" s="272" t="s">
        <v>349</v>
      </c>
      <c r="J2447" s="272" t="s">
        <v>7089</v>
      </c>
      <c r="K2447" s="273">
        <v>12.93</v>
      </c>
      <c r="L2447" s="272" t="s">
        <v>7090</v>
      </c>
    </row>
    <row r="2448" spans="1:12">
      <c r="A2448" s="272" t="s">
        <v>9296</v>
      </c>
      <c r="B2448" s="272" t="s">
        <v>9297</v>
      </c>
      <c r="C2448" s="272" t="s">
        <v>9607</v>
      </c>
      <c r="D2448" s="272" t="s">
        <v>9608</v>
      </c>
      <c r="E2448" s="273" t="s">
        <v>7087</v>
      </c>
      <c r="F2448" s="272" t="s">
        <v>7087</v>
      </c>
      <c r="G2448" s="272">
        <v>91599</v>
      </c>
      <c r="H2448" s="272" t="s">
        <v>9620</v>
      </c>
      <c r="I2448" s="272" t="s">
        <v>349</v>
      </c>
      <c r="J2448" s="272" t="s">
        <v>7089</v>
      </c>
      <c r="K2448" s="273">
        <v>9.73</v>
      </c>
      <c r="L2448" s="272" t="s">
        <v>7090</v>
      </c>
    </row>
    <row r="2449" spans="1:12">
      <c r="A2449" s="272" t="s">
        <v>9296</v>
      </c>
      <c r="B2449" s="272" t="s">
        <v>9297</v>
      </c>
      <c r="C2449" s="272" t="s">
        <v>9607</v>
      </c>
      <c r="D2449" s="272" t="s">
        <v>9608</v>
      </c>
      <c r="E2449" s="273" t="s">
        <v>7087</v>
      </c>
      <c r="F2449" s="272" t="s">
        <v>7087</v>
      </c>
      <c r="G2449" s="272">
        <v>91600</v>
      </c>
      <c r="H2449" s="272" t="s">
        <v>9621</v>
      </c>
      <c r="I2449" s="272" t="s">
        <v>349</v>
      </c>
      <c r="J2449" s="272" t="s">
        <v>7089</v>
      </c>
      <c r="K2449" s="273">
        <v>15.65</v>
      </c>
      <c r="L2449" s="272" t="s">
        <v>7090</v>
      </c>
    </row>
    <row r="2450" spans="1:12">
      <c r="A2450" s="272" t="s">
        <v>9296</v>
      </c>
      <c r="B2450" s="272" t="s">
        <v>9297</v>
      </c>
      <c r="C2450" s="272" t="s">
        <v>9607</v>
      </c>
      <c r="D2450" s="272" t="s">
        <v>9608</v>
      </c>
      <c r="E2450" s="273" t="s">
        <v>7087</v>
      </c>
      <c r="F2450" s="272" t="s">
        <v>7087</v>
      </c>
      <c r="G2450" s="272">
        <v>91601</v>
      </c>
      <c r="H2450" s="272" t="s">
        <v>9622</v>
      </c>
      <c r="I2450" s="272" t="s">
        <v>349</v>
      </c>
      <c r="J2450" s="272" t="s">
        <v>7147</v>
      </c>
      <c r="K2450" s="273">
        <v>13.1</v>
      </c>
      <c r="L2450" s="272" t="s">
        <v>7090</v>
      </c>
    </row>
    <row r="2451" spans="1:12">
      <c r="A2451" s="272" t="s">
        <v>9296</v>
      </c>
      <c r="B2451" s="272" t="s">
        <v>9297</v>
      </c>
      <c r="C2451" s="272" t="s">
        <v>9607</v>
      </c>
      <c r="D2451" s="272" t="s">
        <v>9608</v>
      </c>
      <c r="E2451" s="273" t="s">
        <v>7087</v>
      </c>
      <c r="F2451" s="272" t="s">
        <v>7087</v>
      </c>
      <c r="G2451" s="272">
        <v>91602</v>
      </c>
      <c r="H2451" s="272" t="s">
        <v>9623</v>
      </c>
      <c r="I2451" s="272" t="s">
        <v>349</v>
      </c>
      <c r="J2451" s="272" t="s">
        <v>7147</v>
      </c>
      <c r="K2451" s="273">
        <v>12.22</v>
      </c>
      <c r="L2451" s="272" t="s">
        <v>7090</v>
      </c>
    </row>
    <row r="2452" spans="1:12">
      <c r="A2452" s="272" t="s">
        <v>9296</v>
      </c>
      <c r="B2452" s="272" t="s">
        <v>9297</v>
      </c>
      <c r="C2452" s="272" t="s">
        <v>9607</v>
      </c>
      <c r="D2452" s="272" t="s">
        <v>9608</v>
      </c>
      <c r="E2452" s="273" t="s">
        <v>7087</v>
      </c>
      <c r="F2452" s="272" t="s">
        <v>7087</v>
      </c>
      <c r="G2452" s="272">
        <v>91603</v>
      </c>
      <c r="H2452" s="272" t="s">
        <v>9624</v>
      </c>
      <c r="I2452" s="272" t="s">
        <v>349</v>
      </c>
      <c r="J2452" s="272" t="s">
        <v>7147</v>
      </c>
      <c r="K2452" s="273">
        <v>11.53</v>
      </c>
      <c r="L2452" s="272" t="s">
        <v>7090</v>
      </c>
    </row>
    <row r="2453" spans="1:12">
      <c r="A2453" s="272" t="s">
        <v>9296</v>
      </c>
      <c r="B2453" s="272" t="s">
        <v>9297</v>
      </c>
      <c r="C2453" s="272" t="s">
        <v>9607</v>
      </c>
      <c r="D2453" s="272" t="s">
        <v>9608</v>
      </c>
      <c r="E2453" s="273" t="s">
        <v>7087</v>
      </c>
      <c r="F2453" s="272" t="s">
        <v>7087</v>
      </c>
      <c r="G2453" s="272">
        <v>92759</v>
      </c>
      <c r="H2453" s="272" t="s">
        <v>9625</v>
      </c>
      <c r="I2453" s="272" t="s">
        <v>349</v>
      </c>
      <c r="J2453" s="272" t="s">
        <v>7089</v>
      </c>
      <c r="K2453" s="273">
        <v>14.61</v>
      </c>
      <c r="L2453" s="272" t="s">
        <v>7090</v>
      </c>
    </row>
    <row r="2454" spans="1:12">
      <c r="A2454" s="272" t="s">
        <v>9296</v>
      </c>
      <c r="B2454" s="272" t="s">
        <v>9297</v>
      </c>
      <c r="C2454" s="272" t="s">
        <v>9607</v>
      </c>
      <c r="D2454" s="272" t="s">
        <v>9608</v>
      </c>
      <c r="E2454" s="273" t="s">
        <v>7087</v>
      </c>
      <c r="F2454" s="272" t="s">
        <v>7087</v>
      </c>
      <c r="G2454" s="272">
        <v>92760</v>
      </c>
      <c r="H2454" s="272" t="s">
        <v>9626</v>
      </c>
      <c r="I2454" s="272" t="s">
        <v>349</v>
      </c>
      <c r="J2454" s="272" t="s">
        <v>7089</v>
      </c>
      <c r="K2454" s="273">
        <v>14.03</v>
      </c>
      <c r="L2454" s="272" t="s">
        <v>7090</v>
      </c>
    </row>
    <row r="2455" spans="1:12">
      <c r="A2455" s="272" t="s">
        <v>9296</v>
      </c>
      <c r="B2455" s="272" t="s">
        <v>9297</v>
      </c>
      <c r="C2455" s="272" t="s">
        <v>9607</v>
      </c>
      <c r="D2455" s="272" t="s">
        <v>9608</v>
      </c>
      <c r="E2455" s="273" t="s">
        <v>7087</v>
      </c>
      <c r="F2455" s="272" t="s">
        <v>7087</v>
      </c>
      <c r="G2455" s="272">
        <v>92761</v>
      </c>
      <c r="H2455" s="272" t="s">
        <v>9627</v>
      </c>
      <c r="I2455" s="272" t="s">
        <v>349</v>
      </c>
      <c r="J2455" s="272" t="s">
        <v>7089</v>
      </c>
      <c r="K2455" s="273">
        <v>13.36</v>
      </c>
      <c r="L2455" s="272" t="s">
        <v>7090</v>
      </c>
    </row>
    <row r="2456" spans="1:12">
      <c r="A2456" s="272" t="s">
        <v>9296</v>
      </c>
      <c r="B2456" s="272" t="s">
        <v>9297</v>
      </c>
      <c r="C2456" s="272" t="s">
        <v>9607</v>
      </c>
      <c r="D2456" s="272" t="s">
        <v>9608</v>
      </c>
      <c r="E2456" s="273" t="s">
        <v>7087</v>
      </c>
      <c r="F2456" s="272" t="s">
        <v>7087</v>
      </c>
      <c r="G2456" s="272">
        <v>92762</v>
      </c>
      <c r="H2456" s="272" t="s">
        <v>9628</v>
      </c>
      <c r="I2456" s="272" t="s">
        <v>349</v>
      </c>
      <c r="J2456" s="272" t="s">
        <v>7089</v>
      </c>
      <c r="K2456" s="273">
        <v>12.01</v>
      </c>
      <c r="L2456" s="272" t="s">
        <v>7090</v>
      </c>
    </row>
    <row r="2457" spans="1:12">
      <c r="A2457" s="272" t="s">
        <v>9296</v>
      </c>
      <c r="B2457" s="272" t="s">
        <v>9297</v>
      </c>
      <c r="C2457" s="272" t="s">
        <v>9607</v>
      </c>
      <c r="D2457" s="272" t="s">
        <v>9608</v>
      </c>
      <c r="E2457" s="273" t="s">
        <v>7087</v>
      </c>
      <c r="F2457" s="272" t="s">
        <v>7087</v>
      </c>
      <c r="G2457" s="272">
        <v>92763</v>
      </c>
      <c r="H2457" s="272" t="s">
        <v>9629</v>
      </c>
      <c r="I2457" s="272" t="s">
        <v>349</v>
      </c>
      <c r="J2457" s="272" t="s">
        <v>7089</v>
      </c>
      <c r="K2457" s="273">
        <v>10.18</v>
      </c>
      <c r="L2457" s="272" t="s">
        <v>7090</v>
      </c>
    </row>
    <row r="2458" spans="1:12">
      <c r="A2458" s="272" t="s">
        <v>9296</v>
      </c>
      <c r="B2458" s="272" t="s">
        <v>9297</v>
      </c>
      <c r="C2458" s="272" t="s">
        <v>9607</v>
      </c>
      <c r="D2458" s="272" t="s">
        <v>9608</v>
      </c>
      <c r="E2458" s="273" t="s">
        <v>7087</v>
      </c>
      <c r="F2458" s="272" t="s">
        <v>7087</v>
      </c>
      <c r="G2458" s="272">
        <v>92764</v>
      </c>
      <c r="H2458" s="272" t="s">
        <v>9630</v>
      </c>
      <c r="I2458" s="272" t="s">
        <v>349</v>
      </c>
      <c r="J2458" s="272" t="s">
        <v>7089</v>
      </c>
      <c r="K2458" s="273">
        <v>9.9</v>
      </c>
      <c r="L2458" s="272" t="s">
        <v>7090</v>
      </c>
    </row>
    <row r="2459" spans="1:12">
      <c r="A2459" s="272" t="s">
        <v>9296</v>
      </c>
      <c r="B2459" s="272" t="s">
        <v>9297</v>
      </c>
      <c r="C2459" s="272" t="s">
        <v>9607</v>
      </c>
      <c r="D2459" s="272" t="s">
        <v>9608</v>
      </c>
      <c r="E2459" s="273" t="s">
        <v>7087</v>
      </c>
      <c r="F2459" s="272" t="s">
        <v>7087</v>
      </c>
      <c r="G2459" s="272">
        <v>92765</v>
      </c>
      <c r="H2459" s="272" t="s">
        <v>9631</v>
      </c>
      <c r="I2459" s="272" t="s">
        <v>349</v>
      </c>
      <c r="J2459" s="272" t="s">
        <v>7089</v>
      </c>
      <c r="K2459" s="273">
        <v>11.3</v>
      </c>
      <c r="L2459" s="272" t="s">
        <v>7090</v>
      </c>
    </row>
    <row r="2460" spans="1:12">
      <c r="A2460" s="272" t="s">
        <v>9296</v>
      </c>
      <c r="B2460" s="272" t="s">
        <v>9297</v>
      </c>
      <c r="C2460" s="272" t="s">
        <v>9607</v>
      </c>
      <c r="D2460" s="272" t="s">
        <v>9608</v>
      </c>
      <c r="E2460" s="273" t="s">
        <v>7087</v>
      </c>
      <c r="F2460" s="272" t="s">
        <v>7087</v>
      </c>
      <c r="G2460" s="272">
        <v>92766</v>
      </c>
      <c r="H2460" s="272" t="s">
        <v>9632</v>
      </c>
      <c r="I2460" s="272" t="s">
        <v>349</v>
      </c>
      <c r="J2460" s="272" t="s">
        <v>7089</v>
      </c>
      <c r="K2460" s="273">
        <v>11.19</v>
      </c>
      <c r="L2460" s="272" t="s">
        <v>7090</v>
      </c>
    </row>
    <row r="2461" spans="1:12">
      <c r="A2461" s="272" t="s">
        <v>9296</v>
      </c>
      <c r="B2461" s="272" t="s">
        <v>9297</v>
      </c>
      <c r="C2461" s="272" t="s">
        <v>9607</v>
      </c>
      <c r="D2461" s="272" t="s">
        <v>9608</v>
      </c>
      <c r="E2461" s="273" t="s">
        <v>7087</v>
      </c>
      <c r="F2461" s="272" t="s">
        <v>7087</v>
      </c>
      <c r="G2461" s="272">
        <v>92767</v>
      </c>
      <c r="H2461" s="272" t="s">
        <v>9633</v>
      </c>
      <c r="I2461" s="272" t="s">
        <v>349</v>
      </c>
      <c r="J2461" s="272" t="s">
        <v>7089</v>
      </c>
      <c r="K2461" s="273">
        <v>15.89</v>
      </c>
      <c r="L2461" s="272" t="s">
        <v>7090</v>
      </c>
    </row>
    <row r="2462" spans="1:12">
      <c r="A2462" s="272" t="s">
        <v>9296</v>
      </c>
      <c r="B2462" s="272" t="s">
        <v>9297</v>
      </c>
      <c r="C2462" s="272" t="s">
        <v>9607</v>
      </c>
      <c r="D2462" s="272" t="s">
        <v>9608</v>
      </c>
      <c r="E2462" s="273" t="s">
        <v>7087</v>
      </c>
      <c r="F2462" s="272" t="s">
        <v>7087</v>
      </c>
      <c r="G2462" s="272">
        <v>92768</v>
      </c>
      <c r="H2462" s="272" t="s">
        <v>9634</v>
      </c>
      <c r="I2462" s="272" t="s">
        <v>349</v>
      </c>
      <c r="J2462" s="272" t="s">
        <v>7089</v>
      </c>
      <c r="K2462" s="273">
        <v>14.14</v>
      </c>
      <c r="L2462" s="272" t="s">
        <v>7090</v>
      </c>
    </row>
    <row r="2463" spans="1:12">
      <c r="A2463" s="272" t="s">
        <v>9296</v>
      </c>
      <c r="B2463" s="272" t="s">
        <v>9297</v>
      </c>
      <c r="C2463" s="272" t="s">
        <v>9607</v>
      </c>
      <c r="D2463" s="272" t="s">
        <v>9608</v>
      </c>
      <c r="E2463" s="273" t="s">
        <v>7087</v>
      </c>
      <c r="F2463" s="272" t="s">
        <v>7087</v>
      </c>
      <c r="G2463" s="272">
        <v>92769</v>
      </c>
      <c r="H2463" s="272" t="s">
        <v>9635</v>
      </c>
      <c r="I2463" s="272" t="s">
        <v>349</v>
      </c>
      <c r="J2463" s="272" t="s">
        <v>7089</v>
      </c>
      <c r="K2463" s="273">
        <v>13.57</v>
      </c>
      <c r="L2463" s="272" t="s">
        <v>7090</v>
      </c>
    </row>
    <row r="2464" spans="1:12">
      <c r="A2464" s="272" t="s">
        <v>9296</v>
      </c>
      <c r="B2464" s="272" t="s">
        <v>9297</v>
      </c>
      <c r="C2464" s="272" t="s">
        <v>9607</v>
      </c>
      <c r="D2464" s="272" t="s">
        <v>9608</v>
      </c>
      <c r="E2464" s="273" t="s">
        <v>7087</v>
      </c>
      <c r="F2464" s="272" t="s">
        <v>7087</v>
      </c>
      <c r="G2464" s="272">
        <v>92770</v>
      </c>
      <c r="H2464" s="272" t="s">
        <v>9636</v>
      </c>
      <c r="I2464" s="272" t="s">
        <v>349</v>
      </c>
      <c r="J2464" s="272" t="s">
        <v>7089</v>
      </c>
      <c r="K2464" s="273">
        <v>12.92</v>
      </c>
      <c r="L2464" s="272" t="s">
        <v>7090</v>
      </c>
    </row>
    <row r="2465" spans="1:12">
      <c r="A2465" s="272" t="s">
        <v>9296</v>
      </c>
      <c r="B2465" s="272" t="s">
        <v>9297</v>
      </c>
      <c r="C2465" s="272" t="s">
        <v>9607</v>
      </c>
      <c r="D2465" s="272" t="s">
        <v>9608</v>
      </c>
      <c r="E2465" s="273" t="s">
        <v>7087</v>
      </c>
      <c r="F2465" s="272" t="s">
        <v>7087</v>
      </c>
      <c r="G2465" s="272">
        <v>92771</v>
      </c>
      <c r="H2465" s="272" t="s">
        <v>9637</v>
      </c>
      <c r="I2465" s="272" t="s">
        <v>349</v>
      </c>
      <c r="J2465" s="272" t="s">
        <v>7089</v>
      </c>
      <c r="K2465" s="273">
        <v>11.59</v>
      </c>
      <c r="L2465" s="272" t="s">
        <v>7090</v>
      </c>
    </row>
    <row r="2466" spans="1:12">
      <c r="A2466" s="272" t="s">
        <v>9296</v>
      </c>
      <c r="B2466" s="272" t="s">
        <v>9297</v>
      </c>
      <c r="C2466" s="272" t="s">
        <v>9607</v>
      </c>
      <c r="D2466" s="272" t="s">
        <v>9608</v>
      </c>
      <c r="E2466" s="273" t="s">
        <v>7087</v>
      </c>
      <c r="F2466" s="272" t="s">
        <v>7087</v>
      </c>
      <c r="G2466" s="272">
        <v>92772</v>
      </c>
      <c r="H2466" s="272" t="s">
        <v>9638</v>
      </c>
      <c r="I2466" s="272" t="s">
        <v>349</v>
      </c>
      <c r="J2466" s="272" t="s">
        <v>7089</v>
      </c>
      <c r="K2466" s="273">
        <v>9.81</v>
      </c>
      <c r="L2466" s="272" t="s">
        <v>7090</v>
      </c>
    </row>
    <row r="2467" spans="1:12">
      <c r="A2467" s="272" t="s">
        <v>9296</v>
      </c>
      <c r="B2467" s="272" t="s">
        <v>9297</v>
      </c>
      <c r="C2467" s="272" t="s">
        <v>9607</v>
      </c>
      <c r="D2467" s="272" t="s">
        <v>9608</v>
      </c>
      <c r="E2467" s="273" t="s">
        <v>7087</v>
      </c>
      <c r="F2467" s="272" t="s">
        <v>7087</v>
      </c>
      <c r="G2467" s="272">
        <v>92773</v>
      </c>
      <c r="H2467" s="272" t="s">
        <v>9639</v>
      </c>
      <c r="I2467" s="272" t="s">
        <v>349</v>
      </c>
      <c r="J2467" s="272" t="s">
        <v>7147</v>
      </c>
      <c r="K2467" s="273">
        <v>9.66</v>
      </c>
      <c r="L2467" s="272" t="s">
        <v>7090</v>
      </c>
    </row>
    <row r="2468" spans="1:12">
      <c r="A2468" s="272" t="s">
        <v>9296</v>
      </c>
      <c r="B2468" s="272" t="s">
        <v>9297</v>
      </c>
      <c r="C2468" s="272" t="s">
        <v>9607</v>
      </c>
      <c r="D2468" s="272" t="s">
        <v>9608</v>
      </c>
      <c r="E2468" s="273" t="s">
        <v>7087</v>
      </c>
      <c r="F2468" s="272" t="s">
        <v>7087</v>
      </c>
      <c r="G2468" s="272">
        <v>92774</v>
      </c>
      <c r="H2468" s="272" t="s">
        <v>9640</v>
      </c>
      <c r="I2468" s="272" t="s">
        <v>349</v>
      </c>
      <c r="J2468" s="272" t="s">
        <v>7147</v>
      </c>
      <c r="K2468" s="273">
        <v>11.15</v>
      </c>
      <c r="L2468" s="272" t="s">
        <v>7090</v>
      </c>
    </row>
    <row r="2469" spans="1:12">
      <c r="A2469" s="272" t="s">
        <v>9296</v>
      </c>
      <c r="B2469" s="272" t="s">
        <v>9297</v>
      </c>
      <c r="C2469" s="272" t="s">
        <v>9607</v>
      </c>
      <c r="D2469" s="272" t="s">
        <v>9608</v>
      </c>
      <c r="E2469" s="273" t="s">
        <v>7087</v>
      </c>
      <c r="F2469" s="272" t="s">
        <v>7087</v>
      </c>
      <c r="G2469" s="272">
        <v>92798</v>
      </c>
      <c r="H2469" s="272" t="s">
        <v>9641</v>
      </c>
      <c r="I2469" s="272" t="s">
        <v>349</v>
      </c>
      <c r="J2469" s="272" t="s">
        <v>7147</v>
      </c>
      <c r="K2469" s="273">
        <v>10.1</v>
      </c>
      <c r="L2469" s="272" t="s">
        <v>7090</v>
      </c>
    </row>
    <row r="2470" spans="1:12">
      <c r="A2470" s="272" t="s">
        <v>9296</v>
      </c>
      <c r="B2470" s="272" t="s">
        <v>9297</v>
      </c>
      <c r="C2470" s="272" t="s">
        <v>9607</v>
      </c>
      <c r="D2470" s="272" t="s">
        <v>9608</v>
      </c>
      <c r="E2470" s="273" t="s">
        <v>7087</v>
      </c>
      <c r="F2470" s="272" t="s">
        <v>7087</v>
      </c>
      <c r="G2470" s="272">
        <v>92799</v>
      </c>
      <c r="H2470" s="272" t="s">
        <v>9642</v>
      </c>
      <c r="I2470" s="272" t="s">
        <v>349</v>
      </c>
      <c r="J2470" s="272" t="s">
        <v>7147</v>
      </c>
      <c r="K2470" s="273">
        <v>11.58</v>
      </c>
      <c r="L2470" s="272" t="s">
        <v>7090</v>
      </c>
    </row>
    <row r="2471" spans="1:12">
      <c r="A2471" s="272" t="s">
        <v>9296</v>
      </c>
      <c r="B2471" s="272" t="s">
        <v>9297</v>
      </c>
      <c r="C2471" s="272" t="s">
        <v>9607</v>
      </c>
      <c r="D2471" s="272" t="s">
        <v>9608</v>
      </c>
      <c r="E2471" s="273" t="s">
        <v>7087</v>
      </c>
      <c r="F2471" s="272" t="s">
        <v>7087</v>
      </c>
      <c r="G2471" s="272">
        <v>92800</v>
      </c>
      <c r="H2471" s="272" t="s">
        <v>9643</v>
      </c>
      <c r="I2471" s="272" t="s">
        <v>349</v>
      </c>
      <c r="J2471" s="272" t="s">
        <v>7147</v>
      </c>
      <c r="K2471" s="273">
        <v>10.6</v>
      </c>
      <c r="L2471" s="272" t="s">
        <v>7090</v>
      </c>
    </row>
    <row r="2472" spans="1:12">
      <c r="A2472" s="272" t="s">
        <v>9296</v>
      </c>
      <c r="B2472" s="272" t="s">
        <v>9297</v>
      </c>
      <c r="C2472" s="272" t="s">
        <v>9607</v>
      </c>
      <c r="D2472" s="272" t="s">
        <v>9608</v>
      </c>
      <c r="E2472" s="273" t="s">
        <v>7087</v>
      </c>
      <c r="F2472" s="272" t="s">
        <v>7087</v>
      </c>
      <c r="G2472" s="272">
        <v>92801</v>
      </c>
      <c r="H2472" s="272" t="s">
        <v>9644</v>
      </c>
      <c r="I2472" s="272" t="s">
        <v>349</v>
      </c>
      <c r="J2472" s="272" t="s">
        <v>7147</v>
      </c>
      <c r="K2472" s="273">
        <v>10.86</v>
      </c>
      <c r="L2472" s="272" t="s">
        <v>7090</v>
      </c>
    </row>
    <row r="2473" spans="1:12">
      <c r="A2473" s="272" t="s">
        <v>9296</v>
      </c>
      <c r="B2473" s="272" t="s">
        <v>9297</v>
      </c>
      <c r="C2473" s="272" t="s">
        <v>9607</v>
      </c>
      <c r="D2473" s="272" t="s">
        <v>9608</v>
      </c>
      <c r="E2473" s="273" t="s">
        <v>7087</v>
      </c>
      <c r="F2473" s="272" t="s">
        <v>7087</v>
      </c>
      <c r="G2473" s="272">
        <v>92802</v>
      </c>
      <c r="H2473" s="272" t="s">
        <v>9645</v>
      </c>
      <c r="I2473" s="272" t="s">
        <v>349</v>
      </c>
      <c r="J2473" s="272" t="s">
        <v>7147</v>
      </c>
      <c r="K2473" s="273">
        <v>10.88</v>
      </c>
      <c r="L2473" s="272" t="s">
        <v>7090</v>
      </c>
    </row>
    <row r="2474" spans="1:12">
      <c r="A2474" s="272" t="s">
        <v>9296</v>
      </c>
      <c r="B2474" s="272" t="s">
        <v>9297</v>
      </c>
      <c r="C2474" s="272" t="s">
        <v>9607</v>
      </c>
      <c r="D2474" s="272" t="s">
        <v>9608</v>
      </c>
      <c r="E2474" s="273" t="s">
        <v>7087</v>
      </c>
      <c r="F2474" s="272" t="s">
        <v>7087</v>
      </c>
      <c r="G2474" s="272">
        <v>92803</v>
      </c>
      <c r="H2474" s="272" t="s">
        <v>9646</v>
      </c>
      <c r="I2474" s="272" t="s">
        <v>349</v>
      </c>
      <c r="J2474" s="272" t="s">
        <v>7147</v>
      </c>
      <c r="K2474" s="273">
        <v>10.06</v>
      </c>
      <c r="L2474" s="272" t="s">
        <v>7090</v>
      </c>
    </row>
    <row r="2475" spans="1:12">
      <c r="A2475" s="272" t="s">
        <v>9296</v>
      </c>
      <c r="B2475" s="272" t="s">
        <v>9297</v>
      </c>
      <c r="C2475" s="272" t="s">
        <v>9607</v>
      </c>
      <c r="D2475" s="272" t="s">
        <v>9608</v>
      </c>
      <c r="E2475" s="273" t="s">
        <v>7087</v>
      </c>
      <c r="F2475" s="272" t="s">
        <v>7087</v>
      </c>
      <c r="G2475" s="272">
        <v>92804</v>
      </c>
      <c r="H2475" s="272" t="s">
        <v>9647</v>
      </c>
      <c r="I2475" s="272" t="s">
        <v>349</v>
      </c>
      <c r="J2475" s="272" t="s">
        <v>7147</v>
      </c>
      <c r="K2475" s="273">
        <v>8.64</v>
      </c>
      <c r="L2475" s="272" t="s">
        <v>7090</v>
      </c>
    </row>
    <row r="2476" spans="1:12">
      <c r="A2476" s="272" t="s">
        <v>9296</v>
      </c>
      <c r="B2476" s="272" t="s">
        <v>9297</v>
      </c>
      <c r="C2476" s="272" t="s">
        <v>9607</v>
      </c>
      <c r="D2476" s="272" t="s">
        <v>9608</v>
      </c>
      <c r="E2476" s="273" t="s">
        <v>7087</v>
      </c>
      <c r="F2476" s="272" t="s">
        <v>7087</v>
      </c>
      <c r="G2476" s="272">
        <v>92805</v>
      </c>
      <c r="H2476" s="272" t="s">
        <v>9648</v>
      </c>
      <c r="I2476" s="272" t="s">
        <v>349</v>
      </c>
      <c r="J2476" s="272" t="s">
        <v>7147</v>
      </c>
      <c r="K2476" s="273">
        <v>8.58</v>
      </c>
      <c r="L2476" s="272" t="s">
        <v>7090</v>
      </c>
    </row>
    <row r="2477" spans="1:12">
      <c r="A2477" s="272" t="s">
        <v>9296</v>
      </c>
      <c r="B2477" s="272" t="s">
        <v>9297</v>
      </c>
      <c r="C2477" s="272" t="s">
        <v>9607</v>
      </c>
      <c r="D2477" s="272" t="s">
        <v>9608</v>
      </c>
      <c r="E2477" s="273" t="s">
        <v>7087</v>
      </c>
      <c r="F2477" s="272" t="s">
        <v>7087</v>
      </c>
      <c r="G2477" s="272">
        <v>92806</v>
      </c>
      <c r="H2477" s="272" t="s">
        <v>9649</v>
      </c>
      <c r="I2477" s="272" t="s">
        <v>349</v>
      </c>
      <c r="J2477" s="272" t="s">
        <v>7147</v>
      </c>
      <c r="K2477" s="273">
        <v>10.11</v>
      </c>
      <c r="L2477" s="272" t="s">
        <v>7090</v>
      </c>
    </row>
    <row r="2478" spans="1:12">
      <c r="A2478" s="272" t="s">
        <v>9296</v>
      </c>
      <c r="B2478" s="272" t="s">
        <v>9297</v>
      </c>
      <c r="C2478" s="272" t="s">
        <v>9607</v>
      </c>
      <c r="D2478" s="272" t="s">
        <v>9608</v>
      </c>
      <c r="E2478" s="273" t="s">
        <v>7087</v>
      </c>
      <c r="F2478" s="272" t="s">
        <v>7087</v>
      </c>
      <c r="G2478" s="272">
        <v>92875</v>
      </c>
      <c r="H2478" s="272" t="s">
        <v>9650</v>
      </c>
      <c r="I2478" s="272" t="s">
        <v>349</v>
      </c>
      <c r="J2478" s="272" t="s">
        <v>7147</v>
      </c>
      <c r="K2478" s="273">
        <v>10.25</v>
      </c>
      <c r="L2478" s="272" t="s">
        <v>7090</v>
      </c>
    </row>
    <row r="2479" spans="1:12">
      <c r="A2479" s="272" t="s">
        <v>9296</v>
      </c>
      <c r="B2479" s="272" t="s">
        <v>9297</v>
      </c>
      <c r="C2479" s="272" t="s">
        <v>9607</v>
      </c>
      <c r="D2479" s="272" t="s">
        <v>9608</v>
      </c>
      <c r="E2479" s="273" t="s">
        <v>7087</v>
      </c>
      <c r="F2479" s="272" t="s">
        <v>7087</v>
      </c>
      <c r="G2479" s="272">
        <v>92876</v>
      </c>
      <c r="H2479" s="272" t="s">
        <v>9651</v>
      </c>
      <c r="I2479" s="272" t="s">
        <v>349</v>
      </c>
      <c r="J2479" s="272" t="s">
        <v>7147</v>
      </c>
      <c r="K2479" s="273">
        <v>10.050000000000001</v>
      </c>
      <c r="L2479" s="272" t="s">
        <v>7090</v>
      </c>
    </row>
    <row r="2480" spans="1:12">
      <c r="A2480" s="272" t="s">
        <v>9296</v>
      </c>
      <c r="B2480" s="272" t="s">
        <v>9297</v>
      </c>
      <c r="C2480" s="272" t="s">
        <v>9607</v>
      </c>
      <c r="D2480" s="272" t="s">
        <v>9608</v>
      </c>
      <c r="E2480" s="273" t="s">
        <v>7087</v>
      </c>
      <c r="F2480" s="272" t="s">
        <v>7087</v>
      </c>
      <c r="G2480" s="272">
        <v>92877</v>
      </c>
      <c r="H2480" s="272" t="s">
        <v>9652</v>
      </c>
      <c r="I2480" s="272" t="s">
        <v>349</v>
      </c>
      <c r="J2480" s="272" t="s">
        <v>7147</v>
      </c>
      <c r="K2480" s="273">
        <v>10.89</v>
      </c>
      <c r="L2480" s="272" t="s">
        <v>7090</v>
      </c>
    </row>
    <row r="2481" spans="1:12">
      <c r="A2481" s="272" t="s">
        <v>9296</v>
      </c>
      <c r="B2481" s="272" t="s">
        <v>9297</v>
      </c>
      <c r="C2481" s="272" t="s">
        <v>9607</v>
      </c>
      <c r="D2481" s="272" t="s">
        <v>9608</v>
      </c>
      <c r="E2481" s="273" t="s">
        <v>7087</v>
      </c>
      <c r="F2481" s="272" t="s">
        <v>7087</v>
      </c>
      <c r="G2481" s="272">
        <v>92878</v>
      </c>
      <c r="H2481" s="272" t="s">
        <v>9653</v>
      </c>
      <c r="I2481" s="272" t="s">
        <v>349</v>
      </c>
      <c r="J2481" s="272" t="s">
        <v>7147</v>
      </c>
      <c r="K2481" s="273">
        <v>10.75</v>
      </c>
      <c r="L2481" s="272" t="s">
        <v>7090</v>
      </c>
    </row>
    <row r="2482" spans="1:12">
      <c r="A2482" s="272" t="s">
        <v>9296</v>
      </c>
      <c r="B2482" s="272" t="s">
        <v>9297</v>
      </c>
      <c r="C2482" s="272" t="s">
        <v>9607</v>
      </c>
      <c r="D2482" s="272" t="s">
        <v>9608</v>
      </c>
      <c r="E2482" s="273" t="s">
        <v>7087</v>
      </c>
      <c r="F2482" s="272" t="s">
        <v>7087</v>
      </c>
      <c r="G2482" s="272">
        <v>92879</v>
      </c>
      <c r="H2482" s="272" t="s">
        <v>9654</v>
      </c>
      <c r="I2482" s="272" t="s">
        <v>349</v>
      </c>
      <c r="J2482" s="272" t="s">
        <v>7147</v>
      </c>
      <c r="K2482" s="273">
        <v>10.65</v>
      </c>
      <c r="L2482" s="272" t="s">
        <v>7090</v>
      </c>
    </row>
    <row r="2483" spans="1:12">
      <c r="A2483" s="272" t="s">
        <v>9296</v>
      </c>
      <c r="B2483" s="272" t="s">
        <v>9297</v>
      </c>
      <c r="C2483" s="272" t="s">
        <v>9607</v>
      </c>
      <c r="D2483" s="272" t="s">
        <v>9608</v>
      </c>
      <c r="E2483" s="273" t="s">
        <v>7087</v>
      </c>
      <c r="F2483" s="272" t="s">
        <v>7087</v>
      </c>
      <c r="G2483" s="272">
        <v>92880</v>
      </c>
      <c r="H2483" s="272" t="s">
        <v>9655</v>
      </c>
      <c r="I2483" s="272" t="s">
        <v>349</v>
      </c>
      <c r="J2483" s="272" t="s">
        <v>7147</v>
      </c>
      <c r="K2483" s="273">
        <v>10.89</v>
      </c>
      <c r="L2483" s="272" t="s">
        <v>7090</v>
      </c>
    </row>
    <row r="2484" spans="1:12">
      <c r="A2484" s="272" t="s">
        <v>9296</v>
      </c>
      <c r="B2484" s="272" t="s">
        <v>9297</v>
      </c>
      <c r="C2484" s="272" t="s">
        <v>9607</v>
      </c>
      <c r="D2484" s="272" t="s">
        <v>9608</v>
      </c>
      <c r="E2484" s="273" t="s">
        <v>7087</v>
      </c>
      <c r="F2484" s="272" t="s">
        <v>7087</v>
      </c>
      <c r="G2484" s="272">
        <v>92881</v>
      </c>
      <c r="H2484" s="272" t="s">
        <v>9656</v>
      </c>
      <c r="I2484" s="272" t="s">
        <v>349</v>
      </c>
      <c r="J2484" s="272" t="s">
        <v>7147</v>
      </c>
      <c r="K2484" s="273">
        <v>10.87</v>
      </c>
      <c r="L2484" s="272" t="s">
        <v>7090</v>
      </c>
    </row>
    <row r="2485" spans="1:12">
      <c r="A2485" s="272" t="s">
        <v>9296</v>
      </c>
      <c r="B2485" s="272" t="s">
        <v>9297</v>
      </c>
      <c r="C2485" s="272" t="s">
        <v>9607</v>
      </c>
      <c r="D2485" s="272" t="s">
        <v>9608</v>
      </c>
      <c r="E2485" s="273" t="s">
        <v>7087</v>
      </c>
      <c r="F2485" s="272" t="s">
        <v>7087</v>
      </c>
      <c r="G2485" s="272">
        <v>92882</v>
      </c>
      <c r="H2485" s="272" t="s">
        <v>9657</v>
      </c>
      <c r="I2485" s="272" t="s">
        <v>349</v>
      </c>
      <c r="J2485" s="272" t="s">
        <v>7089</v>
      </c>
      <c r="K2485" s="273">
        <v>13.86</v>
      </c>
      <c r="L2485" s="272" t="s">
        <v>7090</v>
      </c>
    </row>
    <row r="2486" spans="1:12">
      <c r="A2486" s="272" t="s">
        <v>9296</v>
      </c>
      <c r="B2486" s="272" t="s">
        <v>9297</v>
      </c>
      <c r="C2486" s="272" t="s">
        <v>9607</v>
      </c>
      <c r="D2486" s="272" t="s">
        <v>9608</v>
      </c>
      <c r="E2486" s="273" t="s">
        <v>7087</v>
      </c>
      <c r="F2486" s="272" t="s">
        <v>7087</v>
      </c>
      <c r="G2486" s="272">
        <v>92883</v>
      </c>
      <c r="H2486" s="272" t="s">
        <v>9658</v>
      </c>
      <c r="I2486" s="272" t="s">
        <v>349</v>
      </c>
      <c r="J2486" s="272" t="s">
        <v>7089</v>
      </c>
      <c r="K2486" s="273">
        <v>12.94</v>
      </c>
      <c r="L2486" s="272" t="s">
        <v>7090</v>
      </c>
    </row>
    <row r="2487" spans="1:12">
      <c r="A2487" s="272" t="s">
        <v>9296</v>
      </c>
      <c r="B2487" s="272" t="s">
        <v>9297</v>
      </c>
      <c r="C2487" s="272" t="s">
        <v>9607</v>
      </c>
      <c r="D2487" s="272" t="s">
        <v>9608</v>
      </c>
      <c r="E2487" s="273" t="s">
        <v>7087</v>
      </c>
      <c r="F2487" s="272" t="s">
        <v>7087</v>
      </c>
      <c r="G2487" s="272">
        <v>92884</v>
      </c>
      <c r="H2487" s="272" t="s">
        <v>9659</v>
      </c>
      <c r="I2487" s="272" t="s">
        <v>349</v>
      </c>
      <c r="J2487" s="272" t="s">
        <v>7089</v>
      </c>
      <c r="K2487" s="273">
        <v>13.23</v>
      </c>
      <c r="L2487" s="272" t="s">
        <v>7090</v>
      </c>
    </row>
    <row r="2488" spans="1:12">
      <c r="A2488" s="272" t="s">
        <v>9296</v>
      </c>
      <c r="B2488" s="272" t="s">
        <v>9297</v>
      </c>
      <c r="C2488" s="272" t="s">
        <v>9607</v>
      </c>
      <c r="D2488" s="272" t="s">
        <v>9608</v>
      </c>
      <c r="E2488" s="273" t="s">
        <v>7087</v>
      </c>
      <c r="F2488" s="272" t="s">
        <v>7087</v>
      </c>
      <c r="G2488" s="272">
        <v>92885</v>
      </c>
      <c r="H2488" s="272" t="s">
        <v>9660</v>
      </c>
      <c r="I2488" s="272" t="s">
        <v>349</v>
      </c>
      <c r="J2488" s="272" t="s">
        <v>7089</v>
      </c>
      <c r="K2488" s="273">
        <v>12.66</v>
      </c>
      <c r="L2488" s="272" t="s">
        <v>7090</v>
      </c>
    </row>
    <row r="2489" spans="1:12">
      <c r="A2489" s="272" t="s">
        <v>9296</v>
      </c>
      <c r="B2489" s="272" t="s">
        <v>9297</v>
      </c>
      <c r="C2489" s="272" t="s">
        <v>9607</v>
      </c>
      <c r="D2489" s="272" t="s">
        <v>9608</v>
      </c>
      <c r="E2489" s="273" t="s">
        <v>7087</v>
      </c>
      <c r="F2489" s="272" t="s">
        <v>7087</v>
      </c>
      <c r="G2489" s="272">
        <v>92886</v>
      </c>
      <c r="H2489" s="272" t="s">
        <v>9661</v>
      </c>
      <c r="I2489" s="272" t="s">
        <v>349</v>
      </c>
      <c r="J2489" s="272" t="s">
        <v>7089</v>
      </c>
      <c r="K2489" s="273">
        <v>12.17</v>
      </c>
      <c r="L2489" s="272" t="s">
        <v>7090</v>
      </c>
    </row>
    <row r="2490" spans="1:12">
      <c r="A2490" s="272" t="s">
        <v>9296</v>
      </c>
      <c r="B2490" s="272" t="s">
        <v>9297</v>
      </c>
      <c r="C2490" s="272" t="s">
        <v>9607</v>
      </c>
      <c r="D2490" s="272" t="s">
        <v>9608</v>
      </c>
      <c r="E2490" s="273" t="s">
        <v>7087</v>
      </c>
      <c r="F2490" s="272" t="s">
        <v>7087</v>
      </c>
      <c r="G2490" s="272">
        <v>92887</v>
      </c>
      <c r="H2490" s="272" t="s">
        <v>9662</v>
      </c>
      <c r="I2490" s="272" t="s">
        <v>349</v>
      </c>
      <c r="J2490" s="272" t="s">
        <v>7089</v>
      </c>
      <c r="K2490" s="273">
        <v>12.13</v>
      </c>
      <c r="L2490" s="272" t="s">
        <v>7090</v>
      </c>
    </row>
    <row r="2491" spans="1:12">
      <c r="A2491" s="272" t="s">
        <v>9296</v>
      </c>
      <c r="B2491" s="272" t="s">
        <v>9297</v>
      </c>
      <c r="C2491" s="272" t="s">
        <v>9607</v>
      </c>
      <c r="D2491" s="272" t="s">
        <v>9608</v>
      </c>
      <c r="E2491" s="273" t="s">
        <v>7087</v>
      </c>
      <c r="F2491" s="272" t="s">
        <v>7087</v>
      </c>
      <c r="G2491" s="272">
        <v>92888</v>
      </c>
      <c r="H2491" s="272" t="s">
        <v>9663</v>
      </c>
      <c r="I2491" s="272" t="s">
        <v>349</v>
      </c>
      <c r="J2491" s="272" t="s">
        <v>7147</v>
      </c>
      <c r="K2491" s="273">
        <v>11.89</v>
      </c>
      <c r="L2491" s="272" t="s">
        <v>7090</v>
      </c>
    </row>
    <row r="2492" spans="1:12">
      <c r="A2492" s="272" t="s">
        <v>9296</v>
      </c>
      <c r="B2492" s="272" t="s">
        <v>9297</v>
      </c>
      <c r="C2492" s="272" t="s">
        <v>9607</v>
      </c>
      <c r="D2492" s="272" t="s">
        <v>9608</v>
      </c>
      <c r="E2492" s="273" t="s">
        <v>7087</v>
      </c>
      <c r="F2492" s="272" t="s">
        <v>7087</v>
      </c>
      <c r="G2492" s="272">
        <v>92915</v>
      </c>
      <c r="H2492" s="272" t="s">
        <v>9664</v>
      </c>
      <c r="I2492" s="272" t="s">
        <v>349</v>
      </c>
      <c r="J2492" s="272" t="s">
        <v>7089</v>
      </c>
      <c r="K2492" s="273">
        <v>17.04</v>
      </c>
      <c r="L2492" s="272" t="s">
        <v>7090</v>
      </c>
    </row>
    <row r="2493" spans="1:12">
      <c r="A2493" s="272" t="s">
        <v>9296</v>
      </c>
      <c r="B2493" s="272" t="s">
        <v>9297</v>
      </c>
      <c r="C2493" s="272" t="s">
        <v>9607</v>
      </c>
      <c r="D2493" s="272" t="s">
        <v>9608</v>
      </c>
      <c r="E2493" s="273" t="s">
        <v>7087</v>
      </c>
      <c r="F2493" s="272" t="s">
        <v>7087</v>
      </c>
      <c r="G2493" s="272">
        <v>92916</v>
      </c>
      <c r="H2493" s="272" t="s">
        <v>9665</v>
      </c>
      <c r="I2493" s="272" t="s">
        <v>349</v>
      </c>
      <c r="J2493" s="272" t="s">
        <v>7089</v>
      </c>
      <c r="K2493" s="273">
        <v>15.82</v>
      </c>
      <c r="L2493" s="272" t="s">
        <v>7090</v>
      </c>
    </row>
    <row r="2494" spans="1:12">
      <c r="A2494" s="272" t="s">
        <v>9296</v>
      </c>
      <c r="B2494" s="272" t="s">
        <v>9297</v>
      </c>
      <c r="C2494" s="272" t="s">
        <v>9607</v>
      </c>
      <c r="D2494" s="272" t="s">
        <v>9608</v>
      </c>
      <c r="E2494" s="273" t="s">
        <v>7087</v>
      </c>
      <c r="F2494" s="272" t="s">
        <v>7087</v>
      </c>
      <c r="G2494" s="272">
        <v>92917</v>
      </c>
      <c r="H2494" s="272" t="s">
        <v>9666</v>
      </c>
      <c r="I2494" s="272" t="s">
        <v>349</v>
      </c>
      <c r="J2494" s="272" t="s">
        <v>7089</v>
      </c>
      <c r="K2494" s="273">
        <v>14.64</v>
      </c>
      <c r="L2494" s="272" t="s">
        <v>7090</v>
      </c>
    </row>
    <row r="2495" spans="1:12">
      <c r="A2495" s="272" t="s">
        <v>9296</v>
      </c>
      <c r="B2495" s="272" t="s">
        <v>9297</v>
      </c>
      <c r="C2495" s="272" t="s">
        <v>9607</v>
      </c>
      <c r="D2495" s="272" t="s">
        <v>9608</v>
      </c>
      <c r="E2495" s="273" t="s">
        <v>7087</v>
      </c>
      <c r="F2495" s="272" t="s">
        <v>7087</v>
      </c>
      <c r="G2495" s="272">
        <v>92919</v>
      </c>
      <c r="H2495" s="272" t="s">
        <v>9667</v>
      </c>
      <c r="I2495" s="272" t="s">
        <v>349</v>
      </c>
      <c r="J2495" s="272" t="s">
        <v>7089</v>
      </c>
      <c r="K2495" s="273">
        <v>12.9</v>
      </c>
      <c r="L2495" s="272" t="s">
        <v>7090</v>
      </c>
    </row>
    <row r="2496" spans="1:12">
      <c r="A2496" s="272" t="s">
        <v>9296</v>
      </c>
      <c r="B2496" s="272" t="s">
        <v>9297</v>
      </c>
      <c r="C2496" s="272" t="s">
        <v>9607</v>
      </c>
      <c r="D2496" s="272" t="s">
        <v>9608</v>
      </c>
      <c r="E2496" s="273" t="s">
        <v>7087</v>
      </c>
      <c r="F2496" s="272" t="s">
        <v>7087</v>
      </c>
      <c r="G2496" s="272">
        <v>92921</v>
      </c>
      <c r="H2496" s="272" t="s">
        <v>9668</v>
      </c>
      <c r="I2496" s="272" t="s">
        <v>349</v>
      </c>
      <c r="J2496" s="272" t="s">
        <v>7089</v>
      </c>
      <c r="K2496" s="273">
        <v>10.77</v>
      </c>
      <c r="L2496" s="272" t="s">
        <v>7090</v>
      </c>
    </row>
    <row r="2497" spans="1:12">
      <c r="A2497" s="272" t="s">
        <v>9296</v>
      </c>
      <c r="B2497" s="272" t="s">
        <v>9297</v>
      </c>
      <c r="C2497" s="272" t="s">
        <v>9607</v>
      </c>
      <c r="D2497" s="272" t="s">
        <v>9608</v>
      </c>
      <c r="E2497" s="273" t="s">
        <v>7087</v>
      </c>
      <c r="F2497" s="272" t="s">
        <v>7087</v>
      </c>
      <c r="G2497" s="272">
        <v>92922</v>
      </c>
      <c r="H2497" s="272" t="s">
        <v>9669</v>
      </c>
      <c r="I2497" s="272" t="s">
        <v>349</v>
      </c>
      <c r="J2497" s="272" t="s">
        <v>7089</v>
      </c>
      <c r="K2497" s="273">
        <v>10.35</v>
      </c>
      <c r="L2497" s="272" t="s">
        <v>7090</v>
      </c>
    </row>
    <row r="2498" spans="1:12">
      <c r="A2498" s="272" t="s">
        <v>9296</v>
      </c>
      <c r="B2498" s="272" t="s">
        <v>9297</v>
      </c>
      <c r="C2498" s="272" t="s">
        <v>9607</v>
      </c>
      <c r="D2498" s="272" t="s">
        <v>9608</v>
      </c>
      <c r="E2498" s="273" t="s">
        <v>7087</v>
      </c>
      <c r="F2498" s="272" t="s">
        <v>7087</v>
      </c>
      <c r="G2498" s="272">
        <v>92923</v>
      </c>
      <c r="H2498" s="272" t="s">
        <v>9670</v>
      </c>
      <c r="I2498" s="272" t="s">
        <v>349</v>
      </c>
      <c r="J2498" s="272" t="s">
        <v>7089</v>
      </c>
      <c r="K2498" s="273">
        <v>11.64</v>
      </c>
      <c r="L2498" s="272" t="s">
        <v>7090</v>
      </c>
    </row>
    <row r="2499" spans="1:12">
      <c r="A2499" s="272" t="s">
        <v>9296</v>
      </c>
      <c r="B2499" s="272" t="s">
        <v>9297</v>
      </c>
      <c r="C2499" s="272" t="s">
        <v>9607</v>
      </c>
      <c r="D2499" s="272" t="s">
        <v>9608</v>
      </c>
      <c r="E2499" s="273" t="s">
        <v>7087</v>
      </c>
      <c r="F2499" s="272" t="s">
        <v>7087</v>
      </c>
      <c r="G2499" s="272">
        <v>92924</v>
      </c>
      <c r="H2499" s="272" t="s">
        <v>9671</v>
      </c>
      <c r="I2499" s="272" t="s">
        <v>349</v>
      </c>
      <c r="J2499" s="272" t="s">
        <v>7089</v>
      </c>
      <c r="K2499" s="273">
        <v>11.46</v>
      </c>
      <c r="L2499" s="272" t="s">
        <v>7090</v>
      </c>
    </row>
    <row r="2500" spans="1:12">
      <c r="A2500" s="272" t="s">
        <v>9296</v>
      </c>
      <c r="B2500" s="272" t="s">
        <v>9297</v>
      </c>
      <c r="C2500" s="272" t="s">
        <v>9607</v>
      </c>
      <c r="D2500" s="272" t="s">
        <v>9608</v>
      </c>
      <c r="E2500" s="273" t="s">
        <v>7087</v>
      </c>
      <c r="F2500" s="272" t="s">
        <v>7087</v>
      </c>
      <c r="G2500" s="272">
        <v>95448</v>
      </c>
      <c r="H2500" s="272" t="s">
        <v>9672</v>
      </c>
      <c r="I2500" s="272" t="s">
        <v>349</v>
      </c>
      <c r="J2500" s="272" t="s">
        <v>7147</v>
      </c>
      <c r="K2500" s="273">
        <v>11.1</v>
      </c>
      <c r="L2500" s="272" t="s">
        <v>7090</v>
      </c>
    </row>
    <row r="2501" spans="1:12">
      <c r="A2501" s="272" t="s">
        <v>9296</v>
      </c>
      <c r="B2501" s="272" t="s">
        <v>9297</v>
      </c>
      <c r="C2501" s="272" t="s">
        <v>9607</v>
      </c>
      <c r="D2501" s="272" t="s">
        <v>9608</v>
      </c>
      <c r="E2501" s="273" t="s">
        <v>7087</v>
      </c>
      <c r="F2501" s="272" t="s">
        <v>7087</v>
      </c>
      <c r="G2501" s="272">
        <v>95576</v>
      </c>
      <c r="H2501" s="272" t="s">
        <v>9673</v>
      </c>
      <c r="I2501" s="272" t="s">
        <v>349</v>
      </c>
      <c r="J2501" s="272" t="s">
        <v>7089</v>
      </c>
      <c r="K2501" s="273">
        <v>13.49</v>
      </c>
      <c r="L2501" s="272" t="s">
        <v>7090</v>
      </c>
    </row>
    <row r="2502" spans="1:12">
      <c r="A2502" s="272" t="s">
        <v>9296</v>
      </c>
      <c r="B2502" s="272" t="s">
        <v>9297</v>
      </c>
      <c r="C2502" s="272" t="s">
        <v>9607</v>
      </c>
      <c r="D2502" s="272" t="s">
        <v>9608</v>
      </c>
      <c r="E2502" s="273" t="s">
        <v>7087</v>
      </c>
      <c r="F2502" s="272" t="s">
        <v>7087</v>
      </c>
      <c r="G2502" s="272">
        <v>95577</v>
      </c>
      <c r="H2502" s="272" t="s">
        <v>9674</v>
      </c>
      <c r="I2502" s="272" t="s">
        <v>349</v>
      </c>
      <c r="J2502" s="272" t="s">
        <v>7089</v>
      </c>
      <c r="K2502" s="273">
        <v>11.64</v>
      </c>
      <c r="L2502" s="272" t="s">
        <v>7090</v>
      </c>
    </row>
    <row r="2503" spans="1:12">
      <c r="A2503" s="272" t="s">
        <v>9296</v>
      </c>
      <c r="B2503" s="272" t="s">
        <v>9297</v>
      </c>
      <c r="C2503" s="272" t="s">
        <v>9607</v>
      </c>
      <c r="D2503" s="272" t="s">
        <v>9608</v>
      </c>
      <c r="E2503" s="273" t="s">
        <v>7087</v>
      </c>
      <c r="F2503" s="272" t="s">
        <v>7087</v>
      </c>
      <c r="G2503" s="272">
        <v>95578</v>
      </c>
      <c r="H2503" s="272" t="s">
        <v>9675</v>
      </c>
      <c r="I2503" s="272" t="s">
        <v>349</v>
      </c>
      <c r="J2503" s="272" t="s">
        <v>7089</v>
      </c>
      <c r="K2503" s="273">
        <v>9.8000000000000007</v>
      </c>
      <c r="L2503" s="272" t="s">
        <v>7090</v>
      </c>
    </row>
    <row r="2504" spans="1:12">
      <c r="A2504" s="272" t="s">
        <v>9296</v>
      </c>
      <c r="B2504" s="272" t="s">
        <v>9297</v>
      </c>
      <c r="C2504" s="272" t="s">
        <v>9607</v>
      </c>
      <c r="D2504" s="272" t="s">
        <v>9608</v>
      </c>
      <c r="E2504" s="273" t="s">
        <v>7087</v>
      </c>
      <c r="F2504" s="272" t="s">
        <v>7087</v>
      </c>
      <c r="G2504" s="272">
        <v>95579</v>
      </c>
      <c r="H2504" s="272" t="s">
        <v>9676</v>
      </c>
      <c r="I2504" s="272" t="s">
        <v>349</v>
      </c>
      <c r="J2504" s="272" t="s">
        <v>7089</v>
      </c>
      <c r="K2504" s="273">
        <v>9.52</v>
      </c>
      <c r="L2504" s="272" t="s">
        <v>7090</v>
      </c>
    </row>
    <row r="2505" spans="1:12">
      <c r="A2505" s="272" t="s">
        <v>9296</v>
      </c>
      <c r="B2505" s="272" t="s">
        <v>9297</v>
      </c>
      <c r="C2505" s="272" t="s">
        <v>9607</v>
      </c>
      <c r="D2505" s="272" t="s">
        <v>9608</v>
      </c>
      <c r="E2505" s="273" t="s">
        <v>7087</v>
      </c>
      <c r="F2505" s="272" t="s">
        <v>7087</v>
      </c>
      <c r="G2505" s="272">
        <v>95580</v>
      </c>
      <c r="H2505" s="272" t="s">
        <v>9677</v>
      </c>
      <c r="I2505" s="272" t="s">
        <v>349</v>
      </c>
      <c r="J2505" s="272" t="s">
        <v>7089</v>
      </c>
      <c r="K2505" s="273">
        <v>10.96</v>
      </c>
      <c r="L2505" s="272" t="s">
        <v>7090</v>
      </c>
    </row>
    <row r="2506" spans="1:12">
      <c r="A2506" s="272" t="s">
        <v>9296</v>
      </c>
      <c r="B2506" s="272" t="s">
        <v>9297</v>
      </c>
      <c r="C2506" s="272" t="s">
        <v>9607</v>
      </c>
      <c r="D2506" s="272" t="s">
        <v>9608</v>
      </c>
      <c r="E2506" s="273" t="s">
        <v>7087</v>
      </c>
      <c r="F2506" s="272" t="s">
        <v>7087</v>
      </c>
      <c r="G2506" s="272">
        <v>95581</v>
      </c>
      <c r="H2506" s="272" t="s">
        <v>9678</v>
      </c>
      <c r="I2506" s="272" t="s">
        <v>349</v>
      </c>
      <c r="J2506" s="272" t="s">
        <v>7089</v>
      </c>
      <c r="K2506" s="273">
        <v>10.92</v>
      </c>
      <c r="L2506" s="272" t="s">
        <v>7090</v>
      </c>
    </row>
    <row r="2507" spans="1:12">
      <c r="A2507" s="272" t="s">
        <v>9296</v>
      </c>
      <c r="B2507" s="272" t="s">
        <v>9297</v>
      </c>
      <c r="C2507" s="272" t="s">
        <v>9607</v>
      </c>
      <c r="D2507" s="272" t="s">
        <v>9608</v>
      </c>
      <c r="E2507" s="273" t="s">
        <v>7087</v>
      </c>
      <c r="F2507" s="272" t="s">
        <v>7087</v>
      </c>
      <c r="G2507" s="272">
        <v>95582</v>
      </c>
      <c r="H2507" s="272" t="s">
        <v>9679</v>
      </c>
      <c r="I2507" s="272" t="s">
        <v>349</v>
      </c>
      <c r="J2507" s="272" t="s">
        <v>7089</v>
      </c>
      <c r="K2507" s="273">
        <v>11.9</v>
      </c>
      <c r="L2507" s="272" t="s">
        <v>7090</v>
      </c>
    </row>
    <row r="2508" spans="1:12">
      <c r="A2508" s="272" t="s">
        <v>9296</v>
      </c>
      <c r="B2508" s="272" t="s">
        <v>9297</v>
      </c>
      <c r="C2508" s="272" t="s">
        <v>9607</v>
      </c>
      <c r="D2508" s="272" t="s">
        <v>9608</v>
      </c>
      <c r="E2508" s="273" t="s">
        <v>7087</v>
      </c>
      <c r="F2508" s="272" t="s">
        <v>7087</v>
      </c>
      <c r="G2508" s="272">
        <v>95583</v>
      </c>
      <c r="H2508" s="272" t="s">
        <v>9680</v>
      </c>
      <c r="I2508" s="272" t="s">
        <v>349</v>
      </c>
      <c r="J2508" s="272" t="s">
        <v>7089</v>
      </c>
      <c r="K2508" s="273">
        <v>16.23</v>
      </c>
      <c r="L2508" s="272" t="s">
        <v>7090</v>
      </c>
    </row>
    <row r="2509" spans="1:12">
      <c r="A2509" s="272" t="s">
        <v>9296</v>
      </c>
      <c r="B2509" s="272" t="s">
        <v>9297</v>
      </c>
      <c r="C2509" s="272" t="s">
        <v>9607</v>
      </c>
      <c r="D2509" s="272" t="s">
        <v>9608</v>
      </c>
      <c r="E2509" s="273" t="s">
        <v>7087</v>
      </c>
      <c r="F2509" s="272" t="s">
        <v>7087</v>
      </c>
      <c r="G2509" s="272">
        <v>95584</v>
      </c>
      <c r="H2509" s="272" t="s">
        <v>9681</v>
      </c>
      <c r="I2509" s="272" t="s">
        <v>349</v>
      </c>
      <c r="J2509" s="272" t="s">
        <v>7089</v>
      </c>
      <c r="K2509" s="273">
        <v>14.67</v>
      </c>
      <c r="L2509" s="272" t="s">
        <v>7090</v>
      </c>
    </row>
    <row r="2510" spans="1:12">
      <c r="A2510" s="272" t="s">
        <v>9296</v>
      </c>
      <c r="B2510" s="272" t="s">
        <v>9297</v>
      </c>
      <c r="C2510" s="272" t="s">
        <v>9607</v>
      </c>
      <c r="D2510" s="272" t="s">
        <v>9608</v>
      </c>
      <c r="E2510" s="273" t="s">
        <v>7087</v>
      </c>
      <c r="F2510" s="272" t="s">
        <v>7087</v>
      </c>
      <c r="G2510" s="272">
        <v>95592</v>
      </c>
      <c r="H2510" s="272" t="s">
        <v>9682</v>
      </c>
      <c r="I2510" s="272" t="s">
        <v>349</v>
      </c>
      <c r="J2510" s="272" t="s">
        <v>7089</v>
      </c>
      <c r="K2510" s="273">
        <v>16.23</v>
      </c>
      <c r="L2510" s="272" t="s">
        <v>7090</v>
      </c>
    </row>
    <row r="2511" spans="1:12">
      <c r="A2511" s="272" t="s">
        <v>9296</v>
      </c>
      <c r="B2511" s="272" t="s">
        <v>9297</v>
      </c>
      <c r="C2511" s="272" t="s">
        <v>9607</v>
      </c>
      <c r="D2511" s="272" t="s">
        <v>9608</v>
      </c>
      <c r="E2511" s="273" t="s">
        <v>7087</v>
      </c>
      <c r="F2511" s="272" t="s">
        <v>7087</v>
      </c>
      <c r="G2511" s="272">
        <v>95593</v>
      </c>
      <c r="H2511" s="272" t="s">
        <v>9683</v>
      </c>
      <c r="I2511" s="272" t="s">
        <v>349</v>
      </c>
      <c r="J2511" s="272" t="s">
        <v>7089</v>
      </c>
      <c r="K2511" s="273">
        <v>14.67</v>
      </c>
      <c r="L2511" s="272" t="s">
        <v>7090</v>
      </c>
    </row>
    <row r="2512" spans="1:12">
      <c r="A2512" s="272" t="s">
        <v>9296</v>
      </c>
      <c r="B2512" s="272" t="s">
        <v>9297</v>
      </c>
      <c r="C2512" s="272" t="s">
        <v>9607</v>
      </c>
      <c r="D2512" s="272" t="s">
        <v>9608</v>
      </c>
      <c r="E2512" s="273" t="s">
        <v>7087</v>
      </c>
      <c r="F2512" s="272" t="s">
        <v>7087</v>
      </c>
      <c r="G2512" s="272">
        <v>95943</v>
      </c>
      <c r="H2512" s="272" t="s">
        <v>9684</v>
      </c>
      <c r="I2512" s="272" t="s">
        <v>349</v>
      </c>
      <c r="J2512" s="272" t="s">
        <v>7089</v>
      </c>
      <c r="K2512" s="273">
        <v>21.81</v>
      </c>
      <c r="L2512" s="272" t="s">
        <v>7090</v>
      </c>
    </row>
    <row r="2513" spans="1:12">
      <c r="A2513" s="272" t="s">
        <v>9296</v>
      </c>
      <c r="B2513" s="272" t="s">
        <v>9297</v>
      </c>
      <c r="C2513" s="272" t="s">
        <v>9607</v>
      </c>
      <c r="D2513" s="272" t="s">
        <v>9608</v>
      </c>
      <c r="E2513" s="273" t="s">
        <v>7087</v>
      </c>
      <c r="F2513" s="272" t="s">
        <v>7087</v>
      </c>
      <c r="G2513" s="272">
        <v>95944</v>
      </c>
      <c r="H2513" s="272" t="s">
        <v>9685</v>
      </c>
      <c r="I2513" s="272" t="s">
        <v>349</v>
      </c>
      <c r="J2513" s="272" t="s">
        <v>7089</v>
      </c>
      <c r="K2513" s="273">
        <v>20.09</v>
      </c>
      <c r="L2513" s="272" t="s">
        <v>7090</v>
      </c>
    </row>
    <row r="2514" spans="1:12">
      <c r="A2514" s="272" t="s">
        <v>9296</v>
      </c>
      <c r="B2514" s="272" t="s">
        <v>9297</v>
      </c>
      <c r="C2514" s="272" t="s">
        <v>9607</v>
      </c>
      <c r="D2514" s="272" t="s">
        <v>9608</v>
      </c>
      <c r="E2514" s="273" t="s">
        <v>7087</v>
      </c>
      <c r="F2514" s="272" t="s">
        <v>7087</v>
      </c>
      <c r="G2514" s="272">
        <v>95945</v>
      </c>
      <c r="H2514" s="272" t="s">
        <v>9686</v>
      </c>
      <c r="I2514" s="272" t="s">
        <v>349</v>
      </c>
      <c r="J2514" s="272" t="s">
        <v>7089</v>
      </c>
      <c r="K2514" s="273">
        <v>16.66</v>
      </c>
      <c r="L2514" s="272" t="s">
        <v>7090</v>
      </c>
    </row>
    <row r="2515" spans="1:12">
      <c r="A2515" s="272" t="s">
        <v>9296</v>
      </c>
      <c r="B2515" s="272" t="s">
        <v>9297</v>
      </c>
      <c r="C2515" s="272" t="s">
        <v>9607</v>
      </c>
      <c r="D2515" s="272" t="s">
        <v>9608</v>
      </c>
      <c r="E2515" s="273" t="s">
        <v>7087</v>
      </c>
      <c r="F2515" s="272" t="s">
        <v>7087</v>
      </c>
      <c r="G2515" s="272">
        <v>95946</v>
      </c>
      <c r="H2515" s="272" t="s">
        <v>9687</v>
      </c>
      <c r="I2515" s="272" t="s">
        <v>349</v>
      </c>
      <c r="J2515" s="272" t="s">
        <v>7089</v>
      </c>
      <c r="K2515" s="273">
        <v>13.52</v>
      </c>
      <c r="L2515" s="272" t="s">
        <v>7090</v>
      </c>
    </row>
    <row r="2516" spans="1:12">
      <c r="A2516" s="272" t="s">
        <v>9296</v>
      </c>
      <c r="B2516" s="272" t="s">
        <v>9297</v>
      </c>
      <c r="C2516" s="272" t="s">
        <v>9607</v>
      </c>
      <c r="D2516" s="272" t="s">
        <v>9608</v>
      </c>
      <c r="E2516" s="273" t="s">
        <v>7087</v>
      </c>
      <c r="F2516" s="272" t="s">
        <v>7087</v>
      </c>
      <c r="G2516" s="272">
        <v>95947</v>
      </c>
      <c r="H2516" s="272" t="s">
        <v>9688</v>
      </c>
      <c r="I2516" s="272" t="s">
        <v>349</v>
      </c>
      <c r="J2516" s="272" t="s">
        <v>7089</v>
      </c>
      <c r="K2516" s="273">
        <v>10.62</v>
      </c>
      <c r="L2516" s="272" t="s">
        <v>7090</v>
      </c>
    </row>
    <row r="2517" spans="1:12">
      <c r="A2517" s="272" t="s">
        <v>9296</v>
      </c>
      <c r="B2517" s="272" t="s">
        <v>9297</v>
      </c>
      <c r="C2517" s="272" t="s">
        <v>9607</v>
      </c>
      <c r="D2517" s="272" t="s">
        <v>9608</v>
      </c>
      <c r="E2517" s="273" t="s">
        <v>7087</v>
      </c>
      <c r="F2517" s="272" t="s">
        <v>7087</v>
      </c>
      <c r="G2517" s="272">
        <v>95948</v>
      </c>
      <c r="H2517" s="272" t="s">
        <v>9689</v>
      </c>
      <c r="I2517" s="272" t="s">
        <v>349</v>
      </c>
      <c r="J2517" s="272" t="s">
        <v>7089</v>
      </c>
      <c r="K2517" s="273">
        <v>9.5500000000000007</v>
      </c>
      <c r="L2517" s="272" t="s">
        <v>7090</v>
      </c>
    </row>
    <row r="2518" spans="1:12">
      <c r="A2518" s="272" t="s">
        <v>9296</v>
      </c>
      <c r="B2518" s="272" t="s">
        <v>9297</v>
      </c>
      <c r="C2518" s="272" t="s">
        <v>9607</v>
      </c>
      <c r="D2518" s="272" t="s">
        <v>9608</v>
      </c>
      <c r="E2518" s="273" t="s">
        <v>7087</v>
      </c>
      <c r="F2518" s="272" t="s">
        <v>7087</v>
      </c>
      <c r="G2518" s="272">
        <v>96544</v>
      </c>
      <c r="H2518" s="272" t="s">
        <v>9690</v>
      </c>
      <c r="I2518" s="272" t="s">
        <v>349</v>
      </c>
      <c r="J2518" s="272" t="s">
        <v>7089</v>
      </c>
      <c r="K2518" s="273">
        <v>18.2</v>
      </c>
      <c r="L2518" s="272" t="s">
        <v>7090</v>
      </c>
    </row>
    <row r="2519" spans="1:12">
      <c r="A2519" s="272" t="s">
        <v>9296</v>
      </c>
      <c r="B2519" s="272" t="s">
        <v>9297</v>
      </c>
      <c r="C2519" s="272" t="s">
        <v>9607</v>
      </c>
      <c r="D2519" s="272" t="s">
        <v>9608</v>
      </c>
      <c r="E2519" s="273" t="s">
        <v>7087</v>
      </c>
      <c r="F2519" s="272" t="s">
        <v>7087</v>
      </c>
      <c r="G2519" s="272">
        <v>96545</v>
      </c>
      <c r="H2519" s="272" t="s">
        <v>9691</v>
      </c>
      <c r="I2519" s="272" t="s">
        <v>349</v>
      </c>
      <c r="J2519" s="272" t="s">
        <v>7089</v>
      </c>
      <c r="K2519" s="273">
        <v>16.66</v>
      </c>
      <c r="L2519" s="272" t="s">
        <v>7090</v>
      </c>
    </row>
    <row r="2520" spans="1:12">
      <c r="A2520" s="272" t="s">
        <v>9296</v>
      </c>
      <c r="B2520" s="272" t="s">
        <v>9297</v>
      </c>
      <c r="C2520" s="272" t="s">
        <v>9607</v>
      </c>
      <c r="D2520" s="272" t="s">
        <v>9608</v>
      </c>
      <c r="E2520" s="273" t="s">
        <v>7087</v>
      </c>
      <c r="F2520" s="272" t="s">
        <v>7087</v>
      </c>
      <c r="G2520" s="272">
        <v>96546</v>
      </c>
      <c r="H2520" s="272" t="s">
        <v>9692</v>
      </c>
      <c r="I2520" s="272" t="s">
        <v>349</v>
      </c>
      <c r="J2520" s="272" t="s">
        <v>7089</v>
      </c>
      <c r="K2520" s="273">
        <v>14.69</v>
      </c>
      <c r="L2520" s="272" t="s">
        <v>7090</v>
      </c>
    </row>
    <row r="2521" spans="1:12">
      <c r="A2521" s="272" t="s">
        <v>9296</v>
      </c>
      <c r="B2521" s="272" t="s">
        <v>9297</v>
      </c>
      <c r="C2521" s="272" t="s">
        <v>9607</v>
      </c>
      <c r="D2521" s="272" t="s">
        <v>9608</v>
      </c>
      <c r="E2521" s="273" t="s">
        <v>7087</v>
      </c>
      <c r="F2521" s="272" t="s">
        <v>7087</v>
      </c>
      <c r="G2521" s="272">
        <v>100064</v>
      </c>
      <c r="H2521" s="272" t="s">
        <v>9693</v>
      </c>
      <c r="I2521" s="272" t="s">
        <v>349</v>
      </c>
      <c r="J2521" s="272" t="s">
        <v>7089</v>
      </c>
      <c r="K2521" s="273">
        <v>13.2</v>
      </c>
      <c r="L2521" s="272" t="s">
        <v>7090</v>
      </c>
    </row>
    <row r="2522" spans="1:12">
      <c r="A2522" s="272" t="s">
        <v>9296</v>
      </c>
      <c r="B2522" s="272" t="s">
        <v>9297</v>
      </c>
      <c r="C2522" s="272" t="s">
        <v>9607</v>
      </c>
      <c r="D2522" s="272" t="s">
        <v>9608</v>
      </c>
      <c r="E2522" s="273" t="s">
        <v>7087</v>
      </c>
      <c r="F2522" s="272" t="s">
        <v>7087</v>
      </c>
      <c r="G2522" s="272">
        <v>100066</v>
      </c>
      <c r="H2522" s="272" t="s">
        <v>9694</v>
      </c>
      <c r="I2522" s="272" t="s">
        <v>349</v>
      </c>
      <c r="J2522" s="272" t="s">
        <v>7089</v>
      </c>
      <c r="K2522" s="273">
        <v>13.16</v>
      </c>
      <c r="L2522" s="272" t="s">
        <v>7090</v>
      </c>
    </row>
    <row r="2523" spans="1:12">
      <c r="A2523" s="272" t="s">
        <v>9296</v>
      </c>
      <c r="B2523" s="272" t="s">
        <v>9297</v>
      </c>
      <c r="C2523" s="272" t="s">
        <v>9607</v>
      </c>
      <c r="D2523" s="272" t="s">
        <v>9608</v>
      </c>
      <c r="E2523" s="273" t="s">
        <v>7087</v>
      </c>
      <c r="F2523" s="272" t="s">
        <v>7087</v>
      </c>
      <c r="G2523" s="272">
        <v>100067</v>
      </c>
      <c r="H2523" s="272" t="s">
        <v>9695</v>
      </c>
      <c r="I2523" s="272" t="s">
        <v>349</v>
      </c>
      <c r="J2523" s="272" t="s">
        <v>7147</v>
      </c>
      <c r="K2523" s="273">
        <v>12.66</v>
      </c>
      <c r="L2523" s="272" t="s">
        <v>7090</v>
      </c>
    </row>
    <row r="2524" spans="1:12">
      <c r="A2524" s="272" t="s">
        <v>9296</v>
      </c>
      <c r="B2524" s="272" t="s">
        <v>9297</v>
      </c>
      <c r="C2524" s="272" t="s">
        <v>9607</v>
      </c>
      <c r="D2524" s="272" t="s">
        <v>9608</v>
      </c>
      <c r="E2524" s="273" t="s">
        <v>7087</v>
      </c>
      <c r="F2524" s="272" t="s">
        <v>7087</v>
      </c>
      <c r="G2524" s="272">
        <v>100068</v>
      </c>
      <c r="H2524" s="272" t="s">
        <v>9696</v>
      </c>
      <c r="I2524" s="272" t="s">
        <v>349</v>
      </c>
      <c r="J2524" s="272" t="s">
        <v>7147</v>
      </c>
      <c r="K2524" s="273">
        <v>9.9</v>
      </c>
      <c r="L2524" s="272" t="s">
        <v>7090</v>
      </c>
    </row>
    <row r="2525" spans="1:12">
      <c r="A2525" s="272" t="s">
        <v>9296</v>
      </c>
      <c r="B2525" s="272" t="s">
        <v>9297</v>
      </c>
      <c r="C2525" s="272" t="s">
        <v>9607</v>
      </c>
      <c r="D2525" s="272" t="s">
        <v>9608</v>
      </c>
      <c r="E2525" s="273" t="s">
        <v>7087</v>
      </c>
      <c r="F2525" s="272" t="s">
        <v>7087</v>
      </c>
      <c r="G2525" s="272">
        <v>102920</v>
      </c>
      <c r="H2525" s="272" t="s">
        <v>9697</v>
      </c>
      <c r="I2525" s="272" t="s">
        <v>349</v>
      </c>
      <c r="J2525" s="272" t="s">
        <v>7147</v>
      </c>
      <c r="K2525" s="273">
        <v>8.89</v>
      </c>
      <c r="L2525" s="272" t="s">
        <v>7090</v>
      </c>
    </row>
    <row r="2526" spans="1:12">
      <c r="A2526" s="272" t="s">
        <v>9296</v>
      </c>
      <c r="B2526" s="272" t="s">
        <v>9297</v>
      </c>
      <c r="C2526" s="272" t="s">
        <v>9607</v>
      </c>
      <c r="D2526" s="272" t="s">
        <v>9608</v>
      </c>
      <c r="E2526" s="273" t="s">
        <v>7087</v>
      </c>
      <c r="F2526" s="272" t="s">
        <v>7087</v>
      </c>
      <c r="G2526" s="272">
        <v>102921</v>
      </c>
      <c r="H2526" s="272" t="s">
        <v>9698</v>
      </c>
      <c r="I2526" s="272" t="s">
        <v>349</v>
      </c>
      <c r="J2526" s="272" t="s">
        <v>7147</v>
      </c>
      <c r="K2526" s="273">
        <v>8.61</v>
      </c>
      <c r="L2526" s="272" t="s">
        <v>7090</v>
      </c>
    </row>
    <row r="2527" spans="1:12">
      <c r="A2527" s="272" t="s">
        <v>9296</v>
      </c>
      <c r="B2527" s="272" t="s">
        <v>9297</v>
      </c>
      <c r="C2527" s="272" t="s">
        <v>9607</v>
      </c>
      <c r="D2527" s="272" t="s">
        <v>9608</v>
      </c>
      <c r="E2527" s="273" t="s">
        <v>7087</v>
      </c>
      <c r="F2527" s="272" t="s">
        <v>7087</v>
      </c>
      <c r="G2527" s="272">
        <v>102922</v>
      </c>
      <c r="H2527" s="272" t="s">
        <v>9699</v>
      </c>
      <c r="I2527" s="272" t="s">
        <v>349</v>
      </c>
      <c r="J2527" s="272" t="s">
        <v>7147</v>
      </c>
      <c r="K2527" s="273">
        <v>9.41</v>
      </c>
      <c r="L2527" s="272" t="s">
        <v>7090</v>
      </c>
    </row>
    <row r="2528" spans="1:12">
      <c r="A2528" s="272" t="s">
        <v>9296</v>
      </c>
      <c r="B2528" s="272" t="s">
        <v>9297</v>
      </c>
      <c r="C2528" s="272" t="s">
        <v>9607</v>
      </c>
      <c r="D2528" s="272" t="s">
        <v>9608</v>
      </c>
      <c r="E2528" s="273" t="s">
        <v>7087</v>
      </c>
      <c r="F2528" s="272" t="s">
        <v>7087</v>
      </c>
      <c r="G2528" s="272">
        <v>102923</v>
      </c>
      <c r="H2528" s="272" t="s">
        <v>9700</v>
      </c>
      <c r="I2528" s="272" t="s">
        <v>349</v>
      </c>
      <c r="J2528" s="272" t="s">
        <v>7147</v>
      </c>
      <c r="K2528" s="273">
        <v>8.41</v>
      </c>
      <c r="L2528" s="272" t="s">
        <v>7090</v>
      </c>
    </row>
    <row r="2529" spans="1:12">
      <c r="A2529" s="272" t="s">
        <v>9296</v>
      </c>
      <c r="B2529" s="272" t="s">
        <v>9297</v>
      </c>
      <c r="C2529" s="272" t="s">
        <v>9607</v>
      </c>
      <c r="D2529" s="272" t="s">
        <v>9608</v>
      </c>
      <c r="E2529" s="273" t="s">
        <v>7087</v>
      </c>
      <c r="F2529" s="272" t="s">
        <v>7087</v>
      </c>
      <c r="G2529" s="272">
        <v>103088</v>
      </c>
      <c r="H2529" s="272" t="s">
        <v>9701</v>
      </c>
      <c r="I2529" s="272" t="s">
        <v>349</v>
      </c>
      <c r="J2529" s="272" t="s">
        <v>7147</v>
      </c>
      <c r="K2529" s="273">
        <v>10.53</v>
      </c>
      <c r="L2529" s="272" t="s">
        <v>7090</v>
      </c>
    </row>
    <row r="2530" spans="1:12">
      <c r="A2530" s="272" t="s">
        <v>9296</v>
      </c>
      <c r="B2530" s="272" t="s">
        <v>9297</v>
      </c>
      <c r="C2530" s="272" t="s">
        <v>9607</v>
      </c>
      <c r="D2530" s="272" t="s">
        <v>9608</v>
      </c>
      <c r="E2530" s="273" t="s">
        <v>7087</v>
      </c>
      <c r="F2530" s="272" t="s">
        <v>7087</v>
      </c>
      <c r="G2530" s="272">
        <v>104104</v>
      </c>
      <c r="H2530" s="272" t="s">
        <v>9702</v>
      </c>
      <c r="I2530" s="272" t="s">
        <v>349</v>
      </c>
      <c r="J2530" s="272" t="s">
        <v>7147</v>
      </c>
      <c r="K2530" s="273">
        <v>12.1</v>
      </c>
      <c r="L2530" s="272" t="s">
        <v>7090</v>
      </c>
    </row>
    <row r="2531" spans="1:12">
      <c r="A2531" s="272" t="s">
        <v>9296</v>
      </c>
      <c r="B2531" s="272" t="s">
        <v>9297</v>
      </c>
      <c r="C2531" s="272" t="s">
        <v>9607</v>
      </c>
      <c r="D2531" s="272" t="s">
        <v>9608</v>
      </c>
      <c r="E2531" s="273" t="s">
        <v>7087</v>
      </c>
      <c r="F2531" s="272" t="s">
        <v>7087</v>
      </c>
      <c r="G2531" s="272">
        <v>104105</v>
      </c>
      <c r="H2531" s="272" t="s">
        <v>9703</v>
      </c>
      <c r="I2531" s="272" t="s">
        <v>349</v>
      </c>
      <c r="J2531" s="272" t="s">
        <v>7147</v>
      </c>
      <c r="K2531" s="273">
        <v>12.1</v>
      </c>
      <c r="L2531" s="272" t="s">
        <v>7090</v>
      </c>
    </row>
    <row r="2532" spans="1:12">
      <c r="A2532" s="272" t="s">
        <v>9296</v>
      </c>
      <c r="B2532" s="272" t="s">
        <v>9297</v>
      </c>
      <c r="C2532" s="272" t="s">
        <v>9607</v>
      </c>
      <c r="D2532" s="272" t="s">
        <v>9608</v>
      </c>
      <c r="E2532" s="273" t="s">
        <v>7087</v>
      </c>
      <c r="F2532" s="272" t="s">
        <v>7087</v>
      </c>
      <c r="G2532" s="272">
        <v>104106</v>
      </c>
      <c r="H2532" s="272" t="s">
        <v>9704</v>
      </c>
      <c r="I2532" s="272" t="s">
        <v>349</v>
      </c>
      <c r="J2532" s="272" t="s">
        <v>7089</v>
      </c>
      <c r="K2532" s="273">
        <v>10.94</v>
      </c>
      <c r="L2532" s="272" t="s">
        <v>7090</v>
      </c>
    </row>
    <row r="2533" spans="1:12">
      <c r="A2533" s="272" t="s">
        <v>9296</v>
      </c>
      <c r="B2533" s="272" t="s">
        <v>9297</v>
      </c>
      <c r="C2533" s="272" t="s">
        <v>9607</v>
      </c>
      <c r="D2533" s="272" t="s">
        <v>9608</v>
      </c>
      <c r="E2533" s="273" t="s">
        <v>7087</v>
      </c>
      <c r="F2533" s="272" t="s">
        <v>7087</v>
      </c>
      <c r="G2533" s="272">
        <v>104107</v>
      </c>
      <c r="H2533" s="272" t="s">
        <v>9705</v>
      </c>
      <c r="I2533" s="272" t="s">
        <v>349</v>
      </c>
      <c r="J2533" s="272" t="s">
        <v>7089</v>
      </c>
      <c r="K2533" s="273">
        <v>11.55</v>
      </c>
      <c r="L2533" s="272" t="s">
        <v>7090</v>
      </c>
    </row>
    <row r="2534" spans="1:12">
      <c r="A2534" s="272" t="s">
        <v>9296</v>
      </c>
      <c r="B2534" s="272" t="s">
        <v>9297</v>
      </c>
      <c r="C2534" s="272" t="s">
        <v>9607</v>
      </c>
      <c r="D2534" s="272" t="s">
        <v>9608</v>
      </c>
      <c r="E2534" s="273" t="s">
        <v>7087</v>
      </c>
      <c r="F2534" s="272" t="s">
        <v>7087</v>
      </c>
      <c r="G2534" s="272">
        <v>104108</v>
      </c>
      <c r="H2534" s="272" t="s">
        <v>9706</v>
      </c>
      <c r="I2534" s="272" t="s">
        <v>349</v>
      </c>
      <c r="J2534" s="272" t="s">
        <v>7089</v>
      </c>
      <c r="K2534" s="273">
        <v>13.6</v>
      </c>
      <c r="L2534" s="272" t="s">
        <v>7090</v>
      </c>
    </row>
    <row r="2535" spans="1:12">
      <c r="A2535" s="272" t="s">
        <v>9296</v>
      </c>
      <c r="B2535" s="272" t="s">
        <v>9297</v>
      </c>
      <c r="C2535" s="272" t="s">
        <v>9607</v>
      </c>
      <c r="D2535" s="272" t="s">
        <v>9608</v>
      </c>
      <c r="E2535" s="273" t="s">
        <v>7087</v>
      </c>
      <c r="F2535" s="272" t="s">
        <v>7087</v>
      </c>
      <c r="G2535" s="272">
        <v>104109</v>
      </c>
      <c r="H2535" s="272" t="s">
        <v>9707</v>
      </c>
      <c r="I2535" s="272" t="s">
        <v>349</v>
      </c>
      <c r="J2535" s="272" t="s">
        <v>7089</v>
      </c>
      <c r="K2535" s="273">
        <v>16.350000000000001</v>
      </c>
      <c r="L2535" s="272" t="s">
        <v>7090</v>
      </c>
    </row>
    <row r="2536" spans="1:12">
      <c r="A2536" s="272" t="s">
        <v>9296</v>
      </c>
      <c r="B2536" s="272" t="s">
        <v>9297</v>
      </c>
      <c r="C2536" s="272" t="s">
        <v>9607</v>
      </c>
      <c r="D2536" s="272" t="s">
        <v>9608</v>
      </c>
      <c r="E2536" s="273" t="s">
        <v>7087</v>
      </c>
      <c r="F2536" s="272" t="s">
        <v>7087</v>
      </c>
      <c r="G2536" s="272">
        <v>104110</v>
      </c>
      <c r="H2536" s="272" t="s">
        <v>9708</v>
      </c>
      <c r="I2536" s="272" t="s">
        <v>349</v>
      </c>
      <c r="J2536" s="272" t="s">
        <v>7089</v>
      </c>
      <c r="K2536" s="273">
        <v>18.239999999999998</v>
      </c>
      <c r="L2536" s="272" t="s">
        <v>7090</v>
      </c>
    </row>
    <row r="2537" spans="1:12">
      <c r="A2537" s="272" t="s">
        <v>9296</v>
      </c>
      <c r="B2537" s="272" t="s">
        <v>9297</v>
      </c>
      <c r="C2537" s="272" t="s">
        <v>9607</v>
      </c>
      <c r="D2537" s="272" t="s">
        <v>9608</v>
      </c>
      <c r="E2537" s="273" t="s">
        <v>7087</v>
      </c>
      <c r="F2537" s="272" t="s">
        <v>7087</v>
      </c>
      <c r="G2537" s="272">
        <v>104111</v>
      </c>
      <c r="H2537" s="272" t="s">
        <v>9709</v>
      </c>
      <c r="I2537" s="272" t="s">
        <v>349</v>
      </c>
      <c r="J2537" s="272" t="s">
        <v>7089</v>
      </c>
      <c r="K2537" s="273">
        <v>20.3</v>
      </c>
      <c r="L2537" s="272" t="s">
        <v>7090</v>
      </c>
    </row>
    <row r="2538" spans="1:12">
      <c r="A2538" s="272" t="s">
        <v>9296</v>
      </c>
      <c r="B2538" s="272" t="s">
        <v>9297</v>
      </c>
      <c r="C2538" s="272" t="s">
        <v>9607</v>
      </c>
      <c r="D2538" s="272" t="s">
        <v>9608</v>
      </c>
      <c r="E2538" s="273" t="s">
        <v>7087</v>
      </c>
      <c r="F2538" s="272" t="s">
        <v>7087</v>
      </c>
      <c r="G2538" s="272">
        <v>104915</v>
      </c>
      <c r="H2538" s="272" t="s">
        <v>9710</v>
      </c>
      <c r="I2538" s="272" t="s">
        <v>349</v>
      </c>
      <c r="J2538" s="272" t="s">
        <v>7089</v>
      </c>
      <c r="K2538" s="273">
        <v>11.25</v>
      </c>
      <c r="L2538" s="272" t="s">
        <v>7090</v>
      </c>
    </row>
    <row r="2539" spans="1:12">
      <c r="A2539" s="272" t="s">
        <v>9296</v>
      </c>
      <c r="B2539" s="272" t="s">
        <v>9297</v>
      </c>
      <c r="C2539" s="272" t="s">
        <v>9607</v>
      </c>
      <c r="D2539" s="272" t="s">
        <v>9608</v>
      </c>
      <c r="E2539" s="273" t="s">
        <v>7087</v>
      </c>
      <c r="F2539" s="272" t="s">
        <v>7087</v>
      </c>
      <c r="G2539" s="272">
        <v>104917</v>
      </c>
      <c r="H2539" s="272" t="s">
        <v>9711</v>
      </c>
      <c r="I2539" s="272" t="s">
        <v>349</v>
      </c>
      <c r="J2539" s="272" t="s">
        <v>7089</v>
      </c>
      <c r="K2539" s="273">
        <v>16.03</v>
      </c>
      <c r="L2539" s="272" t="s">
        <v>7090</v>
      </c>
    </row>
    <row r="2540" spans="1:12">
      <c r="A2540" s="272" t="s">
        <v>9296</v>
      </c>
      <c r="B2540" s="272" t="s">
        <v>9297</v>
      </c>
      <c r="C2540" s="272" t="s">
        <v>9607</v>
      </c>
      <c r="D2540" s="272" t="s">
        <v>9608</v>
      </c>
      <c r="E2540" s="273" t="s">
        <v>7087</v>
      </c>
      <c r="F2540" s="272" t="s">
        <v>7087</v>
      </c>
      <c r="G2540" s="272">
        <v>104918</v>
      </c>
      <c r="H2540" s="272" t="s">
        <v>9712</v>
      </c>
      <c r="I2540" s="272" t="s">
        <v>349</v>
      </c>
      <c r="J2540" s="272" t="s">
        <v>7089</v>
      </c>
      <c r="K2540" s="273">
        <v>15.07</v>
      </c>
      <c r="L2540" s="272" t="s">
        <v>7090</v>
      </c>
    </row>
    <row r="2541" spans="1:12">
      <c r="A2541" s="272" t="s">
        <v>9296</v>
      </c>
      <c r="B2541" s="272" t="s">
        <v>9297</v>
      </c>
      <c r="C2541" s="272" t="s">
        <v>9607</v>
      </c>
      <c r="D2541" s="272" t="s">
        <v>9608</v>
      </c>
      <c r="E2541" s="273" t="s">
        <v>7087</v>
      </c>
      <c r="F2541" s="272" t="s">
        <v>7087</v>
      </c>
      <c r="G2541" s="272">
        <v>104919</v>
      </c>
      <c r="H2541" s="272" t="s">
        <v>9713</v>
      </c>
      <c r="I2541" s="272" t="s">
        <v>349</v>
      </c>
      <c r="J2541" s="272" t="s">
        <v>7089</v>
      </c>
      <c r="K2541" s="273">
        <v>13.53</v>
      </c>
      <c r="L2541" s="272" t="s">
        <v>7090</v>
      </c>
    </row>
    <row r="2542" spans="1:12">
      <c r="A2542" s="272" t="s">
        <v>9296</v>
      </c>
      <c r="B2542" s="272" t="s">
        <v>9297</v>
      </c>
      <c r="C2542" s="272" t="s">
        <v>9607</v>
      </c>
      <c r="D2542" s="272" t="s">
        <v>9608</v>
      </c>
      <c r="E2542" s="273" t="s">
        <v>7087</v>
      </c>
      <c r="F2542" s="272" t="s">
        <v>7087</v>
      </c>
      <c r="G2542" s="272">
        <v>104920</v>
      </c>
      <c r="H2542" s="272" t="s">
        <v>9714</v>
      </c>
      <c r="I2542" s="272" t="s">
        <v>349</v>
      </c>
      <c r="J2542" s="272" t="s">
        <v>7089</v>
      </c>
      <c r="K2542" s="273">
        <v>11.55</v>
      </c>
      <c r="L2542" s="272" t="s">
        <v>7090</v>
      </c>
    </row>
    <row r="2543" spans="1:12">
      <c r="A2543" s="272" t="s">
        <v>9296</v>
      </c>
      <c r="B2543" s="272" t="s">
        <v>9297</v>
      </c>
      <c r="C2543" s="272" t="s">
        <v>9607</v>
      </c>
      <c r="D2543" s="272" t="s">
        <v>9608</v>
      </c>
      <c r="E2543" s="273" t="s">
        <v>7087</v>
      </c>
      <c r="F2543" s="272" t="s">
        <v>7087</v>
      </c>
      <c r="G2543" s="272">
        <v>104921</v>
      </c>
      <c r="H2543" s="272" t="s">
        <v>9715</v>
      </c>
      <c r="I2543" s="272" t="s">
        <v>349</v>
      </c>
      <c r="J2543" s="272" t="s">
        <v>7089</v>
      </c>
      <c r="K2543" s="273">
        <v>10.98</v>
      </c>
      <c r="L2543" s="272" t="s">
        <v>7090</v>
      </c>
    </row>
    <row r="2544" spans="1:12">
      <c r="A2544" s="272" t="s">
        <v>9296</v>
      </c>
      <c r="B2544" s="272" t="s">
        <v>9297</v>
      </c>
      <c r="C2544" s="272" t="s">
        <v>9607</v>
      </c>
      <c r="D2544" s="272" t="s">
        <v>9608</v>
      </c>
      <c r="E2544" s="273" t="s">
        <v>7087</v>
      </c>
      <c r="F2544" s="272" t="s">
        <v>7087</v>
      </c>
      <c r="G2544" s="272">
        <v>104922</v>
      </c>
      <c r="H2544" s="272" t="s">
        <v>9716</v>
      </c>
      <c r="I2544" s="272" t="s">
        <v>349</v>
      </c>
      <c r="J2544" s="272" t="s">
        <v>7089</v>
      </c>
      <c r="K2544" s="273">
        <v>12.17</v>
      </c>
      <c r="L2544" s="272" t="s">
        <v>7090</v>
      </c>
    </row>
    <row r="2545" spans="1:12">
      <c r="A2545" s="272" t="s">
        <v>9296</v>
      </c>
      <c r="B2545" s="272" t="s">
        <v>9297</v>
      </c>
      <c r="C2545" s="272" t="s">
        <v>9717</v>
      </c>
      <c r="D2545" s="272" t="s">
        <v>9718</v>
      </c>
      <c r="E2545" s="273" t="s">
        <v>7087</v>
      </c>
      <c r="F2545" s="272" t="s">
        <v>7087</v>
      </c>
      <c r="G2545" s="272">
        <v>89993</v>
      </c>
      <c r="H2545" s="272" t="s">
        <v>9719</v>
      </c>
      <c r="I2545" s="272" t="s">
        <v>145</v>
      </c>
      <c r="J2545" s="272" t="s">
        <v>7147</v>
      </c>
      <c r="K2545" s="273">
        <v>962.84</v>
      </c>
      <c r="L2545" s="272" t="s">
        <v>7090</v>
      </c>
    </row>
    <row r="2546" spans="1:12">
      <c r="A2546" s="272" t="s">
        <v>9296</v>
      </c>
      <c r="B2546" s="272" t="s">
        <v>9297</v>
      </c>
      <c r="C2546" s="272" t="s">
        <v>9717</v>
      </c>
      <c r="D2546" s="272" t="s">
        <v>9718</v>
      </c>
      <c r="E2546" s="273" t="s">
        <v>7087</v>
      </c>
      <c r="F2546" s="272" t="s">
        <v>7087</v>
      </c>
      <c r="G2546" s="272">
        <v>89994</v>
      </c>
      <c r="H2546" s="272" t="s">
        <v>9720</v>
      </c>
      <c r="I2546" s="272" t="s">
        <v>145</v>
      </c>
      <c r="J2546" s="272" t="s">
        <v>7147</v>
      </c>
      <c r="K2546" s="273">
        <v>830.49</v>
      </c>
      <c r="L2546" s="272" t="s">
        <v>7090</v>
      </c>
    </row>
    <row r="2547" spans="1:12">
      <c r="A2547" s="272" t="s">
        <v>9296</v>
      </c>
      <c r="B2547" s="272" t="s">
        <v>9297</v>
      </c>
      <c r="C2547" s="272" t="s">
        <v>9717</v>
      </c>
      <c r="D2547" s="272" t="s">
        <v>9718</v>
      </c>
      <c r="E2547" s="273" t="s">
        <v>7087</v>
      </c>
      <c r="F2547" s="272" t="s">
        <v>7087</v>
      </c>
      <c r="G2547" s="272">
        <v>89995</v>
      </c>
      <c r="H2547" s="272" t="s">
        <v>9721</v>
      </c>
      <c r="I2547" s="272" t="s">
        <v>145</v>
      </c>
      <c r="J2547" s="272" t="s">
        <v>7147</v>
      </c>
      <c r="K2547" s="273">
        <v>928.99</v>
      </c>
      <c r="L2547" s="272" t="s">
        <v>7090</v>
      </c>
    </row>
    <row r="2548" spans="1:12">
      <c r="A2548" s="272" t="s">
        <v>9296</v>
      </c>
      <c r="B2548" s="272" t="s">
        <v>9297</v>
      </c>
      <c r="C2548" s="272" t="s">
        <v>9717</v>
      </c>
      <c r="D2548" s="272" t="s">
        <v>9718</v>
      </c>
      <c r="E2548" s="273" t="s">
        <v>7087</v>
      </c>
      <c r="F2548" s="272" t="s">
        <v>7087</v>
      </c>
      <c r="G2548" s="272">
        <v>90278</v>
      </c>
      <c r="H2548" s="272" t="s">
        <v>9722</v>
      </c>
      <c r="I2548" s="272" t="s">
        <v>145</v>
      </c>
      <c r="J2548" s="272" t="s">
        <v>7147</v>
      </c>
      <c r="K2548" s="273">
        <v>482.26</v>
      </c>
      <c r="L2548" s="272" t="s">
        <v>7090</v>
      </c>
    </row>
    <row r="2549" spans="1:12">
      <c r="A2549" s="272" t="s">
        <v>9296</v>
      </c>
      <c r="B2549" s="272" t="s">
        <v>9297</v>
      </c>
      <c r="C2549" s="272" t="s">
        <v>9717</v>
      </c>
      <c r="D2549" s="272" t="s">
        <v>9718</v>
      </c>
      <c r="E2549" s="273" t="s">
        <v>7087</v>
      </c>
      <c r="F2549" s="272" t="s">
        <v>7087</v>
      </c>
      <c r="G2549" s="272">
        <v>90279</v>
      </c>
      <c r="H2549" s="272" t="s">
        <v>9723</v>
      </c>
      <c r="I2549" s="272" t="s">
        <v>145</v>
      </c>
      <c r="J2549" s="272" t="s">
        <v>7147</v>
      </c>
      <c r="K2549" s="273">
        <v>535.80999999999995</v>
      </c>
      <c r="L2549" s="272" t="s">
        <v>7090</v>
      </c>
    </row>
    <row r="2550" spans="1:12">
      <c r="A2550" s="272" t="s">
        <v>9296</v>
      </c>
      <c r="B2550" s="272" t="s">
        <v>9297</v>
      </c>
      <c r="C2550" s="272" t="s">
        <v>9717</v>
      </c>
      <c r="D2550" s="272" t="s">
        <v>9718</v>
      </c>
      <c r="E2550" s="273" t="s">
        <v>7087</v>
      </c>
      <c r="F2550" s="272" t="s">
        <v>7087</v>
      </c>
      <c r="G2550" s="272">
        <v>90280</v>
      </c>
      <c r="H2550" s="272" t="s">
        <v>9724</v>
      </c>
      <c r="I2550" s="272" t="s">
        <v>145</v>
      </c>
      <c r="J2550" s="272" t="s">
        <v>7147</v>
      </c>
      <c r="K2550" s="273">
        <v>598.03</v>
      </c>
      <c r="L2550" s="272" t="s">
        <v>7090</v>
      </c>
    </row>
    <row r="2551" spans="1:12">
      <c r="A2551" s="272" t="s">
        <v>9296</v>
      </c>
      <c r="B2551" s="272" t="s">
        <v>9297</v>
      </c>
      <c r="C2551" s="272" t="s">
        <v>9717</v>
      </c>
      <c r="D2551" s="272" t="s">
        <v>9718</v>
      </c>
      <c r="E2551" s="273" t="s">
        <v>7087</v>
      </c>
      <c r="F2551" s="272" t="s">
        <v>7087</v>
      </c>
      <c r="G2551" s="272">
        <v>90281</v>
      </c>
      <c r="H2551" s="272" t="s">
        <v>9725</v>
      </c>
      <c r="I2551" s="272" t="s">
        <v>145</v>
      </c>
      <c r="J2551" s="272" t="s">
        <v>7147</v>
      </c>
      <c r="K2551" s="273">
        <v>702.75</v>
      </c>
      <c r="L2551" s="272" t="s">
        <v>7090</v>
      </c>
    </row>
    <row r="2552" spans="1:12">
      <c r="A2552" s="272" t="s">
        <v>9296</v>
      </c>
      <c r="B2552" s="272" t="s">
        <v>9297</v>
      </c>
      <c r="C2552" s="272" t="s">
        <v>9717</v>
      </c>
      <c r="D2552" s="272" t="s">
        <v>9718</v>
      </c>
      <c r="E2552" s="273" t="s">
        <v>7087</v>
      </c>
      <c r="F2552" s="272" t="s">
        <v>7087</v>
      </c>
      <c r="G2552" s="272">
        <v>90282</v>
      </c>
      <c r="H2552" s="272" t="s">
        <v>9726</v>
      </c>
      <c r="I2552" s="272" t="s">
        <v>145</v>
      </c>
      <c r="J2552" s="272" t="s">
        <v>7147</v>
      </c>
      <c r="K2552" s="273">
        <v>471</v>
      </c>
      <c r="L2552" s="272" t="s">
        <v>7090</v>
      </c>
    </row>
    <row r="2553" spans="1:12">
      <c r="A2553" s="272" t="s">
        <v>9296</v>
      </c>
      <c r="B2553" s="272" t="s">
        <v>9297</v>
      </c>
      <c r="C2553" s="272" t="s">
        <v>9717</v>
      </c>
      <c r="D2553" s="272" t="s">
        <v>9718</v>
      </c>
      <c r="E2553" s="273" t="s">
        <v>7087</v>
      </c>
      <c r="F2553" s="272" t="s">
        <v>7087</v>
      </c>
      <c r="G2553" s="272">
        <v>90283</v>
      </c>
      <c r="H2553" s="272" t="s">
        <v>9727</v>
      </c>
      <c r="I2553" s="272" t="s">
        <v>145</v>
      </c>
      <c r="J2553" s="272" t="s">
        <v>7147</v>
      </c>
      <c r="K2553" s="273">
        <v>524.88</v>
      </c>
      <c r="L2553" s="272" t="s">
        <v>7090</v>
      </c>
    </row>
    <row r="2554" spans="1:12">
      <c r="A2554" s="272" t="s">
        <v>9296</v>
      </c>
      <c r="B2554" s="272" t="s">
        <v>9297</v>
      </c>
      <c r="C2554" s="272" t="s">
        <v>9717</v>
      </c>
      <c r="D2554" s="272" t="s">
        <v>9718</v>
      </c>
      <c r="E2554" s="273" t="s">
        <v>7087</v>
      </c>
      <c r="F2554" s="272" t="s">
        <v>7087</v>
      </c>
      <c r="G2554" s="272">
        <v>90284</v>
      </c>
      <c r="H2554" s="272" t="s">
        <v>9728</v>
      </c>
      <c r="I2554" s="272" t="s">
        <v>145</v>
      </c>
      <c r="J2554" s="272" t="s">
        <v>7147</v>
      </c>
      <c r="K2554" s="273">
        <v>592.01</v>
      </c>
      <c r="L2554" s="272" t="s">
        <v>7090</v>
      </c>
    </row>
    <row r="2555" spans="1:12">
      <c r="A2555" s="272" t="s">
        <v>9296</v>
      </c>
      <c r="B2555" s="272" t="s">
        <v>9297</v>
      </c>
      <c r="C2555" s="272" t="s">
        <v>9717</v>
      </c>
      <c r="D2555" s="272" t="s">
        <v>9718</v>
      </c>
      <c r="E2555" s="273" t="s">
        <v>7087</v>
      </c>
      <c r="F2555" s="272" t="s">
        <v>7087</v>
      </c>
      <c r="G2555" s="272">
        <v>90285</v>
      </c>
      <c r="H2555" s="272" t="s">
        <v>9729</v>
      </c>
      <c r="I2555" s="272" t="s">
        <v>145</v>
      </c>
      <c r="J2555" s="272" t="s">
        <v>7147</v>
      </c>
      <c r="K2555" s="273">
        <v>703.73</v>
      </c>
      <c r="L2555" s="272" t="s">
        <v>7090</v>
      </c>
    </row>
    <row r="2556" spans="1:12">
      <c r="A2556" s="272" t="s">
        <v>9296</v>
      </c>
      <c r="B2556" s="272" t="s">
        <v>9297</v>
      </c>
      <c r="C2556" s="272" t="s">
        <v>9717</v>
      </c>
      <c r="D2556" s="272" t="s">
        <v>9718</v>
      </c>
      <c r="E2556" s="273" t="s">
        <v>7087</v>
      </c>
      <c r="F2556" s="272" t="s">
        <v>7087</v>
      </c>
      <c r="G2556" s="272">
        <v>94962</v>
      </c>
      <c r="H2556" s="272" t="s">
        <v>9730</v>
      </c>
      <c r="I2556" s="272" t="s">
        <v>145</v>
      </c>
      <c r="J2556" s="272" t="s">
        <v>7147</v>
      </c>
      <c r="K2556" s="273">
        <v>362.08</v>
      </c>
      <c r="L2556" s="272" t="s">
        <v>7090</v>
      </c>
    </row>
    <row r="2557" spans="1:12">
      <c r="A2557" s="272" t="s">
        <v>9296</v>
      </c>
      <c r="B2557" s="272" t="s">
        <v>9297</v>
      </c>
      <c r="C2557" s="272" t="s">
        <v>9717</v>
      </c>
      <c r="D2557" s="272" t="s">
        <v>9718</v>
      </c>
      <c r="E2557" s="273" t="s">
        <v>7087</v>
      </c>
      <c r="F2557" s="272" t="s">
        <v>7087</v>
      </c>
      <c r="G2557" s="272">
        <v>94963</v>
      </c>
      <c r="H2557" s="272" t="s">
        <v>437</v>
      </c>
      <c r="I2557" s="272" t="s">
        <v>145</v>
      </c>
      <c r="J2557" s="272" t="s">
        <v>7147</v>
      </c>
      <c r="K2557" s="273">
        <v>405.9</v>
      </c>
      <c r="L2557" s="272" t="s">
        <v>7090</v>
      </c>
    </row>
    <row r="2558" spans="1:12">
      <c r="A2558" s="272" t="s">
        <v>9296</v>
      </c>
      <c r="B2558" s="272" t="s">
        <v>9297</v>
      </c>
      <c r="C2558" s="272" t="s">
        <v>9717</v>
      </c>
      <c r="D2558" s="272" t="s">
        <v>9718</v>
      </c>
      <c r="E2558" s="273" t="s">
        <v>7087</v>
      </c>
      <c r="F2558" s="272" t="s">
        <v>7087</v>
      </c>
      <c r="G2558" s="272">
        <v>94964</v>
      </c>
      <c r="H2558" s="272" t="s">
        <v>9731</v>
      </c>
      <c r="I2558" s="272" t="s">
        <v>145</v>
      </c>
      <c r="J2558" s="272" t="s">
        <v>7147</v>
      </c>
      <c r="K2558" s="273">
        <v>446.51</v>
      </c>
      <c r="L2558" s="272" t="s">
        <v>7090</v>
      </c>
    </row>
    <row r="2559" spans="1:12">
      <c r="A2559" s="272" t="s">
        <v>9296</v>
      </c>
      <c r="B2559" s="272" t="s">
        <v>9297</v>
      </c>
      <c r="C2559" s="272" t="s">
        <v>9717</v>
      </c>
      <c r="D2559" s="272" t="s">
        <v>9718</v>
      </c>
      <c r="E2559" s="273" t="s">
        <v>7087</v>
      </c>
      <c r="F2559" s="272" t="s">
        <v>7087</v>
      </c>
      <c r="G2559" s="272">
        <v>94965</v>
      </c>
      <c r="H2559" s="272" t="s">
        <v>9732</v>
      </c>
      <c r="I2559" s="272" t="s">
        <v>145</v>
      </c>
      <c r="J2559" s="272" t="s">
        <v>7147</v>
      </c>
      <c r="K2559" s="273">
        <v>466.99</v>
      </c>
      <c r="L2559" s="272" t="s">
        <v>7090</v>
      </c>
    </row>
    <row r="2560" spans="1:12">
      <c r="A2560" s="272" t="s">
        <v>9296</v>
      </c>
      <c r="B2560" s="272" t="s">
        <v>9297</v>
      </c>
      <c r="C2560" s="272" t="s">
        <v>9717</v>
      </c>
      <c r="D2560" s="272" t="s">
        <v>9718</v>
      </c>
      <c r="E2560" s="273" t="s">
        <v>7087</v>
      </c>
      <c r="F2560" s="272" t="s">
        <v>7087</v>
      </c>
      <c r="G2560" s="272">
        <v>94966</v>
      </c>
      <c r="H2560" s="272" t="s">
        <v>9733</v>
      </c>
      <c r="I2560" s="272" t="s">
        <v>145</v>
      </c>
      <c r="J2560" s="272" t="s">
        <v>7147</v>
      </c>
      <c r="K2560" s="273">
        <v>484.55</v>
      </c>
      <c r="L2560" s="272" t="s">
        <v>7090</v>
      </c>
    </row>
    <row r="2561" spans="1:12">
      <c r="A2561" s="272" t="s">
        <v>9296</v>
      </c>
      <c r="B2561" s="272" t="s">
        <v>9297</v>
      </c>
      <c r="C2561" s="272" t="s">
        <v>9717</v>
      </c>
      <c r="D2561" s="272" t="s">
        <v>9718</v>
      </c>
      <c r="E2561" s="273" t="s">
        <v>7087</v>
      </c>
      <c r="F2561" s="272" t="s">
        <v>7087</v>
      </c>
      <c r="G2561" s="272">
        <v>94967</v>
      </c>
      <c r="H2561" s="272" t="s">
        <v>9734</v>
      </c>
      <c r="I2561" s="272" t="s">
        <v>145</v>
      </c>
      <c r="J2561" s="272" t="s">
        <v>7147</v>
      </c>
      <c r="K2561" s="273">
        <v>558.12</v>
      </c>
      <c r="L2561" s="272" t="s">
        <v>7090</v>
      </c>
    </row>
    <row r="2562" spans="1:12">
      <c r="A2562" s="272" t="s">
        <v>9296</v>
      </c>
      <c r="B2562" s="272" t="s">
        <v>9297</v>
      </c>
      <c r="C2562" s="272" t="s">
        <v>9717</v>
      </c>
      <c r="D2562" s="272" t="s">
        <v>9718</v>
      </c>
      <c r="E2562" s="273" t="s">
        <v>7087</v>
      </c>
      <c r="F2562" s="272" t="s">
        <v>7087</v>
      </c>
      <c r="G2562" s="272">
        <v>94968</v>
      </c>
      <c r="H2562" s="272" t="s">
        <v>9735</v>
      </c>
      <c r="I2562" s="272" t="s">
        <v>145</v>
      </c>
      <c r="J2562" s="272" t="s">
        <v>7147</v>
      </c>
      <c r="K2562" s="273">
        <v>359.69</v>
      </c>
      <c r="L2562" s="272" t="s">
        <v>7090</v>
      </c>
    </row>
    <row r="2563" spans="1:12">
      <c r="A2563" s="272" t="s">
        <v>9296</v>
      </c>
      <c r="B2563" s="272" t="s">
        <v>9297</v>
      </c>
      <c r="C2563" s="272" t="s">
        <v>9717</v>
      </c>
      <c r="D2563" s="272" t="s">
        <v>9718</v>
      </c>
      <c r="E2563" s="273" t="s">
        <v>7087</v>
      </c>
      <c r="F2563" s="272" t="s">
        <v>7087</v>
      </c>
      <c r="G2563" s="272">
        <v>94969</v>
      </c>
      <c r="H2563" s="272" t="s">
        <v>335</v>
      </c>
      <c r="I2563" s="272" t="s">
        <v>145</v>
      </c>
      <c r="J2563" s="272" t="s">
        <v>7147</v>
      </c>
      <c r="K2563" s="273">
        <v>400.71</v>
      </c>
      <c r="L2563" s="272" t="s">
        <v>7090</v>
      </c>
    </row>
    <row r="2564" spans="1:12">
      <c r="A2564" s="272" t="s">
        <v>9296</v>
      </c>
      <c r="B2564" s="272" t="s">
        <v>9297</v>
      </c>
      <c r="C2564" s="272" t="s">
        <v>9717</v>
      </c>
      <c r="D2564" s="272" t="s">
        <v>9718</v>
      </c>
      <c r="E2564" s="273" t="s">
        <v>7087</v>
      </c>
      <c r="F2564" s="272" t="s">
        <v>7087</v>
      </c>
      <c r="G2564" s="272">
        <v>94970</v>
      </c>
      <c r="H2564" s="272" t="s">
        <v>9736</v>
      </c>
      <c r="I2564" s="272" t="s">
        <v>145</v>
      </c>
      <c r="J2564" s="272" t="s">
        <v>7147</v>
      </c>
      <c r="K2564" s="273">
        <v>435.81</v>
      </c>
      <c r="L2564" s="272" t="s">
        <v>7090</v>
      </c>
    </row>
    <row r="2565" spans="1:12">
      <c r="A2565" s="272" t="s">
        <v>9296</v>
      </c>
      <c r="B2565" s="272" t="s">
        <v>9297</v>
      </c>
      <c r="C2565" s="272" t="s">
        <v>9717</v>
      </c>
      <c r="D2565" s="272" t="s">
        <v>9718</v>
      </c>
      <c r="E2565" s="273" t="s">
        <v>7087</v>
      </c>
      <c r="F2565" s="272" t="s">
        <v>7087</v>
      </c>
      <c r="G2565" s="272">
        <v>94971</v>
      </c>
      <c r="H2565" s="272" t="s">
        <v>9737</v>
      </c>
      <c r="I2565" s="272" t="s">
        <v>145</v>
      </c>
      <c r="J2565" s="272" t="s">
        <v>7147</v>
      </c>
      <c r="K2565" s="273">
        <v>461.85</v>
      </c>
      <c r="L2565" s="272" t="s">
        <v>7090</v>
      </c>
    </row>
    <row r="2566" spans="1:12">
      <c r="A2566" s="272" t="s">
        <v>9296</v>
      </c>
      <c r="B2566" s="272" t="s">
        <v>9297</v>
      </c>
      <c r="C2566" s="272" t="s">
        <v>9717</v>
      </c>
      <c r="D2566" s="272" t="s">
        <v>9718</v>
      </c>
      <c r="E2566" s="273" t="s">
        <v>7087</v>
      </c>
      <c r="F2566" s="272" t="s">
        <v>7087</v>
      </c>
      <c r="G2566" s="272">
        <v>94972</v>
      </c>
      <c r="H2566" s="272" t="s">
        <v>9738</v>
      </c>
      <c r="I2566" s="272" t="s">
        <v>145</v>
      </c>
      <c r="J2566" s="272" t="s">
        <v>7147</v>
      </c>
      <c r="K2566" s="273">
        <v>479.4</v>
      </c>
      <c r="L2566" s="272" t="s">
        <v>7090</v>
      </c>
    </row>
    <row r="2567" spans="1:12">
      <c r="A2567" s="272" t="s">
        <v>9296</v>
      </c>
      <c r="B2567" s="272" t="s">
        <v>9297</v>
      </c>
      <c r="C2567" s="272" t="s">
        <v>9717</v>
      </c>
      <c r="D2567" s="272" t="s">
        <v>9718</v>
      </c>
      <c r="E2567" s="273" t="s">
        <v>7087</v>
      </c>
      <c r="F2567" s="272" t="s">
        <v>7087</v>
      </c>
      <c r="G2567" s="272">
        <v>94973</v>
      </c>
      <c r="H2567" s="272" t="s">
        <v>9739</v>
      </c>
      <c r="I2567" s="272" t="s">
        <v>145</v>
      </c>
      <c r="J2567" s="272" t="s">
        <v>7147</v>
      </c>
      <c r="K2567" s="273">
        <v>551.51</v>
      </c>
      <c r="L2567" s="272" t="s">
        <v>7090</v>
      </c>
    </row>
    <row r="2568" spans="1:12">
      <c r="A2568" s="272" t="s">
        <v>9296</v>
      </c>
      <c r="B2568" s="272" t="s">
        <v>9297</v>
      </c>
      <c r="C2568" s="272" t="s">
        <v>9717</v>
      </c>
      <c r="D2568" s="272" t="s">
        <v>9718</v>
      </c>
      <c r="E2568" s="273" t="s">
        <v>7087</v>
      </c>
      <c r="F2568" s="272" t="s">
        <v>7087</v>
      </c>
      <c r="G2568" s="272">
        <v>94974</v>
      </c>
      <c r="H2568" s="272" t="s">
        <v>9740</v>
      </c>
      <c r="I2568" s="272" t="s">
        <v>145</v>
      </c>
      <c r="J2568" s="272" t="s">
        <v>7147</v>
      </c>
      <c r="K2568" s="273">
        <v>424.25</v>
      </c>
      <c r="L2568" s="272" t="s">
        <v>7090</v>
      </c>
    </row>
    <row r="2569" spans="1:12">
      <c r="A2569" s="272" t="s">
        <v>9296</v>
      </c>
      <c r="B2569" s="272" t="s">
        <v>9297</v>
      </c>
      <c r="C2569" s="272" t="s">
        <v>9717</v>
      </c>
      <c r="D2569" s="272" t="s">
        <v>9718</v>
      </c>
      <c r="E2569" s="273" t="s">
        <v>7087</v>
      </c>
      <c r="F2569" s="272" t="s">
        <v>7087</v>
      </c>
      <c r="G2569" s="272">
        <v>94975</v>
      </c>
      <c r="H2569" s="272" t="s">
        <v>9741</v>
      </c>
      <c r="I2569" s="272" t="s">
        <v>145</v>
      </c>
      <c r="J2569" s="272" t="s">
        <v>7147</v>
      </c>
      <c r="K2569" s="273">
        <v>463.45</v>
      </c>
      <c r="L2569" s="272" t="s">
        <v>7090</v>
      </c>
    </row>
    <row r="2570" spans="1:12">
      <c r="A2570" s="272" t="s">
        <v>9296</v>
      </c>
      <c r="B2570" s="272" t="s">
        <v>9297</v>
      </c>
      <c r="C2570" s="272" t="s">
        <v>9717</v>
      </c>
      <c r="D2570" s="272" t="s">
        <v>9718</v>
      </c>
      <c r="E2570" s="273" t="s">
        <v>7087</v>
      </c>
      <c r="F2570" s="272" t="s">
        <v>7087</v>
      </c>
      <c r="G2570" s="272">
        <v>96555</v>
      </c>
      <c r="H2570" s="272" t="s">
        <v>9742</v>
      </c>
      <c r="I2570" s="272" t="s">
        <v>145</v>
      </c>
      <c r="J2570" s="272" t="s">
        <v>7089</v>
      </c>
      <c r="K2570" s="273">
        <v>675.76</v>
      </c>
      <c r="L2570" s="272" t="s">
        <v>7090</v>
      </c>
    </row>
    <row r="2571" spans="1:12">
      <c r="A2571" s="272" t="s">
        <v>9296</v>
      </c>
      <c r="B2571" s="272" t="s">
        <v>9297</v>
      </c>
      <c r="C2571" s="272" t="s">
        <v>9717</v>
      </c>
      <c r="D2571" s="272" t="s">
        <v>9718</v>
      </c>
      <c r="E2571" s="273" t="s">
        <v>7087</v>
      </c>
      <c r="F2571" s="272" t="s">
        <v>7087</v>
      </c>
      <c r="G2571" s="272">
        <v>96556</v>
      </c>
      <c r="H2571" s="272" t="s">
        <v>9743</v>
      </c>
      <c r="I2571" s="272" t="s">
        <v>145</v>
      </c>
      <c r="J2571" s="272" t="s">
        <v>7089</v>
      </c>
      <c r="K2571" s="273">
        <v>814.11</v>
      </c>
      <c r="L2571" s="272" t="s">
        <v>7090</v>
      </c>
    </row>
    <row r="2572" spans="1:12">
      <c r="A2572" s="272" t="s">
        <v>9296</v>
      </c>
      <c r="B2572" s="272" t="s">
        <v>9297</v>
      </c>
      <c r="C2572" s="272" t="s">
        <v>9717</v>
      </c>
      <c r="D2572" s="272" t="s">
        <v>9718</v>
      </c>
      <c r="E2572" s="273" t="s">
        <v>7087</v>
      </c>
      <c r="F2572" s="272" t="s">
        <v>7087</v>
      </c>
      <c r="G2572" s="272">
        <v>96557</v>
      </c>
      <c r="H2572" s="272" t="s">
        <v>9744</v>
      </c>
      <c r="I2572" s="272" t="s">
        <v>145</v>
      </c>
      <c r="J2572" s="272" t="s">
        <v>7089</v>
      </c>
      <c r="K2572" s="273">
        <v>710.57</v>
      </c>
      <c r="L2572" s="272" t="s">
        <v>7090</v>
      </c>
    </row>
    <row r="2573" spans="1:12">
      <c r="A2573" s="272" t="s">
        <v>9296</v>
      </c>
      <c r="B2573" s="272" t="s">
        <v>9297</v>
      </c>
      <c r="C2573" s="272" t="s">
        <v>9717</v>
      </c>
      <c r="D2573" s="272" t="s">
        <v>9718</v>
      </c>
      <c r="E2573" s="273" t="s">
        <v>7087</v>
      </c>
      <c r="F2573" s="272" t="s">
        <v>7087</v>
      </c>
      <c r="G2573" s="272">
        <v>96558</v>
      </c>
      <c r="H2573" s="272" t="s">
        <v>9745</v>
      </c>
      <c r="I2573" s="272" t="s">
        <v>145</v>
      </c>
      <c r="J2573" s="272" t="s">
        <v>7089</v>
      </c>
      <c r="K2573" s="273">
        <v>741.57</v>
      </c>
      <c r="L2573" s="272" t="s">
        <v>7090</v>
      </c>
    </row>
    <row r="2574" spans="1:12">
      <c r="A2574" s="272" t="s">
        <v>9296</v>
      </c>
      <c r="B2574" s="272" t="s">
        <v>9297</v>
      </c>
      <c r="C2574" s="272" t="s">
        <v>9717</v>
      </c>
      <c r="D2574" s="272" t="s">
        <v>9718</v>
      </c>
      <c r="E2574" s="273" t="s">
        <v>7087</v>
      </c>
      <c r="F2574" s="272" t="s">
        <v>7087</v>
      </c>
      <c r="G2574" s="272">
        <v>99235</v>
      </c>
      <c r="H2574" s="272" t="s">
        <v>9746</v>
      </c>
      <c r="I2574" s="272" t="s">
        <v>145</v>
      </c>
      <c r="J2574" s="272" t="s">
        <v>7147</v>
      </c>
      <c r="K2574" s="273">
        <v>646.98</v>
      </c>
      <c r="L2574" s="272" t="s">
        <v>7090</v>
      </c>
    </row>
    <row r="2575" spans="1:12">
      <c r="A2575" s="272" t="s">
        <v>9296</v>
      </c>
      <c r="B2575" s="272" t="s">
        <v>9297</v>
      </c>
      <c r="C2575" s="272" t="s">
        <v>9717</v>
      </c>
      <c r="D2575" s="272" t="s">
        <v>9718</v>
      </c>
      <c r="E2575" s="273" t="s">
        <v>7087</v>
      </c>
      <c r="F2575" s="272" t="s">
        <v>7087</v>
      </c>
      <c r="G2575" s="272">
        <v>99431</v>
      </c>
      <c r="H2575" s="272" t="s">
        <v>9747</v>
      </c>
      <c r="I2575" s="272" t="s">
        <v>145</v>
      </c>
      <c r="J2575" s="272" t="s">
        <v>7089</v>
      </c>
      <c r="K2575" s="273">
        <v>668.97</v>
      </c>
      <c r="L2575" s="272" t="s">
        <v>7090</v>
      </c>
    </row>
    <row r="2576" spans="1:12">
      <c r="A2576" s="272" t="s">
        <v>9296</v>
      </c>
      <c r="B2576" s="272" t="s">
        <v>9297</v>
      </c>
      <c r="C2576" s="272" t="s">
        <v>9717</v>
      </c>
      <c r="D2576" s="272" t="s">
        <v>9718</v>
      </c>
      <c r="E2576" s="273" t="s">
        <v>7087</v>
      </c>
      <c r="F2576" s="272" t="s">
        <v>7087</v>
      </c>
      <c r="G2576" s="272">
        <v>99432</v>
      </c>
      <c r="H2576" s="272" t="s">
        <v>9748</v>
      </c>
      <c r="I2576" s="272" t="s">
        <v>145</v>
      </c>
      <c r="J2576" s="272" t="s">
        <v>7089</v>
      </c>
      <c r="K2576" s="273">
        <v>649.67999999999995</v>
      </c>
      <c r="L2576" s="272" t="s">
        <v>7090</v>
      </c>
    </row>
    <row r="2577" spans="1:12">
      <c r="A2577" s="272" t="s">
        <v>9296</v>
      </c>
      <c r="B2577" s="272" t="s">
        <v>9297</v>
      </c>
      <c r="C2577" s="272" t="s">
        <v>9717</v>
      </c>
      <c r="D2577" s="272" t="s">
        <v>9718</v>
      </c>
      <c r="E2577" s="273" t="s">
        <v>7087</v>
      </c>
      <c r="F2577" s="272" t="s">
        <v>7087</v>
      </c>
      <c r="G2577" s="272">
        <v>99433</v>
      </c>
      <c r="H2577" s="272" t="s">
        <v>9749</v>
      </c>
      <c r="I2577" s="272" t="s">
        <v>145</v>
      </c>
      <c r="J2577" s="272" t="s">
        <v>7089</v>
      </c>
      <c r="K2577" s="273">
        <v>703.9</v>
      </c>
      <c r="L2577" s="272" t="s">
        <v>7090</v>
      </c>
    </row>
    <row r="2578" spans="1:12">
      <c r="A2578" s="272" t="s">
        <v>9296</v>
      </c>
      <c r="B2578" s="272" t="s">
        <v>9297</v>
      </c>
      <c r="C2578" s="272" t="s">
        <v>9717</v>
      </c>
      <c r="D2578" s="272" t="s">
        <v>9718</v>
      </c>
      <c r="E2578" s="273" t="s">
        <v>7087</v>
      </c>
      <c r="F2578" s="272" t="s">
        <v>7087</v>
      </c>
      <c r="G2578" s="272">
        <v>99434</v>
      </c>
      <c r="H2578" s="272" t="s">
        <v>9750</v>
      </c>
      <c r="I2578" s="272" t="s">
        <v>145</v>
      </c>
      <c r="J2578" s="272" t="s">
        <v>7089</v>
      </c>
      <c r="K2578" s="273">
        <v>672.85</v>
      </c>
      <c r="L2578" s="272" t="s">
        <v>7090</v>
      </c>
    </row>
    <row r="2579" spans="1:12">
      <c r="A2579" s="272" t="s">
        <v>9296</v>
      </c>
      <c r="B2579" s="272" t="s">
        <v>9297</v>
      </c>
      <c r="C2579" s="272" t="s">
        <v>9717</v>
      </c>
      <c r="D2579" s="272" t="s">
        <v>9718</v>
      </c>
      <c r="E2579" s="273" t="s">
        <v>7087</v>
      </c>
      <c r="F2579" s="272" t="s">
        <v>7087</v>
      </c>
      <c r="G2579" s="272">
        <v>99435</v>
      </c>
      <c r="H2579" s="272" t="s">
        <v>9751</v>
      </c>
      <c r="I2579" s="272" t="s">
        <v>145</v>
      </c>
      <c r="J2579" s="272" t="s">
        <v>7089</v>
      </c>
      <c r="K2579" s="273">
        <v>652.35</v>
      </c>
      <c r="L2579" s="272" t="s">
        <v>7090</v>
      </c>
    </row>
    <row r="2580" spans="1:12">
      <c r="A2580" s="272" t="s">
        <v>9296</v>
      </c>
      <c r="B2580" s="272" t="s">
        <v>9297</v>
      </c>
      <c r="C2580" s="272" t="s">
        <v>9717</v>
      </c>
      <c r="D2580" s="272" t="s">
        <v>9718</v>
      </c>
      <c r="E2580" s="273" t="s">
        <v>7087</v>
      </c>
      <c r="F2580" s="272" t="s">
        <v>7087</v>
      </c>
      <c r="G2580" s="272">
        <v>99436</v>
      </c>
      <c r="H2580" s="272" t="s">
        <v>9752</v>
      </c>
      <c r="I2580" s="272" t="s">
        <v>145</v>
      </c>
      <c r="J2580" s="272" t="s">
        <v>7089</v>
      </c>
      <c r="K2580" s="273">
        <v>724.17</v>
      </c>
      <c r="L2580" s="272" t="s">
        <v>7090</v>
      </c>
    </row>
    <row r="2581" spans="1:12">
      <c r="A2581" s="272" t="s">
        <v>9296</v>
      </c>
      <c r="B2581" s="272" t="s">
        <v>9297</v>
      </c>
      <c r="C2581" s="272" t="s">
        <v>9717</v>
      </c>
      <c r="D2581" s="272" t="s">
        <v>9718</v>
      </c>
      <c r="E2581" s="273" t="s">
        <v>7087</v>
      </c>
      <c r="F2581" s="272" t="s">
        <v>7087</v>
      </c>
      <c r="G2581" s="272">
        <v>99437</v>
      </c>
      <c r="H2581" s="272" t="s">
        <v>9753</v>
      </c>
      <c r="I2581" s="272" t="s">
        <v>145</v>
      </c>
      <c r="J2581" s="272" t="s">
        <v>7147</v>
      </c>
      <c r="K2581" s="273">
        <v>685.89</v>
      </c>
      <c r="L2581" s="272" t="s">
        <v>7090</v>
      </c>
    </row>
    <row r="2582" spans="1:12">
      <c r="A2582" s="272" t="s">
        <v>9296</v>
      </c>
      <c r="B2582" s="272" t="s">
        <v>9297</v>
      </c>
      <c r="C2582" s="272" t="s">
        <v>9717</v>
      </c>
      <c r="D2582" s="272" t="s">
        <v>9718</v>
      </c>
      <c r="E2582" s="273" t="s">
        <v>7087</v>
      </c>
      <c r="F2582" s="272" t="s">
        <v>7087</v>
      </c>
      <c r="G2582" s="272">
        <v>99438</v>
      </c>
      <c r="H2582" s="272" t="s">
        <v>9754</v>
      </c>
      <c r="I2582" s="272" t="s">
        <v>145</v>
      </c>
      <c r="J2582" s="272" t="s">
        <v>7147</v>
      </c>
      <c r="K2582" s="273">
        <v>691.47</v>
      </c>
      <c r="L2582" s="272" t="s">
        <v>7090</v>
      </c>
    </row>
    <row r="2583" spans="1:12">
      <c r="A2583" s="272" t="s">
        <v>9296</v>
      </c>
      <c r="B2583" s="272" t="s">
        <v>9297</v>
      </c>
      <c r="C2583" s="272" t="s">
        <v>9717</v>
      </c>
      <c r="D2583" s="272" t="s">
        <v>9718</v>
      </c>
      <c r="E2583" s="273" t="s">
        <v>7087</v>
      </c>
      <c r="F2583" s="272" t="s">
        <v>7087</v>
      </c>
      <c r="G2583" s="272">
        <v>99439</v>
      </c>
      <c r="H2583" s="272" t="s">
        <v>9755</v>
      </c>
      <c r="I2583" s="272" t="s">
        <v>145</v>
      </c>
      <c r="J2583" s="272" t="s">
        <v>7089</v>
      </c>
      <c r="K2583" s="273">
        <v>658.49</v>
      </c>
      <c r="L2583" s="272" t="s">
        <v>7090</v>
      </c>
    </row>
    <row r="2584" spans="1:12">
      <c r="A2584" s="272" t="s">
        <v>9296</v>
      </c>
      <c r="B2584" s="272" t="s">
        <v>9297</v>
      </c>
      <c r="C2584" s="272" t="s">
        <v>9717</v>
      </c>
      <c r="D2584" s="272" t="s">
        <v>9718</v>
      </c>
      <c r="E2584" s="273" t="s">
        <v>7087</v>
      </c>
      <c r="F2584" s="272" t="s">
        <v>7087</v>
      </c>
      <c r="G2584" s="272">
        <v>102473</v>
      </c>
      <c r="H2584" s="272" t="s">
        <v>9756</v>
      </c>
      <c r="I2584" s="272" t="s">
        <v>145</v>
      </c>
      <c r="J2584" s="272" t="s">
        <v>7147</v>
      </c>
      <c r="K2584" s="273">
        <v>482.58</v>
      </c>
      <c r="L2584" s="272" t="s">
        <v>7090</v>
      </c>
    </row>
    <row r="2585" spans="1:12">
      <c r="A2585" s="272" t="s">
        <v>9296</v>
      </c>
      <c r="B2585" s="272" t="s">
        <v>9297</v>
      </c>
      <c r="C2585" s="272" t="s">
        <v>9717</v>
      </c>
      <c r="D2585" s="272" t="s">
        <v>9718</v>
      </c>
      <c r="E2585" s="273" t="s">
        <v>7087</v>
      </c>
      <c r="F2585" s="272" t="s">
        <v>7087</v>
      </c>
      <c r="G2585" s="272">
        <v>102474</v>
      </c>
      <c r="H2585" s="272" t="s">
        <v>9757</v>
      </c>
      <c r="I2585" s="272" t="s">
        <v>145</v>
      </c>
      <c r="J2585" s="272" t="s">
        <v>7147</v>
      </c>
      <c r="K2585" s="273">
        <v>524.05999999999995</v>
      </c>
      <c r="L2585" s="272" t="s">
        <v>7090</v>
      </c>
    </row>
    <row r="2586" spans="1:12">
      <c r="A2586" s="272" t="s">
        <v>9296</v>
      </c>
      <c r="B2586" s="272" t="s">
        <v>9297</v>
      </c>
      <c r="C2586" s="272" t="s">
        <v>9717</v>
      </c>
      <c r="D2586" s="272" t="s">
        <v>9718</v>
      </c>
      <c r="E2586" s="273" t="s">
        <v>7087</v>
      </c>
      <c r="F2586" s="272" t="s">
        <v>7087</v>
      </c>
      <c r="G2586" s="272">
        <v>102475</v>
      </c>
      <c r="H2586" s="272" t="s">
        <v>9758</v>
      </c>
      <c r="I2586" s="272" t="s">
        <v>145</v>
      </c>
      <c r="J2586" s="272" t="s">
        <v>7147</v>
      </c>
      <c r="K2586" s="273">
        <v>569.39</v>
      </c>
      <c r="L2586" s="272" t="s">
        <v>7090</v>
      </c>
    </row>
    <row r="2587" spans="1:12">
      <c r="A2587" s="272" t="s">
        <v>9296</v>
      </c>
      <c r="B2587" s="272" t="s">
        <v>9297</v>
      </c>
      <c r="C2587" s="272" t="s">
        <v>9717</v>
      </c>
      <c r="D2587" s="272" t="s">
        <v>9718</v>
      </c>
      <c r="E2587" s="273" t="s">
        <v>7087</v>
      </c>
      <c r="F2587" s="272" t="s">
        <v>7087</v>
      </c>
      <c r="G2587" s="272">
        <v>102476</v>
      </c>
      <c r="H2587" s="272" t="s">
        <v>9759</v>
      </c>
      <c r="I2587" s="272" t="s">
        <v>145</v>
      </c>
      <c r="J2587" s="272" t="s">
        <v>7147</v>
      </c>
      <c r="K2587" s="273">
        <v>590.72</v>
      </c>
      <c r="L2587" s="272" t="s">
        <v>7090</v>
      </c>
    </row>
    <row r="2588" spans="1:12">
      <c r="A2588" s="272" t="s">
        <v>9296</v>
      </c>
      <c r="B2588" s="272" t="s">
        <v>9297</v>
      </c>
      <c r="C2588" s="272" t="s">
        <v>9717</v>
      </c>
      <c r="D2588" s="272" t="s">
        <v>9718</v>
      </c>
      <c r="E2588" s="273" t="s">
        <v>7087</v>
      </c>
      <c r="F2588" s="272" t="s">
        <v>7087</v>
      </c>
      <c r="G2588" s="272">
        <v>102477</v>
      </c>
      <c r="H2588" s="272" t="s">
        <v>9760</v>
      </c>
      <c r="I2588" s="272" t="s">
        <v>145</v>
      </c>
      <c r="J2588" s="272" t="s">
        <v>7147</v>
      </c>
      <c r="K2588" s="273">
        <v>625.91999999999996</v>
      </c>
      <c r="L2588" s="272" t="s">
        <v>7090</v>
      </c>
    </row>
    <row r="2589" spans="1:12">
      <c r="A2589" s="272" t="s">
        <v>9296</v>
      </c>
      <c r="B2589" s="272" t="s">
        <v>9297</v>
      </c>
      <c r="C2589" s="272" t="s">
        <v>9717</v>
      </c>
      <c r="D2589" s="272" t="s">
        <v>9718</v>
      </c>
      <c r="E2589" s="273" t="s">
        <v>7087</v>
      </c>
      <c r="F2589" s="272" t="s">
        <v>7087</v>
      </c>
      <c r="G2589" s="272">
        <v>102478</v>
      </c>
      <c r="H2589" s="272" t="s">
        <v>9761</v>
      </c>
      <c r="I2589" s="272" t="s">
        <v>145</v>
      </c>
      <c r="J2589" s="272" t="s">
        <v>7147</v>
      </c>
      <c r="K2589" s="273">
        <v>682.34</v>
      </c>
      <c r="L2589" s="272" t="s">
        <v>7090</v>
      </c>
    </row>
    <row r="2590" spans="1:12">
      <c r="A2590" s="272" t="s">
        <v>9296</v>
      </c>
      <c r="B2590" s="272" t="s">
        <v>9297</v>
      </c>
      <c r="C2590" s="272" t="s">
        <v>9717</v>
      </c>
      <c r="D2590" s="272" t="s">
        <v>9718</v>
      </c>
      <c r="E2590" s="273" t="s">
        <v>7087</v>
      </c>
      <c r="F2590" s="272" t="s">
        <v>7087</v>
      </c>
      <c r="G2590" s="272">
        <v>102479</v>
      </c>
      <c r="H2590" s="272" t="s">
        <v>9762</v>
      </c>
      <c r="I2590" s="272" t="s">
        <v>145</v>
      </c>
      <c r="J2590" s="272" t="s">
        <v>7147</v>
      </c>
      <c r="K2590" s="273">
        <v>480.67</v>
      </c>
      <c r="L2590" s="272" t="s">
        <v>7090</v>
      </c>
    </row>
    <row r="2591" spans="1:12">
      <c r="A2591" s="272" t="s">
        <v>9296</v>
      </c>
      <c r="B2591" s="272" t="s">
        <v>9297</v>
      </c>
      <c r="C2591" s="272" t="s">
        <v>9717</v>
      </c>
      <c r="D2591" s="272" t="s">
        <v>9718</v>
      </c>
      <c r="E2591" s="273" t="s">
        <v>7087</v>
      </c>
      <c r="F2591" s="272" t="s">
        <v>7087</v>
      </c>
      <c r="G2591" s="272">
        <v>102480</v>
      </c>
      <c r="H2591" s="272" t="s">
        <v>9763</v>
      </c>
      <c r="I2591" s="272" t="s">
        <v>145</v>
      </c>
      <c r="J2591" s="272" t="s">
        <v>7147</v>
      </c>
      <c r="K2591" s="273">
        <v>519.30999999999995</v>
      </c>
      <c r="L2591" s="272" t="s">
        <v>7090</v>
      </c>
    </row>
    <row r="2592" spans="1:12">
      <c r="A2592" s="272" t="s">
        <v>9296</v>
      </c>
      <c r="B2592" s="272" t="s">
        <v>9297</v>
      </c>
      <c r="C2592" s="272" t="s">
        <v>9717</v>
      </c>
      <c r="D2592" s="272" t="s">
        <v>9718</v>
      </c>
      <c r="E2592" s="273" t="s">
        <v>7087</v>
      </c>
      <c r="F2592" s="272" t="s">
        <v>7087</v>
      </c>
      <c r="G2592" s="272">
        <v>102481</v>
      </c>
      <c r="H2592" s="272" t="s">
        <v>9764</v>
      </c>
      <c r="I2592" s="272" t="s">
        <v>145</v>
      </c>
      <c r="J2592" s="272" t="s">
        <v>7147</v>
      </c>
      <c r="K2592" s="273">
        <v>559.09</v>
      </c>
      <c r="L2592" s="272" t="s">
        <v>7090</v>
      </c>
    </row>
    <row r="2593" spans="1:12">
      <c r="A2593" s="272" t="s">
        <v>9296</v>
      </c>
      <c r="B2593" s="272" t="s">
        <v>9297</v>
      </c>
      <c r="C2593" s="272" t="s">
        <v>9717</v>
      </c>
      <c r="D2593" s="272" t="s">
        <v>9718</v>
      </c>
      <c r="E2593" s="273" t="s">
        <v>7087</v>
      </c>
      <c r="F2593" s="272" t="s">
        <v>7087</v>
      </c>
      <c r="G2593" s="272">
        <v>102482</v>
      </c>
      <c r="H2593" s="272" t="s">
        <v>9765</v>
      </c>
      <c r="I2593" s="272" t="s">
        <v>145</v>
      </c>
      <c r="J2593" s="272" t="s">
        <v>7147</v>
      </c>
      <c r="K2593" s="273">
        <v>589.13</v>
      </c>
      <c r="L2593" s="272" t="s">
        <v>7090</v>
      </c>
    </row>
    <row r="2594" spans="1:12">
      <c r="A2594" s="272" t="s">
        <v>9296</v>
      </c>
      <c r="B2594" s="272" t="s">
        <v>9297</v>
      </c>
      <c r="C2594" s="272" t="s">
        <v>9717</v>
      </c>
      <c r="D2594" s="272" t="s">
        <v>9718</v>
      </c>
      <c r="E2594" s="273" t="s">
        <v>7087</v>
      </c>
      <c r="F2594" s="272" t="s">
        <v>7087</v>
      </c>
      <c r="G2594" s="272">
        <v>102483</v>
      </c>
      <c r="H2594" s="272" t="s">
        <v>9766</v>
      </c>
      <c r="I2594" s="272" t="s">
        <v>145</v>
      </c>
      <c r="J2594" s="272" t="s">
        <v>7147</v>
      </c>
      <c r="K2594" s="273">
        <v>620.67999999999995</v>
      </c>
      <c r="L2594" s="272" t="s">
        <v>7090</v>
      </c>
    </row>
    <row r="2595" spans="1:12">
      <c r="A2595" s="272" t="s">
        <v>9296</v>
      </c>
      <c r="B2595" s="272" t="s">
        <v>9297</v>
      </c>
      <c r="C2595" s="272" t="s">
        <v>9717</v>
      </c>
      <c r="D2595" s="272" t="s">
        <v>9718</v>
      </c>
      <c r="E2595" s="273" t="s">
        <v>7087</v>
      </c>
      <c r="F2595" s="272" t="s">
        <v>7087</v>
      </c>
      <c r="G2595" s="272">
        <v>102484</v>
      </c>
      <c r="H2595" s="272" t="s">
        <v>9767</v>
      </c>
      <c r="I2595" s="272" t="s">
        <v>145</v>
      </c>
      <c r="J2595" s="272" t="s">
        <v>7147</v>
      </c>
      <c r="K2595" s="273">
        <v>682.4</v>
      </c>
      <c r="L2595" s="272" t="s">
        <v>7090</v>
      </c>
    </row>
    <row r="2596" spans="1:12">
      <c r="A2596" s="272" t="s">
        <v>9296</v>
      </c>
      <c r="B2596" s="272" t="s">
        <v>9297</v>
      </c>
      <c r="C2596" s="272" t="s">
        <v>9717</v>
      </c>
      <c r="D2596" s="272" t="s">
        <v>9718</v>
      </c>
      <c r="E2596" s="273" t="s">
        <v>7087</v>
      </c>
      <c r="F2596" s="272" t="s">
        <v>7087</v>
      </c>
      <c r="G2596" s="272">
        <v>102485</v>
      </c>
      <c r="H2596" s="272" t="s">
        <v>9768</v>
      </c>
      <c r="I2596" s="272" t="s">
        <v>145</v>
      </c>
      <c r="J2596" s="272" t="s">
        <v>7147</v>
      </c>
      <c r="K2596" s="273">
        <v>547.22</v>
      </c>
      <c r="L2596" s="272" t="s">
        <v>7090</v>
      </c>
    </row>
    <row r="2597" spans="1:12">
      <c r="A2597" s="272" t="s">
        <v>9296</v>
      </c>
      <c r="B2597" s="272" t="s">
        <v>9297</v>
      </c>
      <c r="C2597" s="272" t="s">
        <v>9717</v>
      </c>
      <c r="D2597" s="272" t="s">
        <v>9718</v>
      </c>
      <c r="E2597" s="273" t="s">
        <v>7087</v>
      </c>
      <c r="F2597" s="272" t="s">
        <v>7087</v>
      </c>
      <c r="G2597" s="272">
        <v>102486</v>
      </c>
      <c r="H2597" s="272" t="s">
        <v>9769</v>
      </c>
      <c r="I2597" s="272" t="s">
        <v>145</v>
      </c>
      <c r="J2597" s="272" t="s">
        <v>7147</v>
      </c>
      <c r="K2597" s="273">
        <v>582.5</v>
      </c>
      <c r="L2597" s="272" t="s">
        <v>7090</v>
      </c>
    </row>
    <row r="2598" spans="1:12">
      <c r="A2598" s="272" t="s">
        <v>9296</v>
      </c>
      <c r="B2598" s="272" t="s">
        <v>9297</v>
      </c>
      <c r="C2598" s="272" t="s">
        <v>9717</v>
      </c>
      <c r="D2598" s="272" t="s">
        <v>9718</v>
      </c>
      <c r="E2598" s="273" t="s">
        <v>7087</v>
      </c>
      <c r="F2598" s="272" t="s">
        <v>7087</v>
      </c>
      <c r="G2598" s="272">
        <v>102487</v>
      </c>
      <c r="H2598" s="272" t="s">
        <v>9770</v>
      </c>
      <c r="I2598" s="272" t="s">
        <v>145</v>
      </c>
      <c r="J2598" s="272" t="s">
        <v>7089</v>
      </c>
      <c r="K2598" s="273">
        <v>535.25</v>
      </c>
      <c r="L2598" s="272" t="s">
        <v>7090</v>
      </c>
    </row>
    <row r="2599" spans="1:12">
      <c r="A2599" s="272" t="s">
        <v>9296</v>
      </c>
      <c r="B2599" s="272" t="s">
        <v>9297</v>
      </c>
      <c r="C2599" s="272" t="s">
        <v>9717</v>
      </c>
      <c r="D2599" s="272" t="s">
        <v>9718</v>
      </c>
      <c r="E2599" s="273" t="s">
        <v>7087</v>
      </c>
      <c r="F2599" s="272" t="s">
        <v>7087</v>
      </c>
      <c r="G2599" s="272">
        <v>103183</v>
      </c>
      <c r="H2599" s="272" t="s">
        <v>9771</v>
      </c>
      <c r="I2599" s="272" t="s">
        <v>145</v>
      </c>
      <c r="J2599" s="272" t="s">
        <v>7089</v>
      </c>
      <c r="K2599" s="273">
        <v>696.81</v>
      </c>
      <c r="L2599" s="272" t="s">
        <v>7090</v>
      </c>
    </row>
    <row r="2600" spans="1:12">
      <c r="A2600" s="272" t="s">
        <v>9296</v>
      </c>
      <c r="B2600" s="272" t="s">
        <v>9297</v>
      </c>
      <c r="C2600" s="272" t="s">
        <v>9717</v>
      </c>
      <c r="D2600" s="272" t="s">
        <v>9718</v>
      </c>
      <c r="E2600" s="273" t="s">
        <v>7087</v>
      </c>
      <c r="F2600" s="272" t="s">
        <v>7087</v>
      </c>
      <c r="G2600" s="272">
        <v>103184</v>
      </c>
      <c r="H2600" s="272" t="s">
        <v>9772</v>
      </c>
      <c r="I2600" s="272" t="s">
        <v>145</v>
      </c>
      <c r="J2600" s="272" t="s">
        <v>7147</v>
      </c>
      <c r="K2600" s="273">
        <v>658.26</v>
      </c>
      <c r="L2600" s="272" t="s">
        <v>7090</v>
      </c>
    </row>
    <row r="2601" spans="1:12">
      <c r="A2601" s="272" t="s">
        <v>9296</v>
      </c>
      <c r="B2601" s="272" t="s">
        <v>9297</v>
      </c>
      <c r="C2601" s="272" t="s">
        <v>9717</v>
      </c>
      <c r="D2601" s="272" t="s">
        <v>9718</v>
      </c>
      <c r="E2601" s="273" t="s">
        <v>7087</v>
      </c>
      <c r="F2601" s="272" t="s">
        <v>7087</v>
      </c>
      <c r="G2601" s="272">
        <v>103669</v>
      </c>
      <c r="H2601" s="272" t="s">
        <v>9773</v>
      </c>
      <c r="I2601" s="272" t="s">
        <v>145</v>
      </c>
      <c r="J2601" s="272" t="s">
        <v>7089</v>
      </c>
      <c r="K2601" s="273">
        <v>911.81</v>
      </c>
      <c r="L2601" s="272" t="s">
        <v>7090</v>
      </c>
    </row>
    <row r="2602" spans="1:12">
      <c r="A2602" s="272" t="s">
        <v>9296</v>
      </c>
      <c r="B2602" s="272" t="s">
        <v>9297</v>
      </c>
      <c r="C2602" s="272" t="s">
        <v>9717</v>
      </c>
      <c r="D2602" s="272" t="s">
        <v>9718</v>
      </c>
      <c r="E2602" s="273" t="s">
        <v>7087</v>
      </c>
      <c r="F2602" s="272" t="s">
        <v>7087</v>
      </c>
      <c r="G2602" s="272">
        <v>103670</v>
      </c>
      <c r="H2602" s="272" t="s">
        <v>336</v>
      </c>
      <c r="I2602" s="272" t="s">
        <v>145</v>
      </c>
      <c r="J2602" s="272" t="s">
        <v>7089</v>
      </c>
      <c r="K2602" s="273">
        <v>273.02999999999997</v>
      </c>
      <c r="L2602" s="272" t="s">
        <v>7090</v>
      </c>
    </row>
    <row r="2603" spans="1:12">
      <c r="A2603" s="272" t="s">
        <v>9296</v>
      </c>
      <c r="B2603" s="272" t="s">
        <v>9297</v>
      </c>
      <c r="C2603" s="272" t="s">
        <v>9717</v>
      </c>
      <c r="D2603" s="272" t="s">
        <v>9718</v>
      </c>
      <c r="E2603" s="273" t="s">
        <v>7087</v>
      </c>
      <c r="F2603" s="272" t="s">
        <v>7087</v>
      </c>
      <c r="G2603" s="272">
        <v>103671</v>
      </c>
      <c r="H2603" s="272" t="s">
        <v>9774</v>
      </c>
      <c r="I2603" s="272" t="s">
        <v>145</v>
      </c>
      <c r="J2603" s="272" t="s">
        <v>7089</v>
      </c>
      <c r="K2603" s="273">
        <v>683.04</v>
      </c>
      <c r="L2603" s="272" t="s">
        <v>7090</v>
      </c>
    </row>
    <row r="2604" spans="1:12">
      <c r="A2604" s="272" t="s">
        <v>9296</v>
      </c>
      <c r="B2604" s="272" t="s">
        <v>9297</v>
      </c>
      <c r="C2604" s="272" t="s">
        <v>9717</v>
      </c>
      <c r="D2604" s="272" t="s">
        <v>9718</v>
      </c>
      <c r="E2604" s="273" t="s">
        <v>7087</v>
      </c>
      <c r="F2604" s="272" t="s">
        <v>7087</v>
      </c>
      <c r="G2604" s="272">
        <v>103672</v>
      </c>
      <c r="H2604" s="272" t="s">
        <v>9775</v>
      </c>
      <c r="I2604" s="272" t="s">
        <v>145</v>
      </c>
      <c r="J2604" s="272" t="s">
        <v>7089</v>
      </c>
      <c r="K2604" s="273">
        <v>640.49</v>
      </c>
      <c r="L2604" s="272" t="s">
        <v>7090</v>
      </c>
    </row>
    <row r="2605" spans="1:12">
      <c r="A2605" s="272" t="s">
        <v>9296</v>
      </c>
      <c r="B2605" s="272" t="s">
        <v>9297</v>
      </c>
      <c r="C2605" s="272" t="s">
        <v>9717</v>
      </c>
      <c r="D2605" s="272" t="s">
        <v>9718</v>
      </c>
      <c r="E2605" s="273" t="s">
        <v>7087</v>
      </c>
      <c r="F2605" s="272" t="s">
        <v>7087</v>
      </c>
      <c r="G2605" s="272">
        <v>103673</v>
      </c>
      <c r="H2605" s="272" t="s">
        <v>9776</v>
      </c>
      <c r="I2605" s="272" t="s">
        <v>145</v>
      </c>
      <c r="J2605" s="272" t="s">
        <v>7089</v>
      </c>
      <c r="K2605" s="273">
        <v>38.49</v>
      </c>
      <c r="L2605" s="272" t="s">
        <v>7090</v>
      </c>
    </row>
    <row r="2606" spans="1:12">
      <c r="A2606" s="272" t="s">
        <v>9296</v>
      </c>
      <c r="B2606" s="272" t="s">
        <v>9297</v>
      </c>
      <c r="C2606" s="272" t="s">
        <v>9717</v>
      </c>
      <c r="D2606" s="272" t="s">
        <v>9718</v>
      </c>
      <c r="E2606" s="273" t="s">
        <v>7087</v>
      </c>
      <c r="F2606" s="272" t="s">
        <v>7087</v>
      </c>
      <c r="G2606" s="272">
        <v>103674</v>
      </c>
      <c r="H2606" s="272" t="s">
        <v>9777</v>
      </c>
      <c r="I2606" s="272" t="s">
        <v>145</v>
      </c>
      <c r="J2606" s="272" t="s">
        <v>7089</v>
      </c>
      <c r="K2606" s="273">
        <v>658.85</v>
      </c>
      <c r="L2606" s="272" t="s">
        <v>7090</v>
      </c>
    </row>
    <row r="2607" spans="1:12">
      <c r="A2607" s="272" t="s">
        <v>9296</v>
      </c>
      <c r="B2607" s="272" t="s">
        <v>9297</v>
      </c>
      <c r="C2607" s="272" t="s">
        <v>9717</v>
      </c>
      <c r="D2607" s="272" t="s">
        <v>9718</v>
      </c>
      <c r="E2607" s="273" t="s">
        <v>7087</v>
      </c>
      <c r="F2607" s="272" t="s">
        <v>7087</v>
      </c>
      <c r="G2607" s="272">
        <v>103675</v>
      </c>
      <c r="H2607" s="272" t="s">
        <v>9778</v>
      </c>
      <c r="I2607" s="272" t="s">
        <v>145</v>
      </c>
      <c r="J2607" s="272" t="s">
        <v>7089</v>
      </c>
      <c r="K2607" s="273">
        <v>640.73</v>
      </c>
      <c r="L2607" s="272" t="s">
        <v>7090</v>
      </c>
    </row>
    <row r="2608" spans="1:12">
      <c r="A2608" s="272" t="s">
        <v>9296</v>
      </c>
      <c r="B2608" s="272" t="s">
        <v>9297</v>
      </c>
      <c r="C2608" s="272" t="s">
        <v>9717</v>
      </c>
      <c r="D2608" s="272" t="s">
        <v>9718</v>
      </c>
      <c r="E2608" s="273" t="s">
        <v>7087</v>
      </c>
      <c r="F2608" s="272" t="s">
        <v>7087</v>
      </c>
      <c r="G2608" s="272">
        <v>103676</v>
      </c>
      <c r="H2608" s="272" t="s">
        <v>9779</v>
      </c>
      <c r="I2608" s="272" t="s">
        <v>145</v>
      </c>
      <c r="J2608" s="272" t="s">
        <v>7089</v>
      </c>
      <c r="K2608" s="273">
        <v>964.43</v>
      </c>
      <c r="L2608" s="272" t="s">
        <v>7090</v>
      </c>
    </row>
    <row r="2609" spans="1:12">
      <c r="A2609" s="272" t="s">
        <v>9296</v>
      </c>
      <c r="B2609" s="272" t="s">
        <v>9297</v>
      </c>
      <c r="C2609" s="272" t="s">
        <v>9717</v>
      </c>
      <c r="D2609" s="272" t="s">
        <v>9718</v>
      </c>
      <c r="E2609" s="273" t="s">
        <v>7087</v>
      </c>
      <c r="F2609" s="272" t="s">
        <v>7087</v>
      </c>
      <c r="G2609" s="272">
        <v>103677</v>
      </c>
      <c r="H2609" s="272" t="s">
        <v>9780</v>
      </c>
      <c r="I2609" s="272" t="s">
        <v>145</v>
      </c>
      <c r="J2609" s="272" t="s">
        <v>7089</v>
      </c>
      <c r="K2609" s="273">
        <v>807.6</v>
      </c>
      <c r="L2609" s="272" t="s">
        <v>7090</v>
      </c>
    </row>
    <row r="2610" spans="1:12">
      <c r="A2610" s="272" t="s">
        <v>9296</v>
      </c>
      <c r="B2610" s="272" t="s">
        <v>9297</v>
      </c>
      <c r="C2610" s="272" t="s">
        <v>9717</v>
      </c>
      <c r="D2610" s="272" t="s">
        <v>9718</v>
      </c>
      <c r="E2610" s="273" t="s">
        <v>7087</v>
      </c>
      <c r="F2610" s="272" t="s">
        <v>7087</v>
      </c>
      <c r="G2610" s="272">
        <v>103678</v>
      </c>
      <c r="H2610" s="272" t="s">
        <v>9781</v>
      </c>
      <c r="I2610" s="272" t="s">
        <v>145</v>
      </c>
      <c r="J2610" s="272" t="s">
        <v>7089</v>
      </c>
      <c r="K2610" s="273">
        <v>876.94</v>
      </c>
      <c r="L2610" s="272" t="s">
        <v>7090</v>
      </c>
    </row>
    <row r="2611" spans="1:12">
      <c r="A2611" s="272" t="s">
        <v>9296</v>
      </c>
      <c r="B2611" s="272" t="s">
        <v>9297</v>
      </c>
      <c r="C2611" s="272" t="s">
        <v>9717</v>
      </c>
      <c r="D2611" s="272" t="s">
        <v>9718</v>
      </c>
      <c r="E2611" s="273" t="s">
        <v>7087</v>
      </c>
      <c r="F2611" s="272" t="s">
        <v>7087</v>
      </c>
      <c r="G2611" s="272">
        <v>103679</v>
      </c>
      <c r="H2611" s="272" t="s">
        <v>9782</v>
      </c>
      <c r="I2611" s="272" t="s">
        <v>145</v>
      </c>
      <c r="J2611" s="272" t="s">
        <v>7089</v>
      </c>
      <c r="K2611" s="273">
        <v>768.78</v>
      </c>
      <c r="L2611" s="272" t="s">
        <v>7090</v>
      </c>
    </row>
    <row r="2612" spans="1:12">
      <c r="A2612" s="272" t="s">
        <v>9296</v>
      </c>
      <c r="B2612" s="272" t="s">
        <v>9297</v>
      </c>
      <c r="C2612" s="272" t="s">
        <v>9717</v>
      </c>
      <c r="D2612" s="272" t="s">
        <v>9718</v>
      </c>
      <c r="E2612" s="273" t="s">
        <v>7087</v>
      </c>
      <c r="F2612" s="272" t="s">
        <v>7087</v>
      </c>
      <c r="G2612" s="272">
        <v>103680</v>
      </c>
      <c r="H2612" s="272" t="s">
        <v>9783</v>
      </c>
      <c r="I2612" s="272" t="s">
        <v>145</v>
      </c>
      <c r="J2612" s="272" t="s">
        <v>7089</v>
      </c>
      <c r="K2612" s="273">
        <v>810.88</v>
      </c>
      <c r="L2612" s="272" t="s">
        <v>7090</v>
      </c>
    </row>
    <row r="2613" spans="1:12">
      <c r="A2613" s="272" t="s">
        <v>9296</v>
      </c>
      <c r="B2613" s="272" t="s">
        <v>9297</v>
      </c>
      <c r="C2613" s="272" t="s">
        <v>9717</v>
      </c>
      <c r="D2613" s="272" t="s">
        <v>9718</v>
      </c>
      <c r="E2613" s="273" t="s">
        <v>7087</v>
      </c>
      <c r="F2613" s="272" t="s">
        <v>7087</v>
      </c>
      <c r="G2613" s="272">
        <v>103681</v>
      </c>
      <c r="H2613" s="272" t="s">
        <v>9784</v>
      </c>
      <c r="I2613" s="272" t="s">
        <v>145</v>
      </c>
      <c r="J2613" s="272" t="s">
        <v>7089</v>
      </c>
      <c r="K2613" s="273">
        <v>706.55</v>
      </c>
      <c r="L2613" s="272" t="s">
        <v>7090</v>
      </c>
    </row>
    <row r="2614" spans="1:12">
      <c r="A2614" s="272" t="s">
        <v>9296</v>
      </c>
      <c r="B2614" s="272" t="s">
        <v>9297</v>
      </c>
      <c r="C2614" s="272" t="s">
        <v>9717</v>
      </c>
      <c r="D2614" s="272" t="s">
        <v>9718</v>
      </c>
      <c r="E2614" s="273" t="s">
        <v>7087</v>
      </c>
      <c r="F2614" s="272" t="s">
        <v>7087</v>
      </c>
      <c r="G2614" s="272">
        <v>103682</v>
      </c>
      <c r="H2614" s="272" t="s">
        <v>9785</v>
      </c>
      <c r="I2614" s="272" t="s">
        <v>145</v>
      </c>
      <c r="J2614" s="272" t="s">
        <v>7089</v>
      </c>
      <c r="K2614" s="273">
        <v>928.53</v>
      </c>
      <c r="L2614" s="272" t="s">
        <v>7090</v>
      </c>
    </row>
    <row r="2615" spans="1:12">
      <c r="A2615" s="272" t="s">
        <v>9296</v>
      </c>
      <c r="B2615" s="272" t="s">
        <v>9297</v>
      </c>
      <c r="C2615" s="272" t="s">
        <v>9717</v>
      </c>
      <c r="D2615" s="272" t="s">
        <v>9718</v>
      </c>
      <c r="E2615" s="273" t="s">
        <v>7087</v>
      </c>
      <c r="F2615" s="272" t="s">
        <v>7087</v>
      </c>
      <c r="G2615" s="272">
        <v>103683</v>
      </c>
      <c r="H2615" s="272" t="s">
        <v>9786</v>
      </c>
      <c r="I2615" s="272" t="s">
        <v>145</v>
      </c>
      <c r="J2615" s="272" t="s">
        <v>7089</v>
      </c>
      <c r="K2615" s="274">
        <v>1193.78</v>
      </c>
      <c r="L2615" s="272" t="s">
        <v>7090</v>
      </c>
    </row>
    <row r="2616" spans="1:12">
      <c r="A2616" s="272" t="s">
        <v>9296</v>
      </c>
      <c r="B2616" s="272" t="s">
        <v>9297</v>
      </c>
      <c r="C2616" s="272" t="s">
        <v>9717</v>
      </c>
      <c r="D2616" s="272" t="s">
        <v>9718</v>
      </c>
      <c r="E2616" s="273" t="s">
        <v>7087</v>
      </c>
      <c r="F2616" s="272" t="s">
        <v>7087</v>
      </c>
      <c r="G2616" s="272">
        <v>103684</v>
      </c>
      <c r="H2616" s="272" t="s">
        <v>9787</v>
      </c>
      <c r="I2616" s="272" t="s">
        <v>145</v>
      </c>
      <c r="J2616" s="272" t="s">
        <v>7089</v>
      </c>
      <c r="K2616" s="273">
        <v>656.43</v>
      </c>
      <c r="L2616" s="272" t="s">
        <v>7090</v>
      </c>
    </row>
    <row r="2617" spans="1:12">
      <c r="A2617" s="272" t="s">
        <v>9296</v>
      </c>
      <c r="B2617" s="272" t="s">
        <v>9297</v>
      </c>
      <c r="C2617" s="272" t="s">
        <v>9717</v>
      </c>
      <c r="D2617" s="272" t="s">
        <v>9718</v>
      </c>
      <c r="E2617" s="273" t="s">
        <v>7087</v>
      </c>
      <c r="F2617" s="272" t="s">
        <v>7087</v>
      </c>
      <c r="G2617" s="272">
        <v>103685</v>
      </c>
      <c r="H2617" s="272" t="s">
        <v>9788</v>
      </c>
      <c r="I2617" s="272" t="s">
        <v>145</v>
      </c>
      <c r="J2617" s="272" t="s">
        <v>7089</v>
      </c>
      <c r="K2617" s="273">
        <v>644.89</v>
      </c>
      <c r="L2617" s="272" t="s">
        <v>7090</v>
      </c>
    </row>
    <row r="2618" spans="1:12">
      <c r="A2618" s="272" t="s">
        <v>9296</v>
      </c>
      <c r="B2618" s="272" t="s">
        <v>9297</v>
      </c>
      <c r="C2618" s="272" t="s">
        <v>9717</v>
      </c>
      <c r="D2618" s="272" t="s">
        <v>9718</v>
      </c>
      <c r="E2618" s="273" t="s">
        <v>7087</v>
      </c>
      <c r="F2618" s="272" t="s">
        <v>7087</v>
      </c>
      <c r="G2618" s="272">
        <v>103686</v>
      </c>
      <c r="H2618" s="272" t="s">
        <v>9789</v>
      </c>
      <c r="I2618" s="272" t="s">
        <v>145</v>
      </c>
      <c r="J2618" s="272" t="s">
        <v>7089</v>
      </c>
      <c r="K2618" s="273">
        <v>699.13</v>
      </c>
      <c r="L2618" s="272" t="s">
        <v>7090</v>
      </c>
    </row>
    <row r="2619" spans="1:12">
      <c r="A2619" s="272" t="s">
        <v>9296</v>
      </c>
      <c r="B2619" s="272" t="s">
        <v>9297</v>
      </c>
      <c r="C2619" s="272" t="s">
        <v>9717</v>
      </c>
      <c r="D2619" s="272" t="s">
        <v>9718</v>
      </c>
      <c r="E2619" s="273" t="s">
        <v>7087</v>
      </c>
      <c r="F2619" s="272" t="s">
        <v>7087</v>
      </c>
      <c r="G2619" s="272">
        <v>103687</v>
      </c>
      <c r="H2619" s="272" t="s">
        <v>9790</v>
      </c>
      <c r="I2619" s="272" t="s">
        <v>145</v>
      </c>
      <c r="J2619" s="272" t="s">
        <v>7089</v>
      </c>
      <c r="K2619" s="274">
        <v>1025.5899999999999</v>
      </c>
      <c r="L2619" s="272" t="s">
        <v>7090</v>
      </c>
    </row>
    <row r="2620" spans="1:12">
      <c r="A2620" s="272" t="s">
        <v>9296</v>
      </c>
      <c r="B2620" s="272" t="s">
        <v>9297</v>
      </c>
      <c r="C2620" s="272" t="s">
        <v>9717</v>
      </c>
      <c r="D2620" s="272" t="s">
        <v>9718</v>
      </c>
      <c r="E2620" s="273" t="s">
        <v>7087</v>
      </c>
      <c r="F2620" s="272" t="s">
        <v>7087</v>
      </c>
      <c r="G2620" s="272">
        <v>103688</v>
      </c>
      <c r="H2620" s="272" t="s">
        <v>9791</v>
      </c>
      <c r="I2620" s="272" t="s">
        <v>145</v>
      </c>
      <c r="J2620" s="272" t="s">
        <v>7089</v>
      </c>
      <c r="K2620" s="273">
        <v>801.46</v>
      </c>
      <c r="L2620" s="272" t="s">
        <v>7090</v>
      </c>
    </row>
    <row r="2621" spans="1:12">
      <c r="A2621" s="272" t="s">
        <v>9296</v>
      </c>
      <c r="B2621" s="272" t="s">
        <v>9297</v>
      </c>
      <c r="C2621" s="272" t="s">
        <v>9717</v>
      </c>
      <c r="D2621" s="272" t="s">
        <v>9718</v>
      </c>
      <c r="E2621" s="273" t="s">
        <v>7087</v>
      </c>
      <c r="F2621" s="272" t="s">
        <v>7087</v>
      </c>
      <c r="G2621" s="272">
        <v>104916</v>
      </c>
      <c r="H2621" s="272" t="s">
        <v>9792</v>
      </c>
      <c r="I2621" s="272" t="s">
        <v>349</v>
      </c>
      <c r="J2621" s="272" t="s">
        <v>7089</v>
      </c>
      <c r="K2621" s="273">
        <v>16.98</v>
      </c>
      <c r="L2621" s="272" t="s">
        <v>7090</v>
      </c>
    </row>
    <row r="2622" spans="1:12">
      <c r="A2622" s="272" t="s">
        <v>9296</v>
      </c>
      <c r="B2622" s="272" t="s">
        <v>9297</v>
      </c>
      <c r="C2622" s="272" t="s">
        <v>9717</v>
      </c>
      <c r="D2622" s="272" t="s">
        <v>9718</v>
      </c>
      <c r="E2622" s="273" t="s">
        <v>7087</v>
      </c>
      <c r="F2622" s="272" t="s">
        <v>7087</v>
      </c>
      <c r="G2622" s="272">
        <v>104923</v>
      </c>
      <c r="H2622" s="272" t="s">
        <v>9793</v>
      </c>
      <c r="I2622" s="272" t="s">
        <v>145</v>
      </c>
      <c r="J2622" s="272" t="s">
        <v>7089</v>
      </c>
      <c r="K2622" s="273">
        <v>726.52</v>
      </c>
      <c r="L2622" s="272" t="s">
        <v>7090</v>
      </c>
    </row>
    <row r="2623" spans="1:12">
      <c r="A2623" s="272" t="s">
        <v>9296</v>
      </c>
      <c r="B2623" s="272" t="s">
        <v>9297</v>
      </c>
      <c r="C2623" s="272" t="s">
        <v>9717</v>
      </c>
      <c r="D2623" s="272" t="s">
        <v>9718</v>
      </c>
      <c r="E2623" s="273" t="s">
        <v>7087</v>
      </c>
      <c r="F2623" s="272" t="s">
        <v>7087</v>
      </c>
      <c r="G2623" s="272">
        <v>104924</v>
      </c>
      <c r="H2623" s="272" t="s">
        <v>9794</v>
      </c>
      <c r="I2623" s="272" t="s">
        <v>145</v>
      </c>
      <c r="J2623" s="272" t="s">
        <v>7089</v>
      </c>
      <c r="K2623" s="273">
        <v>733.35</v>
      </c>
      <c r="L2623" s="272" t="s">
        <v>7090</v>
      </c>
    </row>
    <row r="2624" spans="1:12">
      <c r="A2624" s="272" t="s">
        <v>9296</v>
      </c>
      <c r="B2624" s="272" t="s">
        <v>9297</v>
      </c>
      <c r="C2624" s="272" t="s">
        <v>9795</v>
      </c>
      <c r="D2624" s="272" t="s">
        <v>9796</v>
      </c>
      <c r="E2624" s="273" t="s">
        <v>7087</v>
      </c>
      <c r="F2624" s="272" t="s">
        <v>7087</v>
      </c>
      <c r="G2624" s="272">
        <v>101963</v>
      </c>
      <c r="H2624" s="272" t="s">
        <v>9797</v>
      </c>
      <c r="I2624" s="272" t="s">
        <v>38</v>
      </c>
      <c r="J2624" s="272" t="s">
        <v>7089</v>
      </c>
      <c r="K2624" s="273">
        <v>197.26</v>
      </c>
      <c r="L2624" s="272" t="s">
        <v>7090</v>
      </c>
    </row>
    <row r="2625" spans="1:12">
      <c r="A2625" s="272" t="s">
        <v>9296</v>
      </c>
      <c r="B2625" s="272" t="s">
        <v>9297</v>
      </c>
      <c r="C2625" s="272" t="s">
        <v>9795</v>
      </c>
      <c r="D2625" s="272" t="s">
        <v>9796</v>
      </c>
      <c r="E2625" s="273" t="s">
        <v>7087</v>
      </c>
      <c r="F2625" s="272" t="s">
        <v>7087</v>
      </c>
      <c r="G2625" s="272">
        <v>101964</v>
      </c>
      <c r="H2625" s="272" t="s">
        <v>9798</v>
      </c>
      <c r="I2625" s="272" t="s">
        <v>38</v>
      </c>
      <c r="J2625" s="272" t="s">
        <v>7089</v>
      </c>
      <c r="K2625" s="273">
        <v>184.27</v>
      </c>
      <c r="L2625" s="272" t="s">
        <v>7090</v>
      </c>
    </row>
    <row r="2626" spans="1:12">
      <c r="A2626" s="272" t="s">
        <v>9296</v>
      </c>
      <c r="B2626" s="272" t="s">
        <v>9297</v>
      </c>
      <c r="C2626" s="272" t="s">
        <v>9799</v>
      </c>
      <c r="D2626" s="272" t="s">
        <v>9800</v>
      </c>
      <c r="E2626" s="273" t="s">
        <v>7087</v>
      </c>
      <c r="F2626" s="272" t="s">
        <v>7087</v>
      </c>
      <c r="G2626" s="272">
        <v>101165</v>
      </c>
      <c r="H2626" s="272" t="s">
        <v>9801</v>
      </c>
      <c r="I2626" s="272" t="s">
        <v>145</v>
      </c>
      <c r="J2626" s="272" t="s">
        <v>7147</v>
      </c>
      <c r="K2626" s="273">
        <v>853.33</v>
      </c>
      <c r="L2626" s="272" t="s">
        <v>7090</v>
      </c>
    </row>
    <row r="2627" spans="1:12">
      <c r="A2627" s="272" t="s">
        <v>9296</v>
      </c>
      <c r="B2627" s="272" t="s">
        <v>9297</v>
      </c>
      <c r="C2627" s="272" t="s">
        <v>9799</v>
      </c>
      <c r="D2627" s="272" t="s">
        <v>9800</v>
      </c>
      <c r="E2627" s="273" t="s">
        <v>7087</v>
      </c>
      <c r="F2627" s="272" t="s">
        <v>7087</v>
      </c>
      <c r="G2627" s="272">
        <v>101166</v>
      </c>
      <c r="H2627" s="272" t="s">
        <v>9802</v>
      </c>
      <c r="I2627" s="272" t="s">
        <v>145</v>
      </c>
      <c r="J2627" s="272" t="s">
        <v>7147</v>
      </c>
      <c r="K2627" s="273">
        <v>623.57000000000005</v>
      </c>
      <c r="L2627" s="272" t="s">
        <v>7090</v>
      </c>
    </row>
    <row r="2628" spans="1:12">
      <c r="A2628" s="272" t="s">
        <v>9296</v>
      </c>
      <c r="B2628" s="272" t="s">
        <v>9297</v>
      </c>
      <c r="C2628" s="272" t="s">
        <v>9803</v>
      </c>
      <c r="D2628" s="272" t="s">
        <v>9804</v>
      </c>
      <c r="E2628" s="273" t="s">
        <v>7087</v>
      </c>
      <c r="F2628" s="272" t="s">
        <v>7087</v>
      </c>
      <c r="G2628" s="272">
        <v>98575</v>
      </c>
      <c r="H2628" s="272" t="s">
        <v>9805</v>
      </c>
      <c r="I2628" s="272" t="s">
        <v>261</v>
      </c>
      <c r="J2628" s="272" t="s">
        <v>7147</v>
      </c>
      <c r="K2628" s="273">
        <v>70.540000000000006</v>
      </c>
      <c r="L2628" s="272" t="s">
        <v>7090</v>
      </c>
    </row>
    <row r="2629" spans="1:12">
      <c r="A2629" s="272" t="s">
        <v>9296</v>
      </c>
      <c r="B2629" s="272" t="s">
        <v>9297</v>
      </c>
      <c r="C2629" s="272" t="s">
        <v>9803</v>
      </c>
      <c r="D2629" s="272" t="s">
        <v>9804</v>
      </c>
      <c r="E2629" s="273" t="s">
        <v>7087</v>
      </c>
      <c r="F2629" s="272" t="s">
        <v>7087</v>
      </c>
      <c r="G2629" s="272">
        <v>98576</v>
      </c>
      <c r="H2629" s="272" t="s">
        <v>9806</v>
      </c>
      <c r="I2629" s="272" t="s">
        <v>261</v>
      </c>
      <c r="J2629" s="272" t="s">
        <v>7147</v>
      </c>
      <c r="K2629" s="273">
        <v>32.36</v>
      </c>
      <c r="L2629" s="272" t="s">
        <v>7090</v>
      </c>
    </row>
    <row r="2630" spans="1:12">
      <c r="A2630" s="272" t="s">
        <v>9296</v>
      </c>
      <c r="B2630" s="272" t="s">
        <v>9297</v>
      </c>
      <c r="C2630" s="272" t="s">
        <v>9803</v>
      </c>
      <c r="D2630" s="272" t="s">
        <v>9804</v>
      </c>
      <c r="E2630" s="273" t="s">
        <v>7087</v>
      </c>
      <c r="F2630" s="272" t="s">
        <v>7087</v>
      </c>
      <c r="G2630" s="272">
        <v>98577</v>
      </c>
      <c r="H2630" s="272" t="s">
        <v>9807</v>
      </c>
      <c r="I2630" s="272" t="s">
        <v>261</v>
      </c>
      <c r="J2630" s="272" t="s">
        <v>7147</v>
      </c>
      <c r="K2630" s="273">
        <v>44.89</v>
      </c>
      <c r="L2630" s="272" t="s">
        <v>7090</v>
      </c>
    </row>
    <row r="2631" spans="1:12">
      <c r="A2631" s="272" t="s">
        <v>9296</v>
      </c>
      <c r="B2631" s="272" t="s">
        <v>9297</v>
      </c>
      <c r="C2631" s="272" t="s">
        <v>9808</v>
      </c>
      <c r="D2631" s="272" t="s">
        <v>9809</v>
      </c>
      <c r="E2631" s="273" t="s">
        <v>7087</v>
      </c>
      <c r="F2631" s="272" t="s">
        <v>7087</v>
      </c>
      <c r="G2631" s="272">
        <v>93182</v>
      </c>
      <c r="H2631" s="272" t="s">
        <v>9810</v>
      </c>
      <c r="I2631" s="272" t="s">
        <v>261</v>
      </c>
      <c r="J2631" s="272" t="s">
        <v>7089</v>
      </c>
      <c r="K2631" s="273">
        <v>43.28</v>
      </c>
      <c r="L2631" s="272" t="s">
        <v>7090</v>
      </c>
    </row>
    <row r="2632" spans="1:12">
      <c r="A2632" s="272" t="s">
        <v>9296</v>
      </c>
      <c r="B2632" s="272" t="s">
        <v>9297</v>
      </c>
      <c r="C2632" s="272" t="s">
        <v>9808</v>
      </c>
      <c r="D2632" s="272" t="s">
        <v>9809</v>
      </c>
      <c r="E2632" s="273" t="s">
        <v>7087</v>
      </c>
      <c r="F2632" s="272" t="s">
        <v>7087</v>
      </c>
      <c r="G2632" s="272">
        <v>93183</v>
      </c>
      <c r="H2632" s="272" t="s">
        <v>9811</v>
      </c>
      <c r="I2632" s="272" t="s">
        <v>261</v>
      </c>
      <c r="J2632" s="272" t="s">
        <v>7089</v>
      </c>
      <c r="K2632" s="273">
        <v>55.13</v>
      </c>
      <c r="L2632" s="272" t="s">
        <v>7090</v>
      </c>
    </row>
    <row r="2633" spans="1:12">
      <c r="A2633" s="272" t="s">
        <v>9296</v>
      </c>
      <c r="B2633" s="272" t="s">
        <v>9297</v>
      </c>
      <c r="C2633" s="272" t="s">
        <v>9808</v>
      </c>
      <c r="D2633" s="272" t="s">
        <v>9809</v>
      </c>
      <c r="E2633" s="273" t="s">
        <v>7087</v>
      </c>
      <c r="F2633" s="272" t="s">
        <v>7087</v>
      </c>
      <c r="G2633" s="272">
        <v>93184</v>
      </c>
      <c r="H2633" s="272" t="s">
        <v>9812</v>
      </c>
      <c r="I2633" s="272" t="s">
        <v>261</v>
      </c>
      <c r="J2633" s="272" t="s">
        <v>7089</v>
      </c>
      <c r="K2633" s="273">
        <v>26.07</v>
      </c>
      <c r="L2633" s="272" t="s">
        <v>7090</v>
      </c>
    </row>
    <row r="2634" spans="1:12">
      <c r="A2634" s="272" t="s">
        <v>9296</v>
      </c>
      <c r="B2634" s="272" t="s">
        <v>9297</v>
      </c>
      <c r="C2634" s="272" t="s">
        <v>9808</v>
      </c>
      <c r="D2634" s="272" t="s">
        <v>9809</v>
      </c>
      <c r="E2634" s="273" t="s">
        <v>7087</v>
      </c>
      <c r="F2634" s="272" t="s">
        <v>7087</v>
      </c>
      <c r="G2634" s="272">
        <v>93185</v>
      </c>
      <c r="H2634" s="272" t="s">
        <v>9813</v>
      </c>
      <c r="I2634" s="272" t="s">
        <v>261</v>
      </c>
      <c r="J2634" s="272" t="s">
        <v>7089</v>
      </c>
      <c r="K2634" s="273">
        <v>54.32</v>
      </c>
      <c r="L2634" s="272" t="s">
        <v>7090</v>
      </c>
    </row>
    <row r="2635" spans="1:12">
      <c r="A2635" s="272" t="s">
        <v>9296</v>
      </c>
      <c r="B2635" s="272" t="s">
        <v>9297</v>
      </c>
      <c r="C2635" s="272" t="s">
        <v>9808</v>
      </c>
      <c r="D2635" s="272" t="s">
        <v>9809</v>
      </c>
      <c r="E2635" s="273" t="s">
        <v>7087</v>
      </c>
      <c r="F2635" s="272" t="s">
        <v>7087</v>
      </c>
      <c r="G2635" s="272">
        <v>93186</v>
      </c>
      <c r="H2635" s="272" t="s">
        <v>9814</v>
      </c>
      <c r="I2635" s="272" t="s">
        <v>261</v>
      </c>
      <c r="J2635" s="272" t="s">
        <v>7089</v>
      </c>
      <c r="K2635" s="273">
        <v>80.19</v>
      </c>
      <c r="L2635" s="272" t="s">
        <v>7090</v>
      </c>
    </row>
    <row r="2636" spans="1:12">
      <c r="A2636" s="272" t="s">
        <v>9296</v>
      </c>
      <c r="B2636" s="272" t="s">
        <v>9297</v>
      </c>
      <c r="C2636" s="272" t="s">
        <v>9808</v>
      </c>
      <c r="D2636" s="272" t="s">
        <v>9809</v>
      </c>
      <c r="E2636" s="273" t="s">
        <v>7087</v>
      </c>
      <c r="F2636" s="272" t="s">
        <v>7087</v>
      </c>
      <c r="G2636" s="272">
        <v>93187</v>
      </c>
      <c r="H2636" s="272" t="s">
        <v>9815</v>
      </c>
      <c r="I2636" s="272" t="s">
        <v>261</v>
      </c>
      <c r="J2636" s="272" t="s">
        <v>7089</v>
      </c>
      <c r="K2636" s="273">
        <v>68.66</v>
      </c>
      <c r="L2636" s="272" t="s">
        <v>7090</v>
      </c>
    </row>
    <row r="2637" spans="1:12">
      <c r="A2637" s="272" t="s">
        <v>9296</v>
      </c>
      <c r="B2637" s="272" t="s">
        <v>9297</v>
      </c>
      <c r="C2637" s="272" t="s">
        <v>9808</v>
      </c>
      <c r="D2637" s="272" t="s">
        <v>9809</v>
      </c>
      <c r="E2637" s="273" t="s">
        <v>7087</v>
      </c>
      <c r="F2637" s="272" t="s">
        <v>7087</v>
      </c>
      <c r="G2637" s="272">
        <v>93188</v>
      </c>
      <c r="H2637" s="272" t="s">
        <v>9816</v>
      </c>
      <c r="I2637" s="272" t="s">
        <v>261</v>
      </c>
      <c r="J2637" s="272" t="s">
        <v>7089</v>
      </c>
      <c r="K2637" s="273">
        <v>78.52</v>
      </c>
      <c r="L2637" s="272" t="s">
        <v>7090</v>
      </c>
    </row>
    <row r="2638" spans="1:12">
      <c r="A2638" s="272" t="s">
        <v>9296</v>
      </c>
      <c r="B2638" s="272" t="s">
        <v>9297</v>
      </c>
      <c r="C2638" s="272" t="s">
        <v>9808</v>
      </c>
      <c r="D2638" s="272" t="s">
        <v>9809</v>
      </c>
      <c r="E2638" s="273" t="s">
        <v>7087</v>
      </c>
      <c r="F2638" s="272" t="s">
        <v>7087</v>
      </c>
      <c r="G2638" s="272">
        <v>93189</v>
      </c>
      <c r="H2638" s="272" t="s">
        <v>9817</v>
      </c>
      <c r="I2638" s="272" t="s">
        <v>261</v>
      </c>
      <c r="J2638" s="272" t="s">
        <v>7089</v>
      </c>
      <c r="K2638" s="273">
        <v>92.41</v>
      </c>
      <c r="L2638" s="272" t="s">
        <v>7090</v>
      </c>
    </row>
    <row r="2639" spans="1:12">
      <c r="A2639" s="272" t="s">
        <v>9296</v>
      </c>
      <c r="B2639" s="272" t="s">
        <v>9297</v>
      </c>
      <c r="C2639" s="272" t="s">
        <v>9808</v>
      </c>
      <c r="D2639" s="272" t="s">
        <v>9809</v>
      </c>
      <c r="E2639" s="273" t="s">
        <v>7087</v>
      </c>
      <c r="F2639" s="272" t="s">
        <v>7087</v>
      </c>
      <c r="G2639" s="272">
        <v>93190</v>
      </c>
      <c r="H2639" s="272" t="s">
        <v>9818</v>
      </c>
      <c r="I2639" s="272" t="s">
        <v>261</v>
      </c>
      <c r="J2639" s="272" t="s">
        <v>7147</v>
      </c>
      <c r="K2639" s="273">
        <v>44.57</v>
      </c>
      <c r="L2639" s="272" t="s">
        <v>7090</v>
      </c>
    </row>
    <row r="2640" spans="1:12">
      <c r="A2640" s="272" t="s">
        <v>9296</v>
      </c>
      <c r="B2640" s="272" t="s">
        <v>9297</v>
      </c>
      <c r="C2640" s="272" t="s">
        <v>9808</v>
      </c>
      <c r="D2640" s="272" t="s">
        <v>9809</v>
      </c>
      <c r="E2640" s="273" t="s">
        <v>7087</v>
      </c>
      <c r="F2640" s="272" t="s">
        <v>7087</v>
      </c>
      <c r="G2640" s="272">
        <v>93191</v>
      </c>
      <c r="H2640" s="272" t="s">
        <v>9819</v>
      </c>
      <c r="I2640" s="272" t="s">
        <v>261</v>
      </c>
      <c r="J2640" s="272" t="s">
        <v>7147</v>
      </c>
      <c r="K2640" s="273">
        <v>57.34</v>
      </c>
      <c r="L2640" s="272" t="s">
        <v>7090</v>
      </c>
    </row>
    <row r="2641" spans="1:12">
      <c r="A2641" s="272" t="s">
        <v>9296</v>
      </c>
      <c r="B2641" s="272" t="s">
        <v>9297</v>
      </c>
      <c r="C2641" s="272" t="s">
        <v>9808</v>
      </c>
      <c r="D2641" s="272" t="s">
        <v>9809</v>
      </c>
      <c r="E2641" s="273" t="s">
        <v>7087</v>
      </c>
      <c r="F2641" s="272" t="s">
        <v>7087</v>
      </c>
      <c r="G2641" s="272">
        <v>93192</v>
      </c>
      <c r="H2641" s="272" t="s">
        <v>9820</v>
      </c>
      <c r="I2641" s="272" t="s">
        <v>261</v>
      </c>
      <c r="J2641" s="272" t="s">
        <v>7147</v>
      </c>
      <c r="K2641" s="273">
        <v>52.41</v>
      </c>
      <c r="L2641" s="272" t="s">
        <v>7090</v>
      </c>
    </row>
    <row r="2642" spans="1:12">
      <c r="A2642" s="272" t="s">
        <v>9296</v>
      </c>
      <c r="B2642" s="272" t="s">
        <v>9297</v>
      </c>
      <c r="C2642" s="272" t="s">
        <v>9808</v>
      </c>
      <c r="D2642" s="272" t="s">
        <v>9809</v>
      </c>
      <c r="E2642" s="273" t="s">
        <v>7087</v>
      </c>
      <c r="F2642" s="272" t="s">
        <v>7087</v>
      </c>
      <c r="G2642" s="272">
        <v>93193</v>
      </c>
      <c r="H2642" s="272" t="s">
        <v>9821</v>
      </c>
      <c r="I2642" s="272" t="s">
        <v>261</v>
      </c>
      <c r="J2642" s="272" t="s">
        <v>7147</v>
      </c>
      <c r="K2642" s="273">
        <v>47.42</v>
      </c>
      <c r="L2642" s="272" t="s">
        <v>7090</v>
      </c>
    </row>
    <row r="2643" spans="1:12">
      <c r="A2643" s="272" t="s">
        <v>9296</v>
      </c>
      <c r="B2643" s="272" t="s">
        <v>9297</v>
      </c>
      <c r="C2643" s="272" t="s">
        <v>9808</v>
      </c>
      <c r="D2643" s="272" t="s">
        <v>9809</v>
      </c>
      <c r="E2643" s="273" t="s">
        <v>7087</v>
      </c>
      <c r="F2643" s="272" t="s">
        <v>7087</v>
      </c>
      <c r="G2643" s="272">
        <v>93194</v>
      </c>
      <c r="H2643" s="272" t="s">
        <v>9822</v>
      </c>
      <c r="I2643" s="272" t="s">
        <v>261</v>
      </c>
      <c r="J2643" s="272" t="s">
        <v>7089</v>
      </c>
      <c r="K2643" s="273">
        <v>25.47</v>
      </c>
      <c r="L2643" s="272" t="s">
        <v>7090</v>
      </c>
    </row>
    <row r="2644" spans="1:12">
      <c r="A2644" s="272" t="s">
        <v>9296</v>
      </c>
      <c r="B2644" s="272" t="s">
        <v>9297</v>
      </c>
      <c r="C2644" s="272" t="s">
        <v>9808</v>
      </c>
      <c r="D2644" s="272" t="s">
        <v>9809</v>
      </c>
      <c r="E2644" s="273" t="s">
        <v>7087</v>
      </c>
      <c r="F2644" s="272" t="s">
        <v>7087</v>
      </c>
      <c r="G2644" s="272">
        <v>93195</v>
      </c>
      <c r="H2644" s="272" t="s">
        <v>9823</v>
      </c>
      <c r="I2644" s="272" t="s">
        <v>261</v>
      </c>
      <c r="J2644" s="272" t="s">
        <v>7089</v>
      </c>
      <c r="K2644" s="273">
        <v>51.31</v>
      </c>
      <c r="L2644" s="272" t="s">
        <v>7090</v>
      </c>
    </row>
    <row r="2645" spans="1:12">
      <c r="A2645" s="272" t="s">
        <v>9296</v>
      </c>
      <c r="B2645" s="272" t="s">
        <v>9297</v>
      </c>
      <c r="C2645" s="272" t="s">
        <v>9808</v>
      </c>
      <c r="D2645" s="272" t="s">
        <v>9809</v>
      </c>
      <c r="E2645" s="273" t="s">
        <v>7087</v>
      </c>
      <c r="F2645" s="272" t="s">
        <v>7087</v>
      </c>
      <c r="G2645" s="272">
        <v>93196</v>
      </c>
      <c r="H2645" s="272" t="s">
        <v>9824</v>
      </c>
      <c r="I2645" s="272" t="s">
        <v>261</v>
      </c>
      <c r="J2645" s="272" t="s">
        <v>7089</v>
      </c>
      <c r="K2645" s="273">
        <v>76.31</v>
      </c>
      <c r="L2645" s="272" t="s">
        <v>7090</v>
      </c>
    </row>
    <row r="2646" spans="1:12">
      <c r="A2646" s="272" t="s">
        <v>9296</v>
      </c>
      <c r="B2646" s="272" t="s">
        <v>9297</v>
      </c>
      <c r="C2646" s="272" t="s">
        <v>9808</v>
      </c>
      <c r="D2646" s="272" t="s">
        <v>9809</v>
      </c>
      <c r="E2646" s="273" t="s">
        <v>7087</v>
      </c>
      <c r="F2646" s="272" t="s">
        <v>7087</v>
      </c>
      <c r="G2646" s="272">
        <v>93197</v>
      </c>
      <c r="H2646" s="272" t="s">
        <v>9825</v>
      </c>
      <c r="I2646" s="272" t="s">
        <v>261</v>
      </c>
      <c r="J2646" s="272" t="s">
        <v>7089</v>
      </c>
      <c r="K2646" s="273">
        <v>51.46</v>
      </c>
      <c r="L2646" s="272" t="s">
        <v>7090</v>
      </c>
    </row>
    <row r="2647" spans="1:12">
      <c r="A2647" s="272" t="s">
        <v>9296</v>
      </c>
      <c r="B2647" s="272" t="s">
        <v>9297</v>
      </c>
      <c r="C2647" s="272" t="s">
        <v>9808</v>
      </c>
      <c r="D2647" s="272" t="s">
        <v>9809</v>
      </c>
      <c r="E2647" s="273" t="s">
        <v>7087</v>
      </c>
      <c r="F2647" s="272" t="s">
        <v>7087</v>
      </c>
      <c r="G2647" s="272">
        <v>93198</v>
      </c>
      <c r="H2647" s="272" t="s">
        <v>9826</v>
      </c>
      <c r="I2647" s="272" t="s">
        <v>261</v>
      </c>
      <c r="J2647" s="272" t="s">
        <v>7147</v>
      </c>
      <c r="K2647" s="273">
        <v>38.25</v>
      </c>
      <c r="L2647" s="272" t="s">
        <v>7090</v>
      </c>
    </row>
    <row r="2648" spans="1:12">
      <c r="A2648" s="272" t="s">
        <v>9296</v>
      </c>
      <c r="B2648" s="272" t="s">
        <v>9297</v>
      </c>
      <c r="C2648" s="272" t="s">
        <v>9808</v>
      </c>
      <c r="D2648" s="272" t="s">
        <v>9809</v>
      </c>
      <c r="E2648" s="273" t="s">
        <v>7087</v>
      </c>
      <c r="F2648" s="272" t="s">
        <v>7087</v>
      </c>
      <c r="G2648" s="272">
        <v>93199</v>
      </c>
      <c r="H2648" s="272" t="s">
        <v>9827</v>
      </c>
      <c r="I2648" s="272" t="s">
        <v>261</v>
      </c>
      <c r="J2648" s="272" t="s">
        <v>7147</v>
      </c>
      <c r="K2648" s="273">
        <v>46.06</v>
      </c>
      <c r="L2648" s="272" t="s">
        <v>7090</v>
      </c>
    </row>
    <row r="2649" spans="1:12">
      <c r="A2649" s="272" t="s">
        <v>9296</v>
      </c>
      <c r="B2649" s="272" t="s">
        <v>9297</v>
      </c>
      <c r="C2649" s="272" t="s">
        <v>9808</v>
      </c>
      <c r="D2649" s="272" t="s">
        <v>9809</v>
      </c>
      <c r="E2649" s="273" t="s">
        <v>7087</v>
      </c>
      <c r="F2649" s="272" t="s">
        <v>7087</v>
      </c>
      <c r="G2649" s="272">
        <v>93200</v>
      </c>
      <c r="H2649" s="272" t="s">
        <v>9828</v>
      </c>
      <c r="I2649" s="272" t="s">
        <v>261</v>
      </c>
      <c r="J2649" s="272" t="s">
        <v>7147</v>
      </c>
      <c r="K2649" s="273">
        <v>10.42</v>
      </c>
      <c r="L2649" s="272" t="s">
        <v>7090</v>
      </c>
    </row>
    <row r="2650" spans="1:12">
      <c r="A2650" s="272" t="s">
        <v>9296</v>
      </c>
      <c r="B2650" s="272" t="s">
        <v>9297</v>
      </c>
      <c r="C2650" s="272" t="s">
        <v>9808</v>
      </c>
      <c r="D2650" s="272" t="s">
        <v>9809</v>
      </c>
      <c r="E2650" s="273" t="s">
        <v>7087</v>
      </c>
      <c r="F2650" s="272" t="s">
        <v>7087</v>
      </c>
      <c r="G2650" s="272">
        <v>93201</v>
      </c>
      <c r="H2650" s="272" t="s">
        <v>9829</v>
      </c>
      <c r="I2650" s="272" t="s">
        <v>261</v>
      </c>
      <c r="J2650" s="272" t="s">
        <v>7147</v>
      </c>
      <c r="K2650" s="273">
        <v>6.15</v>
      </c>
      <c r="L2650" s="272" t="s">
        <v>7090</v>
      </c>
    </row>
    <row r="2651" spans="1:12">
      <c r="A2651" s="272" t="s">
        <v>9296</v>
      </c>
      <c r="B2651" s="272" t="s">
        <v>9297</v>
      </c>
      <c r="C2651" s="272" t="s">
        <v>9808</v>
      </c>
      <c r="D2651" s="272" t="s">
        <v>9809</v>
      </c>
      <c r="E2651" s="273" t="s">
        <v>7087</v>
      </c>
      <c r="F2651" s="272" t="s">
        <v>7087</v>
      </c>
      <c r="G2651" s="272">
        <v>93202</v>
      </c>
      <c r="H2651" s="272" t="s">
        <v>9830</v>
      </c>
      <c r="I2651" s="272" t="s">
        <v>261</v>
      </c>
      <c r="J2651" s="272" t="s">
        <v>7147</v>
      </c>
      <c r="K2651" s="273">
        <v>26.32</v>
      </c>
      <c r="L2651" s="272" t="s">
        <v>7090</v>
      </c>
    </row>
    <row r="2652" spans="1:12">
      <c r="A2652" s="272" t="s">
        <v>9296</v>
      </c>
      <c r="B2652" s="272" t="s">
        <v>9297</v>
      </c>
      <c r="C2652" s="272" t="s">
        <v>9808</v>
      </c>
      <c r="D2652" s="272" t="s">
        <v>9809</v>
      </c>
      <c r="E2652" s="273" t="s">
        <v>7087</v>
      </c>
      <c r="F2652" s="272" t="s">
        <v>7087</v>
      </c>
      <c r="G2652" s="272">
        <v>93203</v>
      </c>
      <c r="H2652" s="272" t="s">
        <v>9831</v>
      </c>
      <c r="I2652" s="272" t="s">
        <v>261</v>
      </c>
      <c r="J2652" s="272" t="s">
        <v>7644</v>
      </c>
      <c r="K2652" s="273">
        <v>15.56</v>
      </c>
      <c r="L2652" s="272" t="s">
        <v>7090</v>
      </c>
    </row>
    <row r="2653" spans="1:12">
      <c r="A2653" s="272" t="s">
        <v>9296</v>
      </c>
      <c r="B2653" s="272" t="s">
        <v>9297</v>
      </c>
      <c r="C2653" s="272" t="s">
        <v>9808</v>
      </c>
      <c r="D2653" s="272" t="s">
        <v>9809</v>
      </c>
      <c r="E2653" s="273" t="s">
        <v>7087</v>
      </c>
      <c r="F2653" s="272" t="s">
        <v>7087</v>
      </c>
      <c r="G2653" s="272">
        <v>93204</v>
      </c>
      <c r="H2653" s="272" t="s">
        <v>9832</v>
      </c>
      <c r="I2653" s="272" t="s">
        <v>261</v>
      </c>
      <c r="J2653" s="272" t="s">
        <v>7089</v>
      </c>
      <c r="K2653" s="273">
        <v>57.02</v>
      </c>
      <c r="L2653" s="272" t="s">
        <v>7090</v>
      </c>
    </row>
    <row r="2654" spans="1:12">
      <c r="A2654" s="272" t="s">
        <v>9296</v>
      </c>
      <c r="B2654" s="272" t="s">
        <v>9297</v>
      </c>
      <c r="C2654" s="272" t="s">
        <v>9808</v>
      </c>
      <c r="D2654" s="272" t="s">
        <v>9809</v>
      </c>
      <c r="E2654" s="273" t="s">
        <v>7087</v>
      </c>
      <c r="F2654" s="272" t="s">
        <v>7087</v>
      </c>
      <c r="G2654" s="272">
        <v>93205</v>
      </c>
      <c r="H2654" s="272" t="s">
        <v>9833</v>
      </c>
      <c r="I2654" s="272" t="s">
        <v>261</v>
      </c>
      <c r="J2654" s="272" t="s">
        <v>7147</v>
      </c>
      <c r="K2654" s="273">
        <v>56.31</v>
      </c>
      <c r="L2654" s="272" t="s">
        <v>7090</v>
      </c>
    </row>
    <row r="2655" spans="1:12">
      <c r="A2655" s="272" t="s">
        <v>9296</v>
      </c>
      <c r="B2655" s="272" t="s">
        <v>9297</v>
      </c>
      <c r="C2655" s="272" t="s">
        <v>9808</v>
      </c>
      <c r="D2655" s="272" t="s">
        <v>9809</v>
      </c>
      <c r="E2655" s="273" t="s">
        <v>7087</v>
      </c>
      <c r="F2655" s="272" t="s">
        <v>7087</v>
      </c>
      <c r="G2655" s="272">
        <v>105021</v>
      </c>
      <c r="H2655" s="272" t="s">
        <v>9834</v>
      </c>
      <c r="I2655" s="272" t="s">
        <v>261</v>
      </c>
      <c r="J2655" s="272" t="s">
        <v>7089</v>
      </c>
      <c r="K2655" s="273">
        <v>22.63</v>
      </c>
      <c r="L2655" s="272" t="s">
        <v>7090</v>
      </c>
    </row>
    <row r="2656" spans="1:12">
      <c r="A2656" s="272" t="s">
        <v>9296</v>
      </c>
      <c r="B2656" s="272" t="s">
        <v>9297</v>
      </c>
      <c r="C2656" s="272" t="s">
        <v>9808</v>
      </c>
      <c r="D2656" s="272" t="s">
        <v>9809</v>
      </c>
      <c r="E2656" s="273" t="s">
        <v>7087</v>
      </c>
      <c r="F2656" s="272" t="s">
        <v>7087</v>
      </c>
      <c r="G2656" s="272">
        <v>105022</v>
      </c>
      <c r="H2656" s="272" t="s">
        <v>9835</v>
      </c>
      <c r="I2656" s="272" t="s">
        <v>261</v>
      </c>
      <c r="J2656" s="272" t="s">
        <v>7089</v>
      </c>
      <c r="K2656" s="273">
        <v>19.89</v>
      </c>
      <c r="L2656" s="272" t="s">
        <v>7090</v>
      </c>
    </row>
    <row r="2657" spans="1:12">
      <c r="A2657" s="272" t="s">
        <v>9296</v>
      </c>
      <c r="B2657" s="272" t="s">
        <v>9297</v>
      </c>
      <c r="C2657" s="272" t="s">
        <v>9808</v>
      </c>
      <c r="D2657" s="272" t="s">
        <v>9809</v>
      </c>
      <c r="E2657" s="273" t="s">
        <v>7087</v>
      </c>
      <c r="F2657" s="272" t="s">
        <v>7087</v>
      </c>
      <c r="G2657" s="272">
        <v>105023</v>
      </c>
      <c r="H2657" s="272" t="s">
        <v>9836</v>
      </c>
      <c r="I2657" s="272" t="s">
        <v>261</v>
      </c>
      <c r="J2657" s="272" t="s">
        <v>7089</v>
      </c>
      <c r="K2657" s="273">
        <v>58.48</v>
      </c>
      <c r="L2657" s="272" t="s">
        <v>7090</v>
      </c>
    </row>
    <row r="2658" spans="1:12">
      <c r="A2658" s="272" t="s">
        <v>9296</v>
      </c>
      <c r="B2658" s="272" t="s">
        <v>9297</v>
      </c>
      <c r="C2658" s="272" t="s">
        <v>9808</v>
      </c>
      <c r="D2658" s="272" t="s">
        <v>9809</v>
      </c>
      <c r="E2658" s="273" t="s">
        <v>7087</v>
      </c>
      <c r="F2658" s="272" t="s">
        <v>7087</v>
      </c>
      <c r="G2658" s="272">
        <v>105024</v>
      </c>
      <c r="H2658" s="272" t="s">
        <v>9837</v>
      </c>
      <c r="I2658" s="272" t="s">
        <v>261</v>
      </c>
      <c r="J2658" s="272" t="s">
        <v>7089</v>
      </c>
      <c r="K2658" s="273">
        <v>48.27</v>
      </c>
      <c r="L2658" s="272" t="s">
        <v>7090</v>
      </c>
    </row>
    <row r="2659" spans="1:12">
      <c r="A2659" s="272" t="s">
        <v>9296</v>
      </c>
      <c r="B2659" s="272" t="s">
        <v>9297</v>
      </c>
      <c r="C2659" s="272" t="s">
        <v>9808</v>
      </c>
      <c r="D2659" s="272" t="s">
        <v>9809</v>
      </c>
      <c r="E2659" s="273" t="s">
        <v>7087</v>
      </c>
      <c r="F2659" s="272" t="s">
        <v>7087</v>
      </c>
      <c r="G2659" s="272">
        <v>105025</v>
      </c>
      <c r="H2659" s="272" t="s">
        <v>9838</v>
      </c>
      <c r="I2659" s="272" t="s">
        <v>261</v>
      </c>
      <c r="J2659" s="272" t="s">
        <v>7147</v>
      </c>
      <c r="K2659" s="273">
        <v>53.1</v>
      </c>
      <c r="L2659" s="272" t="s">
        <v>7090</v>
      </c>
    </row>
    <row r="2660" spans="1:12">
      <c r="A2660" s="272" t="s">
        <v>9296</v>
      </c>
      <c r="B2660" s="272" t="s">
        <v>9297</v>
      </c>
      <c r="C2660" s="272" t="s">
        <v>9808</v>
      </c>
      <c r="D2660" s="272" t="s">
        <v>9809</v>
      </c>
      <c r="E2660" s="273" t="s">
        <v>7087</v>
      </c>
      <c r="F2660" s="272" t="s">
        <v>7087</v>
      </c>
      <c r="G2660" s="272">
        <v>105026</v>
      </c>
      <c r="H2660" s="272" t="s">
        <v>9839</v>
      </c>
      <c r="I2660" s="272" t="s">
        <v>261</v>
      </c>
      <c r="J2660" s="272" t="s">
        <v>7147</v>
      </c>
      <c r="K2660" s="273">
        <v>44.64</v>
      </c>
      <c r="L2660" s="272" t="s">
        <v>7090</v>
      </c>
    </row>
    <row r="2661" spans="1:12">
      <c r="A2661" s="272" t="s">
        <v>9296</v>
      </c>
      <c r="B2661" s="272" t="s">
        <v>9297</v>
      </c>
      <c r="C2661" s="272" t="s">
        <v>9808</v>
      </c>
      <c r="D2661" s="272" t="s">
        <v>9809</v>
      </c>
      <c r="E2661" s="273" t="s">
        <v>7087</v>
      </c>
      <c r="F2661" s="272" t="s">
        <v>7087</v>
      </c>
      <c r="G2661" s="272">
        <v>105027</v>
      </c>
      <c r="H2661" s="272" t="s">
        <v>9840</v>
      </c>
      <c r="I2661" s="272" t="s">
        <v>261</v>
      </c>
      <c r="J2661" s="272" t="s">
        <v>7089</v>
      </c>
      <c r="K2661" s="273">
        <v>22.34</v>
      </c>
      <c r="L2661" s="272" t="s">
        <v>7090</v>
      </c>
    </row>
    <row r="2662" spans="1:12">
      <c r="A2662" s="272" t="s">
        <v>9296</v>
      </c>
      <c r="B2662" s="272" t="s">
        <v>9297</v>
      </c>
      <c r="C2662" s="272" t="s">
        <v>9808</v>
      </c>
      <c r="D2662" s="272" t="s">
        <v>9809</v>
      </c>
      <c r="E2662" s="273" t="s">
        <v>7087</v>
      </c>
      <c r="F2662" s="272" t="s">
        <v>7087</v>
      </c>
      <c r="G2662" s="272">
        <v>105028</v>
      </c>
      <c r="H2662" s="272" t="s">
        <v>9841</v>
      </c>
      <c r="I2662" s="272" t="s">
        <v>261</v>
      </c>
      <c r="J2662" s="272" t="s">
        <v>7089</v>
      </c>
      <c r="K2662" s="273">
        <v>19.61</v>
      </c>
      <c r="L2662" s="272" t="s">
        <v>7090</v>
      </c>
    </row>
    <row r="2663" spans="1:12">
      <c r="A2663" s="272" t="s">
        <v>9296</v>
      </c>
      <c r="B2663" s="272" t="s">
        <v>9297</v>
      </c>
      <c r="C2663" s="272" t="s">
        <v>9808</v>
      </c>
      <c r="D2663" s="272" t="s">
        <v>9809</v>
      </c>
      <c r="E2663" s="273" t="s">
        <v>7087</v>
      </c>
      <c r="F2663" s="272" t="s">
        <v>7087</v>
      </c>
      <c r="G2663" s="272">
        <v>105029</v>
      </c>
      <c r="H2663" s="272" t="s">
        <v>9842</v>
      </c>
      <c r="I2663" s="272" t="s">
        <v>261</v>
      </c>
      <c r="J2663" s="272" t="s">
        <v>7089</v>
      </c>
      <c r="K2663" s="273">
        <v>44.39</v>
      </c>
      <c r="L2663" s="272" t="s">
        <v>7090</v>
      </c>
    </row>
    <row r="2664" spans="1:12">
      <c r="A2664" s="272" t="s">
        <v>9296</v>
      </c>
      <c r="B2664" s="272" t="s">
        <v>9297</v>
      </c>
      <c r="C2664" s="272" t="s">
        <v>9808</v>
      </c>
      <c r="D2664" s="272" t="s">
        <v>9809</v>
      </c>
      <c r="E2664" s="273" t="s">
        <v>7087</v>
      </c>
      <c r="F2664" s="272" t="s">
        <v>7087</v>
      </c>
      <c r="G2664" s="272">
        <v>105030</v>
      </c>
      <c r="H2664" s="272" t="s">
        <v>9843</v>
      </c>
      <c r="I2664" s="272" t="s">
        <v>261</v>
      </c>
      <c r="J2664" s="272" t="s">
        <v>7089</v>
      </c>
      <c r="K2664" s="273">
        <v>37.35</v>
      </c>
      <c r="L2664" s="272" t="s">
        <v>7090</v>
      </c>
    </row>
    <row r="2665" spans="1:12">
      <c r="A2665" s="272" t="s">
        <v>9296</v>
      </c>
      <c r="B2665" s="272" t="s">
        <v>9297</v>
      </c>
      <c r="C2665" s="272" t="s">
        <v>9808</v>
      </c>
      <c r="D2665" s="272" t="s">
        <v>9809</v>
      </c>
      <c r="E2665" s="273" t="s">
        <v>7087</v>
      </c>
      <c r="F2665" s="272" t="s">
        <v>7087</v>
      </c>
      <c r="G2665" s="272">
        <v>105031</v>
      </c>
      <c r="H2665" s="272" t="s">
        <v>9844</v>
      </c>
      <c r="I2665" s="272" t="s">
        <v>261</v>
      </c>
      <c r="J2665" s="272" t="s">
        <v>7147</v>
      </c>
      <c r="K2665" s="273">
        <v>43.23</v>
      </c>
      <c r="L2665" s="272" t="s">
        <v>7090</v>
      </c>
    </row>
    <row r="2666" spans="1:12">
      <c r="A2666" s="272" t="s">
        <v>9296</v>
      </c>
      <c r="B2666" s="272" t="s">
        <v>9297</v>
      </c>
      <c r="C2666" s="272" t="s">
        <v>9808</v>
      </c>
      <c r="D2666" s="272" t="s">
        <v>9809</v>
      </c>
      <c r="E2666" s="273" t="s">
        <v>7087</v>
      </c>
      <c r="F2666" s="272" t="s">
        <v>7087</v>
      </c>
      <c r="G2666" s="272">
        <v>105032</v>
      </c>
      <c r="H2666" s="272" t="s">
        <v>9845</v>
      </c>
      <c r="I2666" s="272" t="s">
        <v>261</v>
      </c>
      <c r="J2666" s="272" t="s">
        <v>7147</v>
      </c>
      <c r="K2666" s="273">
        <v>36.5</v>
      </c>
      <c r="L2666" s="272" t="s">
        <v>7090</v>
      </c>
    </row>
    <row r="2667" spans="1:12">
      <c r="A2667" s="272" t="s">
        <v>9296</v>
      </c>
      <c r="B2667" s="272" t="s">
        <v>9297</v>
      </c>
      <c r="C2667" s="272" t="s">
        <v>9808</v>
      </c>
      <c r="D2667" s="272" t="s">
        <v>9809</v>
      </c>
      <c r="E2667" s="273" t="s">
        <v>7087</v>
      </c>
      <c r="F2667" s="272" t="s">
        <v>7087</v>
      </c>
      <c r="G2667" s="272">
        <v>105033</v>
      </c>
      <c r="H2667" s="272" t="s">
        <v>9846</v>
      </c>
      <c r="I2667" s="272" t="s">
        <v>261</v>
      </c>
      <c r="J2667" s="272" t="s">
        <v>7147</v>
      </c>
      <c r="K2667" s="273">
        <v>52.45</v>
      </c>
      <c r="L2667" s="272" t="s">
        <v>7090</v>
      </c>
    </row>
    <row r="2668" spans="1:12">
      <c r="A2668" s="272" t="s">
        <v>9296</v>
      </c>
      <c r="B2668" s="272" t="s">
        <v>9297</v>
      </c>
      <c r="C2668" s="272" t="s">
        <v>9808</v>
      </c>
      <c r="D2668" s="272" t="s">
        <v>9809</v>
      </c>
      <c r="E2668" s="273" t="s">
        <v>7087</v>
      </c>
      <c r="F2668" s="272" t="s">
        <v>7087</v>
      </c>
      <c r="G2668" s="272">
        <v>105034</v>
      </c>
      <c r="H2668" s="272" t="s">
        <v>9847</v>
      </c>
      <c r="I2668" s="272" t="s">
        <v>261</v>
      </c>
      <c r="J2668" s="272" t="s">
        <v>7147</v>
      </c>
      <c r="K2668" s="273">
        <v>44.68</v>
      </c>
      <c r="L2668" s="272" t="s">
        <v>7090</v>
      </c>
    </row>
    <row r="2669" spans="1:12">
      <c r="A2669" s="272" t="s">
        <v>9296</v>
      </c>
      <c r="B2669" s="272" t="s">
        <v>9297</v>
      </c>
      <c r="C2669" s="272" t="s">
        <v>9808</v>
      </c>
      <c r="D2669" s="272" t="s">
        <v>9809</v>
      </c>
      <c r="E2669" s="273" t="s">
        <v>7087</v>
      </c>
      <c r="F2669" s="272" t="s">
        <v>7087</v>
      </c>
      <c r="G2669" s="272">
        <v>105035</v>
      </c>
      <c r="H2669" s="272" t="s">
        <v>9848</v>
      </c>
      <c r="I2669" s="272" t="s">
        <v>261</v>
      </c>
      <c r="J2669" s="272" t="s">
        <v>7089</v>
      </c>
      <c r="K2669" s="273">
        <v>61.34</v>
      </c>
      <c r="L2669" s="272" t="s">
        <v>7090</v>
      </c>
    </row>
    <row r="2670" spans="1:12">
      <c r="A2670" s="272" t="s">
        <v>9296</v>
      </c>
      <c r="B2670" s="272" t="s">
        <v>9297</v>
      </c>
      <c r="C2670" s="272" t="s">
        <v>9808</v>
      </c>
      <c r="D2670" s="272" t="s">
        <v>9809</v>
      </c>
      <c r="E2670" s="273" t="s">
        <v>7087</v>
      </c>
      <c r="F2670" s="272" t="s">
        <v>7087</v>
      </c>
      <c r="G2670" s="272">
        <v>105036</v>
      </c>
      <c r="H2670" s="272" t="s">
        <v>9849</v>
      </c>
      <c r="I2670" s="272" t="s">
        <v>261</v>
      </c>
      <c r="J2670" s="272" t="s">
        <v>7089</v>
      </c>
      <c r="K2670" s="273">
        <v>44.2</v>
      </c>
      <c r="L2670" s="272" t="s">
        <v>7090</v>
      </c>
    </row>
    <row r="2671" spans="1:12">
      <c r="A2671" s="272" t="s">
        <v>9296</v>
      </c>
      <c r="B2671" s="272" t="s">
        <v>9297</v>
      </c>
      <c r="C2671" s="272" t="s">
        <v>9808</v>
      </c>
      <c r="D2671" s="272" t="s">
        <v>9809</v>
      </c>
      <c r="E2671" s="273" t="s">
        <v>7087</v>
      </c>
      <c r="F2671" s="272" t="s">
        <v>7087</v>
      </c>
      <c r="G2671" s="272">
        <v>105037</v>
      </c>
      <c r="H2671" s="272" t="s">
        <v>9850</v>
      </c>
      <c r="I2671" s="272" t="s">
        <v>261</v>
      </c>
      <c r="J2671" s="272" t="s">
        <v>7089</v>
      </c>
      <c r="K2671" s="273">
        <v>29.92</v>
      </c>
      <c r="L2671" s="272" t="s">
        <v>7090</v>
      </c>
    </row>
    <row r="2672" spans="1:12">
      <c r="A2672" s="272" t="s">
        <v>9296</v>
      </c>
      <c r="B2672" s="272" t="s">
        <v>9297</v>
      </c>
      <c r="C2672" s="272" t="s">
        <v>9808</v>
      </c>
      <c r="D2672" s="272" t="s">
        <v>9809</v>
      </c>
      <c r="E2672" s="273" t="s">
        <v>7087</v>
      </c>
      <c r="F2672" s="272" t="s">
        <v>7087</v>
      </c>
      <c r="G2672" s="272">
        <v>105038</v>
      </c>
      <c r="H2672" s="272" t="s">
        <v>9851</v>
      </c>
      <c r="I2672" s="272" t="s">
        <v>261</v>
      </c>
      <c r="J2672" s="272" t="s">
        <v>7089</v>
      </c>
      <c r="K2672" s="273">
        <v>61.17</v>
      </c>
      <c r="L2672" s="272" t="s">
        <v>7090</v>
      </c>
    </row>
    <row r="2673" spans="1:12">
      <c r="A2673" s="272" t="s">
        <v>9296</v>
      </c>
      <c r="B2673" s="272" t="s">
        <v>9297</v>
      </c>
      <c r="C2673" s="272" t="s">
        <v>9808</v>
      </c>
      <c r="D2673" s="272" t="s">
        <v>9809</v>
      </c>
      <c r="E2673" s="273" t="s">
        <v>7087</v>
      </c>
      <c r="F2673" s="272" t="s">
        <v>7087</v>
      </c>
      <c r="G2673" s="272">
        <v>105039</v>
      </c>
      <c r="H2673" s="272" t="s">
        <v>9852</v>
      </c>
      <c r="I2673" s="272" t="s">
        <v>261</v>
      </c>
      <c r="J2673" s="272" t="s">
        <v>7089</v>
      </c>
      <c r="K2673" s="273">
        <v>44.02</v>
      </c>
      <c r="L2673" s="272" t="s">
        <v>7090</v>
      </c>
    </row>
    <row r="2674" spans="1:12">
      <c r="A2674" s="272" t="s">
        <v>9296</v>
      </c>
      <c r="B2674" s="272" t="s">
        <v>9297</v>
      </c>
      <c r="C2674" s="272" t="s">
        <v>9808</v>
      </c>
      <c r="D2674" s="272" t="s">
        <v>9809</v>
      </c>
      <c r="E2674" s="273" t="s">
        <v>7087</v>
      </c>
      <c r="F2674" s="272" t="s">
        <v>7087</v>
      </c>
      <c r="G2674" s="272">
        <v>105040</v>
      </c>
      <c r="H2674" s="272" t="s">
        <v>9853</v>
      </c>
      <c r="I2674" s="272" t="s">
        <v>261</v>
      </c>
      <c r="J2674" s="272" t="s">
        <v>7089</v>
      </c>
      <c r="K2674" s="273">
        <v>29.78</v>
      </c>
      <c r="L2674" s="272" t="s">
        <v>7090</v>
      </c>
    </row>
    <row r="2675" spans="1:12">
      <c r="A2675" s="272" t="s">
        <v>9296</v>
      </c>
      <c r="B2675" s="272" t="s">
        <v>9297</v>
      </c>
      <c r="C2675" s="272" t="s">
        <v>9854</v>
      </c>
      <c r="D2675" s="272" t="s">
        <v>9855</v>
      </c>
      <c r="E2675" s="273" t="s">
        <v>7087</v>
      </c>
      <c r="F2675" s="272" t="s">
        <v>7087</v>
      </c>
      <c r="G2675" s="272">
        <v>97733</v>
      </c>
      <c r="H2675" s="272" t="s">
        <v>9856</v>
      </c>
      <c r="I2675" s="272" t="s">
        <v>145</v>
      </c>
      <c r="J2675" s="272" t="s">
        <v>7089</v>
      </c>
      <c r="K2675" s="274">
        <v>3195.49</v>
      </c>
      <c r="L2675" s="272" t="s">
        <v>7090</v>
      </c>
    </row>
    <row r="2676" spans="1:12">
      <c r="A2676" s="272" t="s">
        <v>9296</v>
      </c>
      <c r="B2676" s="272" t="s">
        <v>9297</v>
      </c>
      <c r="C2676" s="272" t="s">
        <v>9854</v>
      </c>
      <c r="D2676" s="272" t="s">
        <v>9855</v>
      </c>
      <c r="E2676" s="273" t="s">
        <v>7087</v>
      </c>
      <c r="F2676" s="272" t="s">
        <v>7087</v>
      </c>
      <c r="G2676" s="272">
        <v>97734</v>
      </c>
      <c r="H2676" s="272" t="s">
        <v>9857</v>
      </c>
      <c r="I2676" s="272" t="s">
        <v>145</v>
      </c>
      <c r="J2676" s="272" t="s">
        <v>7089</v>
      </c>
      <c r="K2676" s="274">
        <v>2781.01</v>
      </c>
      <c r="L2676" s="272" t="s">
        <v>7090</v>
      </c>
    </row>
    <row r="2677" spans="1:12">
      <c r="A2677" s="272" t="s">
        <v>9296</v>
      </c>
      <c r="B2677" s="272" t="s">
        <v>9297</v>
      </c>
      <c r="C2677" s="272" t="s">
        <v>9854</v>
      </c>
      <c r="D2677" s="272" t="s">
        <v>9855</v>
      </c>
      <c r="E2677" s="273" t="s">
        <v>7087</v>
      </c>
      <c r="F2677" s="272" t="s">
        <v>7087</v>
      </c>
      <c r="G2677" s="272">
        <v>97735</v>
      </c>
      <c r="H2677" s="272" t="s">
        <v>9858</v>
      </c>
      <c r="I2677" s="272" t="s">
        <v>145</v>
      </c>
      <c r="J2677" s="272" t="s">
        <v>7089</v>
      </c>
      <c r="K2677" s="274">
        <v>2290.44</v>
      </c>
      <c r="L2677" s="272" t="s">
        <v>7090</v>
      </c>
    </row>
    <row r="2678" spans="1:12">
      <c r="A2678" s="272" t="s">
        <v>9296</v>
      </c>
      <c r="B2678" s="272" t="s">
        <v>9297</v>
      </c>
      <c r="C2678" s="272" t="s">
        <v>9854</v>
      </c>
      <c r="D2678" s="272" t="s">
        <v>9855</v>
      </c>
      <c r="E2678" s="273" t="s">
        <v>7087</v>
      </c>
      <c r="F2678" s="272" t="s">
        <v>7087</v>
      </c>
      <c r="G2678" s="272">
        <v>97736</v>
      </c>
      <c r="H2678" s="272" t="s">
        <v>9859</v>
      </c>
      <c r="I2678" s="272" t="s">
        <v>145</v>
      </c>
      <c r="J2678" s="272" t="s">
        <v>7089</v>
      </c>
      <c r="K2678" s="274">
        <v>1464.7</v>
      </c>
      <c r="L2678" s="272" t="s">
        <v>7090</v>
      </c>
    </row>
    <row r="2679" spans="1:12">
      <c r="A2679" s="272" t="s">
        <v>9296</v>
      </c>
      <c r="B2679" s="272" t="s">
        <v>9297</v>
      </c>
      <c r="C2679" s="272" t="s">
        <v>9854</v>
      </c>
      <c r="D2679" s="272" t="s">
        <v>9855</v>
      </c>
      <c r="E2679" s="273" t="s">
        <v>7087</v>
      </c>
      <c r="F2679" s="272" t="s">
        <v>7087</v>
      </c>
      <c r="G2679" s="272">
        <v>97737</v>
      </c>
      <c r="H2679" s="272" t="s">
        <v>9860</v>
      </c>
      <c r="I2679" s="272" t="s">
        <v>145</v>
      </c>
      <c r="J2679" s="272" t="s">
        <v>7089</v>
      </c>
      <c r="K2679" s="274">
        <v>3092.03</v>
      </c>
      <c r="L2679" s="272" t="s">
        <v>7090</v>
      </c>
    </row>
    <row r="2680" spans="1:12">
      <c r="A2680" s="272" t="s">
        <v>9296</v>
      </c>
      <c r="B2680" s="272" t="s">
        <v>9297</v>
      </c>
      <c r="C2680" s="272" t="s">
        <v>9854</v>
      </c>
      <c r="D2680" s="272" t="s">
        <v>9855</v>
      </c>
      <c r="E2680" s="273" t="s">
        <v>7087</v>
      </c>
      <c r="F2680" s="272" t="s">
        <v>7087</v>
      </c>
      <c r="G2680" s="272">
        <v>97738</v>
      </c>
      <c r="H2680" s="272" t="s">
        <v>9861</v>
      </c>
      <c r="I2680" s="272" t="s">
        <v>145</v>
      </c>
      <c r="J2680" s="272" t="s">
        <v>7089</v>
      </c>
      <c r="K2680" s="274">
        <v>3861.28</v>
      </c>
      <c r="L2680" s="272" t="s">
        <v>7090</v>
      </c>
    </row>
    <row r="2681" spans="1:12">
      <c r="A2681" s="272" t="s">
        <v>9296</v>
      </c>
      <c r="B2681" s="272" t="s">
        <v>9297</v>
      </c>
      <c r="C2681" s="272" t="s">
        <v>9854</v>
      </c>
      <c r="D2681" s="272" t="s">
        <v>9855</v>
      </c>
      <c r="E2681" s="273" t="s">
        <v>7087</v>
      </c>
      <c r="F2681" s="272" t="s">
        <v>7087</v>
      </c>
      <c r="G2681" s="272">
        <v>97739</v>
      </c>
      <c r="H2681" s="272" t="s">
        <v>9862</v>
      </c>
      <c r="I2681" s="272" t="s">
        <v>145</v>
      </c>
      <c r="J2681" s="272" t="s">
        <v>7089</v>
      </c>
      <c r="K2681" s="274">
        <v>2820.05</v>
      </c>
      <c r="L2681" s="272" t="s">
        <v>7090</v>
      </c>
    </row>
    <row r="2682" spans="1:12">
      <c r="A2682" s="272" t="s">
        <v>9296</v>
      </c>
      <c r="B2682" s="272" t="s">
        <v>9297</v>
      </c>
      <c r="C2682" s="272" t="s">
        <v>9854</v>
      </c>
      <c r="D2682" s="272" t="s">
        <v>9855</v>
      </c>
      <c r="E2682" s="273" t="s">
        <v>7087</v>
      </c>
      <c r="F2682" s="272" t="s">
        <v>7087</v>
      </c>
      <c r="G2682" s="272">
        <v>97740</v>
      </c>
      <c r="H2682" s="272" t="s">
        <v>9863</v>
      </c>
      <c r="I2682" s="272" t="s">
        <v>145</v>
      </c>
      <c r="J2682" s="272" t="s">
        <v>7089</v>
      </c>
      <c r="K2682" s="274">
        <v>2102.8000000000002</v>
      </c>
      <c r="L2682" s="272" t="s">
        <v>7090</v>
      </c>
    </row>
    <row r="2683" spans="1:12">
      <c r="A2683" s="272" t="s">
        <v>9296</v>
      </c>
      <c r="B2683" s="272" t="s">
        <v>9297</v>
      </c>
      <c r="C2683" s="272" t="s">
        <v>9854</v>
      </c>
      <c r="D2683" s="272" t="s">
        <v>9855</v>
      </c>
      <c r="E2683" s="273" t="s">
        <v>7087</v>
      </c>
      <c r="F2683" s="272" t="s">
        <v>7087</v>
      </c>
      <c r="G2683" s="272">
        <v>98615</v>
      </c>
      <c r="H2683" s="272" t="s">
        <v>9864</v>
      </c>
      <c r="I2683" s="272" t="s">
        <v>38</v>
      </c>
      <c r="J2683" s="272" t="s">
        <v>7089</v>
      </c>
      <c r="K2683" s="273">
        <v>146.99</v>
      </c>
      <c r="L2683" s="272" t="s">
        <v>7090</v>
      </c>
    </row>
    <row r="2684" spans="1:12">
      <c r="A2684" s="272" t="s">
        <v>9296</v>
      </c>
      <c r="B2684" s="272" t="s">
        <v>9297</v>
      </c>
      <c r="C2684" s="272" t="s">
        <v>9854</v>
      </c>
      <c r="D2684" s="272" t="s">
        <v>9855</v>
      </c>
      <c r="E2684" s="273" t="s">
        <v>7087</v>
      </c>
      <c r="F2684" s="272" t="s">
        <v>7087</v>
      </c>
      <c r="G2684" s="272">
        <v>98616</v>
      </c>
      <c r="H2684" s="272" t="s">
        <v>9865</v>
      </c>
      <c r="I2684" s="272" t="s">
        <v>38</v>
      </c>
      <c r="J2684" s="272" t="s">
        <v>7089</v>
      </c>
      <c r="K2684" s="273">
        <v>114.99</v>
      </c>
      <c r="L2684" s="272" t="s">
        <v>7090</v>
      </c>
    </row>
    <row r="2685" spans="1:12">
      <c r="A2685" s="272" t="s">
        <v>9296</v>
      </c>
      <c r="B2685" s="272" t="s">
        <v>9297</v>
      </c>
      <c r="C2685" s="272" t="s">
        <v>9854</v>
      </c>
      <c r="D2685" s="272" t="s">
        <v>9855</v>
      </c>
      <c r="E2685" s="273" t="s">
        <v>7087</v>
      </c>
      <c r="F2685" s="272" t="s">
        <v>7087</v>
      </c>
      <c r="G2685" s="272">
        <v>98617</v>
      </c>
      <c r="H2685" s="272" t="s">
        <v>9866</v>
      </c>
      <c r="I2685" s="272" t="s">
        <v>38</v>
      </c>
      <c r="J2685" s="272" t="s">
        <v>7089</v>
      </c>
      <c r="K2685" s="273">
        <v>106.34</v>
      </c>
      <c r="L2685" s="272" t="s">
        <v>7090</v>
      </c>
    </row>
    <row r="2686" spans="1:12">
      <c r="A2686" s="272" t="s">
        <v>9296</v>
      </c>
      <c r="B2686" s="272" t="s">
        <v>9297</v>
      </c>
      <c r="C2686" s="272" t="s">
        <v>9854</v>
      </c>
      <c r="D2686" s="272" t="s">
        <v>9855</v>
      </c>
      <c r="E2686" s="273" t="s">
        <v>7087</v>
      </c>
      <c r="F2686" s="272" t="s">
        <v>7087</v>
      </c>
      <c r="G2686" s="272">
        <v>98618</v>
      </c>
      <c r="H2686" s="272" t="s">
        <v>9867</v>
      </c>
      <c r="I2686" s="272" t="s">
        <v>38</v>
      </c>
      <c r="J2686" s="272" t="s">
        <v>7089</v>
      </c>
      <c r="K2686" s="273">
        <v>145.94</v>
      </c>
      <c r="L2686" s="272" t="s">
        <v>7090</v>
      </c>
    </row>
    <row r="2687" spans="1:12">
      <c r="A2687" s="272" t="s">
        <v>9296</v>
      </c>
      <c r="B2687" s="272" t="s">
        <v>9297</v>
      </c>
      <c r="C2687" s="272" t="s">
        <v>9854</v>
      </c>
      <c r="D2687" s="272" t="s">
        <v>9855</v>
      </c>
      <c r="E2687" s="273" t="s">
        <v>7087</v>
      </c>
      <c r="F2687" s="272" t="s">
        <v>7087</v>
      </c>
      <c r="G2687" s="272">
        <v>98619</v>
      </c>
      <c r="H2687" s="272" t="s">
        <v>9868</v>
      </c>
      <c r="I2687" s="272" t="s">
        <v>38</v>
      </c>
      <c r="J2687" s="272" t="s">
        <v>7089</v>
      </c>
      <c r="K2687" s="273">
        <v>132.82</v>
      </c>
      <c r="L2687" s="272" t="s">
        <v>7090</v>
      </c>
    </row>
    <row r="2688" spans="1:12">
      <c r="A2688" s="272" t="s">
        <v>9296</v>
      </c>
      <c r="B2688" s="272" t="s">
        <v>9297</v>
      </c>
      <c r="C2688" s="272" t="s">
        <v>9854</v>
      </c>
      <c r="D2688" s="272" t="s">
        <v>9855</v>
      </c>
      <c r="E2688" s="273" t="s">
        <v>7087</v>
      </c>
      <c r="F2688" s="272" t="s">
        <v>7087</v>
      </c>
      <c r="G2688" s="272">
        <v>98620</v>
      </c>
      <c r="H2688" s="272" t="s">
        <v>9869</v>
      </c>
      <c r="I2688" s="272" t="s">
        <v>38</v>
      </c>
      <c r="J2688" s="272" t="s">
        <v>7089</v>
      </c>
      <c r="K2688" s="273">
        <v>126.22</v>
      </c>
      <c r="L2688" s="272" t="s">
        <v>7090</v>
      </c>
    </row>
    <row r="2689" spans="1:12">
      <c r="A2689" s="272" t="s">
        <v>9296</v>
      </c>
      <c r="B2689" s="272" t="s">
        <v>9297</v>
      </c>
      <c r="C2689" s="272" t="s">
        <v>9854</v>
      </c>
      <c r="D2689" s="272" t="s">
        <v>9855</v>
      </c>
      <c r="E2689" s="273" t="s">
        <v>7087</v>
      </c>
      <c r="F2689" s="272" t="s">
        <v>7087</v>
      </c>
      <c r="G2689" s="272">
        <v>98621</v>
      </c>
      <c r="H2689" s="272" t="s">
        <v>9870</v>
      </c>
      <c r="I2689" s="272" t="s">
        <v>38</v>
      </c>
      <c r="J2689" s="272" t="s">
        <v>7089</v>
      </c>
      <c r="K2689" s="273">
        <v>165.48</v>
      </c>
      <c r="L2689" s="272" t="s">
        <v>7090</v>
      </c>
    </row>
    <row r="2690" spans="1:12">
      <c r="A2690" s="272" t="s">
        <v>9296</v>
      </c>
      <c r="B2690" s="272" t="s">
        <v>9297</v>
      </c>
      <c r="C2690" s="272" t="s">
        <v>9854</v>
      </c>
      <c r="D2690" s="272" t="s">
        <v>9855</v>
      </c>
      <c r="E2690" s="273" t="s">
        <v>7087</v>
      </c>
      <c r="F2690" s="272" t="s">
        <v>7087</v>
      </c>
      <c r="G2690" s="272">
        <v>98622</v>
      </c>
      <c r="H2690" s="272" t="s">
        <v>9871</v>
      </c>
      <c r="I2690" s="272" t="s">
        <v>38</v>
      </c>
      <c r="J2690" s="272" t="s">
        <v>7089</v>
      </c>
      <c r="K2690" s="273">
        <v>154.94</v>
      </c>
      <c r="L2690" s="272" t="s">
        <v>7090</v>
      </c>
    </row>
    <row r="2691" spans="1:12">
      <c r="A2691" s="272" t="s">
        <v>9296</v>
      </c>
      <c r="B2691" s="272" t="s">
        <v>9297</v>
      </c>
      <c r="C2691" s="272" t="s">
        <v>9854</v>
      </c>
      <c r="D2691" s="272" t="s">
        <v>9855</v>
      </c>
      <c r="E2691" s="273" t="s">
        <v>7087</v>
      </c>
      <c r="F2691" s="272" t="s">
        <v>7087</v>
      </c>
      <c r="G2691" s="272">
        <v>98623</v>
      </c>
      <c r="H2691" s="272" t="s">
        <v>9872</v>
      </c>
      <c r="I2691" s="272" t="s">
        <v>38</v>
      </c>
      <c r="J2691" s="272" t="s">
        <v>7089</v>
      </c>
      <c r="K2691" s="273">
        <v>149.57</v>
      </c>
      <c r="L2691" s="272" t="s">
        <v>7090</v>
      </c>
    </row>
    <row r="2692" spans="1:12">
      <c r="A2692" s="272" t="s">
        <v>9296</v>
      </c>
      <c r="B2692" s="272" t="s">
        <v>9297</v>
      </c>
      <c r="C2692" s="272" t="s">
        <v>9854</v>
      </c>
      <c r="D2692" s="272" t="s">
        <v>9855</v>
      </c>
      <c r="E2692" s="273" t="s">
        <v>7087</v>
      </c>
      <c r="F2692" s="272" t="s">
        <v>7087</v>
      </c>
      <c r="G2692" s="272">
        <v>98624</v>
      </c>
      <c r="H2692" s="272" t="s">
        <v>9873</v>
      </c>
      <c r="I2692" s="272" t="s">
        <v>38</v>
      </c>
      <c r="J2692" s="272" t="s">
        <v>7089</v>
      </c>
      <c r="K2692" s="273">
        <v>186.74</v>
      </c>
      <c r="L2692" s="272" t="s">
        <v>7090</v>
      </c>
    </row>
    <row r="2693" spans="1:12">
      <c r="A2693" s="272" t="s">
        <v>9296</v>
      </c>
      <c r="B2693" s="272" t="s">
        <v>9297</v>
      </c>
      <c r="C2693" s="272" t="s">
        <v>9854</v>
      </c>
      <c r="D2693" s="272" t="s">
        <v>9855</v>
      </c>
      <c r="E2693" s="273" t="s">
        <v>7087</v>
      </c>
      <c r="F2693" s="272" t="s">
        <v>7087</v>
      </c>
      <c r="G2693" s="272">
        <v>98625</v>
      </c>
      <c r="H2693" s="272" t="s">
        <v>9874</v>
      </c>
      <c r="I2693" s="272" t="s">
        <v>38</v>
      </c>
      <c r="J2693" s="272" t="s">
        <v>7089</v>
      </c>
      <c r="K2693" s="273">
        <v>177.85</v>
      </c>
      <c r="L2693" s="272" t="s">
        <v>7090</v>
      </c>
    </row>
    <row r="2694" spans="1:12">
      <c r="A2694" s="272" t="s">
        <v>9296</v>
      </c>
      <c r="B2694" s="272" t="s">
        <v>9297</v>
      </c>
      <c r="C2694" s="272" t="s">
        <v>9854</v>
      </c>
      <c r="D2694" s="272" t="s">
        <v>9855</v>
      </c>
      <c r="E2694" s="273" t="s">
        <v>7087</v>
      </c>
      <c r="F2694" s="272" t="s">
        <v>7087</v>
      </c>
      <c r="G2694" s="272">
        <v>98626</v>
      </c>
      <c r="H2694" s="272" t="s">
        <v>9875</v>
      </c>
      <c r="I2694" s="272" t="s">
        <v>38</v>
      </c>
      <c r="J2694" s="272" t="s">
        <v>7089</v>
      </c>
      <c r="K2694" s="273">
        <v>173.25</v>
      </c>
      <c r="L2694" s="272" t="s">
        <v>7090</v>
      </c>
    </row>
    <row r="2695" spans="1:12">
      <c r="A2695" s="272" t="s">
        <v>9296</v>
      </c>
      <c r="B2695" s="272" t="s">
        <v>9297</v>
      </c>
      <c r="C2695" s="272" t="s">
        <v>9854</v>
      </c>
      <c r="D2695" s="272" t="s">
        <v>9855</v>
      </c>
      <c r="E2695" s="273" t="s">
        <v>7087</v>
      </c>
      <c r="F2695" s="272" t="s">
        <v>7087</v>
      </c>
      <c r="G2695" s="272">
        <v>98655</v>
      </c>
      <c r="H2695" s="272" t="s">
        <v>9876</v>
      </c>
      <c r="I2695" s="272" t="s">
        <v>261</v>
      </c>
      <c r="J2695" s="272" t="s">
        <v>7089</v>
      </c>
      <c r="K2695" s="273">
        <v>680.41</v>
      </c>
      <c r="L2695" s="272" t="s">
        <v>7090</v>
      </c>
    </row>
    <row r="2696" spans="1:12">
      <c r="A2696" s="272" t="s">
        <v>9296</v>
      </c>
      <c r="B2696" s="272" t="s">
        <v>9297</v>
      </c>
      <c r="C2696" s="272" t="s">
        <v>9854</v>
      </c>
      <c r="D2696" s="272" t="s">
        <v>9855</v>
      </c>
      <c r="E2696" s="273" t="s">
        <v>7087</v>
      </c>
      <c r="F2696" s="272" t="s">
        <v>7087</v>
      </c>
      <c r="G2696" s="272">
        <v>98656</v>
      </c>
      <c r="H2696" s="272" t="s">
        <v>9877</v>
      </c>
      <c r="I2696" s="272" t="s">
        <v>261</v>
      </c>
      <c r="J2696" s="272" t="s">
        <v>7089</v>
      </c>
      <c r="K2696" s="273">
        <v>692.71</v>
      </c>
      <c r="L2696" s="272" t="s">
        <v>7090</v>
      </c>
    </row>
    <row r="2697" spans="1:12">
      <c r="A2697" s="272" t="s">
        <v>9296</v>
      </c>
      <c r="B2697" s="272" t="s">
        <v>9297</v>
      </c>
      <c r="C2697" s="272" t="s">
        <v>9854</v>
      </c>
      <c r="D2697" s="272" t="s">
        <v>9855</v>
      </c>
      <c r="E2697" s="273" t="s">
        <v>7087</v>
      </c>
      <c r="F2697" s="272" t="s">
        <v>7087</v>
      </c>
      <c r="G2697" s="272">
        <v>98657</v>
      </c>
      <c r="H2697" s="272" t="s">
        <v>9878</v>
      </c>
      <c r="I2697" s="272" t="s">
        <v>261</v>
      </c>
      <c r="J2697" s="272" t="s">
        <v>7089</v>
      </c>
      <c r="K2697" s="273">
        <v>705.02</v>
      </c>
      <c r="L2697" s="272" t="s">
        <v>7090</v>
      </c>
    </row>
    <row r="2698" spans="1:12">
      <c r="A2698" s="272" t="s">
        <v>9296</v>
      </c>
      <c r="B2698" s="272" t="s">
        <v>9297</v>
      </c>
      <c r="C2698" s="272" t="s">
        <v>9854</v>
      </c>
      <c r="D2698" s="272" t="s">
        <v>9855</v>
      </c>
      <c r="E2698" s="273" t="s">
        <v>7087</v>
      </c>
      <c r="F2698" s="272" t="s">
        <v>7087</v>
      </c>
      <c r="G2698" s="272">
        <v>98658</v>
      </c>
      <c r="H2698" s="272" t="s">
        <v>9879</v>
      </c>
      <c r="I2698" s="272" t="s">
        <v>261</v>
      </c>
      <c r="J2698" s="272" t="s">
        <v>7089</v>
      </c>
      <c r="K2698" s="273">
        <v>717.32</v>
      </c>
      <c r="L2698" s="272" t="s">
        <v>7090</v>
      </c>
    </row>
    <row r="2699" spans="1:12">
      <c r="A2699" s="272" t="s">
        <v>9296</v>
      </c>
      <c r="B2699" s="272" t="s">
        <v>9297</v>
      </c>
      <c r="C2699" s="272" t="s">
        <v>9854</v>
      </c>
      <c r="D2699" s="272" t="s">
        <v>9855</v>
      </c>
      <c r="E2699" s="273" t="s">
        <v>7087</v>
      </c>
      <c r="F2699" s="272" t="s">
        <v>7087</v>
      </c>
      <c r="G2699" s="272">
        <v>98659</v>
      </c>
      <c r="H2699" s="272" t="s">
        <v>9880</v>
      </c>
      <c r="I2699" s="272" t="s">
        <v>261</v>
      </c>
      <c r="J2699" s="272" t="s">
        <v>7089</v>
      </c>
      <c r="K2699" s="273">
        <v>741.93</v>
      </c>
      <c r="L2699" s="272" t="s">
        <v>7090</v>
      </c>
    </row>
    <row r="2700" spans="1:12">
      <c r="A2700" s="272" t="s">
        <v>9296</v>
      </c>
      <c r="B2700" s="272" t="s">
        <v>9297</v>
      </c>
      <c r="C2700" s="272" t="s">
        <v>9854</v>
      </c>
      <c r="D2700" s="272" t="s">
        <v>9855</v>
      </c>
      <c r="E2700" s="273" t="s">
        <v>7087</v>
      </c>
      <c r="F2700" s="272" t="s">
        <v>7087</v>
      </c>
      <c r="G2700" s="272">
        <v>98746</v>
      </c>
      <c r="H2700" s="272" t="s">
        <v>9881</v>
      </c>
      <c r="I2700" s="272" t="s">
        <v>261</v>
      </c>
      <c r="J2700" s="272" t="s">
        <v>7147</v>
      </c>
      <c r="K2700" s="273">
        <v>76.73</v>
      </c>
      <c r="L2700" s="272" t="s">
        <v>7090</v>
      </c>
    </row>
    <row r="2701" spans="1:12">
      <c r="A2701" s="272" t="s">
        <v>9296</v>
      </c>
      <c r="B2701" s="272" t="s">
        <v>9297</v>
      </c>
      <c r="C2701" s="272" t="s">
        <v>9854</v>
      </c>
      <c r="D2701" s="272" t="s">
        <v>9855</v>
      </c>
      <c r="E2701" s="273" t="s">
        <v>7087</v>
      </c>
      <c r="F2701" s="272" t="s">
        <v>7087</v>
      </c>
      <c r="G2701" s="272">
        <v>98749</v>
      </c>
      <c r="H2701" s="272" t="s">
        <v>9882</v>
      </c>
      <c r="I2701" s="272" t="s">
        <v>261</v>
      </c>
      <c r="J2701" s="272" t="s">
        <v>7147</v>
      </c>
      <c r="K2701" s="273">
        <v>95.08</v>
      </c>
      <c r="L2701" s="272" t="s">
        <v>7090</v>
      </c>
    </row>
    <row r="2702" spans="1:12">
      <c r="A2702" s="272" t="s">
        <v>9296</v>
      </c>
      <c r="B2702" s="272" t="s">
        <v>9297</v>
      </c>
      <c r="C2702" s="272" t="s">
        <v>9854</v>
      </c>
      <c r="D2702" s="272" t="s">
        <v>9855</v>
      </c>
      <c r="E2702" s="273" t="s">
        <v>7087</v>
      </c>
      <c r="F2702" s="272" t="s">
        <v>7087</v>
      </c>
      <c r="G2702" s="272">
        <v>98750</v>
      </c>
      <c r="H2702" s="272" t="s">
        <v>9883</v>
      </c>
      <c r="I2702" s="272" t="s">
        <v>261</v>
      </c>
      <c r="J2702" s="272" t="s">
        <v>7147</v>
      </c>
      <c r="K2702" s="273">
        <v>117.59</v>
      </c>
      <c r="L2702" s="272" t="s">
        <v>7090</v>
      </c>
    </row>
    <row r="2703" spans="1:12">
      <c r="A2703" s="272" t="s">
        <v>9296</v>
      </c>
      <c r="B2703" s="272" t="s">
        <v>9297</v>
      </c>
      <c r="C2703" s="272" t="s">
        <v>9854</v>
      </c>
      <c r="D2703" s="272" t="s">
        <v>9855</v>
      </c>
      <c r="E2703" s="273" t="s">
        <v>7087</v>
      </c>
      <c r="F2703" s="272" t="s">
        <v>7087</v>
      </c>
      <c r="G2703" s="272">
        <v>98751</v>
      </c>
      <c r="H2703" s="272" t="s">
        <v>9884</v>
      </c>
      <c r="I2703" s="272" t="s">
        <v>261</v>
      </c>
      <c r="J2703" s="272" t="s">
        <v>7147</v>
      </c>
      <c r="K2703" s="273">
        <v>176.51</v>
      </c>
      <c r="L2703" s="272" t="s">
        <v>7090</v>
      </c>
    </row>
    <row r="2704" spans="1:12">
      <c r="A2704" s="272" t="s">
        <v>9296</v>
      </c>
      <c r="B2704" s="272" t="s">
        <v>9297</v>
      </c>
      <c r="C2704" s="272" t="s">
        <v>9854</v>
      </c>
      <c r="D2704" s="272" t="s">
        <v>9855</v>
      </c>
      <c r="E2704" s="273" t="s">
        <v>7087</v>
      </c>
      <c r="F2704" s="272" t="s">
        <v>7087</v>
      </c>
      <c r="G2704" s="272">
        <v>98752</v>
      </c>
      <c r="H2704" s="272" t="s">
        <v>9885</v>
      </c>
      <c r="I2704" s="272" t="s">
        <v>261</v>
      </c>
      <c r="J2704" s="272" t="s">
        <v>7147</v>
      </c>
      <c r="K2704" s="273">
        <v>247.91</v>
      </c>
      <c r="L2704" s="272" t="s">
        <v>7090</v>
      </c>
    </row>
    <row r="2705" spans="1:12">
      <c r="A2705" s="272" t="s">
        <v>9296</v>
      </c>
      <c r="B2705" s="272" t="s">
        <v>9297</v>
      </c>
      <c r="C2705" s="272" t="s">
        <v>9854</v>
      </c>
      <c r="D2705" s="272" t="s">
        <v>9855</v>
      </c>
      <c r="E2705" s="273" t="s">
        <v>7087</v>
      </c>
      <c r="F2705" s="272" t="s">
        <v>7087</v>
      </c>
      <c r="G2705" s="272">
        <v>98753</v>
      </c>
      <c r="H2705" s="272" t="s">
        <v>9886</v>
      </c>
      <c r="I2705" s="272" t="s">
        <v>261</v>
      </c>
      <c r="J2705" s="272" t="s">
        <v>7147</v>
      </c>
      <c r="K2705" s="273">
        <v>337.08</v>
      </c>
      <c r="L2705" s="272" t="s">
        <v>7090</v>
      </c>
    </row>
    <row r="2706" spans="1:12">
      <c r="A2706" s="272" t="s">
        <v>9296</v>
      </c>
      <c r="B2706" s="272" t="s">
        <v>9297</v>
      </c>
      <c r="C2706" s="272" t="s">
        <v>9854</v>
      </c>
      <c r="D2706" s="272" t="s">
        <v>9855</v>
      </c>
      <c r="E2706" s="273" t="s">
        <v>7087</v>
      </c>
      <c r="F2706" s="272" t="s">
        <v>7087</v>
      </c>
      <c r="G2706" s="272">
        <v>100763</v>
      </c>
      <c r="H2706" s="272" t="s">
        <v>9887</v>
      </c>
      <c r="I2706" s="272" t="s">
        <v>349</v>
      </c>
      <c r="J2706" s="272" t="s">
        <v>7089</v>
      </c>
      <c r="K2706" s="273">
        <v>15.52</v>
      </c>
      <c r="L2706" s="272" t="s">
        <v>7090</v>
      </c>
    </row>
    <row r="2707" spans="1:12">
      <c r="A2707" s="272" t="s">
        <v>9296</v>
      </c>
      <c r="B2707" s="272" t="s">
        <v>9297</v>
      </c>
      <c r="C2707" s="272" t="s">
        <v>9854</v>
      </c>
      <c r="D2707" s="272" t="s">
        <v>9855</v>
      </c>
      <c r="E2707" s="273" t="s">
        <v>7087</v>
      </c>
      <c r="F2707" s="272" t="s">
        <v>7087</v>
      </c>
      <c r="G2707" s="272">
        <v>100764</v>
      </c>
      <c r="H2707" s="272" t="s">
        <v>9888</v>
      </c>
      <c r="I2707" s="272" t="s">
        <v>349</v>
      </c>
      <c r="J2707" s="272" t="s">
        <v>7089</v>
      </c>
      <c r="K2707" s="273">
        <v>15.35</v>
      </c>
      <c r="L2707" s="272" t="s">
        <v>7090</v>
      </c>
    </row>
    <row r="2708" spans="1:12">
      <c r="A2708" s="272" t="s">
        <v>9296</v>
      </c>
      <c r="B2708" s="272" t="s">
        <v>9297</v>
      </c>
      <c r="C2708" s="272" t="s">
        <v>9854</v>
      </c>
      <c r="D2708" s="272" t="s">
        <v>9855</v>
      </c>
      <c r="E2708" s="273" t="s">
        <v>7087</v>
      </c>
      <c r="F2708" s="272" t="s">
        <v>7087</v>
      </c>
      <c r="G2708" s="272">
        <v>100765</v>
      </c>
      <c r="H2708" s="272" t="s">
        <v>9889</v>
      </c>
      <c r="I2708" s="272" t="s">
        <v>349</v>
      </c>
      <c r="J2708" s="272" t="s">
        <v>7089</v>
      </c>
      <c r="K2708" s="273">
        <v>13.98</v>
      </c>
      <c r="L2708" s="272" t="s">
        <v>7090</v>
      </c>
    </row>
    <row r="2709" spans="1:12">
      <c r="A2709" s="272" t="s">
        <v>9296</v>
      </c>
      <c r="B2709" s="272" t="s">
        <v>9297</v>
      </c>
      <c r="C2709" s="272" t="s">
        <v>9854</v>
      </c>
      <c r="D2709" s="272" t="s">
        <v>9855</v>
      </c>
      <c r="E2709" s="273" t="s">
        <v>7087</v>
      </c>
      <c r="F2709" s="272" t="s">
        <v>7087</v>
      </c>
      <c r="G2709" s="272">
        <v>100766</v>
      </c>
      <c r="H2709" s="272" t="s">
        <v>9890</v>
      </c>
      <c r="I2709" s="272" t="s">
        <v>349</v>
      </c>
      <c r="J2709" s="272" t="s">
        <v>7089</v>
      </c>
      <c r="K2709" s="273">
        <v>14.22</v>
      </c>
      <c r="L2709" s="272" t="s">
        <v>7090</v>
      </c>
    </row>
    <row r="2710" spans="1:12">
      <c r="A2710" s="272" t="s">
        <v>9296</v>
      </c>
      <c r="B2710" s="272" t="s">
        <v>9297</v>
      </c>
      <c r="C2710" s="272" t="s">
        <v>9854</v>
      </c>
      <c r="D2710" s="272" t="s">
        <v>9855</v>
      </c>
      <c r="E2710" s="273" t="s">
        <v>7087</v>
      </c>
      <c r="F2710" s="272" t="s">
        <v>7087</v>
      </c>
      <c r="G2710" s="272">
        <v>100767</v>
      </c>
      <c r="H2710" s="272" t="s">
        <v>9891</v>
      </c>
      <c r="I2710" s="272" t="s">
        <v>349</v>
      </c>
      <c r="J2710" s="272" t="s">
        <v>7089</v>
      </c>
      <c r="K2710" s="273">
        <v>16.02</v>
      </c>
      <c r="L2710" s="272" t="s">
        <v>7090</v>
      </c>
    </row>
    <row r="2711" spans="1:12">
      <c r="A2711" s="272" t="s">
        <v>9296</v>
      </c>
      <c r="B2711" s="272" t="s">
        <v>9297</v>
      </c>
      <c r="C2711" s="272" t="s">
        <v>9854</v>
      </c>
      <c r="D2711" s="272" t="s">
        <v>9855</v>
      </c>
      <c r="E2711" s="273" t="s">
        <v>7087</v>
      </c>
      <c r="F2711" s="272" t="s">
        <v>7087</v>
      </c>
      <c r="G2711" s="272">
        <v>100768</v>
      </c>
      <c r="H2711" s="272" t="s">
        <v>9892</v>
      </c>
      <c r="I2711" s="272" t="s">
        <v>349</v>
      </c>
      <c r="J2711" s="272" t="s">
        <v>7089</v>
      </c>
      <c r="K2711" s="273">
        <v>15.47</v>
      </c>
      <c r="L2711" s="272" t="s">
        <v>7090</v>
      </c>
    </row>
    <row r="2712" spans="1:12">
      <c r="A2712" s="272" t="s">
        <v>9296</v>
      </c>
      <c r="B2712" s="272" t="s">
        <v>9297</v>
      </c>
      <c r="C2712" s="272" t="s">
        <v>9854</v>
      </c>
      <c r="D2712" s="272" t="s">
        <v>9855</v>
      </c>
      <c r="E2712" s="273" t="s">
        <v>7087</v>
      </c>
      <c r="F2712" s="272" t="s">
        <v>7087</v>
      </c>
      <c r="G2712" s="272">
        <v>100769</v>
      </c>
      <c r="H2712" s="272" t="s">
        <v>9893</v>
      </c>
      <c r="I2712" s="272" t="s">
        <v>349</v>
      </c>
      <c r="J2712" s="272" t="s">
        <v>7089</v>
      </c>
      <c r="K2712" s="273">
        <v>21.92</v>
      </c>
      <c r="L2712" s="272" t="s">
        <v>7090</v>
      </c>
    </row>
    <row r="2713" spans="1:12">
      <c r="A2713" s="272" t="s">
        <v>9296</v>
      </c>
      <c r="B2713" s="272" t="s">
        <v>9297</v>
      </c>
      <c r="C2713" s="272" t="s">
        <v>9854</v>
      </c>
      <c r="D2713" s="272" t="s">
        <v>9855</v>
      </c>
      <c r="E2713" s="273" t="s">
        <v>7087</v>
      </c>
      <c r="F2713" s="272" t="s">
        <v>7087</v>
      </c>
      <c r="G2713" s="272">
        <v>100770</v>
      </c>
      <c r="H2713" s="272" t="s">
        <v>9894</v>
      </c>
      <c r="I2713" s="272" t="s">
        <v>349</v>
      </c>
      <c r="J2713" s="272" t="s">
        <v>7089</v>
      </c>
      <c r="K2713" s="273">
        <v>21.05</v>
      </c>
      <c r="L2713" s="272" t="s">
        <v>7090</v>
      </c>
    </row>
    <row r="2714" spans="1:12">
      <c r="A2714" s="272" t="s">
        <v>9296</v>
      </c>
      <c r="B2714" s="272" t="s">
        <v>9297</v>
      </c>
      <c r="C2714" s="272" t="s">
        <v>9854</v>
      </c>
      <c r="D2714" s="272" t="s">
        <v>9855</v>
      </c>
      <c r="E2714" s="273" t="s">
        <v>7087</v>
      </c>
      <c r="F2714" s="272" t="s">
        <v>7087</v>
      </c>
      <c r="G2714" s="272">
        <v>100771</v>
      </c>
      <c r="H2714" s="272" t="s">
        <v>9895</v>
      </c>
      <c r="I2714" s="272" t="s">
        <v>349</v>
      </c>
      <c r="J2714" s="272" t="s">
        <v>7089</v>
      </c>
      <c r="K2714" s="273">
        <v>16.350000000000001</v>
      </c>
      <c r="L2714" s="272" t="s">
        <v>7090</v>
      </c>
    </row>
    <row r="2715" spans="1:12">
      <c r="A2715" s="272" t="s">
        <v>9296</v>
      </c>
      <c r="B2715" s="272" t="s">
        <v>9297</v>
      </c>
      <c r="C2715" s="272" t="s">
        <v>9854</v>
      </c>
      <c r="D2715" s="272" t="s">
        <v>9855</v>
      </c>
      <c r="E2715" s="273" t="s">
        <v>7087</v>
      </c>
      <c r="F2715" s="272" t="s">
        <v>7087</v>
      </c>
      <c r="G2715" s="272">
        <v>100772</v>
      </c>
      <c r="H2715" s="272" t="s">
        <v>9896</v>
      </c>
      <c r="I2715" s="272" t="s">
        <v>349</v>
      </c>
      <c r="J2715" s="272" t="s">
        <v>7089</v>
      </c>
      <c r="K2715" s="273">
        <v>15.57</v>
      </c>
      <c r="L2715" s="272" t="s">
        <v>7090</v>
      </c>
    </row>
    <row r="2716" spans="1:12">
      <c r="A2716" s="272" t="s">
        <v>9296</v>
      </c>
      <c r="B2716" s="272" t="s">
        <v>9297</v>
      </c>
      <c r="C2716" s="272" t="s">
        <v>9854</v>
      </c>
      <c r="D2716" s="272" t="s">
        <v>9855</v>
      </c>
      <c r="E2716" s="273" t="s">
        <v>7087</v>
      </c>
      <c r="F2716" s="272" t="s">
        <v>7087</v>
      </c>
      <c r="G2716" s="272">
        <v>100773</v>
      </c>
      <c r="H2716" s="272" t="s">
        <v>9897</v>
      </c>
      <c r="I2716" s="272" t="s">
        <v>349</v>
      </c>
      <c r="J2716" s="272" t="s">
        <v>7089</v>
      </c>
      <c r="K2716" s="273">
        <v>19.28</v>
      </c>
      <c r="L2716" s="272" t="s">
        <v>7090</v>
      </c>
    </row>
    <row r="2717" spans="1:12">
      <c r="A2717" s="272" t="s">
        <v>9296</v>
      </c>
      <c r="B2717" s="272" t="s">
        <v>9297</v>
      </c>
      <c r="C2717" s="272" t="s">
        <v>9854</v>
      </c>
      <c r="D2717" s="272" t="s">
        <v>9855</v>
      </c>
      <c r="E2717" s="273" t="s">
        <v>7087</v>
      </c>
      <c r="F2717" s="272" t="s">
        <v>7087</v>
      </c>
      <c r="G2717" s="272">
        <v>100774</v>
      </c>
      <c r="H2717" s="272" t="s">
        <v>9898</v>
      </c>
      <c r="I2717" s="272" t="s">
        <v>349</v>
      </c>
      <c r="J2717" s="272" t="s">
        <v>7089</v>
      </c>
      <c r="K2717" s="273">
        <v>11.39</v>
      </c>
      <c r="L2717" s="272" t="s">
        <v>7090</v>
      </c>
    </row>
    <row r="2718" spans="1:12">
      <c r="A2718" s="272" t="s">
        <v>9296</v>
      </c>
      <c r="B2718" s="272" t="s">
        <v>9297</v>
      </c>
      <c r="C2718" s="272" t="s">
        <v>9854</v>
      </c>
      <c r="D2718" s="272" t="s">
        <v>9855</v>
      </c>
      <c r="E2718" s="273" t="s">
        <v>7087</v>
      </c>
      <c r="F2718" s="272" t="s">
        <v>7087</v>
      </c>
      <c r="G2718" s="272">
        <v>100775</v>
      </c>
      <c r="H2718" s="272" t="s">
        <v>9899</v>
      </c>
      <c r="I2718" s="272" t="s">
        <v>349</v>
      </c>
      <c r="J2718" s="272" t="s">
        <v>7089</v>
      </c>
      <c r="K2718" s="273">
        <v>13.35</v>
      </c>
      <c r="L2718" s="272" t="s">
        <v>7090</v>
      </c>
    </row>
    <row r="2719" spans="1:12">
      <c r="A2719" s="272" t="s">
        <v>9296</v>
      </c>
      <c r="B2719" s="272" t="s">
        <v>9297</v>
      </c>
      <c r="C2719" s="272" t="s">
        <v>9854</v>
      </c>
      <c r="D2719" s="272" t="s">
        <v>9855</v>
      </c>
      <c r="E2719" s="273" t="s">
        <v>7087</v>
      </c>
      <c r="F2719" s="272" t="s">
        <v>7087</v>
      </c>
      <c r="G2719" s="272">
        <v>100776</v>
      </c>
      <c r="H2719" s="272" t="s">
        <v>9900</v>
      </c>
      <c r="I2719" s="272" t="s">
        <v>349</v>
      </c>
      <c r="J2719" s="272" t="s">
        <v>7089</v>
      </c>
      <c r="K2719" s="273">
        <v>19.420000000000002</v>
      </c>
      <c r="L2719" s="272" t="s">
        <v>7090</v>
      </c>
    </row>
    <row r="2720" spans="1:12">
      <c r="A2720" s="272" t="s">
        <v>9296</v>
      </c>
      <c r="B2720" s="272" t="s">
        <v>9297</v>
      </c>
      <c r="C2720" s="272" t="s">
        <v>9854</v>
      </c>
      <c r="D2720" s="272" t="s">
        <v>9855</v>
      </c>
      <c r="E2720" s="273" t="s">
        <v>7087</v>
      </c>
      <c r="F2720" s="272" t="s">
        <v>7087</v>
      </c>
      <c r="G2720" s="272">
        <v>100777</v>
      </c>
      <c r="H2720" s="272" t="s">
        <v>9901</v>
      </c>
      <c r="I2720" s="272" t="s">
        <v>349</v>
      </c>
      <c r="J2720" s="272" t="s">
        <v>7089</v>
      </c>
      <c r="K2720" s="273">
        <v>13.65</v>
      </c>
      <c r="L2720" s="272" t="s">
        <v>7090</v>
      </c>
    </row>
    <row r="2721" spans="1:12">
      <c r="A2721" s="272" t="s">
        <v>9296</v>
      </c>
      <c r="B2721" s="272" t="s">
        <v>9297</v>
      </c>
      <c r="C2721" s="272" t="s">
        <v>9854</v>
      </c>
      <c r="D2721" s="272" t="s">
        <v>9855</v>
      </c>
      <c r="E2721" s="273" t="s">
        <v>7087</v>
      </c>
      <c r="F2721" s="272" t="s">
        <v>7087</v>
      </c>
      <c r="G2721" s="272">
        <v>100778</v>
      </c>
      <c r="H2721" s="272" t="s">
        <v>9902</v>
      </c>
      <c r="I2721" s="272" t="s">
        <v>349</v>
      </c>
      <c r="J2721" s="272" t="s">
        <v>7089</v>
      </c>
      <c r="K2721" s="273">
        <v>10.119999999999999</v>
      </c>
      <c r="L2721" s="272" t="s">
        <v>7090</v>
      </c>
    </row>
    <row r="2722" spans="1:12">
      <c r="A2722" s="272" t="s">
        <v>9296</v>
      </c>
      <c r="B2722" s="272" t="s">
        <v>9297</v>
      </c>
      <c r="C2722" s="272" t="s">
        <v>9854</v>
      </c>
      <c r="D2722" s="272" t="s">
        <v>9855</v>
      </c>
      <c r="E2722" s="273" t="s">
        <v>7087</v>
      </c>
      <c r="F2722" s="272" t="s">
        <v>7087</v>
      </c>
      <c r="G2722" s="272">
        <v>103795</v>
      </c>
      <c r="H2722" s="272" t="s">
        <v>9903</v>
      </c>
      <c r="I2722" s="272" t="s">
        <v>38</v>
      </c>
      <c r="J2722" s="272" t="s">
        <v>7147</v>
      </c>
      <c r="K2722" s="273">
        <v>91.12</v>
      </c>
      <c r="L2722" s="272" t="s">
        <v>7090</v>
      </c>
    </row>
    <row r="2723" spans="1:12">
      <c r="A2723" s="272" t="s">
        <v>9296</v>
      </c>
      <c r="B2723" s="272" t="s">
        <v>9297</v>
      </c>
      <c r="C2723" s="272" t="s">
        <v>9854</v>
      </c>
      <c r="D2723" s="272" t="s">
        <v>9855</v>
      </c>
      <c r="E2723" s="273" t="s">
        <v>7087</v>
      </c>
      <c r="F2723" s="272" t="s">
        <v>7087</v>
      </c>
      <c r="G2723" s="272">
        <v>103796</v>
      </c>
      <c r="H2723" s="272" t="s">
        <v>9904</v>
      </c>
      <c r="I2723" s="272" t="s">
        <v>38</v>
      </c>
      <c r="J2723" s="272" t="s">
        <v>7147</v>
      </c>
      <c r="K2723" s="273">
        <v>69.900000000000006</v>
      </c>
      <c r="L2723" s="272" t="s">
        <v>7090</v>
      </c>
    </row>
    <row r="2724" spans="1:12">
      <c r="A2724" s="272" t="s">
        <v>9296</v>
      </c>
      <c r="B2724" s="272" t="s">
        <v>9297</v>
      </c>
      <c r="C2724" s="272" t="s">
        <v>9854</v>
      </c>
      <c r="D2724" s="272" t="s">
        <v>9855</v>
      </c>
      <c r="E2724" s="273" t="s">
        <v>7087</v>
      </c>
      <c r="F2724" s="272" t="s">
        <v>7087</v>
      </c>
      <c r="G2724" s="272">
        <v>103797</v>
      </c>
      <c r="H2724" s="272" t="s">
        <v>9905</v>
      </c>
      <c r="I2724" s="272" t="s">
        <v>349</v>
      </c>
      <c r="J2724" s="272" t="s">
        <v>7147</v>
      </c>
      <c r="K2724" s="273">
        <v>16.489999999999998</v>
      </c>
      <c r="L2724" s="272" t="s">
        <v>7090</v>
      </c>
    </row>
    <row r="2725" spans="1:12">
      <c r="A2725" s="272" t="s">
        <v>9296</v>
      </c>
      <c r="B2725" s="272" t="s">
        <v>9297</v>
      </c>
      <c r="C2725" s="272" t="s">
        <v>9854</v>
      </c>
      <c r="D2725" s="272" t="s">
        <v>9855</v>
      </c>
      <c r="E2725" s="273" t="s">
        <v>7087</v>
      </c>
      <c r="F2725" s="272" t="s">
        <v>7087</v>
      </c>
      <c r="G2725" s="272">
        <v>103798</v>
      </c>
      <c r="H2725" s="272" t="s">
        <v>9906</v>
      </c>
      <c r="I2725" s="272" t="s">
        <v>145</v>
      </c>
      <c r="J2725" s="272" t="s">
        <v>7089</v>
      </c>
      <c r="K2725" s="273">
        <v>642.08000000000004</v>
      </c>
      <c r="L2725" s="272" t="s">
        <v>7090</v>
      </c>
    </row>
    <row r="2726" spans="1:12">
      <c r="A2726" s="272" t="s">
        <v>9296</v>
      </c>
      <c r="B2726" s="272" t="s">
        <v>9297</v>
      </c>
      <c r="C2726" s="272" t="s">
        <v>9854</v>
      </c>
      <c r="D2726" s="272" t="s">
        <v>9855</v>
      </c>
      <c r="E2726" s="273" t="s">
        <v>7087</v>
      </c>
      <c r="F2726" s="272" t="s">
        <v>7087</v>
      </c>
      <c r="G2726" s="272">
        <v>103799</v>
      </c>
      <c r="H2726" s="272" t="s">
        <v>9907</v>
      </c>
      <c r="I2726" s="272" t="s">
        <v>145</v>
      </c>
      <c r="J2726" s="272" t="s">
        <v>7147</v>
      </c>
      <c r="K2726" s="273">
        <v>380.72</v>
      </c>
      <c r="L2726" s="272" t="s">
        <v>7090</v>
      </c>
    </row>
    <row r="2727" spans="1:12">
      <c r="A2727" s="272" t="s">
        <v>9296</v>
      </c>
      <c r="B2727" s="272" t="s">
        <v>9297</v>
      </c>
      <c r="C2727" s="272" t="s">
        <v>9854</v>
      </c>
      <c r="D2727" s="272" t="s">
        <v>9855</v>
      </c>
      <c r="E2727" s="273" t="s">
        <v>7087</v>
      </c>
      <c r="F2727" s="272" t="s">
        <v>7087</v>
      </c>
      <c r="G2727" s="272">
        <v>103800</v>
      </c>
      <c r="H2727" s="272" t="s">
        <v>9908</v>
      </c>
      <c r="I2727" s="272" t="s">
        <v>145</v>
      </c>
      <c r="J2727" s="272" t="s">
        <v>7147</v>
      </c>
      <c r="K2727" s="273">
        <v>471.91</v>
      </c>
      <c r="L2727" s="272" t="s">
        <v>7090</v>
      </c>
    </row>
    <row r="2728" spans="1:12">
      <c r="A2728" s="272" t="s">
        <v>9296</v>
      </c>
      <c r="B2728" s="272" t="s">
        <v>9297</v>
      </c>
      <c r="C2728" s="272" t="s">
        <v>9854</v>
      </c>
      <c r="D2728" s="272" t="s">
        <v>9855</v>
      </c>
      <c r="E2728" s="273" t="s">
        <v>7087</v>
      </c>
      <c r="F2728" s="272" t="s">
        <v>7087</v>
      </c>
      <c r="G2728" s="272">
        <v>103801</v>
      </c>
      <c r="H2728" s="272" t="s">
        <v>9909</v>
      </c>
      <c r="I2728" s="272" t="s">
        <v>145</v>
      </c>
      <c r="J2728" s="272" t="s">
        <v>7089</v>
      </c>
      <c r="K2728" s="273">
        <v>602.14</v>
      </c>
      <c r="L2728" s="272" t="s">
        <v>7090</v>
      </c>
    </row>
    <row r="2729" spans="1:12">
      <c r="A2729" s="272" t="s">
        <v>9296</v>
      </c>
      <c r="B2729" s="272" t="s">
        <v>9297</v>
      </c>
      <c r="C2729" s="272" t="s">
        <v>9854</v>
      </c>
      <c r="D2729" s="272" t="s">
        <v>9855</v>
      </c>
      <c r="E2729" s="273" t="s">
        <v>7087</v>
      </c>
      <c r="F2729" s="272" t="s">
        <v>7087</v>
      </c>
      <c r="G2729" s="272">
        <v>103925</v>
      </c>
      <c r="H2729" s="272" t="s">
        <v>9910</v>
      </c>
      <c r="I2729" s="272" t="s">
        <v>145</v>
      </c>
      <c r="J2729" s="272" t="s">
        <v>7089</v>
      </c>
      <c r="K2729" s="274">
        <v>1740.03</v>
      </c>
      <c r="L2729" s="272" t="s">
        <v>7090</v>
      </c>
    </row>
    <row r="2730" spans="1:12">
      <c r="A2730" s="272" t="s">
        <v>9296</v>
      </c>
      <c r="B2730" s="272" t="s">
        <v>9297</v>
      </c>
      <c r="C2730" s="272" t="s">
        <v>9854</v>
      </c>
      <c r="D2730" s="272" t="s">
        <v>9855</v>
      </c>
      <c r="E2730" s="273" t="s">
        <v>7087</v>
      </c>
      <c r="F2730" s="272" t="s">
        <v>7087</v>
      </c>
      <c r="G2730" s="272">
        <v>103926</v>
      </c>
      <c r="H2730" s="272" t="s">
        <v>9911</v>
      </c>
      <c r="I2730" s="272" t="s">
        <v>145</v>
      </c>
      <c r="J2730" s="272" t="s">
        <v>7089</v>
      </c>
      <c r="K2730" s="274">
        <v>1399.66</v>
      </c>
      <c r="L2730" s="272" t="s">
        <v>7090</v>
      </c>
    </row>
    <row r="2731" spans="1:12">
      <c r="A2731" s="272" t="s">
        <v>9296</v>
      </c>
      <c r="B2731" s="272" t="s">
        <v>9297</v>
      </c>
      <c r="C2731" s="272" t="s">
        <v>9854</v>
      </c>
      <c r="D2731" s="272" t="s">
        <v>9855</v>
      </c>
      <c r="E2731" s="273" t="s">
        <v>7087</v>
      </c>
      <c r="F2731" s="272" t="s">
        <v>7087</v>
      </c>
      <c r="G2731" s="272">
        <v>103928</v>
      </c>
      <c r="H2731" s="272" t="s">
        <v>9912</v>
      </c>
      <c r="I2731" s="272" t="s">
        <v>145</v>
      </c>
      <c r="J2731" s="272" t="s">
        <v>7147</v>
      </c>
      <c r="K2731" s="273">
        <v>471.91</v>
      </c>
      <c r="L2731" s="272" t="s">
        <v>7090</v>
      </c>
    </row>
    <row r="2732" spans="1:12">
      <c r="A2732" s="272" t="s">
        <v>9296</v>
      </c>
      <c r="B2732" s="272" t="s">
        <v>9297</v>
      </c>
      <c r="C2732" s="272" t="s">
        <v>9854</v>
      </c>
      <c r="D2732" s="272" t="s">
        <v>9855</v>
      </c>
      <c r="E2732" s="273" t="s">
        <v>7087</v>
      </c>
      <c r="F2732" s="272" t="s">
        <v>7087</v>
      </c>
      <c r="G2732" s="272">
        <v>103929</v>
      </c>
      <c r="H2732" s="272" t="s">
        <v>9913</v>
      </c>
      <c r="I2732" s="272" t="s">
        <v>145</v>
      </c>
      <c r="J2732" s="272" t="s">
        <v>7089</v>
      </c>
      <c r="K2732" s="274">
        <v>1301.21</v>
      </c>
      <c r="L2732" s="272" t="s">
        <v>7090</v>
      </c>
    </row>
    <row r="2733" spans="1:12">
      <c r="A2733" s="272" t="s">
        <v>9296</v>
      </c>
      <c r="B2733" s="272" t="s">
        <v>9297</v>
      </c>
      <c r="C2733" s="272" t="s">
        <v>9854</v>
      </c>
      <c r="D2733" s="272" t="s">
        <v>9855</v>
      </c>
      <c r="E2733" s="273" t="s">
        <v>7087</v>
      </c>
      <c r="F2733" s="272" t="s">
        <v>7087</v>
      </c>
      <c r="G2733" s="272">
        <v>103930</v>
      </c>
      <c r="H2733" s="272" t="s">
        <v>9914</v>
      </c>
      <c r="I2733" s="272" t="s">
        <v>145</v>
      </c>
      <c r="J2733" s="272" t="s">
        <v>7089</v>
      </c>
      <c r="K2733" s="273">
        <v>771.08</v>
      </c>
      <c r="L2733" s="272" t="s">
        <v>7090</v>
      </c>
    </row>
    <row r="2734" spans="1:12">
      <c r="A2734" s="272" t="s">
        <v>9296</v>
      </c>
      <c r="B2734" s="272" t="s">
        <v>9297</v>
      </c>
      <c r="C2734" s="272" t="s">
        <v>9854</v>
      </c>
      <c r="D2734" s="272" t="s">
        <v>9855</v>
      </c>
      <c r="E2734" s="273" t="s">
        <v>7087</v>
      </c>
      <c r="F2734" s="272" t="s">
        <v>7087</v>
      </c>
      <c r="G2734" s="272">
        <v>103931</v>
      </c>
      <c r="H2734" s="272" t="s">
        <v>9915</v>
      </c>
      <c r="I2734" s="272" t="s">
        <v>145</v>
      </c>
      <c r="J2734" s="272" t="s">
        <v>7089</v>
      </c>
      <c r="K2734" s="273">
        <v>538.44000000000005</v>
      </c>
      <c r="L2734" s="272" t="s">
        <v>7090</v>
      </c>
    </row>
    <row r="2735" spans="1:12">
      <c r="A2735" s="272" t="s">
        <v>9296</v>
      </c>
      <c r="B2735" s="272" t="s">
        <v>9297</v>
      </c>
      <c r="C2735" s="272" t="s">
        <v>9854</v>
      </c>
      <c r="D2735" s="272" t="s">
        <v>9855</v>
      </c>
      <c r="E2735" s="273" t="s">
        <v>7087</v>
      </c>
      <c r="F2735" s="272" t="s">
        <v>7087</v>
      </c>
      <c r="G2735" s="272">
        <v>103932</v>
      </c>
      <c r="H2735" s="272" t="s">
        <v>9916</v>
      </c>
      <c r="I2735" s="272" t="s">
        <v>145</v>
      </c>
      <c r="J2735" s="272" t="s">
        <v>7089</v>
      </c>
      <c r="K2735" s="273">
        <v>504.36</v>
      </c>
      <c r="L2735" s="272" t="s">
        <v>7090</v>
      </c>
    </row>
    <row r="2736" spans="1:12">
      <c r="A2736" s="272" t="s">
        <v>9296</v>
      </c>
      <c r="B2736" s="272" t="s">
        <v>9297</v>
      </c>
      <c r="C2736" s="272" t="s">
        <v>9854</v>
      </c>
      <c r="D2736" s="272" t="s">
        <v>9855</v>
      </c>
      <c r="E2736" s="273" t="s">
        <v>7087</v>
      </c>
      <c r="F2736" s="272" t="s">
        <v>7087</v>
      </c>
      <c r="G2736" s="272">
        <v>103933</v>
      </c>
      <c r="H2736" s="272" t="s">
        <v>9917</v>
      </c>
      <c r="I2736" s="272" t="s">
        <v>145</v>
      </c>
      <c r="J2736" s="272" t="s">
        <v>7089</v>
      </c>
      <c r="K2736" s="274">
        <v>1621.24</v>
      </c>
      <c r="L2736" s="272" t="s">
        <v>7090</v>
      </c>
    </row>
    <row r="2737" spans="1:12">
      <c r="A2737" s="272" t="s">
        <v>9296</v>
      </c>
      <c r="B2737" s="272" t="s">
        <v>9297</v>
      </c>
      <c r="C2737" s="272" t="s">
        <v>9854</v>
      </c>
      <c r="D2737" s="272" t="s">
        <v>9855</v>
      </c>
      <c r="E2737" s="273" t="s">
        <v>7087</v>
      </c>
      <c r="F2737" s="272" t="s">
        <v>7087</v>
      </c>
      <c r="G2737" s="272">
        <v>105041</v>
      </c>
      <c r="H2737" s="272" t="s">
        <v>9918</v>
      </c>
      <c r="I2737" s="272" t="s">
        <v>261</v>
      </c>
      <c r="J2737" s="272" t="s">
        <v>7089</v>
      </c>
      <c r="K2737" s="273">
        <v>55.47</v>
      </c>
      <c r="L2737" s="272" t="s">
        <v>7090</v>
      </c>
    </row>
    <row r="2738" spans="1:12">
      <c r="A2738" s="272" t="s">
        <v>9296</v>
      </c>
      <c r="B2738" s="272" t="s">
        <v>9297</v>
      </c>
      <c r="C2738" s="272" t="s">
        <v>9854</v>
      </c>
      <c r="D2738" s="272" t="s">
        <v>9855</v>
      </c>
      <c r="E2738" s="273" t="s">
        <v>7087</v>
      </c>
      <c r="F2738" s="272" t="s">
        <v>7087</v>
      </c>
      <c r="G2738" s="272">
        <v>105042</v>
      </c>
      <c r="H2738" s="272" t="s">
        <v>9919</v>
      </c>
      <c r="I2738" s="272" t="s">
        <v>261</v>
      </c>
      <c r="J2738" s="272" t="s">
        <v>7089</v>
      </c>
      <c r="K2738" s="273">
        <v>56.75</v>
      </c>
      <c r="L2738" s="272" t="s">
        <v>7090</v>
      </c>
    </row>
    <row r="2739" spans="1:12">
      <c r="A2739" s="272" t="s">
        <v>9296</v>
      </c>
      <c r="B2739" s="272" t="s">
        <v>9297</v>
      </c>
      <c r="C2739" s="272" t="s">
        <v>9854</v>
      </c>
      <c r="D2739" s="272" t="s">
        <v>9855</v>
      </c>
      <c r="E2739" s="273" t="s">
        <v>7087</v>
      </c>
      <c r="F2739" s="272" t="s">
        <v>7087</v>
      </c>
      <c r="G2739" s="272">
        <v>105045</v>
      </c>
      <c r="H2739" s="272" t="s">
        <v>9920</v>
      </c>
      <c r="I2739" s="272" t="s">
        <v>261</v>
      </c>
      <c r="J2739" s="272" t="s">
        <v>7089</v>
      </c>
      <c r="K2739" s="273">
        <v>65.180000000000007</v>
      </c>
      <c r="L2739" s="272" t="s">
        <v>7090</v>
      </c>
    </row>
    <row r="2740" spans="1:12">
      <c r="A2740" s="272" t="s">
        <v>9296</v>
      </c>
      <c r="B2740" s="272" t="s">
        <v>9297</v>
      </c>
      <c r="C2740" s="272" t="s">
        <v>9854</v>
      </c>
      <c r="D2740" s="272" t="s">
        <v>9855</v>
      </c>
      <c r="E2740" s="273" t="s">
        <v>7087</v>
      </c>
      <c r="F2740" s="272" t="s">
        <v>7087</v>
      </c>
      <c r="G2740" s="272">
        <v>105046</v>
      </c>
      <c r="H2740" s="272" t="s">
        <v>9921</v>
      </c>
      <c r="I2740" s="272" t="s">
        <v>261</v>
      </c>
      <c r="J2740" s="272" t="s">
        <v>7089</v>
      </c>
      <c r="K2740" s="273">
        <v>47.22</v>
      </c>
      <c r="L2740" s="272" t="s">
        <v>7090</v>
      </c>
    </row>
    <row r="2741" spans="1:12">
      <c r="A2741" s="272" t="s">
        <v>9296</v>
      </c>
      <c r="B2741" s="272" t="s">
        <v>9297</v>
      </c>
      <c r="C2741" s="272" t="s">
        <v>9854</v>
      </c>
      <c r="D2741" s="272" t="s">
        <v>9855</v>
      </c>
      <c r="E2741" s="273" t="s">
        <v>7087</v>
      </c>
      <c r="F2741" s="272" t="s">
        <v>7087</v>
      </c>
      <c r="G2741" s="272">
        <v>105050</v>
      </c>
      <c r="H2741" s="272" t="s">
        <v>9922</v>
      </c>
      <c r="I2741" s="272" t="s">
        <v>261</v>
      </c>
      <c r="J2741" s="272" t="s">
        <v>7089</v>
      </c>
      <c r="K2741" s="273">
        <v>173.17</v>
      </c>
      <c r="L2741" s="272" t="s">
        <v>7090</v>
      </c>
    </row>
    <row r="2742" spans="1:12">
      <c r="A2742" s="272" t="s">
        <v>9296</v>
      </c>
      <c r="B2742" s="272" t="s">
        <v>9297</v>
      </c>
      <c r="C2742" s="272" t="s">
        <v>9854</v>
      </c>
      <c r="D2742" s="272" t="s">
        <v>9855</v>
      </c>
      <c r="E2742" s="273" t="s">
        <v>7087</v>
      </c>
      <c r="F2742" s="272" t="s">
        <v>7087</v>
      </c>
      <c r="G2742" s="272">
        <v>105053</v>
      </c>
      <c r="H2742" s="272" t="s">
        <v>9923</v>
      </c>
      <c r="I2742" s="272" t="s">
        <v>261</v>
      </c>
      <c r="J2742" s="272" t="s">
        <v>7089</v>
      </c>
      <c r="K2742" s="273">
        <v>163.76</v>
      </c>
      <c r="L2742" s="272" t="s">
        <v>7090</v>
      </c>
    </row>
    <row r="2743" spans="1:12">
      <c r="A2743" s="272" t="s">
        <v>9296</v>
      </c>
      <c r="B2743" s="272" t="s">
        <v>9297</v>
      </c>
      <c r="C2743" s="272" t="s">
        <v>9854</v>
      </c>
      <c r="D2743" s="272" t="s">
        <v>9855</v>
      </c>
      <c r="E2743" s="273" t="s">
        <v>7087</v>
      </c>
      <c r="F2743" s="272" t="s">
        <v>7087</v>
      </c>
      <c r="G2743" s="272">
        <v>105056</v>
      </c>
      <c r="H2743" s="272" t="s">
        <v>9924</v>
      </c>
      <c r="I2743" s="272" t="s">
        <v>261</v>
      </c>
      <c r="J2743" s="272" t="s">
        <v>7089</v>
      </c>
      <c r="K2743" s="273">
        <v>238.76</v>
      </c>
      <c r="L2743" s="272" t="s">
        <v>7090</v>
      </c>
    </row>
    <row r="2744" spans="1:12">
      <c r="A2744" s="272" t="s">
        <v>9296</v>
      </c>
      <c r="B2744" s="272" t="s">
        <v>9297</v>
      </c>
      <c r="C2744" s="272" t="s">
        <v>9854</v>
      </c>
      <c r="D2744" s="272" t="s">
        <v>9855</v>
      </c>
      <c r="E2744" s="273" t="s">
        <v>7087</v>
      </c>
      <c r="F2744" s="272" t="s">
        <v>7087</v>
      </c>
      <c r="G2744" s="272">
        <v>105058</v>
      </c>
      <c r="H2744" s="272" t="s">
        <v>9925</v>
      </c>
      <c r="I2744" s="272" t="s">
        <v>261</v>
      </c>
      <c r="J2744" s="272" t="s">
        <v>7089</v>
      </c>
      <c r="K2744" s="273">
        <v>229.98</v>
      </c>
      <c r="L2744" s="272" t="s">
        <v>7090</v>
      </c>
    </row>
    <row r="2745" spans="1:12">
      <c r="A2745" s="272" t="s">
        <v>9296</v>
      </c>
      <c r="B2745" s="272" t="s">
        <v>9297</v>
      </c>
      <c r="C2745" s="272" t="s">
        <v>9854</v>
      </c>
      <c r="D2745" s="272" t="s">
        <v>9855</v>
      </c>
      <c r="E2745" s="273" t="s">
        <v>7087</v>
      </c>
      <c r="F2745" s="272" t="s">
        <v>7087</v>
      </c>
      <c r="G2745" s="272">
        <v>105061</v>
      </c>
      <c r="H2745" s="272" t="s">
        <v>9926</v>
      </c>
      <c r="I2745" s="272" t="s">
        <v>261</v>
      </c>
      <c r="J2745" s="272" t="s">
        <v>7089</v>
      </c>
      <c r="K2745" s="273">
        <v>75.98</v>
      </c>
      <c r="L2745" s="272" t="s">
        <v>7090</v>
      </c>
    </row>
    <row r="2746" spans="1:12">
      <c r="A2746" s="272" t="s">
        <v>9296</v>
      </c>
      <c r="B2746" s="272" t="s">
        <v>9297</v>
      </c>
      <c r="C2746" s="272" t="s">
        <v>9854</v>
      </c>
      <c r="D2746" s="272" t="s">
        <v>9855</v>
      </c>
      <c r="E2746" s="273" t="s">
        <v>7087</v>
      </c>
      <c r="F2746" s="272" t="s">
        <v>7087</v>
      </c>
      <c r="G2746" s="272">
        <v>105064</v>
      </c>
      <c r="H2746" s="272" t="s">
        <v>9927</v>
      </c>
      <c r="I2746" s="272" t="s">
        <v>261</v>
      </c>
      <c r="J2746" s="272" t="s">
        <v>7089</v>
      </c>
      <c r="K2746" s="273">
        <v>63.91</v>
      </c>
      <c r="L2746" s="272" t="s">
        <v>7090</v>
      </c>
    </row>
    <row r="2747" spans="1:12">
      <c r="A2747" s="272" t="s">
        <v>9296</v>
      </c>
      <c r="B2747" s="272" t="s">
        <v>9297</v>
      </c>
      <c r="C2747" s="272" t="s">
        <v>9854</v>
      </c>
      <c r="D2747" s="272" t="s">
        <v>9855</v>
      </c>
      <c r="E2747" s="273" t="s">
        <v>7087</v>
      </c>
      <c r="F2747" s="272" t="s">
        <v>7087</v>
      </c>
      <c r="G2747" s="272">
        <v>105068</v>
      </c>
      <c r="H2747" s="272" t="s">
        <v>9928</v>
      </c>
      <c r="I2747" s="272" t="s">
        <v>261</v>
      </c>
      <c r="J2747" s="272" t="s">
        <v>7089</v>
      </c>
      <c r="K2747" s="273">
        <v>121.92</v>
      </c>
      <c r="L2747" s="272" t="s">
        <v>7090</v>
      </c>
    </row>
    <row r="2748" spans="1:12">
      <c r="A2748" s="272" t="s">
        <v>9296</v>
      </c>
      <c r="B2748" s="272" t="s">
        <v>9297</v>
      </c>
      <c r="C2748" s="272" t="s">
        <v>9854</v>
      </c>
      <c r="D2748" s="272" t="s">
        <v>9855</v>
      </c>
      <c r="E2748" s="273" t="s">
        <v>7087</v>
      </c>
      <c r="F2748" s="272" t="s">
        <v>7087</v>
      </c>
      <c r="G2748" s="272">
        <v>105071</v>
      </c>
      <c r="H2748" s="272" t="s">
        <v>9929</v>
      </c>
      <c r="I2748" s="272" t="s">
        <v>261</v>
      </c>
      <c r="J2748" s="272" t="s">
        <v>7089</v>
      </c>
      <c r="K2748" s="273">
        <v>109.87</v>
      </c>
      <c r="L2748" s="272" t="s">
        <v>7090</v>
      </c>
    </row>
    <row r="2749" spans="1:12">
      <c r="A2749" s="272" t="s">
        <v>9296</v>
      </c>
      <c r="B2749" s="272" t="s">
        <v>9297</v>
      </c>
      <c r="C2749" s="272" t="s">
        <v>9854</v>
      </c>
      <c r="D2749" s="272" t="s">
        <v>9855</v>
      </c>
      <c r="E2749" s="273" t="s">
        <v>7087</v>
      </c>
      <c r="F2749" s="272" t="s">
        <v>7087</v>
      </c>
      <c r="G2749" s="272">
        <v>105074</v>
      </c>
      <c r="H2749" s="272" t="s">
        <v>9930</v>
      </c>
      <c r="I2749" s="272" t="s">
        <v>261</v>
      </c>
      <c r="J2749" s="272" t="s">
        <v>7089</v>
      </c>
      <c r="K2749" s="273">
        <v>186.21</v>
      </c>
      <c r="L2749" s="272" t="s">
        <v>7090</v>
      </c>
    </row>
    <row r="2750" spans="1:12">
      <c r="A2750" s="272" t="s">
        <v>9296</v>
      </c>
      <c r="B2750" s="272" t="s">
        <v>9297</v>
      </c>
      <c r="C2750" s="272" t="s">
        <v>9854</v>
      </c>
      <c r="D2750" s="272" t="s">
        <v>9855</v>
      </c>
      <c r="E2750" s="273" t="s">
        <v>7087</v>
      </c>
      <c r="F2750" s="272" t="s">
        <v>7087</v>
      </c>
      <c r="G2750" s="272">
        <v>105077</v>
      </c>
      <c r="H2750" s="272" t="s">
        <v>9931</v>
      </c>
      <c r="I2750" s="272" t="s">
        <v>261</v>
      </c>
      <c r="J2750" s="272" t="s">
        <v>7089</v>
      </c>
      <c r="K2750" s="273">
        <v>174.22</v>
      </c>
      <c r="L2750" s="272" t="s">
        <v>7090</v>
      </c>
    </row>
    <row r="2751" spans="1:12">
      <c r="A2751" s="272" t="s">
        <v>9296</v>
      </c>
      <c r="B2751" s="272" t="s">
        <v>9297</v>
      </c>
      <c r="C2751" s="272" t="s">
        <v>9854</v>
      </c>
      <c r="D2751" s="272" t="s">
        <v>9855</v>
      </c>
      <c r="E2751" s="273" t="s">
        <v>7087</v>
      </c>
      <c r="F2751" s="272" t="s">
        <v>7087</v>
      </c>
      <c r="G2751" s="272">
        <v>105080</v>
      </c>
      <c r="H2751" s="272" t="s">
        <v>9932</v>
      </c>
      <c r="I2751" s="272" t="s">
        <v>261</v>
      </c>
      <c r="J2751" s="272" t="s">
        <v>7089</v>
      </c>
      <c r="K2751" s="273">
        <v>52.85</v>
      </c>
      <c r="L2751" s="272" t="s">
        <v>7090</v>
      </c>
    </row>
    <row r="2752" spans="1:12">
      <c r="A2752" s="272" t="s">
        <v>9296</v>
      </c>
      <c r="B2752" s="272" t="s">
        <v>9297</v>
      </c>
      <c r="C2752" s="272" t="s">
        <v>9854</v>
      </c>
      <c r="D2752" s="272" t="s">
        <v>9855</v>
      </c>
      <c r="E2752" s="273" t="s">
        <v>7087</v>
      </c>
      <c r="F2752" s="272" t="s">
        <v>7087</v>
      </c>
      <c r="G2752" s="272">
        <v>105081</v>
      </c>
      <c r="H2752" s="272" t="s">
        <v>9933</v>
      </c>
      <c r="I2752" s="272" t="s">
        <v>261</v>
      </c>
      <c r="J2752" s="272" t="s">
        <v>7089</v>
      </c>
      <c r="K2752" s="273">
        <v>60.23</v>
      </c>
      <c r="L2752" s="272" t="s">
        <v>7090</v>
      </c>
    </row>
    <row r="2753" spans="1:12">
      <c r="A2753" s="272" t="s">
        <v>9296</v>
      </c>
      <c r="B2753" s="272" t="s">
        <v>9297</v>
      </c>
      <c r="C2753" s="272" t="s">
        <v>9854</v>
      </c>
      <c r="D2753" s="272" t="s">
        <v>9855</v>
      </c>
      <c r="E2753" s="273" t="s">
        <v>7087</v>
      </c>
      <c r="F2753" s="272" t="s">
        <v>7087</v>
      </c>
      <c r="G2753" s="272">
        <v>105082</v>
      </c>
      <c r="H2753" s="272" t="s">
        <v>9934</v>
      </c>
      <c r="I2753" s="272" t="s">
        <v>261</v>
      </c>
      <c r="J2753" s="272" t="s">
        <v>7089</v>
      </c>
      <c r="K2753" s="273">
        <v>54.82</v>
      </c>
      <c r="L2753" s="272" t="s">
        <v>7090</v>
      </c>
    </row>
    <row r="2754" spans="1:12">
      <c r="A2754" s="272" t="s">
        <v>9296</v>
      </c>
      <c r="B2754" s="272" t="s">
        <v>9297</v>
      </c>
      <c r="C2754" s="272" t="s">
        <v>9854</v>
      </c>
      <c r="D2754" s="272" t="s">
        <v>9855</v>
      </c>
      <c r="E2754" s="273" t="s">
        <v>7087</v>
      </c>
      <c r="F2754" s="272" t="s">
        <v>7087</v>
      </c>
      <c r="G2754" s="272">
        <v>105083</v>
      </c>
      <c r="H2754" s="272" t="s">
        <v>9935</v>
      </c>
      <c r="I2754" s="272" t="s">
        <v>261</v>
      </c>
      <c r="J2754" s="272" t="s">
        <v>7089</v>
      </c>
      <c r="K2754" s="273">
        <v>61.12</v>
      </c>
      <c r="L2754" s="272" t="s">
        <v>7090</v>
      </c>
    </row>
    <row r="2755" spans="1:12">
      <c r="A2755" s="272" t="s">
        <v>9296</v>
      </c>
      <c r="B2755" s="272" t="s">
        <v>9297</v>
      </c>
      <c r="C2755" s="272" t="s">
        <v>9854</v>
      </c>
      <c r="D2755" s="272" t="s">
        <v>9855</v>
      </c>
      <c r="E2755" s="273" t="s">
        <v>7087</v>
      </c>
      <c r="F2755" s="272" t="s">
        <v>7087</v>
      </c>
      <c r="G2755" s="272">
        <v>105084</v>
      </c>
      <c r="H2755" s="272" t="s">
        <v>9936</v>
      </c>
      <c r="I2755" s="272" t="s">
        <v>261</v>
      </c>
      <c r="J2755" s="272" t="s">
        <v>7089</v>
      </c>
      <c r="K2755" s="273">
        <v>74.39</v>
      </c>
      <c r="L2755" s="272" t="s">
        <v>7090</v>
      </c>
    </row>
    <row r="2756" spans="1:12">
      <c r="A2756" s="272" t="s">
        <v>9296</v>
      </c>
      <c r="B2756" s="272" t="s">
        <v>9297</v>
      </c>
      <c r="C2756" s="272" t="s">
        <v>9854</v>
      </c>
      <c r="D2756" s="272" t="s">
        <v>9855</v>
      </c>
      <c r="E2756" s="273" t="s">
        <v>7087</v>
      </c>
      <c r="F2756" s="272" t="s">
        <v>7087</v>
      </c>
      <c r="G2756" s="272">
        <v>105085</v>
      </c>
      <c r="H2756" s="272" t="s">
        <v>9937</v>
      </c>
      <c r="I2756" s="272" t="s">
        <v>261</v>
      </c>
      <c r="J2756" s="272" t="s">
        <v>7089</v>
      </c>
      <c r="K2756" s="273">
        <v>77.510000000000005</v>
      </c>
      <c r="L2756" s="272" t="s">
        <v>7090</v>
      </c>
    </row>
    <row r="2757" spans="1:12">
      <c r="A2757" s="272" t="s">
        <v>9296</v>
      </c>
      <c r="B2757" s="272" t="s">
        <v>9297</v>
      </c>
      <c r="C2757" s="272" t="s">
        <v>9854</v>
      </c>
      <c r="D2757" s="272" t="s">
        <v>9855</v>
      </c>
      <c r="E2757" s="273" t="s">
        <v>7087</v>
      </c>
      <c r="F2757" s="272" t="s">
        <v>7087</v>
      </c>
      <c r="G2757" s="272">
        <v>105086</v>
      </c>
      <c r="H2757" s="272" t="s">
        <v>9938</v>
      </c>
      <c r="I2757" s="272" t="s">
        <v>261</v>
      </c>
      <c r="J2757" s="272" t="s">
        <v>7089</v>
      </c>
      <c r="K2757" s="273">
        <v>69.77</v>
      </c>
      <c r="L2757" s="272" t="s">
        <v>7090</v>
      </c>
    </row>
    <row r="2758" spans="1:12">
      <c r="A2758" s="272" t="s">
        <v>9296</v>
      </c>
      <c r="B2758" s="272" t="s">
        <v>9297</v>
      </c>
      <c r="C2758" s="272" t="s">
        <v>9854</v>
      </c>
      <c r="D2758" s="272" t="s">
        <v>9855</v>
      </c>
      <c r="E2758" s="273" t="s">
        <v>7087</v>
      </c>
      <c r="F2758" s="272" t="s">
        <v>7087</v>
      </c>
      <c r="G2758" s="272">
        <v>105087</v>
      </c>
      <c r="H2758" s="272" t="s">
        <v>9939</v>
      </c>
      <c r="I2758" s="272" t="s">
        <v>261</v>
      </c>
      <c r="J2758" s="272" t="s">
        <v>7089</v>
      </c>
      <c r="K2758" s="273">
        <v>77.64</v>
      </c>
      <c r="L2758" s="272" t="s">
        <v>7090</v>
      </c>
    </row>
    <row r="2759" spans="1:12">
      <c r="A2759" s="272" t="s">
        <v>9296</v>
      </c>
      <c r="B2759" s="272" t="s">
        <v>9297</v>
      </c>
      <c r="C2759" s="272" t="s">
        <v>9854</v>
      </c>
      <c r="D2759" s="272" t="s">
        <v>9855</v>
      </c>
      <c r="E2759" s="273" t="s">
        <v>7087</v>
      </c>
      <c r="F2759" s="272" t="s">
        <v>7087</v>
      </c>
      <c r="G2759" s="272">
        <v>105088</v>
      </c>
      <c r="H2759" s="272" t="s">
        <v>9940</v>
      </c>
      <c r="I2759" s="272" t="s">
        <v>261</v>
      </c>
      <c r="J2759" s="272" t="s">
        <v>7089</v>
      </c>
      <c r="K2759" s="273">
        <v>134.96</v>
      </c>
      <c r="L2759" s="272" t="s">
        <v>7090</v>
      </c>
    </row>
    <row r="2760" spans="1:12">
      <c r="A2760" s="272" t="s">
        <v>9296</v>
      </c>
      <c r="B2760" s="272" t="s">
        <v>9297</v>
      </c>
      <c r="C2760" s="272" t="s">
        <v>9854</v>
      </c>
      <c r="D2760" s="272" t="s">
        <v>9855</v>
      </c>
      <c r="E2760" s="273" t="s">
        <v>7087</v>
      </c>
      <c r="F2760" s="272" t="s">
        <v>7087</v>
      </c>
      <c r="G2760" s="272">
        <v>105089</v>
      </c>
      <c r="H2760" s="272" t="s">
        <v>9941</v>
      </c>
      <c r="I2760" s="272" t="s">
        <v>261</v>
      </c>
      <c r="J2760" s="272" t="s">
        <v>7089</v>
      </c>
      <c r="K2760" s="273">
        <v>125.12</v>
      </c>
      <c r="L2760" s="272" t="s">
        <v>7090</v>
      </c>
    </row>
    <row r="2761" spans="1:12">
      <c r="A2761" s="272" t="s">
        <v>9296</v>
      </c>
      <c r="B2761" s="272" t="s">
        <v>9297</v>
      </c>
      <c r="C2761" s="272" t="s">
        <v>9854</v>
      </c>
      <c r="D2761" s="272" t="s">
        <v>9855</v>
      </c>
      <c r="E2761" s="273" t="s">
        <v>7087</v>
      </c>
      <c r="F2761" s="272" t="s">
        <v>7087</v>
      </c>
      <c r="G2761" s="272">
        <v>105090</v>
      </c>
      <c r="H2761" s="272" t="s">
        <v>9942</v>
      </c>
      <c r="I2761" s="272" t="s">
        <v>38</v>
      </c>
      <c r="J2761" s="272" t="s">
        <v>7089</v>
      </c>
      <c r="K2761" s="273">
        <v>421.31</v>
      </c>
      <c r="L2761" s="272" t="s">
        <v>7090</v>
      </c>
    </row>
    <row r="2762" spans="1:12">
      <c r="A2762" s="272" t="s">
        <v>9296</v>
      </c>
      <c r="B2762" s="272" t="s">
        <v>9297</v>
      </c>
      <c r="C2762" s="272" t="s">
        <v>9854</v>
      </c>
      <c r="D2762" s="272" t="s">
        <v>9855</v>
      </c>
      <c r="E2762" s="273" t="s">
        <v>7087</v>
      </c>
      <c r="F2762" s="272" t="s">
        <v>7087</v>
      </c>
      <c r="G2762" s="272">
        <v>105091</v>
      </c>
      <c r="H2762" s="272" t="s">
        <v>9943</v>
      </c>
      <c r="I2762" s="272" t="s">
        <v>261</v>
      </c>
      <c r="J2762" s="272" t="s">
        <v>7089</v>
      </c>
      <c r="K2762" s="273">
        <v>100.4</v>
      </c>
      <c r="L2762" s="272" t="s">
        <v>7090</v>
      </c>
    </row>
    <row r="2763" spans="1:12">
      <c r="A2763" s="272" t="s">
        <v>9296</v>
      </c>
      <c r="B2763" s="272" t="s">
        <v>9297</v>
      </c>
      <c r="C2763" s="272" t="s">
        <v>9854</v>
      </c>
      <c r="D2763" s="272" t="s">
        <v>9855</v>
      </c>
      <c r="E2763" s="273" t="s">
        <v>7087</v>
      </c>
      <c r="F2763" s="272" t="s">
        <v>7087</v>
      </c>
      <c r="G2763" s="272">
        <v>105092</v>
      </c>
      <c r="H2763" s="272" t="s">
        <v>9944</v>
      </c>
      <c r="I2763" s="272" t="s">
        <v>261</v>
      </c>
      <c r="J2763" s="272" t="s">
        <v>7089</v>
      </c>
      <c r="K2763" s="273">
        <v>108.59</v>
      </c>
      <c r="L2763" s="272" t="s">
        <v>7090</v>
      </c>
    </row>
    <row r="2764" spans="1:12">
      <c r="A2764" s="272" t="s">
        <v>9296</v>
      </c>
      <c r="B2764" s="272" t="s">
        <v>9297</v>
      </c>
      <c r="C2764" s="272" t="s">
        <v>9854</v>
      </c>
      <c r="D2764" s="272" t="s">
        <v>9855</v>
      </c>
      <c r="E2764" s="273" t="s">
        <v>7087</v>
      </c>
      <c r="F2764" s="272" t="s">
        <v>7087</v>
      </c>
      <c r="G2764" s="272">
        <v>105093</v>
      </c>
      <c r="H2764" s="272" t="s">
        <v>9945</v>
      </c>
      <c r="I2764" s="272" t="s">
        <v>261</v>
      </c>
      <c r="J2764" s="272" t="s">
        <v>7089</v>
      </c>
      <c r="K2764" s="273">
        <v>110.36</v>
      </c>
      <c r="L2764" s="272" t="s">
        <v>7090</v>
      </c>
    </row>
    <row r="2765" spans="1:12">
      <c r="A2765" s="272" t="s">
        <v>9296</v>
      </c>
      <c r="B2765" s="272" t="s">
        <v>9297</v>
      </c>
      <c r="C2765" s="272" t="s">
        <v>9854</v>
      </c>
      <c r="D2765" s="272" t="s">
        <v>9855</v>
      </c>
      <c r="E2765" s="273" t="s">
        <v>7087</v>
      </c>
      <c r="F2765" s="272" t="s">
        <v>7087</v>
      </c>
      <c r="G2765" s="272">
        <v>105095</v>
      </c>
      <c r="H2765" s="272" t="s">
        <v>9946</v>
      </c>
      <c r="I2765" s="272" t="s">
        <v>261</v>
      </c>
      <c r="J2765" s="272" t="s">
        <v>7089</v>
      </c>
      <c r="K2765" s="273">
        <v>84.01</v>
      </c>
      <c r="L2765" s="272" t="s">
        <v>7090</v>
      </c>
    </row>
    <row r="2766" spans="1:12">
      <c r="A2766" s="272" t="s">
        <v>9296</v>
      </c>
      <c r="B2766" s="272" t="s">
        <v>9297</v>
      </c>
      <c r="C2766" s="272" t="s">
        <v>9854</v>
      </c>
      <c r="D2766" s="272" t="s">
        <v>9855</v>
      </c>
      <c r="E2766" s="273" t="s">
        <v>7087</v>
      </c>
      <c r="F2766" s="272" t="s">
        <v>7087</v>
      </c>
      <c r="G2766" s="272">
        <v>105098</v>
      </c>
      <c r="H2766" s="272" t="s">
        <v>9947</v>
      </c>
      <c r="I2766" s="272" t="s">
        <v>261</v>
      </c>
      <c r="J2766" s="272" t="s">
        <v>7089</v>
      </c>
      <c r="K2766" s="273">
        <v>74.5</v>
      </c>
      <c r="L2766" s="272" t="s">
        <v>7090</v>
      </c>
    </row>
    <row r="2767" spans="1:12">
      <c r="A2767" s="272" t="s">
        <v>9296</v>
      </c>
      <c r="B2767" s="272" t="s">
        <v>9297</v>
      </c>
      <c r="C2767" s="272" t="s">
        <v>9854</v>
      </c>
      <c r="D2767" s="272" t="s">
        <v>9855</v>
      </c>
      <c r="E2767" s="273" t="s">
        <v>7087</v>
      </c>
      <c r="F2767" s="272" t="s">
        <v>7087</v>
      </c>
      <c r="G2767" s="272">
        <v>105099</v>
      </c>
      <c r="H2767" s="272" t="s">
        <v>9948</v>
      </c>
      <c r="I2767" s="272" t="s">
        <v>261</v>
      </c>
      <c r="J2767" s="272" t="s">
        <v>7089</v>
      </c>
      <c r="K2767" s="273">
        <v>70.56</v>
      </c>
      <c r="L2767" s="272" t="s">
        <v>7090</v>
      </c>
    </row>
    <row r="2768" spans="1:12">
      <c r="A2768" s="272" t="s">
        <v>9296</v>
      </c>
      <c r="B2768" s="272" t="s">
        <v>9297</v>
      </c>
      <c r="C2768" s="272" t="s">
        <v>9854</v>
      </c>
      <c r="D2768" s="272" t="s">
        <v>9855</v>
      </c>
      <c r="E2768" s="273" t="s">
        <v>7087</v>
      </c>
      <c r="F2768" s="272" t="s">
        <v>7087</v>
      </c>
      <c r="G2768" s="272">
        <v>105100</v>
      </c>
      <c r="H2768" s="272" t="s">
        <v>9949</v>
      </c>
      <c r="I2768" s="272" t="s">
        <v>261</v>
      </c>
      <c r="J2768" s="272" t="s">
        <v>7089</v>
      </c>
      <c r="K2768" s="273">
        <v>100.26</v>
      </c>
      <c r="L2768" s="272" t="s">
        <v>7090</v>
      </c>
    </row>
    <row r="2769" spans="1:12">
      <c r="A2769" s="272" t="s">
        <v>9296</v>
      </c>
      <c r="B2769" s="272" t="s">
        <v>9297</v>
      </c>
      <c r="C2769" s="272" t="s">
        <v>9854</v>
      </c>
      <c r="D2769" s="272" t="s">
        <v>9855</v>
      </c>
      <c r="E2769" s="273" t="s">
        <v>7087</v>
      </c>
      <c r="F2769" s="272" t="s">
        <v>7087</v>
      </c>
      <c r="G2769" s="272">
        <v>105101</v>
      </c>
      <c r="H2769" s="272" t="s">
        <v>9950</v>
      </c>
      <c r="I2769" s="272" t="s">
        <v>261</v>
      </c>
      <c r="J2769" s="272" t="s">
        <v>7089</v>
      </c>
      <c r="K2769" s="273">
        <v>194.54</v>
      </c>
      <c r="L2769" s="272" t="s">
        <v>7090</v>
      </c>
    </row>
    <row r="2770" spans="1:12">
      <c r="A2770" s="272" t="s">
        <v>9296</v>
      </c>
      <c r="B2770" s="272" t="s">
        <v>9297</v>
      </c>
      <c r="C2770" s="272" t="s">
        <v>9854</v>
      </c>
      <c r="D2770" s="272" t="s">
        <v>9855</v>
      </c>
      <c r="E2770" s="273" t="s">
        <v>7087</v>
      </c>
      <c r="F2770" s="272" t="s">
        <v>7087</v>
      </c>
      <c r="G2770" s="272">
        <v>105102</v>
      </c>
      <c r="H2770" s="272" t="s">
        <v>9951</v>
      </c>
      <c r="I2770" s="272" t="s">
        <v>261</v>
      </c>
      <c r="J2770" s="272" t="s">
        <v>7089</v>
      </c>
      <c r="K2770" s="273">
        <v>266.81</v>
      </c>
      <c r="L2770" s="272" t="s">
        <v>7090</v>
      </c>
    </row>
    <row r="2771" spans="1:12">
      <c r="A2771" s="272" t="s">
        <v>9952</v>
      </c>
      <c r="B2771" s="272" t="s">
        <v>9953</v>
      </c>
      <c r="C2771" s="272" t="s">
        <v>9954</v>
      </c>
      <c r="D2771" s="272" t="s">
        <v>9955</v>
      </c>
      <c r="E2771" s="273" t="s">
        <v>7087</v>
      </c>
      <c r="F2771" s="272" t="s">
        <v>7087</v>
      </c>
      <c r="G2771" s="272">
        <v>98562</v>
      </c>
      <c r="H2771" s="272" t="s">
        <v>9956</v>
      </c>
      <c r="I2771" s="272" t="s">
        <v>38</v>
      </c>
      <c r="J2771" s="272" t="s">
        <v>7147</v>
      </c>
      <c r="K2771" s="273">
        <v>45.68</v>
      </c>
      <c r="L2771" s="272" t="s">
        <v>7090</v>
      </c>
    </row>
    <row r="2772" spans="1:12">
      <c r="A2772" s="272" t="s">
        <v>9952</v>
      </c>
      <c r="B2772" s="272" t="s">
        <v>9953</v>
      </c>
      <c r="C2772" s="272" t="s">
        <v>9957</v>
      </c>
      <c r="D2772" s="272" t="s">
        <v>9958</v>
      </c>
      <c r="E2772" s="273" t="s">
        <v>7087</v>
      </c>
      <c r="F2772" s="272" t="s">
        <v>7087</v>
      </c>
      <c r="G2772" s="272">
        <v>98555</v>
      </c>
      <c r="H2772" s="272" t="s">
        <v>9959</v>
      </c>
      <c r="I2772" s="272" t="s">
        <v>38</v>
      </c>
      <c r="J2772" s="272" t="s">
        <v>7147</v>
      </c>
      <c r="K2772" s="273">
        <v>32.049999999999997</v>
      </c>
      <c r="L2772" s="272" t="s">
        <v>7090</v>
      </c>
    </row>
    <row r="2773" spans="1:12">
      <c r="A2773" s="272" t="s">
        <v>9952</v>
      </c>
      <c r="B2773" s="272" t="s">
        <v>9953</v>
      </c>
      <c r="C2773" s="272" t="s">
        <v>9957</v>
      </c>
      <c r="D2773" s="272" t="s">
        <v>9958</v>
      </c>
      <c r="E2773" s="273" t="s">
        <v>7087</v>
      </c>
      <c r="F2773" s="272" t="s">
        <v>7087</v>
      </c>
      <c r="G2773" s="272">
        <v>98556</v>
      </c>
      <c r="H2773" s="272" t="s">
        <v>9960</v>
      </c>
      <c r="I2773" s="272" t="s">
        <v>38</v>
      </c>
      <c r="J2773" s="272" t="s">
        <v>7147</v>
      </c>
      <c r="K2773" s="273">
        <v>62.28</v>
      </c>
      <c r="L2773" s="272" t="s">
        <v>7090</v>
      </c>
    </row>
    <row r="2774" spans="1:12">
      <c r="A2774" s="272" t="s">
        <v>9952</v>
      </c>
      <c r="B2774" s="272" t="s">
        <v>9953</v>
      </c>
      <c r="C2774" s="272" t="s">
        <v>9957</v>
      </c>
      <c r="D2774" s="272" t="s">
        <v>9958</v>
      </c>
      <c r="E2774" s="273" t="s">
        <v>7087</v>
      </c>
      <c r="F2774" s="272" t="s">
        <v>7087</v>
      </c>
      <c r="G2774" s="272">
        <v>98558</v>
      </c>
      <c r="H2774" s="272" t="s">
        <v>9961</v>
      </c>
      <c r="I2774" s="272" t="s">
        <v>17</v>
      </c>
      <c r="J2774" s="272" t="s">
        <v>7147</v>
      </c>
      <c r="K2774" s="273">
        <v>10.75</v>
      </c>
      <c r="L2774" s="272" t="s">
        <v>7090</v>
      </c>
    </row>
    <row r="2775" spans="1:12">
      <c r="A2775" s="272" t="s">
        <v>9952</v>
      </c>
      <c r="B2775" s="272" t="s">
        <v>9953</v>
      </c>
      <c r="C2775" s="272" t="s">
        <v>9957</v>
      </c>
      <c r="D2775" s="272" t="s">
        <v>9958</v>
      </c>
      <c r="E2775" s="273" t="s">
        <v>7087</v>
      </c>
      <c r="F2775" s="272" t="s">
        <v>7087</v>
      </c>
      <c r="G2775" s="272">
        <v>98559</v>
      </c>
      <c r="H2775" s="272" t="s">
        <v>9962</v>
      </c>
      <c r="I2775" s="272" t="s">
        <v>261</v>
      </c>
      <c r="J2775" s="272" t="s">
        <v>7147</v>
      </c>
      <c r="K2775" s="273">
        <v>6.01</v>
      </c>
      <c r="L2775" s="272" t="s">
        <v>7090</v>
      </c>
    </row>
    <row r="2776" spans="1:12">
      <c r="A2776" s="272" t="s">
        <v>9952</v>
      </c>
      <c r="B2776" s="272" t="s">
        <v>9953</v>
      </c>
      <c r="C2776" s="272" t="s">
        <v>9963</v>
      </c>
      <c r="D2776" s="272" t="s">
        <v>9964</v>
      </c>
      <c r="E2776" s="273" t="s">
        <v>7087</v>
      </c>
      <c r="F2776" s="272" t="s">
        <v>7087</v>
      </c>
      <c r="G2776" s="272">
        <v>98546</v>
      </c>
      <c r="H2776" s="272" t="s">
        <v>9965</v>
      </c>
      <c r="I2776" s="272" t="s">
        <v>38</v>
      </c>
      <c r="J2776" s="272" t="s">
        <v>7147</v>
      </c>
      <c r="K2776" s="273">
        <v>156.52000000000001</v>
      </c>
      <c r="L2776" s="272" t="s">
        <v>7090</v>
      </c>
    </row>
    <row r="2777" spans="1:12">
      <c r="A2777" s="272" t="s">
        <v>9952</v>
      </c>
      <c r="B2777" s="272" t="s">
        <v>9953</v>
      </c>
      <c r="C2777" s="272" t="s">
        <v>9963</v>
      </c>
      <c r="D2777" s="272" t="s">
        <v>9964</v>
      </c>
      <c r="E2777" s="273" t="s">
        <v>7087</v>
      </c>
      <c r="F2777" s="272" t="s">
        <v>7087</v>
      </c>
      <c r="G2777" s="272">
        <v>98547</v>
      </c>
      <c r="H2777" s="272" t="s">
        <v>9966</v>
      </c>
      <c r="I2777" s="272" t="s">
        <v>38</v>
      </c>
      <c r="J2777" s="272" t="s">
        <v>7147</v>
      </c>
      <c r="K2777" s="273">
        <v>264.83</v>
      </c>
      <c r="L2777" s="272" t="s">
        <v>7090</v>
      </c>
    </row>
    <row r="2778" spans="1:12">
      <c r="A2778" s="272" t="s">
        <v>9952</v>
      </c>
      <c r="B2778" s="272" t="s">
        <v>9953</v>
      </c>
      <c r="C2778" s="272" t="s">
        <v>9963</v>
      </c>
      <c r="D2778" s="272" t="s">
        <v>9964</v>
      </c>
      <c r="E2778" s="273" t="s">
        <v>7087</v>
      </c>
      <c r="F2778" s="272" t="s">
        <v>7087</v>
      </c>
      <c r="G2778" s="272">
        <v>98553</v>
      </c>
      <c r="H2778" s="272" t="s">
        <v>9967</v>
      </c>
      <c r="I2778" s="272" t="s">
        <v>38</v>
      </c>
      <c r="J2778" s="272" t="s">
        <v>7147</v>
      </c>
      <c r="K2778" s="273">
        <v>198.1</v>
      </c>
      <c r="L2778" s="272" t="s">
        <v>7090</v>
      </c>
    </row>
    <row r="2779" spans="1:12">
      <c r="A2779" s="272" t="s">
        <v>9952</v>
      </c>
      <c r="B2779" s="272" t="s">
        <v>9953</v>
      </c>
      <c r="C2779" s="272" t="s">
        <v>9963</v>
      </c>
      <c r="D2779" s="272" t="s">
        <v>9964</v>
      </c>
      <c r="E2779" s="273" t="s">
        <v>7087</v>
      </c>
      <c r="F2779" s="272" t="s">
        <v>7087</v>
      </c>
      <c r="G2779" s="272">
        <v>98554</v>
      </c>
      <c r="H2779" s="272" t="s">
        <v>9968</v>
      </c>
      <c r="I2779" s="272" t="s">
        <v>38</v>
      </c>
      <c r="J2779" s="272" t="s">
        <v>7147</v>
      </c>
      <c r="K2779" s="273">
        <v>51.12</v>
      </c>
      <c r="L2779" s="272" t="s">
        <v>7090</v>
      </c>
    </row>
    <row r="2780" spans="1:12">
      <c r="A2780" s="272" t="s">
        <v>9952</v>
      </c>
      <c r="B2780" s="272" t="s">
        <v>9953</v>
      </c>
      <c r="C2780" s="272" t="s">
        <v>9969</v>
      </c>
      <c r="D2780" s="272" t="s">
        <v>9970</v>
      </c>
      <c r="E2780" s="273" t="s">
        <v>7087</v>
      </c>
      <c r="F2780" s="272" t="s">
        <v>7087</v>
      </c>
      <c r="G2780" s="272">
        <v>98557</v>
      </c>
      <c r="H2780" s="272" t="s">
        <v>9971</v>
      </c>
      <c r="I2780" s="272" t="s">
        <v>38</v>
      </c>
      <c r="J2780" s="272" t="s">
        <v>7147</v>
      </c>
      <c r="K2780" s="273">
        <v>53.72</v>
      </c>
      <c r="L2780" s="272" t="s">
        <v>7090</v>
      </c>
    </row>
    <row r="2781" spans="1:12">
      <c r="A2781" s="272" t="s">
        <v>9952</v>
      </c>
      <c r="B2781" s="272" t="s">
        <v>9953</v>
      </c>
      <c r="C2781" s="272" t="s">
        <v>9972</v>
      </c>
      <c r="D2781" s="272" t="s">
        <v>9973</v>
      </c>
      <c r="E2781" s="273" t="s">
        <v>7087</v>
      </c>
      <c r="F2781" s="272" t="s">
        <v>7087</v>
      </c>
      <c r="G2781" s="272">
        <v>98563</v>
      </c>
      <c r="H2781" s="272" t="s">
        <v>9974</v>
      </c>
      <c r="I2781" s="272" t="s">
        <v>38</v>
      </c>
      <c r="J2781" s="272" t="s">
        <v>7147</v>
      </c>
      <c r="K2781" s="273">
        <v>36.11</v>
      </c>
      <c r="L2781" s="272" t="s">
        <v>7090</v>
      </c>
    </row>
    <row r="2782" spans="1:12">
      <c r="A2782" s="272" t="s">
        <v>9952</v>
      </c>
      <c r="B2782" s="272" t="s">
        <v>9953</v>
      </c>
      <c r="C2782" s="272" t="s">
        <v>9972</v>
      </c>
      <c r="D2782" s="272" t="s">
        <v>9973</v>
      </c>
      <c r="E2782" s="273" t="s">
        <v>7087</v>
      </c>
      <c r="F2782" s="272" t="s">
        <v>7087</v>
      </c>
      <c r="G2782" s="272">
        <v>98564</v>
      </c>
      <c r="H2782" s="272" t="s">
        <v>9975</v>
      </c>
      <c r="I2782" s="272" t="s">
        <v>38</v>
      </c>
      <c r="J2782" s="272" t="s">
        <v>7089</v>
      </c>
      <c r="K2782" s="273">
        <v>47.92</v>
      </c>
      <c r="L2782" s="272" t="s">
        <v>7090</v>
      </c>
    </row>
    <row r="2783" spans="1:12">
      <c r="A2783" s="272" t="s">
        <v>9952</v>
      </c>
      <c r="B2783" s="272" t="s">
        <v>9953</v>
      </c>
      <c r="C2783" s="272" t="s">
        <v>9972</v>
      </c>
      <c r="D2783" s="272" t="s">
        <v>9973</v>
      </c>
      <c r="E2783" s="273" t="s">
        <v>7087</v>
      </c>
      <c r="F2783" s="272" t="s">
        <v>7087</v>
      </c>
      <c r="G2783" s="272">
        <v>98565</v>
      </c>
      <c r="H2783" s="272" t="s">
        <v>9976</v>
      </c>
      <c r="I2783" s="272" t="s">
        <v>38</v>
      </c>
      <c r="J2783" s="272" t="s">
        <v>7147</v>
      </c>
      <c r="K2783" s="273">
        <v>50.91</v>
      </c>
      <c r="L2783" s="272" t="s">
        <v>7090</v>
      </c>
    </row>
    <row r="2784" spans="1:12">
      <c r="A2784" s="272" t="s">
        <v>9952</v>
      </c>
      <c r="B2784" s="272" t="s">
        <v>9953</v>
      </c>
      <c r="C2784" s="272" t="s">
        <v>9972</v>
      </c>
      <c r="D2784" s="272" t="s">
        <v>9973</v>
      </c>
      <c r="E2784" s="273" t="s">
        <v>7087</v>
      </c>
      <c r="F2784" s="272" t="s">
        <v>7087</v>
      </c>
      <c r="G2784" s="272">
        <v>98566</v>
      </c>
      <c r="H2784" s="272" t="s">
        <v>9977</v>
      </c>
      <c r="I2784" s="272" t="s">
        <v>38</v>
      </c>
      <c r="J2784" s="272" t="s">
        <v>7089</v>
      </c>
      <c r="K2784" s="273">
        <v>62.73</v>
      </c>
      <c r="L2784" s="272" t="s">
        <v>7090</v>
      </c>
    </row>
    <row r="2785" spans="1:12">
      <c r="A2785" s="272" t="s">
        <v>9952</v>
      </c>
      <c r="B2785" s="272" t="s">
        <v>9953</v>
      </c>
      <c r="C2785" s="272" t="s">
        <v>9972</v>
      </c>
      <c r="D2785" s="272" t="s">
        <v>9973</v>
      </c>
      <c r="E2785" s="273" t="s">
        <v>7087</v>
      </c>
      <c r="F2785" s="272" t="s">
        <v>7087</v>
      </c>
      <c r="G2785" s="272">
        <v>98567</v>
      </c>
      <c r="H2785" s="272" t="s">
        <v>9978</v>
      </c>
      <c r="I2785" s="272" t="s">
        <v>38</v>
      </c>
      <c r="J2785" s="272" t="s">
        <v>7147</v>
      </c>
      <c r="K2785" s="273">
        <v>64.94</v>
      </c>
      <c r="L2785" s="272" t="s">
        <v>7090</v>
      </c>
    </row>
    <row r="2786" spans="1:12">
      <c r="A2786" s="272" t="s">
        <v>9952</v>
      </c>
      <c r="B2786" s="272" t="s">
        <v>9953</v>
      </c>
      <c r="C2786" s="272" t="s">
        <v>9972</v>
      </c>
      <c r="D2786" s="272" t="s">
        <v>9973</v>
      </c>
      <c r="E2786" s="273" t="s">
        <v>7087</v>
      </c>
      <c r="F2786" s="272" t="s">
        <v>7087</v>
      </c>
      <c r="G2786" s="272">
        <v>98568</v>
      </c>
      <c r="H2786" s="272" t="s">
        <v>9979</v>
      </c>
      <c r="I2786" s="272" t="s">
        <v>38</v>
      </c>
      <c r="J2786" s="272" t="s">
        <v>7089</v>
      </c>
      <c r="K2786" s="273">
        <v>76.75</v>
      </c>
      <c r="L2786" s="272" t="s">
        <v>7090</v>
      </c>
    </row>
    <row r="2787" spans="1:12">
      <c r="A2787" s="272" t="s">
        <v>9952</v>
      </c>
      <c r="B2787" s="272" t="s">
        <v>9953</v>
      </c>
      <c r="C2787" s="272" t="s">
        <v>9972</v>
      </c>
      <c r="D2787" s="272" t="s">
        <v>9973</v>
      </c>
      <c r="E2787" s="273" t="s">
        <v>7087</v>
      </c>
      <c r="F2787" s="272" t="s">
        <v>7087</v>
      </c>
      <c r="G2787" s="272">
        <v>98569</v>
      </c>
      <c r="H2787" s="272" t="s">
        <v>9980</v>
      </c>
      <c r="I2787" s="272" t="s">
        <v>38</v>
      </c>
      <c r="J2787" s="272" t="s">
        <v>7147</v>
      </c>
      <c r="K2787" s="273">
        <v>79.739999999999995</v>
      </c>
      <c r="L2787" s="272" t="s">
        <v>7090</v>
      </c>
    </row>
    <row r="2788" spans="1:12">
      <c r="A2788" s="272" t="s">
        <v>9952</v>
      </c>
      <c r="B2788" s="272" t="s">
        <v>9953</v>
      </c>
      <c r="C2788" s="272" t="s">
        <v>9972</v>
      </c>
      <c r="D2788" s="272" t="s">
        <v>9973</v>
      </c>
      <c r="E2788" s="273" t="s">
        <v>7087</v>
      </c>
      <c r="F2788" s="272" t="s">
        <v>7087</v>
      </c>
      <c r="G2788" s="272">
        <v>98570</v>
      </c>
      <c r="H2788" s="272" t="s">
        <v>9981</v>
      </c>
      <c r="I2788" s="272" t="s">
        <v>38</v>
      </c>
      <c r="J2788" s="272" t="s">
        <v>7089</v>
      </c>
      <c r="K2788" s="273">
        <v>91.55</v>
      </c>
      <c r="L2788" s="272" t="s">
        <v>7090</v>
      </c>
    </row>
    <row r="2789" spans="1:12">
      <c r="A2789" s="272" t="s">
        <v>9952</v>
      </c>
      <c r="B2789" s="272" t="s">
        <v>9953</v>
      </c>
      <c r="C2789" s="272" t="s">
        <v>9972</v>
      </c>
      <c r="D2789" s="272" t="s">
        <v>9973</v>
      </c>
      <c r="E2789" s="273" t="s">
        <v>7087</v>
      </c>
      <c r="F2789" s="272" t="s">
        <v>7087</v>
      </c>
      <c r="G2789" s="272">
        <v>98571</v>
      </c>
      <c r="H2789" s="272" t="s">
        <v>9982</v>
      </c>
      <c r="I2789" s="272" t="s">
        <v>38</v>
      </c>
      <c r="J2789" s="272" t="s">
        <v>7147</v>
      </c>
      <c r="K2789" s="273">
        <v>43.45</v>
      </c>
      <c r="L2789" s="272" t="s">
        <v>7090</v>
      </c>
    </row>
    <row r="2790" spans="1:12">
      <c r="A2790" s="272" t="s">
        <v>9952</v>
      </c>
      <c r="B2790" s="272" t="s">
        <v>9953</v>
      </c>
      <c r="C2790" s="272" t="s">
        <v>9972</v>
      </c>
      <c r="D2790" s="272" t="s">
        <v>9973</v>
      </c>
      <c r="E2790" s="273" t="s">
        <v>7087</v>
      </c>
      <c r="F2790" s="272" t="s">
        <v>7087</v>
      </c>
      <c r="G2790" s="272">
        <v>98572</v>
      </c>
      <c r="H2790" s="272" t="s">
        <v>9983</v>
      </c>
      <c r="I2790" s="272" t="s">
        <v>38</v>
      </c>
      <c r="J2790" s="272" t="s">
        <v>7147</v>
      </c>
      <c r="K2790" s="273">
        <v>53.05</v>
      </c>
      <c r="L2790" s="272" t="s">
        <v>7090</v>
      </c>
    </row>
    <row r="2791" spans="1:12">
      <c r="A2791" s="272" t="s">
        <v>9952</v>
      </c>
      <c r="B2791" s="272" t="s">
        <v>9953</v>
      </c>
      <c r="C2791" s="272" t="s">
        <v>9972</v>
      </c>
      <c r="D2791" s="272" t="s">
        <v>9973</v>
      </c>
      <c r="E2791" s="273" t="s">
        <v>7087</v>
      </c>
      <c r="F2791" s="272" t="s">
        <v>7087</v>
      </c>
      <c r="G2791" s="272">
        <v>98573</v>
      </c>
      <c r="H2791" s="272" t="s">
        <v>9984</v>
      </c>
      <c r="I2791" s="272" t="s">
        <v>38</v>
      </c>
      <c r="J2791" s="272" t="s">
        <v>7089</v>
      </c>
      <c r="K2791" s="273">
        <v>64.34</v>
      </c>
      <c r="L2791" s="272" t="s">
        <v>7090</v>
      </c>
    </row>
    <row r="2792" spans="1:12">
      <c r="A2792" s="272" t="s">
        <v>9985</v>
      </c>
      <c r="B2792" s="272" t="s">
        <v>9986</v>
      </c>
      <c r="C2792" s="272" t="s">
        <v>9987</v>
      </c>
      <c r="D2792" s="272" t="s">
        <v>9988</v>
      </c>
      <c r="E2792" s="273" t="s">
        <v>7087</v>
      </c>
      <c r="F2792" s="272" t="s">
        <v>7087</v>
      </c>
      <c r="G2792" s="272">
        <v>91831</v>
      </c>
      <c r="H2792" s="272" t="s">
        <v>9989</v>
      </c>
      <c r="I2792" s="272" t="s">
        <v>261</v>
      </c>
      <c r="J2792" s="272" t="s">
        <v>7147</v>
      </c>
      <c r="K2792" s="273">
        <v>17.940000000000001</v>
      </c>
      <c r="L2792" s="272" t="s">
        <v>7090</v>
      </c>
    </row>
    <row r="2793" spans="1:12">
      <c r="A2793" s="272" t="s">
        <v>9985</v>
      </c>
      <c r="B2793" s="272" t="s">
        <v>9986</v>
      </c>
      <c r="C2793" s="272" t="s">
        <v>9987</v>
      </c>
      <c r="D2793" s="272" t="s">
        <v>9988</v>
      </c>
      <c r="E2793" s="273" t="s">
        <v>7087</v>
      </c>
      <c r="F2793" s="272" t="s">
        <v>7087</v>
      </c>
      <c r="G2793" s="272">
        <v>91833</v>
      </c>
      <c r="H2793" s="272" t="s">
        <v>9990</v>
      </c>
      <c r="I2793" s="272" t="s">
        <v>261</v>
      </c>
      <c r="J2793" s="272" t="s">
        <v>7147</v>
      </c>
      <c r="K2793" s="273">
        <v>18.559999999999999</v>
      </c>
      <c r="L2793" s="272" t="s">
        <v>7090</v>
      </c>
    </row>
    <row r="2794" spans="1:12">
      <c r="A2794" s="272" t="s">
        <v>9985</v>
      </c>
      <c r="B2794" s="272" t="s">
        <v>9986</v>
      </c>
      <c r="C2794" s="272" t="s">
        <v>9987</v>
      </c>
      <c r="D2794" s="272" t="s">
        <v>9988</v>
      </c>
      <c r="E2794" s="273" t="s">
        <v>7087</v>
      </c>
      <c r="F2794" s="272" t="s">
        <v>7087</v>
      </c>
      <c r="G2794" s="272">
        <v>91834</v>
      </c>
      <c r="H2794" s="272" t="s">
        <v>9991</v>
      </c>
      <c r="I2794" s="272" t="s">
        <v>261</v>
      </c>
      <c r="J2794" s="272" t="s">
        <v>7147</v>
      </c>
      <c r="K2794" s="273">
        <v>18.739999999999998</v>
      </c>
      <c r="L2794" s="272" t="s">
        <v>7090</v>
      </c>
    </row>
    <row r="2795" spans="1:12">
      <c r="A2795" s="272" t="s">
        <v>9985</v>
      </c>
      <c r="B2795" s="272" t="s">
        <v>9986</v>
      </c>
      <c r="C2795" s="272" t="s">
        <v>9987</v>
      </c>
      <c r="D2795" s="272" t="s">
        <v>9988</v>
      </c>
      <c r="E2795" s="273" t="s">
        <v>7087</v>
      </c>
      <c r="F2795" s="272" t="s">
        <v>7087</v>
      </c>
      <c r="G2795" s="272">
        <v>91835</v>
      </c>
      <c r="H2795" s="272" t="s">
        <v>9992</v>
      </c>
      <c r="I2795" s="272" t="s">
        <v>261</v>
      </c>
      <c r="J2795" s="272" t="s">
        <v>7147</v>
      </c>
      <c r="K2795" s="273">
        <v>20.36</v>
      </c>
      <c r="L2795" s="272" t="s">
        <v>7090</v>
      </c>
    </row>
    <row r="2796" spans="1:12">
      <c r="A2796" s="272" t="s">
        <v>9985</v>
      </c>
      <c r="B2796" s="272" t="s">
        <v>9986</v>
      </c>
      <c r="C2796" s="272" t="s">
        <v>9987</v>
      </c>
      <c r="D2796" s="272" t="s">
        <v>9988</v>
      </c>
      <c r="E2796" s="273" t="s">
        <v>7087</v>
      </c>
      <c r="F2796" s="272" t="s">
        <v>7087</v>
      </c>
      <c r="G2796" s="272">
        <v>91836</v>
      </c>
      <c r="H2796" s="272" t="s">
        <v>9993</v>
      </c>
      <c r="I2796" s="272" t="s">
        <v>261</v>
      </c>
      <c r="J2796" s="272" t="s">
        <v>7147</v>
      </c>
      <c r="K2796" s="273">
        <v>21.67</v>
      </c>
      <c r="L2796" s="272" t="s">
        <v>7090</v>
      </c>
    </row>
    <row r="2797" spans="1:12">
      <c r="A2797" s="272" t="s">
        <v>9985</v>
      </c>
      <c r="B2797" s="272" t="s">
        <v>9986</v>
      </c>
      <c r="C2797" s="272" t="s">
        <v>9987</v>
      </c>
      <c r="D2797" s="272" t="s">
        <v>9988</v>
      </c>
      <c r="E2797" s="273" t="s">
        <v>7087</v>
      </c>
      <c r="F2797" s="272" t="s">
        <v>7087</v>
      </c>
      <c r="G2797" s="272">
        <v>91837</v>
      </c>
      <c r="H2797" s="272" t="s">
        <v>9994</v>
      </c>
      <c r="I2797" s="272" t="s">
        <v>261</v>
      </c>
      <c r="J2797" s="272" t="s">
        <v>7147</v>
      </c>
      <c r="K2797" s="273">
        <v>25.45</v>
      </c>
      <c r="L2797" s="272" t="s">
        <v>7090</v>
      </c>
    </row>
    <row r="2798" spans="1:12">
      <c r="A2798" s="272" t="s">
        <v>9985</v>
      </c>
      <c r="B2798" s="272" t="s">
        <v>9986</v>
      </c>
      <c r="C2798" s="272" t="s">
        <v>9987</v>
      </c>
      <c r="D2798" s="272" t="s">
        <v>9988</v>
      </c>
      <c r="E2798" s="273" t="s">
        <v>7087</v>
      </c>
      <c r="F2798" s="272" t="s">
        <v>7087</v>
      </c>
      <c r="G2798" s="272">
        <v>91839</v>
      </c>
      <c r="H2798" s="272" t="s">
        <v>9995</v>
      </c>
      <c r="I2798" s="272" t="s">
        <v>261</v>
      </c>
      <c r="J2798" s="272" t="s">
        <v>7089</v>
      </c>
      <c r="K2798" s="273">
        <v>19.53</v>
      </c>
      <c r="L2798" s="272" t="s">
        <v>7090</v>
      </c>
    </row>
    <row r="2799" spans="1:12">
      <c r="A2799" s="272" t="s">
        <v>9985</v>
      </c>
      <c r="B2799" s="272" t="s">
        <v>9986</v>
      </c>
      <c r="C2799" s="272" t="s">
        <v>9987</v>
      </c>
      <c r="D2799" s="272" t="s">
        <v>9988</v>
      </c>
      <c r="E2799" s="273" t="s">
        <v>7087</v>
      </c>
      <c r="F2799" s="272" t="s">
        <v>7087</v>
      </c>
      <c r="G2799" s="272">
        <v>91840</v>
      </c>
      <c r="H2799" s="272" t="s">
        <v>9996</v>
      </c>
      <c r="I2799" s="272" t="s">
        <v>261</v>
      </c>
      <c r="J2799" s="272" t="s">
        <v>7089</v>
      </c>
      <c r="K2799" s="273">
        <v>22.09</v>
      </c>
      <c r="L2799" s="272" t="s">
        <v>7090</v>
      </c>
    </row>
    <row r="2800" spans="1:12">
      <c r="A2800" s="272" t="s">
        <v>9985</v>
      </c>
      <c r="B2800" s="272" t="s">
        <v>9986</v>
      </c>
      <c r="C2800" s="272" t="s">
        <v>9987</v>
      </c>
      <c r="D2800" s="272" t="s">
        <v>9988</v>
      </c>
      <c r="E2800" s="273" t="s">
        <v>7087</v>
      </c>
      <c r="F2800" s="272" t="s">
        <v>7087</v>
      </c>
      <c r="G2800" s="272">
        <v>91841</v>
      </c>
      <c r="H2800" s="272" t="s">
        <v>9997</v>
      </c>
      <c r="I2800" s="272" t="s">
        <v>261</v>
      </c>
      <c r="J2800" s="272" t="s">
        <v>7089</v>
      </c>
      <c r="K2800" s="273">
        <v>21.35</v>
      </c>
      <c r="L2800" s="272" t="s">
        <v>7090</v>
      </c>
    </row>
    <row r="2801" spans="1:12">
      <c r="A2801" s="272" t="s">
        <v>9985</v>
      </c>
      <c r="B2801" s="272" t="s">
        <v>9986</v>
      </c>
      <c r="C2801" s="272" t="s">
        <v>9987</v>
      </c>
      <c r="D2801" s="272" t="s">
        <v>9988</v>
      </c>
      <c r="E2801" s="273" t="s">
        <v>7087</v>
      </c>
      <c r="F2801" s="272" t="s">
        <v>7087</v>
      </c>
      <c r="G2801" s="272">
        <v>91843</v>
      </c>
      <c r="H2801" s="272" t="s">
        <v>9998</v>
      </c>
      <c r="I2801" s="272" t="s">
        <v>261</v>
      </c>
      <c r="J2801" s="272" t="s">
        <v>7147</v>
      </c>
      <c r="K2801" s="273">
        <v>6.67</v>
      </c>
      <c r="L2801" s="272" t="s">
        <v>7090</v>
      </c>
    </row>
    <row r="2802" spans="1:12">
      <c r="A2802" s="272" t="s">
        <v>9985</v>
      </c>
      <c r="B2802" s="272" t="s">
        <v>9986</v>
      </c>
      <c r="C2802" s="272" t="s">
        <v>9987</v>
      </c>
      <c r="D2802" s="272" t="s">
        <v>9988</v>
      </c>
      <c r="E2802" s="273" t="s">
        <v>7087</v>
      </c>
      <c r="F2802" s="272" t="s">
        <v>7087</v>
      </c>
      <c r="G2802" s="272">
        <v>91845</v>
      </c>
      <c r="H2802" s="272" t="s">
        <v>9999</v>
      </c>
      <c r="I2802" s="272" t="s">
        <v>261</v>
      </c>
      <c r="J2802" s="272" t="s">
        <v>7147</v>
      </c>
      <c r="K2802" s="273">
        <v>8.43</v>
      </c>
      <c r="L2802" s="272" t="s">
        <v>7090</v>
      </c>
    </row>
    <row r="2803" spans="1:12">
      <c r="A2803" s="272" t="s">
        <v>9985</v>
      </c>
      <c r="B2803" s="272" t="s">
        <v>9986</v>
      </c>
      <c r="C2803" s="272" t="s">
        <v>9987</v>
      </c>
      <c r="D2803" s="272" t="s">
        <v>9988</v>
      </c>
      <c r="E2803" s="273" t="s">
        <v>7087</v>
      </c>
      <c r="F2803" s="272" t="s">
        <v>7087</v>
      </c>
      <c r="G2803" s="272">
        <v>91847</v>
      </c>
      <c r="H2803" s="272" t="s">
        <v>10000</v>
      </c>
      <c r="I2803" s="272" t="s">
        <v>261</v>
      </c>
      <c r="J2803" s="272" t="s">
        <v>7147</v>
      </c>
      <c r="K2803" s="273">
        <v>13.59</v>
      </c>
      <c r="L2803" s="272" t="s">
        <v>7090</v>
      </c>
    </row>
    <row r="2804" spans="1:12">
      <c r="A2804" s="272" t="s">
        <v>9985</v>
      </c>
      <c r="B2804" s="272" t="s">
        <v>9986</v>
      </c>
      <c r="C2804" s="272" t="s">
        <v>9987</v>
      </c>
      <c r="D2804" s="272" t="s">
        <v>9988</v>
      </c>
      <c r="E2804" s="273" t="s">
        <v>7087</v>
      </c>
      <c r="F2804" s="272" t="s">
        <v>7087</v>
      </c>
      <c r="G2804" s="272">
        <v>91849</v>
      </c>
      <c r="H2804" s="272" t="s">
        <v>10001</v>
      </c>
      <c r="I2804" s="272" t="s">
        <v>261</v>
      </c>
      <c r="J2804" s="272" t="s">
        <v>7089</v>
      </c>
      <c r="K2804" s="273">
        <v>7.67</v>
      </c>
      <c r="L2804" s="272" t="s">
        <v>7090</v>
      </c>
    </row>
    <row r="2805" spans="1:12">
      <c r="A2805" s="272" t="s">
        <v>9985</v>
      </c>
      <c r="B2805" s="272" t="s">
        <v>9986</v>
      </c>
      <c r="C2805" s="272" t="s">
        <v>9987</v>
      </c>
      <c r="D2805" s="272" t="s">
        <v>9988</v>
      </c>
      <c r="E2805" s="273" t="s">
        <v>7087</v>
      </c>
      <c r="F2805" s="272" t="s">
        <v>7087</v>
      </c>
      <c r="G2805" s="272">
        <v>91850</v>
      </c>
      <c r="H2805" s="272" t="s">
        <v>10002</v>
      </c>
      <c r="I2805" s="272" t="s">
        <v>261</v>
      </c>
      <c r="J2805" s="272" t="s">
        <v>7089</v>
      </c>
      <c r="K2805" s="273">
        <v>10.18</v>
      </c>
      <c r="L2805" s="272" t="s">
        <v>7090</v>
      </c>
    </row>
    <row r="2806" spans="1:12">
      <c r="A2806" s="272" t="s">
        <v>9985</v>
      </c>
      <c r="B2806" s="272" t="s">
        <v>9986</v>
      </c>
      <c r="C2806" s="272" t="s">
        <v>9987</v>
      </c>
      <c r="D2806" s="272" t="s">
        <v>9988</v>
      </c>
      <c r="E2806" s="273" t="s">
        <v>7087</v>
      </c>
      <c r="F2806" s="272" t="s">
        <v>7087</v>
      </c>
      <c r="G2806" s="272">
        <v>91851</v>
      </c>
      <c r="H2806" s="272" t="s">
        <v>10003</v>
      </c>
      <c r="I2806" s="272" t="s">
        <v>261</v>
      </c>
      <c r="J2806" s="272" t="s">
        <v>7089</v>
      </c>
      <c r="K2806" s="273">
        <v>9.44</v>
      </c>
      <c r="L2806" s="272" t="s">
        <v>7090</v>
      </c>
    </row>
    <row r="2807" spans="1:12">
      <c r="A2807" s="272" t="s">
        <v>9985</v>
      </c>
      <c r="B2807" s="272" t="s">
        <v>9986</v>
      </c>
      <c r="C2807" s="272" t="s">
        <v>9987</v>
      </c>
      <c r="D2807" s="272" t="s">
        <v>9988</v>
      </c>
      <c r="E2807" s="273" t="s">
        <v>7087</v>
      </c>
      <c r="F2807" s="272" t="s">
        <v>7087</v>
      </c>
      <c r="G2807" s="272">
        <v>91852</v>
      </c>
      <c r="H2807" s="272" t="s">
        <v>10004</v>
      </c>
      <c r="I2807" s="272" t="s">
        <v>261</v>
      </c>
      <c r="J2807" s="272" t="s">
        <v>7147</v>
      </c>
      <c r="K2807" s="273">
        <v>9.0500000000000007</v>
      </c>
      <c r="L2807" s="272" t="s">
        <v>7090</v>
      </c>
    </row>
    <row r="2808" spans="1:12">
      <c r="A2808" s="272" t="s">
        <v>9985</v>
      </c>
      <c r="B2808" s="272" t="s">
        <v>9986</v>
      </c>
      <c r="C2808" s="272" t="s">
        <v>9987</v>
      </c>
      <c r="D2808" s="272" t="s">
        <v>9988</v>
      </c>
      <c r="E2808" s="273" t="s">
        <v>7087</v>
      </c>
      <c r="F2808" s="272" t="s">
        <v>7087</v>
      </c>
      <c r="G2808" s="272">
        <v>91853</v>
      </c>
      <c r="H2808" s="272" t="s">
        <v>10005</v>
      </c>
      <c r="I2808" s="272" t="s">
        <v>261</v>
      </c>
      <c r="J2808" s="272" t="s">
        <v>7147</v>
      </c>
      <c r="K2808" s="273">
        <v>9.6300000000000008</v>
      </c>
      <c r="L2808" s="272" t="s">
        <v>7090</v>
      </c>
    </row>
    <row r="2809" spans="1:12">
      <c r="A2809" s="272" t="s">
        <v>9985</v>
      </c>
      <c r="B2809" s="272" t="s">
        <v>9986</v>
      </c>
      <c r="C2809" s="272" t="s">
        <v>9987</v>
      </c>
      <c r="D2809" s="272" t="s">
        <v>9988</v>
      </c>
      <c r="E2809" s="273" t="s">
        <v>7087</v>
      </c>
      <c r="F2809" s="272" t="s">
        <v>7087</v>
      </c>
      <c r="G2809" s="272">
        <v>91854</v>
      </c>
      <c r="H2809" s="272" t="s">
        <v>10006</v>
      </c>
      <c r="I2809" s="272" t="s">
        <v>261</v>
      </c>
      <c r="J2809" s="272" t="s">
        <v>7147</v>
      </c>
      <c r="K2809" s="273">
        <v>9.7899999999999991</v>
      </c>
      <c r="L2809" s="272" t="s">
        <v>7090</v>
      </c>
    </row>
    <row r="2810" spans="1:12">
      <c r="A2810" s="272" t="s">
        <v>9985</v>
      </c>
      <c r="B2810" s="272" t="s">
        <v>9986</v>
      </c>
      <c r="C2810" s="272" t="s">
        <v>9987</v>
      </c>
      <c r="D2810" s="272" t="s">
        <v>9988</v>
      </c>
      <c r="E2810" s="273" t="s">
        <v>7087</v>
      </c>
      <c r="F2810" s="272" t="s">
        <v>7087</v>
      </c>
      <c r="G2810" s="272">
        <v>91855</v>
      </c>
      <c r="H2810" s="272" t="s">
        <v>10007</v>
      </c>
      <c r="I2810" s="272" t="s">
        <v>261</v>
      </c>
      <c r="J2810" s="272" t="s">
        <v>7147</v>
      </c>
      <c r="K2810" s="273">
        <v>11.3</v>
      </c>
      <c r="L2810" s="272" t="s">
        <v>7090</v>
      </c>
    </row>
    <row r="2811" spans="1:12">
      <c r="A2811" s="272" t="s">
        <v>9985</v>
      </c>
      <c r="B2811" s="272" t="s">
        <v>9986</v>
      </c>
      <c r="C2811" s="272" t="s">
        <v>9987</v>
      </c>
      <c r="D2811" s="272" t="s">
        <v>9988</v>
      </c>
      <c r="E2811" s="273" t="s">
        <v>7087</v>
      </c>
      <c r="F2811" s="272" t="s">
        <v>7087</v>
      </c>
      <c r="G2811" s="272">
        <v>91856</v>
      </c>
      <c r="H2811" s="272" t="s">
        <v>10008</v>
      </c>
      <c r="I2811" s="272" t="s">
        <v>261</v>
      </c>
      <c r="J2811" s="272" t="s">
        <v>7147</v>
      </c>
      <c r="K2811" s="273">
        <v>12.62</v>
      </c>
      <c r="L2811" s="272" t="s">
        <v>7090</v>
      </c>
    </row>
    <row r="2812" spans="1:12">
      <c r="A2812" s="272" t="s">
        <v>9985</v>
      </c>
      <c r="B2812" s="272" t="s">
        <v>9986</v>
      </c>
      <c r="C2812" s="272" t="s">
        <v>9987</v>
      </c>
      <c r="D2812" s="272" t="s">
        <v>9988</v>
      </c>
      <c r="E2812" s="273" t="s">
        <v>7087</v>
      </c>
      <c r="F2812" s="272" t="s">
        <v>7087</v>
      </c>
      <c r="G2812" s="272">
        <v>91857</v>
      </c>
      <c r="H2812" s="272" t="s">
        <v>10009</v>
      </c>
      <c r="I2812" s="272" t="s">
        <v>261</v>
      </c>
      <c r="J2812" s="272" t="s">
        <v>7147</v>
      </c>
      <c r="K2812" s="273">
        <v>16.12</v>
      </c>
      <c r="L2812" s="272" t="s">
        <v>7090</v>
      </c>
    </row>
    <row r="2813" spans="1:12">
      <c r="A2813" s="272" t="s">
        <v>9985</v>
      </c>
      <c r="B2813" s="272" t="s">
        <v>9986</v>
      </c>
      <c r="C2813" s="272" t="s">
        <v>9987</v>
      </c>
      <c r="D2813" s="272" t="s">
        <v>9988</v>
      </c>
      <c r="E2813" s="273" t="s">
        <v>7087</v>
      </c>
      <c r="F2813" s="272" t="s">
        <v>7087</v>
      </c>
      <c r="G2813" s="272">
        <v>91859</v>
      </c>
      <c r="H2813" s="272" t="s">
        <v>10010</v>
      </c>
      <c r="I2813" s="272" t="s">
        <v>261</v>
      </c>
      <c r="J2813" s="272" t="s">
        <v>7089</v>
      </c>
      <c r="K2813" s="273">
        <v>10.64</v>
      </c>
      <c r="L2813" s="272" t="s">
        <v>7090</v>
      </c>
    </row>
    <row r="2814" spans="1:12">
      <c r="A2814" s="272" t="s">
        <v>9985</v>
      </c>
      <c r="B2814" s="272" t="s">
        <v>9986</v>
      </c>
      <c r="C2814" s="272" t="s">
        <v>9987</v>
      </c>
      <c r="D2814" s="272" t="s">
        <v>9988</v>
      </c>
      <c r="E2814" s="273" t="s">
        <v>7087</v>
      </c>
      <c r="F2814" s="272" t="s">
        <v>7087</v>
      </c>
      <c r="G2814" s="272">
        <v>91860</v>
      </c>
      <c r="H2814" s="272" t="s">
        <v>10011</v>
      </c>
      <c r="I2814" s="272" t="s">
        <v>261</v>
      </c>
      <c r="J2814" s="272" t="s">
        <v>7089</v>
      </c>
      <c r="K2814" s="273">
        <v>13.02</v>
      </c>
      <c r="L2814" s="272" t="s">
        <v>7090</v>
      </c>
    </row>
    <row r="2815" spans="1:12">
      <c r="A2815" s="272" t="s">
        <v>9985</v>
      </c>
      <c r="B2815" s="272" t="s">
        <v>9986</v>
      </c>
      <c r="C2815" s="272" t="s">
        <v>9987</v>
      </c>
      <c r="D2815" s="272" t="s">
        <v>9988</v>
      </c>
      <c r="E2815" s="273" t="s">
        <v>7087</v>
      </c>
      <c r="F2815" s="272" t="s">
        <v>7087</v>
      </c>
      <c r="G2815" s="272">
        <v>91861</v>
      </c>
      <c r="H2815" s="272" t="s">
        <v>10012</v>
      </c>
      <c r="I2815" s="272" t="s">
        <v>261</v>
      </c>
      <c r="J2815" s="272" t="s">
        <v>7089</v>
      </c>
      <c r="K2815" s="273">
        <v>12.34</v>
      </c>
      <c r="L2815" s="272" t="s">
        <v>7090</v>
      </c>
    </row>
    <row r="2816" spans="1:12">
      <c r="A2816" s="272" t="s">
        <v>9985</v>
      </c>
      <c r="B2816" s="272" t="s">
        <v>9986</v>
      </c>
      <c r="C2816" s="272" t="s">
        <v>9987</v>
      </c>
      <c r="D2816" s="272" t="s">
        <v>9988</v>
      </c>
      <c r="E2816" s="273" t="s">
        <v>7087</v>
      </c>
      <c r="F2816" s="272" t="s">
        <v>7087</v>
      </c>
      <c r="G2816" s="272">
        <v>91862</v>
      </c>
      <c r="H2816" s="272" t="s">
        <v>10013</v>
      </c>
      <c r="I2816" s="272" t="s">
        <v>261</v>
      </c>
      <c r="J2816" s="272" t="s">
        <v>7147</v>
      </c>
      <c r="K2816" s="273">
        <v>9.8000000000000007</v>
      </c>
      <c r="L2816" s="272" t="s">
        <v>7090</v>
      </c>
    </row>
    <row r="2817" spans="1:12">
      <c r="A2817" s="272" t="s">
        <v>9985</v>
      </c>
      <c r="B2817" s="272" t="s">
        <v>9986</v>
      </c>
      <c r="C2817" s="272" t="s">
        <v>9987</v>
      </c>
      <c r="D2817" s="272" t="s">
        <v>9988</v>
      </c>
      <c r="E2817" s="273" t="s">
        <v>7087</v>
      </c>
      <c r="F2817" s="272" t="s">
        <v>7087</v>
      </c>
      <c r="G2817" s="272">
        <v>91863</v>
      </c>
      <c r="H2817" s="272" t="s">
        <v>10014</v>
      </c>
      <c r="I2817" s="272" t="s">
        <v>261</v>
      </c>
      <c r="J2817" s="272" t="s">
        <v>7147</v>
      </c>
      <c r="K2817" s="273">
        <v>11.59</v>
      </c>
      <c r="L2817" s="272" t="s">
        <v>7090</v>
      </c>
    </row>
    <row r="2818" spans="1:12">
      <c r="A2818" s="272" t="s">
        <v>9985</v>
      </c>
      <c r="B2818" s="272" t="s">
        <v>9986</v>
      </c>
      <c r="C2818" s="272" t="s">
        <v>9987</v>
      </c>
      <c r="D2818" s="272" t="s">
        <v>9988</v>
      </c>
      <c r="E2818" s="273" t="s">
        <v>7087</v>
      </c>
      <c r="F2818" s="272" t="s">
        <v>7087</v>
      </c>
      <c r="G2818" s="272">
        <v>91864</v>
      </c>
      <c r="H2818" s="272" t="s">
        <v>10015</v>
      </c>
      <c r="I2818" s="272" t="s">
        <v>261</v>
      </c>
      <c r="J2818" s="272" t="s">
        <v>7147</v>
      </c>
      <c r="K2818" s="273">
        <v>15.71</v>
      </c>
      <c r="L2818" s="272" t="s">
        <v>7090</v>
      </c>
    </row>
    <row r="2819" spans="1:12">
      <c r="A2819" s="272" t="s">
        <v>9985</v>
      </c>
      <c r="B2819" s="272" t="s">
        <v>9986</v>
      </c>
      <c r="C2819" s="272" t="s">
        <v>9987</v>
      </c>
      <c r="D2819" s="272" t="s">
        <v>9988</v>
      </c>
      <c r="E2819" s="273" t="s">
        <v>7087</v>
      </c>
      <c r="F2819" s="272" t="s">
        <v>7087</v>
      </c>
      <c r="G2819" s="272">
        <v>91865</v>
      </c>
      <c r="H2819" s="272" t="s">
        <v>10016</v>
      </c>
      <c r="I2819" s="272" t="s">
        <v>261</v>
      </c>
      <c r="J2819" s="272" t="s">
        <v>7147</v>
      </c>
      <c r="K2819" s="273">
        <v>19.71</v>
      </c>
      <c r="L2819" s="272" t="s">
        <v>7090</v>
      </c>
    </row>
    <row r="2820" spans="1:12">
      <c r="A2820" s="272" t="s">
        <v>9985</v>
      </c>
      <c r="B2820" s="272" t="s">
        <v>9986</v>
      </c>
      <c r="C2820" s="272" t="s">
        <v>9987</v>
      </c>
      <c r="D2820" s="272" t="s">
        <v>9988</v>
      </c>
      <c r="E2820" s="273" t="s">
        <v>7087</v>
      </c>
      <c r="F2820" s="272" t="s">
        <v>7087</v>
      </c>
      <c r="G2820" s="272">
        <v>91866</v>
      </c>
      <c r="H2820" s="272" t="s">
        <v>10017</v>
      </c>
      <c r="I2820" s="272" t="s">
        <v>261</v>
      </c>
      <c r="J2820" s="272" t="s">
        <v>7147</v>
      </c>
      <c r="K2820" s="273">
        <v>8.5500000000000007</v>
      </c>
      <c r="L2820" s="272" t="s">
        <v>7090</v>
      </c>
    </row>
    <row r="2821" spans="1:12">
      <c r="A2821" s="272" t="s">
        <v>9985</v>
      </c>
      <c r="B2821" s="272" t="s">
        <v>9986</v>
      </c>
      <c r="C2821" s="272" t="s">
        <v>9987</v>
      </c>
      <c r="D2821" s="272" t="s">
        <v>9988</v>
      </c>
      <c r="E2821" s="273" t="s">
        <v>7087</v>
      </c>
      <c r="F2821" s="272" t="s">
        <v>7087</v>
      </c>
      <c r="G2821" s="272">
        <v>91867</v>
      </c>
      <c r="H2821" s="272" t="s">
        <v>10018</v>
      </c>
      <c r="I2821" s="272" t="s">
        <v>261</v>
      </c>
      <c r="J2821" s="272" t="s">
        <v>7147</v>
      </c>
      <c r="K2821" s="273">
        <v>10.35</v>
      </c>
      <c r="L2821" s="272" t="s">
        <v>7090</v>
      </c>
    </row>
    <row r="2822" spans="1:12">
      <c r="A2822" s="272" t="s">
        <v>9985</v>
      </c>
      <c r="B2822" s="272" t="s">
        <v>9986</v>
      </c>
      <c r="C2822" s="272" t="s">
        <v>9987</v>
      </c>
      <c r="D2822" s="272" t="s">
        <v>9988</v>
      </c>
      <c r="E2822" s="273" t="s">
        <v>7087</v>
      </c>
      <c r="F2822" s="272" t="s">
        <v>7087</v>
      </c>
      <c r="G2822" s="272">
        <v>91868</v>
      </c>
      <c r="H2822" s="272" t="s">
        <v>10019</v>
      </c>
      <c r="I2822" s="272" t="s">
        <v>261</v>
      </c>
      <c r="J2822" s="272" t="s">
        <v>7147</v>
      </c>
      <c r="K2822" s="273">
        <v>14.47</v>
      </c>
      <c r="L2822" s="272" t="s">
        <v>7090</v>
      </c>
    </row>
    <row r="2823" spans="1:12">
      <c r="A2823" s="272" t="s">
        <v>9985</v>
      </c>
      <c r="B2823" s="272" t="s">
        <v>9986</v>
      </c>
      <c r="C2823" s="272" t="s">
        <v>9987</v>
      </c>
      <c r="D2823" s="272" t="s">
        <v>9988</v>
      </c>
      <c r="E2823" s="273" t="s">
        <v>7087</v>
      </c>
      <c r="F2823" s="272" t="s">
        <v>7087</v>
      </c>
      <c r="G2823" s="272">
        <v>91869</v>
      </c>
      <c r="H2823" s="272" t="s">
        <v>10020</v>
      </c>
      <c r="I2823" s="272" t="s">
        <v>261</v>
      </c>
      <c r="J2823" s="272" t="s">
        <v>7147</v>
      </c>
      <c r="K2823" s="273">
        <v>18.420000000000002</v>
      </c>
      <c r="L2823" s="272" t="s">
        <v>7090</v>
      </c>
    </row>
    <row r="2824" spans="1:12">
      <c r="A2824" s="272" t="s">
        <v>9985</v>
      </c>
      <c r="B2824" s="272" t="s">
        <v>9986</v>
      </c>
      <c r="C2824" s="272" t="s">
        <v>9987</v>
      </c>
      <c r="D2824" s="272" t="s">
        <v>9988</v>
      </c>
      <c r="E2824" s="273" t="s">
        <v>7087</v>
      </c>
      <c r="F2824" s="272" t="s">
        <v>7087</v>
      </c>
      <c r="G2824" s="272">
        <v>91870</v>
      </c>
      <c r="H2824" s="272" t="s">
        <v>10021</v>
      </c>
      <c r="I2824" s="272" t="s">
        <v>261</v>
      </c>
      <c r="J2824" s="272" t="s">
        <v>7147</v>
      </c>
      <c r="K2824" s="273">
        <v>12.81</v>
      </c>
      <c r="L2824" s="272" t="s">
        <v>7090</v>
      </c>
    </row>
    <row r="2825" spans="1:12">
      <c r="A2825" s="272" t="s">
        <v>9985</v>
      </c>
      <c r="B2825" s="272" t="s">
        <v>9986</v>
      </c>
      <c r="C2825" s="272" t="s">
        <v>9987</v>
      </c>
      <c r="D2825" s="272" t="s">
        <v>9988</v>
      </c>
      <c r="E2825" s="273" t="s">
        <v>7087</v>
      </c>
      <c r="F2825" s="272" t="s">
        <v>7087</v>
      </c>
      <c r="G2825" s="272">
        <v>91871</v>
      </c>
      <c r="H2825" s="272" t="s">
        <v>10022</v>
      </c>
      <c r="I2825" s="272" t="s">
        <v>261</v>
      </c>
      <c r="J2825" s="272" t="s">
        <v>7147</v>
      </c>
      <c r="K2825" s="273">
        <v>14.6</v>
      </c>
      <c r="L2825" s="272" t="s">
        <v>7090</v>
      </c>
    </row>
    <row r="2826" spans="1:12">
      <c r="A2826" s="272" t="s">
        <v>9985</v>
      </c>
      <c r="B2826" s="272" t="s">
        <v>9986</v>
      </c>
      <c r="C2826" s="272" t="s">
        <v>9987</v>
      </c>
      <c r="D2826" s="272" t="s">
        <v>9988</v>
      </c>
      <c r="E2826" s="273" t="s">
        <v>7087</v>
      </c>
      <c r="F2826" s="272" t="s">
        <v>7087</v>
      </c>
      <c r="G2826" s="272">
        <v>91872</v>
      </c>
      <c r="H2826" s="272" t="s">
        <v>10023</v>
      </c>
      <c r="I2826" s="272" t="s">
        <v>261</v>
      </c>
      <c r="J2826" s="272" t="s">
        <v>7147</v>
      </c>
      <c r="K2826" s="273">
        <v>18.71</v>
      </c>
      <c r="L2826" s="272" t="s">
        <v>7090</v>
      </c>
    </row>
    <row r="2827" spans="1:12">
      <c r="A2827" s="272" t="s">
        <v>9985</v>
      </c>
      <c r="B2827" s="272" t="s">
        <v>9986</v>
      </c>
      <c r="C2827" s="272" t="s">
        <v>9987</v>
      </c>
      <c r="D2827" s="272" t="s">
        <v>9988</v>
      </c>
      <c r="E2827" s="273" t="s">
        <v>7087</v>
      </c>
      <c r="F2827" s="272" t="s">
        <v>7087</v>
      </c>
      <c r="G2827" s="272">
        <v>91873</v>
      </c>
      <c r="H2827" s="272" t="s">
        <v>10024</v>
      </c>
      <c r="I2827" s="272" t="s">
        <v>261</v>
      </c>
      <c r="J2827" s="272" t="s">
        <v>7147</v>
      </c>
      <c r="K2827" s="273">
        <v>22.66</v>
      </c>
      <c r="L2827" s="272" t="s">
        <v>7090</v>
      </c>
    </row>
    <row r="2828" spans="1:12">
      <c r="A2828" s="272" t="s">
        <v>9985</v>
      </c>
      <c r="B2828" s="272" t="s">
        <v>9986</v>
      </c>
      <c r="C2828" s="272" t="s">
        <v>9987</v>
      </c>
      <c r="D2828" s="272" t="s">
        <v>9988</v>
      </c>
      <c r="E2828" s="273" t="s">
        <v>7087</v>
      </c>
      <c r="F2828" s="272" t="s">
        <v>7087</v>
      </c>
      <c r="G2828" s="272">
        <v>93008</v>
      </c>
      <c r="H2828" s="272" t="s">
        <v>10025</v>
      </c>
      <c r="I2828" s="272" t="s">
        <v>261</v>
      </c>
      <c r="J2828" s="272" t="s">
        <v>7147</v>
      </c>
      <c r="K2828" s="273">
        <v>19.27</v>
      </c>
      <c r="L2828" s="272" t="s">
        <v>7090</v>
      </c>
    </row>
    <row r="2829" spans="1:12">
      <c r="A2829" s="272" t="s">
        <v>9985</v>
      </c>
      <c r="B2829" s="272" t="s">
        <v>9986</v>
      </c>
      <c r="C2829" s="272" t="s">
        <v>9987</v>
      </c>
      <c r="D2829" s="272" t="s">
        <v>9988</v>
      </c>
      <c r="E2829" s="273" t="s">
        <v>7087</v>
      </c>
      <c r="F2829" s="272" t="s">
        <v>7087</v>
      </c>
      <c r="G2829" s="272">
        <v>93009</v>
      </c>
      <c r="H2829" s="272" t="s">
        <v>10026</v>
      </c>
      <c r="I2829" s="272" t="s">
        <v>261</v>
      </c>
      <c r="J2829" s="272" t="s">
        <v>7147</v>
      </c>
      <c r="K2829" s="273">
        <v>28.68</v>
      </c>
      <c r="L2829" s="272" t="s">
        <v>7090</v>
      </c>
    </row>
    <row r="2830" spans="1:12">
      <c r="A2830" s="272" t="s">
        <v>9985</v>
      </c>
      <c r="B2830" s="272" t="s">
        <v>9986</v>
      </c>
      <c r="C2830" s="272" t="s">
        <v>9987</v>
      </c>
      <c r="D2830" s="272" t="s">
        <v>9988</v>
      </c>
      <c r="E2830" s="273" t="s">
        <v>7087</v>
      </c>
      <c r="F2830" s="272" t="s">
        <v>7087</v>
      </c>
      <c r="G2830" s="272">
        <v>93010</v>
      </c>
      <c r="H2830" s="272" t="s">
        <v>10027</v>
      </c>
      <c r="I2830" s="272" t="s">
        <v>261</v>
      </c>
      <c r="J2830" s="272" t="s">
        <v>7147</v>
      </c>
      <c r="K2830" s="273">
        <v>40.08</v>
      </c>
      <c r="L2830" s="272" t="s">
        <v>7090</v>
      </c>
    </row>
    <row r="2831" spans="1:12">
      <c r="A2831" s="272" t="s">
        <v>9985</v>
      </c>
      <c r="B2831" s="272" t="s">
        <v>9986</v>
      </c>
      <c r="C2831" s="272" t="s">
        <v>9987</v>
      </c>
      <c r="D2831" s="272" t="s">
        <v>9988</v>
      </c>
      <c r="E2831" s="273" t="s">
        <v>7087</v>
      </c>
      <c r="F2831" s="272" t="s">
        <v>7087</v>
      </c>
      <c r="G2831" s="272">
        <v>93011</v>
      </c>
      <c r="H2831" s="272" t="s">
        <v>10028</v>
      </c>
      <c r="I2831" s="272" t="s">
        <v>261</v>
      </c>
      <c r="J2831" s="272" t="s">
        <v>7147</v>
      </c>
      <c r="K2831" s="273">
        <v>49.12</v>
      </c>
      <c r="L2831" s="272" t="s">
        <v>7090</v>
      </c>
    </row>
    <row r="2832" spans="1:12">
      <c r="A2832" s="272" t="s">
        <v>9985</v>
      </c>
      <c r="B2832" s="272" t="s">
        <v>9986</v>
      </c>
      <c r="C2832" s="272" t="s">
        <v>9987</v>
      </c>
      <c r="D2832" s="272" t="s">
        <v>9988</v>
      </c>
      <c r="E2832" s="273" t="s">
        <v>7087</v>
      </c>
      <c r="F2832" s="272" t="s">
        <v>7087</v>
      </c>
      <c r="G2832" s="272">
        <v>93012</v>
      </c>
      <c r="H2832" s="272" t="s">
        <v>10029</v>
      </c>
      <c r="I2832" s="272" t="s">
        <v>261</v>
      </c>
      <c r="J2832" s="272" t="s">
        <v>7147</v>
      </c>
      <c r="K2832" s="273">
        <v>74.47</v>
      </c>
      <c r="L2832" s="272" t="s">
        <v>7090</v>
      </c>
    </row>
    <row r="2833" spans="1:12">
      <c r="A2833" s="272" t="s">
        <v>9985</v>
      </c>
      <c r="B2833" s="272" t="s">
        <v>9986</v>
      </c>
      <c r="C2833" s="272" t="s">
        <v>9987</v>
      </c>
      <c r="D2833" s="272" t="s">
        <v>9988</v>
      </c>
      <c r="E2833" s="273" t="s">
        <v>7087</v>
      </c>
      <c r="F2833" s="272" t="s">
        <v>7087</v>
      </c>
      <c r="G2833" s="272">
        <v>95726</v>
      </c>
      <c r="H2833" s="272" t="s">
        <v>10030</v>
      </c>
      <c r="I2833" s="272" t="s">
        <v>261</v>
      </c>
      <c r="J2833" s="272" t="s">
        <v>7147</v>
      </c>
      <c r="K2833" s="273">
        <v>16.87</v>
      </c>
      <c r="L2833" s="272" t="s">
        <v>7090</v>
      </c>
    </row>
    <row r="2834" spans="1:12">
      <c r="A2834" s="272" t="s">
        <v>9985</v>
      </c>
      <c r="B2834" s="272" t="s">
        <v>9986</v>
      </c>
      <c r="C2834" s="272" t="s">
        <v>9987</v>
      </c>
      <c r="D2834" s="272" t="s">
        <v>9988</v>
      </c>
      <c r="E2834" s="273" t="s">
        <v>7087</v>
      </c>
      <c r="F2834" s="272" t="s">
        <v>7087</v>
      </c>
      <c r="G2834" s="272">
        <v>95727</v>
      </c>
      <c r="H2834" s="272" t="s">
        <v>10031</v>
      </c>
      <c r="I2834" s="272" t="s">
        <v>261</v>
      </c>
      <c r="J2834" s="272" t="s">
        <v>7147</v>
      </c>
      <c r="K2834" s="273">
        <v>20.54</v>
      </c>
      <c r="L2834" s="272" t="s">
        <v>7090</v>
      </c>
    </row>
    <row r="2835" spans="1:12">
      <c r="A2835" s="272" t="s">
        <v>9985</v>
      </c>
      <c r="B2835" s="272" t="s">
        <v>9986</v>
      </c>
      <c r="C2835" s="272" t="s">
        <v>9987</v>
      </c>
      <c r="D2835" s="272" t="s">
        <v>9988</v>
      </c>
      <c r="E2835" s="273" t="s">
        <v>7087</v>
      </c>
      <c r="F2835" s="272" t="s">
        <v>7087</v>
      </c>
      <c r="G2835" s="272">
        <v>95728</v>
      </c>
      <c r="H2835" s="272" t="s">
        <v>10032</v>
      </c>
      <c r="I2835" s="272" t="s">
        <v>261</v>
      </c>
      <c r="J2835" s="272" t="s">
        <v>7147</v>
      </c>
      <c r="K2835" s="273">
        <v>26.54</v>
      </c>
      <c r="L2835" s="272" t="s">
        <v>7090</v>
      </c>
    </row>
    <row r="2836" spans="1:12">
      <c r="A2836" s="272" t="s">
        <v>9985</v>
      </c>
      <c r="B2836" s="272" t="s">
        <v>9986</v>
      </c>
      <c r="C2836" s="272" t="s">
        <v>9987</v>
      </c>
      <c r="D2836" s="272" t="s">
        <v>9988</v>
      </c>
      <c r="E2836" s="273" t="s">
        <v>7087</v>
      </c>
      <c r="F2836" s="272" t="s">
        <v>7087</v>
      </c>
      <c r="G2836" s="272">
        <v>97667</v>
      </c>
      <c r="H2836" s="272" t="s">
        <v>10033</v>
      </c>
      <c r="I2836" s="272" t="s">
        <v>261</v>
      </c>
      <c r="J2836" s="272" t="s">
        <v>7089</v>
      </c>
      <c r="K2836" s="273">
        <v>8.9700000000000006</v>
      </c>
      <c r="L2836" s="272" t="s">
        <v>7090</v>
      </c>
    </row>
    <row r="2837" spans="1:12">
      <c r="A2837" s="272" t="s">
        <v>9985</v>
      </c>
      <c r="B2837" s="272" t="s">
        <v>9986</v>
      </c>
      <c r="C2837" s="272" t="s">
        <v>9987</v>
      </c>
      <c r="D2837" s="272" t="s">
        <v>9988</v>
      </c>
      <c r="E2837" s="273" t="s">
        <v>7087</v>
      </c>
      <c r="F2837" s="272" t="s">
        <v>7087</v>
      </c>
      <c r="G2837" s="272">
        <v>97668</v>
      </c>
      <c r="H2837" s="272" t="s">
        <v>10034</v>
      </c>
      <c r="I2837" s="272" t="s">
        <v>261</v>
      </c>
      <c r="J2837" s="272" t="s">
        <v>7089</v>
      </c>
      <c r="K2837" s="273">
        <v>12.77</v>
      </c>
      <c r="L2837" s="272" t="s">
        <v>7090</v>
      </c>
    </row>
    <row r="2838" spans="1:12">
      <c r="A2838" s="272" t="s">
        <v>9985</v>
      </c>
      <c r="B2838" s="272" t="s">
        <v>9986</v>
      </c>
      <c r="C2838" s="272" t="s">
        <v>9987</v>
      </c>
      <c r="D2838" s="272" t="s">
        <v>9988</v>
      </c>
      <c r="E2838" s="273" t="s">
        <v>7087</v>
      </c>
      <c r="F2838" s="272" t="s">
        <v>7087</v>
      </c>
      <c r="G2838" s="272">
        <v>97669</v>
      </c>
      <c r="H2838" s="272" t="s">
        <v>10035</v>
      </c>
      <c r="I2838" s="272" t="s">
        <v>261</v>
      </c>
      <c r="J2838" s="272" t="s">
        <v>7089</v>
      </c>
      <c r="K2838" s="273">
        <v>18.88</v>
      </c>
      <c r="L2838" s="272" t="s">
        <v>7090</v>
      </c>
    </row>
    <row r="2839" spans="1:12">
      <c r="A2839" s="272" t="s">
        <v>9985</v>
      </c>
      <c r="B2839" s="272" t="s">
        <v>9986</v>
      </c>
      <c r="C2839" s="272" t="s">
        <v>9987</v>
      </c>
      <c r="D2839" s="272" t="s">
        <v>9988</v>
      </c>
      <c r="E2839" s="273" t="s">
        <v>7087</v>
      </c>
      <c r="F2839" s="272" t="s">
        <v>7087</v>
      </c>
      <c r="G2839" s="272">
        <v>97670</v>
      </c>
      <c r="H2839" s="272" t="s">
        <v>10036</v>
      </c>
      <c r="I2839" s="272" t="s">
        <v>261</v>
      </c>
      <c r="J2839" s="272" t="s">
        <v>7089</v>
      </c>
      <c r="K2839" s="273">
        <v>24.33</v>
      </c>
      <c r="L2839" s="272" t="s">
        <v>7090</v>
      </c>
    </row>
    <row r="2840" spans="1:12">
      <c r="A2840" s="272" t="s">
        <v>9985</v>
      </c>
      <c r="B2840" s="272" t="s">
        <v>9986</v>
      </c>
      <c r="C2840" s="272" t="s">
        <v>10037</v>
      </c>
      <c r="D2840" s="272" t="s">
        <v>10038</v>
      </c>
      <c r="E2840" s="273" t="s">
        <v>7087</v>
      </c>
      <c r="F2840" s="272" t="s">
        <v>7087</v>
      </c>
      <c r="G2840" s="272">
        <v>91874</v>
      </c>
      <c r="H2840" s="272" t="s">
        <v>10039</v>
      </c>
      <c r="I2840" s="272" t="s">
        <v>17</v>
      </c>
      <c r="J2840" s="272" t="s">
        <v>7147</v>
      </c>
      <c r="K2840" s="273">
        <v>6.85</v>
      </c>
      <c r="L2840" s="272" t="s">
        <v>7090</v>
      </c>
    </row>
    <row r="2841" spans="1:12">
      <c r="A2841" s="272" t="s">
        <v>9985</v>
      </c>
      <c r="B2841" s="272" t="s">
        <v>9986</v>
      </c>
      <c r="C2841" s="272" t="s">
        <v>10037</v>
      </c>
      <c r="D2841" s="272" t="s">
        <v>10038</v>
      </c>
      <c r="E2841" s="273" t="s">
        <v>7087</v>
      </c>
      <c r="F2841" s="272" t="s">
        <v>7087</v>
      </c>
      <c r="G2841" s="272">
        <v>91875</v>
      </c>
      <c r="H2841" s="272" t="s">
        <v>10040</v>
      </c>
      <c r="I2841" s="272" t="s">
        <v>17</v>
      </c>
      <c r="J2841" s="272" t="s">
        <v>7147</v>
      </c>
      <c r="K2841" s="273">
        <v>7.98</v>
      </c>
      <c r="L2841" s="272" t="s">
        <v>7090</v>
      </c>
    </row>
    <row r="2842" spans="1:12">
      <c r="A2842" s="272" t="s">
        <v>9985</v>
      </c>
      <c r="B2842" s="272" t="s">
        <v>9986</v>
      </c>
      <c r="C2842" s="272" t="s">
        <v>10037</v>
      </c>
      <c r="D2842" s="272" t="s">
        <v>10038</v>
      </c>
      <c r="E2842" s="273" t="s">
        <v>7087</v>
      </c>
      <c r="F2842" s="272" t="s">
        <v>7087</v>
      </c>
      <c r="G2842" s="272">
        <v>91876</v>
      </c>
      <c r="H2842" s="272" t="s">
        <v>10041</v>
      </c>
      <c r="I2842" s="272" t="s">
        <v>17</v>
      </c>
      <c r="J2842" s="272" t="s">
        <v>7147</v>
      </c>
      <c r="K2842" s="273">
        <v>9.5</v>
      </c>
      <c r="L2842" s="272" t="s">
        <v>7090</v>
      </c>
    </row>
    <row r="2843" spans="1:12">
      <c r="A2843" s="272" t="s">
        <v>9985</v>
      </c>
      <c r="B2843" s="272" t="s">
        <v>9986</v>
      </c>
      <c r="C2843" s="272" t="s">
        <v>10037</v>
      </c>
      <c r="D2843" s="272" t="s">
        <v>10038</v>
      </c>
      <c r="E2843" s="273" t="s">
        <v>7087</v>
      </c>
      <c r="F2843" s="272" t="s">
        <v>7087</v>
      </c>
      <c r="G2843" s="272">
        <v>91877</v>
      </c>
      <c r="H2843" s="272" t="s">
        <v>10042</v>
      </c>
      <c r="I2843" s="272" t="s">
        <v>17</v>
      </c>
      <c r="J2843" s="272" t="s">
        <v>7147</v>
      </c>
      <c r="K2843" s="273">
        <v>11.53</v>
      </c>
      <c r="L2843" s="272" t="s">
        <v>7090</v>
      </c>
    </row>
    <row r="2844" spans="1:12">
      <c r="A2844" s="272" t="s">
        <v>9985</v>
      </c>
      <c r="B2844" s="272" t="s">
        <v>9986</v>
      </c>
      <c r="C2844" s="272" t="s">
        <v>10037</v>
      </c>
      <c r="D2844" s="272" t="s">
        <v>10038</v>
      </c>
      <c r="E2844" s="273" t="s">
        <v>7087</v>
      </c>
      <c r="F2844" s="272" t="s">
        <v>7087</v>
      </c>
      <c r="G2844" s="272">
        <v>91878</v>
      </c>
      <c r="H2844" s="272" t="s">
        <v>10043</v>
      </c>
      <c r="I2844" s="272" t="s">
        <v>17</v>
      </c>
      <c r="J2844" s="272" t="s">
        <v>7147</v>
      </c>
      <c r="K2844" s="273">
        <v>5.35</v>
      </c>
      <c r="L2844" s="272" t="s">
        <v>7090</v>
      </c>
    </row>
    <row r="2845" spans="1:12">
      <c r="A2845" s="272" t="s">
        <v>9985</v>
      </c>
      <c r="B2845" s="272" t="s">
        <v>9986</v>
      </c>
      <c r="C2845" s="272" t="s">
        <v>10037</v>
      </c>
      <c r="D2845" s="272" t="s">
        <v>10038</v>
      </c>
      <c r="E2845" s="273" t="s">
        <v>7087</v>
      </c>
      <c r="F2845" s="272" t="s">
        <v>7087</v>
      </c>
      <c r="G2845" s="272">
        <v>91879</v>
      </c>
      <c r="H2845" s="272" t="s">
        <v>10044</v>
      </c>
      <c r="I2845" s="272" t="s">
        <v>17</v>
      </c>
      <c r="J2845" s="272" t="s">
        <v>7147</v>
      </c>
      <c r="K2845" s="273">
        <v>6.47</v>
      </c>
      <c r="L2845" s="272" t="s">
        <v>7090</v>
      </c>
    </row>
    <row r="2846" spans="1:12">
      <c r="A2846" s="272" t="s">
        <v>9985</v>
      </c>
      <c r="B2846" s="272" t="s">
        <v>9986</v>
      </c>
      <c r="C2846" s="272" t="s">
        <v>10037</v>
      </c>
      <c r="D2846" s="272" t="s">
        <v>10038</v>
      </c>
      <c r="E2846" s="273" t="s">
        <v>7087</v>
      </c>
      <c r="F2846" s="272" t="s">
        <v>7087</v>
      </c>
      <c r="G2846" s="272">
        <v>91880</v>
      </c>
      <c r="H2846" s="272" t="s">
        <v>10045</v>
      </c>
      <c r="I2846" s="272" t="s">
        <v>17</v>
      </c>
      <c r="J2846" s="272" t="s">
        <v>7147</v>
      </c>
      <c r="K2846" s="273">
        <v>8</v>
      </c>
      <c r="L2846" s="272" t="s">
        <v>7090</v>
      </c>
    </row>
    <row r="2847" spans="1:12">
      <c r="A2847" s="272" t="s">
        <v>9985</v>
      </c>
      <c r="B2847" s="272" t="s">
        <v>9986</v>
      </c>
      <c r="C2847" s="272" t="s">
        <v>10037</v>
      </c>
      <c r="D2847" s="272" t="s">
        <v>10038</v>
      </c>
      <c r="E2847" s="273" t="s">
        <v>7087</v>
      </c>
      <c r="F2847" s="272" t="s">
        <v>7087</v>
      </c>
      <c r="G2847" s="272">
        <v>91881</v>
      </c>
      <c r="H2847" s="272" t="s">
        <v>10046</v>
      </c>
      <c r="I2847" s="272" t="s">
        <v>17</v>
      </c>
      <c r="J2847" s="272" t="s">
        <v>7147</v>
      </c>
      <c r="K2847" s="273">
        <v>10.029999999999999</v>
      </c>
      <c r="L2847" s="272" t="s">
        <v>7090</v>
      </c>
    </row>
    <row r="2848" spans="1:12">
      <c r="A2848" s="272" t="s">
        <v>9985</v>
      </c>
      <c r="B2848" s="272" t="s">
        <v>9986</v>
      </c>
      <c r="C2848" s="272" t="s">
        <v>10037</v>
      </c>
      <c r="D2848" s="272" t="s">
        <v>10038</v>
      </c>
      <c r="E2848" s="273" t="s">
        <v>7087</v>
      </c>
      <c r="F2848" s="272" t="s">
        <v>7087</v>
      </c>
      <c r="G2848" s="272">
        <v>91882</v>
      </c>
      <c r="H2848" s="272" t="s">
        <v>10047</v>
      </c>
      <c r="I2848" s="272" t="s">
        <v>17</v>
      </c>
      <c r="J2848" s="272" t="s">
        <v>7147</v>
      </c>
      <c r="K2848" s="273">
        <v>9.9600000000000009</v>
      </c>
      <c r="L2848" s="272" t="s">
        <v>7090</v>
      </c>
    </row>
    <row r="2849" spans="1:12">
      <c r="A2849" s="272" t="s">
        <v>9985</v>
      </c>
      <c r="B2849" s="272" t="s">
        <v>9986</v>
      </c>
      <c r="C2849" s="272" t="s">
        <v>10037</v>
      </c>
      <c r="D2849" s="272" t="s">
        <v>10038</v>
      </c>
      <c r="E2849" s="273" t="s">
        <v>7087</v>
      </c>
      <c r="F2849" s="272" t="s">
        <v>7087</v>
      </c>
      <c r="G2849" s="272">
        <v>91884</v>
      </c>
      <c r="H2849" s="272" t="s">
        <v>10048</v>
      </c>
      <c r="I2849" s="272" t="s">
        <v>17</v>
      </c>
      <c r="J2849" s="272" t="s">
        <v>7147</v>
      </c>
      <c r="K2849" s="273">
        <v>11.08</v>
      </c>
      <c r="L2849" s="272" t="s">
        <v>7090</v>
      </c>
    </row>
    <row r="2850" spans="1:12">
      <c r="A2850" s="272" t="s">
        <v>9985</v>
      </c>
      <c r="B2850" s="272" t="s">
        <v>9986</v>
      </c>
      <c r="C2850" s="272" t="s">
        <v>10037</v>
      </c>
      <c r="D2850" s="272" t="s">
        <v>10038</v>
      </c>
      <c r="E2850" s="273" t="s">
        <v>7087</v>
      </c>
      <c r="F2850" s="272" t="s">
        <v>7087</v>
      </c>
      <c r="G2850" s="272">
        <v>91885</v>
      </c>
      <c r="H2850" s="272" t="s">
        <v>10049</v>
      </c>
      <c r="I2850" s="272" t="s">
        <v>17</v>
      </c>
      <c r="J2850" s="272" t="s">
        <v>7147</v>
      </c>
      <c r="K2850" s="273">
        <v>12.56</v>
      </c>
      <c r="L2850" s="272" t="s">
        <v>7090</v>
      </c>
    </row>
    <row r="2851" spans="1:12">
      <c r="A2851" s="272" t="s">
        <v>9985</v>
      </c>
      <c r="B2851" s="272" t="s">
        <v>9986</v>
      </c>
      <c r="C2851" s="272" t="s">
        <v>10037</v>
      </c>
      <c r="D2851" s="272" t="s">
        <v>10038</v>
      </c>
      <c r="E2851" s="273" t="s">
        <v>7087</v>
      </c>
      <c r="F2851" s="272" t="s">
        <v>7087</v>
      </c>
      <c r="G2851" s="272">
        <v>91886</v>
      </c>
      <c r="H2851" s="272" t="s">
        <v>10050</v>
      </c>
      <c r="I2851" s="272" t="s">
        <v>17</v>
      </c>
      <c r="J2851" s="272" t="s">
        <v>7147</v>
      </c>
      <c r="K2851" s="273">
        <v>14.53</v>
      </c>
      <c r="L2851" s="272" t="s">
        <v>7090</v>
      </c>
    </row>
    <row r="2852" spans="1:12">
      <c r="A2852" s="272" t="s">
        <v>9985</v>
      </c>
      <c r="B2852" s="272" t="s">
        <v>9986</v>
      </c>
      <c r="C2852" s="272" t="s">
        <v>10037</v>
      </c>
      <c r="D2852" s="272" t="s">
        <v>10038</v>
      </c>
      <c r="E2852" s="273" t="s">
        <v>7087</v>
      </c>
      <c r="F2852" s="272" t="s">
        <v>7087</v>
      </c>
      <c r="G2852" s="272">
        <v>91887</v>
      </c>
      <c r="H2852" s="272" t="s">
        <v>10051</v>
      </c>
      <c r="I2852" s="272" t="s">
        <v>17</v>
      </c>
      <c r="J2852" s="272" t="s">
        <v>7147</v>
      </c>
      <c r="K2852" s="273">
        <v>11.42</v>
      </c>
      <c r="L2852" s="272" t="s">
        <v>7090</v>
      </c>
    </row>
    <row r="2853" spans="1:12">
      <c r="A2853" s="272" t="s">
        <v>9985</v>
      </c>
      <c r="B2853" s="272" t="s">
        <v>9986</v>
      </c>
      <c r="C2853" s="272" t="s">
        <v>10037</v>
      </c>
      <c r="D2853" s="272" t="s">
        <v>10038</v>
      </c>
      <c r="E2853" s="273" t="s">
        <v>7087</v>
      </c>
      <c r="F2853" s="272" t="s">
        <v>7087</v>
      </c>
      <c r="G2853" s="272">
        <v>91889</v>
      </c>
      <c r="H2853" s="272" t="s">
        <v>10052</v>
      </c>
      <c r="I2853" s="272" t="s">
        <v>17</v>
      </c>
      <c r="J2853" s="272" t="s">
        <v>7147</v>
      </c>
      <c r="K2853" s="273">
        <v>11.2</v>
      </c>
      <c r="L2853" s="272" t="s">
        <v>7090</v>
      </c>
    </row>
    <row r="2854" spans="1:12">
      <c r="A2854" s="272" t="s">
        <v>9985</v>
      </c>
      <c r="B2854" s="272" t="s">
        <v>9986</v>
      </c>
      <c r="C2854" s="272" t="s">
        <v>10037</v>
      </c>
      <c r="D2854" s="272" t="s">
        <v>10038</v>
      </c>
      <c r="E2854" s="273" t="s">
        <v>7087</v>
      </c>
      <c r="F2854" s="272" t="s">
        <v>7087</v>
      </c>
      <c r="G2854" s="272">
        <v>91890</v>
      </c>
      <c r="H2854" s="272" t="s">
        <v>10053</v>
      </c>
      <c r="I2854" s="272" t="s">
        <v>17</v>
      </c>
      <c r="J2854" s="272" t="s">
        <v>7147</v>
      </c>
      <c r="K2854" s="273">
        <v>12.69</v>
      </c>
      <c r="L2854" s="272" t="s">
        <v>7090</v>
      </c>
    </row>
    <row r="2855" spans="1:12">
      <c r="A2855" s="272" t="s">
        <v>9985</v>
      </c>
      <c r="B2855" s="272" t="s">
        <v>9986</v>
      </c>
      <c r="C2855" s="272" t="s">
        <v>10037</v>
      </c>
      <c r="D2855" s="272" t="s">
        <v>10038</v>
      </c>
      <c r="E2855" s="273" t="s">
        <v>7087</v>
      </c>
      <c r="F2855" s="272" t="s">
        <v>7087</v>
      </c>
      <c r="G2855" s="272">
        <v>91892</v>
      </c>
      <c r="H2855" s="272" t="s">
        <v>10054</v>
      </c>
      <c r="I2855" s="272" t="s">
        <v>17</v>
      </c>
      <c r="J2855" s="272" t="s">
        <v>7147</v>
      </c>
      <c r="K2855" s="273">
        <v>14.14</v>
      </c>
      <c r="L2855" s="272" t="s">
        <v>7090</v>
      </c>
    </row>
    <row r="2856" spans="1:12">
      <c r="A2856" s="272" t="s">
        <v>9985</v>
      </c>
      <c r="B2856" s="272" t="s">
        <v>9986</v>
      </c>
      <c r="C2856" s="272" t="s">
        <v>10037</v>
      </c>
      <c r="D2856" s="272" t="s">
        <v>10038</v>
      </c>
      <c r="E2856" s="273" t="s">
        <v>7087</v>
      </c>
      <c r="F2856" s="272" t="s">
        <v>7087</v>
      </c>
      <c r="G2856" s="272">
        <v>91893</v>
      </c>
      <c r="H2856" s="272" t="s">
        <v>10055</v>
      </c>
      <c r="I2856" s="272" t="s">
        <v>17</v>
      </c>
      <c r="J2856" s="272" t="s">
        <v>7147</v>
      </c>
      <c r="K2856" s="273">
        <v>15.5</v>
      </c>
      <c r="L2856" s="272" t="s">
        <v>7090</v>
      </c>
    </row>
    <row r="2857" spans="1:12">
      <c r="A2857" s="272" t="s">
        <v>9985</v>
      </c>
      <c r="B2857" s="272" t="s">
        <v>9986</v>
      </c>
      <c r="C2857" s="272" t="s">
        <v>10037</v>
      </c>
      <c r="D2857" s="272" t="s">
        <v>10038</v>
      </c>
      <c r="E2857" s="273" t="s">
        <v>7087</v>
      </c>
      <c r="F2857" s="272" t="s">
        <v>7087</v>
      </c>
      <c r="G2857" s="272">
        <v>91895</v>
      </c>
      <c r="H2857" s="272" t="s">
        <v>10056</v>
      </c>
      <c r="I2857" s="272" t="s">
        <v>17</v>
      </c>
      <c r="J2857" s="272" t="s">
        <v>7147</v>
      </c>
      <c r="K2857" s="273">
        <v>16.97</v>
      </c>
      <c r="L2857" s="272" t="s">
        <v>7090</v>
      </c>
    </row>
    <row r="2858" spans="1:12">
      <c r="A2858" s="272" t="s">
        <v>9985</v>
      </c>
      <c r="B2858" s="272" t="s">
        <v>9986</v>
      </c>
      <c r="C2858" s="272" t="s">
        <v>10037</v>
      </c>
      <c r="D2858" s="272" t="s">
        <v>10038</v>
      </c>
      <c r="E2858" s="273" t="s">
        <v>7087</v>
      </c>
      <c r="F2858" s="272" t="s">
        <v>7087</v>
      </c>
      <c r="G2858" s="272">
        <v>91896</v>
      </c>
      <c r="H2858" s="272" t="s">
        <v>10057</v>
      </c>
      <c r="I2858" s="272" t="s">
        <v>17</v>
      </c>
      <c r="J2858" s="272" t="s">
        <v>7147</v>
      </c>
      <c r="K2858" s="273">
        <v>17.86</v>
      </c>
      <c r="L2858" s="272" t="s">
        <v>7090</v>
      </c>
    </row>
    <row r="2859" spans="1:12">
      <c r="A2859" s="272" t="s">
        <v>9985</v>
      </c>
      <c r="B2859" s="272" t="s">
        <v>9986</v>
      </c>
      <c r="C2859" s="272" t="s">
        <v>10037</v>
      </c>
      <c r="D2859" s="272" t="s">
        <v>10038</v>
      </c>
      <c r="E2859" s="273" t="s">
        <v>7087</v>
      </c>
      <c r="F2859" s="272" t="s">
        <v>7087</v>
      </c>
      <c r="G2859" s="272">
        <v>91898</v>
      </c>
      <c r="H2859" s="272" t="s">
        <v>10058</v>
      </c>
      <c r="I2859" s="272" t="s">
        <v>17</v>
      </c>
      <c r="J2859" s="272" t="s">
        <v>7147</v>
      </c>
      <c r="K2859" s="273">
        <v>19.440000000000001</v>
      </c>
      <c r="L2859" s="272" t="s">
        <v>7090</v>
      </c>
    </row>
    <row r="2860" spans="1:12">
      <c r="A2860" s="272" t="s">
        <v>9985</v>
      </c>
      <c r="B2860" s="272" t="s">
        <v>9986</v>
      </c>
      <c r="C2860" s="272" t="s">
        <v>10037</v>
      </c>
      <c r="D2860" s="272" t="s">
        <v>10038</v>
      </c>
      <c r="E2860" s="273" t="s">
        <v>7087</v>
      </c>
      <c r="F2860" s="272" t="s">
        <v>7087</v>
      </c>
      <c r="G2860" s="272">
        <v>91899</v>
      </c>
      <c r="H2860" s="272" t="s">
        <v>10059</v>
      </c>
      <c r="I2860" s="272" t="s">
        <v>17</v>
      </c>
      <c r="J2860" s="272" t="s">
        <v>7147</v>
      </c>
      <c r="K2860" s="273">
        <v>9.15</v>
      </c>
      <c r="L2860" s="272" t="s">
        <v>7090</v>
      </c>
    </row>
    <row r="2861" spans="1:12">
      <c r="A2861" s="272" t="s">
        <v>9985</v>
      </c>
      <c r="B2861" s="272" t="s">
        <v>9986</v>
      </c>
      <c r="C2861" s="272" t="s">
        <v>10037</v>
      </c>
      <c r="D2861" s="272" t="s">
        <v>10038</v>
      </c>
      <c r="E2861" s="273" t="s">
        <v>7087</v>
      </c>
      <c r="F2861" s="272" t="s">
        <v>7087</v>
      </c>
      <c r="G2861" s="272">
        <v>91901</v>
      </c>
      <c r="H2861" s="272" t="s">
        <v>10060</v>
      </c>
      <c r="I2861" s="272" t="s">
        <v>17</v>
      </c>
      <c r="J2861" s="272" t="s">
        <v>7147</v>
      </c>
      <c r="K2861" s="273">
        <v>8.93</v>
      </c>
      <c r="L2861" s="272" t="s">
        <v>7090</v>
      </c>
    </row>
    <row r="2862" spans="1:12">
      <c r="A2862" s="272" t="s">
        <v>9985</v>
      </c>
      <c r="B2862" s="272" t="s">
        <v>9986</v>
      </c>
      <c r="C2862" s="272" t="s">
        <v>10037</v>
      </c>
      <c r="D2862" s="272" t="s">
        <v>10038</v>
      </c>
      <c r="E2862" s="273" t="s">
        <v>7087</v>
      </c>
      <c r="F2862" s="272" t="s">
        <v>7087</v>
      </c>
      <c r="G2862" s="272">
        <v>91902</v>
      </c>
      <c r="H2862" s="272" t="s">
        <v>10061</v>
      </c>
      <c r="I2862" s="272" t="s">
        <v>17</v>
      </c>
      <c r="J2862" s="272" t="s">
        <v>7147</v>
      </c>
      <c r="K2862" s="273">
        <v>10.41</v>
      </c>
      <c r="L2862" s="272" t="s">
        <v>7090</v>
      </c>
    </row>
    <row r="2863" spans="1:12">
      <c r="A2863" s="272" t="s">
        <v>9985</v>
      </c>
      <c r="B2863" s="272" t="s">
        <v>9986</v>
      </c>
      <c r="C2863" s="272" t="s">
        <v>10037</v>
      </c>
      <c r="D2863" s="272" t="s">
        <v>10038</v>
      </c>
      <c r="E2863" s="273" t="s">
        <v>7087</v>
      </c>
      <c r="F2863" s="272" t="s">
        <v>7087</v>
      </c>
      <c r="G2863" s="272">
        <v>91904</v>
      </c>
      <c r="H2863" s="272" t="s">
        <v>10062</v>
      </c>
      <c r="I2863" s="272" t="s">
        <v>17</v>
      </c>
      <c r="J2863" s="272" t="s">
        <v>7147</v>
      </c>
      <c r="K2863" s="273">
        <v>11.86</v>
      </c>
      <c r="L2863" s="272" t="s">
        <v>7090</v>
      </c>
    </row>
    <row r="2864" spans="1:12">
      <c r="A2864" s="272" t="s">
        <v>9985</v>
      </c>
      <c r="B2864" s="272" t="s">
        <v>9986</v>
      </c>
      <c r="C2864" s="272" t="s">
        <v>10037</v>
      </c>
      <c r="D2864" s="272" t="s">
        <v>10038</v>
      </c>
      <c r="E2864" s="273" t="s">
        <v>7087</v>
      </c>
      <c r="F2864" s="272" t="s">
        <v>7087</v>
      </c>
      <c r="G2864" s="272">
        <v>91905</v>
      </c>
      <c r="H2864" s="272" t="s">
        <v>10063</v>
      </c>
      <c r="I2864" s="272" t="s">
        <v>17</v>
      </c>
      <c r="J2864" s="272" t="s">
        <v>7147</v>
      </c>
      <c r="K2864" s="273">
        <v>13.21</v>
      </c>
      <c r="L2864" s="272" t="s">
        <v>7090</v>
      </c>
    </row>
    <row r="2865" spans="1:12">
      <c r="A2865" s="272" t="s">
        <v>9985</v>
      </c>
      <c r="B2865" s="272" t="s">
        <v>9986</v>
      </c>
      <c r="C2865" s="272" t="s">
        <v>10037</v>
      </c>
      <c r="D2865" s="272" t="s">
        <v>10038</v>
      </c>
      <c r="E2865" s="273" t="s">
        <v>7087</v>
      </c>
      <c r="F2865" s="272" t="s">
        <v>7087</v>
      </c>
      <c r="G2865" s="272">
        <v>91907</v>
      </c>
      <c r="H2865" s="272" t="s">
        <v>10064</v>
      </c>
      <c r="I2865" s="272" t="s">
        <v>17</v>
      </c>
      <c r="J2865" s="272" t="s">
        <v>7147</v>
      </c>
      <c r="K2865" s="273">
        <v>14.68</v>
      </c>
      <c r="L2865" s="272" t="s">
        <v>7090</v>
      </c>
    </row>
    <row r="2866" spans="1:12">
      <c r="A2866" s="272" t="s">
        <v>9985</v>
      </c>
      <c r="B2866" s="272" t="s">
        <v>9986</v>
      </c>
      <c r="C2866" s="272" t="s">
        <v>10037</v>
      </c>
      <c r="D2866" s="272" t="s">
        <v>10038</v>
      </c>
      <c r="E2866" s="273" t="s">
        <v>7087</v>
      </c>
      <c r="F2866" s="272" t="s">
        <v>7087</v>
      </c>
      <c r="G2866" s="272">
        <v>91908</v>
      </c>
      <c r="H2866" s="272" t="s">
        <v>10065</v>
      </c>
      <c r="I2866" s="272" t="s">
        <v>17</v>
      </c>
      <c r="J2866" s="272" t="s">
        <v>7147</v>
      </c>
      <c r="K2866" s="273">
        <v>15.63</v>
      </c>
      <c r="L2866" s="272" t="s">
        <v>7090</v>
      </c>
    </row>
    <row r="2867" spans="1:12">
      <c r="A2867" s="272" t="s">
        <v>9985</v>
      </c>
      <c r="B2867" s="272" t="s">
        <v>9986</v>
      </c>
      <c r="C2867" s="272" t="s">
        <v>10037</v>
      </c>
      <c r="D2867" s="272" t="s">
        <v>10038</v>
      </c>
      <c r="E2867" s="273" t="s">
        <v>7087</v>
      </c>
      <c r="F2867" s="272" t="s">
        <v>7087</v>
      </c>
      <c r="G2867" s="272">
        <v>91910</v>
      </c>
      <c r="H2867" s="272" t="s">
        <v>10066</v>
      </c>
      <c r="I2867" s="272" t="s">
        <v>17</v>
      </c>
      <c r="J2867" s="272" t="s">
        <v>7147</v>
      </c>
      <c r="K2867" s="273">
        <v>17.21</v>
      </c>
      <c r="L2867" s="272" t="s">
        <v>7090</v>
      </c>
    </row>
    <row r="2868" spans="1:12">
      <c r="A2868" s="272" t="s">
        <v>9985</v>
      </c>
      <c r="B2868" s="272" t="s">
        <v>9986</v>
      </c>
      <c r="C2868" s="272" t="s">
        <v>10037</v>
      </c>
      <c r="D2868" s="272" t="s">
        <v>10038</v>
      </c>
      <c r="E2868" s="273" t="s">
        <v>7087</v>
      </c>
      <c r="F2868" s="272" t="s">
        <v>7087</v>
      </c>
      <c r="G2868" s="272">
        <v>91911</v>
      </c>
      <c r="H2868" s="272" t="s">
        <v>10067</v>
      </c>
      <c r="I2868" s="272" t="s">
        <v>17</v>
      </c>
      <c r="J2868" s="272" t="s">
        <v>7147</v>
      </c>
      <c r="K2868" s="273">
        <v>16.09</v>
      </c>
      <c r="L2868" s="272" t="s">
        <v>7090</v>
      </c>
    </row>
    <row r="2869" spans="1:12">
      <c r="A2869" s="272" t="s">
        <v>9985</v>
      </c>
      <c r="B2869" s="272" t="s">
        <v>9986</v>
      </c>
      <c r="C2869" s="272" t="s">
        <v>10037</v>
      </c>
      <c r="D2869" s="272" t="s">
        <v>10038</v>
      </c>
      <c r="E2869" s="273" t="s">
        <v>7087</v>
      </c>
      <c r="F2869" s="272" t="s">
        <v>7087</v>
      </c>
      <c r="G2869" s="272">
        <v>91913</v>
      </c>
      <c r="H2869" s="272" t="s">
        <v>10068</v>
      </c>
      <c r="I2869" s="272" t="s">
        <v>17</v>
      </c>
      <c r="J2869" s="272" t="s">
        <v>7147</v>
      </c>
      <c r="K2869" s="273">
        <v>15.87</v>
      </c>
      <c r="L2869" s="272" t="s">
        <v>7090</v>
      </c>
    </row>
    <row r="2870" spans="1:12">
      <c r="A2870" s="272" t="s">
        <v>9985</v>
      </c>
      <c r="B2870" s="272" t="s">
        <v>9986</v>
      </c>
      <c r="C2870" s="272" t="s">
        <v>10037</v>
      </c>
      <c r="D2870" s="272" t="s">
        <v>10038</v>
      </c>
      <c r="E2870" s="273" t="s">
        <v>7087</v>
      </c>
      <c r="F2870" s="272" t="s">
        <v>7087</v>
      </c>
      <c r="G2870" s="272">
        <v>91914</v>
      </c>
      <c r="H2870" s="272" t="s">
        <v>10069</v>
      </c>
      <c r="I2870" s="272" t="s">
        <v>17</v>
      </c>
      <c r="J2870" s="272" t="s">
        <v>7147</v>
      </c>
      <c r="K2870" s="273">
        <v>17.3</v>
      </c>
      <c r="L2870" s="272" t="s">
        <v>7090</v>
      </c>
    </row>
    <row r="2871" spans="1:12">
      <c r="A2871" s="272" t="s">
        <v>9985</v>
      </c>
      <c r="B2871" s="272" t="s">
        <v>9986</v>
      </c>
      <c r="C2871" s="272" t="s">
        <v>10037</v>
      </c>
      <c r="D2871" s="272" t="s">
        <v>10038</v>
      </c>
      <c r="E2871" s="273" t="s">
        <v>7087</v>
      </c>
      <c r="F2871" s="272" t="s">
        <v>7087</v>
      </c>
      <c r="G2871" s="272">
        <v>91916</v>
      </c>
      <c r="H2871" s="272" t="s">
        <v>10070</v>
      </c>
      <c r="I2871" s="272" t="s">
        <v>17</v>
      </c>
      <c r="J2871" s="272" t="s">
        <v>7147</v>
      </c>
      <c r="K2871" s="273">
        <v>18.75</v>
      </c>
      <c r="L2871" s="272" t="s">
        <v>7090</v>
      </c>
    </row>
    <row r="2872" spans="1:12">
      <c r="A2872" s="272" t="s">
        <v>9985</v>
      </c>
      <c r="B2872" s="272" t="s">
        <v>9986</v>
      </c>
      <c r="C2872" s="272" t="s">
        <v>10037</v>
      </c>
      <c r="D2872" s="272" t="s">
        <v>10038</v>
      </c>
      <c r="E2872" s="273" t="s">
        <v>7087</v>
      </c>
      <c r="F2872" s="272" t="s">
        <v>7087</v>
      </c>
      <c r="G2872" s="272">
        <v>91917</v>
      </c>
      <c r="H2872" s="272" t="s">
        <v>10071</v>
      </c>
      <c r="I2872" s="272" t="s">
        <v>17</v>
      </c>
      <c r="J2872" s="272" t="s">
        <v>7147</v>
      </c>
      <c r="K2872" s="273">
        <v>20.059999999999999</v>
      </c>
      <c r="L2872" s="272" t="s">
        <v>7090</v>
      </c>
    </row>
    <row r="2873" spans="1:12">
      <c r="A2873" s="272" t="s">
        <v>9985</v>
      </c>
      <c r="B2873" s="272" t="s">
        <v>9986</v>
      </c>
      <c r="C2873" s="272" t="s">
        <v>10037</v>
      </c>
      <c r="D2873" s="272" t="s">
        <v>10038</v>
      </c>
      <c r="E2873" s="273" t="s">
        <v>7087</v>
      </c>
      <c r="F2873" s="272" t="s">
        <v>7087</v>
      </c>
      <c r="G2873" s="272">
        <v>91919</v>
      </c>
      <c r="H2873" s="272" t="s">
        <v>10072</v>
      </c>
      <c r="I2873" s="272" t="s">
        <v>17</v>
      </c>
      <c r="J2873" s="272" t="s">
        <v>7147</v>
      </c>
      <c r="K2873" s="273">
        <v>21.53</v>
      </c>
      <c r="L2873" s="272" t="s">
        <v>7090</v>
      </c>
    </row>
    <row r="2874" spans="1:12">
      <c r="A2874" s="272" t="s">
        <v>9985</v>
      </c>
      <c r="B2874" s="272" t="s">
        <v>9986</v>
      </c>
      <c r="C2874" s="272" t="s">
        <v>10037</v>
      </c>
      <c r="D2874" s="272" t="s">
        <v>10038</v>
      </c>
      <c r="E2874" s="273" t="s">
        <v>7087</v>
      </c>
      <c r="F2874" s="272" t="s">
        <v>7087</v>
      </c>
      <c r="G2874" s="272">
        <v>91920</v>
      </c>
      <c r="H2874" s="272" t="s">
        <v>10073</v>
      </c>
      <c r="I2874" s="272" t="s">
        <v>17</v>
      </c>
      <c r="J2874" s="272" t="s">
        <v>7147</v>
      </c>
      <c r="K2874" s="273">
        <v>22.37</v>
      </c>
      <c r="L2874" s="272" t="s">
        <v>7090</v>
      </c>
    </row>
    <row r="2875" spans="1:12">
      <c r="A2875" s="272" t="s">
        <v>9985</v>
      </c>
      <c r="B2875" s="272" t="s">
        <v>9986</v>
      </c>
      <c r="C2875" s="272" t="s">
        <v>10037</v>
      </c>
      <c r="D2875" s="272" t="s">
        <v>10038</v>
      </c>
      <c r="E2875" s="273" t="s">
        <v>7087</v>
      </c>
      <c r="F2875" s="272" t="s">
        <v>7087</v>
      </c>
      <c r="G2875" s="272">
        <v>91922</v>
      </c>
      <c r="H2875" s="272" t="s">
        <v>10074</v>
      </c>
      <c r="I2875" s="272" t="s">
        <v>17</v>
      </c>
      <c r="J2875" s="272" t="s">
        <v>7147</v>
      </c>
      <c r="K2875" s="273">
        <v>23.95</v>
      </c>
      <c r="L2875" s="272" t="s">
        <v>7090</v>
      </c>
    </row>
    <row r="2876" spans="1:12">
      <c r="A2876" s="272" t="s">
        <v>9985</v>
      </c>
      <c r="B2876" s="272" t="s">
        <v>9986</v>
      </c>
      <c r="C2876" s="272" t="s">
        <v>10037</v>
      </c>
      <c r="D2876" s="272" t="s">
        <v>10038</v>
      </c>
      <c r="E2876" s="273" t="s">
        <v>7087</v>
      </c>
      <c r="F2876" s="272" t="s">
        <v>7087</v>
      </c>
      <c r="G2876" s="272">
        <v>93013</v>
      </c>
      <c r="H2876" s="272" t="s">
        <v>10075</v>
      </c>
      <c r="I2876" s="272" t="s">
        <v>17</v>
      </c>
      <c r="J2876" s="272" t="s">
        <v>7147</v>
      </c>
      <c r="K2876" s="273">
        <v>14.24</v>
      </c>
      <c r="L2876" s="272" t="s">
        <v>7090</v>
      </c>
    </row>
    <row r="2877" spans="1:12">
      <c r="A2877" s="272" t="s">
        <v>9985</v>
      </c>
      <c r="B2877" s="272" t="s">
        <v>9986</v>
      </c>
      <c r="C2877" s="272" t="s">
        <v>10037</v>
      </c>
      <c r="D2877" s="272" t="s">
        <v>10038</v>
      </c>
      <c r="E2877" s="273" t="s">
        <v>7087</v>
      </c>
      <c r="F2877" s="272" t="s">
        <v>7087</v>
      </c>
      <c r="G2877" s="272">
        <v>93014</v>
      </c>
      <c r="H2877" s="272" t="s">
        <v>10076</v>
      </c>
      <c r="I2877" s="272" t="s">
        <v>17</v>
      </c>
      <c r="J2877" s="272" t="s">
        <v>7147</v>
      </c>
      <c r="K2877" s="273">
        <v>17.149999999999999</v>
      </c>
      <c r="L2877" s="272" t="s">
        <v>7090</v>
      </c>
    </row>
    <row r="2878" spans="1:12">
      <c r="A2878" s="272" t="s">
        <v>9985</v>
      </c>
      <c r="B2878" s="272" t="s">
        <v>9986</v>
      </c>
      <c r="C2878" s="272" t="s">
        <v>10037</v>
      </c>
      <c r="D2878" s="272" t="s">
        <v>10038</v>
      </c>
      <c r="E2878" s="273" t="s">
        <v>7087</v>
      </c>
      <c r="F2878" s="272" t="s">
        <v>7087</v>
      </c>
      <c r="G2878" s="272">
        <v>93015</v>
      </c>
      <c r="H2878" s="272" t="s">
        <v>10077</v>
      </c>
      <c r="I2878" s="272" t="s">
        <v>17</v>
      </c>
      <c r="J2878" s="272" t="s">
        <v>7147</v>
      </c>
      <c r="K2878" s="273">
        <v>24.39</v>
      </c>
      <c r="L2878" s="272" t="s">
        <v>7090</v>
      </c>
    </row>
    <row r="2879" spans="1:12">
      <c r="A2879" s="272" t="s">
        <v>9985</v>
      </c>
      <c r="B2879" s="272" t="s">
        <v>9986</v>
      </c>
      <c r="C2879" s="272" t="s">
        <v>10037</v>
      </c>
      <c r="D2879" s="272" t="s">
        <v>10038</v>
      </c>
      <c r="E2879" s="273" t="s">
        <v>7087</v>
      </c>
      <c r="F2879" s="272" t="s">
        <v>7087</v>
      </c>
      <c r="G2879" s="272">
        <v>93016</v>
      </c>
      <c r="H2879" s="272" t="s">
        <v>10078</v>
      </c>
      <c r="I2879" s="272" t="s">
        <v>17</v>
      </c>
      <c r="J2879" s="272" t="s">
        <v>7147</v>
      </c>
      <c r="K2879" s="273">
        <v>29.03</v>
      </c>
      <c r="L2879" s="272" t="s">
        <v>7090</v>
      </c>
    </row>
    <row r="2880" spans="1:12">
      <c r="A2880" s="272" t="s">
        <v>9985</v>
      </c>
      <c r="B2880" s="272" t="s">
        <v>9986</v>
      </c>
      <c r="C2880" s="272" t="s">
        <v>10037</v>
      </c>
      <c r="D2880" s="272" t="s">
        <v>10038</v>
      </c>
      <c r="E2880" s="273" t="s">
        <v>7087</v>
      </c>
      <c r="F2880" s="272" t="s">
        <v>7087</v>
      </c>
      <c r="G2880" s="272">
        <v>93017</v>
      </c>
      <c r="H2880" s="272" t="s">
        <v>10079</v>
      </c>
      <c r="I2880" s="272" t="s">
        <v>17</v>
      </c>
      <c r="J2880" s="272" t="s">
        <v>7147</v>
      </c>
      <c r="K2880" s="273">
        <v>41.95</v>
      </c>
      <c r="L2880" s="272" t="s">
        <v>7090</v>
      </c>
    </row>
    <row r="2881" spans="1:12">
      <c r="A2881" s="272" t="s">
        <v>9985</v>
      </c>
      <c r="B2881" s="272" t="s">
        <v>9986</v>
      </c>
      <c r="C2881" s="272" t="s">
        <v>10037</v>
      </c>
      <c r="D2881" s="272" t="s">
        <v>10038</v>
      </c>
      <c r="E2881" s="273" t="s">
        <v>7087</v>
      </c>
      <c r="F2881" s="272" t="s">
        <v>7087</v>
      </c>
      <c r="G2881" s="272">
        <v>93018</v>
      </c>
      <c r="H2881" s="272" t="s">
        <v>10080</v>
      </c>
      <c r="I2881" s="272" t="s">
        <v>17</v>
      </c>
      <c r="J2881" s="272" t="s">
        <v>7147</v>
      </c>
      <c r="K2881" s="273">
        <v>21.62</v>
      </c>
      <c r="L2881" s="272" t="s">
        <v>7090</v>
      </c>
    </row>
    <row r="2882" spans="1:12">
      <c r="A2882" s="272" t="s">
        <v>9985</v>
      </c>
      <c r="B2882" s="272" t="s">
        <v>9986</v>
      </c>
      <c r="C2882" s="272" t="s">
        <v>10037</v>
      </c>
      <c r="D2882" s="272" t="s">
        <v>10038</v>
      </c>
      <c r="E2882" s="273" t="s">
        <v>7087</v>
      </c>
      <c r="F2882" s="272" t="s">
        <v>7087</v>
      </c>
      <c r="G2882" s="272">
        <v>93020</v>
      </c>
      <c r="H2882" s="272" t="s">
        <v>10081</v>
      </c>
      <c r="I2882" s="272" t="s">
        <v>17</v>
      </c>
      <c r="J2882" s="272" t="s">
        <v>7147</v>
      </c>
      <c r="K2882" s="273">
        <v>26.85</v>
      </c>
      <c r="L2882" s="272" t="s">
        <v>7090</v>
      </c>
    </row>
    <row r="2883" spans="1:12">
      <c r="A2883" s="272" t="s">
        <v>9985</v>
      </c>
      <c r="B2883" s="272" t="s">
        <v>9986</v>
      </c>
      <c r="C2883" s="272" t="s">
        <v>10037</v>
      </c>
      <c r="D2883" s="272" t="s">
        <v>10038</v>
      </c>
      <c r="E2883" s="273" t="s">
        <v>7087</v>
      </c>
      <c r="F2883" s="272" t="s">
        <v>7087</v>
      </c>
      <c r="G2883" s="272">
        <v>93022</v>
      </c>
      <c r="H2883" s="272" t="s">
        <v>10082</v>
      </c>
      <c r="I2883" s="272" t="s">
        <v>17</v>
      </c>
      <c r="J2883" s="272" t="s">
        <v>7147</v>
      </c>
      <c r="K2883" s="273">
        <v>41.35</v>
      </c>
      <c r="L2883" s="272" t="s">
        <v>7090</v>
      </c>
    </row>
    <row r="2884" spans="1:12">
      <c r="A2884" s="272" t="s">
        <v>9985</v>
      </c>
      <c r="B2884" s="272" t="s">
        <v>9986</v>
      </c>
      <c r="C2884" s="272" t="s">
        <v>10037</v>
      </c>
      <c r="D2884" s="272" t="s">
        <v>10038</v>
      </c>
      <c r="E2884" s="273" t="s">
        <v>7087</v>
      </c>
      <c r="F2884" s="272" t="s">
        <v>7087</v>
      </c>
      <c r="G2884" s="272">
        <v>93024</v>
      </c>
      <c r="H2884" s="272" t="s">
        <v>10083</v>
      </c>
      <c r="I2884" s="272" t="s">
        <v>17</v>
      </c>
      <c r="J2884" s="272" t="s">
        <v>7147</v>
      </c>
      <c r="K2884" s="273">
        <v>43.99</v>
      </c>
      <c r="L2884" s="272" t="s">
        <v>7090</v>
      </c>
    </row>
    <row r="2885" spans="1:12">
      <c r="A2885" s="272" t="s">
        <v>9985</v>
      </c>
      <c r="B2885" s="272" t="s">
        <v>9986</v>
      </c>
      <c r="C2885" s="272" t="s">
        <v>10037</v>
      </c>
      <c r="D2885" s="272" t="s">
        <v>10038</v>
      </c>
      <c r="E2885" s="273" t="s">
        <v>7087</v>
      </c>
      <c r="F2885" s="272" t="s">
        <v>7087</v>
      </c>
      <c r="G2885" s="272">
        <v>93026</v>
      </c>
      <c r="H2885" s="272" t="s">
        <v>10084</v>
      </c>
      <c r="I2885" s="272" t="s">
        <v>17</v>
      </c>
      <c r="J2885" s="272" t="s">
        <v>7147</v>
      </c>
      <c r="K2885" s="273">
        <v>68.09</v>
      </c>
      <c r="L2885" s="272" t="s">
        <v>7090</v>
      </c>
    </row>
    <row r="2886" spans="1:12">
      <c r="A2886" s="272" t="s">
        <v>9985</v>
      </c>
      <c r="B2886" s="272" t="s">
        <v>9986</v>
      </c>
      <c r="C2886" s="272" t="s">
        <v>10037</v>
      </c>
      <c r="D2886" s="272" t="s">
        <v>10038</v>
      </c>
      <c r="E2886" s="273" t="s">
        <v>7087</v>
      </c>
      <c r="F2886" s="272" t="s">
        <v>7087</v>
      </c>
      <c r="G2886" s="272">
        <v>97559</v>
      </c>
      <c r="H2886" s="272" t="s">
        <v>10085</v>
      </c>
      <c r="I2886" s="272" t="s">
        <v>17</v>
      </c>
      <c r="J2886" s="272" t="s">
        <v>7147</v>
      </c>
      <c r="K2886" s="273">
        <v>12.53</v>
      </c>
      <c r="L2886" s="272" t="s">
        <v>7090</v>
      </c>
    </row>
    <row r="2887" spans="1:12">
      <c r="A2887" s="272" t="s">
        <v>9985</v>
      </c>
      <c r="B2887" s="272" t="s">
        <v>9986</v>
      </c>
      <c r="C2887" s="272" t="s">
        <v>10037</v>
      </c>
      <c r="D2887" s="272" t="s">
        <v>10038</v>
      </c>
      <c r="E2887" s="273" t="s">
        <v>7087</v>
      </c>
      <c r="F2887" s="272" t="s">
        <v>7087</v>
      </c>
      <c r="G2887" s="272">
        <v>97562</v>
      </c>
      <c r="H2887" s="272" t="s">
        <v>10086</v>
      </c>
      <c r="I2887" s="272" t="s">
        <v>17</v>
      </c>
      <c r="J2887" s="272" t="s">
        <v>7147</v>
      </c>
      <c r="K2887" s="273">
        <v>10.25</v>
      </c>
      <c r="L2887" s="272" t="s">
        <v>7090</v>
      </c>
    </row>
    <row r="2888" spans="1:12">
      <c r="A2888" s="272" t="s">
        <v>9985</v>
      </c>
      <c r="B2888" s="272" t="s">
        <v>9986</v>
      </c>
      <c r="C2888" s="272" t="s">
        <v>10037</v>
      </c>
      <c r="D2888" s="272" t="s">
        <v>10038</v>
      </c>
      <c r="E2888" s="273" t="s">
        <v>7087</v>
      </c>
      <c r="F2888" s="272" t="s">
        <v>7087</v>
      </c>
      <c r="G2888" s="272">
        <v>97564</v>
      </c>
      <c r="H2888" s="272" t="s">
        <v>10087</v>
      </c>
      <c r="I2888" s="272" t="s">
        <v>17</v>
      </c>
      <c r="J2888" s="272" t="s">
        <v>7147</v>
      </c>
      <c r="K2888" s="273">
        <v>17.14</v>
      </c>
      <c r="L2888" s="272" t="s">
        <v>7090</v>
      </c>
    </row>
    <row r="2889" spans="1:12">
      <c r="A2889" s="272" t="s">
        <v>9985</v>
      </c>
      <c r="B2889" s="272" t="s">
        <v>9986</v>
      </c>
      <c r="C2889" s="272" t="s">
        <v>10037</v>
      </c>
      <c r="D2889" s="272" t="s">
        <v>10038</v>
      </c>
      <c r="E2889" s="273" t="s">
        <v>7087</v>
      </c>
      <c r="F2889" s="272" t="s">
        <v>7087</v>
      </c>
      <c r="G2889" s="272">
        <v>104395</v>
      </c>
      <c r="H2889" s="272" t="s">
        <v>10088</v>
      </c>
      <c r="I2889" s="272" t="s">
        <v>17</v>
      </c>
      <c r="J2889" s="272" t="s">
        <v>7147</v>
      </c>
      <c r="K2889" s="273">
        <v>18.53</v>
      </c>
      <c r="L2889" s="272" t="s">
        <v>7090</v>
      </c>
    </row>
    <row r="2890" spans="1:12">
      <c r="A2890" s="272" t="s">
        <v>9985</v>
      </c>
      <c r="B2890" s="272" t="s">
        <v>9986</v>
      </c>
      <c r="C2890" s="272" t="s">
        <v>10089</v>
      </c>
      <c r="D2890" s="272" t="s">
        <v>10090</v>
      </c>
      <c r="E2890" s="273" t="s">
        <v>7087</v>
      </c>
      <c r="F2890" s="272" t="s">
        <v>7087</v>
      </c>
      <c r="G2890" s="272">
        <v>91924</v>
      </c>
      <c r="H2890" s="272" t="s">
        <v>10091</v>
      </c>
      <c r="I2890" s="272" t="s">
        <v>261</v>
      </c>
      <c r="J2890" s="272" t="s">
        <v>7147</v>
      </c>
      <c r="K2890" s="273">
        <v>3</v>
      </c>
      <c r="L2890" s="272" t="s">
        <v>7090</v>
      </c>
    </row>
    <row r="2891" spans="1:12">
      <c r="A2891" s="272" t="s">
        <v>9985</v>
      </c>
      <c r="B2891" s="272" t="s">
        <v>9986</v>
      </c>
      <c r="C2891" s="272" t="s">
        <v>10089</v>
      </c>
      <c r="D2891" s="272" t="s">
        <v>10090</v>
      </c>
      <c r="E2891" s="273" t="s">
        <v>7087</v>
      </c>
      <c r="F2891" s="272" t="s">
        <v>7087</v>
      </c>
      <c r="G2891" s="272">
        <v>91925</v>
      </c>
      <c r="H2891" s="272" t="s">
        <v>10092</v>
      </c>
      <c r="I2891" s="272" t="s">
        <v>261</v>
      </c>
      <c r="J2891" s="272" t="s">
        <v>7147</v>
      </c>
      <c r="K2891" s="273">
        <v>3.61</v>
      </c>
      <c r="L2891" s="272" t="s">
        <v>7090</v>
      </c>
    </row>
    <row r="2892" spans="1:12">
      <c r="A2892" s="272" t="s">
        <v>9985</v>
      </c>
      <c r="B2892" s="272" t="s">
        <v>9986</v>
      </c>
      <c r="C2892" s="272" t="s">
        <v>10089</v>
      </c>
      <c r="D2892" s="272" t="s">
        <v>10090</v>
      </c>
      <c r="E2892" s="273" t="s">
        <v>7087</v>
      </c>
      <c r="F2892" s="272" t="s">
        <v>7087</v>
      </c>
      <c r="G2892" s="272">
        <v>91926</v>
      </c>
      <c r="H2892" s="272" t="s">
        <v>10093</v>
      </c>
      <c r="I2892" s="272" t="s">
        <v>261</v>
      </c>
      <c r="J2892" s="272" t="s">
        <v>7147</v>
      </c>
      <c r="K2892" s="273">
        <v>4.33</v>
      </c>
      <c r="L2892" s="272" t="s">
        <v>7090</v>
      </c>
    </row>
    <row r="2893" spans="1:12">
      <c r="A2893" s="272" t="s">
        <v>9985</v>
      </c>
      <c r="B2893" s="272" t="s">
        <v>9986</v>
      </c>
      <c r="C2893" s="272" t="s">
        <v>10089</v>
      </c>
      <c r="D2893" s="272" t="s">
        <v>10090</v>
      </c>
      <c r="E2893" s="273" t="s">
        <v>7087</v>
      </c>
      <c r="F2893" s="272" t="s">
        <v>7087</v>
      </c>
      <c r="G2893" s="272">
        <v>91927</v>
      </c>
      <c r="H2893" s="272" t="s">
        <v>10094</v>
      </c>
      <c r="I2893" s="272" t="s">
        <v>261</v>
      </c>
      <c r="J2893" s="272" t="s">
        <v>7147</v>
      </c>
      <c r="K2893" s="273">
        <v>4.8499999999999996</v>
      </c>
      <c r="L2893" s="272" t="s">
        <v>7090</v>
      </c>
    </row>
    <row r="2894" spans="1:12">
      <c r="A2894" s="272" t="s">
        <v>9985</v>
      </c>
      <c r="B2894" s="272" t="s">
        <v>9986</v>
      </c>
      <c r="C2894" s="272" t="s">
        <v>10089</v>
      </c>
      <c r="D2894" s="272" t="s">
        <v>10090</v>
      </c>
      <c r="E2894" s="273" t="s">
        <v>7087</v>
      </c>
      <c r="F2894" s="272" t="s">
        <v>7087</v>
      </c>
      <c r="G2894" s="272">
        <v>91928</v>
      </c>
      <c r="H2894" s="272" t="s">
        <v>10095</v>
      </c>
      <c r="I2894" s="272" t="s">
        <v>261</v>
      </c>
      <c r="J2894" s="272" t="s">
        <v>7147</v>
      </c>
      <c r="K2894" s="273">
        <v>6.68</v>
      </c>
      <c r="L2894" s="272" t="s">
        <v>7090</v>
      </c>
    </row>
    <row r="2895" spans="1:12">
      <c r="A2895" s="272" t="s">
        <v>9985</v>
      </c>
      <c r="B2895" s="272" t="s">
        <v>9986</v>
      </c>
      <c r="C2895" s="272" t="s">
        <v>10089</v>
      </c>
      <c r="D2895" s="272" t="s">
        <v>10090</v>
      </c>
      <c r="E2895" s="273" t="s">
        <v>7087</v>
      </c>
      <c r="F2895" s="272" t="s">
        <v>7087</v>
      </c>
      <c r="G2895" s="272">
        <v>91929</v>
      </c>
      <c r="H2895" s="272" t="s">
        <v>10096</v>
      </c>
      <c r="I2895" s="272" t="s">
        <v>261</v>
      </c>
      <c r="J2895" s="272" t="s">
        <v>7147</v>
      </c>
      <c r="K2895" s="273">
        <v>7.12</v>
      </c>
      <c r="L2895" s="272" t="s">
        <v>7090</v>
      </c>
    </row>
    <row r="2896" spans="1:12">
      <c r="A2896" s="272" t="s">
        <v>9985</v>
      </c>
      <c r="B2896" s="272" t="s">
        <v>9986</v>
      </c>
      <c r="C2896" s="272" t="s">
        <v>10089</v>
      </c>
      <c r="D2896" s="272" t="s">
        <v>10090</v>
      </c>
      <c r="E2896" s="273" t="s">
        <v>7087</v>
      </c>
      <c r="F2896" s="272" t="s">
        <v>7087</v>
      </c>
      <c r="G2896" s="272">
        <v>91930</v>
      </c>
      <c r="H2896" s="272" t="s">
        <v>10097</v>
      </c>
      <c r="I2896" s="272" t="s">
        <v>261</v>
      </c>
      <c r="J2896" s="272" t="s">
        <v>7147</v>
      </c>
      <c r="K2896" s="273">
        <v>9.31</v>
      </c>
      <c r="L2896" s="272" t="s">
        <v>7090</v>
      </c>
    </row>
    <row r="2897" spans="1:12">
      <c r="A2897" s="272" t="s">
        <v>9985</v>
      </c>
      <c r="B2897" s="272" t="s">
        <v>9986</v>
      </c>
      <c r="C2897" s="272" t="s">
        <v>10089</v>
      </c>
      <c r="D2897" s="272" t="s">
        <v>10090</v>
      </c>
      <c r="E2897" s="273" t="s">
        <v>7087</v>
      </c>
      <c r="F2897" s="272" t="s">
        <v>7087</v>
      </c>
      <c r="G2897" s="272">
        <v>91931</v>
      </c>
      <c r="H2897" s="272" t="s">
        <v>10098</v>
      </c>
      <c r="I2897" s="272" t="s">
        <v>261</v>
      </c>
      <c r="J2897" s="272" t="s">
        <v>7147</v>
      </c>
      <c r="K2897" s="273">
        <v>10.039999999999999</v>
      </c>
      <c r="L2897" s="272" t="s">
        <v>7090</v>
      </c>
    </row>
    <row r="2898" spans="1:12">
      <c r="A2898" s="272" t="s">
        <v>9985</v>
      </c>
      <c r="B2898" s="272" t="s">
        <v>9986</v>
      </c>
      <c r="C2898" s="272" t="s">
        <v>10089</v>
      </c>
      <c r="D2898" s="272" t="s">
        <v>10090</v>
      </c>
      <c r="E2898" s="273" t="s">
        <v>7087</v>
      </c>
      <c r="F2898" s="272" t="s">
        <v>7087</v>
      </c>
      <c r="G2898" s="272">
        <v>91932</v>
      </c>
      <c r="H2898" s="272" t="s">
        <v>10099</v>
      </c>
      <c r="I2898" s="272" t="s">
        <v>261</v>
      </c>
      <c r="J2898" s="272" t="s">
        <v>7147</v>
      </c>
      <c r="K2898" s="273">
        <v>16.63</v>
      </c>
      <c r="L2898" s="272" t="s">
        <v>7090</v>
      </c>
    </row>
    <row r="2899" spans="1:12">
      <c r="A2899" s="272" t="s">
        <v>9985</v>
      </c>
      <c r="B2899" s="272" t="s">
        <v>9986</v>
      </c>
      <c r="C2899" s="272" t="s">
        <v>10089</v>
      </c>
      <c r="D2899" s="272" t="s">
        <v>10090</v>
      </c>
      <c r="E2899" s="273" t="s">
        <v>7087</v>
      </c>
      <c r="F2899" s="272" t="s">
        <v>7087</v>
      </c>
      <c r="G2899" s="272">
        <v>91933</v>
      </c>
      <c r="H2899" s="272" t="s">
        <v>10100</v>
      </c>
      <c r="I2899" s="272" t="s">
        <v>261</v>
      </c>
      <c r="J2899" s="272" t="s">
        <v>7147</v>
      </c>
      <c r="K2899" s="273">
        <v>16.04</v>
      </c>
      <c r="L2899" s="272" t="s">
        <v>7090</v>
      </c>
    </row>
    <row r="2900" spans="1:12">
      <c r="A2900" s="272" t="s">
        <v>9985</v>
      </c>
      <c r="B2900" s="272" t="s">
        <v>9986</v>
      </c>
      <c r="C2900" s="272" t="s">
        <v>10089</v>
      </c>
      <c r="D2900" s="272" t="s">
        <v>10090</v>
      </c>
      <c r="E2900" s="273" t="s">
        <v>7087</v>
      </c>
      <c r="F2900" s="272" t="s">
        <v>7087</v>
      </c>
      <c r="G2900" s="272">
        <v>91934</v>
      </c>
      <c r="H2900" s="272" t="s">
        <v>10101</v>
      </c>
      <c r="I2900" s="272" t="s">
        <v>261</v>
      </c>
      <c r="J2900" s="272" t="s">
        <v>7147</v>
      </c>
      <c r="K2900" s="273">
        <v>24.02</v>
      </c>
      <c r="L2900" s="272" t="s">
        <v>7090</v>
      </c>
    </row>
    <row r="2901" spans="1:12">
      <c r="A2901" s="272" t="s">
        <v>9985</v>
      </c>
      <c r="B2901" s="272" t="s">
        <v>9986</v>
      </c>
      <c r="C2901" s="272" t="s">
        <v>10089</v>
      </c>
      <c r="D2901" s="272" t="s">
        <v>10090</v>
      </c>
      <c r="E2901" s="273" t="s">
        <v>7087</v>
      </c>
      <c r="F2901" s="272" t="s">
        <v>7087</v>
      </c>
      <c r="G2901" s="272">
        <v>91935</v>
      </c>
      <c r="H2901" s="272" t="s">
        <v>10102</v>
      </c>
      <c r="I2901" s="272" t="s">
        <v>261</v>
      </c>
      <c r="J2901" s="272" t="s">
        <v>7147</v>
      </c>
      <c r="K2901" s="273">
        <v>25.15</v>
      </c>
      <c r="L2901" s="272" t="s">
        <v>7090</v>
      </c>
    </row>
    <row r="2902" spans="1:12">
      <c r="A2902" s="272" t="s">
        <v>9985</v>
      </c>
      <c r="B2902" s="272" t="s">
        <v>9986</v>
      </c>
      <c r="C2902" s="272" t="s">
        <v>10089</v>
      </c>
      <c r="D2902" s="272" t="s">
        <v>10090</v>
      </c>
      <c r="E2902" s="273" t="s">
        <v>7087</v>
      </c>
      <c r="F2902" s="272" t="s">
        <v>7087</v>
      </c>
      <c r="G2902" s="272">
        <v>92979</v>
      </c>
      <c r="H2902" s="272" t="s">
        <v>10103</v>
      </c>
      <c r="I2902" s="272" t="s">
        <v>261</v>
      </c>
      <c r="J2902" s="272" t="s">
        <v>7147</v>
      </c>
      <c r="K2902" s="273">
        <v>10.96</v>
      </c>
      <c r="L2902" s="272" t="s">
        <v>7090</v>
      </c>
    </row>
    <row r="2903" spans="1:12">
      <c r="A2903" s="272" t="s">
        <v>9985</v>
      </c>
      <c r="B2903" s="272" t="s">
        <v>9986</v>
      </c>
      <c r="C2903" s="272" t="s">
        <v>10089</v>
      </c>
      <c r="D2903" s="272" t="s">
        <v>10090</v>
      </c>
      <c r="E2903" s="273" t="s">
        <v>7087</v>
      </c>
      <c r="F2903" s="272" t="s">
        <v>7087</v>
      </c>
      <c r="G2903" s="272">
        <v>92980</v>
      </c>
      <c r="H2903" s="272" t="s">
        <v>10104</v>
      </c>
      <c r="I2903" s="272" t="s">
        <v>261</v>
      </c>
      <c r="J2903" s="272" t="s">
        <v>7147</v>
      </c>
      <c r="K2903" s="273">
        <v>10.48</v>
      </c>
      <c r="L2903" s="272" t="s">
        <v>7090</v>
      </c>
    </row>
    <row r="2904" spans="1:12">
      <c r="A2904" s="272" t="s">
        <v>9985</v>
      </c>
      <c r="B2904" s="272" t="s">
        <v>9986</v>
      </c>
      <c r="C2904" s="272" t="s">
        <v>10089</v>
      </c>
      <c r="D2904" s="272" t="s">
        <v>10090</v>
      </c>
      <c r="E2904" s="273" t="s">
        <v>7087</v>
      </c>
      <c r="F2904" s="272" t="s">
        <v>7087</v>
      </c>
      <c r="G2904" s="272">
        <v>92981</v>
      </c>
      <c r="H2904" s="272" t="s">
        <v>10105</v>
      </c>
      <c r="I2904" s="272" t="s">
        <v>261</v>
      </c>
      <c r="J2904" s="272" t="s">
        <v>7147</v>
      </c>
      <c r="K2904" s="273">
        <v>15.65</v>
      </c>
      <c r="L2904" s="272" t="s">
        <v>7090</v>
      </c>
    </row>
    <row r="2905" spans="1:12">
      <c r="A2905" s="272" t="s">
        <v>9985</v>
      </c>
      <c r="B2905" s="272" t="s">
        <v>9986</v>
      </c>
      <c r="C2905" s="272" t="s">
        <v>10089</v>
      </c>
      <c r="D2905" s="272" t="s">
        <v>10090</v>
      </c>
      <c r="E2905" s="273" t="s">
        <v>7087</v>
      </c>
      <c r="F2905" s="272" t="s">
        <v>7087</v>
      </c>
      <c r="G2905" s="272">
        <v>92982</v>
      </c>
      <c r="H2905" s="272" t="s">
        <v>10106</v>
      </c>
      <c r="I2905" s="272" t="s">
        <v>261</v>
      </c>
      <c r="J2905" s="272" t="s">
        <v>7147</v>
      </c>
      <c r="K2905" s="273">
        <v>16.579999999999998</v>
      </c>
      <c r="L2905" s="272" t="s">
        <v>7090</v>
      </c>
    </row>
    <row r="2906" spans="1:12">
      <c r="A2906" s="272" t="s">
        <v>9985</v>
      </c>
      <c r="B2906" s="272" t="s">
        <v>9986</v>
      </c>
      <c r="C2906" s="272" t="s">
        <v>10089</v>
      </c>
      <c r="D2906" s="272" t="s">
        <v>10090</v>
      </c>
      <c r="E2906" s="273" t="s">
        <v>7087</v>
      </c>
      <c r="F2906" s="272" t="s">
        <v>7087</v>
      </c>
      <c r="G2906" s="272">
        <v>92984</v>
      </c>
      <c r="H2906" s="272" t="s">
        <v>10107</v>
      </c>
      <c r="I2906" s="272" t="s">
        <v>261</v>
      </c>
      <c r="J2906" s="272" t="s">
        <v>7147</v>
      </c>
      <c r="K2906" s="273">
        <v>27.48</v>
      </c>
      <c r="L2906" s="272" t="s">
        <v>7090</v>
      </c>
    </row>
    <row r="2907" spans="1:12">
      <c r="A2907" s="272" t="s">
        <v>9985</v>
      </c>
      <c r="B2907" s="272" t="s">
        <v>9986</v>
      </c>
      <c r="C2907" s="272" t="s">
        <v>10089</v>
      </c>
      <c r="D2907" s="272" t="s">
        <v>10090</v>
      </c>
      <c r="E2907" s="273" t="s">
        <v>7087</v>
      </c>
      <c r="F2907" s="272" t="s">
        <v>7087</v>
      </c>
      <c r="G2907" s="272">
        <v>92986</v>
      </c>
      <c r="H2907" s="272" t="s">
        <v>10108</v>
      </c>
      <c r="I2907" s="272" t="s">
        <v>261</v>
      </c>
      <c r="J2907" s="272" t="s">
        <v>7147</v>
      </c>
      <c r="K2907" s="273">
        <v>37.99</v>
      </c>
      <c r="L2907" s="272" t="s">
        <v>7090</v>
      </c>
    </row>
    <row r="2908" spans="1:12">
      <c r="A2908" s="272" t="s">
        <v>9985</v>
      </c>
      <c r="B2908" s="272" t="s">
        <v>9986</v>
      </c>
      <c r="C2908" s="272" t="s">
        <v>10089</v>
      </c>
      <c r="D2908" s="272" t="s">
        <v>10090</v>
      </c>
      <c r="E2908" s="273" t="s">
        <v>7087</v>
      </c>
      <c r="F2908" s="272" t="s">
        <v>7087</v>
      </c>
      <c r="G2908" s="272">
        <v>92988</v>
      </c>
      <c r="H2908" s="272" t="s">
        <v>10109</v>
      </c>
      <c r="I2908" s="272" t="s">
        <v>261</v>
      </c>
      <c r="J2908" s="272" t="s">
        <v>7147</v>
      </c>
      <c r="K2908" s="273">
        <v>55.11</v>
      </c>
      <c r="L2908" s="272" t="s">
        <v>7090</v>
      </c>
    </row>
    <row r="2909" spans="1:12">
      <c r="A2909" s="272" t="s">
        <v>9985</v>
      </c>
      <c r="B2909" s="272" t="s">
        <v>9986</v>
      </c>
      <c r="C2909" s="272" t="s">
        <v>10089</v>
      </c>
      <c r="D2909" s="272" t="s">
        <v>10090</v>
      </c>
      <c r="E2909" s="273" t="s">
        <v>7087</v>
      </c>
      <c r="F2909" s="272" t="s">
        <v>7087</v>
      </c>
      <c r="G2909" s="272">
        <v>92990</v>
      </c>
      <c r="H2909" s="272" t="s">
        <v>10110</v>
      </c>
      <c r="I2909" s="272" t="s">
        <v>261</v>
      </c>
      <c r="J2909" s="272" t="s">
        <v>7147</v>
      </c>
      <c r="K2909" s="273">
        <v>76.27</v>
      </c>
      <c r="L2909" s="272" t="s">
        <v>7090</v>
      </c>
    </row>
    <row r="2910" spans="1:12">
      <c r="A2910" s="272" t="s">
        <v>9985</v>
      </c>
      <c r="B2910" s="272" t="s">
        <v>9986</v>
      </c>
      <c r="C2910" s="272" t="s">
        <v>10089</v>
      </c>
      <c r="D2910" s="272" t="s">
        <v>10090</v>
      </c>
      <c r="E2910" s="273" t="s">
        <v>7087</v>
      </c>
      <c r="F2910" s="272" t="s">
        <v>7087</v>
      </c>
      <c r="G2910" s="272">
        <v>92992</v>
      </c>
      <c r="H2910" s="272" t="s">
        <v>10111</v>
      </c>
      <c r="I2910" s="272" t="s">
        <v>261</v>
      </c>
      <c r="J2910" s="272" t="s">
        <v>7147</v>
      </c>
      <c r="K2910" s="273">
        <v>98.61</v>
      </c>
      <c r="L2910" s="272" t="s">
        <v>7090</v>
      </c>
    </row>
    <row r="2911" spans="1:12">
      <c r="A2911" s="272" t="s">
        <v>9985</v>
      </c>
      <c r="B2911" s="272" t="s">
        <v>9986</v>
      </c>
      <c r="C2911" s="272" t="s">
        <v>10089</v>
      </c>
      <c r="D2911" s="272" t="s">
        <v>10090</v>
      </c>
      <c r="E2911" s="273" t="s">
        <v>7087</v>
      </c>
      <c r="F2911" s="272" t="s">
        <v>7087</v>
      </c>
      <c r="G2911" s="272">
        <v>92994</v>
      </c>
      <c r="H2911" s="272" t="s">
        <v>10112</v>
      </c>
      <c r="I2911" s="272" t="s">
        <v>261</v>
      </c>
      <c r="J2911" s="272" t="s">
        <v>7147</v>
      </c>
      <c r="K2911" s="273">
        <v>128.13</v>
      </c>
      <c r="L2911" s="272" t="s">
        <v>7090</v>
      </c>
    </row>
    <row r="2912" spans="1:12">
      <c r="A2912" s="272" t="s">
        <v>9985</v>
      </c>
      <c r="B2912" s="272" t="s">
        <v>9986</v>
      </c>
      <c r="C2912" s="272" t="s">
        <v>10089</v>
      </c>
      <c r="D2912" s="272" t="s">
        <v>10090</v>
      </c>
      <c r="E2912" s="273" t="s">
        <v>7087</v>
      </c>
      <c r="F2912" s="272" t="s">
        <v>7087</v>
      </c>
      <c r="G2912" s="272">
        <v>92996</v>
      </c>
      <c r="H2912" s="272" t="s">
        <v>10113</v>
      </c>
      <c r="I2912" s="272" t="s">
        <v>261</v>
      </c>
      <c r="J2912" s="272" t="s">
        <v>7147</v>
      </c>
      <c r="K2912" s="273">
        <v>155</v>
      </c>
      <c r="L2912" s="272" t="s">
        <v>7090</v>
      </c>
    </row>
    <row r="2913" spans="1:12">
      <c r="A2913" s="272" t="s">
        <v>9985</v>
      </c>
      <c r="B2913" s="272" t="s">
        <v>9986</v>
      </c>
      <c r="C2913" s="272" t="s">
        <v>10089</v>
      </c>
      <c r="D2913" s="272" t="s">
        <v>10090</v>
      </c>
      <c r="E2913" s="273" t="s">
        <v>7087</v>
      </c>
      <c r="F2913" s="272" t="s">
        <v>7087</v>
      </c>
      <c r="G2913" s="272">
        <v>92998</v>
      </c>
      <c r="H2913" s="272" t="s">
        <v>10114</v>
      </c>
      <c r="I2913" s="272" t="s">
        <v>261</v>
      </c>
      <c r="J2913" s="272" t="s">
        <v>7147</v>
      </c>
      <c r="K2913" s="273">
        <v>189.96</v>
      </c>
      <c r="L2913" s="272" t="s">
        <v>7090</v>
      </c>
    </row>
    <row r="2914" spans="1:12">
      <c r="A2914" s="272" t="s">
        <v>9985</v>
      </c>
      <c r="B2914" s="272" t="s">
        <v>9986</v>
      </c>
      <c r="C2914" s="272" t="s">
        <v>10089</v>
      </c>
      <c r="D2914" s="272" t="s">
        <v>10090</v>
      </c>
      <c r="E2914" s="273" t="s">
        <v>7087</v>
      </c>
      <c r="F2914" s="272" t="s">
        <v>7087</v>
      </c>
      <c r="G2914" s="272">
        <v>93000</v>
      </c>
      <c r="H2914" s="272" t="s">
        <v>10115</v>
      </c>
      <c r="I2914" s="272" t="s">
        <v>261</v>
      </c>
      <c r="J2914" s="272" t="s">
        <v>7147</v>
      </c>
      <c r="K2914" s="273">
        <v>251.48</v>
      </c>
      <c r="L2914" s="272" t="s">
        <v>7090</v>
      </c>
    </row>
    <row r="2915" spans="1:12">
      <c r="A2915" s="272" t="s">
        <v>9985</v>
      </c>
      <c r="B2915" s="272" t="s">
        <v>9986</v>
      </c>
      <c r="C2915" s="272" t="s">
        <v>10089</v>
      </c>
      <c r="D2915" s="272" t="s">
        <v>10090</v>
      </c>
      <c r="E2915" s="273" t="s">
        <v>7087</v>
      </c>
      <c r="F2915" s="272" t="s">
        <v>7087</v>
      </c>
      <c r="G2915" s="272">
        <v>93002</v>
      </c>
      <c r="H2915" s="272" t="s">
        <v>10116</v>
      </c>
      <c r="I2915" s="272" t="s">
        <v>261</v>
      </c>
      <c r="J2915" s="272" t="s">
        <v>7147</v>
      </c>
      <c r="K2915" s="273">
        <v>325.16000000000003</v>
      </c>
      <c r="L2915" s="272" t="s">
        <v>7090</v>
      </c>
    </row>
    <row r="2916" spans="1:12">
      <c r="A2916" s="272" t="s">
        <v>9985</v>
      </c>
      <c r="B2916" s="272" t="s">
        <v>9986</v>
      </c>
      <c r="C2916" s="272" t="s">
        <v>10089</v>
      </c>
      <c r="D2916" s="272" t="s">
        <v>10090</v>
      </c>
      <c r="E2916" s="273" t="s">
        <v>7087</v>
      </c>
      <c r="F2916" s="272" t="s">
        <v>7087</v>
      </c>
      <c r="G2916" s="272">
        <v>101884</v>
      </c>
      <c r="H2916" s="272" t="s">
        <v>10117</v>
      </c>
      <c r="I2916" s="272" t="s">
        <v>261</v>
      </c>
      <c r="J2916" s="272" t="s">
        <v>7147</v>
      </c>
      <c r="K2916" s="273">
        <v>10.69</v>
      </c>
      <c r="L2916" s="272" t="s">
        <v>7090</v>
      </c>
    </row>
    <row r="2917" spans="1:12">
      <c r="A2917" s="272" t="s">
        <v>9985</v>
      </c>
      <c r="B2917" s="272" t="s">
        <v>9986</v>
      </c>
      <c r="C2917" s="272" t="s">
        <v>10089</v>
      </c>
      <c r="D2917" s="272" t="s">
        <v>10090</v>
      </c>
      <c r="E2917" s="273" t="s">
        <v>7087</v>
      </c>
      <c r="F2917" s="272" t="s">
        <v>7087</v>
      </c>
      <c r="G2917" s="272">
        <v>101885</v>
      </c>
      <c r="H2917" s="272" t="s">
        <v>10118</v>
      </c>
      <c r="I2917" s="272" t="s">
        <v>261</v>
      </c>
      <c r="J2917" s="272" t="s">
        <v>7147</v>
      </c>
      <c r="K2917" s="273">
        <v>10.210000000000001</v>
      </c>
      <c r="L2917" s="272" t="s">
        <v>7090</v>
      </c>
    </row>
    <row r="2918" spans="1:12">
      <c r="A2918" s="272" t="s">
        <v>9985</v>
      </c>
      <c r="B2918" s="272" t="s">
        <v>9986</v>
      </c>
      <c r="C2918" s="272" t="s">
        <v>10089</v>
      </c>
      <c r="D2918" s="272" t="s">
        <v>10090</v>
      </c>
      <c r="E2918" s="273" t="s">
        <v>7087</v>
      </c>
      <c r="F2918" s="272" t="s">
        <v>7087</v>
      </c>
      <c r="G2918" s="272">
        <v>101886</v>
      </c>
      <c r="H2918" s="272" t="s">
        <v>10119</v>
      </c>
      <c r="I2918" s="272" t="s">
        <v>261</v>
      </c>
      <c r="J2918" s="272" t="s">
        <v>7147</v>
      </c>
      <c r="K2918" s="273">
        <v>15.34</v>
      </c>
      <c r="L2918" s="272" t="s">
        <v>7090</v>
      </c>
    </row>
    <row r="2919" spans="1:12">
      <c r="A2919" s="272" t="s">
        <v>9985</v>
      </c>
      <c r="B2919" s="272" t="s">
        <v>9986</v>
      </c>
      <c r="C2919" s="272" t="s">
        <v>10089</v>
      </c>
      <c r="D2919" s="272" t="s">
        <v>10090</v>
      </c>
      <c r="E2919" s="273" t="s">
        <v>7087</v>
      </c>
      <c r="F2919" s="272" t="s">
        <v>7087</v>
      </c>
      <c r="G2919" s="272">
        <v>101887</v>
      </c>
      <c r="H2919" s="272" t="s">
        <v>10120</v>
      </c>
      <c r="I2919" s="272" t="s">
        <v>261</v>
      </c>
      <c r="J2919" s="272" t="s">
        <v>7147</v>
      </c>
      <c r="K2919" s="273">
        <v>16.27</v>
      </c>
      <c r="L2919" s="272" t="s">
        <v>7090</v>
      </c>
    </row>
    <row r="2920" spans="1:12">
      <c r="A2920" s="272" t="s">
        <v>9985</v>
      </c>
      <c r="B2920" s="272" t="s">
        <v>9986</v>
      </c>
      <c r="C2920" s="272" t="s">
        <v>10089</v>
      </c>
      <c r="D2920" s="272" t="s">
        <v>10090</v>
      </c>
      <c r="E2920" s="273" t="s">
        <v>7087</v>
      </c>
      <c r="F2920" s="272" t="s">
        <v>7087</v>
      </c>
      <c r="G2920" s="272">
        <v>101888</v>
      </c>
      <c r="H2920" s="272" t="s">
        <v>10121</v>
      </c>
      <c r="I2920" s="272" t="s">
        <v>261</v>
      </c>
      <c r="J2920" s="272" t="s">
        <v>7147</v>
      </c>
      <c r="K2920" s="273">
        <v>24.02</v>
      </c>
      <c r="L2920" s="272" t="s">
        <v>7090</v>
      </c>
    </row>
    <row r="2921" spans="1:12">
      <c r="A2921" s="272" t="s">
        <v>9985</v>
      </c>
      <c r="B2921" s="272" t="s">
        <v>9986</v>
      </c>
      <c r="C2921" s="272" t="s">
        <v>10089</v>
      </c>
      <c r="D2921" s="272" t="s">
        <v>10090</v>
      </c>
      <c r="E2921" s="273" t="s">
        <v>7087</v>
      </c>
      <c r="F2921" s="272" t="s">
        <v>7087</v>
      </c>
      <c r="G2921" s="272">
        <v>101889</v>
      </c>
      <c r="H2921" s="272" t="s">
        <v>10122</v>
      </c>
      <c r="I2921" s="272" t="s">
        <v>261</v>
      </c>
      <c r="J2921" s="272" t="s">
        <v>7147</v>
      </c>
      <c r="K2921" s="273">
        <v>25.24</v>
      </c>
      <c r="L2921" s="272" t="s">
        <v>7090</v>
      </c>
    </row>
    <row r="2922" spans="1:12">
      <c r="A2922" s="272" t="s">
        <v>9985</v>
      </c>
      <c r="B2922" s="272" t="s">
        <v>9986</v>
      </c>
      <c r="C2922" s="272" t="s">
        <v>10123</v>
      </c>
      <c r="D2922" s="272" t="s">
        <v>10124</v>
      </c>
      <c r="E2922" s="273" t="s">
        <v>7087</v>
      </c>
      <c r="F2922" s="272" t="s">
        <v>7087</v>
      </c>
      <c r="G2922" s="272">
        <v>91936</v>
      </c>
      <c r="H2922" s="272" t="s">
        <v>10125</v>
      </c>
      <c r="I2922" s="272" t="s">
        <v>17</v>
      </c>
      <c r="J2922" s="272" t="s">
        <v>7147</v>
      </c>
      <c r="K2922" s="273">
        <v>16.02</v>
      </c>
      <c r="L2922" s="272" t="s">
        <v>7090</v>
      </c>
    </row>
    <row r="2923" spans="1:12">
      <c r="A2923" s="272" t="s">
        <v>9985</v>
      </c>
      <c r="B2923" s="272" t="s">
        <v>9986</v>
      </c>
      <c r="C2923" s="272" t="s">
        <v>10123</v>
      </c>
      <c r="D2923" s="272" t="s">
        <v>10124</v>
      </c>
      <c r="E2923" s="273" t="s">
        <v>7087</v>
      </c>
      <c r="F2923" s="272" t="s">
        <v>7087</v>
      </c>
      <c r="G2923" s="272">
        <v>91937</v>
      </c>
      <c r="H2923" s="272" t="s">
        <v>10126</v>
      </c>
      <c r="I2923" s="272" t="s">
        <v>17</v>
      </c>
      <c r="J2923" s="272" t="s">
        <v>7147</v>
      </c>
      <c r="K2923" s="273">
        <v>14.63</v>
      </c>
      <c r="L2923" s="272" t="s">
        <v>7090</v>
      </c>
    </row>
    <row r="2924" spans="1:12">
      <c r="A2924" s="272" t="s">
        <v>9985</v>
      </c>
      <c r="B2924" s="272" t="s">
        <v>9986</v>
      </c>
      <c r="C2924" s="272" t="s">
        <v>10123</v>
      </c>
      <c r="D2924" s="272" t="s">
        <v>10124</v>
      </c>
      <c r="E2924" s="273" t="s">
        <v>7087</v>
      </c>
      <c r="F2924" s="272" t="s">
        <v>7087</v>
      </c>
      <c r="G2924" s="272">
        <v>91939</v>
      </c>
      <c r="H2924" s="272" t="s">
        <v>10127</v>
      </c>
      <c r="I2924" s="272" t="s">
        <v>17</v>
      </c>
      <c r="J2924" s="272" t="s">
        <v>7147</v>
      </c>
      <c r="K2924" s="273">
        <v>30.82</v>
      </c>
      <c r="L2924" s="272" t="s">
        <v>7090</v>
      </c>
    </row>
    <row r="2925" spans="1:12">
      <c r="A2925" s="272" t="s">
        <v>9985</v>
      </c>
      <c r="B2925" s="272" t="s">
        <v>9986</v>
      </c>
      <c r="C2925" s="272" t="s">
        <v>10123</v>
      </c>
      <c r="D2925" s="272" t="s">
        <v>10124</v>
      </c>
      <c r="E2925" s="273" t="s">
        <v>7087</v>
      </c>
      <c r="F2925" s="272" t="s">
        <v>7087</v>
      </c>
      <c r="G2925" s="272">
        <v>91940</v>
      </c>
      <c r="H2925" s="272" t="s">
        <v>10128</v>
      </c>
      <c r="I2925" s="272" t="s">
        <v>17</v>
      </c>
      <c r="J2925" s="272" t="s">
        <v>7147</v>
      </c>
      <c r="K2925" s="273">
        <v>17.39</v>
      </c>
      <c r="L2925" s="272" t="s">
        <v>7090</v>
      </c>
    </row>
    <row r="2926" spans="1:12">
      <c r="A2926" s="272" t="s">
        <v>9985</v>
      </c>
      <c r="B2926" s="272" t="s">
        <v>9986</v>
      </c>
      <c r="C2926" s="272" t="s">
        <v>10123</v>
      </c>
      <c r="D2926" s="272" t="s">
        <v>10124</v>
      </c>
      <c r="E2926" s="273" t="s">
        <v>7087</v>
      </c>
      <c r="F2926" s="272" t="s">
        <v>7087</v>
      </c>
      <c r="G2926" s="272">
        <v>91941</v>
      </c>
      <c r="H2926" s="272" t="s">
        <v>10129</v>
      </c>
      <c r="I2926" s="272" t="s">
        <v>17</v>
      </c>
      <c r="J2926" s="272" t="s">
        <v>7147</v>
      </c>
      <c r="K2926" s="273">
        <v>10.81</v>
      </c>
      <c r="L2926" s="272" t="s">
        <v>7090</v>
      </c>
    </row>
    <row r="2927" spans="1:12">
      <c r="A2927" s="272" t="s">
        <v>9985</v>
      </c>
      <c r="B2927" s="272" t="s">
        <v>9986</v>
      </c>
      <c r="C2927" s="272" t="s">
        <v>10123</v>
      </c>
      <c r="D2927" s="272" t="s">
        <v>10124</v>
      </c>
      <c r="E2927" s="273" t="s">
        <v>7087</v>
      </c>
      <c r="F2927" s="272" t="s">
        <v>7087</v>
      </c>
      <c r="G2927" s="272">
        <v>91942</v>
      </c>
      <c r="H2927" s="272" t="s">
        <v>10130</v>
      </c>
      <c r="I2927" s="272" t="s">
        <v>17</v>
      </c>
      <c r="J2927" s="272" t="s">
        <v>7147</v>
      </c>
      <c r="K2927" s="273">
        <v>33.72</v>
      </c>
      <c r="L2927" s="272" t="s">
        <v>7090</v>
      </c>
    </row>
    <row r="2928" spans="1:12">
      <c r="A2928" s="272" t="s">
        <v>9985</v>
      </c>
      <c r="B2928" s="272" t="s">
        <v>9986</v>
      </c>
      <c r="C2928" s="272" t="s">
        <v>10123</v>
      </c>
      <c r="D2928" s="272" t="s">
        <v>10124</v>
      </c>
      <c r="E2928" s="273" t="s">
        <v>7087</v>
      </c>
      <c r="F2928" s="272" t="s">
        <v>7087</v>
      </c>
      <c r="G2928" s="272">
        <v>91943</v>
      </c>
      <c r="H2928" s="272" t="s">
        <v>10131</v>
      </c>
      <c r="I2928" s="272" t="s">
        <v>17</v>
      </c>
      <c r="J2928" s="272" t="s">
        <v>7147</v>
      </c>
      <c r="K2928" s="273">
        <v>19.829999999999998</v>
      </c>
      <c r="L2928" s="272" t="s">
        <v>7090</v>
      </c>
    </row>
    <row r="2929" spans="1:12">
      <c r="A2929" s="272" t="s">
        <v>9985</v>
      </c>
      <c r="B2929" s="272" t="s">
        <v>9986</v>
      </c>
      <c r="C2929" s="272" t="s">
        <v>10123</v>
      </c>
      <c r="D2929" s="272" t="s">
        <v>10124</v>
      </c>
      <c r="E2929" s="273" t="s">
        <v>7087</v>
      </c>
      <c r="F2929" s="272" t="s">
        <v>7087</v>
      </c>
      <c r="G2929" s="272">
        <v>91944</v>
      </c>
      <c r="H2929" s="272" t="s">
        <v>10132</v>
      </c>
      <c r="I2929" s="272" t="s">
        <v>17</v>
      </c>
      <c r="J2929" s="272" t="s">
        <v>7147</v>
      </c>
      <c r="K2929" s="273">
        <v>12.99</v>
      </c>
      <c r="L2929" s="272" t="s">
        <v>7090</v>
      </c>
    </row>
    <row r="2930" spans="1:12">
      <c r="A2930" s="272" t="s">
        <v>9985</v>
      </c>
      <c r="B2930" s="272" t="s">
        <v>9986</v>
      </c>
      <c r="C2930" s="272" t="s">
        <v>10123</v>
      </c>
      <c r="D2930" s="272" t="s">
        <v>10124</v>
      </c>
      <c r="E2930" s="273" t="s">
        <v>7087</v>
      </c>
      <c r="F2930" s="272" t="s">
        <v>7087</v>
      </c>
      <c r="G2930" s="272">
        <v>92865</v>
      </c>
      <c r="H2930" s="272" t="s">
        <v>10133</v>
      </c>
      <c r="I2930" s="272" t="s">
        <v>17</v>
      </c>
      <c r="J2930" s="272" t="s">
        <v>7147</v>
      </c>
      <c r="K2930" s="273">
        <v>15.97</v>
      </c>
      <c r="L2930" s="272" t="s">
        <v>7090</v>
      </c>
    </row>
    <row r="2931" spans="1:12">
      <c r="A2931" s="272" t="s">
        <v>9985</v>
      </c>
      <c r="B2931" s="272" t="s">
        <v>9986</v>
      </c>
      <c r="C2931" s="272" t="s">
        <v>10123</v>
      </c>
      <c r="D2931" s="272" t="s">
        <v>10124</v>
      </c>
      <c r="E2931" s="273" t="s">
        <v>7087</v>
      </c>
      <c r="F2931" s="272" t="s">
        <v>7087</v>
      </c>
      <c r="G2931" s="272">
        <v>92866</v>
      </c>
      <c r="H2931" s="272" t="s">
        <v>10134</v>
      </c>
      <c r="I2931" s="272" t="s">
        <v>17</v>
      </c>
      <c r="J2931" s="272" t="s">
        <v>7147</v>
      </c>
      <c r="K2931" s="273">
        <v>13.54</v>
      </c>
      <c r="L2931" s="272" t="s">
        <v>7090</v>
      </c>
    </row>
    <row r="2932" spans="1:12">
      <c r="A2932" s="272" t="s">
        <v>9985</v>
      </c>
      <c r="B2932" s="272" t="s">
        <v>9986</v>
      </c>
      <c r="C2932" s="272" t="s">
        <v>10123</v>
      </c>
      <c r="D2932" s="272" t="s">
        <v>10124</v>
      </c>
      <c r="E2932" s="273" t="s">
        <v>7087</v>
      </c>
      <c r="F2932" s="272" t="s">
        <v>7087</v>
      </c>
      <c r="G2932" s="272">
        <v>92867</v>
      </c>
      <c r="H2932" s="272" t="s">
        <v>10135</v>
      </c>
      <c r="I2932" s="272" t="s">
        <v>17</v>
      </c>
      <c r="J2932" s="272" t="s">
        <v>7147</v>
      </c>
      <c r="K2932" s="273">
        <v>31.19</v>
      </c>
      <c r="L2932" s="272" t="s">
        <v>7090</v>
      </c>
    </row>
    <row r="2933" spans="1:12">
      <c r="A2933" s="272" t="s">
        <v>9985</v>
      </c>
      <c r="B2933" s="272" t="s">
        <v>9986</v>
      </c>
      <c r="C2933" s="272" t="s">
        <v>10123</v>
      </c>
      <c r="D2933" s="272" t="s">
        <v>10124</v>
      </c>
      <c r="E2933" s="273" t="s">
        <v>7087</v>
      </c>
      <c r="F2933" s="272" t="s">
        <v>7087</v>
      </c>
      <c r="G2933" s="272">
        <v>92868</v>
      </c>
      <c r="H2933" s="272" t="s">
        <v>10136</v>
      </c>
      <c r="I2933" s="272" t="s">
        <v>17</v>
      </c>
      <c r="J2933" s="272" t="s">
        <v>7147</v>
      </c>
      <c r="K2933" s="273">
        <v>17.760000000000002</v>
      </c>
      <c r="L2933" s="272" t="s">
        <v>7090</v>
      </c>
    </row>
    <row r="2934" spans="1:12">
      <c r="A2934" s="272" t="s">
        <v>9985</v>
      </c>
      <c r="B2934" s="272" t="s">
        <v>9986</v>
      </c>
      <c r="C2934" s="272" t="s">
        <v>10123</v>
      </c>
      <c r="D2934" s="272" t="s">
        <v>10124</v>
      </c>
      <c r="E2934" s="273" t="s">
        <v>7087</v>
      </c>
      <c r="F2934" s="272" t="s">
        <v>7087</v>
      </c>
      <c r="G2934" s="272">
        <v>92869</v>
      </c>
      <c r="H2934" s="272" t="s">
        <v>10137</v>
      </c>
      <c r="I2934" s="272" t="s">
        <v>17</v>
      </c>
      <c r="J2934" s="272" t="s">
        <v>7147</v>
      </c>
      <c r="K2934" s="273">
        <v>11.18</v>
      </c>
      <c r="L2934" s="272" t="s">
        <v>7090</v>
      </c>
    </row>
    <row r="2935" spans="1:12">
      <c r="A2935" s="272" t="s">
        <v>9985</v>
      </c>
      <c r="B2935" s="272" t="s">
        <v>9986</v>
      </c>
      <c r="C2935" s="272" t="s">
        <v>10123</v>
      </c>
      <c r="D2935" s="272" t="s">
        <v>10124</v>
      </c>
      <c r="E2935" s="273" t="s">
        <v>7087</v>
      </c>
      <c r="F2935" s="272" t="s">
        <v>7087</v>
      </c>
      <c r="G2935" s="272">
        <v>92870</v>
      </c>
      <c r="H2935" s="272" t="s">
        <v>10138</v>
      </c>
      <c r="I2935" s="272" t="s">
        <v>17</v>
      </c>
      <c r="J2935" s="272" t="s">
        <v>7147</v>
      </c>
      <c r="K2935" s="273">
        <v>34.72</v>
      </c>
      <c r="L2935" s="272" t="s">
        <v>7090</v>
      </c>
    </row>
    <row r="2936" spans="1:12">
      <c r="A2936" s="272" t="s">
        <v>9985</v>
      </c>
      <c r="B2936" s="272" t="s">
        <v>9986</v>
      </c>
      <c r="C2936" s="272" t="s">
        <v>10123</v>
      </c>
      <c r="D2936" s="272" t="s">
        <v>10124</v>
      </c>
      <c r="E2936" s="273" t="s">
        <v>7087</v>
      </c>
      <c r="F2936" s="272" t="s">
        <v>7087</v>
      </c>
      <c r="G2936" s="272">
        <v>92871</v>
      </c>
      <c r="H2936" s="272" t="s">
        <v>10139</v>
      </c>
      <c r="I2936" s="272" t="s">
        <v>17</v>
      </c>
      <c r="J2936" s="272" t="s">
        <v>7147</v>
      </c>
      <c r="K2936" s="273">
        <v>20.83</v>
      </c>
      <c r="L2936" s="272" t="s">
        <v>7090</v>
      </c>
    </row>
    <row r="2937" spans="1:12">
      <c r="A2937" s="272" t="s">
        <v>9985</v>
      </c>
      <c r="B2937" s="272" t="s">
        <v>9986</v>
      </c>
      <c r="C2937" s="272" t="s">
        <v>10123</v>
      </c>
      <c r="D2937" s="272" t="s">
        <v>10124</v>
      </c>
      <c r="E2937" s="273" t="s">
        <v>7087</v>
      </c>
      <c r="F2937" s="272" t="s">
        <v>7087</v>
      </c>
      <c r="G2937" s="272">
        <v>92872</v>
      </c>
      <c r="H2937" s="272" t="s">
        <v>10140</v>
      </c>
      <c r="I2937" s="272" t="s">
        <v>17</v>
      </c>
      <c r="J2937" s="272" t="s">
        <v>7147</v>
      </c>
      <c r="K2937" s="273">
        <v>13.99</v>
      </c>
      <c r="L2937" s="272" t="s">
        <v>7090</v>
      </c>
    </row>
    <row r="2938" spans="1:12">
      <c r="A2938" s="272" t="s">
        <v>9985</v>
      </c>
      <c r="B2938" s="272" t="s">
        <v>9986</v>
      </c>
      <c r="C2938" s="272" t="s">
        <v>10123</v>
      </c>
      <c r="D2938" s="272" t="s">
        <v>10124</v>
      </c>
      <c r="E2938" s="273" t="s">
        <v>7087</v>
      </c>
      <c r="F2938" s="272" t="s">
        <v>7087</v>
      </c>
      <c r="G2938" s="272">
        <v>95777</v>
      </c>
      <c r="H2938" s="272" t="s">
        <v>10141</v>
      </c>
      <c r="I2938" s="272" t="s">
        <v>17</v>
      </c>
      <c r="J2938" s="272" t="s">
        <v>7147</v>
      </c>
      <c r="K2938" s="273">
        <v>26.63</v>
      </c>
      <c r="L2938" s="272" t="s">
        <v>7090</v>
      </c>
    </row>
    <row r="2939" spans="1:12">
      <c r="A2939" s="272" t="s">
        <v>9985</v>
      </c>
      <c r="B2939" s="272" t="s">
        <v>9986</v>
      </c>
      <c r="C2939" s="272" t="s">
        <v>10123</v>
      </c>
      <c r="D2939" s="272" t="s">
        <v>10124</v>
      </c>
      <c r="E2939" s="273" t="s">
        <v>7087</v>
      </c>
      <c r="F2939" s="272" t="s">
        <v>7087</v>
      </c>
      <c r="G2939" s="272">
        <v>95778</v>
      </c>
      <c r="H2939" s="272" t="s">
        <v>10142</v>
      </c>
      <c r="I2939" s="272" t="s">
        <v>17</v>
      </c>
      <c r="J2939" s="272" t="s">
        <v>7147</v>
      </c>
      <c r="K2939" s="273">
        <v>29.71</v>
      </c>
      <c r="L2939" s="272" t="s">
        <v>7090</v>
      </c>
    </row>
    <row r="2940" spans="1:12">
      <c r="A2940" s="272" t="s">
        <v>9985</v>
      </c>
      <c r="B2940" s="272" t="s">
        <v>9986</v>
      </c>
      <c r="C2940" s="272" t="s">
        <v>10123</v>
      </c>
      <c r="D2940" s="272" t="s">
        <v>10124</v>
      </c>
      <c r="E2940" s="273" t="s">
        <v>7087</v>
      </c>
      <c r="F2940" s="272" t="s">
        <v>7087</v>
      </c>
      <c r="G2940" s="272">
        <v>95779</v>
      </c>
      <c r="H2940" s="272" t="s">
        <v>10143</v>
      </c>
      <c r="I2940" s="272" t="s">
        <v>17</v>
      </c>
      <c r="J2940" s="272" t="s">
        <v>7147</v>
      </c>
      <c r="K2940" s="273">
        <v>24.61</v>
      </c>
      <c r="L2940" s="272" t="s">
        <v>7090</v>
      </c>
    </row>
    <row r="2941" spans="1:12">
      <c r="A2941" s="272" t="s">
        <v>9985</v>
      </c>
      <c r="B2941" s="272" t="s">
        <v>9986</v>
      </c>
      <c r="C2941" s="272" t="s">
        <v>10123</v>
      </c>
      <c r="D2941" s="272" t="s">
        <v>10124</v>
      </c>
      <c r="E2941" s="273" t="s">
        <v>7087</v>
      </c>
      <c r="F2941" s="272" t="s">
        <v>7087</v>
      </c>
      <c r="G2941" s="272">
        <v>95780</v>
      </c>
      <c r="H2941" s="272" t="s">
        <v>10144</v>
      </c>
      <c r="I2941" s="272" t="s">
        <v>17</v>
      </c>
      <c r="J2941" s="272" t="s">
        <v>7147</v>
      </c>
      <c r="K2941" s="273">
        <v>31.94</v>
      </c>
      <c r="L2941" s="272" t="s">
        <v>7090</v>
      </c>
    </row>
    <row r="2942" spans="1:12">
      <c r="A2942" s="272" t="s">
        <v>9985</v>
      </c>
      <c r="B2942" s="272" t="s">
        <v>9986</v>
      </c>
      <c r="C2942" s="272" t="s">
        <v>10123</v>
      </c>
      <c r="D2942" s="272" t="s">
        <v>10124</v>
      </c>
      <c r="E2942" s="273" t="s">
        <v>7087</v>
      </c>
      <c r="F2942" s="272" t="s">
        <v>7087</v>
      </c>
      <c r="G2942" s="272">
        <v>95781</v>
      </c>
      <c r="H2942" s="272" t="s">
        <v>10145</v>
      </c>
      <c r="I2942" s="272" t="s">
        <v>17</v>
      </c>
      <c r="J2942" s="272" t="s">
        <v>7147</v>
      </c>
      <c r="K2942" s="273">
        <v>36.090000000000003</v>
      </c>
      <c r="L2942" s="272" t="s">
        <v>7090</v>
      </c>
    </row>
    <row r="2943" spans="1:12">
      <c r="A2943" s="272" t="s">
        <v>9985</v>
      </c>
      <c r="B2943" s="272" t="s">
        <v>9986</v>
      </c>
      <c r="C2943" s="272" t="s">
        <v>10123</v>
      </c>
      <c r="D2943" s="272" t="s">
        <v>10124</v>
      </c>
      <c r="E2943" s="273" t="s">
        <v>7087</v>
      </c>
      <c r="F2943" s="272" t="s">
        <v>7087</v>
      </c>
      <c r="G2943" s="272">
        <v>95782</v>
      </c>
      <c r="H2943" s="272" t="s">
        <v>10146</v>
      </c>
      <c r="I2943" s="272" t="s">
        <v>17</v>
      </c>
      <c r="J2943" s="272" t="s">
        <v>7147</v>
      </c>
      <c r="K2943" s="273">
        <v>34.25</v>
      </c>
      <c r="L2943" s="272" t="s">
        <v>7090</v>
      </c>
    </row>
    <row r="2944" spans="1:12">
      <c r="A2944" s="272" t="s">
        <v>9985</v>
      </c>
      <c r="B2944" s="272" t="s">
        <v>9986</v>
      </c>
      <c r="C2944" s="272" t="s">
        <v>10123</v>
      </c>
      <c r="D2944" s="272" t="s">
        <v>10124</v>
      </c>
      <c r="E2944" s="273" t="s">
        <v>7087</v>
      </c>
      <c r="F2944" s="272" t="s">
        <v>7087</v>
      </c>
      <c r="G2944" s="272">
        <v>95785</v>
      </c>
      <c r="H2944" s="272" t="s">
        <v>10147</v>
      </c>
      <c r="I2944" s="272" t="s">
        <v>17</v>
      </c>
      <c r="J2944" s="272" t="s">
        <v>7147</v>
      </c>
      <c r="K2944" s="273">
        <v>40.729999999999997</v>
      </c>
      <c r="L2944" s="272" t="s">
        <v>7090</v>
      </c>
    </row>
    <row r="2945" spans="1:12">
      <c r="A2945" s="272" t="s">
        <v>9985</v>
      </c>
      <c r="B2945" s="272" t="s">
        <v>9986</v>
      </c>
      <c r="C2945" s="272" t="s">
        <v>10123</v>
      </c>
      <c r="D2945" s="272" t="s">
        <v>10124</v>
      </c>
      <c r="E2945" s="273" t="s">
        <v>7087</v>
      </c>
      <c r="F2945" s="272" t="s">
        <v>7087</v>
      </c>
      <c r="G2945" s="272">
        <v>95787</v>
      </c>
      <c r="H2945" s="272" t="s">
        <v>10148</v>
      </c>
      <c r="I2945" s="272" t="s">
        <v>17</v>
      </c>
      <c r="J2945" s="272" t="s">
        <v>7147</v>
      </c>
      <c r="K2945" s="273">
        <v>29.43</v>
      </c>
      <c r="L2945" s="272" t="s">
        <v>7090</v>
      </c>
    </row>
    <row r="2946" spans="1:12">
      <c r="A2946" s="272" t="s">
        <v>9985</v>
      </c>
      <c r="B2946" s="272" t="s">
        <v>9986</v>
      </c>
      <c r="C2946" s="272" t="s">
        <v>10123</v>
      </c>
      <c r="D2946" s="272" t="s">
        <v>10124</v>
      </c>
      <c r="E2946" s="273" t="s">
        <v>7087</v>
      </c>
      <c r="F2946" s="272" t="s">
        <v>7087</v>
      </c>
      <c r="G2946" s="272">
        <v>95789</v>
      </c>
      <c r="H2946" s="272" t="s">
        <v>10149</v>
      </c>
      <c r="I2946" s="272" t="s">
        <v>17</v>
      </c>
      <c r="J2946" s="272" t="s">
        <v>7147</v>
      </c>
      <c r="K2946" s="273">
        <v>40.58</v>
      </c>
      <c r="L2946" s="272" t="s">
        <v>7090</v>
      </c>
    </row>
    <row r="2947" spans="1:12">
      <c r="A2947" s="272" t="s">
        <v>9985</v>
      </c>
      <c r="B2947" s="272" t="s">
        <v>9986</v>
      </c>
      <c r="C2947" s="272" t="s">
        <v>10123</v>
      </c>
      <c r="D2947" s="272" t="s">
        <v>10124</v>
      </c>
      <c r="E2947" s="273" t="s">
        <v>7087</v>
      </c>
      <c r="F2947" s="272" t="s">
        <v>7087</v>
      </c>
      <c r="G2947" s="272">
        <v>95791</v>
      </c>
      <c r="H2947" s="272" t="s">
        <v>10150</v>
      </c>
      <c r="I2947" s="272" t="s">
        <v>17</v>
      </c>
      <c r="J2947" s="272" t="s">
        <v>7147</v>
      </c>
      <c r="K2947" s="273">
        <v>56.95</v>
      </c>
      <c r="L2947" s="272" t="s">
        <v>7090</v>
      </c>
    </row>
    <row r="2948" spans="1:12">
      <c r="A2948" s="272" t="s">
        <v>9985</v>
      </c>
      <c r="B2948" s="272" t="s">
        <v>9986</v>
      </c>
      <c r="C2948" s="272" t="s">
        <v>10123</v>
      </c>
      <c r="D2948" s="272" t="s">
        <v>10124</v>
      </c>
      <c r="E2948" s="273" t="s">
        <v>7087</v>
      </c>
      <c r="F2948" s="272" t="s">
        <v>7087</v>
      </c>
      <c r="G2948" s="272">
        <v>95795</v>
      </c>
      <c r="H2948" s="272" t="s">
        <v>10151</v>
      </c>
      <c r="I2948" s="272" t="s">
        <v>17</v>
      </c>
      <c r="J2948" s="272" t="s">
        <v>7147</v>
      </c>
      <c r="K2948" s="273">
        <v>33.6</v>
      </c>
      <c r="L2948" s="272" t="s">
        <v>7090</v>
      </c>
    </row>
    <row r="2949" spans="1:12">
      <c r="A2949" s="272" t="s">
        <v>9985</v>
      </c>
      <c r="B2949" s="272" t="s">
        <v>9986</v>
      </c>
      <c r="C2949" s="272" t="s">
        <v>10123</v>
      </c>
      <c r="D2949" s="272" t="s">
        <v>10124</v>
      </c>
      <c r="E2949" s="273" t="s">
        <v>7087</v>
      </c>
      <c r="F2949" s="272" t="s">
        <v>7087</v>
      </c>
      <c r="G2949" s="272">
        <v>95796</v>
      </c>
      <c r="H2949" s="272" t="s">
        <v>10152</v>
      </c>
      <c r="I2949" s="272" t="s">
        <v>17</v>
      </c>
      <c r="J2949" s="272" t="s">
        <v>7147</v>
      </c>
      <c r="K2949" s="273">
        <v>47.72</v>
      </c>
      <c r="L2949" s="272" t="s">
        <v>7090</v>
      </c>
    </row>
    <row r="2950" spans="1:12">
      <c r="A2950" s="272" t="s">
        <v>9985</v>
      </c>
      <c r="B2950" s="272" t="s">
        <v>9986</v>
      </c>
      <c r="C2950" s="272" t="s">
        <v>10123</v>
      </c>
      <c r="D2950" s="272" t="s">
        <v>10124</v>
      </c>
      <c r="E2950" s="273" t="s">
        <v>7087</v>
      </c>
      <c r="F2950" s="272" t="s">
        <v>7087</v>
      </c>
      <c r="G2950" s="272">
        <v>95797</v>
      </c>
      <c r="H2950" s="272" t="s">
        <v>10153</v>
      </c>
      <c r="I2950" s="272" t="s">
        <v>17</v>
      </c>
      <c r="J2950" s="272" t="s">
        <v>7147</v>
      </c>
      <c r="K2950" s="273">
        <v>66.400000000000006</v>
      </c>
      <c r="L2950" s="272" t="s">
        <v>7090</v>
      </c>
    </row>
    <row r="2951" spans="1:12">
      <c r="A2951" s="272" t="s">
        <v>9985</v>
      </c>
      <c r="B2951" s="272" t="s">
        <v>9986</v>
      </c>
      <c r="C2951" s="272" t="s">
        <v>10123</v>
      </c>
      <c r="D2951" s="272" t="s">
        <v>10124</v>
      </c>
      <c r="E2951" s="273" t="s">
        <v>7087</v>
      </c>
      <c r="F2951" s="272" t="s">
        <v>7087</v>
      </c>
      <c r="G2951" s="272">
        <v>95801</v>
      </c>
      <c r="H2951" s="272" t="s">
        <v>10154</v>
      </c>
      <c r="I2951" s="272" t="s">
        <v>17</v>
      </c>
      <c r="J2951" s="272" t="s">
        <v>7147</v>
      </c>
      <c r="K2951" s="273">
        <v>40.5</v>
      </c>
      <c r="L2951" s="272" t="s">
        <v>7090</v>
      </c>
    </row>
    <row r="2952" spans="1:12">
      <c r="A2952" s="272" t="s">
        <v>9985</v>
      </c>
      <c r="B2952" s="272" t="s">
        <v>9986</v>
      </c>
      <c r="C2952" s="272" t="s">
        <v>10123</v>
      </c>
      <c r="D2952" s="272" t="s">
        <v>10124</v>
      </c>
      <c r="E2952" s="273" t="s">
        <v>7087</v>
      </c>
      <c r="F2952" s="272" t="s">
        <v>7087</v>
      </c>
      <c r="G2952" s="272">
        <v>95802</v>
      </c>
      <c r="H2952" s="272" t="s">
        <v>10155</v>
      </c>
      <c r="I2952" s="272" t="s">
        <v>17</v>
      </c>
      <c r="J2952" s="272" t="s">
        <v>7147</v>
      </c>
      <c r="K2952" s="273">
        <v>50.21</v>
      </c>
      <c r="L2952" s="272" t="s">
        <v>7090</v>
      </c>
    </row>
    <row r="2953" spans="1:12">
      <c r="A2953" s="272" t="s">
        <v>9985</v>
      </c>
      <c r="B2953" s="272" t="s">
        <v>9986</v>
      </c>
      <c r="C2953" s="272" t="s">
        <v>10123</v>
      </c>
      <c r="D2953" s="272" t="s">
        <v>10124</v>
      </c>
      <c r="E2953" s="273" t="s">
        <v>7087</v>
      </c>
      <c r="F2953" s="272" t="s">
        <v>7087</v>
      </c>
      <c r="G2953" s="272">
        <v>95803</v>
      </c>
      <c r="H2953" s="272" t="s">
        <v>10156</v>
      </c>
      <c r="I2953" s="272" t="s">
        <v>17</v>
      </c>
      <c r="J2953" s="272" t="s">
        <v>7147</v>
      </c>
      <c r="K2953" s="273">
        <v>73.73</v>
      </c>
      <c r="L2953" s="272" t="s">
        <v>7090</v>
      </c>
    </row>
    <row r="2954" spans="1:12">
      <c r="A2954" s="272" t="s">
        <v>9985</v>
      </c>
      <c r="B2954" s="272" t="s">
        <v>9986</v>
      </c>
      <c r="C2954" s="272" t="s">
        <v>10123</v>
      </c>
      <c r="D2954" s="272" t="s">
        <v>10124</v>
      </c>
      <c r="E2954" s="273" t="s">
        <v>7087</v>
      </c>
      <c r="F2954" s="272" t="s">
        <v>7087</v>
      </c>
      <c r="G2954" s="272">
        <v>95804</v>
      </c>
      <c r="H2954" s="272" t="s">
        <v>10157</v>
      </c>
      <c r="I2954" s="272" t="s">
        <v>17</v>
      </c>
      <c r="J2954" s="272" t="s">
        <v>7147</v>
      </c>
      <c r="K2954" s="273">
        <v>18.87</v>
      </c>
      <c r="L2954" s="272" t="s">
        <v>7090</v>
      </c>
    </row>
    <row r="2955" spans="1:12">
      <c r="A2955" s="272" t="s">
        <v>9985</v>
      </c>
      <c r="B2955" s="272" t="s">
        <v>9986</v>
      </c>
      <c r="C2955" s="272" t="s">
        <v>10123</v>
      </c>
      <c r="D2955" s="272" t="s">
        <v>10124</v>
      </c>
      <c r="E2955" s="273" t="s">
        <v>7087</v>
      </c>
      <c r="F2955" s="272" t="s">
        <v>7087</v>
      </c>
      <c r="G2955" s="272">
        <v>95805</v>
      </c>
      <c r="H2955" s="272" t="s">
        <v>10158</v>
      </c>
      <c r="I2955" s="272" t="s">
        <v>17</v>
      </c>
      <c r="J2955" s="272" t="s">
        <v>7147</v>
      </c>
      <c r="K2955" s="273">
        <v>20.16</v>
      </c>
      <c r="L2955" s="272" t="s">
        <v>7090</v>
      </c>
    </row>
    <row r="2956" spans="1:12">
      <c r="A2956" s="272" t="s">
        <v>9985</v>
      </c>
      <c r="B2956" s="272" t="s">
        <v>9986</v>
      </c>
      <c r="C2956" s="272" t="s">
        <v>10123</v>
      </c>
      <c r="D2956" s="272" t="s">
        <v>10124</v>
      </c>
      <c r="E2956" s="273" t="s">
        <v>7087</v>
      </c>
      <c r="F2956" s="272" t="s">
        <v>7087</v>
      </c>
      <c r="G2956" s="272">
        <v>95806</v>
      </c>
      <c r="H2956" s="272" t="s">
        <v>10159</v>
      </c>
      <c r="I2956" s="272" t="s">
        <v>17</v>
      </c>
      <c r="J2956" s="272" t="s">
        <v>7147</v>
      </c>
      <c r="K2956" s="273">
        <v>22.3</v>
      </c>
      <c r="L2956" s="272" t="s">
        <v>7090</v>
      </c>
    </row>
    <row r="2957" spans="1:12">
      <c r="A2957" s="272" t="s">
        <v>9985</v>
      </c>
      <c r="B2957" s="272" t="s">
        <v>9986</v>
      </c>
      <c r="C2957" s="272" t="s">
        <v>10123</v>
      </c>
      <c r="D2957" s="272" t="s">
        <v>10124</v>
      </c>
      <c r="E2957" s="273" t="s">
        <v>7087</v>
      </c>
      <c r="F2957" s="272" t="s">
        <v>7087</v>
      </c>
      <c r="G2957" s="272">
        <v>95807</v>
      </c>
      <c r="H2957" s="272" t="s">
        <v>10160</v>
      </c>
      <c r="I2957" s="272" t="s">
        <v>17</v>
      </c>
      <c r="J2957" s="272" t="s">
        <v>7147</v>
      </c>
      <c r="K2957" s="273">
        <v>22.45</v>
      </c>
      <c r="L2957" s="272" t="s">
        <v>7090</v>
      </c>
    </row>
    <row r="2958" spans="1:12">
      <c r="A2958" s="272" t="s">
        <v>9985</v>
      </c>
      <c r="B2958" s="272" t="s">
        <v>9986</v>
      </c>
      <c r="C2958" s="272" t="s">
        <v>10123</v>
      </c>
      <c r="D2958" s="272" t="s">
        <v>10124</v>
      </c>
      <c r="E2958" s="273" t="s">
        <v>7087</v>
      </c>
      <c r="F2958" s="272" t="s">
        <v>7087</v>
      </c>
      <c r="G2958" s="272">
        <v>95808</v>
      </c>
      <c r="H2958" s="272" t="s">
        <v>10161</v>
      </c>
      <c r="I2958" s="272" t="s">
        <v>17</v>
      </c>
      <c r="J2958" s="272" t="s">
        <v>7147</v>
      </c>
      <c r="K2958" s="273">
        <v>26.33</v>
      </c>
      <c r="L2958" s="272" t="s">
        <v>7090</v>
      </c>
    </row>
    <row r="2959" spans="1:12">
      <c r="A2959" s="272" t="s">
        <v>9985</v>
      </c>
      <c r="B2959" s="272" t="s">
        <v>9986</v>
      </c>
      <c r="C2959" s="272" t="s">
        <v>10123</v>
      </c>
      <c r="D2959" s="272" t="s">
        <v>10124</v>
      </c>
      <c r="E2959" s="273" t="s">
        <v>7087</v>
      </c>
      <c r="F2959" s="272" t="s">
        <v>7087</v>
      </c>
      <c r="G2959" s="272">
        <v>95809</v>
      </c>
      <c r="H2959" s="272" t="s">
        <v>10162</v>
      </c>
      <c r="I2959" s="272" t="s">
        <v>17</v>
      </c>
      <c r="J2959" s="272" t="s">
        <v>7147</v>
      </c>
      <c r="K2959" s="273">
        <v>33.08</v>
      </c>
      <c r="L2959" s="272" t="s">
        <v>7090</v>
      </c>
    </row>
    <row r="2960" spans="1:12">
      <c r="A2960" s="272" t="s">
        <v>9985</v>
      </c>
      <c r="B2960" s="272" t="s">
        <v>9986</v>
      </c>
      <c r="C2960" s="272" t="s">
        <v>10123</v>
      </c>
      <c r="D2960" s="272" t="s">
        <v>10124</v>
      </c>
      <c r="E2960" s="273" t="s">
        <v>7087</v>
      </c>
      <c r="F2960" s="272" t="s">
        <v>7087</v>
      </c>
      <c r="G2960" s="272">
        <v>95810</v>
      </c>
      <c r="H2960" s="272" t="s">
        <v>10163</v>
      </c>
      <c r="I2960" s="272" t="s">
        <v>17</v>
      </c>
      <c r="J2960" s="272" t="s">
        <v>7147</v>
      </c>
      <c r="K2960" s="273">
        <v>12.34</v>
      </c>
      <c r="L2960" s="272" t="s">
        <v>7090</v>
      </c>
    </row>
    <row r="2961" spans="1:12">
      <c r="A2961" s="272" t="s">
        <v>9985</v>
      </c>
      <c r="B2961" s="272" t="s">
        <v>9986</v>
      </c>
      <c r="C2961" s="272" t="s">
        <v>10123</v>
      </c>
      <c r="D2961" s="272" t="s">
        <v>10124</v>
      </c>
      <c r="E2961" s="273" t="s">
        <v>7087</v>
      </c>
      <c r="F2961" s="272" t="s">
        <v>7087</v>
      </c>
      <c r="G2961" s="272">
        <v>95811</v>
      </c>
      <c r="H2961" s="272" t="s">
        <v>10164</v>
      </c>
      <c r="I2961" s="272" t="s">
        <v>17</v>
      </c>
      <c r="J2961" s="272" t="s">
        <v>7147</v>
      </c>
      <c r="K2961" s="273">
        <v>16.22</v>
      </c>
      <c r="L2961" s="272" t="s">
        <v>7090</v>
      </c>
    </row>
    <row r="2962" spans="1:12">
      <c r="A2962" s="272" t="s">
        <v>9985</v>
      </c>
      <c r="B2962" s="272" t="s">
        <v>9986</v>
      </c>
      <c r="C2962" s="272" t="s">
        <v>10123</v>
      </c>
      <c r="D2962" s="272" t="s">
        <v>10124</v>
      </c>
      <c r="E2962" s="273" t="s">
        <v>7087</v>
      </c>
      <c r="F2962" s="272" t="s">
        <v>7087</v>
      </c>
      <c r="G2962" s="272">
        <v>95812</v>
      </c>
      <c r="H2962" s="272" t="s">
        <v>10165</v>
      </c>
      <c r="I2962" s="272" t="s">
        <v>17</v>
      </c>
      <c r="J2962" s="272" t="s">
        <v>7147</v>
      </c>
      <c r="K2962" s="273">
        <v>22.97</v>
      </c>
      <c r="L2962" s="272" t="s">
        <v>7090</v>
      </c>
    </row>
    <row r="2963" spans="1:12">
      <c r="A2963" s="272" t="s">
        <v>9985</v>
      </c>
      <c r="B2963" s="272" t="s">
        <v>9986</v>
      </c>
      <c r="C2963" s="272" t="s">
        <v>10123</v>
      </c>
      <c r="D2963" s="272" t="s">
        <v>10124</v>
      </c>
      <c r="E2963" s="273" t="s">
        <v>7087</v>
      </c>
      <c r="F2963" s="272" t="s">
        <v>7087</v>
      </c>
      <c r="G2963" s="272">
        <v>95813</v>
      </c>
      <c r="H2963" s="272" t="s">
        <v>10166</v>
      </c>
      <c r="I2963" s="272" t="s">
        <v>17</v>
      </c>
      <c r="J2963" s="272" t="s">
        <v>7147</v>
      </c>
      <c r="K2963" s="273">
        <v>14.6</v>
      </c>
      <c r="L2963" s="272" t="s">
        <v>7090</v>
      </c>
    </row>
    <row r="2964" spans="1:12">
      <c r="A2964" s="272" t="s">
        <v>9985</v>
      </c>
      <c r="B2964" s="272" t="s">
        <v>9986</v>
      </c>
      <c r="C2964" s="272" t="s">
        <v>10123</v>
      </c>
      <c r="D2964" s="272" t="s">
        <v>10124</v>
      </c>
      <c r="E2964" s="273" t="s">
        <v>7087</v>
      </c>
      <c r="F2964" s="272" t="s">
        <v>7087</v>
      </c>
      <c r="G2964" s="272">
        <v>95814</v>
      </c>
      <c r="H2964" s="272" t="s">
        <v>10167</v>
      </c>
      <c r="I2964" s="272" t="s">
        <v>17</v>
      </c>
      <c r="J2964" s="272" t="s">
        <v>7147</v>
      </c>
      <c r="K2964" s="273">
        <v>19.77</v>
      </c>
      <c r="L2964" s="272" t="s">
        <v>7090</v>
      </c>
    </row>
    <row r="2965" spans="1:12">
      <c r="A2965" s="272" t="s">
        <v>9985</v>
      </c>
      <c r="B2965" s="272" t="s">
        <v>9986</v>
      </c>
      <c r="C2965" s="272" t="s">
        <v>10123</v>
      </c>
      <c r="D2965" s="272" t="s">
        <v>10124</v>
      </c>
      <c r="E2965" s="273" t="s">
        <v>7087</v>
      </c>
      <c r="F2965" s="272" t="s">
        <v>7087</v>
      </c>
      <c r="G2965" s="272">
        <v>95815</v>
      </c>
      <c r="H2965" s="272" t="s">
        <v>10168</v>
      </c>
      <c r="I2965" s="272" t="s">
        <v>17</v>
      </c>
      <c r="J2965" s="272" t="s">
        <v>7147</v>
      </c>
      <c r="K2965" s="273">
        <v>29.84</v>
      </c>
      <c r="L2965" s="272" t="s">
        <v>7090</v>
      </c>
    </row>
    <row r="2966" spans="1:12">
      <c r="A2966" s="272" t="s">
        <v>9985</v>
      </c>
      <c r="B2966" s="272" t="s">
        <v>9986</v>
      </c>
      <c r="C2966" s="272" t="s">
        <v>10123</v>
      </c>
      <c r="D2966" s="272" t="s">
        <v>10124</v>
      </c>
      <c r="E2966" s="273" t="s">
        <v>7087</v>
      </c>
      <c r="F2966" s="272" t="s">
        <v>7087</v>
      </c>
      <c r="G2966" s="272">
        <v>95816</v>
      </c>
      <c r="H2966" s="272" t="s">
        <v>10169</v>
      </c>
      <c r="I2966" s="272" t="s">
        <v>17</v>
      </c>
      <c r="J2966" s="272" t="s">
        <v>7147</v>
      </c>
      <c r="K2966" s="273">
        <v>27.15</v>
      </c>
      <c r="L2966" s="272" t="s">
        <v>7090</v>
      </c>
    </row>
    <row r="2967" spans="1:12">
      <c r="A2967" s="272" t="s">
        <v>9985</v>
      </c>
      <c r="B2967" s="272" t="s">
        <v>9986</v>
      </c>
      <c r="C2967" s="272" t="s">
        <v>10123</v>
      </c>
      <c r="D2967" s="272" t="s">
        <v>10124</v>
      </c>
      <c r="E2967" s="273" t="s">
        <v>7087</v>
      </c>
      <c r="F2967" s="272" t="s">
        <v>7087</v>
      </c>
      <c r="G2967" s="272">
        <v>95817</v>
      </c>
      <c r="H2967" s="272" t="s">
        <v>10170</v>
      </c>
      <c r="I2967" s="272" t="s">
        <v>17</v>
      </c>
      <c r="J2967" s="272" t="s">
        <v>7147</v>
      </c>
      <c r="K2967" s="273">
        <v>33.270000000000003</v>
      </c>
      <c r="L2967" s="272" t="s">
        <v>7090</v>
      </c>
    </row>
    <row r="2968" spans="1:12">
      <c r="A2968" s="272" t="s">
        <v>9985</v>
      </c>
      <c r="B2968" s="272" t="s">
        <v>9986</v>
      </c>
      <c r="C2968" s="272" t="s">
        <v>10123</v>
      </c>
      <c r="D2968" s="272" t="s">
        <v>10124</v>
      </c>
      <c r="E2968" s="273" t="s">
        <v>7087</v>
      </c>
      <c r="F2968" s="272" t="s">
        <v>7087</v>
      </c>
      <c r="G2968" s="272">
        <v>95818</v>
      </c>
      <c r="H2968" s="272" t="s">
        <v>10171</v>
      </c>
      <c r="I2968" s="272" t="s">
        <v>17</v>
      </c>
      <c r="J2968" s="272" t="s">
        <v>7147</v>
      </c>
      <c r="K2968" s="273">
        <v>46.16</v>
      </c>
      <c r="L2968" s="272" t="s">
        <v>7090</v>
      </c>
    </row>
    <row r="2969" spans="1:12">
      <c r="A2969" s="272" t="s">
        <v>9985</v>
      </c>
      <c r="B2969" s="272" t="s">
        <v>9986</v>
      </c>
      <c r="C2969" s="272" t="s">
        <v>10123</v>
      </c>
      <c r="D2969" s="272" t="s">
        <v>10124</v>
      </c>
      <c r="E2969" s="273" t="s">
        <v>7087</v>
      </c>
      <c r="F2969" s="272" t="s">
        <v>7087</v>
      </c>
      <c r="G2969" s="272">
        <v>97881</v>
      </c>
      <c r="H2969" s="272" t="s">
        <v>10172</v>
      </c>
      <c r="I2969" s="272" t="s">
        <v>17</v>
      </c>
      <c r="J2969" s="272" t="s">
        <v>7089</v>
      </c>
      <c r="K2969" s="273">
        <v>105.27</v>
      </c>
      <c r="L2969" s="272" t="s">
        <v>7090</v>
      </c>
    </row>
    <row r="2970" spans="1:12">
      <c r="A2970" s="272" t="s">
        <v>9985</v>
      </c>
      <c r="B2970" s="272" t="s">
        <v>9986</v>
      </c>
      <c r="C2970" s="272" t="s">
        <v>10123</v>
      </c>
      <c r="D2970" s="272" t="s">
        <v>10124</v>
      </c>
      <c r="E2970" s="273" t="s">
        <v>7087</v>
      </c>
      <c r="F2970" s="272" t="s">
        <v>7087</v>
      </c>
      <c r="G2970" s="272">
        <v>97882</v>
      </c>
      <c r="H2970" s="272" t="s">
        <v>10173</v>
      </c>
      <c r="I2970" s="272" t="s">
        <v>17</v>
      </c>
      <c r="J2970" s="272" t="s">
        <v>7089</v>
      </c>
      <c r="K2970" s="273">
        <v>164.67</v>
      </c>
      <c r="L2970" s="272" t="s">
        <v>7090</v>
      </c>
    </row>
    <row r="2971" spans="1:12">
      <c r="A2971" s="272" t="s">
        <v>9985</v>
      </c>
      <c r="B2971" s="272" t="s">
        <v>9986</v>
      </c>
      <c r="C2971" s="272" t="s">
        <v>10123</v>
      </c>
      <c r="D2971" s="272" t="s">
        <v>10124</v>
      </c>
      <c r="E2971" s="273" t="s">
        <v>7087</v>
      </c>
      <c r="F2971" s="272" t="s">
        <v>7087</v>
      </c>
      <c r="G2971" s="272">
        <v>97883</v>
      </c>
      <c r="H2971" s="272" t="s">
        <v>10174</v>
      </c>
      <c r="I2971" s="272" t="s">
        <v>17</v>
      </c>
      <c r="J2971" s="272" t="s">
        <v>7089</v>
      </c>
      <c r="K2971" s="273">
        <v>318.39</v>
      </c>
      <c r="L2971" s="272" t="s">
        <v>7090</v>
      </c>
    </row>
    <row r="2972" spans="1:12">
      <c r="A2972" s="272" t="s">
        <v>9985</v>
      </c>
      <c r="B2972" s="272" t="s">
        <v>9986</v>
      </c>
      <c r="C2972" s="272" t="s">
        <v>10123</v>
      </c>
      <c r="D2972" s="272" t="s">
        <v>10124</v>
      </c>
      <c r="E2972" s="273" t="s">
        <v>7087</v>
      </c>
      <c r="F2972" s="272" t="s">
        <v>7087</v>
      </c>
      <c r="G2972" s="272">
        <v>97884</v>
      </c>
      <c r="H2972" s="272" t="s">
        <v>10175</v>
      </c>
      <c r="I2972" s="272" t="s">
        <v>17</v>
      </c>
      <c r="J2972" s="272" t="s">
        <v>7089</v>
      </c>
      <c r="K2972" s="273">
        <v>618.74</v>
      </c>
      <c r="L2972" s="272" t="s">
        <v>7090</v>
      </c>
    </row>
    <row r="2973" spans="1:12">
      <c r="A2973" s="272" t="s">
        <v>9985</v>
      </c>
      <c r="B2973" s="272" t="s">
        <v>9986</v>
      </c>
      <c r="C2973" s="272" t="s">
        <v>10123</v>
      </c>
      <c r="D2973" s="272" t="s">
        <v>10124</v>
      </c>
      <c r="E2973" s="273" t="s">
        <v>7087</v>
      </c>
      <c r="F2973" s="272" t="s">
        <v>7087</v>
      </c>
      <c r="G2973" s="272">
        <v>97885</v>
      </c>
      <c r="H2973" s="272" t="s">
        <v>10176</v>
      </c>
      <c r="I2973" s="272" t="s">
        <v>17</v>
      </c>
      <c r="J2973" s="272" t="s">
        <v>7089</v>
      </c>
      <c r="K2973" s="273">
        <v>948.49</v>
      </c>
      <c r="L2973" s="272" t="s">
        <v>7090</v>
      </c>
    </row>
    <row r="2974" spans="1:12">
      <c r="A2974" s="272" t="s">
        <v>9985</v>
      </c>
      <c r="B2974" s="272" t="s">
        <v>9986</v>
      </c>
      <c r="C2974" s="272" t="s">
        <v>10123</v>
      </c>
      <c r="D2974" s="272" t="s">
        <v>10124</v>
      </c>
      <c r="E2974" s="273" t="s">
        <v>7087</v>
      </c>
      <c r="F2974" s="272" t="s">
        <v>7087</v>
      </c>
      <c r="G2974" s="272">
        <v>97886</v>
      </c>
      <c r="H2974" s="272" t="s">
        <v>10177</v>
      </c>
      <c r="I2974" s="272" t="s">
        <v>17</v>
      </c>
      <c r="J2974" s="272" t="s">
        <v>7089</v>
      </c>
      <c r="K2974" s="273">
        <v>155.83000000000001</v>
      </c>
      <c r="L2974" s="272" t="s">
        <v>7090</v>
      </c>
    </row>
    <row r="2975" spans="1:12">
      <c r="A2975" s="272" t="s">
        <v>9985</v>
      </c>
      <c r="B2975" s="272" t="s">
        <v>9986</v>
      </c>
      <c r="C2975" s="272" t="s">
        <v>10123</v>
      </c>
      <c r="D2975" s="272" t="s">
        <v>10124</v>
      </c>
      <c r="E2975" s="273" t="s">
        <v>7087</v>
      </c>
      <c r="F2975" s="272" t="s">
        <v>7087</v>
      </c>
      <c r="G2975" s="272">
        <v>97887</v>
      </c>
      <c r="H2975" s="272" t="s">
        <v>10178</v>
      </c>
      <c r="I2975" s="272" t="s">
        <v>17</v>
      </c>
      <c r="J2975" s="272" t="s">
        <v>7089</v>
      </c>
      <c r="K2975" s="273">
        <v>245.78</v>
      </c>
      <c r="L2975" s="272" t="s">
        <v>7090</v>
      </c>
    </row>
    <row r="2976" spans="1:12">
      <c r="A2976" s="272" t="s">
        <v>9985</v>
      </c>
      <c r="B2976" s="272" t="s">
        <v>9986</v>
      </c>
      <c r="C2976" s="272" t="s">
        <v>10123</v>
      </c>
      <c r="D2976" s="272" t="s">
        <v>10124</v>
      </c>
      <c r="E2976" s="273" t="s">
        <v>7087</v>
      </c>
      <c r="F2976" s="272" t="s">
        <v>7087</v>
      </c>
      <c r="G2976" s="272">
        <v>97888</v>
      </c>
      <c r="H2976" s="272" t="s">
        <v>10179</v>
      </c>
      <c r="I2976" s="272" t="s">
        <v>17</v>
      </c>
      <c r="J2976" s="272" t="s">
        <v>7089</v>
      </c>
      <c r="K2976" s="273">
        <v>475.26</v>
      </c>
      <c r="L2976" s="272" t="s">
        <v>7090</v>
      </c>
    </row>
    <row r="2977" spans="1:12">
      <c r="A2977" s="272" t="s">
        <v>9985</v>
      </c>
      <c r="B2977" s="272" t="s">
        <v>9986</v>
      </c>
      <c r="C2977" s="272" t="s">
        <v>10123</v>
      </c>
      <c r="D2977" s="272" t="s">
        <v>10124</v>
      </c>
      <c r="E2977" s="273" t="s">
        <v>7087</v>
      </c>
      <c r="F2977" s="272" t="s">
        <v>7087</v>
      </c>
      <c r="G2977" s="272">
        <v>97889</v>
      </c>
      <c r="H2977" s="272" t="s">
        <v>10180</v>
      </c>
      <c r="I2977" s="272" t="s">
        <v>17</v>
      </c>
      <c r="J2977" s="272" t="s">
        <v>7089</v>
      </c>
      <c r="K2977" s="273">
        <v>643.86</v>
      </c>
      <c r="L2977" s="272" t="s">
        <v>7090</v>
      </c>
    </row>
    <row r="2978" spans="1:12">
      <c r="A2978" s="272" t="s">
        <v>9985</v>
      </c>
      <c r="B2978" s="272" t="s">
        <v>9986</v>
      </c>
      <c r="C2978" s="272" t="s">
        <v>10123</v>
      </c>
      <c r="D2978" s="272" t="s">
        <v>10124</v>
      </c>
      <c r="E2978" s="273" t="s">
        <v>7087</v>
      </c>
      <c r="F2978" s="272" t="s">
        <v>7087</v>
      </c>
      <c r="G2978" s="272">
        <v>97890</v>
      </c>
      <c r="H2978" s="272" t="s">
        <v>10181</v>
      </c>
      <c r="I2978" s="272" t="s">
        <v>17</v>
      </c>
      <c r="J2978" s="272" t="s">
        <v>7089</v>
      </c>
      <c r="K2978" s="273">
        <v>736.86</v>
      </c>
      <c r="L2978" s="272" t="s">
        <v>7090</v>
      </c>
    </row>
    <row r="2979" spans="1:12">
      <c r="A2979" s="272" t="s">
        <v>9985</v>
      </c>
      <c r="B2979" s="272" t="s">
        <v>9986</v>
      </c>
      <c r="C2979" s="272" t="s">
        <v>10123</v>
      </c>
      <c r="D2979" s="272" t="s">
        <v>10124</v>
      </c>
      <c r="E2979" s="273" t="s">
        <v>7087</v>
      </c>
      <c r="F2979" s="272" t="s">
        <v>7087</v>
      </c>
      <c r="G2979" s="272">
        <v>97891</v>
      </c>
      <c r="H2979" s="272" t="s">
        <v>10182</v>
      </c>
      <c r="I2979" s="272" t="s">
        <v>17</v>
      </c>
      <c r="J2979" s="272" t="s">
        <v>7089</v>
      </c>
      <c r="K2979" s="273">
        <v>185.19</v>
      </c>
      <c r="L2979" s="272" t="s">
        <v>7090</v>
      </c>
    </row>
    <row r="2980" spans="1:12">
      <c r="A2980" s="272" t="s">
        <v>9985</v>
      </c>
      <c r="B2980" s="272" t="s">
        <v>9986</v>
      </c>
      <c r="C2980" s="272" t="s">
        <v>10123</v>
      </c>
      <c r="D2980" s="272" t="s">
        <v>10124</v>
      </c>
      <c r="E2980" s="273" t="s">
        <v>7087</v>
      </c>
      <c r="F2980" s="272" t="s">
        <v>7087</v>
      </c>
      <c r="G2980" s="272">
        <v>97892</v>
      </c>
      <c r="H2980" s="272" t="s">
        <v>10183</v>
      </c>
      <c r="I2980" s="272" t="s">
        <v>17</v>
      </c>
      <c r="J2980" s="272" t="s">
        <v>7089</v>
      </c>
      <c r="K2980" s="273">
        <v>347.14</v>
      </c>
      <c r="L2980" s="272" t="s">
        <v>7090</v>
      </c>
    </row>
    <row r="2981" spans="1:12">
      <c r="A2981" s="272" t="s">
        <v>9985</v>
      </c>
      <c r="B2981" s="272" t="s">
        <v>9986</v>
      </c>
      <c r="C2981" s="272" t="s">
        <v>10123</v>
      </c>
      <c r="D2981" s="272" t="s">
        <v>10124</v>
      </c>
      <c r="E2981" s="273" t="s">
        <v>7087</v>
      </c>
      <c r="F2981" s="272" t="s">
        <v>7087</v>
      </c>
      <c r="G2981" s="272">
        <v>97893</v>
      </c>
      <c r="H2981" s="272" t="s">
        <v>10184</v>
      </c>
      <c r="I2981" s="272" t="s">
        <v>17</v>
      </c>
      <c r="J2981" s="272" t="s">
        <v>7089</v>
      </c>
      <c r="K2981" s="273">
        <v>480.45</v>
      </c>
      <c r="L2981" s="272" t="s">
        <v>7090</v>
      </c>
    </row>
    <row r="2982" spans="1:12">
      <c r="A2982" s="272" t="s">
        <v>9985</v>
      </c>
      <c r="B2982" s="272" t="s">
        <v>9986</v>
      </c>
      <c r="C2982" s="272" t="s">
        <v>10123</v>
      </c>
      <c r="D2982" s="272" t="s">
        <v>10124</v>
      </c>
      <c r="E2982" s="273" t="s">
        <v>7087</v>
      </c>
      <c r="F2982" s="272" t="s">
        <v>7087</v>
      </c>
      <c r="G2982" s="272">
        <v>97894</v>
      </c>
      <c r="H2982" s="272" t="s">
        <v>10185</v>
      </c>
      <c r="I2982" s="272" t="s">
        <v>17</v>
      </c>
      <c r="J2982" s="272" t="s">
        <v>7089</v>
      </c>
      <c r="K2982" s="273">
        <v>538.86</v>
      </c>
      <c r="L2982" s="272" t="s">
        <v>7090</v>
      </c>
    </row>
    <row r="2983" spans="1:12">
      <c r="A2983" s="272" t="s">
        <v>9985</v>
      </c>
      <c r="B2983" s="272" t="s">
        <v>9986</v>
      </c>
      <c r="C2983" s="272" t="s">
        <v>10123</v>
      </c>
      <c r="D2983" s="272" t="s">
        <v>10124</v>
      </c>
      <c r="E2983" s="273" t="s">
        <v>7087</v>
      </c>
      <c r="F2983" s="272" t="s">
        <v>7087</v>
      </c>
      <c r="G2983" s="272">
        <v>104396</v>
      </c>
      <c r="H2983" s="272" t="s">
        <v>10186</v>
      </c>
      <c r="I2983" s="272" t="s">
        <v>17</v>
      </c>
      <c r="J2983" s="272" t="s">
        <v>7147</v>
      </c>
      <c r="K2983" s="273">
        <v>19.260000000000002</v>
      </c>
      <c r="L2983" s="272" t="s">
        <v>7090</v>
      </c>
    </row>
    <row r="2984" spans="1:12">
      <c r="A2984" s="272" t="s">
        <v>9985</v>
      </c>
      <c r="B2984" s="272" t="s">
        <v>9986</v>
      </c>
      <c r="C2984" s="272" t="s">
        <v>10123</v>
      </c>
      <c r="D2984" s="272" t="s">
        <v>10124</v>
      </c>
      <c r="E2984" s="273" t="s">
        <v>7087</v>
      </c>
      <c r="F2984" s="272" t="s">
        <v>7087</v>
      </c>
      <c r="G2984" s="272">
        <v>104397</v>
      </c>
      <c r="H2984" s="272" t="s">
        <v>10187</v>
      </c>
      <c r="I2984" s="272" t="s">
        <v>17</v>
      </c>
      <c r="J2984" s="272" t="s">
        <v>7147</v>
      </c>
      <c r="K2984" s="273">
        <v>22.73</v>
      </c>
      <c r="L2984" s="272" t="s">
        <v>7090</v>
      </c>
    </row>
    <row r="2985" spans="1:12">
      <c r="A2985" s="272" t="s">
        <v>9985</v>
      </c>
      <c r="B2985" s="272" t="s">
        <v>9986</v>
      </c>
      <c r="C2985" s="272" t="s">
        <v>10123</v>
      </c>
      <c r="D2985" s="272" t="s">
        <v>10124</v>
      </c>
      <c r="E2985" s="273" t="s">
        <v>7087</v>
      </c>
      <c r="F2985" s="272" t="s">
        <v>7087</v>
      </c>
      <c r="G2985" s="272">
        <v>104398</v>
      </c>
      <c r="H2985" s="272" t="s">
        <v>10188</v>
      </c>
      <c r="I2985" s="272" t="s">
        <v>17</v>
      </c>
      <c r="J2985" s="272" t="s">
        <v>7147</v>
      </c>
      <c r="K2985" s="273">
        <v>22.44</v>
      </c>
      <c r="L2985" s="272" t="s">
        <v>7090</v>
      </c>
    </row>
    <row r="2986" spans="1:12">
      <c r="A2986" s="272" t="s">
        <v>9985</v>
      </c>
      <c r="B2986" s="272" t="s">
        <v>9986</v>
      </c>
      <c r="C2986" s="272" t="s">
        <v>10123</v>
      </c>
      <c r="D2986" s="272" t="s">
        <v>10124</v>
      </c>
      <c r="E2986" s="273" t="s">
        <v>7087</v>
      </c>
      <c r="F2986" s="272" t="s">
        <v>7087</v>
      </c>
      <c r="G2986" s="272">
        <v>104399</v>
      </c>
      <c r="H2986" s="272" t="s">
        <v>10189</v>
      </c>
      <c r="I2986" s="272" t="s">
        <v>17</v>
      </c>
      <c r="J2986" s="272" t="s">
        <v>7147</v>
      </c>
      <c r="K2986" s="273">
        <v>25.43</v>
      </c>
      <c r="L2986" s="272" t="s">
        <v>7090</v>
      </c>
    </row>
    <row r="2987" spans="1:12">
      <c r="A2987" s="272" t="s">
        <v>9985</v>
      </c>
      <c r="B2987" s="272" t="s">
        <v>9986</v>
      </c>
      <c r="C2987" s="272" t="s">
        <v>10123</v>
      </c>
      <c r="D2987" s="272" t="s">
        <v>10124</v>
      </c>
      <c r="E2987" s="273" t="s">
        <v>7087</v>
      </c>
      <c r="F2987" s="272" t="s">
        <v>7087</v>
      </c>
      <c r="G2987" s="272">
        <v>104400</v>
      </c>
      <c r="H2987" s="272" t="s">
        <v>10190</v>
      </c>
      <c r="I2987" s="272" t="s">
        <v>17</v>
      </c>
      <c r="J2987" s="272" t="s">
        <v>7147</v>
      </c>
      <c r="K2987" s="273">
        <v>32.69</v>
      </c>
      <c r="L2987" s="272" t="s">
        <v>7090</v>
      </c>
    </row>
    <row r="2988" spans="1:12">
      <c r="A2988" s="272" t="s">
        <v>9985</v>
      </c>
      <c r="B2988" s="272" t="s">
        <v>9986</v>
      </c>
      <c r="C2988" s="272" t="s">
        <v>10123</v>
      </c>
      <c r="D2988" s="272" t="s">
        <v>10124</v>
      </c>
      <c r="E2988" s="273" t="s">
        <v>7087</v>
      </c>
      <c r="F2988" s="272" t="s">
        <v>7087</v>
      </c>
      <c r="G2988" s="272">
        <v>104401</v>
      </c>
      <c r="H2988" s="272" t="s">
        <v>10191</v>
      </c>
      <c r="I2988" s="272" t="s">
        <v>17</v>
      </c>
      <c r="J2988" s="272" t="s">
        <v>7147</v>
      </c>
      <c r="K2988" s="273">
        <v>21.03</v>
      </c>
      <c r="L2988" s="272" t="s">
        <v>7090</v>
      </c>
    </row>
    <row r="2989" spans="1:12">
      <c r="A2989" s="272" t="s">
        <v>9985</v>
      </c>
      <c r="B2989" s="272" t="s">
        <v>9986</v>
      </c>
      <c r="C2989" s="272" t="s">
        <v>10123</v>
      </c>
      <c r="D2989" s="272" t="s">
        <v>10124</v>
      </c>
      <c r="E2989" s="273" t="s">
        <v>7087</v>
      </c>
      <c r="F2989" s="272" t="s">
        <v>7087</v>
      </c>
      <c r="G2989" s="272">
        <v>104402</v>
      </c>
      <c r="H2989" s="272" t="s">
        <v>10192</v>
      </c>
      <c r="I2989" s="272" t="s">
        <v>17</v>
      </c>
      <c r="J2989" s="272" t="s">
        <v>7147</v>
      </c>
      <c r="K2989" s="273">
        <v>22.72</v>
      </c>
      <c r="L2989" s="272" t="s">
        <v>7090</v>
      </c>
    </row>
    <row r="2990" spans="1:12">
      <c r="A2990" s="272" t="s">
        <v>9985</v>
      </c>
      <c r="B2990" s="272" t="s">
        <v>9986</v>
      </c>
      <c r="C2990" s="272" t="s">
        <v>10123</v>
      </c>
      <c r="D2990" s="272" t="s">
        <v>10124</v>
      </c>
      <c r="E2990" s="273" t="s">
        <v>7087</v>
      </c>
      <c r="F2990" s="272" t="s">
        <v>7087</v>
      </c>
      <c r="G2990" s="272">
        <v>104403</v>
      </c>
      <c r="H2990" s="272" t="s">
        <v>10193</v>
      </c>
      <c r="I2990" s="272" t="s">
        <v>17</v>
      </c>
      <c r="J2990" s="272" t="s">
        <v>7147</v>
      </c>
      <c r="K2990" s="273">
        <v>28.17</v>
      </c>
      <c r="L2990" s="272" t="s">
        <v>7090</v>
      </c>
    </row>
    <row r="2991" spans="1:12">
      <c r="A2991" s="272" t="s">
        <v>9985</v>
      </c>
      <c r="B2991" s="272" t="s">
        <v>9986</v>
      </c>
      <c r="C2991" s="272" t="s">
        <v>10123</v>
      </c>
      <c r="D2991" s="272" t="s">
        <v>10124</v>
      </c>
      <c r="E2991" s="273" t="s">
        <v>7087</v>
      </c>
      <c r="F2991" s="272" t="s">
        <v>7087</v>
      </c>
      <c r="G2991" s="272">
        <v>104404</v>
      </c>
      <c r="H2991" s="272" t="s">
        <v>10194</v>
      </c>
      <c r="I2991" s="272" t="s">
        <v>17</v>
      </c>
      <c r="J2991" s="272" t="s">
        <v>7147</v>
      </c>
      <c r="K2991" s="273">
        <v>29.6</v>
      </c>
      <c r="L2991" s="272" t="s">
        <v>7090</v>
      </c>
    </row>
    <row r="2992" spans="1:12">
      <c r="A2992" s="272" t="s">
        <v>9985</v>
      </c>
      <c r="B2992" s="272" t="s">
        <v>9986</v>
      </c>
      <c r="C2992" s="272" t="s">
        <v>10123</v>
      </c>
      <c r="D2992" s="272" t="s">
        <v>10124</v>
      </c>
      <c r="E2992" s="273" t="s">
        <v>7087</v>
      </c>
      <c r="F2992" s="272" t="s">
        <v>7087</v>
      </c>
      <c r="G2992" s="272">
        <v>104405</v>
      </c>
      <c r="H2992" s="272" t="s">
        <v>10195</v>
      </c>
      <c r="I2992" s="272" t="s">
        <v>17</v>
      </c>
      <c r="J2992" s="272" t="s">
        <v>7147</v>
      </c>
      <c r="K2992" s="273">
        <v>39.950000000000003</v>
      </c>
      <c r="L2992" s="272" t="s">
        <v>7090</v>
      </c>
    </row>
    <row r="2993" spans="1:12">
      <c r="A2993" s="272" t="s">
        <v>9985</v>
      </c>
      <c r="B2993" s="272" t="s">
        <v>9986</v>
      </c>
      <c r="C2993" s="272" t="s">
        <v>10196</v>
      </c>
      <c r="D2993" s="272" t="s">
        <v>10197</v>
      </c>
      <c r="E2993" s="273" t="s">
        <v>7087</v>
      </c>
      <c r="F2993" s="272" t="s">
        <v>7087</v>
      </c>
      <c r="G2993" s="272">
        <v>93653</v>
      </c>
      <c r="H2993" s="272" t="s">
        <v>10198</v>
      </c>
      <c r="I2993" s="272" t="s">
        <v>17</v>
      </c>
      <c r="J2993" s="272" t="s">
        <v>7147</v>
      </c>
      <c r="K2993" s="273">
        <v>13.47</v>
      </c>
      <c r="L2993" s="272" t="s">
        <v>7090</v>
      </c>
    </row>
    <row r="2994" spans="1:12">
      <c r="A2994" s="272" t="s">
        <v>9985</v>
      </c>
      <c r="B2994" s="272" t="s">
        <v>9986</v>
      </c>
      <c r="C2994" s="272" t="s">
        <v>10196</v>
      </c>
      <c r="D2994" s="272" t="s">
        <v>10197</v>
      </c>
      <c r="E2994" s="273" t="s">
        <v>7087</v>
      </c>
      <c r="F2994" s="272" t="s">
        <v>7087</v>
      </c>
      <c r="G2994" s="272">
        <v>93654</v>
      </c>
      <c r="H2994" s="272" t="s">
        <v>10199</v>
      </c>
      <c r="I2994" s="272" t="s">
        <v>17</v>
      </c>
      <c r="J2994" s="272" t="s">
        <v>7147</v>
      </c>
      <c r="K2994" s="273">
        <v>14.11</v>
      </c>
      <c r="L2994" s="272" t="s">
        <v>7090</v>
      </c>
    </row>
    <row r="2995" spans="1:12">
      <c r="A2995" s="272" t="s">
        <v>9985</v>
      </c>
      <c r="B2995" s="272" t="s">
        <v>9986</v>
      </c>
      <c r="C2995" s="272" t="s">
        <v>10196</v>
      </c>
      <c r="D2995" s="272" t="s">
        <v>10197</v>
      </c>
      <c r="E2995" s="273" t="s">
        <v>7087</v>
      </c>
      <c r="F2995" s="272" t="s">
        <v>7087</v>
      </c>
      <c r="G2995" s="272">
        <v>93655</v>
      </c>
      <c r="H2995" s="272" t="s">
        <v>10200</v>
      </c>
      <c r="I2995" s="272" t="s">
        <v>17</v>
      </c>
      <c r="J2995" s="272" t="s">
        <v>7147</v>
      </c>
      <c r="K2995" s="273">
        <v>15.42</v>
      </c>
      <c r="L2995" s="272" t="s">
        <v>7090</v>
      </c>
    </row>
    <row r="2996" spans="1:12">
      <c r="A2996" s="272" t="s">
        <v>9985</v>
      </c>
      <c r="B2996" s="272" t="s">
        <v>9986</v>
      </c>
      <c r="C2996" s="272" t="s">
        <v>10196</v>
      </c>
      <c r="D2996" s="272" t="s">
        <v>10197</v>
      </c>
      <c r="E2996" s="273" t="s">
        <v>7087</v>
      </c>
      <c r="F2996" s="272" t="s">
        <v>7087</v>
      </c>
      <c r="G2996" s="272">
        <v>93656</v>
      </c>
      <c r="H2996" s="272" t="s">
        <v>10201</v>
      </c>
      <c r="I2996" s="272" t="s">
        <v>17</v>
      </c>
      <c r="J2996" s="272" t="s">
        <v>7147</v>
      </c>
      <c r="K2996" s="273">
        <v>15.42</v>
      </c>
      <c r="L2996" s="272" t="s">
        <v>7090</v>
      </c>
    </row>
    <row r="2997" spans="1:12">
      <c r="A2997" s="272" t="s">
        <v>9985</v>
      </c>
      <c r="B2997" s="272" t="s">
        <v>9986</v>
      </c>
      <c r="C2997" s="272" t="s">
        <v>10196</v>
      </c>
      <c r="D2997" s="272" t="s">
        <v>10197</v>
      </c>
      <c r="E2997" s="273" t="s">
        <v>7087</v>
      </c>
      <c r="F2997" s="272" t="s">
        <v>7087</v>
      </c>
      <c r="G2997" s="272">
        <v>93657</v>
      </c>
      <c r="H2997" s="272" t="s">
        <v>10202</v>
      </c>
      <c r="I2997" s="272" t="s">
        <v>17</v>
      </c>
      <c r="J2997" s="272" t="s">
        <v>7147</v>
      </c>
      <c r="K2997" s="273">
        <v>17.010000000000002</v>
      </c>
      <c r="L2997" s="272" t="s">
        <v>7090</v>
      </c>
    </row>
    <row r="2998" spans="1:12">
      <c r="A2998" s="272" t="s">
        <v>9985</v>
      </c>
      <c r="B2998" s="272" t="s">
        <v>9986</v>
      </c>
      <c r="C2998" s="272" t="s">
        <v>10196</v>
      </c>
      <c r="D2998" s="272" t="s">
        <v>10197</v>
      </c>
      <c r="E2998" s="273" t="s">
        <v>7087</v>
      </c>
      <c r="F2998" s="272" t="s">
        <v>7087</v>
      </c>
      <c r="G2998" s="272">
        <v>93658</v>
      </c>
      <c r="H2998" s="272" t="s">
        <v>10203</v>
      </c>
      <c r="I2998" s="272" t="s">
        <v>17</v>
      </c>
      <c r="J2998" s="272" t="s">
        <v>7147</v>
      </c>
      <c r="K2998" s="273">
        <v>24.5</v>
      </c>
      <c r="L2998" s="272" t="s">
        <v>7090</v>
      </c>
    </row>
    <row r="2999" spans="1:12">
      <c r="A2999" s="272" t="s">
        <v>9985</v>
      </c>
      <c r="B2999" s="272" t="s">
        <v>9986</v>
      </c>
      <c r="C2999" s="272" t="s">
        <v>10196</v>
      </c>
      <c r="D2999" s="272" t="s">
        <v>10197</v>
      </c>
      <c r="E2999" s="273" t="s">
        <v>7087</v>
      </c>
      <c r="F2999" s="272" t="s">
        <v>7087</v>
      </c>
      <c r="G2999" s="272">
        <v>93659</v>
      </c>
      <c r="H2999" s="272" t="s">
        <v>10204</v>
      </c>
      <c r="I2999" s="272" t="s">
        <v>17</v>
      </c>
      <c r="J2999" s="272" t="s">
        <v>7147</v>
      </c>
      <c r="K2999" s="273">
        <v>27.67</v>
      </c>
      <c r="L2999" s="272" t="s">
        <v>7090</v>
      </c>
    </row>
    <row r="3000" spans="1:12">
      <c r="A3000" s="272" t="s">
        <v>9985</v>
      </c>
      <c r="B3000" s="272" t="s">
        <v>9986</v>
      </c>
      <c r="C3000" s="272" t="s">
        <v>10196</v>
      </c>
      <c r="D3000" s="272" t="s">
        <v>10197</v>
      </c>
      <c r="E3000" s="273" t="s">
        <v>7087</v>
      </c>
      <c r="F3000" s="272" t="s">
        <v>7087</v>
      </c>
      <c r="G3000" s="272">
        <v>93660</v>
      </c>
      <c r="H3000" s="272" t="s">
        <v>10205</v>
      </c>
      <c r="I3000" s="272" t="s">
        <v>17</v>
      </c>
      <c r="J3000" s="272" t="s">
        <v>7147</v>
      </c>
      <c r="K3000" s="273">
        <v>66</v>
      </c>
      <c r="L3000" s="272" t="s">
        <v>7090</v>
      </c>
    </row>
    <row r="3001" spans="1:12">
      <c r="A3001" s="272" t="s">
        <v>9985</v>
      </c>
      <c r="B3001" s="272" t="s">
        <v>9986</v>
      </c>
      <c r="C3001" s="272" t="s">
        <v>10196</v>
      </c>
      <c r="D3001" s="272" t="s">
        <v>10197</v>
      </c>
      <c r="E3001" s="273" t="s">
        <v>7087</v>
      </c>
      <c r="F3001" s="272" t="s">
        <v>7087</v>
      </c>
      <c r="G3001" s="272">
        <v>93661</v>
      </c>
      <c r="H3001" s="272" t="s">
        <v>10206</v>
      </c>
      <c r="I3001" s="272" t="s">
        <v>17</v>
      </c>
      <c r="J3001" s="272" t="s">
        <v>7147</v>
      </c>
      <c r="K3001" s="273">
        <v>67.3</v>
      </c>
      <c r="L3001" s="272" t="s">
        <v>7090</v>
      </c>
    </row>
    <row r="3002" spans="1:12">
      <c r="A3002" s="272" t="s">
        <v>9985</v>
      </c>
      <c r="B3002" s="272" t="s">
        <v>9986</v>
      </c>
      <c r="C3002" s="272" t="s">
        <v>10196</v>
      </c>
      <c r="D3002" s="272" t="s">
        <v>10197</v>
      </c>
      <c r="E3002" s="273" t="s">
        <v>7087</v>
      </c>
      <c r="F3002" s="272" t="s">
        <v>7087</v>
      </c>
      <c r="G3002" s="272">
        <v>93662</v>
      </c>
      <c r="H3002" s="272" t="s">
        <v>10207</v>
      </c>
      <c r="I3002" s="272" t="s">
        <v>17</v>
      </c>
      <c r="J3002" s="272" t="s">
        <v>7147</v>
      </c>
      <c r="K3002" s="273">
        <v>69.930000000000007</v>
      </c>
      <c r="L3002" s="272" t="s">
        <v>7090</v>
      </c>
    </row>
    <row r="3003" spans="1:12">
      <c r="A3003" s="272" t="s">
        <v>9985</v>
      </c>
      <c r="B3003" s="272" t="s">
        <v>9986</v>
      </c>
      <c r="C3003" s="272" t="s">
        <v>10196</v>
      </c>
      <c r="D3003" s="272" t="s">
        <v>10197</v>
      </c>
      <c r="E3003" s="273" t="s">
        <v>7087</v>
      </c>
      <c r="F3003" s="272" t="s">
        <v>7087</v>
      </c>
      <c r="G3003" s="272">
        <v>93663</v>
      </c>
      <c r="H3003" s="272" t="s">
        <v>10208</v>
      </c>
      <c r="I3003" s="272" t="s">
        <v>17</v>
      </c>
      <c r="J3003" s="272" t="s">
        <v>7147</v>
      </c>
      <c r="K3003" s="273">
        <v>69.930000000000007</v>
      </c>
      <c r="L3003" s="272" t="s">
        <v>7090</v>
      </c>
    </row>
    <row r="3004" spans="1:12">
      <c r="A3004" s="272" t="s">
        <v>9985</v>
      </c>
      <c r="B3004" s="272" t="s">
        <v>9986</v>
      </c>
      <c r="C3004" s="272" t="s">
        <v>10196</v>
      </c>
      <c r="D3004" s="272" t="s">
        <v>10197</v>
      </c>
      <c r="E3004" s="273" t="s">
        <v>7087</v>
      </c>
      <c r="F3004" s="272" t="s">
        <v>7087</v>
      </c>
      <c r="G3004" s="272">
        <v>93664</v>
      </c>
      <c r="H3004" s="272" t="s">
        <v>10209</v>
      </c>
      <c r="I3004" s="272" t="s">
        <v>17</v>
      </c>
      <c r="J3004" s="272" t="s">
        <v>7147</v>
      </c>
      <c r="K3004" s="273">
        <v>73.11</v>
      </c>
      <c r="L3004" s="272" t="s">
        <v>7090</v>
      </c>
    </row>
    <row r="3005" spans="1:12">
      <c r="A3005" s="272" t="s">
        <v>9985</v>
      </c>
      <c r="B3005" s="272" t="s">
        <v>9986</v>
      </c>
      <c r="C3005" s="272" t="s">
        <v>10196</v>
      </c>
      <c r="D3005" s="272" t="s">
        <v>10197</v>
      </c>
      <c r="E3005" s="273" t="s">
        <v>7087</v>
      </c>
      <c r="F3005" s="272" t="s">
        <v>7087</v>
      </c>
      <c r="G3005" s="272">
        <v>93665</v>
      </c>
      <c r="H3005" s="272" t="s">
        <v>10210</v>
      </c>
      <c r="I3005" s="272" t="s">
        <v>17</v>
      </c>
      <c r="J3005" s="272" t="s">
        <v>7147</v>
      </c>
      <c r="K3005" s="273">
        <v>77.06</v>
      </c>
      <c r="L3005" s="272" t="s">
        <v>7090</v>
      </c>
    </row>
    <row r="3006" spans="1:12">
      <c r="A3006" s="272" t="s">
        <v>9985</v>
      </c>
      <c r="B3006" s="272" t="s">
        <v>9986</v>
      </c>
      <c r="C3006" s="272" t="s">
        <v>10196</v>
      </c>
      <c r="D3006" s="272" t="s">
        <v>10197</v>
      </c>
      <c r="E3006" s="273" t="s">
        <v>7087</v>
      </c>
      <c r="F3006" s="272" t="s">
        <v>7087</v>
      </c>
      <c r="G3006" s="272">
        <v>93666</v>
      </c>
      <c r="H3006" s="272" t="s">
        <v>10211</v>
      </c>
      <c r="I3006" s="272" t="s">
        <v>17</v>
      </c>
      <c r="J3006" s="272" t="s">
        <v>7147</v>
      </c>
      <c r="K3006" s="273">
        <v>83.39</v>
      </c>
      <c r="L3006" s="272" t="s">
        <v>7090</v>
      </c>
    </row>
    <row r="3007" spans="1:12">
      <c r="A3007" s="272" t="s">
        <v>9985</v>
      </c>
      <c r="B3007" s="272" t="s">
        <v>9986</v>
      </c>
      <c r="C3007" s="272" t="s">
        <v>10196</v>
      </c>
      <c r="D3007" s="272" t="s">
        <v>10197</v>
      </c>
      <c r="E3007" s="273" t="s">
        <v>7087</v>
      </c>
      <c r="F3007" s="272" t="s">
        <v>7087</v>
      </c>
      <c r="G3007" s="272">
        <v>93667</v>
      </c>
      <c r="H3007" s="272" t="s">
        <v>10212</v>
      </c>
      <c r="I3007" s="272" t="s">
        <v>17</v>
      </c>
      <c r="J3007" s="272" t="s">
        <v>7147</v>
      </c>
      <c r="K3007" s="273">
        <v>82.53</v>
      </c>
      <c r="L3007" s="272" t="s">
        <v>7090</v>
      </c>
    </row>
    <row r="3008" spans="1:12">
      <c r="A3008" s="272" t="s">
        <v>9985</v>
      </c>
      <c r="B3008" s="272" t="s">
        <v>9986</v>
      </c>
      <c r="C3008" s="272" t="s">
        <v>10196</v>
      </c>
      <c r="D3008" s="272" t="s">
        <v>10197</v>
      </c>
      <c r="E3008" s="273" t="s">
        <v>7087</v>
      </c>
      <c r="F3008" s="272" t="s">
        <v>7087</v>
      </c>
      <c r="G3008" s="272">
        <v>93668</v>
      </c>
      <c r="H3008" s="272" t="s">
        <v>10213</v>
      </c>
      <c r="I3008" s="272" t="s">
        <v>17</v>
      </c>
      <c r="J3008" s="272" t="s">
        <v>7147</v>
      </c>
      <c r="K3008" s="273">
        <v>84.46</v>
      </c>
      <c r="L3008" s="272" t="s">
        <v>7090</v>
      </c>
    </row>
    <row r="3009" spans="1:12">
      <c r="A3009" s="272" t="s">
        <v>9985</v>
      </c>
      <c r="B3009" s="272" t="s">
        <v>9986</v>
      </c>
      <c r="C3009" s="272" t="s">
        <v>10196</v>
      </c>
      <c r="D3009" s="272" t="s">
        <v>10197</v>
      </c>
      <c r="E3009" s="273" t="s">
        <v>7087</v>
      </c>
      <c r="F3009" s="272" t="s">
        <v>7087</v>
      </c>
      <c r="G3009" s="272">
        <v>93669</v>
      </c>
      <c r="H3009" s="272" t="s">
        <v>10214</v>
      </c>
      <c r="I3009" s="272" t="s">
        <v>17</v>
      </c>
      <c r="J3009" s="272" t="s">
        <v>7147</v>
      </c>
      <c r="K3009" s="273">
        <v>88.41</v>
      </c>
      <c r="L3009" s="272" t="s">
        <v>7090</v>
      </c>
    </row>
    <row r="3010" spans="1:12">
      <c r="A3010" s="272" t="s">
        <v>9985</v>
      </c>
      <c r="B3010" s="272" t="s">
        <v>9986</v>
      </c>
      <c r="C3010" s="272" t="s">
        <v>10196</v>
      </c>
      <c r="D3010" s="272" t="s">
        <v>10197</v>
      </c>
      <c r="E3010" s="273" t="s">
        <v>7087</v>
      </c>
      <c r="F3010" s="272" t="s">
        <v>7087</v>
      </c>
      <c r="G3010" s="272">
        <v>93670</v>
      </c>
      <c r="H3010" s="272" t="s">
        <v>10215</v>
      </c>
      <c r="I3010" s="272" t="s">
        <v>17</v>
      </c>
      <c r="J3010" s="272" t="s">
        <v>7147</v>
      </c>
      <c r="K3010" s="273">
        <v>88.41</v>
      </c>
      <c r="L3010" s="272" t="s">
        <v>7090</v>
      </c>
    </row>
    <row r="3011" spans="1:12">
      <c r="A3011" s="272" t="s">
        <v>9985</v>
      </c>
      <c r="B3011" s="272" t="s">
        <v>9986</v>
      </c>
      <c r="C3011" s="272" t="s">
        <v>10196</v>
      </c>
      <c r="D3011" s="272" t="s">
        <v>10197</v>
      </c>
      <c r="E3011" s="273" t="s">
        <v>7087</v>
      </c>
      <c r="F3011" s="272" t="s">
        <v>7087</v>
      </c>
      <c r="G3011" s="272">
        <v>93671</v>
      </c>
      <c r="H3011" s="272" t="s">
        <v>10216</v>
      </c>
      <c r="I3011" s="272" t="s">
        <v>17</v>
      </c>
      <c r="J3011" s="272" t="s">
        <v>7147</v>
      </c>
      <c r="K3011" s="273">
        <v>93.18</v>
      </c>
      <c r="L3011" s="272" t="s">
        <v>7090</v>
      </c>
    </row>
    <row r="3012" spans="1:12">
      <c r="A3012" s="272" t="s">
        <v>9985</v>
      </c>
      <c r="B3012" s="272" t="s">
        <v>9986</v>
      </c>
      <c r="C3012" s="272" t="s">
        <v>10196</v>
      </c>
      <c r="D3012" s="272" t="s">
        <v>10197</v>
      </c>
      <c r="E3012" s="273" t="s">
        <v>7087</v>
      </c>
      <c r="F3012" s="272" t="s">
        <v>7087</v>
      </c>
      <c r="G3012" s="272">
        <v>93672</v>
      </c>
      <c r="H3012" s="272" t="s">
        <v>10217</v>
      </c>
      <c r="I3012" s="272" t="s">
        <v>17</v>
      </c>
      <c r="J3012" s="272" t="s">
        <v>7147</v>
      </c>
      <c r="K3012" s="273">
        <v>100.49</v>
      </c>
      <c r="L3012" s="272" t="s">
        <v>7090</v>
      </c>
    </row>
    <row r="3013" spans="1:12">
      <c r="A3013" s="272" t="s">
        <v>9985</v>
      </c>
      <c r="B3013" s="272" t="s">
        <v>9986</v>
      </c>
      <c r="C3013" s="272" t="s">
        <v>10196</v>
      </c>
      <c r="D3013" s="272" t="s">
        <v>10197</v>
      </c>
      <c r="E3013" s="273" t="s">
        <v>7087</v>
      </c>
      <c r="F3013" s="272" t="s">
        <v>7087</v>
      </c>
      <c r="G3013" s="272">
        <v>93673</v>
      </c>
      <c r="H3013" s="272" t="s">
        <v>10218</v>
      </c>
      <c r="I3013" s="272" t="s">
        <v>17</v>
      </c>
      <c r="J3013" s="272" t="s">
        <v>7147</v>
      </c>
      <c r="K3013" s="273">
        <v>109.99</v>
      </c>
      <c r="L3013" s="272" t="s">
        <v>7090</v>
      </c>
    </row>
    <row r="3014" spans="1:12">
      <c r="A3014" s="272" t="s">
        <v>9985</v>
      </c>
      <c r="B3014" s="272" t="s">
        <v>9986</v>
      </c>
      <c r="C3014" s="272" t="s">
        <v>10196</v>
      </c>
      <c r="D3014" s="272" t="s">
        <v>10197</v>
      </c>
      <c r="E3014" s="273" t="s">
        <v>7087</v>
      </c>
      <c r="F3014" s="272" t="s">
        <v>7087</v>
      </c>
      <c r="G3014" s="272">
        <v>97359</v>
      </c>
      <c r="H3014" s="272" t="s">
        <v>10219</v>
      </c>
      <c r="I3014" s="272" t="s">
        <v>17</v>
      </c>
      <c r="J3014" s="272" t="s">
        <v>7147</v>
      </c>
      <c r="K3014" s="274">
        <v>3548.36</v>
      </c>
      <c r="L3014" s="272" t="s">
        <v>7090</v>
      </c>
    </row>
    <row r="3015" spans="1:12">
      <c r="A3015" s="272" t="s">
        <v>9985</v>
      </c>
      <c r="B3015" s="272" t="s">
        <v>9986</v>
      </c>
      <c r="C3015" s="272" t="s">
        <v>10196</v>
      </c>
      <c r="D3015" s="272" t="s">
        <v>10197</v>
      </c>
      <c r="E3015" s="273" t="s">
        <v>7087</v>
      </c>
      <c r="F3015" s="272" t="s">
        <v>7087</v>
      </c>
      <c r="G3015" s="272">
        <v>97360</v>
      </c>
      <c r="H3015" s="272" t="s">
        <v>10220</v>
      </c>
      <c r="I3015" s="272" t="s">
        <v>17</v>
      </c>
      <c r="J3015" s="272" t="s">
        <v>7147</v>
      </c>
      <c r="K3015" s="274">
        <v>6833.95</v>
      </c>
      <c r="L3015" s="272" t="s">
        <v>7090</v>
      </c>
    </row>
    <row r="3016" spans="1:12">
      <c r="A3016" s="272" t="s">
        <v>9985</v>
      </c>
      <c r="B3016" s="272" t="s">
        <v>9986</v>
      </c>
      <c r="C3016" s="272" t="s">
        <v>10196</v>
      </c>
      <c r="D3016" s="272" t="s">
        <v>10197</v>
      </c>
      <c r="E3016" s="273" t="s">
        <v>7087</v>
      </c>
      <c r="F3016" s="272" t="s">
        <v>7087</v>
      </c>
      <c r="G3016" s="272">
        <v>97361</v>
      </c>
      <c r="H3016" s="272" t="s">
        <v>10221</v>
      </c>
      <c r="I3016" s="272" t="s">
        <v>17</v>
      </c>
      <c r="J3016" s="272" t="s">
        <v>7147</v>
      </c>
      <c r="K3016" s="274">
        <v>9111.94</v>
      </c>
      <c r="L3016" s="272" t="s">
        <v>7090</v>
      </c>
    </row>
    <row r="3017" spans="1:12">
      <c r="A3017" s="272" t="s">
        <v>9985</v>
      </c>
      <c r="B3017" s="272" t="s">
        <v>9986</v>
      </c>
      <c r="C3017" s="272" t="s">
        <v>10196</v>
      </c>
      <c r="D3017" s="272" t="s">
        <v>10197</v>
      </c>
      <c r="E3017" s="273" t="s">
        <v>7087</v>
      </c>
      <c r="F3017" s="272" t="s">
        <v>7087</v>
      </c>
      <c r="G3017" s="272">
        <v>97362</v>
      </c>
      <c r="H3017" s="272" t="s">
        <v>10222</v>
      </c>
      <c r="I3017" s="272" t="s">
        <v>17</v>
      </c>
      <c r="J3017" s="272" t="s">
        <v>7147</v>
      </c>
      <c r="K3017" s="274">
        <v>2408.56</v>
      </c>
      <c r="L3017" s="272" t="s">
        <v>7090</v>
      </c>
    </row>
    <row r="3018" spans="1:12">
      <c r="A3018" s="272" t="s">
        <v>9985</v>
      </c>
      <c r="B3018" s="272" t="s">
        <v>9986</v>
      </c>
      <c r="C3018" s="272" t="s">
        <v>10196</v>
      </c>
      <c r="D3018" s="272" t="s">
        <v>10197</v>
      </c>
      <c r="E3018" s="273" t="s">
        <v>7087</v>
      </c>
      <c r="F3018" s="272" t="s">
        <v>7087</v>
      </c>
      <c r="G3018" s="272">
        <v>101875</v>
      </c>
      <c r="H3018" s="272" t="s">
        <v>10223</v>
      </c>
      <c r="I3018" s="272" t="s">
        <v>17</v>
      </c>
      <c r="J3018" s="272" t="s">
        <v>7147</v>
      </c>
      <c r="K3018" s="273">
        <v>511.92</v>
      </c>
      <c r="L3018" s="272" t="s">
        <v>7090</v>
      </c>
    </row>
    <row r="3019" spans="1:12">
      <c r="A3019" s="272" t="s">
        <v>9985</v>
      </c>
      <c r="B3019" s="272" t="s">
        <v>9986</v>
      </c>
      <c r="C3019" s="272" t="s">
        <v>10196</v>
      </c>
      <c r="D3019" s="272" t="s">
        <v>10197</v>
      </c>
      <c r="E3019" s="273" t="s">
        <v>7087</v>
      </c>
      <c r="F3019" s="272" t="s">
        <v>7087</v>
      </c>
      <c r="G3019" s="272">
        <v>101876</v>
      </c>
      <c r="H3019" s="272" t="s">
        <v>10224</v>
      </c>
      <c r="I3019" s="272" t="s">
        <v>17</v>
      </c>
      <c r="J3019" s="272" t="s">
        <v>7147</v>
      </c>
      <c r="K3019" s="273">
        <v>80.62</v>
      </c>
      <c r="L3019" s="272" t="s">
        <v>7090</v>
      </c>
    </row>
    <row r="3020" spans="1:12">
      <c r="A3020" s="272" t="s">
        <v>9985</v>
      </c>
      <c r="B3020" s="272" t="s">
        <v>9986</v>
      </c>
      <c r="C3020" s="272" t="s">
        <v>10196</v>
      </c>
      <c r="D3020" s="272" t="s">
        <v>10197</v>
      </c>
      <c r="E3020" s="273" t="s">
        <v>7087</v>
      </c>
      <c r="F3020" s="272" t="s">
        <v>7087</v>
      </c>
      <c r="G3020" s="272">
        <v>101877</v>
      </c>
      <c r="H3020" s="272" t="s">
        <v>10225</v>
      </c>
      <c r="I3020" s="272" t="s">
        <v>17</v>
      </c>
      <c r="J3020" s="272" t="s">
        <v>7147</v>
      </c>
      <c r="K3020" s="273">
        <v>55.85</v>
      </c>
      <c r="L3020" s="272" t="s">
        <v>7090</v>
      </c>
    </row>
    <row r="3021" spans="1:12">
      <c r="A3021" s="272" t="s">
        <v>9985</v>
      </c>
      <c r="B3021" s="272" t="s">
        <v>9986</v>
      </c>
      <c r="C3021" s="272" t="s">
        <v>10196</v>
      </c>
      <c r="D3021" s="272" t="s">
        <v>10197</v>
      </c>
      <c r="E3021" s="273" t="s">
        <v>7087</v>
      </c>
      <c r="F3021" s="272" t="s">
        <v>7087</v>
      </c>
      <c r="G3021" s="272">
        <v>101878</v>
      </c>
      <c r="H3021" s="272" t="s">
        <v>10226</v>
      </c>
      <c r="I3021" s="272" t="s">
        <v>17</v>
      </c>
      <c r="J3021" s="272" t="s">
        <v>7147</v>
      </c>
      <c r="K3021" s="273">
        <v>700.31</v>
      </c>
      <c r="L3021" s="272" t="s">
        <v>7090</v>
      </c>
    </row>
    <row r="3022" spans="1:12">
      <c r="A3022" s="272" t="s">
        <v>9985</v>
      </c>
      <c r="B3022" s="272" t="s">
        <v>9986</v>
      </c>
      <c r="C3022" s="272" t="s">
        <v>10196</v>
      </c>
      <c r="D3022" s="272" t="s">
        <v>10197</v>
      </c>
      <c r="E3022" s="273" t="s">
        <v>7087</v>
      </c>
      <c r="F3022" s="272" t="s">
        <v>7087</v>
      </c>
      <c r="G3022" s="272">
        <v>101879</v>
      </c>
      <c r="H3022" s="272" t="s">
        <v>10227</v>
      </c>
      <c r="I3022" s="272" t="s">
        <v>17</v>
      </c>
      <c r="J3022" s="272" t="s">
        <v>7147</v>
      </c>
      <c r="K3022" s="273">
        <v>742.98</v>
      </c>
      <c r="L3022" s="272" t="s">
        <v>7090</v>
      </c>
    </row>
    <row r="3023" spans="1:12">
      <c r="A3023" s="272" t="s">
        <v>9985</v>
      </c>
      <c r="B3023" s="272" t="s">
        <v>9986</v>
      </c>
      <c r="C3023" s="272" t="s">
        <v>10196</v>
      </c>
      <c r="D3023" s="272" t="s">
        <v>10197</v>
      </c>
      <c r="E3023" s="273" t="s">
        <v>7087</v>
      </c>
      <c r="F3023" s="272" t="s">
        <v>7087</v>
      </c>
      <c r="G3023" s="272">
        <v>101880</v>
      </c>
      <c r="H3023" s="272" t="s">
        <v>10228</v>
      </c>
      <c r="I3023" s="272" t="s">
        <v>17</v>
      </c>
      <c r="J3023" s="272" t="s">
        <v>7147</v>
      </c>
      <c r="K3023" s="273">
        <v>854.94</v>
      </c>
      <c r="L3023" s="272" t="s">
        <v>7090</v>
      </c>
    </row>
    <row r="3024" spans="1:12">
      <c r="A3024" s="272" t="s">
        <v>9985</v>
      </c>
      <c r="B3024" s="272" t="s">
        <v>9986</v>
      </c>
      <c r="C3024" s="272" t="s">
        <v>10196</v>
      </c>
      <c r="D3024" s="272" t="s">
        <v>10197</v>
      </c>
      <c r="E3024" s="273" t="s">
        <v>7087</v>
      </c>
      <c r="F3024" s="272" t="s">
        <v>7087</v>
      </c>
      <c r="G3024" s="272">
        <v>101881</v>
      </c>
      <c r="H3024" s="272" t="s">
        <v>10229</v>
      </c>
      <c r="I3024" s="272" t="s">
        <v>17</v>
      </c>
      <c r="J3024" s="272" t="s">
        <v>7147</v>
      </c>
      <c r="K3024" s="274">
        <v>1233.1199999999999</v>
      </c>
      <c r="L3024" s="272" t="s">
        <v>7090</v>
      </c>
    </row>
    <row r="3025" spans="1:12">
      <c r="A3025" s="272" t="s">
        <v>9985</v>
      </c>
      <c r="B3025" s="272" t="s">
        <v>9986</v>
      </c>
      <c r="C3025" s="272" t="s">
        <v>10196</v>
      </c>
      <c r="D3025" s="272" t="s">
        <v>10197</v>
      </c>
      <c r="E3025" s="273" t="s">
        <v>7087</v>
      </c>
      <c r="F3025" s="272" t="s">
        <v>7087</v>
      </c>
      <c r="G3025" s="272">
        <v>101882</v>
      </c>
      <c r="H3025" s="272" t="s">
        <v>10230</v>
      </c>
      <c r="I3025" s="272" t="s">
        <v>17</v>
      </c>
      <c r="J3025" s="272" t="s">
        <v>7147</v>
      </c>
      <c r="K3025" s="274">
        <v>1754.32</v>
      </c>
      <c r="L3025" s="272" t="s">
        <v>7090</v>
      </c>
    </row>
    <row r="3026" spans="1:12">
      <c r="A3026" s="272" t="s">
        <v>9985</v>
      </c>
      <c r="B3026" s="272" t="s">
        <v>9986</v>
      </c>
      <c r="C3026" s="272" t="s">
        <v>10196</v>
      </c>
      <c r="D3026" s="272" t="s">
        <v>10197</v>
      </c>
      <c r="E3026" s="273" t="s">
        <v>7087</v>
      </c>
      <c r="F3026" s="272" t="s">
        <v>7087</v>
      </c>
      <c r="G3026" s="272">
        <v>101883</v>
      </c>
      <c r="H3026" s="272" t="s">
        <v>10231</v>
      </c>
      <c r="I3026" s="272" t="s">
        <v>17</v>
      </c>
      <c r="J3026" s="272" t="s">
        <v>7147</v>
      </c>
      <c r="K3026" s="273">
        <v>708.07</v>
      </c>
      <c r="L3026" s="272" t="s">
        <v>7090</v>
      </c>
    </row>
    <row r="3027" spans="1:12">
      <c r="A3027" s="272" t="s">
        <v>9985</v>
      </c>
      <c r="B3027" s="272" t="s">
        <v>9986</v>
      </c>
      <c r="C3027" s="272" t="s">
        <v>10196</v>
      </c>
      <c r="D3027" s="272" t="s">
        <v>10197</v>
      </c>
      <c r="E3027" s="273" t="s">
        <v>7087</v>
      </c>
      <c r="F3027" s="272" t="s">
        <v>7087</v>
      </c>
      <c r="G3027" s="272">
        <v>101890</v>
      </c>
      <c r="H3027" s="272" t="s">
        <v>10232</v>
      </c>
      <c r="I3027" s="272" t="s">
        <v>17</v>
      </c>
      <c r="J3027" s="272" t="s">
        <v>7147</v>
      </c>
      <c r="K3027" s="273">
        <v>18.510000000000002</v>
      </c>
      <c r="L3027" s="272" t="s">
        <v>7090</v>
      </c>
    </row>
    <row r="3028" spans="1:12">
      <c r="A3028" s="272" t="s">
        <v>9985</v>
      </c>
      <c r="B3028" s="272" t="s">
        <v>9986</v>
      </c>
      <c r="C3028" s="272" t="s">
        <v>10196</v>
      </c>
      <c r="D3028" s="272" t="s">
        <v>10197</v>
      </c>
      <c r="E3028" s="273" t="s">
        <v>7087</v>
      </c>
      <c r="F3028" s="272" t="s">
        <v>7087</v>
      </c>
      <c r="G3028" s="272">
        <v>101891</v>
      </c>
      <c r="H3028" s="272" t="s">
        <v>10233</v>
      </c>
      <c r="I3028" s="272" t="s">
        <v>17</v>
      </c>
      <c r="J3028" s="272" t="s">
        <v>7147</v>
      </c>
      <c r="K3028" s="273">
        <v>31.73</v>
      </c>
      <c r="L3028" s="272" t="s">
        <v>7090</v>
      </c>
    </row>
    <row r="3029" spans="1:12">
      <c r="A3029" s="272" t="s">
        <v>9985</v>
      </c>
      <c r="B3029" s="272" t="s">
        <v>9986</v>
      </c>
      <c r="C3029" s="272" t="s">
        <v>10196</v>
      </c>
      <c r="D3029" s="272" t="s">
        <v>10197</v>
      </c>
      <c r="E3029" s="273" t="s">
        <v>7087</v>
      </c>
      <c r="F3029" s="272" t="s">
        <v>7087</v>
      </c>
      <c r="G3029" s="272">
        <v>101892</v>
      </c>
      <c r="H3029" s="272" t="s">
        <v>10234</v>
      </c>
      <c r="I3029" s="272" t="s">
        <v>17</v>
      </c>
      <c r="J3029" s="272" t="s">
        <v>7147</v>
      </c>
      <c r="K3029" s="273">
        <v>82.9</v>
      </c>
      <c r="L3029" s="272" t="s">
        <v>7090</v>
      </c>
    </row>
    <row r="3030" spans="1:12">
      <c r="A3030" s="272" t="s">
        <v>9985</v>
      </c>
      <c r="B3030" s="272" t="s">
        <v>9986</v>
      </c>
      <c r="C3030" s="272" t="s">
        <v>10196</v>
      </c>
      <c r="D3030" s="272" t="s">
        <v>10197</v>
      </c>
      <c r="E3030" s="273" t="s">
        <v>7087</v>
      </c>
      <c r="F3030" s="272" t="s">
        <v>7087</v>
      </c>
      <c r="G3030" s="272">
        <v>101893</v>
      </c>
      <c r="H3030" s="272" t="s">
        <v>10235</v>
      </c>
      <c r="I3030" s="272" t="s">
        <v>17</v>
      </c>
      <c r="J3030" s="272" t="s">
        <v>7147</v>
      </c>
      <c r="K3030" s="273">
        <v>105.9</v>
      </c>
      <c r="L3030" s="272" t="s">
        <v>7090</v>
      </c>
    </row>
    <row r="3031" spans="1:12">
      <c r="A3031" s="272" t="s">
        <v>9985</v>
      </c>
      <c r="B3031" s="272" t="s">
        <v>9986</v>
      </c>
      <c r="C3031" s="272" t="s">
        <v>10196</v>
      </c>
      <c r="D3031" s="272" t="s">
        <v>10197</v>
      </c>
      <c r="E3031" s="273" t="s">
        <v>7087</v>
      </c>
      <c r="F3031" s="272" t="s">
        <v>7087</v>
      </c>
      <c r="G3031" s="272">
        <v>101894</v>
      </c>
      <c r="H3031" s="272" t="s">
        <v>10236</v>
      </c>
      <c r="I3031" s="272" t="s">
        <v>17</v>
      </c>
      <c r="J3031" s="272" t="s">
        <v>7147</v>
      </c>
      <c r="K3031" s="273">
        <v>178.57</v>
      </c>
      <c r="L3031" s="272" t="s">
        <v>7090</v>
      </c>
    </row>
    <row r="3032" spans="1:12">
      <c r="A3032" s="272" t="s">
        <v>9985</v>
      </c>
      <c r="B3032" s="272" t="s">
        <v>9986</v>
      </c>
      <c r="C3032" s="272" t="s">
        <v>10196</v>
      </c>
      <c r="D3032" s="272" t="s">
        <v>10197</v>
      </c>
      <c r="E3032" s="273" t="s">
        <v>7087</v>
      </c>
      <c r="F3032" s="272" t="s">
        <v>7087</v>
      </c>
      <c r="G3032" s="272">
        <v>101895</v>
      </c>
      <c r="H3032" s="272" t="s">
        <v>10237</v>
      </c>
      <c r="I3032" s="272" t="s">
        <v>17</v>
      </c>
      <c r="J3032" s="272" t="s">
        <v>7147</v>
      </c>
      <c r="K3032" s="273">
        <v>488.69</v>
      </c>
      <c r="L3032" s="272" t="s">
        <v>7090</v>
      </c>
    </row>
    <row r="3033" spans="1:12">
      <c r="A3033" s="272" t="s">
        <v>9985</v>
      </c>
      <c r="B3033" s="272" t="s">
        <v>9986</v>
      </c>
      <c r="C3033" s="272" t="s">
        <v>10196</v>
      </c>
      <c r="D3033" s="272" t="s">
        <v>10197</v>
      </c>
      <c r="E3033" s="273" t="s">
        <v>7087</v>
      </c>
      <c r="F3033" s="272" t="s">
        <v>7087</v>
      </c>
      <c r="G3033" s="272">
        <v>101896</v>
      </c>
      <c r="H3033" s="272" t="s">
        <v>10238</v>
      </c>
      <c r="I3033" s="272" t="s">
        <v>17</v>
      </c>
      <c r="J3033" s="272" t="s">
        <v>7147</v>
      </c>
      <c r="K3033" s="273">
        <v>736.4</v>
      </c>
      <c r="L3033" s="272" t="s">
        <v>7090</v>
      </c>
    </row>
    <row r="3034" spans="1:12">
      <c r="A3034" s="272" t="s">
        <v>9985</v>
      </c>
      <c r="B3034" s="272" t="s">
        <v>9986</v>
      </c>
      <c r="C3034" s="272" t="s">
        <v>10196</v>
      </c>
      <c r="D3034" s="272" t="s">
        <v>10197</v>
      </c>
      <c r="E3034" s="273" t="s">
        <v>7087</v>
      </c>
      <c r="F3034" s="272" t="s">
        <v>7087</v>
      </c>
      <c r="G3034" s="272">
        <v>101897</v>
      </c>
      <c r="H3034" s="272" t="s">
        <v>10239</v>
      </c>
      <c r="I3034" s="272" t="s">
        <v>17</v>
      </c>
      <c r="J3034" s="272" t="s">
        <v>7147</v>
      </c>
      <c r="K3034" s="274">
        <v>1179.07</v>
      </c>
      <c r="L3034" s="272" t="s">
        <v>7090</v>
      </c>
    </row>
    <row r="3035" spans="1:12">
      <c r="A3035" s="272" t="s">
        <v>9985</v>
      </c>
      <c r="B3035" s="272" t="s">
        <v>9986</v>
      </c>
      <c r="C3035" s="272" t="s">
        <v>10196</v>
      </c>
      <c r="D3035" s="272" t="s">
        <v>10197</v>
      </c>
      <c r="E3035" s="273" t="s">
        <v>7087</v>
      </c>
      <c r="F3035" s="272" t="s">
        <v>7087</v>
      </c>
      <c r="G3035" s="272">
        <v>101898</v>
      </c>
      <c r="H3035" s="272" t="s">
        <v>10240</v>
      </c>
      <c r="I3035" s="272" t="s">
        <v>17</v>
      </c>
      <c r="J3035" s="272" t="s">
        <v>7147</v>
      </c>
      <c r="K3035" s="274">
        <v>1578.61</v>
      </c>
      <c r="L3035" s="272" t="s">
        <v>7090</v>
      </c>
    </row>
    <row r="3036" spans="1:12">
      <c r="A3036" s="272" t="s">
        <v>9985</v>
      </c>
      <c r="B3036" s="272" t="s">
        <v>9986</v>
      </c>
      <c r="C3036" s="272" t="s">
        <v>10196</v>
      </c>
      <c r="D3036" s="272" t="s">
        <v>10197</v>
      </c>
      <c r="E3036" s="273" t="s">
        <v>7087</v>
      </c>
      <c r="F3036" s="272" t="s">
        <v>7087</v>
      </c>
      <c r="G3036" s="272">
        <v>101899</v>
      </c>
      <c r="H3036" s="272" t="s">
        <v>10241</v>
      </c>
      <c r="I3036" s="272" t="s">
        <v>17</v>
      </c>
      <c r="J3036" s="272" t="s">
        <v>7147</v>
      </c>
      <c r="K3036" s="274">
        <v>2528.9699999999998</v>
      </c>
      <c r="L3036" s="272" t="s">
        <v>7090</v>
      </c>
    </row>
    <row r="3037" spans="1:12">
      <c r="A3037" s="272" t="s">
        <v>9985</v>
      </c>
      <c r="B3037" s="272" t="s">
        <v>9986</v>
      </c>
      <c r="C3037" s="272" t="s">
        <v>10196</v>
      </c>
      <c r="D3037" s="272" t="s">
        <v>10197</v>
      </c>
      <c r="E3037" s="273" t="s">
        <v>7087</v>
      </c>
      <c r="F3037" s="272" t="s">
        <v>7087</v>
      </c>
      <c r="G3037" s="272">
        <v>101900</v>
      </c>
      <c r="H3037" s="272" t="s">
        <v>10242</v>
      </c>
      <c r="I3037" s="272" t="s">
        <v>17</v>
      </c>
      <c r="J3037" s="272" t="s">
        <v>7147</v>
      </c>
      <c r="K3037" s="274">
        <v>5281.62</v>
      </c>
      <c r="L3037" s="272" t="s">
        <v>7090</v>
      </c>
    </row>
    <row r="3038" spans="1:12">
      <c r="A3038" s="272" t="s">
        <v>9985</v>
      </c>
      <c r="B3038" s="272" t="s">
        <v>9986</v>
      </c>
      <c r="C3038" s="272" t="s">
        <v>10196</v>
      </c>
      <c r="D3038" s="272" t="s">
        <v>10197</v>
      </c>
      <c r="E3038" s="273" t="s">
        <v>7087</v>
      </c>
      <c r="F3038" s="272" t="s">
        <v>7087</v>
      </c>
      <c r="G3038" s="272">
        <v>101901</v>
      </c>
      <c r="H3038" s="272" t="s">
        <v>10243</v>
      </c>
      <c r="I3038" s="272" t="s">
        <v>17</v>
      </c>
      <c r="J3038" s="272" t="s">
        <v>7147</v>
      </c>
      <c r="K3038" s="273">
        <v>151.94999999999999</v>
      </c>
      <c r="L3038" s="272" t="s">
        <v>7090</v>
      </c>
    </row>
    <row r="3039" spans="1:12">
      <c r="A3039" s="272" t="s">
        <v>9985</v>
      </c>
      <c r="B3039" s="272" t="s">
        <v>9986</v>
      </c>
      <c r="C3039" s="272" t="s">
        <v>10196</v>
      </c>
      <c r="D3039" s="272" t="s">
        <v>10197</v>
      </c>
      <c r="E3039" s="273" t="s">
        <v>7087</v>
      </c>
      <c r="F3039" s="272" t="s">
        <v>7087</v>
      </c>
      <c r="G3039" s="272">
        <v>101902</v>
      </c>
      <c r="H3039" s="272" t="s">
        <v>10244</v>
      </c>
      <c r="I3039" s="272" t="s">
        <v>17</v>
      </c>
      <c r="J3039" s="272" t="s">
        <v>7147</v>
      </c>
      <c r="K3039" s="273">
        <v>187.79</v>
      </c>
      <c r="L3039" s="272" t="s">
        <v>7090</v>
      </c>
    </row>
    <row r="3040" spans="1:12">
      <c r="A3040" s="272" t="s">
        <v>9985</v>
      </c>
      <c r="B3040" s="272" t="s">
        <v>9986</v>
      </c>
      <c r="C3040" s="272" t="s">
        <v>10196</v>
      </c>
      <c r="D3040" s="272" t="s">
        <v>10197</v>
      </c>
      <c r="E3040" s="273" t="s">
        <v>7087</v>
      </c>
      <c r="F3040" s="272" t="s">
        <v>7087</v>
      </c>
      <c r="G3040" s="272">
        <v>101903</v>
      </c>
      <c r="H3040" s="272" t="s">
        <v>10245</v>
      </c>
      <c r="I3040" s="272" t="s">
        <v>17</v>
      </c>
      <c r="J3040" s="272" t="s">
        <v>7147</v>
      </c>
      <c r="K3040" s="273">
        <v>391.21</v>
      </c>
      <c r="L3040" s="272" t="s">
        <v>7090</v>
      </c>
    </row>
    <row r="3041" spans="1:12">
      <c r="A3041" s="272" t="s">
        <v>9985</v>
      </c>
      <c r="B3041" s="272" t="s">
        <v>9986</v>
      </c>
      <c r="C3041" s="272" t="s">
        <v>10196</v>
      </c>
      <c r="D3041" s="272" t="s">
        <v>10197</v>
      </c>
      <c r="E3041" s="273" t="s">
        <v>7087</v>
      </c>
      <c r="F3041" s="272" t="s">
        <v>7087</v>
      </c>
      <c r="G3041" s="272">
        <v>101904</v>
      </c>
      <c r="H3041" s="272" t="s">
        <v>10246</v>
      </c>
      <c r="I3041" s="272" t="s">
        <v>17</v>
      </c>
      <c r="J3041" s="272" t="s">
        <v>7147</v>
      </c>
      <c r="K3041" s="274">
        <v>1435.85</v>
      </c>
      <c r="L3041" s="272" t="s">
        <v>7090</v>
      </c>
    </row>
    <row r="3042" spans="1:12">
      <c r="A3042" s="272" t="s">
        <v>9985</v>
      </c>
      <c r="B3042" s="272" t="s">
        <v>9986</v>
      </c>
      <c r="C3042" s="272" t="s">
        <v>10196</v>
      </c>
      <c r="D3042" s="272" t="s">
        <v>10197</v>
      </c>
      <c r="E3042" s="273" t="s">
        <v>7087</v>
      </c>
      <c r="F3042" s="272" t="s">
        <v>7087</v>
      </c>
      <c r="G3042" s="272">
        <v>101938</v>
      </c>
      <c r="H3042" s="272" t="s">
        <v>10247</v>
      </c>
      <c r="I3042" s="272" t="s">
        <v>17</v>
      </c>
      <c r="J3042" s="272" t="s">
        <v>7147</v>
      </c>
      <c r="K3042" s="273">
        <v>108.12</v>
      </c>
      <c r="L3042" s="272" t="s">
        <v>7090</v>
      </c>
    </row>
    <row r="3043" spans="1:12">
      <c r="A3043" s="272" t="s">
        <v>9985</v>
      </c>
      <c r="B3043" s="272" t="s">
        <v>9986</v>
      </c>
      <c r="C3043" s="272" t="s">
        <v>10196</v>
      </c>
      <c r="D3043" s="272" t="s">
        <v>10197</v>
      </c>
      <c r="E3043" s="273" t="s">
        <v>7087</v>
      </c>
      <c r="F3043" s="272" t="s">
        <v>7087</v>
      </c>
      <c r="G3043" s="272">
        <v>101946</v>
      </c>
      <c r="H3043" s="272" t="s">
        <v>10248</v>
      </c>
      <c r="I3043" s="272" t="s">
        <v>17</v>
      </c>
      <c r="J3043" s="272" t="s">
        <v>7147</v>
      </c>
      <c r="K3043" s="273">
        <v>161.6</v>
      </c>
      <c r="L3043" s="272" t="s">
        <v>7090</v>
      </c>
    </row>
    <row r="3044" spans="1:12">
      <c r="A3044" s="272" t="s">
        <v>9985</v>
      </c>
      <c r="B3044" s="272" t="s">
        <v>9986</v>
      </c>
      <c r="C3044" s="272" t="s">
        <v>10249</v>
      </c>
      <c r="D3044" s="272" t="s">
        <v>10250</v>
      </c>
      <c r="E3044" s="273" t="s">
        <v>7087</v>
      </c>
      <c r="F3044" s="272" t="s">
        <v>7087</v>
      </c>
      <c r="G3044" s="272">
        <v>91945</v>
      </c>
      <c r="H3044" s="272" t="s">
        <v>10251</v>
      </c>
      <c r="I3044" s="272" t="s">
        <v>17</v>
      </c>
      <c r="J3044" s="272" t="s">
        <v>7147</v>
      </c>
      <c r="K3044" s="273">
        <v>14.33</v>
      </c>
      <c r="L3044" s="272" t="s">
        <v>7090</v>
      </c>
    </row>
    <row r="3045" spans="1:12">
      <c r="A3045" s="272" t="s">
        <v>9985</v>
      </c>
      <c r="B3045" s="272" t="s">
        <v>9986</v>
      </c>
      <c r="C3045" s="272" t="s">
        <v>10249</v>
      </c>
      <c r="D3045" s="272" t="s">
        <v>10250</v>
      </c>
      <c r="E3045" s="273" t="s">
        <v>7087</v>
      </c>
      <c r="F3045" s="272" t="s">
        <v>7087</v>
      </c>
      <c r="G3045" s="272">
        <v>91946</v>
      </c>
      <c r="H3045" s="272" t="s">
        <v>10252</v>
      </c>
      <c r="I3045" s="272" t="s">
        <v>17</v>
      </c>
      <c r="J3045" s="272" t="s">
        <v>7147</v>
      </c>
      <c r="K3045" s="273">
        <v>11.27</v>
      </c>
      <c r="L3045" s="272" t="s">
        <v>7090</v>
      </c>
    </row>
    <row r="3046" spans="1:12">
      <c r="A3046" s="272" t="s">
        <v>9985</v>
      </c>
      <c r="B3046" s="272" t="s">
        <v>9986</v>
      </c>
      <c r="C3046" s="272" t="s">
        <v>10249</v>
      </c>
      <c r="D3046" s="272" t="s">
        <v>10250</v>
      </c>
      <c r="E3046" s="273" t="s">
        <v>7087</v>
      </c>
      <c r="F3046" s="272" t="s">
        <v>7087</v>
      </c>
      <c r="G3046" s="272">
        <v>91947</v>
      </c>
      <c r="H3046" s="272" t="s">
        <v>10253</v>
      </c>
      <c r="I3046" s="272" t="s">
        <v>17</v>
      </c>
      <c r="J3046" s="272" t="s">
        <v>7147</v>
      </c>
      <c r="K3046" s="273">
        <v>9.36</v>
      </c>
      <c r="L3046" s="272" t="s">
        <v>7090</v>
      </c>
    </row>
    <row r="3047" spans="1:12">
      <c r="A3047" s="272" t="s">
        <v>9985</v>
      </c>
      <c r="B3047" s="272" t="s">
        <v>9986</v>
      </c>
      <c r="C3047" s="272" t="s">
        <v>10249</v>
      </c>
      <c r="D3047" s="272" t="s">
        <v>10250</v>
      </c>
      <c r="E3047" s="273" t="s">
        <v>7087</v>
      </c>
      <c r="F3047" s="272" t="s">
        <v>7087</v>
      </c>
      <c r="G3047" s="272">
        <v>91949</v>
      </c>
      <c r="H3047" s="272" t="s">
        <v>10254</v>
      </c>
      <c r="I3047" s="272" t="s">
        <v>17</v>
      </c>
      <c r="J3047" s="272" t="s">
        <v>7147</v>
      </c>
      <c r="K3047" s="273">
        <v>20.3</v>
      </c>
      <c r="L3047" s="272" t="s">
        <v>7090</v>
      </c>
    </row>
    <row r="3048" spans="1:12">
      <c r="A3048" s="272" t="s">
        <v>9985</v>
      </c>
      <c r="B3048" s="272" t="s">
        <v>9986</v>
      </c>
      <c r="C3048" s="272" t="s">
        <v>10249</v>
      </c>
      <c r="D3048" s="272" t="s">
        <v>10250</v>
      </c>
      <c r="E3048" s="273" t="s">
        <v>7087</v>
      </c>
      <c r="F3048" s="272" t="s">
        <v>7087</v>
      </c>
      <c r="G3048" s="272">
        <v>91950</v>
      </c>
      <c r="H3048" s="272" t="s">
        <v>10255</v>
      </c>
      <c r="I3048" s="272" t="s">
        <v>17</v>
      </c>
      <c r="J3048" s="272" t="s">
        <v>7147</v>
      </c>
      <c r="K3048" s="273">
        <v>16.57</v>
      </c>
      <c r="L3048" s="272" t="s">
        <v>7090</v>
      </c>
    </row>
    <row r="3049" spans="1:12">
      <c r="A3049" s="272" t="s">
        <v>9985</v>
      </c>
      <c r="B3049" s="272" t="s">
        <v>9986</v>
      </c>
      <c r="C3049" s="272" t="s">
        <v>10249</v>
      </c>
      <c r="D3049" s="272" t="s">
        <v>10250</v>
      </c>
      <c r="E3049" s="273" t="s">
        <v>7087</v>
      </c>
      <c r="F3049" s="272" t="s">
        <v>7087</v>
      </c>
      <c r="G3049" s="272">
        <v>91951</v>
      </c>
      <c r="H3049" s="272" t="s">
        <v>10256</v>
      </c>
      <c r="I3049" s="272" t="s">
        <v>17</v>
      </c>
      <c r="J3049" s="272" t="s">
        <v>7147</v>
      </c>
      <c r="K3049" s="273">
        <v>14.33</v>
      </c>
      <c r="L3049" s="272" t="s">
        <v>7090</v>
      </c>
    </row>
    <row r="3050" spans="1:12">
      <c r="A3050" s="272" t="s">
        <v>9985</v>
      </c>
      <c r="B3050" s="272" t="s">
        <v>9986</v>
      </c>
      <c r="C3050" s="272" t="s">
        <v>10249</v>
      </c>
      <c r="D3050" s="272" t="s">
        <v>10250</v>
      </c>
      <c r="E3050" s="273" t="s">
        <v>7087</v>
      </c>
      <c r="F3050" s="272" t="s">
        <v>7087</v>
      </c>
      <c r="G3050" s="272">
        <v>91952</v>
      </c>
      <c r="H3050" s="272" t="s">
        <v>10257</v>
      </c>
      <c r="I3050" s="272" t="s">
        <v>17</v>
      </c>
      <c r="J3050" s="272" t="s">
        <v>7147</v>
      </c>
      <c r="K3050" s="273">
        <v>19.22</v>
      </c>
      <c r="L3050" s="272" t="s">
        <v>7090</v>
      </c>
    </row>
    <row r="3051" spans="1:12">
      <c r="A3051" s="272" t="s">
        <v>9985</v>
      </c>
      <c r="B3051" s="272" t="s">
        <v>9986</v>
      </c>
      <c r="C3051" s="272" t="s">
        <v>10249</v>
      </c>
      <c r="D3051" s="272" t="s">
        <v>10250</v>
      </c>
      <c r="E3051" s="273" t="s">
        <v>7087</v>
      </c>
      <c r="F3051" s="272" t="s">
        <v>7087</v>
      </c>
      <c r="G3051" s="272">
        <v>91953</v>
      </c>
      <c r="H3051" s="272" t="s">
        <v>10258</v>
      </c>
      <c r="I3051" s="272" t="s">
        <v>17</v>
      </c>
      <c r="J3051" s="272" t="s">
        <v>7147</v>
      </c>
      <c r="K3051" s="273">
        <v>30.49</v>
      </c>
      <c r="L3051" s="272" t="s">
        <v>7090</v>
      </c>
    </row>
    <row r="3052" spans="1:12">
      <c r="A3052" s="272" t="s">
        <v>9985</v>
      </c>
      <c r="B3052" s="272" t="s">
        <v>9986</v>
      </c>
      <c r="C3052" s="272" t="s">
        <v>10249</v>
      </c>
      <c r="D3052" s="272" t="s">
        <v>10250</v>
      </c>
      <c r="E3052" s="273" t="s">
        <v>7087</v>
      </c>
      <c r="F3052" s="272" t="s">
        <v>7087</v>
      </c>
      <c r="G3052" s="272">
        <v>91954</v>
      </c>
      <c r="H3052" s="272" t="s">
        <v>10259</v>
      </c>
      <c r="I3052" s="272" t="s">
        <v>17</v>
      </c>
      <c r="J3052" s="272" t="s">
        <v>7147</v>
      </c>
      <c r="K3052" s="273">
        <v>25.82</v>
      </c>
      <c r="L3052" s="272" t="s">
        <v>7090</v>
      </c>
    </row>
    <row r="3053" spans="1:12">
      <c r="A3053" s="272" t="s">
        <v>9985</v>
      </c>
      <c r="B3053" s="272" t="s">
        <v>9986</v>
      </c>
      <c r="C3053" s="272" t="s">
        <v>10249</v>
      </c>
      <c r="D3053" s="272" t="s">
        <v>10250</v>
      </c>
      <c r="E3053" s="273" t="s">
        <v>7087</v>
      </c>
      <c r="F3053" s="272" t="s">
        <v>7087</v>
      </c>
      <c r="G3053" s="272">
        <v>91955</v>
      </c>
      <c r="H3053" s="272" t="s">
        <v>10260</v>
      </c>
      <c r="I3053" s="272" t="s">
        <v>17</v>
      </c>
      <c r="J3053" s="272" t="s">
        <v>7147</v>
      </c>
      <c r="K3053" s="273">
        <v>37.090000000000003</v>
      </c>
      <c r="L3053" s="272" t="s">
        <v>7090</v>
      </c>
    </row>
    <row r="3054" spans="1:12">
      <c r="A3054" s="272" t="s">
        <v>9985</v>
      </c>
      <c r="B3054" s="272" t="s">
        <v>9986</v>
      </c>
      <c r="C3054" s="272" t="s">
        <v>10249</v>
      </c>
      <c r="D3054" s="272" t="s">
        <v>10250</v>
      </c>
      <c r="E3054" s="273" t="s">
        <v>7087</v>
      </c>
      <c r="F3054" s="272" t="s">
        <v>7087</v>
      </c>
      <c r="G3054" s="272">
        <v>91956</v>
      </c>
      <c r="H3054" s="272" t="s">
        <v>10261</v>
      </c>
      <c r="I3054" s="272" t="s">
        <v>17</v>
      </c>
      <c r="J3054" s="272" t="s">
        <v>7147</v>
      </c>
      <c r="K3054" s="273">
        <v>41.79</v>
      </c>
      <c r="L3054" s="272" t="s">
        <v>7090</v>
      </c>
    </row>
    <row r="3055" spans="1:12">
      <c r="A3055" s="272" t="s">
        <v>9985</v>
      </c>
      <c r="B3055" s="272" t="s">
        <v>9986</v>
      </c>
      <c r="C3055" s="272" t="s">
        <v>10249</v>
      </c>
      <c r="D3055" s="272" t="s">
        <v>10250</v>
      </c>
      <c r="E3055" s="273" t="s">
        <v>7087</v>
      </c>
      <c r="F3055" s="272" t="s">
        <v>7087</v>
      </c>
      <c r="G3055" s="272">
        <v>91957</v>
      </c>
      <c r="H3055" s="272" t="s">
        <v>10262</v>
      </c>
      <c r="I3055" s="272" t="s">
        <v>17</v>
      </c>
      <c r="J3055" s="272" t="s">
        <v>7147</v>
      </c>
      <c r="K3055" s="273">
        <v>53.06</v>
      </c>
      <c r="L3055" s="272" t="s">
        <v>7090</v>
      </c>
    </row>
    <row r="3056" spans="1:12">
      <c r="A3056" s="272" t="s">
        <v>9985</v>
      </c>
      <c r="B3056" s="272" t="s">
        <v>9986</v>
      </c>
      <c r="C3056" s="272" t="s">
        <v>10249</v>
      </c>
      <c r="D3056" s="272" t="s">
        <v>10250</v>
      </c>
      <c r="E3056" s="273" t="s">
        <v>7087</v>
      </c>
      <c r="F3056" s="272" t="s">
        <v>7087</v>
      </c>
      <c r="G3056" s="272">
        <v>91958</v>
      </c>
      <c r="H3056" s="272" t="s">
        <v>10263</v>
      </c>
      <c r="I3056" s="272" t="s">
        <v>17</v>
      </c>
      <c r="J3056" s="272" t="s">
        <v>7147</v>
      </c>
      <c r="K3056" s="273">
        <v>35.25</v>
      </c>
      <c r="L3056" s="272" t="s">
        <v>7090</v>
      </c>
    </row>
    <row r="3057" spans="1:12">
      <c r="A3057" s="272" t="s">
        <v>9985</v>
      </c>
      <c r="B3057" s="272" t="s">
        <v>9986</v>
      </c>
      <c r="C3057" s="272" t="s">
        <v>10249</v>
      </c>
      <c r="D3057" s="272" t="s">
        <v>10250</v>
      </c>
      <c r="E3057" s="273" t="s">
        <v>7087</v>
      </c>
      <c r="F3057" s="272" t="s">
        <v>7087</v>
      </c>
      <c r="G3057" s="272">
        <v>91959</v>
      </c>
      <c r="H3057" s="272" t="s">
        <v>10264</v>
      </c>
      <c r="I3057" s="272" t="s">
        <v>17</v>
      </c>
      <c r="J3057" s="272" t="s">
        <v>7147</v>
      </c>
      <c r="K3057" s="273">
        <v>46.52</v>
      </c>
      <c r="L3057" s="272" t="s">
        <v>7090</v>
      </c>
    </row>
    <row r="3058" spans="1:12">
      <c r="A3058" s="272" t="s">
        <v>9985</v>
      </c>
      <c r="B3058" s="272" t="s">
        <v>9986</v>
      </c>
      <c r="C3058" s="272" t="s">
        <v>10249</v>
      </c>
      <c r="D3058" s="272" t="s">
        <v>10250</v>
      </c>
      <c r="E3058" s="273" t="s">
        <v>7087</v>
      </c>
      <c r="F3058" s="272" t="s">
        <v>7087</v>
      </c>
      <c r="G3058" s="272">
        <v>91960</v>
      </c>
      <c r="H3058" s="272" t="s">
        <v>10265</v>
      </c>
      <c r="I3058" s="272" t="s">
        <v>17</v>
      </c>
      <c r="J3058" s="272" t="s">
        <v>7147</v>
      </c>
      <c r="K3058" s="273">
        <v>48.44</v>
      </c>
      <c r="L3058" s="272" t="s">
        <v>7090</v>
      </c>
    </row>
    <row r="3059" spans="1:12">
      <c r="A3059" s="272" t="s">
        <v>9985</v>
      </c>
      <c r="B3059" s="272" t="s">
        <v>9986</v>
      </c>
      <c r="C3059" s="272" t="s">
        <v>10249</v>
      </c>
      <c r="D3059" s="272" t="s">
        <v>10250</v>
      </c>
      <c r="E3059" s="273" t="s">
        <v>7087</v>
      </c>
      <c r="F3059" s="272" t="s">
        <v>7087</v>
      </c>
      <c r="G3059" s="272">
        <v>91961</v>
      </c>
      <c r="H3059" s="272" t="s">
        <v>10266</v>
      </c>
      <c r="I3059" s="272" t="s">
        <v>17</v>
      </c>
      <c r="J3059" s="272" t="s">
        <v>7147</v>
      </c>
      <c r="K3059" s="273">
        <v>59.71</v>
      </c>
      <c r="L3059" s="272" t="s">
        <v>7090</v>
      </c>
    </row>
    <row r="3060" spans="1:12">
      <c r="A3060" s="272" t="s">
        <v>9985</v>
      </c>
      <c r="B3060" s="272" t="s">
        <v>9986</v>
      </c>
      <c r="C3060" s="272" t="s">
        <v>10249</v>
      </c>
      <c r="D3060" s="272" t="s">
        <v>10250</v>
      </c>
      <c r="E3060" s="273" t="s">
        <v>7087</v>
      </c>
      <c r="F3060" s="272" t="s">
        <v>7087</v>
      </c>
      <c r="G3060" s="272">
        <v>91962</v>
      </c>
      <c r="H3060" s="272" t="s">
        <v>10267</v>
      </c>
      <c r="I3060" s="272" t="s">
        <v>17</v>
      </c>
      <c r="J3060" s="272" t="s">
        <v>7147</v>
      </c>
      <c r="K3060" s="273">
        <v>64.41</v>
      </c>
      <c r="L3060" s="272" t="s">
        <v>7090</v>
      </c>
    </row>
    <row r="3061" spans="1:12">
      <c r="A3061" s="272" t="s">
        <v>9985</v>
      </c>
      <c r="B3061" s="272" t="s">
        <v>9986</v>
      </c>
      <c r="C3061" s="272" t="s">
        <v>10249</v>
      </c>
      <c r="D3061" s="272" t="s">
        <v>10250</v>
      </c>
      <c r="E3061" s="273" t="s">
        <v>7087</v>
      </c>
      <c r="F3061" s="272" t="s">
        <v>7087</v>
      </c>
      <c r="G3061" s="272">
        <v>91963</v>
      </c>
      <c r="H3061" s="272" t="s">
        <v>10268</v>
      </c>
      <c r="I3061" s="272" t="s">
        <v>17</v>
      </c>
      <c r="J3061" s="272" t="s">
        <v>7147</v>
      </c>
      <c r="K3061" s="273">
        <v>75.680000000000007</v>
      </c>
      <c r="L3061" s="272" t="s">
        <v>7090</v>
      </c>
    </row>
    <row r="3062" spans="1:12">
      <c r="A3062" s="272" t="s">
        <v>9985</v>
      </c>
      <c r="B3062" s="272" t="s">
        <v>9986</v>
      </c>
      <c r="C3062" s="272" t="s">
        <v>10249</v>
      </c>
      <c r="D3062" s="272" t="s">
        <v>10250</v>
      </c>
      <c r="E3062" s="273" t="s">
        <v>7087</v>
      </c>
      <c r="F3062" s="272" t="s">
        <v>7087</v>
      </c>
      <c r="G3062" s="272">
        <v>91964</v>
      </c>
      <c r="H3062" s="272" t="s">
        <v>10269</v>
      </c>
      <c r="I3062" s="272" t="s">
        <v>17</v>
      </c>
      <c r="J3062" s="272" t="s">
        <v>7147</v>
      </c>
      <c r="K3062" s="273">
        <v>57.81</v>
      </c>
      <c r="L3062" s="272" t="s">
        <v>7090</v>
      </c>
    </row>
    <row r="3063" spans="1:12">
      <c r="A3063" s="272" t="s">
        <v>9985</v>
      </c>
      <c r="B3063" s="272" t="s">
        <v>9986</v>
      </c>
      <c r="C3063" s="272" t="s">
        <v>10249</v>
      </c>
      <c r="D3063" s="272" t="s">
        <v>10250</v>
      </c>
      <c r="E3063" s="273" t="s">
        <v>7087</v>
      </c>
      <c r="F3063" s="272" t="s">
        <v>7087</v>
      </c>
      <c r="G3063" s="272">
        <v>91965</v>
      </c>
      <c r="H3063" s="272" t="s">
        <v>10270</v>
      </c>
      <c r="I3063" s="272" t="s">
        <v>17</v>
      </c>
      <c r="J3063" s="272" t="s">
        <v>7147</v>
      </c>
      <c r="K3063" s="273">
        <v>69.08</v>
      </c>
      <c r="L3063" s="272" t="s">
        <v>7090</v>
      </c>
    </row>
    <row r="3064" spans="1:12">
      <c r="A3064" s="272" t="s">
        <v>9985</v>
      </c>
      <c r="B3064" s="272" t="s">
        <v>9986</v>
      </c>
      <c r="C3064" s="272" t="s">
        <v>10249</v>
      </c>
      <c r="D3064" s="272" t="s">
        <v>10250</v>
      </c>
      <c r="E3064" s="273" t="s">
        <v>7087</v>
      </c>
      <c r="F3064" s="272" t="s">
        <v>7087</v>
      </c>
      <c r="G3064" s="272">
        <v>91966</v>
      </c>
      <c r="H3064" s="272" t="s">
        <v>10271</v>
      </c>
      <c r="I3064" s="272" t="s">
        <v>17</v>
      </c>
      <c r="J3064" s="272" t="s">
        <v>7147</v>
      </c>
      <c r="K3064" s="273">
        <v>51.27</v>
      </c>
      <c r="L3064" s="272" t="s">
        <v>7090</v>
      </c>
    </row>
    <row r="3065" spans="1:12">
      <c r="A3065" s="272" t="s">
        <v>9985</v>
      </c>
      <c r="B3065" s="272" t="s">
        <v>9986</v>
      </c>
      <c r="C3065" s="272" t="s">
        <v>10249</v>
      </c>
      <c r="D3065" s="272" t="s">
        <v>10250</v>
      </c>
      <c r="E3065" s="273" t="s">
        <v>7087</v>
      </c>
      <c r="F3065" s="272" t="s">
        <v>7087</v>
      </c>
      <c r="G3065" s="272">
        <v>91967</v>
      </c>
      <c r="H3065" s="272" t="s">
        <v>10272</v>
      </c>
      <c r="I3065" s="272" t="s">
        <v>17</v>
      </c>
      <c r="J3065" s="272" t="s">
        <v>7147</v>
      </c>
      <c r="K3065" s="273">
        <v>62.54</v>
      </c>
      <c r="L3065" s="272" t="s">
        <v>7090</v>
      </c>
    </row>
    <row r="3066" spans="1:12">
      <c r="A3066" s="272" t="s">
        <v>9985</v>
      </c>
      <c r="B3066" s="272" t="s">
        <v>9986</v>
      </c>
      <c r="C3066" s="272" t="s">
        <v>10249</v>
      </c>
      <c r="D3066" s="272" t="s">
        <v>10250</v>
      </c>
      <c r="E3066" s="273" t="s">
        <v>7087</v>
      </c>
      <c r="F3066" s="272" t="s">
        <v>7087</v>
      </c>
      <c r="G3066" s="272">
        <v>91968</v>
      </c>
      <c r="H3066" s="272" t="s">
        <v>10273</v>
      </c>
      <c r="I3066" s="272" t="s">
        <v>17</v>
      </c>
      <c r="J3066" s="272" t="s">
        <v>7147</v>
      </c>
      <c r="K3066" s="273">
        <v>71</v>
      </c>
      <c r="L3066" s="272" t="s">
        <v>7090</v>
      </c>
    </row>
    <row r="3067" spans="1:12">
      <c r="A3067" s="272" t="s">
        <v>9985</v>
      </c>
      <c r="B3067" s="272" t="s">
        <v>9986</v>
      </c>
      <c r="C3067" s="272" t="s">
        <v>10249</v>
      </c>
      <c r="D3067" s="272" t="s">
        <v>10250</v>
      </c>
      <c r="E3067" s="273" t="s">
        <v>7087</v>
      </c>
      <c r="F3067" s="272" t="s">
        <v>7087</v>
      </c>
      <c r="G3067" s="272">
        <v>91969</v>
      </c>
      <c r="H3067" s="272" t="s">
        <v>10274</v>
      </c>
      <c r="I3067" s="272" t="s">
        <v>17</v>
      </c>
      <c r="J3067" s="272" t="s">
        <v>7147</v>
      </c>
      <c r="K3067" s="273">
        <v>82.27</v>
      </c>
      <c r="L3067" s="272" t="s">
        <v>7090</v>
      </c>
    </row>
    <row r="3068" spans="1:12">
      <c r="A3068" s="272" t="s">
        <v>9985</v>
      </c>
      <c r="B3068" s="272" t="s">
        <v>9986</v>
      </c>
      <c r="C3068" s="272" t="s">
        <v>10249</v>
      </c>
      <c r="D3068" s="272" t="s">
        <v>10250</v>
      </c>
      <c r="E3068" s="273" t="s">
        <v>7087</v>
      </c>
      <c r="F3068" s="272" t="s">
        <v>7087</v>
      </c>
      <c r="G3068" s="272">
        <v>91970</v>
      </c>
      <c r="H3068" s="272" t="s">
        <v>10275</v>
      </c>
      <c r="I3068" s="272" t="s">
        <v>17</v>
      </c>
      <c r="J3068" s="272" t="s">
        <v>7147</v>
      </c>
      <c r="K3068" s="273">
        <v>74.19</v>
      </c>
      <c r="L3068" s="272" t="s">
        <v>7090</v>
      </c>
    </row>
    <row r="3069" spans="1:12">
      <c r="A3069" s="272" t="s">
        <v>9985</v>
      </c>
      <c r="B3069" s="272" t="s">
        <v>9986</v>
      </c>
      <c r="C3069" s="272" t="s">
        <v>10249</v>
      </c>
      <c r="D3069" s="272" t="s">
        <v>10250</v>
      </c>
      <c r="E3069" s="273" t="s">
        <v>7087</v>
      </c>
      <c r="F3069" s="272" t="s">
        <v>7087</v>
      </c>
      <c r="G3069" s="272">
        <v>91971</v>
      </c>
      <c r="H3069" s="272" t="s">
        <v>10276</v>
      </c>
      <c r="I3069" s="272" t="s">
        <v>17</v>
      </c>
      <c r="J3069" s="272" t="s">
        <v>7147</v>
      </c>
      <c r="K3069" s="273">
        <v>90.76</v>
      </c>
      <c r="L3069" s="272" t="s">
        <v>7090</v>
      </c>
    </row>
    <row r="3070" spans="1:12">
      <c r="A3070" s="272" t="s">
        <v>9985</v>
      </c>
      <c r="B3070" s="272" t="s">
        <v>9986</v>
      </c>
      <c r="C3070" s="272" t="s">
        <v>10249</v>
      </c>
      <c r="D3070" s="272" t="s">
        <v>10250</v>
      </c>
      <c r="E3070" s="273" t="s">
        <v>7087</v>
      </c>
      <c r="F3070" s="272" t="s">
        <v>7087</v>
      </c>
      <c r="G3070" s="272">
        <v>91972</v>
      </c>
      <c r="H3070" s="272" t="s">
        <v>10277</v>
      </c>
      <c r="I3070" s="272" t="s">
        <v>17</v>
      </c>
      <c r="J3070" s="272" t="s">
        <v>7147</v>
      </c>
      <c r="K3070" s="273">
        <v>80.84</v>
      </c>
      <c r="L3070" s="272" t="s">
        <v>7090</v>
      </c>
    </row>
    <row r="3071" spans="1:12">
      <c r="A3071" s="272" t="s">
        <v>9985</v>
      </c>
      <c r="B3071" s="272" t="s">
        <v>9986</v>
      </c>
      <c r="C3071" s="272" t="s">
        <v>10249</v>
      </c>
      <c r="D3071" s="272" t="s">
        <v>10250</v>
      </c>
      <c r="E3071" s="273" t="s">
        <v>7087</v>
      </c>
      <c r="F3071" s="272" t="s">
        <v>7087</v>
      </c>
      <c r="G3071" s="272">
        <v>91973</v>
      </c>
      <c r="H3071" s="272" t="s">
        <v>10278</v>
      </c>
      <c r="I3071" s="272" t="s">
        <v>17</v>
      </c>
      <c r="J3071" s="272" t="s">
        <v>7147</v>
      </c>
      <c r="K3071" s="273">
        <v>97.41</v>
      </c>
      <c r="L3071" s="272" t="s">
        <v>7090</v>
      </c>
    </row>
    <row r="3072" spans="1:12">
      <c r="A3072" s="272" t="s">
        <v>9985</v>
      </c>
      <c r="B3072" s="272" t="s">
        <v>9986</v>
      </c>
      <c r="C3072" s="272" t="s">
        <v>10249</v>
      </c>
      <c r="D3072" s="272" t="s">
        <v>10250</v>
      </c>
      <c r="E3072" s="273" t="s">
        <v>7087</v>
      </c>
      <c r="F3072" s="272" t="s">
        <v>7087</v>
      </c>
      <c r="G3072" s="272">
        <v>91974</v>
      </c>
      <c r="H3072" s="272" t="s">
        <v>10279</v>
      </c>
      <c r="I3072" s="272" t="s">
        <v>17</v>
      </c>
      <c r="J3072" s="272" t="s">
        <v>7147</v>
      </c>
      <c r="K3072" s="273">
        <v>67.599999999999994</v>
      </c>
      <c r="L3072" s="272" t="s">
        <v>7090</v>
      </c>
    </row>
    <row r="3073" spans="1:12">
      <c r="A3073" s="272" t="s">
        <v>9985</v>
      </c>
      <c r="B3073" s="272" t="s">
        <v>9986</v>
      </c>
      <c r="C3073" s="272" t="s">
        <v>10249</v>
      </c>
      <c r="D3073" s="272" t="s">
        <v>10250</v>
      </c>
      <c r="E3073" s="273" t="s">
        <v>7087</v>
      </c>
      <c r="F3073" s="272" t="s">
        <v>7087</v>
      </c>
      <c r="G3073" s="272">
        <v>91975</v>
      </c>
      <c r="H3073" s="272" t="s">
        <v>10280</v>
      </c>
      <c r="I3073" s="272" t="s">
        <v>17</v>
      </c>
      <c r="J3073" s="272" t="s">
        <v>7147</v>
      </c>
      <c r="K3073" s="273">
        <v>84.17</v>
      </c>
      <c r="L3073" s="272" t="s">
        <v>7090</v>
      </c>
    </row>
    <row r="3074" spans="1:12">
      <c r="A3074" s="272" t="s">
        <v>9985</v>
      </c>
      <c r="B3074" s="272" t="s">
        <v>9986</v>
      </c>
      <c r="C3074" s="272" t="s">
        <v>10249</v>
      </c>
      <c r="D3074" s="272" t="s">
        <v>10250</v>
      </c>
      <c r="E3074" s="273" t="s">
        <v>7087</v>
      </c>
      <c r="F3074" s="272" t="s">
        <v>7087</v>
      </c>
      <c r="G3074" s="272">
        <v>91976</v>
      </c>
      <c r="H3074" s="272" t="s">
        <v>10281</v>
      </c>
      <c r="I3074" s="272" t="s">
        <v>17</v>
      </c>
      <c r="J3074" s="272" t="s">
        <v>7147</v>
      </c>
      <c r="K3074" s="273">
        <v>99.69</v>
      </c>
      <c r="L3074" s="272" t="s">
        <v>7090</v>
      </c>
    </row>
    <row r="3075" spans="1:12">
      <c r="A3075" s="272" t="s">
        <v>9985</v>
      </c>
      <c r="B3075" s="272" t="s">
        <v>9986</v>
      </c>
      <c r="C3075" s="272" t="s">
        <v>10249</v>
      </c>
      <c r="D3075" s="272" t="s">
        <v>10250</v>
      </c>
      <c r="E3075" s="273" t="s">
        <v>7087</v>
      </c>
      <c r="F3075" s="272" t="s">
        <v>7087</v>
      </c>
      <c r="G3075" s="272">
        <v>91977</v>
      </c>
      <c r="H3075" s="272" t="s">
        <v>10282</v>
      </c>
      <c r="I3075" s="272" t="s">
        <v>17</v>
      </c>
      <c r="J3075" s="272" t="s">
        <v>7147</v>
      </c>
      <c r="K3075" s="273">
        <v>116.26</v>
      </c>
      <c r="L3075" s="272" t="s">
        <v>7090</v>
      </c>
    </row>
    <row r="3076" spans="1:12">
      <c r="A3076" s="272" t="s">
        <v>9985</v>
      </c>
      <c r="B3076" s="272" t="s">
        <v>9986</v>
      </c>
      <c r="C3076" s="272" t="s">
        <v>10249</v>
      </c>
      <c r="D3076" s="272" t="s">
        <v>10250</v>
      </c>
      <c r="E3076" s="273" t="s">
        <v>7087</v>
      </c>
      <c r="F3076" s="272" t="s">
        <v>7087</v>
      </c>
      <c r="G3076" s="272">
        <v>91978</v>
      </c>
      <c r="H3076" s="272" t="s">
        <v>10283</v>
      </c>
      <c r="I3076" s="272" t="s">
        <v>17</v>
      </c>
      <c r="J3076" s="272" t="s">
        <v>7147</v>
      </c>
      <c r="K3076" s="273">
        <v>40.79</v>
      </c>
      <c r="L3076" s="272" t="s">
        <v>7090</v>
      </c>
    </row>
    <row r="3077" spans="1:12">
      <c r="A3077" s="272" t="s">
        <v>9985</v>
      </c>
      <c r="B3077" s="272" t="s">
        <v>9986</v>
      </c>
      <c r="C3077" s="272" t="s">
        <v>10249</v>
      </c>
      <c r="D3077" s="272" t="s">
        <v>10250</v>
      </c>
      <c r="E3077" s="273" t="s">
        <v>7087</v>
      </c>
      <c r="F3077" s="272" t="s">
        <v>7087</v>
      </c>
      <c r="G3077" s="272">
        <v>91979</v>
      </c>
      <c r="H3077" s="272" t="s">
        <v>10284</v>
      </c>
      <c r="I3077" s="272" t="s">
        <v>17</v>
      </c>
      <c r="J3077" s="272" t="s">
        <v>7147</v>
      </c>
      <c r="K3077" s="273">
        <v>52.06</v>
      </c>
      <c r="L3077" s="272" t="s">
        <v>7090</v>
      </c>
    </row>
    <row r="3078" spans="1:12">
      <c r="A3078" s="272" t="s">
        <v>9985</v>
      </c>
      <c r="B3078" s="272" t="s">
        <v>9986</v>
      </c>
      <c r="C3078" s="272" t="s">
        <v>10249</v>
      </c>
      <c r="D3078" s="272" t="s">
        <v>10250</v>
      </c>
      <c r="E3078" s="273" t="s">
        <v>7087</v>
      </c>
      <c r="F3078" s="272" t="s">
        <v>7087</v>
      </c>
      <c r="G3078" s="272">
        <v>91980</v>
      </c>
      <c r="H3078" s="272" t="s">
        <v>10285</v>
      </c>
      <c r="I3078" s="272" t="s">
        <v>17</v>
      </c>
      <c r="J3078" s="272" t="s">
        <v>7147</v>
      </c>
      <c r="K3078" s="273">
        <v>39.53</v>
      </c>
      <c r="L3078" s="272" t="s">
        <v>7090</v>
      </c>
    </row>
    <row r="3079" spans="1:12">
      <c r="A3079" s="272" t="s">
        <v>9985</v>
      </c>
      <c r="B3079" s="272" t="s">
        <v>9986</v>
      </c>
      <c r="C3079" s="272" t="s">
        <v>10249</v>
      </c>
      <c r="D3079" s="272" t="s">
        <v>10250</v>
      </c>
      <c r="E3079" s="273" t="s">
        <v>7087</v>
      </c>
      <c r="F3079" s="272" t="s">
        <v>7087</v>
      </c>
      <c r="G3079" s="272">
        <v>91981</v>
      </c>
      <c r="H3079" s="272" t="s">
        <v>10286</v>
      </c>
      <c r="I3079" s="272" t="s">
        <v>17</v>
      </c>
      <c r="J3079" s="272" t="s">
        <v>7147</v>
      </c>
      <c r="K3079" s="273">
        <v>50.8</v>
      </c>
      <c r="L3079" s="272" t="s">
        <v>7090</v>
      </c>
    </row>
    <row r="3080" spans="1:12">
      <c r="A3080" s="272" t="s">
        <v>9985</v>
      </c>
      <c r="B3080" s="272" t="s">
        <v>9986</v>
      </c>
      <c r="C3080" s="272" t="s">
        <v>10249</v>
      </c>
      <c r="D3080" s="272" t="s">
        <v>10250</v>
      </c>
      <c r="E3080" s="273" t="s">
        <v>7087</v>
      </c>
      <c r="F3080" s="272" t="s">
        <v>7087</v>
      </c>
      <c r="G3080" s="272">
        <v>91982</v>
      </c>
      <c r="H3080" s="272" t="s">
        <v>10287</v>
      </c>
      <c r="I3080" s="272" t="s">
        <v>17</v>
      </c>
      <c r="J3080" s="272" t="s">
        <v>7147</v>
      </c>
      <c r="K3080" s="273">
        <v>92.33</v>
      </c>
      <c r="L3080" s="272" t="s">
        <v>7090</v>
      </c>
    </row>
    <row r="3081" spans="1:12">
      <c r="A3081" s="272" t="s">
        <v>9985</v>
      </c>
      <c r="B3081" s="272" t="s">
        <v>9986</v>
      </c>
      <c r="C3081" s="272" t="s">
        <v>10249</v>
      </c>
      <c r="D3081" s="272" t="s">
        <v>10250</v>
      </c>
      <c r="E3081" s="273" t="s">
        <v>7087</v>
      </c>
      <c r="F3081" s="272" t="s">
        <v>7087</v>
      </c>
      <c r="G3081" s="272">
        <v>91983</v>
      </c>
      <c r="H3081" s="272" t="s">
        <v>10288</v>
      </c>
      <c r="I3081" s="272" t="s">
        <v>17</v>
      </c>
      <c r="J3081" s="272" t="s">
        <v>7147</v>
      </c>
      <c r="K3081" s="273">
        <v>103.6</v>
      </c>
      <c r="L3081" s="272" t="s">
        <v>7090</v>
      </c>
    </row>
    <row r="3082" spans="1:12">
      <c r="A3082" s="272" t="s">
        <v>9985</v>
      </c>
      <c r="B3082" s="272" t="s">
        <v>9986</v>
      </c>
      <c r="C3082" s="272" t="s">
        <v>10249</v>
      </c>
      <c r="D3082" s="272" t="s">
        <v>10250</v>
      </c>
      <c r="E3082" s="273" t="s">
        <v>7087</v>
      </c>
      <c r="F3082" s="272" t="s">
        <v>7087</v>
      </c>
      <c r="G3082" s="272">
        <v>91984</v>
      </c>
      <c r="H3082" s="272" t="s">
        <v>10289</v>
      </c>
      <c r="I3082" s="272" t="s">
        <v>17</v>
      </c>
      <c r="J3082" s="272" t="s">
        <v>7147</v>
      </c>
      <c r="K3082" s="273">
        <v>18.05</v>
      </c>
      <c r="L3082" s="272" t="s">
        <v>7090</v>
      </c>
    </row>
    <row r="3083" spans="1:12">
      <c r="A3083" s="272" t="s">
        <v>9985</v>
      </c>
      <c r="B3083" s="272" t="s">
        <v>9986</v>
      </c>
      <c r="C3083" s="272" t="s">
        <v>10249</v>
      </c>
      <c r="D3083" s="272" t="s">
        <v>10250</v>
      </c>
      <c r="E3083" s="273" t="s">
        <v>7087</v>
      </c>
      <c r="F3083" s="272" t="s">
        <v>7087</v>
      </c>
      <c r="G3083" s="272">
        <v>91985</v>
      </c>
      <c r="H3083" s="272" t="s">
        <v>10290</v>
      </c>
      <c r="I3083" s="272" t="s">
        <v>17</v>
      </c>
      <c r="J3083" s="272" t="s">
        <v>7147</v>
      </c>
      <c r="K3083" s="273">
        <v>29.32</v>
      </c>
      <c r="L3083" s="272" t="s">
        <v>7090</v>
      </c>
    </row>
    <row r="3084" spans="1:12">
      <c r="A3084" s="272" t="s">
        <v>9985</v>
      </c>
      <c r="B3084" s="272" t="s">
        <v>9986</v>
      </c>
      <c r="C3084" s="272" t="s">
        <v>10249</v>
      </c>
      <c r="D3084" s="272" t="s">
        <v>10250</v>
      </c>
      <c r="E3084" s="273" t="s">
        <v>7087</v>
      </c>
      <c r="F3084" s="272" t="s">
        <v>7087</v>
      </c>
      <c r="G3084" s="272">
        <v>91986</v>
      </c>
      <c r="H3084" s="272" t="s">
        <v>10291</v>
      </c>
      <c r="I3084" s="272" t="s">
        <v>17</v>
      </c>
      <c r="J3084" s="272" t="s">
        <v>7147</v>
      </c>
      <c r="K3084" s="273">
        <v>38.04</v>
      </c>
      <c r="L3084" s="272" t="s">
        <v>7090</v>
      </c>
    </row>
    <row r="3085" spans="1:12">
      <c r="A3085" s="272" t="s">
        <v>9985</v>
      </c>
      <c r="B3085" s="272" t="s">
        <v>9986</v>
      </c>
      <c r="C3085" s="272" t="s">
        <v>10249</v>
      </c>
      <c r="D3085" s="272" t="s">
        <v>10250</v>
      </c>
      <c r="E3085" s="273" t="s">
        <v>7087</v>
      </c>
      <c r="F3085" s="272" t="s">
        <v>7087</v>
      </c>
      <c r="G3085" s="272">
        <v>91987</v>
      </c>
      <c r="H3085" s="272" t="s">
        <v>10292</v>
      </c>
      <c r="I3085" s="272" t="s">
        <v>17</v>
      </c>
      <c r="J3085" s="272" t="s">
        <v>7147</v>
      </c>
      <c r="K3085" s="273">
        <v>49.31</v>
      </c>
      <c r="L3085" s="272" t="s">
        <v>7090</v>
      </c>
    </row>
    <row r="3086" spans="1:12">
      <c r="A3086" s="272" t="s">
        <v>9985</v>
      </c>
      <c r="B3086" s="272" t="s">
        <v>9986</v>
      </c>
      <c r="C3086" s="272" t="s">
        <v>10249</v>
      </c>
      <c r="D3086" s="272" t="s">
        <v>10250</v>
      </c>
      <c r="E3086" s="273" t="s">
        <v>7087</v>
      </c>
      <c r="F3086" s="272" t="s">
        <v>7087</v>
      </c>
      <c r="G3086" s="272">
        <v>91988</v>
      </c>
      <c r="H3086" s="272" t="s">
        <v>10293</v>
      </c>
      <c r="I3086" s="272" t="s">
        <v>17</v>
      </c>
      <c r="J3086" s="272" t="s">
        <v>7147</v>
      </c>
      <c r="K3086" s="273">
        <v>22.3</v>
      </c>
      <c r="L3086" s="272" t="s">
        <v>7090</v>
      </c>
    </row>
    <row r="3087" spans="1:12">
      <c r="A3087" s="272" t="s">
        <v>9985</v>
      </c>
      <c r="B3087" s="272" t="s">
        <v>9986</v>
      </c>
      <c r="C3087" s="272" t="s">
        <v>10249</v>
      </c>
      <c r="D3087" s="272" t="s">
        <v>10250</v>
      </c>
      <c r="E3087" s="273" t="s">
        <v>7087</v>
      </c>
      <c r="F3087" s="272" t="s">
        <v>7087</v>
      </c>
      <c r="G3087" s="272">
        <v>91989</v>
      </c>
      <c r="H3087" s="272" t="s">
        <v>10294</v>
      </c>
      <c r="I3087" s="272" t="s">
        <v>17</v>
      </c>
      <c r="J3087" s="272" t="s">
        <v>7147</v>
      </c>
      <c r="K3087" s="273">
        <v>33.57</v>
      </c>
      <c r="L3087" s="272" t="s">
        <v>7090</v>
      </c>
    </row>
    <row r="3088" spans="1:12">
      <c r="A3088" s="272" t="s">
        <v>9985</v>
      </c>
      <c r="B3088" s="272" t="s">
        <v>9986</v>
      </c>
      <c r="C3088" s="272" t="s">
        <v>10249</v>
      </c>
      <c r="D3088" s="272" t="s">
        <v>10250</v>
      </c>
      <c r="E3088" s="273" t="s">
        <v>7087</v>
      </c>
      <c r="F3088" s="272" t="s">
        <v>7087</v>
      </c>
      <c r="G3088" s="272">
        <v>91990</v>
      </c>
      <c r="H3088" s="272" t="s">
        <v>10295</v>
      </c>
      <c r="I3088" s="272" t="s">
        <v>17</v>
      </c>
      <c r="J3088" s="272" t="s">
        <v>7147</v>
      </c>
      <c r="K3088" s="273">
        <v>34.68</v>
      </c>
      <c r="L3088" s="272" t="s">
        <v>7090</v>
      </c>
    </row>
    <row r="3089" spans="1:12">
      <c r="A3089" s="272" t="s">
        <v>9985</v>
      </c>
      <c r="B3089" s="272" t="s">
        <v>9986</v>
      </c>
      <c r="C3089" s="272" t="s">
        <v>10249</v>
      </c>
      <c r="D3089" s="272" t="s">
        <v>10250</v>
      </c>
      <c r="E3089" s="273" t="s">
        <v>7087</v>
      </c>
      <c r="F3089" s="272" t="s">
        <v>7087</v>
      </c>
      <c r="G3089" s="272">
        <v>91991</v>
      </c>
      <c r="H3089" s="272" t="s">
        <v>10296</v>
      </c>
      <c r="I3089" s="272" t="s">
        <v>17</v>
      </c>
      <c r="J3089" s="272" t="s">
        <v>7147</v>
      </c>
      <c r="K3089" s="273">
        <v>36.97</v>
      </c>
      <c r="L3089" s="272" t="s">
        <v>7090</v>
      </c>
    </row>
    <row r="3090" spans="1:12">
      <c r="A3090" s="272" t="s">
        <v>9985</v>
      </c>
      <c r="B3090" s="272" t="s">
        <v>9986</v>
      </c>
      <c r="C3090" s="272" t="s">
        <v>10249</v>
      </c>
      <c r="D3090" s="272" t="s">
        <v>10250</v>
      </c>
      <c r="E3090" s="273" t="s">
        <v>7087</v>
      </c>
      <c r="F3090" s="272" t="s">
        <v>7087</v>
      </c>
      <c r="G3090" s="272">
        <v>91992</v>
      </c>
      <c r="H3090" s="272" t="s">
        <v>10297</v>
      </c>
      <c r="I3090" s="272" t="s">
        <v>17</v>
      </c>
      <c r="J3090" s="272" t="s">
        <v>7147</v>
      </c>
      <c r="K3090" s="273">
        <v>45.95</v>
      </c>
      <c r="L3090" s="272" t="s">
        <v>7090</v>
      </c>
    </row>
    <row r="3091" spans="1:12">
      <c r="A3091" s="272" t="s">
        <v>9985</v>
      </c>
      <c r="B3091" s="272" t="s">
        <v>9986</v>
      </c>
      <c r="C3091" s="272" t="s">
        <v>10249</v>
      </c>
      <c r="D3091" s="272" t="s">
        <v>10250</v>
      </c>
      <c r="E3091" s="273" t="s">
        <v>7087</v>
      </c>
      <c r="F3091" s="272" t="s">
        <v>7087</v>
      </c>
      <c r="G3091" s="272">
        <v>91993</v>
      </c>
      <c r="H3091" s="272" t="s">
        <v>10298</v>
      </c>
      <c r="I3091" s="272" t="s">
        <v>17</v>
      </c>
      <c r="J3091" s="272" t="s">
        <v>7147</v>
      </c>
      <c r="K3091" s="273">
        <v>48.24</v>
      </c>
      <c r="L3091" s="272" t="s">
        <v>7090</v>
      </c>
    </row>
    <row r="3092" spans="1:12">
      <c r="A3092" s="272" t="s">
        <v>9985</v>
      </c>
      <c r="B3092" s="272" t="s">
        <v>9986</v>
      </c>
      <c r="C3092" s="272" t="s">
        <v>10249</v>
      </c>
      <c r="D3092" s="272" t="s">
        <v>10250</v>
      </c>
      <c r="E3092" s="273" t="s">
        <v>7087</v>
      </c>
      <c r="F3092" s="272" t="s">
        <v>7087</v>
      </c>
      <c r="G3092" s="272">
        <v>91994</v>
      </c>
      <c r="H3092" s="272" t="s">
        <v>10299</v>
      </c>
      <c r="I3092" s="272" t="s">
        <v>17</v>
      </c>
      <c r="J3092" s="272" t="s">
        <v>7147</v>
      </c>
      <c r="K3092" s="273">
        <v>24.63</v>
      </c>
      <c r="L3092" s="272" t="s">
        <v>7090</v>
      </c>
    </row>
    <row r="3093" spans="1:12">
      <c r="A3093" s="272" t="s">
        <v>9985</v>
      </c>
      <c r="B3093" s="272" t="s">
        <v>9986</v>
      </c>
      <c r="C3093" s="272" t="s">
        <v>10249</v>
      </c>
      <c r="D3093" s="272" t="s">
        <v>10250</v>
      </c>
      <c r="E3093" s="273" t="s">
        <v>7087</v>
      </c>
      <c r="F3093" s="272" t="s">
        <v>7087</v>
      </c>
      <c r="G3093" s="272">
        <v>91995</v>
      </c>
      <c r="H3093" s="272" t="s">
        <v>10300</v>
      </c>
      <c r="I3093" s="272" t="s">
        <v>17</v>
      </c>
      <c r="J3093" s="272" t="s">
        <v>7147</v>
      </c>
      <c r="K3093" s="273">
        <v>26.92</v>
      </c>
      <c r="L3093" s="272" t="s">
        <v>7090</v>
      </c>
    </row>
    <row r="3094" spans="1:12">
      <c r="A3094" s="272" t="s">
        <v>9985</v>
      </c>
      <c r="B3094" s="272" t="s">
        <v>9986</v>
      </c>
      <c r="C3094" s="272" t="s">
        <v>10249</v>
      </c>
      <c r="D3094" s="272" t="s">
        <v>10250</v>
      </c>
      <c r="E3094" s="273" t="s">
        <v>7087</v>
      </c>
      <c r="F3094" s="272" t="s">
        <v>7087</v>
      </c>
      <c r="G3094" s="272">
        <v>91996</v>
      </c>
      <c r="H3094" s="272" t="s">
        <v>10301</v>
      </c>
      <c r="I3094" s="272" t="s">
        <v>17</v>
      </c>
      <c r="J3094" s="272" t="s">
        <v>7147</v>
      </c>
      <c r="K3094" s="273">
        <v>35.9</v>
      </c>
      <c r="L3094" s="272" t="s">
        <v>7090</v>
      </c>
    </row>
    <row r="3095" spans="1:12">
      <c r="A3095" s="272" t="s">
        <v>9985</v>
      </c>
      <c r="B3095" s="272" t="s">
        <v>9986</v>
      </c>
      <c r="C3095" s="272" t="s">
        <v>10249</v>
      </c>
      <c r="D3095" s="272" t="s">
        <v>10250</v>
      </c>
      <c r="E3095" s="273" t="s">
        <v>7087</v>
      </c>
      <c r="F3095" s="272" t="s">
        <v>7087</v>
      </c>
      <c r="G3095" s="272">
        <v>91997</v>
      </c>
      <c r="H3095" s="272" t="s">
        <v>10302</v>
      </c>
      <c r="I3095" s="272" t="s">
        <v>17</v>
      </c>
      <c r="J3095" s="272" t="s">
        <v>7147</v>
      </c>
      <c r="K3095" s="273">
        <v>38.19</v>
      </c>
      <c r="L3095" s="272" t="s">
        <v>7090</v>
      </c>
    </row>
    <row r="3096" spans="1:12">
      <c r="A3096" s="272" t="s">
        <v>9985</v>
      </c>
      <c r="B3096" s="272" t="s">
        <v>9986</v>
      </c>
      <c r="C3096" s="272" t="s">
        <v>10249</v>
      </c>
      <c r="D3096" s="272" t="s">
        <v>10250</v>
      </c>
      <c r="E3096" s="273" t="s">
        <v>7087</v>
      </c>
      <c r="F3096" s="272" t="s">
        <v>7087</v>
      </c>
      <c r="G3096" s="272">
        <v>91998</v>
      </c>
      <c r="H3096" s="272" t="s">
        <v>10303</v>
      </c>
      <c r="I3096" s="272" t="s">
        <v>17</v>
      </c>
      <c r="J3096" s="272" t="s">
        <v>7147</v>
      </c>
      <c r="K3096" s="273">
        <v>20.74</v>
      </c>
      <c r="L3096" s="272" t="s">
        <v>7090</v>
      </c>
    </row>
    <row r="3097" spans="1:12">
      <c r="A3097" s="272" t="s">
        <v>9985</v>
      </c>
      <c r="B3097" s="272" t="s">
        <v>9986</v>
      </c>
      <c r="C3097" s="272" t="s">
        <v>10249</v>
      </c>
      <c r="D3097" s="272" t="s">
        <v>10250</v>
      </c>
      <c r="E3097" s="273" t="s">
        <v>7087</v>
      </c>
      <c r="F3097" s="272" t="s">
        <v>7087</v>
      </c>
      <c r="G3097" s="272">
        <v>91999</v>
      </c>
      <c r="H3097" s="272" t="s">
        <v>10304</v>
      </c>
      <c r="I3097" s="272" t="s">
        <v>17</v>
      </c>
      <c r="J3097" s="272" t="s">
        <v>7147</v>
      </c>
      <c r="K3097" s="273">
        <v>23.03</v>
      </c>
      <c r="L3097" s="272" t="s">
        <v>7090</v>
      </c>
    </row>
    <row r="3098" spans="1:12">
      <c r="A3098" s="272" t="s">
        <v>9985</v>
      </c>
      <c r="B3098" s="272" t="s">
        <v>9986</v>
      </c>
      <c r="C3098" s="272" t="s">
        <v>10249</v>
      </c>
      <c r="D3098" s="272" t="s">
        <v>10250</v>
      </c>
      <c r="E3098" s="273" t="s">
        <v>7087</v>
      </c>
      <c r="F3098" s="272" t="s">
        <v>7087</v>
      </c>
      <c r="G3098" s="272">
        <v>92000</v>
      </c>
      <c r="H3098" s="272" t="s">
        <v>10305</v>
      </c>
      <c r="I3098" s="272" t="s">
        <v>17</v>
      </c>
      <c r="J3098" s="272" t="s">
        <v>7147</v>
      </c>
      <c r="K3098" s="273">
        <v>32.01</v>
      </c>
      <c r="L3098" s="272" t="s">
        <v>7090</v>
      </c>
    </row>
    <row r="3099" spans="1:12">
      <c r="A3099" s="272" t="s">
        <v>9985</v>
      </c>
      <c r="B3099" s="272" t="s">
        <v>9986</v>
      </c>
      <c r="C3099" s="272" t="s">
        <v>10249</v>
      </c>
      <c r="D3099" s="272" t="s">
        <v>10250</v>
      </c>
      <c r="E3099" s="273" t="s">
        <v>7087</v>
      </c>
      <c r="F3099" s="272" t="s">
        <v>7087</v>
      </c>
      <c r="G3099" s="272">
        <v>92001</v>
      </c>
      <c r="H3099" s="272" t="s">
        <v>10306</v>
      </c>
      <c r="I3099" s="272" t="s">
        <v>17</v>
      </c>
      <c r="J3099" s="272" t="s">
        <v>7147</v>
      </c>
      <c r="K3099" s="273">
        <v>34.299999999999997</v>
      </c>
      <c r="L3099" s="272" t="s">
        <v>7090</v>
      </c>
    </row>
    <row r="3100" spans="1:12">
      <c r="A3100" s="272" t="s">
        <v>9985</v>
      </c>
      <c r="B3100" s="272" t="s">
        <v>9986</v>
      </c>
      <c r="C3100" s="272" t="s">
        <v>10249</v>
      </c>
      <c r="D3100" s="272" t="s">
        <v>10250</v>
      </c>
      <c r="E3100" s="273" t="s">
        <v>7087</v>
      </c>
      <c r="F3100" s="272" t="s">
        <v>7087</v>
      </c>
      <c r="G3100" s="272">
        <v>92002</v>
      </c>
      <c r="H3100" s="272" t="s">
        <v>10307</v>
      </c>
      <c r="I3100" s="272" t="s">
        <v>17</v>
      </c>
      <c r="J3100" s="272" t="s">
        <v>7147</v>
      </c>
      <c r="K3100" s="273">
        <v>46.06</v>
      </c>
      <c r="L3100" s="272" t="s">
        <v>7090</v>
      </c>
    </row>
    <row r="3101" spans="1:12">
      <c r="A3101" s="272" t="s">
        <v>9985</v>
      </c>
      <c r="B3101" s="272" t="s">
        <v>9986</v>
      </c>
      <c r="C3101" s="272" t="s">
        <v>10249</v>
      </c>
      <c r="D3101" s="272" t="s">
        <v>10250</v>
      </c>
      <c r="E3101" s="273" t="s">
        <v>7087</v>
      </c>
      <c r="F3101" s="272" t="s">
        <v>7087</v>
      </c>
      <c r="G3101" s="272">
        <v>92003</v>
      </c>
      <c r="H3101" s="272" t="s">
        <v>10308</v>
      </c>
      <c r="I3101" s="272" t="s">
        <v>17</v>
      </c>
      <c r="J3101" s="272" t="s">
        <v>7147</v>
      </c>
      <c r="K3101" s="273">
        <v>50.64</v>
      </c>
      <c r="L3101" s="272" t="s">
        <v>7090</v>
      </c>
    </row>
    <row r="3102" spans="1:12">
      <c r="A3102" s="272" t="s">
        <v>9985</v>
      </c>
      <c r="B3102" s="272" t="s">
        <v>9986</v>
      </c>
      <c r="C3102" s="272" t="s">
        <v>10249</v>
      </c>
      <c r="D3102" s="272" t="s">
        <v>10250</v>
      </c>
      <c r="E3102" s="273" t="s">
        <v>7087</v>
      </c>
      <c r="F3102" s="272" t="s">
        <v>7087</v>
      </c>
      <c r="G3102" s="272">
        <v>92004</v>
      </c>
      <c r="H3102" s="272" t="s">
        <v>10309</v>
      </c>
      <c r="I3102" s="272" t="s">
        <v>17</v>
      </c>
      <c r="J3102" s="272" t="s">
        <v>7147</v>
      </c>
      <c r="K3102" s="273">
        <v>57.33</v>
      </c>
      <c r="L3102" s="272" t="s">
        <v>7090</v>
      </c>
    </row>
    <row r="3103" spans="1:12">
      <c r="A3103" s="272" t="s">
        <v>9985</v>
      </c>
      <c r="B3103" s="272" t="s">
        <v>9986</v>
      </c>
      <c r="C3103" s="272" t="s">
        <v>10249</v>
      </c>
      <c r="D3103" s="272" t="s">
        <v>10250</v>
      </c>
      <c r="E3103" s="273" t="s">
        <v>7087</v>
      </c>
      <c r="F3103" s="272" t="s">
        <v>7087</v>
      </c>
      <c r="G3103" s="272">
        <v>92005</v>
      </c>
      <c r="H3103" s="272" t="s">
        <v>10310</v>
      </c>
      <c r="I3103" s="272" t="s">
        <v>17</v>
      </c>
      <c r="J3103" s="272" t="s">
        <v>7147</v>
      </c>
      <c r="K3103" s="273">
        <v>61.91</v>
      </c>
      <c r="L3103" s="272" t="s">
        <v>7090</v>
      </c>
    </row>
    <row r="3104" spans="1:12">
      <c r="A3104" s="272" t="s">
        <v>9985</v>
      </c>
      <c r="B3104" s="272" t="s">
        <v>9986</v>
      </c>
      <c r="C3104" s="272" t="s">
        <v>10249</v>
      </c>
      <c r="D3104" s="272" t="s">
        <v>10250</v>
      </c>
      <c r="E3104" s="273" t="s">
        <v>7087</v>
      </c>
      <c r="F3104" s="272" t="s">
        <v>7087</v>
      </c>
      <c r="G3104" s="272">
        <v>92006</v>
      </c>
      <c r="H3104" s="272" t="s">
        <v>10311</v>
      </c>
      <c r="I3104" s="272" t="s">
        <v>17</v>
      </c>
      <c r="J3104" s="272" t="s">
        <v>7147</v>
      </c>
      <c r="K3104" s="273">
        <v>38.229999999999997</v>
      </c>
      <c r="L3104" s="272" t="s">
        <v>7090</v>
      </c>
    </row>
    <row r="3105" spans="1:12">
      <c r="A3105" s="272" t="s">
        <v>9985</v>
      </c>
      <c r="B3105" s="272" t="s">
        <v>9986</v>
      </c>
      <c r="C3105" s="272" t="s">
        <v>10249</v>
      </c>
      <c r="D3105" s="272" t="s">
        <v>10250</v>
      </c>
      <c r="E3105" s="273" t="s">
        <v>7087</v>
      </c>
      <c r="F3105" s="272" t="s">
        <v>7087</v>
      </c>
      <c r="G3105" s="272">
        <v>92007</v>
      </c>
      <c r="H3105" s="272" t="s">
        <v>10312</v>
      </c>
      <c r="I3105" s="272" t="s">
        <v>17</v>
      </c>
      <c r="J3105" s="272" t="s">
        <v>7147</v>
      </c>
      <c r="K3105" s="273">
        <v>42.81</v>
      </c>
      <c r="L3105" s="272" t="s">
        <v>7090</v>
      </c>
    </row>
    <row r="3106" spans="1:12">
      <c r="A3106" s="272" t="s">
        <v>9985</v>
      </c>
      <c r="B3106" s="272" t="s">
        <v>9986</v>
      </c>
      <c r="C3106" s="272" t="s">
        <v>10249</v>
      </c>
      <c r="D3106" s="272" t="s">
        <v>10250</v>
      </c>
      <c r="E3106" s="273" t="s">
        <v>7087</v>
      </c>
      <c r="F3106" s="272" t="s">
        <v>7087</v>
      </c>
      <c r="G3106" s="272">
        <v>92008</v>
      </c>
      <c r="H3106" s="272" t="s">
        <v>10313</v>
      </c>
      <c r="I3106" s="272" t="s">
        <v>17</v>
      </c>
      <c r="J3106" s="272" t="s">
        <v>7147</v>
      </c>
      <c r="K3106" s="273">
        <v>49.5</v>
      </c>
      <c r="L3106" s="272" t="s">
        <v>7090</v>
      </c>
    </row>
    <row r="3107" spans="1:12">
      <c r="A3107" s="272" t="s">
        <v>9985</v>
      </c>
      <c r="B3107" s="272" t="s">
        <v>9986</v>
      </c>
      <c r="C3107" s="272" t="s">
        <v>10249</v>
      </c>
      <c r="D3107" s="272" t="s">
        <v>10250</v>
      </c>
      <c r="E3107" s="273" t="s">
        <v>7087</v>
      </c>
      <c r="F3107" s="272" t="s">
        <v>7087</v>
      </c>
      <c r="G3107" s="272">
        <v>92009</v>
      </c>
      <c r="H3107" s="272" t="s">
        <v>10314</v>
      </c>
      <c r="I3107" s="272" t="s">
        <v>17</v>
      </c>
      <c r="J3107" s="272" t="s">
        <v>7147</v>
      </c>
      <c r="K3107" s="273">
        <v>54.08</v>
      </c>
      <c r="L3107" s="272" t="s">
        <v>7090</v>
      </c>
    </row>
    <row r="3108" spans="1:12">
      <c r="A3108" s="272" t="s">
        <v>9985</v>
      </c>
      <c r="B3108" s="272" t="s">
        <v>9986</v>
      </c>
      <c r="C3108" s="272" t="s">
        <v>10249</v>
      </c>
      <c r="D3108" s="272" t="s">
        <v>10250</v>
      </c>
      <c r="E3108" s="273" t="s">
        <v>7087</v>
      </c>
      <c r="F3108" s="272" t="s">
        <v>7087</v>
      </c>
      <c r="G3108" s="272">
        <v>92010</v>
      </c>
      <c r="H3108" s="272" t="s">
        <v>10315</v>
      </c>
      <c r="I3108" s="272" t="s">
        <v>17</v>
      </c>
      <c r="J3108" s="272" t="s">
        <v>7147</v>
      </c>
      <c r="K3108" s="273">
        <v>67.430000000000007</v>
      </c>
      <c r="L3108" s="272" t="s">
        <v>7090</v>
      </c>
    </row>
    <row r="3109" spans="1:12">
      <c r="A3109" s="272" t="s">
        <v>9985</v>
      </c>
      <c r="B3109" s="272" t="s">
        <v>9986</v>
      </c>
      <c r="C3109" s="272" t="s">
        <v>10249</v>
      </c>
      <c r="D3109" s="272" t="s">
        <v>10250</v>
      </c>
      <c r="E3109" s="273" t="s">
        <v>7087</v>
      </c>
      <c r="F3109" s="272" t="s">
        <v>7087</v>
      </c>
      <c r="G3109" s="272">
        <v>92011</v>
      </c>
      <c r="H3109" s="272" t="s">
        <v>10316</v>
      </c>
      <c r="I3109" s="272" t="s">
        <v>17</v>
      </c>
      <c r="J3109" s="272" t="s">
        <v>7147</v>
      </c>
      <c r="K3109" s="273">
        <v>74.3</v>
      </c>
      <c r="L3109" s="272" t="s">
        <v>7090</v>
      </c>
    </row>
    <row r="3110" spans="1:12">
      <c r="A3110" s="272" t="s">
        <v>9985</v>
      </c>
      <c r="B3110" s="272" t="s">
        <v>9986</v>
      </c>
      <c r="C3110" s="272" t="s">
        <v>10249</v>
      </c>
      <c r="D3110" s="272" t="s">
        <v>10250</v>
      </c>
      <c r="E3110" s="273" t="s">
        <v>7087</v>
      </c>
      <c r="F3110" s="272" t="s">
        <v>7087</v>
      </c>
      <c r="G3110" s="272">
        <v>92012</v>
      </c>
      <c r="H3110" s="272" t="s">
        <v>10317</v>
      </c>
      <c r="I3110" s="272" t="s">
        <v>17</v>
      </c>
      <c r="J3110" s="272" t="s">
        <v>7147</v>
      </c>
      <c r="K3110" s="273">
        <v>78.7</v>
      </c>
      <c r="L3110" s="272" t="s">
        <v>7090</v>
      </c>
    </row>
    <row r="3111" spans="1:12">
      <c r="A3111" s="272" t="s">
        <v>9985</v>
      </c>
      <c r="B3111" s="272" t="s">
        <v>9986</v>
      </c>
      <c r="C3111" s="272" t="s">
        <v>10249</v>
      </c>
      <c r="D3111" s="272" t="s">
        <v>10250</v>
      </c>
      <c r="E3111" s="273" t="s">
        <v>7087</v>
      </c>
      <c r="F3111" s="272" t="s">
        <v>7087</v>
      </c>
      <c r="G3111" s="272">
        <v>92013</v>
      </c>
      <c r="H3111" s="272" t="s">
        <v>10318</v>
      </c>
      <c r="I3111" s="272" t="s">
        <v>17</v>
      </c>
      <c r="J3111" s="272" t="s">
        <v>7147</v>
      </c>
      <c r="K3111" s="273">
        <v>85.57</v>
      </c>
      <c r="L3111" s="272" t="s">
        <v>7090</v>
      </c>
    </row>
    <row r="3112" spans="1:12">
      <c r="A3112" s="272" t="s">
        <v>9985</v>
      </c>
      <c r="B3112" s="272" t="s">
        <v>9986</v>
      </c>
      <c r="C3112" s="272" t="s">
        <v>10249</v>
      </c>
      <c r="D3112" s="272" t="s">
        <v>10250</v>
      </c>
      <c r="E3112" s="273" t="s">
        <v>7087</v>
      </c>
      <c r="F3112" s="272" t="s">
        <v>7087</v>
      </c>
      <c r="G3112" s="272">
        <v>92014</v>
      </c>
      <c r="H3112" s="272" t="s">
        <v>10319</v>
      </c>
      <c r="I3112" s="272" t="s">
        <v>17</v>
      </c>
      <c r="J3112" s="272" t="s">
        <v>7147</v>
      </c>
      <c r="K3112" s="273">
        <v>55.72</v>
      </c>
      <c r="L3112" s="272" t="s">
        <v>7090</v>
      </c>
    </row>
    <row r="3113" spans="1:12">
      <c r="A3113" s="272" t="s">
        <v>9985</v>
      </c>
      <c r="B3113" s="272" t="s">
        <v>9986</v>
      </c>
      <c r="C3113" s="272" t="s">
        <v>10249</v>
      </c>
      <c r="D3113" s="272" t="s">
        <v>10250</v>
      </c>
      <c r="E3113" s="273" t="s">
        <v>7087</v>
      </c>
      <c r="F3113" s="272" t="s">
        <v>7087</v>
      </c>
      <c r="G3113" s="272">
        <v>92015</v>
      </c>
      <c r="H3113" s="272" t="s">
        <v>10320</v>
      </c>
      <c r="I3113" s="272" t="s">
        <v>17</v>
      </c>
      <c r="J3113" s="272" t="s">
        <v>7147</v>
      </c>
      <c r="K3113" s="273">
        <v>62.59</v>
      </c>
      <c r="L3113" s="272" t="s">
        <v>7090</v>
      </c>
    </row>
    <row r="3114" spans="1:12">
      <c r="A3114" s="272" t="s">
        <v>9985</v>
      </c>
      <c r="B3114" s="272" t="s">
        <v>9986</v>
      </c>
      <c r="C3114" s="272" t="s">
        <v>10249</v>
      </c>
      <c r="D3114" s="272" t="s">
        <v>10250</v>
      </c>
      <c r="E3114" s="273" t="s">
        <v>7087</v>
      </c>
      <c r="F3114" s="272" t="s">
        <v>7087</v>
      </c>
      <c r="G3114" s="272">
        <v>92016</v>
      </c>
      <c r="H3114" s="272" t="s">
        <v>10321</v>
      </c>
      <c r="I3114" s="272" t="s">
        <v>17</v>
      </c>
      <c r="J3114" s="272" t="s">
        <v>7147</v>
      </c>
      <c r="K3114" s="273">
        <v>66.989999999999995</v>
      </c>
      <c r="L3114" s="272" t="s">
        <v>7090</v>
      </c>
    </row>
    <row r="3115" spans="1:12">
      <c r="A3115" s="272" t="s">
        <v>9985</v>
      </c>
      <c r="B3115" s="272" t="s">
        <v>9986</v>
      </c>
      <c r="C3115" s="272" t="s">
        <v>10249</v>
      </c>
      <c r="D3115" s="272" t="s">
        <v>10250</v>
      </c>
      <c r="E3115" s="273" t="s">
        <v>7087</v>
      </c>
      <c r="F3115" s="272" t="s">
        <v>7087</v>
      </c>
      <c r="G3115" s="272">
        <v>92017</v>
      </c>
      <c r="H3115" s="272" t="s">
        <v>10322</v>
      </c>
      <c r="I3115" s="272" t="s">
        <v>17</v>
      </c>
      <c r="J3115" s="272" t="s">
        <v>7147</v>
      </c>
      <c r="K3115" s="273">
        <v>73.86</v>
      </c>
      <c r="L3115" s="272" t="s">
        <v>7090</v>
      </c>
    </row>
    <row r="3116" spans="1:12">
      <c r="A3116" s="272" t="s">
        <v>9985</v>
      </c>
      <c r="B3116" s="272" t="s">
        <v>9986</v>
      </c>
      <c r="C3116" s="272" t="s">
        <v>10249</v>
      </c>
      <c r="D3116" s="272" t="s">
        <v>10250</v>
      </c>
      <c r="E3116" s="273" t="s">
        <v>7087</v>
      </c>
      <c r="F3116" s="272" t="s">
        <v>7087</v>
      </c>
      <c r="G3116" s="272">
        <v>92018</v>
      </c>
      <c r="H3116" s="272" t="s">
        <v>10323</v>
      </c>
      <c r="I3116" s="272" t="s">
        <v>17</v>
      </c>
      <c r="J3116" s="272" t="s">
        <v>7147</v>
      </c>
      <c r="K3116" s="273">
        <v>73.77</v>
      </c>
      <c r="L3116" s="272" t="s">
        <v>7090</v>
      </c>
    </row>
    <row r="3117" spans="1:12">
      <c r="A3117" s="272" t="s">
        <v>9985</v>
      </c>
      <c r="B3117" s="272" t="s">
        <v>9986</v>
      </c>
      <c r="C3117" s="272" t="s">
        <v>10249</v>
      </c>
      <c r="D3117" s="272" t="s">
        <v>10250</v>
      </c>
      <c r="E3117" s="273" t="s">
        <v>7087</v>
      </c>
      <c r="F3117" s="272" t="s">
        <v>7087</v>
      </c>
      <c r="G3117" s="272">
        <v>92019</v>
      </c>
      <c r="H3117" s="272" t="s">
        <v>10324</v>
      </c>
      <c r="I3117" s="272" t="s">
        <v>17</v>
      </c>
      <c r="J3117" s="272" t="s">
        <v>7147</v>
      </c>
      <c r="K3117" s="273">
        <v>90.34</v>
      </c>
      <c r="L3117" s="272" t="s">
        <v>7090</v>
      </c>
    </row>
    <row r="3118" spans="1:12">
      <c r="A3118" s="272" t="s">
        <v>9985</v>
      </c>
      <c r="B3118" s="272" t="s">
        <v>9986</v>
      </c>
      <c r="C3118" s="272" t="s">
        <v>10249</v>
      </c>
      <c r="D3118" s="272" t="s">
        <v>10250</v>
      </c>
      <c r="E3118" s="273" t="s">
        <v>7087</v>
      </c>
      <c r="F3118" s="272" t="s">
        <v>7087</v>
      </c>
      <c r="G3118" s="272">
        <v>92020</v>
      </c>
      <c r="H3118" s="272" t="s">
        <v>10325</v>
      </c>
      <c r="I3118" s="272" t="s">
        <v>17</v>
      </c>
      <c r="J3118" s="272" t="s">
        <v>7147</v>
      </c>
      <c r="K3118" s="273">
        <v>109.01</v>
      </c>
      <c r="L3118" s="272" t="s">
        <v>7090</v>
      </c>
    </row>
    <row r="3119" spans="1:12">
      <c r="A3119" s="272" t="s">
        <v>9985</v>
      </c>
      <c r="B3119" s="272" t="s">
        <v>9986</v>
      </c>
      <c r="C3119" s="272" t="s">
        <v>10249</v>
      </c>
      <c r="D3119" s="272" t="s">
        <v>10250</v>
      </c>
      <c r="E3119" s="273" t="s">
        <v>7087</v>
      </c>
      <c r="F3119" s="272" t="s">
        <v>7087</v>
      </c>
      <c r="G3119" s="272">
        <v>92021</v>
      </c>
      <c r="H3119" s="272" t="s">
        <v>10326</v>
      </c>
      <c r="I3119" s="272" t="s">
        <v>17</v>
      </c>
      <c r="J3119" s="272" t="s">
        <v>7147</v>
      </c>
      <c r="K3119" s="273">
        <v>125.58</v>
      </c>
      <c r="L3119" s="272" t="s">
        <v>7090</v>
      </c>
    </row>
    <row r="3120" spans="1:12">
      <c r="A3120" s="272" t="s">
        <v>9985</v>
      </c>
      <c r="B3120" s="272" t="s">
        <v>9986</v>
      </c>
      <c r="C3120" s="272" t="s">
        <v>10249</v>
      </c>
      <c r="D3120" s="272" t="s">
        <v>10250</v>
      </c>
      <c r="E3120" s="273" t="s">
        <v>7087</v>
      </c>
      <c r="F3120" s="272" t="s">
        <v>7087</v>
      </c>
      <c r="G3120" s="272">
        <v>92022</v>
      </c>
      <c r="H3120" s="272" t="s">
        <v>10327</v>
      </c>
      <c r="I3120" s="272" t="s">
        <v>17</v>
      </c>
      <c r="J3120" s="272" t="s">
        <v>7147</v>
      </c>
      <c r="K3120" s="273">
        <v>40.6</v>
      </c>
      <c r="L3120" s="272" t="s">
        <v>7090</v>
      </c>
    </row>
    <row r="3121" spans="1:12">
      <c r="A3121" s="272" t="s">
        <v>9985</v>
      </c>
      <c r="B3121" s="272" t="s">
        <v>9986</v>
      </c>
      <c r="C3121" s="272" t="s">
        <v>10249</v>
      </c>
      <c r="D3121" s="272" t="s">
        <v>10250</v>
      </c>
      <c r="E3121" s="273" t="s">
        <v>7087</v>
      </c>
      <c r="F3121" s="272" t="s">
        <v>7087</v>
      </c>
      <c r="G3121" s="272">
        <v>92023</v>
      </c>
      <c r="H3121" s="272" t="s">
        <v>10328</v>
      </c>
      <c r="I3121" s="272" t="s">
        <v>17</v>
      </c>
      <c r="J3121" s="272" t="s">
        <v>7147</v>
      </c>
      <c r="K3121" s="273">
        <v>51.87</v>
      </c>
      <c r="L3121" s="272" t="s">
        <v>7090</v>
      </c>
    </row>
    <row r="3122" spans="1:12">
      <c r="A3122" s="272" t="s">
        <v>9985</v>
      </c>
      <c r="B3122" s="272" t="s">
        <v>9986</v>
      </c>
      <c r="C3122" s="272" t="s">
        <v>10249</v>
      </c>
      <c r="D3122" s="272" t="s">
        <v>10250</v>
      </c>
      <c r="E3122" s="273" t="s">
        <v>7087</v>
      </c>
      <c r="F3122" s="272" t="s">
        <v>7087</v>
      </c>
      <c r="G3122" s="272">
        <v>92024</v>
      </c>
      <c r="H3122" s="272" t="s">
        <v>10329</v>
      </c>
      <c r="I3122" s="272" t="s">
        <v>17</v>
      </c>
      <c r="J3122" s="272" t="s">
        <v>7147</v>
      </c>
      <c r="K3122" s="273">
        <v>62.03</v>
      </c>
      <c r="L3122" s="272" t="s">
        <v>7090</v>
      </c>
    </row>
    <row r="3123" spans="1:12">
      <c r="A3123" s="272" t="s">
        <v>9985</v>
      </c>
      <c r="B3123" s="272" t="s">
        <v>9986</v>
      </c>
      <c r="C3123" s="272" t="s">
        <v>10249</v>
      </c>
      <c r="D3123" s="272" t="s">
        <v>10250</v>
      </c>
      <c r="E3123" s="273" t="s">
        <v>7087</v>
      </c>
      <c r="F3123" s="272" t="s">
        <v>7087</v>
      </c>
      <c r="G3123" s="272">
        <v>92025</v>
      </c>
      <c r="H3123" s="272" t="s">
        <v>10330</v>
      </c>
      <c r="I3123" s="272" t="s">
        <v>17</v>
      </c>
      <c r="J3123" s="272" t="s">
        <v>7147</v>
      </c>
      <c r="K3123" s="273">
        <v>73.3</v>
      </c>
      <c r="L3123" s="272" t="s">
        <v>7090</v>
      </c>
    </row>
    <row r="3124" spans="1:12">
      <c r="A3124" s="272" t="s">
        <v>9985</v>
      </c>
      <c r="B3124" s="272" t="s">
        <v>9986</v>
      </c>
      <c r="C3124" s="272" t="s">
        <v>10249</v>
      </c>
      <c r="D3124" s="272" t="s">
        <v>10250</v>
      </c>
      <c r="E3124" s="273" t="s">
        <v>7087</v>
      </c>
      <c r="F3124" s="272" t="s">
        <v>7087</v>
      </c>
      <c r="G3124" s="272">
        <v>92026</v>
      </c>
      <c r="H3124" s="272" t="s">
        <v>10331</v>
      </c>
      <c r="I3124" s="272" t="s">
        <v>17</v>
      </c>
      <c r="J3124" s="272" t="s">
        <v>7147</v>
      </c>
      <c r="K3124" s="273">
        <v>56.62</v>
      </c>
      <c r="L3124" s="272" t="s">
        <v>7090</v>
      </c>
    </row>
    <row r="3125" spans="1:12">
      <c r="A3125" s="272" t="s">
        <v>9985</v>
      </c>
      <c r="B3125" s="272" t="s">
        <v>9986</v>
      </c>
      <c r="C3125" s="272" t="s">
        <v>10249</v>
      </c>
      <c r="D3125" s="272" t="s">
        <v>10250</v>
      </c>
      <c r="E3125" s="273" t="s">
        <v>7087</v>
      </c>
      <c r="F3125" s="272" t="s">
        <v>7087</v>
      </c>
      <c r="G3125" s="272">
        <v>92027</v>
      </c>
      <c r="H3125" s="272" t="s">
        <v>10332</v>
      </c>
      <c r="I3125" s="272" t="s">
        <v>17</v>
      </c>
      <c r="J3125" s="272" t="s">
        <v>7147</v>
      </c>
      <c r="K3125" s="273">
        <v>67.89</v>
      </c>
      <c r="L3125" s="272" t="s">
        <v>7090</v>
      </c>
    </row>
    <row r="3126" spans="1:12">
      <c r="A3126" s="272" t="s">
        <v>9985</v>
      </c>
      <c r="B3126" s="272" t="s">
        <v>9986</v>
      </c>
      <c r="C3126" s="272" t="s">
        <v>10249</v>
      </c>
      <c r="D3126" s="272" t="s">
        <v>10250</v>
      </c>
      <c r="E3126" s="273" t="s">
        <v>7087</v>
      </c>
      <c r="F3126" s="272" t="s">
        <v>7087</v>
      </c>
      <c r="G3126" s="272">
        <v>92028</v>
      </c>
      <c r="H3126" s="272" t="s">
        <v>10333</v>
      </c>
      <c r="I3126" s="272" t="s">
        <v>17</v>
      </c>
      <c r="J3126" s="272" t="s">
        <v>7147</v>
      </c>
      <c r="K3126" s="273">
        <v>47.25</v>
      </c>
      <c r="L3126" s="272" t="s">
        <v>7090</v>
      </c>
    </row>
    <row r="3127" spans="1:12">
      <c r="A3127" s="272" t="s">
        <v>9985</v>
      </c>
      <c r="B3127" s="272" t="s">
        <v>9986</v>
      </c>
      <c r="C3127" s="272" t="s">
        <v>10249</v>
      </c>
      <c r="D3127" s="272" t="s">
        <v>10250</v>
      </c>
      <c r="E3127" s="273" t="s">
        <v>7087</v>
      </c>
      <c r="F3127" s="272" t="s">
        <v>7087</v>
      </c>
      <c r="G3127" s="272">
        <v>92029</v>
      </c>
      <c r="H3127" s="272" t="s">
        <v>10334</v>
      </c>
      <c r="I3127" s="272" t="s">
        <v>17</v>
      </c>
      <c r="J3127" s="272" t="s">
        <v>7147</v>
      </c>
      <c r="K3127" s="273">
        <v>58.52</v>
      </c>
      <c r="L3127" s="272" t="s">
        <v>7090</v>
      </c>
    </row>
    <row r="3128" spans="1:12">
      <c r="A3128" s="272" t="s">
        <v>9985</v>
      </c>
      <c r="B3128" s="272" t="s">
        <v>9986</v>
      </c>
      <c r="C3128" s="272" t="s">
        <v>10249</v>
      </c>
      <c r="D3128" s="272" t="s">
        <v>10250</v>
      </c>
      <c r="E3128" s="273" t="s">
        <v>7087</v>
      </c>
      <c r="F3128" s="272" t="s">
        <v>7087</v>
      </c>
      <c r="G3128" s="272">
        <v>92030</v>
      </c>
      <c r="H3128" s="272" t="s">
        <v>10335</v>
      </c>
      <c r="I3128" s="272" t="s">
        <v>17</v>
      </c>
      <c r="J3128" s="272" t="s">
        <v>7147</v>
      </c>
      <c r="K3128" s="273">
        <v>68.62</v>
      </c>
      <c r="L3128" s="272" t="s">
        <v>7090</v>
      </c>
    </row>
    <row r="3129" spans="1:12">
      <c r="A3129" s="272" t="s">
        <v>9985</v>
      </c>
      <c r="B3129" s="272" t="s">
        <v>9986</v>
      </c>
      <c r="C3129" s="272" t="s">
        <v>10249</v>
      </c>
      <c r="D3129" s="272" t="s">
        <v>10250</v>
      </c>
      <c r="E3129" s="273" t="s">
        <v>7087</v>
      </c>
      <c r="F3129" s="272" t="s">
        <v>7087</v>
      </c>
      <c r="G3129" s="272">
        <v>92031</v>
      </c>
      <c r="H3129" s="272" t="s">
        <v>10336</v>
      </c>
      <c r="I3129" s="272" t="s">
        <v>17</v>
      </c>
      <c r="J3129" s="272" t="s">
        <v>7147</v>
      </c>
      <c r="K3129" s="273">
        <v>79.89</v>
      </c>
      <c r="L3129" s="272" t="s">
        <v>7090</v>
      </c>
    </row>
    <row r="3130" spans="1:12">
      <c r="A3130" s="272" t="s">
        <v>9985</v>
      </c>
      <c r="B3130" s="272" t="s">
        <v>9986</v>
      </c>
      <c r="C3130" s="272" t="s">
        <v>10249</v>
      </c>
      <c r="D3130" s="272" t="s">
        <v>10250</v>
      </c>
      <c r="E3130" s="273" t="s">
        <v>7087</v>
      </c>
      <c r="F3130" s="272" t="s">
        <v>7087</v>
      </c>
      <c r="G3130" s="272">
        <v>92032</v>
      </c>
      <c r="H3130" s="272" t="s">
        <v>10337</v>
      </c>
      <c r="I3130" s="272" t="s">
        <v>17</v>
      </c>
      <c r="J3130" s="272" t="s">
        <v>7147</v>
      </c>
      <c r="K3130" s="273">
        <v>69.81</v>
      </c>
      <c r="L3130" s="272" t="s">
        <v>7090</v>
      </c>
    </row>
    <row r="3131" spans="1:12">
      <c r="A3131" s="272" t="s">
        <v>9985</v>
      </c>
      <c r="B3131" s="272" t="s">
        <v>9986</v>
      </c>
      <c r="C3131" s="272" t="s">
        <v>10249</v>
      </c>
      <c r="D3131" s="272" t="s">
        <v>10250</v>
      </c>
      <c r="E3131" s="273" t="s">
        <v>7087</v>
      </c>
      <c r="F3131" s="272" t="s">
        <v>7087</v>
      </c>
      <c r="G3131" s="272">
        <v>92033</v>
      </c>
      <c r="H3131" s="272" t="s">
        <v>10338</v>
      </c>
      <c r="I3131" s="272" t="s">
        <v>17</v>
      </c>
      <c r="J3131" s="272" t="s">
        <v>7147</v>
      </c>
      <c r="K3131" s="273">
        <v>81.08</v>
      </c>
      <c r="L3131" s="272" t="s">
        <v>7090</v>
      </c>
    </row>
    <row r="3132" spans="1:12">
      <c r="A3132" s="272" t="s">
        <v>9985</v>
      </c>
      <c r="B3132" s="272" t="s">
        <v>9986</v>
      </c>
      <c r="C3132" s="272" t="s">
        <v>10249</v>
      </c>
      <c r="D3132" s="272" t="s">
        <v>10250</v>
      </c>
      <c r="E3132" s="273" t="s">
        <v>7087</v>
      </c>
      <c r="F3132" s="272" t="s">
        <v>7087</v>
      </c>
      <c r="G3132" s="272">
        <v>92034</v>
      </c>
      <c r="H3132" s="272" t="s">
        <v>10339</v>
      </c>
      <c r="I3132" s="272" t="s">
        <v>17</v>
      </c>
      <c r="J3132" s="272" t="s">
        <v>7147</v>
      </c>
      <c r="K3132" s="273">
        <v>63.22</v>
      </c>
      <c r="L3132" s="272" t="s">
        <v>7090</v>
      </c>
    </row>
    <row r="3133" spans="1:12">
      <c r="A3133" s="272" t="s">
        <v>9985</v>
      </c>
      <c r="B3133" s="272" t="s">
        <v>9986</v>
      </c>
      <c r="C3133" s="272" t="s">
        <v>10249</v>
      </c>
      <c r="D3133" s="272" t="s">
        <v>10250</v>
      </c>
      <c r="E3133" s="273" t="s">
        <v>7087</v>
      </c>
      <c r="F3133" s="272" t="s">
        <v>7087</v>
      </c>
      <c r="G3133" s="272">
        <v>92035</v>
      </c>
      <c r="H3133" s="272" t="s">
        <v>10340</v>
      </c>
      <c r="I3133" s="272" t="s">
        <v>17</v>
      </c>
      <c r="J3133" s="272" t="s">
        <v>7147</v>
      </c>
      <c r="K3133" s="273">
        <v>74.489999999999995</v>
      </c>
      <c r="L3133" s="272" t="s">
        <v>7090</v>
      </c>
    </row>
    <row r="3134" spans="1:12">
      <c r="A3134" s="272" t="s">
        <v>9985</v>
      </c>
      <c r="B3134" s="272" t="s">
        <v>9986</v>
      </c>
      <c r="C3134" s="272" t="s">
        <v>10341</v>
      </c>
      <c r="D3134" s="272" t="s">
        <v>10342</v>
      </c>
      <c r="E3134" s="273" t="s">
        <v>7087</v>
      </c>
      <c r="F3134" s="272" t="s">
        <v>7087</v>
      </c>
      <c r="G3134" s="272">
        <v>97583</v>
      </c>
      <c r="H3134" s="272" t="s">
        <v>10343</v>
      </c>
      <c r="I3134" s="272" t="s">
        <v>17</v>
      </c>
      <c r="J3134" s="272" t="s">
        <v>7089</v>
      </c>
      <c r="K3134" s="273">
        <v>86.84</v>
      </c>
      <c r="L3134" s="272" t="s">
        <v>7090</v>
      </c>
    </row>
    <row r="3135" spans="1:12">
      <c r="A3135" s="272" t="s">
        <v>9985</v>
      </c>
      <c r="B3135" s="272" t="s">
        <v>9986</v>
      </c>
      <c r="C3135" s="272" t="s">
        <v>10341</v>
      </c>
      <c r="D3135" s="272" t="s">
        <v>10342</v>
      </c>
      <c r="E3135" s="273" t="s">
        <v>7087</v>
      </c>
      <c r="F3135" s="272" t="s">
        <v>7087</v>
      </c>
      <c r="G3135" s="272">
        <v>97584</v>
      </c>
      <c r="H3135" s="272" t="s">
        <v>10344</v>
      </c>
      <c r="I3135" s="272" t="s">
        <v>17</v>
      </c>
      <c r="J3135" s="272" t="s">
        <v>7089</v>
      </c>
      <c r="K3135" s="273">
        <v>121.34</v>
      </c>
      <c r="L3135" s="272" t="s">
        <v>7090</v>
      </c>
    </row>
    <row r="3136" spans="1:12">
      <c r="A3136" s="272" t="s">
        <v>9985</v>
      </c>
      <c r="B3136" s="272" t="s">
        <v>9986</v>
      </c>
      <c r="C3136" s="272" t="s">
        <v>10341</v>
      </c>
      <c r="D3136" s="272" t="s">
        <v>10342</v>
      </c>
      <c r="E3136" s="273" t="s">
        <v>7087</v>
      </c>
      <c r="F3136" s="272" t="s">
        <v>7087</v>
      </c>
      <c r="G3136" s="272">
        <v>97585</v>
      </c>
      <c r="H3136" s="272" t="s">
        <v>10345</v>
      </c>
      <c r="I3136" s="272" t="s">
        <v>17</v>
      </c>
      <c r="J3136" s="272" t="s">
        <v>7089</v>
      </c>
      <c r="K3136" s="273">
        <v>116.8</v>
      </c>
      <c r="L3136" s="272" t="s">
        <v>7090</v>
      </c>
    </row>
    <row r="3137" spans="1:12">
      <c r="A3137" s="272" t="s">
        <v>9985</v>
      </c>
      <c r="B3137" s="272" t="s">
        <v>9986</v>
      </c>
      <c r="C3137" s="272" t="s">
        <v>10341</v>
      </c>
      <c r="D3137" s="272" t="s">
        <v>10342</v>
      </c>
      <c r="E3137" s="273" t="s">
        <v>7087</v>
      </c>
      <c r="F3137" s="272" t="s">
        <v>7087</v>
      </c>
      <c r="G3137" s="272">
        <v>97586</v>
      </c>
      <c r="H3137" s="272" t="s">
        <v>10346</v>
      </c>
      <c r="I3137" s="272" t="s">
        <v>17</v>
      </c>
      <c r="J3137" s="272" t="s">
        <v>7089</v>
      </c>
      <c r="K3137" s="273">
        <v>158.46</v>
      </c>
      <c r="L3137" s="272" t="s">
        <v>7090</v>
      </c>
    </row>
    <row r="3138" spans="1:12">
      <c r="A3138" s="272" t="s">
        <v>9985</v>
      </c>
      <c r="B3138" s="272" t="s">
        <v>9986</v>
      </c>
      <c r="C3138" s="272" t="s">
        <v>10341</v>
      </c>
      <c r="D3138" s="272" t="s">
        <v>10342</v>
      </c>
      <c r="E3138" s="273" t="s">
        <v>7087</v>
      </c>
      <c r="F3138" s="272" t="s">
        <v>7087</v>
      </c>
      <c r="G3138" s="272">
        <v>97587</v>
      </c>
      <c r="H3138" s="272" t="s">
        <v>10347</v>
      </c>
      <c r="I3138" s="272" t="s">
        <v>17</v>
      </c>
      <c r="J3138" s="272" t="s">
        <v>7089</v>
      </c>
      <c r="K3138" s="273">
        <v>288.75</v>
      </c>
      <c r="L3138" s="272" t="s">
        <v>7090</v>
      </c>
    </row>
    <row r="3139" spans="1:12">
      <c r="A3139" s="272" t="s">
        <v>9985</v>
      </c>
      <c r="B3139" s="272" t="s">
        <v>9986</v>
      </c>
      <c r="C3139" s="272" t="s">
        <v>10341</v>
      </c>
      <c r="D3139" s="272" t="s">
        <v>10342</v>
      </c>
      <c r="E3139" s="273" t="s">
        <v>7087</v>
      </c>
      <c r="F3139" s="272" t="s">
        <v>7087</v>
      </c>
      <c r="G3139" s="272">
        <v>97589</v>
      </c>
      <c r="H3139" s="272" t="s">
        <v>10348</v>
      </c>
      <c r="I3139" s="272" t="s">
        <v>17</v>
      </c>
      <c r="J3139" s="272" t="s">
        <v>7089</v>
      </c>
      <c r="K3139" s="273">
        <v>43.44</v>
      </c>
      <c r="L3139" s="272" t="s">
        <v>7090</v>
      </c>
    </row>
    <row r="3140" spans="1:12">
      <c r="A3140" s="272" t="s">
        <v>9985</v>
      </c>
      <c r="B3140" s="272" t="s">
        <v>9986</v>
      </c>
      <c r="C3140" s="272" t="s">
        <v>10341</v>
      </c>
      <c r="D3140" s="272" t="s">
        <v>10342</v>
      </c>
      <c r="E3140" s="273" t="s">
        <v>7087</v>
      </c>
      <c r="F3140" s="272" t="s">
        <v>7087</v>
      </c>
      <c r="G3140" s="272">
        <v>97590</v>
      </c>
      <c r="H3140" s="272" t="s">
        <v>10349</v>
      </c>
      <c r="I3140" s="272" t="s">
        <v>17</v>
      </c>
      <c r="J3140" s="272" t="s">
        <v>7089</v>
      </c>
      <c r="K3140" s="273">
        <v>101</v>
      </c>
      <c r="L3140" s="272" t="s">
        <v>7090</v>
      </c>
    </row>
    <row r="3141" spans="1:12">
      <c r="A3141" s="272" t="s">
        <v>9985</v>
      </c>
      <c r="B3141" s="272" t="s">
        <v>9986</v>
      </c>
      <c r="C3141" s="272" t="s">
        <v>10341</v>
      </c>
      <c r="D3141" s="272" t="s">
        <v>10342</v>
      </c>
      <c r="E3141" s="273" t="s">
        <v>7087</v>
      </c>
      <c r="F3141" s="272" t="s">
        <v>7087</v>
      </c>
      <c r="G3141" s="272">
        <v>97591</v>
      </c>
      <c r="H3141" s="272" t="s">
        <v>10350</v>
      </c>
      <c r="I3141" s="272" t="s">
        <v>17</v>
      </c>
      <c r="J3141" s="272" t="s">
        <v>7089</v>
      </c>
      <c r="K3141" s="273">
        <v>132.94999999999999</v>
      </c>
      <c r="L3141" s="272" t="s">
        <v>7090</v>
      </c>
    </row>
    <row r="3142" spans="1:12">
      <c r="A3142" s="272" t="s">
        <v>9985</v>
      </c>
      <c r="B3142" s="272" t="s">
        <v>9986</v>
      </c>
      <c r="C3142" s="272" t="s">
        <v>10341</v>
      </c>
      <c r="D3142" s="272" t="s">
        <v>10342</v>
      </c>
      <c r="E3142" s="273" t="s">
        <v>7087</v>
      </c>
      <c r="F3142" s="272" t="s">
        <v>7087</v>
      </c>
      <c r="G3142" s="272">
        <v>97593</v>
      </c>
      <c r="H3142" s="272" t="s">
        <v>10351</v>
      </c>
      <c r="I3142" s="272" t="s">
        <v>17</v>
      </c>
      <c r="J3142" s="272" t="s">
        <v>7089</v>
      </c>
      <c r="K3142" s="273">
        <v>145.07</v>
      </c>
      <c r="L3142" s="272" t="s">
        <v>7090</v>
      </c>
    </row>
    <row r="3143" spans="1:12">
      <c r="A3143" s="272" t="s">
        <v>9985</v>
      </c>
      <c r="B3143" s="272" t="s">
        <v>9986</v>
      </c>
      <c r="C3143" s="272" t="s">
        <v>10341</v>
      </c>
      <c r="D3143" s="272" t="s">
        <v>10342</v>
      </c>
      <c r="E3143" s="273" t="s">
        <v>7087</v>
      </c>
      <c r="F3143" s="272" t="s">
        <v>7087</v>
      </c>
      <c r="G3143" s="272">
        <v>97594</v>
      </c>
      <c r="H3143" s="272" t="s">
        <v>10352</v>
      </c>
      <c r="I3143" s="272" t="s">
        <v>17</v>
      </c>
      <c r="J3143" s="272" t="s">
        <v>7089</v>
      </c>
      <c r="K3143" s="273">
        <v>133.44</v>
      </c>
      <c r="L3143" s="272" t="s">
        <v>7090</v>
      </c>
    </row>
    <row r="3144" spans="1:12">
      <c r="A3144" s="272" t="s">
        <v>9985</v>
      </c>
      <c r="B3144" s="272" t="s">
        <v>9986</v>
      </c>
      <c r="C3144" s="272" t="s">
        <v>10341</v>
      </c>
      <c r="D3144" s="272" t="s">
        <v>10342</v>
      </c>
      <c r="E3144" s="273" t="s">
        <v>7087</v>
      </c>
      <c r="F3144" s="272" t="s">
        <v>7087</v>
      </c>
      <c r="G3144" s="272">
        <v>97595</v>
      </c>
      <c r="H3144" s="272" t="s">
        <v>10353</v>
      </c>
      <c r="I3144" s="272" t="s">
        <v>17</v>
      </c>
      <c r="J3144" s="272" t="s">
        <v>7089</v>
      </c>
      <c r="K3144" s="273">
        <v>103.61</v>
      </c>
      <c r="L3144" s="272" t="s">
        <v>7090</v>
      </c>
    </row>
    <row r="3145" spans="1:12">
      <c r="A3145" s="272" t="s">
        <v>9985</v>
      </c>
      <c r="B3145" s="272" t="s">
        <v>9986</v>
      </c>
      <c r="C3145" s="272" t="s">
        <v>10341</v>
      </c>
      <c r="D3145" s="272" t="s">
        <v>10342</v>
      </c>
      <c r="E3145" s="273" t="s">
        <v>7087</v>
      </c>
      <c r="F3145" s="272" t="s">
        <v>7087</v>
      </c>
      <c r="G3145" s="272">
        <v>97596</v>
      </c>
      <c r="H3145" s="272" t="s">
        <v>10354</v>
      </c>
      <c r="I3145" s="272" t="s">
        <v>17</v>
      </c>
      <c r="J3145" s="272" t="s">
        <v>7089</v>
      </c>
      <c r="K3145" s="273">
        <v>72.510000000000005</v>
      </c>
      <c r="L3145" s="272" t="s">
        <v>7090</v>
      </c>
    </row>
    <row r="3146" spans="1:12">
      <c r="A3146" s="272" t="s">
        <v>9985</v>
      </c>
      <c r="B3146" s="272" t="s">
        <v>9986</v>
      </c>
      <c r="C3146" s="272" t="s">
        <v>10341</v>
      </c>
      <c r="D3146" s="272" t="s">
        <v>10342</v>
      </c>
      <c r="E3146" s="273" t="s">
        <v>7087</v>
      </c>
      <c r="F3146" s="272" t="s">
        <v>7087</v>
      </c>
      <c r="G3146" s="272">
        <v>97597</v>
      </c>
      <c r="H3146" s="272" t="s">
        <v>10355</v>
      </c>
      <c r="I3146" s="272" t="s">
        <v>17</v>
      </c>
      <c r="J3146" s="272" t="s">
        <v>7089</v>
      </c>
      <c r="K3146" s="273">
        <v>71.45</v>
      </c>
      <c r="L3146" s="272" t="s">
        <v>7090</v>
      </c>
    </row>
    <row r="3147" spans="1:12">
      <c r="A3147" s="272" t="s">
        <v>9985</v>
      </c>
      <c r="B3147" s="272" t="s">
        <v>9986</v>
      </c>
      <c r="C3147" s="272" t="s">
        <v>10341</v>
      </c>
      <c r="D3147" s="272" t="s">
        <v>10342</v>
      </c>
      <c r="E3147" s="273" t="s">
        <v>7087</v>
      </c>
      <c r="F3147" s="272" t="s">
        <v>7087</v>
      </c>
      <c r="G3147" s="272">
        <v>97598</v>
      </c>
      <c r="H3147" s="272" t="s">
        <v>10356</v>
      </c>
      <c r="I3147" s="272" t="s">
        <v>17</v>
      </c>
      <c r="J3147" s="272" t="s">
        <v>7089</v>
      </c>
      <c r="K3147" s="273">
        <v>67.48</v>
      </c>
      <c r="L3147" s="272" t="s">
        <v>7090</v>
      </c>
    </row>
    <row r="3148" spans="1:12">
      <c r="A3148" s="272" t="s">
        <v>9985</v>
      </c>
      <c r="B3148" s="272" t="s">
        <v>9986</v>
      </c>
      <c r="C3148" s="272" t="s">
        <v>10341</v>
      </c>
      <c r="D3148" s="272" t="s">
        <v>10342</v>
      </c>
      <c r="E3148" s="273" t="s">
        <v>7087</v>
      </c>
      <c r="F3148" s="272" t="s">
        <v>7087</v>
      </c>
      <c r="G3148" s="272">
        <v>97599</v>
      </c>
      <c r="H3148" s="272" t="s">
        <v>10357</v>
      </c>
      <c r="I3148" s="272" t="s">
        <v>17</v>
      </c>
      <c r="J3148" s="272" t="s">
        <v>7147</v>
      </c>
      <c r="K3148" s="273">
        <v>25.47</v>
      </c>
      <c r="L3148" s="272" t="s">
        <v>7090</v>
      </c>
    </row>
    <row r="3149" spans="1:12">
      <c r="A3149" s="272" t="s">
        <v>9985</v>
      </c>
      <c r="B3149" s="272" t="s">
        <v>9986</v>
      </c>
      <c r="C3149" s="272" t="s">
        <v>10341</v>
      </c>
      <c r="D3149" s="272" t="s">
        <v>10342</v>
      </c>
      <c r="E3149" s="273" t="s">
        <v>7087</v>
      </c>
      <c r="F3149" s="272" t="s">
        <v>7087</v>
      </c>
      <c r="G3149" s="272">
        <v>97609</v>
      </c>
      <c r="H3149" s="272" t="s">
        <v>10358</v>
      </c>
      <c r="I3149" s="272" t="s">
        <v>17</v>
      </c>
      <c r="J3149" s="272" t="s">
        <v>7147</v>
      </c>
      <c r="K3149" s="273">
        <v>15.73</v>
      </c>
      <c r="L3149" s="272" t="s">
        <v>7090</v>
      </c>
    </row>
    <row r="3150" spans="1:12">
      <c r="A3150" s="272" t="s">
        <v>9985</v>
      </c>
      <c r="B3150" s="272" t="s">
        <v>9986</v>
      </c>
      <c r="C3150" s="272" t="s">
        <v>10341</v>
      </c>
      <c r="D3150" s="272" t="s">
        <v>10342</v>
      </c>
      <c r="E3150" s="273" t="s">
        <v>7087</v>
      </c>
      <c r="F3150" s="272" t="s">
        <v>7087</v>
      </c>
      <c r="G3150" s="272">
        <v>97610</v>
      </c>
      <c r="H3150" s="272" t="s">
        <v>10359</v>
      </c>
      <c r="I3150" s="272" t="s">
        <v>17</v>
      </c>
      <c r="J3150" s="272" t="s">
        <v>7147</v>
      </c>
      <c r="K3150" s="273">
        <v>16.690000000000001</v>
      </c>
      <c r="L3150" s="272" t="s">
        <v>7090</v>
      </c>
    </row>
    <row r="3151" spans="1:12">
      <c r="A3151" s="272" t="s">
        <v>9985</v>
      </c>
      <c r="B3151" s="272" t="s">
        <v>9986</v>
      </c>
      <c r="C3151" s="272" t="s">
        <v>10341</v>
      </c>
      <c r="D3151" s="272" t="s">
        <v>10342</v>
      </c>
      <c r="E3151" s="273" t="s">
        <v>7087</v>
      </c>
      <c r="F3151" s="272" t="s">
        <v>7087</v>
      </c>
      <c r="G3151" s="272">
        <v>97611</v>
      </c>
      <c r="H3151" s="272" t="s">
        <v>10360</v>
      </c>
      <c r="I3151" s="272" t="s">
        <v>17</v>
      </c>
      <c r="J3151" s="272" t="s">
        <v>7089</v>
      </c>
      <c r="K3151" s="273">
        <v>24.99</v>
      </c>
      <c r="L3151" s="272" t="s">
        <v>7090</v>
      </c>
    </row>
    <row r="3152" spans="1:12">
      <c r="A3152" s="272" t="s">
        <v>9985</v>
      </c>
      <c r="B3152" s="272" t="s">
        <v>9986</v>
      </c>
      <c r="C3152" s="272" t="s">
        <v>10341</v>
      </c>
      <c r="D3152" s="272" t="s">
        <v>10342</v>
      </c>
      <c r="E3152" s="273" t="s">
        <v>7087</v>
      </c>
      <c r="F3152" s="272" t="s">
        <v>7087</v>
      </c>
      <c r="G3152" s="272">
        <v>97612</v>
      </c>
      <c r="H3152" s="272" t="s">
        <v>10361</v>
      </c>
      <c r="I3152" s="272" t="s">
        <v>17</v>
      </c>
      <c r="J3152" s="272" t="s">
        <v>7089</v>
      </c>
      <c r="K3152" s="273">
        <v>27.2</v>
      </c>
      <c r="L3152" s="272" t="s">
        <v>7090</v>
      </c>
    </row>
    <row r="3153" spans="1:12">
      <c r="A3153" s="272" t="s">
        <v>9985</v>
      </c>
      <c r="B3153" s="272" t="s">
        <v>9986</v>
      </c>
      <c r="C3153" s="272" t="s">
        <v>10341</v>
      </c>
      <c r="D3153" s="272" t="s">
        <v>10342</v>
      </c>
      <c r="E3153" s="273" t="s">
        <v>7087</v>
      </c>
      <c r="F3153" s="272" t="s">
        <v>7087</v>
      </c>
      <c r="G3153" s="272">
        <v>97613</v>
      </c>
      <c r="H3153" s="272" t="s">
        <v>10362</v>
      </c>
      <c r="I3153" s="272" t="s">
        <v>17</v>
      </c>
      <c r="J3153" s="272" t="s">
        <v>7089</v>
      </c>
      <c r="K3153" s="273">
        <v>34.520000000000003</v>
      </c>
      <c r="L3153" s="272" t="s">
        <v>7090</v>
      </c>
    </row>
    <row r="3154" spans="1:12">
      <c r="A3154" s="272" t="s">
        <v>9985</v>
      </c>
      <c r="B3154" s="272" t="s">
        <v>9986</v>
      </c>
      <c r="C3154" s="272" t="s">
        <v>10341</v>
      </c>
      <c r="D3154" s="272" t="s">
        <v>10342</v>
      </c>
      <c r="E3154" s="273" t="s">
        <v>7087</v>
      </c>
      <c r="F3154" s="272" t="s">
        <v>7087</v>
      </c>
      <c r="G3154" s="272">
        <v>97614</v>
      </c>
      <c r="H3154" s="272" t="s">
        <v>10363</v>
      </c>
      <c r="I3154" s="272" t="s">
        <v>17</v>
      </c>
      <c r="J3154" s="272" t="s">
        <v>7089</v>
      </c>
      <c r="K3154" s="273">
        <v>60.97</v>
      </c>
      <c r="L3154" s="272" t="s">
        <v>7090</v>
      </c>
    </row>
    <row r="3155" spans="1:12">
      <c r="A3155" s="272" t="s">
        <v>9985</v>
      </c>
      <c r="B3155" s="272" t="s">
        <v>9986</v>
      </c>
      <c r="C3155" s="272" t="s">
        <v>10341</v>
      </c>
      <c r="D3155" s="272" t="s">
        <v>10342</v>
      </c>
      <c r="E3155" s="273" t="s">
        <v>7087</v>
      </c>
      <c r="F3155" s="272" t="s">
        <v>7087</v>
      </c>
      <c r="G3155" s="272">
        <v>97615</v>
      </c>
      <c r="H3155" s="272" t="s">
        <v>10364</v>
      </c>
      <c r="I3155" s="272" t="s">
        <v>17</v>
      </c>
      <c r="J3155" s="272" t="s">
        <v>7089</v>
      </c>
      <c r="K3155" s="273">
        <v>54.64</v>
      </c>
      <c r="L3155" s="272" t="s">
        <v>7090</v>
      </c>
    </row>
    <row r="3156" spans="1:12">
      <c r="A3156" s="272" t="s">
        <v>9985</v>
      </c>
      <c r="B3156" s="272" t="s">
        <v>9986</v>
      </c>
      <c r="C3156" s="272" t="s">
        <v>10341</v>
      </c>
      <c r="D3156" s="272" t="s">
        <v>10342</v>
      </c>
      <c r="E3156" s="273" t="s">
        <v>7087</v>
      </c>
      <c r="F3156" s="272" t="s">
        <v>7087</v>
      </c>
      <c r="G3156" s="272">
        <v>97616</v>
      </c>
      <c r="H3156" s="272" t="s">
        <v>10365</v>
      </c>
      <c r="I3156" s="272" t="s">
        <v>17</v>
      </c>
      <c r="J3156" s="272" t="s">
        <v>7089</v>
      </c>
      <c r="K3156" s="273">
        <v>62.64</v>
      </c>
      <c r="L3156" s="272" t="s">
        <v>7090</v>
      </c>
    </row>
    <row r="3157" spans="1:12">
      <c r="A3157" s="272" t="s">
        <v>9985</v>
      </c>
      <c r="B3157" s="272" t="s">
        <v>9986</v>
      </c>
      <c r="C3157" s="272" t="s">
        <v>10341</v>
      </c>
      <c r="D3157" s="272" t="s">
        <v>10342</v>
      </c>
      <c r="E3157" s="273" t="s">
        <v>7087</v>
      </c>
      <c r="F3157" s="272" t="s">
        <v>7087</v>
      </c>
      <c r="G3157" s="272">
        <v>97617</v>
      </c>
      <c r="H3157" s="272" t="s">
        <v>10366</v>
      </c>
      <c r="I3157" s="272" t="s">
        <v>17</v>
      </c>
      <c r="J3157" s="272" t="s">
        <v>7089</v>
      </c>
      <c r="K3157" s="273">
        <v>62.29</v>
      </c>
      <c r="L3157" s="272" t="s">
        <v>7090</v>
      </c>
    </row>
    <row r="3158" spans="1:12">
      <c r="A3158" s="272" t="s">
        <v>9985</v>
      </c>
      <c r="B3158" s="272" t="s">
        <v>9986</v>
      </c>
      <c r="C3158" s="272" t="s">
        <v>10341</v>
      </c>
      <c r="D3158" s="272" t="s">
        <v>10342</v>
      </c>
      <c r="E3158" s="273" t="s">
        <v>7087</v>
      </c>
      <c r="F3158" s="272" t="s">
        <v>7087</v>
      </c>
      <c r="G3158" s="272">
        <v>97618</v>
      </c>
      <c r="H3158" s="272" t="s">
        <v>10367</v>
      </c>
      <c r="I3158" s="272" t="s">
        <v>17</v>
      </c>
      <c r="J3158" s="272" t="s">
        <v>7089</v>
      </c>
      <c r="K3158" s="273">
        <v>57.74</v>
      </c>
      <c r="L3158" s="272" t="s">
        <v>7090</v>
      </c>
    </row>
    <row r="3159" spans="1:12">
      <c r="A3159" s="272" t="s">
        <v>9985</v>
      </c>
      <c r="B3159" s="272" t="s">
        <v>9986</v>
      </c>
      <c r="C3159" s="272" t="s">
        <v>10341</v>
      </c>
      <c r="D3159" s="272" t="s">
        <v>10342</v>
      </c>
      <c r="E3159" s="273" t="s">
        <v>7087</v>
      </c>
      <c r="F3159" s="272" t="s">
        <v>7087</v>
      </c>
      <c r="G3159" s="272">
        <v>100902</v>
      </c>
      <c r="H3159" s="272" t="s">
        <v>10368</v>
      </c>
      <c r="I3159" s="272" t="s">
        <v>17</v>
      </c>
      <c r="J3159" s="272" t="s">
        <v>7147</v>
      </c>
      <c r="K3159" s="273">
        <v>25.27</v>
      </c>
      <c r="L3159" s="272" t="s">
        <v>7090</v>
      </c>
    </row>
    <row r="3160" spans="1:12">
      <c r="A3160" s="272" t="s">
        <v>9985</v>
      </c>
      <c r="B3160" s="272" t="s">
        <v>9986</v>
      </c>
      <c r="C3160" s="272" t="s">
        <v>10341</v>
      </c>
      <c r="D3160" s="272" t="s">
        <v>10342</v>
      </c>
      <c r="E3160" s="273" t="s">
        <v>7087</v>
      </c>
      <c r="F3160" s="272" t="s">
        <v>7087</v>
      </c>
      <c r="G3160" s="272">
        <v>100903</v>
      </c>
      <c r="H3160" s="272" t="s">
        <v>10369</v>
      </c>
      <c r="I3160" s="272" t="s">
        <v>17</v>
      </c>
      <c r="J3160" s="272" t="s">
        <v>7147</v>
      </c>
      <c r="K3160" s="273">
        <v>29.53</v>
      </c>
      <c r="L3160" s="272" t="s">
        <v>7090</v>
      </c>
    </row>
    <row r="3161" spans="1:12">
      <c r="A3161" s="272" t="s">
        <v>9985</v>
      </c>
      <c r="B3161" s="272" t="s">
        <v>9986</v>
      </c>
      <c r="C3161" s="272" t="s">
        <v>10341</v>
      </c>
      <c r="D3161" s="272" t="s">
        <v>10342</v>
      </c>
      <c r="E3161" s="273" t="s">
        <v>7087</v>
      </c>
      <c r="F3161" s="272" t="s">
        <v>7087</v>
      </c>
      <c r="G3161" s="272">
        <v>100904</v>
      </c>
      <c r="H3161" s="272" t="s">
        <v>10370</v>
      </c>
      <c r="I3161" s="272" t="s">
        <v>17</v>
      </c>
      <c r="J3161" s="272" t="s">
        <v>7089</v>
      </c>
      <c r="K3161" s="273">
        <v>86.84</v>
      </c>
      <c r="L3161" s="272" t="s">
        <v>7090</v>
      </c>
    </row>
    <row r="3162" spans="1:12">
      <c r="A3162" s="272" t="s">
        <v>9985</v>
      </c>
      <c r="B3162" s="272" t="s">
        <v>9986</v>
      </c>
      <c r="C3162" s="272" t="s">
        <v>10341</v>
      </c>
      <c r="D3162" s="272" t="s">
        <v>10342</v>
      </c>
      <c r="E3162" s="273" t="s">
        <v>7087</v>
      </c>
      <c r="F3162" s="272" t="s">
        <v>7087</v>
      </c>
      <c r="G3162" s="272">
        <v>100905</v>
      </c>
      <c r="H3162" s="272" t="s">
        <v>10371</v>
      </c>
      <c r="I3162" s="272" t="s">
        <v>17</v>
      </c>
      <c r="J3162" s="272" t="s">
        <v>7089</v>
      </c>
      <c r="K3162" s="273">
        <v>233.6</v>
      </c>
      <c r="L3162" s="272" t="s">
        <v>7090</v>
      </c>
    </row>
    <row r="3163" spans="1:12">
      <c r="A3163" s="272" t="s">
        <v>9985</v>
      </c>
      <c r="B3163" s="272" t="s">
        <v>9986</v>
      </c>
      <c r="C3163" s="272" t="s">
        <v>10341</v>
      </c>
      <c r="D3163" s="272" t="s">
        <v>10342</v>
      </c>
      <c r="E3163" s="273" t="s">
        <v>7087</v>
      </c>
      <c r="F3163" s="272" t="s">
        <v>7087</v>
      </c>
      <c r="G3163" s="272">
        <v>100906</v>
      </c>
      <c r="H3163" s="272" t="s">
        <v>10372</v>
      </c>
      <c r="I3163" s="272" t="s">
        <v>17</v>
      </c>
      <c r="J3163" s="272" t="s">
        <v>7089</v>
      </c>
      <c r="K3163" s="273">
        <v>316.92</v>
      </c>
      <c r="L3163" s="272" t="s">
        <v>7090</v>
      </c>
    </row>
    <row r="3164" spans="1:12">
      <c r="A3164" s="272" t="s">
        <v>9985</v>
      </c>
      <c r="B3164" s="272" t="s">
        <v>9986</v>
      </c>
      <c r="C3164" s="272" t="s">
        <v>10341</v>
      </c>
      <c r="D3164" s="272" t="s">
        <v>10342</v>
      </c>
      <c r="E3164" s="273" t="s">
        <v>7087</v>
      </c>
      <c r="F3164" s="272" t="s">
        <v>7087</v>
      </c>
      <c r="G3164" s="272">
        <v>100919</v>
      </c>
      <c r="H3164" s="272" t="s">
        <v>10373</v>
      </c>
      <c r="I3164" s="272" t="s">
        <v>17</v>
      </c>
      <c r="J3164" s="272" t="s">
        <v>7089</v>
      </c>
      <c r="K3164" s="273">
        <v>69.61</v>
      </c>
      <c r="L3164" s="272" t="s">
        <v>7090</v>
      </c>
    </row>
    <row r="3165" spans="1:12">
      <c r="A3165" s="272" t="s">
        <v>9985</v>
      </c>
      <c r="B3165" s="272" t="s">
        <v>9986</v>
      </c>
      <c r="C3165" s="272" t="s">
        <v>10341</v>
      </c>
      <c r="D3165" s="272" t="s">
        <v>10342</v>
      </c>
      <c r="E3165" s="273" t="s">
        <v>7087</v>
      </c>
      <c r="F3165" s="272" t="s">
        <v>7087</v>
      </c>
      <c r="G3165" s="272">
        <v>100920</v>
      </c>
      <c r="H3165" s="272" t="s">
        <v>10374</v>
      </c>
      <c r="I3165" s="272" t="s">
        <v>17</v>
      </c>
      <c r="J3165" s="272" t="s">
        <v>7089</v>
      </c>
      <c r="K3165" s="273">
        <v>118.39</v>
      </c>
      <c r="L3165" s="272" t="s">
        <v>7090</v>
      </c>
    </row>
    <row r="3166" spans="1:12">
      <c r="A3166" s="272" t="s">
        <v>9985</v>
      </c>
      <c r="B3166" s="272" t="s">
        <v>9986</v>
      </c>
      <c r="C3166" s="272" t="s">
        <v>10341</v>
      </c>
      <c r="D3166" s="272" t="s">
        <v>10342</v>
      </c>
      <c r="E3166" s="273" t="s">
        <v>7087</v>
      </c>
      <c r="F3166" s="272" t="s">
        <v>7087</v>
      </c>
      <c r="G3166" s="272">
        <v>100921</v>
      </c>
      <c r="H3166" s="272" t="s">
        <v>10375</v>
      </c>
      <c r="I3166" s="272" t="s">
        <v>17</v>
      </c>
      <c r="J3166" s="272" t="s">
        <v>7089</v>
      </c>
      <c r="K3166" s="273">
        <v>67.510000000000005</v>
      </c>
      <c r="L3166" s="272" t="s">
        <v>7090</v>
      </c>
    </row>
    <row r="3167" spans="1:12">
      <c r="A3167" s="272" t="s">
        <v>9985</v>
      </c>
      <c r="B3167" s="272" t="s">
        <v>9986</v>
      </c>
      <c r="C3167" s="272" t="s">
        <v>10341</v>
      </c>
      <c r="D3167" s="272" t="s">
        <v>10342</v>
      </c>
      <c r="E3167" s="273" t="s">
        <v>7087</v>
      </c>
      <c r="F3167" s="272" t="s">
        <v>7087</v>
      </c>
      <c r="G3167" s="272">
        <v>100922</v>
      </c>
      <c r="H3167" s="272" t="s">
        <v>10376</v>
      </c>
      <c r="I3167" s="272" t="s">
        <v>17</v>
      </c>
      <c r="J3167" s="272" t="s">
        <v>7089</v>
      </c>
      <c r="K3167" s="273">
        <v>48.43</v>
      </c>
      <c r="L3167" s="272" t="s">
        <v>7090</v>
      </c>
    </row>
    <row r="3168" spans="1:12">
      <c r="A3168" s="272" t="s">
        <v>9985</v>
      </c>
      <c r="B3168" s="272" t="s">
        <v>9986</v>
      </c>
      <c r="C3168" s="272" t="s">
        <v>10341</v>
      </c>
      <c r="D3168" s="272" t="s">
        <v>10342</v>
      </c>
      <c r="E3168" s="273" t="s">
        <v>7087</v>
      </c>
      <c r="F3168" s="272" t="s">
        <v>7087</v>
      </c>
      <c r="G3168" s="272">
        <v>100923</v>
      </c>
      <c r="H3168" s="272" t="s">
        <v>10377</v>
      </c>
      <c r="I3168" s="272" t="s">
        <v>17</v>
      </c>
      <c r="J3168" s="272" t="s">
        <v>7089</v>
      </c>
      <c r="K3168" s="273">
        <v>55.87</v>
      </c>
      <c r="L3168" s="272" t="s">
        <v>7090</v>
      </c>
    </row>
    <row r="3169" spans="1:12">
      <c r="A3169" s="272" t="s">
        <v>9985</v>
      </c>
      <c r="B3169" s="272" t="s">
        <v>9986</v>
      </c>
      <c r="C3169" s="272" t="s">
        <v>10341</v>
      </c>
      <c r="D3169" s="272" t="s">
        <v>10342</v>
      </c>
      <c r="E3169" s="273" t="s">
        <v>7087</v>
      </c>
      <c r="F3169" s="272" t="s">
        <v>7087</v>
      </c>
      <c r="G3169" s="272">
        <v>103782</v>
      </c>
      <c r="H3169" s="272" t="s">
        <v>10378</v>
      </c>
      <c r="I3169" s="272" t="s">
        <v>17</v>
      </c>
      <c r="J3169" s="272" t="s">
        <v>7147</v>
      </c>
      <c r="K3169" s="273">
        <v>36.03</v>
      </c>
      <c r="L3169" s="272" t="s">
        <v>7090</v>
      </c>
    </row>
    <row r="3170" spans="1:12">
      <c r="A3170" s="272" t="s">
        <v>9985</v>
      </c>
      <c r="B3170" s="272" t="s">
        <v>9986</v>
      </c>
      <c r="C3170" s="272" t="s">
        <v>10379</v>
      </c>
      <c r="D3170" s="272" t="s">
        <v>10380</v>
      </c>
      <c r="E3170" s="273" t="s">
        <v>7087</v>
      </c>
      <c r="F3170" s="272" t="s">
        <v>7087</v>
      </c>
      <c r="G3170" s="272">
        <v>101489</v>
      </c>
      <c r="H3170" s="272" t="s">
        <v>10381</v>
      </c>
      <c r="I3170" s="272" t="s">
        <v>17</v>
      </c>
      <c r="J3170" s="272" t="s">
        <v>7089</v>
      </c>
      <c r="K3170" s="274">
        <v>1431.3</v>
      </c>
      <c r="L3170" s="272" t="s">
        <v>7090</v>
      </c>
    </row>
    <row r="3171" spans="1:12">
      <c r="A3171" s="272" t="s">
        <v>9985</v>
      </c>
      <c r="B3171" s="272" t="s">
        <v>9986</v>
      </c>
      <c r="C3171" s="272" t="s">
        <v>10379</v>
      </c>
      <c r="D3171" s="272" t="s">
        <v>10380</v>
      </c>
      <c r="E3171" s="273" t="s">
        <v>7087</v>
      </c>
      <c r="F3171" s="272" t="s">
        <v>7087</v>
      </c>
      <c r="G3171" s="272">
        <v>101490</v>
      </c>
      <c r="H3171" s="272" t="s">
        <v>10382</v>
      </c>
      <c r="I3171" s="272" t="s">
        <v>17</v>
      </c>
      <c r="J3171" s="272" t="s">
        <v>7089</v>
      </c>
      <c r="K3171" s="274">
        <v>1531.51</v>
      </c>
      <c r="L3171" s="272" t="s">
        <v>7090</v>
      </c>
    </row>
    <row r="3172" spans="1:12">
      <c r="A3172" s="272" t="s">
        <v>9985</v>
      </c>
      <c r="B3172" s="272" t="s">
        <v>9986</v>
      </c>
      <c r="C3172" s="272" t="s">
        <v>10379</v>
      </c>
      <c r="D3172" s="272" t="s">
        <v>10380</v>
      </c>
      <c r="E3172" s="273" t="s">
        <v>7087</v>
      </c>
      <c r="F3172" s="272" t="s">
        <v>7087</v>
      </c>
      <c r="G3172" s="272">
        <v>101491</v>
      </c>
      <c r="H3172" s="272" t="s">
        <v>10383</v>
      </c>
      <c r="I3172" s="272" t="s">
        <v>17</v>
      </c>
      <c r="J3172" s="272" t="s">
        <v>7089</v>
      </c>
      <c r="K3172" s="274">
        <v>1557.14</v>
      </c>
      <c r="L3172" s="272" t="s">
        <v>7090</v>
      </c>
    </row>
    <row r="3173" spans="1:12">
      <c r="A3173" s="272" t="s">
        <v>9985</v>
      </c>
      <c r="B3173" s="272" t="s">
        <v>9986</v>
      </c>
      <c r="C3173" s="272" t="s">
        <v>10379</v>
      </c>
      <c r="D3173" s="272" t="s">
        <v>10380</v>
      </c>
      <c r="E3173" s="273" t="s">
        <v>7087</v>
      </c>
      <c r="F3173" s="272" t="s">
        <v>7087</v>
      </c>
      <c r="G3173" s="272">
        <v>101492</v>
      </c>
      <c r="H3173" s="272" t="s">
        <v>10384</v>
      </c>
      <c r="I3173" s="272" t="s">
        <v>17</v>
      </c>
      <c r="J3173" s="272" t="s">
        <v>7089</v>
      </c>
      <c r="K3173" s="274">
        <v>1703.35</v>
      </c>
      <c r="L3173" s="272" t="s">
        <v>7090</v>
      </c>
    </row>
    <row r="3174" spans="1:12">
      <c r="A3174" s="272" t="s">
        <v>9985</v>
      </c>
      <c r="B3174" s="272" t="s">
        <v>9986</v>
      </c>
      <c r="C3174" s="272" t="s">
        <v>10379</v>
      </c>
      <c r="D3174" s="272" t="s">
        <v>10380</v>
      </c>
      <c r="E3174" s="273" t="s">
        <v>7087</v>
      </c>
      <c r="F3174" s="272" t="s">
        <v>7087</v>
      </c>
      <c r="G3174" s="272">
        <v>101493</v>
      </c>
      <c r="H3174" s="272" t="s">
        <v>10385</v>
      </c>
      <c r="I3174" s="272" t="s">
        <v>17</v>
      </c>
      <c r="J3174" s="272" t="s">
        <v>7089</v>
      </c>
      <c r="K3174" s="274">
        <v>1414.37</v>
      </c>
      <c r="L3174" s="272" t="s">
        <v>7090</v>
      </c>
    </row>
    <row r="3175" spans="1:12">
      <c r="A3175" s="272" t="s">
        <v>9985</v>
      </c>
      <c r="B3175" s="272" t="s">
        <v>9986</v>
      </c>
      <c r="C3175" s="272" t="s">
        <v>10379</v>
      </c>
      <c r="D3175" s="272" t="s">
        <v>10380</v>
      </c>
      <c r="E3175" s="273" t="s">
        <v>7087</v>
      </c>
      <c r="F3175" s="272" t="s">
        <v>7087</v>
      </c>
      <c r="G3175" s="272">
        <v>101494</v>
      </c>
      <c r="H3175" s="272" t="s">
        <v>10386</v>
      </c>
      <c r="I3175" s="272" t="s">
        <v>17</v>
      </c>
      <c r="J3175" s="272" t="s">
        <v>7089</v>
      </c>
      <c r="K3175" s="274">
        <v>1514.58</v>
      </c>
      <c r="L3175" s="272" t="s">
        <v>7090</v>
      </c>
    </row>
    <row r="3176" spans="1:12">
      <c r="A3176" s="272" t="s">
        <v>9985</v>
      </c>
      <c r="B3176" s="272" t="s">
        <v>9986</v>
      </c>
      <c r="C3176" s="272" t="s">
        <v>10379</v>
      </c>
      <c r="D3176" s="272" t="s">
        <v>10380</v>
      </c>
      <c r="E3176" s="273" t="s">
        <v>7087</v>
      </c>
      <c r="F3176" s="272" t="s">
        <v>7087</v>
      </c>
      <c r="G3176" s="272">
        <v>101495</v>
      </c>
      <c r="H3176" s="272" t="s">
        <v>10387</v>
      </c>
      <c r="I3176" s="272" t="s">
        <v>17</v>
      </c>
      <c r="J3176" s="272" t="s">
        <v>7089</v>
      </c>
      <c r="K3176" s="274">
        <v>1540.21</v>
      </c>
      <c r="L3176" s="272" t="s">
        <v>7090</v>
      </c>
    </row>
    <row r="3177" spans="1:12">
      <c r="A3177" s="272" t="s">
        <v>9985</v>
      </c>
      <c r="B3177" s="272" t="s">
        <v>9986</v>
      </c>
      <c r="C3177" s="272" t="s">
        <v>10379</v>
      </c>
      <c r="D3177" s="272" t="s">
        <v>10380</v>
      </c>
      <c r="E3177" s="273" t="s">
        <v>7087</v>
      </c>
      <c r="F3177" s="272" t="s">
        <v>7087</v>
      </c>
      <c r="G3177" s="272">
        <v>101496</v>
      </c>
      <c r="H3177" s="272" t="s">
        <v>10388</v>
      </c>
      <c r="I3177" s="272" t="s">
        <v>17</v>
      </c>
      <c r="J3177" s="272" t="s">
        <v>7089</v>
      </c>
      <c r="K3177" s="274">
        <v>1686.42</v>
      </c>
      <c r="L3177" s="272" t="s">
        <v>7090</v>
      </c>
    </row>
    <row r="3178" spans="1:12">
      <c r="A3178" s="272" t="s">
        <v>9985</v>
      </c>
      <c r="B3178" s="272" t="s">
        <v>9986</v>
      </c>
      <c r="C3178" s="272" t="s">
        <v>10379</v>
      </c>
      <c r="D3178" s="272" t="s">
        <v>10380</v>
      </c>
      <c r="E3178" s="273" t="s">
        <v>7087</v>
      </c>
      <c r="F3178" s="272" t="s">
        <v>7087</v>
      </c>
      <c r="G3178" s="272">
        <v>101497</v>
      </c>
      <c r="H3178" s="272" t="s">
        <v>10389</v>
      </c>
      <c r="I3178" s="272" t="s">
        <v>17</v>
      </c>
      <c r="J3178" s="272" t="s">
        <v>7089</v>
      </c>
      <c r="K3178" s="274">
        <v>1689.95</v>
      </c>
      <c r="L3178" s="272" t="s">
        <v>7090</v>
      </c>
    </row>
    <row r="3179" spans="1:12">
      <c r="A3179" s="272" t="s">
        <v>9985</v>
      </c>
      <c r="B3179" s="272" t="s">
        <v>9986</v>
      </c>
      <c r="C3179" s="272" t="s">
        <v>10379</v>
      </c>
      <c r="D3179" s="272" t="s">
        <v>10380</v>
      </c>
      <c r="E3179" s="273" t="s">
        <v>7087</v>
      </c>
      <c r="F3179" s="272" t="s">
        <v>7087</v>
      </c>
      <c r="G3179" s="272">
        <v>101498</v>
      </c>
      <c r="H3179" s="272" t="s">
        <v>10390</v>
      </c>
      <c r="I3179" s="272" t="s">
        <v>17</v>
      </c>
      <c r="J3179" s="272" t="s">
        <v>7089</v>
      </c>
      <c r="K3179" s="274">
        <v>1841.63</v>
      </c>
      <c r="L3179" s="272" t="s">
        <v>7090</v>
      </c>
    </row>
    <row r="3180" spans="1:12">
      <c r="A3180" s="272" t="s">
        <v>9985</v>
      </c>
      <c r="B3180" s="272" t="s">
        <v>9986</v>
      </c>
      <c r="C3180" s="272" t="s">
        <v>10379</v>
      </c>
      <c r="D3180" s="272" t="s">
        <v>10380</v>
      </c>
      <c r="E3180" s="273" t="s">
        <v>7087</v>
      </c>
      <c r="F3180" s="272" t="s">
        <v>7087</v>
      </c>
      <c r="G3180" s="272">
        <v>101499</v>
      </c>
      <c r="H3180" s="272" t="s">
        <v>10391</v>
      </c>
      <c r="I3180" s="272" t="s">
        <v>17</v>
      </c>
      <c r="J3180" s="272" t="s">
        <v>7089</v>
      </c>
      <c r="K3180" s="274">
        <v>1880.43</v>
      </c>
      <c r="L3180" s="272" t="s">
        <v>7090</v>
      </c>
    </row>
    <row r="3181" spans="1:12">
      <c r="A3181" s="272" t="s">
        <v>9985</v>
      </c>
      <c r="B3181" s="272" t="s">
        <v>9986</v>
      </c>
      <c r="C3181" s="272" t="s">
        <v>10379</v>
      </c>
      <c r="D3181" s="272" t="s">
        <v>10380</v>
      </c>
      <c r="E3181" s="273" t="s">
        <v>7087</v>
      </c>
      <c r="F3181" s="272" t="s">
        <v>7087</v>
      </c>
      <c r="G3181" s="272">
        <v>101500</v>
      </c>
      <c r="H3181" s="272" t="s">
        <v>10392</v>
      </c>
      <c r="I3181" s="272" t="s">
        <v>17</v>
      </c>
      <c r="J3181" s="272" t="s">
        <v>7089</v>
      </c>
      <c r="K3181" s="274">
        <v>2086.02</v>
      </c>
      <c r="L3181" s="272" t="s">
        <v>7090</v>
      </c>
    </row>
    <row r="3182" spans="1:12">
      <c r="A3182" s="272" t="s">
        <v>9985</v>
      </c>
      <c r="B3182" s="272" t="s">
        <v>9986</v>
      </c>
      <c r="C3182" s="272" t="s">
        <v>10379</v>
      </c>
      <c r="D3182" s="272" t="s">
        <v>10380</v>
      </c>
      <c r="E3182" s="273" t="s">
        <v>7087</v>
      </c>
      <c r="F3182" s="272" t="s">
        <v>7087</v>
      </c>
      <c r="G3182" s="272">
        <v>101501</v>
      </c>
      <c r="H3182" s="272" t="s">
        <v>10393</v>
      </c>
      <c r="I3182" s="272" t="s">
        <v>17</v>
      </c>
      <c r="J3182" s="272" t="s">
        <v>7089</v>
      </c>
      <c r="K3182" s="274">
        <v>1680.92</v>
      </c>
      <c r="L3182" s="272" t="s">
        <v>7090</v>
      </c>
    </row>
    <row r="3183" spans="1:12">
      <c r="A3183" s="272" t="s">
        <v>9985</v>
      </c>
      <c r="B3183" s="272" t="s">
        <v>9986</v>
      </c>
      <c r="C3183" s="272" t="s">
        <v>10379</v>
      </c>
      <c r="D3183" s="272" t="s">
        <v>10380</v>
      </c>
      <c r="E3183" s="273" t="s">
        <v>7087</v>
      </c>
      <c r="F3183" s="272" t="s">
        <v>7087</v>
      </c>
      <c r="G3183" s="272">
        <v>101502</v>
      </c>
      <c r="H3183" s="272" t="s">
        <v>10394</v>
      </c>
      <c r="I3183" s="272" t="s">
        <v>17</v>
      </c>
      <c r="J3183" s="272" t="s">
        <v>7089</v>
      </c>
      <c r="K3183" s="274">
        <v>1832.6</v>
      </c>
      <c r="L3183" s="272" t="s">
        <v>7090</v>
      </c>
    </row>
    <row r="3184" spans="1:12">
      <c r="A3184" s="272" t="s">
        <v>9985</v>
      </c>
      <c r="B3184" s="272" t="s">
        <v>9986</v>
      </c>
      <c r="C3184" s="272" t="s">
        <v>10379</v>
      </c>
      <c r="D3184" s="272" t="s">
        <v>10380</v>
      </c>
      <c r="E3184" s="273" t="s">
        <v>7087</v>
      </c>
      <c r="F3184" s="272" t="s">
        <v>7087</v>
      </c>
      <c r="G3184" s="272">
        <v>101503</v>
      </c>
      <c r="H3184" s="272" t="s">
        <v>10395</v>
      </c>
      <c r="I3184" s="272" t="s">
        <v>17</v>
      </c>
      <c r="J3184" s="272" t="s">
        <v>7089</v>
      </c>
      <c r="K3184" s="274">
        <v>1871.4</v>
      </c>
      <c r="L3184" s="272" t="s">
        <v>7090</v>
      </c>
    </row>
    <row r="3185" spans="1:12">
      <c r="A3185" s="272" t="s">
        <v>9985</v>
      </c>
      <c r="B3185" s="272" t="s">
        <v>9986</v>
      </c>
      <c r="C3185" s="272" t="s">
        <v>10379</v>
      </c>
      <c r="D3185" s="272" t="s">
        <v>10380</v>
      </c>
      <c r="E3185" s="273" t="s">
        <v>7087</v>
      </c>
      <c r="F3185" s="272" t="s">
        <v>7087</v>
      </c>
      <c r="G3185" s="272">
        <v>101504</v>
      </c>
      <c r="H3185" s="272" t="s">
        <v>10396</v>
      </c>
      <c r="I3185" s="272" t="s">
        <v>17</v>
      </c>
      <c r="J3185" s="272" t="s">
        <v>7089</v>
      </c>
      <c r="K3185" s="274">
        <v>2076.9899999999998</v>
      </c>
      <c r="L3185" s="272" t="s">
        <v>7090</v>
      </c>
    </row>
    <row r="3186" spans="1:12">
      <c r="A3186" s="272" t="s">
        <v>9985</v>
      </c>
      <c r="B3186" s="272" t="s">
        <v>9986</v>
      </c>
      <c r="C3186" s="272" t="s">
        <v>10379</v>
      </c>
      <c r="D3186" s="272" t="s">
        <v>10380</v>
      </c>
      <c r="E3186" s="273" t="s">
        <v>7087</v>
      </c>
      <c r="F3186" s="272" t="s">
        <v>7087</v>
      </c>
      <c r="G3186" s="272">
        <v>101505</v>
      </c>
      <c r="H3186" s="272" t="s">
        <v>10397</v>
      </c>
      <c r="I3186" s="272" t="s">
        <v>17</v>
      </c>
      <c r="J3186" s="272" t="s">
        <v>7089</v>
      </c>
      <c r="K3186" s="274">
        <v>1805.57</v>
      </c>
      <c r="L3186" s="272" t="s">
        <v>7090</v>
      </c>
    </row>
    <row r="3187" spans="1:12">
      <c r="A3187" s="272" t="s">
        <v>9985</v>
      </c>
      <c r="B3187" s="272" t="s">
        <v>9986</v>
      </c>
      <c r="C3187" s="272" t="s">
        <v>10379</v>
      </c>
      <c r="D3187" s="272" t="s">
        <v>10380</v>
      </c>
      <c r="E3187" s="273" t="s">
        <v>7087</v>
      </c>
      <c r="F3187" s="272" t="s">
        <v>7087</v>
      </c>
      <c r="G3187" s="272">
        <v>101506</v>
      </c>
      <c r="H3187" s="272" t="s">
        <v>10398</v>
      </c>
      <c r="I3187" s="272" t="s">
        <v>17</v>
      </c>
      <c r="J3187" s="272" t="s">
        <v>7089</v>
      </c>
      <c r="K3187" s="274">
        <v>2007.82</v>
      </c>
      <c r="L3187" s="272" t="s">
        <v>7090</v>
      </c>
    </row>
    <row r="3188" spans="1:12">
      <c r="A3188" s="272" t="s">
        <v>9985</v>
      </c>
      <c r="B3188" s="272" t="s">
        <v>9986</v>
      </c>
      <c r="C3188" s="272" t="s">
        <v>10379</v>
      </c>
      <c r="D3188" s="272" t="s">
        <v>10380</v>
      </c>
      <c r="E3188" s="273" t="s">
        <v>7087</v>
      </c>
      <c r="F3188" s="272" t="s">
        <v>7087</v>
      </c>
      <c r="G3188" s="272">
        <v>101507</v>
      </c>
      <c r="H3188" s="272" t="s">
        <v>10399</v>
      </c>
      <c r="I3188" s="272" t="s">
        <v>17</v>
      </c>
      <c r="J3188" s="272" t="s">
        <v>7089</v>
      </c>
      <c r="K3188" s="274">
        <v>2059.54</v>
      </c>
      <c r="L3188" s="272" t="s">
        <v>7090</v>
      </c>
    </row>
    <row r="3189" spans="1:12">
      <c r="A3189" s="272" t="s">
        <v>9985</v>
      </c>
      <c r="B3189" s="272" t="s">
        <v>9986</v>
      </c>
      <c r="C3189" s="272" t="s">
        <v>10379</v>
      </c>
      <c r="D3189" s="272" t="s">
        <v>10380</v>
      </c>
      <c r="E3189" s="273" t="s">
        <v>7087</v>
      </c>
      <c r="F3189" s="272" t="s">
        <v>7087</v>
      </c>
      <c r="G3189" s="272">
        <v>101508</v>
      </c>
      <c r="H3189" s="272" t="s">
        <v>10400</v>
      </c>
      <c r="I3189" s="272" t="s">
        <v>17</v>
      </c>
      <c r="J3189" s="272" t="s">
        <v>7089</v>
      </c>
      <c r="K3189" s="274">
        <v>2323.46</v>
      </c>
      <c r="L3189" s="272" t="s">
        <v>7090</v>
      </c>
    </row>
    <row r="3190" spans="1:12">
      <c r="A3190" s="272" t="s">
        <v>9985</v>
      </c>
      <c r="B3190" s="272" t="s">
        <v>9986</v>
      </c>
      <c r="C3190" s="272" t="s">
        <v>10379</v>
      </c>
      <c r="D3190" s="272" t="s">
        <v>10380</v>
      </c>
      <c r="E3190" s="273" t="s">
        <v>7087</v>
      </c>
      <c r="F3190" s="272" t="s">
        <v>7087</v>
      </c>
      <c r="G3190" s="272">
        <v>101509</v>
      </c>
      <c r="H3190" s="272" t="s">
        <v>10401</v>
      </c>
      <c r="I3190" s="272" t="s">
        <v>17</v>
      </c>
      <c r="J3190" s="272" t="s">
        <v>7089</v>
      </c>
      <c r="K3190" s="274">
        <v>1962.75</v>
      </c>
      <c r="L3190" s="272" t="s">
        <v>7090</v>
      </c>
    </row>
    <row r="3191" spans="1:12">
      <c r="A3191" s="272" t="s">
        <v>9985</v>
      </c>
      <c r="B3191" s="272" t="s">
        <v>9986</v>
      </c>
      <c r="C3191" s="272" t="s">
        <v>10379</v>
      </c>
      <c r="D3191" s="272" t="s">
        <v>10380</v>
      </c>
      <c r="E3191" s="273" t="s">
        <v>7087</v>
      </c>
      <c r="F3191" s="272" t="s">
        <v>7087</v>
      </c>
      <c r="G3191" s="272">
        <v>101510</v>
      </c>
      <c r="H3191" s="272" t="s">
        <v>10402</v>
      </c>
      <c r="I3191" s="272" t="s">
        <v>17</v>
      </c>
      <c r="J3191" s="272" t="s">
        <v>7089</v>
      </c>
      <c r="K3191" s="274">
        <v>2165</v>
      </c>
      <c r="L3191" s="272" t="s">
        <v>7090</v>
      </c>
    </row>
    <row r="3192" spans="1:12">
      <c r="A3192" s="272" t="s">
        <v>9985</v>
      </c>
      <c r="B3192" s="272" t="s">
        <v>9986</v>
      </c>
      <c r="C3192" s="272" t="s">
        <v>10379</v>
      </c>
      <c r="D3192" s="272" t="s">
        <v>10380</v>
      </c>
      <c r="E3192" s="273" t="s">
        <v>7087</v>
      </c>
      <c r="F3192" s="272" t="s">
        <v>7087</v>
      </c>
      <c r="G3192" s="272">
        <v>101511</v>
      </c>
      <c r="H3192" s="272" t="s">
        <v>10403</v>
      </c>
      <c r="I3192" s="272" t="s">
        <v>17</v>
      </c>
      <c r="J3192" s="272" t="s">
        <v>7089</v>
      </c>
      <c r="K3192" s="274">
        <v>2216.7199999999998</v>
      </c>
      <c r="L3192" s="272" t="s">
        <v>7090</v>
      </c>
    </row>
    <row r="3193" spans="1:12">
      <c r="A3193" s="272" t="s">
        <v>9985</v>
      </c>
      <c r="B3193" s="272" t="s">
        <v>9986</v>
      </c>
      <c r="C3193" s="272" t="s">
        <v>10379</v>
      </c>
      <c r="D3193" s="272" t="s">
        <v>10380</v>
      </c>
      <c r="E3193" s="273" t="s">
        <v>7087</v>
      </c>
      <c r="F3193" s="272" t="s">
        <v>7087</v>
      </c>
      <c r="G3193" s="272">
        <v>101512</v>
      </c>
      <c r="H3193" s="272" t="s">
        <v>10404</v>
      </c>
      <c r="I3193" s="272" t="s">
        <v>17</v>
      </c>
      <c r="J3193" s="272" t="s">
        <v>7089</v>
      </c>
      <c r="K3193" s="274">
        <v>2480.64</v>
      </c>
      <c r="L3193" s="272" t="s">
        <v>7090</v>
      </c>
    </row>
    <row r="3194" spans="1:12">
      <c r="A3194" s="272" t="s">
        <v>9985</v>
      </c>
      <c r="B3194" s="272" t="s">
        <v>9986</v>
      </c>
      <c r="C3194" s="272" t="s">
        <v>10379</v>
      </c>
      <c r="D3194" s="272" t="s">
        <v>10380</v>
      </c>
      <c r="E3194" s="273" t="s">
        <v>7087</v>
      </c>
      <c r="F3194" s="272" t="s">
        <v>7087</v>
      </c>
      <c r="G3194" s="272">
        <v>101513</v>
      </c>
      <c r="H3194" s="272" t="s">
        <v>10405</v>
      </c>
      <c r="I3194" s="272" t="s">
        <v>17</v>
      </c>
      <c r="J3194" s="272" t="s">
        <v>7089</v>
      </c>
      <c r="K3194" s="273">
        <v>778.82</v>
      </c>
      <c r="L3194" s="272" t="s">
        <v>7090</v>
      </c>
    </row>
    <row r="3195" spans="1:12">
      <c r="A3195" s="272" t="s">
        <v>9985</v>
      </c>
      <c r="B3195" s="272" t="s">
        <v>9986</v>
      </c>
      <c r="C3195" s="272" t="s">
        <v>10379</v>
      </c>
      <c r="D3195" s="272" t="s">
        <v>10380</v>
      </c>
      <c r="E3195" s="273" t="s">
        <v>7087</v>
      </c>
      <c r="F3195" s="272" t="s">
        <v>7087</v>
      </c>
      <c r="G3195" s="272">
        <v>101514</v>
      </c>
      <c r="H3195" s="272" t="s">
        <v>10406</v>
      </c>
      <c r="I3195" s="272" t="s">
        <v>17</v>
      </c>
      <c r="J3195" s="272" t="s">
        <v>7089</v>
      </c>
      <c r="K3195" s="273">
        <v>899.08</v>
      </c>
      <c r="L3195" s="272" t="s">
        <v>7090</v>
      </c>
    </row>
    <row r="3196" spans="1:12">
      <c r="A3196" s="272" t="s">
        <v>9985</v>
      </c>
      <c r="B3196" s="272" t="s">
        <v>9986</v>
      </c>
      <c r="C3196" s="272" t="s">
        <v>10379</v>
      </c>
      <c r="D3196" s="272" t="s">
        <v>10380</v>
      </c>
      <c r="E3196" s="273" t="s">
        <v>7087</v>
      </c>
      <c r="F3196" s="272" t="s">
        <v>7087</v>
      </c>
      <c r="G3196" s="272">
        <v>101515</v>
      </c>
      <c r="H3196" s="272" t="s">
        <v>10407</v>
      </c>
      <c r="I3196" s="272" t="s">
        <v>17</v>
      </c>
      <c r="J3196" s="272" t="s">
        <v>7089</v>
      </c>
      <c r="K3196" s="273">
        <v>929.83</v>
      </c>
      <c r="L3196" s="272" t="s">
        <v>7090</v>
      </c>
    </row>
    <row r="3197" spans="1:12">
      <c r="A3197" s="272" t="s">
        <v>9985</v>
      </c>
      <c r="B3197" s="272" t="s">
        <v>9986</v>
      </c>
      <c r="C3197" s="272" t="s">
        <v>10379</v>
      </c>
      <c r="D3197" s="272" t="s">
        <v>10380</v>
      </c>
      <c r="E3197" s="273" t="s">
        <v>7087</v>
      </c>
      <c r="F3197" s="272" t="s">
        <v>7087</v>
      </c>
      <c r="G3197" s="272">
        <v>101516</v>
      </c>
      <c r="H3197" s="272" t="s">
        <v>10408</v>
      </c>
      <c r="I3197" s="272" t="s">
        <v>17</v>
      </c>
      <c r="J3197" s="272" t="s">
        <v>7089</v>
      </c>
      <c r="K3197" s="274">
        <v>1068.56</v>
      </c>
      <c r="L3197" s="272" t="s">
        <v>7090</v>
      </c>
    </row>
    <row r="3198" spans="1:12">
      <c r="A3198" s="272" t="s">
        <v>9985</v>
      </c>
      <c r="B3198" s="272" t="s">
        <v>9986</v>
      </c>
      <c r="C3198" s="272" t="s">
        <v>10379</v>
      </c>
      <c r="D3198" s="272" t="s">
        <v>10380</v>
      </c>
      <c r="E3198" s="273" t="s">
        <v>7087</v>
      </c>
      <c r="F3198" s="272" t="s">
        <v>7087</v>
      </c>
      <c r="G3198" s="272">
        <v>101517</v>
      </c>
      <c r="H3198" s="272" t="s">
        <v>10409</v>
      </c>
      <c r="I3198" s="272" t="s">
        <v>17</v>
      </c>
      <c r="J3198" s="272" t="s">
        <v>7089</v>
      </c>
      <c r="K3198" s="273">
        <v>761.88</v>
      </c>
      <c r="L3198" s="272" t="s">
        <v>7090</v>
      </c>
    </row>
    <row r="3199" spans="1:12">
      <c r="A3199" s="272" t="s">
        <v>9985</v>
      </c>
      <c r="B3199" s="272" t="s">
        <v>9986</v>
      </c>
      <c r="C3199" s="272" t="s">
        <v>10379</v>
      </c>
      <c r="D3199" s="272" t="s">
        <v>10380</v>
      </c>
      <c r="E3199" s="273" t="s">
        <v>7087</v>
      </c>
      <c r="F3199" s="272" t="s">
        <v>7087</v>
      </c>
      <c r="G3199" s="272">
        <v>101518</v>
      </c>
      <c r="H3199" s="272" t="s">
        <v>10410</v>
      </c>
      <c r="I3199" s="272" t="s">
        <v>17</v>
      </c>
      <c r="J3199" s="272" t="s">
        <v>7089</v>
      </c>
      <c r="K3199" s="273">
        <v>882.14</v>
      </c>
      <c r="L3199" s="272" t="s">
        <v>7090</v>
      </c>
    </row>
    <row r="3200" spans="1:12">
      <c r="A3200" s="272" t="s">
        <v>9985</v>
      </c>
      <c r="B3200" s="272" t="s">
        <v>9986</v>
      </c>
      <c r="C3200" s="272" t="s">
        <v>10379</v>
      </c>
      <c r="D3200" s="272" t="s">
        <v>10380</v>
      </c>
      <c r="E3200" s="273" t="s">
        <v>7087</v>
      </c>
      <c r="F3200" s="272" t="s">
        <v>7087</v>
      </c>
      <c r="G3200" s="272">
        <v>101519</v>
      </c>
      <c r="H3200" s="272" t="s">
        <v>10411</v>
      </c>
      <c r="I3200" s="272" t="s">
        <v>17</v>
      </c>
      <c r="J3200" s="272" t="s">
        <v>7089</v>
      </c>
      <c r="K3200" s="273">
        <v>912.89</v>
      </c>
      <c r="L3200" s="272" t="s">
        <v>7090</v>
      </c>
    </row>
    <row r="3201" spans="1:12">
      <c r="A3201" s="272" t="s">
        <v>9985</v>
      </c>
      <c r="B3201" s="272" t="s">
        <v>9986</v>
      </c>
      <c r="C3201" s="272" t="s">
        <v>10379</v>
      </c>
      <c r="D3201" s="272" t="s">
        <v>10380</v>
      </c>
      <c r="E3201" s="273" t="s">
        <v>7087</v>
      </c>
      <c r="F3201" s="272" t="s">
        <v>7087</v>
      </c>
      <c r="G3201" s="272">
        <v>101520</v>
      </c>
      <c r="H3201" s="272" t="s">
        <v>10412</v>
      </c>
      <c r="I3201" s="272" t="s">
        <v>17</v>
      </c>
      <c r="J3201" s="272" t="s">
        <v>7089</v>
      </c>
      <c r="K3201" s="274">
        <v>1051.6199999999999</v>
      </c>
      <c r="L3201" s="272" t="s">
        <v>7090</v>
      </c>
    </row>
    <row r="3202" spans="1:12">
      <c r="A3202" s="272" t="s">
        <v>9985</v>
      </c>
      <c r="B3202" s="272" t="s">
        <v>9986</v>
      </c>
      <c r="C3202" s="272" t="s">
        <v>10379</v>
      </c>
      <c r="D3202" s="272" t="s">
        <v>10380</v>
      </c>
      <c r="E3202" s="273" t="s">
        <v>7087</v>
      </c>
      <c r="F3202" s="272" t="s">
        <v>7087</v>
      </c>
      <c r="G3202" s="272">
        <v>101521</v>
      </c>
      <c r="H3202" s="272" t="s">
        <v>10413</v>
      </c>
      <c r="I3202" s="272" t="s">
        <v>17</v>
      </c>
      <c r="J3202" s="272" t="s">
        <v>7089</v>
      </c>
      <c r="K3202" s="274">
        <v>1052.72</v>
      </c>
      <c r="L3202" s="272" t="s">
        <v>7090</v>
      </c>
    </row>
    <row r="3203" spans="1:12">
      <c r="A3203" s="272" t="s">
        <v>9985</v>
      </c>
      <c r="B3203" s="272" t="s">
        <v>9986</v>
      </c>
      <c r="C3203" s="272" t="s">
        <v>10379</v>
      </c>
      <c r="D3203" s="272" t="s">
        <v>10380</v>
      </c>
      <c r="E3203" s="273" t="s">
        <v>7087</v>
      </c>
      <c r="F3203" s="272" t="s">
        <v>7087</v>
      </c>
      <c r="G3203" s="272">
        <v>101522</v>
      </c>
      <c r="H3203" s="272" t="s">
        <v>10414</v>
      </c>
      <c r="I3203" s="272" t="s">
        <v>17</v>
      </c>
      <c r="J3203" s="272" t="s">
        <v>7089</v>
      </c>
      <c r="K3203" s="274">
        <v>1233.0999999999999</v>
      </c>
      <c r="L3203" s="272" t="s">
        <v>7090</v>
      </c>
    </row>
    <row r="3204" spans="1:12">
      <c r="A3204" s="272" t="s">
        <v>9985</v>
      </c>
      <c r="B3204" s="272" t="s">
        <v>9986</v>
      </c>
      <c r="C3204" s="272" t="s">
        <v>10379</v>
      </c>
      <c r="D3204" s="272" t="s">
        <v>10380</v>
      </c>
      <c r="E3204" s="273" t="s">
        <v>7087</v>
      </c>
      <c r="F3204" s="272" t="s">
        <v>7087</v>
      </c>
      <c r="G3204" s="272">
        <v>101523</v>
      </c>
      <c r="H3204" s="272" t="s">
        <v>10415</v>
      </c>
      <c r="I3204" s="272" t="s">
        <v>17</v>
      </c>
      <c r="J3204" s="272" t="s">
        <v>7089</v>
      </c>
      <c r="K3204" s="274">
        <v>1279.23</v>
      </c>
      <c r="L3204" s="272" t="s">
        <v>7090</v>
      </c>
    </row>
    <row r="3205" spans="1:12">
      <c r="A3205" s="272" t="s">
        <v>9985</v>
      </c>
      <c r="B3205" s="272" t="s">
        <v>9986</v>
      </c>
      <c r="C3205" s="272" t="s">
        <v>10379</v>
      </c>
      <c r="D3205" s="272" t="s">
        <v>10380</v>
      </c>
      <c r="E3205" s="273" t="s">
        <v>7087</v>
      </c>
      <c r="F3205" s="272" t="s">
        <v>7087</v>
      </c>
      <c r="G3205" s="272">
        <v>101524</v>
      </c>
      <c r="H3205" s="272" t="s">
        <v>10416</v>
      </c>
      <c r="I3205" s="272" t="s">
        <v>17</v>
      </c>
      <c r="J3205" s="272" t="s">
        <v>7089</v>
      </c>
      <c r="K3205" s="274">
        <v>1487.33</v>
      </c>
      <c r="L3205" s="272" t="s">
        <v>7090</v>
      </c>
    </row>
    <row r="3206" spans="1:12">
      <c r="A3206" s="272" t="s">
        <v>9985</v>
      </c>
      <c r="B3206" s="272" t="s">
        <v>9986</v>
      </c>
      <c r="C3206" s="272" t="s">
        <v>10379</v>
      </c>
      <c r="D3206" s="272" t="s">
        <v>10380</v>
      </c>
      <c r="E3206" s="273" t="s">
        <v>7087</v>
      </c>
      <c r="F3206" s="272" t="s">
        <v>7087</v>
      </c>
      <c r="G3206" s="272">
        <v>101525</v>
      </c>
      <c r="H3206" s="272" t="s">
        <v>10417</v>
      </c>
      <c r="I3206" s="272" t="s">
        <v>17</v>
      </c>
      <c r="J3206" s="272" t="s">
        <v>7089</v>
      </c>
      <c r="K3206" s="274">
        <v>1043.69</v>
      </c>
      <c r="L3206" s="272" t="s">
        <v>7090</v>
      </c>
    </row>
    <row r="3207" spans="1:12">
      <c r="A3207" s="272" t="s">
        <v>9985</v>
      </c>
      <c r="B3207" s="272" t="s">
        <v>9986</v>
      </c>
      <c r="C3207" s="272" t="s">
        <v>10379</v>
      </c>
      <c r="D3207" s="272" t="s">
        <v>10380</v>
      </c>
      <c r="E3207" s="273" t="s">
        <v>7087</v>
      </c>
      <c r="F3207" s="272" t="s">
        <v>7087</v>
      </c>
      <c r="G3207" s="272">
        <v>101526</v>
      </c>
      <c r="H3207" s="272" t="s">
        <v>10418</v>
      </c>
      <c r="I3207" s="272" t="s">
        <v>17</v>
      </c>
      <c r="J3207" s="272" t="s">
        <v>7089</v>
      </c>
      <c r="K3207" s="274">
        <v>1224.07</v>
      </c>
      <c r="L3207" s="272" t="s">
        <v>7090</v>
      </c>
    </row>
    <row r="3208" spans="1:12">
      <c r="A3208" s="272" t="s">
        <v>9985</v>
      </c>
      <c r="B3208" s="272" t="s">
        <v>9986</v>
      </c>
      <c r="C3208" s="272" t="s">
        <v>10379</v>
      </c>
      <c r="D3208" s="272" t="s">
        <v>10380</v>
      </c>
      <c r="E3208" s="273" t="s">
        <v>7087</v>
      </c>
      <c r="F3208" s="272" t="s">
        <v>7087</v>
      </c>
      <c r="G3208" s="272">
        <v>101527</v>
      </c>
      <c r="H3208" s="272" t="s">
        <v>10419</v>
      </c>
      <c r="I3208" s="272" t="s">
        <v>17</v>
      </c>
      <c r="J3208" s="272" t="s">
        <v>7089</v>
      </c>
      <c r="K3208" s="274">
        <v>1270.2</v>
      </c>
      <c r="L3208" s="272" t="s">
        <v>7090</v>
      </c>
    </row>
    <row r="3209" spans="1:12">
      <c r="A3209" s="272" t="s">
        <v>9985</v>
      </c>
      <c r="B3209" s="272" t="s">
        <v>9986</v>
      </c>
      <c r="C3209" s="272" t="s">
        <v>10379</v>
      </c>
      <c r="D3209" s="272" t="s">
        <v>10380</v>
      </c>
      <c r="E3209" s="273" t="s">
        <v>7087</v>
      </c>
      <c r="F3209" s="272" t="s">
        <v>7087</v>
      </c>
      <c r="G3209" s="272">
        <v>101528</v>
      </c>
      <c r="H3209" s="272" t="s">
        <v>10420</v>
      </c>
      <c r="I3209" s="272" t="s">
        <v>17</v>
      </c>
      <c r="J3209" s="272" t="s">
        <v>7089</v>
      </c>
      <c r="K3209" s="274">
        <v>1478.3</v>
      </c>
      <c r="L3209" s="272" t="s">
        <v>7090</v>
      </c>
    </row>
    <row r="3210" spans="1:12">
      <c r="A3210" s="272" t="s">
        <v>9985</v>
      </c>
      <c r="B3210" s="272" t="s">
        <v>9986</v>
      </c>
      <c r="C3210" s="272" t="s">
        <v>10379</v>
      </c>
      <c r="D3210" s="272" t="s">
        <v>10380</v>
      </c>
      <c r="E3210" s="273" t="s">
        <v>7087</v>
      </c>
      <c r="F3210" s="272" t="s">
        <v>7087</v>
      </c>
      <c r="G3210" s="272">
        <v>101529</v>
      </c>
      <c r="H3210" s="272" t="s">
        <v>10421</v>
      </c>
      <c r="I3210" s="272" t="s">
        <v>17</v>
      </c>
      <c r="J3210" s="272" t="s">
        <v>7089</v>
      </c>
      <c r="K3210" s="274">
        <v>1185.18</v>
      </c>
      <c r="L3210" s="272" t="s">
        <v>7090</v>
      </c>
    </row>
    <row r="3211" spans="1:12">
      <c r="A3211" s="272" t="s">
        <v>9985</v>
      </c>
      <c r="B3211" s="272" t="s">
        <v>9986</v>
      </c>
      <c r="C3211" s="272" t="s">
        <v>10379</v>
      </c>
      <c r="D3211" s="272" t="s">
        <v>10380</v>
      </c>
      <c r="E3211" s="273" t="s">
        <v>7087</v>
      </c>
      <c r="F3211" s="272" t="s">
        <v>7087</v>
      </c>
      <c r="G3211" s="272">
        <v>101530</v>
      </c>
      <c r="H3211" s="272" t="s">
        <v>10422</v>
      </c>
      <c r="I3211" s="272" t="s">
        <v>17</v>
      </c>
      <c r="J3211" s="272" t="s">
        <v>7089</v>
      </c>
      <c r="K3211" s="274">
        <v>1425.69</v>
      </c>
      <c r="L3211" s="272" t="s">
        <v>7090</v>
      </c>
    </row>
    <row r="3212" spans="1:12">
      <c r="A3212" s="272" t="s">
        <v>9985</v>
      </c>
      <c r="B3212" s="272" t="s">
        <v>9986</v>
      </c>
      <c r="C3212" s="272" t="s">
        <v>10379</v>
      </c>
      <c r="D3212" s="272" t="s">
        <v>10380</v>
      </c>
      <c r="E3212" s="273" t="s">
        <v>7087</v>
      </c>
      <c r="F3212" s="272" t="s">
        <v>7087</v>
      </c>
      <c r="G3212" s="272">
        <v>101531</v>
      </c>
      <c r="H3212" s="272" t="s">
        <v>10423</v>
      </c>
      <c r="I3212" s="272" t="s">
        <v>17</v>
      </c>
      <c r="J3212" s="272" t="s">
        <v>7089</v>
      </c>
      <c r="K3212" s="274">
        <v>1487.2</v>
      </c>
      <c r="L3212" s="272" t="s">
        <v>7090</v>
      </c>
    </row>
    <row r="3213" spans="1:12">
      <c r="A3213" s="272" t="s">
        <v>9985</v>
      </c>
      <c r="B3213" s="272" t="s">
        <v>9986</v>
      </c>
      <c r="C3213" s="272" t="s">
        <v>10379</v>
      </c>
      <c r="D3213" s="272" t="s">
        <v>10380</v>
      </c>
      <c r="E3213" s="273" t="s">
        <v>7087</v>
      </c>
      <c r="F3213" s="272" t="s">
        <v>7087</v>
      </c>
      <c r="G3213" s="272">
        <v>101532</v>
      </c>
      <c r="H3213" s="272" t="s">
        <v>10424</v>
      </c>
      <c r="I3213" s="272" t="s">
        <v>17</v>
      </c>
      <c r="J3213" s="272" t="s">
        <v>7089</v>
      </c>
      <c r="K3213" s="274">
        <v>1764.66</v>
      </c>
      <c r="L3213" s="272" t="s">
        <v>7090</v>
      </c>
    </row>
    <row r="3214" spans="1:12">
      <c r="A3214" s="272" t="s">
        <v>9985</v>
      </c>
      <c r="B3214" s="272" t="s">
        <v>9986</v>
      </c>
      <c r="C3214" s="272" t="s">
        <v>10379</v>
      </c>
      <c r="D3214" s="272" t="s">
        <v>10380</v>
      </c>
      <c r="E3214" s="273" t="s">
        <v>7087</v>
      </c>
      <c r="F3214" s="272" t="s">
        <v>7087</v>
      </c>
      <c r="G3214" s="272">
        <v>101533</v>
      </c>
      <c r="H3214" s="272" t="s">
        <v>10425</v>
      </c>
      <c r="I3214" s="272" t="s">
        <v>17</v>
      </c>
      <c r="J3214" s="272" t="s">
        <v>7089</v>
      </c>
      <c r="K3214" s="274">
        <v>1342.36</v>
      </c>
      <c r="L3214" s="272" t="s">
        <v>7090</v>
      </c>
    </row>
    <row r="3215" spans="1:12">
      <c r="A3215" s="272" t="s">
        <v>9985</v>
      </c>
      <c r="B3215" s="272" t="s">
        <v>9986</v>
      </c>
      <c r="C3215" s="272" t="s">
        <v>10379</v>
      </c>
      <c r="D3215" s="272" t="s">
        <v>10380</v>
      </c>
      <c r="E3215" s="273" t="s">
        <v>7087</v>
      </c>
      <c r="F3215" s="272" t="s">
        <v>7087</v>
      </c>
      <c r="G3215" s="272">
        <v>101534</v>
      </c>
      <c r="H3215" s="272" t="s">
        <v>10426</v>
      </c>
      <c r="I3215" s="272" t="s">
        <v>17</v>
      </c>
      <c r="J3215" s="272" t="s">
        <v>7089</v>
      </c>
      <c r="K3215" s="274">
        <v>1582.87</v>
      </c>
      <c r="L3215" s="272" t="s">
        <v>7090</v>
      </c>
    </row>
    <row r="3216" spans="1:12">
      <c r="A3216" s="272" t="s">
        <v>9985</v>
      </c>
      <c r="B3216" s="272" t="s">
        <v>9986</v>
      </c>
      <c r="C3216" s="272" t="s">
        <v>10379</v>
      </c>
      <c r="D3216" s="272" t="s">
        <v>10380</v>
      </c>
      <c r="E3216" s="273" t="s">
        <v>7087</v>
      </c>
      <c r="F3216" s="272" t="s">
        <v>7087</v>
      </c>
      <c r="G3216" s="272">
        <v>101535</v>
      </c>
      <c r="H3216" s="272" t="s">
        <v>10427</v>
      </c>
      <c r="I3216" s="272" t="s">
        <v>17</v>
      </c>
      <c r="J3216" s="272" t="s">
        <v>7089</v>
      </c>
      <c r="K3216" s="274">
        <v>1644.38</v>
      </c>
      <c r="L3216" s="272" t="s">
        <v>7090</v>
      </c>
    </row>
    <row r="3217" spans="1:12">
      <c r="A3217" s="272" t="s">
        <v>9985</v>
      </c>
      <c r="B3217" s="272" t="s">
        <v>9986</v>
      </c>
      <c r="C3217" s="272" t="s">
        <v>10379</v>
      </c>
      <c r="D3217" s="272" t="s">
        <v>10380</v>
      </c>
      <c r="E3217" s="273" t="s">
        <v>7087</v>
      </c>
      <c r="F3217" s="272" t="s">
        <v>7087</v>
      </c>
      <c r="G3217" s="272">
        <v>101536</v>
      </c>
      <c r="H3217" s="272" t="s">
        <v>10428</v>
      </c>
      <c r="I3217" s="272" t="s">
        <v>17</v>
      </c>
      <c r="J3217" s="272" t="s">
        <v>7089</v>
      </c>
      <c r="K3217" s="274">
        <v>1921.84</v>
      </c>
      <c r="L3217" s="272" t="s">
        <v>7090</v>
      </c>
    </row>
    <row r="3218" spans="1:12">
      <c r="A3218" s="272" t="s">
        <v>9985</v>
      </c>
      <c r="B3218" s="272" t="s">
        <v>9986</v>
      </c>
      <c r="C3218" s="272" t="s">
        <v>10379</v>
      </c>
      <c r="D3218" s="272" t="s">
        <v>10380</v>
      </c>
      <c r="E3218" s="273" t="s">
        <v>7087</v>
      </c>
      <c r="F3218" s="272" t="s">
        <v>7087</v>
      </c>
      <c r="G3218" s="272">
        <v>101537</v>
      </c>
      <c r="H3218" s="272" t="s">
        <v>10429</v>
      </c>
      <c r="I3218" s="272" t="s">
        <v>17</v>
      </c>
      <c r="J3218" s="272" t="s">
        <v>7147</v>
      </c>
      <c r="K3218" s="273">
        <v>124.5</v>
      </c>
      <c r="L3218" s="272" t="s">
        <v>7090</v>
      </c>
    </row>
    <row r="3219" spans="1:12">
      <c r="A3219" s="272" t="s">
        <v>9985</v>
      </c>
      <c r="B3219" s="272" t="s">
        <v>9986</v>
      </c>
      <c r="C3219" s="272" t="s">
        <v>10379</v>
      </c>
      <c r="D3219" s="272" t="s">
        <v>10380</v>
      </c>
      <c r="E3219" s="273" t="s">
        <v>7087</v>
      </c>
      <c r="F3219" s="272" t="s">
        <v>7087</v>
      </c>
      <c r="G3219" s="272">
        <v>101538</v>
      </c>
      <c r="H3219" s="272" t="s">
        <v>10430</v>
      </c>
      <c r="I3219" s="272" t="s">
        <v>17</v>
      </c>
      <c r="J3219" s="272" t="s">
        <v>7089</v>
      </c>
      <c r="K3219" s="273">
        <v>62.77</v>
      </c>
      <c r="L3219" s="272" t="s">
        <v>7090</v>
      </c>
    </row>
    <row r="3220" spans="1:12">
      <c r="A3220" s="272" t="s">
        <v>9985</v>
      </c>
      <c r="B3220" s="272" t="s">
        <v>9986</v>
      </c>
      <c r="C3220" s="272" t="s">
        <v>10379</v>
      </c>
      <c r="D3220" s="272" t="s">
        <v>10380</v>
      </c>
      <c r="E3220" s="273" t="s">
        <v>7087</v>
      </c>
      <c r="F3220" s="272" t="s">
        <v>7087</v>
      </c>
      <c r="G3220" s="272">
        <v>101539</v>
      </c>
      <c r="H3220" s="272" t="s">
        <v>10431</v>
      </c>
      <c r="I3220" s="272" t="s">
        <v>17</v>
      </c>
      <c r="J3220" s="272" t="s">
        <v>7089</v>
      </c>
      <c r="K3220" s="273">
        <v>101.89</v>
      </c>
      <c r="L3220" s="272" t="s">
        <v>7090</v>
      </c>
    </row>
    <row r="3221" spans="1:12">
      <c r="A3221" s="272" t="s">
        <v>9985</v>
      </c>
      <c r="B3221" s="272" t="s">
        <v>9986</v>
      </c>
      <c r="C3221" s="272" t="s">
        <v>10379</v>
      </c>
      <c r="D3221" s="272" t="s">
        <v>10380</v>
      </c>
      <c r="E3221" s="273" t="s">
        <v>7087</v>
      </c>
      <c r="F3221" s="272" t="s">
        <v>7087</v>
      </c>
      <c r="G3221" s="272">
        <v>101540</v>
      </c>
      <c r="H3221" s="272" t="s">
        <v>10432</v>
      </c>
      <c r="I3221" s="272" t="s">
        <v>17</v>
      </c>
      <c r="J3221" s="272" t="s">
        <v>7089</v>
      </c>
      <c r="K3221" s="273">
        <v>173.89</v>
      </c>
      <c r="L3221" s="272" t="s">
        <v>7090</v>
      </c>
    </row>
    <row r="3222" spans="1:12">
      <c r="A3222" s="272" t="s">
        <v>9985</v>
      </c>
      <c r="B3222" s="272" t="s">
        <v>9986</v>
      </c>
      <c r="C3222" s="272" t="s">
        <v>10379</v>
      </c>
      <c r="D3222" s="272" t="s">
        <v>10380</v>
      </c>
      <c r="E3222" s="273" t="s">
        <v>7087</v>
      </c>
      <c r="F3222" s="272" t="s">
        <v>7087</v>
      </c>
      <c r="G3222" s="272">
        <v>101541</v>
      </c>
      <c r="H3222" s="272" t="s">
        <v>10433</v>
      </c>
      <c r="I3222" s="272" t="s">
        <v>17</v>
      </c>
      <c r="J3222" s="272" t="s">
        <v>7089</v>
      </c>
      <c r="K3222" s="273">
        <v>226.31</v>
      </c>
      <c r="L3222" s="272" t="s">
        <v>7090</v>
      </c>
    </row>
    <row r="3223" spans="1:12">
      <c r="A3223" s="272" t="s">
        <v>9985</v>
      </c>
      <c r="B3223" s="272" t="s">
        <v>9986</v>
      </c>
      <c r="C3223" s="272" t="s">
        <v>10379</v>
      </c>
      <c r="D3223" s="272" t="s">
        <v>10380</v>
      </c>
      <c r="E3223" s="273" t="s">
        <v>7087</v>
      </c>
      <c r="F3223" s="272" t="s">
        <v>7087</v>
      </c>
      <c r="G3223" s="272">
        <v>101542</v>
      </c>
      <c r="H3223" s="272" t="s">
        <v>10434</v>
      </c>
      <c r="I3223" s="272" t="s">
        <v>17</v>
      </c>
      <c r="J3223" s="272" t="s">
        <v>7089</v>
      </c>
      <c r="K3223" s="273">
        <v>46.91</v>
      </c>
      <c r="L3223" s="272" t="s">
        <v>7090</v>
      </c>
    </row>
    <row r="3224" spans="1:12">
      <c r="A3224" s="272" t="s">
        <v>9985</v>
      </c>
      <c r="B3224" s="272" t="s">
        <v>9986</v>
      </c>
      <c r="C3224" s="272" t="s">
        <v>10379</v>
      </c>
      <c r="D3224" s="272" t="s">
        <v>10380</v>
      </c>
      <c r="E3224" s="273" t="s">
        <v>7087</v>
      </c>
      <c r="F3224" s="272" t="s">
        <v>7087</v>
      </c>
      <c r="G3224" s="272">
        <v>101543</v>
      </c>
      <c r="H3224" s="272" t="s">
        <v>10435</v>
      </c>
      <c r="I3224" s="272" t="s">
        <v>17</v>
      </c>
      <c r="J3224" s="272" t="s">
        <v>7089</v>
      </c>
      <c r="K3224" s="273">
        <v>82.36</v>
      </c>
      <c r="L3224" s="272" t="s">
        <v>7090</v>
      </c>
    </row>
    <row r="3225" spans="1:12">
      <c r="A3225" s="272" t="s">
        <v>9985</v>
      </c>
      <c r="B3225" s="272" t="s">
        <v>9986</v>
      </c>
      <c r="C3225" s="272" t="s">
        <v>10379</v>
      </c>
      <c r="D3225" s="272" t="s">
        <v>10380</v>
      </c>
      <c r="E3225" s="273" t="s">
        <v>7087</v>
      </c>
      <c r="F3225" s="272" t="s">
        <v>7087</v>
      </c>
      <c r="G3225" s="272">
        <v>101544</v>
      </c>
      <c r="H3225" s="272" t="s">
        <v>10436</v>
      </c>
      <c r="I3225" s="272" t="s">
        <v>17</v>
      </c>
      <c r="J3225" s="272" t="s">
        <v>7089</v>
      </c>
      <c r="K3225" s="273">
        <v>132.66</v>
      </c>
      <c r="L3225" s="272" t="s">
        <v>7090</v>
      </c>
    </row>
    <row r="3226" spans="1:12">
      <c r="A3226" s="272" t="s">
        <v>9985</v>
      </c>
      <c r="B3226" s="272" t="s">
        <v>9986</v>
      </c>
      <c r="C3226" s="272" t="s">
        <v>10379</v>
      </c>
      <c r="D3226" s="272" t="s">
        <v>10380</v>
      </c>
      <c r="E3226" s="273" t="s">
        <v>7087</v>
      </c>
      <c r="F3226" s="272" t="s">
        <v>7087</v>
      </c>
      <c r="G3226" s="272">
        <v>101545</v>
      </c>
      <c r="H3226" s="272" t="s">
        <v>10437</v>
      </c>
      <c r="I3226" s="272" t="s">
        <v>17</v>
      </c>
      <c r="J3226" s="272" t="s">
        <v>7089</v>
      </c>
      <c r="K3226" s="273">
        <v>194.13</v>
      </c>
      <c r="L3226" s="272" t="s">
        <v>7090</v>
      </c>
    </row>
    <row r="3227" spans="1:12">
      <c r="A3227" s="272" t="s">
        <v>9985</v>
      </c>
      <c r="B3227" s="272" t="s">
        <v>9986</v>
      </c>
      <c r="C3227" s="272" t="s">
        <v>10379</v>
      </c>
      <c r="D3227" s="272" t="s">
        <v>10380</v>
      </c>
      <c r="E3227" s="273" t="s">
        <v>7087</v>
      </c>
      <c r="F3227" s="272" t="s">
        <v>7087</v>
      </c>
      <c r="G3227" s="272">
        <v>101546</v>
      </c>
      <c r="H3227" s="272" t="s">
        <v>10438</v>
      </c>
      <c r="I3227" s="272" t="s">
        <v>17</v>
      </c>
      <c r="J3227" s="272" t="s">
        <v>7147</v>
      </c>
      <c r="K3227" s="273">
        <v>13.97</v>
      </c>
      <c r="L3227" s="272" t="s">
        <v>7090</v>
      </c>
    </row>
    <row r="3228" spans="1:12">
      <c r="A3228" s="272" t="s">
        <v>9985</v>
      </c>
      <c r="B3228" s="272" t="s">
        <v>9986</v>
      </c>
      <c r="C3228" s="272" t="s">
        <v>10379</v>
      </c>
      <c r="D3228" s="272" t="s">
        <v>10380</v>
      </c>
      <c r="E3228" s="273" t="s">
        <v>7087</v>
      </c>
      <c r="F3228" s="272" t="s">
        <v>7087</v>
      </c>
      <c r="G3228" s="272">
        <v>101547</v>
      </c>
      <c r="H3228" s="272" t="s">
        <v>10439</v>
      </c>
      <c r="I3228" s="272" t="s">
        <v>17</v>
      </c>
      <c r="J3228" s="272" t="s">
        <v>7147</v>
      </c>
      <c r="K3228" s="273">
        <v>41.1</v>
      </c>
      <c r="L3228" s="272" t="s">
        <v>7090</v>
      </c>
    </row>
    <row r="3229" spans="1:12">
      <c r="A3229" s="272" t="s">
        <v>9985</v>
      </c>
      <c r="B3229" s="272" t="s">
        <v>9986</v>
      </c>
      <c r="C3229" s="272" t="s">
        <v>10379</v>
      </c>
      <c r="D3229" s="272" t="s">
        <v>10380</v>
      </c>
      <c r="E3229" s="273" t="s">
        <v>7087</v>
      </c>
      <c r="F3229" s="272" t="s">
        <v>7087</v>
      </c>
      <c r="G3229" s="272">
        <v>101548</v>
      </c>
      <c r="H3229" s="272" t="s">
        <v>10440</v>
      </c>
      <c r="I3229" s="272" t="s">
        <v>17</v>
      </c>
      <c r="J3229" s="272" t="s">
        <v>7147</v>
      </c>
      <c r="K3229" s="273">
        <v>4.4000000000000004</v>
      </c>
      <c r="L3229" s="272" t="s">
        <v>7090</v>
      </c>
    </row>
    <row r="3230" spans="1:12">
      <c r="A3230" s="272" t="s">
        <v>9985</v>
      </c>
      <c r="B3230" s="272" t="s">
        <v>9986</v>
      </c>
      <c r="C3230" s="272" t="s">
        <v>10379</v>
      </c>
      <c r="D3230" s="272" t="s">
        <v>10380</v>
      </c>
      <c r="E3230" s="273" t="s">
        <v>7087</v>
      </c>
      <c r="F3230" s="272" t="s">
        <v>7087</v>
      </c>
      <c r="G3230" s="272">
        <v>101549</v>
      </c>
      <c r="H3230" s="272" t="s">
        <v>10441</v>
      </c>
      <c r="I3230" s="272" t="s">
        <v>17</v>
      </c>
      <c r="J3230" s="272" t="s">
        <v>7147</v>
      </c>
      <c r="K3230" s="273">
        <v>17.37</v>
      </c>
      <c r="L3230" s="272" t="s">
        <v>7090</v>
      </c>
    </row>
    <row r="3231" spans="1:12">
      <c r="A3231" s="272" t="s">
        <v>9985</v>
      </c>
      <c r="B3231" s="272" t="s">
        <v>9986</v>
      </c>
      <c r="C3231" s="272" t="s">
        <v>10379</v>
      </c>
      <c r="D3231" s="272" t="s">
        <v>10380</v>
      </c>
      <c r="E3231" s="273" t="s">
        <v>7087</v>
      </c>
      <c r="F3231" s="272" t="s">
        <v>7087</v>
      </c>
      <c r="G3231" s="272">
        <v>101553</v>
      </c>
      <c r="H3231" s="272" t="s">
        <v>10442</v>
      </c>
      <c r="I3231" s="272" t="s">
        <v>17</v>
      </c>
      <c r="J3231" s="272" t="s">
        <v>7147</v>
      </c>
      <c r="K3231" s="273">
        <v>22.04</v>
      </c>
      <c r="L3231" s="272" t="s">
        <v>7090</v>
      </c>
    </row>
    <row r="3232" spans="1:12">
      <c r="A3232" s="272" t="s">
        <v>9985</v>
      </c>
      <c r="B3232" s="272" t="s">
        <v>9986</v>
      </c>
      <c r="C3232" s="272" t="s">
        <v>10379</v>
      </c>
      <c r="D3232" s="272" t="s">
        <v>10380</v>
      </c>
      <c r="E3232" s="273" t="s">
        <v>7087</v>
      </c>
      <c r="F3232" s="272" t="s">
        <v>7087</v>
      </c>
      <c r="G3232" s="272">
        <v>101554</v>
      </c>
      <c r="H3232" s="272" t="s">
        <v>10443</v>
      </c>
      <c r="I3232" s="272" t="s">
        <v>17</v>
      </c>
      <c r="J3232" s="272" t="s">
        <v>7147</v>
      </c>
      <c r="K3232" s="273">
        <v>15.32</v>
      </c>
      <c r="L3232" s="272" t="s">
        <v>7090</v>
      </c>
    </row>
    <row r="3233" spans="1:12">
      <c r="A3233" s="272" t="s">
        <v>9985</v>
      </c>
      <c r="B3233" s="272" t="s">
        <v>9986</v>
      </c>
      <c r="C3233" s="272" t="s">
        <v>10379</v>
      </c>
      <c r="D3233" s="272" t="s">
        <v>10380</v>
      </c>
      <c r="E3233" s="273" t="s">
        <v>7087</v>
      </c>
      <c r="F3233" s="272" t="s">
        <v>7087</v>
      </c>
      <c r="G3233" s="272">
        <v>101555</v>
      </c>
      <c r="H3233" s="272" t="s">
        <v>10444</v>
      </c>
      <c r="I3233" s="272" t="s">
        <v>17</v>
      </c>
      <c r="J3233" s="272" t="s">
        <v>7147</v>
      </c>
      <c r="K3233" s="273">
        <v>9.1999999999999993</v>
      </c>
      <c r="L3233" s="272" t="s">
        <v>7090</v>
      </c>
    </row>
    <row r="3234" spans="1:12">
      <c r="A3234" s="272" t="s">
        <v>9985</v>
      </c>
      <c r="B3234" s="272" t="s">
        <v>9986</v>
      </c>
      <c r="C3234" s="272" t="s">
        <v>10379</v>
      </c>
      <c r="D3234" s="272" t="s">
        <v>10380</v>
      </c>
      <c r="E3234" s="273" t="s">
        <v>7087</v>
      </c>
      <c r="F3234" s="272" t="s">
        <v>7087</v>
      </c>
      <c r="G3234" s="272">
        <v>101556</v>
      </c>
      <c r="H3234" s="272" t="s">
        <v>10445</v>
      </c>
      <c r="I3234" s="272" t="s">
        <v>17</v>
      </c>
      <c r="J3234" s="272" t="s">
        <v>7147</v>
      </c>
      <c r="K3234" s="273">
        <v>8.23</v>
      </c>
      <c r="L3234" s="272" t="s">
        <v>7090</v>
      </c>
    </row>
    <row r="3235" spans="1:12">
      <c r="A3235" s="272" t="s">
        <v>9985</v>
      </c>
      <c r="B3235" s="272" t="s">
        <v>9986</v>
      </c>
      <c r="C3235" s="272" t="s">
        <v>10379</v>
      </c>
      <c r="D3235" s="272" t="s">
        <v>10380</v>
      </c>
      <c r="E3235" s="273" t="s">
        <v>7087</v>
      </c>
      <c r="F3235" s="272" t="s">
        <v>7087</v>
      </c>
      <c r="G3235" s="272">
        <v>101560</v>
      </c>
      <c r="H3235" s="272" t="s">
        <v>10446</v>
      </c>
      <c r="I3235" s="272" t="s">
        <v>261</v>
      </c>
      <c r="J3235" s="272" t="s">
        <v>7147</v>
      </c>
      <c r="K3235" s="273">
        <v>10.15</v>
      </c>
      <c r="L3235" s="272" t="s">
        <v>7090</v>
      </c>
    </row>
    <row r="3236" spans="1:12">
      <c r="A3236" s="272" t="s">
        <v>9985</v>
      </c>
      <c r="B3236" s="272" t="s">
        <v>9986</v>
      </c>
      <c r="C3236" s="272" t="s">
        <v>10379</v>
      </c>
      <c r="D3236" s="272" t="s">
        <v>10380</v>
      </c>
      <c r="E3236" s="273" t="s">
        <v>7087</v>
      </c>
      <c r="F3236" s="272" t="s">
        <v>7087</v>
      </c>
      <c r="G3236" s="272">
        <v>101561</v>
      </c>
      <c r="H3236" s="272" t="s">
        <v>10447</v>
      </c>
      <c r="I3236" s="272" t="s">
        <v>261</v>
      </c>
      <c r="J3236" s="272" t="s">
        <v>7147</v>
      </c>
      <c r="K3236" s="273">
        <v>16.12</v>
      </c>
      <c r="L3236" s="272" t="s">
        <v>7090</v>
      </c>
    </row>
    <row r="3237" spans="1:12">
      <c r="A3237" s="272" t="s">
        <v>9985</v>
      </c>
      <c r="B3237" s="272" t="s">
        <v>9986</v>
      </c>
      <c r="C3237" s="272" t="s">
        <v>10379</v>
      </c>
      <c r="D3237" s="272" t="s">
        <v>10380</v>
      </c>
      <c r="E3237" s="273" t="s">
        <v>7087</v>
      </c>
      <c r="F3237" s="272" t="s">
        <v>7087</v>
      </c>
      <c r="G3237" s="272">
        <v>101562</v>
      </c>
      <c r="H3237" s="272" t="s">
        <v>10448</v>
      </c>
      <c r="I3237" s="272" t="s">
        <v>261</v>
      </c>
      <c r="J3237" s="272" t="s">
        <v>7147</v>
      </c>
      <c r="K3237" s="273">
        <v>24.96</v>
      </c>
      <c r="L3237" s="272" t="s">
        <v>7090</v>
      </c>
    </row>
    <row r="3238" spans="1:12">
      <c r="A3238" s="272" t="s">
        <v>9985</v>
      </c>
      <c r="B3238" s="272" t="s">
        <v>9986</v>
      </c>
      <c r="C3238" s="272" t="s">
        <v>10379</v>
      </c>
      <c r="D3238" s="272" t="s">
        <v>10380</v>
      </c>
      <c r="E3238" s="273" t="s">
        <v>7087</v>
      </c>
      <c r="F3238" s="272" t="s">
        <v>7087</v>
      </c>
      <c r="G3238" s="272">
        <v>101563</v>
      </c>
      <c r="H3238" s="272" t="s">
        <v>10449</v>
      </c>
      <c r="I3238" s="272" t="s">
        <v>261</v>
      </c>
      <c r="J3238" s="272" t="s">
        <v>7147</v>
      </c>
      <c r="K3238" s="273">
        <v>35.26</v>
      </c>
      <c r="L3238" s="272" t="s">
        <v>7090</v>
      </c>
    </row>
    <row r="3239" spans="1:12">
      <c r="A3239" s="272" t="s">
        <v>9985</v>
      </c>
      <c r="B3239" s="272" t="s">
        <v>9986</v>
      </c>
      <c r="C3239" s="272" t="s">
        <v>10379</v>
      </c>
      <c r="D3239" s="272" t="s">
        <v>10380</v>
      </c>
      <c r="E3239" s="273" t="s">
        <v>7087</v>
      </c>
      <c r="F3239" s="272" t="s">
        <v>7087</v>
      </c>
      <c r="G3239" s="272">
        <v>101564</v>
      </c>
      <c r="H3239" s="272" t="s">
        <v>10450</v>
      </c>
      <c r="I3239" s="272" t="s">
        <v>261</v>
      </c>
      <c r="J3239" s="272" t="s">
        <v>7147</v>
      </c>
      <c r="K3239" s="273">
        <v>52.1</v>
      </c>
      <c r="L3239" s="272" t="s">
        <v>7090</v>
      </c>
    </row>
    <row r="3240" spans="1:12">
      <c r="A3240" s="272" t="s">
        <v>9985</v>
      </c>
      <c r="B3240" s="272" t="s">
        <v>9986</v>
      </c>
      <c r="C3240" s="272" t="s">
        <v>10379</v>
      </c>
      <c r="D3240" s="272" t="s">
        <v>10380</v>
      </c>
      <c r="E3240" s="273" t="s">
        <v>7087</v>
      </c>
      <c r="F3240" s="272" t="s">
        <v>7087</v>
      </c>
      <c r="G3240" s="272">
        <v>101565</v>
      </c>
      <c r="H3240" s="272" t="s">
        <v>10451</v>
      </c>
      <c r="I3240" s="272" t="s">
        <v>261</v>
      </c>
      <c r="J3240" s="272" t="s">
        <v>7147</v>
      </c>
      <c r="K3240" s="273">
        <v>72.849999999999994</v>
      </c>
      <c r="L3240" s="272" t="s">
        <v>7090</v>
      </c>
    </row>
    <row r="3241" spans="1:12">
      <c r="A3241" s="272" t="s">
        <v>9985</v>
      </c>
      <c r="B3241" s="272" t="s">
        <v>9986</v>
      </c>
      <c r="C3241" s="272" t="s">
        <v>10379</v>
      </c>
      <c r="D3241" s="272" t="s">
        <v>10380</v>
      </c>
      <c r="E3241" s="273" t="s">
        <v>7087</v>
      </c>
      <c r="F3241" s="272" t="s">
        <v>7087</v>
      </c>
      <c r="G3241" s="272">
        <v>101567</v>
      </c>
      <c r="H3241" s="272" t="s">
        <v>10452</v>
      </c>
      <c r="I3241" s="272" t="s">
        <v>261</v>
      </c>
      <c r="J3241" s="272" t="s">
        <v>7147</v>
      </c>
      <c r="K3241" s="273">
        <v>94.56</v>
      </c>
      <c r="L3241" s="272" t="s">
        <v>7090</v>
      </c>
    </row>
    <row r="3242" spans="1:12">
      <c r="A3242" s="272" t="s">
        <v>9985</v>
      </c>
      <c r="B3242" s="272" t="s">
        <v>9986</v>
      </c>
      <c r="C3242" s="272" t="s">
        <v>10379</v>
      </c>
      <c r="D3242" s="272" t="s">
        <v>10380</v>
      </c>
      <c r="E3242" s="273" t="s">
        <v>7087</v>
      </c>
      <c r="F3242" s="272" t="s">
        <v>7087</v>
      </c>
      <c r="G3242" s="272">
        <v>101568</v>
      </c>
      <c r="H3242" s="272" t="s">
        <v>10453</v>
      </c>
      <c r="I3242" s="272" t="s">
        <v>261</v>
      </c>
      <c r="J3242" s="272" t="s">
        <v>7147</v>
      </c>
      <c r="K3242" s="273">
        <v>123.63</v>
      </c>
      <c r="L3242" s="272" t="s">
        <v>7090</v>
      </c>
    </row>
    <row r="3243" spans="1:12">
      <c r="A3243" s="272" t="s">
        <v>9985</v>
      </c>
      <c r="B3243" s="272" t="s">
        <v>9986</v>
      </c>
      <c r="C3243" s="272" t="s">
        <v>10379</v>
      </c>
      <c r="D3243" s="272" t="s">
        <v>10380</v>
      </c>
      <c r="E3243" s="273" t="s">
        <v>7087</v>
      </c>
      <c r="F3243" s="272" t="s">
        <v>7087</v>
      </c>
      <c r="G3243" s="272">
        <v>101627</v>
      </c>
      <c r="H3243" s="272" t="s">
        <v>10454</v>
      </c>
      <c r="I3243" s="272" t="s">
        <v>17</v>
      </c>
      <c r="J3243" s="272" t="s">
        <v>7089</v>
      </c>
      <c r="K3243" s="273">
        <v>265</v>
      </c>
      <c r="L3243" s="272" t="s">
        <v>7090</v>
      </c>
    </row>
    <row r="3244" spans="1:12">
      <c r="A3244" s="272" t="s">
        <v>9985</v>
      </c>
      <c r="B3244" s="272" t="s">
        <v>9986</v>
      </c>
      <c r="C3244" s="272" t="s">
        <v>10379</v>
      </c>
      <c r="D3244" s="272" t="s">
        <v>10380</v>
      </c>
      <c r="E3244" s="273" t="s">
        <v>7087</v>
      </c>
      <c r="F3244" s="272" t="s">
        <v>7087</v>
      </c>
      <c r="G3244" s="272">
        <v>101630</v>
      </c>
      <c r="H3244" s="272" t="s">
        <v>10455</v>
      </c>
      <c r="I3244" s="272" t="s">
        <v>17</v>
      </c>
      <c r="J3244" s="272" t="s">
        <v>7089</v>
      </c>
      <c r="K3244" s="273">
        <v>79.87</v>
      </c>
      <c r="L3244" s="272" t="s">
        <v>7090</v>
      </c>
    </row>
    <row r="3245" spans="1:12">
      <c r="A3245" s="272" t="s">
        <v>9985</v>
      </c>
      <c r="B3245" s="272" t="s">
        <v>9986</v>
      </c>
      <c r="C3245" s="272" t="s">
        <v>10379</v>
      </c>
      <c r="D3245" s="272" t="s">
        <v>10380</v>
      </c>
      <c r="E3245" s="273" t="s">
        <v>7087</v>
      </c>
      <c r="F3245" s="272" t="s">
        <v>7087</v>
      </c>
      <c r="G3245" s="272">
        <v>101631</v>
      </c>
      <c r="H3245" s="272" t="s">
        <v>10456</v>
      </c>
      <c r="I3245" s="272" t="s">
        <v>17</v>
      </c>
      <c r="J3245" s="272" t="s">
        <v>7089</v>
      </c>
      <c r="K3245" s="273">
        <v>38.020000000000003</v>
      </c>
      <c r="L3245" s="272" t="s">
        <v>7090</v>
      </c>
    </row>
    <row r="3246" spans="1:12">
      <c r="A3246" s="272" t="s">
        <v>9985</v>
      </c>
      <c r="B3246" s="272" t="s">
        <v>9986</v>
      </c>
      <c r="C3246" s="272" t="s">
        <v>10379</v>
      </c>
      <c r="D3246" s="272" t="s">
        <v>10380</v>
      </c>
      <c r="E3246" s="273" t="s">
        <v>7087</v>
      </c>
      <c r="F3246" s="272" t="s">
        <v>7087</v>
      </c>
      <c r="G3246" s="272">
        <v>101632</v>
      </c>
      <c r="H3246" s="272" t="s">
        <v>10457</v>
      </c>
      <c r="I3246" s="272" t="s">
        <v>17</v>
      </c>
      <c r="J3246" s="272" t="s">
        <v>7089</v>
      </c>
      <c r="K3246" s="273">
        <v>37.909999999999997</v>
      </c>
      <c r="L3246" s="272" t="s">
        <v>7090</v>
      </c>
    </row>
    <row r="3247" spans="1:12">
      <c r="A3247" s="272" t="s">
        <v>9985</v>
      </c>
      <c r="B3247" s="272" t="s">
        <v>9986</v>
      </c>
      <c r="C3247" s="272" t="s">
        <v>10379</v>
      </c>
      <c r="D3247" s="272" t="s">
        <v>10380</v>
      </c>
      <c r="E3247" s="273" t="s">
        <v>7087</v>
      </c>
      <c r="F3247" s="272" t="s">
        <v>7087</v>
      </c>
      <c r="G3247" s="272">
        <v>101633</v>
      </c>
      <c r="H3247" s="272" t="s">
        <v>10458</v>
      </c>
      <c r="I3247" s="272" t="s">
        <v>17</v>
      </c>
      <c r="J3247" s="272" t="s">
        <v>7089</v>
      </c>
      <c r="K3247" s="273">
        <v>104.28</v>
      </c>
      <c r="L3247" s="272" t="s">
        <v>7090</v>
      </c>
    </row>
    <row r="3248" spans="1:12">
      <c r="A3248" s="272" t="s">
        <v>9985</v>
      </c>
      <c r="B3248" s="272" t="s">
        <v>9986</v>
      </c>
      <c r="C3248" s="272" t="s">
        <v>10379</v>
      </c>
      <c r="D3248" s="272" t="s">
        <v>10380</v>
      </c>
      <c r="E3248" s="273" t="s">
        <v>7087</v>
      </c>
      <c r="F3248" s="272" t="s">
        <v>7087</v>
      </c>
      <c r="G3248" s="272">
        <v>101636</v>
      </c>
      <c r="H3248" s="272" t="s">
        <v>10459</v>
      </c>
      <c r="I3248" s="272" t="s">
        <v>17</v>
      </c>
      <c r="J3248" s="272" t="s">
        <v>7089</v>
      </c>
      <c r="K3248" s="273">
        <v>154.21</v>
      </c>
      <c r="L3248" s="272" t="s">
        <v>7090</v>
      </c>
    </row>
    <row r="3249" spans="1:12">
      <c r="A3249" s="272" t="s">
        <v>9985</v>
      </c>
      <c r="B3249" s="272" t="s">
        <v>9986</v>
      </c>
      <c r="C3249" s="272" t="s">
        <v>10379</v>
      </c>
      <c r="D3249" s="272" t="s">
        <v>10380</v>
      </c>
      <c r="E3249" s="273" t="s">
        <v>7087</v>
      </c>
      <c r="F3249" s="272" t="s">
        <v>7087</v>
      </c>
      <c r="G3249" s="272">
        <v>101637</v>
      </c>
      <c r="H3249" s="272" t="s">
        <v>10460</v>
      </c>
      <c r="I3249" s="272" t="s">
        <v>17</v>
      </c>
      <c r="J3249" s="272" t="s">
        <v>7089</v>
      </c>
      <c r="K3249" s="273">
        <v>148.91</v>
      </c>
      <c r="L3249" s="272" t="s">
        <v>7090</v>
      </c>
    </row>
    <row r="3250" spans="1:12">
      <c r="A3250" s="272" t="s">
        <v>9985</v>
      </c>
      <c r="B3250" s="272" t="s">
        <v>9986</v>
      </c>
      <c r="C3250" s="272" t="s">
        <v>10379</v>
      </c>
      <c r="D3250" s="272" t="s">
        <v>10380</v>
      </c>
      <c r="E3250" s="273" t="s">
        <v>7087</v>
      </c>
      <c r="F3250" s="272" t="s">
        <v>7087</v>
      </c>
      <c r="G3250" s="272">
        <v>101640</v>
      </c>
      <c r="H3250" s="272" t="s">
        <v>10461</v>
      </c>
      <c r="I3250" s="272" t="s">
        <v>17</v>
      </c>
      <c r="J3250" s="272" t="s">
        <v>7089</v>
      </c>
      <c r="K3250" s="273">
        <v>102.42</v>
      </c>
      <c r="L3250" s="272" t="s">
        <v>7090</v>
      </c>
    </row>
    <row r="3251" spans="1:12">
      <c r="A3251" s="272" t="s">
        <v>9985</v>
      </c>
      <c r="B3251" s="272" t="s">
        <v>9986</v>
      </c>
      <c r="C3251" s="272" t="s">
        <v>10379</v>
      </c>
      <c r="D3251" s="272" t="s">
        <v>10380</v>
      </c>
      <c r="E3251" s="273" t="s">
        <v>7087</v>
      </c>
      <c r="F3251" s="272" t="s">
        <v>7087</v>
      </c>
      <c r="G3251" s="272">
        <v>101641</v>
      </c>
      <c r="H3251" s="272" t="s">
        <v>10462</v>
      </c>
      <c r="I3251" s="272" t="s">
        <v>17</v>
      </c>
      <c r="J3251" s="272" t="s">
        <v>7089</v>
      </c>
      <c r="K3251" s="273">
        <v>53.03</v>
      </c>
      <c r="L3251" s="272" t="s">
        <v>7090</v>
      </c>
    </row>
    <row r="3252" spans="1:12">
      <c r="A3252" s="272" t="s">
        <v>9985</v>
      </c>
      <c r="B3252" s="272" t="s">
        <v>9986</v>
      </c>
      <c r="C3252" s="272" t="s">
        <v>10379</v>
      </c>
      <c r="D3252" s="272" t="s">
        <v>10380</v>
      </c>
      <c r="E3252" s="273" t="s">
        <v>7087</v>
      </c>
      <c r="F3252" s="272" t="s">
        <v>7087</v>
      </c>
      <c r="G3252" s="272">
        <v>101642</v>
      </c>
      <c r="H3252" s="272" t="s">
        <v>10463</v>
      </c>
      <c r="I3252" s="272" t="s">
        <v>17</v>
      </c>
      <c r="J3252" s="272" t="s">
        <v>7089</v>
      </c>
      <c r="K3252" s="273">
        <v>26.58</v>
      </c>
      <c r="L3252" s="272" t="s">
        <v>7090</v>
      </c>
    </row>
    <row r="3253" spans="1:12">
      <c r="A3253" s="272" t="s">
        <v>9985</v>
      </c>
      <c r="B3253" s="272" t="s">
        <v>9986</v>
      </c>
      <c r="C3253" s="272" t="s">
        <v>10379</v>
      </c>
      <c r="D3253" s="272" t="s">
        <v>10380</v>
      </c>
      <c r="E3253" s="273" t="s">
        <v>7087</v>
      </c>
      <c r="F3253" s="272" t="s">
        <v>7087</v>
      </c>
      <c r="G3253" s="272">
        <v>101643</v>
      </c>
      <c r="H3253" s="272" t="s">
        <v>10464</v>
      </c>
      <c r="I3253" s="272" t="s">
        <v>17</v>
      </c>
      <c r="J3253" s="272" t="s">
        <v>7089</v>
      </c>
      <c r="K3253" s="273">
        <v>46.28</v>
      </c>
      <c r="L3253" s="272" t="s">
        <v>7090</v>
      </c>
    </row>
    <row r="3254" spans="1:12">
      <c r="A3254" s="272" t="s">
        <v>9985</v>
      </c>
      <c r="B3254" s="272" t="s">
        <v>9986</v>
      </c>
      <c r="C3254" s="272" t="s">
        <v>10379</v>
      </c>
      <c r="D3254" s="272" t="s">
        <v>10380</v>
      </c>
      <c r="E3254" s="273" t="s">
        <v>7087</v>
      </c>
      <c r="F3254" s="272" t="s">
        <v>7087</v>
      </c>
      <c r="G3254" s="272">
        <v>101644</v>
      </c>
      <c r="H3254" s="272" t="s">
        <v>10465</v>
      </c>
      <c r="I3254" s="272" t="s">
        <v>17</v>
      </c>
      <c r="J3254" s="272" t="s">
        <v>7089</v>
      </c>
      <c r="K3254" s="273">
        <v>62.64</v>
      </c>
      <c r="L3254" s="272" t="s">
        <v>7090</v>
      </c>
    </row>
    <row r="3255" spans="1:12">
      <c r="A3255" s="272" t="s">
        <v>9985</v>
      </c>
      <c r="B3255" s="272" t="s">
        <v>9986</v>
      </c>
      <c r="C3255" s="272" t="s">
        <v>10379</v>
      </c>
      <c r="D3255" s="272" t="s">
        <v>10380</v>
      </c>
      <c r="E3255" s="273" t="s">
        <v>7087</v>
      </c>
      <c r="F3255" s="272" t="s">
        <v>7087</v>
      </c>
      <c r="G3255" s="272">
        <v>101648</v>
      </c>
      <c r="H3255" s="272" t="s">
        <v>10466</v>
      </c>
      <c r="I3255" s="272" t="s">
        <v>17</v>
      </c>
      <c r="J3255" s="272" t="s">
        <v>7089</v>
      </c>
      <c r="K3255" s="273">
        <v>55.94</v>
      </c>
      <c r="L3255" s="272" t="s">
        <v>7090</v>
      </c>
    </row>
    <row r="3256" spans="1:12">
      <c r="A3256" s="272" t="s">
        <v>9985</v>
      </c>
      <c r="B3256" s="272" t="s">
        <v>9986</v>
      </c>
      <c r="C3256" s="272" t="s">
        <v>10379</v>
      </c>
      <c r="D3256" s="272" t="s">
        <v>10380</v>
      </c>
      <c r="E3256" s="273" t="s">
        <v>7087</v>
      </c>
      <c r="F3256" s="272" t="s">
        <v>7087</v>
      </c>
      <c r="G3256" s="272">
        <v>101649</v>
      </c>
      <c r="H3256" s="272" t="s">
        <v>10467</v>
      </c>
      <c r="I3256" s="272" t="s">
        <v>17</v>
      </c>
      <c r="J3256" s="272" t="s">
        <v>7089</v>
      </c>
      <c r="K3256" s="273">
        <v>64.459999999999994</v>
      </c>
      <c r="L3256" s="272" t="s">
        <v>7090</v>
      </c>
    </row>
    <row r="3257" spans="1:12">
      <c r="A3257" s="272" t="s">
        <v>9985</v>
      </c>
      <c r="B3257" s="272" t="s">
        <v>9986</v>
      </c>
      <c r="C3257" s="272" t="s">
        <v>10379</v>
      </c>
      <c r="D3257" s="272" t="s">
        <v>10380</v>
      </c>
      <c r="E3257" s="273" t="s">
        <v>7087</v>
      </c>
      <c r="F3257" s="272" t="s">
        <v>7087</v>
      </c>
      <c r="G3257" s="272">
        <v>101650</v>
      </c>
      <c r="H3257" s="272" t="s">
        <v>10468</v>
      </c>
      <c r="I3257" s="272" t="s">
        <v>17</v>
      </c>
      <c r="J3257" s="272" t="s">
        <v>7089</v>
      </c>
      <c r="K3257" s="273">
        <v>74.930000000000007</v>
      </c>
      <c r="L3257" s="272" t="s">
        <v>7090</v>
      </c>
    </row>
    <row r="3258" spans="1:12">
      <c r="A3258" s="272" t="s">
        <v>9985</v>
      </c>
      <c r="B3258" s="272" t="s">
        <v>9986</v>
      </c>
      <c r="C3258" s="272" t="s">
        <v>10379</v>
      </c>
      <c r="D3258" s="272" t="s">
        <v>10380</v>
      </c>
      <c r="E3258" s="273" t="s">
        <v>7087</v>
      </c>
      <c r="F3258" s="272" t="s">
        <v>7087</v>
      </c>
      <c r="G3258" s="272">
        <v>101651</v>
      </c>
      <c r="H3258" s="272" t="s">
        <v>10469</v>
      </c>
      <c r="I3258" s="272" t="s">
        <v>17</v>
      </c>
      <c r="J3258" s="272" t="s">
        <v>7089</v>
      </c>
      <c r="K3258" s="273">
        <v>68.52</v>
      </c>
      <c r="L3258" s="272" t="s">
        <v>7090</v>
      </c>
    </row>
    <row r="3259" spans="1:12">
      <c r="A3259" s="272" t="s">
        <v>9985</v>
      </c>
      <c r="B3259" s="272" t="s">
        <v>9986</v>
      </c>
      <c r="C3259" s="272" t="s">
        <v>10379</v>
      </c>
      <c r="D3259" s="272" t="s">
        <v>10380</v>
      </c>
      <c r="E3259" s="273" t="s">
        <v>7087</v>
      </c>
      <c r="F3259" s="272" t="s">
        <v>7087</v>
      </c>
      <c r="G3259" s="272">
        <v>101653</v>
      </c>
      <c r="H3259" s="272" t="s">
        <v>10470</v>
      </c>
      <c r="I3259" s="272" t="s">
        <v>17</v>
      </c>
      <c r="J3259" s="272" t="s">
        <v>7089</v>
      </c>
      <c r="K3259" s="273">
        <v>283.27999999999997</v>
      </c>
      <c r="L3259" s="272" t="s">
        <v>7090</v>
      </c>
    </row>
    <row r="3260" spans="1:12">
      <c r="A3260" s="272" t="s">
        <v>9985</v>
      </c>
      <c r="B3260" s="272" t="s">
        <v>9986</v>
      </c>
      <c r="C3260" s="272" t="s">
        <v>10379</v>
      </c>
      <c r="D3260" s="272" t="s">
        <v>10380</v>
      </c>
      <c r="E3260" s="273" t="s">
        <v>7087</v>
      </c>
      <c r="F3260" s="272" t="s">
        <v>7087</v>
      </c>
      <c r="G3260" s="272">
        <v>101654</v>
      </c>
      <c r="H3260" s="272" t="s">
        <v>10471</v>
      </c>
      <c r="I3260" s="272" t="s">
        <v>17</v>
      </c>
      <c r="J3260" s="272" t="s">
        <v>7089</v>
      </c>
      <c r="K3260" s="273">
        <v>267.08</v>
      </c>
      <c r="L3260" s="272" t="s">
        <v>7090</v>
      </c>
    </row>
    <row r="3261" spans="1:12">
      <c r="A3261" s="272" t="s">
        <v>9985</v>
      </c>
      <c r="B3261" s="272" t="s">
        <v>9986</v>
      </c>
      <c r="C3261" s="272" t="s">
        <v>10379</v>
      </c>
      <c r="D3261" s="272" t="s">
        <v>10380</v>
      </c>
      <c r="E3261" s="273" t="s">
        <v>7087</v>
      </c>
      <c r="F3261" s="272" t="s">
        <v>7087</v>
      </c>
      <c r="G3261" s="272">
        <v>101655</v>
      </c>
      <c r="H3261" s="272" t="s">
        <v>10472</v>
      </c>
      <c r="I3261" s="272" t="s">
        <v>17</v>
      </c>
      <c r="J3261" s="272" t="s">
        <v>7089</v>
      </c>
      <c r="K3261" s="273">
        <v>426.96</v>
      </c>
      <c r="L3261" s="272" t="s">
        <v>7090</v>
      </c>
    </row>
    <row r="3262" spans="1:12">
      <c r="A3262" s="272" t="s">
        <v>9985</v>
      </c>
      <c r="B3262" s="272" t="s">
        <v>9986</v>
      </c>
      <c r="C3262" s="272" t="s">
        <v>10379</v>
      </c>
      <c r="D3262" s="272" t="s">
        <v>10380</v>
      </c>
      <c r="E3262" s="273" t="s">
        <v>7087</v>
      </c>
      <c r="F3262" s="272" t="s">
        <v>7087</v>
      </c>
      <c r="G3262" s="272">
        <v>101656</v>
      </c>
      <c r="H3262" s="272" t="s">
        <v>10473</v>
      </c>
      <c r="I3262" s="272" t="s">
        <v>17</v>
      </c>
      <c r="J3262" s="272" t="s">
        <v>7089</v>
      </c>
      <c r="K3262" s="273">
        <v>464.29</v>
      </c>
      <c r="L3262" s="272" t="s">
        <v>7090</v>
      </c>
    </row>
    <row r="3263" spans="1:12">
      <c r="A3263" s="272" t="s">
        <v>9985</v>
      </c>
      <c r="B3263" s="272" t="s">
        <v>9986</v>
      </c>
      <c r="C3263" s="272" t="s">
        <v>10379</v>
      </c>
      <c r="D3263" s="272" t="s">
        <v>10380</v>
      </c>
      <c r="E3263" s="273" t="s">
        <v>7087</v>
      </c>
      <c r="F3263" s="272" t="s">
        <v>7087</v>
      </c>
      <c r="G3263" s="272">
        <v>101657</v>
      </c>
      <c r="H3263" s="272" t="s">
        <v>10474</v>
      </c>
      <c r="I3263" s="272" t="s">
        <v>17</v>
      </c>
      <c r="J3263" s="272" t="s">
        <v>7089</v>
      </c>
      <c r="K3263" s="273">
        <v>543.80999999999995</v>
      </c>
      <c r="L3263" s="272" t="s">
        <v>7090</v>
      </c>
    </row>
    <row r="3264" spans="1:12">
      <c r="A3264" s="272" t="s">
        <v>9985</v>
      </c>
      <c r="B3264" s="272" t="s">
        <v>9986</v>
      </c>
      <c r="C3264" s="272" t="s">
        <v>10379</v>
      </c>
      <c r="D3264" s="272" t="s">
        <v>10380</v>
      </c>
      <c r="E3264" s="273" t="s">
        <v>7087</v>
      </c>
      <c r="F3264" s="272" t="s">
        <v>7087</v>
      </c>
      <c r="G3264" s="272">
        <v>101658</v>
      </c>
      <c r="H3264" s="272" t="s">
        <v>10475</v>
      </c>
      <c r="I3264" s="272" t="s">
        <v>17</v>
      </c>
      <c r="J3264" s="272" t="s">
        <v>7089</v>
      </c>
      <c r="K3264" s="273">
        <v>707.32</v>
      </c>
      <c r="L3264" s="272" t="s">
        <v>7090</v>
      </c>
    </row>
    <row r="3265" spans="1:12">
      <c r="A3265" s="272" t="s">
        <v>9985</v>
      </c>
      <c r="B3265" s="272" t="s">
        <v>9986</v>
      </c>
      <c r="C3265" s="272" t="s">
        <v>10379</v>
      </c>
      <c r="D3265" s="272" t="s">
        <v>10380</v>
      </c>
      <c r="E3265" s="273" t="s">
        <v>7087</v>
      </c>
      <c r="F3265" s="272" t="s">
        <v>7087</v>
      </c>
      <c r="G3265" s="272">
        <v>101659</v>
      </c>
      <c r="H3265" s="272" t="s">
        <v>10476</v>
      </c>
      <c r="I3265" s="272" t="s">
        <v>17</v>
      </c>
      <c r="J3265" s="272" t="s">
        <v>7089</v>
      </c>
      <c r="K3265" s="273">
        <v>809.02</v>
      </c>
      <c r="L3265" s="272" t="s">
        <v>7090</v>
      </c>
    </row>
    <row r="3266" spans="1:12">
      <c r="A3266" s="272" t="s">
        <v>9985</v>
      </c>
      <c r="B3266" s="272" t="s">
        <v>9986</v>
      </c>
      <c r="C3266" s="272" t="s">
        <v>10379</v>
      </c>
      <c r="D3266" s="272" t="s">
        <v>10380</v>
      </c>
      <c r="E3266" s="273" t="s">
        <v>7087</v>
      </c>
      <c r="F3266" s="272" t="s">
        <v>7087</v>
      </c>
      <c r="G3266" s="272">
        <v>101660</v>
      </c>
      <c r="H3266" s="272" t="s">
        <v>10477</v>
      </c>
      <c r="I3266" s="272" t="s">
        <v>17</v>
      </c>
      <c r="J3266" s="272" t="s">
        <v>7089</v>
      </c>
      <c r="K3266" s="274">
        <v>1289.0899999999999</v>
      </c>
      <c r="L3266" s="272" t="s">
        <v>7090</v>
      </c>
    </row>
    <row r="3267" spans="1:12">
      <c r="A3267" s="272" t="s">
        <v>9985</v>
      </c>
      <c r="B3267" s="272" t="s">
        <v>9986</v>
      </c>
      <c r="C3267" s="272" t="s">
        <v>10379</v>
      </c>
      <c r="D3267" s="272" t="s">
        <v>10380</v>
      </c>
      <c r="E3267" s="273" t="s">
        <v>7087</v>
      </c>
      <c r="F3267" s="272" t="s">
        <v>7087</v>
      </c>
      <c r="G3267" s="272">
        <v>101661</v>
      </c>
      <c r="H3267" s="272" t="s">
        <v>10478</v>
      </c>
      <c r="I3267" s="272" t="s">
        <v>17</v>
      </c>
      <c r="J3267" s="272" t="s">
        <v>7089</v>
      </c>
      <c r="K3267" s="273">
        <v>119.84</v>
      </c>
      <c r="L3267" s="272" t="s">
        <v>7090</v>
      </c>
    </row>
    <row r="3268" spans="1:12">
      <c r="A3268" s="272" t="s">
        <v>9985</v>
      </c>
      <c r="B3268" s="272" t="s">
        <v>9986</v>
      </c>
      <c r="C3268" s="272" t="s">
        <v>10379</v>
      </c>
      <c r="D3268" s="272" t="s">
        <v>10380</v>
      </c>
      <c r="E3268" s="273" t="s">
        <v>7087</v>
      </c>
      <c r="F3268" s="272" t="s">
        <v>7087</v>
      </c>
      <c r="G3268" s="272">
        <v>101663</v>
      </c>
      <c r="H3268" s="272" t="s">
        <v>10479</v>
      </c>
      <c r="I3268" s="272" t="s">
        <v>17</v>
      </c>
      <c r="J3268" s="272" t="s">
        <v>7147</v>
      </c>
      <c r="K3268" s="273">
        <v>26.85</v>
      </c>
      <c r="L3268" s="272" t="s">
        <v>7090</v>
      </c>
    </row>
    <row r="3269" spans="1:12">
      <c r="A3269" s="272" t="s">
        <v>9985</v>
      </c>
      <c r="B3269" s="272" t="s">
        <v>9986</v>
      </c>
      <c r="C3269" s="272" t="s">
        <v>10379</v>
      </c>
      <c r="D3269" s="272" t="s">
        <v>10380</v>
      </c>
      <c r="E3269" s="273" t="s">
        <v>7087</v>
      </c>
      <c r="F3269" s="272" t="s">
        <v>7087</v>
      </c>
      <c r="G3269" s="272">
        <v>101664</v>
      </c>
      <c r="H3269" s="272" t="s">
        <v>10480</v>
      </c>
      <c r="I3269" s="272" t="s">
        <v>17</v>
      </c>
      <c r="J3269" s="272" t="s">
        <v>7147</v>
      </c>
      <c r="K3269" s="273">
        <v>27.98</v>
      </c>
      <c r="L3269" s="272" t="s">
        <v>7090</v>
      </c>
    </row>
    <row r="3270" spans="1:12">
      <c r="A3270" s="272" t="s">
        <v>9985</v>
      </c>
      <c r="B3270" s="272" t="s">
        <v>9986</v>
      </c>
      <c r="C3270" s="272" t="s">
        <v>10379</v>
      </c>
      <c r="D3270" s="272" t="s">
        <v>10380</v>
      </c>
      <c r="E3270" s="273" t="s">
        <v>7087</v>
      </c>
      <c r="F3270" s="272" t="s">
        <v>7087</v>
      </c>
      <c r="G3270" s="272">
        <v>101665</v>
      </c>
      <c r="H3270" s="272" t="s">
        <v>10481</v>
      </c>
      <c r="I3270" s="272" t="s">
        <v>17</v>
      </c>
      <c r="J3270" s="272" t="s">
        <v>7147</v>
      </c>
      <c r="K3270" s="273">
        <v>32.869999999999997</v>
      </c>
      <c r="L3270" s="272" t="s">
        <v>7090</v>
      </c>
    </row>
    <row r="3271" spans="1:12">
      <c r="A3271" s="272" t="s">
        <v>9985</v>
      </c>
      <c r="B3271" s="272" t="s">
        <v>9986</v>
      </c>
      <c r="C3271" s="272" t="s">
        <v>10379</v>
      </c>
      <c r="D3271" s="272" t="s">
        <v>10380</v>
      </c>
      <c r="E3271" s="273" t="s">
        <v>7087</v>
      </c>
      <c r="F3271" s="272" t="s">
        <v>7087</v>
      </c>
      <c r="G3271" s="272">
        <v>102085</v>
      </c>
      <c r="H3271" s="272" t="s">
        <v>10482</v>
      </c>
      <c r="I3271" s="272" t="s">
        <v>17</v>
      </c>
      <c r="J3271" s="272" t="s">
        <v>7089</v>
      </c>
      <c r="K3271" s="273">
        <v>199.96</v>
      </c>
      <c r="L3271" s="272" t="s">
        <v>7090</v>
      </c>
    </row>
    <row r="3272" spans="1:12">
      <c r="A3272" s="272" t="s">
        <v>9985</v>
      </c>
      <c r="B3272" s="272" t="s">
        <v>9986</v>
      </c>
      <c r="C3272" s="272" t="s">
        <v>10483</v>
      </c>
      <c r="D3272" s="272" t="s">
        <v>10484</v>
      </c>
      <c r="E3272" s="273" t="s">
        <v>7087</v>
      </c>
      <c r="F3272" s="272" t="s">
        <v>7087</v>
      </c>
      <c r="G3272" s="272">
        <v>100578</v>
      </c>
      <c r="H3272" s="272" t="s">
        <v>10485</v>
      </c>
      <c r="I3272" s="272" t="s">
        <v>17</v>
      </c>
      <c r="J3272" s="272" t="s">
        <v>7089</v>
      </c>
      <c r="K3272" s="273">
        <v>500.88</v>
      </c>
      <c r="L3272" s="272" t="s">
        <v>7090</v>
      </c>
    </row>
    <row r="3273" spans="1:12">
      <c r="A3273" s="272" t="s">
        <v>9985</v>
      </c>
      <c r="B3273" s="272" t="s">
        <v>9986</v>
      </c>
      <c r="C3273" s="272" t="s">
        <v>10483</v>
      </c>
      <c r="D3273" s="272" t="s">
        <v>10484</v>
      </c>
      <c r="E3273" s="273" t="s">
        <v>7087</v>
      </c>
      <c r="F3273" s="272" t="s">
        <v>7087</v>
      </c>
      <c r="G3273" s="272">
        <v>100579</v>
      </c>
      <c r="H3273" s="272" t="s">
        <v>10486</v>
      </c>
      <c r="I3273" s="272" t="s">
        <v>17</v>
      </c>
      <c r="J3273" s="272" t="s">
        <v>7089</v>
      </c>
      <c r="K3273" s="273">
        <v>549.25</v>
      </c>
      <c r="L3273" s="272" t="s">
        <v>7090</v>
      </c>
    </row>
    <row r="3274" spans="1:12">
      <c r="A3274" s="272" t="s">
        <v>9985</v>
      </c>
      <c r="B3274" s="272" t="s">
        <v>9986</v>
      </c>
      <c r="C3274" s="272" t="s">
        <v>10483</v>
      </c>
      <c r="D3274" s="272" t="s">
        <v>10484</v>
      </c>
      <c r="E3274" s="273" t="s">
        <v>7087</v>
      </c>
      <c r="F3274" s="272" t="s">
        <v>7087</v>
      </c>
      <c r="G3274" s="272">
        <v>100580</v>
      </c>
      <c r="H3274" s="272" t="s">
        <v>10487</v>
      </c>
      <c r="I3274" s="272" t="s">
        <v>17</v>
      </c>
      <c r="J3274" s="272" t="s">
        <v>7089</v>
      </c>
      <c r="K3274" s="273">
        <v>600.57000000000005</v>
      </c>
      <c r="L3274" s="272" t="s">
        <v>7090</v>
      </c>
    </row>
    <row r="3275" spans="1:12">
      <c r="A3275" s="272" t="s">
        <v>9985</v>
      </c>
      <c r="B3275" s="272" t="s">
        <v>9986</v>
      </c>
      <c r="C3275" s="272" t="s">
        <v>10483</v>
      </c>
      <c r="D3275" s="272" t="s">
        <v>10484</v>
      </c>
      <c r="E3275" s="273" t="s">
        <v>7087</v>
      </c>
      <c r="F3275" s="272" t="s">
        <v>7087</v>
      </c>
      <c r="G3275" s="272">
        <v>100581</v>
      </c>
      <c r="H3275" s="272" t="s">
        <v>10488</v>
      </c>
      <c r="I3275" s="272" t="s">
        <v>17</v>
      </c>
      <c r="J3275" s="272" t="s">
        <v>7089</v>
      </c>
      <c r="K3275" s="273">
        <v>573.22</v>
      </c>
      <c r="L3275" s="272" t="s">
        <v>7090</v>
      </c>
    </row>
    <row r="3276" spans="1:12">
      <c r="A3276" s="272" t="s">
        <v>9985</v>
      </c>
      <c r="B3276" s="272" t="s">
        <v>9986</v>
      </c>
      <c r="C3276" s="272" t="s">
        <v>10483</v>
      </c>
      <c r="D3276" s="272" t="s">
        <v>10484</v>
      </c>
      <c r="E3276" s="273" t="s">
        <v>7087</v>
      </c>
      <c r="F3276" s="272" t="s">
        <v>7087</v>
      </c>
      <c r="G3276" s="272">
        <v>100582</v>
      </c>
      <c r="H3276" s="272" t="s">
        <v>10489</v>
      </c>
      <c r="I3276" s="272" t="s">
        <v>17</v>
      </c>
      <c r="J3276" s="272" t="s">
        <v>7089</v>
      </c>
      <c r="K3276" s="273">
        <v>665.69</v>
      </c>
      <c r="L3276" s="272" t="s">
        <v>7090</v>
      </c>
    </row>
    <row r="3277" spans="1:12">
      <c r="A3277" s="272" t="s">
        <v>9985</v>
      </c>
      <c r="B3277" s="272" t="s">
        <v>9986</v>
      </c>
      <c r="C3277" s="272" t="s">
        <v>10483</v>
      </c>
      <c r="D3277" s="272" t="s">
        <v>10484</v>
      </c>
      <c r="E3277" s="273" t="s">
        <v>7087</v>
      </c>
      <c r="F3277" s="272" t="s">
        <v>7087</v>
      </c>
      <c r="G3277" s="272">
        <v>100583</v>
      </c>
      <c r="H3277" s="272" t="s">
        <v>10490</v>
      </c>
      <c r="I3277" s="272" t="s">
        <v>17</v>
      </c>
      <c r="J3277" s="272" t="s">
        <v>7089</v>
      </c>
      <c r="K3277" s="273">
        <v>598.88</v>
      </c>
      <c r="L3277" s="272" t="s">
        <v>7090</v>
      </c>
    </row>
    <row r="3278" spans="1:12">
      <c r="A3278" s="272" t="s">
        <v>9985</v>
      </c>
      <c r="B3278" s="272" t="s">
        <v>9986</v>
      </c>
      <c r="C3278" s="272" t="s">
        <v>10483</v>
      </c>
      <c r="D3278" s="272" t="s">
        <v>10484</v>
      </c>
      <c r="E3278" s="273" t="s">
        <v>7087</v>
      </c>
      <c r="F3278" s="272" t="s">
        <v>7087</v>
      </c>
      <c r="G3278" s="272">
        <v>100584</v>
      </c>
      <c r="H3278" s="272" t="s">
        <v>10491</v>
      </c>
      <c r="I3278" s="272" t="s">
        <v>17</v>
      </c>
      <c r="J3278" s="272" t="s">
        <v>7089</v>
      </c>
      <c r="K3278" s="273">
        <v>654.51</v>
      </c>
      <c r="L3278" s="272" t="s">
        <v>7090</v>
      </c>
    </row>
    <row r="3279" spans="1:12">
      <c r="A3279" s="272" t="s">
        <v>9985</v>
      </c>
      <c r="B3279" s="272" t="s">
        <v>9986</v>
      </c>
      <c r="C3279" s="272" t="s">
        <v>10483</v>
      </c>
      <c r="D3279" s="272" t="s">
        <v>10484</v>
      </c>
      <c r="E3279" s="273" t="s">
        <v>7087</v>
      </c>
      <c r="F3279" s="272" t="s">
        <v>7087</v>
      </c>
      <c r="G3279" s="272">
        <v>100585</v>
      </c>
      <c r="H3279" s="272" t="s">
        <v>10492</v>
      </c>
      <c r="I3279" s="272" t="s">
        <v>17</v>
      </c>
      <c r="J3279" s="272" t="s">
        <v>7089</v>
      </c>
      <c r="K3279" s="273">
        <v>648.77</v>
      </c>
      <c r="L3279" s="272" t="s">
        <v>7090</v>
      </c>
    </row>
    <row r="3280" spans="1:12">
      <c r="A3280" s="272" t="s">
        <v>9985</v>
      </c>
      <c r="B3280" s="272" t="s">
        <v>9986</v>
      </c>
      <c r="C3280" s="272" t="s">
        <v>10483</v>
      </c>
      <c r="D3280" s="272" t="s">
        <v>10484</v>
      </c>
      <c r="E3280" s="273" t="s">
        <v>7087</v>
      </c>
      <c r="F3280" s="272" t="s">
        <v>7087</v>
      </c>
      <c r="G3280" s="272">
        <v>100586</v>
      </c>
      <c r="H3280" s="272" t="s">
        <v>10493</v>
      </c>
      <c r="I3280" s="272" t="s">
        <v>17</v>
      </c>
      <c r="J3280" s="272" t="s">
        <v>7089</v>
      </c>
      <c r="K3280" s="273">
        <v>737.41</v>
      </c>
      <c r="L3280" s="272" t="s">
        <v>7090</v>
      </c>
    </row>
    <row r="3281" spans="1:12">
      <c r="A3281" s="272" t="s">
        <v>9985</v>
      </c>
      <c r="B3281" s="272" t="s">
        <v>9986</v>
      </c>
      <c r="C3281" s="272" t="s">
        <v>10483</v>
      </c>
      <c r="D3281" s="272" t="s">
        <v>10484</v>
      </c>
      <c r="E3281" s="273" t="s">
        <v>7087</v>
      </c>
      <c r="F3281" s="272" t="s">
        <v>7087</v>
      </c>
      <c r="G3281" s="272">
        <v>100587</v>
      </c>
      <c r="H3281" s="272" t="s">
        <v>10494</v>
      </c>
      <c r="I3281" s="272" t="s">
        <v>17</v>
      </c>
      <c r="J3281" s="272" t="s">
        <v>7089</v>
      </c>
      <c r="K3281" s="273">
        <v>700.39</v>
      </c>
      <c r="L3281" s="272" t="s">
        <v>7090</v>
      </c>
    </row>
    <row r="3282" spans="1:12">
      <c r="A3282" s="272" t="s">
        <v>9985</v>
      </c>
      <c r="B3282" s="272" t="s">
        <v>9986</v>
      </c>
      <c r="C3282" s="272" t="s">
        <v>10483</v>
      </c>
      <c r="D3282" s="272" t="s">
        <v>10484</v>
      </c>
      <c r="E3282" s="273" t="s">
        <v>7087</v>
      </c>
      <c r="F3282" s="272" t="s">
        <v>7087</v>
      </c>
      <c r="G3282" s="272">
        <v>100588</v>
      </c>
      <c r="H3282" s="272" t="s">
        <v>10495</v>
      </c>
      <c r="I3282" s="272" t="s">
        <v>17</v>
      </c>
      <c r="J3282" s="272" t="s">
        <v>7089</v>
      </c>
      <c r="K3282" s="273">
        <v>769.31</v>
      </c>
      <c r="L3282" s="272" t="s">
        <v>7090</v>
      </c>
    </row>
    <row r="3283" spans="1:12">
      <c r="A3283" s="272" t="s">
        <v>9985</v>
      </c>
      <c r="B3283" s="272" t="s">
        <v>9986</v>
      </c>
      <c r="C3283" s="272" t="s">
        <v>10483</v>
      </c>
      <c r="D3283" s="272" t="s">
        <v>10484</v>
      </c>
      <c r="E3283" s="273" t="s">
        <v>7087</v>
      </c>
      <c r="F3283" s="272" t="s">
        <v>7087</v>
      </c>
      <c r="G3283" s="272">
        <v>100589</v>
      </c>
      <c r="H3283" s="272" t="s">
        <v>10496</v>
      </c>
      <c r="I3283" s="272" t="s">
        <v>17</v>
      </c>
      <c r="J3283" s="272" t="s">
        <v>7089</v>
      </c>
      <c r="K3283" s="273">
        <v>773.94</v>
      </c>
      <c r="L3283" s="272" t="s">
        <v>7090</v>
      </c>
    </row>
    <row r="3284" spans="1:12">
      <c r="A3284" s="272" t="s">
        <v>9985</v>
      </c>
      <c r="B3284" s="272" t="s">
        <v>9986</v>
      </c>
      <c r="C3284" s="272" t="s">
        <v>10483</v>
      </c>
      <c r="D3284" s="272" t="s">
        <v>10484</v>
      </c>
      <c r="E3284" s="273" t="s">
        <v>7087</v>
      </c>
      <c r="F3284" s="272" t="s">
        <v>7087</v>
      </c>
      <c r="G3284" s="272">
        <v>100590</v>
      </c>
      <c r="H3284" s="272" t="s">
        <v>10497</v>
      </c>
      <c r="I3284" s="272" t="s">
        <v>17</v>
      </c>
      <c r="J3284" s="272" t="s">
        <v>7089</v>
      </c>
      <c r="K3284" s="273">
        <v>842</v>
      </c>
      <c r="L3284" s="272" t="s">
        <v>7090</v>
      </c>
    </row>
    <row r="3285" spans="1:12">
      <c r="A3285" s="272" t="s">
        <v>9985</v>
      </c>
      <c r="B3285" s="272" t="s">
        <v>9986</v>
      </c>
      <c r="C3285" s="272" t="s">
        <v>10483</v>
      </c>
      <c r="D3285" s="272" t="s">
        <v>10484</v>
      </c>
      <c r="E3285" s="273" t="s">
        <v>7087</v>
      </c>
      <c r="F3285" s="272" t="s">
        <v>7087</v>
      </c>
      <c r="G3285" s="272">
        <v>100591</v>
      </c>
      <c r="H3285" s="272" t="s">
        <v>10498</v>
      </c>
      <c r="I3285" s="272" t="s">
        <v>17</v>
      </c>
      <c r="J3285" s="272" t="s">
        <v>7089</v>
      </c>
      <c r="K3285" s="273">
        <v>770.11</v>
      </c>
      <c r="L3285" s="272" t="s">
        <v>7090</v>
      </c>
    </row>
    <row r="3286" spans="1:12">
      <c r="A3286" s="272" t="s">
        <v>9985</v>
      </c>
      <c r="B3286" s="272" t="s">
        <v>9986</v>
      </c>
      <c r="C3286" s="272" t="s">
        <v>10483</v>
      </c>
      <c r="D3286" s="272" t="s">
        <v>10484</v>
      </c>
      <c r="E3286" s="273" t="s">
        <v>7087</v>
      </c>
      <c r="F3286" s="272" t="s">
        <v>7087</v>
      </c>
      <c r="G3286" s="272">
        <v>100592</v>
      </c>
      <c r="H3286" s="272" t="s">
        <v>10499</v>
      </c>
      <c r="I3286" s="272" t="s">
        <v>17</v>
      </c>
      <c r="J3286" s="272" t="s">
        <v>7089</v>
      </c>
      <c r="K3286" s="273">
        <v>826.54</v>
      </c>
      <c r="L3286" s="272" t="s">
        <v>7090</v>
      </c>
    </row>
    <row r="3287" spans="1:12">
      <c r="A3287" s="272" t="s">
        <v>9985</v>
      </c>
      <c r="B3287" s="272" t="s">
        <v>9986</v>
      </c>
      <c r="C3287" s="272" t="s">
        <v>10483</v>
      </c>
      <c r="D3287" s="272" t="s">
        <v>10484</v>
      </c>
      <c r="E3287" s="273" t="s">
        <v>7087</v>
      </c>
      <c r="F3287" s="272" t="s">
        <v>7087</v>
      </c>
      <c r="G3287" s="272">
        <v>100593</v>
      </c>
      <c r="H3287" s="272" t="s">
        <v>10500</v>
      </c>
      <c r="I3287" s="272" t="s">
        <v>17</v>
      </c>
      <c r="J3287" s="272" t="s">
        <v>7089</v>
      </c>
      <c r="K3287" s="273">
        <v>824.84</v>
      </c>
      <c r="L3287" s="272" t="s">
        <v>7090</v>
      </c>
    </row>
    <row r="3288" spans="1:12">
      <c r="A3288" s="272" t="s">
        <v>9985</v>
      </c>
      <c r="B3288" s="272" t="s">
        <v>9986</v>
      </c>
      <c r="C3288" s="272" t="s">
        <v>10483</v>
      </c>
      <c r="D3288" s="272" t="s">
        <v>10484</v>
      </c>
      <c r="E3288" s="273" t="s">
        <v>7087</v>
      </c>
      <c r="F3288" s="272" t="s">
        <v>7087</v>
      </c>
      <c r="G3288" s="272">
        <v>100594</v>
      </c>
      <c r="H3288" s="272" t="s">
        <v>10501</v>
      </c>
      <c r="I3288" s="272" t="s">
        <v>17</v>
      </c>
      <c r="J3288" s="272" t="s">
        <v>7089</v>
      </c>
      <c r="K3288" s="273">
        <v>920.51</v>
      </c>
      <c r="L3288" s="272" t="s">
        <v>7090</v>
      </c>
    </row>
    <row r="3289" spans="1:12">
      <c r="A3289" s="272" t="s">
        <v>9985</v>
      </c>
      <c r="B3289" s="272" t="s">
        <v>9986</v>
      </c>
      <c r="C3289" s="272" t="s">
        <v>10483</v>
      </c>
      <c r="D3289" s="272" t="s">
        <v>10484</v>
      </c>
      <c r="E3289" s="273" t="s">
        <v>7087</v>
      </c>
      <c r="F3289" s="272" t="s">
        <v>7087</v>
      </c>
      <c r="G3289" s="272">
        <v>100595</v>
      </c>
      <c r="H3289" s="272" t="s">
        <v>10502</v>
      </c>
      <c r="I3289" s="272" t="s">
        <v>17</v>
      </c>
      <c r="J3289" s="272" t="s">
        <v>7089</v>
      </c>
      <c r="K3289" s="273">
        <v>988.98</v>
      </c>
      <c r="L3289" s="272" t="s">
        <v>7090</v>
      </c>
    </row>
    <row r="3290" spans="1:12">
      <c r="A3290" s="272" t="s">
        <v>9985</v>
      </c>
      <c r="B3290" s="272" t="s">
        <v>9986</v>
      </c>
      <c r="C3290" s="272" t="s">
        <v>10483</v>
      </c>
      <c r="D3290" s="272" t="s">
        <v>10484</v>
      </c>
      <c r="E3290" s="273" t="s">
        <v>7087</v>
      </c>
      <c r="F3290" s="272" t="s">
        <v>7087</v>
      </c>
      <c r="G3290" s="272">
        <v>100596</v>
      </c>
      <c r="H3290" s="272" t="s">
        <v>10503</v>
      </c>
      <c r="I3290" s="272" t="s">
        <v>17</v>
      </c>
      <c r="J3290" s="272" t="s">
        <v>7089</v>
      </c>
      <c r="K3290" s="274">
        <v>1118.0899999999999</v>
      </c>
      <c r="L3290" s="272" t="s">
        <v>7090</v>
      </c>
    </row>
    <row r="3291" spans="1:12">
      <c r="A3291" s="272" t="s">
        <v>9985</v>
      </c>
      <c r="B3291" s="272" t="s">
        <v>9986</v>
      </c>
      <c r="C3291" s="272" t="s">
        <v>10483</v>
      </c>
      <c r="D3291" s="272" t="s">
        <v>10484</v>
      </c>
      <c r="E3291" s="273" t="s">
        <v>7087</v>
      </c>
      <c r="F3291" s="272" t="s">
        <v>7087</v>
      </c>
      <c r="G3291" s="272">
        <v>100597</v>
      </c>
      <c r="H3291" s="272" t="s">
        <v>10504</v>
      </c>
      <c r="I3291" s="272" t="s">
        <v>17</v>
      </c>
      <c r="J3291" s="272" t="s">
        <v>7089</v>
      </c>
      <c r="K3291" s="274">
        <v>1142.31</v>
      </c>
      <c r="L3291" s="272" t="s">
        <v>7090</v>
      </c>
    </row>
    <row r="3292" spans="1:12">
      <c r="A3292" s="272" t="s">
        <v>9985</v>
      </c>
      <c r="B3292" s="272" t="s">
        <v>9986</v>
      </c>
      <c r="C3292" s="272" t="s">
        <v>10483</v>
      </c>
      <c r="D3292" s="272" t="s">
        <v>10484</v>
      </c>
      <c r="E3292" s="273" t="s">
        <v>7087</v>
      </c>
      <c r="F3292" s="272" t="s">
        <v>7087</v>
      </c>
      <c r="G3292" s="272">
        <v>100598</v>
      </c>
      <c r="H3292" s="272" t="s">
        <v>10505</v>
      </c>
      <c r="I3292" s="272" t="s">
        <v>17</v>
      </c>
      <c r="J3292" s="272" t="s">
        <v>7089</v>
      </c>
      <c r="K3292" s="274">
        <v>1248.77</v>
      </c>
      <c r="L3292" s="272" t="s">
        <v>7090</v>
      </c>
    </row>
    <row r="3293" spans="1:12">
      <c r="A3293" s="272" t="s">
        <v>9985</v>
      </c>
      <c r="B3293" s="272" t="s">
        <v>9986</v>
      </c>
      <c r="C3293" s="272" t="s">
        <v>10483</v>
      </c>
      <c r="D3293" s="272" t="s">
        <v>10484</v>
      </c>
      <c r="E3293" s="273" t="s">
        <v>7087</v>
      </c>
      <c r="F3293" s="272" t="s">
        <v>7087</v>
      </c>
      <c r="G3293" s="272">
        <v>100599</v>
      </c>
      <c r="H3293" s="272" t="s">
        <v>10506</v>
      </c>
      <c r="I3293" s="272" t="s">
        <v>17</v>
      </c>
      <c r="J3293" s="272" t="s">
        <v>7089</v>
      </c>
      <c r="K3293" s="273">
        <v>515.64</v>
      </c>
      <c r="L3293" s="272" t="s">
        <v>7090</v>
      </c>
    </row>
    <row r="3294" spans="1:12">
      <c r="A3294" s="272" t="s">
        <v>9985</v>
      </c>
      <c r="B3294" s="272" t="s">
        <v>9986</v>
      </c>
      <c r="C3294" s="272" t="s">
        <v>10483</v>
      </c>
      <c r="D3294" s="272" t="s">
        <v>10484</v>
      </c>
      <c r="E3294" s="273" t="s">
        <v>7087</v>
      </c>
      <c r="F3294" s="272" t="s">
        <v>7087</v>
      </c>
      <c r="G3294" s="272">
        <v>100600</v>
      </c>
      <c r="H3294" s="272" t="s">
        <v>10507</v>
      </c>
      <c r="I3294" s="272" t="s">
        <v>17</v>
      </c>
      <c r="J3294" s="272" t="s">
        <v>7089</v>
      </c>
      <c r="K3294" s="273">
        <v>608.52</v>
      </c>
      <c r="L3294" s="272" t="s">
        <v>7090</v>
      </c>
    </row>
    <row r="3295" spans="1:12">
      <c r="A3295" s="272" t="s">
        <v>9985</v>
      </c>
      <c r="B3295" s="272" t="s">
        <v>9986</v>
      </c>
      <c r="C3295" s="272" t="s">
        <v>10483</v>
      </c>
      <c r="D3295" s="272" t="s">
        <v>10484</v>
      </c>
      <c r="E3295" s="273" t="s">
        <v>7087</v>
      </c>
      <c r="F3295" s="272" t="s">
        <v>7087</v>
      </c>
      <c r="G3295" s="272">
        <v>100601</v>
      </c>
      <c r="H3295" s="272" t="s">
        <v>10508</v>
      </c>
      <c r="I3295" s="272" t="s">
        <v>17</v>
      </c>
      <c r="J3295" s="272" t="s">
        <v>7089</v>
      </c>
      <c r="K3295" s="273">
        <v>764.74</v>
      </c>
      <c r="L3295" s="272" t="s">
        <v>7090</v>
      </c>
    </row>
    <row r="3296" spans="1:12">
      <c r="A3296" s="272" t="s">
        <v>9985</v>
      </c>
      <c r="B3296" s="272" t="s">
        <v>9986</v>
      </c>
      <c r="C3296" s="272" t="s">
        <v>10483</v>
      </c>
      <c r="D3296" s="272" t="s">
        <v>10484</v>
      </c>
      <c r="E3296" s="273" t="s">
        <v>7087</v>
      </c>
      <c r="F3296" s="272" t="s">
        <v>7087</v>
      </c>
      <c r="G3296" s="272">
        <v>100602</v>
      </c>
      <c r="H3296" s="272" t="s">
        <v>10509</v>
      </c>
      <c r="I3296" s="272" t="s">
        <v>17</v>
      </c>
      <c r="J3296" s="272" t="s">
        <v>7089</v>
      </c>
      <c r="K3296" s="273">
        <v>959.63</v>
      </c>
      <c r="L3296" s="272" t="s">
        <v>7090</v>
      </c>
    </row>
    <row r="3297" spans="1:12">
      <c r="A3297" s="272" t="s">
        <v>9985</v>
      </c>
      <c r="B3297" s="272" t="s">
        <v>9986</v>
      </c>
      <c r="C3297" s="272" t="s">
        <v>10483</v>
      </c>
      <c r="D3297" s="272" t="s">
        <v>10484</v>
      </c>
      <c r="E3297" s="273" t="s">
        <v>7087</v>
      </c>
      <c r="F3297" s="272" t="s">
        <v>7087</v>
      </c>
      <c r="G3297" s="272">
        <v>100603</v>
      </c>
      <c r="H3297" s="272" t="s">
        <v>10510</v>
      </c>
      <c r="I3297" s="272" t="s">
        <v>17</v>
      </c>
      <c r="J3297" s="272" t="s">
        <v>7089</v>
      </c>
      <c r="K3297" s="274">
        <v>1461.26</v>
      </c>
      <c r="L3297" s="272" t="s">
        <v>7090</v>
      </c>
    </row>
    <row r="3298" spans="1:12">
      <c r="A3298" s="272" t="s">
        <v>9985</v>
      </c>
      <c r="B3298" s="272" t="s">
        <v>9986</v>
      </c>
      <c r="C3298" s="272" t="s">
        <v>10483</v>
      </c>
      <c r="D3298" s="272" t="s">
        <v>10484</v>
      </c>
      <c r="E3298" s="273" t="s">
        <v>7087</v>
      </c>
      <c r="F3298" s="272" t="s">
        <v>7087</v>
      </c>
      <c r="G3298" s="272">
        <v>100604</v>
      </c>
      <c r="H3298" s="272" t="s">
        <v>10511</v>
      </c>
      <c r="I3298" s="272" t="s">
        <v>17</v>
      </c>
      <c r="J3298" s="272" t="s">
        <v>7089</v>
      </c>
      <c r="K3298" s="273">
        <v>647.51</v>
      </c>
      <c r="L3298" s="272" t="s">
        <v>7090</v>
      </c>
    </row>
    <row r="3299" spans="1:12">
      <c r="A3299" s="272" t="s">
        <v>9985</v>
      </c>
      <c r="B3299" s="272" t="s">
        <v>9986</v>
      </c>
      <c r="C3299" s="272" t="s">
        <v>10483</v>
      </c>
      <c r="D3299" s="272" t="s">
        <v>10484</v>
      </c>
      <c r="E3299" s="273" t="s">
        <v>7087</v>
      </c>
      <c r="F3299" s="272" t="s">
        <v>7087</v>
      </c>
      <c r="G3299" s="272">
        <v>100605</v>
      </c>
      <c r="H3299" s="272" t="s">
        <v>10512</v>
      </c>
      <c r="I3299" s="272" t="s">
        <v>17</v>
      </c>
      <c r="J3299" s="272" t="s">
        <v>7089</v>
      </c>
      <c r="K3299" s="274">
        <v>1007.98</v>
      </c>
      <c r="L3299" s="272" t="s">
        <v>7090</v>
      </c>
    </row>
    <row r="3300" spans="1:12">
      <c r="A3300" s="272" t="s">
        <v>9985</v>
      </c>
      <c r="B3300" s="272" t="s">
        <v>9986</v>
      </c>
      <c r="C3300" s="272" t="s">
        <v>10483</v>
      </c>
      <c r="D3300" s="272" t="s">
        <v>10484</v>
      </c>
      <c r="E3300" s="273" t="s">
        <v>7087</v>
      </c>
      <c r="F3300" s="272" t="s">
        <v>7087</v>
      </c>
      <c r="G3300" s="272">
        <v>100606</v>
      </c>
      <c r="H3300" s="272" t="s">
        <v>10513</v>
      </c>
      <c r="I3300" s="272" t="s">
        <v>17</v>
      </c>
      <c r="J3300" s="272" t="s">
        <v>7089</v>
      </c>
      <c r="K3300" s="274">
        <v>1521.68</v>
      </c>
      <c r="L3300" s="272" t="s">
        <v>7090</v>
      </c>
    </row>
    <row r="3301" spans="1:12">
      <c r="A3301" s="272" t="s">
        <v>9985</v>
      </c>
      <c r="B3301" s="272" t="s">
        <v>9986</v>
      </c>
      <c r="C3301" s="272" t="s">
        <v>10483</v>
      </c>
      <c r="D3301" s="272" t="s">
        <v>10484</v>
      </c>
      <c r="E3301" s="273" t="s">
        <v>7087</v>
      </c>
      <c r="F3301" s="272" t="s">
        <v>7087</v>
      </c>
      <c r="G3301" s="272">
        <v>100607</v>
      </c>
      <c r="H3301" s="272" t="s">
        <v>10514</v>
      </c>
      <c r="I3301" s="272" t="s">
        <v>17</v>
      </c>
      <c r="J3301" s="272" t="s">
        <v>7089</v>
      </c>
      <c r="K3301" s="273">
        <v>666.1</v>
      </c>
      <c r="L3301" s="272" t="s">
        <v>7090</v>
      </c>
    </row>
    <row r="3302" spans="1:12">
      <c r="A3302" s="272" t="s">
        <v>9985</v>
      </c>
      <c r="B3302" s="272" t="s">
        <v>9986</v>
      </c>
      <c r="C3302" s="272" t="s">
        <v>10483</v>
      </c>
      <c r="D3302" s="272" t="s">
        <v>10484</v>
      </c>
      <c r="E3302" s="273" t="s">
        <v>7087</v>
      </c>
      <c r="F3302" s="272" t="s">
        <v>7087</v>
      </c>
      <c r="G3302" s="272">
        <v>100608</v>
      </c>
      <c r="H3302" s="272" t="s">
        <v>10515</v>
      </c>
      <c r="I3302" s="272" t="s">
        <v>17</v>
      </c>
      <c r="J3302" s="272" t="s">
        <v>7089</v>
      </c>
      <c r="K3302" s="274">
        <v>1031.8</v>
      </c>
      <c r="L3302" s="272" t="s">
        <v>7090</v>
      </c>
    </row>
    <row r="3303" spans="1:12">
      <c r="A3303" s="272" t="s">
        <v>9985</v>
      </c>
      <c r="B3303" s="272" t="s">
        <v>9986</v>
      </c>
      <c r="C3303" s="272" t="s">
        <v>10483</v>
      </c>
      <c r="D3303" s="272" t="s">
        <v>10484</v>
      </c>
      <c r="E3303" s="273" t="s">
        <v>7087</v>
      </c>
      <c r="F3303" s="272" t="s">
        <v>7087</v>
      </c>
      <c r="G3303" s="272">
        <v>100609</v>
      </c>
      <c r="H3303" s="272" t="s">
        <v>10516</v>
      </c>
      <c r="I3303" s="272" t="s">
        <v>17</v>
      </c>
      <c r="J3303" s="272" t="s">
        <v>7089</v>
      </c>
      <c r="K3303" s="274">
        <v>1553.96</v>
      </c>
      <c r="L3303" s="272" t="s">
        <v>7090</v>
      </c>
    </row>
    <row r="3304" spans="1:12">
      <c r="A3304" s="272" t="s">
        <v>9985</v>
      </c>
      <c r="B3304" s="272" t="s">
        <v>9986</v>
      </c>
      <c r="C3304" s="272" t="s">
        <v>10483</v>
      </c>
      <c r="D3304" s="272" t="s">
        <v>10484</v>
      </c>
      <c r="E3304" s="273" t="s">
        <v>7087</v>
      </c>
      <c r="F3304" s="272" t="s">
        <v>7087</v>
      </c>
      <c r="G3304" s="272">
        <v>100610</v>
      </c>
      <c r="H3304" s="272" t="s">
        <v>10517</v>
      </c>
      <c r="I3304" s="272" t="s">
        <v>17</v>
      </c>
      <c r="J3304" s="272" t="s">
        <v>7089</v>
      </c>
      <c r="K3304" s="273">
        <v>684.64</v>
      </c>
      <c r="L3304" s="272" t="s">
        <v>7090</v>
      </c>
    </row>
    <row r="3305" spans="1:12">
      <c r="A3305" s="272" t="s">
        <v>9985</v>
      </c>
      <c r="B3305" s="272" t="s">
        <v>9986</v>
      </c>
      <c r="C3305" s="272" t="s">
        <v>10483</v>
      </c>
      <c r="D3305" s="272" t="s">
        <v>10484</v>
      </c>
      <c r="E3305" s="273" t="s">
        <v>7087</v>
      </c>
      <c r="F3305" s="272" t="s">
        <v>7087</v>
      </c>
      <c r="G3305" s="272">
        <v>100611</v>
      </c>
      <c r="H3305" s="272" t="s">
        <v>10518</v>
      </c>
      <c r="I3305" s="272" t="s">
        <v>17</v>
      </c>
      <c r="J3305" s="272" t="s">
        <v>7089</v>
      </c>
      <c r="K3305" s="273">
        <v>849.14</v>
      </c>
      <c r="L3305" s="272" t="s">
        <v>7090</v>
      </c>
    </row>
    <row r="3306" spans="1:12">
      <c r="A3306" s="272" t="s">
        <v>9985</v>
      </c>
      <c r="B3306" s="272" t="s">
        <v>9986</v>
      </c>
      <c r="C3306" s="272" t="s">
        <v>10483</v>
      </c>
      <c r="D3306" s="272" t="s">
        <v>10484</v>
      </c>
      <c r="E3306" s="273" t="s">
        <v>7087</v>
      </c>
      <c r="F3306" s="272" t="s">
        <v>7087</v>
      </c>
      <c r="G3306" s="272">
        <v>100612</v>
      </c>
      <c r="H3306" s="272" t="s">
        <v>10519</v>
      </c>
      <c r="I3306" s="272" t="s">
        <v>17</v>
      </c>
      <c r="J3306" s="272" t="s">
        <v>7089</v>
      </c>
      <c r="K3306" s="274">
        <v>1055.25</v>
      </c>
      <c r="L3306" s="272" t="s">
        <v>7090</v>
      </c>
    </row>
    <row r="3307" spans="1:12">
      <c r="A3307" s="272" t="s">
        <v>9985</v>
      </c>
      <c r="B3307" s="272" t="s">
        <v>9986</v>
      </c>
      <c r="C3307" s="272" t="s">
        <v>10483</v>
      </c>
      <c r="D3307" s="272" t="s">
        <v>10484</v>
      </c>
      <c r="E3307" s="273" t="s">
        <v>7087</v>
      </c>
      <c r="F3307" s="272" t="s">
        <v>7087</v>
      </c>
      <c r="G3307" s="272">
        <v>100613</v>
      </c>
      <c r="H3307" s="272" t="s">
        <v>10520</v>
      </c>
      <c r="I3307" s="272" t="s">
        <v>17</v>
      </c>
      <c r="J3307" s="272" t="s">
        <v>7089</v>
      </c>
      <c r="K3307" s="274">
        <v>1585.51</v>
      </c>
      <c r="L3307" s="272" t="s">
        <v>7090</v>
      </c>
    </row>
    <row r="3308" spans="1:12">
      <c r="A3308" s="272" t="s">
        <v>9985</v>
      </c>
      <c r="B3308" s="272" t="s">
        <v>9986</v>
      </c>
      <c r="C3308" s="272" t="s">
        <v>10483</v>
      </c>
      <c r="D3308" s="272" t="s">
        <v>10484</v>
      </c>
      <c r="E3308" s="273" t="s">
        <v>7087</v>
      </c>
      <c r="F3308" s="272" t="s">
        <v>7087</v>
      </c>
      <c r="G3308" s="272">
        <v>100614</v>
      </c>
      <c r="H3308" s="272" t="s">
        <v>10521</v>
      </c>
      <c r="I3308" s="272" t="s">
        <v>17</v>
      </c>
      <c r="J3308" s="272" t="s">
        <v>7089</v>
      </c>
      <c r="K3308" s="273">
        <v>890.65</v>
      </c>
      <c r="L3308" s="272" t="s">
        <v>7090</v>
      </c>
    </row>
    <row r="3309" spans="1:12">
      <c r="A3309" s="272" t="s">
        <v>9985</v>
      </c>
      <c r="B3309" s="272" t="s">
        <v>9986</v>
      </c>
      <c r="C3309" s="272" t="s">
        <v>10483</v>
      </c>
      <c r="D3309" s="272" t="s">
        <v>10484</v>
      </c>
      <c r="E3309" s="273" t="s">
        <v>7087</v>
      </c>
      <c r="F3309" s="272" t="s">
        <v>7087</v>
      </c>
      <c r="G3309" s="272">
        <v>100615</v>
      </c>
      <c r="H3309" s="272" t="s">
        <v>10522</v>
      </c>
      <c r="I3309" s="272" t="s">
        <v>17</v>
      </c>
      <c r="J3309" s="272" t="s">
        <v>7089</v>
      </c>
      <c r="K3309" s="274">
        <v>1101.8</v>
      </c>
      <c r="L3309" s="272" t="s">
        <v>7090</v>
      </c>
    </row>
    <row r="3310" spans="1:12">
      <c r="A3310" s="272" t="s">
        <v>9985</v>
      </c>
      <c r="B3310" s="272" t="s">
        <v>9986</v>
      </c>
      <c r="C3310" s="272" t="s">
        <v>10483</v>
      </c>
      <c r="D3310" s="272" t="s">
        <v>10484</v>
      </c>
      <c r="E3310" s="273" t="s">
        <v>7087</v>
      </c>
      <c r="F3310" s="272" t="s">
        <v>7087</v>
      </c>
      <c r="G3310" s="272">
        <v>100616</v>
      </c>
      <c r="H3310" s="272" t="s">
        <v>10523</v>
      </c>
      <c r="I3310" s="272" t="s">
        <v>17</v>
      </c>
      <c r="J3310" s="272" t="s">
        <v>7089</v>
      </c>
      <c r="K3310" s="274">
        <v>1651.81</v>
      </c>
      <c r="L3310" s="272" t="s">
        <v>7090</v>
      </c>
    </row>
    <row r="3311" spans="1:12">
      <c r="A3311" s="272" t="s">
        <v>9985</v>
      </c>
      <c r="B3311" s="272" t="s">
        <v>9986</v>
      </c>
      <c r="C3311" s="272" t="s">
        <v>10483</v>
      </c>
      <c r="D3311" s="272" t="s">
        <v>10484</v>
      </c>
      <c r="E3311" s="273" t="s">
        <v>7087</v>
      </c>
      <c r="F3311" s="272" t="s">
        <v>7087</v>
      </c>
      <c r="G3311" s="272">
        <v>100617</v>
      </c>
      <c r="H3311" s="272" t="s">
        <v>10524</v>
      </c>
      <c r="I3311" s="272" t="s">
        <v>17</v>
      </c>
      <c r="J3311" s="272" t="s">
        <v>7089</v>
      </c>
      <c r="K3311" s="274">
        <v>1148.17</v>
      </c>
      <c r="L3311" s="272" t="s">
        <v>7090</v>
      </c>
    </row>
    <row r="3312" spans="1:12">
      <c r="A3312" s="272" t="s">
        <v>9985</v>
      </c>
      <c r="B3312" s="272" t="s">
        <v>9986</v>
      </c>
      <c r="C3312" s="272" t="s">
        <v>10483</v>
      </c>
      <c r="D3312" s="272" t="s">
        <v>10484</v>
      </c>
      <c r="E3312" s="273" t="s">
        <v>7087</v>
      </c>
      <c r="F3312" s="272" t="s">
        <v>7087</v>
      </c>
      <c r="G3312" s="272">
        <v>100618</v>
      </c>
      <c r="H3312" s="272" t="s">
        <v>10525</v>
      </c>
      <c r="I3312" s="272" t="s">
        <v>17</v>
      </c>
      <c r="J3312" s="272" t="s">
        <v>7089</v>
      </c>
      <c r="K3312" s="274">
        <v>1722.55</v>
      </c>
      <c r="L3312" s="272" t="s">
        <v>7090</v>
      </c>
    </row>
    <row r="3313" spans="1:12">
      <c r="A3313" s="272" t="s">
        <v>9985</v>
      </c>
      <c r="B3313" s="272" t="s">
        <v>9986</v>
      </c>
      <c r="C3313" s="272" t="s">
        <v>10526</v>
      </c>
      <c r="D3313" s="272" t="s">
        <v>10527</v>
      </c>
      <c r="E3313" s="273" t="s">
        <v>7087</v>
      </c>
      <c r="F3313" s="272" t="s">
        <v>7087</v>
      </c>
      <c r="G3313" s="272">
        <v>100619</v>
      </c>
      <c r="H3313" s="272" t="s">
        <v>10528</v>
      </c>
      <c r="I3313" s="272" t="s">
        <v>17</v>
      </c>
      <c r="J3313" s="272" t="s">
        <v>7089</v>
      </c>
      <c r="K3313" s="273">
        <v>596.67999999999995</v>
      </c>
      <c r="L3313" s="272" t="s">
        <v>7090</v>
      </c>
    </row>
    <row r="3314" spans="1:12">
      <c r="A3314" s="272" t="s">
        <v>9985</v>
      </c>
      <c r="B3314" s="272" t="s">
        <v>9986</v>
      </c>
      <c r="C3314" s="272" t="s">
        <v>10526</v>
      </c>
      <c r="D3314" s="272" t="s">
        <v>10527</v>
      </c>
      <c r="E3314" s="273" t="s">
        <v>7087</v>
      </c>
      <c r="F3314" s="272" t="s">
        <v>7087</v>
      </c>
      <c r="G3314" s="272">
        <v>100620</v>
      </c>
      <c r="H3314" s="272" t="s">
        <v>10529</v>
      </c>
      <c r="I3314" s="272" t="s">
        <v>17</v>
      </c>
      <c r="J3314" s="272" t="s">
        <v>7089</v>
      </c>
      <c r="K3314" s="274">
        <v>2852.48</v>
      </c>
      <c r="L3314" s="272" t="s">
        <v>7090</v>
      </c>
    </row>
    <row r="3315" spans="1:12">
      <c r="A3315" s="272" t="s">
        <v>9985</v>
      </c>
      <c r="B3315" s="272" t="s">
        <v>9986</v>
      </c>
      <c r="C3315" s="272" t="s">
        <v>10526</v>
      </c>
      <c r="D3315" s="272" t="s">
        <v>10527</v>
      </c>
      <c r="E3315" s="273" t="s">
        <v>7087</v>
      </c>
      <c r="F3315" s="272" t="s">
        <v>7087</v>
      </c>
      <c r="G3315" s="272">
        <v>100621</v>
      </c>
      <c r="H3315" s="272" t="s">
        <v>10530</v>
      </c>
      <c r="I3315" s="272" t="s">
        <v>17</v>
      </c>
      <c r="J3315" s="272" t="s">
        <v>7089</v>
      </c>
      <c r="K3315" s="274">
        <v>3325.18</v>
      </c>
      <c r="L3315" s="272" t="s">
        <v>7090</v>
      </c>
    </row>
    <row r="3316" spans="1:12">
      <c r="A3316" s="272" t="s">
        <v>9985</v>
      </c>
      <c r="B3316" s="272" t="s">
        <v>9986</v>
      </c>
      <c r="C3316" s="272" t="s">
        <v>10526</v>
      </c>
      <c r="D3316" s="272" t="s">
        <v>10527</v>
      </c>
      <c r="E3316" s="273" t="s">
        <v>7087</v>
      </c>
      <c r="F3316" s="272" t="s">
        <v>7087</v>
      </c>
      <c r="G3316" s="272">
        <v>100622</v>
      </c>
      <c r="H3316" s="272" t="s">
        <v>10531</v>
      </c>
      <c r="I3316" s="272" t="s">
        <v>17</v>
      </c>
      <c r="J3316" s="272" t="s">
        <v>7089</v>
      </c>
      <c r="K3316" s="274">
        <v>2564.8000000000002</v>
      </c>
      <c r="L3316" s="272" t="s">
        <v>7090</v>
      </c>
    </row>
    <row r="3317" spans="1:12">
      <c r="A3317" s="272" t="s">
        <v>9985</v>
      </c>
      <c r="B3317" s="272" t="s">
        <v>9986</v>
      </c>
      <c r="C3317" s="272" t="s">
        <v>10526</v>
      </c>
      <c r="D3317" s="272" t="s">
        <v>10527</v>
      </c>
      <c r="E3317" s="273" t="s">
        <v>7087</v>
      </c>
      <c r="F3317" s="272" t="s">
        <v>7087</v>
      </c>
      <c r="G3317" s="272">
        <v>100623</v>
      </c>
      <c r="H3317" s="272" t="s">
        <v>10532</v>
      </c>
      <c r="I3317" s="272" t="s">
        <v>17</v>
      </c>
      <c r="J3317" s="272" t="s">
        <v>7089</v>
      </c>
      <c r="K3317" s="274">
        <v>2754.74</v>
      </c>
      <c r="L3317" s="272" t="s">
        <v>7090</v>
      </c>
    </row>
    <row r="3318" spans="1:12">
      <c r="A3318" s="272" t="s">
        <v>9985</v>
      </c>
      <c r="B3318" s="272" t="s">
        <v>9986</v>
      </c>
      <c r="C3318" s="272" t="s">
        <v>10533</v>
      </c>
      <c r="D3318" s="272" t="s">
        <v>10534</v>
      </c>
      <c r="E3318" s="273" t="s">
        <v>7087</v>
      </c>
      <c r="F3318" s="272" t="s">
        <v>7087</v>
      </c>
      <c r="G3318" s="272">
        <v>97600</v>
      </c>
      <c r="H3318" s="272" t="s">
        <v>10535</v>
      </c>
      <c r="I3318" s="272" t="s">
        <v>17</v>
      </c>
      <c r="J3318" s="272" t="s">
        <v>7089</v>
      </c>
      <c r="K3318" s="273">
        <v>385.81</v>
      </c>
      <c r="L3318" s="272" t="s">
        <v>7090</v>
      </c>
    </row>
    <row r="3319" spans="1:12">
      <c r="A3319" s="272" t="s">
        <v>9985</v>
      </c>
      <c r="B3319" s="272" t="s">
        <v>9986</v>
      </c>
      <c r="C3319" s="272" t="s">
        <v>10533</v>
      </c>
      <c r="D3319" s="272" t="s">
        <v>10534</v>
      </c>
      <c r="E3319" s="273" t="s">
        <v>7087</v>
      </c>
      <c r="F3319" s="272" t="s">
        <v>7087</v>
      </c>
      <c r="G3319" s="272">
        <v>97601</v>
      </c>
      <c r="H3319" s="272" t="s">
        <v>10536</v>
      </c>
      <c r="I3319" s="272" t="s">
        <v>17</v>
      </c>
      <c r="J3319" s="272" t="s">
        <v>7089</v>
      </c>
      <c r="K3319" s="273">
        <v>405.51</v>
      </c>
      <c r="L3319" s="272" t="s">
        <v>7090</v>
      </c>
    </row>
    <row r="3320" spans="1:12">
      <c r="A3320" s="272" t="s">
        <v>9985</v>
      </c>
      <c r="B3320" s="272" t="s">
        <v>9986</v>
      </c>
      <c r="C3320" s="272" t="s">
        <v>10533</v>
      </c>
      <c r="D3320" s="272" t="s">
        <v>10534</v>
      </c>
      <c r="E3320" s="273" t="s">
        <v>7087</v>
      </c>
      <c r="F3320" s="272" t="s">
        <v>7087</v>
      </c>
      <c r="G3320" s="272">
        <v>97605</v>
      </c>
      <c r="H3320" s="272" t="s">
        <v>10537</v>
      </c>
      <c r="I3320" s="272" t="s">
        <v>17</v>
      </c>
      <c r="J3320" s="272" t="s">
        <v>7089</v>
      </c>
      <c r="K3320" s="273">
        <v>92.82</v>
      </c>
      <c r="L3320" s="272" t="s">
        <v>7090</v>
      </c>
    </row>
    <row r="3321" spans="1:12">
      <c r="A3321" s="272" t="s">
        <v>9985</v>
      </c>
      <c r="B3321" s="272" t="s">
        <v>9986</v>
      </c>
      <c r="C3321" s="272" t="s">
        <v>10533</v>
      </c>
      <c r="D3321" s="272" t="s">
        <v>10534</v>
      </c>
      <c r="E3321" s="273" t="s">
        <v>7087</v>
      </c>
      <c r="F3321" s="272" t="s">
        <v>7087</v>
      </c>
      <c r="G3321" s="272">
        <v>97606</v>
      </c>
      <c r="H3321" s="272" t="s">
        <v>10538</v>
      </c>
      <c r="I3321" s="272" t="s">
        <v>17</v>
      </c>
      <c r="J3321" s="272" t="s">
        <v>7089</v>
      </c>
      <c r="K3321" s="273">
        <v>102.08</v>
      </c>
      <c r="L3321" s="272" t="s">
        <v>7090</v>
      </c>
    </row>
    <row r="3322" spans="1:12">
      <c r="A3322" s="272" t="s">
        <v>9985</v>
      </c>
      <c r="B3322" s="272" t="s">
        <v>9986</v>
      </c>
      <c r="C3322" s="272" t="s">
        <v>10533</v>
      </c>
      <c r="D3322" s="272" t="s">
        <v>10534</v>
      </c>
      <c r="E3322" s="273" t="s">
        <v>7087</v>
      </c>
      <c r="F3322" s="272" t="s">
        <v>7087</v>
      </c>
      <c r="G3322" s="272">
        <v>97607</v>
      </c>
      <c r="H3322" s="272" t="s">
        <v>10539</v>
      </c>
      <c r="I3322" s="272" t="s">
        <v>17</v>
      </c>
      <c r="J3322" s="272" t="s">
        <v>7089</v>
      </c>
      <c r="K3322" s="273">
        <v>112.05</v>
      </c>
      <c r="L3322" s="272" t="s">
        <v>7090</v>
      </c>
    </row>
    <row r="3323" spans="1:12">
      <c r="A3323" s="272" t="s">
        <v>9985</v>
      </c>
      <c r="B3323" s="272" t="s">
        <v>9986</v>
      </c>
      <c r="C3323" s="272" t="s">
        <v>10533</v>
      </c>
      <c r="D3323" s="272" t="s">
        <v>10534</v>
      </c>
      <c r="E3323" s="273" t="s">
        <v>7087</v>
      </c>
      <c r="F3323" s="272" t="s">
        <v>7087</v>
      </c>
      <c r="G3323" s="272">
        <v>97608</v>
      </c>
      <c r="H3323" s="272" t="s">
        <v>10540</v>
      </c>
      <c r="I3323" s="272" t="s">
        <v>17</v>
      </c>
      <c r="J3323" s="272" t="s">
        <v>7089</v>
      </c>
      <c r="K3323" s="273">
        <v>121.31</v>
      </c>
      <c r="L3323" s="272" t="s">
        <v>7090</v>
      </c>
    </row>
    <row r="3324" spans="1:12">
      <c r="A3324" s="272" t="s">
        <v>9985</v>
      </c>
      <c r="B3324" s="272" t="s">
        <v>9986</v>
      </c>
      <c r="C3324" s="272" t="s">
        <v>10541</v>
      </c>
      <c r="D3324" s="272" t="s">
        <v>10542</v>
      </c>
      <c r="E3324" s="273" t="s">
        <v>7087</v>
      </c>
      <c r="F3324" s="272" t="s">
        <v>7087</v>
      </c>
      <c r="G3324" s="272">
        <v>102102</v>
      </c>
      <c r="H3324" s="272" t="s">
        <v>10543</v>
      </c>
      <c r="I3324" s="272" t="s">
        <v>17</v>
      </c>
      <c r="J3324" s="272" t="s">
        <v>7089</v>
      </c>
      <c r="K3324" s="274">
        <v>10653.74</v>
      </c>
      <c r="L3324" s="272" t="s">
        <v>7090</v>
      </c>
    </row>
    <row r="3325" spans="1:12">
      <c r="A3325" s="272" t="s">
        <v>9985</v>
      </c>
      <c r="B3325" s="272" t="s">
        <v>9986</v>
      </c>
      <c r="C3325" s="272" t="s">
        <v>10541</v>
      </c>
      <c r="D3325" s="272" t="s">
        <v>10542</v>
      </c>
      <c r="E3325" s="273" t="s">
        <v>7087</v>
      </c>
      <c r="F3325" s="272" t="s">
        <v>7087</v>
      </c>
      <c r="G3325" s="272">
        <v>102103</v>
      </c>
      <c r="H3325" s="272" t="s">
        <v>10544</v>
      </c>
      <c r="I3325" s="272" t="s">
        <v>17</v>
      </c>
      <c r="J3325" s="272" t="s">
        <v>7089</v>
      </c>
      <c r="K3325" s="274">
        <v>11855.35</v>
      </c>
      <c r="L3325" s="272" t="s">
        <v>7090</v>
      </c>
    </row>
    <row r="3326" spans="1:12">
      <c r="A3326" s="272" t="s">
        <v>9985</v>
      </c>
      <c r="B3326" s="272" t="s">
        <v>9986</v>
      </c>
      <c r="C3326" s="272" t="s">
        <v>10541</v>
      </c>
      <c r="D3326" s="272" t="s">
        <v>10542</v>
      </c>
      <c r="E3326" s="273" t="s">
        <v>7087</v>
      </c>
      <c r="F3326" s="272" t="s">
        <v>7087</v>
      </c>
      <c r="G3326" s="272">
        <v>102104</v>
      </c>
      <c r="H3326" s="272" t="s">
        <v>10545</v>
      </c>
      <c r="I3326" s="272" t="s">
        <v>17</v>
      </c>
      <c r="J3326" s="272" t="s">
        <v>7089</v>
      </c>
      <c r="K3326" s="274">
        <v>15205.33</v>
      </c>
      <c r="L3326" s="272" t="s">
        <v>7090</v>
      </c>
    </row>
    <row r="3327" spans="1:12">
      <c r="A3327" s="272" t="s">
        <v>9985</v>
      </c>
      <c r="B3327" s="272" t="s">
        <v>9986</v>
      </c>
      <c r="C3327" s="272" t="s">
        <v>10541</v>
      </c>
      <c r="D3327" s="272" t="s">
        <v>10542</v>
      </c>
      <c r="E3327" s="273" t="s">
        <v>7087</v>
      </c>
      <c r="F3327" s="272" t="s">
        <v>7087</v>
      </c>
      <c r="G3327" s="272">
        <v>102105</v>
      </c>
      <c r="H3327" s="272" t="s">
        <v>10546</v>
      </c>
      <c r="I3327" s="272" t="s">
        <v>17</v>
      </c>
      <c r="J3327" s="272" t="s">
        <v>7089</v>
      </c>
      <c r="K3327" s="274">
        <v>18686.060000000001</v>
      </c>
      <c r="L3327" s="272" t="s">
        <v>7090</v>
      </c>
    </row>
    <row r="3328" spans="1:12">
      <c r="A3328" s="272" t="s">
        <v>9985</v>
      </c>
      <c r="B3328" s="272" t="s">
        <v>9986</v>
      </c>
      <c r="C3328" s="272" t="s">
        <v>10541</v>
      </c>
      <c r="D3328" s="272" t="s">
        <v>10542</v>
      </c>
      <c r="E3328" s="273" t="s">
        <v>7087</v>
      </c>
      <c r="F3328" s="272" t="s">
        <v>7087</v>
      </c>
      <c r="G3328" s="272">
        <v>102106</v>
      </c>
      <c r="H3328" s="272" t="s">
        <v>10547</v>
      </c>
      <c r="I3328" s="272" t="s">
        <v>17</v>
      </c>
      <c r="J3328" s="272" t="s">
        <v>7089</v>
      </c>
      <c r="K3328" s="274">
        <v>23436.39</v>
      </c>
      <c r="L3328" s="272" t="s">
        <v>7090</v>
      </c>
    </row>
    <row r="3329" spans="1:12">
      <c r="A3329" s="272" t="s">
        <v>9985</v>
      </c>
      <c r="B3329" s="272" t="s">
        <v>9986</v>
      </c>
      <c r="C3329" s="272" t="s">
        <v>10541</v>
      </c>
      <c r="D3329" s="272" t="s">
        <v>10542</v>
      </c>
      <c r="E3329" s="273" t="s">
        <v>7087</v>
      </c>
      <c r="F3329" s="272" t="s">
        <v>7087</v>
      </c>
      <c r="G3329" s="272">
        <v>102107</v>
      </c>
      <c r="H3329" s="272" t="s">
        <v>10548</v>
      </c>
      <c r="I3329" s="272" t="s">
        <v>17</v>
      </c>
      <c r="J3329" s="272" t="s">
        <v>7089</v>
      </c>
      <c r="K3329" s="274">
        <v>32699.119999999999</v>
      </c>
      <c r="L3329" s="272" t="s">
        <v>7090</v>
      </c>
    </row>
    <row r="3330" spans="1:12">
      <c r="A3330" s="272" t="s">
        <v>9985</v>
      </c>
      <c r="B3330" s="272" t="s">
        <v>9986</v>
      </c>
      <c r="C3330" s="272" t="s">
        <v>10541</v>
      </c>
      <c r="D3330" s="272" t="s">
        <v>10542</v>
      </c>
      <c r="E3330" s="273" t="s">
        <v>7087</v>
      </c>
      <c r="F3330" s="272" t="s">
        <v>7087</v>
      </c>
      <c r="G3330" s="272">
        <v>102108</v>
      </c>
      <c r="H3330" s="272" t="s">
        <v>10549</v>
      </c>
      <c r="I3330" s="272" t="s">
        <v>17</v>
      </c>
      <c r="J3330" s="272" t="s">
        <v>7089</v>
      </c>
      <c r="K3330" s="274">
        <v>38076.800000000003</v>
      </c>
      <c r="L3330" s="272" t="s">
        <v>7090</v>
      </c>
    </row>
    <row r="3331" spans="1:12">
      <c r="A3331" s="272" t="s">
        <v>9985</v>
      </c>
      <c r="B3331" s="272" t="s">
        <v>9986</v>
      </c>
      <c r="C3331" s="272" t="s">
        <v>10541</v>
      </c>
      <c r="D3331" s="272" t="s">
        <v>10542</v>
      </c>
      <c r="E3331" s="273" t="s">
        <v>7087</v>
      </c>
      <c r="F3331" s="272" t="s">
        <v>7087</v>
      </c>
      <c r="G3331" s="272">
        <v>102109</v>
      </c>
      <c r="H3331" s="272" t="s">
        <v>10550</v>
      </c>
      <c r="I3331" s="272" t="s">
        <v>17</v>
      </c>
      <c r="J3331" s="272" t="s">
        <v>7147</v>
      </c>
      <c r="K3331" s="273">
        <v>80.290000000000006</v>
      </c>
      <c r="L3331" s="272" t="s">
        <v>7090</v>
      </c>
    </row>
    <row r="3332" spans="1:12">
      <c r="A3332" s="272" t="s">
        <v>9985</v>
      </c>
      <c r="B3332" s="272" t="s">
        <v>9986</v>
      </c>
      <c r="C3332" s="272" t="s">
        <v>10541</v>
      </c>
      <c r="D3332" s="272" t="s">
        <v>10542</v>
      </c>
      <c r="E3332" s="273" t="s">
        <v>7087</v>
      </c>
      <c r="F3332" s="272" t="s">
        <v>7087</v>
      </c>
      <c r="G3332" s="272">
        <v>102110</v>
      </c>
      <c r="H3332" s="272" t="s">
        <v>10551</v>
      </c>
      <c r="I3332" s="272" t="s">
        <v>17</v>
      </c>
      <c r="J3332" s="272" t="s">
        <v>7147</v>
      </c>
      <c r="K3332" s="273">
        <v>272.85000000000002</v>
      </c>
      <c r="L3332" s="272" t="s">
        <v>7090</v>
      </c>
    </row>
    <row r="3333" spans="1:12">
      <c r="A3333" s="272" t="s">
        <v>9985</v>
      </c>
      <c r="B3333" s="272" t="s">
        <v>9986</v>
      </c>
      <c r="C3333" s="272" t="s">
        <v>10541</v>
      </c>
      <c r="D3333" s="272" t="s">
        <v>10542</v>
      </c>
      <c r="E3333" s="273" t="s">
        <v>7087</v>
      </c>
      <c r="F3333" s="272" t="s">
        <v>7087</v>
      </c>
      <c r="G3333" s="272">
        <v>103654</v>
      </c>
      <c r="H3333" s="272" t="s">
        <v>10552</v>
      </c>
      <c r="I3333" s="272" t="s">
        <v>17</v>
      </c>
      <c r="J3333" s="272" t="s">
        <v>7089</v>
      </c>
      <c r="K3333" s="274">
        <v>61668.1</v>
      </c>
      <c r="L3333" s="272" t="s">
        <v>7090</v>
      </c>
    </row>
    <row r="3334" spans="1:12">
      <c r="A3334" s="272" t="s">
        <v>9985</v>
      </c>
      <c r="B3334" s="272" t="s">
        <v>9986</v>
      </c>
      <c r="C3334" s="272" t="s">
        <v>10541</v>
      </c>
      <c r="D3334" s="272" t="s">
        <v>10542</v>
      </c>
      <c r="E3334" s="273" t="s">
        <v>7087</v>
      </c>
      <c r="F3334" s="272" t="s">
        <v>7087</v>
      </c>
      <c r="G3334" s="272">
        <v>103655</v>
      </c>
      <c r="H3334" s="272" t="s">
        <v>10553</v>
      </c>
      <c r="I3334" s="272" t="s">
        <v>17</v>
      </c>
      <c r="J3334" s="272" t="s">
        <v>7089</v>
      </c>
      <c r="K3334" s="274">
        <v>84472.95</v>
      </c>
      <c r="L3334" s="272" t="s">
        <v>7090</v>
      </c>
    </row>
    <row r="3335" spans="1:12">
      <c r="A3335" s="272" t="s">
        <v>9985</v>
      </c>
      <c r="B3335" s="272" t="s">
        <v>9986</v>
      </c>
      <c r="C3335" s="272" t="s">
        <v>10541</v>
      </c>
      <c r="D3335" s="272" t="s">
        <v>10542</v>
      </c>
      <c r="E3335" s="273" t="s">
        <v>7087</v>
      </c>
      <c r="F3335" s="272" t="s">
        <v>7087</v>
      </c>
      <c r="G3335" s="272">
        <v>103656</v>
      </c>
      <c r="H3335" s="272" t="s">
        <v>10554</v>
      </c>
      <c r="I3335" s="272" t="s">
        <v>17</v>
      </c>
      <c r="J3335" s="272" t="s">
        <v>7089</v>
      </c>
      <c r="K3335" s="274">
        <v>118098.6</v>
      </c>
      <c r="L3335" s="272" t="s">
        <v>7090</v>
      </c>
    </row>
    <row r="3336" spans="1:12">
      <c r="A3336" s="272" t="s">
        <v>9985</v>
      </c>
      <c r="B3336" s="272" t="s">
        <v>9986</v>
      </c>
      <c r="C3336" s="272" t="s">
        <v>10555</v>
      </c>
      <c r="D3336" s="272" t="s">
        <v>10556</v>
      </c>
      <c r="E3336" s="273" t="s">
        <v>7087</v>
      </c>
      <c r="F3336" s="272" t="s">
        <v>7087</v>
      </c>
      <c r="G3336" s="272">
        <v>96973</v>
      </c>
      <c r="H3336" s="272" t="s">
        <v>10557</v>
      </c>
      <c r="I3336" s="272" t="s">
        <v>261</v>
      </c>
      <c r="J3336" s="272" t="s">
        <v>7089</v>
      </c>
      <c r="K3336" s="273">
        <v>69.349999999999994</v>
      </c>
      <c r="L3336" s="272" t="s">
        <v>7090</v>
      </c>
    </row>
    <row r="3337" spans="1:12">
      <c r="A3337" s="272" t="s">
        <v>9985</v>
      </c>
      <c r="B3337" s="272" t="s">
        <v>9986</v>
      </c>
      <c r="C3337" s="272" t="s">
        <v>10555</v>
      </c>
      <c r="D3337" s="272" t="s">
        <v>10556</v>
      </c>
      <c r="E3337" s="273" t="s">
        <v>7087</v>
      </c>
      <c r="F3337" s="272" t="s">
        <v>7087</v>
      </c>
      <c r="G3337" s="272">
        <v>96974</v>
      </c>
      <c r="H3337" s="272" t="s">
        <v>10558</v>
      </c>
      <c r="I3337" s="272" t="s">
        <v>261</v>
      </c>
      <c r="J3337" s="272" t="s">
        <v>7089</v>
      </c>
      <c r="K3337" s="273">
        <v>89.46</v>
      </c>
      <c r="L3337" s="272" t="s">
        <v>7090</v>
      </c>
    </row>
    <row r="3338" spans="1:12">
      <c r="A3338" s="272" t="s">
        <v>9985</v>
      </c>
      <c r="B3338" s="272" t="s">
        <v>9986</v>
      </c>
      <c r="C3338" s="272" t="s">
        <v>10555</v>
      </c>
      <c r="D3338" s="272" t="s">
        <v>10556</v>
      </c>
      <c r="E3338" s="273" t="s">
        <v>7087</v>
      </c>
      <c r="F3338" s="272" t="s">
        <v>7087</v>
      </c>
      <c r="G3338" s="272">
        <v>96975</v>
      </c>
      <c r="H3338" s="272" t="s">
        <v>10559</v>
      </c>
      <c r="I3338" s="272" t="s">
        <v>261</v>
      </c>
      <c r="J3338" s="272" t="s">
        <v>7089</v>
      </c>
      <c r="K3338" s="273">
        <v>110.62</v>
      </c>
      <c r="L3338" s="272" t="s">
        <v>7090</v>
      </c>
    </row>
    <row r="3339" spans="1:12">
      <c r="A3339" s="272" t="s">
        <v>9985</v>
      </c>
      <c r="B3339" s="272" t="s">
        <v>9986</v>
      </c>
      <c r="C3339" s="272" t="s">
        <v>10555</v>
      </c>
      <c r="D3339" s="272" t="s">
        <v>10556</v>
      </c>
      <c r="E3339" s="273" t="s">
        <v>7087</v>
      </c>
      <c r="F3339" s="272" t="s">
        <v>7087</v>
      </c>
      <c r="G3339" s="272">
        <v>96976</v>
      </c>
      <c r="H3339" s="272" t="s">
        <v>10560</v>
      </c>
      <c r="I3339" s="272" t="s">
        <v>261</v>
      </c>
      <c r="J3339" s="272" t="s">
        <v>7089</v>
      </c>
      <c r="K3339" s="273">
        <v>145.72</v>
      </c>
      <c r="L3339" s="272" t="s">
        <v>7090</v>
      </c>
    </row>
    <row r="3340" spans="1:12">
      <c r="A3340" s="272" t="s">
        <v>9985</v>
      </c>
      <c r="B3340" s="272" t="s">
        <v>9986</v>
      </c>
      <c r="C3340" s="272" t="s">
        <v>10555</v>
      </c>
      <c r="D3340" s="272" t="s">
        <v>10556</v>
      </c>
      <c r="E3340" s="273" t="s">
        <v>7087</v>
      </c>
      <c r="F3340" s="272" t="s">
        <v>7087</v>
      </c>
      <c r="G3340" s="272">
        <v>96977</v>
      </c>
      <c r="H3340" s="272" t="s">
        <v>10561</v>
      </c>
      <c r="I3340" s="272" t="s">
        <v>261</v>
      </c>
      <c r="J3340" s="272" t="s">
        <v>7147</v>
      </c>
      <c r="K3340" s="273">
        <v>56.9</v>
      </c>
      <c r="L3340" s="272" t="s">
        <v>7090</v>
      </c>
    </row>
    <row r="3341" spans="1:12">
      <c r="A3341" s="272" t="s">
        <v>9985</v>
      </c>
      <c r="B3341" s="272" t="s">
        <v>9986</v>
      </c>
      <c r="C3341" s="272" t="s">
        <v>10555</v>
      </c>
      <c r="D3341" s="272" t="s">
        <v>10556</v>
      </c>
      <c r="E3341" s="273" t="s">
        <v>7087</v>
      </c>
      <c r="F3341" s="272" t="s">
        <v>7087</v>
      </c>
      <c r="G3341" s="272">
        <v>96978</v>
      </c>
      <c r="H3341" s="272" t="s">
        <v>10562</v>
      </c>
      <c r="I3341" s="272" t="s">
        <v>261</v>
      </c>
      <c r="J3341" s="272" t="s">
        <v>7147</v>
      </c>
      <c r="K3341" s="273">
        <v>74.98</v>
      </c>
      <c r="L3341" s="272" t="s">
        <v>7090</v>
      </c>
    </row>
    <row r="3342" spans="1:12">
      <c r="A3342" s="272" t="s">
        <v>9985</v>
      </c>
      <c r="B3342" s="272" t="s">
        <v>9986</v>
      </c>
      <c r="C3342" s="272" t="s">
        <v>10555</v>
      </c>
      <c r="D3342" s="272" t="s">
        <v>10556</v>
      </c>
      <c r="E3342" s="273" t="s">
        <v>7087</v>
      </c>
      <c r="F3342" s="272" t="s">
        <v>7087</v>
      </c>
      <c r="G3342" s="272">
        <v>96979</v>
      </c>
      <c r="H3342" s="272" t="s">
        <v>10563</v>
      </c>
      <c r="I3342" s="272" t="s">
        <v>261</v>
      </c>
      <c r="J3342" s="272" t="s">
        <v>7147</v>
      </c>
      <c r="K3342" s="273">
        <v>107.28</v>
      </c>
      <c r="L3342" s="272" t="s">
        <v>7090</v>
      </c>
    </row>
    <row r="3343" spans="1:12">
      <c r="A3343" s="272" t="s">
        <v>9985</v>
      </c>
      <c r="B3343" s="272" t="s">
        <v>9986</v>
      </c>
      <c r="C3343" s="272" t="s">
        <v>10555</v>
      </c>
      <c r="D3343" s="272" t="s">
        <v>10556</v>
      </c>
      <c r="E3343" s="273" t="s">
        <v>7087</v>
      </c>
      <c r="F3343" s="272" t="s">
        <v>7087</v>
      </c>
      <c r="G3343" s="272">
        <v>96984</v>
      </c>
      <c r="H3343" s="272" t="s">
        <v>10564</v>
      </c>
      <c r="I3343" s="272" t="s">
        <v>17</v>
      </c>
      <c r="J3343" s="272" t="s">
        <v>7147</v>
      </c>
      <c r="K3343" s="273">
        <v>58.78</v>
      </c>
      <c r="L3343" s="272" t="s">
        <v>7090</v>
      </c>
    </row>
    <row r="3344" spans="1:12">
      <c r="A3344" s="272" t="s">
        <v>9985</v>
      </c>
      <c r="B3344" s="272" t="s">
        <v>9986</v>
      </c>
      <c r="C3344" s="272" t="s">
        <v>10555</v>
      </c>
      <c r="D3344" s="272" t="s">
        <v>10556</v>
      </c>
      <c r="E3344" s="273" t="s">
        <v>7087</v>
      </c>
      <c r="F3344" s="272" t="s">
        <v>7087</v>
      </c>
      <c r="G3344" s="272">
        <v>96985</v>
      </c>
      <c r="H3344" s="272" t="s">
        <v>10565</v>
      </c>
      <c r="I3344" s="272" t="s">
        <v>17</v>
      </c>
      <c r="J3344" s="272" t="s">
        <v>7147</v>
      </c>
      <c r="K3344" s="273">
        <v>68.61</v>
      </c>
      <c r="L3344" s="272" t="s">
        <v>7090</v>
      </c>
    </row>
    <row r="3345" spans="1:12">
      <c r="A3345" s="272" t="s">
        <v>9985</v>
      </c>
      <c r="B3345" s="272" t="s">
        <v>9986</v>
      </c>
      <c r="C3345" s="272" t="s">
        <v>10555</v>
      </c>
      <c r="D3345" s="272" t="s">
        <v>10556</v>
      </c>
      <c r="E3345" s="273" t="s">
        <v>7087</v>
      </c>
      <c r="F3345" s="272" t="s">
        <v>7087</v>
      </c>
      <c r="G3345" s="272">
        <v>96986</v>
      </c>
      <c r="H3345" s="272" t="s">
        <v>10566</v>
      </c>
      <c r="I3345" s="272" t="s">
        <v>17</v>
      </c>
      <c r="J3345" s="272" t="s">
        <v>7147</v>
      </c>
      <c r="K3345" s="273">
        <v>102.6</v>
      </c>
      <c r="L3345" s="272" t="s">
        <v>7090</v>
      </c>
    </row>
    <row r="3346" spans="1:12">
      <c r="A3346" s="272" t="s">
        <v>9985</v>
      </c>
      <c r="B3346" s="272" t="s">
        <v>9986</v>
      </c>
      <c r="C3346" s="272" t="s">
        <v>10555</v>
      </c>
      <c r="D3346" s="272" t="s">
        <v>10556</v>
      </c>
      <c r="E3346" s="273" t="s">
        <v>7087</v>
      </c>
      <c r="F3346" s="272" t="s">
        <v>7087</v>
      </c>
      <c r="G3346" s="272">
        <v>96987</v>
      </c>
      <c r="H3346" s="272" t="s">
        <v>10567</v>
      </c>
      <c r="I3346" s="272" t="s">
        <v>17</v>
      </c>
      <c r="J3346" s="272" t="s">
        <v>7089</v>
      </c>
      <c r="K3346" s="273">
        <v>127.81</v>
      </c>
      <c r="L3346" s="272" t="s">
        <v>7090</v>
      </c>
    </row>
    <row r="3347" spans="1:12">
      <c r="A3347" s="272" t="s">
        <v>9985</v>
      </c>
      <c r="B3347" s="272" t="s">
        <v>9986</v>
      </c>
      <c r="C3347" s="272" t="s">
        <v>10555</v>
      </c>
      <c r="D3347" s="272" t="s">
        <v>10556</v>
      </c>
      <c r="E3347" s="273" t="s">
        <v>7087</v>
      </c>
      <c r="F3347" s="272" t="s">
        <v>7087</v>
      </c>
      <c r="G3347" s="272">
        <v>96988</v>
      </c>
      <c r="H3347" s="272" t="s">
        <v>10568</v>
      </c>
      <c r="I3347" s="272" t="s">
        <v>17</v>
      </c>
      <c r="J3347" s="272" t="s">
        <v>7089</v>
      </c>
      <c r="K3347" s="273">
        <v>179.75</v>
      </c>
      <c r="L3347" s="272" t="s">
        <v>7090</v>
      </c>
    </row>
    <row r="3348" spans="1:12">
      <c r="A3348" s="272" t="s">
        <v>9985</v>
      </c>
      <c r="B3348" s="272" t="s">
        <v>9986</v>
      </c>
      <c r="C3348" s="272" t="s">
        <v>10555</v>
      </c>
      <c r="D3348" s="272" t="s">
        <v>10556</v>
      </c>
      <c r="E3348" s="273" t="s">
        <v>7087</v>
      </c>
      <c r="F3348" s="272" t="s">
        <v>7087</v>
      </c>
      <c r="G3348" s="272">
        <v>96989</v>
      </c>
      <c r="H3348" s="272" t="s">
        <v>10569</v>
      </c>
      <c r="I3348" s="272" t="s">
        <v>17</v>
      </c>
      <c r="J3348" s="272" t="s">
        <v>7089</v>
      </c>
      <c r="K3348" s="273">
        <v>150.49</v>
      </c>
      <c r="L3348" s="272" t="s">
        <v>7090</v>
      </c>
    </row>
    <row r="3349" spans="1:12">
      <c r="A3349" s="272" t="s">
        <v>9985</v>
      </c>
      <c r="B3349" s="272" t="s">
        <v>9986</v>
      </c>
      <c r="C3349" s="272" t="s">
        <v>10555</v>
      </c>
      <c r="D3349" s="272" t="s">
        <v>10556</v>
      </c>
      <c r="E3349" s="273" t="s">
        <v>7087</v>
      </c>
      <c r="F3349" s="272" t="s">
        <v>7087</v>
      </c>
      <c r="G3349" s="272">
        <v>98463</v>
      </c>
      <c r="H3349" s="272" t="s">
        <v>10570</v>
      </c>
      <c r="I3349" s="272" t="s">
        <v>17</v>
      </c>
      <c r="J3349" s="272" t="s">
        <v>7089</v>
      </c>
      <c r="K3349" s="273">
        <v>26.62</v>
      </c>
      <c r="L3349" s="272" t="s">
        <v>7090</v>
      </c>
    </row>
    <row r="3350" spans="1:12">
      <c r="A3350" s="272" t="s">
        <v>9985</v>
      </c>
      <c r="B3350" s="272" t="s">
        <v>9986</v>
      </c>
      <c r="C3350" s="272" t="s">
        <v>10555</v>
      </c>
      <c r="D3350" s="272" t="s">
        <v>10556</v>
      </c>
      <c r="E3350" s="273" t="s">
        <v>7087</v>
      </c>
      <c r="F3350" s="272" t="s">
        <v>7087</v>
      </c>
      <c r="G3350" s="272">
        <v>104746</v>
      </c>
      <c r="H3350" s="272" t="s">
        <v>10571</v>
      </c>
      <c r="I3350" s="272" t="s">
        <v>17</v>
      </c>
      <c r="J3350" s="272" t="s">
        <v>7089</v>
      </c>
      <c r="K3350" s="273">
        <v>28.44</v>
      </c>
      <c r="L3350" s="272" t="s">
        <v>7090</v>
      </c>
    </row>
    <row r="3351" spans="1:12">
      <c r="A3351" s="272" t="s">
        <v>9985</v>
      </c>
      <c r="B3351" s="272" t="s">
        <v>9986</v>
      </c>
      <c r="C3351" s="272" t="s">
        <v>10555</v>
      </c>
      <c r="D3351" s="272" t="s">
        <v>10556</v>
      </c>
      <c r="E3351" s="273" t="s">
        <v>7087</v>
      </c>
      <c r="F3351" s="272" t="s">
        <v>7087</v>
      </c>
      <c r="G3351" s="272">
        <v>104749</v>
      </c>
      <c r="H3351" s="272" t="s">
        <v>10572</v>
      </c>
      <c r="I3351" s="272" t="s">
        <v>17</v>
      </c>
      <c r="J3351" s="272" t="s">
        <v>7147</v>
      </c>
      <c r="K3351" s="273">
        <v>18.170000000000002</v>
      </c>
      <c r="L3351" s="272" t="s">
        <v>7090</v>
      </c>
    </row>
    <row r="3352" spans="1:12">
      <c r="A3352" s="272" t="s">
        <v>9985</v>
      </c>
      <c r="B3352" s="272" t="s">
        <v>9986</v>
      </c>
      <c r="C3352" s="272" t="s">
        <v>10555</v>
      </c>
      <c r="D3352" s="272" t="s">
        <v>10556</v>
      </c>
      <c r="E3352" s="273" t="s">
        <v>7087</v>
      </c>
      <c r="F3352" s="272" t="s">
        <v>7087</v>
      </c>
      <c r="G3352" s="272">
        <v>104750</v>
      </c>
      <c r="H3352" s="272" t="s">
        <v>10573</v>
      </c>
      <c r="I3352" s="272" t="s">
        <v>17</v>
      </c>
      <c r="J3352" s="272" t="s">
        <v>7147</v>
      </c>
      <c r="K3352" s="273">
        <v>14.93</v>
      </c>
      <c r="L3352" s="272" t="s">
        <v>7090</v>
      </c>
    </row>
    <row r="3353" spans="1:12">
      <c r="A3353" s="272" t="s">
        <v>9985</v>
      </c>
      <c r="B3353" s="272" t="s">
        <v>9986</v>
      </c>
      <c r="C3353" s="272" t="s">
        <v>10555</v>
      </c>
      <c r="D3353" s="272" t="s">
        <v>10556</v>
      </c>
      <c r="E3353" s="273" t="s">
        <v>7087</v>
      </c>
      <c r="F3353" s="272" t="s">
        <v>7087</v>
      </c>
      <c r="G3353" s="272">
        <v>104751</v>
      </c>
      <c r="H3353" s="272" t="s">
        <v>10574</v>
      </c>
      <c r="I3353" s="272" t="s">
        <v>17</v>
      </c>
      <c r="J3353" s="272" t="s">
        <v>7147</v>
      </c>
      <c r="K3353" s="273">
        <v>20.49</v>
      </c>
      <c r="L3353" s="272" t="s">
        <v>7090</v>
      </c>
    </row>
    <row r="3354" spans="1:12">
      <c r="A3354" s="272" t="s">
        <v>9985</v>
      </c>
      <c r="B3354" s="272" t="s">
        <v>9986</v>
      </c>
      <c r="C3354" s="272" t="s">
        <v>10555</v>
      </c>
      <c r="D3354" s="272" t="s">
        <v>10556</v>
      </c>
      <c r="E3354" s="273" t="s">
        <v>7087</v>
      </c>
      <c r="F3354" s="272" t="s">
        <v>7087</v>
      </c>
      <c r="G3354" s="272">
        <v>104752</v>
      </c>
      <c r="H3354" s="272" t="s">
        <v>10575</v>
      </c>
      <c r="I3354" s="272" t="s">
        <v>17</v>
      </c>
      <c r="J3354" s="272" t="s">
        <v>7147</v>
      </c>
      <c r="K3354" s="273">
        <v>21.64</v>
      </c>
      <c r="L3354" s="272" t="s">
        <v>7090</v>
      </c>
    </row>
    <row r="3355" spans="1:12">
      <c r="A3355" s="272" t="s">
        <v>9985</v>
      </c>
      <c r="B3355" s="272" t="s">
        <v>9986</v>
      </c>
      <c r="C3355" s="272" t="s">
        <v>10555</v>
      </c>
      <c r="D3355" s="272" t="s">
        <v>10556</v>
      </c>
      <c r="E3355" s="273" t="s">
        <v>7087</v>
      </c>
      <c r="F3355" s="272" t="s">
        <v>7087</v>
      </c>
      <c r="G3355" s="272">
        <v>104753</v>
      </c>
      <c r="H3355" s="272" t="s">
        <v>10576</v>
      </c>
      <c r="I3355" s="272" t="s">
        <v>17</v>
      </c>
      <c r="J3355" s="272" t="s">
        <v>7147</v>
      </c>
      <c r="K3355" s="273">
        <v>26.48</v>
      </c>
      <c r="L3355" s="272" t="s">
        <v>7090</v>
      </c>
    </row>
    <row r="3356" spans="1:12">
      <c r="A3356" s="272" t="s">
        <v>9985</v>
      </c>
      <c r="B3356" s="272" t="s">
        <v>9986</v>
      </c>
      <c r="C3356" s="272" t="s">
        <v>10555</v>
      </c>
      <c r="D3356" s="272" t="s">
        <v>10556</v>
      </c>
      <c r="E3356" s="273" t="s">
        <v>7087</v>
      </c>
      <c r="F3356" s="272" t="s">
        <v>7087</v>
      </c>
      <c r="G3356" s="272">
        <v>104754</v>
      </c>
      <c r="H3356" s="272" t="s">
        <v>10577</v>
      </c>
      <c r="I3356" s="272" t="s">
        <v>17</v>
      </c>
      <c r="J3356" s="272" t="s">
        <v>7147</v>
      </c>
      <c r="K3356" s="273">
        <v>34.78</v>
      </c>
      <c r="L3356" s="272" t="s">
        <v>7090</v>
      </c>
    </row>
    <row r="3357" spans="1:12">
      <c r="A3357" s="272" t="s">
        <v>9985</v>
      </c>
      <c r="B3357" s="272" t="s">
        <v>9986</v>
      </c>
      <c r="C3357" s="272" t="s">
        <v>10555</v>
      </c>
      <c r="D3357" s="272" t="s">
        <v>10556</v>
      </c>
      <c r="E3357" s="273" t="s">
        <v>7087</v>
      </c>
      <c r="F3357" s="272" t="s">
        <v>7087</v>
      </c>
      <c r="G3357" s="272">
        <v>104755</v>
      </c>
      <c r="H3357" s="272" t="s">
        <v>10578</v>
      </c>
      <c r="I3357" s="272" t="s">
        <v>17</v>
      </c>
      <c r="J3357" s="272" t="s">
        <v>7147</v>
      </c>
      <c r="K3357" s="273">
        <v>47.65</v>
      </c>
      <c r="L3357" s="272" t="s">
        <v>7090</v>
      </c>
    </row>
    <row r="3358" spans="1:12">
      <c r="A3358" s="272" t="s">
        <v>9985</v>
      </c>
      <c r="B3358" s="272" t="s">
        <v>9986</v>
      </c>
      <c r="C3358" s="272" t="s">
        <v>10579</v>
      </c>
      <c r="D3358" s="272" t="s">
        <v>10580</v>
      </c>
      <c r="E3358" s="273" t="s">
        <v>7087</v>
      </c>
      <c r="F3358" s="272" t="s">
        <v>7087</v>
      </c>
      <c r="G3358" s="272">
        <v>103490</v>
      </c>
      <c r="H3358" s="272" t="s">
        <v>10581</v>
      </c>
      <c r="I3358" s="272" t="s">
        <v>145</v>
      </c>
      <c r="J3358" s="272" t="s">
        <v>7089</v>
      </c>
      <c r="K3358" s="274">
        <v>2939.35</v>
      </c>
      <c r="L3358" s="272" t="s">
        <v>7090</v>
      </c>
    </row>
    <row r="3359" spans="1:12">
      <c r="A3359" s="272" t="s">
        <v>9985</v>
      </c>
      <c r="B3359" s="272" t="s">
        <v>9986</v>
      </c>
      <c r="C3359" s="272" t="s">
        <v>10579</v>
      </c>
      <c r="D3359" s="272" t="s">
        <v>10580</v>
      </c>
      <c r="E3359" s="273" t="s">
        <v>7087</v>
      </c>
      <c r="F3359" s="272" t="s">
        <v>7087</v>
      </c>
      <c r="G3359" s="272">
        <v>103491</v>
      </c>
      <c r="H3359" s="272" t="s">
        <v>10582</v>
      </c>
      <c r="I3359" s="272" t="s">
        <v>145</v>
      </c>
      <c r="J3359" s="272" t="s">
        <v>7147</v>
      </c>
      <c r="K3359" s="273">
        <v>553.5</v>
      </c>
      <c r="L3359" s="272" t="s">
        <v>7090</v>
      </c>
    </row>
    <row r="3360" spans="1:12">
      <c r="A3360" s="272" t="s">
        <v>9985</v>
      </c>
      <c r="B3360" s="272" t="s">
        <v>9986</v>
      </c>
      <c r="C3360" s="272" t="s">
        <v>10579</v>
      </c>
      <c r="D3360" s="272" t="s">
        <v>10580</v>
      </c>
      <c r="E3360" s="273" t="s">
        <v>7087</v>
      </c>
      <c r="F3360" s="272" t="s">
        <v>7087</v>
      </c>
      <c r="G3360" s="272">
        <v>104758</v>
      </c>
      <c r="H3360" s="272" t="s">
        <v>10583</v>
      </c>
      <c r="I3360" s="272" t="s">
        <v>17</v>
      </c>
      <c r="J3360" s="272" t="s">
        <v>7147</v>
      </c>
      <c r="K3360" s="273">
        <v>15.83</v>
      </c>
      <c r="L3360" s="272" t="s">
        <v>7090</v>
      </c>
    </row>
    <row r="3361" spans="1:12">
      <c r="A3361" s="272" t="s">
        <v>9985</v>
      </c>
      <c r="B3361" s="272" t="s">
        <v>9986</v>
      </c>
      <c r="C3361" s="272" t="s">
        <v>10579</v>
      </c>
      <c r="D3361" s="272" t="s">
        <v>10580</v>
      </c>
      <c r="E3361" s="273" t="s">
        <v>7087</v>
      </c>
      <c r="F3361" s="272" t="s">
        <v>7087</v>
      </c>
      <c r="G3361" s="272">
        <v>104759</v>
      </c>
      <c r="H3361" s="272" t="s">
        <v>10584</v>
      </c>
      <c r="I3361" s="272" t="s">
        <v>17</v>
      </c>
      <c r="J3361" s="272" t="s">
        <v>7147</v>
      </c>
      <c r="K3361" s="273">
        <v>42.2</v>
      </c>
      <c r="L3361" s="272" t="s">
        <v>7090</v>
      </c>
    </row>
    <row r="3362" spans="1:12">
      <c r="A3362" s="272" t="s">
        <v>9985</v>
      </c>
      <c r="B3362" s="272" t="s">
        <v>9986</v>
      </c>
      <c r="C3362" s="272" t="s">
        <v>10579</v>
      </c>
      <c r="D3362" s="272" t="s">
        <v>10580</v>
      </c>
      <c r="E3362" s="273" t="s">
        <v>7087</v>
      </c>
      <c r="F3362" s="272" t="s">
        <v>7087</v>
      </c>
      <c r="G3362" s="272">
        <v>104760</v>
      </c>
      <c r="H3362" s="272" t="s">
        <v>10585</v>
      </c>
      <c r="I3362" s="272" t="s">
        <v>17</v>
      </c>
      <c r="J3362" s="272" t="s">
        <v>7147</v>
      </c>
      <c r="K3362" s="273">
        <v>61.63</v>
      </c>
      <c r="L3362" s="272" t="s">
        <v>7090</v>
      </c>
    </row>
    <row r="3363" spans="1:12">
      <c r="A3363" s="272" t="s">
        <v>9985</v>
      </c>
      <c r="B3363" s="272" t="s">
        <v>9986</v>
      </c>
      <c r="C3363" s="272" t="s">
        <v>10579</v>
      </c>
      <c r="D3363" s="272" t="s">
        <v>10580</v>
      </c>
      <c r="E3363" s="273" t="s">
        <v>7087</v>
      </c>
      <c r="F3363" s="272" t="s">
        <v>7087</v>
      </c>
      <c r="G3363" s="272">
        <v>104761</v>
      </c>
      <c r="H3363" s="272" t="s">
        <v>10586</v>
      </c>
      <c r="I3363" s="272" t="s">
        <v>17</v>
      </c>
      <c r="J3363" s="272" t="s">
        <v>7147</v>
      </c>
      <c r="K3363" s="273">
        <v>7.71</v>
      </c>
      <c r="L3363" s="272" t="s">
        <v>7090</v>
      </c>
    </row>
    <row r="3364" spans="1:12">
      <c r="A3364" s="272" t="s">
        <v>9985</v>
      </c>
      <c r="B3364" s="272" t="s">
        <v>9986</v>
      </c>
      <c r="C3364" s="272" t="s">
        <v>10579</v>
      </c>
      <c r="D3364" s="272" t="s">
        <v>10580</v>
      </c>
      <c r="E3364" s="273" t="s">
        <v>7087</v>
      </c>
      <c r="F3364" s="272" t="s">
        <v>7087</v>
      </c>
      <c r="G3364" s="272">
        <v>104762</v>
      </c>
      <c r="H3364" s="272" t="s">
        <v>10587</v>
      </c>
      <c r="I3364" s="272" t="s">
        <v>17</v>
      </c>
      <c r="J3364" s="272" t="s">
        <v>7147</v>
      </c>
      <c r="K3364" s="273">
        <v>20.57</v>
      </c>
      <c r="L3364" s="272" t="s">
        <v>7090</v>
      </c>
    </row>
    <row r="3365" spans="1:12">
      <c r="A3365" s="272" t="s">
        <v>9985</v>
      </c>
      <c r="B3365" s="272" t="s">
        <v>9986</v>
      </c>
      <c r="C3365" s="272" t="s">
        <v>10579</v>
      </c>
      <c r="D3365" s="272" t="s">
        <v>10580</v>
      </c>
      <c r="E3365" s="273" t="s">
        <v>7087</v>
      </c>
      <c r="F3365" s="272" t="s">
        <v>7087</v>
      </c>
      <c r="G3365" s="272">
        <v>104763</v>
      </c>
      <c r="H3365" s="272" t="s">
        <v>10588</v>
      </c>
      <c r="I3365" s="272" t="s">
        <v>17</v>
      </c>
      <c r="J3365" s="272" t="s">
        <v>7147</v>
      </c>
      <c r="K3365" s="273">
        <v>30.05</v>
      </c>
      <c r="L3365" s="272" t="s">
        <v>7090</v>
      </c>
    </row>
    <row r="3366" spans="1:12">
      <c r="A3366" s="272" t="s">
        <v>9985</v>
      </c>
      <c r="B3366" s="272" t="s">
        <v>9986</v>
      </c>
      <c r="C3366" s="272" t="s">
        <v>10579</v>
      </c>
      <c r="D3366" s="272" t="s">
        <v>10580</v>
      </c>
      <c r="E3366" s="273" t="s">
        <v>7087</v>
      </c>
      <c r="F3366" s="272" t="s">
        <v>7087</v>
      </c>
      <c r="G3366" s="272">
        <v>104764</v>
      </c>
      <c r="H3366" s="272" t="s">
        <v>10589</v>
      </c>
      <c r="I3366" s="272" t="s">
        <v>261</v>
      </c>
      <c r="J3366" s="272" t="s">
        <v>7089</v>
      </c>
      <c r="K3366" s="273">
        <v>22.9</v>
      </c>
      <c r="L3366" s="272" t="s">
        <v>7090</v>
      </c>
    </row>
    <row r="3367" spans="1:12">
      <c r="A3367" s="272" t="s">
        <v>9985</v>
      </c>
      <c r="B3367" s="272" t="s">
        <v>9986</v>
      </c>
      <c r="C3367" s="272" t="s">
        <v>10579</v>
      </c>
      <c r="D3367" s="272" t="s">
        <v>10580</v>
      </c>
      <c r="E3367" s="273" t="s">
        <v>7087</v>
      </c>
      <c r="F3367" s="272" t="s">
        <v>7087</v>
      </c>
      <c r="G3367" s="272">
        <v>104765</v>
      </c>
      <c r="H3367" s="272" t="s">
        <v>10590</v>
      </c>
      <c r="I3367" s="272" t="s">
        <v>261</v>
      </c>
      <c r="J3367" s="272" t="s">
        <v>7089</v>
      </c>
      <c r="K3367" s="273">
        <v>18.14</v>
      </c>
      <c r="L3367" s="272" t="s">
        <v>7090</v>
      </c>
    </row>
    <row r="3368" spans="1:12">
      <c r="A3368" s="272" t="s">
        <v>9985</v>
      </c>
      <c r="B3368" s="272" t="s">
        <v>9986</v>
      </c>
      <c r="C3368" s="272" t="s">
        <v>10579</v>
      </c>
      <c r="D3368" s="272" t="s">
        <v>10580</v>
      </c>
      <c r="E3368" s="273" t="s">
        <v>7087</v>
      </c>
      <c r="F3368" s="272" t="s">
        <v>7087</v>
      </c>
      <c r="G3368" s="272">
        <v>104766</v>
      </c>
      <c r="H3368" s="272" t="s">
        <v>10591</v>
      </c>
      <c r="I3368" s="272" t="s">
        <v>261</v>
      </c>
      <c r="J3368" s="272" t="s">
        <v>7147</v>
      </c>
      <c r="K3368" s="273">
        <v>16.059999999999999</v>
      </c>
      <c r="L3368" s="272" t="s">
        <v>7090</v>
      </c>
    </row>
    <row r="3369" spans="1:12">
      <c r="A3369" s="272" t="s">
        <v>9985</v>
      </c>
      <c r="B3369" s="272" t="s">
        <v>9986</v>
      </c>
      <c r="C3369" s="272" t="s">
        <v>10579</v>
      </c>
      <c r="D3369" s="272" t="s">
        <v>10580</v>
      </c>
      <c r="E3369" s="273" t="s">
        <v>7087</v>
      </c>
      <c r="F3369" s="272" t="s">
        <v>7087</v>
      </c>
      <c r="G3369" s="272">
        <v>104768</v>
      </c>
      <c r="H3369" s="272" t="s">
        <v>10592</v>
      </c>
      <c r="I3369" s="272" t="s">
        <v>17</v>
      </c>
      <c r="J3369" s="272" t="s">
        <v>7147</v>
      </c>
      <c r="K3369" s="273">
        <v>0.67</v>
      </c>
      <c r="L3369" s="272" t="s">
        <v>7090</v>
      </c>
    </row>
    <row r="3370" spans="1:12">
      <c r="A3370" s="272" t="s">
        <v>9985</v>
      </c>
      <c r="B3370" s="272" t="s">
        <v>9986</v>
      </c>
      <c r="C3370" s="272" t="s">
        <v>10579</v>
      </c>
      <c r="D3370" s="272" t="s">
        <v>10580</v>
      </c>
      <c r="E3370" s="273" t="s">
        <v>7087</v>
      </c>
      <c r="F3370" s="272" t="s">
        <v>7087</v>
      </c>
      <c r="G3370" s="272">
        <v>104770</v>
      </c>
      <c r="H3370" s="272" t="s">
        <v>10593</v>
      </c>
      <c r="I3370" s="272" t="s">
        <v>17</v>
      </c>
      <c r="J3370" s="272" t="s">
        <v>7147</v>
      </c>
      <c r="K3370" s="273">
        <v>1.79</v>
      </c>
      <c r="L3370" s="272" t="s">
        <v>7090</v>
      </c>
    </row>
    <row r="3371" spans="1:12">
      <c r="A3371" s="272" t="s">
        <v>9985</v>
      </c>
      <c r="B3371" s="272" t="s">
        <v>9986</v>
      </c>
      <c r="C3371" s="272" t="s">
        <v>10579</v>
      </c>
      <c r="D3371" s="272" t="s">
        <v>10580</v>
      </c>
      <c r="E3371" s="273" t="s">
        <v>7087</v>
      </c>
      <c r="F3371" s="272" t="s">
        <v>7087</v>
      </c>
      <c r="G3371" s="272">
        <v>104772</v>
      </c>
      <c r="H3371" s="272" t="s">
        <v>10594</v>
      </c>
      <c r="I3371" s="272" t="s">
        <v>17</v>
      </c>
      <c r="J3371" s="272" t="s">
        <v>7147</v>
      </c>
      <c r="K3371" s="273">
        <v>2.61</v>
      </c>
      <c r="L3371" s="272" t="s">
        <v>7090</v>
      </c>
    </row>
    <row r="3372" spans="1:12">
      <c r="A3372" s="272" t="s">
        <v>9985</v>
      </c>
      <c r="B3372" s="272" t="s">
        <v>9986</v>
      </c>
      <c r="C3372" s="272" t="s">
        <v>10579</v>
      </c>
      <c r="D3372" s="272" t="s">
        <v>10580</v>
      </c>
      <c r="E3372" s="273" t="s">
        <v>7087</v>
      </c>
      <c r="F3372" s="272" t="s">
        <v>7087</v>
      </c>
      <c r="G3372" s="272">
        <v>104774</v>
      </c>
      <c r="H3372" s="272" t="s">
        <v>10595</v>
      </c>
      <c r="I3372" s="272" t="s">
        <v>17</v>
      </c>
      <c r="J3372" s="272" t="s">
        <v>7147</v>
      </c>
      <c r="K3372" s="273">
        <v>2.2999999999999998</v>
      </c>
      <c r="L3372" s="272" t="s">
        <v>7090</v>
      </c>
    </row>
    <row r="3373" spans="1:12">
      <c r="A3373" s="272" t="s">
        <v>9985</v>
      </c>
      <c r="B3373" s="272" t="s">
        <v>9986</v>
      </c>
      <c r="C3373" s="272" t="s">
        <v>10579</v>
      </c>
      <c r="D3373" s="272" t="s">
        <v>10580</v>
      </c>
      <c r="E3373" s="273" t="s">
        <v>7087</v>
      </c>
      <c r="F3373" s="272" t="s">
        <v>7087</v>
      </c>
      <c r="G3373" s="272">
        <v>104776</v>
      </c>
      <c r="H3373" s="272" t="s">
        <v>10596</v>
      </c>
      <c r="I3373" s="272" t="s">
        <v>17</v>
      </c>
      <c r="J3373" s="272" t="s">
        <v>7147</v>
      </c>
      <c r="K3373" s="273">
        <v>6.12</v>
      </c>
      <c r="L3373" s="272" t="s">
        <v>7090</v>
      </c>
    </row>
    <row r="3374" spans="1:12">
      <c r="A3374" s="272" t="s">
        <v>9985</v>
      </c>
      <c r="B3374" s="272" t="s">
        <v>9986</v>
      </c>
      <c r="C3374" s="272" t="s">
        <v>10579</v>
      </c>
      <c r="D3374" s="272" t="s">
        <v>10580</v>
      </c>
      <c r="E3374" s="273" t="s">
        <v>7087</v>
      </c>
      <c r="F3374" s="272" t="s">
        <v>7087</v>
      </c>
      <c r="G3374" s="272">
        <v>104778</v>
      </c>
      <c r="H3374" s="272" t="s">
        <v>10597</v>
      </c>
      <c r="I3374" s="272" t="s">
        <v>17</v>
      </c>
      <c r="J3374" s="272" t="s">
        <v>7147</v>
      </c>
      <c r="K3374" s="273">
        <v>8.9600000000000009</v>
      </c>
      <c r="L3374" s="272" t="s">
        <v>7090</v>
      </c>
    </row>
    <row r="3375" spans="1:12">
      <c r="A3375" s="272" t="s">
        <v>9985</v>
      </c>
      <c r="B3375" s="272" t="s">
        <v>9986</v>
      </c>
      <c r="C3375" s="272" t="s">
        <v>10579</v>
      </c>
      <c r="D3375" s="272" t="s">
        <v>10580</v>
      </c>
      <c r="E3375" s="273" t="s">
        <v>7087</v>
      </c>
      <c r="F3375" s="272" t="s">
        <v>7087</v>
      </c>
      <c r="G3375" s="272">
        <v>104780</v>
      </c>
      <c r="H3375" s="272" t="s">
        <v>10598</v>
      </c>
      <c r="I3375" s="272" t="s">
        <v>261</v>
      </c>
      <c r="J3375" s="272" t="s">
        <v>7147</v>
      </c>
      <c r="K3375" s="273">
        <v>4.76</v>
      </c>
      <c r="L3375" s="272" t="s">
        <v>7090</v>
      </c>
    </row>
    <row r="3376" spans="1:12">
      <c r="A3376" s="272" t="s">
        <v>9985</v>
      </c>
      <c r="B3376" s="272" t="s">
        <v>9986</v>
      </c>
      <c r="C3376" s="272" t="s">
        <v>10579</v>
      </c>
      <c r="D3376" s="272" t="s">
        <v>10580</v>
      </c>
      <c r="E3376" s="273" t="s">
        <v>7087</v>
      </c>
      <c r="F3376" s="272" t="s">
        <v>7087</v>
      </c>
      <c r="G3376" s="272">
        <v>104785</v>
      </c>
      <c r="H3376" s="272" t="s">
        <v>10599</v>
      </c>
      <c r="I3376" s="272" t="s">
        <v>261</v>
      </c>
      <c r="J3376" s="272" t="s">
        <v>7147</v>
      </c>
      <c r="K3376" s="273">
        <v>12.97</v>
      </c>
      <c r="L3376" s="272" t="s">
        <v>7090</v>
      </c>
    </row>
    <row r="3377" spans="1:12">
      <c r="A3377" s="272" t="s">
        <v>10600</v>
      </c>
      <c r="B3377" s="272" t="s">
        <v>10601</v>
      </c>
      <c r="C3377" s="272" t="s">
        <v>10602</v>
      </c>
      <c r="D3377" s="272" t="s">
        <v>10603</v>
      </c>
      <c r="E3377" s="273" t="s">
        <v>7087</v>
      </c>
      <c r="F3377" s="272" t="s">
        <v>7087</v>
      </c>
      <c r="G3377" s="272">
        <v>96765</v>
      </c>
      <c r="H3377" s="272" t="s">
        <v>10604</v>
      </c>
      <c r="I3377" s="272" t="s">
        <v>17</v>
      </c>
      <c r="J3377" s="272" t="s">
        <v>7147</v>
      </c>
      <c r="K3377" s="274">
        <v>1891.79</v>
      </c>
      <c r="L3377" s="272" t="s">
        <v>7090</v>
      </c>
    </row>
    <row r="3378" spans="1:12">
      <c r="A3378" s="272" t="s">
        <v>10600</v>
      </c>
      <c r="B3378" s="272" t="s">
        <v>10601</v>
      </c>
      <c r="C3378" s="272" t="s">
        <v>10602</v>
      </c>
      <c r="D3378" s="272" t="s">
        <v>10603</v>
      </c>
      <c r="E3378" s="273" t="s">
        <v>7087</v>
      </c>
      <c r="F3378" s="272" t="s">
        <v>7087</v>
      </c>
      <c r="G3378" s="272">
        <v>101905</v>
      </c>
      <c r="H3378" s="272" t="s">
        <v>10605</v>
      </c>
      <c r="I3378" s="272" t="s">
        <v>17</v>
      </c>
      <c r="J3378" s="272" t="s">
        <v>7147</v>
      </c>
      <c r="K3378" s="273">
        <v>270.72000000000003</v>
      </c>
      <c r="L3378" s="272" t="s">
        <v>7090</v>
      </c>
    </row>
    <row r="3379" spans="1:12">
      <c r="A3379" s="272" t="s">
        <v>10600</v>
      </c>
      <c r="B3379" s="272" t="s">
        <v>10601</v>
      </c>
      <c r="C3379" s="272" t="s">
        <v>10602</v>
      </c>
      <c r="D3379" s="272" t="s">
        <v>10603</v>
      </c>
      <c r="E3379" s="273" t="s">
        <v>7087</v>
      </c>
      <c r="F3379" s="272" t="s">
        <v>7087</v>
      </c>
      <c r="G3379" s="272">
        <v>101906</v>
      </c>
      <c r="H3379" s="272" t="s">
        <v>10606</v>
      </c>
      <c r="I3379" s="272" t="s">
        <v>17</v>
      </c>
      <c r="J3379" s="272" t="s">
        <v>7147</v>
      </c>
      <c r="K3379" s="273">
        <v>804.89</v>
      </c>
      <c r="L3379" s="272" t="s">
        <v>7090</v>
      </c>
    </row>
    <row r="3380" spans="1:12">
      <c r="A3380" s="272" t="s">
        <v>10600</v>
      </c>
      <c r="B3380" s="272" t="s">
        <v>10601</v>
      </c>
      <c r="C3380" s="272" t="s">
        <v>10602</v>
      </c>
      <c r="D3380" s="272" t="s">
        <v>10603</v>
      </c>
      <c r="E3380" s="273" t="s">
        <v>7087</v>
      </c>
      <c r="F3380" s="272" t="s">
        <v>7087</v>
      </c>
      <c r="G3380" s="272">
        <v>101907</v>
      </c>
      <c r="H3380" s="272" t="s">
        <v>10607</v>
      </c>
      <c r="I3380" s="272" t="s">
        <v>17</v>
      </c>
      <c r="J3380" s="272" t="s">
        <v>7147</v>
      </c>
      <c r="K3380" s="273">
        <v>869.97</v>
      </c>
      <c r="L3380" s="272" t="s">
        <v>7090</v>
      </c>
    </row>
    <row r="3381" spans="1:12">
      <c r="A3381" s="272" t="s">
        <v>10600</v>
      </c>
      <c r="B3381" s="272" t="s">
        <v>10601</v>
      </c>
      <c r="C3381" s="272" t="s">
        <v>10602</v>
      </c>
      <c r="D3381" s="272" t="s">
        <v>10603</v>
      </c>
      <c r="E3381" s="273" t="s">
        <v>7087</v>
      </c>
      <c r="F3381" s="272" t="s">
        <v>7087</v>
      </c>
      <c r="G3381" s="272">
        <v>101908</v>
      </c>
      <c r="H3381" s="272" t="s">
        <v>10608</v>
      </c>
      <c r="I3381" s="272" t="s">
        <v>17</v>
      </c>
      <c r="J3381" s="272" t="s">
        <v>7147</v>
      </c>
      <c r="K3381" s="273">
        <v>262.58</v>
      </c>
      <c r="L3381" s="272" t="s">
        <v>7090</v>
      </c>
    </row>
    <row r="3382" spans="1:12">
      <c r="A3382" s="272" t="s">
        <v>10600</v>
      </c>
      <c r="B3382" s="272" t="s">
        <v>10601</v>
      </c>
      <c r="C3382" s="272" t="s">
        <v>10602</v>
      </c>
      <c r="D3382" s="272" t="s">
        <v>10603</v>
      </c>
      <c r="E3382" s="273" t="s">
        <v>7087</v>
      </c>
      <c r="F3382" s="272" t="s">
        <v>7087</v>
      </c>
      <c r="G3382" s="272">
        <v>101909</v>
      </c>
      <c r="H3382" s="272" t="s">
        <v>10609</v>
      </c>
      <c r="I3382" s="272" t="s">
        <v>17</v>
      </c>
      <c r="J3382" s="272" t="s">
        <v>7147</v>
      </c>
      <c r="K3382" s="273">
        <v>305.97000000000003</v>
      </c>
      <c r="L3382" s="272" t="s">
        <v>7090</v>
      </c>
    </row>
    <row r="3383" spans="1:12">
      <c r="A3383" s="272" t="s">
        <v>10600</v>
      </c>
      <c r="B3383" s="272" t="s">
        <v>10601</v>
      </c>
      <c r="C3383" s="272" t="s">
        <v>10602</v>
      </c>
      <c r="D3383" s="272" t="s">
        <v>10603</v>
      </c>
      <c r="E3383" s="273" t="s">
        <v>7087</v>
      </c>
      <c r="F3383" s="272" t="s">
        <v>7087</v>
      </c>
      <c r="G3383" s="272">
        <v>101910</v>
      </c>
      <c r="H3383" s="272" t="s">
        <v>10610</v>
      </c>
      <c r="I3383" s="272" t="s">
        <v>17</v>
      </c>
      <c r="J3383" s="272" t="s">
        <v>7147</v>
      </c>
      <c r="K3383" s="273">
        <v>360.2</v>
      </c>
      <c r="L3383" s="272" t="s">
        <v>7090</v>
      </c>
    </row>
    <row r="3384" spans="1:12">
      <c r="A3384" s="272" t="s">
        <v>10600</v>
      </c>
      <c r="B3384" s="272" t="s">
        <v>10601</v>
      </c>
      <c r="C3384" s="272" t="s">
        <v>10602</v>
      </c>
      <c r="D3384" s="272" t="s">
        <v>10603</v>
      </c>
      <c r="E3384" s="273" t="s">
        <v>7087</v>
      </c>
      <c r="F3384" s="272" t="s">
        <v>7087</v>
      </c>
      <c r="G3384" s="272">
        <v>101911</v>
      </c>
      <c r="H3384" s="272" t="s">
        <v>10611</v>
      </c>
      <c r="I3384" s="272" t="s">
        <v>17</v>
      </c>
      <c r="J3384" s="272" t="s">
        <v>7147</v>
      </c>
      <c r="K3384" s="273">
        <v>414.43</v>
      </c>
      <c r="L3384" s="272" t="s">
        <v>7090</v>
      </c>
    </row>
    <row r="3385" spans="1:12">
      <c r="A3385" s="272" t="s">
        <v>10600</v>
      </c>
      <c r="B3385" s="272" t="s">
        <v>10601</v>
      </c>
      <c r="C3385" s="272" t="s">
        <v>10602</v>
      </c>
      <c r="D3385" s="272" t="s">
        <v>10603</v>
      </c>
      <c r="E3385" s="273" t="s">
        <v>7087</v>
      </c>
      <c r="F3385" s="272" t="s">
        <v>7087</v>
      </c>
      <c r="G3385" s="272">
        <v>101912</v>
      </c>
      <c r="H3385" s="272" t="s">
        <v>10612</v>
      </c>
      <c r="I3385" s="272" t="s">
        <v>17</v>
      </c>
      <c r="J3385" s="272" t="s">
        <v>7147</v>
      </c>
      <c r="K3385" s="274">
        <v>2305.12</v>
      </c>
      <c r="L3385" s="272" t="s">
        <v>7090</v>
      </c>
    </row>
    <row r="3386" spans="1:12">
      <c r="A3386" s="272" t="s">
        <v>10600</v>
      </c>
      <c r="B3386" s="272" t="s">
        <v>10601</v>
      </c>
      <c r="C3386" s="272" t="s">
        <v>10602</v>
      </c>
      <c r="D3386" s="272" t="s">
        <v>10603</v>
      </c>
      <c r="E3386" s="273" t="s">
        <v>7087</v>
      </c>
      <c r="F3386" s="272" t="s">
        <v>7087</v>
      </c>
      <c r="G3386" s="272">
        <v>101913</v>
      </c>
      <c r="H3386" s="272" t="s">
        <v>10613</v>
      </c>
      <c r="I3386" s="272" t="s">
        <v>17</v>
      </c>
      <c r="J3386" s="272" t="s">
        <v>7147</v>
      </c>
      <c r="K3386" s="273">
        <v>563.34</v>
      </c>
      <c r="L3386" s="272" t="s">
        <v>7090</v>
      </c>
    </row>
    <row r="3387" spans="1:12">
      <c r="A3387" s="272" t="s">
        <v>10600</v>
      </c>
      <c r="B3387" s="272" t="s">
        <v>10601</v>
      </c>
      <c r="C3387" s="272" t="s">
        <v>10602</v>
      </c>
      <c r="D3387" s="272" t="s">
        <v>10603</v>
      </c>
      <c r="E3387" s="273" t="s">
        <v>7087</v>
      </c>
      <c r="F3387" s="272" t="s">
        <v>7087</v>
      </c>
      <c r="G3387" s="272">
        <v>101914</v>
      </c>
      <c r="H3387" s="272" t="s">
        <v>10614</v>
      </c>
      <c r="I3387" s="272" t="s">
        <v>17</v>
      </c>
      <c r="J3387" s="272" t="s">
        <v>7147</v>
      </c>
      <c r="K3387" s="273">
        <v>715.3</v>
      </c>
      <c r="L3387" s="272" t="s">
        <v>7090</v>
      </c>
    </row>
    <row r="3388" spans="1:12">
      <c r="A3388" s="272" t="s">
        <v>10600</v>
      </c>
      <c r="B3388" s="272" t="s">
        <v>10601</v>
      </c>
      <c r="C3388" s="272" t="s">
        <v>10602</v>
      </c>
      <c r="D3388" s="272" t="s">
        <v>10603</v>
      </c>
      <c r="E3388" s="273" t="s">
        <v>7087</v>
      </c>
      <c r="F3388" s="272" t="s">
        <v>7087</v>
      </c>
      <c r="G3388" s="272">
        <v>101915</v>
      </c>
      <c r="H3388" s="272" t="s">
        <v>10615</v>
      </c>
      <c r="I3388" s="272" t="s">
        <v>17</v>
      </c>
      <c r="J3388" s="272" t="s">
        <v>7147</v>
      </c>
      <c r="K3388" s="273">
        <v>457.02</v>
      </c>
      <c r="L3388" s="272" t="s">
        <v>7090</v>
      </c>
    </row>
    <row r="3389" spans="1:12">
      <c r="A3389" s="272" t="s">
        <v>10600</v>
      </c>
      <c r="B3389" s="272" t="s">
        <v>10601</v>
      </c>
      <c r="C3389" s="272" t="s">
        <v>10602</v>
      </c>
      <c r="D3389" s="272" t="s">
        <v>10603</v>
      </c>
      <c r="E3389" s="273" t="s">
        <v>7087</v>
      </c>
      <c r="F3389" s="272" t="s">
        <v>7087</v>
      </c>
      <c r="G3389" s="272">
        <v>101916</v>
      </c>
      <c r="H3389" s="272" t="s">
        <v>10616</v>
      </c>
      <c r="I3389" s="272" t="s">
        <v>17</v>
      </c>
      <c r="J3389" s="272" t="s">
        <v>7089</v>
      </c>
      <c r="K3389" s="274">
        <v>3544.66</v>
      </c>
      <c r="L3389" s="272" t="s">
        <v>7090</v>
      </c>
    </row>
    <row r="3390" spans="1:12">
      <c r="A3390" s="272" t="s">
        <v>10600</v>
      </c>
      <c r="B3390" s="272" t="s">
        <v>10601</v>
      </c>
      <c r="C3390" s="272" t="s">
        <v>10602</v>
      </c>
      <c r="D3390" s="272" t="s">
        <v>10603</v>
      </c>
      <c r="E3390" s="273" t="s">
        <v>7087</v>
      </c>
      <c r="F3390" s="272" t="s">
        <v>7087</v>
      </c>
      <c r="G3390" s="272">
        <v>101917</v>
      </c>
      <c r="H3390" s="272" t="s">
        <v>10617</v>
      </c>
      <c r="I3390" s="272" t="s">
        <v>17</v>
      </c>
      <c r="J3390" s="272" t="s">
        <v>7089</v>
      </c>
      <c r="K3390" s="273">
        <v>146.75</v>
      </c>
      <c r="L3390" s="272" t="s">
        <v>7090</v>
      </c>
    </row>
    <row r="3391" spans="1:12">
      <c r="A3391" s="272" t="s">
        <v>10600</v>
      </c>
      <c r="B3391" s="272" t="s">
        <v>10601</v>
      </c>
      <c r="C3391" s="272" t="s">
        <v>10618</v>
      </c>
      <c r="D3391" s="272" t="s">
        <v>10619</v>
      </c>
      <c r="E3391" s="273" t="s">
        <v>7087</v>
      </c>
      <c r="F3391" s="272" t="s">
        <v>7087</v>
      </c>
      <c r="G3391" s="272">
        <v>98261</v>
      </c>
      <c r="H3391" s="272" t="s">
        <v>10620</v>
      </c>
      <c r="I3391" s="272" t="s">
        <v>261</v>
      </c>
      <c r="J3391" s="272" t="s">
        <v>7147</v>
      </c>
      <c r="K3391" s="273">
        <v>3.75</v>
      </c>
      <c r="L3391" s="272" t="s">
        <v>7090</v>
      </c>
    </row>
    <row r="3392" spans="1:12">
      <c r="A3392" s="272" t="s">
        <v>10600</v>
      </c>
      <c r="B3392" s="272" t="s">
        <v>10601</v>
      </c>
      <c r="C3392" s="272" t="s">
        <v>10618</v>
      </c>
      <c r="D3392" s="272" t="s">
        <v>10619</v>
      </c>
      <c r="E3392" s="273" t="s">
        <v>7087</v>
      </c>
      <c r="F3392" s="272" t="s">
        <v>7087</v>
      </c>
      <c r="G3392" s="272">
        <v>98262</v>
      </c>
      <c r="H3392" s="272" t="s">
        <v>10621</v>
      </c>
      <c r="I3392" s="272" t="s">
        <v>261</v>
      </c>
      <c r="J3392" s="272" t="s">
        <v>7147</v>
      </c>
      <c r="K3392" s="273">
        <v>4.45</v>
      </c>
      <c r="L3392" s="272" t="s">
        <v>7090</v>
      </c>
    </row>
    <row r="3393" spans="1:12">
      <c r="A3393" s="272" t="s">
        <v>10600</v>
      </c>
      <c r="B3393" s="272" t="s">
        <v>10601</v>
      </c>
      <c r="C3393" s="272" t="s">
        <v>10618</v>
      </c>
      <c r="D3393" s="272" t="s">
        <v>10619</v>
      </c>
      <c r="E3393" s="273" t="s">
        <v>7087</v>
      </c>
      <c r="F3393" s="272" t="s">
        <v>7087</v>
      </c>
      <c r="G3393" s="272">
        <v>98263</v>
      </c>
      <c r="H3393" s="272" t="s">
        <v>10622</v>
      </c>
      <c r="I3393" s="272" t="s">
        <v>261</v>
      </c>
      <c r="J3393" s="272" t="s">
        <v>7147</v>
      </c>
      <c r="K3393" s="273">
        <v>4.6500000000000004</v>
      </c>
      <c r="L3393" s="272" t="s">
        <v>7090</v>
      </c>
    </row>
    <row r="3394" spans="1:12">
      <c r="A3394" s="272" t="s">
        <v>10600</v>
      </c>
      <c r="B3394" s="272" t="s">
        <v>10601</v>
      </c>
      <c r="C3394" s="272" t="s">
        <v>10618</v>
      </c>
      <c r="D3394" s="272" t="s">
        <v>10619</v>
      </c>
      <c r="E3394" s="273" t="s">
        <v>7087</v>
      </c>
      <c r="F3394" s="272" t="s">
        <v>7087</v>
      </c>
      <c r="G3394" s="272">
        <v>98264</v>
      </c>
      <c r="H3394" s="272" t="s">
        <v>10623</v>
      </c>
      <c r="I3394" s="272" t="s">
        <v>261</v>
      </c>
      <c r="J3394" s="272" t="s">
        <v>7147</v>
      </c>
      <c r="K3394" s="273">
        <v>5.37</v>
      </c>
      <c r="L3394" s="272" t="s">
        <v>7090</v>
      </c>
    </row>
    <row r="3395" spans="1:12">
      <c r="A3395" s="272" t="s">
        <v>10600</v>
      </c>
      <c r="B3395" s="272" t="s">
        <v>10601</v>
      </c>
      <c r="C3395" s="272" t="s">
        <v>10618</v>
      </c>
      <c r="D3395" s="272" t="s">
        <v>10619</v>
      </c>
      <c r="E3395" s="273" t="s">
        <v>7087</v>
      </c>
      <c r="F3395" s="272" t="s">
        <v>7087</v>
      </c>
      <c r="G3395" s="272">
        <v>98265</v>
      </c>
      <c r="H3395" s="272" t="s">
        <v>10624</v>
      </c>
      <c r="I3395" s="272" t="s">
        <v>261</v>
      </c>
      <c r="J3395" s="272" t="s">
        <v>7147</v>
      </c>
      <c r="K3395" s="273">
        <v>5.87</v>
      </c>
      <c r="L3395" s="272" t="s">
        <v>7090</v>
      </c>
    </row>
    <row r="3396" spans="1:12">
      <c r="A3396" s="272" t="s">
        <v>10600</v>
      </c>
      <c r="B3396" s="272" t="s">
        <v>10601</v>
      </c>
      <c r="C3396" s="272" t="s">
        <v>10618</v>
      </c>
      <c r="D3396" s="272" t="s">
        <v>10619</v>
      </c>
      <c r="E3396" s="273" t="s">
        <v>7087</v>
      </c>
      <c r="F3396" s="272" t="s">
        <v>7087</v>
      </c>
      <c r="G3396" s="272">
        <v>98266</v>
      </c>
      <c r="H3396" s="272" t="s">
        <v>10625</v>
      </c>
      <c r="I3396" s="272" t="s">
        <v>261</v>
      </c>
      <c r="J3396" s="272" t="s">
        <v>7147</v>
      </c>
      <c r="K3396" s="273">
        <v>6.53</v>
      </c>
      <c r="L3396" s="272" t="s">
        <v>7090</v>
      </c>
    </row>
    <row r="3397" spans="1:12">
      <c r="A3397" s="272" t="s">
        <v>10600</v>
      </c>
      <c r="B3397" s="272" t="s">
        <v>10601</v>
      </c>
      <c r="C3397" s="272" t="s">
        <v>10618</v>
      </c>
      <c r="D3397" s="272" t="s">
        <v>10619</v>
      </c>
      <c r="E3397" s="273" t="s">
        <v>7087</v>
      </c>
      <c r="F3397" s="272" t="s">
        <v>7087</v>
      </c>
      <c r="G3397" s="272">
        <v>98267</v>
      </c>
      <c r="H3397" s="272" t="s">
        <v>10626</v>
      </c>
      <c r="I3397" s="272" t="s">
        <v>261</v>
      </c>
      <c r="J3397" s="272" t="s">
        <v>7147</v>
      </c>
      <c r="K3397" s="273">
        <v>9.99</v>
      </c>
      <c r="L3397" s="272" t="s">
        <v>7090</v>
      </c>
    </row>
    <row r="3398" spans="1:12">
      <c r="A3398" s="272" t="s">
        <v>10600</v>
      </c>
      <c r="B3398" s="272" t="s">
        <v>10601</v>
      </c>
      <c r="C3398" s="272" t="s">
        <v>10618</v>
      </c>
      <c r="D3398" s="272" t="s">
        <v>10619</v>
      </c>
      <c r="E3398" s="273" t="s">
        <v>7087</v>
      </c>
      <c r="F3398" s="272" t="s">
        <v>7087</v>
      </c>
      <c r="G3398" s="272">
        <v>98268</v>
      </c>
      <c r="H3398" s="272" t="s">
        <v>10627</v>
      </c>
      <c r="I3398" s="272" t="s">
        <v>261</v>
      </c>
      <c r="J3398" s="272" t="s">
        <v>7147</v>
      </c>
      <c r="K3398" s="273">
        <v>15.33</v>
      </c>
      <c r="L3398" s="272" t="s">
        <v>7090</v>
      </c>
    </row>
    <row r="3399" spans="1:12">
      <c r="A3399" s="272" t="s">
        <v>10600</v>
      </c>
      <c r="B3399" s="272" t="s">
        <v>10601</v>
      </c>
      <c r="C3399" s="272" t="s">
        <v>10618</v>
      </c>
      <c r="D3399" s="272" t="s">
        <v>10619</v>
      </c>
      <c r="E3399" s="273" t="s">
        <v>7087</v>
      </c>
      <c r="F3399" s="272" t="s">
        <v>7087</v>
      </c>
      <c r="G3399" s="272">
        <v>98269</v>
      </c>
      <c r="H3399" s="272" t="s">
        <v>10628</v>
      </c>
      <c r="I3399" s="272" t="s">
        <v>261</v>
      </c>
      <c r="J3399" s="272" t="s">
        <v>7147</v>
      </c>
      <c r="K3399" s="273">
        <v>20.48</v>
      </c>
      <c r="L3399" s="272" t="s">
        <v>7090</v>
      </c>
    </row>
    <row r="3400" spans="1:12">
      <c r="A3400" s="272" t="s">
        <v>10600</v>
      </c>
      <c r="B3400" s="272" t="s">
        <v>10601</v>
      </c>
      <c r="C3400" s="272" t="s">
        <v>10618</v>
      </c>
      <c r="D3400" s="272" t="s">
        <v>10619</v>
      </c>
      <c r="E3400" s="273" t="s">
        <v>7087</v>
      </c>
      <c r="F3400" s="272" t="s">
        <v>7087</v>
      </c>
      <c r="G3400" s="272">
        <v>98270</v>
      </c>
      <c r="H3400" s="272" t="s">
        <v>10629</v>
      </c>
      <c r="I3400" s="272" t="s">
        <v>261</v>
      </c>
      <c r="J3400" s="272" t="s">
        <v>7147</v>
      </c>
      <c r="K3400" s="273">
        <v>30.11</v>
      </c>
      <c r="L3400" s="272" t="s">
        <v>7090</v>
      </c>
    </row>
    <row r="3401" spans="1:12">
      <c r="A3401" s="272" t="s">
        <v>10600</v>
      </c>
      <c r="B3401" s="272" t="s">
        <v>10601</v>
      </c>
      <c r="C3401" s="272" t="s">
        <v>10618</v>
      </c>
      <c r="D3401" s="272" t="s">
        <v>10619</v>
      </c>
      <c r="E3401" s="273" t="s">
        <v>7087</v>
      </c>
      <c r="F3401" s="272" t="s">
        <v>7087</v>
      </c>
      <c r="G3401" s="272">
        <v>98271</v>
      </c>
      <c r="H3401" s="272" t="s">
        <v>10630</v>
      </c>
      <c r="I3401" s="272" t="s">
        <v>261</v>
      </c>
      <c r="J3401" s="272" t="s">
        <v>7147</v>
      </c>
      <c r="K3401" s="273">
        <v>41.67</v>
      </c>
      <c r="L3401" s="272" t="s">
        <v>7090</v>
      </c>
    </row>
    <row r="3402" spans="1:12">
      <c r="A3402" s="272" t="s">
        <v>10600</v>
      </c>
      <c r="B3402" s="272" t="s">
        <v>10601</v>
      </c>
      <c r="C3402" s="272" t="s">
        <v>10618</v>
      </c>
      <c r="D3402" s="272" t="s">
        <v>10619</v>
      </c>
      <c r="E3402" s="273" t="s">
        <v>7087</v>
      </c>
      <c r="F3402" s="272" t="s">
        <v>7087</v>
      </c>
      <c r="G3402" s="272">
        <v>98272</v>
      </c>
      <c r="H3402" s="272" t="s">
        <v>10631</v>
      </c>
      <c r="I3402" s="272" t="s">
        <v>261</v>
      </c>
      <c r="J3402" s="272" t="s">
        <v>7147</v>
      </c>
      <c r="K3402" s="273">
        <v>93.43</v>
      </c>
      <c r="L3402" s="272" t="s">
        <v>7090</v>
      </c>
    </row>
    <row r="3403" spans="1:12">
      <c r="A3403" s="272" t="s">
        <v>10600</v>
      </c>
      <c r="B3403" s="272" t="s">
        <v>10601</v>
      </c>
      <c r="C3403" s="272" t="s">
        <v>10618</v>
      </c>
      <c r="D3403" s="272" t="s">
        <v>10619</v>
      </c>
      <c r="E3403" s="273" t="s">
        <v>7087</v>
      </c>
      <c r="F3403" s="272" t="s">
        <v>7087</v>
      </c>
      <c r="G3403" s="272">
        <v>98273</v>
      </c>
      <c r="H3403" s="272" t="s">
        <v>10632</v>
      </c>
      <c r="I3403" s="272" t="s">
        <v>261</v>
      </c>
      <c r="J3403" s="272" t="s">
        <v>7147</v>
      </c>
      <c r="K3403" s="273">
        <v>2.2599999999999998</v>
      </c>
      <c r="L3403" s="272" t="s">
        <v>7090</v>
      </c>
    </row>
    <row r="3404" spans="1:12">
      <c r="A3404" s="272" t="s">
        <v>10600</v>
      </c>
      <c r="B3404" s="272" t="s">
        <v>10601</v>
      </c>
      <c r="C3404" s="272" t="s">
        <v>10618</v>
      </c>
      <c r="D3404" s="272" t="s">
        <v>10619</v>
      </c>
      <c r="E3404" s="273" t="s">
        <v>7087</v>
      </c>
      <c r="F3404" s="272" t="s">
        <v>7087</v>
      </c>
      <c r="G3404" s="272">
        <v>98274</v>
      </c>
      <c r="H3404" s="272" t="s">
        <v>10633</v>
      </c>
      <c r="I3404" s="272" t="s">
        <v>261</v>
      </c>
      <c r="J3404" s="272" t="s">
        <v>7147</v>
      </c>
      <c r="K3404" s="273">
        <v>2.75</v>
      </c>
      <c r="L3404" s="272" t="s">
        <v>7090</v>
      </c>
    </row>
    <row r="3405" spans="1:12">
      <c r="A3405" s="272" t="s">
        <v>10600</v>
      </c>
      <c r="B3405" s="272" t="s">
        <v>10601</v>
      </c>
      <c r="C3405" s="272" t="s">
        <v>10618</v>
      </c>
      <c r="D3405" s="272" t="s">
        <v>10619</v>
      </c>
      <c r="E3405" s="273" t="s">
        <v>7087</v>
      </c>
      <c r="F3405" s="272" t="s">
        <v>7087</v>
      </c>
      <c r="G3405" s="272">
        <v>98275</v>
      </c>
      <c r="H3405" s="272" t="s">
        <v>10634</v>
      </c>
      <c r="I3405" s="272" t="s">
        <v>261</v>
      </c>
      <c r="J3405" s="272" t="s">
        <v>7147</v>
      </c>
      <c r="K3405" s="273">
        <v>3.4</v>
      </c>
      <c r="L3405" s="272" t="s">
        <v>7090</v>
      </c>
    </row>
    <row r="3406" spans="1:12">
      <c r="A3406" s="272" t="s">
        <v>10600</v>
      </c>
      <c r="B3406" s="272" t="s">
        <v>10601</v>
      </c>
      <c r="C3406" s="272" t="s">
        <v>10618</v>
      </c>
      <c r="D3406" s="272" t="s">
        <v>10619</v>
      </c>
      <c r="E3406" s="273" t="s">
        <v>7087</v>
      </c>
      <c r="F3406" s="272" t="s">
        <v>7087</v>
      </c>
      <c r="G3406" s="272">
        <v>98276</v>
      </c>
      <c r="H3406" s="272" t="s">
        <v>10635</v>
      </c>
      <c r="I3406" s="272" t="s">
        <v>261</v>
      </c>
      <c r="J3406" s="272" t="s">
        <v>7147</v>
      </c>
      <c r="K3406" s="273">
        <v>6.86</v>
      </c>
      <c r="L3406" s="272" t="s">
        <v>7090</v>
      </c>
    </row>
    <row r="3407" spans="1:12">
      <c r="A3407" s="272" t="s">
        <v>10600</v>
      </c>
      <c r="B3407" s="272" t="s">
        <v>10601</v>
      </c>
      <c r="C3407" s="272" t="s">
        <v>10618</v>
      </c>
      <c r="D3407" s="272" t="s">
        <v>10619</v>
      </c>
      <c r="E3407" s="273" t="s">
        <v>7087</v>
      </c>
      <c r="F3407" s="272" t="s">
        <v>7087</v>
      </c>
      <c r="G3407" s="272">
        <v>98277</v>
      </c>
      <c r="H3407" s="272" t="s">
        <v>10636</v>
      </c>
      <c r="I3407" s="272" t="s">
        <v>261</v>
      </c>
      <c r="J3407" s="272" t="s">
        <v>7147</v>
      </c>
      <c r="K3407" s="273">
        <v>12.22</v>
      </c>
      <c r="L3407" s="272" t="s">
        <v>7090</v>
      </c>
    </row>
    <row r="3408" spans="1:12">
      <c r="A3408" s="272" t="s">
        <v>10600</v>
      </c>
      <c r="B3408" s="272" t="s">
        <v>10601</v>
      </c>
      <c r="C3408" s="272" t="s">
        <v>10618</v>
      </c>
      <c r="D3408" s="272" t="s">
        <v>10619</v>
      </c>
      <c r="E3408" s="273" t="s">
        <v>7087</v>
      </c>
      <c r="F3408" s="272" t="s">
        <v>7087</v>
      </c>
      <c r="G3408" s="272">
        <v>98278</v>
      </c>
      <c r="H3408" s="272" t="s">
        <v>10637</v>
      </c>
      <c r="I3408" s="272" t="s">
        <v>261</v>
      </c>
      <c r="J3408" s="272" t="s">
        <v>7147</v>
      </c>
      <c r="K3408" s="273">
        <v>17.37</v>
      </c>
      <c r="L3408" s="272" t="s">
        <v>7090</v>
      </c>
    </row>
    <row r="3409" spans="1:12">
      <c r="A3409" s="272" t="s">
        <v>10600</v>
      </c>
      <c r="B3409" s="272" t="s">
        <v>10601</v>
      </c>
      <c r="C3409" s="272" t="s">
        <v>10618</v>
      </c>
      <c r="D3409" s="272" t="s">
        <v>10619</v>
      </c>
      <c r="E3409" s="273" t="s">
        <v>7087</v>
      </c>
      <c r="F3409" s="272" t="s">
        <v>7087</v>
      </c>
      <c r="G3409" s="272">
        <v>98279</v>
      </c>
      <c r="H3409" s="272" t="s">
        <v>10638</v>
      </c>
      <c r="I3409" s="272" t="s">
        <v>261</v>
      </c>
      <c r="J3409" s="272" t="s">
        <v>7147</v>
      </c>
      <c r="K3409" s="273">
        <v>26.98</v>
      </c>
      <c r="L3409" s="272" t="s">
        <v>7090</v>
      </c>
    </row>
    <row r="3410" spans="1:12">
      <c r="A3410" s="272" t="s">
        <v>10600</v>
      </c>
      <c r="B3410" s="272" t="s">
        <v>10601</v>
      </c>
      <c r="C3410" s="272" t="s">
        <v>10618</v>
      </c>
      <c r="D3410" s="272" t="s">
        <v>10619</v>
      </c>
      <c r="E3410" s="273" t="s">
        <v>7087</v>
      </c>
      <c r="F3410" s="272" t="s">
        <v>7087</v>
      </c>
      <c r="G3410" s="272">
        <v>98280</v>
      </c>
      <c r="H3410" s="272" t="s">
        <v>10639</v>
      </c>
      <c r="I3410" s="272" t="s">
        <v>261</v>
      </c>
      <c r="J3410" s="272" t="s">
        <v>7147</v>
      </c>
      <c r="K3410" s="273">
        <v>7.77</v>
      </c>
      <c r="L3410" s="272" t="s">
        <v>7090</v>
      </c>
    </row>
    <row r="3411" spans="1:12">
      <c r="A3411" s="272" t="s">
        <v>10600</v>
      </c>
      <c r="B3411" s="272" t="s">
        <v>10601</v>
      </c>
      <c r="C3411" s="272" t="s">
        <v>10618</v>
      </c>
      <c r="D3411" s="272" t="s">
        <v>10619</v>
      </c>
      <c r="E3411" s="273" t="s">
        <v>7087</v>
      </c>
      <c r="F3411" s="272" t="s">
        <v>7087</v>
      </c>
      <c r="G3411" s="272">
        <v>98281</v>
      </c>
      <c r="H3411" s="272" t="s">
        <v>10640</v>
      </c>
      <c r="I3411" s="272" t="s">
        <v>261</v>
      </c>
      <c r="J3411" s="272" t="s">
        <v>7147</v>
      </c>
      <c r="K3411" s="273">
        <v>8.4600000000000009</v>
      </c>
      <c r="L3411" s="272" t="s">
        <v>7090</v>
      </c>
    </row>
    <row r="3412" spans="1:12">
      <c r="A3412" s="272" t="s">
        <v>10600</v>
      </c>
      <c r="B3412" s="272" t="s">
        <v>10601</v>
      </c>
      <c r="C3412" s="272" t="s">
        <v>10618</v>
      </c>
      <c r="D3412" s="272" t="s">
        <v>10619</v>
      </c>
      <c r="E3412" s="273" t="s">
        <v>7087</v>
      </c>
      <c r="F3412" s="272" t="s">
        <v>7087</v>
      </c>
      <c r="G3412" s="272">
        <v>98282</v>
      </c>
      <c r="H3412" s="272" t="s">
        <v>10641</v>
      </c>
      <c r="I3412" s="272" t="s">
        <v>261</v>
      </c>
      <c r="J3412" s="272" t="s">
        <v>7147</v>
      </c>
      <c r="K3412" s="273">
        <v>8.67</v>
      </c>
      <c r="L3412" s="272" t="s">
        <v>7090</v>
      </c>
    </row>
    <row r="3413" spans="1:12">
      <c r="A3413" s="272" t="s">
        <v>10600</v>
      </c>
      <c r="B3413" s="272" t="s">
        <v>10601</v>
      </c>
      <c r="C3413" s="272" t="s">
        <v>10618</v>
      </c>
      <c r="D3413" s="272" t="s">
        <v>10619</v>
      </c>
      <c r="E3413" s="273" t="s">
        <v>7087</v>
      </c>
      <c r="F3413" s="272" t="s">
        <v>7087</v>
      </c>
      <c r="G3413" s="272">
        <v>98283</v>
      </c>
      <c r="H3413" s="272" t="s">
        <v>10642</v>
      </c>
      <c r="I3413" s="272" t="s">
        <v>261</v>
      </c>
      <c r="J3413" s="272" t="s">
        <v>7147</v>
      </c>
      <c r="K3413" s="273">
        <v>9.39</v>
      </c>
      <c r="L3413" s="272" t="s">
        <v>7090</v>
      </c>
    </row>
    <row r="3414" spans="1:12">
      <c r="A3414" s="272" t="s">
        <v>10600</v>
      </c>
      <c r="B3414" s="272" t="s">
        <v>10601</v>
      </c>
      <c r="C3414" s="272" t="s">
        <v>10618</v>
      </c>
      <c r="D3414" s="272" t="s">
        <v>10619</v>
      </c>
      <c r="E3414" s="273" t="s">
        <v>7087</v>
      </c>
      <c r="F3414" s="272" t="s">
        <v>7087</v>
      </c>
      <c r="G3414" s="272">
        <v>98284</v>
      </c>
      <c r="H3414" s="272" t="s">
        <v>10643</v>
      </c>
      <c r="I3414" s="272" t="s">
        <v>261</v>
      </c>
      <c r="J3414" s="272" t="s">
        <v>7147</v>
      </c>
      <c r="K3414" s="273">
        <v>9.89</v>
      </c>
      <c r="L3414" s="272" t="s">
        <v>7090</v>
      </c>
    </row>
    <row r="3415" spans="1:12">
      <c r="A3415" s="272" t="s">
        <v>10600</v>
      </c>
      <c r="B3415" s="272" t="s">
        <v>10601</v>
      </c>
      <c r="C3415" s="272" t="s">
        <v>10618</v>
      </c>
      <c r="D3415" s="272" t="s">
        <v>10619</v>
      </c>
      <c r="E3415" s="273" t="s">
        <v>7087</v>
      </c>
      <c r="F3415" s="272" t="s">
        <v>7087</v>
      </c>
      <c r="G3415" s="272">
        <v>98285</v>
      </c>
      <c r="H3415" s="272" t="s">
        <v>10644</v>
      </c>
      <c r="I3415" s="272" t="s">
        <v>261</v>
      </c>
      <c r="J3415" s="272" t="s">
        <v>7147</v>
      </c>
      <c r="K3415" s="273">
        <v>10.55</v>
      </c>
      <c r="L3415" s="272" t="s">
        <v>7090</v>
      </c>
    </row>
    <row r="3416" spans="1:12">
      <c r="A3416" s="272" t="s">
        <v>10600</v>
      </c>
      <c r="B3416" s="272" t="s">
        <v>10601</v>
      </c>
      <c r="C3416" s="272" t="s">
        <v>10618</v>
      </c>
      <c r="D3416" s="272" t="s">
        <v>10619</v>
      </c>
      <c r="E3416" s="273" t="s">
        <v>7087</v>
      </c>
      <c r="F3416" s="272" t="s">
        <v>7087</v>
      </c>
      <c r="G3416" s="272">
        <v>98286</v>
      </c>
      <c r="H3416" s="272" t="s">
        <v>10645</v>
      </c>
      <c r="I3416" s="272" t="s">
        <v>261</v>
      </c>
      <c r="J3416" s="272" t="s">
        <v>7147</v>
      </c>
      <c r="K3416" s="273">
        <v>14</v>
      </c>
      <c r="L3416" s="272" t="s">
        <v>7090</v>
      </c>
    </row>
    <row r="3417" spans="1:12">
      <c r="A3417" s="272" t="s">
        <v>10600</v>
      </c>
      <c r="B3417" s="272" t="s">
        <v>10601</v>
      </c>
      <c r="C3417" s="272" t="s">
        <v>10618</v>
      </c>
      <c r="D3417" s="272" t="s">
        <v>10619</v>
      </c>
      <c r="E3417" s="273" t="s">
        <v>7087</v>
      </c>
      <c r="F3417" s="272" t="s">
        <v>7087</v>
      </c>
      <c r="G3417" s="272">
        <v>98287</v>
      </c>
      <c r="H3417" s="272" t="s">
        <v>10646</v>
      </c>
      <c r="I3417" s="272" t="s">
        <v>261</v>
      </c>
      <c r="J3417" s="272" t="s">
        <v>7147</v>
      </c>
      <c r="K3417" s="273">
        <v>1.35</v>
      </c>
      <c r="L3417" s="272" t="s">
        <v>7090</v>
      </c>
    </row>
    <row r="3418" spans="1:12">
      <c r="A3418" s="272" t="s">
        <v>10600</v>
      </c>
      <c r="B3418" s="272" t="s">
        <v>10601</v>
      </c>
      <c r="C3418" s="272" t="s">
        <v>10618</v>
      </c>
      <c r="D3418" s="272" t="s">
        <v>10619</v>
      </c>
      <c r="E3418" s="273" t="s">
        <v>7087</v>
      </c>
      <c r="F3418" s="272" t="s">
        <v>7087</v>
      </c>
      <c r="G3418" s="272">
        <v>98288</v>
      </c>
      <c r="H3418" s="272" t="s">
        <v>10647</v>
      </c>
      <c r="I3418" s="272" t="s">
        <v>261</v>
      </c>
      <c r="J3418" s="272" t="s">
        <v>7147</v>
      </c>
      <c r="K3418" s="273">
        <v>2.0499999999999998</v>
      </c>
      <c r="L3418" s="272" t="s">
        <v>7090</v>
      </c>
    </row>
    <row r="3419" spans="1:12">
      <c r="A3419" s="272" t="s">
        <v>10600</v>
      </c>
      <c r="B3419" s="272" t="s">
        <v>10601</v>
      </c>
      <c r="C3419" s="272" t="s">
        <v>10618</v>
      </c>
      <c r="D3419" s="272" t="s">
        <v>10619</v>
      </c>
      <c r="E3419" s="273" t="s">
        <v>7087</v>
      </c>
      <c r="F3419" s="272" t="s">
        <v>7087</v>
      </c>
      <c r="G3419" s="272">
        <v>98289</v>
      </c>
      <c r="H3419" s="272" t="s">
        <v>10648</v>
      </c>
      <c r="I3419" s="272" t="s">
        <v>261</v>
      </c>
      <c r="J3419" s="272" t="s">
        <v>7147</v>
      </c>
      <c r="K3419" s="273">
        <v>2.2400000000000002</v>
      </c>
      <c r="L3419" s="272" t="s">
        <v>7090</v>
      </c>
    </row>
    <row r="3420" spans="1:12">
      <c r="A3420" s="272" t="s">
        <v>10600</v>
      </c>
      <c r="B3420" s="272" t="s">
        <v>10601</v>
      </c>
      <c r="C3420" s="272" t="s">
        <v>10618</v>
      </c>
      <c r="D3420" s="272" t="s">
        <v>10619</v>
      </c>
      <c r="E3420" s="273" t="s">
        <v>7087</v>
      </c>
      <c r="F3420" s="272" t="s">
        <v>7087</v>
      </c>
      <c r="G3420" s="272">
        <v>98290</v>
      </c>
      <c r="H3420" s="272" t="s">
        <v>10649</v>
      </c>
      <c r="I3420" s="272" t="s">
        <v>261</v>
      </c>
      <c r="J3420" s="272" t="s">
        <v>7147</v>
      </c>
      <c r="K3420" s="273">
        <v>2.96</v>
      </c>
      <c r="L3420" s="272" t="s">
        <v>7090</v>
      </c>
    </row>
    <row r="3421" spans="1:12">
      <c r="A3421" s="272" t="s">
        <v>10600</v>
      </c>
      <c r="B3421" s="272" t="s">
        <v>10601</v>
      </c>
      <c r="C3421" s="272" t="s">
        <v>10618</v>
      </c>
      <c r="D3421" s="272" t="s">
        <v>10619</v>
      </c>
      <c r="E3421" s="273" t="s">
        <v>7087</v>
      </c>
      <c r="F3421" s="272" t="s">
        <v>7087</v>
      </c>
      <c r="G3421" s="272">
        <v>98291</v>
      </c>
      <c r="H3421" s="272" t="s">
        <v>10650</v>
      </c>
      <c r="I3421" s="272" t="s">
        <v>261</v>
      </c>
      <c r="J3421" s="272" t="s">
        <v>7147</v>
      </c>
      <c r="K3421" s="273">
        <v>3.46</v>
      </c>
      <c r="L3421" s="272" t="s">
        <v>7090</v>
      </c>
    </row>
    <row r="3422" spans="1:12">
      <c r="A3422" s="272" t="s">
        <v>10600</v>
      </c>
      <c r="B3422" s="272" t="s">
        <v>10601</v>
      </c>
      <c r="C3422" s="272" t="s">
        <v>10618</v>
      </c>
      <c r="D3422" s="272" t="s">
        <v>10619</v>
      </c>
      <c r="E3422" s="273" t="s">
        <v>7087</v>
      </c>
      <c r="F3422" s="272" t="s">
        <v>7087</v>
      </c>
      <c r="G3422" s="272">
        <v>98292</v>
      </c>
      <c r="H3422" s="272" t="s">
        <v>10651</v>
      </c>
      <c r="I3422" s="272" t="s">
        <v>261</v>
      </c>
      <c r="J3422" s="272" t="s">
        <v>7147</v>
      </c>
      <c r="K3422" s="273">
        <v>4.12</v>
      </c>
      <c r="L3422" s="272" t="s">
        <v>7090</v>
      </c>
    </row>
    <row r="3423" spans="1:12">
      <c r="A3423" s="272" t="s">
        <v>10600</v>
      </c>
      <c r="B3423" s="272" t="s">
        <v>10601</v>
      </c>
      <c r="C3423" s="272" t="s">
        <v>10618</v>
      </c>
      <c r="D3423" s="272" t="s">
        <v>10619</v>
      </c>
      <c r="E3423" s="273" t="s">
        <v>7087</v>
      </c>
      <c r="F3423" s="272" t="s">
        <v>7087</v>
      </c>
      <c r="G3423" s="272">
        <v>98293</v>
      </c>
      <c r="H3423" s="272" t="s">
        <v>10652</v>
      </c>
      <c r="I3423" s="272" t="s">
        <v>261</v>
      </c>
      <c r="J3423" s="272" t="s">
        <v>7147</v>
      </c>
      <c r="K3423" s="273">
        <v>7.57</v>
      </c>
      <c r="L3423" s="272" t="s">
        <v>7090</v>
      </c>
    </row>
    <row r="3424" spans="1:12">
      <c r="A3424" s="272" t="s">
        <v>10600</v>
      </c>
      <c r="B3424" s="272" t="s">
        <v>10601</v>
      </c>
      <c r="C3424" s="272" t="s">
        <v>10618</v>
      </c>
      <c r="D3424" s="272" t="s">
        <v>10619</v>
      </c>
      <c r="E3424" s="273" t="s">
        <v>7087</v>
      </c>
      <c r="F3424" s="272" t="s">
        <v>7087</v>
      </c>
      <c r="G3424" s="272">
        <v>98400</v>
      </c>
      <c r="H3424" s="272" t="s">
        <v>10653</v>
      </c>
      <c r="I3424" s="272" t="s">
        <v>261</v>
      </c>
      <c r="J3424" s="272" t="s">
        <v>7147</v>
      </c>
      <c r="K3424" s="273">
        <v>11.93</v>
      </c>
      <c r="L3424" s="272" t="s">
        <v>7090</v>
      </c>
    </row>
    <row r="3425" spans="1:12">
      <c r="A3425" s="272" t="s">
        <v>10600</v>
      </c>
      <c r="B3425" s="272" t="s">
        <v>10601</v>
      </c>
      <c r="C3425" s="272" t="s">
        <v>10618</v>
      </c>
      <c r="D3425" s="272" t="s">
        <v>10619</v>
      </c>
      <c r="E3425" s="273" t="s">
        <v>7087</v>
      </c>
      <c r="F3425" s="272" t="s">
        <v>7087</v>
      </c>
      <c r="G3425" s="272">
        <v>98401</v>
      </c>
      <c r="H3425" s="272" t="s">
        <v>10654</v>
      </c>
      <c r="I3425" s="272" t="s">
        <v>261</v>
      </c>
      <c r="J3425" s="272" t="s">
        <v>7147</v>
      </c>
      <c r="K3425" s="273">
        <v>18.010000000000002</v>
      </c>
      <c r="L3425" s="272" t="s">
        <v>7090</v>
      </c>
    </row>
    <row r="3426" spans="1:12">
      <c r="A3426" s="272" t="s">
        <v>10600</v>
      </c>
      <c r="B3426" s="272" t="s">
        <v>10601</v>
      </c>
      <c r="C3426" s="272" t="s">
        <v>10618</v>
      </c>
      <c r="D3426" s="272" t="s">
        <v>10619</v>
      </c>
      <c r="E3426" s="273" t="s">
        <v>7087</v>
      </c>
      <c r="F3426" s="272" t="s">
        <v>7087</v>
      </c>
      <c r="G3426" s="272">
        <v>98402</v>
      </c>
      <c r="H3426" s="272" t="s">
        <v>10655</v>
      </c>
      <c r="I3426" s="272" t="s">
        <v>261</v>
      </c>
      <c r="J3426" s="272" t="s">
        <v>7147</v>
      </c>
      <c r="K3426" s="273">
        <v>20.89</v>
      </c>
      <c r="L3426" s="272" t="s">
        <v>7090</v>
      </c>
    </row>
    <row r="3427" spans="1:12">
      <c r="A3427" s="272" t="s">
        <v>10600</v>
      </c>
      <c r="B3427" s="272" t="s">
        <v>10601</v>
      </c>
      <c r="C3427" s="272" t="s">
        <v>10618</v>
      </c>
      <c r="D3427" s="272" t="s">
        <v>10619</v>
      </c>
      <c r="E3427" s="273" t="s">
        <v>7087</v>
      </c>
      <c r="F3427" s="272" t="s">
        <v>7087</v>
      </c>
      <c r="G3427" s="272">
        <v>100556</v>
      </c>
      <c r="H3427" s="272" t="s">
        <v>10656</v>
      </c>
      <c r="I3427" s="272" t="s">
        <v>17</v>
      </c>
      <c r="J3427" s="272" t="s">
        <v>7147</v>
      </c>
      <c r="K3427" s="273">
        <v>48.05</v>
      </c>
      <c r="L3427" s="272" t="s">
        <v>7090</v>
      </c>
    </row>
    <row r="3428" spans="1:12">
      <c r="A3428" s="272" t="s">
        <v>10600</v>
      </c>
      <c r="B3428" s="272" t="s">
        <v>10601</v>
      </c>
      <c r="C3428" s="272" t="s">
        <v>10618</v>
      </c>
      <c r="D3428" s="272" t="s">
        <v>10619</v>
      </c>
      <c r="E3428" s="273" t="s">
        <v>7087</v>
      </c>
      <c r="F3428" s="272" t="s">
        <v>7087</v>
      </c>
      <c r="G3428" s="272">
        <v>100557</v>
      </c>
      <c r="H3428" s="272" t="s">
        <v>10657</v>
      </c>
      <c r="I3428" s="272" t="s">
        <v>17</v>
      </c>
      <c r="J3428" s="272" t="s">
        <v>7147</v>
      </c>
      <c r="K3428" s="273">
        <v>616.46</v>
      </c>
      <c r="L3428" s="272" t="s">
        <v>7090</v>
      </c>
    </row>
    <row r="3429" spans="1:12">
      <c r="A3429" s="272" t="s">
        <v>10600</v>
      </c>
      <c r="B3429" s="272" t="s">
        <v>10601</v>
      </c>
      <c r="C3429" s="272" t="s">
        <v>10618</v>
      </c>
      <c r="D3429" s="272" t="s">
        <v>10619</v>
      </c>
      <c r="E3429" s="273" t="s">
        <v>7087</v>
      </c>
      <c r="F3429" s="272" t="s">
        <v>7087</v>
      </c>
      <c r="G3429" s="272">
        <v>100560</v>
      </c>
      <c r="H3429" s="272" t="s">
        <v>10658</v>
      </c>
      <c r="I3429" s="272" t="s">
        <v>17</v>
      </c>
      <c r="J3429" s="272" t="s">
        <v>7147</v>
      </c>
      <c r="K3429" s="273">
        <v>130.38999999999999</v>
      </c>
      <c r="L3429" s="272" t="s">
        <v>7090</v>
      </c>
    </row>
    <row r="3430" spans="1:12">
      <c r="A3430" s="272" t="s">
        <v>10600</v>
      </c>
      <c r="B3430" s="272" t="s">
        <v>10601</v>
      </c>
      <c r="C3430" s="272" t="s">
        <v>10618</v>
      </c>
      <c r="D3430" s="272" t="s">
        <v>10619</v>
      </c>
      <c r="E3430" s="273" t="s">
        <v>7087</v>
      </c>
      <c r="F3430" s="272" t="s">
        <v>7087</v>
      </c>
      <c r="G3430" s="272">
        <v>100561</v>
      </c>
      <c r="H3430" s="272" t="s">
        <v>10659</v>
      </c>
      <c r="I3430" s="272" t="s">
        <v>17</v>
      </c>
      <c r="J3430" s="272" t="s">
        <v>7147</v>
      </c>
      <c r="K3430" s="273">
        <v>240.87</v>
      </c>
      <c r="L3430" s="272" t="s">
        <v>7090</v>
      </c>
    </row>
    <row r="3431" spans="1:12">
      <c r="A3431" s="272" t="s">
        <v>10600</v>
      </c>
      <c r="B3431" s="272" t="s">
        <v>10601</v>
      </c>
      <c r="C3431" s="272" t="s">
        <v>10618</v>
      </c>
      <c r="D3431" s="272" t="s">
        <v>10619</v>
      </c>
      <c r="E3431" s="273" t="s">
        <v>7087</v>
      </c>
      <c r="F3431" s="272" t="s">
        <v>7087</v>
      </c>
      <c r="G3431" s="272">
        <v>100562</v>
      </c>
      <c r="H3431" s="272" t="s">
        <v>10660</v>
      </c>
      <c r="I3431" s="272" t="s">
        <v>17</v>
      </c>
      <c r="J3431" s="272" t="s">
        <v>7147</v>
      </c>
      <c r="K3431" s="273">
        <v>374.32</v>
      </c>
      <c r="L3431" s="272" t="s">
        <v>7090</v>
      </c>
    </row>
    <row r="3432" spans="1:12">
      <c r="A3432" s="272" t="s">
        <v>10600</v>
      </c>
      <c r="B3432" s="272" t="s">
        <v>10601</v>
      </c>
      <c r="C3432" s="272" t="s">
        <v>10618</v>
      </c>
      <c r="D3432" s="272" t="s">
        <v>10619</v>
      </c>
      <c r="E3432" s="273" t="s">
        <v>7087</v>
      </c>
      <c r="F3432" s="272" t="s">
        <v>7087</v>
      </c>
      <c r="G3432" s="272">
        <v>100563</v>
      </c>
      <c r="H3432" s="272" t="s">
        <v>10661</v>
      </c>
      <c r="I3432" s="272" t="s">
        <v>17</v>
      </c>
      <c r="J3432" s="272" t="s">
        <v>7147</v>
      </c>
      <c r="K3432" s="273">
        <v>540.69000000000005</v>
      </c>
      <c r="L3432" s="272" t="s">
        <v>7090</v>
      </c>
    </row>
    <row r="3433" spans="1:12">
      <c r="A3433" s="272" t="s">
        <v>10600</v>
      </c>
      <c r="B3433" s="272" t="s">
        <v>10601</v>
      </c>
      <c r="C3433" s="272" t="s">
        <v>10618</v>
      </c>
      <c r="D3433" s="272" t="s">
        <v>10619</v>
      </c>
      <c r="E3433" s="273" t="s">
        <v>7087</v>
      </c>
      <c r="F3433" s="272" t="s">
        <v>7087</v>
      </c>
      <c r="G3433" s="272">
        <v>101795</v>
      </c>
      <c r="H3433" s="272" t="s">
        <v>10662</v>
      </c>
      <c r="I3433" s="272" t="s">
        <v>17</v>
      </c>
      <c r="J3433" s="272" t="s">
        <v>7089</v>
      </c>
      <c r="K3433" s="273">
        <v>528.07000000000005</v>
      </c>
      <c r="L3433" s="272" t="s">
        <v>7090</v>
      </c>
    </row>
    <row r="3434" spans="1:12">
      <c r="A3434" s="272" t="s">
        <v>10600</v>
      </c>
      <c r="B3434" s="272" t="s">
        <v>10601</v>
      </c>
      <c r="C3434" s="272" t="s">
        <v>10618</v>
      </c>
      <c r="D3434" s="272" t="s">
        <v>10619</v>
      </c>
      <c r="E3434" s="273" t="s">
        <v>7087</v>
      </c>
      <c r="F3434" s="272" t="s">
        <v>7087</v>
      </c>
      <c r="G3434" s="272">
        <v>101798</v>
      </c>
      <c r="H3434" s="272" t="s">
        <v>10663</v>
      </c>
      <c r="I3434" s="272" t="s">
        <v>17</v>
      </c>
      <c r="J3434" s="272" t="s">
        <v>7089</v>
      </c>
      <c r="K3434" s="273">
        <v>372.69</v>
      </c>
      <c r="L3434" s="272" t="s">
        <v>7090</v>
      </c>
    </row>
    <row r="3435" spans="1:12">
      <c r="A3435" s="272" t="s">
        <v>10600</v>
      </c>
      <c r="B3435" s="272" t="s">
        <v>10601</v>
      </c>
      <c r="C3435" s="272" t="s">
        <v>10618</v>
      </c>
      <c r="D3435" s="272" t="s">
        <v>10619</v>
      </c>
      <c r="E3435" s="273" t="s">
        <v>7087</v>
      </c>
      <c r="F3435" s="272" t="s">
        <v>7087</v>
      </c>
      <c r="G3435" s="272">
        <v>101799</v>
      </c>
      <c r="H3435" s="272" t="s">
        <v>10664</v>
      </c>
      <c r="I3435" s="272" t="s">
        <v>17</v>
      </c>
      <c r="J3435" s="272" t="s">
        <v>7089</v>
      </c>
      <c r="K3435" s="273">
        <v>907</v>
      </c>
      <c r="L3435" s="272" t="s">
        <v>7090</v>
      </c>
    </row>
    <row r="3436" spans="1:12">
      <c r="A3436" s="272" t="s">
        <v>10600</v>
      </c>
      <c r="B3436" s="272" t="s">
        <v>10601</v>
      </c>
      <c r="C3436" s="272" t="s">
        <v>10665</v>
      </c>
      <c r="D3436" s="272" t="s">
        <v>10666</v>
      </c>
      <c r="E3436" s="273" t="s">
        <v>7087</v>
      </c>
      <c r="F3436" s="272" t="s">
        <v>7087</v>
      </c>
      <c r="G3436" s="272">
        <v>98397</v>
      </c>
      <c r="H3436" s="272" t="s">
        <v>10667</v>
      </c>
      <c r="I3436" s="272" t="s">
        <v>38</v>
      </c>
      <c r="J3436" s="272" t="s">
        <v>7147</v>
      </c>
      <c r="K3436" s="273">
        <v>10.79</v>
      </c>
      <c r="L3436" s="272" t="s">
        <v>7090</v>
      </c>
    </row>
    <row r="3437" spans="1:12">
      <c r="A3437" s="272" t="s">
        <v>10600</v>
      </c>
      <c r="B3437" s="272" t="s">
        <v>10601</v>
      </c>
      <c r="C3437" s="272" t="s">
        <v>10665</v>
      </c>
      <c r="D3437" s="272" t="s">
        <v>10666</v>
      </c>
      <c r="E3437" s="273" t="s">
        <v>7087</v>
      </c>
      <c r="F3437" s="272" t="s">
        <v>7087</v>
      </c>
      <c r="G3437" s="272">
        <v>103244</v>
      </c>
      <c r="H3437" s="272" t="s">
        <v>10668</v>
      </c>
      <c r="I3437" s="272" t="s">
        <v>17</v>
      </c>
      <c r="J3437" s="272" t="s">
        <v>7089</v>
      </c>
      <c r="K3437" s="274">
        <v>2398.98</v>
      </c>
      <c r="L3437" s="272" t="s">
        <v>7090</v>
      </c>
    </row>
    <row r="3438" spans="1:12">
      <c r="A3438" s="272" t="s">
        <v>10600</v>
      </c>
      <c r="B3438" s="272" t="s">
        <v>10601</v>
      </c>
      <c r="C3438" s="272" t="s">
        <v>10665</v>
      </c>
      <c r="D3438" s="272" t="s">
        <v>10666</v>
      </c>
      <c r="E3438" s="273" t="s">
        <v>7087</v>
      </c>
      <c r="F3438" s="272" t="s">
        <v>7087</v>
      </c>
      <c r="G3438" s="272">
        <v>103245</v>
      </c>
      <c r="H3438" s="272" t="s">
        <v>10669</v>
      </c>
      <c r="I3438" s="272" t="s">
        <v>17</v>
      </c>
      <c r="J3438" s="272" t="s">
        <v>7089</v>
      </c>
      <c r="K3438" s="274">
        <v>1889.58</v>
      </c>
      <c r="L3438" s="272" t="s">
        <v>7090</v>
      </c>
    </row>
    <row r="3439" spans="1:12">
      <c r="A3439" s="272" t="s">
        <v>10600</v>
      </c>
      <c r="B3439" s="272" t="s">
        <v>10601</v>
      </c>
      <c r="C3439" s="272" t="s">
        <v>10665</v>
      </c>
      <c r="D3439" s="272" t="s">
        <v>10666</v>
      </c>
      <c r="E3439" s="273" t="s">
        <v>7087</v>
      </c>
      <c r="F3439" s="272" t="s">
        <v>7087</v>
      </c>
      <c r="G3439" s="272">
        <v>103246</v>
      </c>
      <c r="H3439" s="272" t="s">
        <v>10670</v>
      </c>
      <c r="I3439" s="272" t="s">
        <v>17</v>
      </c>
      <c r="J3439" s="272" t="s">
        <v>7089</v>
      </c>
      <c r="K3439" s="274">
        <v>2061.85</v>
      </c>
      <c r="L3439" s="272" t="s">
        <v>7090</v>
      </c>
    </row>
    <row r="3440" spans="1:12">
      <c r="A3440" s="272" t="s">
        <v>10600</v>
      </c>
      <c r="B3440" s="272" t="s">
        <v>10601</v>
      </c>
      <c r="C3440" s="272" t="s">
        <v>10665</v>
      </c>
      <c r="D3440" s="272" t="s">
        <v>10666</v>
      </c>
      <c r="E3440" s="273" t="s">
        <v>7087</v>
      </c>
      <c r="F3440" s="272" t="s">
        <v>7087</v>
      </c>
      <c r="G3440" s="272">
        <v>103247</v>
      </c>
      <c r="H3440" s="272" t="s">
        <v>10671</v>
      </c>
      <c r="I3440" s="272" t="s">
        <v>17</v>
      </c>
      <c r="J3440" s="272" t="s">
        <v>7089</v>
      </c>
      <c r="K3440" s="274">
        <v>2663.94</v>
      </c>
      <c r="L3440" s="272" t="s">
        <v>7090</v>
      </c>
    </row>
    <row r="3441" spans="1:12">
      <c r="A3441" s="272" t="s">
        <v>10600</v>
      </c>
      <c r="B3441" s="272" t="s">
        <v>10601</v>
      </c>
      <c r="C3441" s="272" t="s">
        <v>10665</v>
      </c>
      <c r="D3441" s="272" t="s">
        <v>10666</v>
      </c>
      <c r="E3441" s="273" t="s">
        <v>7087</v>
      </c>
      <c r="F3441" s="272" t="s">
        <v>7087</v>
      </c>
      <c r="G3441" s="272">
        <v>103248</v>
      </c>
      <c r="H3441" s="272" t="s">
        <v>10672</v>
      </c>
      <c r="I3441" s="272" t="s">
        <v>17</v>
      </c>
      <c r="J3441" s="272" t="s">
        <v>7089</v>
      </c>
      <c r="K3441" s="274">
        <v>2174.65</v>
      </c>
      <c r="L3441" s="272" t="s">
        <v>7090</v>
      </c>
    </row>
    <row r="3442" spans="1:12">
      <c r="A3442" s="272" t="s">
        <v>10600</v>
      </c>
      <c r="B3442" s="272" t="s">
        <v>10601</v>
      </c>
      <c r="C3442" s="272" t="s">
        <v>10665</v>
      </c>
      <c r="D3442" s="272" t="s">
        <v>10666</v>
      </c>
      <c r="E3442" s="273" t="s">
        <v>7087</v>
      </c>
      <c r="F3442" s="272" t="s">
        <v>7087</v>
      </c>
      <c r="G3442" s="272">
        <v>103249</v>
      </c>
      <c r="H3442" s="272" t="s">
        <v>10673</v>
      </c>
      <c r="I3442" s="272" t="s">
        <v>17</v>
      </c>
      <c r="J3442" s="272" t="s">
        <v>7089</v>
      </c>
      <c r="K3442" s="274">
        <v>2337.23</v>
      </c>
      <c r="L3442" s="272" t="s">
        <v>7090</v>
      </c>
    </row>
    <row r="3443" spans="1:12">
      <c r="A3443" s="272" t="s">
        <v>10600</v>
      </c>
      <c r="B3443" s="272" t="s">
        <v>10601</v>
      </c>
      <c r="C3443" s="272" t="s">
        <v>10665</v>
      </c>
      <c r="D3443" s="272" t="s">
        <v>10666</v>
      </c>
      <c r="E3443" s="273" t="s">
        <v>7087</v>
      </c>
      <c r="F3443" s="272" t="s">
        <v>7087</v>
      </c>
      <c r="G3443" s="272">
        <v>103250</v>
      </c>
      <c r="H3443" s="272" t="s">
        <v>10674</v>
      </c>
      <c r="I3443" s="272" t="s">
        <v>17</v>
      </c>
      <c r="J3443" s="272" t="s">
        <v>7089</v>
      </c>
      <c r="K3443" s="274">
        <v>3874.38</v>
      </c>
      <c r="L3443" s="272" t="s">
        <v>7090</v>
      </c>
    </row>
    <row r="3444" spans="1:12">
      <c r="A3444" s="272" t="s">
        <v>10600</v>
      </c>
      <c r="B3444" s="272" t="s">
        <v>10601</v>
      </c>
      <c r="C3444" s="272" t="s">
        <v>10665</v>
      </c>
      <c r="D3444" s="272" t="s">
        <v>10666</v>
      </c>
      <c r="E3444" s="273" t="s">
        <v>7087</v>
      </c>
      <c r="F3444" s="272" t="s">
        <v>7087</v>
      </c>
      <c r="G3444" s="272">
        <v>103251</v>
      </c>
      <c r="H3444" s="272" t="s">
        <v>10675</v>
      </c>
      <c r="I3444" s="272" t="s">
        <v>17</v>
      </c>
      <c r="J3444" s="272" t="s">
        <v>7089</v>
      </c>
      <c r="K3444" s="274">
        <v>3057.19</v>
      </c>
      <c r="L3444" s="272" t="s">
        <v>7090</v>
      </c>
    </row>
    <row r="3445" spans="1:12">
      <c r="A3445" s="272" t="s">
        <v>10600</v>
      </c>
      <c r="B3445" s="272" t="s">
        <v>10601</v>
      </c>
      <c r="C3445" s="272" t="s">
        <v>10665</v>
      </c>
      <c r="D3445" s="272" t="s">
        <v>10666</v>
      </c>
      <c r="E3445" s="273" t="s">
        <v>7087</v>
      </c>
      <c r="F3445" s="272" t="s">
        <v>7087</v>
      </c>
      <c r="G3445" s="272">
        <v>103252</v>
      </c>
      <c r="H3445" s="272" t="s">
        <v>10676</v>
      </c>
      <c r="I3445" s="272" t="s">
        <v>17</v>
      </c>
      <c r="J3445" s="272" t="s">
        <v>7089</v>
      </c>
      <c r="K3445" s="274">
        <v>3386.74</v>
      </c>
      <c r="L3445" s="272" t="s">
        <v>7090</v>
      </c>
    </row>
    <row r="3446" spans="1:12">
      <c r="A3446" s="272" t="s">
        <v>10600</v>
      </c>
      <c r="B3446" s="272" t="s">
        <v>10601</v>
      </c>
      <c r="C3446" s="272" t="s">
        <v>10665</v>
      </c>
      <c r="D3446" s="272" t="s">
        <v>10666</v>
      </c>
      <c r="E3446" s="273" t="s">
        <v>7087</v>
      </c>
      <c r="F3446" s="272" t="s">
        <v>7087</v>
      </c>
      <c r="G3446" s="272">
        <v>103253</v>
      </c>
      <c r="H3446" s="272" t="s">
        <v>10677</v>
      </c>
      <c r="I3446" s="272" t="s">
        <v>17</v>
      </c>
      <c r="J3446" s="272" t="s">
        <v>7089</v>
      </c>
      <c r="K3446" s="274">
        <v>5285.74</v>
      </c>
      <c r="L3446" s="272" t="s">
        <v>7090</v>
      </c>
    </row>
    <row r="3447" spans="1:12">
      <c r="A3447" s="272" t="s">
        <v>10600</v>
      </c>
      <c r="B3447" s="272" t="s">
        <v>10601</v>
      </c>
      <c r="C3447" s="272" t="s">
        <v>10665</v>
      </c>
      <c r="D3447" s="272" t="s">
        <v>10666</v>
      </c>
      <c r="E3447" s="273" t="s">
        <v>7087</v>
      </c>
      <c r="F3447" s="272" t="s">
        <v>7087</v>
      </c>
      <c r="G3447" s="272">
        <v>103254</v>
      </c>
      <c r="H3447" s="272" t="s">
        <v>10678</v>
      </c>
      <c r="I3447" s="272" t="s">
        <v>17</v>
      </c>
      <c r="J3447" s="272" t="s">
        <v>7089</v>
      </c>
      <c r="K3447" s="274">
        <v>3949.72</v>
      </c>
      <c r="L3447" s="272" t="s">
        <v>7090</v>
      </c>
    </row>
    <row r="3448" spans="1:12">
      <c r="A3448" s="272" t="s">
        <v>10600</v>
      </c>
      <c r="B3448" s="272" t="s">
        <v>10601</v>
      </c>
      <c r="C3448" s="272" t="s">
        <v>10665</v>
      </c>
      <c r="D3448" s="272" t="s">
        <v>10666</v>
      </c>
      <c r="E3448" s="273" t="s">
        <v>7087</v>
      </c>
      <c r="F3448" s="272" t="s">
        <v>7087</v>
      </c>
      <c r="G3448" s="272">
        <v>103255</v>
      </c>
      <c r="H3448" s="272" t="s">
        <v>10679</v>
      </c>
      <c r="I3448" s="272" t="s">
        <v>17</v>
      </c>
      <c r="J3448" s="272" t="s">
        <v>7089</v>
      </c>
      <c r="K3448" s="274">
        <v>4421.1099999999997</v>
      </c>
      <c r="L3448" s="272" t="s">
        <v>7090</v>
      </c>
    </row>
    <row r="3449" spans="1:12">
      <c r="A3449" s="272" t="s">
        <v>10600</v>
      </c>
      <c r="B3449" s="272" t="s">
        <v>10601</v>
      </c>
      <c r="C3449" s="272" t="s">
        <v>10665</v>
      </c>
      <c r="D3449" s="272" t="s">
        <v>10666</v>
      </c>
      <c r="E3449" s="273" t="s">
        <v>7087</v>
      </c>
      <c r="F3449" s="272" t="s">
        <v>7087</v>
      </c>
      <c r="G3449" s="272">
        <v>103256</v>
      </c>
      <c r="H3449" s="272" t="s">
        <v>10680</v>
      </c>
      <c r="I3449" s="272" t="s">
        <v>17</v>
      </c>
      <c r="J3449" s="272" t="s">
        <v>7089</v>
      </c>
      <c r="K3449" s="274">
        <v>9823.44</v>
      </c>
      <c r="L3449" s="272" t="s">
        <v>7090</v>
      </c>
    </row>
    <row r="3450" spans="1:12">
      <c r="A3450" s="272" t="s">
        <v>10600</v>
      </c>
      <c r="B3450" s="272" t="s">
        <v>10601</v>
      </c>
      <c r="C3450" s="272" t="s">
        <v>10665</v>
      </c>
      <c r="D3450" s="272" t="s">
        <v>10666</v>
      </c>
      <c r="E3450" s="273" t="s">
        <v>7087</v>
      </c>
      <c r="F3450" s="272" t="s">
        <v>7087</v>
      </c>
      <c r="G3450" s="272">
        <v>103257</v>
      </c>
      <c r="H3450" s="272" t="s">
        <v>10681</v>
      </c>
      <c r="I3450" s="272" t="s">
        <v>17</v>
      </c>
      <c r="J3450" s="272" t="s">
        <v>7089</v>
      </c>
      <c r="K3450" s="274">
        <v>5606.39</v>
      </c>
      <c r="L3450" s="272" t="s">
        <v>7090</v>
      </c>
    </row>
    <row r="3451" spans="1:12">
      <c r="A3451" s="272" t="s">
        <v>10600</v>
      </c>
      <c r="B3451" s="272" t="s">
        <v>10601</v>
      </c>
      <c r="C3451" s="272" t="s">
        <v>10665</v>
      </c>
      <c r="D3451" s="272" t="s">
        <v>10666</v>
      </c>
      <c r="E3451" s="273" t="s">
        <v>7087</v>
      </c>
      <c r="F3451" s="272" t="s">
        <v>7087</v>
      </c>
      <c r="G3451" s="272">
        <v>103258</v>
      </c>
      <c r="H3451" s="272" t="s">
        <v>10682</v>
      </c>
      <c r="I3451" s="272" t="s">
        <v>17</v>
      </c>
      <c r="J3451" s="272" t="s">
        <v>7089</v>
      </c>
      <c r="K3451" s="274">
        <v>10983.93</v>
      </c>
      <c r="L3451" s="272" t="s">
        <v>7090</v>
      </c>
    </row>
    <row r="3452" spans="1:12">
      <c r="A3452" s="272" t="s">
        <v>10600</v>
      </c>
      <c r="B3452" s="272" t="s">
        <v>10601</v>
      </c>
      <c r="C3452" s="272" t="s">
        <v>10665</v>
      </c>
      <c r="D3452" s="272" t="s">
        <v>10666</v>
      </c>
      <c r="E3452" s="273" t="s">
        <v>7087</v>
      </c>
      <c r="F3452" s="272" t="s">
        <v>7087</v>
      </c>
      <c r="G3452" s="272">
        <v>103259</v>
      </c>
      <c r="H3452" s="272" t="s">
        <v>10683</v>
      </c>
      <c r="I3452" s="272" t="s">
        <v>17</v>
      </c>
      <c r="J3452" s="272" t="s">
        <v>7089</v>
      </c>
      <c r="K3452" s="274">
        <v>5911.34</v>
      </c>
      <c r="L3452" s="272" t="s">
        <v>7090</v>
      </c>
    </row>
    <row r="3453" spans="1:12">
      <c r="A3453" s="272" t="s">
        <v>10600</v>
      </c>
      <c r="B3453" s="272" t="s">
        <v>10601</v>
      </c>
      <c r="C3453" s="272" t="s">
        <v>10665</v>
      </c>
      <c r="D3453" s="272" t="s">
        <v>10666</v>
      </c>
      <c r="E3453" s="273" t="s">
        <v>7087</v>
      </c>
      <c r="F3453" s="272" t="s">
        <v>7087</v>
      </c>
      <c r="G3453" s="272">
        <v>103260</v>
      </c>
      <c r="H3453" s="272" t="s">
        <v>10684</v>
      </c>
      <c r="I3453" s="272" t="s">
        <v>17</v>
      </c>
      <c r="J3453" s="272" t="s">
        <v>7089</v>
      </c>
      <c r="K3453" s="274">
        <v>6072.76</v>
      </c>
      <c r="L3453" s="272" t="s">
        <v>7090</v>
      </c>
    </row>
    <row r="3454" spans="1:12">
      <c r="A3454" s="272" t="s">
        <v>10600</v>
      </c>
      <c r="B3454" s="272" t="s">
        <v>10601</v>
      </c>
      <c r="C3454" s="272" t="s">
        <v>10665</v>
      </c>
      <c r="D3454" s="272" t="s">
        <v>10666</v>
      </c>
      <c r="E3454" s="273" t="s">
        <v>7087</v>
      </c>
      <c r="F3454" s="272" t="s">
        <v>7087</v>
      </c>
      <c r="G3454" s="272">
        <v>103261</v>
      </c>
      <c r="H3454" s="272" t="s">
        <v>10685</v>
      </c>
      <c r="I3454" s="272" t="s">
        <v>17</v>
      </c>
      <c r="J3454" s="272" t="s">
        <v>7089</v>
      </c>
      <c r="K3454" s="274">
        <v>12392.01</v>
      </c>
      <c r="L3454" s="272" t="s">
        <v>7090</v>
      </c>
    </row>
    <row r="3455" spans="1:12">
      <c r="A3455" s="272" t="s">
        <v>10600</v>
      </c>
      <c r="B3455" s="272" t="s">
        <v>10601</v>
      </c>
      <c r="C3455" s="272" t="s">
        <v>10665</v>
      </c>
      <c r="D3455" s="272" t="s">
        <v>10666</v>
      </c>
      <c r="E3455" s="273" t="s">
        <v>7087</v>
      </c>
      <c r="F3455" s="272" t="s">
        <v>7087</v>
      </c>
      <c r="G3455" s="272">
        <v>103262</v>
      </c>
      <c r="H3455" s="272" t="s">
        <v>10686</v>
      </c>
      <c r="I3455" s="272" t="s">
        <v>17</v>
      </c>
      <c r="J3455" s="272" t="s">
        <v>7089</v>
      </c>
      <c r="K3455" s="274">
        <v>7770.19</v>
      </c>
      <c r="L3455" s="272" t="s">
        <v>7090</v>
      </c>
    </row>
    <row r="3456" spans="1:12">
      <c r="A3456" s="272" t="s">
        <v>10600</v>
      </c>
      <c r="B3456" s="272" t="s">
        <v>10601</v>
      </c>
      <c r="C3456" s="272" t="s">
        <v>10665</v>
      </c>
      <c r="D3456" s="272" t="s">
        <v>10666</v>
      </c>
      <c r="E3456" s="273" t="s">
        <v>7087</v>
      </c>
      <c r="F3456" s="272" t="s">
        <v>7087</v>
      </c>
      <c r="G3456" s="272">
        <v>103263</v>
      </c>
      <c r="H3456" s="272" t="s">
        <v>10687</v>
      </c>
      <c r="I3456" s="272" t="s">
        <v>17</v>
      </c>
      <c r="J3456" s="272" t="s">
        <v>7089</v>
      </c>
      <c r="K3456" s="274">
        <v>17198.810000000001</v>
      </c>
      <c r="L3456" s="272" t="s">
        <v>7090</v>
      </c>
    </row>
    <row r="3457" spans="1:12">
      <c r="A3457" s="272" t="s">
        <v>10600</v>
      </c>
      <c r="B3457" s="272" t="s">
        <v>10601</v>
      </c>
      <c r="C3457" s="272" t="s">
        <v>10665</v>
      </c>
      <c r="D3457" s="272" t="s">
        <v>10666</v>
      </c>
      <c r="E3457" s="273" t="s">
        <v>7087</v>
      </c>
      <c r="F3457" s="272" t="s">
        <v>7087</v>
      </c>
      <c r="G3457" s="272">
        <v>103264</v>
      </c>
      <c r="H3457" s="272" t="s">
        <v>10688</v>
      </c>
      <c r="I3457" s="272" t="s">
        <v>17</v>
      </c>
      <c r="J3457" s="272" t="s">
        <v>7089</v>
      </c>
      <c r="K3457" s="274">
        <v>9631.56</v>
      </c>
      <c r="L3457" s="272" t="s">
        <v>7090</v>
      </c>
    </row>
    <row r="3458" spans="1:12">
      <c r="A3458" s="272" t="s">
        <v>10600</v>
      </c>
      <c r="B3458" s="272" t="s">
        <v>10601</v>
      </c>
      <c r="C3458" s="272" t="s">
        <v>10665</v>
      </c>
      <c r="D3458" s="272" t="s">
        <v>10666</v>
      </c>
      <c r="E3458" s="273" t="s">
        <v>7087</v>
      </c>
      <c r="F3458" s="272" t="s">
        <v>7087</v>
      </c>
      <c r="G3458" s="272">
        <v>103265</v>
      </c>
      <c r="H3458" s="272" t="s">
        <v>10689</v>
      </c>
      <c r="I3458" s="272" t="s">
        <v>17</v>
      </c>
      <c r="J3458" s="272" t="s">
        <v>7089</v>
      </c>
      <c r="K3458" s="274">
        <v>20740.89</v>
      </c>
      <c r="L3458" s="272" t="s">
        <v>7090</v>
      </c>
    </row>
    <row r="3459" spans="1:12">
      <c r="A3459" s="272" t="s">
        <v>10600</v>
      </c>
      <c r="B3459" s="272" t="s">
        <v>10601</v>
      </c>
      <c r="C3459" s="272" t="s">
        <v>10665</v>
      </c>
      <c r="D3459" s="272" t="s">
        <v>10666</v>
      </c>
      <c r="E3459" s="273" t="s">
        <v>7087</v>
      </c>
      <c r="F3459" s="272" t="s">
        <v>7087</v>
      </c>
      <c r="G3459" s="272">
        <v>103266</v>
      </c>
      <c r="H3459" s="272" t="s">
        <v>10690</v>
      </c>
      <c r="I3459" s="272" t="s">
        <v>17</v>
      </c>
      <c r="J3459" s="272" t="s">
        <v>7089</v>
      </c>
      <c r="K3459" s="274">
        <v>10760.33</v>
      </c>
      <c r="L3459" s="272" t="s">
        <v>7090</v>
      </c>
    </row>
    <row r="3460" spans="1:12">
      <c r="A3460" s="272" t="s">
        <v>10600</v>
      </c>
      <c r="B3460" s="272" t="s">
        <v>10601</v>
      </c>
      <c r="C3460" s="272" t="s">
        <v>10665</v>
      </c>
      <c r="D3460" s="272" t="s">
        <v>10666</v>
      </c>
      <c r="E3460" s="273" t="s">
        <v>7087</v>
      </c>
      <c r="F3460" s="272" t="s">
        <v>7087</v>
      </c>
      <c r="G3460" s="272">
        <v>103267</v>
      </c>
      <c r="H3460" s="272" t="s">
        <v>10691</v>
      </c>
      <c r="I3460" s="272" t="s">
        <v>17</v>
      </c>
      <c r="J3460" s="272" t="s">
        <v>7089</v>
      </c>
      <c r="K3460" s="274">
        <v>6132.57</v>
      </c>
      <c r="L3460" s="272" t="s">
        <v>7090</v>
      </c>
    </row>
    <row r="3461" spans="1:12">
      <c r="A3461" s="272" t="s">
        <v>10600</v>
      </c>
      <c r="B3461" s="272" t="s">
        <v>10601</v>
      </c>
      <c r="C3461" s="272" t="s">
        <v>10665</v>
      </c>
      <c r="D3461" s="272" t="s">
        <v>10666</v>
      </c>
      <c r="E3461" s="273" t="s">
        <v>7087</v>
      </c>
      <c r="F3461" s="272" t="s">
        <v>7087</v>
      </c>
      <c r="G3461" s="272">
        <v>103268</v>
      </c>
      <c r="H3461" s="272" t="s">
        <v>10692</v>
      </c>
      <c r="I3461" s="272" t="s">
        <v>17</v>
      </c>
      <c r="J3461" s="272" t="s">
        <v>7089</v>
      </c>
      <c r="K3461" s="274">
        <v>7282.32</v>
      </c>
      <c r="L3461" s="272" t="s">
        <v>7090</v>
      </c>
    </row>
    <row r="3462" spans="1:12">
      <c r="A3462" s="272" t="s">
        <v>10600</v>
      </c>
      <c r="B3462" s="272" t="s">
        <v>10601</v>
      </c>
      <c r="C3462" s="272" t="s">
        <v>10665</v>
      </c>
      <c r="D3462" s="272" t="s">
        <v>10666</v>
      </c>
      <c r="E3462" s="273" t="s">
        <v>7087</v>
      </c>
      <c r="F3462" s="272" t="s">
        <v>7087</v>
      </c>
      <c r="G3462" s="272">
        <v>103269</v>
      </c>
      <c r="H3462" s="272" t="s">
        <v>10693</v>
      </c>
      <c r="I3462" s="272" t="s">
        <v>17</v>
      </c>
      <c r="J3462" s="272" t="s">
        <v>7089</v>
      </c>
      <c r="K3462" s="274">
        <v>7540.45</v>
      </c>
      <c r="L3462" s="272" t="s">
        <v>7090</v>
      </c>
    </row>
    <row r="3463" spans="1:12">
      <c r="A3463" s="272" t="s">
        <v>10600</v>
      </c>
      <c r="B3463" s="272" t="s">
        <v>10601</v>
      </c>
      <c r="C3463" s="272" t="s">
        <v>10665</v>
      </c>
      <c r="D3463" s="272" t="s">
        <v>10666</v>
      </c>
      <c r="E3463" s="273" t="s">
        <v>7087</v>
      </c>
      <c r="F3463" s="272" t="s">
        <v>7087</v>
      </c>
      <c r="G3463" s="272">
        <v>103270</v>
      </c>
      <c r="H3463" s="272" t="s">
        <v>10694</v>
      </c>
      <c r="I3463" s="272" t="s">
        <v>17</v>
      </c>
      <c r="J3463" s="272" t="s">
        <v>7089</v>
      </c>
      <c r="K3463" s="274">
        <v>7827.68</v>
      </c>
      <c r="L3463" s="272" t="s">
        <v>7090</v>
      </c>
    </row>
    <row r="3464" spans="1:12">
      <c r="A3464" s="272" t="s">
        <v>10600</v>
      </c>
      <c r="B3464" s="272" t="s">
        <v>10601</v>
      </c>
      <c r="C3464" s="272" t="s">
        <v>10665</v>
      </c>
      <c r="D3464" s="272" t="s">
        <v>10666</v>
      </c>
      <c r="E3464" s="273" t="s">
        <v>7087</v>
      </c>
      <c r="F3464" s="272" t="s">
        <v>7087</v>
      </c>
      <c r="G3464" s="272">
        <v>103271</v>
      </c>
      <c r="H3464" s="272" t="s">
        <v>10695</v>
      </c>
      <c r="I3464" s="272" t="s">
        <v>17</v>
      </c>
      <c r="J3464" s="272" t="s">
        <v>7089</v>
      </c>
      <c r="K3464" s="274">
        <v>11094.73</v>
      </c>
      <c r="L3464" s="272" t="s">
        <v>7090</v>
      </c>
    </row>
    <row r="3465" spans="1:12">
      <c r="A3465" s="272" t="s">
        <v>10600</v>
      </c>
      <c r="B3465" s="272" t="s">
        <v>10601</v>
      </c>
      <c r="C3465" s="272" t="s">
        <v>10665</v>
      </c>
      <c r="D3465" s="272" t="s">
        <v>10666</v>
      </c>
      <c r="E3465" s="273" t="s">
        <v>7087</v>
      </c>
      <c r="F3465" s="272" t="s">
        <v>7087</v>
      </c>
      <c r="G3465" s="272">
        <v>103272</v>
      </c>
      <c r="H3465" s="272" t="s">
        <v>10696</v>
      </c>
      <c r="I3465" s="272" t="s">
        <v>17</v>
      </c>
      <c r="J3465" s="272" t="s">
        <v>7089</v>
      </c>
      <c r="K3465" s="274">
        <v>11459.99</v>
      </c>
      <c r="L3465" s="272" t="s">
        <v>7090</v>
      </c>
    </row>
    <row r="3466" spans="1:12">
      <c r="A3466" s="272" t="s">
        <v>10600</v>
      </c>
      <c r="B3466" s="272" t="s">
        <v>10601</v>
      </c>
      <c r="C3466" s="272" t="s">
        <v>10665</v>
      </c>
      <c r="D3466" s="272" t="s">
        <v>10666</v>
      </c>
      <c r="E3466" s="273" t="s">
        <v>7087</v>
      </c>
      <c r="F3466" s="272" t="s">
        <v>7087</v>
      </c>
      <c r="G3466" s="272">
        <v>103273</v>
      </c>
      <c r="H3466" s="272" t="s">
        <v>10697</v>
      </c>
      <c r="I3466" s="272" t="s">
        <v>17</v>
      </c>
      <c r="J3466" s="272" t="s">
        <v>7089</v>
      </c>
      <c r="K3466" s="274">
        <v>11773.62</v>
      </c>
      <c r="L3466" s="272" t="s">
        <v>7090</v>
      </c>
    </row>
    <row r="3467" spans="1:12">
      <c r="A3467" s="272" t="s">
        <v>10600</v>
      </c>
      <c r="B3467" s="272" t="s">
        <v>10601</v>
      </c>
      <c r="C3467" s="272" t="s">
        <v>10665</v>
      </c>
      <c r="D3467" s="272" t="s">
        <v>10666</v>
      </c>
      <c r="E3467" s="273" t="s">
        <v>7087</v>
      </c>
      <c r="F3467" s="272" t="s">
        <v>7087</v>
      </c>
      <c r="G3467" s="272">
        <v>103274</v>
      </c>
      <c r="H3467" s="272" t="s">
        <v>10698</v>
      </c>
      <c r="I3467" s="272" t="s">
        <v>17</v>
      </c>
      <c r="J3467" s="272" t="s">
        <v>7089</v>
      </c>
      <c r="K3467" s="274">
        <v>13491.47</v>
      </c>
      <c r="L3467" s="272" t="s">
        <v>7090</v>
      </c>
    </row>
    <row r="3468" spans="1:12">
      <c r="A3468" s="272" t="s">
        <v>10600</v>
      </c>
      <c r="B3468" s="272" t="s">
        <v>10601</v>
      </c>
      <c r="C3468" s="272" t="s">
        <v>10665</v>
      </c>
      <c r="D3468" s="272" t="s">
        <v>10666</v>
      </c>
      <c r="E3468" s="273" t="s">
        <v>7087</v>
      </c>
      <c r="F3468" s="272" t="s">
        <v>7087</v>
      </c>
      <c r="G3468" s="272">
        <v>103275</v>
      </c>
      <c r="H3468" s="272" t="s">
        <v>10699</v>
      </c>
      <c r="I3468" s="272" t="s">
        <v>17</v>
      </c>
      <c r="J3468" s="272" t="s">
        <v>7089</v>
      </c>
      <c r="K3468" s="274">
        <v>13421.33</v>
      </c>
      <c r="L3468" s="272" t="s">
        <v>7090</v>
      </c>
    </row>
    <row r="3469" spans="1:12">
      <c r="A3469" s="272" t="s">
        <v>10600</v>
      </c>
      <c r="B3469" s="272" t="s">
        <v>10601</v>
      </c>
      <c r="C3469" s="272" t="s">
        <v>10665</v>
      </c>
      <c r="D3469" s="272" t="s">
        <v>10666</v>
      </c>
      <c r="E3469" s="273" t="s">
        <v>7087</v>
      </c>
      <c r="F3469" s="272" t="s">
        <v>7087</v>
      </c>
      <c r="G3469" s="272">
        <v>103276</v>
      </c>
      <c r="H3469" s="272" t="s">
        <v>10700</v>
      </c>
      <c r="I3469" s="272" t="s">
        <v>17</v>
      </c>
      <c r="J3469" s="272" t="s">
        <v>7089</v>
      </c>
      <c r="K3469" s="274">
        <v>14085.74</v>
      </c>
      <c r="L3469" s="272" t="s">
        <v>7090</v>
      </c>
    </row>
    <row r="3470" spans="1:12">
      <c r="A3470" s="272" t="s">
        <v>10600</v>
      </c>
      <c r="B3470" s="272" t="s">
        <v>10601</v>
      </c>
      <c r="C3470" s="272" t="s">
        <v>10665</v>
      </c>
      <c r="D3470" s="272" t="s">
        <v>10666</v>
      </c>
      <c r="E3470" s="273" t="s">
        <v>7087</v>
      </c>
      <c r="F3470" s="272" t="s">
        <v>7087</v>
      </c>
      <c r="G3470" s="272">
        <v>103277</v>
      </c>
      <c r="H3470" s="272" t="s">
        <v>10701</v>
      </c>
      <c r="I3470" s="272" t="s">
        <v>17</v>
      </c>
      <c r="J3470" s="272" t="s">
        <v>7089</v>
      </c>
      <c r="K3470" s="274">
        <v>26013.5</v>
      </c>
      <c r="L3470" s="272" t="s">
        <v>7090</v>
      </c>
    </row>
    <row r="3471" spans="1:12">
      <c r="A3471" s="272" t="s">
        <v>10600</v>
      </c>
      <c r="B3471" s="272" t="s">
        <v>10601</v>
      </c>
      <c r="C3471" s="272" t="s">
        <v>10665</v>
      </c>
      <c r="D3471" s="272" t="s">
        <v>10666</v>
      </c>
      <c r="E3471" s="273" t="s">
        <v>7087</v>
      </c>
      <c r="F3471" s="272" t="s">
        <v>7087</v>
      </c>
      <c r="G3471" s="272">
        <v>103278</v>
      </c>
      <c r="H3471" s="272" t="s">
        <v>10702</v>
      </c>
      <c r="I3471" s="272" t="s">
        <v>17</v>
      </c>
      <c r="J3471" s="272" t="s">
        <v>7089</v>
      </c>
      <c r="K3471" s="274">
        <v>33312.32</v>
      </c>
      <c r="L3471" s="272" t="s">
        <v>7090</v>
      </c>
    </row>
    <row r="3472" spans="1:12">
      <c r="A3472" s="272" t="s">
        <v>10600</v>
      </c>
      <c r="B3472" s="272" t="s">
        <v>10601</v>
      </c>
      <c r="C3472" s="272" t="s">
        <v>10665</v>
      </c>
      <c r="D3472" s="272" t="s">
        <v>10666</v>
      </c>
      <c r="E3472" s="273" t="s">
        <v>7087</v>
      </c>
      <c r="F3472" s="272" t="s">
        <v>7087</v>
      </c>
      <c r="G3472" s="272">
        <v>103288</v>
      </c>
      <c r="H3472" s="272" t="s">
        <v>10703</v>
      </c>
      <c r="I3472" s="272" t="s">
        <v>17</v>
      </c>
      <c r="J3472" s="272" t="s">
        <v>7147</v>
      </c>
      <c r="K3472" s="273">
        <v>15.39</v>
      </c>
      <c r="L3472" s="272" t="s">
        <v>7090</v>
      </c>
    </row>
    <row r="3473" spans="1:12">
      <c r="A3473" s="272" t="s">
        <v>10600</v>
      </c>
      <c r="B3473" s="272" t="s">
        <v>10601</v>
      </c>
      <c r="C3473" s="272" t="s">
        <v>10665</v>
      </c>
      <c r="D3473" s="272" t="s">
        <v>10666</v>
      </c>
      <c r="E3473" s="273" t="s">
        <v>7087</v>
      </c>
      <c r="F3473" s="272" t="s">
        <v>7087</v>
      </c>
      <c r="G3473" s="272">
        <v>103289</v>
      </c>
      <c r="H3473" s="272" t="s">
        <v>10704</v>
      </c>
      <c r="I3473" s="272" t="s">
        <v>261</v>
      </c>
      <c r="J3473" s="272" t="s">
        <v>7089</v>
      </c>
      <c r="K3473" s="273">
        <v>29.08</v>
      </c>
      <c r="L3473" s="272" t="s">
        <v>7090</v>
      </c>
    </row>
    <row r="3474" spans="1:12">
      <c r="A3474" s="272" t="s">
        <v>10600</v>
      </c>
      <c r="B3474" s="272" t="s">
        <v>10601</v>
      </c>
      <c r="C3474" s="272" t="s">
        <v>10665</v>
      </c>
      <c r="D3474" s="272" t="s">
        <v>10666</v>
      </c>
      <c r="E3474" s="273" t="s">
        <v>7087</v>
      </c>
      <c r="F3474" s="272" t="s">
        <v>7087</v>
      </c>
      <c r="G3474" s="272">
        <v>103290</v>
      </c>
      <c r="H3474" s="272" t="s">
        <v>10705</v>
      </c>
      <c r="I3474" s="272" t="s">
        <v>261</v>
      </c>
      <c r="J3474" s="272" t="s">
        <v>7089</v>
      </c>
      <c r="K3474" s="273">
        <v>44.76</v>
      </c>
      <c r="L3474" s="272" t="s">
        <v>7090</v>
      </c>
    </row>
    <row r="3475" spans="1:12">
      <c r="A3475" s="272" t="s">
        <v>10600</v>
      </c>
      <c r="B3475" s="272" t="s">
        <v>10601</v>
      </c>
      <c r="C3475" s="272" t="s">
        <v>10665</v>
      </c>
      <c r="D3475" s="272" t="s">
        <v>10666</v>
      </c>
      <c r="E3475" s="273" t="s">
        <v>7087</v>
      </c>
      <c r="F3475" s="272" t="s">
        <v>7087</v>
      </c>
      <c r="G3475" s="272">
        <v>103291</v>
      </c>
      <c r="H3475" s="272" t="s">
        <v>10706</v>
      </c>
      <c r="I3475" s="272" t="s">
        <v>261</v>
      </c>
      <c r="J3475" s="272" t="s">
        <v>7089</v>
      </c>
      <c r="K3475" s="273">
        <v>56.25</v>
      </c>
      <c r="L3475" s="272" t="s">
        <v>7090</v>
      </c>
    </row>
    <row r="3476" spans="1:12">
      <c r="A3476" s="272" t="s">
        <v>10600</v>
      </c>
      <c r="B3476" s="272" t="s">
        <v>10601</v>
      </c>
      <c r="C3476" s="272" t="s">
        <v>10665</v>
      </c>
      <c r="D3476" s="272" t="s">
        <v>10666</v>
      </c>
      <c r="E3476" s="273" t="s">
        <v>7087</v>
      </c>
      <c r="F3476" s="272" t="s">
        <v>7087</v>
      </c>
      <c r="G3476" s="272">
        <v>103292</v>
      </c>
      <c r="H3476" s="272" t="s">
        <v>10707</v>
      </c>
      <c r="I3476" s="272" t="s">
        <v>261</v>
      </c>
      <c r="J3476" s="272" t="s">
        <v>7089</v>
      </c>
      <c r="K3476" s="273">
        <v>67.91</v>
      </c>
      <c r="L3476" s="272" t="s">
        <v>7090</v>
      </c>
    </row>
    <row r="3477" spans="1:12">
      <c r="A3477" s="272" t="s">
        <v>10600</v>
      </c>
      <c r="B3477" s="272" t="s">
        <v>10601</v>
      </c>
      <c r="C3477" s="272" t="s">
        <v>10708</v>
      </c>
      <c r="D3477" s="272" t="s">
        <v>10709</v>
      </c>
      <c r="E3477" s="273" t="s">
        <v>7087</v>
      </c>
      <c r="F3477" s="272" t="s">
        <v>7087</v>
      </c>
      <c r="G3477" s="272">
        <v>101936</v>
      </c>
      <c r="H3477" s="272" t="s">
        <v>10710</v>
      </c>
      <c r="I3477" s="272" t="s">
        <v>17</v>
      </c>
      <c r="J3477" s="272" t="s">
        <v>7089</v>
      </c>
      <c r="K3477" s="274">
        <v>8094.7</v>
      </c>
      <c r="L3477" s="272" t="s">
        <v>7090</v>
      </c>
    </row>
    <row r="3478" spans="1:12">
      <c r="A3478" s="272" t="s">
        <v>10600</v>
      </c>
      <c r="B3478" s="272" t="s">
        <v>10601</v>
      </c>
      <c r="C3478" s="272" t="s">
        <v>10708</v>
      </c>
      <c r="D3478" s="272" t="s">
        <v>10709</v>
      </c>
      <c r="E3478" s="273" t="s">
        <v>7087</v>
      </c>
      <c r="F3478" s="272" t="s">
        <v>7087</v>
      </c>
      <c r="G3478" s="272">
        <v>101937</v>
      </c>
      <c r="H3478" s="272" t="s">
        <v>10711</v>
      </c>
      <c r="I3478" s="272" t="s">
        <v>17</v>
      </c>
      <c r="J3478" s="272" t="s">
        <v>7089</v>
      </c>
      <c r="K3478" s="274">
        <v>14703.91</v>
      </c>
      <c r="L3478" s="272" t="s">
        <v>7090</v>
      </c>
    </row>
    <row r="3479" spans="1:12">
      <c r="A3479" s="272" t="s">
        <v>10600</v>
      </c>
      <c r="B3479" s="272" t="s">
        <v>10601</v>
      </c>
      <c r="C3479" s="272" t="s">
        <v>10712</v>
      </c>
      <c r="D3479" s="272" t="s">
        <v>10713</v>
      </c>
      <c r="E3479" s="273" t="s">
        <v>7087</v>
      </c>
      <c r="F3479" s="272" t="s">
        <v>7087</v>
      </c>
      <c r="G3479" s="272">
        <v>98294</v>
      </c>
      <c r="H3479" s="272" t="s">
        <v>10714</v>
      </c>
      <c r="I3479" s="272" t="s">
        <v>261</v>
      </c>
      <c r="J3479" s="272" t="s">
        <v>7147</v>
      </c>
      <c r="K3479" s="273">
        <v>5.49</v>
      </c>
      <c r="L3479" s="272" t="s">
        <v>7090</v>
      </c>
    </row>
    <row r="3480" spans="1:12">
      <c r="A3480" s="272" t="s">
        <v>10600</v>
      </c>
      <c r="B3480" s="272" t="s">
        <v>10601</v>
      </c>
      <c r="C3480" s="272" t="s">
        <v>10712</v>
      </c>
      <c r="D3480" s="272" t="s">
        <v>10713</v>
      </c>
      <c r="E3480" s="273" t="s">
        <v>7087</v>
      </c>
      <c r="F3480" s="272" t="s">
        <v>7087</v>
      </c>
      <c r="G3480" s="272">
        <v>98295</v>
      </c>
      <c r="H3480" s="272" t="s">
        <v>10715</v>
      </c>
      <c r="I3480" s="272" t="s">
        <v>261</v>
      </c>
      <c r="J3480" s="272" t="s">
        <v>7147</v>
      </c>
      <c r="K3480" s="273">
        <v>4.7699999999999996</v>
      </c>
      <c r="L3480" s="272" t="s">
        <v>7090</v>
      </c>
    </row>
    <row r="3481" spans="1:12">
      <c r="A3481" s="272" t="s">
        <v>10600</v>
      </c>
      <c r="B3481" s="272" t="s">
        <v>10601</v>
      </c>
      <c r="C3481" s="272" t="s">
        <v>10712</v>
      </c>
      <c r="D3481" s="272" t="s">
        <v>10713</v>
      </c>
      <c r="E3481" s="273" t="s">
        <v>7087</v>
      </c>
      <c r="F3481" s="272" t="s">
        <v>7087</v>
      </c>
      <c r="G3481" s="272">
        <v>98296</v>
      </c>
      <c r="H3481" s="272" t="s">
        <v>10716</v>
      </c>
      <c r="I3481" s="272" t="s">
        <v>261</v>
      </c>
      <c r="J3481" s="272" t="s">
        <v>7147</v>
      </c>
      <c r="K3481" s="273">
        <v>8.0500000000000007</v>
      </c>
      <c r="L3481" s="272" t="s">
        <v>7090</v>
      </c>
    </row>
    <row r="3482" spans="1:12">
      <c r="A3482" s="272" t="s">
        <v>10600</v>
      </c>
      <c r="B3482" s="272" t="s">
        <v>10601</v>
      </c>
      <c r="C3482" s="272" t="s">
        <v>10712</v>
      </c>
      <c r="D3482" s="272" t="s">
        <v>10713</v>
      </c>
      <c r="E3482" s="273" t="s">
        <v>7087</v>
      </c>
      <c r="F3482" s="272" t="s">
        <v>7087</v>
      </c>
      <c r="G3482" s="272">
        <v>98297</v>
      </c>
      <c r="H3482" s="272" t="s">
        <v>10717</v>
      </c>
      <c r="I3482" s="272" t="s">
        <v>261</v>
      </c>
      <c r="J3482" s="272" t="s">
        <v>7147</v>
      </c>
      <c r="K3482" s="273">
        <v>6.88</v>
      </c>
      <c r="L3482" s="272" t="s">
        <v>7090</v>
      </c>
    </row>
    <row r="3483" spans="1:12">
      <c r="A3483" s="272" t="s">
        <v>10600</v>
      </c>
      <c r="B3483" s="272" t="s">
        <v>10601</v>
      </c>
      <c r="C3483" s="272" t="s">
        <v>10712</v>
      </c>
      <c r="D3483" s="272" t="s">
        <v>10713</v>
      </c>
      <c r="E3483" s="273" t="s">
        <v>7087</v>
      </c>
      <c r="F3483" s="272" t="s">
        <v>7087</v>
      </c>
      <c r="G3483" s="272">
        <v>98298</v>
      </c>
      <c r="H3483" s="272" t="s">
        <v>10718</v>
      </c>
      <c r="I3483" s="272" t="s">
        <v>261</v>
      </c>
      <c r="J3483" s="272" t="s">
        <v>7147</v>
      </c>
      <c r="K3483" s="273">
        <v>19.25</v>
      </c>
      <c r="L3483" s="272" t="s">
        <v>7090</v>
      </c>
    </row>
    <row r="3484" spans="1:12">
      <c r="A3484" s="272" t="s">
        <v>10600</v>
      </c>
      <c r="B3484" s="272" t="s">
        <v>10601</v>
      </c>
      <c r="C3484" s="272" t="s">
        <v>10712</v>
      </c>
      <c r="D3484" s="272" t="s">
        <v>10713</v>
      </c>
      <c r="E3484" s="273" t="s">
        <v>7087</v>
      </c>
      <c r="F3484" s="272" t="s">
        <v>7087</v>
      </c>
      <c r="G3484" s="272">
        <v>98299</v>
      </c>
      <c r="H3484" s="272" t="s">
        <v>10719</v>
      </c>
      <c r="I3484" s="272" t="s">
        <v>261</v>
      </c>
      <c r="J3484" s="272" t="s">
        <v>7147</v>
      </c>
      <c r="K3484" s="273">
        <v>17.82</v>
      </c>
      <c r="L3484" s="272" t="s">
        <v>7090</v>
      </c>
    </row>
    <row r="3485" spans="1:12">
      <c r="A3485" s="272" t="s">
        <v>10600</v>
      </c>
      <c r="B3485" s="272" t="s">
        <v>10601</v>
      </c>
      <c r="C3485" s="272" t="s">
        <v>10712</v>
      </c>
      <c r="D3485" s="272" t="s">
        <v>10713</v>
      </c>
      <c r="E3485" s="273" t="s">
        <v>7087</v>
      </c>
      <c r="F3485" s="272" t="s">
        <v>7087</v>
      </c>
      <c r="G3485" s="272">
        <v>98300</v>
      </c>
      <c r="H3485" s="272" t="s">
        <v>10720</v>
      </c>
      <c r="I3485" s="272" t="s">
        <v>261</v>
      </c>
      <c r="J3485" s="272" t="s">
        <v>7147</v>
      </c>
      <c r="K3485" s="273">
        <v>5.46</v>
      </c>
      <c r="L3485" s="272" t="s">
        <v>7090</v>
      </c>
    </row>
    <row r="3486" spans="1:12">
      <c r="A3486" s="272" t="s">
        <v>10600</v>
      </c>
      <c r="B3486" s="272" t="s">
        <v>10601</v>
      </c>
      <c r="C3486" s="272" t="s">
        <v>10712</v>
      </c>
      <c r="D3486" s="272" t="s">
        <v>10713</v>
      </c>
      <c r="E3486" s="273" t="s">
        <v>7087</v>
      </c>
      <c r="F3486" s="272" t="s">
        <v>7087</v>
      </c>
      <c r="G3486" s="272">
        <v>98301</v>
      </c>
      <c r="H3486" s="272" t="s">
        <v>10721</v>
      </c>
      <c r="I3486" s="272" t="s">
        <v>17</v>
      </c>
      <c r="J3486" s="272" t="s">
        <v>7089</v>
      </c>
      <c r="K3486" s="273">
        <v>571.92999999999995</v>
      </c>
      <c r="L3486" s="272" t="s">
        <v>7090</v>
      </c>
    </row>
    <row r="3487" spans="1:12">
      <c r="A3487" s="272" t="s">
        <v>10600</v>
      </c>
      <c r="B3487" s="272" t="s">
        <v>10601</v>
      </c>
      <c r="C3487" s="272" t="s">
        <v>10712</v>
      </c>
      <c r="D3487" s="272" t="s">
        <v>10713</v>
      </c>
      <c r="E3487" s="273" t="s">
        <v>7087</v>
      </c>
      <c r="F3487" s="272" t="s">
        <v>7087</v>
      </c>
      <c r="G3487" s="272">
        <v>98302</v>
      </c>
      <c r="H3487" s="272" t="s">
        <v>10722</v>
      </c>
      <c r="I3487" s="272" t="s">
        <v>17</v>
      </c>
      <c r="J3487" s="272" t="s">
        <v>7089</v>
      </c>
      <c r="K3487" s="273">
        <v>992.37</v>
      </c>
      <c r="L3487" s="272" t="s">
        <v>7090</v>
      </c>
    </row>
    <row r="3488" spans="1:12">
      <c r="A3488" s="272" t="s">
        <v>10600</v>
      </c>
      <c r="B3488" s="272" t="s">
        <v>10601</v>
      </c>
      <c r="C3488" s="272" t="s">
        <v>10712</v>
      </c>
      <c r="D3488" s="272" t="s">
        <v>10713</v>
      </c>
      <c r="E3488" s="273" t="s">
        <v>7087</v>
      </c>
      <c r="F3488" s="272" t="s">
        <v>7087</v>
      </c>
      <c r="G3488" s="272">
        <v>98304</v>
      </c>
      <c r="H3488" s="272" t="s">
        <v>10723</v>
      </c>
      <c r="I3488" s="272" t="s">
        <v>17</v>
      </c>
      <c r="J3488" s="272" t="s">
        <v>7089</v>
      </c>
      <c r="K3488" s="274">
        <v>3003.64</v>
      </c>
      <c r="L3488" s="272" t="s">
        <v>7090</v>
      </c>
    </row>
    <row r="3489" spans="1:12">
      <c r="A3489" s="272" t="s">
        <v>10600</v>
      </c>
      <c r="B3489" s="272" t="s">
        <v>10601</v>
      </c>
      <c r="C3489" s="272" t="s">
        <v>10712</v>
      </c>
      <c r="D3489" s="272" t="s">
        <v>10713</v>
      </c>
      <c r="E3489" s="273" t="s">
        <v>7087</v>
      </c>
      <c r="F3489" s="272" t="s">
        <v>7087</v>
      </c>
      <c r="G3489" s="272">
        <v>98305</v>
      </c>
      <c r="H3489" s="272" t="s">
        <v>10724</v>
      </c>
      <c r="I3489" s="272" t="s">
        <v>17</v>
      </c>
      <c r="J3489" s="272" t="s">
        <v>7089</v>
      </c>
      <c r="K3489" s="274">
        <v>2092.1</v>
      </c>
      <c r="L3489" s="272" t="s">
        <v>7090</v>
      </c>
    </row>
    <row r="3490" spans="1:12">
      <c r="A3490" s="272" t="s">
        <v>10600</v>
      </c>
      <c r="B3490" s="272" t="s">
        <v>10601</v>
      </c>
      <c r="C3490" s="272" t="s">
        <v>10712</v>
      </c>
      <c r="D3490" s="272" t="s">
        <v>10713</v>
      </c>
      <c r="E3490" s="273" t="s">
        <v>7087</v>
      </c>
      <c r="F3490" s="272" t="s">
        <v>7087</v>
      </c>
      <c r="G3490" s="272">
        <v>98306</v>
      </c>
      <c r="H3490" s="272" t="s">
        <v>10725</v>
      </c>
      <c r="I3490" s="272" t="s">
        <v>17</v>
      </c>
      <c r="J3490" s="272" t="s">
        <v>7089</v>
      </c>
      <c r="K3490" s="273">
        <v>57.51</v>
      </c>
      <c r="L3490" s="272" t="s">
        <v>7090</v>
      </c>
    </row>
    <row r="3491" spans="1:12">
      <c r="A3491" s="272" t="s">
        <v>10600</v>
      </c>
      <c r="B3491" s="272" t="s">
        <v>10601</v>
      </c>
      <c r="C3491" s="272" t="s">
        <v>10712</v>
      </c>
      <c r="D3491" s="272" t="s">
        <v>10713</v>
      </c>
      <c r="E3491" s="273" t="s">
        <v>7087</v>
      </c>
      <c r="F3491" s="272" t="s">
        <v>7087</v>
      </c>
      <c r="G3491" s="272">
        <v>98307</v>
      </c>
      <c r="H3491" s="272" t="s">
        <v>10726</v>
      </c>
      <c r="I3491" s="272" t="s">
        <v>17</v>
      </c>
      <c r="J3491" s="272" t="s">
        <v>7147</v>
      </c>
      <c r="K3491" s="273">
        <v>48.21</v>
      </c>
      <c r="L3491" s="272" t="s">
        <v>7090</v>
      </c>
    </row>
    <row r="3492" spans="1:12">
      <c r="A3492" s="272" t="s">
        <v>10600</v>
      </c>
      <c r="B3492" s="272" t="s">
        <v>10601</v>
      </c>
      <c r="C3492" s="272" t="s">
        <v>10712</v>
      </c>
      <c r="D3492" s="272" t="s">
        <v>10713</v>
      </c>
      <c r="E3492" s="273" t="s">
        <v>7087</v>
      </c>
      <c r="F3492" s="272" t="s">
        <v>7087</v>
      </c>
      <c r="G3492" s="272">
        <v>98308</v>
      </c>
      <c r="H3492" s="272" t="s">
        <v>10727</v>
      </c>
      <c r="I3492" s="272" t="s">
        <v>17</v>
      </c>
      <c r="J3492" s="272" t="s">
        <v>7147</v>
      </c>
      <c r="K3492" s="273">
        <v>31.95</v>
      </c>
      <c r="L3492" s="272" t="s">
        <v>7090</v>
      </c>
    </row>
    <row r="3493" spans="1:12">
      <c r="A3493" s="272" t="s">
        <v>10600</v>
      </c>
      <c r="B3493" s="272" t="s">
        <v>10601</v>
      </c>
      <c r="C3493" s="272" t="s">
        <v>10712</v>
      </c>
      <c r="D3493" s="272" t="s">
        <v>10713</v>
      </c>
      <c r="E3493" s="273" t="s">
        <v>7087</v>
      </c>
      <c r="F3493" s="272" t="s">
        <v>7087</v>
      </c>
      <c r="G3493" s="272">
        <v>98593</v>
      </c>
      <c r="H3493" s="272" t="s">
        <v>10728</v>
      </c>
      <c r="I3493" s="272" t="s">
        <v>17</v>
      </c>
      <c r="J3493" s="272" t="s">
        <v>7089</v>
      </c>
      <c r="K3493" s="274">
        <v>2146.35</v>
      </c>
      <c r="L3493" s="272" t="s">
        <v>7090</v>
      </c>
    </row>
    <row r="3494" spans="1:12">
      <c r="A3494" s="272" t="s">
        <v>10600</v>
      </c>
      <c r="B3494" s="272" t="s">
        <v>10601</v>
      </c>
      <c r="C3494" s="272" t="s">
        <v>10712</v>
      </c>
      <c r="D3494" s="272" t="s">
        <v>10713</v>
      </c>
      <c r="E3494" s="273" t="s">
        <v>7087</v>
      </c>
      <c r="F3494" s="272" t="s">
        <v>7087</v>
      </c>
      <c r="G3494" s="272">
        <v>100553</v>
      </c>
      <c r="H3494" s="272" t="s">
        <v>10729</v>
      </c>
      <c r="I3494" s="272" t="s">
        <v>261</v>
      </c>
      <c r="J3494" s="272" t="s">
        <v>7147</v>
      </c>
      <c r="K3494" s="273">
        <v>21.06</v>
      </c>
      <c r="L3494" s="272" t="s">
        <v>7090</v>
      </c>
    </row>
    <row r="3495" spans="1:12">
      <c r="A3495" s="272" t="s">
        <v>10600</v>
      </c>
      <c r="B3495" s="272" t="s">
        <v>10601</v>
      </c>
      <c r="C3495" s="272" t="s">
        <v>10712</v>
      </c>
      <c r="D3495" s="272" t="s">
        <v>10713</v>
      </c>
      <c r="E3495" s="273" t="s">
        <v>7087</v>
      </c>
      <c r="F3495" s="272" t="s">
        <v>7087</v>
      </c>
      <c r="G3495" s="272">
        <v>100554</v>
      </c>
      <c r="H3495" s="272" t="s">
        <v>10730</v>
      </c>
      <c r="I3495" s="272" t="s">
        <v>261</v>
      </c>
      <c r="J3495" s="272" t="s">
        <v>7147</v>
      </c>
      <c r="K3495" s="273">
        <v>5.2</v>
      </c>
      <c r="L3495" s="272" t="s">
        <v>7090</v>
      </c>
    </row>
    <row r="3496" spans="1:12">
      <c r="A3496" s="272" t="s">
        <v>10600</v>
      </c>
      <c r="B3496" s="272" t="s">
        <v>10601</v>
      </c>
      <c r="C3496" s="272" t="s">
        <v>10712</v>
      </c>
      <c r="D3496" s="272" t="s">
        <v>10713</v>
      </c>
      <c r="E3496" s="273" t="s">
        <v>7087</v>
      </c>
      <c r="F3496" s="272" t="s">
        <v>7087</v>
      </c>
      <c r="G3496" s="272">
        <v>100555</v>
      </c>
      <c r="H3496" s="272" t="s">
        <v>10731</v>
      </c>
      <c r="I3496" s="272" t="s">
        <v>17</v>
      </c>
      <c r="J3496" s="272" t="s">
        <v>7089</v>
      </c>
      <c r="K3496" s="274">
        <v>1055.19</v>
      </c>
      <c r="L3496" s="272" t="s">
        <v>7090</v>
      </c>
    </row>
    <row r="3497" spans="1:12">
      <c r="A3497" s="272" t="s">
        <v>10732</v>
      </c>
      <c r="B3497" s="272" t="s">
        <v>10733</v>
      </c>
      <c r="C3497" s="272" t="s">
        <v>10734</v>
      </c>
      <c r="D3497" s="272" t="s">
        <v>10735</v>
      </c>
      <c r="E3497" s="273" t="s">
        <v>7087</v>
      </c>
      <c r="F3497" s="272" t="s">
        <v>7087</v>
      </c>
      <c r="G3497" s="272">
        <v>89355</v>
      </c>
      <c r="H3497" s="272" t="s">
        <v>10736</v>
      </c>
      <c r="I3497" s="272" t="s">
        <v>261</v>
      </c>
      <c r="J3497" s="272" t="s">
        <v>7147</v>
      </c>
      <c r="K3497" s="273">
        <v>20.61</v>
      </c>
      <c r="L3497" s="272" t="s">
        <v>7090</v>
      </c>
    </row>
    <row r="3498" spans="1:12">
      <c r="A3498" s="272" t="s">
        <v>10732</v>
      </c>
      <c r="B3498" s="272" t="s">
        <v>10733</v>
      </c>
      <c r="C3498" s="272" t="s">
        <v>10734</v>
      </c>
      <c r="D3498" s="272" t="s">
        <v>10735</v>
      </c>
      <c r="E3498" s="273" t="s">
        <v>7087</v>
      </c>
      <c r="F3498" s="272" t="s">
        <v>7087</v>
      </c>
      <c r="G3498" s="272">
        <v>89356</v>
      </c>
      <c r="H3498" s="272" t="s">
        <v>10737</v>
      </c>
      <c r="I3498" s="272" t="s">
        <v>261</v>
      </c>
      <c r="J3498" s="272" t="s">
        <v>7147</v>
      </c>
      <c r="K3498" s="273">
        <v>23.78</v>
      </c>
      <c r="L3498" s="272" t="s">
        <v>7090</v>
      </c>
    </row>
    <row r="3499" spans="1:12">
      <c r="A3499" s="272" t="s">
        <v>10732</v>
      </c>
      <c r="B3499" s="272" t="s">
        <v>10733</v>
      </c>
      <c r="C3499" s="272" t="s">
        <v>10734</v>
      </c>
      <c r="D3499" s="272" t="s">
        <v>10735</v>
      </c>
      <c r="E3499" s="273" t="s">
        <v>7087</v>
      </c>
      <c r="F3499" s="272" t="s">
        <v>7087</v>
      </c>
      <c r="G3499" s="272">
        <v>89357</v>
      </c>
      <c r="H3499" s="272" t="s">
        <v>10738</v>
      </c>
      <c r="I3499" s="272" t="s">
        <v>261</v>
      </c>
      <c r="J3499" s="272" t="s">
        <v>7147</v>
      </c>
      <c r="K3499" s="273">
        <v>32.94</v>
      </c>
      <c r="L3499" s="272" t="s">
        <v>7090</v>
      </c>
    </row>
    <row r="3500" spans="1:12">
      <c r="A3500" s="272" t="s">
        <v>10732</v>
      </c>
      <c r="B3500" s="272" t="s">
        <v>10733</v>
      </c>
      <c r="C3500" s="272" t="s">
        <v>10734</v>
      </c>
      <c r="D3500" s="272" t="s">
        <v>10735</v>
      </c>
      <c r="E3500" s="273" t="s">
        <v>7087</v>
      </c>
      <c r="F3500" s="272" t="s">
        <v>7087</v>
      </c>
      <c r="G3500" s="272">
        <v>89401</v>
      </c>
      <c r="H3500" s="272" t="s">
        <v>10739</v>
      </c>
      <c r="I3500" s="272" t="s">
        <v>261</v>
      </c>
      <c r="J3500" s="272" t="s">
        <v>7147</v>
      </c>
      <c r="K3500" s="273">
        <v>11.03</v>
      </c>
      <c r="L3500" s="272" t="s">
        <v>7090</v>
      </c>
    </row>
    <row r="3501" spans="1:12">
      <c r="A3501" s="272" t="s">
        <v>10732</v>
      </c>
      <c r="B3501" s="272" t="s">
        <v>10733</v>
      </c>
      <c r="C3501" s="272" t="s">
        <v>10734</v>
      </c>
      <c r="D3501" s="272" t="s">
        <v>10735</v>
      </c>
      <c r="E3501" s="273" t="s">
        <v>7087</v>
      </c>
      <c r="F3501" s="272" t="s">
        <v>7087</v>
      </c>
      <c r="G3501" s="272">
        <v>89402</v>
      </c>
      <c r="H3501" s="272" t="s">
        <v>10740</v>
      </c>
      <c r="I3501" s="272" t="s">
        <v>261</v>
      </c>
      <c r="J3501" s="272" t="s">
        <v>7147</v>
      </c>
      <c r="K3501" s="273">
        <v>12.68</v>
      </c>
      <c r="L3501" s="272" t="s">
        <v>7090</v>
      </c>
    </row>
    <row r="3502" spans="1:12">
      <c r="A3502" s="272" t="s">
        <v>10732</v>
      </c>
      <c r="B3502" s="272" t="s">
        <v>10733</v>
      </c>
      <c r="C3502" s="272" t="s">
        <v>10734</v>
      </c>
      <c r="D3502" s="272" t="s">
        <v>10735</v>
      </c>
      <c r="E3502" s="273" t="s">
        <v>7087</v>
      </c>
      <c r="F3502" s="272" t="s">
        <v>7087</v>
      </c>
      <c r="G3502" s="272">
        <v>89403</v>
      </c>
      <c r="H3502" s="272" t="s">
        <v>10741</v>
      </c>
      <c r="I3502" s="272" t="s">
        <v>261</v>
      </c>
      <c r="J3502" s="272" t="s">
        <v>7147</v>
      </c>
      <c r="K3502" s="273">
        <v>19.72</v>
      </c>
      <c r="L3502" s="272" t="s">
        <v>7090</v>
      </c>
    </row>
    <row r="3503" spans="1:12">
      <c r="A3503" s="272" t="s">
        <v>10732</v>
      </c>
      <c r="B3503" s="272" t="s">
        <v>10733</v>
      </c>
      <c r="C3503" s="272" t="s">
        <v>10734</v>
      </c>
      <c r="D3503" s="272" t="s">
        <v>10735</v>
      </c>
      <c r="E3503" s="273" t="s">
        <v>7087</v>
      </c>
      <c r="F3503" s="272" t="s">
        <v>7087</v>
      </c>
      <c r="G3503" s="272">
        <v>89446</v>
      </c>
      <c r="H3503" s="272" t="s">
        <v>10742</v>
      </c>
      <c r="I3503" s="272" t="s">
        <v>261</v>
      </c>
      <c r="J3503" s="272" t="s">
        <v>7147</v>
      </c>
      <c r="K3503" s="273">
        <v>5.71</v>
      </c>
      <c r="L3503" s="272" t="s">
        <v>7090</v>
      </c>
    </row>
    <row r="3504" spans="1:12">
      <c r="A3504" s="272" t="s">
        <v>10732</v>
      </c>
      <c r="B3504" s="272" t="s">
        <v>10733</v>
      </c>
      <c r="C3504" s="272" t="s">
        <v>10734</v>
      </c>
      <c r="D3504" s="272" t="s">
        <v>10735</v>
      </c>
      <c r="E3504" s="273" t="s">
        <v>7087</v>
      </c>
      <c r="F3504" s="272" t="s">
        <v>7087</v>
      </c>
      <c r="G3504" s="272">
        <v>89447</v>
      </c>
      <c r="H3504" s="272" t="s">
        <v>10743</v>
      </c>
      <c r="I3504" s="272" t="s">
        <v>261</v>
      </c>
      <c r="J3504" s="272" t="s">
        <v>7147</v>
      </c>
      <c r="K3504" s="273">
        <v>11.43</v>
      </c>
      <c r="L3504" s="272" t="s">
        <v>7090</v>
      </c>
    </row>
    <row r="3505" spans="1:12">
      <c r="A3505" s="272" t="s">
        <v>10732</v>
      </c>
      <c r="B3505" s="272" t="s">
        <v>10733</v>
      </c>
      <c r="C3505" s="272" t="s">
        <v>10734</v>
      </c>
      <c r="D3505" s="272" t="s">
        <v>10735</v>
      </c>
      <c r="E3505" s="273" t="s">
        <v>7087</v>
      </c>
      <c r="F3505" s="272" t="s">
        <v>7087</v>
      </c>
      <c r="G3505" s="272">
        <v>89448</v>
      </c>
      <c r="H3505" s="272" t="s">
        <v>10744</v>
      </c>
      <c r="I3505" s="272" t="s">
        <v>261</v>
      </c>
      <c r="J3505" s="272" t="s">
        <v>7147</v>
      </c>
      <c r="K3505" s="273">
        <v>17.5</v>
      </c>
      <c r="L3505" s="272" t="s">
        <v>7090</v>
      </c>
    </row>
    <row r="3506" spans="1:12">
      <c r="A3506" s="272" t="s">
        <v>10732</v>
      </c>
      <c r="B3506" s="272" t="s">
        <v>10733</v>
      </c>
      <c r="C3506" s="272" t="s">
        <v>10734</v>
      </c>
      <c r="D3506" s="272" t="s">
        <v>10735</v>
      </c>
      <c r="E3506" s="273" t="s">
        <v>7087</v>
      </c>
      <c r="F3506" s="272" t="s">
        <v>7087</v>
      </c>
      <c r="G3506" s="272">
        <v>89449</v>
      </c>
      <c r="H3506" s="272" t="s">
        <v>10745</v>
      </c>
      <c r="I3506" s="272" t="s">
        <v>261</v>
      </c>
      <c r="J3506" s="272" t="s">
        <v>7147</v>
      </c>
      <c r="K3506" s="273">
        <v>19.36</v>
      </c>
      <c r="L3506" s="272" t="s">
        <v>7090</v>
      </c>
    </row>
    <row r="3507" spans="1:12">
      <c r="A3507" s="272" t="s">
        <v>10732</v>
      </c>
      <c r="B3507" s="272" t="s">
        <v>10733</v>
      </c>
      <c r="C3507" s="272" t="s">
        <v>10734</v>
      </c>
      <c r="D3507" s="272" t="s">
        <v>10735</v>
      </c>
      <c r="E3507" s="273" t="s">
        <v>7087</v>
      </c>
      <c r="F3507" s="272" t="s">
        <v>7087</v>
      </c>
      <c r="G3507" s="272">
        <v>89450</v>
      </c>
      <c r="H3507" s="272" t="s">
        <v>10746</v>
      </c>
      <c r="I3507" s="272" t="s">
        <v>261</v>
      </c>
      <c r="J3507" s="272" t="s">
        <v>7147</v>
      </c>
      <c r="K3507" s="273">
        <v>31.04</v>
      </c>
      <c r="L3507" s="272" t="s">
        <v>7090</v>
      </c>
    </row>
    <row r="3508" spans="1:12">
      <c r="A3508" s="272" t="s">
        <v>10732</v>
      </c>
      <c r="B3508" s="272" t="s">
        <v>10733</v>
      </c>
      <c r="C3508" s="272" t="s">
        <v>10734</v>
      </c>
      <c r="D3508" s="272" t="s">
        <v>10735</v>
      </c>
      <c r="E3508" s="273" t="s">
        <v>7087</v>
      </c>
      <c r="F3508" s="272" t="s">
        <v>7087</v>
      </c>
      <c r="G3508" s="272">
        <v>89451</v>
      </c>
      <c r="H3508" s="272" t="s">
        <v>10747</v>
      </c>
      <c r="I3508" s="272" t="s">
        <v>261</v>
      </c>
      <c r="J3508" s="272" t="s">
        <v>7147</v>
      </c>
      <c r="K3508" s="273">
        <v>50.63</v>
      </c>
      <c r="L3508" s="272" t="s">
        <v>7090</v>
      </c>
    </row>
    <row r="3509" spans="1:12">
      <c r="A3509" s="272" t="s">
        <v>10732</v>
      </c>
      <c r="B3509" s="272" t="s">
        <v>10733</v>
      </c>
      <c r="C3509" s="272" t="s">
        <v>10734</v>
      </c>
      <c r="D3509" s="272" t="s">
        <v>10735</v>
      </c>
      <c r="E3509" s="273" t="s">
        <v>7087</v>
      </c>
      <c r="F3509" s="272" t="s">
        <v>7087</v>
      </c>
      <c r="G3509" s="272">
        <v>89452</v>
      </c>
      <c r="H3509" s="272" t="s">
        <v>10748</v>
      </c>
      <c r="I3509" s="272" t="s">
        <v>261</v>
      </c>
      <c r="J3509" s="272" t="s">
        <v>7147</v>
      </c>
      <c r="K3509" s="273">
        <v>69.760000000000005</v>
      </c>
      <c r="L3509" s="272" t="s">
        <v>7090</v>
      </c>
    </row>
    <row r="3510" spans="1:12">
      <c r="A3510" s="272" t="s">
        <v>10732</v>
      </c>
      <c r="B3510" s="272" t="s">
        <v>10733</v>
      </c>
      <c r="C3510" s="272" t="s">
        <v>10734</v>
      </c>
      <c r="D3510" s="272" t="s">
        <v>10735</v>
      </c>
      <c r="E3510" s="273" t="s">
        <v>7087</v>
      </c>
      <c r="F3510" s="272" t="s">
        <v>7087</v>
      </c>
      <c r="G3510" s="272">
        <v>89508</v>
      </c>
      <c r="H3510" s="272" t="s">
        <v>10749</v>
      </c>
      <c r="I3510" s="272" t="s">
        <v>261</v>
      </c>
      <c r="J3510" s="272" t="s">
        <v>7147</v>
      </c>
      <c r="K3510" s="273">
        <v>16</v>
      </c>
      <c r="L3510" s="272" t="s">
        <v>7090</v>
      </c>
    </row>
    <row r="3511" spans="1:12">
      <c r="A3511" s="272" t="s">
        <v>10732</v>
      </c>
      <c r="B3511" s="272" t="s">
        <v>10733</v>
      </c>
      <c r="C3511" s="272" t="s">
        <v>10734</v>
      </c>
      <c r="D3511" s="272" t="s">
        <v>10735</v>
      </c>
      <c r="E3511" s="273" t="s">
        <v>7087</v>
      </c>
      <c r="F3511" s="272" t="s">
        <v>7087</v>
      </c>
      <c r="G3511" s="272">
        <v>89509</v>
      </c>
      <c r="H3511" s="272" t="s">
        <v>10750</v>
      </c>
      <c r="I3511" s="272" t="s">
        <v>261</v>
      </c>
      <c r="J3511" s="272" t="s">
        <v>7147</v>
      </c>
      <c r="K3511" s="273">
        <v>21.6</v>
      </c>
      <c r="L3511" s="272" t="s">
        <v>7090</v>
      </c>
    </row>
    <row r="3512" spans="1:12">
      <c r="A3512" s="272" t="s">
        <v>10732</v>
      </c>
      <c r="B3512" s="272" t="s">
        <v>10733</v>
      </c>
      <c r="C3512" s="272" t="s">
        <v>10734</v>
      </c>
      <c r="D3512" s="272" t="s">
        <v>10735</v>
      </c>
      <c r="E3512" s="273" t="s">
        <v>7087</v>
      </c>
      <c r="F3512" s="272" t="s">
        <v>7087</v>
      </c>
      <c r="G3512" s="272">
        <v>89511</v>
      </c>
      <c r="H3512" s="272" t="s">
        <v>10751</v>
      </c>
      <c r="I3512" s="272" t="s">
        <v>261</v>
      </c>
      <c r="J3512" s="272" t="s">
        <v>7147</v>
      </c>
      <c r="K3512" s="273">
        <v>36.68</v>
      </c>
      <c r="L3512" s="272" t="s">
        <v>7090</v>
      </c>
    </row>
    <row r="3513" spans="1:12">
      <c r="A3513" s="272" t="s">
        <v>10732</v>
      </c>
      <c r="B3513" s="272" t="s">
        <v>10733</v>
      </c>
      <c r="C3513" s="272" t="s">
        <v>10734</v>
      </c>
      <c r="D3513" s="272" t="s">
        <v>10735</v>
      </c>
      <c r="E3513" s="273" t="s">
        <v>7087</v>
      </c>
      <c r="F3513" s="272" t="s">
        <v>7087</v>
      </c>
      <c r="G3513" s="272">
        <v>89512</v>
      </c>
      <c r="H3513" s="272" t="s">
        <v>10752</v>
      </c>
      <c r="I3513" s="272" t="s">
        <v>261</v>
      </c>
      <c r="J3513" s="272" t="s">
        <v>7147</v>
      </c>
      <c r="K3513" s="273">
        <v>46.64</v>
      </c>
      <c r="L3513" s="272" t="s">
        <v>7090</v>
      </c>
    </row>
    <row r="3514" spans="1:12">
      <c r="A3514" s="272" t="s">
        <v>10732</v>
      </c>
      <c r="B3514" s="272" t="s">
        <v>10733</v>
      </c>
      <c r="C3514" s="272" t="s">
        <v>10734</v>
      </c>
      <c r="D3514" s="272" t="s">
        <v>10735</v>
      </c>
      <c r="E3514" s="273" t="s">
        <v>7087</v>
      </c>
      <c r="F3514" s="272" t="s">
        <v>7087</v>
      </c>
      <c r="G3514" s="272">
        <v>89576</v>
      </c>
      <c r="H3514" s="272" t="s">
        <v>10753</v>
      </c>
      <c r="I3514" s="272" t="s">
        <v>261</v>
      </c>
      <c r="J3514" s="272" t="s">
        <v>7147</v>
      </c>
      <c r="K3514" s="273">
        <v>24.5</v>
      </c>
      <c r="L3514" s="272" t="s">
        <v>7090</v>
      </c>
    </row>
    <row r="3515" spans="1:12">
      <c r="A3515" s="272" t="s">
        <v>10732</v>
      </c>
      <c r="B3515" s="272" t="s">
        <v>10733</v>
      </c>
      <c r="C3515" s="272" t="s">
        <v>10734</v>
      </c>
      <c r="D3515" s="272" t="s">
        <v>10735</v>
      </c>
      <c r="E3515" s="273" t="s">
        <v>7087</v>
      </c>
      <c r="F3515" s="272" t="s">
        <v>7087</v>
      </c>
      <c r="G3515" s="272">
        <v>89578</v>
      </c>
      <c r="H3515" s="272" t="s">
        <v>10754</v>
      </c>
      <c r="I3515" s="272" t="s">
        <v>261</v>
      </c>
      <c r="J3515" s="272" t="s">
        <v>7147</v>
      </c>
      <c r="K3515" s="273">
        <v>30.47</v>
      </c>
      <c r="L3515" s="272" t="s">
        <v>7090</v>
      </c>
    </row>
    <row r="3516" spans="1:12">
      <c r="A3516" s="272" t="s">
        <v>10732</v>
      </c>
      <c r="B3516" s="272" t="s">
        <v>10733</v>
      </c>
      <c r="C3516" s="272" t="s">
        <v>10734</v>
      </c>
      <c r="D3516" s="272" t="s">
        <v>10735</v>
      </c>
      <c r="E3516" s="273" t="s">
        <v>7087</v>
      </c>
      <c r="F3516" s="272" t="s">
        <v>7087</v>
      </c>
      <c r="G3516" s="272">
        <v>89580</v>
      </c>
      <c r="H3516" s="272" t="s">
        <v>10755</v>
      </c>
      <c r="I3516" s="272" t="s">
        <v>261</v>
      </c>
      <c r="J3516" s="272" t="s">
        <v>7147</v>
      </c>
      <c r="K3516" s="273">
        <v>62.93</v>
      </c>
      <c r="L3516" s="272" t="s">
        <v>7090</v>
      </c>
    </row>
    <row r="3517" spans="1:12">
      <c r="A3517" s="272" t="s">
        <v>10732</v>
      </c>
      <c r="B3517" s="272" t="s">
        <v>10733</v>
      </c>
      <c r="C3517" s="272" t="s">
        <v>10734</v>
      </c>
      <c r="D3517" s="272" t="s">
        <v>10735</v>
      </c>
      <c r="E3517" s="273" t="s">
        <v>7087</v>
      </c>
      <c r="F3517" s="272" t="s">
        <v>7087</v>
      </c>
      <c r="G3517" s="272">
        <v>89633</v>
      </c>
      <c r="H3517" s="272" t="s">
        <v>10756</v>
      </c>
      <c r="I3517" s="272" t="s">
        <v>261</v>
      </c>
      <c r="J3517" s="272" t="s">
        <v>7089</v>
      </c>
      <c r="K3517" s="273">
        <v>23.77</v>
      </c>
      <c r="L3517" s="272" t="s">
        <v>7090</v>
      </c>
    </row>
    <row r="3518" spans="1:12">
      <c r="A3518" s="272" t="s">
        <v>10732</v>
      </c>
      <c r="B3518" s="272" t="s">
        <v>10733</v>
      </c>
      <c r="C3518" s="272" t="s">
        <v>10734</v>
      </c>
      <c r="D3518" s="272" t="s">
        <v>10735</v>
      </c>
      <c r="E3518" s="273" t="s">
        <v>7087</v>
      </c>
      <c r="F3518" s="272" t="s">
        <v>7087</v>
      </c>
      <c r="G3518" s="272">
        <v>89634</v>
      </c>
      <c r="H3518" s="272" t="s">
        <v>10757</v>
      </c>
      <c r="I3518" s="272" t="s">
        <v>261</v>
      </c>
      <c r="J3518" s="272" t="s">
        <v>7089</v>
      </c>
      <c r="K3518" s="273">
        <v>33.42</v>
      </c>
      <c r="L3518" s="272" t="s">
        <v>7090</v>
      </c>
    </row>
    <row r="3519" spans="1:12">
      <c r="A3519" s="272" t="s">
        <v>10732</v>
      </c>
      <c r="B3519" s="272" t="s">
        <v>10733</v>
      </c>
      <c r="C3519" s="272" t="s">
        <v>10734</v>
      </c>
      <c r="D3519" s="272" t="s">
        <v>10735</v>
      </c>
      <c r="E3519" s="273" t="s">
        <v>7087</v>
      </c>
      <c r="F3519" s="272" t="s">
        <v>7087</v>
      </c>
      <c r="G3519" s="272">
        <v>89635</v>
      </c>
      <c r="H3519" s="272" t="s">
        <v>10758</v>
      </c>
      <c r="I3519" s="272" t="s">
        <v>261</v>
      </c>
      <c r="J3519" s="272" t="s">
        <v>7089</v>
      </c>
      <c r="K3519" s="273">
        <v>48.2</v>
      </c>
      <c r="L3519" s="272" t="s">
        <v>7090</v>
      </c>
    </row>
    <row r="3520" spans="1:12">
      <c r="A3520" s="272" t="s">
        <v>10732</v>
      </c>
      <c r="B3520" s="272" t="s">
        <v>10733</v>
      </c>
      <c r="C3520" s="272" t="s">
        <v>10734</v>
      </c>
      <c r="D3520" s="272" t="s">
        <v>10735</v>
      </c>
      <c r="E3520" s="273" t="s">
        <v>7087</v>
      </c>
      <c r="F3520" s="272" t="s">
        <v>7087</v>
      </c>
      <c r="G3520" s="272">
        <v>89636</v>
      </c>
      <c r="H3520" s="272" t="s">
        <v>10759</v>
      </c>
      <c r="I3520" s="272" t="s">
        <v>261</v>
      </c>
      <c r="J3520" s="272" t="s">
        <v>7089</v>
      </c>
      <c r="K3520" s="273">
        <v>60.33</v>
      </c>
      <c r="L3520" s="272" t="s">
        <v>7090</v>
      </c>
    </row>
    <row r="3521" spans="1:12">
      <c r="A3521" s="272" t="s">
        <v>10732</v>
      </c>
      <c r="B3521" s="272" t="s">
        <v>10733</v>
      </c>
      <c r="C3521" s="272" t="s">
        <v>10734</v>
      </c>
      <c r="D3521" s="272" t="s">
        <v>10735</v>
      </c>
      <c r="E3521" s="273" t="s">
        <v>7087</v>
      </c>
      <c r="F3521" s="272" t="s">
        <v>7087</v>
      </c>
      <c r="G3521" s="272">
        <v>89711</v>
      </c>
      <c r="H3521" s="272" t="s">
        <v>10760</v>
      </c>
      <c r="I3521" s="272" t="s">
        <v>261</v>
      </c>
      <c r="J3521" s="272" t="s">
        <v>7147</v>
      </c>
      <c r="K3521" s="273">
        <v>20.85</v>
      </c>
      <c r="L3521" s="272" t="s">
        <v>7090</v>
      </c>
    </row>
    <row r="3522" spans="1:12">
      <c r="A3522" s="272" t="s">
        <v>10732</v>
      </c>
      <c r="B3522" s="272" t="s">
        <v>10733</v>
      </c>
      <c r="C3522" s="272" t="s">
        <v>10734</v>
      </c>
      <c r="D3522" s="272" t="s">
        <v>10735</v>
      </c>
      <c r="E3522" s="273" t="s">
        <v>7087</v>
      </c>
      <c r="F3522" s="272" t="s">
        <v>7087</v>
      </c>
      <c r="G3522" s="272">
        <v>89712</v>
      </c>
      <c r="H3522" s="272" t="s">
        <v>10761</v>
      </c>
      <c r="I3522" s="272" t="s">
        <v>261</v>
      </c>
      <c r="J3522" s="272" t="s">
        <v>7147</v>
      </c>
      <c r="K3522" s="273">
        <v>26.21</v>
      </c>
      <c r="L3522" s="272" t="s">
        <v>7090</v>
      </c>
    </row>
    <row r="3523" spans="1:12">
      <c r="A3523" s="272" t="s">
        <v>10732</v>
      </c>
      <c r="B3523" s="272" t="s">
        <v>10733</v>
      </c>
      <c r="C3523" s="272" t="s">
        <v>10734</v>
      </c>
      <c r="D3523" s="272" t="s">
        <v>10735</v>
      </c>
      <c r="E3523" s="273" t="s">
        <v>7087</v>
      </c>
      <c r="F3523" s="272" t="s">
        <v>7087</v>
      </c>
      <c r="G3523" s="272">
        <v>89713</v>
      </c>
      <c r="H3523" s="272" t="s">
        <v>10762</v>
      </c>
      <c r="I3523" s="272" t="s">
        <v>261</v>
      </c>
      <c r="J3523" s="272" t="s">
        <v>7147</v>
      </c>
      <c r="K3523" s="273">
        <v>32.61</v>
      </c>
      <c r="L3523" s="272" t="s">
        <v>7090</v>
      </c>
    </row>
    <row r="3524" spans="1:12">
      <c r="A3524" s="272" t="s">
        <v>10732</v>
      </c>
      <c r="B3524" s="272" t="s">
        <v>10733</v>
      </c>
      <c r="C3524" s="272" t="s">
        <v>10734</v>
      </c>
      <c r="D3524" s="272" t="s">
        <v>10735</v>
      </c>
      <c r="E3524" s="273" t="s">
        <v>7087</v>
      </c>
      <c r="F3524" s="272" t="s">
        <v>7087</v>
      </c>
      <c r="G3524" s="272">
        <v>89714</v>
      </c>
      <c r="H3524" s="272" t="s">
        <v>10763</v>
      </c>
      <c r="I3524" s="272" t="s">
        <v>261</v>
      </c>
      <c r="J3524" s="272" t="s">
        <v>7147</v>
      </c>
      <c r="K3524" s="273">
        <v>36.51</v>
      </c>
      <c r="L3524" s="272" t="s">
        <v>7090</v>
      </c>
    </row>
    <row r="3525" spans="1:12">
      <c r="A3525" s="272" t="s">
        <v>10732</v>
      </c>
      <c r="B3525" s="272" t="s">
        <v>10733</v>
      </c>
      <c r="C3525" s="272" t="s">
        <v>10734</v>
      </c>
      <c r="D3525" s="272" t="s">
        <v>10735</v>
      </c>
      <c r="E3525" s="273" t="s">
        <v>7087</v>
      </c>
      <c r="F3525" s="272" t="s">
        <v>7087</v>
      </c>
      <c r="G3525" s="272">
        <v>89716</v>
      </c>
      <c r="H3525" s="272" t="s">
        <v>10764</v>
      </c>
      <c r="I3525" s="272" t="s">
        <v>261</v>
      </c>
      <c r="J3525" s="272" t="s">
        <v>7089</v>
      </c>
      <c r="K3525" s="273">
        <v>23.34</v>
      </c>
      <c r="L3525" s="272" t="s">
        <v>7090</v>
      </c>
    </row>
    <row r="3526" spans="1:12">
      <c r="A3526" s="272" t="s">
        <v>10732</v>
      </c>
      <c r="B3526" s="272" t="s">
        <v>10733</v>
      </c>
      <c r="C3526" s="272" t="s">
        <v>10734</v>
      </c>
      <c r="D3526" s="272" t="s">
        <v>10735</v>
      </c>
      <c r="E3526" s="273" t="s">
        <v>7087</v>
      </c>
      <c r="F3526" s="272" t="s">
        <v>7087</v>
      </c>
      <c r="G3526" s="272">
        <v>89717</v>
      </c>
      <c r="H3526" s="272" t="s">
        <v>10765</v>
      </c>
      <c r="I3526" s="272" t="s">
        <v>261</v>
      </c>
      <c r="J3526" s="272" t="s">
        <v>7089</v>
      </c>
      <c r="K3526" s="273">
        <v>36.29</v>
      </c>
      <c r="L3526" s="272" t="s">
        <v>7090</v>
      </c>
    </row>
    <row r="3527" spans="1:12">
      <c r="A3527" s="272" t="s">
        <v>10732</v>
      </c>
      <c r="B3527" s="272" t="s">
        <v>10733</v>
      </c>
      <c r="C3527" s="272" t="s">
        <v>10734</v>
      </c>
      <c r="D3527" s="272" t="s">
        <v>10735</v>
      </c>
      <c r="E3527" s="273" t="s">
        <v>7087</v>
      </c>
      <c r="F3527" s="272" t="s">
        <v>7087</v>
      </c>
      <c r="G3527" s="272">
        <v>89770</v>
      </c>
      <c r="H3527" s="272" t="s">
        <v>10766</v>
      </c>
      <c r="I3527" s="272" t="s">
        <v>261</v>
      </c>
      <c r="J3527" s="272" t="s">
        <v>7089</v>
      </c>
      <c r="K3527" s="273">
        <v>37.520000000000003</v>
      </c>
      <c r="L3527" s="272" t="s">
        <v>7090</v>
      </c>
    </row>
    <row r="3528" spans="1:12">
      <c r="A3528" s="272" t="s">
        <v>10732</v>
      </c>
      <c r="B3528" s="272" t="s">
        <v>10733</v>
      </c>
      <c r="C3528" s="272" t="s">
        <v>10734</v>
      </c>
      <c r="D3528" s="272" t="s">
        <v>10735</v>
      </c>
      <c r="E3528" s="273" t="s">
        <v>7087</v>
      </c>
      <c r="F3528" s="272" t="s">
        <v>7087</v>
      </c>
      <c r="G3528" s="272">
        <v>89771</v>
      </c>
      <c r="H3528" s="272" t="s">
        <v>10767</v>
      </c>
      <c r="I3528" s="272" t="s">
        <v>261</v>
      </c>
      <c r="J3528" s="272" t="s">
        <v>7089</v>
      </c>
      <c r="K3528" s="273">
        <v>50.05</v>
      </c>
      <c r="L3528" s="272" t="s">
        <v>7090</v>
      </c>
    </row>
    <row r="3529" spans="1:12">
      <c r="A3529" s="272" t="s">
        <v>10732</v>
      </c>
      <c r="B3529" s="272" t="s">
        <v>10733</v>
      </c>
      <c r="C3529" s="272" t="s">
        <v>10734</v>
      </c>
      <c r="D3529" s="272" t="s">
        <v>10735</v>
      </c>
      <c r="E3529" s="273" t="s">
        <v>7087</v>
      </c>
      <c r="F3529" s="272" t="s">
        <v>7087</v>
      </c>
      <c r="G3529" s="272">
        <v>89773</v>
      </c>
      <c r="H3529" s="272" t="s">
        <v>10768</v>
      </c>
      <c r="I3529" s="272" t="s">
        <v>261</v>
      </c>
      <c r="J3529" s="272" t="s">
        <v>7089</v>
      </c>
      <c r="K3529" s="273">
        <v>117.42</v>
      </c>
      <c r="L3529" s="272" t="s">
        <v>7090</v>
      </c>
    </row>
    <row r="3530" spans="1:12">
      <c r="A3530" s="272" t="s">
        <v>10732</v>
      </c>
      <c r="B3530" s="272" t="s">
        <v>10733</v>
      </c>
      <c r="C3530" s="272" t="s">
        <v>10734</v>
      </c>
      <c r="D3530" s="272" t="s">
        <v>10735</v>
      </c>
      <c r="E3530" s="273" t="s">
        <v>7087</v>
      </c>
      <c r="F3530" s="272" t="s">
        <v>7087</v>
      </c>
      <c r="G3530" s="272">
        <v>89775</v>
      </c>
      <c r="H3530" s="272" t="s">
        <v>10769</v>
      </c>
      <c r="I3530" s="272" t="s">
        <v>261</v>
      </c>
      <c r="J3530" s="272" t="s">
        <v>7089</v>
      </c>
      <c r="K3530" s="273">
        <v>183.43</v>
      </c>
      <c r="L3530" s="272" t="s">
        <v>7090</v>
      </c>
    </row>
    <row r="3531" spans="1:12">
      <c r="A3531" s="272" t="s">
        <v>10732</v>
      </c>
      <c r="B3531" s="272" t="s">
        <v>10733</v>
      </c>
      <c r="C3531" s="272" t="s">
        <v>10734</v>
      </c>
      <c r="D3531" s="272" t="s">
        <v>10735</v>
      </c>
      <c r="E3531" s="273" t="s">
        <v>7087</v>
      </c>
      <c r="F3531" s="272" t="s">
        <v>7087</v>
      </c>
      <c r="G3531" s="272">
        <v>89798</v>
      </c>
      <c r="H3531" s="272" t="s">
        <v>10770</v>
      </c>
      <c r="I3531" s="272" t="s">
        <v>261</v>
      </c>
      <c r="J3531" s="272" t="s">
        <v>7147</v>
      </c>
      <c r="K3531" s="273">
        <v>12.49</v>
      </c>
      <c r="L3531" s="272" t="s">
        <v>7090</v>
      </c>
    </row>
    <row r="3532" spans="1:12">
      <c r="A3532" s="272" t="s">
        <v>10732</v>
      </c>
      <c r="B3532" s="272" t="s">
        <v>10733</v>
      </c>
      <c r="C3532" s="272" t="s">
        <v>10734</v>
      </c>
      <c r="D3532" s="272" t="s">
        <v>10735</v>
      </c>
      <c r="E3532" s="273" t="s">
        <v>7087</v>
      </c>
      <c r="F3532" s="272" t="s">
        <v>7087</v>
      </c>
      <c r="G3532" s="272">
        <v>89799</v>
      </c>
      <c r="H3532" s="272" t="s">
        <v>10771</v>
      </c>
      <c r="I3532" s="272" t="s">
        <v>261</v>
      </c>
      <c r="J3532" s="272" t="s">
        <v>7147</v>
      </c>
      <c r="K3532" s="273">
        <v>21.22</v>
      </c>
      <c r="L3532" s="272" t="s">
        <v>7090</v>
      </c>
    </row>
    <row r="3533" spans="1:12">
      <c r="A3533" s="272" t="s">
        <v>10732</v>
      </c>
      <c r="B3533" s="272" t="s">
        <v>10733</v>
      </c>
      <c r="C3533" s="272" t="s">
        <v>10734</v>
      </c>
      <c r="D3533" s="272" t="s">
        <v>10735</v>
      </c>
      <c r="E3533" s="273" t="s">
        <v>7087</v>
      </c>
      <c r="F3533" s="272" t="s">
        <v>7087</v>
      </c>
      <c r="G3533" s="272">
        <v>89800</v>
      </c>
      <c r="H3533" s="272" t="s">
        <v>10772</v>
      </c>
      <c r="I3533" s="272" t="s">
        <v>261</v>
      </c>
      <c r="J3533" s="272" t="s">
        <v>7147</v>
      </c>
      <c r="K3533" s="273">
        <v>27.51</v>
      </c>
      <c r="L3533" s="272" t="s">
        <v>7090</v>
      </c>
    </row>
    <row r="3534" spans="1:12">
      <c r="A3534" s="272" t="s">
        <v>10732</v>
      </c>
      <c r="B3534" s="272" t="s">
        <v>10733</v>
      </c>
      <c r="C3534" s="272" t="s">
        <v>10734</v>
      </c>
      <c r="D3534" s="272" t="s">
        <v>10735</v>
      </c>
      <c r="E3534" s="273" t="s">
        <v>7087</v>
      </c>
      <c r="F3534" s="272" t="s">
        <v>7087</v>
      </c>
      <c r="G3534" s="272">
        <v>89848</v>
      </c>
      <c r="H3534" s="272" t="s">
        <v>10773</v>
      </c>
      <c r="I3534" s="272" t="s">
        <v>261</v>
      </c>
      <c r="J3534" s="272" t="s">
        <v>7147</v>
      </c>
      <c r="K3534" s="273">
        <v>26.32</v>
      </c>
      <c r="L3534" s="272" t="s">
        <v>7090</v>
      </c>
    </row>
    <row r="3535" spans="1:12">
      <c r="A3535" s="272" t="s">
        <v>10732</v>
      </c>
      <c r="B3535" s="272" t="s">
        <v>10733</v>
      </c>
      <c r="C3535" s="272" t="s">
        <v>10734</v>
      </c>
      <c r="D3535" s="272" t="s">
        <v>10735</v>
      </c>
      <c r="E3535" s="273" t="s">
        <v>7087</v>
      </c>
      <c r="F3535" s="272" t="s">
        <v>7087</v>
      </c>
      <c r="G3535" s="272">
        <v>89849</v>
      </c>
      <c r="H3535" s="272" t="s">
        <v>10774</v>
      </c>
      <c r="I3535" s="272" t="s">
        <v>261</v>
      </c>
      <c r="J3535" s="272" t="s">
        <v>7147</v>
      </c>
      <c r="K3535" s="273">
        <v>53.16</v>
      </c>
      <c r="L3535" s="272" t="s">
        <v>7090</v>
      </c>
    </row>
    <row r="3536" spans="1:12">
      <c r="A3536" s="272" t="s">
        <v>10732</v>
      </c>
      <c r="B3536" s="272" t="s">
        <v>10733</v>
      </c>
      <c r="C3536" s="272" t="s">
        <v>10734</v>
      </c>
      <c r="D3536" s="272" t="s">
        <v>10735</v>
      </c>
      <c r="E3536" s="273" t="s">
        <v>7087</v>
      </c>
      <c r="F3536" s="272" t="s">
        <v>7087</v>
      </c>
      <c r="G3536" s="272">
        <v>89865</v>
      </c>
      <c r="H3536" s="272" t="s">
        <v>10775</v>
      </c>
      <c r="I3536" s="272" t="s">
        <v>261</v>
      </c>
      <c r="J3536" s="272" t="s">
        <v>7147</v>
      </c>
      <c r="K3536" s="273">
        <v>17.45</v>
      </c>
      <c r="L3536" s="272" t="s">
        <v>7090</v>
      </c>
    </row>
    <row r="3537" spans="1:12">
      <c r="A3537" s="272" t="s">
        <v>10732</v>
      </c>
      <c r="B3537" s="272" t="s">
        <v>10733</v>
      </c>
      <c r="C3537" s="272" t="s">
        <v>10734</v>
      </c>
      <c r="D3537" s="272" t="s">
        <v>10735</v>
      </c>
      <c r="E3537" s="273" t="s">
        <v>7087</v>
      </c>
      <c r="F3537" s="272" t="s">
        <v>7087</v>
      </c>
      <c r="G3537" s="272">
        <v>92275</v>
      </c>
      <c r="H3537" s="272" t="s">
        <v>10776</v>
      </c>
      <c r="I3537" s="272" t="s">
        <v>261</v>
      </c>
      <c r="J3537" s="272" t="s">
        <v>7089</v>
      </c>
      <c r="K3537" s="273">
        <v>53.55</v>
      </c>
      <c r="L3537" s="272" t="s">
        <v>7090</v>
      </c>
    </row>
    <row r="3538" spans="1:12">
      <c r="A3538" s="272" t="s">
        <v>10732</v>
      </c>
      <c r="B3538" s="272" t="s">
        <v>10733</v>
      </c>
      <c r="C3538" s="272" t="s">
        <v>10734</v>
      </c>
      <c r="D3538" s="272" t="s">
        <v>10735</v>
      </c>
      <c r="E3538" s="273" t="s">
        <v>7087</v>
      </c>
      <c r="F3538" s="272" t="s">
        <v>7087</v>
      </c>
      <c r="G3538" s="272">
        <v>92276</v>
      </c>
      <c r="H3538" s="272" t="s">
        <v>10777</v>
      </c>
      <c r="I3538" s="272" t="s">
        <v>261</v>
      </c>
      <c r="J3538" s="272" t="s">
        <v>7089</v>
      </c>
      <c r="K3538" s="273">
        <v>68.010000000000005</v>
      </c>
      <c r="L3538" s="272" t="s">
        <v>7090</v>
      </c>
    </row>
    <row r="3539" spans="1:12">
      <c r="A3539" s="272" t="s">
        <v>10732</v>
      </c>
      <c r="B3539" s="272" t="s">
        <v>10733</v>
      </c>
      <c r="C3539" s="272" t="s">
        <v>10734</v>
      </c>
      <c r="D3539" s="272" t="s">
        <v>10735</v>
      </c>
      <c r="E3539" s="273" t="s">
        <v>7087</v>
      </c>
      <c r="F3539" s="272" t="s">
        <v>7087</v>
      </c>
      <c r="G3539" s="272">
        <v>92277</v>
      </c>
      <c r="H3539" s="272" t="s">
        <v>10778</v>
      </c>
      <c r="I3539" s="272" t="s">
        <v>261</v>
      </c>
      <c r="J3539" s="272" t="s">
        <v>7089</v>
      </c>
      <c r="K3539" s="273">
        <v>98.23</v>
      </c>
      <c r="L3539" s="272" t="s">
        <v>7090</v>
      </c>
    </row>
    <row r="3540" spans="1:12">
      <c r="A3540" s="272" t="s">
        <v>10732</v>
      </c>
      <c r="B3540" s="272" t="s">
        <v>10733</v>
      </c>
      <c r="C3540" s="272" t="s">
        <v>10734</v>
      </c>
      <c r="D3540" s="272" t="s">
        <v>10735</v>
      </c>
      <c r="E3540" s="273" t="s">
        <v>7087</v>
      </c>
      <c r="F3540" s="272" t="s">
        <v>7087</v>
      </c>
      <c r="G3540" s="272">
        <v>92278</v>
      </c>
      <c r="H3540" s="272" t="s">
        <v>10779</v>
      </c>
      <c r="I3540" s="272" t="s">
        <v>261</v>
      </c>
      <c r="J3540" s="272" t="s">
        <v>7089</v>
      </c>
      <c r="K3540" s="273">
        <v>132.15</v>
      </c>
      <c r="L3540" s="272" t="s">
        <v>7090</v>
      </c>
    </row>
    <row r="3541" spans="1:12">
      <c r="A3541" s="272" t="s">
        <v>10732</v>
      </c>
      <c r="B3541" s="272" t="s">
        <v>10733</v>
      </c>
      <c r="C3541" s="272" t="s">
        <v>10734</v>
      </c>
      <c r="D3541" s="272" t="s">
        <v>10735</v>
      </c>
      <c r="E3541" s="273" t="s">
        <v>7087</v>
      </c>
      <c r="F3541" s="272" t="s">
        <v>7087</v>
      </c>
      <c r="G3541" s="272">
        <v>92279</v>
      </c>
      <c r="H3541" s="272" t="s">
        <v>10780</v>
      </c>
      <c r="I3541" s="272" t="s">
        <v>261</v>
      </c>
      <c r="J3541" s="272" t="s">
        <v>7089</v>
      </c>
      <c r="K3541" s="273">
        <v>190.98</v>
      </c>
      <c r="L3541" s="272" t="s">
        <v>7090</v>
      </c>
    </row>
    <row r="3542" spans="1:12">
      <c r="A3542" s="272" t="s">
        <v>10732</v>
      </c>
      <c r="B3542" s="272" t="s">
        <v>10733</v>
      </c>
      <c r="C3542" s="272" t="s">
        <v>10734</v>
      </c>
      <c r="D3542" s="272" t="s">
        <v>10735</v>
      </c>
      <c r="E3542" s="273" t="s">
        <v>7087</v>
      </c>
      <c r="F3542" s="272" t="s">
        <v>7087</v>
      </c>
      <c r="G3542" s="272">
        <v>92280</v>
      </c>
      <c r="H3542" s="272" t="s">
        <v>10781</v>
      </c>
      <c r="I3542" s="272" t="s">
        <v>261</v>
      </c>
      <c r="J3542" s="272" t="s">
        <v>7089</v>
      </c>
      <c r="K3542" s="273">
        <v>268.04000000000002</v>
      </c>
      <c r="L3542" s="272" t="s">
        <v>7090</v>
      </c>
    </row>
    <row r="3543" spans="1:12">
      <c r="A3543" s="272" t="s">
        <v>10732</v>
      </c>
      <c r="B3543" s="272" t="s">
        <v>10733</v>
      </c>
      <c r="C3543" s="272" t="s">
        <v>10734</v>
      </c>
      <c r="D3543" s="272" t="s">
        <v>10735</v>
      </c>
      <c r="E3543" s="273" t="s">
        <v>7087</v>
      </c>
      <c r="F3543" s="272" t="s">
        <v>7087</v>
      </c>
      <c r="G3543" s="272">
        <v>92281</v>
      </c>
      <c r="H3543" s="272" t="s">
        <v>10782</v>
      </c>
      <c r="I3543" s="272" t="s">
        <v>261</v>
      </c>
      <c r="J3543" s="272" t="s">
        <v>7089</v>
      </c>
      <c r="K3543" s="273">
        <v>101.82</v>
      </c>
      <c r="L3543" s="272" t="s">
        <v>7090</v>
      </c>
    </row>
    <row r="3544" spans="1:12">
      <c r="A3544" s="272" t="s">
        <v>10732</v>
      </c>
      <c r="B3544" s="272" t="s">
        <v>10733</v>
      </c>
      <c r="C3544" s="272" t="s">
        <v>10734</v>
      </c>
      <c r="D3544" s="272" t="s">
        <v>10735</v>
      </c>
      <c r="E3544" s="273" t="s">
        <v>7087</v>
      </c>
      <c r="F3544" s="272" t="s">
        <v>7087</v>
      </c>
      <c r="G3544" s="272">
        <v>92282</v>
      </c>
      <c r="H3544" s="272" t="s">
        <v>10783</v>
      </c>
      <c r="I3544" s="272" t="s">
        <v>261</v>
      </c>
      <c r="J3544" s="272" t="s">
        <v>7089</v>
      </c>
      <c r="K3544" s="273">
        <v>118.24</v>
      </c>
      <c r="L3544" s="272" t="s">
        <v>7090</v>
      </c>
    </row>
    <row r="3545" spans="1:12">
      <c r="A3545" s="272" t="s">
        <v>10732</v>
      </c>
      <c r="B3545" s="272" t="s">
        <v>10733</v>
      </c>
      <c r="C3545" s="272" t="s">
        <v>10734</v>
      </c>
      <c r="D3545" s="272" t="s">
        <v>10735</v>
      </c>
      <c r="E3545" s="273" t="s">
        <v>7087</v>
      </c>
      <c r="F3545" s="272" t="s">
        <v>7087</v>
      </c>
      <c r="G3545" s="272">
        <v>92283</v>
      </c>
      <c r="H3545" s="272" t="s">
        <v>10784</v>
      </c>
      <c r="I3545" s="272" t="s">
        <v>261</v>
      </c>
      <c r="J3545" s="272" t="s">
        <v>7089</v>
      </c>
      <c r="K3545" s="273">
        <v>161.61000000000001</v>
      </c>
      <c r="L3545" s="272" t="s">
        <v>7090</v>
      </c>
    </row>
    <row r="3546" spans="1:12">
      <c r="A3546" s="272" t="s">
        <v>10732</v>
      </c>
      <c r="B3546" s="272" t="s">
        <v>10733</v>
      </c>
      <c r="C3546" s="272" t="s">
        <v>10734</v>
      </c>
      <c r="D3546" s="272" t="s">
        <v>10735</v>
      </c>
      <c r="E3546" s="273" t="s">
        <v>7087</v>
      </c>
      <c r="F3546" s="272" t="s">
        <v>7087</v>
      </c>
      <c r="G3546" s="272">
        <v>92284</v>
      </c>
      <c r="H3546" s="272" t="s">
        <v>10785</v>
      </c>
      <c r="I3546" s="272" t="s">
        <v>261</v>
      </c>
      <c r="J3546" s="272" t="s">
        <v>7089</v>
      </c>
      <c r="K3546" s="273">
        <v>204.33</v>
      </c>
      <c r="L3546" s="272" t="s">
        <v>7090</v>
      </c>
    </row>
    <row r="3547" spans="1:12">
      <c r="A3547" s="272" t="s">
        <v>10732</v>
      </c>
      <c r="B3547" s="272" t="s">
        <v>10733</v>
      </c>
      <c r="C3547" s="272" t="s">
        <v>10734</v>
      </c>
      <c r="D3547" s="272" t="s">
        <v>10735</v>
      </c>
      <c r="E3547" s="273" t="s">
        <v>7087</v>
      </c>
      <c r="F3547" s="272" t="s">
        <v>7087</v>
      </c>
      <c r="G3547" s="272">
        <v>92285</v>
      </c>
      <c r="H3547" s="272" t="s">
        <v>10786</v>
      </c>
      <c r="I3547" s="272" t="s">
        <v>261</v>
      </c>
      <c r="J3547" s="272" t="s">
        <v>7089</v>
      </c>
      <c r="K3547" s="273">
        <v>277.17</v>
      </c>
      <c r="L3547" s="272" t="s">
        <v>7090</v>
      </c>
    </row>
    <row r="3548" spans="1:12">
      <c r="A3548" s="272" t="s">
        <v>10732</v>
      </c>
      <c r="B3548" s="272" t="s">
        <v>10733</v>
      </c>
      <c r="C3548" s="272" t="s">
        <v>10734</v>
      </c>
      <c r="D3548" s="272" t="s">
        <v>10735</v>
      </c>
      <c r="E3548" s="273" t="s">
        <v>7087</v>
      </c>
      <c r="F3548" s="272" t="s">
        <v>7087</v>
      </c>
      <c r="G3548" s="272">
        <v>92286</v>
      </c>
      <c r="H3548" s="272" t="s">
        <v>10787</v>
      </c>
      <c r="I3548" s="272" t="s">
        <v>261</v>
      </c>
      <c r="J3548" s="272" t="s">
        <v>7089</v>
      </c>
      <c r="K3548" s="273">
        <v>355.43</v>
      </c>
      <c r="L3548" s="272" t="s">
        <v>7090</v>
      </c>
    </row>
    <row r="3549" spans="1:12">
      <c r="A3549" s="272" t="s">
        <v>10732</v>
      </c>
      <c r="B3549" s="272" t="s">
        <v>10733</v>
      </c>
      <c r="C3549" s="272" t="s">
        <v>10734</v>
      </c>
      <c r="D3549" s="272" t="s">
        <v>10735</v>
      </c>
      <c r="E3549" s="273" t="s">
        <v>7087</v>
      </c>
      <c r="F3549" s="272" t="s">
        <v>7087</v>
      </c>
      <c r="G3549" s="272">
        <v>92305</v>
      </c>
      <c r="H3549" s="272" t="s">
        <v>10788</v>
      </c>
      <c r="I3549" s="272" t="s">
        <v>261</v>
      </c>
      <c r="J3549" s="272" t="s">
        <v>7089</v>
      </c>
      <c r="K3549" s="273">
        <v>36.590000000000003</v>
      </c>
      <c r="L3549" s="272" t="s">
        <v>7090</v>
      </c>
    </row>
    <row r="3550" spans="1:12">
      <c r="A3550" s="272" t="s">
        <v>10732</v>
      </c>
      <c r="B3550" s="272" t="s">
        <v>10733</v>
      </c>
      <c r="C3550" s="272" t="s">
        <v>10734</v>
      </c>
      <c r="D3550" s="272" t="s">
        <v>10735</v>
      </c>
      <c r="E3550" s="273" t="s">
        <v>7087</v>
      </c>
      <c r="F3550" s="272" t="s">
        <v>7087</v>
      </c>
      <c r="G3550" s="272">
        <v>92306</v>
      </c>
      <c r="H3550" s="272" t="s">
        <v>10789</v>
      </c>
      <c r="I3550" s="272" t="s">
        <v>261</v>
      </c>
      <c r="J3550" s="272" t="s">
        <v>7089</v>
      </c>
      <c r="K3550" s="273">
        <v>59.14</v>
      </c>
      <c r="L3550" s="272" t="s">
        <v>7090</v>
      </c>
    </row>
    <row r="3551" spans="1:12">
      <c r="A3551" s="272" t="s">
        <v>10732</v>
      </c>
      <c r="B3551" s="272" t="s">
        <v>10733</v>
      </c>
      <c r="C3551" s="272" t="s">
        <v>10734</v>
      </c>
      <c r="D3551" s="272" t="s">
        <v>10735</v>
      </c>
      <c r="E3551" s="273" t="s">
        <v>7087</v>
      </c>
      <c r="F3551" s="272" t="s">
        <v>7087</v>
      </c>
      <c r="G3551" s="272">
        <v>92307</v>
      </c>
      <c r="H3551" s="272" t="s">
        <v>10790</v>
      </c>
      <c r="I3551" s="272" t="s">
        <v>261</v>
      </c>
      <c r="J3551" s="272" t="s">
        <v>7089</v>
      </c>
      <c r="K3551" s="273">
        <v>73.849999999999994</v>
      </c>
      <c r="L3551" s="272" t="s">
        <v>7090</v>
      </c>
    </row>
    <row r="3552" spans="1:12">
      <c r="A3552" s="272" t="s">
        <v>10732</v>
      </c>
      <c r="B3552" s="272" t="s">
        <v>10733</v>
      </c>
      <c r="C3552" s="272" t="s">
        <v>10734</v>
      </c>
      <c r="D3552" s="272" t="s">
        <v>10735</v>
      </c>
      <c r="E3552" s="273" t="s">
        <v>7087</v>
      </c>
      <c r="F3552" s="272" t="s">
        <v>7087</v>
      </c>
      <c r="G3552" s="272">
        <v>92308</v>
      </c>
      <c r="H3552" s="272" t="s">
        <v>10791</v>
      </c>
      <c r="I3552" s="272" t="s">
        <v>261</v>
      </c>
      <c r="J3552" s="272" t="s">
        <v>7089</v>
      </c>
      <c r="K3552" s="273">
        <v>49.98</v>
      </c>
      <c r="L3552" s="272" t="s">
        <v>7090</v>
      </c>
    </row>
    <row r="3553" spans="1:12">
      <c r="A3553" s="272" t="s">
        <v>10732</v>
      </c>
      <c r="B3553" s="272" t="s">
        <v>10733</v>
      </c>
      <c r="C3553" s="272" t="s">
        <v>10734</v>
      </c>
      <c r="D3553" s="272" t="s">
        <v>10735</v>
      </c>
      <c r="E3553" s="273" t="s">
        <v>7087</v>
      </c>
      <c r="F3553" s="272" t="s">
        <v>7087</v>
      </c>
      <c r="G3553" s="272">
        <v>92309</v>
      </c>
      <c r="H3553" s="272" t="s">
        <v>10792</v>
      </c>
      <c r="I3553" s="272" t="s">
        <v>261</v>
      </c>
      <c r="J3553" s="272" t="s">
        <v>7089</v>
      </c>
      <c r="K3553" s="273">
        <v>110.21</v>
      </c>
      <c r="L3553" s="272" t="s">
        <v>7090</v>
      </c>
    </row>
    <row r="3554" spans="1:12">
      <c r="A3554" s="272" t="s">
        <v>10732</v>
      </c>
      <c r="B3554" s="272" t="s">
        <v>10733</v>
      </c>
      <c r="C3554" s="272" t="s">
        <v>10734</v>
      </c>
      <c r="D3554" s="272" t="s">
        <v>10735</v>
      </c>
      <c r="E3554" s="273" t="s">
        <v>7087</v>
      </c>
      <c r="F3554" s="272" t="s">
        <v>7087</v>
      </c>
      <c r="G3554" s="272">
        <v>92310</v>
      </c>
      <c r="H3554" s="272" t="s">
        <v>10793</v>
      </c>
      <c r="I3554" s="272" t="s">
        <v>261</v>
      </c>
      <c r="J3554" s="272" t="s">
        <v>7089</v>
      </c>
      <c r="K3554" s="273">
        <v>126.89</v>
      </c>
      <c r="L3554" s="272" t="s">
        <v>7090</v>
      </c>
    </row>
    <row r="3555" spans="1:12">
      <c r="A3555" s="272" t="s">
        <v>10732</v>
      </c>
      <c r="B3555" s="272" t="s">
        <v>10733</v>
      </c>
      <c r="C3555" s="272" t="s">
        <v>10734</v>
      </c>
      <c r="D3555" s="272" t="s">
        <v>10735</v>
      </c>
      <c r="E3555" s="273" t="s">
        <v>7087</v>
      </c>
      <c r="F3555" s="272" t="s">
        <v>7087</v>
      </c>
      <c r="G3555" s="272">
        <v>92320</v>
      </c>
      <c r="H3555" s="272" t="s">
        <v>10794</v>
      </c>
      <c r="I3555" s="272" t="s">
        <v>261</v>
      </c>
      <c r="J3555" s="272" t="s">
        <v>7089</v>
      </c>
      <c r="K3555" s="273">
        <v>48.09</v>
      </c>
      <c r="L3555" s="272" t="s">
        <v>7090</v>
      </c>
    </row>
    <row r="3556" spans="1:12">
      <c r="A3556" s="272" t="s">
        <v>10732</v>
      </c>
      <c r="B3556" s="272" t="s">
        <v>10733</v>
      </c>
      <c r="C3556" s="272" t="s">
        <v>10734</v>
      </c>
      <c r="D3556" s="272" t="s">
        <v>10735</v>
      </c>
      <c r="E3556" s="273" t="s">
        <v>7087</v>
      </c>
      <c r="F3556" s="272" t="s">
        <v>7087</v>
      </c>
      <c r="G3556" s="272">
        <v>92321</v>
      </c>
      <c r="H3556" s="272" t="s">
        <v>10795</v>
      </c>
      <c r="I3556" s="272" t="s">
        <v>261</v>
      </c>
      <c r="J3556" s="272" t="s">
        <v>7089</v>
      </c>
      <c r="K3556" s="273">
        <v>78.959999999999994</v>
      </c>
      <c r="L3556" s="272" t="s">
        <v>7090</v>
      </c>
    </row>
    <row r="3557" spans="1:12">
      <c r="A3557" s="272" t="s">
        <v>10732</v>
      </c>
      <c r="B3557" s="272" t="s">
        <v>10733</v>
      </c>
      <c r="C3557" s="272" t="s">
        <v>10734</v>
      </c>
      <c r="D3557" s="272" t="s">
        <v>10735</v>
      </c>
      <c r="E3557" s="273" t="s">
        <v>7087</v>
      </c>
      <c r="F3557" s="272" t="s">
        <v>7087</v>
      </c>
      <c r="G3557" s="272">
        <v>92322</v>
      </c>
      <c r="H3557" s="272" t="s">
        <v>10796</v>
      </c>
      <c r="I3557" s="272" t="s">
        <v>261</v>
      </c>
      <c r="J3557" s="272" t="s">
        <v>7089</v>
      </c>
      <c r="K3557" s="273">
        <v>100.79</v>
      </c>
      <c r="L3557" s="272" t="s">
        <v>7090</v>
      </c>
    </row>
    <row r="3558" spans="1:12">
      <c r="A3558" s="272" t="s">
        <v>10732</v>
      </c>
      <c r="B3558" s="272" t="s">
        <v>10733</v>
      </c>
      <c r="C3558" s="272" t="s">
        <v>10734</v>
      </c>
      <c r="D3558" s="272" t="s">
        <v>10735</v>
      </c>
      <c r="E3558" s="273" t="s">
        <v>7087</v>
      </c>
      <c r="F3558" s="272" t="s">
        <v>7087</v>
      </c>
      <c r="G3558" s="272">
        <v>92323</v>
      </c>
      <c r="H3558" s="272" t="s">
        <v>10797</v>
      </c>
      <c r="I3558" s="272" t="s">
        <v>261</v>
      </c>
      <c r="J3558" s="272" t="s">
        <v>7089</v>
      </c>
      <c r="K3558" s="273">
        <v>58.72</v>
      </c>
      <c r="L3558" s="272" t="s">
        <v>7090</v>
      </c>
    </row>
    <row r="3559" spans="1:12">
      <c r="A3559" s="272" t="s">
        <v>10732</v>
      </c>
      <c r="B3559" s="272" t="s">
        <v>10733</v>
      </c>
      <c r="C3559" s="272" t="s">
        <v>10734</v>
      </c>
      <c r="D3559" s="272" t="s">
        <v>10735</v>
      </c>
      <c r="E3559" s="273" t="s">
        <v>7087</v>
      </c>
      <c r="F3559" s="272" t="s">
        <v>7087</v>
      </c>
      <c r="G3559" s="272">
        <v>92324</v>
      </c>
      <c r="H3559" s="272" t="s">
        <v>10798</v>
      </c>
      <c r="I3559" s="272" t="s">
        <v>261</v>
      </c>
      <c r="J3559" s="272" t="s">
        <v>7089</v>
      </c>
      <c r="K3559" s="273">
        <v>127.26</v>
      </c>
      <c r="L3559" s="272" t="s">
        <v>7090</v>
      </c>
    </row>
    <row r="3560" spans="1:12">
      <c r="A3560" s="272" t="s">
        <v>10732</v>
      </c>
      <c r="B3560" s="272" t="s">
        <v>10733</v>
      </c>
      <c r="C3560" s="272" t="s">
        <v>10734</v>
      </c>
      <c r="D3560" s="272" t="s">
        <v>10735</v>
      </c>
      <c r="E3560" s="273" t="s">
        <v>7087</v>
      </c>
      <c r="F3560" s="272" t="s">
        <v>7087</v>
      </c>
      <c r="G3560" s="272">
        <v>92325</v>
      </c>
      <c r="H3560" s="272" t="s">
        <v>10799</v>
      </c>
      <c r="I3560" s="272" t="s">
        <v>261</v>
      </c>
      <c r="J3560" s="272" t="s">
        <v>7089</v>
      </c>
      <c r="K3560" s="273">
        <v>151.05000000000001</v>
      </c>
      <c r="L3560" s="272" t="s">
        <v>7090</v>
      </c>
    </row>
    <row r="3561" spans="1:12">
      <c r="A3561" s="272" t="s">
        <v>10732</v>
      </c>
      <c r="B3561" s="272" t="s">
        <v>10733</v>
      </c>
      <c r="C3561" s="272" t="s">
        <v>10734</v>
      </c>
      <c r="D3561" s="272" t="s">
        <v>10735</v>
      </c>
      <c r="E3561" s="273" t="s">
        <v>7087</v>
      </c>
      <c r="F3561" s="272" t="s">
        <v>7087</v>
      </c>
      <c r="G3561" s="272">
        <v>92335</v>
      </c>
      <c r="H3561" s="272" t="s">
        <v>10800</v>
      </c>
      <c r="I3561" s="272" t="s">
        <v>261</v>
      </c>
      <c r="J3561" s="272" t="s">
        <v>7089</v>
      </c>
      <c r="K3561" s="273">
        <v>91.31</v>
      </c>
      <c r="L3561" s="272" t="s">
        <v>7090</v>
      </c>
    </row>
    <row r="3562" spans="1:12">
      <c r="A3562" s="272" t="s">
        <v>10732</v>
      </c>
      <c r="B3562" s="272" t="s">
        <v>10733</v>
      </c>
      <c r="C3562" s="272" t="s">
        <v>10734</v>
      </c>
      <c r="D3562" s="272" t="s">
        <v>10735</v>
      </c>
      <c r="E3562" s="273" t="s">
        <v>7087</v>
      </c>
      <c r="F3562" s="272" t="s">
        <v>7087</v>
      </c>
      <c r="G3562" s="272">
        <v>92336</v>
      </c>
      <c r="H3562" s="272" t="s">
        <v>10801</v>
      </c>
      <c r="I3562" s="272" t="s">
        <v>261</v>
      </c>
      <c r="J3562" s="272" t="s">
        <v>7089</v>
      </c>
      <c r="K3562" s="273">
        <v>112.14</v>
      </c>
      <c r="L3562" s="272" t="s">
        <v>7090</v>
      </c>
    </row>
    <row r="3563" spans="1:12">
      <c r="A3563" s="272" t="s">
        <v>10732</v>
      </c>
      <c r="B3563" s="272" t="s">
        <v>10733</v>
      </c>
      <c r="C3563" s="272" t="s">
        <v>10734</v>
      </c>
      <c r="D3563" s="272" t="s">
        <v>10735</v>
      </c>
      <c r="E3563" s="273" t="s">
        <v>7087</v>
      </c>
      <c r="F3563" s="272" t="s">
        <v>7087</v>
      </c>
      <c r="G3563" s="272">
        <v>92337</v>
      </c>
      <c r="H3563" s="272" t="s">
        <v>10802</v>
      </c>
      <c r="I3563" s="272" t="s">
        <v>261</v>
      </c>
      <c r="J3563" s="272" t="s">
        <v>7089</v>
      </c>
      <c r="K3563" s="273">
        <v>147.66</v>
      </c>
      <c r="L3563" s="272" t="s">
        <v>7090</v>
      </c>
    </row>
    <row r="3564" spans="1:12">
      <c r="A3564" s="272" t="s">
        <v>10732</v>
      </c>
      <c r="B3564" s="272" t="s">
        <v>10733</v>
      </c>
      <c r="C3564" s="272" t="s">
        <v>10734</v>
      </c>
      <c r="D3564" s="272" t="s">
        <v>10735</v>
      </c>
      <c r="E3564" s="273" t="s">
        <v>7087</v>
      </c>
      <c r="F3564" s="272" t="s">
        <v>7087</v>
      </c>
      <c r="G3564" s="272">
        <v>92338</v>
      </c>
      <c r="H3564" s="272" t="s">
        <v>10803</v>
      </c>
      <c r="I3564" s="272" t="s">
        <v>261</v>
      </c>
      <c r="J3564" s="272" t="s">
        <v>7089</v>
      </c>
      <c r="K3564" s="273">
        <v>150.80000000000001</v>
      </c>
      <c r="L3564" s="272" t="s">
        <v>7090</v>
      </c>
    </row>
    <row r="3565" spans="1:12">
      <c r="A3565" s="272" t="s">
        <v>10732</v>
      </c>
      <c r="B3565" s="272" t="s">
        <v>10733</v>
      </c>
      <c r="C3565" s="272" t="s">
        <v>10734</v>
      </c>
      <c r="D3565" s="272" t="s">
        <v>10735</v>
      </c>
      <c r="E3565" s="273" t="s">
        <v>7087</v>
      </c>
      <c r="F3565" s="272" t="s">
        <v>7087</v>
      </c>
      <c r="G3565" s="272">
        <v>92339</v>
      </c>
      <c r="H3565" s="272" t="s">
        <v>10804</v>
      </c>
      <c r="I3565" s="272" t="s">
        <v>261</v>
      </c>
      <c r="J3565" s="272" t="s">
        <v>7089</v>
      </c>
      <c r="K3565" s="273">
        <v>229.3</v>
      </c>
      <c r="L3565" s="272" t="s">
        <v>7090</v>
      </c>
    </row>
    <row r="3566" spans="1:12">
      <c r="A3566" s="272" t="s">
        <v>10732</v>
      </c>
      <c r="B3566" s="272" t="s">
        <v>10733</v>
      </c>
      <c r="C3566" s="272" t="s">
        <v>10734</v>
      </c>
      <c r="D3566" s="272" t="s">
        <v>10735</v>
      </c>
      <c r="E3566" s="273" t="s">
        <v>7087</v>
      </c>
      <c r="F3566" s="272" t="s">
        <v>7087</v>
      </c>
      <c r="G3566" s="272">
        <v>92341</v>
      </c>
      <c r="H3566" s="272" t="s">
        <v>10805</v>
      </c>
      <c r="I3566" s="272" t="s">
        <v>261</v>
      </c>
      <c r="J3566" s="272" t="s">
        <v>7089</v>
      </c>
      <c r="K3566" s="273">
        <v>101.86</v>
      </c>
      <c r="L3566" s="272" t="s">
        <v>7090</v>
      </c>
    </row>
    <row r="3567" spans="1:12">
      <c r="A3567" s="272" t="s">
        <v>10732</v>
      </c>
      <c r="B3567" s="272" t="s">
        <v>10733</v>
      </c>
      <c r="C3567" s="272" t="s">
        <v>10734</v>
      </c>
      <c r="D3567" s="272" t="s">
        <v>10735</v>
      </c>
      <c r="E3567" s="273" t="s">
        <v>7087</v>
      </c>
      <c r="F3567" s="272" t="s">
        <v>7087</v>
      </c>
      <c r="G3567" s="272">
        <v>92342</v>
      </c>
      <c r="H3567" s="272" t="s">
        <v>10806</v>
      </c>
      <c r="I3567" s="272" t="s">
        <v>261</v>
      </c>
      <c r="J3567" s="272" t="s">
        <v>7089</v>
      </c>
      <c r="K3567" s="273">
        <v>122.75</v>
      </c>
      <c r="L3567" s="272" t="s">
        <v>7090</v>
      </c>
    </row>
    <row r="3568" spans="1:12">
      <c r="A3568" s="272" t="s">
        <v>10732</v>
      </c>
      <c r="B3568" s="272" t="s">
        <v>10733</v>
      </c>
      <c r="C3568" s="272" t="s">
        <v>10734</v>
      </c>
      <c r="D3568" s="272" t="s">
        <v>10735</v>
      </c>
      <c r="E3568" s="273" t="s">
        <v>7087</v>
      </c>
      <c r="F3568" s="272" t="s">
        <v>7087</v>
      </c>
      <c r="G3568" s="272">
        <v>92343</v>
      </c>
      <c r="H3568" s="272" t="s">
        <v>10807</v>
      </c>
      <c r="I3568" s="272" t="s">
        <v>261</v>
      </c>
      <c r="J3568" s="272" t="s">
        <v>7089</v>
      </c>
      <c r="K3568" s="273">
        <v>158.37</v>
      </c>
      <c r="L3568" s="272" t="s">
        <v>7090</v>
      </c>
    </row>
    <row r="3569" spans="1:12">
      <c r="A3569" s="272" t="s">
        <v>10732</v>
      </c>
      <c r="B3569" s="272" t="s">
        <v>10733</v>
      </c>
      <c r="C3569" s="272" t="s">
        <v>10734</v>
      </c>
      <c r="D3569" s="272" t="s">
        <v>10735</v>
      </c>
      <c r="E3569" s="273" t="s">
        <v>7087</v>
      </c>
      <c r="F3569" s="272" t="s">
        <v>7087</v>
      </c>
      <c r="G3569" s="272">
        <v>92359</v>
      </c>
      <c r="H3569" s="272" t="s">
        <v>10808</v>
      </c>
      <c r="I3569" s="272" t="s">
        <v>261</v>
      </c>
      <c r="J3569" s="272" t="s">
        <v>7089</v>
      </c>
      <c r="K3569" s="273">
        <v>71.62</v>
      </c>
      <c r="L3569" s="272" t="s">
        <v>7090</v>
      </c>
    </row>
    <row r="3570" spans="1:12">
      <c r="A3570" s="272" t="s">
        <v>10732</v>
      </c>
      <c r="B3570" s="272" t="s">
        <v>10733</v>
      </c>
      <c r="C3570" s="272" t="s">
        <v>10734</v>
      </c>
      <c r="D3570" s="272" t="s">
        <v>10735</v>
      </c>
      <c r="E3570" s="273" t="s">
        <v>7087</v>
      </c>
      <c r="F3570" s="272" t="s">
        <v>7087</v>
      </c>
      <c r="G3570" s="272">
        <v>92360</v>
      </c>
      <c r="H3570" s="272" t="s">
        <v>10809</v>
      </c>
      <c r="I3570" s="272" t="s">
        <v>261</v>
      </c>
      <c r="J3570" s="272" t="s">
        <v>7089</v>
      </c>
      <c r="K3570" s="273">
        <v>95.75</v>
      </c>
      <c r="L3570" s="272" t="s">
        <v>7090</v>
      </c>
    </row>
    <row r="3571" spans="1:12">
      <c r="A3571" s="272" t="s">
        <v>10732</v>
      </c>
      <c r="B3571" s="272" t="s">
        <v>10733</v>
      </c>
      <c r="C3571" s="272" t="s">
        <v>10734</v>
      </c>
      <c r="D3571" s="272" t="s">
        <v>10735</v>
      </c>
      <c r="E3571" s="273" t="s">
        <v>7087</v>
      </c>
      <c r="F3571" s="272" t="s">
        <v>7087</v>
      </c>
      <c r="G3571" s="272">
        <v>92361</v>
      </c>
      <c r="H3571" s="272" t="s">
        <v>10810</v>
      </c>
      <c r="I3571" s="272" t="s">
        <v>261</v>
      </c>
      <c r="J3571" s="272" t="s">
        <v>7089</v>
      </c>
      <c r="K3571" s="273">
        <v>129.16</v>
      </c>
      <c r="L3571" s="272" t="s">
        <v>7090</v>
      </c>
    </row>
    <row r="3572" spans="1:12">
      <c r="A3572" s="272" t="s">
        <v>10732</v>
      </c>
      <c r="B3572" s="272" t="s">
        <v>10733</v>
      </c>
      <c r="C3572" s="272" t="s">
        <v>10734</v>
      </c>
      <c r="D3572" s="272" t="s">
        <v>10735</v>
      </c>
      <c r="E3572" s="273" t="s">
        <v>7087</v>
      </c>
      <c r="F3572" s="272" t="s">
        <v>7087</v>
      </c>
      <c r="G3572" s="272">
        <v>92362</v>
      </c>
      <c r="H3572" s="272" t="s">
        <v>10811</v>
      </c>
      <c r="I3572" s="272" t="s">
        <v>261</v>
      </c>
      <c r="J3572" s="272" t="s">
        <v>7089</v>
      </c>
      <c r="K3572" s="273">
        <v>206.8</v>
      </c>
      <c r="L3572" s="272" t="s">
        <v>7090</v>
      </c>
    </row>
    <row r="3573" spans="1:12">
      <c r="A3573" s="272" t="s">
        <v>10732</v>
      </c>
      <c r="B3573" s="272" t="s">
        <v>10733</v>
      </c>
      <c r="C3573" s="272" t="s">
        <v>10734</v>
      </c>
      <c r="D3573" s="272" t="s">
        <v>10735</v>
      </c>
      <c r="E3573" s="273" t="s">
        <v>7087</v>
      </c>
      <c r="F3573" s="272" t="s">
        <v>7087</v>
      </c>
      <c r="G3573" s="272">
        <v>92364</v>
      </c>
      <c r="H3573" s="272" t="s">
        <v>10812</v>
      </c>
      <c r="I3573" s="272" t="s">
        <v>261</v>
      </c>
      <c r="J3573" s="272" t="s">
        <v>7089</v>
      </c>
      <c r="K3573" s="273">
        <v>55.46</v>
      </c>
      <c r="L3573" s="272" t="s">
        <v>7090</v>
      </c>
    </row>
    <row r="3574" spans="1:12">
      <c r="A3574" s="272" t="s">
        <v>10732</v>
      </c>
      <c r="B3574" s="272" t="s">
        <v>10733</v>
      </c>
      <c r="C3574" s="272" t="s">
        <v>10734</v>
      </c>
      <c r="D3574" s="272" t="s">
        <v>10735</v>
      </c>
      <c r="E3574" s="273" t="s">
        <v>7087</v>
      </c>
      <c r="F3574" s="272" t="s">
        <v>7087</v>
      </c>
      <c r="G3574" s="272">
        <v>92365</v>
      </c>
      <c r="H3574" s="272" t="s">
        <v>10813</v>
      </c>
      <c r="I3574" s="272" t="s">
        <v>261</v>
      </c>
      <c r="J3574" s="272" t="s">
        <v>7089</v>
      </c>
      <c r="K3574" s="273">
        <v>63.79</v>
      </c>
      <c r="L3574" s="272" t="s">
        <v>7090</v>
      </c>
    </row>
    <row r="3575" spans="1:12">
      <c r="A3575" s="272" t="s">
        <v>10732</v>
      </c>
      <c r="B3575" s="272" t="s">
        <v>10733</v>
      </c>
      <c r="C3575" s="272" t="s">
        <v>10734</v>
      </c>
      <c r="D3575" s="272" t="s">
        <v>10735</v>
      </c>
      <c r="E3575" s="273" t="s">
        <v>7087</v>
      </c>
      <c r="F3575" s="272" t="s">
        <v>7087</v>
      </c>
      <c r="G3575" s="272">
        <v>92366</v>
      </c>
      <c r="H3575" s="272" t="s">
        <v>10814</v>
      </c>
      <c r="I3575" s="272" t="s">
        <v>261</v>
      </c>
      <c r="J3575" s="272" t="s">
        <v>7089</v>
      </c>
      <c r="K3575" s="273">
        <v>88.8</v>
      </c>
      <c r="L3575" s="272" t="s">
        <v>7090</v>
      </c>
    </row>
    <row r="3576" spans="1:12">
      <c r="A3576" s="272" t="s">
        <v>10732</v>
      </c>
      <c r="B3576" s="272" t="s">
        <v>10733</v>
      </c>
      <c r="C3576" s="272" t="s">
        <v>10734</v>
      </c>
      <c r="D3576" s="272" t="s">
        <v>10735</v>
      </c>
      <c r="E3576" s="273" t="s">
        <v>7087</v>
      </c>
      <c r="F3576" s="272" t="s">
        <v>7087</v>
      </c>
      <c r="G3576" s="272">
        <v>92367</v>
      </c>
      <c r="H3576" s="272" t="s">
        <v>10815</v>
      </c>
      <c r="I3576" s="272" t="s">
        <v>261</v>
      </c>
      <c r="J3576" s="272" t="s">
        <v>7089</v>
      </c>
      <c r="K3576" s="273">
        <v>109.11</v>
      </c>
      <c r="L3576" s="272" t="s">
        <v>7090</v>
      </c>
    </row>
    <row r="3577" spans="1:12">
      <c r="A3577" s="272" t="s">
        <v>10732</v>
      </c>
      <c r="B3577" s="272" t="s">
        <v>10733</v>
      </c>
      <c r="C3577" s="272" t="s">
        <v>10734</v>
      </c>
      <c r="D3577" s="272" t="s">
        <v>10735</v>
      </c>
      <c r="E3577" s="273" t="s">
        <v>7087</v>
      </c>
      <c r="F3577" s="272" t="s">
        <v>7087</v>
      </c>
      <c r="G3577" s="272">
        <v>92368</v>
      </c>
      <c r="H3577" s="272" t="s">
        <v>10816</v>
      </c>
      <c r="I3577" s="272" t="s">
        <v>261</v>
      </c>
      <c r="J3577" s="272" t="s">
        <v>7089</v>
      </c>
      <c r="K3577" s="273">
        <v>144.18</v>
      </c>
      <c r="L3577" s="272" t="s">
        <v>7090</v>
      </c>
    </row>
    <row r="3578" spans="1:12">
      <c r="A3578" s="272" t="s">
        <v>10732</v>
      </c>
      <c r="B3578" s="272" t="s">
        <v>10733</v>
      </c>
      <c r="C3578" s="272" t="s">
        <v>10734</v>
      </c>
      <c r="D3578" s="272" t="s">
        <v>10735</v>
      </c>
      <c r="E3578" s="273" t="s">
        <v>7087</v>
      </c>
      <c r="F3578" s="272" t="s">
        <v>7087</v>
      </c>
      <c r="G3578" s="272">
        <v>92645</v>
      </c>
      <c r="H3578" s="272" t="s">
        <v>10817</v>
      </c>
      <c r="I3578" s="272" t="s">
        <v>261</v>
      </c>
      <c r="J3578" s="272" t="s">
        <v>7089</v>
      </c>
      <c r="K3578" s="273">
        <v>75.510000000000005</v>
      </c>
      <c r="L3578" s="272" t="s">
        <v>7090</v>
      </c>
    </row>
    <row r="3579" spans="1:12">
      <c r="A3579" s="272" t="s">
        <v>10732</v>
      </c>
      <c r="B3579" s="272" t="s">
        <v>10733</v>
      </c>
      <c r="C3579" s="272" t="s">
        <v>10734</v>
      </c>
      <c r="D3579" s="272" t="s">
        <v>10735</v>
      </c>
      <c r="E3579" s="273" t="s">
        <v>7087</v>
      </c>
      <c r="F3579" s="272" t="s">
        <v>7087</v>
      </c>
      <c r="G3579" s="272">
        <v>92646</v>
      </c>
      <c r="H3579" s="272" t="s">
        <v>10818</v>
      </c>
      <c r="I3579" s="272" t="s">
        <v>261</v>
      </c>
      <c r="J3579" s="272" t="s">
        <v>7089</v>
      </c>
      <c r="K3579" s="273">
        <v>99.64</v>
      </c>
      <c r="L3579" s="272" t="s">
        <v>7090</v>
      </c>
    </row>
    <row r="3580" spans="1:12">
      <c r="A3580" s="272" t="s">
        <v>10732</v>
      </c>
      <c r="B3580" s="272" t="s">
        <v>10733</v>
      </c>
      <c r="C3580" s="272" t="s">
        <v>10734</v>
      </c>
      <c r="D3580" s="272" t="s">
        <v>10735</v>
      </c>
      <c r="E3580" s="273" t="s">
        <v>7087</v>
      </c>
      <c r="F3580" s="272" t="s">
        <v>7087</v>
      </c>
      <c r="G3580" s="272">
        <v>92648</v>
      </c>
      <c r="H3580" s="272" t="s">
        <v>10819</v>
      </c>
      <c r="I3580" s="272" t="s">
        <v>261</v>
      </c>
      <c r="J3580" s="272" t="s">
        <v>7089</v>
      </c>
      <c r="K3580" s="273">
        <v>109.03</v>
      </c>
      <c r="L3580" s="272" t="s">
        <v>7090</v>
      </c>
    </row>
    <row r="3581" spans="1:12">
      <c r="A3581" s="272" t="s">
        <v>10732</v>
      </c>
      <c r="B3581" s="272" t="s">
        <v>10733</v>
      </c>
      <c r="C3581" s="272" t="s">
        <v>10734</v>
      </c>
      <c r="D3581" s="272" t="s">
        <v>10735</v>
      </c>
      <c r="E3581" s="273" t="s">
        <v>7087</v>
      </c>
      <c r="F3581" s="272" t="s">
        <v>7087</v>
      </c>
      <c r="G3581" s="272">
        <v>92649</v>
      </c>
      <c r="H3581" s="272" t="s">
        <v>10820</v>
      </c>
      <c r="I3581" s="272" t="s">
        <v>261</v>
      </c>
      <c r="J3581" s="272" t="s">
        <v>7089</v>
      </c>
      <c r="K3581" s="273">
        <v>133.06</v>
      </c>
      <c r="L3581" s="272" t="s">
        <v>7090</v>
      </c>
    </row>
    <row r="3582" spans="1:12">
      <c r="A3582" s="272" t="s">
        <v>10732</v>
      </c>
      <c r="B3582" s="272" t="s">
        <v>10733</v>
      </c>
      <c r="C3582" s="272" t="s">
        <v>10734</v>
      </c>
      <c r="D3582" s="272" t="s">
        <v>10735</v>
      </c>
      <c r="E3582" s="273" t="s">
        <v>7087</v>
      </c>
      <c r="F3582" s="272" t="s">
        <v>7087</v>
      </c>
      <c r="G3582" s="272">
        <v>92650</v>
      </c>
      <c r="H3582" s="272" t="s">
        <v>10821</v>
      </c>
      <c r="I3582" s="272" t="s">
        <v>261</v>
      </c>
      <c r="J3582" s="272" t="s">
        <v>7089</v>
      </c>
      <c r="K3582" s="273">
        <v>210.7</v>
      </c>
      <c r="L3582" s="272" t="s">
        <v>7090</v>
      </c>
    </row>
    <row r="3583" spans="1:12">
      <c r="A3583" s="272" t="s">
        <v>10732</v>
      </c>
      <c r="B3583" s="272" t="s">
        <v>10733</v>
      </c>
      <c r="C3583" s="272" t="s">
        <v>10734</v>
      </c>
      <c r="D3583" s="272" t="s">
        <v>10735</v>
      </c>
      <c r="E3583" s="273" t="s">
        <v>7087</v>
      </c>
      <c r="F3583" s="272" t="s">
        <v>7087</v>
      </c>
      <c r="G3583" s="272">
        <v>92652</v>
      </c>
      <c r="H3583" s="272" t="s">
        <v>10822</v>
      </c>
      <c r="I3583" s="272" t="s">
        <v>261</v>
      </c>
      <c r="J3583" s="272" t="s">
        <v>7089</v>
      </c>
      <c r="K3583" s="273">
        <v>60.28</v>
      </c>
      <c r="L3583" s="272" t="s">
        <v>7090</v>
      </c>
    </row>
    <row r="3584" spans="1:12">
      <c r="A3584" s="272" t="s">
        <v>10732</v>
      </c>
      <c r="B3584" s="272" t="s">
        <v>10733</v>
      </c>
      <c r="C3584" s="272" t="s">
        <v>10734</v>
      </c>
      <c r="D3584" s="272" t="s">
        <v>10735</v>
      </c>
      <c r="E3584" s="273" t="s">
        <v>7087</v>
      </c>
      <c r="F3584" s="272" t="s">
        <v>7087</v>
      </c>
      <c r="G3584" s="272">
        <v>92653</v>
      </c>
      <c r="H3584" s="272" t="s">
        <v>10823</v>
      </c>
      <c r="I3584" s="272" t="s">
        <v>261</v>
      </c>
      <c r="J3584" s="272" t="s">
        <v>7089</v>
      </c>
      <c r="K3584" s="273">
        <v>68.66</v>
      </c>
      <c r="L3584" s="272" t="s">
        <v>7090</v>
      </c>
    </row>
    <row r="3585" spans="1:12">
      <c r="A3585" s="272" t="s">
        <v>10732</v>
      </c>
      <c r="B3585" s="272" t="s">
        <v>10733</v>
      </c>
      <c r="C3585" s="272" t="s">
        <v>10734</v>
      </c>
      <c r="D3585" s="272" t="s">
        <v>10735</v>
      </c>
      <c r="E3585" s="273" t="s">
        <v>7087</v>
      </c>
      <c r="F3585" s="272" t="s">
        <v>7087</v>
      </c>
      <c r="G3585" s="272">
        <v>92654</v>
      </c>
      <c r="H3585" s="272" t="s">
        <v>10824</v>
      </c>
      <c r="I3585" s="272" t="s">
        <v>261</v>
      </c>
      <c r="J3585" s="272" t="s">
        <v>7089</v>
      </c>
      <c r="K3585" s="273">
        <v>93.66</v>
      </c>
      <c r="L3585" s="272" t="s">
        <v>7090</v>
      </c>
    </row>
    <row r="3586" spans="1:12">
      <c r="A3586" s="272" t="s">
        <v>10732</v>
      </c>
      <c r="B3586" s="272" t="s">
        <v>10733</v>
      </c>
      <c r="C3586" s="272" t="s">
        <v>10734</v>
      </c>
      <c r="D3586" s="272" t="s">
        <v>10735</v>
      </c>
      <c r="E3586" s="273" t="s">
        <v>7087</v>
      </c>
      <c r="F3586" s="272" t="s">
        <v>7087</v>
      </c>
      <c r="G3586" s="272">
        <v>92655</v>
      </c>
      <c r="H3586" s="272" t="s">
        <v>10825</v>
      </c>
      <c r="I3586" s="272" t="s">
        <v>261</v>
      </c>
      <c r="J3586" s="272" t="s">
        <v>7089</v>
      </c>
      <c r="K3586" s="273">
        <v>114.08</v>
      </c>
      <c r="L3586" s="272" t="s">
        <v>7090</v>
      </c>
    </row>
    <row r="3587" spans="1:12">
      <c r="A3587" s="272" t="s">
        <v>10732</v>
      </c>
      <c r="B3587" s="272" t="s">
        <v>10733</v>
      </c>
      <c r="C3587" s="272" t="s">
        <v>10734</v>
      </c>
      <c r="D3587" s="272" t="s">
        <v>10735</v>
      </c>
      <c r="E3587" s="273" t="s">
        <v>7087</v>
      </c>
      <c r="F3587" s="272" t="s">
        <v>7087</v>
      </c>
      <c r="G3587" s="272">
        <v>92656</v>
      </c>
      <c r="H3587" s="272" t="s">
        <v>10826</v>
      </c>
      <c r="I3587" s="272" t="s">
        <v>261</v>
      </c>
      <c r="J3587" s="272" t="s">
        <v>7089</v>
      </c>
      <c r="K3587" s="273">
        <v>149.13999999999999</v>
      </c>
      <c r="L3587" s="272" t="s">
        <v>7090</v>
      </c>
    </row>
    <row r="3588" spans="1:12">
      <c r="A3588" s="272" t="s">
        <v>10732</v>
      </c>
      <c r="B3588" s="272" t="s">
        <v>10733</v>
      </c>
      <c r="C3588" s="272" t="s">
        <v>10734</v>
      </c>
      <c r="D3588" s="272" t="s">
        <v>10735</v>
      </c>
      <c r="E3588" s="273" t="s">
        <v>7087</v>
      </c>
      <c r="F3588" s="272" t="s">
        <v>7087</v>
      </c>
      <c r="G3588" s="272">
        <v>92687</v>
      </c>
      <c r="H3588" s="272" t="s">
        <v>10827</v>
      </c>
      <c r="I3588" s="272" t="s">
        <v>261</v>
      </c>
      <c r="J3588" s="272" t="s">
        <v>7089</v>
      </c>
      <c r="K3588" s="273">
        <v>28.28</v>
      </c>
      <c r="L3588" s="272" t="s">
        <v>7090</v>
      </c>
    </row>
    <row r="3589" spans="1:12">
      <c r="A3589" s="272" t="s">
        <v>10732</v>
      </c>
      <c r="B3589" s="272" t="s">
        <v>10733</v>
      </c>
      <c r="C3589" s="272" t="s">
        <v>10734</v>
      </c>
      <c r="D3589" s="272" t="s">
        <v>10735</v>
      </c>
      <c r="E3589" s="273" t="s">
        <v>7087</v>
      </c>
      <c r="F3589" s="272" t="s">
        <v>7087</v>
      </c>
      <c r="G3589" s="272">
        <v>92688</v>
      </c>
      <c r="H3589" s="272" t="s">
        <v>10828</v>
      </c>
      <c r="I3589" s="272" t="s">
        <v>261</v>
      </c>
      <c r="J3589" s="272" t="s">
        <v>7089</v>
      </c>
      <c r="K3589" s="273">
        <v>39.65</v>
      </c>
      <c r="L3589" s="272" t="s">
        <v>7090</v>
      </c>
    </row>
    <row r="3590" spans="1:12">
      <c r="A3590" s="272" t="s">
        <v>10732</v>
      </c>
      <c r="B3590" s="272" t="s">
        <v>10733</v>
      </c>
      <c r="C3590" s="272" t="s">
        <v>10734</v>
      </c>
      <c r="D3590" s="272" t="s">
        <v>10735</v>
      </c>
      <c r="E3590" s="273" t="s">
        <v>7087</v>
      </c>
      <c r="F3590" s="272" t="s">
        <v>7087</v>
      </c>
      <c r="G3590" s="272">
        <v>92689</v>
      </c>
      <c r="H3590" s="272" t="s">
        <v>10829</v>
      </c>
      <c r="I3590" s="272" t="s">
        <v>261</v>
      </c>
      <c r="J3590" s="272" t="s">
        <v>7089</v>
      </c>
      <c r="K3590" s="273">
        <v>52.98</v>
      </c>
      <c r="L3590" s="272" t="s">
        <v>7090</v>
      </c>
    </row>
    <row r="3591" spans="1:12">
      <c r="A3591" s="272" t="s">
        <v>10732</v>
      </c>
      <c r="B3591" s="272" t="s">
        <v>10733</v>
      </c>
      <c r="C3591" s="272" t="s">
        <v>10734</v>
      </c>
      <c r="D3591" s="272" t="s">
        <v>10735</v>
      </c>
      <c r="E3591" s="273" t="s">
        <v>7087</v>
      </c>
      <c r="F3591" s="272" t="s">
        <v>7087</v>
      </c>
      <c r="G3591" s="272">
        <v>92690</v>
      </c>
      <c r="H3591" s="272" t="s">
        <v>10830</v>
      </c>
      <c r="I3591" s="272" t="s">
        <v>261</v>
      </c>
      <c r="J3591" s="272" t="s">
        <v>7089</v>
      </c>
      <c r="K3591" s="273">
        <v>75.430000000000007</v>
      </c>
      <c r="L3591" s="272" t="s">
        <v>7090</v>
      </c>
    </row>
    <row r="3592" spans="1:12">
      <c r="A3592" s="272" t="s">
        <v>10732</v>
      </c>
      <c r="B3592" s="272" t="s">
        <v>10733</v>
      </c>
      <c r="C3592" s="272" t="s">
        <v>10734</v>
      </c>
      <c r="D3592" s="272" t="s">
        <v>10735</v>
      </c>
      <c r="E3592" s="273" t="s">
        <v>7087</v>
      </c>
      <c r="F3592" s="272" t="s">
        <v>7087</v>
      </c>
      <c r="G3592" s="272">
        <v>92691</v>
      </c>
      <c r="H3592" s="272" t="s">
        <v>10831</v>
      </c>
      <c r="I3592" s="272" t="s">
        <v>261</v>
      </c>
      <c r="J3592" s="272" t="s">
        <v>7089</v>
      </c>
      <c r="K3592" s="273">
        <v>97.46</v>
      </c>
      <c r="L3592" s="272" t="s">
        <v>7090</v>
      </c>
    </row>
    <row r="3593" spans="1:12">
      <c r="A3593" s="272" t="s">
        <v>10732</v>
      </c>
      <c r="B3593" s="272" t="s">
        <v>10733</v>
      </c>
      <c r="C3593" s="272" t="s">
        <v>10734</v>
      </c>
      <c r="D3593" s="272" t="s">
        <v>10735</v>
      </c>
      <c r="E3593" s="273" t="s">
        <v>7087</v>
      </c>
      <c r="F3593" s="272" t="s">
        <v>7087</v>
      </c>
      <c r="G3593" s="272">
        <v>94462</v>
      </c>
      <c r="H3593" s="272" t="s">
        <v>10832</v>
      </c>
      <c r="I3593" s="272" t="s">
        <v>261</v>
      </c>
      <c r="J3593" s="272" t="s">
        <v>7089</v>
      </c>
      <c r="K3593" s="273">
        <v>100.82</v>
      </c>
      <c r="L3593" s="272" t="s">
        <v>7090</v>
      </c>
    </row>
    <row r="3594" spans="1:12">
      <c r="A3594" s="272" t="s">
        <v>10732</v>
      </c>
      <c r="B3594" s="272" t="s">
        <v>10733</v>
      </c>
      <c r="C3594" s="272" t="s">
        <v>10734</v>
      </c>
      <c r="D3594" s="272" t="s">
        <v>10735</v>
      </c>
      <c r="E3594" s="273" t="s">
        <v>7087</v>
      </c>
      <c r="F3594" s="272" t="s">
        <v>7087</v>
      </c>
      <c r="G3594" s="272">
        <v>94463</v>
      </c>
      <c r="H3594" s="272" t="s">
        <v>10833</v>
      </c>
      <c r="I3594" s="272" t="s">
        <v>261</v>
      </c>
      <c r="J3594" s="272" t="s">
        <v>7089</v>
      </c>
      <c r="K3594" s="273">
        <v>118.18</v>
      </c>
      <c r="L3594" s="272" t="s">
        <v>7090</v>
      </c>
    </row>
    <row r="3595" spans="1:12">
      <c r="A3595" s="272" t="s">
        <v>10732</v>
      </c>
      <c r="B3595" s="272" t="s">
        <v>10733</v>
      </c>
      <c r="C3595" s="272" t="s">
        <v>10734</v>
      </c>
      <c r="D3595" s="272" t="s">
        <v>10735</v>
      </c>
      <c r="E3595" s="273" t="s">
        <v>7087</v>
      </c>
      <c r="F3595" s="272" t="s">
        <v>7087</v>
      </c>
      <c r="G3595" s="272">
        <v>94464</v>
      </c>
      <c r="H3595" s="272" t="s">
        <v>10834</v>
      </c>
      <c r="I3595" s="272" t="s">
        <v>261</v>
      </c>
      <c r="J3595" s="272" t="s">
        <v>7089</v>
      </c>
      <c r="K3595" s="273">
        <v>166.46</v>
      </c>
      <c r="L3595" s="272" t="s">
        <v>7090</v>
      </c>
    </row>
    <row r="3596" spans="1:12">
      <c r="A3596" s="272" t="s">
        <v>10732</v>
      </c>
      <c r="B3596" s="272" t="s">
        <v>10733</v>
      </c>
      <c r="C3596" s="272" t="s">
        <v>10734</v>
      </c>
      <c r="D3596" s="272" t="s">
        <v>10735</v>
      </c>
      <c r="E3596" s="273" t="s">
        <v>7087</v>
      </c>
      <c r="F3596" s="272" t="s">
        <v>7087</v>
      </c>
      <c r="G3596" s="272">
        <v>94602</v>
      </c>
      <c r="H3596" s="272" t="s">
        <v>10835</v>
      </c>
      <c r="I3596" s="272" t="s">
        <v>261</v>
      </c>
      <c r="J3596" s="272" t="s">
        <v>7089</v>
      </c>
      <c r="K3596" s="273">
        <v>206.49</v>
      </c>
      <c r="L3596" s="272" t="s">
        <v>7090</v>
      </c>
    </row>
    <row r="3597" spans="1:12">
      <c r="A3597" s="272" t="s">
        <v>10732</v>
      </c>
      <c r="B3597" s="272" t="s">
        <v>10733</v>
      </c>
      <c r="C3597" s="272" t="s">
        <v>10734</v>
      </c>
      <c r="D3597" s="272" t="s">
        <v>10735</v>
      </c>
      <c r="E3597" s="273" t="s">
        <v>7087</v>
      </c>
      <c r="F3597" s="272" t="s">
        <v>7087</v>
      </c>
      <c r="G3597" s="272">
        <v>94603</v>
      </c>
      <c r="H3597" s="272" t="s">
        <v>10836</v>
      </c>
      <c r="I3597" s="272" t="s">
        <v>261</v>
      </c>
      <c r="J3597" s="272" t="s">
        <v>7089</v>
      </c>
      <c r="K3597" s="273">
        <v>277.07</v>
      </c>
      <c r="L3597" s="272" t="s">
        <v>7090</v>
      </c>
    </row>
    <row r="3598" spans="1:12">
      <c r="A3598" s="272" t="s">
        <v>10732</v>
      </c>
      <c r="B3598" s="272" t="s">
        <v>10733</v>
      </c>
      <c r="C3598" s="272" t="s">
        <v>10734</v>
      </c>
      <c r="D3598" s="272" t="s">
        <v>10735</v>
      </c>
      <c r="E3598" s="273" t="s">
        <v>7087</v>
      </c>
      <c r="F3598" s="272" t="s">
        <v>7087</v>
      </c>
      <c r="G3598" s="272">
        <v>94604</v>
      </c>
      <c r="H3598" s="272" t="s">
        <v>10837</v>
      </c>
      <c r="I3598" s="272" t="s">
        <v>261</v>
      </c>
      <c r="J3598" s="272" t="s">
        <v>7089</v>
      </c>
      <c r="K3598" s="273">
        <v>378.23</v>
      </c>
      <c r="L3598" s="272" t="s">
        <v>7090</v>
      </c>
    </row>
    <row r="3599" spans="1:12">
      <c r="A3599" s="272" t="s">
        <v>10732</v>
      </c>
      <c r="B3599" s="272" t="s">
        <v>10733</v>
      </c>
      <c r="C3599" s="272" t="s">
        <v>10734</v>
      </c>
      <c r="D3599" s="272" t="s">
        <v>10735</v>
      </c>
      <c r="E3599" s="273" t="s">
        <v>7087</v>
      </c>
      <c r="F3599" s="272" t="s">
        <v>7087</v>
      </c>
      <c r="G3599" s="272">
        <v>94605</v>
      </c>
      <c r="H3599" s="272" t="s">
        <v>10838</v>
      </c>
      <c r="I3599" s="272" t="s">
        <v>261</v>
      </c>
      <c r="J3599" s="272" t="s">
        <v>7089</v>
      </c>
      <c r="K3599" s="273">
        <v>540.24</v>
      </c>
      <c r="L3599" s="272" t="s">
        <v>7090</v>
      </c>
    </row>
    <row r="3600" spans="1:12">
      <c r="A3600" s="272" t="s">
        <v>10732</v>
      </c>
      <c r="B3600" s="272" t="s">
        <v>10733</v>
      </c>
      <c r="C3600" s="272" t="s">
        <v>10734</v>
      </c>
      <c r="D3600" s="272" t="s">
        <v>10735</v>
      </c>
      <c r="E3600" s="273" t="s">
        <v>7087</v>
      </c>
      <c r="F3600" s="272" t="s">
        <v>7087</v>
      </c>
      <c r="G3600" s="272">
        <v>94648</v>
      </c>
      <c r="H3600" s="272" t="s">
        <v>10839</v>
      </c>
      <c r="I3600" s="272" t="s">
        <v>261</v>
      </c>
      <c r="J3600" s="272" t="s">
        <v>7147</v>
      </c>
      <c r="K3600" s="273">
        <v>11.31</v>
      </c>
      <c r="L3600" s="272" t="s">
        <v>7090</v>
      </c>
    </row>
    <row r="3601" spans="1:12">
      <c r="A3601" s="272" t="s">
        <v>10732</v>
      </c>
      <c r="B3601" s="272" t="s">
        <v>10733</v>
      </c>
      <c r="C3601" s="272" t="s">
        <v>10734</v>
      </c>
      <c r="D3601" s="272" t="s">
        <v>10735</v>
      </c>
      <c r="E3601" s="273" t="s">
        <v>7087</v>
      </c>
      <c r="F3601" s="272" t="s">
        <v>7087</v>
      </c>
      <c r="G3601" s="272">
        <v>94649</v>
      </c>
      <c r="H3601" s="272" t="s">
        <v>10840</v>
      </c>
      <c r="I3601" s="272" t="s">
        <v>261</v>
      </c>
      <c r="J3601" s="272" t="s">
        <v>7147</v>
      </c>
      <c r="K3601" s="273">
        <v>16.79</v>
      </c>
      <c r="L3601" s="272" t="s">
        <v>7090</v>
      </c>
    </row>
    <row r="3602" spans="1:12">
      <c r="A3602" s="272" t="s">
        <v>10732</v>
      </c>
      <c r="B3602" s="272" t="s">
        <v>10733</v>
      </c>
      <c r="C3602" s="272" t="s">
        <v>10734</v>
      </c>
      <c r="D3602" s="272" t="s">
        <v>10735</v>
      </c>
      <c r="E3602" s="273" t="s">
        <v>7087</v>
      </c>
      <c r="F3602" s="272" t="s">
        <v>7087</v>
      </c>
      <c r="G3602" s="272">
        <v>94650</v>
      </c>
      <c r="H3602" s="272" t="s">
        <v>10841</v>
      </c>
      <c r="I3602" s="272" t="s">
        <v>261</v>
      </c>
      <c r="J3602" s="272" t="s">
        <v>7147</v>
      </c>
      <c r="K3602" s="273">
        <v>25.15</v>
      </c>
      <c r="L3602" s="272" t="s">
        <v>7090</v>
      </c>
    </row>
    <row r="3603" spans="1:12">
      <c r="A3603" s="272" t="s">
        <v>10732</v>
      </c>
      <c r="B3603" s="272" t="s">
        <v>10733</v>
      </c>
      <c r="C3603" s="272" t="s">
        <v>10734</v>
      </c>
      <c r="D3603" s="272" t="s">
        <v>10735</v>
      </c>
      <c r="E3603" s="273" t="s">
        <v>7087</v>
      </c>
      <c r="F3603" s="272" t="s">
        <v>7087</v>
      </c>
      <c r="G3603" s="272">
        <v>94651</v>
      </c>
      <c r="H3603" s="272" t="s">
        <v>10842</v>
      </c>
      <c r="I3603" s="272" t="s">
        <v>261</v>
      </c>
      <c r="J3603" s="272" t="s">
        <v>7147</v>
      </c>
      <c r="K3603" s="273">
        <v>26.68</v>
      </c>
      <c r="L3603" s="272" t="s">
        <v>7090</v>
      </c>
    </row>
    <row r="3604" spans="1:12">
      <c r="A3604" s="272" t="s">
        <v>10732</v>
      </c>
      <c r="B3604" s="272" t="s">
        <v>10733</v>
      </c>
      <c r="C3604" s="272" t="s">
        <v>10734</v>
      </c>
      <c r="D3604" s="272" t="s">
        <v>10735</v>
      </c>
      <c r="E3604" s="273" t="s">
        <v>7087</v>
      </c>
      <c r="F3604" s="272" t="s">
        <v>7087</v>
      </c>
      <c r="G3604" s="272">
        <v>94652</v>
      </c>
      <c r="H3604" s="272" t="s">
        <v>10843</v>
      </c>
      <c r="I3604" s="272" t="s">
        <v>261</v>
      </c>
      <c r="J3604" s="272" t="s">
        <v>7147</v>
      </c>
      <c r="K3604" s="273">
        <v>42.71</v>
      </c>
      <c r="L3604" s="272" t="s">
        <v>7090</v>
      </c>
    </row>
    <row r="3605" spans="1:12">
      <c r="A3605" s="272" t="s">
        <v>10732</v>
      </c>
      <c r="B3605" s="272" t="s">
        <v>10733</v>
      </c>
      <c r="C3605" s="272" t="s">
        <v>10734</v>
      </c>
      <c r="D3605" s="272" t="s">
        <v>10735</v>
      </c>
      <c r="E3605" s="273" t="s">
        <v>7087</v>
      </c>
      <c r="F3605" s="272" t="s">
        <v>7087</v>
      </c>
      <c r="G3605" s="272">
        <v>94653</v>
      </c>
      <c r="H3605" s="272" t="s">
        <v>10844</v>
      </c>
      <c r="I3605" s="272" t="s">
        <v>261</v>
      </c>
      <c r="J3605" s="272" t="s">
        <v>7147</v>
      </c>
      <c r="K3605" s="273">
        <v>60.74</v>
      </c>
      <c r="L3605" s="272" t="s">
        <v>7090</v>
      </c>
    </row>
    <row r="3606" spans="1:12">
      <c r="A3606" s="272" t="s">
        <v>10732</v>
      </c>
      <c r="B3606" s="272" t="s">
        <v>10733</v>
      </c>
      <c r="C3606" s="272" t="s">
        <v>10734</v>
      </c>
      <c r="D3606" s="272" t="s">
        <v>10735</v>
      </c>
      <c r="E3606" s="273" t="s">
        <v>7087</v>
      </c>
      <c r="F3606" s="272" t="s">
        <v>7087</v>
      </c>
      <c r="G3606" s="272">
        <v>94654</v>
      </c>
      <c r="H3606" s="272" t="s">
        <v>10845</v>
      </c>
      <c r="I3606" s="272" t="s">
        <v>261</v>
      </c>
      <c r="J3606" s="272" t="s">
        <v>7147</v>
      </c>
      <c r="K3606" s="273">
        <v>86.91</v>
      </c>
      <c r="L3606" s="272" t="s">
        <v>7090</v>
      </c>
    </row>
    <row r="3607" spans="1:12">
      <c r="A3607" s="272" t="s">
        <v>10732</v>
      </c>
      <c r="B3607" s="272" t="s">
        <v>10733</v>
      </c>
      <c r="C3607" s="272" t="s">
        <v>10734</v>
      </c>
      <c r="D3607" s="272" t="s">
        <v>10735</v>
      </c>
      <c r="E3607" s="273" t="s">
        <v>7087</v>
      </c>
      <c r="F3607" s="272" t="s">
        <v>7087</v>
      </c>
      <c r="G3607" s="272">
        <v>94655</v>
      </c>
      <c r="H3607" s="272" t="s">
        <v>10846</v>
      </c>
      <c r="I3607" s="272" t="s">
        <v>261</v>
      </c>
      <c r="J3607" s="272" t="s">
        <v>7147</v>
      </c>
      <c r="K3607" s="273">
        <v>120.89</v>
      </c>
      <c r="L3607" s="272" t="s">
        <v>7090</v>
      </c>
    </row>
    <row r="3608" spans="1:12">
      <c r="A3608" s="272" t="s">
        <v>10732</v>
      </c>
      <c r="B3608" s="272" t="s">
        <v>10733</v>
      </c>
      <c r="C3608" s="272" t="s">
        <v>10734</v>
      </c>
      <c r="D3608" s="272" t="s">
        <v>10735</v>
      </c>
      <c r="E3608" s="273" t="s">
        <v>7087</v>
      </c>
      <c r="F3608" s="272" t="s">
        <v>7087</v>
      </c>
      <c r="G3608" s="272">
        <v>94716</v>
      </c>
      <c r="H3608" s="272" t="s">
        <v>10847</v>
      </c>
      <c r="I3608" s="272" t="s">
        <v>261</v>
      </c>
      <c r="J3608" s="272" t="s">
        <v>7089</v>
      </c>
      <c r="K3608" s="273">
        <v>21.94</v>
      </c>
      <c r="L3608" s="272" t="s">
        <v>7090</v>
      </c>
    </row>
    <row r="3609" spans="1:12">
      <c r="A3609" s="272" t="s">
        <v>10732</v>
      </c>
      <c r="B3609" s="272" t="s">
        <v>10733</v>
      </c>
      <c r="C3609" s="272" t="s">
        <v>10734</v>
      </c>
      <c r="D3609" s="272" t="s">
        <v>10735</v>
      </c>
      <c r="E3609" s="273" t="s">
        <v>7087</v>
      </c>
      <c r="F3609" s="272" t="s">
        <v>7087</v>
      </c>
      <c r="G3609" s="272">
        <v>94717</v>
      </c>
      <c r="H3609" s="272" t="s">
        <v>10848</v>
      </c>
      <c r="I3609" s="272" t="s">
        <v>261</v>
      </c>
      <c r="J3609" s="272" t="s">
        <v>7089</v>
      </c>
      <c r="K3609" s="273">
        <v>33.35</v>
      </c>
      <c r="L3609" s="272" t="s">
        <v>7090</v>
      </c>
    </row>
    <row r="3610" spans="1:12">
      <c r="A3610" s="272" t="s">
        <v>10732</v>
      </c>
      <c r="B3610" s="272" t="s">
        <v>10733</v>
      </c>
      <c r="C3610" s="272" t="s">
        <v>10734</v>
      </c>
      <c r="D3610" s="272" t="s">
        <v>10735</v>
      </c>
      <c r="E3610" s="273" t="s">
        <v>7087</v>
      </c>
      <c r="F3610" s="272" t="s">
        <v>7087</v>
      </c>
      <c r="G3610" s="272">
        <v>94718</v>
      </c>
      <c r="H3610" s="272" t="s">
        <v>10849</v>
      </c>
      <c r="I3610" s="272" t="s">
        <v>261</v>
      </c>
      <c r="J3610" s="272" t="s">
        <v>7089</v>
      </c>
      <c r="K3610" s="273">
        <v>43.16</v>
      </c>
      <c r="L3610" s="272" t="s">
        <v>7090</v>
      </c>
    </row>
    <row r="3611" spans="1:12">
      <c r="A3611" s="272" t="s">
        <v>10732</v>
      </c>
      <c r="B3611" s="272" t="s">
        <v>10733</v>
      </c>
      <c r="C3611" s="272" t="s">
        <v>10734</v>
      </c>
      <c r="D3611" s="272" t="s">
        <v>10735</v>
      </c>
      <c r="E3611" s="273" t="s">
        <v>7087</v>
      </c>
      <c r="F3611" s="272" t="s">
        <v>7087</v>
      </c>
      <c r="G3611" s="272">
        <v>94719</v>
      </c>
      <c r="H3611" s="272" t="s">
        <v>10850</v>
      </c>
      <c r="I3611" s="272" t="s">
        <v>261</v>
      </c>
      <c r="J3611" s="272" t="s">
        <v>7089</v>
      </c>
      <c r="K3611" s="273">
        <v>55.04</v>
      </c>
      <c r="L3611" s="272" t="s">
        <v>7090</v>
      </c>
    </row>
    <row r="3612" spans="1:12">
      <c r="A3612" s="272" t="s">
        <v>10732</v>
      </c>
      <c r="B3612" s="272" t="s">
        <v>10733</v>
      </c>
      <c r="C3612" s="272" t="s">
        <v>10734</v>
      </c>
      <c r="D3612" s="272" t="s">
        <v>10735</v>
      </c>
      <c r="E3612" s="273" t="s">
        <v>7087</v>
      </c>
      <c r="F3612" s="272" t="s">
        <v>7087</v>
      </c>
      <c r="G3612" s="272">
        <v>94720</v>
      </c>
      <c r="H3612" s="272" t="s">
        <v>10851</v>
      </c>
      <c r="I3612" s="272" t="s">
        <v>261</v>
      </c>
      <c r="J3612" s="272" t="s">
        <v>7089</v>
      </c>
      <c r="K3612" s="273">
        <v>80.66</v>
      </c>
      <c r="L3612" s="272" t="s">
        <v>7090</v>
      </c>
    </row>
    <row r="3613" spans="1:12">
      <c r="A3613" s="272" t="s">
        <v>10732</v>
      </c>
      <c r="B3613" s="272" t="s">
        <v>10733</v>
      </c>
      <c r="C3613" s="272" t="s">
        <v>10734</v>
      </c>
      <c r="D3613" s="272" t="s">
        <v>10735</v>
      </c>
      <c r="E3613" s="273" t="s">
        <v>7087</v>
      </c>
      <c r="F3613" s="272" t="s">
        <v>7087</v>
      </c>
      <c r="G3613" s="272">
        <v>94721</v>
      </c>
      <c r="H3613" s="272" t="s">
        <v>10852</v>
      </c>
      <c r="I3613" s="272" t="s">
        <v>261</v>
      </c>
      <c r="J3613" s="272" t="s">
        <v>7089</v>
      </c>
      <c r="K3613" s="273">
        <v>121.75</v>
      </c>
      <c r="L3613" s="272" t="s">
        <v>7090</v>
      </c>
    </row>
    <row r="3614" spans="1:12">
      <c r="A3614" s="272" t="s">
        <v>10732</v>
      </c>
      <c r="B3614" s="272" t="s">
        <v>10733</v>
      </c>
      <c r="C3614" s="272" t="s">
        <v>10734</v>
      </c>
      <c r="D3614" s="272" t="s">
        <v>10735</v>
      </c>
      <c r="E3614" s="273" t="s">
        <v>7087</v>
      </c>
      <c r="F3614" s="272" t="s">
        <v>7087</v>
      </c>
      <c r="G3614" s="272">
        <v>94722</v>
      </c>
      <c r="H3614" s="272" t="s">
        <v>10853</v>
      </c>
      <c r="I3614" s="272" t="s">
        <v>261</v>
      </c>
      <c r="J3614" s="272" t="s">
        <v>7089</v>
      </c>
      <c r="K3614" s="273">
        <v>211.11</v>
      </c>
      <c r="L3614" s="272" t="s">
        <v>7090</v>
      </c>
    </row>
    <row r="3615" spans="1:12">
      <c r="A3615" s="272" t="s">
        <v>10732</v>
      </c>
      <c r="B3615" s="272" t="s">
        <v>10733</v>
      </c>
      <c r="C3615" s="272" t="s">
        <v>10734</v>
      </c>
      <c r="D3615" s="272" t="s">
        <v>10735</v>
      </c>
      <c r="E3615" s="273" t="s">
        <v>7087</v>
      </c>
      <c r="F3615" s="272" t="s">
        <v>7087</v>
      </c>
      <c r="G3615" s="272">
        <v>94723</v>
      </c>
      <c r="H3615" s="272" t="s">
        <v>10854</v>
      </c>
      <c r="I3615" s="272" t="s">
        <v>261</v>
      </c>
      <c r="J3615" s="272" t="s">
        <v>7089</v>
      </c>
      <c r="K3615" s="273">
        <v>376.02</v>
      </c>
      <c r="L3615" s="272" t="s">
        <v>7090</v>
      </c>
    </row>
    <row r="3616" spans="1:12">
      <c r="A3616" s="272" t="s">
        <v>10732</v>
      </c>
      <c r="B3616" s="272" t="s">
        <v>10733</v>
      </c>
      <c r="C3616" s="272" t="s">
        <v>10734</v>
      </c>
      <c r="D3616" s="272" t="s">
        <v>10735</v>
      </c>
      <c r="E3616" s="273" t="s">
        <v>7087</v>
      </c>
      <c r="F3616" s="272" t="s">
        <v>7087</v>
      </c>
      <c r="G3616" s="272">
        <v>95697</v>
      </c>
      <c r="H3616" s="272" t="s">
        <v>10855</v>
      </c>
      <c r="I3616" s="272" t="s">
        <v>261</v>
      </c>
      <c r="J3616" s="272" t="s">
        <v>7089</v>
      </c>
      <c r="K3616" s="273">
        <v>105.14</v>
      </c>
      <c r="L3616" s="272" t="s">
        <v>7090</v>
      </c>
    </row>
    <row r="3617" spans="1:12">
      <c r="A3617" s="272" t="s">
        <v>10732</v>
      </c>
      <c r="B3617" s="272" t="s">
        <v>10733</v>
      </c>
      <c r="C3617" s="272" t="s">
        <v>10734</v>
      </c>
      <c r="D3617" s="272" t="s">
        <v>10735</v>
      </c>
      <c r="E3617" s="273" t="s">
        <v>7087</v>
      </c>
      <c r="F3617" s="272" t="s">
        <v>7087</v>
      </c>
      <c r="G3617" s="272">
        <v>96635</v>
      </c>
      <c r="H3617" s="272" t="s">
        <v>10856</v>
      </c>
      <c r="I3617" s="272" t="s">
        <v>261</v>
      </c>
      <c r="J3617" s="272" t="s">
        <v>7089</v>
      </c>
      <c r="K3617" s="273">
        <v>39.950000000000003</v>
      </c>
      <c r="L3617" s="272" t="s">
        <v>7090</v>
      </c>
    </row>
    <row r="3618" spans="1:12">
      <c r="A3618" s="272" t="s">
        <v>10732</v>
      </c>
      <c r="B3618" s="272" t="s">
        <v>10733</v>
      </c>
      <c r="C3618" s="272" t="s">
        <v>10734</v>
      </c>
      <c r="D3618" s="272" t="s">
        <v>10735</v>
      </c>
      <c r="E3618" s="273" t="s">
        <v>7087</v>
      </c>
      <c r="F3618" s="272" t="s">
        <v>7087</v>
      </c>
      <c r="G3618" s="272">
        <v>96636</v>
      </c>
      <c r="H3618" s="272" t="s">
        <v>10857</v>
      </c>
      <c r="I3618" s="272" t="s">
        <v>261</v>
      </c>
      <c r="J3618" s="272" t="s">
        <v>7089</v>
      </c>
      <c r="K3618" s="273">
        <v>42.31</v>
      </c>
      <c r="L3618" s="272" t="s">
        <v>7090</v>
      </c>
    </row>
    <row r="3619" spans="1:12">
      <c r="A3619" s="272" t="s">
        <v>10732</v>
      </c>
      <c r="B3619" s="272" t="s">
        <v>10733</v>
      </c>
      <c r="C3619" s="272" t="s">
        <v>10734</v>
      </c>
      <c r="D3619" s="272" t="s">
        <v>10735</v>
      </c>
      <c r="E3619" s="273" t="s">
        <v>7087</v>
      </c>
      <c r="F3619" s="272" t="s">
        <v>7087</v>
      </c>
      <c r="G3619" s="272">
        <v>96644</v>
      </c>
      <c r="H3619" s="272" t="s">
        <v>10858</v>
      </c>
      <c r="I3619" s="272" t="s">
        <v>261</v>
      </c>
      <c r="J3619" s="272" t="s">
        <v>7089</v>
      </c>
      <c r="K3619" s="273">
        <v>21.5</v>
      </c>
      <c r="L3619" s="272" t="s">
        <v>7090</v>
      </c>
    </row>
    <row r="3620" spans="1:12">
      <c r="A3620" s="272" t="s">
        <v>10732</v>
      </c>
      <c r="B3620" s="272" t="s">
        <v>10733</v>
      </c>
      <c r="C3620" s="272" t="s">
        <v>10734</v>
      </c>
      <c r="D3620" s="272" t="s">
        <v>10735</v>
      </c>
      <c r="E3620" s="273" t="s">
        <v>7087</v>
      </c>
      <c r="F3620" s="272" t="s">
        <v>7087</v>
      </c>
      <c r="G3620" s="272">
        <v>96645</v>
      </c>
      <c r="H3620" s="272" t="s">
        <v>10859</v>
      </c>
      <c r="I3620" s="272" t="s">
        <v>261</v>
      </c>
      <c r="J3620" s="272" t="s">
        <v>7089</v>
      </c>
      <c r="K3620" s="273">
        <v>19.11</v>
      </c>
      <c r="L3620" s="272" t="s">
        <v>7090</v>
      </c>
    </row>
    <row r="3621" spans="1:12">
      <c r="A3621" s="272" t="s">
        <v>10732</v>
      </c>
      <c r="B3621" s="272" t="s">
        <v>10733</v>
      </c>
      <c r="C3621" s="272" t="s">
        <v>10734</v>
      </c>
      <c r="D3621" s="272" t="s">
        <v>10735</v>
      </c>
      <c r="E3621" s="273" t="s">
        <v>7087</v>
      </c>
      <c r="F3621" s="272" t="s">
        <v>7087</v>
      </c>
      <c r="G3621" s="272">
        <v>96646</v>
      </c>
      <c r="H3621" s="272" t="s">
        <v>10860</v>
      </c>
      <c r="I3621" s="272" t="s">
        <v>261</v>
      </c>
      <c r="J3621" s="272" t="s">
        <v>7089</v>
      </c>
      <c r="K3621" s="273">
        <v>23.28</v>
      </c>
      <c r="L3621" s="272" t="s">
        <v>7090</v>
      </c>
    </row>
    <row r="3622" spans="1:12">
      <c r="A3622" s="272" t="s">
        <v>10732</v>
      </c>
      <c r="B3622" s="272" t="s">
        <v>10733</v>
      </c>
      <c r="C3622" s="272" t="s">
        <v>10734</v>
      </c>
      <c r="D3622" s="272" t="s">
        <v>10735</v>
      </c>
      <c r="E3622" s="273" t="s">
        <v>7087</v>
      </c>
      <c r="F3622" s="272" t="s">
        <v>7087</v>
      </c>
      <c r="G3622" s="272">
        <v>96647</v>
      </c>
      <c r="H3622" s="272" t="s">
        <v>10861</v>
      </c>
      <c r="I3622" s="272" t="s">
        <v>261</v>
      </c>
      <c r="J3622" s="272" t="s">
        <v>7089</v>
      </c>
      <c r="K3622" s="273">
        <v>23.31</v>
      </c>
      <c r="L3622" s="272" t="s">
        <v>7090</v>
      </c>
    </row>
    <row r="3623" spans="1:12">
      <c r="A3623" s="272" t="s">
        <v>10732</v>
      </c>
      <c r="B3623" s="272" t="s">
        <v>10733</v>
      </c>
      <c r="C3623" s="272" t="s">
        <v>10734</v>
      </c>
      <c r="D3623" s="272" t="s">
        <v>10735</v>
      </c>
      <c r="E3623" s="273" t="s">
        <v>7087</v>
      </c>
      <c r="F3623" s="272" t="s">
        <v>7087</v>
      </c>
      <c r="G3623" s="272">
        <v>96648</v>
      </c>
      <c r="H3623" s="272" t="s">
        <v>10862</v>
      </c>
      <c r="I3623" s="272" t="s">
        <v>261</v>
      </c>
      <c r="J3623" s="272" t="s">
        <v>7089</v>
      </c>
      <c r="K3623" s="273">
        <v>28.69</v>
      </c>
      <c r="L3623" s="272" t="s">
        <v>7090</v>
      </c>
    </row>
    <row r="3624" spans="1:12">
      <c r="A3624" s="272" t="s">
        <v>10732</v>
      </c>
      <c r="B3624" s="272" t="s">
        <v>10733</v>
      </c>
      <c r="C3624" s="272" t="s">
        <v>10734</v>
      </c>
      <c r="D3624" s="272" t="s">
        <v>10735</v>
      </c>
      <c r="E3624" s="273" t="s">
        <v>7087</v>
      </c>
      <c r="F3624" s="272" t="s">
        <v>7087</v>
      </c>
      <c r="G3624" s="272">
        <v>96649</v>
      </c>
      <c r="H3624" s="272" t="s">
        <v>10863</v>
      </c>
      <c r="I3624" s="272" t="s">
        <v>261</v>
      </c>
      <c r="J3624" s="272" t="s">
        <v>7089</v>
      </c>
      <c r="K3624" s="273">
        <v>37.799999999999997</v>
      </c>
      <c r="L3624" s="272" t="s">
        <v>7090</v>
      </c>
    </row>
    <row r="3625" spans="1:12">
      <c r="A3625" s="272" t="s">
        <v>10732</v>
      </c>
      <c r="B3625" s="272" t="s">
        <v>10733</v>
      </c>
      <c r="C3625" s="272" t="s">
        <v>10734</v>
      </c>
      <c r="D3625" s="272" t="s">
        <v>10735</v>
      </c>
      <c r="E3625" s="273" t="s">
        <v>7087</v>
      </c>
      <c r="F3625" s="272" t="s">
        <v>7087</v>
      </c>
      <c r="G3625" s="272">
        <v>96668</v>
      </c>
      <c r="H3625" s="272" t="s">
        <v>10864</v>
      </c>
      <c r="I3625" s="272" t="s">
        <v>261</v>
      </c>
      <c r="J3625" s="272" t="s">
        <v>7089</v>
      </c>
      <c r="K3625" s="273">
        <v>16.59</v>
      </c>
      <c r="L3625" s="272" t="s">
        <v>7090</v>
      </c>
    </row>
    <row r="3626" spans="1:12">
      <c r="A3626" s="272" t="s">
        <v>10732</v>
      </c>
      <c r="B3626" s="272" t="s">
        <v>10733</v>
      </c>
      <c r="C3626" s="272" t="s">
        <v>10734</v>
      </c>
      <c r="D3626" s="272" t="s">
        <v>10735</v>
      </c>
      <c r="E3626" s="273" t="s">
        <v>7087</v>
      </c>
      <c r="F3626" s="272" t="s">
        <v>7087</v>
      </c>
      <c r="G3626" s="272">
        <v>96669</v>
      </c>
      <c r="H3626" s="272" t="s">
        <v>10865</v>
      </c>
      <c r="I3626" s="272" t="s">
        <v>261</v>
      </c>
      <c r="J3626" s="272" t="s">
        <v>7089</v>
      </c>
      <c r="K3626" s="273">
        <v>16.489999999999998</v>
      </c>
      <c r="L3626" s="272" t="s">
        <v>7090</v>
      </c>
    </row>
    <row r="3627" spans="1:12">
      <c r="A3627" s="272" t="s">
        <v>10732</v>
      </c>
      <c r="B3627" s="272" t="s">
        <v>10733</v>
      </c>
      <c r="C3627" s="272" t="s">
        <v>10734</v>
      </c>
      <c r="D3627" s="272" t="s">
        <v>10735</v>
      </c>
      <c r="E3627" s="273" t="s">
        <v>7087</v>
      </c>
      <c r="F3627" s="272" t="s">
        <v>7087</v>
      </c>
      <c r="G3627" s="272">
        <v>96670</v>
      </c>
      <c r="H3627" s="272" t="s">
        <v>10866</v>
      </c>
      <c r="I3627" s="272" t="s">
        <v>261</v>
      </c>
      <c r="J3627" s="272" t="s">
        <v>7089</v>
      </c>
      <c r="K3627" s="273">
        <v>21.4</v>
      </c>
      <c r="L3627" s="272" t="s">
        <v>7090</v>
      </c>
    </row>
    <row r="3628" spans="1:12">
      <c r="A3628" s="272" t="s">
        <v>10732</v>
      </c>
      <c r="B3628" s="272" t="s">
        <v>10733</v>
      </c>
      <c r="C3628" s="272" t="s">
        <v>10734</v>
      </c>
      <c r="D3628" s="272" t="s">
        <v>10735</v>
      </c>
      <c r="E3628" s="273" t="s">
        <v>7087</v>
      </c>
      <c r="F3628" s="272" t="s">
        <v>7087</v>
      </c>
      <c r="G3628" s="272">
        <v>96671</v>
      </c>
      <c r="H3628" s="272" t="s">
        <v>10867</v>
      </c>
      <c r="I3628" s="272" t="s">
        <v>261</v>
      </c>
      <c r="J3628" s="272" t="s">
        <v>7089</v>
      </c>
      <c r="K3628" s="273">
        <v>32.24</v>
      </c>
      <c r="L3628" s="272" t="s">
        <v>7090</v>
      </c>
    </row>
    <row r="3629" spans="1:12">
      <c r="A3629" s="272" t="s">
        <v>10732</v>
      </c>
      <c r="B3629" s="272" t="s">
        <v>10733</v>
      </c>
      <c r="C3629" s="272" t="s">
        <v>10734</v>
      </c>
      <c r="D3629" s="272" t="s">
        <v>10735</v>
      </c>
      <c r="E3629" s="273" t="s">
        <v>7087</v>
      </c>
      <c r="F3629" s="272" t="s">
        <v>7087</v>
      </c>
      <c r="G3629" s="272">
        <v>96672</v>
      </c>
      <c r="H3629" s="272" t="s">
        <v>10868</v>
      </c>
      <c r="I3629" s="272" t="s">
        <v>261</v>
      </c>
      <c r="J3629" s="272" t="s">
        <v>7089</v>
      </c>
      <c r="K3629" s="273">
        <v>48.98</v>
      </c>
      <c r="L3629" s="272" t="s">
        <v>7090</v>
      </c>
    </row>
    <row r="3630" spans="1:12">
      <c r="A3630" s="272" t="s">
        <v>10732</v>
      </c>
      <c r="B3630" s="272" t="s">
        <v>10733</v>
      </c>
      <c r="C3630" s="272" t="s">
        <v>10734</v>
      </c>
      <c r="D3630" s="272" t="s">
        <v>10735</v>
      </c>
      <c r="E3630" s="273" t="s">
        <v>7087</v>
      </c>
      <c r="F3630" s="272" t="s">
        <v>7087</v>
      </c>
      <c r="G3630" s="272">
        <v>96673</v>
      </c>
      <c r="H3630" s="272" t="s">
        <v>10869</v>
      </c>
      <c r="I3630" s="272" t="s">
        <v>261</v>
      </c>
      <c r="J3630" s="272" t="s">
        <v>7089</v>
      </c>
      <c r="K3630" s="273">
        <v>61.69</v>
      </c>
      <c r="L3630" s="272" t="s">
        <v>7090</v>
      </c>
    </row>
    <row r="3631" spans="1:12">
      <c r="A3631" s="272" t="s">
        <v>10732</v>
      </c>
      <c r="B3631" s="272" t="s">
        <v>10733</v>
      </c>
      <c r="C3631" s="272" t="s">
        <v>10734</v>
      </c>
      <c r="D3631" s="272" t="s">
        <v>10735</v>
      </c>
      <c r="E3631" s="273" t="s">
        <v>7087</v>
      </c>
      <c r="F3631" s="272" t="s">
        <v>7087</v>
      </c>
      <c r="G3631" s="272">
        <v>96674</v>
      </c>
      <c r="H3631" s="272" t="s">
        <v>10870</v>
      </c>
      <c r="I3631" s="272" t="s">
        <v>261</v>
      </c>
      <c r="J3631" s="272" t="s">
        <v>7089</v>
      </c>
      <c r="K3631" s="273">
        <v>99.4</v>
      </c>
      <c r="L3631" s="272" t="s">
        <v>7090</v>
      </c>
    </row>
    <row r="3632" spans="1:12">
      <c r="A3632" s="272" t="s">
        <v>10732</v>
      </c>
      <c r="B3632" s="272" t="s">
        <v>10733</v>
      </c>
      <c r="C3632" s="272" t="s">
        <v>10734</v>
      </c>
      <c r="D3632" s="272" t="s">
        <v>10735</v>
      </c>
      <c r="E3632" s="273" t="s">
        <v>7087</v>
      </c>
      <c r="F3632" s="272" t="s">
        <v>7087</v>
      </c>
      <c r="G3632" s="272">
        <v>96675</v>
      </c>
      <c r="H3632" s="272" t="s">
        <v>10871</v>
      </c>
      <c r="I3632" s="272" t="s">
        <v>261</v>
      </c>
      <c r="J3632" s="272" t="s">
        <v>7089</v>
      </c>
      <c r="K3632" s="273">
        <v>144.29</v>
      </c>
      <c r="L3632" s="272" t="s">
        <v>7090</v>
      </c>
    </row>
    <row r="3633" spans="1:12">
      <c r="A3633" s="272" t="s">
        <v>10732</v>
      </c>
      <c r="B3633" s="272" t="s">
        <v>10733</v>
      </c>
      <c r="C3633" s="272" t="s">
        <v>10734</v>
      </c>
      <c r="D3633" s="272" t="s">
        <v>10735</v>
      </c>
      <c r="E3633" s="273" t="s">
        <v>7087</v>
      </c>
      <c r="F3633" s="272" t="s">
        <v>7087</v>
      </c>
      <c r="G3633" s="272">
        <v>96676</v>
      </c>
      <c r="H3633" s="272" t="s">
        <v>10872</v>
      </c>
      <c r="I3633" s="272" t="s">
        <v>261</v>
      </c>
      <c r="J3633" s="272" t="s">
        <v>7089</v>
      </c>
      <c r="K3633" s="273">
        <v>21.07</v>
      </c>
      <c r="L3633" s="272" t="s">
        <v>7090</v>
      </c>
    </row>
    <row r="3634" spans="1:12">
      <c r="A3634" s="272" t="s">
        <v>10732</v>
      </c>
      <c r="B3634" s="272" t="s">
        <v>10733</v>
      </c>
      <c r="C3634" s="272" t="s">
        <v>10734</v>
      </c>
      <c r="D3634" s="272" t="s">
        <v>10735</v>
      </c>
      <c r="E3634" s="273" t="s">
        <v>7087</v>
      </c>
      <c r="F3634" s="272" t="s">
        <v>7087</v>
      </c>
      <c r="G3634" s="272">
        <v>96677</v>
      </c>
      <c r="H3634" s="272" t="s">
        <v>10873</v>
      </c>
      <c r="I3634" s="272" t="s">
        <v>261</v>
      </c>
      <c r="J3634" s="272" t="s">
        <v>7089</v>
      </c>
      <c r="K3634" s="273">
        <v>27.42</v>
      </c>
      <c r="L3634" s="272" t="s">
        <v>7090</v>
      </c>
    </row>
    <row r="3635" spans="1:12">
      <c r="A3635" s="272" t="s">
        <v>10732</v>
      </c>
      <c r="B3635" s="272" t="s">
        <v>10733</v>
      </c>
      <c r="C3635" s="272" t="s">
        <v>10734</v>
      </c>
      <c r="D3635" s="272" t="s">
        <v>10735</v>
      </c>
      <c r="E3635" s="273" t="s">
        <v>7087</v>
      </c>
      <c r="F3635" s="272" t="s">
        <v>7087</v>
      </c>
      <c r="G3635" s="272">
        <v>96678</v>
      </c>
      <c r="H3635" s="272" t="s">
        <v>10874</v>
      </c>
      <c r="I3635" s="272" t="s">
        <v>261</v>
      </c>
      <c r="J3635" s="272" t="s">
        <v>7089</v>
      </c>
      <c r="K3635" s="273">
        <v>37.659999999999997</v>
      </c>
      <c r="L3635" s="272" t="s">
        <v>7090</v>
      </c>
    </row>
    <row r="3636" spans="1:12">
      <c r="A3636" s="272" t="s">
        <v>10732</v>
      </c>
      <c r="B3636" s="272" t="s">
        <v>10733</v>
      </c>
      <c r="C3636" s="272" t="s">
        <v>10734</v>
      </c>
      <c r="D3636" s="272" t="s">
        <v>10735</v>
      </c>
      <c r="E3636" s="273" t="s">
        <v>7087</v>
      </c>
      <c r="F3636" s="272" t="s">
        <v>7087</v>
      </c>
      <c r="G3636" s="272">
        <v>96679</v>
      </c>
      <c r="H3636" s="272" t="s">
        <v>10875</v>
      </c>
      <c r="I3636" s="272" t="s">
        <v>261</v>
      </c>
      <c r="J3636" s="272" t="s">
        <v>7089</v>
      </c>
      <c r="K3636" s="273">
        <v>55.96</v>
      </c>
      <c r="L3636" s="272" t="s">
        <v>7090</v>
      </c>
    </row>
    <row r="3637" spans="1:12">
      <c r="A3637" s="272" t="s">
        <v>10732</v>
      </c>
      <c r="B3637" s="272" t="s">
        <v>10733</v>
      </c>
      <c r="C3637" s="272" t="s">
        <v>10734</v>
      </c>
      <c r="D3637" s="272" t="s">
        <v>10735</v>
      </c>
      <c r="E3637" s="273" t="s">
        <v>7087</v>
      </c>
      <c r="F3637" s="272" t="s">
        <v>7087</v>
      </c>
      <c r="G3637" s="272">
        <v>96680</v>
      </c>
      <c r="H3637" s="272" t="s">
        <v>10876</v>
      </c>
      <c r="I3637" s="272" t="s">
        <v>261</v>
      </c>
      <c r="J3637" s="272" t="s">
        <v>7089</v>
      </c>
      <c r="K3637" s="273">
        <v>92.25</v>
      </c>
      <c r="L3637" s="272" t="s">
        <v>7090</v>
      </c>
    </row>
    <row r="3638" spans="1:12">
      <c r="A3638" s="272" t="s">
        <v>10732</v>
      </c>
      <c r="B3638" s="272" t="s">
        <v>10733</v>
      </c>
      <c r="C3638" s="272" t="s">
        <v>10734</v>
      </c>
      <c r="D3638" s="272" t="s">
        <v>10735</v>
      </c>
      <c r="E3638" s="273" t="s">
        <v>7087</v>
      </c>
      <c r="F3638" s="272" t="s">
        <v>7087</v>
      </c>
      <c r="G3638" s="272">
        <v>96681</v>
      </c>
      <c r="H3638" s="272" t="s">
        <v>10877</v>
      </c>
      <c r="I3638" s="272" t="s">
        <v>261</v>
      </c>
      <c r="J3638" s="272" t="s">
        <v>7089</v>
      </c>
      <c r="K3638" s="273">
        <v>123.99</v>
      </c>
      <c r="L3638" s="272" t="s">
        <v>7090</v>
      </c>
    </row>
    <row r="3639" spans="1:12">
      <c r="A3639" s="272" t="s">
        <v>10732</v>
      </c>
      <c r="B3639" s="272" t="s">
        <v>10733</v>
      </c>
      <c r="C3639" s="272" t="s">
        <v>10734</v>
      </c>
      <c r="D3639" s="272" t="s">
        <v>10735</v>
      </c>
      <c r="E3639" s="273" t="s">
        <v>7087</v>
      </c>
      <c r="F3639" s="272" t="s">
        <v>7087</v>
      </c>
      <c r="G3639" s="272">
        <v>96682</v>
      </c>
      <c r="H3639" s="272" t="s">
        <v>10878</v>
      </c>
      <c r="I3639" s="272" t="s">
        <v>261</v>
      </c>
      <c r="J3639" s="272" t="s">
        <v>7089</v>
      </c>
      <c r="K3639" s="273">
        <v>204.05</v>
      </c>
      <c r="L3639" s="272" t="s">
        <v>7090</v>
      </c>
    </row>
    <row r="3640" spans="1:12">
      <c r="A3640" s="272" t="s">
        <v>10732</v>
      </c>
      <c r="B3640" s="272" t="s">
        <v>10733</v>
      </c>
      <c r="C3640" s="272" t="s">
        <v>10734</v>
      </c>
      <c r="D3640" s="272" t="s">
        <v>10735</v>
      </c>
      <c r="E3640" s="273" t="s">
        <v>7087</v>
      </c>
      <c r="F3640" s="272" t="s">
        <v>7087</v>
      </c>
      <c r="G3640" s="272">
        <v>96683</v>
      </c>
      <c r="H3640" s="272" t="s">
        <v>10879</v>
      </c>
      <c r="I3640" s="272" t="s">
        <v>261</v>
      </c>
      <c r="J3640" s="272" t="s">
        <v>7089</v>
      </c>
      <c r="K3640" s="273">
        <v>279.87</v>
      </c>
      <c r="L3640" s="272" t="s">
        <v>7090</v>
      </c>
    </row>
    <row r="3641" spans="1:12">
      <c r="A3641" s="272" t="s">
        <v>10732</v>
      </c>
      <c r="B3641" s="272" t="s">
        <v>10733</v>
      </c>
      <c r="C3641" s="272" t="s">
        <v>10734</v>
      </c>
      <c r="D3641" s="272" t="s">
        <v>10735</v>
      </c>
      <c r="E3641" s="273" t="s">
        <v>7087</v>
      </c>
      <c r="F3641" s="272" t="s">
        <v>7087</v>
      </c>
      <c r="G3641" s="272">
        <v>96718</v>
      </c>
      <c r="H3641" s="272" t="s">
        <v>10880</v>
      </c>
      <c r="I3641" s="272" t="s">
        <v>261</v>
      </c>
      <c r="J3641" s="272" t="s">
        <v>7089</v>
      </c>
      <c r="K3641" s="273">
        <v>9.5299999999999994</v>
      </c>
      <c r="L3641" s="272" t="s">
        <v>7090</v>
      </c>
    </row>
    <row r="3642" spans="1:12">
      <c r="A3642" s="272" t="s">
        <v>10732</v>
      </c>
      <c r="B3642" s="272" t="s">
        <v>10733</v>
      </c>
      <c r="C3642" s="272" t="s">
        <v>10734</v>
      </c>
      <c r="D3642" s="272" t="s">
        <v>10735</v>
      </c>
      <c r="E3642" s="273" t="s">
        <v>7087</v>
      </c>
      <c r="F3642" s="272" t="s">
        <v>7087</v>
      </c>
      <c r="G3642" s="272">
        <v>96719</v>
      </c>
      <c r="H3642" s="272" t="s">
        <v>10881</v>
      </c>
      <c r="I3642" s="272" t="s">
        <v>261</v>
      </c>
      <c r="J3642" s="272" t="s">
        <v>7089</v>
      </c>
      <c r="K3642" s="273">
        <v>18.940000000000001</v>
      </c>
      <c r="L3642" s="272" t="s">
        <v>7090</v>
      </c>
    </row>
    <row r="3643" spans="1:12">
      <c r="A3643" s="272" t="s">
        <v>10732</v>
      </c>
      <c r="B3643" s="272" t="s">
        <v>10733</v>
      </c>
      <c r="C3643" s="272" t="s">
        <v>10734</v>
      </c>
      <c r="D3643" s="272" t="s">
        <v>10735</v>
      </c>
      <c r="E3643" s="273" t="s">
        <v>7087</v>
      </c>
      <c r="F3643" s="272" t="s">
        <v>7087</v>
      </c>
      <c r="G3643" s="272">
        <v>96720</v>
      </c>
      <c r="H3643" s="272" t="s">
        <v>10882</v>
      </c>
      <c r="I3643" s="272" t="s">
        <v>261</v>
      </c>
      <c r="J3643" s="272" t="s">
        <v>7089</v>
      </c>
      <c r="K3643" s="273">
        <v>17.71</v>
      </c>
      <c r="L3643" s="272" t="s">
        <v>7090</v>
      </c>
    </row>
    <row r="3644" spans="1:12">
      <c r="A3644" s="272" t="s">
        <v>10732</v>
      </c>
      <c r="B3644" s="272" t="s">
        <v>10733</v>
      </c>
      <c r="C3644" s="272" t="s">
        <v>10734</v>
      </c>
      <c r="D3644" s="272" t="s">
        <v>10735</v>
      </c>
      <c r="E3644" s="273" t="s">
        <v>7087</v>
      </c>
      <c r="F3644" s="272" t="s">
        <v>7087</v>
      </c>
      <c r="G3644" s="272">
        <v>96721</v>
      </c>
      <c r="H3644" s="272" t="s">
        <v>10883</v>
      </c>
      <c r="I3644" s="272" t="s">
        <v>261</v>
      </c>
      <c r="J3644" s="272" t="s">
        <v>7089</v>
      </c>
      <c r="K3644" s="273">
        <v>21.25</v>
      </c>
      <c r="L3644" s="272" t="s">
        <v>7090</v>
      </c>
    </row>
    <row r="3645" spans="1:12">
      <c r="A3645" s="272" t="s">
        <v>10732</v>
      </c>
      <c r="B3645" s="272" t="s">
        <v>10733</v>
      </c>
      <c r="C3645" s="272" t="s">
        <v>10734</v>
      </c>
      <c r="D3645" s="272" t="s">
        <v>10735</v>
      </c>
      <c r="E3645" s="273" t="s">
        <v>7087</v>
      </c>
      <c r="F3645" s="272" t="s">
        <v>7087</v>
      </c>
      <c r="G3645" s="272">
        <v>96722</v>
      </c>
      <c r="H3645" s="272" t="s">
        <v>10884</v>
      </c>
      <c r="I3645" s="272" t="s">
        <v>261</v>
      </c>
      <c r="J3645" s="272" t="s">
        <v>7089</v>
      </c>
      <c r="K3645" s="273">
        <v>33.909999999999997</v>
      </c>
      <c r="L3645" s="272" t="s">
        <v>7090</v>
      </c>
    </row>
    <row r="3646" spans="1:12">
      <c r="A3646" s="272" t="s">
        <v>10732</v>
      </c>
      <c r="B3646" s="272" t="s">
        <v>10733</v>
      </c>
      <c r="C3646" s="272" t="s">
        <v>10734</v>
      </c>
      <c r="D3646" s="272" t="s">
        <v>10735</v>
      </c>
      <c r="E3646" s="273" t="s">
        <v>7087</v>
      </c>
      <c r="F3646" s="272" t="s">
        <v>7087</v>
      </c>
      <c r="G3646" s="272">
        <v>96723</v>
      </c>
      <c r="H3646" s="272" t="s">
        <v>10885</v>
      </c>
      <c r="I3646" s="272" t="s">
        <v>261</v>
      </c>
      <c r="J3646" s="272" t="s">
        <v>7089</v>
      </c>
      <c r="K3646" s="273">
        <v>47.88</v>
      </c>
      <c r="L3646" s="272" t="s">
        <v>7090</v>
      </c>
    </row>
    <row r="3647" spans="1:12">
      <c r="A3647" s="272" t="s">
        <v>10732</v>
      </c>
      <c r="B3647" s="272" t="s">
        <v>10733</v>
      </c>
      <c r="C3647" s="272" t="s">
        <v>10734</v>
      </c>
      <c r="D3647" s="272" t="s">
        <v>10735</v>
      </c>
      <c r="E3647" s="273" t="s">
        <v>7087</v>
      </c>
      <c r="F3647" s="272" t="s">
        <v>7087</v>
      </c>
      <c r="G3647" s="272">
        <v>96724</v>
      </c>
      <c r="H3647" s="272" t="s">
        <v>10886</v>
      </c>
      <c r="I3647" s="272" t="s">
        <v>261</v>
      </c>
      <c r="J3647" s="272" t="s">
        <v>7089</v>
      </c>
      <c r="K3647" s="273">
        <v>64.569999999999993</v>
      </c>
      <c r="L3647" s="272" t="s">
        <v>7090</v>
      </c>
    </row>
    <row r="3648" spans="1:12">
      <c r="A3648" s="272" t="s">
        <v>10732</v>
      </c>
      <c r="B3648" s="272" t="s">
        <v>10733</v>
      </c>
      <c r="C3648" s="272" t="s">
        <v>10734</v>
      </c>
      <c r="D3648" s="272" t="s">
        <v>10735</v>
      </c>
      <c r="E3648" s="273" t="s">
        <v>7087</v>
      </c>
      <c r="F3648" s="272" t="s">
        <v>7087</v>
      </c>
      <c r="G3648" s="272">
        <v>96725</v>
      </c>
      <c r="H3648" s="272" t="s">
        <v>10887</v>
      </c>
      <c r="I3648" s="272" t="s">
        <v>261</v>
      </c>
      <c r="J3648" s="272" t="s">
        <v>7089</v>
      </c>
      <c r="K3648" s="273">
        <v>97.31</v>
      </c>
      <c r="L3648" s="272" t="s">
        <v>7090</v>
      </c>
    </row>
    <row r="3649" spans="1:12">
      <c r="A3649" s="272" t="s">
        <v>10732</v>
      </c>
      <c r="B3649" s="272" t="s">
        <v>10733</v>
      </c>
      <c r="C3649" s="272" t="s">
        <v>10734</v>
      </c>
      <c r="D3649" s="272" t="s">
        <v>10735</v>
      </c>
      <c r="E3649" s="273" t="s">
        <v>7087</v>
      </c>
      <c r="F3649" s="272" t="s">
        <v>7087</v>
      </c>
      <c r="G3649" s="272">
        <v>96726</v>
      </c>
      <c r="H3649" s="272" t="s">
        <v>10888</v>
      </c>
      <c r="I3649" s="272" t="s">
        <v>261</v>
      </c>
      <c r="J3649" s="272" t="s">
        <v>7089</v>
      </c>
      <c r="K3649" s="273">
        <v>138.55000000000001</v>
      </c>
      <c r="L3649" s="272" t="s">
        <v>7090</v>
      </c>
    </row>
    <row r="3650" spans="1:12">
      <c r="A3650" s="272" t="s">
        <v>10732</v>
      </c>
      <c r="B3650" s="272" t="s">
        <v>10733</v>
      </c>
      <c r="C3650" s="272" t="s">
        <v>10734</v>
      </c>
      <c r="D3650" s="272" t="s">
        <v>10735</v>
      </c>
      <c r="E3650" s="273" t="s">
        <v>7087</v>
      </c>
      <c r="F3650" s="272" t="s">
        <v>7087</v>
      </c>
      <c r="G3650" s="272">
        <v>96727</v>
      </c>
      <c r="H3650" s="272" t="s">
        <v>10889</v>
      </c>
      <c r="I3650" s="272" t="s">
        <v>261</v>
      </c>
      <c r="J3650" s="272" t="s">
        <v>7089</v>
      </c>
      <c r="K3650" s="273">
        <v>17.190000000000001</v>
      </c>
      <c r="L3650" s="272" t="s">
        <v>7090</v>
      </c>
    </row>
    <row r="3651" spans="1:12">
      <c r="A3651" s="272" t="s">
        <v>10732</v>
      </c>
      <c r="B3651" s="272" t="s">
        <v>10733</v>
      </c>
      <c r="C3651" s="272" t="s">
        <v>10734</v>
      </c>
      <c r="D3651" s="272" t="s">
        <v>10735</v>
      </c>
      <c r="E3651" s="273" t="s">
        <v>7087</v>
      </c>
      <c r="F3651" s="272" t="s">
        <v>7087</v>
      </c>
      <c r="G3651" s="272">
        <v>96728</v>
      </c>
      <c r="H3651" s="272" t="s">
        <v>10890</v>
      </c>
      <c r="I3651" s="272" t="s">
        <v>261</v>
      </c>
      <c r="J3651" s="272" t="s">
        <v>7089</v>
      </c>
      <c r="K3651" s="273">
        <v>21.06</v>
      </c>
      <c r="L3651" s="272" t="s">
        <v>7090</v>
      </c>
    </row>
    <row r="3652" spans="1:12">
      <c r="A3652" s="272" t="s">
        <v>10732</v>
      </c>
      <c r="B3652" s="272" t="s">
        <v>10733</v>
      </c>
      <c r="C3652" s="272" t="s">
        <v>10734</v>
      </c>
      <c r="D3652" s="272" t="s">
        <v>10735</v>
      </c>
      <c r="E3652" s="273" t="s">
        <v>7087</v>
      </c>
      <c r="F3652" s="272" t="s">
        <v>7087</v>
      </c>
      <c r="G3652" s="272">
        <v>96729</v>
      </c>
      <c r="H3652" s="272" t="s">
        <v>10891</v>
      </c>
      <c r="I3652" s="272" t="s">
        <v>261</v>
      </c>
      <c r="J3652" s="272" t="s">
        <v>7089</v>
      </c>
      <c r="K3652" s="273">
        <v>27.58</v>
      </c>
      <c r="L3652" s="272" t="s">
        <v>7090</v>
      </c>
    </row>
    <row r="3653" spans="1:12">
      <c r="A3653" s="272" t="s">
        <v>10732</v>
      </c>
      <c r="B3653" s="272" t="s">
        <v>10733</v>
      </c>
      <c r="C3653" s="272" t="s">
        <v>10734</v>
      </c>
      <c r="D3653" s="272" t="s">
        <v>10735</v>
      </c>
      <c r="E3653" s="273" t="s">
        <v>7087</v>
      </c>
      <c r="F3653" s="272" t="s">
        <v>7087</v>
      </c>
      <c r="G3653" s="272">
        <v>96730</v>
      </c>
      <c r="H3653" s="272" t="s">
        <v>10892</v>
      </c>
      <c r="I3653" s="272" t="s">
        <v>261</v>
      </c>
      <c r="J3653" s="272" t="s">
        <v>7089</v>
      </c>
      <c r="K3653" s="273">
        <v>35.78</v>
      </c>
      <c r="L3653" s="272" t="s">
        <v>7090</v>
      </c>
    </row>
    <row r="3654" spans="1:12">
      <c r="A3654" s="272" t="s">
        <v>10732</v>
      </c>
      <c r="B3654" s="272" t="s">
        <v>10733</v>
      </c>
      <c r="C3654" s="272" t="s">
        <v>10734</v>
      </c>
      <c r="D3654" s="272" t="s">
        <v>10735</v>
      </c>
      <c r="E3654" s="273" t="s">
        <v>7087</v>
      </c>
      <c r="F3654" s="272" t="s">
        <v>7087</v>
      </c>
      <c r="G3654" s="272">
        <v>96731</v>
      </c>
      <c r="H3654" s="272" t="s">
        <v>10893</v>
      </c>
      <c r="I3654" s="272" t="s">
        <v>261</v>
      </c>
      <c r="J3654" s="272" t="s">
        <v>7089</v>
      </c>
      <c r="K3654" s="273">
        <v>55.66</v>
      </c>
      <c r="L3654" s="272" t="s">
        <v>7090</v>
      </c>
    </row>
    <row r="3655" spans="1:12">
      <c r="A3655" s="272" t="s">
        <v>10732</v>
      </c>
      <c r="B3655" s="272" t="s">
        <v>10733</v>
      </c>
      <c r="C3655" s="272" t="s">
        <v>10734</v>
      </c>
      <c r="D3655" s="272" t="s">
        <v>10735</v>
      </c>
      <c r="E3655" s="273" t="s">
        <v>7087</v>
      </c>
      <c r="F3655" s="272" t="s">
        <v>7087</v>
      </c>
      <c r="G3655" s="272">
        <v>96732</v>
      </c>
      <c r="H3655" s="272" t="s">
        <v>10894</v>
      </c>
      <c r="I3655" s="272" t="s">
        <v>261</v>
      </c>
      <c r="J3655" s="272" t="s">
        <v>7089</v>
      </c>
      <c r="K3655" s="273">
        <v>87.44</v>
      </c>
      <c r="L3655" s="272" t="s">
        <v>7090</v>
      </c>
    </row>
    <row r="3656" spans="1:12">
      <c r="A3656" s="272" t="s">
        <v>10732</v>
      </c>
      <c r="B3656" s="272" t="s">
        <v>10733</v>
      </c>
      <c r="C3656" s="272" t="s">
        <v>10734</v>
      </c>
      <c r="D3656" s="272" t="s">
        <v>10735</v>
      </c>
      <c r="E3656" s="273" t="s">
        <v>7087</v>
      </c>
      <c r="F3656" s="272" t="s">
        <v>7087</v>
      </c>
      <c r="G3656" s="272">
        <v>96733</v>
      </c>
      <c r="H3656" s="272" t="s">
        <v>10895</v>
      </c>
      <c r="I3656" s="272" t="s">
        <v>261</v>
      </c>
      <c r="J3656" s="272" t="s">
        <v>7089</v>
      </c>
      <c r="K3656" s="273">
        <v>121.76</v>
      </c>
      <c r="L3656" s="272" t="s">
        <v>7090</v>
      </c>
    </row>
    <row r="3657" spans="1:12">
      <c r="A3657" s="272" t="s">
        <v>10732</v>
      </c>
      <c r="B3657" s="272" t="s">
        <v>10733</v>
      </c>
      <c r="C3657" s="272" t="s">
        <v>10734</v>
      </c>
      <c r="D3657" s="272" t="s">
        <v>10735</v>
      </c>
      <c r="E3657" s="273" t="s">
        <v>7087</v>
      </c>
      <c r="F3657" s="272" t="s">
        <v>7087</v>
      </c>
      <c r="G3657" s="272">
        <v>96734</v>
      </c>
      <c r="H3657" s="272" t="s">
        <v>10896</v>
      </c>
      <c r="I3657" s="272" t="s">
        <v>261</v>
      </c>
      <c r="J3657" s="272" t="s">
        <v>7089</v>
      </c>
      <c r="K3657" s="273">
        <v>192.89</v>
      </c>
      <c r="L3657" s="272" t="s">
        <v>7090</v>
      </c>
    </row>
    <row r="3658" spans="1:12">
      <c r="A3658" s="272" t="s">
        <v>10732</v>
      </c>
      <c r="B3658" s="272" t="s">
        <v>10733</v>
      </c>
      <c r="C3658" s="272" t="s">
        <v>10734</v>
      </c>
      <c r="D3658" s="272" t="s">
        <v>10735</v>
      </c>
      <c r="E3658" s="273" t="s">
        <v>7087</v>
      </c>
      <c r="F3658" s="272" t="s">
        <v>7087</v>
      </c>
      <c r="G3658" s="272">
        <v>96735</v>
      </c>
      <c r="H3658" s="272" t="s">
        <v>10897</v>
      </c>
      <c r="I3658" s="272" t="s">
        <v>261</v>
      </c>
      <c r="J3658" s="272" t="s">
        <v>7089</v>
      </c>
      <c r="K3658" s="273">
        <v>255.36</v>
      </c>
      <c r="L3658" s="272" t="s">
        <v>7090</v>
      </c>
    </row>
    <row r="3659" spans="1:12">
      <c r="A3659" s="272" t="s">
        <v>10732</v>
      </c>
      <c r="B3659" s="272" t="s">
        <v>10733</v>
      </c>
      <c r="C3659" s="272" t="s">
        <v>10734</v>
      </c>
      <c r="D3659" s="272" t="s">
        <v>10735</v>
      </c>
      <c r="E3659" s="273" t="s">
        <v>7087</v>
      </c>
      <c r="F3659" s="272" t="s">
        <v>7087</v>
      </c>
      <c r="G3659" s="272">
        <v>96798</v>
      </c>
      <c r="H3659" s="272" t="s">
        <v>10898</v>
      </c>
      <c r="I3659" s="272" t="s">
        <v>261</v>
      </c>
      <c r="J3659" s="272" t="s">
        <v>7089</v>
      </c>
      <c r="K3659" s="273">
        <v>8.1999999999999993</v>
      </c>
      <c r="L3659" s="272" t="s">
        <v>7090</v>
      </c>
    </row>
    <row r="3660" spans="1:12">
      <c r="A3660" s="272" t="s">
        <v>10732</v>
      </c>
      <c r="B3660" s="272" t="s">
        <v>10733</v>
      </c>
      <c r="C3660" s="272" t="s">
        <v>10734</v>
      </c>
      <c r="D3660" s="272" t="s">
        <v>10735</v>
      </c>
      <c r="E3660" s="273" t="s">
        <v>7087</v>
      </c>
      <c r="F3660" s="272" t="s">
        <v>7087</v>
      </c>
      <c r="G3660" s="272">
        <v>96799</v>
      </c>
      <c r="H3660" s="272" t="s">
        <v>10899</v>
      </c>
      <c r="I3660" s="272" t="s">
        <v>261</v>
      </c>
      <c r="J3660" s="272" t="s">
        <v>7089</v>
      </c>
      <c r="K3660" s="273">
        <v>10.5</v>
      </c>
      <c r="L3660" s="272" t="s">
        <v>7090</v>
      </c>
    </row>
    <row r="3661" spans="1:12">
      <c r="A3661" s="272" t="s">
        <v>10732</v>
      </c>
      <c r="B3661" s="272" t="s">
        <v>10733</v>
      </c>
      <c r="C3661" s="272" t="s">
        <v>10734</v>
      </c>
      <c r="D3661" s="272" t="s">
        <v>10735</v>
      </c>
      <c r="E3661" s="273" t="s">
        <v>7087</v>
      </c>
      <c r="F3661" s="272" t="s">
        <v>7087</v>
      </c>
      <c r="G3661" s="272">
        <v>96800</v>
      </c>
      <c r="H3661" s="272" t="s">
        <v>10900</v>
      </c>
      <c r="I3661" s="272" t="s">
        <v>261</v>
      </c>
      <c r="J3661" s="272" t="s">
        <v>7089</v>
      </c>
      <c r="K3661" s="273">
        <v>14.33</v>
      </c>
      <c r="L3661" s="272" t="s">
        <v>7090</v>
      </c>
    </row>
    <row r="3662" spans="1:12">
      <c r="A3662" s="272" t="s">
        <v>10732</v>
      </c>
      <c r="B3662" s="272" t="s">
        <v>10733</v>
      </c>
      <c r="C3662" s="272" t="s">
        <v>10734</v>
      </c>
      <c r="D3662" s="272" t="s">
        <v>10735</v>
      </c>
      <c r="E3662" s="273" t="s">
        <v>7087</v>
      </c>
      <c r="F3662" s="272" t="s">
        <v>7087</v>
      </c>
      <c r="G3662" s="272">
        <v>96801</v>
      </c>
      <c r="H3662" s="272" t="s">
        <v>10901</v>
      </c>
      <c r="I3662" s="272" t="s">
        <v>261</v>
      </c>
      <c r="J3662" s="272" t="s">
        <v>7089</v>
      </c>
      <c r="K3662" s="273">
        <v>21.8</v>
      </c>
      <c r="L3662" s="272" t="s">
        <v>7090</v>
      </c>
    </row>
    <row r="3663" spans="1:12">
      <c r="A3663" s="272" t="s">
        <v>10732</v>
      </c>
      <c r="B3663" s="272" t="s">
        <v>10733</v>
      </c>
      <c r="C3663" s="272" t="s">
        <v>10734</v>
      </c>
      <c r="D3663" s="272" t="s">
        <v>10735</v>
      </c>
      <c r="E3663" s="273" t="s">
        <v>7087</v>
      </c>
      <c r="F3663" s="272" t="s">
        <v>7087</v>
      </c>
      <c r="G3663" s="272">
        <v>97327</v>
      </c>
      <c r="H3663" s="272" t="s">
        <v>10902</v>
      </c>
      <c r="I3663" s="272" t="s">
        <v>261</v>
      </c>
      <c r="J3663" s="272" t="s">
        <v>7089</v>
      </c>
      <c r="K3663" s="273">
        <v>24.84</v>
      </c>
      <c r="L3663" s="272" t="s">
        <v>7090</v>
      </c>
    </row>
    <row r="3664" spans="1:12">
      <c r="A3664" s="272" t="s">
        <v>10732</v>
      </c>
      <c r="B3664" s="272" t="s">
        <v>10733</v>
      </c>
      <c r="C3664" s="272" t="s">
        <v>10734</v>
      </c>
      <c r="D3664" s="272" t="s">
        <v>10735</v>
      </c>
      <c r="E3664" s="273" t="s">
        <v>7087</v>
      </c>
      <c r="F3664" s="272" t="s">
        <v>7087</v>
      </c>
      <c r="G3664" s="272">
        <v>97328</v>
      </c>
      <c r="H3664" s="272" t="s">
        <v>10903</v>
      </c>
      <c r="I3664" s="272" t="s">
        <v>261</v>
      </c>
      <c r="J3664" s="272" t="s">
        <v>7089</v>
      </c>
      <c r="K3664" s="273">
        <v>40.46</v>
      </c>
      <c r="L3664" s="272" t="s">
        <v>7090</v>
      </c>
    </row>
    <row r="3665" spans="1:12">
      <c r="A3665" s="272" t="s">
        <v>10732</v>
      </c>
      <c r="B3665" s="272" t="s">
        <v>10733</v>
      </c>
      <c r="C3665" s="272" t="s">
        <v>10734</v>
      </c>
      <c r="D3665" s="272" t="s">
        <v>10735</v>
      </c>
      <c r="E3665" s="273" t="s">
        <v>7087</v>
      </c>
      <c r="F3665" s="272" t="s">
        <v>7087</v>
      </c>
      <c r="G3665" s="272">
        <v>97329</v>
      </c>
      <c r="H3665" s="272" t="s">
        <v>10904</v>
      </c>
      <c r="I3665" s="272" t="s">
        <v>261</v>
      </c>
      <c r="J3665" s="272" t="s">
        <v>7089</v>
      </c>
      <c r="K3665" s="273">
        <v>51.86</v>
      </c>
      <c r="L3665" s="272" t="s">
        <v>7090</v>
      </c>
    </row>
    <row r="3666" spans="1:12">
      <c r="A3666" s="272" t="s">
        <v>10732</v>
      </c>
      <c r="B3666" s="272" t="s">
        <v>10733</v>
      </c>
      <c r="C3666" s="272" t="s">
        <v>10734</v>
      </c>
      <c r="D3666" s="272" t="s">
        <v>10735</v>
      </c>
      <c r="E3666" s="273" t="s">
        <v>7087</v>
      </c>
      <c r="F3666" s="272" t="s">
        <v>7087</v>
      </c>
      <c r="G3666" s="272">
        <v>97330</v>
      </c>
      <c r="H3666" s="272" t="s">
        <v>10905</v>
      </c>
      <c r="I3666" s="272" t="s">
        <v>261</v>
      </c>
      <c r="J3666" s="272" t="s">
        <v>7089</v>
      </c>
      <c r="K3666" s="273">
        <v>63.46</v>
      </c>
      <c r="L3666" s="272" t="s">
        <v>7090</v>
      </c>
    </row>
    <row r="3667" spans="1:12">
      <c r="A3667" s="272" t="s">
        <v>10732</v>
      </c>
      <c r="B3667" s="272" t="s">
        <v>10733</v>
      </c>
      <c r="C3667" s="272" t="s">
        <v>10734</v>
      </c>
      <c r="D3667" s="272" t="s">
        <v>10735</v>
      </c>
      <c r="E3667" s="273" t="s">
        <v>7087</v>
      </c>
      <c r="F3667" s="272" t="s">
        <v>7087</v>
      </c>
      <c r="G3667" s="272">
        <v>97331</v>
      </c>
      <c r="H3667" s="272" t="s">
        <v>10906</v>
      </c>
      <c r="I3667" s="272" t="s">
        <v>261</v>
      </c>
      <c r="J3667" s="272" t="s">
        <v>7089</v>
      </c>
      <c r="K3667" s="273">
        <v>25.18</v>
      </c>
      <c r="L3667" s="272" t="s">
        <v>7090</v>
      </c>
    </row>
    <row r="3668" spans="1:12">
      <c r="A3668" s="272" t="s">
        <v>10732</v>
      </c>
      <c r="B3668" s="272" t="s">
        <v>10733</v>
      </c>
      <c r="C3668" s="272" t="s">
        <v>10734</v>
      </c>
      <c r="D3668" s="272" t="s">
        <v>10735</v>
      </c>
      <c r="E3668" s="273" t="s">
        <v>7087</v>
      </c>
      <c r="F3668" s="272" t="s">
        <v>7087</v>
      </c>
      <c r="G3668" s="272">
        <v>97332</v>
      </c>
      <c r="H3668" s="272" t="s">
        <v>10907</v>
      </c>
      <c r="I3668" s="272" t="s">
        <v>261</v>
      </c>
      <c r="J3668" s="272" t="s">
        <v>7089</v>
      </c>
      <c r="K3668" s="273">
        <v>40.86</v>
      </c>
      <c r="L3668" s="272" t="s">
        <v>7090</v>
      </c>
    </row>
    <row r="3669" spans="1:12">
      <c r="A3669" s="272" t="s">
        <v>10732</v>
      </c>
      <c r="B3669" s="272" t="s">
        <v>10733</v>
      </c>
      <c r="C3669" s="272" t="s">
        <v>10734</v>
      </c>
      <c r="D3669" s="272" t="s">
        <v>10735</v>
      </c>
      <c r="E3669" s="273" t="s">
        <v>7087</v>
      </c>
      <c r="F3669" s="272" t="s">
        <v>7087</v>
      </c>
      <c r="G3669" s="272">
        <v>97333</v>
      </c>
      <c r="H3669" s="272" t="s">
        <v>10908</v>
      </c>
      <c r="I3669" s="272" t="s">
        <v>261</v>
      </c>
      <c r="J3669" s="272" t="s">
        <v>7089</v>
      </c>
      <c r="K3669" s="273">
        <v>52.35</v>
      </c>
      <c r="L3669" s="272" t="s">
        <v>7090</v>
      </c>
    </row>
    <row r="3670" spans="1:12">
      <c r="A3670" s="272" t="s">
        <v>10732</v>
      </c>
      <c r="B3670" s="272" t="s">
        <v>10733</v>
      </c>
      <c r="C3670" s="272" t="s">
        <v>10734</v>
      </c>
      <c r="D3670" s="272" t="s">
        <v>10735</v>
      </c>
      <c r="E3670" s="273" t="s">
        <v>7087</v>
      </c>
      <c r="F3670" s="272" t="s">
        <v>7087</v>
      </c>
      <c r="G3670" s="272">
        <v>97334</v>
      </c>
      <c r="H3670" s="272" t="s">
        <v>10909</v>
      </c>
      <c r="I3670" s="272" t="s">
        <v>261</v>
      </c>
      <c r="J3670" s="272" t="s">
        <v>7089</v>
      </c>
      <c r="K3670" s="273">
        <v>64.010000000000005</v>
      </c>
      <c r="L3670" s="272" t="s">
        <v>7090</v>
      </c>
    </row>
    <row r="3671" spans="1:12">
      <c r="A3671" s="272" t="s">
        <v>10732</v>
      </c>
      <c r="B3671" s="272" t="s">
        <v>10733</v>
      </c>
      <c r="C3671" s="272" t="s">
        <v>10734</v>
      </c>
      <c r="D3671" s="272" t="s">
        <v>10735</v>
      </c>
      <c r="E3671" s="273" t="s">
        <v>7087</v>
      </c>
      <c r="F3671" s="272" t="s">
        <v>7087</v>
      </c>
      <c r="G3671" s="272">
        <v>97335</v>
      </c>
      <c r="H3671" s="272" t="s">
        <v>10910</v>
      </c>
      <c r="I3671" s="272" t="s">
        <v>261</v>
      </c>
      <c r="J3671" s="272" t="s">
        <v>7089</v>
      </c>
      <c r="K3671" s="273">
        <v>76.98</v>
      </c>
      <c r="L3671" s="272" t="s">
        <v>7090</v>
      </c>
    </row>
    <row r="3672" spans="1:12">
      <c r="A3672" s="272" t="s">
        <v>10732</v>
      </c>
      <c r="B3672" s="272" t="s">
        <v>10733</v>
      </c>
      <c r="C3672" s="272" t="s">
        <v>10734</v>
      </c>
      <c r="D3672" s="272" t="s">
        <v>10735</v>
      </c>
      <c r="E3672" s="273" t="s">
        <v>7087</v>
      </c>
      <c r="F3672" s="272" t="s">
        <v>7087</v>
      </c>
      <c r="G3672" s="272">
        <v>97336</v>
      </c>
      <c r="H3672" s="272" t="s">
        <v>10911</v>
      </c>
      <c r="I3672" s="272" t="s">
        <v>261</v>
      </c>
      <c r="J3672" s="272" t="s">
        <v>7089</v>
      </c>
      <c r="K3672" s="273">
        <v>97.99</v>
      </c>
      <c r="L3672" s="272" t="s">
        <v>7090</v>
      </c>
    </row>
    <row r="3673" spans="1:12">
      <c r="A3673" s="272" t="s">
        <v>10732</v>
      </c>
      <c r="B3673" s="272" t="s">
        <v>10733</v>
      </c>
      <c r="C3673" s="272" t="s">
        <v>10734</v>
      </c>
      <c r="D3673" s="272" t="s">
        <v>10735</v>
      </c>
      <c r="E3673" s="273" t="s">
        <v>7087</v>
      </c>
      <c r="F3673" s="272" t="s">
        <v>7087</v>
      </c>
      <c r="G3673" s="272">
        <v>97337</v>
      </c>
      <c r="H3673" s="272" t="s">
        <v>10912</v>
      </c>
      <c r="I3673" s="272" t="s">
        <v>261</v>
      </c>
      <c r="J3673" s="272" t="s">
        <v>7089</v>
      </c>
      <c r="K3673" s="273">
        <v>147.30000000000001</v>
      </c>
      <c r="L3673" s="272" t="s">
        <v>7090</v>
      </c>
    </row>
    <row r="3674" spans="1:12">
      <c r="A3674" s="272" t="s">
        <v>10732</v>
      </c>
      <c r="B3674" s="272" t="s">
        <v>10733</v>
      </c>
      <c r="C3674" s="272" t="s">
        <v>10734</v>
      </c>
      <c r="D3674" s="272" t="s">
        <v>10735</v>
      </c>
      <c r="E3674" s="273" t="s">
        <v>7087</v>
      </c>
      <c r="F3674" s="272" t="s">
        <v>7087</v>
      </c>
      <c r="G3674" s="272">
        <v>97338</v>
      </c>
      <c r="H3674" s="272" t="s">
        <v>10913</v>
      </c>
      <c r="I3674" s="272" t="s">
        <v>261</v>
      </c>
      <c r="J3674" s="272" t="s">
        <v>7089</v>
      </c>
      <c r="K3674" s="273">
        <v>177.23</v>
      </c>
      <c r="L3674" s="272" t="s">
        <v>7090</v>
      </c>
    </row>
    <row r="3675" spans="1:12">
      <c r="A3675" s="272" t="s">
        <v>10732</v>
      </c>
      <c r="B3675" s="272" t="s">
        <v>10733</v>
      </c>
      <c r="C3675" s="272" t="s">
        <v>10734</v>
      </c>
      <c r="D3675" s="272" t="s">
        <v>10735</v>
      </c>
      <c r="E3675" s="273" t="s">
        <v>7087</v>
      </c>
      <c r="F3675" s="272" t="s">
        <v>7087</v>
      </c>
      <c r="G3675" s="272">
        <v>97339</v>
      </c>
      <c r="H3675" s="272" t="s">
        <v>10914</v>
      </c>
      <c r="I3675" s="272" t="s">
        <v>261</v>
      </c>
      <c r="J3675" s="272" t="s">
        <v>7089</v>
      </c>
      <c r="K3675" s="273">
        <v>190.98</v>
      </c>
      <c r="L3675" s="272" t="s">
        <v>7090</v>
      </c>
    </row>
    <row r="3676" spans="1:12">
      <c r="A3676" s="272" t="s">
        <v>10732</v>
      </c>
      <c r="B3676" s="272" t="s">
        <v>10733</v>
      </c>
      <c r="C3676" s="272" t="s">
        <v>10734</v>
      </c>
      <c r="D3676" s="272" t="s">
        <v>10735</v>
      </c>
      <c r="E3676" s="273" t="s">
        <v>7087</v>
      </c>
      <c r="F3676" s="272" t="s">
        <v>7087</v>
      </c>
      <c r="G3676" s="272">
        <v>97340</v>
      </c>
      <c r="H3676" s="272" t="s">
        <v>10915</v>
      </c>
      <c r="I3676" s="272" t="s">
        <v>261</v>
      </c>
      <c r="J3676" s="272" t="s">
        <v>7089</v>
      </c>
      <c r="K3676" s="273">
        <v>192.24</v>
      </c>
      <c r="L3676" s="272" t="s">
        <v>7090</v>
      </c>
    </row>
    <row r="3677" spans="1:12">
      <c r="A3677" s="272" t="s">
        <v>10732</v>
      </c>
      <c r="B3677" s="272" t="s">
        <v>10733</v>
      </c>
      <c r="C3677" s="272" t="s">
        <v>10734</v>
      </c>
      <c r="D3677" s="272" t="s">
        <v>10735</v>
      </c>
      <c r="E3677" s="273" t="s">
        <v>7087</v>
      </c>
      <c r="F3677" s="272" t="s">
        <v>7087</v>
      </c>
      <c r="G3677" s="272">
        <v>97347</v>
      </c>
      <c r="H3677" s="272" t="s">
        <v>10916</v>
      </c>
      <c r="I3677" s="272" t="s">
        <v>261</v>
      </c>
      <c r="J3677" s="272" t="s">
        <v>7089</v>
      </c>
      <c r="K3677" s="273">
        <v>92.74</v>
      </c>
      <c r="L3677" s="272" t="s">
        <v>7090</v>
      </c>
    </row>
    <row r="3678" spans="1:12">
      <c r="A3678" s="272" t="s">
        <v>10732</v>
      </c>
      <c r="B3678" s="272" t="s">
        <v>10733</v>
      </c>
      <c r="C3678" s="272" t="s">
        <v>10734</v>
      </c>
      <c r="D3678" s="272" t="s">
        <v>10735</v>
      </c>
      <c r="E3678" s="273" t="s">
        <v>7087</v>
      </c>
      <c r="F3678" s="272" t="s">
        <v>7087</v>
      </c>
      <c r="G3678" s="272">
        <v>97348</v>
      </c>
      <c r="H3678" s="272" t="s">
        <v>10917</v>
      </c>
      <c r="I3678" s="272" t="s">
        <v>261</v>
      </c>
      <c r="J3678" s="272" t="s">
        <v>7089</v>
      </c>
      <c r="K3678" s="273">
        <v>128.03</v>
      </c>
      <c r="L3678" s="272" t="s">
        <v>7090</v>
      </c>
    </row>
    <row r="3679" spans="1:12">
      <c r="A3679" s="272" t="s">
        <v>10732</v>
      </c>
      <c r="B3679" s="272" t="s">
        <v>10733</v>
      </c>
      <c r="C3679" s="272" t="s">
        <v>10734</v>
      </c>
      <c r="D3679" s="272" t="s">
        <v>10735</v>
      </c>
      <c r="E3679" s="273" t="s">
        <v>7087</v>
      </c>
      <c r="F3679" s="272" t="s">
        <v>7087</v>
      </c>
      <c r="G3679" s="272">
        <v>97349</v>
      </c>
      <c r="H3679" s="272" t="s">
        <v>10918</v>
      </c>
      <c r="I3679" s="272" t="s">
        <v>261</v>
      </c>
      <c r="J3679" s="272" t="s">
        <v>7089</v>
      </c>
      <c r="K3679" s="273">
        <v>184.45</v>
      </c>
      <c r="L3679" s="272" t="s">
        <v>7090</v>
      </c>
    </row>
    <row r="3680" spans="1:12">
      <c r="A3680" s="272" t="s">
        <v>10732</v>
      </c>
      <c r="B3680" s="272" t="s">
        <v>10733</v>
      </c>
      <c r="C3680" s="272" t="s">
        <v>10734</v>
      </c>
      <c r="D3680" s="272" t="s">
        <v>10735</v>
      </c>
      <c r="E3680" s="273" t="s">
        <v>7087</v>
      </c>
      <c r="F3680" s="272" t="s">
        <v>7087</v>
      </c>
      <c r="G3680" s="272">
        <v>97350</v>
      </c>
      <c r="H3680" s="272" t="s">
        <v>10919</v>
      </c>
      <c r="I3680" s="272" t="s">
        <v>261</v>
      </c>
      <c r="J3680" s="272" t="s">
        <v>7089</v>
      </c>
      <c r="K3680" s="273">
        <v>223.92</v>
      </c>
      <c r="L3680" s="272" t="s">
        <v>7090</v>
      </c>
    </row>
    <row r="3681" spans="1:12">
      <c r="A3681" s="272" t="s">
        <v>10732</v>
      </c>
      <c r="B3681" s="272" t="s">
        <v>10733</v>
      </c>
      <c r="C3681" s="272" t="s">
        <v>10734</v>
      </c>
      <c r="D3681" s="272" t="s">
        <v>10735</v>
      </c>
      <c r="E3681" s="273" t="s">
        <v>7087</v>
      </c>
      <c r="F3681" s="272" t="s">
        <v>7087</v>
      </c>
      <c r="G3681" s="272">
        <v>97351</v>
      </c>
      <c r="H3681" s="272" t="s">
        <v>10920</v>
      </c>
      <c r="I3681" s="272" t="s">
        <v>261</v>
      </c>
      <c r="J3681" s="272" t="s">
        <v>7089</v>
      </c>
      <c r="K3681" s="273">
        <v>309.55</v>
      </c>
      <c r="L3681" s="272" t="s">
        <v>7090</v>
      </c>
    </row>
    <row r="3682" spans="1:12">
      <c r="A3682" s="272" t="s">
        <v>10732</v>
      </c>
      <c r="B3682" s="272" t="s">
        <v>10733</v>
      </c>
      <c r="C3682" s="272" t="s">
        <v>10734</v>
      </c>
      <c r="D3682" s="272" t="s">
        <v>10735</v>
      </c>
      <c r="E3682" s="273" t="s">
        <v>7087</v>
      </c>
      <c r="F3682" s="272" t="s">
        <v>7087</v>
      </c>
      <c r="G3682" s="272">
        <v>97352</v>
      </c>
      <c r="H3682" s="272" t="s">
        <v>10921</v>
      </c>
      <c r="I3682" s="272" t="s">
        <v>261</v>
      </c>
      <c r="J3682" s="272" t="s">
        <v>7089</v>
      </c>
      <c r="K3682" s="273">
        <v>401.07</v>
      </c>
      <c r="L3682" s="272" t="s">
        <v>7090</v>
      </c>
    </row>
    <row r="3683" spans="1:12">
      <c r="A3683" s="272" t="s">
        <v>10732</v>
      </c>
      <c r="B3683" s="272" t="s">
        <v>10733</v>
      </c>
      <c r="C3683" s="272" t="s">
        <v>10734</v>
      </c>
      <c r="D3683" s="272" t="s">
        <v>10735</v>
      </c>
      <c r="E3683" s="273" t="s">
        <v>7087</v>
      </c>
      <c r="F3683" s="272" t="s">
        <v>7087</v>
      </c>
      <c r="G3683" s="272">
        <v>97353</v>
      </c>
      <c r="H3683" s="272" t="s">
        <v>10922</v>
      </c>
      <c r="I3683" s="272" t="s">
        <v>261</v>
      </c>
      <c r="J3683" s="272" t="s">
        <v>7089</v>
      </c>
      <c r="K3683" s="273">
        <v>61.66</v>
      </c>
      <c r="L3683" s="272" t="s">
        <v>7090</v>
      </c>
    </row>
    <row r="3684" spans="1:12">
      <c r="A3684" s="272" t="s">
        <v>10732</v>
      </c>
      <c r="B3684" s="272" t="s">
        <v>10733</v>
      </c>
      <c r="C3684" s="272" t="s">
        <v>10734</v>
      </c>
      <c r="D3684" s="272" t="s">
        <v>10735</v>
      </c>
      <c r="E3684" s="273" t="s">
        <v>7087</v>
      </c>
      <c r="F3684" s="272" t="s">
        <v>7087</v>
      </c>
      <c r="G3684" s="272">
        <v>97354</v>
      </c>
      <c r="H3684" s="272" t="s">
        <v>10923</v>
      </c>
      <c r="I3684" s="272" t="s">
        <v>261</v>
      </c>
      <c r="J3684" s="272" t="s">
        <v>7089</v>
      </c>
      <c r="K3684" s="273">
        <v>97.55</v>
      </c>
      <c r="L3684" s="272" t="s">
        <v>7090</v>
      </c>
    </row>
    <row r="3685" spans="1:12">
      <c r="A3685" s="272" t="s">
        <v>10732</v>
      </c>
      <c r="B3685" s="272" t="s">
        <v>10733</v>
      </c>
      <c r="C3685" s="272" t="s">
        <v>10734</v>
      </c>
      <c r="D3685" s="272" t="s">
        <v>10735</v>
      </c>
      <c r="E3685" s="273" t="s">
        <v>7087</v>
      </c>
      <c r="F3685" s="272" t="s">
        <v>7087</v>
      </c>
      <c r="G3685" s="272">
        <v>97355</v>
      </c>
      <c r="H3685" s="272" t="s">
        <v>10924</v>
      </c>
      <c r="I3685" s="272" t="s">
        <v>261</v>
      </c>
      <c r="J3685" s="272" t="s">
        <v>7089</v>
      </c>
      <c r="K3685" s="273">
        <v>133.19</v>
      </c>
      <c r="L3685" s="272" t="s">
        <v>7090</v>
      </c>
    </row>
    <row r="3686" spans="1:12">
      <c r="A3686" s="272" t="s">
        <v>10732</v>
      </c>
      <c r="B3686" s="272" t="s">
        <v>10733</v>
      </c>
      <c r="C3686" s="272" t="s">
        <v>10734</v>
      </c>
      <c r="D3686" s="272" t="s">
        <v>10735</v>
      </c>
      <c r="E3686" s="273" t="s">
        <v>7087</v>
      </c>
      <c r="F3686" s="272" t="s">
        <v>7087</v>
      </c>
      <c r="G3686" s="272">
        <v>97356</v>
      </c>
      <c r="H3686" s="272" t="s">
        <v>10925</v>
      </c>
      <c r="I3686" s="272" t="s">
        <v>261</v>
      </c>
      <c r="J3686" s="272" t="s">
        <v>7089</v>
      </c>
      <c r="K3686" s="273">
        <v>72.22</v>
      </c>
      <c r="L3686" s="272" t="s">
        <v>7090</v>
      </c>
    </row>
    <row r="3687" spans="1:12">
      <c r="A3687" s="272" t="s">
        <v>10732</v>
      </c>
      <c r="B3687" s="272" t="s">
        <v>10733</v>
      </c>
      <c r="C3687" s="272" t="s">
        <v>10734</v>
      </c>
      <c r="D3687" s="272" t="s">
        <v>10735</v>
      </c>
      <c r="E3687" s="273" t="s">
        <v>7087</v>
      </c>
      <c r="F3687" s="272" t="s">
        <v>7087</v>
      </c>
      <c r="G3687" s="272">
        <v>97357</v>
      </c>
      <c r="H3687" s="272" t="s">
        <v>10926</v>
      </c>
      <c r="I3687" s="272" t="s">
        <v>261</v>
      </c>
      <c r="J3687" s="272" t="s">
        <v>7089</v>
      </c>
      <c r="K3687" s="273">
        <v>115.71</v>
      </c>
      <c r="L3687" s="272" t="s">
        <v>7090</v>
      </c>
    </row>
    <row r="3688" spans="1:12">
      <c r="A3688" s="272" t="s">
        <v>10732</v>
      </c>
      <c r="B3688" s="272" t="s">
        <v>10733</v>
      </c>
      <c r="C3688" s="272" t="s">
        <v>10734</v>
      </c>
      <c r="D3688" s="272" t="s">
        <v>10735</v>
      </c>
      <c r="E3688" s="273" t="s">
        <v>7087</v>
      </c>
      <c r="F3688" s="272" t="s">
        <v>7087</v>
      </c>
      <c r="G3688" s="272">
        <v>97358</v>
      </c>
      <c r="H3688" s="272" t="s">
        <v>10927</v>
      </c>
      <c r="I3688" s="272" t="s">
        <v>261</v>
      </c>
      <c r="J3688" s="272" t="s">
        <v>7089</v>
      </c>
      <c r="K3688" s="273">
        <v>157.96</v>
      </c>
      <c r="L3688" s="272" t="s">
        <v>7090</v>
      </c>
    </row>
    <row r="3689" spans="1:12">
      <c r="A3689" s="272" t="s">
        <v>10732</v>
      </c>
      <c r="B3689" s="272" t="s">
        <v>10733</v>
      </c>
      <c r="C3689" s="272" t="s">
        <v>10734</v>
      </c>
      <c r="D3689" s="272" t="s">
        <v>10735</v>
      </c>
      <c r="E3689" s="273" t="s">
        <v>7087</v>
      </c>
      <c r="F3689" s="272" t="s">
        <v>7087</v>
      </c>
      <c r="G3689" s="272">
        <v>97498</v>
      </c>
      <c r="H3689" s="272" t="s">
        <v>10928</v>
      </c>
      <c r="I3689" s="272" t="s">
        <v>261</v>
      </c>
      <c r="J3689" s="272" t="s">
        <v>7089</v>
      </c>
      <c r="K3689" s="273">
        <v>45.06</v>
      </c>
      <c r="L3689" s="272" t="s">
        <v>7090</v>
      </c>
    </row>
    <row r="3690" spans="1:12">
      <c r="A3690" s="272" t="s">
        <v>10732</v>
      </c>
      <c r="B3690" s="272" t="s">
        <v>10733</v>
      </c>
      <c r="C3690" s="272" t="s">
        <v>10734</v>
      </c>
      <c r="D3690" s="272" t="s">
        <v>10735</v>
      </c>
      <c r="E3690" s="273" t="s">
        <v>7087</v>
      </c>
      <c r="F3690" s="272" t="s">
        <v>7087</v>
      </c>
      <c r="G3690" s="272">
        <v>97535</v>
      </c>
      <c r="H3690" s="272" t="s">
        <v>10929</v>
      </c>
      <c r="I3690" s="272" t="s">
        <v>261</v>
      </c>
      <c r="J3690" s="272" t="s">
        <v>7089</v>
      </c>
      <c r="K3690" s="273">
        <v>49.87</v>
      </c>
      <c r="L3690" s="272" t="s">
        <v>7090</v>
      </c>
    </row>
    <row r="3691" spans="1:12">
      <c r="A3691" s="272" t="s">
        <v>10732</v>
      </c>
      <c r="B3691" s="272" t="s">
        <v>10733</v>
      </c>
      <c r="C3691" s="272" t="s">
        <v>10734</v>
      </c>
      <c r="D3691" s="272" t="s">
        <v>10735</v>
      </c>
      <c r="E3691" s="273" t="s">
        <v>7087</v>
      </c>
      <c r="F3691" s="272" t="s">
        <v>7087</v>
      </c>
      <c r="G3691" s="272">
        <v>97536</v>
      </c>
      <c r="H3691" s="272" t="s">
        <v>10930</v>
      </c>
      <c r="I3691" s="272" t="s">
        <v>261</v>
      </c>
      <c r="J3691" s="272" t="s">
        <v>7089</v>
      </c>
      <c r="K3691" s="273">
        <v>60.94</v>
      </c>
      <c r="L3691" s="272" t="s">
        <v>7090</v>
      </c>
    </row>
    <row r="3692" spans="1:12">
      <c r="A3692" s="272" t="s">
        <v>10732</v>
      </c>
      <c r="B3692" s="272" t="s">
        <v>10733</v>
      </c>
      <c r="C3692" s="272" t="s">
        <v>10734</v>
      </c>
      <c r="D3692" s="272" t="s">
        <v>10735</v>
      </c>
      <c r="E3692" s="273" t="s">
        <v>7087</v>
      </c>
      <c r="F3692" s="272" t="s">
        <v>7087</v>
      </c>
      <c r="G3692" s="272">
        <v>100788</v>
      </c>
      <c r="H3692" s="272" t="s">
        <v>10931</v>
      </c>
      <c r="I3692" s="272" t="s">
        <v>17</v>
      </c>
      <c r="J3692" s="272" t="s">
        <v>7089</v>
      </c>
      <c r="K3692" s="273">
        <v>699.86</v>
      </c>
      <c r="L3692" s="272" t="s">
        <v>7090</v>
      </c>
    </row>
    <row r="3693" spans="1:12">
      <c r="A3693" s="272" t="s">
        <v>10732</v>
      </c>
      <c r="B3693" s="272" t="s">
        <v>10733</v>
      </c>
      <c r="C3693" s="272" t="s">
        <v>10734</v>
      </c>
      <c r="D3693" s="272" t="s">
        <v>10735</v>
      </c>
      <c r="E3693" s="273" t="s">
        <v>7087</v>
      </c>
      <c r="F3693" s="272" t="s">
        <v>7087</v>
      </c>
      <c r="G3693" s="272">
        <v>100791</v>
      </c>
      <c r="H3693" s="272" t="s">
        <v>10932</v>
      </c>
      <c r="I3693" s="272" t="s">
        <v>261</v>
      </c>
      <c r="J3693" s="272" t="s">
        <v>7089</v>
      </c>
      <c r="K3693" s="273">
        <v>17.88</v>
      </c>
      <c r="L3693" s="272" t="s">
        <v>7090</v>
      </c>
    </row>
    <row r="3694" spans="1:12">
      <c r="A3694" s="272" t="s">
        <v>10732</v>
      </c>
      <c r="B3694" s="272" t="s">
        <v>10733</v>
      </c>
      <c r="C3694" s="272" t="s">
        <v>10734</v>
      </c>
      <c r="D3694" s="272" t="s">
        <v>10735</v>
      </c>
      <c r="E3694" s="273" t="s">
        <v>7087</v>
      </c>
      <c r="F3694" s="272" t="s">
        <v>7087</v>
      </c>
      <c r="G3694" s="272">
        <v>100792</v>
      </c>
      <c r="H3694" s="272" t="s">
        <v>10933</v>
      </c>
      <c r="I3694" s="272" t="s">
        <v>261</v>
      </c>
      <c r="J3694" s="272" t="s">
        <v>7089</v>
      </c>
      <c r="K3694" s="273">
        <v>25.67</v>
      </c>
      <c r="L3694" s="272" t="s">
        <v>7090</v>
      </c>
    </row>
    <row r="3695" spans="1:12">
      <c r="A3695" s="272" t="s">
        <v>10732</v>
      </c>
      <c r="B3695" s="272" t="s">
        <v>10733</v>
      </c>
      <c r="C3695" s="272" t="s">
        <v>10734</v>
      </c>
      <c r="D3695" s="272" t="s">
        <v>10735</v>
      </c>
      <c r="E3695" s="273" t="s">
        <v>7087</v>
      </c>
      <c r="F3695" s="272" t="s">
        <v>7087</v>
      </c>
      <c r="G3695" s="272">
        <v>100793</v>
      </c>
      <c r="H3695" s="272" t="s">
        <v>10934</v>
      </c>
      <c r="I3695" s="272" t="s">
        <v>261</v>
      </c>
      <c r="J3695" s="272" t="s">
        <v>7089</v>
      </c>
      <c r="K3695" s="273">
        <v>33.770000000000003</v>
      </c>
      <c r="L3695" s="272" t="s">
        <v>7090</v>
      </c>
    </row>
    <row r="3696" spans="1:12">
      <c r="A3696" s="272" t="s">
        <v>10732</v>
      </c>
      <c r="B3696" s="272" t="s">
        <v>10733</v>
      </c>
      <c r="C3696" s="272" t="s">
        <v>10734</v>
      </c>
      <c r="D3696" s="272" t="s">
        <v>10735</v>
      </c>
      <c r="E3696" s="273" t="s">
        <v>7087</v>
      </c>
      <c r="F3696" s="272" t="s">
        <v>7087</v>
      </c>
      <c r="G3696" s="272">
        <v>100794</v>
      </c>
      <c r="H3696" s="272" t="s">
        <v>10935</v>
      </c>
      <c r="I3696" s="272" t="s">
        <v>261</v>
      </c>
      <c r="J3696" s="272" t="s">
        <v>7089</v>
      </c>
      <c r="K3696" s="273">
        <v>45.22</v>
      </c>
      <c r="L3696" s="272" t="s">
        <v>7090</v>
      </c>
    </row>
    <row r="3697" spans="1:12">
      <c r="A3697" s="272" t="s">
        <v>10732</v>
      </c>
      <c r="B3697" s="272" t="s">
        <v>10733</v>
      </c>
      <c r="C3697" s="272" t="s">
        <v>10734</v>
      </c>
      <c r="D3697" s="272" t="s">
        <v>10735</v>
      </c>
      <c r="E3697" s="273" t="s">
        <v>7087</v>
      </c>
      <c r="F3697" s="272" t="s">
        <v>7087</v>
      </c>
      <c r="G3697" s="272">
        <v>100799</v>
      </c>
      <c r="H3697" s="272" t="s">
        <v>10936</v>
      </c>
      <c r="I3697" s="272" t="s">
        <v>261</v>
      </c>
      <c r="J3697" s="272" t="s">
        <v>7089</v>
      </c>
      <c r="K3697" s="273">
        <v>18.38</v>
      </c>
      <c r="L3697" s="272" t="s">
        <v>7090</v>
      </c>
    </row>
    <row r="3698" spans="1:12">
      <c r="A3698" s="272" t="s">
        <v>10732</v>
      </c>
      <c r="B3698" s="272" t="s">
        <v>10733</v>
      </c>
      <c r="C3698" s="272" t="s">
        <v>10734</v>
      </c>
      <c r="D3698" s="272" t="s">
        <v>10735</v>
      </c>
      <c r="E3698" s="273" t="s">
        <v>7087</v>
      </c>
      <c r="F3698" s="272" t="s">
        <v>7087</v>
      </c>
      <c r="G3698" s="272">
        <v>100800</v>
      </c>
      <c r="H3698" s="272" t="s">
        <v>10937</v>
      </c>
      <c r="I3698" s="272" t="s">
        <v>261</v>
      </c>
      <c r="J3698" s="272" t="s">
        <v>7089</v>
      </c>
      <c r="K3698" s="273">
        <v>26.18</v>
      </c>
      <c r="L3698" s="272" t="s">
        <v>7090</v>
      </c>
    </row>
    <row r="3699" spans="1:12">
      <c r="A3699" s="272" t="s">
        <v>10732</v>
      </c>
      <c r="B3699" s="272" t="s">
        <v>10733</v>
      </c>
      <c r="C3699" s="272" t="s">
        <v>10734</v>
      </c>
      <c r="D3699" s="272" t="s">
        <v>10735</v>
      </c>
      <c r="E3699" s="273" t="s">
        <v>7087</v>
      </c>
      <c r="F3699" s="272" t="s">
        <v>7087</v>
      </c>
      <c r="G3699" s="272">
        <v>100801</v>
      </c>
      <c r="H3699" s="272" t="s">
        <v>10938</v>
      </c>
      <c r="I3699" s="272" t="s">
        <v>261</v>
      </c>
      <c r="J3699" s="272" t="s">
        <v>7089</v>
      </c>
      <c r="K3699" s="273">
        <v>34.28</v>
      </c>
      <c r="L3699" s="272" t="s">
        <v>7090</v>
      </c>
    </row>
    <row r="3700" spans="1:12">
      <c r="A3700" s="272" t="s">
        <v>10732</v>
      </c>
      <c r="B3700" s="272" t="s">
        <v>10733</v>
      </c>
      <c r="C3700" s="272" t="s">
        <v>10734</v>
      </c>
      <c r="D3700" s="272" t="s">
        <v>10735</v>
      </c>
      <c r="E3700" s="273" t="s">
        <v>7087</v>
      </c>
      <c r="F3700" s="272" t="s">
        <v>7087</v>
      </c>
      <c r="G3700" s="272">
        <v>100802</v>
      </c>
      <c r="H3700" s="272" t="s">
        <v>10939</v>
      </c>
      <c r="I3700" s="272" t="s">
        <v>261</v>
      </c>
      <c r="J3700" s="272" t="s">
        <v>7089</v>
      </c>
      <c r="K3700" s="273">
        <v>45.72</v>
      </c>
      <c r="L3700" s="272" t="s">
        <v>7090</v>
      </c>
    </row>
    <row r="3701" spans="1:12">
      <c r="A3701" s="272" t="s">
        <v>10732</v>
      </c>
      <c r="B3701" s="272" t="s">
        <v>10733</v>
      </c>
      <c r="C3701" s="272" t="s">
        <v>10734</v>
      </c>
      <c r="D3701" s="272" t="s">
        <v>10735</v>
      </c>
      <c r="E3701" s="273" t="s">
        <v>7087</v>
      </c>
      <c r="F3701" s="272" t="s">
        <v>7087</v>
      </c>
      <c r="G3701" s="272">
        <v>100803</v>
      </c>
      <c r="H3701" s="272" t="s">
        <v>10940</v>
      </c>
      <c r="I3701" s="272" t="s">
        <v>261</v>
      </c>
      <c r="J3701" s="272" t="s">
        <v>7089</v>
      </c>
      <c r="K3701" s="273">
        <v>16.84</v>
      </c>
      <c r="L3701" s="272" t="s">
        <v>7090</v>
      </c>
    </row>
    <row r="3702" spans="1:12">
      <c r="A3702" s="272" t="s">
        <v>10732</v>
      </c>
      <c r="B3702" s="272" t="s">
        <v>10733</v>
      </c>
      <c r="C3702" s="272" t="s">
        <v>10734</v>
      </c>
      <c r="D3702" s="272" t="s">
        <v>10735</v>
      </c>
      <c r="E3702" s="273" t="s">
        <v>7087</v>
      </c>
      <c r="F3702" s="272" t="s">
        <v>7087</v>
      </c>
      <c r="G3702" s="272">
        <v>100804</v>
      </c>
      <c r="H3702" s="272" t="s">
        <v>10941</v>
      </c>
      <c r="I3702" s="272" t="s">
        <v>261</v>
      </c>
      <c r="J3702" s="272" t="s">
        <v>7089</v>
      </c>
      <c r="K3702" s="273">
        <v>24.44</v>
      </c>
      <c r="L3702" s="272" t="s">
        <v>7090</v>
      </c>
    </row>
    <row r="3703" spans="1:12">
      <c r="A3703" s="272" t="s">
        <v>10732</v>
      </c>
      <c r="B3703" s="272" t="s">
        <v>10733</v>
      </c>
      <c r="C3703" s="272" t="s">
        <v>10734</v>
      </c>
      <c r="D3703" s="272" t="s">
        <v>10735</v>
      </c>
      <c r="E3703" s="273" t="s">
        <v>7087</v>
      </c>
      <c r="F3703" s="272" t="s">
        <v>7087</v>
      </c>
      <c r="G3703" s="272">
        <v>100805</v>
      </c>
      <c r="H3703" s="272" t="s">
        <v>10942</v>
      </c>
      <c r="I3703" s="272" t="s">
        <v>261</v>
      </c>
      <c r="J3703" s="272" t="s">
        <v>7089</v>
      </c>
      <c r="K3703" s="273">
        <v>32.29</v>
      </c>
      <c r="L3703" s="272" t="s">
        <v>7090</v>
      </c>
    </row>
    <row r="3704" spans="1:12">
      <c r="A3704" s="272" t="s">
        <v>10732</v>
      </c>
      <c r="B3704" s="272" t="s">
        <v>10733</v>
      </c>
      <c r="C3704" s="272" t="s">
        <v>10734</v>
      </c>
      <c r="D3704" s="272" t="s">
        <v>10735</v>
      </c>
      <c r="E3704" s="273" t="s">
        <v>7087</v>
      </c>
      <c r="F3704" s="272" t="s">
        <v>7087</v>
      </c>
      <c r="G3704" s="272">
        <v>100806</v>
      </c>
      <c r="H3704" s="272" t="s">
        <v>10943</v>
      </c>
      <c r="I3704" s="272" t="s">
        <v>261</v>
      </c>
      <c r="J3704" s="272" t="s">
        <v>7089</v>
      </c>
      <c r="K3704" s="273">
        <v>43.4</v>
      </c>
      <c r="L3704" s="272" t="s">
        <v>7090</v>
      </c>
    </row>
    <row r="3705" spans="1:12">
      <c r="A3705" s="272" t="s">
        <v>10732</v>
      </c>
      <c r="B3705" s="272" t="s">
        <v>10733</v>
      </c>
      <c r="C3705" s="272" t="s">
        <v>10734</v>
      </c>
      <c r="D3705" s="272" t="s">
        <v>10735</v>
      </c>
      <c r="E3705" s="273" t="s">
        <v>7087</v>
      </c>
      <c r="F3705" s="272" t="s">
        <v>7087</v>
      </c>
      <c r="G3705" s="272">
        <v>100807</v>
      </c>
      <c r="H3705" s="272" t="s">
        <v>10944</v>
      </c>
      <c r="I3705" s="272" t="s">
        <v>261</v>
      </c>
      <c r="J3705" s="272" t="s">
        <v>7089</v>
      </c>
      <c r="K3705" s="273">
        <v>24.32</v>
      </c>
      <c r="L3705" s="272" t="s">
        <v>7090</v>
      </c>
    </row>
    <row r="3706" spans="1:12">
      <c r="A3706" s="272" t="s">
        <v>10732</v>
      </c>
      <c r="B3706" s="272" t="s">
        <v>10733</v>
      </c>
      <c r="C3706" s="272" t="s">
        <v>10734</v>
      </c>
      <c r="D3706" s="272" t="s">
        <v>10735</v>
      </c>
      <c r="E3706" s="273" t="s">
        <v>7087</v>
      </c>
      <c r="F3706" s="272" t="s">
        <v>7087</v>
      </c>
      <c r="G3706" s="272">
        <v>100808</v>
      </c>
      <c r="H3706" s="272" t="s">
        <v>10945</v>
      </c>
      <c r="I3706" s="272" t="s">
        <v>261</v>
      </c>
      <c r="J3706" s="272" t="s">
        <v>7089</v>
      </c>
      <c r="K3706" s="273">
        <v>33.22</v>
      </c>
      <c r="L3706" s="272" t="s">
        <v>7090</v>
      </c>
    </row>
    <row r="3707" spans="1:12">
      <c r="A3707" s="272" t="s">
        <v>10732</v>
      </c>
      <c r="B3707" s="272" t="s">
        <v>10733</v>
      </c>
      <c r="C3707" s="272" t="s">
        <v>10734</v>
      </c>
      <c r="D3707" s="272" t="s">
        <v>10735</v>
      </c>
      <c r="E3707" s="273" t="s">
        <v>7087</v>
      </c>
      <c r="F3707" s="272" t="s">
        <v>7087</v>
      </c>
      <c r="G3707" s="272">
        <v>100809</v>
      </c>
      <c r="H3707" s="272" t="s">
        <v>10946</v>
      </c>
      <c r="I3707" s="272" t="s">
        <v>261</v>
      </c>
      <c r="J3707" s="272" t="s">
        <v>7089</v>
      </c>
      <c r="K3707" s="273">
        <v>42.7</v>
      </c>
      <c r="L3707" s="272" t="s">
        <v>7090</v>
      </c>
    </row>
    <row r="3708" spans="1:12">
      <c r="A3708" s="272" t="s">
        <v>10732</v>
      </c>
      <c r="B3708" s="272" t="s">
        <v>10733</v>
      </c>
      <c r="C3708" s="272" t="s">
        <v>10734</v>
      </c>
      <c r="D3708" s="272" t="s">
        <v>10735</v>
      </c>
      <c r="E3708" s="273" t="s">
        <v>7087</v>
      </c>
      <c r="F3708" s="272" t="s">
        <v>7087</v>
      </c>
      <c r="G3708" s="272">
        <v>100810</v>
      </c>
      <c r="H3708" s="272" t="s">
        <v>10947</v>
      </c>
      <c r="I3708" s="272" t="s">
        <v>261</v>
      </c>
      <c r="J3708" s="272" t="s">
        <v>7089</v>
      </c>
      <c r="K3708" s="273">
        <v>56.07</v>
      </c>
      <c r="L3708" s="272" t="s">
        <v>7090</v>
      </c>
    </row>
    <row r="3709" spans="1:12">
      <c r="A3709" s="272" t="s">
        <v>10732</v>
      </c>
      <c r="B3709" s="272" t="s">
        <v>10733</v>
      </c>
      <c r="C3709" s="272" t="s">
        <v>10734</v>
      </c>
      <c r="D3709" s="272" t="s">
        <v>10735</v>
      </c>
      <c r="E3709" s="273" t="s">
        <v>7087</v>
      </c>
      <c r="F3709" s="272" t="s">
        <v>7087</v>
      </c>
      <c r="G3709" s="272">
        <v>101918</v>
      </c>
      <c r="H3709" s="272" t="s">
        <v>10948</v>
      </c>
      <c r="I3709" s="272" t="s">
        <v>261</v>
      </c>
      <c r="J3709" s="272" t="s">
        <v>7089</v>
      </c>
      <c r="K3709" s="273">
        <v>210.57</v>
      </c>
      <c r="L3709" s="272" t="s">
        <v>7090</v>
      </c>
    </row>
    <row r="3710" spans="1:12">
      <c r="A3710" s="272" t="s">
        <v>10732</v>
      </c>
      <c r="B3710" s="272" t="s">
        <v>10733</v>
      </c>
      <c r="C3710" s="272" t="s">
        <v>10734</v>
      </c>
      <c r="D3710" s="272" t="s">
        <v>10735</v>
      </c>
      <c r="E3710" s="273" t="s">
        <v>7087</v>
      </c>
      <c r="F3710" s="272" t="s">
        <v>7087</v>
      </c>
      <c r="G3710" s="272">
        <v>101919</v>
      </c>
      <c r="H3710" s="272" t="s">
        <v>10949</v>
      </c>
      <c r="I3710" s="272" t="s">
        <v>17</v>
      </c>
      <c r="J3710" s="272" t="s">
        <v>7089</v>
      </c>
      <c r="K3710" s="273">
        <v>451.67</v>
      </c>
      <c r="L3710" s="272" t="s">
        <v>7090</v>
      </c>
    </row>
    <row r="3711" spans="1:12">
      <c r="A3711" s="272" t="s">
        <v>10732</v>
      </c>
      <c r="B3711" s="272" t="s">
        <v>10733</v>
      </c>
      <c r="C3711" s="272" t="s">
        <v>10734</v>
      </c>
      <c r="D3711" s="272" t="s">
        <v>10735</v>
      </c>
      <c r="E3711" s="273" t="s">
        <v>7087</v>
      </c>
      <c r="F3711" s="272" t="s">
        <v>7087</v>
      </c>
      <c r="G3711" s="272">
        <v>101920</v>
      </c>
      <c r="H3711" s="272" t="s">
        <v>10950</v>
      </c>
      <c r="I3711" s="272" t="s">
        <v>17</v>
      </c>
      <c r="J3711" s="272" t="s">
        <v>7089</v>
      </c>
      <c r="K3711" s="273">
        <v>212.7</v>
      </c>
      <c r="L3711" s="272" t="s">
        <v>7090</v>
      </c>
    </row>
    <row r="3712" spans="1:12">
      <c r="A3712" s="272" t="s">
        <v>10732</v>
      </c>
      <c r="B3712" s="272" t="s">
        <v>10733</v>
      </c>
      <c r="C3712" s="272" t="s">
        <v>10734</v>
      </c>
      <c r="D3712" s="272" t="s">
        <v>10735</v>
      </c>
      <c r="E3712" s="273" t="s">
        <v>7087</v>
      </c>
      <c r="F3712" s="272" t="s">
        <v>7087</v>
      </c>
      <c r="G3712" s="272">
        <v>101921</v>
      </c>
      <c r="H3712" s="272" t="s">
        <v>10951</v>
      </c>
      <c r="I3712" s="272" t="s">
        <v>17</v>
      </c>
      <c r="J3712" s="272" t="s">
        <v>7089</v>
      </c>
      <c r="K3712" s="273">
        <v>243.47</v>
      </c>
      <c r="L3712" s="272" t="s">
        <v>7090</v>
      </c>
    </row>
    <row r="3713" spans="1:12">
      <c r="A3713" s="272" t="s">
        <v>10732</v>
      </c>
      <c r="B3713" s="272" t="s">
        <v>10733</v>
      </c>
      <c r="C3713" s="272" t="s">
        <v>10734</v>
      </c>
      <c r="D3713" s="272" t="s">
        <v>10735</v>
      </c>
      <c r="E3713" s="273" t="s">
        <v>7087</v>
      </c>
      <c r="F3713" s="272" t="s">
        <v>7087</v>
      </c>
      <c r="G3713" s="272">
        <v>101922</v>
      </c>
      <c r="H3713" s="272" t="s">
        <v>10952</v>
      </c>
      <c r="I3713" s="272" t="s">
        <v>17</v>
      </c>
      <c r="J3713" s="272" t="s">
        <v>7089</v>
      </c>
      <c r="K3713" s="273">
        <v>243.47</v>
      </c>
      <c r="L3713" s="272" t="s">
        <v>7090</v>
      </c>
    </row>
    <row r="3714" spans="1:12">
      <c r="A3714" s="272" t="s">
        <v>10732</v>
      </c>
      <c r="B3714" s="272" t="s">
        <v>10733</v>
      </c>
      <c r="C3714" s="272" t="s">
        <v>10734</v>
      </c>
      <c r="D3714" s="272" t="s">
        <v>10735</v>
      </c>
      <c r="E3714" s="273" t="s">
        <v>7087</v>
      </c>
      <c r="F3714" s="272" t="s">
        <v>7087</v>
      </c>
      <c r="G3714" s="272">
        <v>101923</v>
      </c>
      <c r="H3714" s="272" t="s">
        <v>10953</v>
      </c>
      <c r="I3714" s="272" t="s">
        <v>17</v>
      </c>
      <c r="J3714" s="272" t="s">
        <v>7089</v>
      </c>
      <c r="K3714" s="273">
        <v>243.47</v>
      </c>
      <c r="L3714" s="272" t="s">
        <v>7090</v>
      </c>
    </row>
    <row r="3715" spans="1:12">
      <c r="A3715" s="272" t="s">
        <v>10732</v>
      </c>
      <c r="B3715" s="272" t="s">
        <v>10733</v>
      </c>
      <c r="C3715" s="272" t="s">
        <v>10734</v>
      </c>
      <c r="D3715" s="272" t="s">
        <v>10735</v>
      </c>
      <c r="E3715" s="273" t="s">
        <v>7087</v>
      </c>
      <c r="F3715" s="272" t="s">
        <v>7087</v>
      </c>
      <c r="G3715" s="272">
        <v>101924</v>
      </c>
      <c r="H3715" s="272" t="s">
        <v>10954</v>
      </c>
      <c r="I3715" s="272" t="s">
        <v>17</v>
      </c>
      <c r="J3715" s="272" t="s">
        <v>7089</v>
      </c>
      <c r="K3715" s="273">
        <v>199.82</v>
      </c>
      <c r="L3715" s="272" t="s">
        <v>7090</v>
      </c>
    </row>
    <row r="3716" spans="1:12">
      <c r="A3716" s="272" t="s">
        <v>10732</v>
      </c>
      <c r="B3716" s="272" t="s">
        <v>10733</v>
      </c>
      <c r="C3716" s="272" t="s">
        <v>10734</v>
      </c>
      <c r="D3716" s="272" t="s">
        <v>10735</v>
      </c>
      <c r="E3716" s="273" t="s">
        <v>7087</v>
      </c>
      <c r="F3716" s="272" t="s">
        <v>7087</v>
      </c>
      <c r="G3716" s="272">
        <v>101925</v>
      </c>
      <c r="H3716" s="272" t="s">
        <v>10955</v>
      </c>
      <c r="I3716" s="272" t="s">
        <v>17</v>
      </c>
      <c r="J3716" s="272" t="s">
        <v>7089</v>
      </c>
      <c r="K3716" s="273">
        <v>335.27</v>
      </c>
      <c r="L3716" s="272" t="s">
        <v>7090</v>
      </c>
    </row>
    <row r="3717" spans="1:12">
      <c r="A3717" s="272" t="s">
        <v>10732</v>
      </c>
      <c r="B3717" s="272" t="s">
        <v>10733</v>
      </c>
      <c r="C3717" s="272" t="s">
        <v>10734</v>
      </c>
      <c r="D3717" s="272" t="s">
        <v>10735</v>
      </c>
      <c r="E3717" s="273" t="s">
        <v>7087</v>
      </c>
      <c r="F3717" s="272" t="s">
        <v>7087</v>
      </c>
      <c r="G3717" s="272">
        <v>101926</v>
      </c>
      <c r="H3717" s="272" t="s">
        <v>10956</v>
      </c>
      <c r="I3717" s="272" t="s">
        <v>17</v>
      </c>
      <c r="J3717" s="272" t="s">
        <v>7089</v>
      </c>
      <c r="K3717" s="273">
        <v>431.85</v>
      </c>
      <c r="L3717" s="272" t="s">
        <v>7090</v>
      </c>
    </row>
    <row r="3718" spans="1:12">
      <c r="A3718" s="272" t="s">
        <v>10732</v>
      </c>
      <c r="B3718" s="272" t="s">
        <v>10733</v>
      </c>
      <c r="C3718" s="272" t="s">
        <v>10734</v>
      </c>
      <c r="D3718" s="272" t="s">
        <v>10735</v>
      </c>
      <c r="E3718" s="273" t="s">
        <v>7087</v>
      </c>
      <c r="F3718" s="272" t="s">
        <v>7087</v>
      </c>
      <c r="G3718" s="272">
        <v>101927</v>
      </c>
      <c r="H3718" s="272" t="s">
        <v>10957</v>
      </c>
      <c r="I3718" s="272" t="s">
        <v>261</v>
      </c>
      <c r="J3718" s="272" t="s">
        <v>7089</v>
      </c>
      <c r="K3718" s="273">
        <v>195.55</v>
      </c>
      <c r="L3718" s="272" t="s">
        <v>7090</v>
      </c>
    </row>
    <row r="3719" spans="1:12">
      <c r="A3719" s="272" t="s">
        <v>10732</v>
      </c>
      <c r="B3719" s="272" t="s">
        <v>10733</v>
      </c>
      <c r="C3719" s="272" t="s">
        <v>10734</v>
      </c>
      <c r="D3719" s="272" t="s">
        <v>10735</v>
      </c>
      <c r="E3719" s="273" t="s">
        <v>7087</v>
      </c>
      <c r="F3719" s="272" t="s">
        <v>7087</v>
      </c>
      <c r="G3719" s="272">
        <v>101928</v>
      </c>
      <c r="H3719" s="272" t="s">
        <v>10958</v>
      </c>
      <c r="I3719" s="272" t="s">
        <v>17</v>
      </c>
      <c r="J3719" s="272" t="s">
        <v>7089</v>
      </c>
      <c r="K3719" s="273">
        <v>457.42</v>
      </c>
      <c r="L3719" s="272" t="s">
        <v>7090</v>
      </c>
    </row>
    <row r="3720" spans="1:12">
      <c r="A3720" s="272" t="s">
        <v>10732</v>
      </c>
      <c r="B3720" s="272" t="s">
        <v>10733</v>
      </c>
      <c r="C3720" s="272" t="s">
        <v>10734</v>
      </c>
      <c r="D3720" s="272" t="s">
        <v>10735</v>
      </c>
      <c r="E3720" s="273" t="s">
        <v>7087</v>
      </c>
      <c r="F3720" s="272" t="s">
        <v>7087</v>
      </c>
      <c r="G3720" s="272">
        <v>101929</v>
      </c>
      <c r="H3720" s="272" t="s">
        <v>10959</v>
      </c>
      <c r="I3720" s="272" t="s">
        <v>17</v>
      </c>
      <c r="J3720" s="272" t="s">
        <v>7089</v>
      </c>
      <c r="K3720" s="273">
        <v>218.45</v>
      </c>
      <c r="L3720" s="272" t="s">
        <v>7090</v>
      </c>
    </row>
    <row r="3721" spans="1:12">
      <c r="A3721" s="272" t="s">
        <v>10732</v>
      </c>
      <c r="B3721" s="272" t="s">
        <v>10733</v>
      </c>
      <c r="C3721" s="272" t="s">
        <v>10734</v>
      </c>
      <c r="D3721" s="272" t="s">
        <v>10735</v>
      </c>
      <c r="E3721" s="273" t="s">
        <v>7087</v>
      </c>
      <c r="F3721" s="272" t="s">
        <v>7087</v>
      </c>
      <c r="G3721" s="272">
        <v>101930</v>
      </c>
      <c r="H3721" s="272" t="s">
        <v>10960</v>
      </c>
      <c r="I3721" s="272" t="s">
        <v>17</v>
      </c>
      <c r="J3721" s="272" t="s">
        <v>7089</v>
      </c>
      <c r="K3721" s="273">
        <v>249.22</v>
      </c>
      <c r="L3721" s="272" t="s">
        <v>7090</v>
      </c>
    </row>
    <row r="3722" spans="1:12">
      <c r="A3722" s="272" t="s">
        <v>10732</v>
      </c>
      <c r="B3722" s="272" t="s">
        <v>10733</v>
      </c>
      <c r="C3722" s="272" t="s">
        <v>10734</v>
      </c>
      <c r="D3722" s="272" t="s">
        <v>10735</v>
      </c>
      <c r="E3722" s="273" t="s">
        <v>7087</v>
      </c>
      <c r="F3722" s="272" t="s">
        <v>7087</v>
      </c>
      <c r="G3722" s="272">
        <v>101931</v>
      </c>
      <c r="H3722" s="272" t="s">
        <v>10961</v>
      </c>
      <c r="I3722" s="272" t="s">
        <v>17</v>
      </c>
      <c r="J3722" s="272" t="s">
        <v>7089</v>
      </c>
      <c r="K3722" s="273">
        <v>249.22</v>
      </c>
      <c r="L3722" s="272" t="s">
        <v>7090</v>
      </c>
    </row>
    <row r="3723" spans="1:12">
      <c r="A3723" s="272" t="s">
        <v>10732</v>
      </c>
      <c r="B3723" s="272" t="s">
        <v>10733</v>
      </c>
      <c r="C3723" s="272" t="s">
        <v>10734</v>
      </c>
      <c r="D3723" s="272" t="s">
        <v>10735</v>
      </c>
      <c r="E3723" s="273" t="s">
        <v>7087</v>
      </c>
      <c r="F3723" s="272" t="s">
        <v>7087</v>
      </c>
      <c r="G3723" s="272">
        <v>101932</v>
      </c>
      <c r="H3723" s="272" t="s">
        <v>10962</v>
      </c>
      <c r="I3723" s="272" t="s">
        <v>17</v>
      </c>
      <c r="J3723" s="272" t="s">
        <v>7089</v>
      </c>
      <c r="K3723" s="273">
        <v>249.22</v>
      </c>
      <c r="L3723" s="272" t="s">
        <v>7090</v>
      </c>
    </row>
    <row r="3724" spans="1:12">
      <c r="A3724" s="272" t="s">
        <v>10732</v>
      </c>
      <c r="B3724" s="272" t="s">
        <v>10733</v>
      </c>
      <c r="C3724" s="272" t="s">
        <v>10734</v>
      </c>
      <c r="D3724" s="272" t="s">
        <v>10735</v>
      </c>
      <c r="E3724" s="273" t="s">
        <v>7087</v>
      </c>
      <c r="F3724" s="272" t="s">
        <v>7087</v>
      </c>
      <c r="G3724" s="272">
        <v>101933</v>
      </c>
      <c r="H3724" s="272" t="s">
        <v>10963</v>
      </c>
      <c r="I3724" s="272" t="s">
        <v>17</v>
      </c>
      <c r="J3724" s="272" t="s">
        <v>7089</v>
      </c>
      <c r="K3724" s="273">
        <v>205.57</v>
      </c>
      <c r="L3724" s="272" t="s">
        <v>7090</v>
      </c>
    </row>
    <row r="3725" spans="1:12">
      <c r="A3725" s="272" t="s">
        <v>10732</v>
      </c>
      <c r="B3725" s="272" t="s">
        <v>10733</v>
      </c>
      <c r="C3725" s="272" t="s">
        <v>10734</v>
      </c>
      <c r="D3725" s="272" t="s">
        <v>10735</v>
      </c>
      <c r="E3725" s="273" t="s">
        <v>7087</v>
      </c>
      <c r="F3725" s="272" t="s">
        <v>7087</v>
      </c>
      <c r="G3725" s="272">
        <v>101934</v>
      </c>
      <c r="H3725" s="272" t="s">
        <v>10964</v>
      </c>
      <c r="I3725" s="272" t="s">
        <v>17</v>
      </c>
      <c r="J3725" s="272" t="s">
        <v>7089</v>
      </c>
      <c r="K3725" s="273">
        <v>343.89</v>
      </c>
      <c r="L3725" s="272" t="s">
        <v>7090</v>
      </c>
    </row>
    <row r="3726" spans="1:12">
      <c r="A3726" s="272" t="s">
        <v>10732</v>
      </c>
      <c r="B3726" s="272" t="s">
        <v>10733</v>
      </c>
      <c r="C3726" s="272" t="s">
        <v>10734</v>
      </c>
      <c r="D3726" s="272" t="s">
        <v>10735</v>
      </c>
      <c r="E3726" s="273" t="s">
        <v>7087</v>
      </c>
      <c r="F3726" s="272" t="s">
        <v>7087</v>
      </c>
      <c r="G3726" s="272">
        <v>101935</v>
      </c>
      <c r="H3726" s="272" t="s">
        <v>10965</v>
      </c>
      <c r="I3726" s="272" t="s">
        <v>17</v>
      </c>
      <c r="J3726" s="272" t="s">
        <v>7089</v>
      </c>
      <c r="K3726" s="273">
        <v>443.35</v>
      </c>
      <c r="L3726" s="272" t="s">
        <v>7090</v>
      </c>
    </row>
    <row r="3727" spans="1:12">
      <c r="A3727" s="272" t="s">
        <v>10732</v>
      </c>
      <c r="B3727" s="272" t="s">
        <v>10733</v>
      </c>
      <c r="C3727" s="272" t="s">
        <v>10734</v>
      </c>
      <c r="D3727" s="272" t="s">
        <v>10735</v>
      </c>
      <c r="E3727" s="273" t="s">
        <v>7087</v>
      </c>
      <c r="F3727" s="272" t="s">
        <v>7087</v>
      </c>
      <c r="G3727" s="272">
        <v>103802</v>
      </c>
      <c r="H3727" s="272" t="s">
        <v>10966</v>
      </c>
      <c r="I3727" s="272" t="s">
        <v>261</v>
      </c>
      <c r="J3727" s="272" t="s">
        <v>7089</v>
      </c>
      <c r="K3727" s="273">
        <v>38.799999999999997</v>
      </c>
      <c r="L3727" s="272" t="s">
        <v>7090</v>
      </c>
    </row>
    <row r="3728" spans="1:12">
      <c r="A3728" s="272" t="s">
        <v>10732</v>
      </c>
      <c r="B3728" s="272" t="s">
        <v>10733</v>
      </c>
      <c r="C3728" s="272" t="s">
        <v>10734</v>
      </c>
      <c r="D3728" s="272" t="s">
        <v>10735</v>
      </c>
      <c r="E3728" s="273" t="s">
        <v>7087</v>
      </c>
      <c r="F3728" s="272" t="s">
        <v>7087</v>
      </c>
      <c r="G3728" s="272">
        <v>103803</v>
      </c>
      <c r="H3728" s="272" t="s">
        <v>10967</v>
      </c>
      <c r="I3728" s="272" t="s">
        <v>261</v>
      </c>
      <c r="J3728" s="272" t="s">
        <v>7089</v>
      </c>
      <c r="K3728" s="273">
        <v>66.7</v>
      </c>
      <c r="L3728" s="272" t="s">
        <v>7090</v>
      </c>
    </row>
    <row r="3729" spans="1:12">
      <c r="A3729" s="272" t="s">
        <v>10732</v>
      </c>
      <c r="B3729" s="272" t="s">
        <v>10733</v>
      </c>
      <c r="C3729" s="272" t="s">
        <v>10734</v>
      </c>
      <c r="D3729" s="272" t="s">
        <v>10735</v>
      </c>
      <c r="E3729" s="273" t="s">
        <v>7087</v>
      </c>
      <c r="F3729" s="272" t="s">
        <v>7087</v>
      </c>
      <c r="G3729" s="272">
        <v>103804</v>
      </c>
      <c r="H3729" s="272" t="s">
        <v>10968</v>
      </c>
      <c r="I3729" s="272" t="s">
        <v>261</v>
      </c>
      <c r="J3729" s="272" t="s">
        <v>7089</v>
      </c>
      <c r="K3729" s="273">
        <v>80.52</v>
      </c>
      <c r="L3729" s="272" t="s">
        <v>7090</v>
      </c>
    </row>
    <row r="3730" spans="1:12">
      <c r="A3730" s="272" t="s">
        <v>10732</v>
      </c>
      <c r="B3730" s="272" t="s">
        <v>10733</v>
      </c>
      <c r="C3730" s="272" t="s">
        <v>10734</v>
      </c>
      <c r="D3730" s="272" t="s">
        <v>10735</v>
      </c>
      <c r="E3730" s="273" t="s">
        <v>7087</v>
      </c>
      <c r="F3730" s="272" t="s">
        <v>7087</v>
      </c>
      <c r="G3730" s="272">
        <v>103835</v>
      </c>
      <c r="H3730" s="272" t="s">
        <v>10969</v>
      </c>
      <c r="I3730" s="272" t="s">
        <v>261</v>
      </c>
      <c r="J3730" s="272" t="s">
        <v>7089</v>
      </c>
      <c r="K3730" s="273">
        <v>60.66</v>
      </c>
      <c r="L3730" s="272" t="s">
        <v>7090</v>
      </c>
    </row>
    <row r="3731" spans="1:12">
      <c r="A3731" s="272" t="s">
        <v>10732</v>
      </c>
      <c r="B3731" s="272" t="s">
        <v>10733</v>
      </c>
      <c r="C3731" s="272" t="s">
        <v>10734</v>
      </c>
      <c r="D3731" s="272" t="s">
        <v>10735</v>
      </c>
      <c r="E3731" s="273" t="s">
        <v>7087</v>
      </c>
      <c r="F3731" s="272" t="s">
        <v>7087</v>
      </c>
      <c r="G3731" s="272">
        <v>103836</v>
      </c>
      <c r="H3731" s="272" t="s">
        <v>10970</v>
      </c>
      <c r="I3731" s="272" t="s">
        <v>261</v>
      </c>
      <c r="J3731" s="272" t="s">
        <v>7089</v>
      </c>
      <c r="K3731" s="273">
        <v>94.04</v>
      </c>
      <c r="L3731" s="272" t="s">
        <v>7090</v>
      </c>
    </row>
    <row r="3732" spans="1:12">
      <c r="A3732" s="272" t="s">
        <v>10732</v>
      </c>
      <c r="B3732" s="272" t="s">
        <v>10733</v>
      </c>
      <c r="C3732" s="272" t="s">
        <v>10734</v>
      </c>
      <c r="D3732" s="272" t="s">
        <v>10735</v>
      </c>
      <c r="E3732" s="273" t="s">
        <v>7087</v>
      </c>
      <c r="F3732" s="272" t="s">
        <v>7087</v>
      </c>
      <c r="G3732" s="272">
        <v>103837</v>
      </c>
      <c r="H3732" s="272" t="s">
        <v>10971</v>
      </c>
      <c r="I3732" s="272" t="s">
        <v>261</v>
      </c>
      <c r="J3732" s="272" t="s">
        <v>7089</v>
      </c>
      <c r="K3732" s="273">
        <v>118.52</v>
      </c>
      <c r="L3732" s="272" t="s">
        <v>7090</v>
      </c>
    </row>
    <row r="3733" spans="1:12">
      <c r="A3733" s="272" t="s">
        <v>10732</v>
      </c>
      <c r="B3733" s="272" t="s">
        <v>10733</v>
      </c>
      <c r="C3733" s="272" t="s">
        <v>10734</v>
      </c>
      <c r="D3733" s="272" t="s">
        <v>10735</v>
      </c>
      <c r="E3733" s="273" t="s">
        <v>7087</v>
      </c>
      <c r="F3733" s="272" t="s">
        <v>7087</v>
      </c>
      <c r="G3733" s="272">
        <v>103868</v>
      </c>
      <c r="H3733" s="272" t="s">
        <v>10972</v>
      </c>
      <c r="I3733" s="272" t="s">
        <v>261</v>
      </c>
      <c r="J3733" s="272" t="s">
        <v>7089</v>
      </c>
      <c r="K3733" s="273">
        <v>48.72</v>
      </c>
      <c r="L3733" s="272" t="s">
        <v>7090</v>
      </c>
    </row>
    <row r="3734" spans="1:12">
      <c r="A3734" s="272" t="s">
        <v>10732</v>
      </c>
      <c r="B3734" s="272" t="s">
        <v>10733</v>
      </c>
      <c r="C3734" s="272" t="s">
        <v>10734</v>
      </c>
      <c r="D3734" s="272" t="s">
        <v>10735</v>
      </c>
      <c r="E3734" s="273" t="s">
        <v>7087</v>
      </c>
      <c r="F3734" s="272" t="s">
        <v>7087</v>
      </c>
      <c r="G3734" s="272">
        <v>103869</v>
      </c>
      <c r="H3734" s="272" t="s">
        <v>10973</v>
      </c>
      <c r="I3734" s="272" t="s">
        <v>261</v>
      </c>
      <c r="J3734" s="272" t="s">
        <v>7089</v>
      </c>
      <c r="K3734" s="273">
        <v>73.66</v>
      </c>
      <c r="L3734" s="272" t="s">
        <v>7090</v>
      </c>
    </row>
    <row r="3735" spans="1:12">
      <c r="A3735" s="272" t="s">
        <v>10732</v>
      </c>
      <c r="B3735" s="272" t="s">
        <v>10733</v>
      </c>
      <c r="C3735" s="272" t="s">
        <v>10734</v>
      </c>
      <c r="D3735" s="272" t="s">
        <v>10735</v>
      </c>
      <c r="E3735" s="273" t="s">
        <v>7087</v>
      </c>
      <c r="F3735" s="272" t="s">
        <v>7087</v>
      </c>
      <c r="G3735" s="272">
        <v>103870</v>
      </c>
      <c r="H3735" s="272" t="s">
        <v>10974</v>
      </c>
      <c r="I3735" s="272" t="s">
        <v>261</v>
      </c>
      <c r="J3735" s="272" t="s">
        <v>7089</v>
      </c>
      <c r="K3735" s="273">
        <v>90.41</v>
      </c>
      <c r="L3735" s="272" t="s">
        <v>7090</v>
      </c>
    </row>
    <row r="3736" spans="1:12">
      <c r="A3736" s="272" t="s">
        <v>10732</v>
      </c>
      <c r="B3736" s="272" t="s">
        <v>10733</v>
      </c>
      <c r="C3736" s="272" t="s">
        <v>10734</v>
      </c>
      <c r="D3736" s="272" t="s">
        <v>10735</v>
      </c>
      <c r="E3736" s="273" t="s">
        <v>7087</v>
      </c>
      <c r="F3736" s="272" t="s">
        <v>7087</v>
      </c>
      <c r="G3736" s="272">
        <v>103871</v>
      </c>
      <c r="H3736" s="272" t="s">
        <v>10975</v>
      </c>
      <c r="I3736" s="272" t="s">
        <v>261</v>
      </c>
      <c r="J3736" s="272" t="s">
        <v>7089</v>
      </c>
      <c r="K3736" s="273">
        <v>59.24</v>
      </c>
      <c r="L3736" s="272" t="s">
        <v>7090</v>
      </c>
    </row>
    <row r="3737" spans="1:12">
      <c r="A3737" s="272" t="s">
        <v>10732</v>
      </c>
      <c r="B3737" s="272" t="s">
        <v>10733</v>
      </c>
      <c r="C3737" s="272" t="s">
        <v>10734</v>
      </c>
      <c r="D3737" s="272" t="s">
        <v>10735</v>
      </c>
      <c r="E3737" s="273" t="s">
        <v>7087</v>
      </c>
      <c r="F3737" s="272" t="s">
        <v>7087</v>
      </c>
      <c r="G3737" s="272">
        <v>103872</v>
      </c>
      <c r="H3737" s="272" t="s">
        <v>10976</v>
      </c>
      <c r="I3737" s="272" t="s">
        <v>261</v>
      </c>
      <c r="J3737" s="272" t="s">
        <v>7089</v>
      </c>
      <c r="K3737" s="273">
        <v>121.84</v>
      </c>
      <c r="L3737" s="272" t="s">
        <v>7090</v>
      </c>
    </row>
    <row r="3738" spans="1:12">
      <c r="A3738" s="272" t="s">
        <v>10732</v>
      </c>
      <c r="B3738" s="272" t="s">
        <v>10733</v>
      </c>
      <c r="C3738" s="272" t="s">
        <v>10734</v>
      </c>
      <c r="D3738" s="272" t="s">
        <v>10735</v>
      </c>
      <c r="E3738" s="273" t="s">
        <v>7087</v>
      </c>
      <c r="F3738" s="272" t="s">
        <v>7087</v>
      </c>
      <c r="G3738" s="272">
        <v>103873</v>
      </c>
      <c r="H3738" s="272" t="s">
        <v>10977</v>
      </c>
      <c r="I3738" s="272" t="s">
        <v>261</v>
      </c>
      <c r="J3738" s="272" t="s">
        <v>7089</v>
      </c>
      <c r="K3738" s="273">
        <v>140.56</v>
      </c>
      <c r="L3738" s="272" t="s">
        <v>7090</v>
      </c>
    </row>
    <row r="3739" spans="1:12">
      <c r="A3739" s="272" t="s">
        <v>10732</v>
      </c>
      <c r="B3739" s="272" t="s">
        <v>10733</v>
      </c>
      <c r="C3739" s="272" t="s">
        <v>10734</v>
      </c>
      <c r="D3739" s="272" t="s">
        <v>10735</v>
      </c>
      <c r="E3739" s="273" t="s">
        <v>7087</v>
      </c>
      <c r="F3739" s="272" t="s">
        <v>7087</v>
      </c>
      <c r="G3739" s="272">
        <v>103978</v>
      </c>
      <c r="H3739" s="272" t="s">
        <v>10978</v>
      </c>
      <c r="I3739" s="272" t="s">
        <v>261</v>
      </c>
      <c r="J3739" s="272" t="s">
        <v>7147</v>
      </c>
      <c r="K3739" s="273">
        <v>27.26</v>
      </c>
      <c r="L3739" s="272" t="s">
        <v>7090</v>
      </c>
    </row>
    <row r="3740" spans="1:12">
      <c r="A3740" s="272" t="s">
        <v>10732</v>
      </c>
      <c r="B3740" s="272" t="s">
        <v>10733</v>
      </c>
      <c r="C3740" s="272" t="s">
        <v>10734</v>
      </c>
      <c r="D3740" s="272" t="s">
        <v>10735</v>
      </c>
      <c r="E3740" s="273" t="s">
        <v>7087</v>
      </c>
      <c r="F3740" s="272" t="s">
        <v>7087</v>
      </c>
      <c r="G3740" s="272">
        <v>103979</v>
      </c>
      <c r="H3740" s="272" t="s">
        <v>10979</v>
      </c>
      <c r="I3740" s="272" t="s">
        <v>261</v>
      </c>
      <c r="J3740" s="272" t="s">
        <v>7147</v>
      </c>
      <c r="K3740" s="273">
        <v>31.01</v>
      </c>
      <c r="L3740" s="272" t="s">
        <v>7090</v>
      </c>
    </row>
    <row r="3741" spans="1:12">
      <c r="A3741" s="272" t="s">
        <v>10732</v>
      </c>
      <c r="B3741" s="272" t="s">
        <v>10733</v>
      </c>
      <c r="C3741" s="272" t="s">
        <v>10734</v>
      </c>
      <c r="D3741" s="272" t="s">
        <v>10735</v>
      </c>
      <c r="E3741" s="273" t="s">
        <v>7087</v>
      </c>
      <c r="F3741" s="272" t="s">
        <v>7087</v>
      </c>
      <c r="G3741" s="272">
        <v>104021</v>
      </c>
      <c r="H3741" s="272" t="s">
        <v>10980</v>
      </c>
      <c r="I3741" s="272" t="s">
        <v>261</v>
      </c>
      <c r="J3741" s="272" t="s">
        <v>7089</v>
      </c>
      <c r="K3741" s="273">
        <v>60.15</v>
      </c>
      <c r="L3741" s="272" t="s">
        <v>7090</v>
      </c>
    </row>
    <row r="3742" spans="1:12">
      <c r="A3742" s="272" t="s">
        <v>10732</v>
      </c>
      <c r="B3742" s="272" t="s">
        <v>10733</v>
      </c>
      <c r="C3742" s="272" t="s">
        <v>10734</v>
      </c>
      <c r="D3742" s="272" t="s">
        <v>10735</v>
      </c>
      <c r="E3742" s="273" t="s">
        <v>7087</v>
      </c>
      <c r="F3742" s="272" t="s">
        <v>7087</v>
      </c>
      <c r="G3742" s="272">
        <v>104166</v>
      </c>
      <c r="H3742" s="272" t="s">
        <v>10981</v>
      </c>
      <c r="I3742" s="272" t="s">
        <v>261</v>
      </c>
      <c r="J3742" s="272" t="s">
        <v>7147</v>
      </c>
      <c r="K3742" s="273">
        <v>68.87</v>
      </c>
      <c r="L3742" s="272" t="s">
        <v>7090</v>
      </c>
    </row>
    <row r="3743" spans="1:12">
      <c r="A3743" s="272" t="s">
        <v>10732</v>
      </c>
      <c r="B3743" s="272" t="s">
        <v>10733</v>
      </c>
      <c r="C3743" s="272" t="s">
        <v>10734</v>
      </c>
      <c r="D3743" s="272" t="s">
        <v>10735</v>
      </c>
      <c r="E3743" s="273" t="s">
        <v>7087</v>
      </c>
      <c r="F3743" s="272" t="s">
        <v>7087</v>
      </c>
      <c r="G3743" s="272">
        <v>104194</v>
      </c>
      <c r="H3743" s="272" t="s">
        <v>10982</v>
      </c>
      <c r="I3743" s="272" t="s">
        <v>261</v>
      </c>
      <c r="J3743" s="272" t="s">
        <v>7089</v>
      </c>
      <c r="K3743" s="273">
        <v>20.87</v>
      </c>
      <c r="L3743" s="272" t="s">
        <v>7090</v>
      </c>
    </row>
    <row r="3744" spans="1:12">
      <c r="A3744" s="272" t="s">
        <v>10732</v>
      </c>
      <c r="B3744" s="272" t="s">
        <v>10733</v>
      </c>
      <c r="C3744" s="272" t="s">
        <v>10734</v>
      </c>
      <c r="D3744" s="272" t="s">
        <v>10735</v>
      </c>
      <c r="E3744" s="273" t="s">
        <v>7087</v>
      </c>
      <c r="F3744" s="272" t="s">
        <v>7087</v>
      </c>
      <c r="G3744" s="272">
        <v>104195</v>
      </c>
      <c r="H3744" s="272" t="s">
        <v>10983</v>
      </c>
      <c r="I3744" s="272" t="s">
        <v>261</v>
      </c>
      <c r="J3744" s="272" t="s">
        <v>7089</v>
      </c>
      <c r="K3744" s="273">
        <v>22.15</v>
      </c>
      <c r="L3744" s="272" t="s">
        <v>7090</v>
      </c>
    </row>
    <row r="3745" spans="1:12">
      <c r="A3745" s="272" t="s">
        <v>10732</v>
      </c>
      <c r="B3745" s="272" t="s">
        <v>10733</v>
      </c>
      <c r="C3745" s="272" t="s">
        <v>10734</v>
      </c>
      <c r="D3745" s="272" t="s">
        <v>10735</v>
      </c>
      <c r="E3745" s="273" t="s">
        <v>7087</v>
      </c>
      <c r="F3745" s="272" t="s">
        <v>7087</v>
      </c>
      <c r="G3745" s="272">
        <v>104315</v>
      </c>
      <c r="H3745" s="272" t="s">
        <v>10984</v>
      </c>
      <c r="I3745" s="272" t="s">
        <v>261</v>
      </c>
      <c r="J3745" s="272" t="s">
        <v>7147</v>
      </c>
      <c r="K3745" s="273">
        <v>16.28</v>
      </c>
      <c r="L3745" s="272" t="s">
        <v>7090</v>
      </c>
    </row>
    <row r="3746" spans="1:12">
      <c r="A3746" s="272" t="s">
        <v>10732</v>
      </c>
      <c r="B3746" s="272" t="s">
        <v>10733</v>
      </c>
      <c r="C3746" s="272" t="s">
        <v>10734</v>
      </c>
      <c r="D3746" s="272" t="s">
        <v>10735</v>
      </c>
      <c r="E3746" s="273" t="s">
        <v>7087</v>
      </c>
      <c r="F3746" s="272" t="s">
        <v>7087</v>
      </c>
      <c r="G3746" s="272">
        <v>104316</v>
      </c>
      <c r="H3746" s="272" t="s">
        <v>10985</v>
      </c>
      <c r="I3746" s="272" t="s">
        <v>261</v>
      </c>
      <c r="J3746" s="272" t="s">
        <v>7147</v>
      </c>
      <c r="K3746" s="273">
        <v>23.87</v>
      </c>
      <c r="L3746" s="272" t="s">
        <v>7090</v>
      </c>
    </row>
    <row r="3747" spans="1:12">
      <c r="A3747" s="272" t="s">
        <v>10732</v>
      </c>
      <c r="B3747" s="272" t="s">
        <v>10733</v>
      </c>
      <c r="C3747" s="272" t="s">
        <v>10037</v>
      </c>
      <c r="D3747" s="272" t="s">
        <v>10986</v>
      </c>
      <c r="E3747" s="273" t="s">
        <v>7087</v>
      </c>
      <c r="F3747" s="272" t="s">
        <v>7087</v>
      </c>
      <c r="G3747" s="272">
        <v>89358</v>
      </c>
      <c r="H3747" s="272" t="s">
        <v>10987</v>
      </c>
      <c r="I3747" s="272" t="s">
        <v>17</v>
      </c>
      <c r="J3747" s="272" t="s">
        <v>7147</v>
      </c>
      <c r="K3747" s="273">
        <v>7.78</v>
      </c>
      <c r="L3747" s="272" t="s">
        <v>7090</v>
      </c>
    </row>
    <row r="3748" spans="1:12">
      <c r="A3748" s="272" t="s">
        <v>10732</v>
      </c>
      <c r="B3748" s="272" t="s">
        <v>10733</v>
      </c>
      <c r="C3748" s="272" t="s">
        <v>10037</v>
      </c>
      <c r="D3748" s="272" t="s">
        <v>10986</v>
      </c>
      <c r="E3748" s="273" t="s">
        <v>7087</v>
      </c>
      <c r="F3748" s="272" t="s">
        <v>7087</v>
      </c>
      <c r="G3748" s="272">
        <v>89359</v>
      </c>
      <c r="H3748" s="272" t="s">
        <v>10988</v>
      </c>
      <c r="I3748" s="272" t="s">
        <v>17</v>
      </c>
      <c r="J3748" s="272" t="s">
        <v>7147</v>
      </c>
      <c r="K3748" s="273">
        <v>8.36</v>
      </c>
      <c r="L3748" s="272" t="s">
        <v>7090</v>
      </c>
    </row>
    <row r="3749" spans="1:12">
      <c r="A3749" s="272" t="s">
        <v>10732</v>
      </c>
      <c r="B3749" s="272" t="s">
        <v>10733</v>
      </c>
      <c r="C3749" s="272" t="s">
        <v>10037</v>
      </c>
      <c r="D3749" s="272" t="s">
        <v>10986</v>
      </c>
      <c r="E3749" s="273" t="s">
        <v>7087</v>
      </c>
      <c r="F3749" s="272" t="s">
        <v>7087</v>
      </c>
      <c r="G3749" s="272">
        <v>89360</v>
      </c>
      <c r="H3749" s="272" t="s">
        <v>10989</v>
      </c>
      <c r="I3749" s="272" t="s">
        <v>17</v>
      </c>
      <c r="J3749" s="272" t="s">
        <v>7147</v>
      </c>
      <c r="K3749" s="273">
        <v>9.43</v>
      </c>
      <c r="L3749" s="272" t="s">
        <v>7090</v>
      </c>
    </row>
    <row r="3750" spans="1:12">
      <c r="A3750" s="272" t="s">
        <v>10732</v>
      </c>
      <c r="B3750" s="272" t="s">
        <v>10733</v>
      </c>
      <c r="C3750" s="272" t="s">
        <v>10037</v>
      </c>
      <c r="D3750" s="272" t="s">
        <v>10986</v>
      </c>
      <c r="E3750" s="273" t="s">
        <v>7087</v>
      </c>
      <c r="F3750" s="272" t="s">
        <v>7087</v>
      </c>
      <c r="G3750" s="272">
        <v>89361</v>
      </c>
      <c r="H3750" s="272" t="s">
        <v>10990</v>
      </c>
      <c r="I3750" s="272" t="s">
        <v>17</v>
      </c>
      <c r="J3750" s="272" t="s">
        <v>7147</v>
      </c>
      <c r="K3750" s="273">
        <v>9.51</v>
      </c>
      <c r="L3750" s="272" t="s">
        <v>7090</v>
      </c>
    </row>
    <row r="3751" spans="1:12">
      <c r="A3751" s="272" t="s">
        <v>10732</v>
      </c>
      <c r="B3751" s="272" t="s">
        <v>10733</v>
      </c>
      <c r="C3751" s="272" t="s">
        <v>10037</v>
      </c>
      <c r="D3751" s="272" t="s">
        <v>10986</v>
      </c>
      <c r="E3751" s="273" t="s">
        <v>7087</v>
      </c>
      <c r="F3751" s="272" t="s">
        <v>7087</v>
      </c>
      <c r="G3751" s="272">
        <v>89362</v>
      </c>
      <c r="H3751" s="272" t="s">
        <v>10991</v>
      </c>
      <c r="I3751" s="272" t="s">
        <v>17</v>
      </c>
      <c r="J3751" s="272" t="s">
        <v>7147</v>
      </c>
      <c r="K3751" s="273">
        <v>9.2100000000000009</v>
      </c>
      <c r="L3751" s="272" t="s">
        <v>7090</v>
      </c>
    </row>
    <row r="3752" spans="1:12">
      <c r="A3752" s="272" t="s">
        <v>10732</v>
      </c>
      <c r="B3752" s="272" t="s">
        <v>10733</v>
      </c>
      <c r="C3752" s="272" t="s">
        <v>10037</v>
      </c>
      <c r="D3752" s="272" t="s">
        <v>10986</v>
      </c>
      <c r="E3752" s="273" t="s">
        <v>7087</v>
      </c>
      <c r="F3752" s="272" t="s">
        <v>7087</v>
      </c>
      <c r="G3752" s="272">
        <v>89363</v>
      </c>
      <c r="H3752" s="272" t="s">
        <v>10992</v>
      </c>
      <c r="I3752" s="272" t="s">
        <v>17</v>
      </c>
      <c r="J3752" s="272" t="s">
        <v>7147</v>
      </c>
      <c r="K3752" s="273">
        <v>10.06</v>
      </c>
      <c r="L3752" s="272" t="s">
        <v>7090</v>
      </c>
    </row>
    <row r="3753" spans="1:12">
      <c r="A3753" s="272" t="s">
        <v>10732</v>
      </c>
      <c r="B3753" s="272" t="s">
        <v>10733</v>
      </c>
      <c r="C3753" s="272" t="s">
        <v>10037</v>
      </c>
      <c r="D3753" s="272" t="s">
        <v>10986</v>
      </c>
      <c r="E3753" s="273" t="s">
        <v>7087</v>
      </c>
      <c r="F3753" s="272" t="s">
        <v>7087</v>
      </c>
      <c r="G3753" s="272">
        <v>89364</v>
      </c>
      <c r="H3753" s="272" t="s">
        <v>10993</v>
      </c>
      <c r="I3753" s="272" t="s">
        <v>17</v>
      </c>
      <c r="J3753" s="272" t="s">
        <v>7147</v>
      </c>
      <c r="K3753" s="273">
        <v>11.68</v>
      </c>
      <c r="L3753" s="272" t="s">
        <v>7090</v>
      </c>
    </row>
    <row r="3754" spans="1:12">
      <c r="A3754" s="272" t="s">
        <v>10732</v>
      </c>
      <c r="B3754" s="272" t="s">
        <v>10733</v>
      </c>
      <c r="C3754" s="272" t="s">
        <v>10037</v>
      </c>
      <c r="D3754" s="272" t="s">
        <v>10986</v>
      </c>
      <c r="E3754" s="273" t="s">
        <v>7087</v>
      </c>
      <c r="F3754" s="272" t="s">
        <v>7087</v>
      </c>
      <c r="G3754" s="272">
        <v>89365</v>
      </c>
      <c r="H3754" s="272" t="s">
        <v>10994</v>
      </c>
      <c r="I3754" s="272" t="s">
        <v>17</v>
      </c>
      <c r="J3754" s="272" t="s">
        <v>7147</v>
      </c>
      <c r="K3754" s="273">
        <v>11.09</v>
      </c>
      <c r="L3754" s="272" t="s">
        <v>7090</v>
      </c>
    </row>
    <row r="3755" spans="1:12">
      <c r="A3755" s="272" t="s">
        <v>10732</v>
      </c>
      <c r="B3755" s="272" t="s">
        <v>10733</v>
      </c>
      <c r="C3755" s="272" t="s">
        <v>10037</v>
      </c>
      <c r="D3755" s="272" t="s">
        <v>10986</v>
      </c>
      <c r="E3755" s="273" t="s">
        <v>7087</v>
      </c>
      <c r="F3755" s="272" t="s">
        <v>7087</v>
      </c>
      <c r="G3755" s="272">
        <v>89366</v>
      </c>
      <c r="H3755" s="272" t="s">
        <v>10995</v>
      </c>
      <c r="I3755" s="272" t="s">
        <v>17</v>
      </c>
      <c r="J3755" s="272" t="s">
        <v>7147</v>
      </c>
      <c r="K3755" s="273">
        <v>16.579999999999998</v>
      </c>
      <c r="L3755" s="272" t="s">
        <v>7090</v>
      </c>
    </row>
    <row r="3756" spans="1:12">
      <c r="A3756" s="272" t="s">
        <v>10732</v>
      </c>
      <c r="B3756" s="272" t="s">
        <v>10733</v>
      </c>
      <c r="C3756" s="272" t="s">
        <v>10037</v>
      </c>
      <c r="D3756" s="272" t="s">
        <v>10986</v>
      </c>
      <c r="E3756" s="273" t="s">
        <v>7087</v>
      </c>
      <c r="F3756" s="272" t="s">
        <v>7087</v>
      </c>
      <c r="G3756" s="272">
        <v>89367</v>
      </c>
      <c r="H3756" s="272" t="s">
        <v>10996</v>
      </c>
      <c r="I3756" s="272" t="s">
        <v>17</v>
      </c>
      <c r="J3756" s="272" t="s">
        <v>7147</v>
      </c>
      <c r="K3756" s="273">
        <v>12.82</v>
      </c>
      <c r="L3756" s="272" t="s">
        <v>7090</v>
      </c>
    </row>
    <row r="3757" spans="1:12">
      <c r="A3757" s="272" t="s">
        <v>10732</v>
      </c>
      <c r="B3757" s="272" t="s">
        <v>10733</v>
      </c>
      <c r="C3757" s="272" t="s">
        <v>10037</v>
      </c>
      <c r="D3757" s="272" t="s">
        <v>10986</v>
      </c>
      <c r="E3757" s="273" t="s">
        <v>7087</v>
      </c>
      <c r="F3757" s="272" t="s">
        <v>7087</v>
      </c>
      <c r="G3757" s="272">
        <v>89368</v>
      </c>
      <c r="H3757" s="272" t="s">
        <v>10997</v>
      </c>
      <c r="I3757" s="272" t="s">
        <v>17</v>
      </c>
      <c r="J3757" s="272" t="s">
        <v>7147</v>
      </c>
      <c r="K3757" s="273">
        <v>14.7</v>
      </c>
      <c r="L3757" s="272" t="s">
        <v>7090</v>
      </c>
    </row>
    <row r="3758" spans="1:12">
      <c r="A3758" s="272" t="s">
        <v>10732</v>
      </c>
      <c r="B3758" s="272" t="s">
        <v>10733</v>
      </c>
      <c r="C3758" s="272" t="s">
        <v>10037</v>
      </c>
      <c r="D3758" s="272" t="s">
        <v>10986</v>
      </c>
      <c r="E3758" s="273" t="s">
        <v>7087</v>
      </c>
      <c r="F3758" s="272" t="s">
        <v>7087</v>
      </c>
      <c r="G3758" s="272">
        <v>89369</v>
      </c>
      <c r="H3758" s="272" t="s">
        <v>10998</v>
      </c>
      <c r="I3758" s="272" t="s">
        <v>17</v>
      </c>
      <c r="J3758" s="272" t="s">
        <v>7147</v>
      </c>
      <c r="K3758" s="273">
        <v>17.22</v>
      </c>
      <c r="L3758" s="272" t="s">
        <v>7090</v>
      </c>
    </row>
    <row r="3759" spans="1:12">
      <c r="A3759" s="272" t="s">
        <v>10732</v>
      </c>
      <c r="B3759" s="272" t="s">
        <v>10733</v>
      </c>
      <c r="C3759" s="272" t="s">
        <v>10037</v>
      </c>
      <c r="D3759" s="272" t="s">
        <v>10986</v>
      </c>
      <c r="E3759" s="273" t="s">
        <v>7087</v>
      </c>
      <c r="F3759" s="272" t="s">
        <v>7087</v>
      </c>
      <c r="G3759" s="272">
        <v>89370</v>
      </c>
      <c r="H3759" s="272" t="s">
        <v>10999</v>
      </c>
      <c r="I3759" s="272" t="s">
        <v>17</v>
      </c>
      <c r="J3759" s="272" t="s">
        <v>7147</v>
      </c>
      <c r="K3759" s="273">
        <v>15.05</v>
      </c>
      <c r="L3759" s="272" t="s">
        <v>7090</v>
      </c>
    </row>
    <row r="3760" spans="1:12">
      <c r="A3760" s="272" t="s">
        <v>10732</v>
      </c>
      <c r="B3760" s="272" t="s">
        <v>10733</v>
      </c>
      <c r="C3760" s="272" t="s">
        <v>10037</v>
      </c>
      <c r="D3760" s="272" t="s">
        <v>10986</v>
      </c>
      <c r="E3760" s="273" t="s">
        <v>7087</v>
      </c>
      <c r="F3760" s="272" t="s">
        <v>7087</v>
      </c>
      <c r="G3760" s="272">
        <v>89371</v>
      </c>
      <c r="H3760" s="272" t="s">
        <v>11000</v>
      </c>
      <c r="I3760" s="272" t="s">
        <v>17</v>
      </c>
      <c r="J3760" s="272" t="s">
        <v>7147</v>
      </c>
      <c r="K3760" s="273">
        <v>5.81</v>
      </c>
      <c r="L3760" s="272" t="s">
        <v>7090</v>
      </c>
    </row>
    <row r="3761" spans="1:12">
      <c r="A3761" s="272" t="s">
        <v>10732</v>
      </c>
      <c r="B3761" s="272" t="s">
        <v>10733</v>
      </c>
      <c r="C3761" s="272" t="s">
        <v>10037</v>
      </c>
      <c r="D3761" s="272" t="s">
        <v>10986</v>
      </c>
      <c r="E3761" s="273" t="s">
        <v>7087</v>
      </c>
      <c r="F3761" s="272" t="s">
        <v>7087</v>
      </c>
      <c r="G3761" s="272">
        <v>89372</v>
      </c>
      <c r="H3761" s="272" t="s">
        <v>11001</v>
      </c>
      <c r="I3761" s="272" t="s">
        <v>17</v>
      </c>
      <c r="J3761" s="272" t="s">
        <v>7147</v>
      </c>
      <c r="K3761" s="273">
        <v>16.53</v>
      </c>
      <c r="L3761" s="272" t="s">
        <v>7090</v>
      </c>
    </row>
    <row r="3762" spans="1:12">
      <c r="A3762" s="272" t="s">
        <v>10732</v>
      </c>
      <c r="B3762" s="272" t="s">
        <v>10733</v>
      </c>
      <c r="C3762" s="272" t="s">
        <v>10037</v>
      </c>
      <c r="D3762" s="272" t="s">
        <v>10986</v>
      </c>
      <c r="E3762" s="273" t="s">
        <v>7087</v>
      </c>
      <c r="F3762" s="272" t="s">
        <v>7087</v>
      </c>
      <c r="G3762" s="272">
        <v>89373</v>
      </c>
      <c r="H3762" s="272" t="s">
        <v>11002</v>
      </c>
      <c r="I3762" s="272" t="s">
        <v>17</v>
      </c>
      <c r="J3762" s="272" t="s">
        <v>7147</v>
      </c>
      <c r="K3762" s="273">
        <v>6.98</v>
      </c>
      <c r="L3762" s="272" t="s">
        <v>7090</v>
      </c>
    </row>
    <row r="3763" spans="1:12">
      <c r="A3763" s="272" t="s">
        <v>10732</v>
      </c>
      <c r="B3763" s="272" t="s">
        <v>10733</v>
      </c>
      <c r="C3763" s="272" t="s">
        <v>10037</v>
      </c>
      <c r="D3763" s="272" t="s">
        <v>10986</v>
      </c>
      <c r="E3763" s="273" t="s">
        <v>7087</v>
      </c>
      <c r="F3763" s="272" t="s">
        <v>7087</v>
      </c>
      <c r="G3763" s="272">
        <v>89374</v>
      </c>
      <c r="H3763" s="272" t="s">
        <v>11003</v>
      </c>
      <c r="I3763" s="272" t="s">
        <v>17</v>
      </c>
      <c r="J3763" s="272" t="s">
        <v>7147</v>
      </c>
      <c r="K3763" s="273">
        <v>10.26</v>
      </c>
      <c r="L3763" s="272" t="s">
        <v>7090</v>
      </c>
    </row>
    <row r="3764" spans="1:12">
      <c r="A3764" s="272" t="s">
        <v>10732</v>
      </c>
      <c r="B3764" s="272" t="s">
        <v>10733</v>
      </c>
      <c r="C3764" s="272" t="s">
        <v>10037</v>
      </c>
      <c r="D3764" s="272" t="s">
        <v>10986</v>
      </c>
      <c r="E3764" s="273" t="s">
        <v>7087</v>
      </c>
      <c r="F3764" s="272" t="s">
        <v>7087</v>
      </c>
      <c r="G3764" s="272">
        <v>89375</v>
      </c>
      <c r="H3764" s="272" t="s">
        <v>11004</v>
      </c>
      <c r="I3764" s="272" t="s">
        <v>17</v>
      </c>
      <c r="J3764" s="272" t="s">
        <v>7147</v>
      </c>
      <c r="K3764" s="273">
        <v>12.2</v>
      </c>
      <c r="L3764" s="272" t="s">
        <v>7090</v>
      </c>
    </row>
    <row r="3765" spans="1:12">
      <c r="A3765" s="272" t="s">
        <v>10732</v>
      </c>
      <c r="B3765" s="272" t="s">
        <v>10733</v>
      </c>
      <c r="C3765" s="272" t="s">
        <v>10037</v>
      </c>
      <c r="D3765" s="272" t="s">
        <v>10986</v>
      </c>
      <c r="E3765" s="273" t="s">
        <v>7087</v>
      </c>
      <c r="F3765" s="272" t="s">
        <v>7087</v>
      </c>
      <c r="G3765" s="272">
        <v>89376</v>
      </c>
      <c r="H3765" s="272" t="s">
        <v>11005</v>
      </c>
      <c r="I3765" s="272" t="s">
        <v>17</v>
      </c>
      <c r="J3765" s="272" t="s">
        <v>7147</v>
      </c>
      <c r="K3765" s="273">
        <v>5.52</v>
      </c>
      <c r="L3765" s="272" t="s">
        <v>7090</v>
      </c>
    </row>
    <row r="3766" spans="1:12">
      <c r="A3766" s="272" t="s">
        <v>10732</v>
      </c>
      <c r="B3766" s="272" t="s">
        <v>10733</v>
      </c>
      <c r="C3766" s="272" t="s">
        <v>10037</v>
      </c>
      <c r="D3766" s="272" t="s">
        <v>10986</v>
      </c>
      <c r="E3766" s="273" t="s">
        <v>7087</v>
      </c>
      <c r="F3766" s="272" t="s">
        <v>7087</v>
      </c>
      <c r="G3766" s="272">
        <v>89377</v>
      </c>
      <c r="H3766" s="272" t="s">
        <v>11006</v>
      </c>
      <c r="I3766" s="272" t="s">
        <v>17</v>
      </c>
      <c r="J3766" s="272" t="s">
        <v>7147</v>
      </c>
      <c r="K3766" s="273">
        <v>10.34</v>
      </c>
      <c r="L3766" s="272" t="s">
        <v>7090</v>
      </c>
    </row>
    <row r="3767" spans="1:12">
      <c r="A3767" s="272" t="s">
        <v>10732</v>
      </c>
      <c r="B3767" s="272" t="s">
        <v>10733</v>
      </c>
      <c r="C3767" s="272" t="s">
        <v>10037</v>
      </c>
      <c r="D3767" s="272" t="s">
        <v>10986</v>
      </c>
      <c r="E3767" s="273" t="s">
        <v>7087</v>
      </c>
      <c r="F3767" s="272" t="s">
        <v>7087</v>
      </c>
      <c r="G3767" s="272">
        <v>89378</v>
      </c>
      <c r="H3767" s="272" t="s">
        <v>11007</v>
      </c>
      <c r="I3767" s="272" t="s">
        <v>17</v>
      </c>
      <c r="J3767" s="272" t="s">
        <v>7147</v>
      </c>
      <c r="K3767" s="273">
        <v>6.79</v>
      </c>
      <c r="L3767" s="272" t="s">
        <v>7090</v>
      </c>
    </row>
    <row r="3768" spans="1:12">
      <c r="A3768" s="272" t="s">
        <v>10732</v>
      </c>
      <c r="B3768" s="272" t="s">
        <v>10733</v>
      </c>
      <c r="C3768" s="272" t="s">
        <v>10037</v>
      </c>
      <c r="D3768" s="272" t="s">
        <v>10986</v>
      </c>
      <c r="E3768" s="273" t="s">
        <v>7087</v>
      </c>
      <c r="F3768" s="272" t="s">
        <v>7087</v>
      </c>
      <c r="G3768" s="272">
        <v>89379</v>
      </c>
      <c r="H3768" s="272" t="s">
        <v>11008</v>
      </c>
      <c r="I3768" s="272" t="s">
        <v>17</v>
      </c>
      <c r="J3768" s="272" t="s">
        <v>7147</v>
      </c>
      <c r="K3768" s="273">
        <v>19.36</v>
      </c>
      <c r="L3768" s="272" t="s">
        <v>7090</v>
      </c>
    </row>
    <row r="3769" spans="1:12">
      <c r="A3769" s="272" t="s">
        <v>10732</v>
      </c>
      <c r="B3769" s="272" t="s">
        <v>10733</v>
      </c>
      <c r="C3769" s="272" t="s">
        <v>10037</v>
      </c>
      <c r="D3769" s="272" t="s">
        <v>10986</v>
      </c>
      <c r="E3769" s="273" t="s">
        <v>7087</v>
      </c>
      <c r="F3769" s="272" t="s">
        <v>7087</v>
      </c>
      <c r="G3769" s="272">
        <v>89380</v>
      </c>
      <c r="H3769" s="272" t="s">
        <v>11009</v>
      </c>
      <c r="I3769" s="272" t="s">
        <v>17</v>
      </c>
      <c r="J3769" s="272" t="s">
        <v>7147</v>
      </c>
      <c r="K3769" s="273">
        <v>9.93</v>
      </c>
      <c r="L3769" s="272" t="s">
        <v>7090</v>
      </c>
    </row>
    <row r="3770" spans="1:12">
      <c r="A3770" s="272" t="s">
        <v>10732</v>
      </c>
      <c r="B3770" s="272" t="s">
        <v>10733</v>
      </c>
      <c r="C3770" s="272" t="s">
        <v>10037</v>
      </c>
      <c r="D3770" s="272" t="s">
        <v>10986</v>
      </c>
      <c r="E3770" s="273" t="s">
        <v>7087</v>
      </c>
      <c r="F3770" s="272" t="s">
        <v>7087</v>
      </c>
      <c r="G3770" s="272">
        <v>89381</v>
      </c>
      <c r="H3770" s="272" t="s">
        <v>11010</v>
      </c>
      <c r="I3770" s="272" t="s">
        <v>17</v>
      </c>
      <c r="J3770" s="272" t="s">
        <v>7147</v>
      </c>
      <c r="K3770" s="273">
        <v>12.61</v>
      </c>
      <c r="L3770" s="272" t="s">
        <v>7090</v>
      </c>
    </row>
    <row r="3771" spans="1:12">
      <c r="A3771" s="272" t="s">
        <v>10732</v>
      </c>
      <c r="B3771" s="272" t="s">
        <v>10733</v>
      </c>
      <c r="C3771" s="272" t="s">
        <v>10037</v>
      </c>
      <c r="D3771" s="272" t="s">
        <v>10986</v>
      </c>
      <c r="E3771" s="273" t="s">
        <v>7087</v>
      </c>
      <c r="F3771" s="272" t="s">
        <v>7087</v>
      </c>
      <c r="G3771" s="272">
        <v>89382</v>
      </c>
      <c r="H3771" s="272" t="s">
        <v>11011</v>
      </c>
      <c r="I3771" s="272" t="s">
        <v>17</v>
      </c>
      <c r="J3771" s="272" t="s">
        <v>7147</v>
      </c>
      <c r="K3771" s="273">
        <v>14.61</v>
      </c>
      <c r="L3771" s="272" t="s">
        <v>7090</v>
      </c>
    </row>
    <row r="3772" spans="1:12">
      <c r="A3772" s="272" t="s">
        <v>10732</v>
      </c>
      <c r="B3772" s="272" t="s">
        <v>10733</v>
      </c>
      <c r="C3772" s="272" t="s">
        <v>10037</v>
      </c>
      <c r="D3772" s="272" t="s">
        <v>10986</v>
      </c>
      <c r="E3772" s="273" t="s">
        <v>7087</v>
      </c>
      <c r="F3772" s="272" t="s">
        <v>7087</v>
      </c>
      <c r="G3772" s="272">
        <v>89383</v>
      </c>
      <c r="H3772" s="272" t="s">
        <v>11012</v>
      </c>
      <c r="I3772" s="272" t="s">
        <v>17</v>
      </c>
      <c r="J3772" s="272" t="s">
        <v>7147</v>
      </c>
      <c r="K3772" s="273">
        <v>6.42</v>
      </c>
      <c r="L3772" s="272" t="s">
        <v>7090</v>
      </c>
    </row>
    <row r="3773" spans="1:12">
      <c r="A3773" s="272" t="s">
        <v>10732</v>
      </c>
      <c r="B3773" s="272" t="s">
        <v>10733</v>
      </c>
      <c r="C3773" s="272" t="s">
        <v>10037</v>
      </c>
      <c r="D3773" s="272" t="s">
        <v>10986</v>
      </c>
      <c r="E3773" s="273" t="s">
        <v>7087</v>
      </c>
      <c r="F3773" s="272" t="s">
        <v>7087</v>
      </c>
      <c r="G3773" s="272">
        <v>89384</v>
      </c>
      <c r="H3773" s="272" t="s">
        <v>11013</v>
      </c>
      <c r="I3773" s="272" t="s">
        <v>17</v>
      </c>
      <c r="J3773" s="272" t="s">
        <v>7147</v>
      </c>
      <c r="K3773" s="273">
        <v>13.19</v>
      </c>
      <c r="L3773" s="272" t="s">
        <v>7090</v>
      </c>
    </row>
    <row r="3774" spans="1:12">
      <c r="A3774" s="272" t="s">
        <v>10732</v>
      </c>
      <c r="B3774" s="272" t="s">
        <v>10733</v>
      </c>
      <c r="C3774" s="272" t="s">
        <v>10037</v>
      </c>
      <c r="D3774" s="272" t="s">
        <v>10986</v>
      </c>
      <c r="E3774" s="273" t="s">
        <v>7087</v>
      </c>
      <c r="F3774" s="272" t="s">
        <v>7087</v>
      </c>
      <c r="G3774" s="272">
        <v>89385</v>
      </c>
      <c r="H3774" s="272" t="s">
        <v>11014</v>
      </c>
      <c r="I3774" s="272" t="s">
        <v>17</v>
      </c>
      <c r="J3774" s="272" t="s">
        <v>7147</v>
      </c>
      <c r="K3774" s="273">
        <v>7.1</v>
      </c>
      <c r="L3774" s="272" t="s">
        <v>7090</v>
      </c>
    </row>
    <row r="3775" spans="1:12">
      <c r="A3775" s="272" t="s">
        <v>10732</v>
      </c>
      <c r="B3775" s="272" t="s">
        <v>10733</v>
      </c>
      <c r="C3775" s="272" t="s">
        <v>10037</v>
      </c>
      <c r="D3775" s="272" t="s">
        <v>10986</v>
      </c>
      <c r="E3775" s="273" t="s">
        <v>7087</v>
      </c>
      <c r="F3775" s="272" t="s">
        <v>7087</v>
      </c>
      <c r="G3775" s="272">
        <v>89386</v>
      </c>
      <c r="H3775" s="272" t="s">
        <v>11015</v>
      </c>
      <c r="I3775" s="272" t="s">
        <v>17</v>
      </c>
      <c r="J3775" s="272" t="s">
        <v>7147</v>
      </c>
      <c r="K3775" s="273">
        <v>9.36</v>
      </c>
      <c r="L3775" s="272" t="s">
        <v>7090</v>
      </c>
    </row>
    <row r="3776" spans="1:12">
      <c r="A3776" s="272" t="s">
        <v>10732</v>
      </c>
      <c r="B3776" s="272" t="s">
        <v>10733</v>
      </c>
      <c r="C3776" s="272" t="s">
        <v>10037</v>
      </c>
      <c r="D3776" s="272" t="s">
        <v>10986</v>
      </c>
      <c r="E3776" s="273" t="s">
        <v>7087</v>
      </c>
      <c r="F3776" s="272" t="s">
        <v>7087</v>
      </c>
      <c r="G3776" s="272">
        <v>89387</v>
      </c>
      <c r="H3776" s="272" t="s">
        <v>11016</v>
      </c>
      <c r="I3776" s="272" t="s">
        <v>17</v>
      </c>
      <c r="J3776" s="272" t="s">
        <v>7147</v>
      </c>
      <c r="K3776" s="273">
        <v>31.08</v>
      </c>
      <c r="L3776" s="272" t="s">
        <v>7090</v>
      </c>
    </row>
    <row r="3777" spans="1:12">
      <c r="A3777" s="272" t="s">
        <v>10732</v>
      </c>
      <c r="B3777" s="272" t="s">
        <v>10733</v>
      </c>
      <c r="C3777" s="272" t="s">
        <v>10037</v>
      </c>
      <c r="D3777" s="272" t="s">
        <v>10986</v>
      </c>
      <c r="E3777" s="273" t="s">
        <v>7087</v>
      </c>
      <c r="F3777" s="272" t="s">
        <v>7087</v>
      </c>
      <c r="G3777" s="272">
        <v>89389</v>
      </c>
      <c r="H3777" s="272" t="s">
        <v>11017</v>
      </c>
      <c r="I3777" s="272" t="s">
        <v>17</v>
      </c>
      <c r="J3777" s="272" t="s">
        <v>7147</v>
      </c>
      <c r="K3777" s="273">
        <v>11.45</v>
      </c>
      <c r="L3777" s="272" t="s">
        <v>7090</v>
      </c>
    </row>
    <row r="3778" spans="1:12">
      <c r="A3778" s="272" t="s">
        <v>10732</v>
      </c>
      <c r="B3778" s="272" t="s">
        <v>10733</v>
      </c>
      <c r="C3778" s="272" t="s">
        <v>10037</v>
      </c>
      <c r="D3778" s="272" t="s">
        <v>10986</v>
      </c>
      <c r="E3778" s="273" t="s">
        <v>7087</v>
      </c>
      <c r="F3778" s="272" t="s">
        <v>7087</v>
      </c>
      <c r="G3778" s="272">
        <v>89390</v>
      </c>
      <c r="H3778" s="272" t="s">
        <v>11018</v>
      </c>
      <c r="I3778" s="272" t="s">
        <v>17</v>
      </c>
      <c r="J3778" s="272" t="s">
        <v>7147</v>
      </c>
      <c r="K3778" s="273">
        <v>21.86</v>
      </c>
      <c r="L3778" s="272" t="s">
        <v>7090</v>
      </c>
    </row>
    <row r="3779" spans="1:12">
      <c r="A3779" s="272" t="s">
        <v>10732</v>
      </c>
      <c r="B3779" s="272" t="s">
        <v>10733</v>
      </c>
      <c r="C3779" s="272" t="s">
        <v>10037</v>
      </c>
      <c r="D3779" s="272" t="s">
        <v>10986</v>
      </c>
      <c r="E3779" s="273" t="s">
        <v>7087</v>
      </c>
      <c r="F3779" s="272" t="s">
        <v>7087</v>
      </c>
      <c r="G3779" s="272">
        <v>89391</v>
      </c>
      <c r="H3779" s="272" t="s">
        <v>11019</v>
      </c>
      <c r="I3779" s="272" t="s">
        <v>17</v>
      </c>
      <c r="J3779" s="272" t="s">
        <v>7147</v>
      </c>
      <c r="K3779" s="273">
        <v>8.49</v>
      </c>
      <c r="L3779" s="272" t="s">
        <v>7090</v>
      </c>
    </row>
    <row r="3780" spans="1:12">
      <c r="A3780" s="272" t="s">
        <v>10732</v>
      </c>
      <c r="B3780" s="272" t="s">
        <v>10733</v>
      </c>
      <c r="C3780" s="272" t="s">
        <v>10037</v>
      </c>
      <c r="D3780" s="272" t="s">
        <v>10986</v>
      </c>
      <c r="E3780" s="273" t="s">
        <v>7087</v>
      </c>
      <c r="F3780" s="272" t="s">
        <v>7087</v>
      </c>
      <c r="G3780" s="272">
        <v>89392</v>
      </c>
      <c r="H3780" s="272" t="s">
        <v>11020</v>
      </c>
      <c r="I3780" s="272" t="s">
        <v>17</v>
      </c>
      <c r="J3780" s="272" t="s">
        <v>7147</v>
      </c>
      <c r="K3780" s="273">
        <v>25.17</v>
      </c>
      <c r="L3780" s="272" t="s">
        <v>7090</v>
      </c>
    </row>
    <row r="3781" spans="1:12">
      <c r="A3781" s="272" t="s">
        <v>10732</v>
      </c>
      <c r="B3781" s="272" t="s">
        <v>10733</v>
      </c>
      <c r="C3781" s="272" t="s">
        <v>10037</v>
      </c>
      <c r="D3781" s="272" t="s">
        <v>10986</v>
      </c>
      <c r="E3781" s="273" t="s">
        <v>7087</v>
      </c>
      <c r="F3781" s="272" t="s">
        <v>7087</v>
      </c>
      <c r="G3781" s="272">
        <v>89393</v>
      </c>
      <c r="H3781" s="272" t="s">
        <v>11021</v>
      </c>
      <c r="I3781" s="272" t="s">
        <v>17</v>
      </c>
      <c r="J3781" s="272" t="s">
        <v>7147</v>
      </c>
      <c r="K3781" s="273">
        <v>10.8</v>
      </c>
      <c r="L3781" s="272" t="s">
        <v>7090</v>
      </c>
    </row>
    <row r="3782" spans="1:12">
      <c r="A3782" s="272" t="s">
        <v>10732</v>
      </c>
      <c r="B3782" s="272" t="s">
        <v>10733</v>
      </c>
      <c r="C3782" s="272" t="s">
        <v>10037</v>
      </c>
      <c r="D3782" s="272" t="s">
        <v>10986</v>
      </c>
      <c r="E3782" s="273" t="s">
        <v>7087</v>
      </c>
      <c r="F3782" s="272" t="s">
        <v>7087</v>
      </c>
      <c r="G3782" s="272">
        <v>89394</v>
      </c>
      <c r="H3782" s="272" t="s">
        <v>11022</v>
      </c>
      <c r="I3782" s="272" t="s">
        <v>17</v>
      </c>
      <c r="J3782" s="272" t="s">
        <v>7147</v>
      </c>
      <c r="K3782" s="273">
        <v>18.93</v>
      </c>
      <c r="L3782" s="272" t="s">
        <v>7090</v>
      </c>
    </row>
    <row r="3783" spans="1:12">
      <c r="A3783" s="272" t="s">
        <v>10732</v>
      </c>
      <c r="B3783" s="272" t="s">
        <v>10733</v>
      </c>
      <c r="C3783" s="272" t="s">
        <v>10037</v>
      </c>
      <c r="D3783" s="272" t="s">
        <v>10986</v>
      </c>
      <c r="E3783" s="273" t="s">
        <v>7087</v>
      </c>
      <c r="F3783" s="272" t="s">
        <v>7087</v>
      </c>
      <c r="G3783" s="272">
        <v>89395</v>
      </c>
      <c r="H3783" s="272" t="s">
        <v>11023</v>
      </c>
      <c r="I3783" s="272" t="s">
        <v>17</v>
      </c>
      <c r="J3783" s="272" t="s">
        <v>7147</v>
      </c>
      <c r="K3783" s="273">
        <v>12.69</v>
      </c>
      <c r="L3783" s="272" t="s">
        <v>7090</v>
      </c>
    </row>
    <row r="3784" spans="1:12">
      <c r="A3784" s="272" t="s">
        <v>10732</v>
      </c>
      <c r="B3784" s="272" t="s">
        <v>10733</v>
      </c>
      <c r="C3784" s="272" t="s">
        <v>10037</v>
      </c>
      <c r="D3784" s="272" t="s">
        <v>10986</v>
      </c>
      <c r="E3784" s="273" t="s">
        <v>7087</v>
      </c>
      <c r="F3784" s="272" t="s">
        <v>7087</v>
      </c>
      <c r="G3784" s="272">
        <v>89396</v>
      </c>
      <c r="H3784" s="272" t="s">
        <v>11024</v>
      </c>
      <c r="I3784" s="272" t="s">
        <v>17</v>
      </c>
      <c r="J3784" s="272" t="s">
        <v>7147</v>
      </c>
      <c r="K3784" s="273">
        <v>20.73</v>
      </c>
      <c r="L3784" s="272" t="s">
        <v>7090</v>
      </c>
    </row>
    <row r="3785" spans="1:12">
      <c r="A3785" s="272" t="s">
        <v>10732</v>
      </c>
      <c r="B3785" s="272" t="s">
        <v>10733</v>
      </c>
      <c r="C3785" s="272" t="s">
        <v>10037</v>
      </c>
      <c r="D3785" s="272" t="s">
        <v>10986</v>
      </c>
      <c r="E3785" s="273" t="s">
        <v>7087</v>
      </c>
      <c r="F3785" s="272" t="s">
        <v>7087</v>
      </c>
      <c r="G3785" s="272">
        <v>89397</v>
      </c>
      <c r="H3785" s="272" t="s">
        <v>11025</v>
      </c>
      <c r="I3785" s="272" t="s">
        <v>17</v>
      </c>
      <c r="J3785" s="272" t="s">
        <v>7147</v>
      </c>
      <c r="K3785" s="273">
        <v>14.69</v>
      </c>
      <c r="L3785" s="272" t="s">
        <v>7090</v>
      </c>
    </row>
    <row r="3786" spans="1:12">
      <c r="A3786" s="272" t="s">
        <v>10732</v>
      </c>
      <c r="B3786" s="272" t="s">
        <v>10733</v>
      </c>
      <c r="C3786" s="272" t="s">
        <v>10037</v>
      </c>
      <c r="D3786" s="272" t="s">
        <v>10986</v>
      </c>
      <c r="E3786" s="273" t="s">
        <v>7087</v>
      </c>
      <c r="F3786" s="272" t="s">
        <v>7087</v>
      </c>
      <c r="G3786" s="272">
        <v>89398</v>
      </c>
      <c r="H3786" s="272" t="s">
        <v>11026</v>
      </c>
      <c r="I3786" s="272" t="s">
        <v>17</v>
      </c>
      <c r="J3786" s="272" t="s">
        <v>7147</v>
      </c>
      <c r="K3786" s="273">
        <v>17.89</v>
      </c>
      <c r="L3786" s="272" t="s">
        <v>7090</v>
      </c>
    </row>
    <row r="3787" spans="1:12">
      <c r="A3787" s="272" t="s">
        <v>10732</v>
      </c>
      <c r="B3787" s="272" t="s">
        <v>10733</v>
      </c>
      <c r="C3787" s="272" t="s">
        <v>10037</v>
      </c>
      <c r="D3787" s="272" t="s">
        <v>10986</v>
      </c>
      <c r="E3787" s="273" t="s">
        <v>7087</v>
      </c>
      <c r="F3787" s="272" t="s">
        <v>7087</v>
      </c>
      <c r="G3787" s="272">
        <v>89399</v>
      </c>
      <c r="H3787" s="272" t="s">
        <v>11027</v>
      </c>
      <c r="I3787" s="272" t="s">
        <v>17</v>
      </c>
      <c r="J3787" s="272" t="s">
        <v>7147</v>
      </c>
      <c r="K3787" s="273">
        <v>25.2</v>
      </c>
      <c r="L3787" s="272" t="s">
        <v>7090</v>
      </c>
    </row>
    <row r="3788" spans="1:12">
      <c r="A3788" s="272" t="s">
        <v>10732</v>
      </c>
      <c r="B3788" s="272" t="s">
        <v>10733</v>
      </c>
      <c r="C3788" s="272" t="s">
        <v>10037</v>
      </c>
      <c r="D3788" s="272" t="s">
        <v>10986</v>
      </c>
      <c r="E3788" s="273" t="s">
        <v>7087</v>
      </c>
      <c r="F3788" s="272" t="s">
        <v>7087</v>
      </c>
      <c r="G3788" s="272">
        <v>89400</v>
      </c>
      <c r="H3788" s="272" t="s">
        <v>11028</v>
      </c>
      <c r="I3788" s="272" t="s">
        <v>17</v>
      </c>
      <c r="J3788" s="272" t="s">
        <v>7147</v>
      </c>
      <c r="K3788" s="273">
        <v>19.89</v>
      </c>
      <c r="L3788" s="272" t="s">
        <v>7090</v>
      </c>
    </row>
    <row r="3789" spans="1:12">
      <c r="A3789" s="272" t="s">
        <v>10732</v>
      </c>
      <c r="B3789" s="272" t="s">
        <v>10733</v>
      </c>
      <c r="C3789" s="272" t="s">
        <v>10037</v>
      </c>
      <c r="D3789" s="272" t="s">
        <v>10986</v>
      </c>
      <c r="E3789" s="273" t="s">
        <v>7087</v>
      </c>
      <c r="F3789" s="272" t="s">
        <v>7087</v>
      </c>
      <c r="G3789" s="272">
        <v>89404</v>
      </c>
      <c r="H3789" s="272" t="s">
        <v>11029</v>
      </c>
      <c r="I3789" s="272" t="s">
        <v>17</v>
      </c>
      <c r="J3789" s="272" t="s">
        <v>7147</v>
      </c>
      <c r="K3789" s="273">
        <v>7.1</v>
      </c>
      <c r="L3789" s="272" t="s">
        <v>7090</v>
      </c>
    </row>
    <row r="3790" spans="1:12">
      <c r="A3790" s="272" t="s">
        <v>10732</v>
      </c>
      <c r="B3790" s="272" t="s">
        <v>10733</v>
      </c>
      <c r="C3790" s="272" t="s">
        <v>10037</v>
      </c>
      <c r="D3790" s="272" t="s">
        <v>10986</v>
      </c>
      <c r="E3790" s="273" t="s">
        <v>7087</v>
      </c>
      <c r="F3790" s="272" t="s">
        <v>7087</v>
      </c>
      <c r="G3790" s="272">
        <v>89405</v>
      </c>
      <c r="H3790" s="272" t="s">
        <v>11030</v>
      </c>
      <c r="I3790" s="272" t="s">
        <v>17</v>
      </c>
      <c r="J3790" s="272" t="s">
        <v>7147</v>
      </c>
      <c r="K3790" s="273">
        <v>7.68</v>
      </c>
      <c r="L3790" s="272" t="s">
        <v>7090</v>
      </c>
    </row>
    <row r="3791" spans="1:12">
      <c r="A3791" s="272" t="s">
        <v>10732</v>
      </c>
      <c r="B3791" s="272" t="s">
        <v>10733</v>
      </c>
      <c r="C3791" s="272" t="s">
        <v>10037</v>
      </c>
      <c r="D3791" s="272" t="s">
        <v>10986</v>
      </c>
      <c r="E3791" s="273" t="s">
        <v>7087</v>
      </c>
      <c r="F3791" s="272" t="s">
        <v>7087</v>
      </c>
      <c r="G3791" s="272">
        <v>89406</v>
      </c>
      <c r="H3791" s="272" t="s">
        <v>11031</v>
      </c>
      <c r="I3791" s="272" t="s">
        <v>17</v>
      </c>
      <c r="J3791" s="272" t="s">
        <v>7147</v>
      </c>
      <c r="K3791" s="273">
        <v>8.75</v>
      </c>
      <c r="L3791" s="272" t="s">
        <v>7090</v>
      </c>
    </row>
    <row r="3792" spans="1:12">
      <c r="A3792" s="272" t="s">
        <v>10732</v>
      </c>
      <c r="B3792" s="272" t="s">
        <v>10733</v>
      </c>
      <c r="C3792" s="272" t="s">
        <v>10037</v>
      </c>
      <c r="D3792" s="272" t="s">
        <v>10986</v>
      </c>
      <c r="E3792" s="273" t="s">
        <v>7087</v>
      </c>
      <c r="F3792" s="272" t="s">
        <v>7087</v>
      </c>
      <c r="G3792" s="272">
        <v>89407</v>
      </c>
      <c r="H3792" s="272" t="s">
        <v>11032</v>
      </c>
      <c r="I3792" s="272" t="s">
        <v>17</v>
      </c>
      <c r="J3792" s="272" t="s">
        <v>7147</v>
      </c>
      <c r="K3792" s="273">
        <v>8.83</v>
      </c>
      <c r="L3792" s="272" t="s">
        <v>7090</v>
      </c>
    </row>
    <row r="3793" spans="1:12">
      <c r="A3793" s="272" t="s">
        <v>10732</v>
      </c>
      <c r="B3793" s="272" t="s">
        <v>10733</v>
      </c>
      <c r="C3793" s="272" t="s">
        <v>10037</v>
      </c>
      <c r="D3793" s="272" t="s">
        <v>10986</v>
      </c>
      <c r="E3793" s="273" t="s">
        <v>7087</v>
      </c>
      <c r="F3793" s="272" t="s">
        <v>7087</v>
      </c>
      <c r="G3793" s="272">
        <v>89408</v>
      </c>
      <c r="H3793" s="272" t="s">
        <v>11033</v>
      </c>
      <c r="I3793" s="272" t="s">
        <v>17</v>
      </c>
      <c r="J3793" s="272" t="s">
        <v>7147</v>
      </c>
      <c r="K3793" s="273">
        <v>8.4</v>
      </c>
      <c r="L3793" s="272" t="s">
        <v>7090</v>
      </c>
    </row>
    <row r="3794" spans="1:12">
      <c r="A3794" s="272" t="s">
        <v>10732</v>
      </c>
      <c r="B3794" s="272" t="s">
        <v>10733</v>
      </c>
      <c r="C3794" s="272" t="s">
        <v>10037</v>
      </c>
      <c r="D3794" s="272" t="s">
        <v>10986</v>
      </c>
      <c r="E3794" s="273" t="s">
        <v>7087</v>
      </c>
      <c r="F3794" s="272" t="s">
        <v>7087</v>
      </c>
      <c r="G3794" s="272">
        <v>89409</v>
      </c>
      <c r="H3794" s="272" t="s">
        <v>11034</v>
      </c>
      <c r="I3794" s="272" t="s">
        <v>17</v>
      </c>
      <c r="J3794" s="272" t="s">
        <v>7147</v>
      </c>
      <c r="K3794" s="273">
        <v>9.25</v>
      </c>
      <c r="L3794" s="272" t="s">
        <v>7090</v>
      </c>
    </row>
    <row r="3795" spans="1:12">
      <c r="A3795" s="272" t="s">
        <v>10732</v>
      </c>
      <c r="B3795" s="272" t="s">
        <v>10733</v>
      </c>
      <c r="C3795" s="272" t="s">
        <v>10037</v>
      </c>
      <c r="D3795" s="272" t="s">
        <v>10986</v>
      </c>
      <c r="E3795" s="273" t="s">
        <v>7087</v>
      </c>
      <c r="F3795" s="272" t="s">
        <v>7087</v>
      </c>
      <c r="G3795" s="272">
        <v>89410</v>
      </c>
      <c r="H3795" s="272" t="s">
        <v>11035</v>
      </c>
      <c r="I3795" s="272" t="s">
        <v>17</v>
      </c>
      <c r="J3795" s="272" t="s">
        <v>7147</v>
      </c>
      <c r="K3795" s="273">
        <v>10.87</v>
      </c>
      <c r="L3795" s="272" t="s">
        <v>7090</v>
      </c>
    </row>
    <row r="3796" spans="1:12">
      <c r="A3796" s="272" t="s">
        <v>10732</v>
      </c>
      <c r="B3796" s="272" t="s">
        <v>10733</v>
      </c>
      <c r="C3796" s="272" t="s">
        <v>10037</v>
      </c>
      <c r="D3796" s="272" t="s">
        <v>10986</v>
      </c>
      <c r="E3796" s="273" t="s">
        <v>7087</v>
      </c>
      <c r="F3796" s="272" t="s">
        <v>7087</v>
      </c>
      <c r="G3796" s="272">
        <v>89411</v>
      </c>
      <c r="H3796" s="272" t="s">
        <v>11036</v>
      </c>
      <c r="I3796" s="272" t="s">
        <v>17</v>
      </c>
      <c r="J3796" s="272" t="s">
        <v>7147</v>
      </c>
      <c r="K3796" s="273">
        <v>10.28</v>
      </c>
      <c r="L3796" s="272" t="s">
        <v>7090</v>
      </c>
    </row>
    <row r="3797" spans="1:12">
      <c r="A3797" s="272" t="s">
        <v>10732</v>
      </c>
      <c r="B3797" s="272" t="s">
        <v>10733</v>
      </c>
      <c r="C3797" s="272" t="s">
        <v>10037</v>
      </c>
      <c r="D3797" s="272" t="s">
        <v>10986</v>
      </c>
      <c r="E3797" s="273" t="s">
        <v>7087</v>
      </c>
      <c r="F3797" s="272" t="s">
        <v>7087</v>
      </c>
      <c r="G3797" s="272">
        <v>89412</v>
      </c>
      <c r="H3797" s="272" t="s">
        <v>11037</v>
      </c>
      <c r="I3797" s="272" t="s">
        <v>17</v>
      </c>
      <c r="J3797" s="272" t="s">
        <v>7147</v>
      </c>
      <c r="K3797" s="273">
        <v>9.68</v>
      </c>
      <c r="L3797" s="272" t="s">
        <v>7090</v>
      </c>
    </row>
    <row r="3798" spans="1:12">
      <c r="A3798" s="272" t="s">
        <v>10732</v>
      </c>
      <c r="B3798" s="272" t="s">
        <v>10733</v>
      </c>
      <c r="C3798" s="272" t="s">
        <v>10037</v>
      </c>
      <c r="D3798" s="272" t="s">
        <v>10986</v>
      </c>
      <c r="E3798" s="273" t="s">
        <v>7087</v>
      </c>
      <c r="F3798" s="272" t="s">
        <v>7087</v>
      </c>
      <c r="G3798" s="272">
        <v>89413</v>
      </c>
      <c r="H3798" s="272" t="s">
        <v>11038</v>
      </c>
      <c r="I3798" s="272" t="s">
        <v>17</v>
      </c>
      <c r="J3798" s="272" t="s">
        <v>7147</v>
      </c>
      <c r="K3798" s="273">
        <v>11.87</v>
      </c>
      <c r="L3798" s="272" t="s">
        <v>7090</v>
      </c>
    </row>
    <row r="3799" spans="1:12">
      <c r="A3799" s="272" t="s">
        <v>10732</v>
      </c>
      <c r="B3799" s="272" t="s">
        <v>10733</v>
      </c>
      <c r="C3799" s="272" t="s">
        <v>10037</v>
      </c>
      <c r="D3799" s="272" t="s">
        <v>10986</v>
      </c>
      <c r="E3799" s="273" t="s">
        <v>7087</v>
      </c>
      <c r="F3799" s="272" t="s">
        <v>7087</v>
      </c>
      <c r="G3799" s="272">
        <v>89414</v>
      </c>
      <c r="H3799" s="272" t="s">
        <v>11039</v>
      </c>
      <c r="I3799" s="272" t="s">
        <v>17</v>
      </c>
      <c r="J3799" s="272" t="s">
        <v>7147</v>
      </c>
      <c r="K3799" s="273">
        <v>13.75</v>
      </c>
      <c r="L3799" s="272" t="s">
        <v>7090</v>
      </c>
    </row>
    <row r="3800" spans="1:12">
      <c r="A3800" s="272" t="s">
        <v>10732</v>
      </c>
      <c r="B3800" s="272" t="s">
        <v>10733</v>
      </c>
      <c r="C3800" s="272" t="s">
        <v>10037</v>
      </c>
      <c r="D3800" s="272" t="s">
        <v>10986</v>
      </c>
      <c r="E3800" s="273" t="s">
        <v>7087</v>
      </c>
      <c r="F3800" s="272" t="s">
        <v>7087</v>
      </c>
      <c r="G3800" s="272">
        <v>89415</v>
      </c>
      <c r="H3800" s="272" t="s">
        <v>11040</v>
      </c>
      <c r="I3800" s="272" t="s">
        <v>17</v>
      </c>
      <c r="J3800" s="272" t="s">
        <v>7147</v>
      </c>
      <c r="K3800" s="273">
        <v>16.27</v>
      </c>
      <c r="L3800" s="272" t="s">
        <v>7090</v>
      </c>
    </row>
    <row r="3801" spans="1:12">
      <c r="A3801" s="272" t="s">
        <v>10732</v>
      </c>
      <c r="B3801" s="272" t="s">
        <v>10733</v>
      </c>
      <c r="C3801" s="272" t="s">
        <v>10037</v>
      </c>
      <c r="D3801" s="272" t="s">
        <v>10986</v>
      </c>
      <c r="E3801" s="273" t="s">
        <v>7087</v>
      </c>
      <c r="F3801" s="272" t="s">
        <v>7087</v>
      </c>
      <c r="G3801" s="272">
        <v>89416</v>
      </c>
      <c r="H3801" s="272" t="s">
        <v>11041</v>
      </c>
      <c r="I3801" s="272" t="s">
        <v>17</v>
      </c>
      <c r="J3801" s="272" t="s">
        <v>7147</v>
      </c>
      <c r="K3801" s="273">
        <v>14.1</v>
      </c>
      <c r="L3801" s="272" t="s">
        <v>7090</v>
      </c>
    </row>
    <row r="3802" spans="1:12">
      <c r="A3802" s="272" t="s">
        <v>10732</v>
      </c>
      <c r="B3802" s="272" t="s">
        <v>10733</v>
      </c>
      <c r="C3802" s="272" t="s">
        <v>10037</v>
      </c>
      <c r="D3802" s="272" t="s">
        <v>10986</v>
      </c>
      <c r="E3802" s="273" t="s">
        <v>7087</v>
      </c>
      <c r="F3802" s="272" t="s">
        <v>7087</v>
      </c>
      <c r="G3802" s="272">
        <v>89417</v>
      </c>
      <c r="H3802" s="272" t="s">
        <v>11042</v>
      </c>
      <c r="I3802" s="272" t="s">
        <v>17</v>
      </c>
      <c r="J3802" s="272" t="s">
        <v>7147</v>
      </c>
      <c r="K3802" s="273">
        <v>5.35</v>
      </c>
      <c r="L3802" s="272" t="s">
        <v>7090</v>
      </c>
    </row>
    <row r="3803" spans="1:12">
      <c r="A3803" s="272" t="s">
        <v>10732</v>
      </c>
      <c r="B3803" s="272" t="s">
        <v>10733</v>
      </c>
      <c r="C3803" s="272" t="s">
        <v>10037</v>
      </c>
      <c r="D3803" s="272" t="s">
        <v>10986</v>
      </c>
      <c r="E3803" s="273" t="s">
        <v>7087</v>
      </c>
      <c r="F3803" s="272" t="s">
        <v>7087</v>
      </c>
      <c r="G3803" s="272">
        <v>89418</v>
      </c>
      <c r="H3803" s="272" t="s">
        <v>11043</v>
      </c>
      <c r="I3803" s="272" t="s">
        <v>17</v>
      </c>
      <c r="J3803" s="272" t="s">
        <v>7147</v>
      </c>
      <c r="K3803" s="273">
        <v>16.07</v>
      </c>
      <c r="L3803" s="272" t="s">
        <v>7090</v>
      </c>
    </row>
    <row r="3804" spans="1:12">
      <c r="A3804" s="272" t="s">
        <v>10732</v>
      </c>
      <c r="B3804" s="272" t="s">
        <v>10733</v>
      </c>
      <c r="C3804" s="272" t="s">
        <v>10037</v>
      </c>
      <c r="D3804" s="272" t="s">
        <v>10986</v>
      </c>
      <c r="E3804" s="273" t="s">
        <v>7087</v>
      </c>
      <c r="F3804" s="272" t="s">
        <v>7087</v>
      </c>
      <c r="G3804" s="272">
        <v>89419</v>
      </c>
      <c r="H3804" s="272" t="s">
        <v>11044</v>
      </c>
      <c r="I3804" s="272" t="s">
        <v>17</v>
      </c>
      <c r="J3804" s="272" t="s">
        <v>7147</v>
      </c>
      <c r="K3804" s="273">
        <v>6.47</v>
      </c>
      <c r="L3804" s="272" t="s">
        <v>7090</v>
      </c>
    </row>
    <row r="3805" spans="1:12">
      <c r="A3805" s="272" t="s">
        <v>10732</v>
      </c>
      <c r="B3805" s="272" t="s">
        <v>10733</v>
      </c>
      <c r="C3805" s="272" t="s">
        <v>10037</v>
      </c>
      <c r="D3805" s="272" t="s">
        <v>10986</v>
      </c>
      <c r="E3805" s="273" t="s">
        <v>7087</v>
      </c>
      <c r="F3805" s="272" t="s">
        <v>7087</v>
      </c>
      <c r="G3805" s="272">
        <v>89421</v>
      </c>
      <c r="H3805" s="272" t="s">
        <v>11045</v>
      </c>
      <c r="I3805" s="272" t="s">
        <v>17</v>
      </c>
      <c r="J3805" s="272" t="s">
        <v>7147</v>
      </c>
      <c r="K3805" s="273">
        <v>11.74</v>
      </c>
      <c r="L3805" s="272" t="s">
        <v>7090</v>
      </c>
    </row>
    <row r="3806" spans="1:12">
      <c r="A3806" s="272" t="s">
        <v>10732</v>
      </c>
      <c r="B3806" s="272" t="s">
        <v>10733</v>
      </c>
      <c r="C3806" s="272" t="s">
        <v>10037</v>
      </c>
      <c r="D3806" s="272" t="s">
        <v>10986</v>
      </c>
      <c r="E3806" s="273" t="s">
        <v>7087</v>
      </c>
      <c r="F3806" s="272" t="s">
        <v>7087</v>
      </c>
      <c r="G3806" s="272">
        <v>89423</v>
      </c>
      <c r="H3806" s="272" t="s">
        <v>11046</v>
      </c>
      <c r="I3806" s="272" t="s">
        <v>17</v>
      </c>
      <c r="J3806" s="272" t="s">
        <v>7147</v>
      </c>
      <c r="K3806" s="273">
        <v>9.8800000000000008</v>
      </c>
      <c r="L3806" s="272" t="s">
        <v>7090</v>
      </c>
    </row>
    <row r="3807" spans="1:12">
      <c r="A3807" s="272" t="s">
        <v>10732</v>
      </c>
      <c r="B3807" s="272" t="s">
        <v>10733</v>
      </c>
      <c r="C3807" s="272" t="s">
        <v>10037</v>
      </c>
      <c r="D3807" s="272" t="s">
        <v>10986</v>
      </c>
      <c r="E3807" s="273" t="s">
        <v>7087</v>
      </c>
      <c r="F3807" s="272" t="s">
        <v>7087</v>
      </c>
      <c r="G3807" s="272">
        <v>89424</v>
      </c>
      <c r="H3807" s="272" t="s">
        <v>11047</v>
      </c>
      <c r="I3807" s="272" t="s">
        <v>17</v>
      </c>
      <c r="J3807" s="272" t="s">
        <v>7147</v>
      </c>
      <c r="K3807" s="273">
        <v>6.26</v>
      </c>
      <c r="L3807" s="272" t="s">
        <v>7090</v>
      </c>
    </row>
    <row r="3808" spans="1:12">
      <c r="A3808" s="272" t="s">
        <v>10732</v>
      </c>
      <c r="B3808" s="272" t="s">
        <v>10733</v>
      </c>
      <c r="C3808" s="272" t="s">
        <v>10037</v>
      </c>
      <c r="D3808" s="272" t="s">
        <v>10986</v>
      </c>
      <c r="E3808" s="273" t="s">
        <v>7087</v>
      </c>
      <c r="F3808" s="272" t="s">
        <v>7087</v>
      </c>
      <c r="G3808" s="272">
        <v>89425</v>
      </c>
      <c r="H3808" s="272" t="s">
        <v>11048</v>
      </c>
      <c r="I3808" s="272" t="s">
        <v>17</v>
      </c>
      <c r="J3808" s="272" t="s">
        <v>7147</v>
      </c>
      <c r="K3808" s="273">
        <v>18.829999999999998</v>
      </c>
      <c r="L3808" s="272" t="s">
        <v>7090</v>
      </c>
    </row>
    <row r="3809" spans="1:12">
      <c r="A3809" s="272" t="s">
        <v>10732</v>
      </c>
      <c r="B3809" s="272" t="s">
        <v>10733</v>
      </c>
      <c r="C3809" s="272" t="s">
        <v>10037</v>
      </c>
      <c r="D3809" s="272" t="s">
        <v>10986</v>
      </c>
      <c r="E3809" s="273" t="s">
        <v>7087</v>
      </c>
      <c r="F3809" s="272" t="s">
        <v>7087</v>
      </c>
      <c r="G3809" s="272">
        <v>89426</v>
      </c>
      <c r="H3809" s="272" t="s">
        <v>11049</v>
      </c>
      <c r="I3809" s="272" t="s">
        <v>17</v>
      </c>
      <c r="J3809" s="272" t="s">
        <v>7147</v>
      </c>
      <c r="K3809" s="273">
        <v>9.34</v>
      </c>
      <c r="L3809" s="272" t="s">
        <v>7090</v>
      </c>
    </row>
    <row r="3810" spans="1:12">
      <c r="A3810" s="272" t="s">
        <v>10732</v>
      </c>
      <c r="B3810" s="272" t="s">
        <v>10733</v>
      </c>
      <c r="C3810" s="272" t="s">
        <v>10037</v>
      </c>
      <c r="D3810" s="272" t="s">
        <v>10986</v>
      </c>
      <c r="E3810" s="273" t="s">
        <v>7087</v>
      </c>
      <c r="F3810" s="272" t="s">
        <v>7087</v>
      </c>
      <c r="G3810" s="272">
        <v>89427</v>
      </c>
      <c r="H3810" s="272" t="s">
        <v>11050</v>
      </c>
      <c r="I3810" s="272" t="s">
        <v>17</v>
      </c>
      <c r="J3810" s="272" t="s">
        <v>7147</v>
      </c>
      <c r="K3810" s="273">
        <v>12.1</v>
      </c>
      <c r="L3810" s="272" t="s">
        <v>7090</v>
      </c>
    </row>
    <row r="3811" spans="1:12">
      <c r="A3811" s="272" t="s">
        <v>10732</v>
      </c>
      <c r="B3811" s="272" t="s">
        <v>10733</v>
      </c>
      <c r="C3811" s="272" t="s">
        <v>10037</v>
      </c>
      <c r="D3811" s="272" t="s">
        <v>10986</v>
      </c>
      <c r="E3811" s="273" t="s">
        <v>7087</v>
      </c>
      <c r="F3811" s="272" t="s">
        <v>7087</v>
      </c>
      <c r="G3811" s="272">
        <v>89428</v>
      </c>
      <c r="H3811" s="272" t="s">
        <v>11051</v>
      </c>
      <c r="I3811" s="272" t="s">
        <v>17</v>
      </c>
      <c r="J3811" s="272" t="s">
        <v>7147</v>
      </c>
      <c r="K3811" s="273">
        <v>14.08</v>
      </c>
      <c r="L3811" s="272" t="s">
        <v>7090</v>
      </c>
    </row>
    <row r="3812" spans="1:12">
      <c r="A3812" s="272" t="s">
        <v>10732</v>
      </c>
      <c r="B3812" s="272" t="s">
        <v>10733</v>
      </c>
      <c r="C3812" s="272" t="s">
        <v>10037</v>
      </c>
      <c r="D3812" s="272" t="s">
        <v>10986</v>
      </c>
      <c r="E3812" s="273" t="s">
        <v>7087</v>
      </c>
      <c r="F3812" s="272" t="s">
        <v>7087</v>
      </c>
      <c r="G3812" s="272">
        <v>89429</v>
      </c>
      <c r="H3812" s="272" t="s">
        <v>11052</v>
      </c>
      <c r="I3812" s="272" t="s">
        <v>17</v>
      </c>
      <c r="J3812" s="272" t="s">
        <v>7147</v>
      </c>
      <c r="K3812" s="273">
        <v>5.91</v>
      </c>
      <c r="L3812" s="272" t="s">
        <v>7090</v>
      </c>
    </row>
    <row r="3813" spans="1:12">
      <c r="A3813" s="272" t="s">
        <v>10732</v>
      </c>
      <c r="B3813" s="272" t="s">
        <v>10733</v>
      </c>
      <c r="C3813" s="272" t="s">
        <v>10037</v>
      </c>
      <c r="D3813" s="272" t="s">
        <v>10986</v>
      </c>
      <c r="E3813" s="273" t="s">
        <v>7087</v>
      </c>
      <c r="F3813" s="272" t="s">
        <v>7087</v>
      </c>
      <c r="G3813" s="272">
        <v>89430</v>
      </c>
      <c r="H3813" s="272" t="s">
        <v>11053</v>
      </c>
      <c r="I3813" s="272" t="s">
        <v>17</v>
      </c>
      <c r="J3813" s="272" t="s">
        <v>7147</v>
      </c>
      <c r="K3813" s="273">
        <v>12.66</v>
      </c>
      <c r="L3813" s="272" t="s">
        <v>7090</v>
      </c>
    </row>
    <row r="3814" spans="1:12">
      <c r="A3814" s="272" t="s">
        <v>10732</v>
      </c>
      <c r="B3814" s="272" t="s">
        <v>10733</v>
      </c>
      <c r="C3814" s="272" t="s">
        <v>10037</v>
      </c>
      <c r="D3814" s="272" t="s">
        <v>10986</v>
      </c>
      <c r="E3814" s="273" t="s">
        <v>7087</v>
      </c>
      <c r="F3814" s="272" t="s">
        <v>7087</v>
      </c>
      <c r="G3814" s="272">
        <v>89431</v>
      </c>
      <c r="H3814" s="272" t="s">
        <v>11054</v>
      </c>
      <c r="I3814" s="272" t="s">
        <v>17</v>
      </c>
      <c r="J3814" s="272" t="s">
        <v>7147</v>
      </c>
      <c r="K3814" s="273">
        <v>8.73</v>
      </c>
      <c r="L3814" s="272" t="s">
        <v>7090</v>
      </c>
    </row>
    <row r="3815" spans="1:12">
      <c r="A3815" s="272" t="s">
        <v>10732</v>
      </c>
      <c r="B3815" s="272" t="s">
        <v>10733</v>
      </c>
      <c r="C3815" s="272" t="s">
        <v>10037</v>
      </c>
      <c r="D3815" s="272" t="s">
        <v>10986</v>
      </c>
      <c r="E3815" s="273" t="s">
        <v>7087</v>
      </c>
      <c r="F3815" s="272" t="s">
        <v>7087</v>
      </c>
      <c r="G3815" s="272">
        <v>89432</v>
      </c>
      <c r="H3815" s="272" t="s">
        <v>11055</v>
      </c>
      <c r="I3815" s="272" t="s">
        <v>17</v>
      </c>
      <c r="J3815" s="272" t="s">
        <v>7147</v>
      </c>
      <c r="K3815" s="273">
        <v>30.45</v>
      </c>
      <c r="L3815" s="272" t="s">
        <v>7090</v>
      </c>
    </row>
    <row r="3816" spans="1:12">
      <c r="A3816" s="272" t="s">
        <v>10732</v>
      </c>
      <c r="B3816" s="272" t="s">
        <v>10733</v>
      </c>
      <c r="C3816" s="272" t="s">
        <v>10037</v>
      </c>
      <c r="D3816" s="272" t="s">
        <v>10986</v>
      </c>
      <c r="E3816" s="273" t="s">
        <v>7087</v>
      </c>
      <c r="F3816" s="272" t="s">
        <v>7087</v>
      </c>
      <c r="G3816" s="272">
        <v>89433</v>
      </c>
      <c r="H3816" s="272" t="s">
        <v>11056</v>
      </c>
      <c r="I3816" s="272" t="s">
        <v>17</v>
      </c>
      <c r="J3816" s="272" t="s">
        <v>7147</v>
      </c>
      <c r="K3816" s="273">
        <v>12.99</v>
      </c>
      <c r="L3816" s="272" t="s">
        <v>7090</v>
      </c>
    </row>
    <row r="3817" spans="1:12">
      <c r="A3817" s="272" t="s">
        <v>10732</v>
      </c>
      <c r="B3817" s="272" t="s">
        <v>10733</v>
      </c>
      <c r="C3817" s="272" t="s">
        <v>10037</v>
      </c>
      <c r="D3817" s="272" t="s">
        <v>10986</v>
      </c>
      <c r="E3817" s="273" t="s">
        <v>7087</v>
      </c>
      <c r="F3817" s="272" t="s">
        <v>7087</v>
      </c>
      <c r="G3817" s="272">
        <v>89434</v>
      </c>
      <c r="H3817" s="272" t="s">
        <v>11057</v>
      </c>
      <c r="I3817" s="272" t="s">
        <v>17</v>
      </c>
      <c r="J3817" s="272" t="s">
        <v>7147</v>
      </c>
      <c r="K3817" s="273">
        <v>10.86</v>
      </c>
      <c r="L3817" s="272" t="s">
        <v>7090</v>
      </c>
    </row>
    <row r="3818" spans="1:12">
      <c r="A3818" s="272" t="s">
        <v>10732</v>
      </c>
      <c r="B3818" s="272" t="s">
        <v>10733</v>
      </c>
      <c r="C3818" s="272" t="s">
        <v>10037</v>
      </c>
      <c r="D3818" s="272" t="s">
        <v>10986</v>
      </c>
      <c r="E3818" s="273" t="s">
        <v>7087</v>
      </c>
      <c r="F3818" s="272" t="s">
        <v>7087</v>
      </c>
      <c r="G3818" s="272">
        <v>89435</v>
      </c>
      <c r="H3818" s="272" t="s">
        <v>11058</v>
      </c>
      <c r="I3818" s="272" t="s">
        <v>17</v>
      </c>
      <c r="J3818" s="272" t="s">
        <v>7147</v>
      </c>
      <c r="K3818" s="273">
        <v>21.23</v>
      </c>
      <c r="L3818" s="272" t="s">
        <v>7090</v>
      </c>
    </row>
    <row r="3819" spans="1:12">
      <c r="A3819" s="272" t="s">
        <v>10732</v>
      </c>
      <c r="B3819" s="272" t="s">
        <v>10733</v>
      </c>
      <c r="C3819" s="272" t="s">
        <v>10037</v>
      </c>
      <c r="D3819" s="272" t="s">
        <v>10986</v>
      </c>
      <c r="E3819" s="273" t="s">
        <v>7087</v>
      </c>
      <c r="F3819" s="272" t="s">
        <v>7087</v>
      </c>
      <c r="G3819" s="272">
        <v>89436</v>
      </c>
      <c r="H3819" s="272" t="s">
        <v>11059</v>
      </c>
      <c r="I3819" s="272" t="s">
        <v>17</v>
      </c>
      <c r="J3819" s="272" t="s">
        <v>7147</v>
      </c>
      <c r="K3819" s="273">
        <v>7.9</v>
      </c>
      <c r="L3819" s="272" t="s">
        <v>7090</v>
      </c>
    </row>
    <row r="3820" spans="1:12">
      <c r="A3820" s="272" t="s">
        <v>10732</v>
      </c>
      <c r="B3820" s="272" t="s">
        <v>10733</v>
      </c>
      <c r="C3820" s="272" t="s">
        <v>10037</v>
      </c>
      <c r="D3820" s="272" t="s">
        <v>10986</v>
      </c>
      <c r="E3820" s="273" t="s">
        <v>7087</v>
      </c>
      <c r="F3820" s="272" t="s">
        <v>7087</v>
      </c>
      <c r="G3820" s="272">
        <v>89437</v>
      </c>
      <c r="H3820" s="272" t="s">
        <v>11060</v>
      </c>
      <c r="I3820" s="272" t="s">
        <v>17</v>
      </c>
      <c r="J3820" s="272" t="s">
        <v>7147</v>
      </c>
      <c r="K3820" s="273">
        <v>24.54</v>
      </c>
      <c r="L3820" s="272" t="s">
        <v>7090</v>
      </c>
    </row>
    <row r="3821" spans="1:12">
      <c r="A3821" s="272" t="s">
        <v>10732</v>
      </c>
      <c r="B3821" s="272" t="s">
        <v>10733</v>
      </c>
      <c r="C3821" s="272" t="s">
        <v>10037</v>
      </c>
      <c r="D3821" s="272" t="s">
        <v>10986</v>
      </c>
      <c r="E3821" s="273" t="s">
        <v>7087</v>
      </c>
      <c r="F3821" s="272" t="s">
        <v>7087</v>
      </c>
      <c r="G3821" s="272">
        <v>89438</v>
      </c>
      <c r="H3821" s="272" t="s">
        <v>11061</v>
      </c>
      <c r="I3821" s="272" t="s">
        <v>17</v>
      </c>
      <c r="J3821" s="272" t="s">
        <v>7147</v>
      </c>
      <c r="K3821" s="273">
        <v>9.8699999999999992</v>
      </c>
      <c r="L3821" s="272" t="s">
        <v>7090</v>
      </c>
    </row>
    <row r="3822" spans="1:12">
      <c r="A3822" s="272" t="s">
        <v>10732</v>
      </c>
      <c r="B3822" s="272" t="s">
        <v>10733</v>
      </c>
      <c r="C3822" s="272" t="s">
        <v>10037</v>
      </c>
      <c r="D3822" s="272" t="s">
        <v>10986</v>
      </c>
      <c r="E3822" s="273" t="s">
        <v>7087</v>
      </c>
      <c r="F3822" s="272" t="s">
        <v>7087</v>
      </c>
      <c r="G3822" s="272">
        <v>89439</v>
      </c>
      <c r="H3822" s="272" t="s">
        <v>11062</v>
      </c>
      <c r="I3822" s="272" t="s">
        <v>17</v>
      </c>
      <c r="J3822" s="272" t="s">
        <v>7147</v>
      </c>
      <c r="K3822" s="273">
        <v>11.48</v>
      </c>
      <c r="L3822" s="272" t="s">
        <v>7090</v>
      </c>
    </row>
    <row r="3823" spans="1:12">
      <c r="A3823" s="272" t="s">
        <v>10732</v>
      </c>
      <c r="B3823" s="272" t="s">
        <v>10733</v>
      </c>
      <c r="C3823" s="272" t="s">
        <v>10037</v>
      </c>
      <c r="D3823" s="272" t="s">
        <v>10986</v>
      </c>
      <c r="E3823" s="273" t="s">
        <v>7087</v>
      </c>
      <c r="F3823" s="272" t="s">
        <v>7087</v>
      </c>
      <c r="G3823" s="272">
        <v>89440</v>
      </c>
      <c r="H3823" s="272" t="s">
        <v>11063</v>
      </c>
      <c r="I3823" s="272" t="s">
        <v>17</v>
      </c>
      <c r="J3823" s="272" t="s">
        <v>7147</v>
      </c>
      <c r="K3823" s="273">
        <v>11.62</v>
      </c>
      <c r="L3823" s="272" t="s">
        <v>7090</v>
      </c>
    </row>
    <row r="3824" spans="1:12">
      <c r="A3824" s="272" t="s">
        <v>10732</v>
      </c>
      <c r="B3824" s="272" t="s">
        <v>10733</v>
      </c>
      <c r="C3824" s="272" t="s">
        <v>10037</v>
      </c>
      <c r="D3824" s="272" t="s">
        <v>10986</v>
      </c>
      <c r="E3824" s="273" t="s">
        <v>7087</v>
      </c>
      <c r="F3824" s="272" t="s">
        <v>7087</v>
      </c>
      <c r="G3824" s="272">
        <v>89442</v>
      </c>
      <c r="H3824" s="272" t="s">
        <v>11064</v>
      </c>
      <c r="I3824" s="272" t="s">
        <v>17</v>
      </c>
      <c r="J3824" s="272" t="s">
        <v>7147</v>
      </c>
      <c r="K3824" s="273">
        <v>13.68</v>
      </c>
      <c r="L3824" s="272" t="s">
        <v>7090</v>
      </c>
    </row>
    <row r="3825" spans="1:12">
      <c r="A3825" s="272" t="s">
        <v>10732</v>
      </c>
      <c r="B3825" s="272" t="s">
        <v>10733</v>
      </c>
      <c r="C3825" s="272" t="s">
        <v>10037</v>
      </c>
      <c r="D3825" s="272" t="s">
        <v>10986</v>
      </c>
      <c r="E3825" s="273" t="s">
        <v>7087</v>
      </c>
      <c r="F3825" s="272" t="s">
        <v>7087</v>
      </c>
      <c r="G3825" s="272">
        <v>89443</v>
      </c>
      <c r="H3825" s="272" t="s">
        <v>11065</v>
      </c>
      <c r="I3825" s="272" t="s">
        <v>17</v>
      </c>
      <c r="J3825" s="272" t="s">
        <v>7147</v>
      </c>
      <c r="K3825" s="273">
        <v>16.61</v>
      </c>
      <c r="L3825" s="272" t="s">
        <v>7090</v>
      </c>
    </row>
    <row r="3826" spans="1:12">
      <c r="A3826" s="272" t="s">
        <v>10732</v>
      </c>
      <c r="B3826" s="272" t="s">
        <v>10733</v>
      </c>
      <c r="C3826" s="272" t="s">
        <v>10037</v>
      </c>
      <c r="D3826" s="272" t="s">
        <v>10986</v>
      </c>
      <c r="E3826" s="273" t="s">
        <v>7087</v>
      </c>
      <c r="F3826" s="272" t="s">
        <v>7087</v>
      </c>
      <c r="G3826" s="272">
        <v>89444</v>
      </c>
      <c r="H3826" s="272" t="s">
        <v>11066</v>
      </c>
      <c r="I3826" s="272" t="s">
        <v>17</v>
      </c>
      <c r="J3826" s="272" t="s">
        <v>7147</v>
      </c>
      <c r="K3826" s="273">
        <v>24.58</v>
      </c>
      <c r="L3826" s="272" t="s">
        <v>7090</v>
      </c>
    </row>
    <row r="3827" spans="1:12">
      <c r="A3827" s="272" t="s">
        <v>10732</v>
      </c>
      <c r="B3827" s="272" t="s">
        <v>10733</v>
      </c>
      <c r="C3827" s="272" t="s">
        <v>10037</v>
      </c>
      <c r="D3827" s="272" t="s">
        <v>10986</v>
      </c>
      <c r="E3827" s="273" t="s">
        <v>7087</v>
      </c>
      <c r="F3827" s="272" t="s">
        <v>7087</v>
      </c>
      <c r="G3827" s="272">
        <v>89445</v>
      </c>
      <c r="H3827" s="272" t="s">
        <v>11067</v>
      </c>
      <c r="I3827" s="272" t="s">
        <v>17</v>
      </c>
      <c r="J3827" s="272" t="s">
        <v>7147</v>
      </c>
      <c r="K3827" s="273">
        <v>18.71</v>
      </c>
      <c r="L3827" s="272" t="s">
        <v>7090</v>
      </c>
    </row>
    <row r="3828" spans="1:12">
      <c r="A3828" s="272" t="s">
        <v>10732</v>
      </c>
      <c r="B3828" s="272" t="s">
        <v>10733</v>
      </c>
      <c r="C3828" s="272" t="s">
        <v>10037</v>
      </c>
      <c r="D3828" s="272" t="s">
        <v>10986</v>
      </c>
      <c r="E3828" s="273" t="s">
        <v>7087</v>
      </c>
      <c r="F3828" s="272" t="s">
        <v>7087</v>
      </c>
      <c r="G3828" s="272">
        <v>89481</v>
      </c>
      <c r="H3828" s="272" t="s">
        <v>11068</v>
      </c>
      <c r="I3828" s="272" t="s">
        <v>17</v>
      </c>
      <c r="J3828" s="272" t="s">
        <v>7147</v>
      </c>
      <c r="K3828" s="273">
        <v>5.12</v>
      </c>
      <c r="L3828" s="272" t="s">
        <v>7090</v>
      </c>
    </row>
    <row r="3829" spans="1:12">
      <c r="A3829" s="272" t="s">
        <v>10732</v>
      </c>
      <c r="B3829" s="272" t="s">
        <v>10733</v>
      </c>
      <c r="C3829" s="272" t="s">
        <v>10037</v>
      </c>
      <c r="D3829" s="272" t="s">
        <v>10986</v>
      </c>
      <c r="E3829" s="273" t="s">
        <v>7087</v>
      </c>
      <c r="F3829" s="272" t="s">
        <v>7087</v>
      </c>
      <c r="G3829" s="272">
        <v>89485</v>
      </c>
      <c r="H3829" s="272" t="s">
        <v>11069</v>
      </c>
      <c r="I3829" s="272" t="s">
        <v>17</v>
      </c>
      <c r="J3829" s="272" t="s">
        <v>7147</v>
      </c>
      <c r="K3829" s="273">
        <v>5.97</v>
      </c>
      <c r="L3829" s="272" t="s">
        <v>7090</v>
      </c>
    </row>
    <row r="3830" spans="1:12">
      <c r="A3830" s="272" t="s">
        <v>10732</v>
      </c>
      <c r="B3830" s="272" t="s">
        <v>10733</v>
      </c>
      <c r="C3830" s="272" t="s">
        <v>10037</v>
      </c>
      <c r="D3830" s="272" t="s">
        <v>10986</v>
      </c>
      <c r="E3830" s="273" t="s">
        <v>7087</v>
      </c>
      <c r="F3830" s="272" t="s">
        <v>7087</v>
      </c>
      <c r="G3830" s="272">
        <v>89489</v>
      </c>
      <c r="H3830" s="272" t="s">
        <v>11070</v>
      </c>
      <c r="I3830" s="272" t="s">
        <v>17</v>
      </c>
      <c r="J3830" s="272" t="s">
        <v>7147</v>
      </c>
      <c r="K3830" s="273">
        <v>7.59</v>
      </c>
      <c r="L3830" s="272" t="s">
        <v>7090</v>
      </c>
    </row>
    <row r="3831" spans="1:12">
      <c r="A3831" s="272" t="s">
        <v>10732</v>
      </c>
      <c r="B3831" s="272" t="s">
        <v>10733</v>
      </c>
      <c r="C3831" s="272" t="s">
        <v>10037</v>
      </c>
      <c r="D3831" s="272" t="s">
        <v>10986</v>
      </c>
      <c r="E3831" s="273" t="s">
        <v>7087</v>
      </c>
      <c r="F3831" s="272" t="s">
        <v>7087</v>
      </c>
      <c r="G3831" s="272">
        <v>89490</v>
      </c>
      <c r="H3831" s="272" t="s">
        <v>11071</v>
      </c>
      <c r="I3831" s="272" t="s">
        <v>17</v>
      </c>
      <c r="J3831" s="272" t="s">
        <v>7147</v>
      </c>
      <c r="K3831" s="273">
        <v>7</v>
      </c>
      <c r="L3831" s="272" t="s">
        <v>7090</v>
      </c>
    </row>
    <row r="3832" spans="1:12">
      <c r="A3832" s="272" t="s">
        <v>10732</v>
      </c>
      <c r="B3832" s="272" t="s">
        <v>10733</v>
      </c>
      <c r="C3832" s="272" t="s">
        <v>10037</v>
      </c>
      <c r="D3832" s="272" t="s">
        <v>10986</v>
      </c>
      <c r="E3832" s="273" t="s">
        <v>7087</v>
      </c>
      <c r="F3832" s="272" t="s">
        <v>7087</v>
      </c>
      <c r="G3832" s="272">
        <v>89492</v>
      </c>
      <c r="H3832" s="272" t="s">
        <v>11072</v>
      </c>
      <c r="I3832" s="272" t="s">
        <v>17</v>
      </c>
      <c r="J3832" s="272" t="s">
        <v>7147</v>
      </c>
      <c r="K3832" s="273">
        <v>8.0299999999999994</v>
      </c>
      <c r="L3832" s="272" t="s">
        <v>7090</v>
      </c>
    </row>
    <row r="3833" spans="1:12">
      <c r="A3833" s="272" t="s">
        <v>10732</v>
      </c>
      <c r="B3833" s="272" t="s">
        <v>10733</v>
      </c>
      <c r="C3833" s="272" t="s">
        <v>10037</v>
      </c>
      <c r="D3833" s="272" t="s">
        <v>10986</v>
      </c>
      <c r="E3833" s="273" t="s">
        <v>7087</v>
      </c>
      <c r="F3833" s="272" t="s">
        <v>7087</v>
      </c>
      <c r="G3833" s="272">
        <v>89493</v>
      </c>
      <c r="H3833" s="272" t="s">
        <v>11073</v>
      </c>
      <c r="I3833" s="272" t="s">
        <v>17</v>
      </c>
      <c r="J3833" s="272" t="s">
        <v>7147</v>
      </c>
      <c r="K3833" s="273">
        <v>9.91</v>
      </c>
      <c r="L3833" s="272" t="s">
        <v>7090</v>
      </c>
    </row>
    <row r="3834" spans="1:12">
      <c r="A3834" s="272" t="s">
        <v>10732</v>
      </c>
      <c r="B3834" s="272" t="s">
        <v>10733</v>
      </c>
      <c r="C3834" s="272" t="s">
        <v>10037</v>
      </c>
      <c r="D3834" s="272" t="s">
        <v>10986</v>
      </c>
      <c r="E3834" s="273" t="s">
        <v>7087</v>
      </c>
      <c r="F3834" s="272" t="s">
        <v>7087</v>
      </c>
      <c r="G3834" s="272">
        <v>89494</v>
      </c>
      <c r="H3834" s="272" t="s">
        <v>11074</v>
      </c>
      <c r="I3834" s="272" t="s">
        <v>17</v>
      </c>
      <c r="J3834" s="272" t="s">
        <v>7147</v>
      </c>
      <c r="K3834" s="273">
        <v>12.43</v>
      </c>
      <c r="L3834" s="272" t="s">
        <v>7090</v>
      </c>
    </row>
    <row r="3835" spans="1:12">
      <c r="A3835" s="272" t="s">
        <v>10732</v>
      </c>
      <c r="B3835" s="272" t="s">
        <v>10733</v>
      </c>
      <c r="C3835" s="272" t="s">
        <v>10037</v>
      </c>
      <c r="D3835" s="272" t="s">
        <v>10986</v>
      </c>
      <c r="E3835" s="273" t="s">
        <v>7087</v>
      </c>
      <c r="F3835" s="272" t="s">
        <v>7087</v>
      </c>
      <c r="G3835" s="272">
        <v>89496</v>
      </c>
      <c r="H3835" s="272" t="s">
        <v>11075</v>
      </c>
      <c r="I3835" s="272" t="s">
        <v>17</v>
      </c>
      <c r="J3835" s="272" t="s">
        <v>7147</v>
      </c>
      <c r="K3835" s="273">
        <v>10.26</v>
      </c>
      <c r="L3835" s="272" t="s">
        <v>7090</v>
      </c>
    </row>
    <row r="3836" spans="1:12">
      <c r="A3836" s="272" t="s">
        <v>10732</v>
      </c>
      <c r="B3836" s="272" t="s">
        <v>10733</v>
      </c>
      <c r="C3836" s="272" t="s">
        <v>10037</v>
      </c>
      <c r="D3836" s="272" t="s">
        <v>10986</v>
      </c>
      <c r="E3836" s="273" t="s">
        <v>7087</v>
      </c>
      <c r="F3836" s="272" t="s">
        <v>7087</v>
      </c>
      <c r="G3836" s="272">
        <v>89497</v>
      </c>
      <c r="H3836" s="272" t="s">
        <v>11076</v>
      </c>
      <c r="I3836" s="272" t="s">
        <v>17</v>
      </c>
      <c r="J3836" s="272" t="s">
        <v>7147</v>
      </c>
      <c r="K3836" s="273">
        <v>13.09</v>
      </c>
      <c r="L3836" s="272" t="s">
        <v>7090</v>
      </c>
    </row>
    <row r="3837" spans="1:12">
      <c r="A3837" s="272" t="s">
        <v>10732</v>
      </c>
      <c r="B3837" s="272" t="s">
        <v>10733</v>
      </c>
      <c r="C3837" s="272" t="s">
        <v>10037</v>
      </c>
      <c r="D3837" s="272" t="s">
        <v>10986</v>
      </c>
      <c r="E3837" s="273" t="s">
        <v>7087</v>
      </c>
      <c r="F3837" s="272" t="s">
        <v>7087</v>
      </c>
      <c r="G3837" s="272">
        <v>89498</v>
      </c>
      <c r="H3837" s="272" t="s">
        <v>11077</v>
      </c>
      <c r="I3837" s="272" t="s">
        <v>17</v>
      </c>
      <c r="J3837" s="272" t="s">
        <v>7147</v>
      </c>
      <c r="K3837" s="273">
        <v>13.15</v>
      </c>
      <c r="L3837" s="272" t="s">
        <v>7090</v>
      </c>
    </row>
    <row r="3838" spans="1:12">
      <c r="A3838" s="272" t="s">
        <v>10732</v>
      </c>
      <c r="B3838" s="272" t="s">
        <v>10733</v>
      </c>
      <c r="C3838" s="272" t="s">
        <v>10037</v>
      </c>
      <c r="D3838" s="272" t="s">
        <v>10986</v>
      </c>
      <c r="E3838" s="273" t="s">
        <v>7087</v>
      </c>
      <c r="F3838" s="272" t="s">
        <v>7087</v>
      </c>
      <c r="G3838" s="272">
        <v>89499</v>
      </c>
      <c r="H3838" s="272" t="s">
        <v>11078</v>
      </c>
      <c r="I3838" s="272" t="s">
        <v>17</v>
      </c>
      <c r="J3838" s="272" t="s">
        <v>7147</v>
      </c>
      <c r="K3838" s="273">
        <v>19.760000000000002</v>
      </c>
      <c r="L3838" s="272" t="s">
        <v>7090</v>
      </c>
    </row>
    <row r="3839" spans="1:12">
      <c r="A3839" s="272" t="s">
        <v>10732</v>
      </c>
      <c r="B3839" s="272" t="s">
        <v>10733</v>
      </c>
      <c r="C3839" s="272" t="s">
        <v>10037</v>
      </c>
      <c r="D3839" s="272" t="s">
        <v>10986</v>
      </c>
      <c r="E3839" s="273" t="s">
        <v>7087</v>
      </c>
      <c r="F3839" s="272" t="s">
        <v>7087</v>
      </c>
      <c r="G3839" s="272">
        <v>89500</v>
      </c>
      <c r="H3839" s="272" t="s">
        <v>11079</v>
      </c>
      <c r="I3839" s="272" t="s">
        <v>17</v>
      </c>
      <c r="J3839" s="272" t="s">
        <v>7147</v>
      </c>
      <c r="K3839" s="273">
        <v>12.56</v>
      </c>
      <c r="L3839" s="272" t="s">
        <v>7090</v>
      </c>
    </row>
    <row r="3840" spans="1:12">
      <c r="A3840" s="272" t="s">
        <v>10732</v>
      </c>
      <c r="B3840" s="272" t="s">
        <v>10733</v>
      </c>
      <c r="C3840" s="272" t="s">
        <v>10037</v>
      </c>
      <c r="D3840" s="272" t="s">
        <v>10986</v>
      </c>
      <c r="E3840" s="273" t="s">
        <v>7087</v>
      </c>
      <c r="F3840" s="272" t="s">
        <v>7087</v>
      </c>
      <c r="G3840" s="272">
        <v>89501</v>
      </c>
      <c r="H3840" s="272" t="s">
        <v>11080</v>
      </c>
      <c r="I3840" s="272" t="s">
        <v>17</v>
      </c>
      <c r="J3840" s="272" t="s">
        <v>7147</v>
      </c>
      <c r="K3840" s="273">
        <v>13.91</v>
      </c>
      <c r="L3840" s="272" t="s">
        <v>7090</v>
      </c>
    </row>
    <row r="3841" spans="1:12">
      <c r="A3841" s="272" t="s">
        <v>10732</v>
      </c>
      <c r="B3841" s="272" t="s">
        <v>10733</v>
      </c>
      <c r="C3841" s="272" t="s">
        <v>10037</v>
      </c>
      <c r="D3841" s="272" t="s">
        <v>10986</v>
      </c>
      <c r="E3841" s="273" t="s">
        <v>7087</v>
      </c>
      <c r="F3841" s="272" t="s">
        <v>7087</v>
      </c>
      <c r="G3841" s="272">
        <v>89502</v>
      </c>
      <c r="H3841" s="272" t="s">
        <v>11081</v>
      </c>
      <c r="I3841" s="272" t="s">
        <v>17</v>
      </c>
      <c r="J3841" s="272" t="s">
        <v>7147</v>
      </c>
      <c r="K3841" s="273">
        <v>16.62</v>
      </c>
      <c r="L3841" s="272" t="s">
        <v>7090</v>
      </c>
    </row>
    <row r="3842" spans="1:12">
      <c r="A3842" s="272" t="s">
        <v>10732</v>
      </c>
      <c r="B3842" s="272" t="s">
        <v>10733</v>
      </c>
      <c r="C3842" s="272" t="s">
        <v>10037</v>
      </c>
      <c r="D3842" s="272" t="s">
        <v>10986</v>
      </c>
      <c r="E3842" s="273" t="s">
        <v>7087</v>
      </c>
      <c r="F3842" s="272" t="s">
        <v>7087</v>
      </c>
      <c r="G3842" s="272">
        <v>89503</v>
      </c>
      <c r="H3842" s="272" t="s">
        <v>11082</v>
      </c>
      <c r="I3842" s="272" t="s">
        <v>17</v>
      </c>
      <c r="J3842" s="272" t="s">
        <v>7147</v>
      </c>
      <c r="K3842" s="273">
        <v>22.69</v>
      </c>
      <c r="L3842" s="272" t="s">
        <v>7090</v>
      </c>
    </row>
    <row r="3843" spans="1:12">
      <c r="A3843" s="272" t="s">
        <v>10732</v>
      </c>
      <c r="B3843" s="272" t="s">
        <v>10733</v>
      </c>
      <c r="C3843" s="272" t="s">
        <v>10037</v>
      </c>
      <c r="D3843" s="272" t="s">
        <v>10986</v>
      </c>
      <c r="E3843" s="273" t="s">
        <v>7087</v>
      </c>
      <c r="F3843" s="272" t="s">
        <v>7087</v>
      </c>
      <c r="G3843" s="272">
        <v>89504</v>
      </c>
      <c r="H3843" s="272" t="s">
        <v>11083</v>
      </c>
      <c r="I3843" s="272" t="s">
        <v>17</v>
      </c>
      <c r="J3843" s="272" t="s">
        <v>7147</v>
      </c>
      <c r="K3843" s="273">
        <v>18.579999999999998</v>
      </c>
      <c r="L3843" s="272" t="s">
        <v>7090</v>
      </c>
    </row>
    <row r="3844" spans="1:12">
      <c r="A3844" s="272" t="s">
        <v>10732</v>
      </c>
      <c r="B3844" s="272" t="s">
        <v>10733</v>
      </c>
      <c r="C3844" s="272" t="s">
        <v>10037</v>
      </c>
      <c r="D3844" s="272" t="s">
        <v>10986</v>
      </c>
      <c r="E3844" s="273" t="s">
        <v>7087</v>
      </c>
      <c r="F3844" s="272" t="s">
        <v>7087</v>
      </c>
      <c r="G3844" s="272">
        <v>89505</v>
      </c>
      <c r="H3844" s="272" t="s">
        <v>11084</v>
      </c>
      <c r="I3844" s="272" t="s">
        <v>17</v>
      </c>
      <c r="J3844" s="272" t="s">
        <v>7147</v>
      </c>
      <c r="K3844" s="273">
        <v>41.92</v>
      </c>
      <c r="L3844" s="272" t="s">
        <v>7090</v>
      </c>
    </row>
    <row r="3845" spans="1:12">
      <c r="A3845" s="272" t="s">
        <v>10732</v>
      </c>
      <c r="B3845" s="272" t="s">
        <v>10733</v>
      </c>
      <c r="C3845" s="272" t="s">
        <v>10037</v>
      </c>
      <c r="D3845" s="272" t="s">
        <v>10986</v>
      </c>
      <c r="E3845" s="273" t="s">
        <v>7087</v>
      </c>
      <c r="F3845" s="272" t="s">
        <v>7087</v>
      </c>
      <c r="G3845" s="272">
        <v>89506</v>
      </c>
      <c r="H3845" s="272" t="s">
        <v>11085</v>
      </c>
      <c r="I3845" s="272" t="s">
        <v>17</v>
      </c>
      <c r="J3845" s="272" t="s">
        <v>7147</v>
      </c>
      <c r="K3845" s="273">
        <v>40.020000000000003</v>
      </c>
      <c r="L3845" s="272" t="s">
        <v>7090</v>
      </c>
    </row>
    <row r="3846" spans="1:12">
      <c r="A3846" s="272" t="s">
        <v>10732</v>
      </c>
      <c r="B3846" s="272" t="s">
        <v>10733</v>
      </c>
      <c r="C3846" s="272" t="s">
        <v>10037</v>
      </c>
      <c r="D3846" s="272" t="s">
        <v>10986</v>
      </c>
      <c r="E3846" s="273" t="s">
        <v>7087</v>
      </c>
      <c r="F3846" s="272" t="s">
        <v>7087</v>
      </c>
      <c r="G3846" s="272">
        <v>89507</v>
      </c>
      <c r="H3846" s="272" t="s">
        <v>11086</v>
      </c>
      <c r="I3846" s="272" t="s">
        <v>17</v>
      </c>
      <c r="J3846" s="272" t="s">
        <v>7147</v>
      </c>
      <c r="K3846" s="273">
        <v>47.54</v>
      </c>
      <c r="L3846" s="272" t="s">
        <v>7090</v>
      </c>
    </row>
    <row r="3847" spans="1:12">
      <c r="A3847" s="272" t="s">
        <v>10732</v>
      </c>
      <c r="B3847" s="272" t="s">
        <v>10733</v>
      </c>
      <c r="C3847" s="272" t="s">
        <v>10037</v>
      </c>
      <c r="D3847" s="272" t="s">
        <v>10986</v>
      </c>
      <c r="E3847" s="273" t="s">
        <v>7087</v>
      </c>
      <c r="F3847" s="272" t="s">
        <v>7087</v>
      </c>
      <c r="G3847" s="272">
        <v>89510</v>
      </c>
      <c r="H3847" s="272" t="s">
        <v>11087</v>
      </c>
      <c r="I3847" s="272" t="s">
        <v>17</v>
      </c>
      <c r="J3847" s="272" t="s">
        <v>7147</v>
      </c>
      <c r="K3847" s="273">
        <v>26.68</v>
      </c>
      <c r="L3847" s="272" t="s">
        <v>7090</v>
      </c>
    </row>
    <row r="3848" spans="1:12">
      <c r="A3848" s="272" t="s">
        <v>10732</v>
      </c>
      <c r="B3848" s="272" t="s">
        <v>10733</v>
      </c>
      <c r="C3848" s="272" t="s">
        <v>10037</v>
      </c>
      <c r="D3848" s="272" t="s">
        <v>10986</v>
      </c>
      <c r="E3848" s="273" t="s">
        <v>7087</v>
      </c>
      <c r="F3848" s="272" t="s">
        <v>7087</v>
      </c>
      <c r="G3848" s="272">
        <v>89513</v>
      </c>
      <c r="H3848" s="272" t="s">
        <v>11088</v>
      </c>
      <c r="I3848" s="272" t="s">
        <v>17</v>
      </c>
      <c r="J3848" s="272" t="s">
        <v>7147</v>
      </c>
      <c r="K3848" s="273">
        <v>106.57</v>
      </c>
      <c r="L3848" s="272" t="s">
        <v>7090</v>
      </c>
    </row>
    <row r="3849" spans="1:12">
      <c r="A3849" s="272" t="s">
        <v>10732</v>
      </c>
      <c r="B3849" s="272" t="s">
        <v>10733</v>
      </c>
      <c r="C3849" s="272" t="s">
        <v>10037</v>
      </c>
      <c r="D3849" s="272" t="s">
        <v>10986</v>
      </c>
      <c r="E3849" s="273" t="s">
        <v>7087</v>
      </c>
      <c r="F3849" s="272" t="s">
        <v>7087</v>
      </c>
      <c r="G3849" s="272">
        <v>89514</v>
      </c>
      <c r="H3849" s="272" t="s">
        <v>11089</v>
      </c>
      <c r="I3849" s="272" t="s">
        <v>17</v>
      </c>
      <c r="J3849" s="272" t="s">
        <v>7147</v>
      </c>
      <c r="K3849" s="273">
        <v>7.39</v>
      </c>
      <c r="L3849" s="272" t="s">
        <v>7090</v>
      </c>
    </row>
    <row r="3850" spans="1:12">
      <c r="A3850" s="272" t="s">
        <v>10732</v>
      </c>
      <c r="B3850" s="272" t="s">
        <v>10733</v>
      </c>
      <c r="C3850" s="272" t="s">
        <v>10037</v>
      </c>
      <c r="D3850" s="272" t="s">
        <v>10986</v>
      </c>
      <c r="E3850" s="273" t="s">
        <v>7087</v>
      </c>
      <c r="F3850" s="272" t="s">
        <v>7087</v>
      </c>
      <c r="G3850" s="272">
        <v>89515</v>
      </c>
      <c r="H3850" s="272" t="s">
        <v>11090</v>
      </c>
      <c r="I3850" s="272" t="s">
        <v>17</v>
      </c>
      <c r="J3850" s="272" t="s">
        <v>7147</v>
      </c>
      <c r="K3850" s="273">
        <v>84.59</v>
      </c>
      <c r="L3850" s="272" t="s">
        <v>7090</v>
      </c>
    </row>
    <row r="3851" spans="1:12">
      <c r="A3851" s="272" t="s">
        <v>10732</v>
      </c>
      <c r="B3851" s="272" t="s">
        <v>10733</v>
      </c>
      <c r="C3851" s="272" t="s">
        <v>10037</v>
      </c>
      <c r="D3851" s="272" t="s">
        <v>10986</v>
      </c>
      <c r="E3851" s="273" t="s">
        <v>7087</v>
      </c>
      <c r="F3851" s="272" t="s">
        <v>7087</v>
      </c>
      <c r="G3851" s="272">
        <v>89516</v>
      </c>
      <c r="H3851" s="272" t="s">
        <v>11091</v>
      </c>
      <c r="I3851" s="272" t="s">
        <v>17</v>
      </c>
      <c r="J3851" s="272" t="s">
        <v>7147</v>
      </c>
      <c r="K3851" s="273">
        <v>7.46</v>
      </c>
      <c r="L3851" s="272" t="s">
        <v>7090</v>
      </c>
    </row>
    <row r="3852" spans="1:12">
      <c r="A3852" s="272" t="s">
        <v>10732</v>
      </c>
      <c r="B3852" s="272" t="s">
        <v>10733</v>
      </c>
      <c r="C3852" s="272" t="s">
        <v>10037</v>
      </c>
      <c r="D3852" s="272" t="s">
        <v>10986</v>
      </c>
      <c r="E3852" s="273" t="s">
        <v>7087</v>
      </c>
      <c r="F3852" s="272" t="s">
        <v>7087</v>
      </c>
      <c r="G3852" s="272">
        <v>89517</v>
      </c>
      <c r="H3852" s="272" t="s">
        <v>11092</v>
      </c>
      <c r="I3852" s="272" t="s">
        <v>17</v>
      </c>
      <c r="J3852" s="272" t="s">
        <v>7147</v>
      </c>
      <c r="K3852" s="273">
        <v>70.55</v>
      </c>
      <c r="L3852" s="272" t="s">
        <v>7090</v>
      </c>
    </row>
    <row r="3853" spans="1:12">
      <c r="A3853" s="272" t="s">
        <v>10732</v>
      </c>
      <c r="B3853" s="272" t="s">
        <v>10733</v>
      </c>
      <c r="C3853" s="272" t="s">
        <v>10037</v>
      </c>
      <c r="D3853" s="272" t="s">
        <v>10986</v>
      </c>
      <c r="E3853" s="273" t="s">
        <v>7087</v>
      </c>
      <c r="F3853" s="272" t="s">
        <v>7087</v>
      </c>
      <c r="G3853" s="272">
        <v>89518</v>
      </c>
      <c r="H3853" s="272" t="s">
        <v>11093</v>
      </c>
      <c r="I3853" s="272" t="s">
        <v>17</v>
      </c>
      <c r="J3853" s="272" t="s">
        <v>7147</v>
      </c>
      <c r="K3853" s="273">
        <v>15.11</v>
      </c>
      <c r="L3853" s="272" t="s">
        <v>7090</v>
      </c>
    </row>
    <row r="3854" spans="1:12">
      <c r="A3854" s="272" t="s">
        <v>10732</v>
      </c>
      <c r="B3854" s="272" t="s">
        <v>10733</v>
      </c>
      <c r="C3854" s="272" t="s">
        <v>10037</v>
      </c>
      <c r="D3854" s="272" t="s">
        <v>10986</v>
      </c>
      <c r="E3854" s="273" t="s">
        <v>7087</v>
      </c>
      <c r="F3854" s="272" t="s">
        <v>7087</v>
      </c>
      <c r="G3854" s="272">
        <v>89519</v>
      </c>
      <c r="H3854" s="272" t="s">
        <v>11094</v>
      </c>
      <c r="I3854" s="272" t="s">
        <v>17</v>
      </c>
      <c r="J3854" s="272" t="s">
        <v>7147</v>
      </c>
      <c r="K3854" s="273">
        <v>47.21</v>
      </c>
      <c r="L3854" s="272" t="s">
        <v>7090</v>
      </c>
    </row>
    <row r="3855" spans="1:12">
      <c r="A3855" s="272" t="s">
        <v>10732</v>
      </c>
      <c r="B3855" s="272" t="s">
        <v>10733</v>
      </c>
      <c r="C3855" s="272" t="s">
        <v>10037</v>
      </c>
      <c r="D3855" s="272" t="s">
        <v>10986</v>
      </c>
      <c r="E3855" s="273" t="s">
        <v>7087</v>
      </c>
      <c r="F3855" s="272" t="s">
        <v>7087</v>
      </c>
      <c r="G3855" s="272">
        <v>89520</v>
      </c>
      <c r="H3855" s="272" t="s">
        <v>11095</v>
      </c>
      <c r="I3855" s="272" t="s">
        <v>17</v>
      </c>
      <c r="J3855" s="272" t="s">
        <v>7147</v>
      </c>
      <c r="K3855" s="273">
        <v>15.77</v>
      </c>
      <c r="L3855" s="272" t="s">
        <v>7090</v>
      </c>
    </row>
    <row r="3856" spans="1:12">
      <c r="A3856" s="272" t="s">
        <v>10732</v>
      </c>
      <c r="B3856" s="272" t="s">
        <v>10733</v>
      </c>
      <c r="C3856" s="272" t="s">
        <v>10037</v>
      </c>
      <c r="D3856" s="272" t="s">
        <v>10986</v>
      </c>
      <c r="E3856" s="273" t="s">
        <v>7087</v>
      </c>
      <c r="F3856" s="272" t="s">
        <v>7087</v>
      </c>
      <c r="G3856" s="272">
        <v>89521</v>
      </c>
      <c r="H3856" s="272" t="s">
        <v>11096</v>
      </c>
      <c r="I3856" s="272" t="s">
        <v>17</v>
      </c>
      <c r="J3856" s="272" t="s">
        <v>7147</v>
      </c>
      <c r="K3856" s="273">
        <v>126.99</v>
      </c>
      <c r="L3856" s="272" t="s">
        <v>7090</v>
      </c>
    </row>
    <row r="3857" spans="1:12">
      <c r="A3857" s="272" t="s">
        <v>10732</v>
      </c>
      <c r="B3857" s="272" t="s">
        <v>10733</v>
      </c>
      <c r="C3857" s="272" t="s">
        <v>10037</v>
      </c>
      <c r="D3857" s="272" t="s">
        <v>10986</v>
      </c>
      <c r="E3857" s="273" t="s">
        <v>7087</v>
      </c>
      <c r="F3857" s="272" t="s">
        <v>7087</v>
      </c>
      <c r="G3857" s="272">
        <v>89522</v>
      </c>
      <c r="H3857" s="272" t="s">
        <v>11097</v>
      </c>
      <c r="I3857" s="272" t="s">
        <v>17</v>
      </c>
      <c r="J3857" s="272" t="s">
        <v>7147</v>
      </c>
      <c r="K3857" s="273">
        <v>28.46</v>
      </c>
      <c r="L3857" s="272" t="s">
        <v>7090</v>
      </c>
    </row>
    <row r="3858" spans="1:12">
      <c r="A3858" s="272" t="s">
        <v>10732</v>
      </c>
      <c r="B3858" s="272" t="s">
        <v>10733</v>
      </c>
      <c r="C3858" s="272" t="s">
        <v>10037</v>
      </c>
      <c r="D3858" s="272" t="s">
        <v>10986</v>
      </c>
      <c r="E3858" s="273" t="s">
        <v>7087</v>
      </c>
      <c r="F3858" s="272" t="s">
        <v>7087</v>
      </c>
      <c r="G3858" s="272">
        <v>89523</v>
      </c>
      <c r="H3858" s="272" t="s">
        <v>11098</v>
      </c>
      <c r="I3858" s="272" t="s">
        <v>17</v>
      </c>
      <c r="J3858" s="272" t="s">
        <v>7147</v>
      </c>
      <c r="K3858" s="273">
        <v>103.45</v>
      </c>
      <c r="L3858" s="272" t="s">
        <v>7090</v>
      </c>
    </row>
    <row r="3859" spans="1:12">
      <c r="A3859" s="272" t="s">
        <v>10732</v>
      </c>
      <c r="B3859" s="272" t="s">
        <v>10733</v>
      </c>
      <c r="C3859" s="272" t="s">
        <v>10037</v>
      </c>
      <c r="D3859" s="272" t="s">
        <v>10986</v>
      </c>
      <c r="E3859" s="273" t="s">
        <v>7087</v>
      </c>
      <c r="F3859" s="272" t="s">
        <v>7087</v>
      </c>
      <c r="G3859" s="272">
        <v>89524</v>
      </c>
      <c r="H3859" s="272" t="s">
        <v>11099</v>
      </c>
      <c r="I3859" s="272" t="s">
        <v>17</v>
      </c>
      <c r="J3859" s="272" t="s">
        <v>7147</v>
      </c>
      <c r="K3859" s="273">
        <v>28.88</v>
      </c>
      <c r="L3859" s="272" t="s">
        <v>7090</v>
      </c>
    </row>
    <row r="3860" spans="1:12">
      <c r="A3860" s="272" t="s">
        <v>10732</v>
      </c>
      <c r="B3860" s="272" t="s">
        <v>10733</v>
      </c>
      <c r="C3860" s="272" t="s">
        <v>10037</v>
      </c>
      <c r="D3860" s="272" t="s">
        <v>10986</v>
      </c>
      <c r="E3860" s="273" t="s">
        <v>7087</v>
      </c>
      <c r="F3860" s="272" t="s">
        <v>7087</v>
      </c>
      <c r="G3860" s="272">
        <v>89525</v>
      </c>
      <c r="H3860" s="272" t="s">
        <v>11100</v>
      </c>
      <c r="I3860" s="272" t="s">
        <v>17</v>
      </c>
      <c r="J3860" s="272" t="s">
        <v>7147</v>
      </c>
      <c r="K3860" s="273">
        <v>88.82</v>
      </c>
      <c r="L3860" s="272" t="s">
        <v>7090</v>
      </c>
    </row>
    <row r="3861" spans="1:12">
      <c r="A3861" s="272" t="s">
        <v>10732</v>
      </c>
      <c r="B3861" s="272" t="s">
        <v>10733</v>
      </c>
      <c r="C3861" s="272" t="s">
        <v>10037</v>
      </c>
      <c r="D3861" s="272" t="s">
        <v>10986</v>
      </c>
      <c r="E3861" s="273" t="s">
        <v>7087</v>
      </c>
      <c r="F3861" s="272" t="s">
        <v>7087</v>
      </c>
      <c r="G3861" s="272">
        <v>89526</v>
      </c>
      <c r="H3861" s="272" t="s">
        <v>11101</v>
      </c>
      <c r="I3861" s="272" t="s">
        <v>17</v>
      </c>
      <c r="J3861" s="272" t="s">
        <v>7147</v>
      </c>
      <c r="K3861" s="273">
        <v>36.6</v>
      </c>
      <c r="L3861" s="272" t="s">
        <v>7090</v>
      </c>
    </row>
    <row r="3862" spans="1:12">
      <c r="A3862" s="272" t="s">
        <v>10732</v>
      </c>
      <c r="B3862" s="272" t="s">
        <v>10733</v>
      </c>
      <c r="C3862" s="272" t="s">
        <v>10037</v>
      </c>
      <c r="D3862" s="272" t="s">
        <v>10986</v>
      </c>
      <c r="E3862" s="273" t="s">
        <v>7087</v>
      </c>
      <c r="F3862" s="272" t="s">
        <v>7087</v>
      </c>
      <c r="G3862" s="272">
        <v>89527</v>
      </c>
      <c r="H3862" s="272" t="s">
        <v>11102</v>
      </c>
      <c r="I3862" s="272" t="s">
        <v>17</v>
      </c>
      <c r="J3862" s="272" t="s">
        <v>7147</v>
      </c>
      <c r="K3862" s="273">
        <v>56.88</v>
      </c>
      <c r="L3862" s="272" t="s">
        <v>7090</v>
      </c>
    </row>
    <row r="3863" spans="1:12">
      <c r="A3863" s="272" t="s">
        <v>10732</v>
      </c>
      <c r="B3863" s="272" t="s">
        <v>10733</v>
      </c>
      <c r="C3863" s="272" t="s">
        <v>10037</v>
      </c>
      <c r="D3863" s="272" t="s">
        <v>10986</v>
      </c>
      <c r="E3863" s="273" t="s">
        <v>7087</v>
      </c>
      <c r="F3863" s="272" t="s">
        <v>7087</v>
      </c>
      <c r="G3863" s="272">
        <v>89528</v>
      </c>
      <c r="H3863" s="272" t="s">
        <v>11103</v>
      </c>
      <c r="I3863" s="272" t="s">
        <v>17</v>
      </c>
      <c r="J3863" s="272" t="s">
        <v>7147</v>
      </c>
      <c r="K3863" s="273">
        <v>4.0599999999999996</v>
      </c>
      <c r="L3863" s="272" t="s">
        <v>7090</v>
      </c>
    </row>
    <row r="3864" spans="1:12">
      <c r="A3864" s="272" t="s">
        <v>10732</v>
      </c>
      <c r="B3864" s="272" t="s">
        <v>10733</v>
      </c>
      <c r="C3864" s="272" t="s">
        <v>10037</v>
      </c>
      <c r="D3864" s="272" t="s">
        <v>10986</v>
      </c>
      <c r="E3864" s="273" t="s">
        <v>7087</v>
      </c>
      <c r="F3864" s="272" t="s">
        <v>7087</v>
      </c>
      <c r="G3864" s="272">
        <v>89529</v>
      </c>
      <c r="H3864" s="272" t="s">
        <v>11104</v>
      </c>
      <c r="I3864" s="272" t="s">
        <v>17</v>
      </c>
      <c r="J3864" s="272" t="s">
        <v>7147</v>
      </c>
      <c r="K3864" s="273">
        <v>35.44</v>
      </c>
      <c r="L3864" s="272" t="s">
        <v>7090</v>
      </c>
    </row>
    <row r="3865" spans="1:12">
      <c r="A3865" s="272" t="s">
        <v>10732</v>
      </c>
      <c r="B3865" s="272" t="s">
        <v>10733</v>
      </c>
      <c r="C3865" s="272" t="s">
        <v>10037</v>
      </c>
      <c r="D3865" s="272" t="s">
        <v>10986</v>
      </c>
      <c r="E3865" s="273" t="s">
        <v>7087</v>
      </c>
      <c r="F3865" s="272" t="s">
        <v>7087</v>
      </c>
      <c r="G3865" s="272">
        <v>89530</v>
      </c>
      <c r="H3865" s="272" t="s">
        <v>11105</v>
      </c>
      <c r="I3865" s="272" t="s">
        <v>17</v>
      </c>
      <c r="J3865" s="272" t="s">
        <v>7147</v>
      </c>
      <c r="K3865" s="273">
        <v>16.63</v>
      </c>
      <c r="L3865" s="272" t="s">
        <v>7090</v>
      </c>
    </row>
    <row r="3866" spans="1:12">
      <c r="A3866" s="272" t="s">
        <v>10732</v>
      </c>
      <c r="B3866" s="272" t="s">
        <v>10733</v>
      </c>
      <c r="C3866" s="272" t="s">
        <v>10037</v>
      </c>
      <c r="D3866" s="272" t="s">
        <v>10986</v>
      </c>
      <c r="E3866" s="273" t="s">
        <v>7087</v>
      </c>
      <c r="F3866" s="272" t="s">
        <v>7087</v>
      </c>
      <c r="G3866" s="272">
        <v>89531</v>
      </c>
      <c r="H3866" s="272" t="s">
        <v>11106</v>
      </c>
      <c r="I3866" s="272" t="s">
        <v>17</v>
      </c>
      <c r="J3866" s="272" t="s">
        <v>7147</v>
      </c>
      <c r="K3866" s="273">
        <v>36.380000000000003</v>
      </c>
      <c r="L3866" s="272" t="s">
        <v>7090</v>
      </c>
    </row>
    <row r="3867" spans="1:12">
      <c r="A3867" s="272" t="s">
        <v>10732</v>
      </c>
      <c r="B3867" s="272" t="s">
        <v>10733</v>
      </c>
      <c r="C3867" s="272" t="s">
        <v>10037</v>
      </c>
      <c r="D3867" s="272" t="s">
        <v>10986</v>
      </c>
      <c r="E3867" s="273" t="s">
        <v>7087</v>
      </c>
      <c r="F3867" s="272" t="s">
        <v>7087</v>
      </c>
      <c r="G3867" s="272">
        <v>89532</v>
      </c>
      <c r="H3867" s="272" t="s">
        <v>11107</v>
      </c>
      <c r="I3867" s="272" t="s">
        <v>17</v>
      </c>
      <c r="J3867" s="272" t="s">
        <v>7147</v>
      </c>
      <c r="K3867" s="273">
        <v>6.97</v>
      </c>
      <c r="L3867" s="272" t="s">
        <v>7090</v>
      </c>
    </row>
    <row r="3868" spans="1:12">
      <c r="A3868" s="272" t="s">
        <v>10732</v>
      </c>
      <c r="B3868" s="272" t="s">
        <v>10733</v>
      </c>
      <c r="C3868" s="272" t="s">
        <v>10037</v>
      </c>
      <c r="D3868" s="272" t="s">
        <v>10986</v>
      </c>
      <c r="E3868" s="273" t="s">
        <v>7087</v>
      </c>
      <c r="F3868" s="272" t="s">
        <v>7087</v>
      </c>
      <c r="G3868" s="272">
        <v>89535</v>
      </c>
      <c r="H3868" s="272" t="s">
        <v>11108</v>
      </c>
      <c r="I3868" s="272" t="s">
        <v>17</v>
      </c>
      <c r="J3868" s="272" t="s">
        <v>7147</v>
      </c>
      <c r="K3868" s="273">
        <v>40.42</v>
      </c>
      <c r="L3868" s="272" t="s">
        <v>7090</v>
      </c>
    </row>
    <row r="3869" spans="1:12">
      <c r="A3869" s="272" t="s">
        <v>10732</v>
      </c>
      <c r="B3869" s="272" t="s">
        <v>10733</v>
      </c>
      <c r="C3869" s="272" t="s">
        <v>10037</v>
      </c>
      <c r="D3869" s="272" t="s">
        <v>10986</v>
      </c>
      <c r="E3869" s="273" t="s">
        <v>7087</v>
      </c>
      <c r="F3869" s="272" t="s">
        <v>7087</v>
      </c>
      <c r="G3869" s="272">
        <v>89536</v>
      </c>
      <c r="H3869" s="272" t="s">
        <v>11109</v>
      </c>
      <c r="I3869" s="272" t="s">
        <v>17</v>
      </c>
      <c r="J3869" s="272" t="s">
        <v>7147</v>
      </c>
      <c r="K3869" s="273">
        <v>11.88</v>
      </c>
      <c r="L3869" s="272" t="s">
        <v>7090</v>
      </c>
    </row>
    <row r="3870" spans="1:12">
      <c r="A3870" s="272" t="s">
        <v>10732</v>
      </c>
      <c r="B3870" s="272" t="s">
        <v>10733</v>
      </c>
      <c r="C3870" s="272" t="s">
        <v>10037</v>
      </c>
      <c r="D3870" s="272" t="s">
        <v>10986</v>
      </c>
      <c r="E3870" s="273" t="s">
        <v>7087</v>
      </c>
      <c r="F3870" s="272" t="s">
        <v>7087</v>
      </c>
      <c r="G3870" s="272">
        <v>89540</v>
      </c>
      <c r="H3870" s="272" t="s">
        <v>11110</v>
      </c>
      <c r="I3870" s="272" t="s">
        <v>17</v>
      </c>
      <c r="J3870" s="272" t="s">
        <v>7147</v>
      </c>
      <c r="K3870" s="273">
        <v>10.46</v>
      </c>
      <c r="L3870" s="272" t="s">
        <v>7090</v>
      </c>
    </row>
    <row r="3871" spans="1:12">
      <c r="A3871" s="272" t="s">
        <v>10732</v>
      </c>
      <c r="B3871" s="272" t="s">
        <v>10733</v>
      </c>
      <c r="C3871" s="272" t="s">
        <v>10037</v>
      </c>
      <c r="D3871" s="272" t="s">
        <v>10986</v>
      </c>
      <c r="E3871" s="273" t="s">
        <v>7087</v>
      </c>
      <c r="F3871" s="272" t="s">
        <v>7087</v>
      </c>
      <c r="G3871" s="272">
        <v>89541</v>
      </c>
      <c r="H3871" s="272" t="s">
        <v>11111</v>
      </c>
      <c r="I3871" s="272" t="s">
        <v>17</v>
      </c>
      <c r="J3871" s="272" t="s">
        <v>7147</v>
      </c>
      <c r="K3871" s="273">
        <v>6.18</v>
      </c>
      <c r="L3871" s="272" t="s">
        <v>7090</v>
      </c>
    </row>
    <row r="3872" spans="1:12">
      <c r="A3872" s="272" t="s">
        <v>10732</v>
      </c>
      <c r="B3872" s="272" t="s">
        <v>10733</v>
      </c>
      <c r="C3872" s="272" t="s">
        <v>10037</v>
      </c>
      <c r="D3872" s="272" t="s">
        <v>10986</v>
      </c>
      <c r="E3872" s="273" t="s">
        <v>7087</v>
      </c>
      <c r="F3872" s="272" t="s">
        <v>7087</v>
      </c>
      <c r="G3872" s="272">
        <v>89542</v>
      </c>
      <c r="H3872" s="272" t="s">
        <v>11112</v>
      </c>
      <c r="I3872" s="272" t="s">
        <v>17</v>
      </c>
      <c r="J3872" s="272" t="s">
        <v>7147</v>
      </c>
      <c r="K3872" s="273">
        <v>27.9</v>
      </c>
      <c r="L3872" s="272" t="s">
        <v>7090</v>
      </c>
    </row>
    <row r="3873" spans="1:12">
      <c r="A3873" s="272" t="s">
        <v>10732</v>
      </c>
      <c r="B3873" s="272" t="s">
        <v>10733</v>
      </c>
      <c r="C3873" s="272" t="s">
        <v>10037</v>
      </c>
      <c r="D3873" s="272" t="s">
        <v>10986</v>
      </c>
      <c r="E3873" s="273" t="s">
        <v>7087</v>
      </c>
      <c r="F3873" s="272" t="s">
        <v>7087</v>
      </c>
      <c r="G3873" s="272">
        <v>89544</v>
      </c>
      <c r="H3873" s="272" t="s">
        <v>11113</v>
      </c>
      <c r="I3873" s="272" t="s">
        <v>17</v>
      </c>
      <c r="J3873" s="272" t="s">
        <v>7147</v>
      </c>
      <c r="K3873" s="273">
        <v>7.5</v>
      </c>
      <c r="L3873" s="272" t="s">
        <v>7090</v>
      </c>
    </row>
    <row r="3874" spans="1:12">
      <c r="A3874" s="272" t="s">
        <v>10732</v>
      </c>
      <c r="B3874" s="272" t="s">
        <v>10733</v>
      </c>
      <c r="C3874" s="272" t="s">
        <v>10037</v>
      </c>
      <c r="D3874" s="272" t="s">
        <v>10986</v>
      </c>
      <c r="E3874" s="273" t="s">
        <v>7087</v>
      </c>
      <c r="F3874" s="272" t="s">
        <v>7087</v>
      </c>
      <c r="G3874" s="272">
        <v>89545</v>
      </c>
      <c r="H3874" s="272" t="s">
        <v>11114</v>
      </c>
      <c r="I3874" s="272" t="s">
        <v>17</v>
      </c>
      <c r="J3874" s="272" t="s">
        <v>7147</v>
      </c>
      <c r="K3874" s="273">
        <v>15.64</v>
      </c>
      <c r="L3874" s="272" t="s">
        <v>7090</v>
      </c>
    </row>
    <row r="3875" spans="1:12">
      <c r="A3875" s="272" t="s">
        <v>10732</v>
      </c>
      <c r="B3875" s="272" t="s">
        <v>10733</v>
      </c>
      <c r="C3875" s="272" t="s">
        <v>10037</v>
      </c>
      <c r="D3875" s="272" t="s">
        <v>10986</v>
      </c>
      <c r="E3875" s="273" t="s">
        <v>7087</v>
      </c>
      <c r="F3875" s="272" t="s">
        <v>7087</v>
      </c>
      <c r="G3875" s="272">
        <v>89546</v>
      </c>
      <c r="H3875" s="272" t="s">
        <v>11115</v>
      </c>
      <c r="I3875" s="272" t="s">
        <v>17</v>
      </c>
      <c r="J3875" s="272" t="s">
        <v>7147</v>
      </c>
      <c r="K3875" s="273">
        <v>10.65</v>
      </c>
      <c r="L3875" s="272" t="s">
        <v>7090</v>
      </c>
    </row>
    <row r="3876" spans="1:12">
      <c r="A3876" s="272" t="s">
        <v>10732</v>
      </c>
      <c r="B3876" s="272" t="s">
        <v>10733</v>
      </c>
      <c r="C3876" s="272" t="s">
        <v>10037</v>
      </c>
      <c r="D3876" s="272" t="s">
        <v>10986</v>
      </c>
      <c r="E3876" s="273" t="s">
        <v>7087</v>
      </c>
      <c r="F3876" s="272" t="s">
        <v>7087</v>
      </c>
      <c r="G3876" s="272">
        <v>89547</v>
      </c>
      <c r="H3876" s="272" t="s">
        <v>11116</v>
      </c>
      <c r="I3876" s="272" t="s">
        <v>17</v>
      </c>
      <c r="J3876" s="272" t="s">
        <v>7147</v>
      </c>
      <c r="K3876" s="273">
        <v>20.55</v>
      </c>
      <c r="L3876" s="272" t="s">
        <v>7090</v>
      </c>
    </row>
    <row r="3877" spans="1:12">
      <c r="A3877" s="272" t="s">
        <v>10732</v>
      </c>
      <c r="B3877" s="272" t="s">
        <v>10733</v>
      </c>
      <c r="C3877" s="272" t="s">
        <v>10037</v>
      </c>
      <c r="D3877" s="272" t="s">
        <v>10986</v>
      </c>
      <c r="E3877" s="273" t="s">
        <v>7087</v>
      </c>
      <c r="F3877" s="272" t="s">
        <v>7087</v>
      </c>
      <c r="G3877" s="272">
        <v>89548</v>
      </c>
      <c r="H3877" s="272" t="s">
        <v>11117</v>
      </c>
      <c r="I3877" s="272" t="s">
        <v>17</v>
      </c>
      <c r="J3877" s="272" t="s">
        <v>7147</v>
      </c>
      <c r="K3877" s="273">
        <v>22.26</v>
      </c>
      <c r="L3877" s="272" t="s">
        <v>7090</v>
      </c>
    </row>
    <row r="3878" spans="1:12">
      <c r="A3878" s="272" t="s">
        <v>10732</v>
      </c>
      <c r="B3878" s="272" t="s">
        <v>10733</v>
      </c>
      <c r="C3878" s="272" t="s">
        <v>10037</v>
      </c>
      <c r="D3878" s="272" t="s">
        <v>10986</v>
      </c>
      <c r="E3878" s="273" t="s">
        <v>7087</v>
      </c>
      <c r="F3878" s="272" t="s">
        <v>7087</v>
      </c>
      <c r="G3878" s="272">
        <v>89549</v>
      </c>
      <c r="H3878" s="272" t="s">
        <v>11118</v>
      </c>
      <c r="I3878" s="272" t="s">
        <v>17</v>
      </c>
      <c r="J3878" s="272" t="s">
        <v>7147</v>
      </c>
      <c r="K3878" s="273">
        <v>18.59</v>
      </c>
      <c r="L3878" s="272" t="s">
        <v>7090</v>
      </c>
    </row>
    <row r="3879" spans="1:12">
      <c r="A3879" s="272" t="s">
        <v>10732</v>
      </c>
      <c r="B3879" s="272" t="s">
        <v>10733</v>
      </c>
      <c r="C3879" s="272" t="s">
        <v>10037</v>
      </c>
      <c r="D3879" s="272" t="s">
        <v>10986</v>
      </c>
      <c r="E3879" s="273" t="s">
        <v>7087</v>
      </c>
      <c r="F3879" s="272" t="s">
        <v>7087</v>
      </c>
      <c r="G3879" s="272">
        <v>89550</v>
      </c>
      <c r="H3879" s="272" t="s">
        <v>11119</v>
      </c>
      <c r="I3879" s="272" t="s">
        <v>17</v>
      </c>
      <c r="J3879" s="272" t="s">
        <v>7147</v>
      </c>
      <c r="K3879" s="273">
        <v>38.42</v>
      </c>
      <c r="L3879" s="272" t="s">
        <v>7090</v>
      </c>
    </row>
    <row r="3880" spans="1:12">
      <c r="A3880" s="272" t="s">
        <v>10732</v>
      </c>
      <c r="B3880" s="272" t="s">
        <v>10733</v>
      </c>
      <c r="C3880" s="272" t="s">
        <v>10037</v>
      </c>
      <c r="D3880" s="272" t="s">
        <v>10986</v>
      </c>
      <c r="E3880" s="273" t="s">
        <v>7087</v>
      </c>
      <c r="F3880" s="272" t="s">
        <v>7087</v>
      </c>
      <c r="G3880" s="272">
        <v>89551</v>
      </c>
      <c r="H3880" s="272" t="s">
        <v>11120</v>
      </c>
      <c r="I3880" s="272" t="s">
        <v>17</v>
      </c>
      <c r="J3880" s="272" t="s">
        <v>7147</v>
      </c>
      <c r="K3880" s="273">
        <v>8.49</v>
      </c>
      <c r="L3880" s="272" t="s">
        <v>7090</v>
      </c>
    </row>
    <row r="3881" spans="1:12">
      <c r="A3881" s="272" t="s">
        <v>10732</v>
      </c>
      <c r="B3881" s="272" t="s">
        <v>10733</v>
      </c>
      <c r="C3881" s="272" t="s">
        <v>10037</v>
      </c>
      <c r="D3881" s="272" t="s">
        <v>10986</v>
      </c>
      <c r="E3881" s="273" t="s">
        <v>7087</v>
      </c>
      <c r="F3881" s="272" t="s">
        <v>7087</v>
      </c>
      <c r="G3881" s="272">
        <v>89552</v>
      </c>
      <c r="H3881" s="272" t="s">
        <v>11121</v>
      </c>
      <c r="I3881" s="272" t="s">
        <v>17</v>
      </c>
      <c r="J3881" s="272" t="s">
        <v>7147</v>
      </c>
      <c r="K3881" s="273">
        <v>18.68</v>
      </c>
      <c r="L3881" s="272" t="s">
        <v>7090</v>
      </c>
    </row>
    <row r="3882" spans="1:12">
      <c r="A3882" s="272" t="s">
        <v>10732</v>
      </c>
      <c r="B3882" s="272" t="s">
        <v>10733</v>
      </c>
      <c r="C3882" s="272" t="s">
        <v>10037</v>
      </c>
      <c r="D3882" s="272" t="s">
        <v>10986</v>
      </c>
      <c r="E3882" s="273" t="s">
        <v>7087</v>
      </c>
      <c r="F3882" s="272" t="s">
        <v>7087</v>
      </c>
      <c r="G3882" s="272">
        <v>89553</v>
      </c>
      <c r="H3882" s="272" t="s">
        <v>11122</v>
      </c>
      <c r="I3882" s="272" t="s">
        <v>17</v>
      </c>
      <c r="J3882" s="272" t="s">
        <v>7147</v>
      </c>
      <c r="K3882" s="273">
        <v>5.53</v>
      </c>
      <c r="L3882" s="272" t="s">
        <v>7090</v>
      </c>
    </row>
    <row r="3883" spans="1:12">
      <c r="A3883" s="272" t="s">
        <v>10732</v>
      </c>
      <c r="B3883" s="272" t="s">
        <v>10733</v>
      </c>
      <c r="C3883" s="272" t="s">
        <v>10037</v>
      </c>
      <c r="D3883" s="272" t="s">
        <v>10986</v>
      </c>
      <c r="E3883" s="273" t="s">
        <v>7087</v>
      </c>
      <c r="F3883" s="272" t="s">
        <v>7087</v>
      </c>
      <c r="G3883" s="272">
        <v>89554</v>
      </c>
      <c r="H3883" s="272" t="s">
        <v>11123</v>
      </c>
      <c r="I3883" s="272" t="s">
        <v>17</v>
      </c>
      <c r="J3883" s="272" t="s">
        <v>7147</v>
      </c>
      <c r="K3883" s="273">
        <v>25.99</v>
      </c>
      <c r="L3883" s="272" t="s">
        <v>7090</v>
      </c>
    </row>
    <row r="3884" spans="1:12">
      <c r="A3884" s="272" t="s">
        <v>10732</v>
      </c>
      <c r="B3884" s="272" t="s">
        <v>10733</v>
      </c>
      <c r="C3884" s="272" t="s">
        <v>10037</v>
      </c>
      <c r="D3884" s="272" t="s">
        <v>10986</v>
      </c>
      <c r="E3884" s="273" t="s">
        <v>7087</v>
      </c>
      <c r="F3884" s="272" t="s">
        <v>7087</v>
      </c>
      <c r="G3884" s="272">
        <v>89555</v>
      </c>
      <c r="H3884" s="272" t="s">
        <v>11124</v>
      </c>
      <c r="I3884" s="272" t="s">
        <v>17</v>
      </c>
      <c r="J3884" s="272" t="s">
        <v>7147</v>
      </c>
      <c r="K3884" s="273">
        <v>21.99</v>
      </c>
      <c r="L3884" s="272" t="s">
        <v>7090</v>
      </c>
    </row>
    <row r="3885" spans="1:12">
      <c r="A3885" s="272" t="s">
        <v>10732</v>
      </c>
      <c r="B3885" s="272" t="s">
        <v>10733</v>
      </c>
      <c r="C3885" s="272" t="s">
        <v>10037</v>
      </c>
      <c r="D3885" s="272" t="s">
        <v>10986</v>
      </c>
      <c r="E3885" s="273" t="s">
        <v>7087</v>
      </c>
      <c r="F3885" s="272" t="s">
        <v>7087</v>
      </c>
      <c r="G3885" s="272">
        <v>89556</v>
      </c>
      <c r="H3885" s="272" t="s">
        <v>11125</v>
      </c>
      <c r="I3885" s="272" t="s">
        <v>17</v>
      </c>
      <c r="J3885" s="272" t="s">
        <v>7147</v>
      </c>
      <c r="K3885" s="273">
        <v>37.97</v>
      </c>
      <c r="L3885" s="272" t="s">
        <v>7090</v>
      </c>
    </row>
    <row r="3886" spans="1:12">
      <c r="A3886" s="272" t="s">
        <v>10732</v>
      </c>
      <c r="B3886" s="272" t="s">
        <v>10733</v>
      </c>
      <c r="C3886" s="272" t="s">
        <v>10037</v>
      </c>
      <c r="D3886" s="272" t="s">
        <v>10986</v>
      </c>
      <c r="E3886" s="273" t="s">
        <v>7087</v>
      </c>
      <c r="F3886" s="272" t="s">
        <v>7087</v>
      </c>
      <c r="G3886" s="272">
        <v>89557</v>
      </c>
      <c r="H3886" s="272" t="s">
        <v>11126</v>
      </c>
      <c r="I3886" s="272" t="s">
        <v>17</v>
      </c>
      <c r="J3886" s="272" t="s">
        <v>7147</v>
      </c>
      <c r="K3886" s="273">
        <v>30.38</v>
      </c>
      <c r="L3886" s="272" t="s">
        <v>7090</v>
      </c>
    </row>
    <row r="3887" spans="1:12">
      <c r="A3887" s="272" t="s">
        <v>10732</v>
      </c>
      <c r="B3887" s="272" t="s">
        <v>10733</v>
      </c>
      <c r="C3887" s="272" t="s">
        <v>10037</v>
      </c>
      <c r="D3887" s="272" t="s">
        <v>10986</v>
      </c>
      <c r="E3887" s="273" t="s">
        <v>7087</v>
      </c>
      <c r="F3887" s="272" t="s">
        <v>7087</v>
      </c>
      <c r="G3887" s="272">
        <v>89558</v>
      </c>
      <c r="H3887" s="272" t="s">
        <v>11127</v>
      </c>
      <c r="I3887" s="272" t="s">
        <v>17</v>
      </c>
      <c r="J3887" s="272" t="s">
        <v>7147</v>
      </c>
      <c r="K3887" s="273">
        <v>9.5299999999999994</v>
      </c>
      <c r="L3887" s="272" t="s">
        <v>7090</v>
      </c>
    </row>
    <row r="3888" spans="1:12">
      <c r="A3888" s="272" t="s">
        <v>10732</v>
      </c>
      <c r="B3888" s="272" t="s">
        <v>10733</v>
      </c>
      <c r="C3888" s="272" t="s">
        <v>10037</v>
      </c>
      <c r="D3888" s="272" t="s">
        <v>10986</v>
      </c>
      <c r="E3888" s="273" t="s">
        <v>7087</v>
      </c>
      <c r="F3888" s="272" t="s">
        <v>7087</v>
      </c>
      <c r="G3888" s="272">
        <v>89559</v>
      </c>
      <c r="H3888" s="272" t="s">
        <v>11128</v>
      </c>
      <c r="I3888" s="272" t="s">
        <v>17</v>
      </c>
      <c r="J3888" s="272" t="s">
        <v>7147</v>
      </c>
      <c r="K3888" s="273">
        <v>61.87</v>
      </c>
      <c r="L3888" s="272" t="s">
        <v>7090</v>
      </c>
    </row>
    <row r="3889" spans="1:12">
      <c r="A3889" s="272" t="s">
        <v>10732</v>
      </c>
      <c r="B3889" s="272" t="s">
        <v>10733</v>
      </c>
      <c r="C3889" s="272" t="s">
        <v>10037</v>
      </c>
      <c r="D3889" s="272" t="s">
        <v>10986</v>
      </c>
      <c r="E3889" s="273" t="s">
        <v>7087</v>
      </c>
      <c r="F3889" s="272" t="s">
        <v>7087</v>
      </c>
      <c r="G3889" s="272">
        <v>89560</v>
      </c>
      <c r="H3889" s="272" t="s">
        <v>11129</v>
      </c>
      <c r="I3889" s="272" t="s">
        <v>17</v>
      </c>
      <c r="J3889" s="272" t="s">
        <v>7147</v>
      </c>
      <c r="K3889" s="273">
        <v>35.78</v>
      </c>
      <c r="L3889" s="272" t="s">
        <v>7090</v>
      </c>
    </row>
    <row r="3890" spans="1:12">
      <c r="A3890" s="272" t="s">
        <v>10732</v>
      </c>
      <c r="B3890" s="272" t="s">
        <v>10733</v>
      </c>
      <c r="C3890" s="272" t="s">
        <v>10037</v>
      </c>
      <c r="D3890" s="272" t="s">
        <v>10986</v>
      </c>
      <c r="E3890" s="273" t="s">
        <v>7087</v>
      </c>
      <c r="F3890" s="272" t="s">
        <v>7087</v>
      </c>
      <c r="G3890" s="272">
        <v>89561</v>
      </c>
      <c r="H3890" s="272" t="s">
        <v>11130</v>
      </c>
      <c r="I3890" s="272" t="s">
        <v>17</v>
      </c>
      <c r="J3890" s="272" t="s">
        <v>7147</v>
      </c>
      <c r="K3890" s="273">
        <v>13.14</v>
      </c>
      <c r="L3890" s="272" t="s">
        <v>7090</v>
      </c>
    </row>
    <row r="3891" spans="1:12">
      <c r="A3891" s="272" t="s">
        <v>10732</v>
      </c>
      <c r="B3891" s="272" t="s">
        <v>10733</v>
      </c>
      <c r="C3891" s="272" t="s">
        <v>10037</v>
      </c>
      <c r="D3891" s="272" t="s">
        <v>10986</v>
      </c>
      <c r="E3891" s="273" t="s">
        <v>7087</v>
      </c>
      <c r="F3891" s="272" t="s">
        <v>7087</v>
      </c>
      <c r="G3891" s="272">
        <v>89562</v>
      </c>
      <c r="H3891" s="272" t="s">
        <v>11131</v>
      </c>
      <c r="I3891" s="272" t="s">
        <v>17</v>
      </c>
      <c r="J3891" s="272" t="s">
        <v>7147</v>
      </c>
      <c r="K3891" s="273">
        <v>10.210000000000001</v>
      </c>
      <c r="L3891" s="272" t="s">
        <v>7090</v>
      </c>
    </row>
    <row r="3892" spans="1:12">
      <c r="A3892" s="272" t="s">
        <v>10732</v>
      </c>
      <c r="B3892" s="272" t="s">
        <v>10733</v>
      </c>
      <c r="C3892" s="272" t="s">
        <v>10037</v>
      </c>
      <c r="D3892" s="272" t="s">
        <v>10986</v>
      </c>
      <c r="E3892" s="273" t="s">
        <v>7087</v>
      </c>
      <c r="F3892" s="272" t="s">
        <v>7087</v>
      </c>
      <c r="G3892" s="272">
        <v>89563</v>
      </c>
      <c r="H3892" s="272" t="s">
        <v>11132</v>
      </c>
      <c r="I3892" s="272" t="s">
        <v>17</v>
      </c>
      <c r="J3892" s="272" t="s">
        <v>7147</v>
      </c>
      <c r="K3892" s="273">
        <v>33.21</v>
      </c>
      <c r="L3892" s="272" t="s">
        <v>7090</v>
      </c>
    </row>
    <row r="3893" spans="1:12">
      <c r="A3893" s="272" t="s">
        <v>10732</v>
      </c>
      <c r="B3893" s="272" t="s">
        <v>10733</v>
      </c>
      <c r="C3893" s="272" t="s">
        <v>10037</v>
      </c>
      <c r="D3893" s="272" t="s">
        <v>10986</v>
      </c>
      <c r="E3893" s="273" t="s">
        <v>7087</v>
      </c>
      <c r="F3893" s="272" t="s">
        <v>7087</v>
      </c>
      <c r="G3893" s="272">
        <v>89564</v>
      </c>
      <c r="H3893" s="272" t="s">
        <v>11133</v>
      </c>
      <c r="I3893" s="272" t="s">
        <v>17</v>
      </c>
      <c r="J3893" s="272" t="s">
        <v>7147</v>
      </c>
      <c r="K3893" s="273">
        <v>15.69</v>
      </c>
      <c r="L3893" s="272" t="s">
        <v>7090</v>
      </c>
    </row>
    <row r="3894" spans="1:12">
      <c r="A3894" s="272" t="s">
        <v>10732</v>
      </c>
      <c r="B3894" s="272" t="s">
        <v>10733</v>
      </c>
      <c r="C3894" s="272" t="s">
        <v>10037</v>
      </c>
      <c r="D3894" s="272" t="s">
        <v>10986</v>
      </c>
      <c r="E3894" s="273" t="s">
        <v>7087</v>
      </c>
      <c r="F3894" s="272" t="s">
        <v>7087</v>
      </c>
      <c r="G3894" s="272">
        <v>89565</v>
      </c>
      <c r="H3894" s="272" t="s">
        <v>11134</v>
      </c>
      <c r="I3894" s="272" t="s">
        <v>17</v>
      </c>
      <c r="J3894" s="272" t="s">
        <v>7147</v>
      </c>
      <c r="K3894" s="273">
        <v>52.64</v>
      </c>
      <c r="L3894" s="272" t="s">
        <v>7090</v>
      </c>
    </row>
    <row r="3895" spans="1:12">
      <c r="A3895" s="272" t="s">
        <v>10732</v>
      </c>
      <c r="B3895" s="272" t="s">
        <v>10733</v>
      </c>
      <c r="C3895" s="272" t="s">
        <v>10037</v>
      </c>
      <c r="D3895" s="272" t="s">
        <v>10986</v>
      </c>
      <c r="E3895" s="273" t="s">
        <v>7087</v>
      </c>
      <c r="F3895" s="272" t="s">
        <v>7087</v>
      </c>
      <c r="G3895" s="272">
        <v>89566</v>
      </c>
      <c r="H3895" s="272" t="s">
        <v>11135</v>
      </c>
      <c r="I3895" s="272" t="s">
        <v>17</v>
      </c>
      <c r="J3895" s="272" t="s">
        <v>7147</v>
      </c>
      <c r="K3895" s="273">
        <v>45.06</v>
      </c>
      <c r="L3895" s="272" t="s">
        <v>7090</v>
      </c>
    </row>
    <row r="3896" spans="1:12">
      <c r="A3896" s="272" t="s">
        <v>10732</v>
      </c>
      <c r="B3896" s="272" t="s">
        <v>10733</v>
      </c>
      <c r="C3896" s="272" t="s">
        <v>10037</v>
      </c>
      <c r="D3896" s="272" t="s">
        <v>10986</v>
      </c>
      <c r="E3896" s="273" t="s">
        <v>7087</v>
      </c>
      <c r="F3896" s="272" t="s">
        <v>7087</v>
      </c>
      <c r="G3896" s="272">
        <v>89567</v>
      </c>
      <c r="H3896" s="272" t="s">
        <v>11136</v>
      </c>
      <c r="I3896" s="272" t="s">
        <v>17</v>
      </c>
      <c r="J3896" s="272" t="s">
        <v>7147</v>
      </c>
      <c r="K3896" s="273">
        <v>75.08</v>
      </c>
      <c r="L3896" s="272" t="s">
        <v>7090</v>
      </c>
    </row>
    <row r="3897" spans="1:12">
      <c r="A3897" s="272" t="s">
        <v>10732</v>
      </c>
      <c r="B3897" s="272" t="s">
        <v>10733</v>
      </c>
      <c r="C3897" s="272" t="s">
        <v>10037</v>
      </c>
      <c r="D3897" s="272" t="s">
        <v>10986</v>
      </c>
      <c r="E3897" s="273" t="s">
        <v>7087</v>
      </c>
      <c r="F3897" s="272" t="s">
        <v>7087</v>
      </c>
      <c r="G3897" s="272">
        <v>89568</v>
      </c>
      <c r="H3897" s="272" t="s">
        <v>11137</v>
      </c>
      <c r="I3897" s="272" t="s">
        <v>17</v>
      </c>
      <c r="J3897" s="272" t="s">
        <v>7147</v>
      </c>
      <c r="K3897" s="273">
        <v>33.119999999999997</v>
      </c>
      <c r="L3897" s="272" t="s">
        <v>7090</v>
      </c>
    </row>
    <row r="3898" spans="1:12">
      <c r="A3898" s="272" t="s">
        <v>10732</v>
      </c>
      <c r="B3898" s="272" t="s">
        <v>10733</v>
      </c>
      <c r="C3898" s="272" t="s">
        <v>10037</v>
      </c>
      <c r="D3898" s="272" t="s">
        <v>10986</v>
      </c>
      <c r="E3898" s="273" t="s">
        <v>7087</v>
      </c>
      <c r="F3898" s="272" t="s">
        <v>7087</v>
      </c>
      <c r="G3898" s="272">
        <v>89569</v>
      </c>
      <c r="H3898" s="272" t="s">
        <v>11138</v>
      </c>
      <c r="I3898" s="272" t="s">
        <v>17</v>
      </c>
      <c r="J3898" s="272" t="s">
        <v>7147</v>
      </c>
      <c r="K3898" s="273">
        <v>86.75</v>
      </c>
      <c r="L3898" s="272" t="s">
        <v>7090</v>
      </c>
    </row>
    <row r="3899" spans="1:12">
      <c r="A3899" s="272" t="s">
        <v>10732</v>
      </c>
      <c r="B3899" s="272" t="s">
        <v>10733</v>
      </c>
      <c r="C3899" s="272" t="s">
        <v>10037</v>
      </c>
      <c r="D3899" s="272" t="s">
        <v>10986</v>
      </c>
      <c r="E3899" s="273" t="s">
        <v>7087</v>
      </c>
      <c r="F3899" s="272" t="s">
        <v>7087</v>
      </c>
      <c r="G3899" s="272">
        <v>89570</v>
      </c>
      <c r="H3899" s="272" t="s">
        <v>11139</v>
      </c>
      <c r="I3899" s="272" t="s">
        <v>17</v>
      </c>
      <c r="J3899" s="272" t="s">
        <v>7147</v>
      </c>
      <c r="K3899" s="273">
        <v>11.35</v>
      </c>
      <c r="L3899" s="272" t="s">
        <v>7090</v>
      </c>
    </row>
    <row r="3900" spans="1:12">
      <c r="A3900" s="272" t="s">
        <v>10732</v>
      </c>
      <c r="B3900" s="272" t="s">
        <v>10733</v>
      </c>
      <c r="C3900" s="272" t="s">
        <v>10037</v>
      </c>
      <c r="D3900" s="272" t="s">
        <v>10986</v>
      </c>
      <c r="E3900" s="273" t="s">
        <v>7087</v>
      </c>
      <c r="F3900" s="272" t="s">
        <v>7087</v>
      </c>
      <c r="G3900" s="272">
        <v>89571</v>
      </c>
      <c r="H3900" s="272" t="s">
        <v>11140</v>
      </c>
      <c r="I3900" s="272" t="s">
        <v>17</v>
      </c>
      <c r="J3900" s="272" t="s">
        <v>7147</v>
      </c>
      <c r="K3900" s="273">
        <v>65.540000000000006</v>
      </c>
      <c r="L3900" s="272" t="s">
        <v>7090</v>
      </c>
    </row>
    <row r="3901" spans="1:12">
      <c r="A3901" s="272" t="s">
        <v>10732</v>
      </c>
      <c r="B3901" s="272" t="s">
        <v>10733</v>
      </c>
      <c r="C3901" s="272" t="s">
        <v>10037</v>
      </c>
      <c r="D3901" s="272" t="s">
        <v>10986</v>
      </c>
      <c r="E3901" s="273" t="s">
        <v>7087</v>
      </c>
      <c r="F3901" s="272" t="s">
        <v>7087</v>
      </c>
      <c r="G3901" s="272">
        <v>89572</v>
      </c>
      <c r="H3901" s="272" t="s">
        <v>11141</v>
      </c>
      <c r="I3901" s="272" t="s">
        <v>17</v>
      </c>
      <c r="J3901" s="272" t="s">
        <v>7147</v>
      </c>
      <c r="K3901" s="273">
        <v>8.4700000000000006</v>
      </c>
      <c r="L3901" s="272" t="s">
        <v>7090</v>
      </c>
    </row>
    <row r="3902" spans="1:12">
      <c r="A3902" s="272" t="s">
        <v>10732</v>
      </c>
      <c r="B3902" s="272" t="s">
        <v>10733</v>
      </c>
      <c r="C3902" s="272" t="s">
        <v>10037</v>
      </c>
      <c r="D3902" s="272" t="s">
        <v>10986</v>
      </c>
      <c r="E3902" s="273" t="s">
        <v>7087</v>
      </c>
      <c r="F3902" s="272" t="s">
        <v>7087</v>
      </c>
      <c r="G3902" s="272">
        <v>89573</v>
      </c>
      <c r="H3902" s="272" t="s">
        <v>11142</v>
      </c>
      <c r="I3902" s="272" t="s">
        <v>17</v>
      </c>
      <c r="J3902" s="272" t="s">
        <v>7147</v>
      </c>
      <c r="K3902" s="273">
        <v>71.3</v>
      </c>
      <c r="L3902" s="272" t="s">
        <v>7090</v>
      </c>
    </row>
    <row r="3903" spans="1:12">
      <c r="A3903" s="272" t="s">
        <v>10732</v>
      </c>
      <c r="B3903" s="272" t="s">
        <v>10733</v>
      </c>
      <c r="C3903" s="272" t="s">
        <v>10037</v>
      </c>
      <c r="D3903" s="272" t="s">
        <v>10986</v>
      </c>
      <c r="E3903" s="273" t="s">
        <v>7087</v>
      </c>
      <c r="F3903" s="272" t="s">
        <v>7087</v>
      </c>
      <c r="G3903" s="272">
        <v>89574</v>
      </c>
      <c r="H3903" s="272" t="s">
        <v>11143</v>
      </c>
      <c r="I3903" s="272" t="s">
        <v>17</v>
      </c>
      <c r="J3903" s="272" t="s">
        <v>7147</v>
      </c>
      <c r="K3903" s="273">
        <v>142.82</v>
      </c>
      <c r="L3903" s="272" t="s">
        <v>7090</v>
      </c>
    </row>
    <row r="3904" spans="1:12">
      <c r="A3904" s="272" t="s">
        <v>10732</v>
      </c>
      <c r="B3904" s="272" t="s">
        <v>10733</v>
      </c>
      <c r="C3904" s="272" t="s">
        <v>10037</v>
      </c>
      <c r="D3904" s="272" t="s">
        <v>10986</v>
      </c>
      <c r="E3904" s="273" t="s">
        <v>7087</v>
      </c>
      <c r="F3904" s="272" t="s">
        <v>7087</v>
      </c>
      <c r="G3904" s="272">
        <v>89575</v>
      </c>
      <c r="H3904" s="272" t="s">
        <v>11144</v>
      </c>
      <c r="I3904" s="272" t="s">
        <v>17</v>
      </c>
      <c r="J3904" s="272" t="s">
        <v>7147</v>
      </c>
      <c r="K3904" s="273">
        <v>11.12</v>
      </c>
      <c r="L3904" s="272" t="s">
        <v>7090</v>
      </c>
    </row>
    <row r="3905" spans="1:12">
      <c r="A3905" s="272" t="s">
        <v>10732</v>
      </c>
      <c r="B3905" s="272" t="s">
        <v>10733</v>
      </c>
      <c r="C3905" s="272" t="s">
        <v>10037</v>
      </c>
      <c r="D3905" s="272" t="s">
        <v>10986</v>
      </c>
      <c r="E3905" s="273" t="s">
        <v>7087</v>
      </c>
      <c r="F3905" s="272" t="s">
        <v>7087</v>
      </c>
      <c r="G3905" s="272">
        <v>89577</v>
      </c>
      <c r="H3905" s="272" t="s">
        <v>11145</v>
      </c>
      <c r="I3905" s="272" t="s">
        <v>17</v>
      </c>
      <c r="J3905" s="272" t="s">
        <v>7147</v>
      </c>
      <c r="K3905" s="273">
        <v>37.51</v>
      </c>
      <c r="L3905" s="272" t="s">
        <v>7090</v>
      </c>
    </row>
    <row r="3906" spans="1:12">
      <c r="A3906" s="272" t="s">
        <v>10732</v>
      </c>
      <c r="B3906" s="272" t="s">
        <v>10733</v>
      </c>
      <c r="C3906" s="272" t="s">
        <v>10037</v>
      </c>
      <c r="D3906" s="272" t="s">
        <v>10986</v>
      </c>
      <c r="E3906" s="273" t="s">
        <v>7087</v>
      </c>
      <c r="F3906" s="272" t="s">
        <v>7087</v>
      </c>
      <c r="G3906" s="272">
        <v>89579</v>
      </c>
      <c r="H3906" s="272" t="s">
        <v>11146</v>
      </c>
      <c r="I3906" s="272" t="s">
        <v>17</v>
      </c>
      <c r="J3906" s="272" t="s">
        <v>7147</v>
      </c>
      <c r="K3906" s="273">
        <v>11.56</v>
      </c>
      <c r="L3906" s="272" t="s">
        <v>7090</v>
      </c>
    </row>
    <row r="3907" spans="1:12">
      <c r="A3907" s="272" t="s">
        <v>10732</v>
      </c>
      <c r="B3907" s="272" t="s">
        <v>10733</v>
      </c>
      <c r="C3907" s="272" t="s">
        <v>10037</v>
      </c>
      <c r="D3907" s="272" t="s">
        <v>10986</v>
      </c>
      <c r="E3907" s="273" t="s">
        <v>7087</v>
      </c>
      <c r="F3907" s="272" t="s">
        <v>7087</v>
      </c>
      <c r="G3907" s="272">
        <v>89581</v>
      </c>
      <c r="H3907" s="272" t="s">
        <v>11147</v>
      </c>
      <c r="I3907" s="272" t="s">
        <v>17</v>
      </c>
      <c r="J3907" s="272" t="s">
        <v>7147</v>
      </c>
      <c r="K3907" s="273">
        <v>32.42</v>
      </c>
      <c r="L3907" s="272" t="s">
        <v>7090</v>
      </c>
    </row>
    <row r="3908" spans="1:12">
      <c r="A3908" s="272" t="s">
        <v>10732</v>
      </c>
      <c r="B3908" s="272" t="s">
        <v>10733</v>
      </c>
      <c r="C3908" s="272" t="s">
        <v>10037</v>
      </c>
      <c r="D3908" s="272" t="s">
        <v>10986</v>
      </c>
      <c r="E3908" s="273" t="s">
        <v>7087</v>
      </c>
      <c r="F3908" s="272" t="s">
        <v>7087</v>
      </c>
      <c r="G3908" s="272">
        <v>89582</v>
      </c>
      <c r="H3908" s="272" t="s">
        <v>11148</v>
      </c>
      <c r="I3908" s="272" t="s">
        <v>17</v>
      </c>
      <c r="J3908" s="272" t="s">
        <v>7147</v>
      </c>
      <c r="K3908" s="273">
        <v>32.840000000000003</v>
      </c>
      <c r="L3908" s="272" t="s">
        <v>7090</v>
      </c>
    </row>
    <row r="3909" spans="1:12">
      <c r="A3909" s="272" t="s">
        <v>10732</v>
      </c>
      <c r="B3909" s="272" t="s">
        <v>10733</v>
      </c>
      <c r="C3909" s="272" t="s">
        <v>10037</v>
      </c>
      <c r="D3909" s="272" t="s">
        <v>10986</v>
      </c>
      <c r="E3909" s="273" t="s">
        <v>7087</v>
      </c>
      <c r="F3909" s="272" t="s">
        <v>7087</v>
      </c>
      <c r="G3909" s="272">
        <v>89583</v>
      </c>
      <c r="H3909" s="272" t="s">
        <v>11149</v>
      </c>
      <c r="I3909" s="272" t="s">
        <v>17</v>
      </c>
      <c r="J3909" s="272" t="s">
        <v>7147</v>
      </c>
      <c r="K3909" s="273">
        <v>40.56</v>
      </c>
      <c r="L3909" s="272" t="s">
        <v>7090</v>
      </c>
    </row>
    <row r="3910" spans="1:12">
      <c r="A3910" s="272" t="s">
        <v>10732</v>
      </c>
      <c r="B3910" s="272" t="s">
        <v>10733</v>
      </c>
      <c r="C3910" s="272" t="s">
        <v>10037</v>
      </c>
      <c r="D3910" s="272" t="s">
        <v>10986</v>
      </c>
      <c r="E3910" s="273" t="s">
        <v>7087</v>
      </c>
      <c r="F3910" s="272" t="s">
        <v>7087</v>
      </c>
      <c r="G3910" s="272">
        <v>89584</v>
      </c>
      <c r="H3910" s="272" t="s">
        <v>11150</v>
      </c>
      <c r="I3910" s="272" t="s">
        <v>17</v>
      </c>
      <c r="J3910" s="272" t="s">
        <v>7147</v>
      </c>
      <c r="K3910" s="273">
        <v>42.59</v>
      </c>
      <c r="L3910" s="272" t="s">
        <v>7090</v>
      </c>
    </row>
    <row r="3911" spans="1:12">
      <c r="A3911" s="272" t="s">
        <v>10732</v>
      </c>
      <c r="B3911" s="272" t="s">
        <v>10733</v>
      </c>
      <c r="C3911" s="272" t="s">
        <v>10037</v>
      </c>
      <c r="D3911" s="272" t="s">
        <v>10986</v>
      </c>
      <c r="E3911" s="273" t="s">
        <v>7087</v>
      </c>
      <c r="F3911" s="272" t="s">
        <v>7087</v>
      </c>
      <c r="G3911" s="272">
        <v>89585</v>
      </c>
      <c r="H3911" s="272" t="s">
        <v>11151</v>
      </c>
      <c r="I3911" s="272" t="s">
        <v>17</v>
      </c>
      <c r="J3911" s="272" t="s">
        <v>7147</v>
      </c>
      <c r="K3911" s="273">
        <v>43.53</v>
      </c>
      <c r="L3911" s="272" t="s">
        <v>7090</v>
      </c>
    </row>
    <row r="3912" spans="1:12">
      <c r="A3912" s="272" t="s">
        <v>10732</v>
      </c>
      <c r="B3912" s="272" t="s">
        <v>10733</v>
      </c>
      <c r="C3912" s="272" t="s">
        <v>10037</v>
      </c>
      <c r="D3912" s="272" t="s">
        <v>10986</v>
      </c>
      <c r="E3912" s="273" t="s">
        <v>7087</v>
      </c>
      <c r="F3912" s="272" t="s">
        <v>7087</v>
      </c>
      <c r="G3912" s="272">
        <v>89587</v>
      </c>
      <c r="H3912" s="272" t="s">
        <v>11152</v>
      </c>
      <c r="I3912" s="272" t="s">
        <v>17</v>
      </c>
      <c r="J3912" s="272" t="s">
        <v>7147</v>
      </c>
      <c r="K3912" s="273">
        <v>47.57</v>
      </c>
      <c r="L3912" s="272" t="s">
        <v>7090</v>
      </c>
    </row>
    <row r="3913" spans="1:12">
      <c r="A3913" s="272" t="s">
        <v>10732</v>
      </c>
      <c r="B3913" s="272" t="s">
        <v>10733</v>
      </c>
      <c r="C3913" s="272" t="s">
        <v>10037</v>
      </c>
      <c r="D3913" s="272" t="s">
        <v>10986</v>
      </c>
      <c r="E3913" s="273" t="s">
        <v>7087</v>
      </c>
      <c r="F3913" s="272" t="s">
        <v>7087</v>
      </c>
      <c r="G3913" s="272">
        <v>89590</v>
      </c>
      <c r="H3913" s="272" t="s">
        <v>11153</v>
      </c>
      <c r="I3913" s="272" t="s">
        <v>17</v>
      </c>
      <c r="J3913" s="272" t="s">
        <v>7147</v>
      </c>
      <c r="K3913" s="273">
        <v>128.24</v>
      </c>
      <c r="L3913" s="272" t="s">
        <v>7090</v>
      </c>
    </row>
    <row r="3914" spans="1:12">
      <c r="A3914" s="272" t="s">
        <v>10732</v>
      </c>
      <c r="B3914" s="272" t="s">
        <v>10733</v>
      </c>
      <c r="C3914" s="272" t="s">
        <v>10037</v>
      </c>
      <c r="D3914" s="272" t="s">
        <v>10986</v>
      </c>
      <c r="E3914" s="273" t="s">
        <v>7087</v>
      </c>
      <c r="F3914" s="272" t="s">
        <v>7087</v>
      </c>
      <c r="G3914" s="272">
        <v>89591</v>
      </c>
      <c r="H3914" s="272" t="s">
        <v>11154</v>
      </c>
      <c r="I3914" s="272" t="s">
        <v>17</v>
      </c>
      <c r="J3914" s="272" t="s">
        <v>7147</v>
      </c>
      <c r="K3914" s="273">
        <v>125.36</v>
      </c>
      <c r="L3914" s="272" t="s">
        <v>7090</v>
      </c>
    </row>
    <row r="3915" spans="1:12">
      <c r="A3915" s="272" t="s">
        <v>10732</v>
      </c>
      <c r="B3915" s="272" t="s">
        <v>10733</v>
      </c>
      <c r="C3915" s="272" t="s">
        <v>10037</v>
      </c>
      <c r="D3915" s="272" t="s">
        <v>10986</v>
      </c>
      <c r="E3915" s="273" t="s">
        <v>7087</v>
      </c>
      <c r="F3915" s="272" t="s">
        <v>7087</v>
      </c>
      <c r="G3915" s="272">
        <v>89592</v>
      </c>
      <c r="H3915" s="272" t="s">
        <v>11155</v>
      </c>
      <c r="I3915" s="272" t="s">
        <v>17</v>
      </c>
      <c r="J3915" s="272" t="s">
        <v>7147</v>
      </c>
      <c r="K3915" s="273">
        <v>150.65</v>
      </c>
      <c r="L3915" s="272" t="s">
        <v>7090</v>
      </c>
    </row>
    <row r="3916" spans="1:12">
      <c r="A3916" s="272" t="s">
        <v>10732</v>
      </c>
      <c r="B3916" s="272" t="s">
        <v>10733</v>
      </c>
      <c r="C3916" s="272" t="s">
        <v>10037</v>
      </c>
      <c r="D3916" s="272" t="s">
        <v>10986</v>
      </c>
      <c r="E3916" s="273" t="s">
        <v>7087</v>
      </c>
      <c r="F3916" s="272" t="s">
        <v>7087</v>
      </c>
      <c r="G3916" s="272">
        <v>89593</v>
      </c>
      <c r="H3916" s="272" t="s">
        <v>11156</v>
      </c>
      <c r="I3916" s="272" t="s">
        <v>17</v>
      </c>
      <c r="J3916" s="272" t="s">
        <v>7147</v>
      </c>
      <c r="K3916" s="273">
        <v>25.21</v>
      </c>
      <c r="L3916" s="272" t="s">
        <v>7090</v>
      </c>
    </row>
    <row r="3917" spans="1:12">
      <c r="A3917" s="272" t="s">
        <v>10732</v>
      </c>
      <c r="B3917" s="272" t="s">
        <v>10733</v>
      </c>
      <c r="C3917" s="272" t="s">
        <v>10037</v>
      </c>
      <c r="D3917" s="272" t="s">
        <v>10986</v>
      </c>
      <c r="E3917" s="273" t="s">
        <v>7087</v>
      </c>
      <c r="F3917" s="272" t="s">
        <v>7087</v>
      </c>
      <c r="G3917" s="272">
        <v>89594</v>
      </c>
      <c r="H3917" s="272" t="s">
        <v>11157</v>
      </c>
      <c r="I3917" s="272" t="s">
        <v>17</v>
      </c>
      <c r="J3917" s="272" t="s">
        <v>7147</v>
      </c>
      <c r="K3917" s="273">
        <v>36.5</v>
      </c>
      <c r="L3917" s="272" t="s">
        <v>7090</v>
      </c>
    </row>
    <row r="3918" spans="1:12">
      <c r="A3918" s="272" t="s">
        <v>10732</v>
      </c>
      <c r="B3918" s="272" t="s">
        <v>10733</v>
      </c>
      <c r="C3918" s="272" t="s">
        <v>10037</v>
      </c>
      <c r="D3918" s="272" t="s">
        <v>10986</v>
      </c>
      <c r="E3918" s="273" t="s">
        <v>7087</v>
      </c>
      <c r="F3918" s="272" t="s">
        <v>7087</v>
      </c>
      <c r="G3918" s="272">
        <v>89595</v>
      </c>
      <c r="H3918" s="272" t="s">
        <v>11158</v>
      </c>
      <c r="I3918" s="272" t="s">
        <v>17</v>
      </c>
      <c r="J3918" s="272" t="s">
        <v>7147</v>
      </c>
      <c r="K3918" s="273">
        <v>14.36</v>
      </c>
      <c r="L3918" s="272" t="s">
        <v>7090</v>
      </c>
    </row>
    <row r="3919" spans="1:12">
      <c r="A3919" s="272" t="s">
        <v>10732</v>
      </c>
      <c r="B3919" s="272" t="s">
        <v>10733</v>
      </c>
      <c r="C3919" s="272" t="s">
        <v>10037</v>
      </c>
      <c r="D3919" s="272" t="s">
        <v>10986</v>
      </c>
      <c r="E3919" s="273" t="s">
        <v>7087</v>
      </c>
      <c r="F3919" s="272" t="s">
        <v>7087</v>
      </c>
      <c r="G3919" s="272">
        <v>89596</v>
      </c>
      <c r="H3919" s="272" t="s">
        <v>11159</v>
      </c>
      <c r="I3919" s="272" t="s">
        <v>17</v>
      </c>
      <c r="J3919" s="272" t="s">
        <v>7147</v>
      </c>
      <c r="K3919" s="273">
        <v>10.15</v>
      </c>
      <c r="L3919" s="272" t="s">
        <v>7090</v>
      </c>
    </row>
    <row r="3920" spans="1:12">
      <c r="A3920" s="272" t="s">
        <v>10732</v>
      </c>
      <c r="B3920" s="272" t="s">
        <v>10733</v>
      </c>
      <c r="C3920" s="272" t="s">
        <v>10037</v>
      </c>
      <c r="D3920" s="272" t="s">
        <v>10986</v>
      </c>
      <c r="E3920" s="273" t="s">
        <v>7087</v>
      </c>
      <c r="F3920" s="272" t="s">
        <v>7087</v>
      </c>
      <c r="G3920" s="272">
        <v>89597</v>
      </c>
      <c r="H3920" s="272" t="s">
        <v>11160</v>
      </c>
      <c r="I3920" s="272" t="s">
        <v>17</v>
      </c>
      <c r="J3920" s="272" t="s">
        <v>7147</v>
      </c>
      <c r="K3920" s="273">
        <v>22.4</v>
      </c>
      <c r="L3920" s="272" t="s">
        <v>7090</v>
      </c>
    </row>
    <row r="3921" spans="1:12">
      <c r="A3921" s="272" t="s">
        <v>10732</v>
      </c>
      <c r="B3921" s="272" t="s">
        <v>10733</v>
      </c>
      <c r="C3921" s="272" t="s">
        <v>10037</v>
      </c>
      <c r="D3921" s="272" t="s">
        <v>10986</v>
      </c>
      <c r="E3921" s="273" t="s">
        <v>7087</v>
      </c>
      <c r="F3921" s="272" t="s">
        <v>7087</v>
      </c>
      <c r="G3921" s="272">
        <v>89598</v>
      </c>
      <c r="H3921" s="272" t="s">
        <v>11161</v>
      </c>
      <c r="I3921" s="272" t="s">
        <v>17</v>
      </c>
      <c r="J3921" s="272" t="s">
        <v>7147</v>
      </c>
      <c r="K3921" s="273">
        <v>50.65</v>
      </c>
      <c r="L3921" s="272" t="s">
        <v>7090</v>
      </c>
    </row>
    <row r="3922" spans="1:12">
      <c r="A3922" s="272" t="s">
        <v>10732</v>
      </c>
      <c r="B3922" s="272" t="s">
        <v>10733</v>
      </c>
      <c r="C3922" s="272" t="s">
        <v>10037</v>
      </c>
      <c r="D3922" s="272" t="s">
        <v>10986</v>
      </c>
      <c r="E3922" s="273" t="s">
        <v>7087</v>
      </c>
      <c r="F3922" s="272" t="s">
        <v>7087</v>
      </c>
      <c r="G3922" s="272">
        <v>89599</v>
      </c>
      <c r="H3922" s="272" t="s">
        <v>11162</v>
      </c>
      <c r="I3922" s="272" t="s">
        <v>17</v>
      </c>
      <c r="J3922" s="272" t="s">
        <v>7147</v>
      </c>
      <c r="K3922" s="273">
        <v>23.2</v>
      </c>
      <c r="L3922" s="272" t="s">
        <v>7090</v>
      </c>
    </row>
    <row r="3923" spans="1:12">
      <c r="A3923" s="272" t="s">
        <v>10732</v>
      </c>
      <c r="B3923" s="272" t="s">
        <v>10733</v>
      </c>
      <c r="C3923" s="272" t="s">
        <v>10037</v>
      </c>
      <c r="D3923" s="272" t="s">
        <v>10986</v>
      </c>
      <c r="E3923" s="273" t="s">
        <v>7087</v>
      </c>
      <c r="F3923" s="272" t="s">
        <v>7087</v>
      </c>
      <c r="G3923" s="272">
        <v>89600</v>
      </c>
      <c r="H3923" s="272" t="s">
        <v>11163</v>
      </c>
      <c r="I3923" s="272" t="s">
        <v>17</v>
      </c>
      <c r="J3923" s="272" t="s">
        <v>7147</v>
      </c>
      <c r="K3923" s="273">
        <v>24.9</v>
      </c>
      <c r="L3923" s="272" t="s">
        <v>7090</v>
      </c>
    </row>
    <row r="3924" spans="1:12">
      <c r="A3924" s="272" t="s">
        <v>10732</v>
      </c>
      <c r="B3924" s="272" t="s">
        <v>10733</v>
      </c>
      <c r="C3924" s="272" t="s">
        <v>10037</v>
      </c>
      <c r="D3924" s="272" t="s">
        <v>10986</v>
      </c>
      <c r="E3924" s="273" t="s">
        <v>7087</v>
      </c>
      <c r="F3924" s="272" t="s">
        <v>7087</v>
      </c>
      <c r="G3924" s="272">
        <v>89605</v>
      </c>
      <c r="H3924" s="272" t="s">
        <v>11164</v>
      </c>
      <c r="I3924" s="272" t="s">
        <v>17</v>
      </c>
      <c r="J3924" s="272" t="s">
        <v>7147</v>
      </c>
      <c r="K3924" s="273">
        <v>20.440000000000001</v>
      </c>
      <c r="L3924" s="272" t="s">
        <v>7090</v>
      </c>
    </row>
    <row r="3925" spans="1:12">
      <c r="A3925" s="272" t="s">
        <v>10732</v>
      </c>
      <c r="B3925" s="272" t="s">
        <v>10733</v>
      </c>
      <c r="C3925" s="272" t="s">
        <v>10037</v>
      </c>
      <c r="D3925" s="272" t="s">
        <v>10986</v>
      </c>
      <c r="E3925" s="273" t="s">
        <v>7087</v>
      </c>
      <c r="F3925" s="272" t="s">
        <v>7087</v>
      </c>
      <c r="G3925" s="272">
        <v>89609</v>
      </c>
      <c r="H3925" s="272" t="s">
        <v>11165</v>
      </c>
      <c r="I3925" s="272" t="s">
        <v>17</v>
      </c>
      <c r="J3925" s="272" t="s">
        <v>7147</v>
      </c>
      <c r="K3925" s="273">
        <v>86.25</v>
      </c>
      <c r="L3925" s="272" t="s">
        <v>7090</v>
      </c>
    </row>
    <row r="3926" spans="1:12">
      <c r="A3926" s="272" t="s">
        <v>10732</v>
      </c>
      <c r="B3926" s="272" t="s">
        <v>10733</v>
      </c>
      <c r="C3926" s="272" t="s">
        <v>10037</v>
      </c>
      <c r="D3926" s="272" t="s">
        <v>10986</v>
      </c>
      <c r="E3926" s="273" t="s">
        <v>7087</v>
      </c>
      <c r="F3926" s="272" t="s">
        <v>7087</v>
      </c>
      <c r="G3926" s="272">
        <v>89610</v>
      </c>
      <c r="H3926" s="272" t="s">
        <v>11166</v>
      </c>
      <c r="I3926" s="272" t="s">
        <v>17</v>
      </c>
      <c r="J3926" s="272" t="s">
        <v>7147</v>
      </c>
      <c r="K3926" s="273">
        <v>19.28</v>
      </c>
      <c r="L3926" s="272" t="s">
        <v>7090</v>
      </c>
    </row>
    <row r="3927" spans="1:12">
      <c r="A3927" s="272" t="s">
        <v>10732</v>
      </c>
      <c r="B3927" s="272" t="s">
        <v>10733</v>
      </c>
      <c r="C3927" s="272" t="s">
        <v>10037</v>
      </c>
      <c r="D3927" s="272" t="s">
        <v>10986</v>
      </c>
      <c r="E3927" s="273" t="s">
        <v>7087</v>
      </c>
      <c r="F3927" s="272" t="s">
        <v>7087</v>
      </c>
      <c r="G3927" s="272">
        <v>89611</v>
      </c>
      <c r="H3927" s="272" t="s">
        <v>11167</v>
      </c>
      <c r="I3927" s="272" t="s">
        <v>17</v>
      </c>
      <c r="J3927" s="272" t="s">
        <v>7147</v>
      </c>
      <c r="K3927" s="273">
        <v>31.68</v>
      </c>
      <c r="L3927" s="272" t="s">
        <v>7090</v>
      </c>
    </row>
    <row r="3928" spans="1:12">
      <c r="A3928" s="272" t="s">
        <v>10732</v>
      </c>
      <c r="B3928" s="272" t="s">
        <v>10733</v>
      </c>
      <c r="C3928" s="272" t="s">
        <v>10037</v>
      </c>
      <c r="D3928" s="272" t="s">
        <v>10986</v>
      </c>
      <c r="E3928" s="273" t="s">
        <v>7087</v>
      </c>
      <c r="F3928" s="272" t="s">
        <v>7087</v>
      </c>
      <c r="G3928" s="272">
        <v>89612</v>
      </c>
      <c r="H3928" s="272" t="s">
        <v>11168</v>
      </c>
      <c r="I3928" s="272" t="s">
        <v>17</v>
      </c>
      <c r="J3928" s="272" t="s">
        <v>7147</v>
      </c>
      <c r="K3928" s="273">
        <v>170.08</v>
      </c>
      <c r="L3928" s="272" t="s">
        <v>7090</v>
      </c>
    </row>
    <row r="3929" spans="1:12">
      <c r="A3929" s="272" t="s">
        <v>10732</v>
      </c>
      <c r="B3929" s="272" t="s">
        <v>10733</v>
      </c>
      <c r="C3929" s="272" t="s">
        <v>10037</v>
      </c>
      <c r="D3929" s="272" t="s">
        <v>10986</v>
      </c>
      <c r="E3929" s="273" t="s">
        <v>7087</v>
      </c>
      <c r="F3929" s="272" t="s">
        <v>7087</v>
      </c>
      <c r="G3929" s="272">
        <v>89613</v>
      </c>
      <c r="H3929" s="272" t="s">
        <v>11169</v>
      </c>
      <c r="I3929" s="272" t="s">
        <v>17</v>
      </c>
      <c r="J3929" s="272" t="s">
        <v>7147</v>
      </c>
      <c r="K3929" s="273">
        <v>30.31</v>
      </c>
      <c r="L3929" s="272" t="s">
        <v>7090</v>
      </c>
    </row>
    <row r="3930" spans="1:12">
      <c r="A3930" s="272" t="s">
        <v>10732</v>
      </c>
      <c r="B3930" s="272" t="s">
        <v>10733</v>
      </c>
      <c r="C3930" s="272" t="s">
        <v>10037</v>
      </c>
      <c r="D3930" s="272" t="s">
        <v>10986</v>
      </c>
      <c r="E3930" s="273" t="s">
        <v>7087</v>
      </c>
      <c r="F3930" s="272" t="s">
        <v>7087</v>
      </c>
      <c r="G3930" s="272">
        <v>89614</v>
      </c>
      <c r="H3930" s="272" t="s">
        <v>11170</v>
      </c>
      <c r="I3930" s="272" t="s">
        <v>17</v>
      </c>
      <c r="J3930" s="272" t="s">
        <v>7147</v>
      </c>
      <c r="K3930" s="273">
        <v>60.04</v>
      </c>
      <c r="L3930" s="272" t="s">
        <v>7090</v>
      </c>
    </row>
    <row r="3931" spans="1:12">
      <c r="A3931" s="272" t="s">
        <v>10732</v>
      </c>
      <c r="B3931" s="272" t="s">
        <v>10733</v>
      </c>
      <c r="C3931" s="272" t="s">
        <v>10037</v>
      </c>
      <c r="D3931" s="272" t="s">
        <v>10986</v>
      </c>
      <c r="E3931" s="273" t="s">
        <v>7087</v>
      </c>
      <c r="F3931" s="272" t="s">
        <v>7087</v>
      </c>
      <c r="G3931" s="272">
        <v>89615</v>
      </c>
      <c r="H3931" s="272" t="s">
        <v>11171</v>
      </c>
      <c r="I3931" s="272" t="s">
        <v>17</v>
      </c>
      <c r="J3931" s="272" t="s">
        <v>7147</v>
      </c>
      <c r="K3931" s="273">
        <v>200.78</v>
      </c>
      <c r="L3931" s="272" t="s">
        <v>7090</v>
      </c>
    </row>
    <row r="3932" spans="1:12">
      <c r="A3932" s="272" t="s">
        <v>10732</v>
      </c>
      <c r="B3932" s="272" t="s">
        <v>10733</v>
      </c>
      <c r="C3932" s="272" t="s">
        <v>10037</v>
      </c>
      <c r="D3932" s="272" t="s">
        <v>10986</v>
      </c>
      <c r="E3932" s="273" t="s">
        <v>7087</v>
      </c>
      <c r="F3932" s="272" t="s">
        <v>7087</v>
      </c>
      <c r="G3932" s="272">
        <v>89616</v>
      </c>
      <c r="H3932" s="272" t="s">
        <v>11172</v>
      </c>
      <c r="I3932" s="272" t="s">
        <v>17</v>
      </c>
      <c r="J3932" s="272" t="s">
        <v>7147</v>
      </c>
      <c r="K3932" s="273">
        <v>40.520000000000003</v>
      </c>
      <c r="L3932" s="272" t="s">
        <v>7090</v>
      </c>
    </row>
    <row r="3933" spans="1:12">
      <c r="A3933" s="272" t="s">
        <v>10732</v>
      </c>
      <c r="B3933" s="272" t="s">
        <v>10733</v>
      </c>
      <c r="C3933" s="272" t="s">
        <v>10037</v>
      </c>
      <c r="D3933" s="272" t="s">
        <v>10986</v>
      </c>
      <c r="E3933" s="273" t="s">
        <v>7087</v>
      </c>
      <c r="F3933" s="272" t="s">
        <v>7087</v>
      </c>
      <c r="G3933" s="272">
        <v>89617</v>
      </c>
      <c r="H3933" s="272" t="s">
        <v>11173</v>
      </c>
      <c r="I3933" s="272" t="s">
        <v>17</v>
      </c>
      <c r="J3933" s="272" t="s">
        <v>7147</v>
      </c>
      <c r="K3933" s="273">
        <v>7.24</v>
      </c>
      <c r="L3933" s="272" t="s">
        <v>7090</v>
      </c>
    </row>
    <row r="3934" spans="1:12">
      <c r="A3934" s="272" t="s">
        <v>10732</v>
      </c>
      <c r="B3934" s="272" t="s">
        <v>10733</v>
      </c>
      <c r="C3934" s="272" t="s">
        <v>10037</v>
      </c>
      <c r="D3934" s="272" t="s">
        <v>10986</v>
      </c>
      <c r="E3934" s="273" t="s">
        <v>7087</v>
      </c>
      <c r="F3934" s="272" t="s">
        <v>7087</v>
      </c>
      <c r="G3934" s="272">
        <v>89620</v>
      </c>
      <c r="H3934" s="272" t="s">
        <v>11174</v>
      </c>
      <c r="I3934" s="272" t="s">
        <v>17</v>
      </c>
      <c r="J3934" s="272" t="s">
        <v>7147</v>
      </c>
      <c r="K3934" s="273">
        <v>11.54</v>
      </c>
      <c r="L3934" s="272" t="s">
        <v>7090</v>
      </c>
    </row>
    <row r="3935" spans="1:12">
      <c r="A3935" s="272" t="s">
        <v>10732</v>
      </c>
      <c r="B3935" s="272" t="s">
        <v>10733</v>
      </c>
      <c r="C3935" s="272" t="s">
        <v>10037</v>
      </c>
      <c r="D3935" s="272" t="s">
        <v>10986</v>
      </c>
      <c r="E3935" s="273" t="s">
        <v>7087</v>
      </c>
      <c r="F3935" s="272" t="s">
        <v>7087</v>
      </c>
      <c r="G3935" s="272">
        <v>89622</v>
      </c>
      <c r="H3935" s="272" t="s">
        <v>11175</v>
      </c>
      <c r="I3935" s="272" t="s">
        <v>17</v>
      </c>
      <c r="J3935" s="272" t="s">
        <v>7147</v>
      </c>
      <c r="K3935" s="273">
        <v>13.98</v>
      </c>
      <c r="L3935" s="272" t="s">
        <v>7090</v>
      </c>
    </row>
    <row r="3936" spans="1:12">
      <c r="A3936" s="272" t="s">
        <v>10732</v>
      </c>
      <c r="B3936" s="272" t="s">
        <v>10733</v>
      </c>
      <c r="C3936" s="272" t="s">
        <v>10037</v>
      </c>
      <c r="D3936" s="272" t="s">
        <v>10986</v>
      </c>
      <c r="E3936" s="273" t="s">
        <v>7087</v>
      </c>
      <c r="F3936" s="272" t="s">
        <v>7087</v>
      </c>
      <c r="G3936" s="272">
        <v>89623</v>
      </c>
      <c r="H3936" s="272" t="s">
        <v>11176</v>
      </c>
      <c r="I3936" s="272" t="s">
        <v>17</v>
      </c>
      <c r="J3936" s="272" t="s">
        <v>7147</v>
      </c>
      <c r="K3936" s="273">
        <v>19.170000000000002</v>
      </c>
      <c r="L3936" s="272" t="s">
        <v>7090</v>
      </c>
    </row>
    <row r="3937" spans="1:12">
      <c r="A3937" s="272" t="s">
        <v>10732</v>
      </c>
      <c r="B3937" s="272" t="s">
        <v>10733</v>
      </c>
      <c r="C3937" s="272" t="s">
        <v>10037</v>
      </c>
      <c r="D3937" s="272" t="s">
        <v>10986</v>
      </c>
      <c r="E3937" s="273" t="s">
        <v>7087</v>
      </c>
      <c r="F3937" s="272" t="s">
        <v>7087</v>
      </c>
      <c r="G3937" s="272">
        <v>89624</v>
      </c>
      <c r="H3937" s="272" t="s">
        <v>11177</v>
      </c>
      <c r="I3937" s="272" t="s">
        <v>17</v>
      </c>
      <c r="J3937" s="272" t="s">
        <v>7147</v>
      </c>
      <c r="K3937" s="273">
        <v>17.739999999999998</v>
      </c>
      <c r="L3937" s="272" t="s">
        <v>7090</v>
      </c>
    </row>
    <row r="3938" spans="1:12">
      <c r="A3938" s="272" t="s">
        <v>10732</v>
      </c>
      <c r="B3938" s="272" t="s">
        <v>10733</v>
      </c>
      <c r="C3938" s="272" t="s">
        <v>10037</v>
      </c>
      <c r="D3938" s="272" t="s">
        <v>10986</v>
      </c>
      <c r="E3938" s="273" t="s">
        <v>7087</v>
      </c>
      <c r="F3938" s="272" t="s">
        <v>7087</v>
      </c>
      <c r="G3938" s="272">
        <v>89625</v>
      </c>
      <c r="H3938" s="272" t="s">
        <v>11178</v>
      </c>
      <c r="I3938" s="272" t="s">
        <v>17</v>
      </c>
      <c r="J3938" s="272" t="s">
        <v>7147</v>
      </c>
      <c r="K3938" s="273">
        <v>22.17</v>
      </c>
      <c r="L3938" s="272" t="s">
        <v>7090</v>
      </c>
    </row>
    <row r="3939" spans="1:12">
      <c r="A3939" s="272" t="s">
        <v>10732</v>
      </c>
      <c r="B3939" s="272" t="s">
        <v>10733</v>
      </c>
      <c r="C3939" s="272" t="s">
        <v>10037</v>
      </c>
      <c r="D3939" s="272" t="s">
        <v>10986</v>
      </c>
      <c r="E3939" s="273" t="s">
        <v>7087</v>
      </c>
      <c r="F3939" s="272" t="s">
        <v>7087</v>
      </c>
      <c r="G3939" s="272">
        <v>89626</v>
      </c>
      <c r="H3939" s="272" t="s">
        <v>11179</v>
      </c>
      <c r="I3939" s="272" t="s">
        <v>17</v>
      </c>
      <c r="J3939" s="272" t="s">
        <v>7147</v>
      </c>
      <c r="K3939" s="273">
        <v>30.12</v>
      </c>
      <c r="L3939" s="272" t="s">
        <v>7090</v>
      </c>
    </row>
    <row r="3940" spans="1:12">
      <c r="A3940" s="272" t="s">
        <v>10732</v>
      </c>
      <c r="B3940" s="272" t="s">
        <v>10733</v>
      </c>
      <c r="C3940" s="272" t="s">
        <v>10037</v>
      </c>
      <c r="D3940" s="272" t="s">
        <v>10986</v>
      </c>
      <c r="E3940" s="273" t="s">
        <v>7087</v>
      </c>
      <c r="F3940" s="272" t="s">
        <v>7087</v>
      </c>
      <c r="G3940" s="272">
        <v>89627</v>
      </c>
      <c r="H3940" s="272" t="s">
        <v>11180</v>
      </c>
      <c r="I3940" s="272" t="s">
        <v>17</v>
      </c>
      <c r="J3940" s="272" t="s">
        <v>7147</v>
      </c>
      <c r="K3940" s="273">
        <v>19.89</v>
      </c>
      <c r="L3940" s="272" t="s">
        <v>7090</v>
      </c>
    </row>
    <row r="3941" spans="1:12">
      <c r="A3941" s="272" t="s">
        <v>10732</v>
      </c>
      <c r="B3941" s="272" t="s">
        <v>10733</v>
      </c>
      <c r="C3941" s="272" t="s">
        <v>10037</v>
      </c>
      <c r="D3941" s="272" t="s">
        <v>10986</v>
      </c>
      <c r="E3941" s="273" t="s">
        <v>7087</v>
      </c>
      <c r="F3941" s="272" t="s">
        <v>7087</v>
      </c>
      <c r="G3941" s="272">
        <v>89628</v>
      </c>
      <c r="H3941" s="272" t="s">
        <v>11181</v>
      </c>
      <c r="I3941" s="272" t="s">
        <v>17</v>
      </c>
      <c r="J3941" s="272" t="s">
        <v>7147</v>
      </c>
      <c r="K3941" s="273">
        <v>48.01</v>
      </c>
      <c r="L3941" s="272" t="s">
        <v>7090</v>
      </c>
    </row>
    <row r="3942" spans="1:12">
      <c r="A3942" s="272" t="s">
        <v>10732</v>
      </c>
      <c r="B3942" s="272" t="s">
        <v>10733</v>
      </c>
      <c r="C3942" s="272" t="s">
        <v>10037</v>
      </c>
      <c r="D3942" s="272" t="s">
        <v>10986</v>
      </c>
      <c r="E3942" s="273" t="s">
        <v>7087</v>
      </c>
      <c r="F3942" s="272" t="s">
        <v>7087</v>
      </c>
      <c r="G3942" s="272">
        <v>89629</v>
      </c>
      <c r="H3942" s="272" t="s">
        <v>11182</v>
      </c>
      <c r="I3942" s="272" t="s">
        <v>17</v>
      </c>
      <c r="J3942" s="272" t="s">
        <v>7147</v>
      </c>
      <c r="K3942" s="273">
        <v>81.31</v>
      </c>
      <c r="L3942" s="272" t="s">
        <v>7090</v>
      </c>
    </row>
    <row r="3943" spans="1:12">
      <c r="A3943" s="272" t="s">
        <v>10732</v>
      </c>
      <c r="B3943" s="272" t="s">
        <v>10733</v>
      </c>
      <c r="C3943" s="272" t="s">
        <v>10037</v>
      </c>
      <c r="D3943" s="272" t="s">
        <v>10986</v>
      </c>
      <c r="E3943" s="273" t="s">
        <v>7087</v>
      </c>
      <c r="F3943" s="272" t="s">
        <v>7087</v>
      </c>
      <c r="G3943" s="272">
        <v>89630</v>
      </c>
      <c r="H3943" s="272" t="s">
        <v>11183</v>
      </c>
      <c r="I3943" s="272" t="s">
        <v>17</v>
      </c>
      <c r="J3943" s="272" t="s">
        <v>7147</v>
      </c>
      <c r="K3943" s="273">
        <v>61.63</v>
      </c>
      <c r="L3943" s="272" t="s">
        <v>7090</v>
      </c>
    </row>
    <row r="3944" spans="1:12">
      <c r="A3944" s="272" t="s">
        <v>10732</v>
      </c>
      <c r="B3944" s="272" t="s">
        <v>10733</v>
      </c>
      <c r="C3944" s="272" t="s">
        <v>10037</v>
      </c>
      <c r="D3944" s="272" t="s">
        <v>10986</v>
      </c>
      <c r="E3944" s="273" t="s">
        <v>7087</v>
      </c>
      <c r="F3944" s="272" t="s">
        <v>7087</v>
      </c>
      <c r="G3944" s="272">
        <v>89631</v>
      </c>
      <c r="H3944" s="272" t="s">
        <v>11184</v>
      </c>
      <c r="I3944" s="272" t="s">
        <v>17</v>
      </c>
      <c r="J3944" s="272" t="s">
        <v>7147</v>
      </c>
      <c r="K3944" s="273">
        <v>106.97</v>
      </c>
      <c r="L3944" s="272" t="s">
        <v>7090</v>
      </c>
    </row>
    <row r="3945" spans="1:12">
      <c r="A3945" s="272" t="s">
        <v>10732</v>
      </c>
      <c r="B3945" s="272" t="s">
        <v>10733</v>
      </c>
      <c r="C3945" s="272" t="s">
        <v>10037</v>
      </c>
      <c r="D3945" s="272" t="s">
        <v>10986</v>
      </c>
      <c r="E3945" s="273" t="s">
        <v>7087</v>
      </c>
      <c r="F3945" s="272" t="s">
        <v>7087</v>
      </c>
      <c r="G3945" s="272">
        <v>89632</v>
      </c>
      <c r="H3945" s="272" t="s">
        <v>11185</v>
      </c>
      <c r="I3945" s="272" t="s">
        <v>17</v>
      </c>
      <c r="J3945" s="272" t="s">
        <v>7147</v>
      </c>
      <c r="K3945" s="273">
        <v>125.39</v>
      </c>
      <c r="L3945" s="272" t="s">
        <v>7090</v>
      </c>
    </row>
    <row r="3946" spans="1:12">
      <c r="A3946" s="272" t="s">
        <v>10732</v>
      </c>
      <c r="B3946" s="272" t="s">
        <v>10733</v>
      </c>
      <c r="C3946" s="272" t="s">
        <v>10037</v>
      </c>
      <c r="D3946" s="272" t="s">
        <v>10986</v>
      </c>
      <c r="E3946" s="273" t="s">
        <v>7087</v>
      </c>
      <c r="F3946" s="272" t="s">
        <v>7087</v>
      </c>
      <c r="G3946" s="272">
        <v>89637</v>
      </c>
      <c r="H3946" s="272" t="s">
        <v>11186</v>
      </c>
      <c r="I3946" s="272" t="s">
        <v>17</v>
      </c>
      <c r="J3946" s="272" t="s">
        <v>7089</v>
      </c>
      <c r="K3946" s="273">
        <v>9.73</v>
      </c>
      <c r="L3946" s="272" t="s">
        <v>7090</v>
      </c>
    </row>
    <row r="3947" spans="1:12">
      <c r="A3947" s="272" t="s">
        <v>10732</v>
      </c>
      <c r="B3947" s="272" t="s">
        <v>10733</v>
      </c>
      <c r="C3947" s="272" t="s">
        <v>10037</v>
      </c>
      <c r="D3947" s="272" t="s">
        <v>10986</v>
      </c>
      <c r="E3947" s="273" t="s">
        <v>7087</v>
      </c>
      <c r="F3947" s="272" t="s">
        <v>7087</v>
      </c>
      <c r="G3947" s="272">
        <v>89638</v>
      </c>
      <c r="H3947" s="272" t="s">
        <v>11187</v>
      </c>
      <c r="I3947" s="272" t="s">
        <v>17</v>
      </c>
      <c r="J3947" s="272" t="s">
        <v>7089</v>
      </c>
      <c r="K3947" s="273">
        <v>10.48</v>
      </c>
      <c r="L3947" s="272" t="s">
        <v>7090</v>
      </c>
    </row>
    <row r="3948" spans="1:12">
      <c r="A3948" s="272" t="s">
        <v>10732</v>
      </c>
      <c r="B3948" s="272" t="s">
        <v>10733</v>
      </c>
      <c r="C3948" s="272" t="s">
        <v>10037</v>
      </c>
      <c r="D3948" s="272" t="s">
        <v>10986</v>
      </c>
      <c r="E3948" s="273" t="s">
        <v>7087</v>
      </c>
      <c r="F3948" s="272" t="s">
        <v>7087</v>
      </c>
      <c r="G3948" s="272">
        <v>89639</v>
      </c>
      <c r="H3948" s="272" t="s">
        <v>11188</v>
      </c>
      <c r="I3948" s="272" t="s">
        <v>17</v>
      </c>
      <c r="J3948" s="272" t="s">
        <v>7089</v>
      </c>
      <c r="K3948" s="273">
        <v>11</v>
      </c>
      <c r="L3948" s="272" t="s">
        <v>7090</v>
      </c>
    </row>
    <row r="3949" spans="1:12">
      <c r="A3949" s="272" t="s">
        <v>10732</v>
      </c>
      <c r="B3949" s="272" t="s">
        <v>10733</v>
      </c>
      <c r="C3949" s="272" t="s">
        <v>10037</v>
      </c>
      <c r="D3949" s="272" t="s">
        <v>10986</v>
      </c>
      <c r="E3949" s="273" t="s">
        <v>7087</v>
      </c>
      <c r="F3949" s="272" t="s">
        <v>7087</v>
      </c>
      <c r="G3949" s="272">
        <v>89640</v>
      </c>
      <c r="H3949" s="272" t="s">
        <v>11189</v>
      </c>
      <c r="I3949" s="272" t="s">
        <v>17</v>
      </c>
      <c r="J3949" s="272" t="s">
        <v>7089</v>
      </c>
      <c r="K3949" s="273">
        <v>16.62</v>
      </c>
      <c r="L3949" s="272" t="s">
        <v>7090</v>
      </c>
    </row>
    <row r="3950" spans="1:12">
      <c r="A3950" s="272" t="s">
        <v>10732</v>
      </c>
      <c r="B3950" s="272" t="s">
        <v>10733</v>
      </c>
      <c r="C3950" s="272" t="s">
        <v>10037</v>
      </c>
      <c r="D3950" s="272" t="s">
        <v>10986</v>
      </c>
      <c r="E3950" s="273" t="s">
        <v>7087</v>
      </c>
      <c r="F3950" s="272" t="s">
        <v>7087</v>
      </c>
      <c r="G3950" s="272">
        <v>89641</v>
      </c>
      <c r="H3950" s="272" t="s">
        <v>11190</v>
      </c>
      <c r="I3950" s="272" t="s">
        <v>17</v>
      </c>
      <c r="J3950" s="272" t="s">
        <v>7089</v>
      </c>
      <c r="K3950" s="273">
        <v>12.55</v>
      </c>
      <c r="L3950" s="272" t="s">
        <v>7090</v>
      </c>
    </row>
    <row r="3951" spans="1:12">
      <c r="A3951" s="272" t="s">
        <v>10732</v>
      </c>
      <c r="B3951" s="272" t="s">
        <v>10733</v>
      </c>
      <c r="C3951" s="272" t="s">
        <v>10037</v>
      </c>
      <c r="D3951" s="272" t="s">
        <v>10986</v>
      </c>
      <c r="E3951" s="273" t="s">
        <v>7087</v>
      </c>
      <c r="F3951" s="272" t="s">
        <v>7087</v>
      </c>
      <c r="G3951" s="272">
        <v>89642</v>
      </c>
      <c r="H3951" s="272" t="s">
        <v>11191</v>
      </c>
      <c r="I3951" s="272" t="s">
        <v>17</v>
      </c>
      <c r="J3951" s="272" t="s">
        <v>7089</v>
      </c>
      <c r="K3951" s="273">
        <v>13.85</v>
      </c>
      <c r="L3951" s="272" t="s">
        <v>7090</v>
      </c>
    </row>
    <row r="3952" spans="1:12">
      <c r="A3952" s="272" t="s">
        <v>10732</v>
      </c>
      <c r="B3952" s="272" t="s">
        <v>10733</v>
      </c>
      <c r="C3952" s="272" t="s">
        <v>10037</v>
      </c>
      <c r="D3952" s="272" t="s">
        <v>10986</v>
      </c>
      <c r="E3952" s="273" t="s">
        <v>7087</v>
      </c>
      <c r="F3952" s="272" t="s">
        <v>7087</v>
      </c>
      <c r="G3952" s="272">
        <v>89643</v>
      </c>
      <c r="H3952" s="272" t="s">
        <v>11192</v>
      </c>
      <c r="I3952" s="272" t="s">
        <v>17</v>
      </c>
      <c r="J3952" s="272" t="s">
        <v>7089</v>
      </c>
      <c r="K3952" s="273">
        <v>14.89</v>
      </c>
      <c r="L3952" s="272" t="s">
        <v>7090</v>
      </c>
    </row>
    <row r="3953" spans="1:12">
      <c r="A3953" s="272" t="s">
        <v>10732</v>
      </c>
      <c r="B3953" s="272" t="s">
        <v>10733</v>
      </c>
      <c r="C3953" s="272" t="s">
        <v>10037</v>
      </c>
      <c r="D3953" s="272" t="s">
        <v>10986</v>
      </c>
      <c r="E3953" s="273" t="s">
        <v>7087</v>
      </c>
      <c r="F3953" s="272" t="s">
        <v>7087</v>
      </c>
      <c r="G3953" s="272">
        <v>89644</v>
      </c>
      <c r="H3953" s="272" t="s">
        <v>11193</v>
      </c>
      <c r="I3953" s="272" t="s">
        <v>17</v>
      </c>
      <c r="J3953" s="272" t="s">
        <v>7089</v>
      </c>
      <c r="K3953" s="273">
        <v>20.18</v>
      </c>
      <c r="L3953" s="272" t="s">
        <v>7090</v>
      </c>
    </row>
    <row r="3954" spans="1:12">
      <c r="A3954" s="272" t="s">
        <v>10732</v>
      </c>
      <c r="B3954" s="272" t="s">
        <v>10733</v>
      </c>
      <c r="C3954" s="272" t="s">
        <v>10037</v>
      </c>
      <c r="D3954" s="272" t="s">
        <v>10986</v>
      </c>
      <c r="E3954" s="273" t="s">
        <v>7087</v>
      </c>
      <c r="F3954" s="272" t="s">
        <v>7087</v>
      </c>
      <c r="G3954" s="272">
        <v>89645</v>
      </c>
      <c r="H3954" s="272" t="s">
        <v>11194</v>
      </c>
      <c r="I3954" s="272" t="s">
        <v>17</v>
      </c>
      <c r="J3954" s="272" t="s">
        <v>7089</v>
      </c>
      <c r="K3954" s="273">
        <v>27.78</v>
      </c>
      <c r="L3954" s="272" t="s">
        <v>7090</v>
      </c>
    </row>
    <row r="3955" spans="1:12">
      <c r="A3955" s="272" t="s">
        <v>10732</v>
      </c>
      <c r="B3955" s="272" t="s">
        <v>10733</v>
      </c>
      <c r="C3955" s="272" t="s">
        <v>10037</v>
      </c>
      <c r="D3955" s="272" t="s">
        <v>10986</v>
      </c>
      <c r="E3955" s="273" t="s">
        <v>7087</v>
      </c>
      <c r="F3955" s="272" t="s">
        <v>7087</v>
      </c>
      <c r="G3955" s="272">
        <v>89646</v>
      </c>
      <c r="H3955" s="272" t="s">
        <v>11195</v>
      </c>
      <c r="I3955" s="272" t="s">
        <v>17</v>
      </c>
      <c r="J3955" s="272" t="s">
        <v>7089</v>
      </c>
      <c r="K3955" s="273">
        <v>18.47</v>
      </c>
      <c r="L3955" s="272" t="s">
        <v>7090</v>
      </c>
    </row>
    <row r="3956" spans="1:12">
      <c r="A3956" s="272" t="s">
        <v>10732</v>
      </c>
      <c r="B3956" s="272" t="s">
        <v>10733</v>
      </c>
      <c r="C3956" s="272" t="s">
        <v>10037</v>
      </c>
      <c r="D3956" s="272" t="s">
        <v>10986</v>
      </c>
      <c r="E3956" s="273" t="s">
        <v>7087</v>
      </c>
      <c r="F3956" s="272" t="s">
        <v>7087</v>
      </c>
      <c r="G3956" s="272">
        <v>89647</v>
      </c>
      <c r="H3956" s="272" t="s">
        <v>11196</v>
      </c>
      <c r="I3956" s="272" t="s">
        <v>17</v>
      </c>
      <c r="J3956" s="272" t="s">
        <v>7089</v>
      </c>
      <c r="K3956" s="273">
        <v>17.93</v>
      </c>
      <c r="L3956" s="272" t="s">
        <v>7090</v>
      </c>
    </row>
    <row r="3957" spans="1:12">
      <c r="A3957" s="272" t="s">
        <v>10732</v>
      </c>
      <c r="B3957" s="272" t="s">
        <v>10733</v>
      </c>
      <c r="C3957" s="272" t="s">
        <v>10037</v>
      </c>
      <c r="D3957" s="272" t="s">
        <v>10986</v>
      </c>
      <c r="E3957" s="273" t="s">
        <v>7087</v>
      </c>
      <c r="F3957" s="272" t="s">
        <v>7087</v>
      </c>
      <c r="G3957" s="272">
        <v>89648</v>
      </c>
      <c r="H3957" s="272" t="s">
        <v>11197</v>
      </c>
      <c r="I3957" s="272" t="s">
        <v>17</v>
      </c>
      <c r="J3957" s="272" t="s">
        <v>7089</v>
      </c>
      <c r="K3957" s="273">
        <v>21.99</v>
      </c>
      <c r="L3957" s="272" t="s">
        <v>7090</v>
      </c>
    </row>
    <row r="3958" spans="1:12">
      <c r="A3958" s="272" t="s">
        <v>10732</v>
      </c>
      <c r="B3958" s="272" t="s">
        <v>10733</v>
      </c>
      <c r="C3958" s="272" t="s">
        <v>10037</v>
      </c>
      <c r="D3958" s="272" t="s">
        <v>10986</v>
      </c>
      <c r="E3958" s="273" t="s">
        <v>7087</v>
      </c>
      <c r="F3958" s="272" t="s">
        <v>7087</v>
      </c>
      <c r="G3958" s="272">
        <v>89649</v>
      </c>
      <c r="H3958" s="272" t="s">
        <v>11198</v>
      </c>
      <c r="I3958" s="272" t="s">
        <v>17</v>
      </c>
      <c r="J3958" s="272" t="s">
        <v>7089</v>
      </c>
      <c r="K3958" s="273">
        <v>26.67</v>
      </c>
      <c r="L3958" s="272" t="s">
        <v>7090</v>
      </c>
    </row>
    <row r="3959" spans="1:12">
      <c r="A3959" s="272" t="s">
        <v>10732</v>
      </c>
      <c r="B3959" s="272" t="s">
        <v>10733</v>
      </c>
      <c r="C3959" s="272" t="s">
        <v>10037</v>
      </c>
      <c r="D3959" s="272" t="s">
        <v>10986</v>
      </c>
      <c r="E3959" s="273" t="s">
        <v>7087</v>
      </c>
      <c r="F3959" s="272" t="s">
        <v>7087</v>
      </c>
      <c r="G3959" s="272">
        <v>89650</v>
      </c>
      <c r="H3959" s="272" t="s">
        <v>11199</v>
      </c>
      <c r="I3959" s="272" t="s">
        <v>17</v>
      </c>
      <c r="J3959" s="272" t="s">
        <v>7089</v>
      </c>
      <c r="K3959" s="273">
        <v>25.34</v>
      </c>
      <c r="L3959" s="272" t="s">
        <v>7090</v>
      </c>
    </row>
    <row r="3960" spans="1:12">
      <c r="A3960" s="272" t="s">
        <v>10732</v>
      </c>
      <c r="B3960" s="272" t="s">
        <v>10733</v>
      </c>
      <c r="C3960" s="272" t="s">
        <v>10037</v>
      </c>
      <c r="D3960" s="272" t="s">
        <v>10986</v>
      </c>
      <c r="E3960" s="273" t="s">
        <v>7087</v>
      </c>
      <c r="F3960" s="272" t="s">
        <v>7087</v>
      </c>
      <c r="G3960" s="272">
        <v>89651</v>
      </c>
      <c r="H3960" s="272" t="s">
        <v>11200</v>
      </c>
      <c r="I3960" s="272" t="s">
        <v>17</v>
      </c>
      <c r="J3960" s="272" t="s">
        <v>7089</v>
      </c>
      <c r="K3960" s="273">
        <v>6.55</v>
      </c>
      <c r="L3960" s="272" t="s">
        <v>7090</v>
      </c>
    </row>
    <row r="3961" spans="1:12">
      <c r="A3961" s="272" t="s">
        <v>10732</v>
      </c>
      <c r="B3961" s="272" t="s">
        <v>10733</v>
      </c>
      <c r="C3961" s="272" t="s">
        <v>10037</v>
      </c>
      <c r="D3961" s="272" t="s">
        <v>10986</v>
      </c>
      <c r="E3961" s="273" t="s">
        <v>7087</v>
      </c>
      <c r="F3961" s="272" t="s">
        <v>7087</v>
      </c>
      <c r="G3961" s="272">
        <v>89652</v>
      </c>
      <c r="H3961" s="272" t="s">
        <v>11201</v>
      </c>
      <c r="I3961" s="272" t="s">
        <v>17</v>
      </c>
      <c r="J3961" s="272" t="s">
        <v>7089</v>
      </c>
      <c r="K3961" s="273">
        <v>10.68</v>
      </c>
      <c r="L3961" s="272" t="s">
        <v>7090</v>
      </c>
    </row>
    <row r="3962" spans="1:12">
      <c r="A3962" s="272" t="s">
        <v>10732</v>
      </c>
      <c r="B3962" s="272" t="s">
        <v>10733</v>
      </c>
      <c r="C3962" s="272" t="s">
        <v>10037</v>
      </c>
      <c r="D3962" s="272" t="s">
        <v>10986</v>
      </c>
      <c r="E3962" s="273" t="s">
        <v>7087</v>
      </c>
      <c r="F3962" s="272" t="s">
        <v>7087</v>
      </c>
      <c r="G3962" s="272">
        <v>89653</v>
      </c>
      <c r="H3962" s="272" t="s">
        <v>11202</v>
      </c>
      <c r="I3962" s="272" t="s">
        <v>17</v>
      </c>
      <c r="J3962" s="272" t="s">
        <v>7089</v>
      </c>
      <c r="K3962" s="273">
        <v>14.86</v>
      </c>
      <c r="L3962" s="272" t="s">
        <v>7090</v>
      </c>
    </row>
    <row r="3963" spans="1:12">
      <c r="A3963" s="272" t="s">
        <v>10732</v>
      </c>
      <c r="B3963" s="272" t="s">
        <v>10733</v>
      </c>
      <c r="C3963" s="272" t="s">
        <v>10037</v>
      </c>
      <c r="D3963" s="272" t="s">
        <v>10986</v>
      </c>
      <c r="E3963" s="273" t="s">
        <v>7087</v>
      </c>
      <c r="F3963" s="272" t="s">
        <v>7087</v>
      </c>
      <c r="G3963" s="272">
        <v>89654</v>
      </c>
      <c r="H3963" s="272" t="s">
        <v>11203</v>
      </c>
      <c r="I3963" s="272" t="s">
        <v>17</v>
      </c>
      <c r="J3963" s="272" t="s">
        <v>7089</v>
      </c>
      <c r="K3963" s="273">
        <v>17.100000000000001</v>
      </c>
      <c r="L3963" s="272" t="s">
        <v>7090</v>
      </c>
    </row>
    <row r="3964" spans="1:12">
      <c r="A3964" s="272" t="s">
        <v>10732</v>
      </c>
      <c r="B3964" s="272" t="s">
        <v>10733</v>
      </c>
      <c r="C3964" s="272" t="s">
        <v>10037</v>
      </c>
      <c r="D3964" s="272" t="s">
        <v>10986</v>
      </c>
      <c r="E3964" s="273" t="s">
        <v>7087</v>
      </c>
      <c r="F3964" s="272" t="s">
        <v>7087</v>
      </c>
      <c r="G3964" s="272">
        <v>89655</v>
      </c>
      <c r="H3964" s="272" t="s">
        <v>11204</v>
      </c>
      <c r="I3964" s="272" t="s">
        <v>17</v>
      </c>
      <c r="J3964" s="272" t="s">
        <v>7089</v>
      </c>
      <c r="K3964" s="273">
        <v>20.239999999999998</v>
      </c>
      <c r="L3964" s="272" t="s">
        <v>7090</v>
      </c>
    </row>
    <row r="3965" spans="1:12">
      <c r="A3965" s="272" t="s">
        <v>10732</v>
      </c>
      <c r="B3965" s="272" t="s">
        <v>10733</v>
      </c>
      <c r="C3965" s="272" t="s">
        <v>10037</v>
      </c>
      <c r="D3965" s="272" t="s">
        <v>10986</v>
      </c>
      <c r="E3965" s="273" t="s">
        <v>7087</v>
      </c>
      <c r="F3965" s="272" t="s">
        <v>7087</v>
      </c>
      <c r="G3965" s="272">
        <v>89656</v>
      </c>
      <c r="H3965" s="272" t="s">
        <v>11205</v>
      </c>
      <c r="I3965" s="272" t="s">
        <v>17</v>
      </c>
      <c r="J3965" s="272" t="s">
        <v>7089</v>
      </c>
      <c r="K3965" s="273">
        <v>18.91</v>
      </c>
      <c r="L3965" s="272" t="s">
        <v>7090</v>
      </c>
    </row>
    <row r="3966" spans="1:12">
      <c r="A3966" s="272" t="s">
        <v>10732</v>
      </c>
      <c r="B3966" s="272" t="s">
        <v>10733</v>
      </c>
      <c r="C3966" s="272" t="s">
        <v>10037</v>
      </c>
      <c r="D3966" s="272" t="s">
        <v>10986</v>
      </c>
      <c r="E3966" s="273" t="s">
        <v>7087</v>
      </c>
      <c r="F3966" s="272" t="s">
        <v>7087</v>
      </c>
      <c r="G3966" s="272">
        <v>89657</v>
      </c>
      <c r="H3966" s="272" t="s">
        <v>11206</v>
      </c>
      <c r="I3966" s="272" t="s">
        <v>17</v>
      </c>
      <c r="J3966" s="272" t="s">
        <v>7089</v>
      </c>
      <c r="K3966" s="273">
        <v>12</v>
      </c>
      <c r="L3966" s="272" t="s">
        <v>7090</v>
      </c>
    </row>
    <row r="3967" spans="1:12">
      <c r="A3967" s="272" t="s">
        <v>10732</v>
      </c>
      <c r="B3967" s="272" t="s">
        <v>10733</v>
      </c>
      <c r="C3967" s="272" t="s">
        <v>10037</v>
      </c>
      <c r="D3967" s="272" t="s">
        <v>10986</v>
      </c>
      <c r="E3967" s="273" t="s">
        <v>7087</v>
      </c>
      <c r="F3967" s="272" t="s">
        <v>7087</v>
      </c>
      <c r="G3967" s="272">
        <v>89658</v>
      </c>
      <c r="H3967" s="272" t="s">
        <v>11207</v>
      </c>
      <c r="I3967" s="272" t="s">
        <v>17</v>
      </c>
      <c r="J3967" s="272" t="s">
        <v>7089</v>
      </c>
      <c r="K3967" s="273">
        <v>8.68</v>
      </c>
      <c r="L3967" s="272" t="s">
        <v>7090</v>
      </c>
    </row>
    <row r="3968" spans="1:12">
      <c r="A3968" s="272" t="s">
        <v>10732</v>
      </c>
      <c r="B3968" s="272" t="s">
        <v>10733</v>
      </c>
      <c r="C3968" s="272" t="s">
        <v>10037</v>
      </c>
      <c r="D3968" s="272" t="s">
        <v>10986</v>
      </c>
      <c r="E3968" s="273" t="s">
        <v>7087</v>
      </c>
      <c r="F3968" s="272" t="s">
        <v>7087</v>
      </c>
      <c r="G3968" s="272">
        <v>89659</v>
      </c>
      <c r="H3968" s="272" t="s">
        <v>11208</v>
      </c>
      <c r="I3968" s="272" t="s">
        <v>17</v>
      </c>
      <c r="J3968" s="272" t="s">
        <v>7089</v>
      </c>
      <c r="K3968" s="273">
        <v>14.91</v>
      </c>
      <c r="L3968" s="272" t="s">
        <v>7090</v>
      </c>
    </row>
    <row r="3969" spans="1:12">
      <c r="A3969" s="272" t="s">
        <v>10732</v>
      </c>
      <c r="B3969" s="272" t="s">
        <v>10733</v>
      </c>
      <c r="C3969" s="272" t="s">
        <v>10037</v>
      </c>
      <c r="D3969" s="272" t="s">
        <v>10986</v>
      </c>
      <c r="E3969" s="273" t="s">
        <v>7087</v>
      </c>
      <c r="F3969" s="272" t="s">
        <v>7087</v>
      </c>
      <c r="G3969" s="272">
        <v>89660</v>
      </c>
      <c r="H3969" s="272" t="s">
        <v>11209</v>
      </c>
      <c r="I3969" s="272" t="s">
        <v>17</v>
      </c>
      <c r="J3969" s="272" t="s">
        <v>7089</v>
      </c>
      <c r="K3969" s="273">
        <v>8.85</v>
      </c>
      <c r="L3969" s="272" t="s">
        <v>7090</v>
      </c>
    </row>
    <row r="3970" spans="1:12">
      <c r="A3970" s="272" t="s">
        <v>10732</v>
      </c>
      <c r="B3970" s="272" t="s">
        <v>10733</v>
      </c>
      <c r="C3970" s="272" t="s">
        <v>10037</v>
      </c>
      <c r="D3970" s="272" t="s">
        <v>10986</v>
      </c>
      <c r="E3970" s="273" t="s">
        <v>7087</v>
      </c>
      <c r="F3970" s="272" t="s">
        <v>7087</v>
      </c>
      <c r="G3970" s="272">
        <v>89661</v>
      </c>
      <c r="H3970" s="272" t="s">
        <v>11210</v>
      </c>
      <c r="I3970" s="272" t="s">
        <v>17</v>
      </c>
      <c r="J3970" s="272" t="s">
        <v>7089</v>
      </c>
      <c r="K3970" s="273">
        <v>20.03</v>
      </c>
      <c r="L3970" s="272" t="s">
        <v>7090</v>
      </c>
    </row>
    <row r="3971" spans="1:12">
      <c r="A3971" s="272" t="s">
        <v>10732</v>
      </c>
      <c r="B3971" s="272" t="s">
        <v>10733</v>
      </c>
      <c r="C3971" s="272" t="s">
        <v>10037</v>
      </c>
      <c r="D3971" s="272" t="s">
        <v>10986</v>
      </c>
      <c r="E3971" s="273" t="s">
        <v>7087</v>
      </c>
      <c r="F3971" s="272" t="s">
        <v>7087</v>
      </c>
      <c r="G3971" s="272">
        <v>89662</v>
      </c>
      <c r="H3971" s="272" t="s">
        <v>11211</v>
      </c>
      <c r="I3971" s="272" t="s">
        <v>17</v>
      </c>
      <c r="J3971" s="272" t="s">
        <v>7089</v>
      </c>
      <c r="K3971" s="273">
        <v>26.08</v>
      </c>
      <c r="L3971" s="272" t="s">
        <v>7090</v>
      </c>
    </row>
    <row r="3972" spans="1:12">
      <c r="A3972" s="272" t="s">
        <v>10732</v>
      </c>
      <c r="B3972" s="272" t="s">
        <v>10733</v>
      </c>
      <c r="C3972" s="272" t="s">
        <v>10037</v>
      </c>
      <c r="D3972" s="272" t="s">
        <v>10986</v>
      </c>
      <c r="E3972" s="273" t="s">
        <v>7087</v>
      </c>
      <c r="F3972" s="272" t="s">
        <v>7087</v>
      </c>
      <c r="G3972" s="272">
        <v>89663</v>
      </c>
      <c r="H3972" s="272" t="s">
        <v>11212</v>
      </c>
      <c r="I3972" s="272" t="s">
        <v>17</v>
      </c>
      <c r="J3972" s="272" t="s">
        <v>7089</v>
      </c>
      <c r="K3972" s="273">
        <v>25.29</v>
      </c>
      <c r="L3972" s="272" t="s">
        <v>7090</v>
      </c>
    </row>
    <row r="3973" spans="1:12">
      <c r="A3973" s="272" t="s">
        <v>10732</v>
      </c>
      <c r="B3973" s="272" t="s">
        <v>10733</v>
      </c>
      <c r="C3973" s="272" t="s">
        <v>10037</v>
      </c>
      <c r="D3973" s="272" t="s">
        <v>10986</v>
      </c>
      <c r="E3973" s="273" t="s">
        <v>7087</v>
      </c>
      <c r="F3973" s="272" t="s">
        <v>7087</v>
      </c>
      <c r="G3973" s="272">
        <v>89664</v>
      </c>
      <c r="H3973" s="272" t="s">
        <v>11213</v>
      </c>
      <c r="I3973" s="272" t="s">
        <v>17</v>
      </c>
      <c r="J3973" s="272" t="s">
        <v>7089</v>
      </c>
      <c r="K3973" s="273">
        <v>14.86</v>
      </c>
      <c r="L3973" s="272" t="s">
        <v>7090</v>
      </c>
    </row>
    <row r="3974" spans="1:12">
      <c r="A3974" s="272" t="s">
        <v>10732</v>
      </c>
      <c r="B3974" s="272" t="s">
        <v>10733</v>
      </c>
      <c r="C3974" s="272" t="s">
        <v>10037</v>
      </c>
      <c r="D3974" s="272" t="s">
        <v>10986</v>
      </c>
      <c r="E3974" s="273" t="s">
        <v>7087</v>
      </c>
      <c r="F3974" s="272" t="s">
        <v>7087</v>
      </c>
      <c r="G3974" s="272">
        <v>89666</v>
      </c>
      <c r="H3974" s="272" t="s">
        <v>11214</v>
      </c>
      <c r="I3974" s="272" t="s">
        <v>17</v>
      </c>
      <c r="J3974" s="272" t="s">
        <v>7089</v>
      </c>
      <c r="K3974" s="273">
        <v>6.84</v>
      </c>
      <c r="L3974" s="272" t="s">
        <v>7090</v>
      </c>
    </row>
    <row r="3975" spans="1:12">
      <c r="A3975" s="272" t="s">
        <v>10732</v>
      </c>
      <c r="B3975" s="272" t="s">
        <v>10733</v>
      </c>
      <c r="C3975" s="272" t="s">
        <v>10037</v>
      </c>
      <c r="D3975" s="272" t="s">
        <v>10986</v>
      </c>
      <c r="E3975" s="273" t="s">
        <v>7087</v>
      </c>
      <c r="F3975" s="272" t="s">
        <v>7087</v>
      </c>
      <c r="G3975" s="272">
        <v>89667</v>
      </c>
      <c r="H3975" s="272" t="s">
        <v>11215</v>
      </c>
      <c r="I3975" s="272" t="s">
        <v>17</v>
      </c>
      <c r="J3975" s="272" t="s">
        <v>7147</v>
      </c>
      <c r="K3975" s="273">
        <v>41.06</v>
      </c>
      <c r="L3975" s="272" t="s">
        <v>7090</v>
      </c>
    </row>
    <row r="3976" spans="1:12">
      <c r="A3976" s="272" t="s">
        <v>10732</v>
      </c>
      <c r="B3976" s="272" t="s">
        <v>10733</v>
      </c>
      <c r="C3976" s="272" t="s">
        <v>10037</v>
      </c>
      <c r="D3976" s="272" t="s">
        <v>10986</v>
      </c>
      <c r="E3976" s="273" t="s">
        <v>7087</v>
      </c>
      <c r="F3976" s="272" t="s">
        <v>7087</v>
      </c>
      <c r="G3976" s="272">
        <v>89668</v>
      </c>
      <c r="H3976" s="272" t="s">
        <v>11216</v>
      </c>
      <c r="I3976" s="272" t="s">
        <v>17</v>
      </c>
      <c r="J3976" s="272" t="s">
        <v>7089</v>
      </c>
      <c r="K3976" s="273">
        <v>24.67</v>
      </c>
      <c r="L3976" s="272" t="s">
        <v>7090</v>
      </c>
    </row>
    <row r="3977" spans="1:12">
      <c r="A3977" s="272" t="s">
        <v>10732</v>
      </c>
      <c r="B3977" s="272" t="s">
        <v>10733</v>
      </c>
      <c r="C3977" s="272" t="s">
        <v>10037</v>
      </c>
      <c r="D3977" s="272" t="s">
        <v>10986</v>
      </c>
      <c r="E3977" s="273" t="s">
        <v>7087</v>
      </c>
      <c r="F3977" s="272" t="s">
        <v>7087</v>
      </c>
      <c r="G3977" s="272">
        <v>89669</v>
      </c>
      <c r="H3977" s="272" t="s">
        <v>11217</v>
      </c>
      <c r="I3977" s="272" t="s">
        <v>17</v>
      </c>
      <c r="J3977" s="272" t="s">
        <v>7147</v>
      </c>
      <c r="K3977" s="273">
        <v>30.78</v>
      </c>
      <c r="L3977" s="272" t="s">
        <v>7090</v>
      </c>
    </row>
    <row r="3978" spans="1:12">
      <c r="A3978" s="272" t="s">
        <v>10732</v>
      </c>
      <c r="B3978" s="272" t="s">
        <v>10733</v>
      </c>
      <c r="C3978" s="272" t="s">
        <v>10037</v>
      </c>
      <c r="D3978" s="272" t="s">
        <v>10986</v>
      </c>
      <c r="E3978" s="273" t="s">
        <v>7087</v>
      </c>
      <c r="F3978" s="272" t="s">
        <v>7087</v>
      </c>
      <c r="G3978" s="272">
        <v>89670</v>
      </c>
      <c r="H3978" s="272" t="s">
        <v>11218</v>
      </c>
      <c r="I3978" s="272" t="s">
        <v>17</v>
      </c>
      <c r="J3978" s="272" t="s">
        <v>7089</v>
      </c>
      <c r="K3978" s="273">
        <v>12.6</v>
      </c>
      <c r="L3978" s="272" t="s">
        <v>7090</v>
      </c>
    </row>
    <row r="3979" spans="1:12">
      <c r="A3979" s="272" t="s">
        <v>10732</v>
      </c>
      <c r="B3979" s="272" t="s">
        <v>10733</v>
      </c>
      <c r="C3979" s="272" t="s">
        <v>10037</v>
      </c>
      <c r="D3979" s="272" t="s">
        <v>10986</v>
      </c>
      <c r="E3979" s="273" t="s">
        <v>7087</v>
      </c>
      <c r="F3979" s="272" t="s">
        <v>7087</v>
      </c>
      <c r="G3979" s="272">
        <v>89671</v>
      </c>
      <c r="H3979" s="272" t="s">
        <v>11219</v>
      </c>
      <c r="I3979" s="272" t="s">
        <v>17</v>
      </c>
      <c r="J3979" s="272" t="s">
        <v>7147</v>
      </c>
      <c r="K3979" s="273">
        <v>42.73</v>
      </c>
      <c r="L3979" s="272" t="s">
        <v>7090</v>
      </c>
    </row>
    <row r="3980" spans="1:12">
      <c r="A3980" s="272" t="s">
        <v>10732</v>
      </c>
      <c r="B3980" s="272" t="s">
        <v>10733</v>
      </c>
      <c r="C3980" s="272" t="s">
        <v>10037</v>
      </c>
      <c r="D3980" s="272" t="s">
        <v>10986</v>
      </c>
      <c r="E3980" s="273" t="s">
        <v>7087</v>
      </c>
      <c r="F3980" s="272" t="s">
        <v>7087</v>
      </c>
      <c r="G3980" s="272">
        <v>89672</v>
      </c>
      <c r="H3980" s="272" t="s">
        <v>11220</v>
      </c>
      <c r="I3980" s="272" t="s">
        <v>17</v>
      </c>
      <c r="J3980" s="272" t="s">
        <v>7089</v>
      </c>
      <c r="K3980" s="273">
        <v>20.350000000000001</v>
      </c>
      <c r="L3980" s="272" t="s">
        <v>7090</v>
      </c>
    </row>
    <row r="3981" spans="1:12">
      <c r="A3981" s="272" t="s">
        <v>10732</v>
      </c>
      <c r="B3981" s="272" t="s">
        <v>10733</v>
      </c>
      <c r="C3981" s="272" t="s">
        <v>10037</v>
      </c>
      <c r="D3981" s="272" t="s">
        <v>10986</v>
      </c>
      <c r="E3981" s="273" t="s">
        <v>7087</v>
      </c>
      <c r="F3981" s="272" t="s">
        <v>7087</v>
      </c>
      <c r="G3981" s="272">
        <v>89673</v>
      </c>
      <c r="H3981" s="272" t="s">
        <v>11221</v>
      </c>
      <c r="I3981" s="272" t="s">
        <v>17</v>
      </c>
      <c r="J3981" s="272" t="s">
        <v>7147</v>
      </c>
      <c r="K3981" s="273">
        <v>34.08</v>
      </c>
      <c r="L3981" s="272" t="s">
        <v>7090</v>
      </c>
    </row>
    <row r="3982" spans="1:12">
      <c r="A3982" s="272" t="s">
        <v>10732</v>
      </c>
      <c r="B3982" s="272" t="s">
        <v>10733</v>
      </c>
      <c r="C3982" s="272" t="s">
        <v>10037</v>
      </c>
      <c r="D3982" s="272" t="s">
        <v>10986</v>
      </c>
      <c r="E3982" s="273" t="s">
        <v>7087</v>
      </c>
      <c r="F3982" s="272" t="s">
        <v>7087</v>
      </c>
      <c r="G3982" s="272">
        <v>89674</v>
      </c>
      <c r="H3982" s="272" t="s">
        <v>11222</v>
      </c>
      <c r="I3982" s="272" t="s">
        <v>17</v>
      </c>
      <c r="J3982" s="272" t="s">
        <v>7089</v>
      </c>
      <c r="K3982" s="273">
        <v>25.95</v>
      </c>
      <c r="L3982" s="272" t="s">
        <v>7090</v>
      </c>
    </row>
    <row r="3983" spans="1:12">
      <c r="A3983" s="272" t="s">
        <v>10732</v>
      </c>
      <c r="B3983" s="272" t="s">
        <v>10733</v>
      </c>
      <c r="C3983" s="272" t="s">
        <v>10037</v>
      </c>
      <c r="D3983" s="272" t="s">
        <v>10986</v>
      </c>
      <c r="E3983" s="273" t="s">
        <v>7087</v>
      </c>
      <c r="F3983" s="272" t="s">
        <v>7087</v>
      </c>
      <c r="G3983" s="272">
        <v>89675</v>
      </c>
      <c r="H3983" s="272" t="s">
        <v>11223</v>
      </c>
      <c r="I3983" s="272" t="s">
        <v>17</v>
      </c>
      <c r="J3983" s="272" t="s">
        <v>7147</v>
      </c>
      <c r="K3983" s="273">
        <v>66.63</v>
      </c>
      <c r="L3983" s="272" t="s">
        <v>7090</v>
      </c>
    </row>
    <row r="3984" spans="1:12">
      <c r="A3984" s="272" t="s">
        <v>10732</v>
      </c>
      <c r="B3984" s="272" t="s">
        <v>10733</v>
      </c>
      <c r="C3984" s="272" t="s">
        <v>10037</v>
      </c>
      <c r="D3984" s="272" t="s">
        <v>10986</v>
      </c>
      <c r="E3984" s="273" t="s">
        <v>7087</v>
      </c>
      <c r="F3984" s="272" t="s">
        <v>7087</v>
      </c>
      <c r="G3984" s="272">
        <v>89676</v>
      </c>
      <c r="H3984" s="272" t="s">
        <v>11224</v>
      </c>
      <c r="I3984" s="272" t="s">
        <v>17</v>
      </c>
      <c r="J3984" s="272" t="s">
        <v>7089</v>
      </c>
      <c r="K3984" s="273">
        <v>31</v>
      </c>
      <c r="L3984" s="272" t="s">
        <v>7090</v>
      </c>
    </row>
    <row r="3985" spans="1:12">
      <c r="A3985" s="272" t="s">
        <v>10732</v>
      </c>
      <c r="B3985" s="272" t="s">
        <v>10733</v>
      </c>
      <c r="C3985" s="272" t="s">
        <v>10037</v>
      </c>
      <c r="D3985" s="272" t="s">
        <v>10986</v>
      </c>
      <c r="E3985" s="273" t="s">
        <v>7087</v>
      </c>
      <c r="F3985" s="272" t="s">
        <v>7087</v>
      </c>
      <c r="G3985" s="272">
        <v>89677</v>
      </c>
      <c r="H3985" s="272" t="s">
        <v>11225</v>
      </c>
      <c r="I3985" s="272" t="s">
        <v>17</v>
      </c>
      <c r="J3985" s="272" t="s">
        <v>7147</v>
      </c>
      <c r="K3985" s="273">
        <v>73.239999999999995</v>
      </c>
      <c r="L3985" s="272" t="s">
        <v>7090</v>
      </c>
    </row>
    <row r="3986" spans="1:12">
      <c r="A3986" s="272" t="s">
        <v>10732</v>
      </c>
      <c r="B3986" s="272" t="s">
        <v>10733</v>
      </c>
      <c r="C3986" s="272" t="s">
        <v>10037</v>
      </c>
      <c r="D3986" s="272" t="s">
        <v>10986</v>
      </c>
      <c r="E3986" s="273" t="s">
        <v>7087</v>
      </c>
      <c r="F3986" s="272" t="s">
        <v>7087</v>
      </c>
      <c r="G3986" s="272">
        <v>89678</v>
      </c>
      <c r="H3986" s="272" t="s">
        <v>11226</v>
      </c>
      <c r="I3986" s="272" t="s">
        <v>17</v>
      </c>
      <c r="J3986" s="272" t="s">
        <v>7089</v>
      </c>
      <c r="K3986" s="273">
        <v>10.81</v>
      </c>
      <c r="L3986" s="272" t="s">
        <v>7090</v>
      </c>
    </row>
    <row r="3987" spans="1:12">
      <c r="A3987" s="272" t="s">
        <v>10732</v>
      </c>
      <c r="B3987" s="272" t="s">
        <v>10733</v>
      </c>
      <c r="C3987" s="272" t="s">
        <v>10037</v>
      </c>
      <c r="D3987" s="272" t="s">
        <v>10986</v>
      </c>
      <c r="E3987" s="273" t="s">
        <v>7087</v>
      </c>
      <c r="F3987" s="272" t="s">
        <v>7087</v>
      </c>
      <c r="G3987" s="272">
        <v>89679</v>
      </c>
      <c r="H3987" s="272" t="s">
        <v>11227</v>
      </c>
      <c r="I3987" s="272" t="s">
        <v>17</v>
      </c>
      <c r="J3987" s="272" t="s">
        <v>7147</v>
      </c>
      <c r="K3987" s="273">
        <v>118.39</v>
      </c>
      <c r="L3987" s="272" t="s">
        <v>7090</v>
      </c>
    </row>
    <row r="3988" spans="1:12">
      <c r="A3988" s="272" t="s">
        <v>10732</v>
      </c>
      <c r="B3988" s="272" t="s">
        <v>10733</v>
      </c>
      <c r="C3988" s="272" t="s">
        <v>10037</v>
      </c>
      <c r="D3988" s="272" t="s">
        <v>10986</v>
      </c>
      <c r="E3988" s="273" t="s">
        <v>7087</v>
      </c>
      <c r="F3988" s="272" t="s">
        <v>7087</v>
      </c>
      <c r="G3988" s="272">
        <v>89680</v>
      </c>
      <c r="H3988" s="272" t="s">
        <v>11228</v>
      </c>
      <c r="I3988" s="272" t="s">
        <v>17</v>
      </c>
      <c r="J3988" s="272" t="s">
        <v>7089</v>
      </c>
      <c r="K3988" s="273">
        <v>19.600000000000001</v>
      </c>
      <c r="L3988" s="272" t="s">
        <v>7090</v>
      </c>
    </row>
    <row r="3989" spans="1:12">
      <c r="A3989" s="272" t="s">
        <v>10732</v>
      </c>
      <c r="B3989" s="272" t="s">
        <v>10733</v>
      </c>
      <c r="C3989" s="272" t="s">
        <v>10037</v>
      </c>
      <c r="D3989" s="272" t="s">
        <v>10986</v>
      </c>
      <c r="E3989" s="273" t="s">
        <v>7087</v>
      </c>
      <c r="F3989" s="272" t="s">
        <v>7087</v>
      </c>
      <c r="G3989" s="272">
        <v>89681</v>
      </c>
      <c r="H3989" s="272" t="s">
        <v>11229</v>
      </c>
      <c r="I3989" s="272" t="s">
        <v>17</v>
      </c>
      <c r="J3989" s="272" t="s">
        <v>7147</v>
      </c>
      <c r="K3989" s="273">
        <v>85.69</v>
      </c>
      <c r="L3989" s="272" t="s">
        <v>7090</v>
      </c>
    </row>
    <row r="3990" spans="1:12">
      <c r="A3990" s="272" t="s">
        <v>10732</v>
      </c>
      <c r="B3990" s="272" t="s">
        <v>10733</v>
      </c>
      <c r="C3990" s="272" t="s">
        <v>10037</v>
      </c>
      <c r="D3990" s="272" t="s">
        <v>10986</v>
      </c>
      <c r="E3990" s="273" t="s">
        <v>7087</v>
      </c>
      <c r="F3990" s="272" t="s">
        <v>7087</v>
      </c>
      <c r="G3990" s="272">
        <v>89682</v>
      </c>
      <c r="H3990" s="272" t="s">
        <v>11230</v>
      </c>
      <c r="I3990" s="272" t="s">
        <v>17</v>
      </c>
      <c r="J3990" s="272" t="s">
        <v>7089</v>
      </c>
      <c r="K3990" s="273">
        <v>26.92</v>
      </c>
      <c r="L3990" s="272" t="s">
        <v>7090</v>
      </c>
    </row>
    <row r="3991" spans="1:12">
      <c r="A3991" s="272" t="s">
        <v>10732</v>
      </c>
      <c r="B3991" s="272" t="s">
        <v>10733</v>
      </c>
      <c r="C3991" s="272" t="s">
        <v>10037</v>
      </c>
      <c r="D3991" s="272" t="s">
        <v>10986</v>
      </c>
      <c r="E3991" s="273" t="s">
        <v>7087</v>
      </c>
      <c r="F3991" s="272" t="s">
        <v>7087</v>
      </c>
      <c r="G3991" s="272">
        <v>89683</v>
      </c>
      <c r="H3991" s="272" t="s">
        <v>11231</v>
      </c>
      <c r="I3991" s="272" t="s">
        <v>17</v>
      </c>
      <c r="J3991" s="272" t="s">
        <v>7147</v>
      </c>
      <c r="K3991" s="273">
        <v>260.19</v>
      </c>
      <c r="L3991" s="272" t="s">
        <v>7090</v>
      </c>
    </row>
    <row r="3992" spans="1:12">
      <c r="A3992" s="272" t="s">
        <v>10732</v>
      </c>
      <c r="B3992" s="272" t="s">
        <v>10733</v>
      </c>
      <c r="C3992" s="272" t="s">
        <v>10037</v>
      </c>
      <c r="D3992" s="272" t="s">
        <v>10986</v>
      </c>
      <c r="E3992" s="273" t="s">
        <v>7087</v>
      </c>
      <c r="F3992" s="272" t="s">
        <v>7087</v>
      </c>
      <c r="G3992" s="272">
        <v>89684</v>
      </c>
      <c r="H3992" s="272" t="s">
        <v>11232</v>
      </c>
      <c r="I3992" s="272" t="s">
        <v>17</v>
      </c>
      <c r="J3992" s="272" t="s">
        <v>7089</v>
      </c>
      <c r="K3992" s="273">
        <v>37.39</v>
      </c>
      <c r="L3992" s="272" t="s">
        <v>7090</v>
      </c>
    </row>
    <row r="3993" spans="1:12">
      <c r="A3993" s="272" t="s">
        <v>10732</v>
      </c>
      <c r="B3993" s="272" t="s">
        <v>10733</v>
      </c>
      <c r="C3993" s="272" t="s">
        <v>10037</v>
      </c>
      <c r="D3993" s="272" t="s">
        <v>10986</v>
      </c>
      <c r="E3993" s="273" t="s">
        <v>7087</v>
      </c>
      <c r="F3993" s="272" t="s">
        <v>7087</v>
      </c>
      <c r="G3993" s="272">
        <v>89685</v>
      </c>
      <c r="H3993" s="272" t="s">
        <v>11233</v>
      </c>
      <c r="I3993" s="272" t="s">
        <v>17</v>
      </c>
      <c r="J3993" s="272" t="s">
        <v>7147</v>
      </c>
      <c r="K3993" s="273">
        <v>57.9</v>
      </c>
      <c r="L3993" s="272" t="s">
        <v>7090</v>
      </c>
    </row>
    <row r="3994" spans="1:12">
      <c r="A3994" s="272" t="s">
        <v>10732</v>
      </c>
      <c r="B3994" s="272" t="s">
        <v>10733</v>
      </c>
      <c r="C3994" s="272" t="s">
        <v>10037</v>
      </c>
      <c r="D3994" s="272" t="s">
        <v>10986</v>
      </c>
      <c r="E3994" s="273" t="s">
        <v>7087</v>
      </c>
      <c r="F3994" s="272" t="s">
        <v>7087</v>
      </c>
      <c r="G3994" s="272">
        <v>89686</v>
      </c>
      <c r="H3994" s="272" t="s">
        <v>11234</v>
      </c>
      <c r="I3994" s="272" t="s">
        <v>17</v>
      </c>
      <c r="J3994" s="272" t="s">
        <v>7089</v>
      </c>
      <c r="K3994" s="273">
        <v>47.01</v>
      </c>
      <c r="L3994" s="272" t="s">
        <v>7090</v>
      </c>
    </row>
    <row r="3995" spans="1:12">
      <c r="A3995" s="272" t="s">
        <v>10732</v>
      </c>
      <c r="B3995" s="272" t="s">
        <v>10733</v>
      </c>
      <c r="C3995" s="272" t="s">
        <v>10037</v>
      </c>
      <c r="D3995" s="272" t="s">
        <v>10986</v>
      </c>
      <c r="E3995" s="273" t="s">
        <v>7087</v>
      </c>
      <c r="F3995" s="272" t="s">
        <v>7087</v>
      </c>
      <c r="G3995" s="272">
        <v>89687</v>
      </c>
      <c r="H3995" s="272" t="s">
        <v>11235</v>
      </c>
      <c r="I3995" s="272" t="s">
        <v>17</v>
      </c>
      <c r="J3995" s="272" t="s">
        <v>7147</v>
      </c>
      <c r="K3995" s="273">
        <v>50.32</v>
      </c>
      <c r="L3995" s="272" t="s">
        <v>7090</v>
      </c>
    </row>
    <row r="3996" spans="1:12">
      <c r="A3996" s="272" t="s">
        <v>10732</v>
      </c>
      <c r="B3996" s="272" t="s">
        <v>10733</v>
      </c>
      <c r="C3996" s="272" t="s">
        <v>10037</v>
      </c>
      <c r="D3996" s="272" t="s">
        <v>10986</v>
      </c>
      <c r="E3996" s="273" t="s">
        <v>7087</v>
      </c>
      <c r="F3996" s="272" t="s">
        <v>7087</v>
      </c>
      <c r="G3996" s="272">
        <v>89689</v>
      </c>
      <c r="H3996" s="272" t="s">
        <v>11236</v>
      </c>
      <c r="I3996" s="272" t="s">
        <v>17</v>
      </c>
      <c r="J3996" s="272" t="s">
        <v>7089</v>
      </c>
      <c r="K3996" s="273">
        <v>31.75</v>
      </c>
      <c r="L3996" s="272" t="s">
        <v>7090</v>
      </c>
    </row>
    <row r="3997" spans="1:12">
      <c r="A3997" s="272" t="s">
        <v>10732</v>
      </c>
      <c r="B3997" s="272" t="s">
        <v>10733</v>
      </c>
      <c r="C3997" s="272" t="s">
        <v>10037</v>
      </c>
      <c r="D3997" s="272" t="s">
        <v>10986</v>
      </c>
      <c r="E3997" s="273" t="s">
        <v>7087</v>
      </c>
      <c r="F3997" s="272" t="s">
        <v>7087</v>
      </c>
      <c r="G3997" s="272">
        <v>89690</v>
      </c>
      <c r="H3997" s="272" t="s">
        <v>11237</v>
      </c>
      <c r="I3997" s="272" t="s">
        <v>17</v>
      </c>
      <c r="J3997" s="272" t="s">
        <v>7147</v>
      </c>
      <c r="K3997" s="273">
        <v>84.61</v>
      </c>
      <c r="L3997" s="272" t="s">
        <v>7090</v>
      </c>
    </row>
    <row r="3998" spans="1:12">
      <c r="A3998" s="272" t="s">
        <v>10732</v>
      </c>
      <c r="B3998" s="272" t="s">
        <v>10733</v>
      </c>
      <c r="C3998" s="272" t="s">
        <v>10037</v>
      </c>
      <c r="D3998" s="272" t="s">
        <v>10986</v>
      </c>
      <c r="E3998" s="273" t="s">
        <v>7087</v>
      </c>
      <c r="F3998" s="272" t="s">
        <v>7087</v>
      </c>
      <c r="G3998" s="272">
        <v>89691</v>
      </c>
      <c r="H3998" s="272" t="s">
        <v>11238</v>
      </c>
      <c r="I3998" s="272" t="s">
        <v>17</v>
      </c>
      <c r="J3998" s="272" t="s">
        <v>7089</v>
      </c>
      <c r="K3998" s="273">
        <v>12.59</v>
      </c>
      <c r="L3998" s="272" t="s">
        <v>7090</v>
      </c>
    </row>
    <row r="3999" spans="1:12">
      <c r="A3999" s="272" t="s">
        <v>10732</v>
      </c>
      <c r="B3999" s="272" t="s">
        <v>10733</v>
      </c>
      <c r="C3999" s="272" t="s">
        <v>10037</v>
      </c>
      <c r="D3999" s="272" t="s">
        <v>10986</v>
      </c>
      <c r="E3999" s="273" t="s">
        <v>7087</v>
      </c>
      <c r="F3999" s="272" t="s">
        <v>7087</v>
      </c>
      <c r="G3999" s="272">
        <v>89692</v>
      </c>
      <c r="H3999" s="272" t="s">
        <v>11239</v>
      </c>
      <c r="I3999" s="272" t="s">
        <v>17</v>
      </c>
      <c r="J3999" s="272" t="s">
        <v>7147</v>
      </c>
      <c r="K3999" s="273">
        <v>94.85</v>
      </c>
      <c r="L3999" s="272" t="s">
        <v>7090</v>
      </c>
    </row>
    <row r="4000" spans="1:12">
      <c r="A4000" s="272" t="s">
        <v>10732</v>
      </c>
      <c r="B4000" s="272" t="s">
        <v>10733</v>
      </c>
      <c r="C4000" s="272" t="s">
        <v>10037</v>
      </c>
      <c r="D4000" s="272" t="s">
        <v>10986</v>
      </c>
      <c r="E4000" s="273" t="s">
        <v>7087</v>
      </c>
      <c r="F4000" s="272" t="s">
        <v>7087</v>
      </c>
      <c r="G4000" s="272">
        <v>89693</v>
      </c>
      <c r="H4000" s="272" t="s">
        <v>11240</v>
      </c>
      <c r="I4000" s="272" t="s">
        <v>17</v>
      </c>
      <c r="J4000" s="272" t="s">
        <v>7147</v>
      </c>
      <c r="K4000" s="273">
        <v>75.069999999999993</v>
      </c>
      <c r="L4000" s="272" t="s">
        <v>7090</v>
      </c>
    </row>
    <row r="4001" spans="1:12">
      <c r="A4001" s="272" t="s">
        <v>10732</v>
      </c>
      <c r="B4001" s="272" t="s">
        <v>10733</v>
      </c>
      <c r="C4001" s="272" t="s">
        <v>10037</v>
      </c>
      <c r="D4001" s="272" t="s">
        <v>10986</v>
      </c>
      <c r="E4001" s="273" t="s">
        <v>7087</v>
      </c>
      <c r="F4001" s="272" t="s">
        <v>7087</v>
      </c>
      <c r="G4001" s="272">
        <v>89694</v>
      </c>
      <c r="H4001" s="272" t="s">
        <v>11241</v>
      </c>
      <c r="I4001" s="272" t="s">
        <v>17</v>
      </c>
      <c r="J4001" s="272" t="s">
        <v>7089</v>
      </c>
      <c r="K4001" s="273">
        <v>17.89</v>
      </c>
      <c r="L4001" s="272" t="s">
        <v>7090</v>
      </c>
    </row>
    <row r="4002" spans="1:12">
      <c r="A4002" s="272" t="s">
        <v>10732</v>
      </c>
      <c r="B4002" s="272" t="s">
        <v>10733</v>
      </c>
      <c r="C4002" s="272" t="s">
        <v>10037</v>
      </c>
      <c r="D4002" s="272" t="s">
        <v>10986</v>
      </c>
      <c r="E4002" s="273" t="s">
        <v>7087</v>
      </c>
      <c r="F4002" s="272" t="s">
        <v>7087</v>
      </c>
      <c r="G4002" s="272">
        <v>89695</v>
      </c>
      <c r="H4002" s="272" t="s">
        <v>11242</v>
      </c>
      <c r="I4002" s="272" t="s">
        <v>17</v>
      </c>
      <c r="J4002" s="272" t="s">
        <v>7089</v>
      </c>
      <c r="K4002" s="273">
        <v>15.44</v>
      </c>
      <c r="L4002" s="272" t="s">
        <v>7090</v>
      </c>
    </row>
    <row r="4003" spans="1:12">
      <c r="A4003" s="272" t="s">
        <v>10732</v>
      </c>
      <c r="B4003" s="272" t="s">
        <v>10733</v>
      </c>
      <c r="C4003" s="272" t="s">
        <v>10037</v>
      </c>
      <c r="D4003" s="272" t="s">
        <v>10986</v>
      </c>
      <c r="E4003" s="273" t="s">
        <v>7087</v>
      </c>
      <c r="F4003" s="272" t="s">
        <v>7087</v>
      </c>
      <c r="G4003" s="272">
        <v>89696</v>
      </c>
      <c r="H4003" s="272" t="s">
        <v>11243</v>
      </c>
      <c r="I4003" s="272" t="s">
        <v>17</v>
      </c>
      <c r="J4003" s="272" t="s">
        <v>7147</v>
      </c>
      <c r="K4003" s="273">
        <v>79.400000000000006</v>
      </c>
      <c r="L4003" s="272" t="s">
        <v>7090</v>
      </c>
    </row>
    <row r="4004" spans="1:12">
      <c r="A4004" s="272" t="s">
        <v>10732</v>
      </c>
      <c r="B4004" s="272" t="s">
        <v>10733</v>
      </c>
      <c r="C4004" s="272" t="s">
        <v>10037</v>
      </c>
      <c r="D4004" s="272" t="s">
        <v>10986</v>
      </c>
      <c r="E4004" s="273" t="s">
        <v>7087</v>
      </c>
      <c r="F4004" s="272" t="s">
        <v>7087</v>
      </c>
      <c r="G4004" s="272">
        <v>89697</v>
      </c>
      <c r="H4004" s="272" t="s">
        <v>11244</v>
      </c>
      <c r="I4004" s="272" t="s">
        <v>17</v>
      </c>
      <c r="J4004" s="272" t="s">
        <v>7089</v>
      </c>
      <c r="K4004" s="273">
        <v>16.37</v>
      </c>
      <c r="L4004" s="272" t="s">
        <v>7090</v>
      </c>
    </row>
    <row r="4005" spans="1:12">
      <c r="A4005" s="272" t="s">
        <v>10732</v>
      </c>
      <c r="B4005" s="272" t="s">
        <v>10733</v>
      </c>
      <c r="C4005" s="272" t="s">
        <v>10037</v>
      </c>
      <c r="D4005" s="272" t="s">
        <v>10986</v>
      </c>
      <c r="E4005" s="273" t="s">
        <v>7087</v>
      </c>
      <c r="F4005" s="272" t="s">
        <v>7087</v>
      </c>
      <c r="G4005" s="272">
        <v>89698</v>
      </c>
      <c r="H4005" s="272" t="s">
        <v>11245</v>
      </c>
      <c r="I4005" s="272" t="s">
        <v>17</v>
      </c>
      <c r="J4005" s="272" t="s">
        <v>7147</v>
      </c>
      <c r="K4005" s="273">
        <v>250.07</v>
      </c>
      <c r="L4005" s="272" t="s">
        <v>7090</v>
      </c>
    </row>
    <row r="4006" spans="1:12">
      <c r="A4006" s="272" t="s">
        <v>10732</v>
      </c>
      <c r="B4006" s="272" t="s">
        <v>10733</v>
      </c>
      <c r="C4006" s="272" t="s">
        <v>10037</v>
      </c>
      <c r="D4006" s="272" t="s">
        <v>10986</v>
      </c>
      <c r="E4006" s="273" t="s">
        <v>7087</v>
      </c>
      <c r="F4006" s="272" t="s">
        <v>7087</v>
      </c>
      <c r="G4006" s="272">
        <v>89699</v>
      </c>
      <c r="H4006" s="272" t="s">
        <v>11246</v>
      </c>
      <c r="I4006" s="272" t="s">
        <v>17</v>
      </c>
      <c r="J4006" s="272" t="s">
        <v>7147</v>
      </c>
      <c r="K4006" s="273">
        <v>189.23</v>
      </c>
      <c r="L4006" s="272" t="s">
        <v>7090</v>
      </c>
    </row>
    <row r="4007" spans="1:12">
      <c r="A4007" s="272" t="s">
        <v>10732</v>
      </c>
      <c r="B4007" s="272" t="s">
        <v>10733</v>
      </c>
      <c r="C4007" s="272" t="s">
        <v>10037</v>
      </c>
      <c r="D4007" s="272" t="s">
        <v>10986</v>
      </c>
      <c r="E4007" s="273" t="s">
        <v>7087</v>
      </c>
      <c r="F4007" s="272" t="s">
        <v>7087</v>
      </c>
      <c r="G4007" s="272">
        <v>89700</v>
      </c>
      <c r="H4007" s="272" t="s">
        <v>11247</v>
      </c>
      <c r="I4007" s="272" t="s">
        <v>17</v>
      </c>
      <c r="J4007" s="272" t="s">
        <v>7089</v>
      </c>
      <c r="K4007" s="273">
        <v>20.45</v>
      </c>
      <c r="L4007" s="272" t="s">
        <v>7090</v>
      </c>
    </row>
    <row r="4008" spans="1:12">
      <c r="A4008" s="272" t="s">
        <v>10732</v>
      </c>
      <c r="B4008" s="272" t="s">
        <v>10733</v>
      </c>
      <c r="C4008" s="272" t="s">
        <v>10037</v>
      </c>
      <c r="D4008" s="272" t="s">
        <v>10986</v>
      </c>
      <c r="E4008" s="273" t="s">
        <v>7087</v>
      </c>
      <c r="F4008" s="272" t="s">
        <v>7087</v>
      </c>
      <c r="G4008" s="272">
        <v>89701</v>
      </c>
      <c r="H4008" s="272" t="s">
        <v>11248</v>
      </c>
      <c r="I4008" s="272" t="s">
        <v>17</v>
      </c>
      <c r="J4008" s="272" t="s">
        <v>7147</v>
      </c>
      <c r="K4008" s="273">
        <v>188.77</v>
      </c>
      <c r="L4008" s="272" t="s">
        <v>7090</v>
      </c>
    </row>
    <row r="4009" spans="1:12">
      <c r="A4009" s="272" t="s">
        <v>10732</v>
      </c>
      <c r="B4009" s="272" t="s">
        <v>10733</v>
      </c>
      <c r="C4009" s="272" t="s">
        <v>10037</v>
      </c>
      <c r="D4009" s="272" t="s">
        <v>10986</v>
      </c>
      <c r="E4009" s="273" t="s">
        <v>7087</v>
      </c>
      <c r="F4009" s="272" t="s">
        <v>7087</v>
      </c>
      <c r="G4009" s="272">
        <v>89702</v>
      </c>
      <c r="H4009" s="272" t="s">
        <v>11249</v>
      </c>
      <c r="I4009" s="272" t="s">
        <v>17</v>
      </c>
      <c r="J4009" s="272" t="s">
        <v>7089</v>
      </c>
      <c r="K4009" s="273">
        <v>19.84</v>
      </c>
      <c r="L4009" s="272" t="s">
        <v>7090</v>
      </c>
    </row>
    <row r="4010" spans="1:12">
      <c r="A4010" s="272" t="s">
        <v>10732</v>
      </c>
      <c r="B4010" s="272" t="s">
        <v>10733</v>
      </c>
      <c r="C4010" s="272" t="s">
        <v>10037</v>
      </c>
      <c r="D4010" s="272" t="s">
        <v>10986</v>
      </c>
      <c r="E4010" s="273" t="s">
        <v>7087</v>
      </c>
      <c r="F4010" s="272" t="s">
        <v>7087</v>
      </c>
      <c r="G4010" s="272">
        <v>89703</v>
      </c>
      <c r="H4010" s="272" t="s">
        <v>11250</v>
      </c>
      <c r="I4010" s="272" t="s">
        <v>17</v>
      </c>
      <c r="J4010" s="272" t="s">
        <v>7089</v>
      </c>
      <c r="K4010" s="273">
        <v>40.69</v>
      </c>
      <c r="L4010" s="272" t="s">
        <v>7090</v>
      </c>
    </row>
    <row r="4011" spans="1:12">
      <c r="A4011" s="272" t="s">
        <v>10732</v>
      </c>
      <c r="B4011" s="272" t="s">
        <v>10733</v>
      </c>
      <c r="C4011" s="272" t="s">
        <v>10037</v>
      </c>
      <c r="D4011" s="272" t="s">
        <v>10986</v>
      </c>
      <c r="E4011" s="273" t="s">
        <v>7087</v>
      </c>
      <c r="F4011" s="272" t="s">
        <v>7087</v>
      </c>
      <c r="G4011" s="272">
        <v>89704</v>
      </c>
      <c r="H4011" s="272" t="s">
        <v>11251</v>
      </c>
      <c r="I4011" s="272" t="s">
        <v>17</v>
      </c>
      <c r="J4011" s="272" t="s">
        <v>7147</v>
      </c>
      <c r="K4011" s="273">
        <v>146.02000000000001</v>
      </c>
      <c r="L4011" s="272" t="s">
        <v>7090</v>
      </c>
    </row>
    <row r="4012" spans="1:12">
      <c r="A4012" s="272" t="s">
        <v>10732</v>
      </c>
      <c r="B4012" s="272" t="s">
        <v>10733</v>
      </c>
      <c r="C4012" s="272" t="s">
        <v>10037</v>
      </c>
      <c r="D4012" s="272" t="s">
        <v>10986</v>
      </c>
      <c r="E4012" s="273" t="s">
        <v>7087</v>
      </c>
      <c r="F4012" s="272" t="s">
        <v>7087</v>
      </c>
      <c r="G4012" s="272">
        <v>89705</v>
      </c>
      <c r="H4012" s="272" t="s">
        <v>11252</v>
      </c>
      <c r="I4012" s="272" t="s">
        <v>17</v>
      </c>
      <c r="J4012" s="272" t="s">
        <v>7089</v>
      </c>
      <c r="K4012" s="273">
        <v>23.08</v>
      </c>
      <c r="L4012" s="272" t="s">
        <v>7090</v>
      </c>
    </row>
    <row r="4013" spans="1:12">
      <c r="A4013" s="272" t="s">
        <v>10732</v>
      </c>
      <c r="B4013" s="272" t="s">
        <v>10733</v>
      </c>
      <c r="C4013" s="272" t="s">
        <v>10037</v>
      </c>
      <c r="D4013" s="272" t="s">
        <v>10986</v>
      </c>
      <c r="E4013" s="273" t="s">
        <v>7087</v>
      </c>
      <c r="F4013" s="272" t="s">
        <v>7087</v>
      </c>
      <c r="G4013" s="272">
        <v>89706</v>
      </c>
      <c r="H4013" s="272" t="s">
        <v>11253</v>
      </c>
      <c r="I4013" s="272" t="s">
        <v>17</v>
      </c>
      <c r="J4013" s="272" t="s">
        <v>7089</v>
      </c>
      <c r="K4013" s="273">
        <v>48.47</v>
      </c>
      <c r="L4013" s="272" t="s">
        <v>7090</v>
      </c>
    </row>
    <row r="4014" spans="1:12">
      <c r="A4014" s="272" t="s">
        <v>10732</v>
      </c>
      <c r="B4014" s="272" t="s">
        <v>10733</v>
      </c>
      <c r="C4014" s="272" t="s">
        <v>10037</v>
      </c>
      <c r="D4014" s="272" t="s">
        <v>10986</v>
      </c>
      <c r="E4014" s="273" t="s">
        <v>7087</v>
      </c>
      <c r="F4014" s="272" t="s">
        <v>7087</v>
      </c>
      <c r="G4014" s="272">
        <v>89718</v>
      </c>
      <c r="H4014" s="272" t="s">
        <v>11254</v>
      </c>
      <c r="I4014" s="272" t="s">
        <v>261</v>
      </c>
      <c r="J4014" s="272" t="s">
        <v>7089</v>
      </c>
      <c r="K4014" s="273">
        <v>46.32</v>
      </c>
      <c r="L4014" s="272" t="s">
        <v>7090</v>
      </c>
    </row>
    <row r="4015" spans="1:12">
      <c r="A4015" s="272" t="s">
        <v>10732</v>
      </c>
      <c r="B4015" s="272" t="s">
        <v>10733</v>
      </c>
      <c r="C4015" s="272" t="s">
        <v>10037</v>
      </c>
      <c r="D4015" s="272" t="s">
        <v>10986</v>
      </c>
      <c r="E4015" s="273" t="s">
        <v>7087</v>
      </c>
      <c r="F4015" s="272" t="s">
        <v>7087</v>
      </c>
      <c r="G4015" s="272">
        <v>89719</v>
      </c>
      <c r="H4015" s="272" t="s">
        <v>11255</v>
      </c>
      <c r="I4015" s="272" t="s">
        <v>17</v>
      </c>
      <c r="J4015" s="272" t="s">
        <v>7089</v>
      </c>
      <c r="K4015" s="273">
        <v>11.82</v>
      </c>
      <c r="L4015" s="272" t="s">
        <v>7090</v>
      </c>
    </row>
    <row r="4016" spans="1:12">
      <c r="A4016" s="272" t="s">
        <v>10732</v>
      </c>
      <c r="B4016" s="272" t="s">
        <v>10733</v>
      </c>
      <c r="C4016" s="272" t="s">
        <v>10037</v>
      </c>
      <c r="D4016" s="272" t="s">
        <v>10986</v>
      </c>
      <c r="E4016" s="273" t="s">
        <v>7087</v>
      </c>
      <c r="F4016" s="272" t="s">
        <v>7087</v>
      </c>
      <c r="G4016" s="272">
        <v>89720</v>
      </c>
      <c r="H4016" s="272" t="s">
        <v>11256</v>
      </c>
      <c r="I4016" s="272" t="s">
        <v>17</v>
      </c>
      <c r="J4016" s="272" t="s">
        <v>7089</v>
      </c>
      <c r="K4016" s="273">
        <v>13.12</v>
      </c>
      <c r="L4016" s="272" t="s">
        <v>7090</v>
      </c>
    </row>
    <row r="4017" spans="1:12">
      <c r="A4017" s="272" t="s">
        <v>10732</v>
      </c>
      <c r="B4017" s="272" t="s">
        <v>10733</v>
      </c>
      <c r="C4017" s="272" t="s">
        <v>10037</v>
      </c>
      <c r="D4017" s="272" t="s">
        <v>10986</v>
      </c>
      <c r="E4017" s="273" t="s">
        <v>7087</v>
      </c>
      <c r="F4017" s="272" t="s">
        <v>7087</v>
      </c>
      <c r="G4017" s="272">
        <v>89721</v>
      </c>
      <c r="H4017" s="272" t="s">
        <v>11257</v>
      </c>
      <c r="I4017" s="272" t="s">
        <v>17</v>
      </c>
      <c r="J4017" s="272" t="s">
        <v>7089</v>
      </c>
      <c r="K4017" s="273">
        <v>14.16</v>
      </c>
      <c r="L4017" s="272" t="s">
        <v>7090</v>
      </c>
    </row>
    <row r="4018" spans="1:12">
      <c r="A4018" s="272" t="s">
        <v>10732</v>
      </c>
      <c r="B4018" s="272" t="s">
        <v>10733</v>
      </c>
      <c r="C4018" s="272" t="s">
        <v>10037</v>
      </c>
      <c r="D4018" s="272" t="s">
        <v>10986</v>
      </c>
      <c r="E4018" s="273" t="s">
        <v>7087</v>
      </c>
      <c r="F4018" s="272" t="s">
        <v>7087</v>
      </c>
      <c r="G4018" s="272">
        <v>89723</v>
      </c>
      <c r="H4018" s="272" t="s">
        <v>11258</v>
      </c>
      <c r="I4018" s="272" t="s">
        <v>17</v>
      </c>
      <c r="J4018" s="272" t="s">
        <v>7089</v>
      </c>
      <c r="K4018" s="273">
        <v>17.61</v>
      </c>
      <c r="L4018" s="272" t="s">
        <v>7090</v>
      </c>
    </row>
    <row r="4019" spans="1:12">
      <c r="A4019" s="272" t="s">
        <v>10732</v>
      </c>
      <c r="B4019" s="272" t="s">
        <v>10733</v>
      </c>
      <c r="C4019" s="272" t="s">
        <v>10037</v>
      </c>
      <c r="D4019" s="272" t="s">
        <v>10986</v>
      </c>
      <c r="E4019" s="273" t="s">
        <v>7087</v>
      </c>
      <c r="F4019" s="272" t="s">
        <v>7087</v>
      </c>
      <c r="G4019" s="272">
        <v>89724</v>
      </c>
      <c r="H4019" s="272" t="s">
        <v>11259</v>
      </c>
      <c r="I4019" s="272" t="s">
        <v>17</v>
      </c>
      <c r="J4019" s="272" t="s">
        <v>7147</v>
      </c>
      <c r="K4019" s="273">
        <v>9.6199999999999992</v>
      </c>
      <c r="L4019" s="272" t="s">
        <v>7090</v>
      </c>
    </row>
    <row r="4020" spans="1:12">
      <c r="A4020" s="272" t="s">
        <v>10732</v>
      </c>
      <c r="B4020" s="272" t="s">
        <v>10733</v>
      </c>
      <c r="C4020" s="272" t="s">
        <v>10037</v>
      </c>
      <c r="D4020" s="272" t="s">
        <v>10986</v>
      </c>
      <c r="E4020" s="273" t="s">
        <v>7087</v>
      </c>
      <c r="F4020" s="272" t="s">
        <v>7087</v>
      </c>
      <c r="G4020" s="272">
        <v>89725</v>
      </c>
      <c r="H4020" s="272" t="s">
        <v>11260</v>
      </c>
      <c r="I4020" s="272" t="s">
        <v>17</v>
      </c>
      <c r="J4020" s="272" t="s">
        <v>7089</v>
      </c>
      <c r="K4020" s="273">
        <v>17.07</v>
      </c>
      <c r="L4020" s="272" t="s">
        <v>7090</v>
      </c>
    </row>
    <row r="4021" spans="1:12">
      <c r="A4021" s="272" t="s">
        <v>10732</v>
      </c>
      <c r="B4021" s="272" t="s">
        <v>10733</v>
      </c>
      <c r="C4021" s="272" t="s">
        <v>10037</v>
      </c>
      <c r="D4021" s="272" t="s">
        <v>10986</v>
      </c>
      <c r="E4021" s="273" t="s">
        <v>7087</v>
      </c>
      <c r="F4021" s="272" t="s">
        <v>7087</v>
      </c>
      <c r="G4021" s="272">
        <v>89726</v>
      </c>
      <c r="H4021" s="272" t="s">
        <v>11261</v>
      </c>
      <c r="I4021" s="272" t="s">
        <v>17</v>
      </c>
      <c r="J4021" s="272" t="s">
        <v>7147</v>
      </c>
      <c r="K4021" s="273">
        <v>9.83</v>
      </c>
      <c r="L4021" s="272" t="s">
        <v>7090</v>
      </c>
    </row>
    <row r="4022" spans="1:12">
      <c r="A4022" s="272" t="s">
        <v>10732</v>
      </c>
      <c r="B4022" s="272" t="s">
        <v>10733</v>
      </c>
      <c r="C4022" s="272" t="s">
        <v>10037</v>
      </c>
      <c r="D4022" s="272" t="s">
        <v>10986</v>
      </c>
      <c r="E4022" s="273" t="s">
        <v>7087</v>
      </c>
      <c r="F4022" s="272" t="s">
        <v>7087</v>
      </c>
      <c r="G4022" s="272">
        <v>89727</v>
      </c>
      <c r="H4022" s="272" t="s">
        <v>11262</v>
      </c>
      <c r="I4022" s="272" t="s">
        <v>17</v>
      </c>
      <c r="J4022" s="272" t="s">
        <v>7089</v>
      </c>
      <c r="K4022" s="273">
        <v>21.13</v>
      </c>
      <c r="L4022" s="272" t="s">
        <v>7090</v>
      </c>
    </row>
    <row r="4023" spans="1:12">
      <c r="A4023" s="272" t="s">
        <v>10732</v>
      </c>
      <c r="B4023" s="272" t="s">
        <v>10733</v>
      </c>
      <c r="C4023" s="272" t="s">
        <v>10037</v>
      </c>
      <c r="D4023" s="272" t="s">
        <v>10986</v>
      </c>
      <c r="E4023" s="273" t="s">
        <v>7087</v>
      </c>
      <c r="F4023" s="272" t="s">
        <v>7087</v>
      </c>
      <c r="G4023" s="272">
        <v>89728</v>
      </c>
      <c r="H4023" s="272" t="s">
        <v>11263</v>
      </c>
      <c r="I4023" s="272" t="s">
        <v>17</v>
      </c>
      <c r="J4023" s="272" t="s">
        <v>7147</v>
      </c>
      <c r="K4023" s="273">
        <v>12.29</v>
      </c>
      <c r="L4023" s="272" t="s">
        <v>7090</v>
      </c>
    </row>
    <row r="4024" spans="1:12">
      <c r="A4024" s="272" t="s">
        <v>10732</v>
      </c>
      <c r="B4024" s="272" t="s">
        <v>10733</v>
      </c>
      <c r="C4024" s="272" t="s">
        <v>10037</v>
      </c>
      <c r="D4024" s="272" t="s">
        <v>10986</v>
      </c>
      <c r="E4024" s="273" t="s">
        <v>7087</v>
      </c>
      <c r="F4024" s="272" t="s">
        <v>7087</v>
      </c>
      <c r="G4024" s="272">
        <v>89729</v>
      </c>
      <c r="H4024" s="272" t="s">
        <v>11264</v>
      </c>
      <c r="I4024" s="272" t="s">
        <v>17</v>
      </c>
      <c r="J4024" s="272" t="s">
        <v>7089</v>
      </c>
      <c r="K4024" s="273">
        <v>25.66</v>
      </c>
      <c r="L4024" s="272" t="s">
        <v>7090</v>
      </c>
    </row>
    <row r="4025" spans="1:12">
      <c r="A4025" s="272" t="s">
        <v>10732</v>
      </c>
      <c r="B4025" s="272" t="s">
        <v>10733</v>
      </c>
      <c r="C4025" s="272" t="s">
        <v>10037</v>
      </c>
      <c r="D4025" s="272" t="s">
        <v>10986</v>
      </c>
      <c r="E4025" s="273" t="s">
        <v>7087</v>
      </c>
      <c r="F4025" s="272" t="s">
        <v>7087</v>
      </c>
      <c r="G4025" s="272">
        <v>89730</v>
      </c>
      <c r="H4025" s="272" t="s">
        <v>11265</v>
      </c>
      <c r="I4025" s="272" t="s">
        <v>17</v>
      </c>
      <c r="J4025" s="272" t="s">
        <v>7147</v>
      </c>
      <c r="K4025" s="273">
        <v>14.03</v>
      </c>
      <c r="L4025" s="272" t="s">
        <v>7090</v>
      </c>
    </row>
    <row r="4026" spans="1:12">
      <c r="A4026" s="272" t="s">
        <v>10732</v>
      </c>
      <c r="B4026" s="272" t="s">
        <v>10733</v>
      </c>
      <c r="C4026" s="272" t="s">
        <v>10037</v>
      </c>
      <c r="D4026" s="272" t="s">
        <v>10986</v>
      </c>
      <c r="E4026" s="273" t="s">
        <v>7087</v>
      </c>
      <c r="F4026" s="272" t="s">
        <v>7087</v>
      </c>
      <c r="G4026" s="272">
        <v>89731</v>
      </c>
      <c r="H4026" s="272" t="s">
        <v>11266</v>
      </c>
      <c r="I4026" s="272" t="s">
        <v>17</v>
      </c>
      <c r="J4026" s="272" t="s">
        <v>7147</v>
      </c>
      <c r="K4026" s="273">
        <v>14.95</v>
      </c>
      <c r="L4026" s="272" t="s">
        <v>7090</v>
      </c>
    </row>
    <row r="4027" spans="1:12">
      <c r="A4027" s="272" t="s">
        <v>10732</v>
      </c>
      <c r="B4027" s="272" t="s">
        <v>10733</v>
      </c>
      <c r="C4027" s="272" t="s">
        <v>10037</v>
      </c>
      <c r="D4027" s="272" t="s">
        <v>10986</v>
      </c>
      <c r="E4027" s="273" t="s">
        <v>7087</v>
      </c>
      <c r="F4027" s="272" t="s">
        <v>7087</v>
      </c>
      <c r="G4027" s="272">
        <v>89732</v>
      </c>
      <c r="H4027" s="272" t="s">
        <v>11267</v>
      </c>
      <c r="I4027" s="272" t="s">
        <v>17</v>
      </c>
      <c r="J4027" s="272" t="s">
        <v>7147</v>
      </c>
      <c r="K4027" s="273">
        <v>15.61</v>
      </c>
      <c r="L4027" s="272" t="s">
        <v>7090</v>
      </c>
    </row>
    <row r="4028" spans="1:12">
      <c r="A4028" s="272" t="s">
        <v>10732</v>
      </c>
      <c r="B4028" s="272" t="s">
        <v>10733</v>
      </c>
      <c r="C4028" s="272" t="s">
        <v>10037</v>
      </c>
      <c r="D4028" s="272" t="s">
        <v>10986</v>
      </c>
      <c r="E4028" s="273" t="s">
        <v>7087</v>
      </c>
      <c r="F4028" s="272" t="s">
        <v>7087</v>
      </c>
      <c r="G4028" s="272">
        <v>89733</v>
      </c>
      <c r="H4028" s="272" t="s">
        <v>11268</v>
      </c>
      <c r="I4028" s="272" t="s">
        <v>17</v>
      </c>
      <c r="J4028" s="272" t="s">
        <v>7147</v>
      </c>
      <c r="K4028" s="273">
        <v>22.69</v>
      </c>
      <c r="L4028" s="272" t="s">
        <v>7090</v>
      </c>
    </row>
    <row r="4029" spans="1:12">
      <c r="A4029" s="272" t="s">
        <v>10732</v>
      </c>
      <c r="B4029" s="272" t="s">
        <v>10733</v>
      </c>
      <c r="C4029" s="272" t="s">
        <v>10037</v>
      </c>
      <c r="D4029" s="272" t="s">
        <v>10986</v>
      </c>
      <c r="E4029" s="273" t="s">
        <v>7087</v>
      </c>
      <c r="F4029" s="272" t="s">
        <v>7087</v>
      </c>
      <c r="G4029" s="272">
        <v>89734</v>
      </c>
      <c r="H4029" s="272" t="s">
        <v>11269</v>
      </c>
      <c r="I4029" s="272" t="s">
        <v>17</v>
      </c>
      <c r="J4029" s="272" t="s">
        <v>7089</v>
      </c>
      <c r="K4029" s="273">
        <v>24.33</v>
      </c>
      <c r="L4029" s="272" t="s">
        <v>7090</v>
      </c>
    </row>
    <row r="4030" spans="1:12">
      <c r="A4030" s="272" t="s">
        <v>10732</v>
      </c>
      <c r="B4030" s="272" t="s">
        <v>10733</v>
      </c>
      <c r="C4030" s="272" t="s">
        <v>10037</v>
      </c>
      <c r="D4030" s="272" t="s">
        <v>10986</v>
      </c>
      <c r="E4030" s="273" t="s">
        <v>7087</v>
      </c>
      <c r="F4030" s="272" t="s">
        <v>7087</v>
      </c>
      <c r="G4030" s="272">
        <v>89735</v>
      </c>
      <c r="H4030" s="272" t="s">
        <v>11270</v>
      </c>
      <c r="I4030" s="272" t="s">
        <v>17</v>
      </c>
      <c r="J4030" s="272" t="s">
        <v>7147</v>
      </c>
      <c r="K4030" s="273">
        <v>24.69</v>
      </c>
      <c r="L4030" s="272" t="s">
        <v>7090</v>
      </c>
    </row>
    <row r="4031" spans="1:12">
      <c r="A4031" s="272" t="s">
        <v>10732</v>
      </c>
      <c r="B4031" s="272" t="s">
        <v>10733</v>
      </c>
      <c r="C4031" s="272" t="s">
        <v>10037</v>
      </c>
      <c r="D4031" s="272" t="s">
        <v>10986</v>
      </c>
      <c r="E4031" s="273" t="s">
        <v>7087</v>
      </c>
      <c r="F4031" s="272" t="s">
        <v>7087</v>
      </c>
      <c r="G4031" s="272">
        <v>89736</v>
      </c>
      <c r="H4031" s="272" t="s">
        <v>11271</v>
      </c>
      <c r="I4031" s="272" t="s">
        <v>17</v>
      </c>
      <c r="J4031" s="272" t="s">
        <v>7089</v>
      </c>
      <c r="K4031" s="273">
        <v>8.18</v>
      </c>
      <c r="L4031" s="272" t="s">
        <v>7090</v>
      </c>
    </row>
    <row r="4032" spans="1:12">
      <c r="A4032" s="272" t="s">
        <v>10732</v>
      </c>
      <c r="B4032" s="272" t="s">
        <v>10733</v>
      </c>
      <c r="C4032" s="272" t="s">
        <v>10037</v>
      </c>
      <c r="D4032" s="272" t="s">
        <v>10986</v>
      </c>
      <c r="E4032" s="273" t="s">
        <v>7087</v>
      </c>
      <c r="F4032" s="272" t="s">
        <v>7087</v>
      </c>
      <c r="G4032" s="272">
        <v>89737</v>
      </c>
      <c r="H4032" s="272" t="s">
        <v>11272</v>
      </c>
      <c r="I4032" s="272" t="s">
        <v>17</v>
      </c>
      <c r="J4032" s="272" t="s">
        <v>7147</v>
      </c>
      <c r="K4032" s="273">
        <v>22.39</v>
      </c>
      <c r="L4032" s="272" t="s">
        <v>7090</v>
      </c>
    </row>
    <row r="4033" spans="1:12">
      <c r="A4033" s="272" t="s">
        <v>10732</v>
      </c>
      <c r="B4033" s="272" t="s">
        <v>10733</v>
      </c>
      <c r="C4033" s="272" t="s">
        <v>10037</v>
      </c>
      <c r="D4033" s="272" t="s">
        <v>10986</v>
      </c>
      <c r="E4033" s="273" t="s">
        <v>7087</v>
      </c>
      <c r="F4033" s="272" t="s">
        <v>7087</v>
      </c>
      <c r="G4033" s="272">
        <v>89738</v>
      </c>
      <c r="H4033" s="272" t="s">
        <v>11273</v>
      </c>
      <c r="I4033" s="272" t="s">
        <v>17</v>
      </c>
      <c r="J4033" s="272" t="s">
        <v>7089</v>
      </c>
      <c r="K4033" s="273">
        <v>14.41</v>
      </c>
      <c r="L4033" s="272" t="s">
        <v>7090</v>
      </c>
    </row>
    <row r="4034" spans="1:12">
      <c r="A4034" s="272" t="s">
        <v>10732</v>
      </c>
      <c r="B4034" s="272" t="s">
        <v>10733</v>
      </c>
      <c r="C4034" s="272" t="s">
        <v>10037</v>
      </c>
      <c r="D4034" s="272" t="s">
        <v>10986</v>
      </c>
      <c r="E4034" s="273" t="s">
        <v>7087</v>
      </c>
      <c r="F4034" s="272" t="s">
        <v>7087</v>
      </c>
      <c r="G4034" s="272">
        <v>89739</v>
      </c>
      <c r="H4034" s="272" t="s">
        <v>11274</v>
      </c>
      <c r="I4034" s="272" t="s">
        <v>17</v>
      </c>
      <c r="J4034" s="272" t="s">
        <v>7147</v>
      </c>
      <c r="K4034" s="273">
        <v>23.28</v>
      </c>
      <c r="L4034" s="272" t="s">
        <v>7090</v>
      </c>
    </row>
    <row r="4035" spans="1:12">
      <c r="A4035" s="272" t="s">
        <v>10732</v>
      </c>
      <c r="B4035" s="272" t="s">
        <v>10733</v>
      </c>
      <c r="C4035" s="272" t="s">
        <v>10037</v>
      </c>
      <c r="D4035" s="272" t="s">
        <v>10986</v>
      </c>
      <c r="E4035" s="273" t="s">
        <v>7087</v>
      </c>
      <c r="F4035" s="272" t="s">
        <v>7087</v>
      </c>
      <c r="G4035" s="272">
        <v>89740</v>
      </c>
      <c r="H4035" s="272" t="s">
        <v>11275</v>
      </c>
      <c r="I4035" s="272" t="s">
        <v>17</v>
      </c>
      <c r="J4035" s="272" t="s">
        <v>7089</v>
      </c>
      <c r="K4035" s="273">
        <v>8.34</v>
      </c>
      <c r="L4035" s="272" t="s">
        <v>7090</v>
      </c>
    </row>
    <row r="4036" spans="1:12">
      <c r="A4036" s="272" t="s">
        <v>10732</v>
      </c>
      <c r="B4036" s="272" t="s">
        <v>10733</v>
      </c>
      <c r="C4036" s="272" t="s">
        <v>10037</v>
      </c>
      <c r="D4036" s="272" t="s">
        <v>10986</v>
      </c>
      <c r="E4036" s="273" t="s">
        <v>7087</v>
      </c>
      <c r="F4036" s="272" t="s">
        <v>7087</v>
      </c>
      <c r="G4036" s="272">
        <v>89741</v>
      </c>
      <c r="H4036" s="272" t="s">
        <v>11276</v>
      </c>
      <c r="I4036" s="272" t="s">
        <v>17</v>
      </c>
      <c r="J4036" s="272" t="s">
        <v>7089</v>
      </c>
      <c r="K4036" s="273">
        <v>19.53</v>
      </c>
      <c r="L4036" s="272" t="s">
        <v>7090</v>
      </c>
    </row>
    <row r="4037" spans="1:12">
      <c r="A4037" s="272" t="s">
        <v>10732</v>
      </c>
      <c r="B4037" s="272" t="s">
        <v>10733</v>
      </c>
      <c r="C4037" s="272" t="s">
        <v>10037</v>
      </c>
      <c r="D4037" s="272" t="s">
        <v>10986</v>
      </c>
      <c r="E4037" s="273" t="s">
        <v>7087</v>
      </c>
      <c r="F4037" s="272" t="s">
        <v>7087</v>
      </c>
      <c r="G4037" s="272">
        <v>89742</v>
      </c>
      <c r="H4037" s="272" t="s">
        <v>11277</v>
      </c>
      <c r="I4037" s="272" t="s">
        <v>17</v>
      </c>
      <c r="J4037" s="272" t="s">
        <v>7147</v>
      </c>
      <c r="K4037" s="273">
        <v>38.01</v>
      </c>
      <c r="L4037" s="272" t="s">
        <v>7090</v>
      </c>
    </row>
    <row r="4038" spans="1:12">
      <c r="A4038" s="272" t="s">
        <v>10732</v>
      </c>
      <c r="B4038" s="272" t="s">
        <v>10733</v>
      </c>
      <c r="C4038" s="272" t="s">
        <v>10037</v>
      </c>
      <c r="D4038" s="272" t="s">
        <v>10986</v>
      </c>
      <c r="E4038" s="273" t="s">
        <v>7087</v>
      </c>
      <c r="F4038" s="272" t="s">
        <v>7087</v>
      </c>
      <c r="G4038" s="272">
        <v>89743</v>
      </c>
      <c r="H4038" s="272" t="s">
        <v>11278</v>
      </c>
      <c r="I4038" s="272" t="s">
        <v>17</v>
      </c>
      <c r="J4038" s="272" t="s">
        <v>7147</v>
      </c>
      <c r="K4038" s="273">
        <v>56.86</v>
      </c>
      <c r="L4038" s="272" t="s">
        <v>7090</v>
      </c>
    </row>
    <row r="4039" spans="1:12">
      <c r="A4039" s="272" t="s">
        <v>10732</v>
      </c>
      <c r="B4039" s="272" t="s">
        <v>10733</v>
      </c>
      <c r="C4039" s="272" t="s">
        <v>10037</v>
      </c>
      <c r="D4039" s="272" t="s">
        <v>10986</v>
      </c>
      <c r="E4039" s="273" t="s">
        <v>7087</v>
      </c>
      <c r="F4039" s="272" t="s">
        <v>7087</v>
      </c>
      <c r="G4039" s="272">
        <v>89744</v>
      </c>
      <c r="H4039" s="272" t="s">
        <v>11279</v>
      </c>
      <c r="I4039" s="272" t="s">
        <v>17</v>
      </c>
      <c r="J4039" s="272" t="s">
        <v>7147</v>
      </c>
      <c r="K4039" s="273">
        <v>27.12</v>
      </c>
      <c r="L4039" s="272" t="s">
        <v>7090</v>
      </c>
    </row>
    <row r="4040" spans="1:12">
      <c r="A4040" s="272" t="s">
        <v>10732</v>
      </c>
      <c r="B4040" s="272" t="s">
        <v>10733</v>
      </c>
      <c r="C4040" s="272" t="s">
        <v>10037</v>
      </c>
      <c r="D4040" s="272" t="s">
        <v>10986</v>
      </c>
      <c r="E4040" s="273" t="s">
        <v>7087</v>
      </c>
      <c r="F4040" s="272" t="s">
        <v>7087</v>
      </c>
      <c r="G4040" s="272">
        <v>89746</v>
      </c>
      <c r="H4040" s="272" t="s">
        <v>11280</v>
      </c>
      <c r="I4040" s="272" t="s">
        <v>17</v>
      </c>
      <c r="J4040" s="272" t="s">
        <v>7147</v>
      </c>
      <c r="K4040" s="273">
        <v>27.88</v>
      </c>
      <c r="L4040" s="272" t="s">
        <v>7090</v>
      </c>
    </row>
    <row r="4041" spans="1:12">
      <c r="A4041" s="272" t="s">
        <v>10732</v>
      </c>
      <c r="B4041" s="272" t="s">
        <v>10733</v>
      </c>
      <c r="C4041" s="272" t="s">
        <v>10037</v>
      </c>
      <c r="D4041" s="272" t="s">
        <v>10986</v>
      </c>
      <c r="E4041" s="273" t="s">
        <v>7087</v>
      </c>
      <c r="F4041" s="272" t="s">
        <v>7087</v>
      </c>
      <c r="G4041" s="272">
        <v>89747</v>
      </c>
      <c r="H4041" s="272" t="s">
        <v>11281</v>
      </c>
      <c r="I4041" s="272" t="s">
        <v>17</v>
      </c>
      <c r="J4041" s="272" t="s">
        <v>7089</v>
      </c>
      <c r="K4041" s="273">
        <v>24.79</v>
      </c>
      <c r="L4041" s="272" t="s">
        <v>7090</v>
      </c>
    </row>
    <row r="4042" spans="1:12">
      <c r="A4042" s="272" t="s">
        <v>10732</v>
      </c>
      <c r="B4042" s="272" t="s">
        <v>10733</v>
      </c>
      <c r="C4042" s="272" t="s">
        <v>10037</v>
      </c>
      <c r="D4042" s="272" t="s">
        <v>10986</v>
      </c>
      <c r="E4042" s="273" t="s">
        <v>7087</v>
      </c>
      <c r="F4042" s="272" t="s">
        <v>7087</v>
      </c>
      <c r="G4042" s="272">
        <v>89748</v>
      </c>
      <c r="H4042" s="272" t="s">
        <v>11282</v>
      </c>
      <c r="I4042" s="272" t="s">
        <v>17</v>
      </c>
      <c r="J4042" s="272" t="s">
        <v>7147</v>
      </c>
      <c r="K4042" s="273">
        <v>40.89</v>
      </c>
      <c r="L4042" s="272" t="s">
        <v>7090</v>
      </c>
    </row>
    <row r="4043" spans="1:12">
      <c r="A4043" s="272" t="s">
        <v>10732</v>
      </c>
      <c r="B4043" s="272" t="s">
        <v>10733</v>
      </c>
      <c r="C4043" s="272" t="s">
        <v>10037</v>
      </c>
      <c r="D4043" s="272" t="s">
        <v>10986</v>
      </c>
      <c r="E4043" s="273" t="s">
        <v>7087</v>
      </c>
      <c r="F4043" s="272" t="s">
        <v>7087</v>
      </c>
      <c r="G4043" s="272">
        <v>89749</v>
      </c>
      <c r="H4043" s="272" t="s">
        <v>11283</v>
      </c>
      <c r="I4043" s="272" t="s">
        <v>17</v>
      </c>
      <c r="J4043" s="272" t="s">
        <v>7089</v>
      </c>
      <c r="K4043" s="273">
        <v>14.36</v>
      </c>
      <c r="L4043" s="272" t="s">
        <v>7090</v>
      </c>
    </row>
    <row r="4044" spans="1:12">
      <c r="A4044" s="272" t="s">
        <v>10732</v>
      </c>
      <c r="B4044" s="272" t="s">
        <v>10733</v>
      </c>
      <c r="C4044" s="272" t="s">
        <v>10037</v>
      </c>
      <c r="D4044" s="272" t="s">
        <v>10986</v>
      </c>
      <c r="E4044" s="273" t="s">
        <v>7087</v>
      </c>
      <c r="F4044" s="272" t="s">
        <v>7087</v>
      </c>
      <c r="G4044" s="272">
        <v>89750</v>
      </c>
      <c r="H4044" s="272" t="s">
        <v>11284</v>
      </c>
      <c r="I4044" s="272" t="s">
        <v>17</v>
      </c>
      <c r="J4044" s="272" t="s">
        <v>7147</v>
      </c>
      <c r="K4044" s="273">
        <v>72.959999999999994</v>
      </c>
      <c r="L4044" s="272" t="s">
        <v>7090</v>
      </c>
    </row>
    <row r="4045" spans="1:12">
      <c r="A4045" s="272" t="s">
        <v>10732</v>
      </c>
      <c r="B4045" s="272" t="s">
        <v>10733</v>
      </c>
      <c r="C4045" s="272" t="s">
        <v>10037</v>
      </c>
      <c r="D4045" s="272" t="s">
        <v>10986</v>
      </c>
      <c r="E4045" s="273" t="s">
        <v>7087</v>
      </c>
      <c r="F4045" s="272" t="s">
        <v>7087</v>
      </c>
      <c r="G4045" s="272">
        <v>89752</v>
      </c>
      <c r="H4045" s="272" t="s">
        <v>11285</v>
      </c>
      <c r="I4045" s="272" t="s">
        <v>17</v>
      </c>
      <c r="J4045" s="272" t="s">
        <v>7147</v>
      </c>
      <c r="K4045" s="273">
        <v>7.05</v>
      </c>
      <c r="L4045" s="272" t="s">
        <v>7090</v>
      </c>
    </row>
    <row r="4046" spans="1:12">
      <c r="A4046" s="272" t="s">
        <v>10732</v>
      </c>
      <c r="B4046" s="272" t="s">
        <v>10733</v>
      </c>
      <c r="C4046" s="272" t="s">
        <v>10037</v>
      </c>
      <c r="D4046" s="272" t="s">
        <v>10986</v>
      </c>
      <c r="E4046" s="273" t="s">
        <v>7087</v>
      </c>
      <c r="F4046" s="272" t="s">
        <v>7087</v>
      </c>
      <c r="G4046" s="272">
        <v>89753</v>
      </c>
      <c r="H4046" s="272" t="s">
        <v>11286</v>
      </c>
      <c r="I4046" s="272" t="s">
        <v>17</v>
      </c>
      <c r="J4046" s="272" t="s">
        <v>7147</v>
      </c>
      <c r="K4046" s="273">
        <v>8.67</v>
      </c>
      <c r="L4046" s="272" t="s">
        <v>7090</v>
      </c>
    </row>
    <row r="4047" spans="1:12">
      <c r="A4047" s="272" t="s">
        <v>10732</v>
      </c>
      <c r="B4047" s="272" t="s">
        <v>10733</v>
      </c>
      <c r="C4047" s="272" t="s">
        <v>10037</v>
      </c>
      <c r="D4047" s="272" t="s">
        <v>10986</v>
      </c>
      <c r="E4047" s="273" t="s">
        <v>7087</v>
      </c>
      <c r="F4047" s="272" t="s">
        <v>7087</v>
      </c>
      <c r="G4047" s="272">
        <v>89754</v>
      </c>
      <c r="H4047" s="272" t="s">
        <v>11287</v>
      </c>
      <c r="I4047" s="272" t="s">
        <v>17</v>
      </c>
      <c r="J4047" s="272" t="s">
        <v>7147</v>
      </c>
      <c r="K4047" s="273">
        <v>20.170000000000002</v>
      </c>
      <c r="L4047" s="272" t="s">
        <v>7090</v>
      </c>
    </row>
    <row r="4048" spans="1:12">
      <c r="A4048" s="272" t="s">
        <v>10732</v>
      </c>
      <c r="B4048" s="272" t="s">
        <v>10733</v>
      </c>
      <c r="C4048" s="272" t="s">
        <v>10037</v>
      </c>
      <c r="D4048" s="272" t="s">
        <v>10986</v>
      </c>
      <c r="E4048" s="273" t="s">
        <v>7087</v>
      </c>
      <c r="F4048" s="272" t="s">
        <v>7087</v>
      </c>
      <c r="G4048" s="272">
        <v>89755</v>
      </c>
      <c r="H4048" s="272" t="s">
        <v>11288</v>
      </c>
      <c r="I4048" s="272" t="s">
        <v>17</v>
      </c>
      <c r="J4048" s="272" t="s">
        <v>7089</v>
      </c>
      <c r="K4048" s="273">
        <v>12.03</v>
      </c>
      <c r="L4048" s="272" t="s">
        <v>7090</v>
      </c>
    </row>
    <row r="4049" spans="1:12">
      <c r="A4049" s="272" t="s">
        <v>10732</v>
      </c>
      <c r="B4049" s="272" t="s">
        <v>10733</v>
      </c>
      <c r="C4049" s="272" t="s">
        <v>10037</v>
      </c>
      <c r="D4049" s="272" t="s">
        <v>10986</v>
      </c>
      <c r="E4049" s="273" t="s">
        <v>7087</v>
      </c>
      <c r="F4049" s="272" t="s">
        <v>7087</v>
      </c>
      <c r="G4049" s="272">
        <v>89756</v>
      </c>
      <c r="H4049" s="272" t="s">
        <v>11289</v>
      </c>
      <c r="I4049" s="272" t="s">
        <v>17</v>
      </c>
      <c r="J4049" s="272" t="s">
        <v>7089</v>
      </c>
      <c r="K4049" s="273">
        <v>19.78</v>
      </c>
      <c r="L4049" s="272" t="s">
        <v>7090</v>
      </c>
    </row>
    <row r="4050" spans="1:12">
      <c r="A4050" s="272" t="s">
        <v>10732</v>
      </c>
      <c r="B4050" s="272" t="s">
        <v>10733</v>
      </c>
      <c r="C4050" s="272" t="s">
        <v>10037</v>
      </c>
      <c r="D4050" s="272" t="s">
        <v>10986</v>
      </c>
      <c r="E4050" s="273" t="s">
        <v>7087</v>
      </c>
      <c r="F4050" s="272" t="s">
        <v>7087</v>
      </c>
      <c r="G4050" s="272">
        <v>89757</v>
      </c>
      <c r="H4050" s="272" t="s">
        <v>11290</v>
      </c>
      <c r="I4050" s="272" t="s">
        <v>17</v>
      </c>
      <c r="J4050" s="272" t="s">
        <v>7089</v>
      </c>
      <c r="K4050" s="273">
        <v>25.38</v>
      </c>
      <c r="L4050" s="272" t="s">
        <v>7090</v>
      </c>
    </row>
    <row r="4051" spans="1:12">
      <c r="A4051" s="272" t="s">
        <v>10732</v>
      </c>
      <c r="B4051" s="272" t="s">
        <v>10733</v>
      </c>
      <c r="C4051" s="272" t="s">
        <v>10037</v>
      </c>
      <c r="D4051" s="272" t="s">
        <v>10986</v>
      </c>
      <c r="E4051" s="273" t="s">
        <v>7087</v>
      </c>
      <c r="F4051" s="272" t="s">
        <v>7087</v>
      </c>
      <c r="G4051" s="272">
        <v>89758</v>
      </c>
      <c r="H4051" s="272" t="s">
        <v>11291</v>
      </c>
      <c r="I4051" s="272" t="s">
        <v>17</v>
      </c>
      <c r="J4051" s="272" t="s">
        <v>7089</v>
      </c>
      <c r="K4051" s="273">
        <v>30.8</v>
      </c>
      <c r="L4051" s="272" t="s">
        <v>7090</v>
      </c>
    </row>
    <row r="4052" spans="1:12">
      <c r="A4052" s="272" t="s">
        <v>10732</v>
      </c>
      <c r="B4052" s="272" t="s">
        <v>10733</v>
      </c>
      <c r="C4052" s="272" t="s">
        <v>10037</v>
      </c>
      <c r="D4052" s="272" t="s">
        <v>10986</v>
      </c>
      <c r="E4052" s="273" t="s">
        <v>7087</v>
      </c>
      <c r="F4052" s="272" t="s">
        <v>7087</v>
      </c>
      <c r="G4052" s="272">
        <v>89759</v>
      </c>
      <c r="H4052" s="272" t="s">
        <v>11292</v>
      </c>
      <c r="I4052" s="272" t="s">
        <v>17</v>
      </c>
      <c r="J4052" s="272" t="s">
        <v>7089</v>
      </c>
      <c r="K4052" s="273">
        <v>10.28</v>
      </c>
      <c r="L4052" s="272" t="s">
        <v>7090</v>
      </c>
    </row>
    <row r="4053" spans="1:12">
      <c r="A4053" s="272" t="s">
        <v>10732</v>
      </c>
      <c r="B4053" s="272" t="s">
        <v>10733</v>
      </c>
      <c r="C4053" s="272" t="s">
        <v>10037</v>
      </c>
      <c r="D4053" s="272" t="s">
        <v>10986</v>
      </c>
      <c r="E4053" s="273" t="s">
        <v>7087</v>
      </c>
      <c r="F4053" s="272" t="s">
        <v>7087</v>
      </c>
      <c r="G4053" s="272">
        <v>89760</v>
      </c>
      <c r="H4053" s="272" t="s">
        <v>11293</v>
      </c>
      <c r="I4053" s="272" t="s">
        <v>17</v>
      </c>
      <c r="J4053" s="272" t="s">
        <v>7089</v>
      </c>
      <c r="K4053" s="273">
        <v>18.93</v>
      </c>
      <c r="L4053" s="272" t="s">
        <v>7090</v>
      </c>
    </row>
    <row r="4054" spans="1:12">
      <c r="A4054" s="272" t="s">
        <v>10732</v>
      </c>
      <c r="B4054" s="272" t="s">
        <v>10733</v>
      </c>
      <c r="C4054" s="272" t="s">
        <v>10037</v>
      </c>
      <c r="D4054" s="272" t="s">
        <v>10986</v>
      </c>
      <c r="E4054" s="273" t="s">
        <v>7087</v>
      </c>
      <c r="F4054" s="272" t="s">
        <v>7087</v>
      </c>
      <c r="G4054" s="272">
        <v>89761</v>
      </c>
      <c r="H4054" s="272" t="s">
        <v>11294</v>
      </c>
      <c r="I4054" s="272" t="s">
        <v>17</v>
      </c>
      <c r="J4054" s="272" t="s">
        <v>7089</v>
      </c>
      <c r="K4054" s="273">
        <v>26.25</v>
      </c>
      <c r="L4054" s="272" t="s">
        <v>7090</v>
      </c>
    </row>
    <row r="4055" spans="1:12">
      <c r="A4055" s="272" t="s">
        <v>10732</v>
      </c>
      <c r="B4055" s="272" t="s">
        <v>10733</v>
      </c>
      <c r="C4055" s="272" t="s">
        <v>10037</v>
      </c>
      <c r="D4055" s="272" t="s">
        <v>10986</v>
      </c>
      <c r="E4055" s="273" t="s">
        <v>7087</v>
      </c>
      <c r="F4055" s="272" t="s">
        <v>7087</v>
      </c>
      <c r="G4055" s="272">
        <v>89762</v>
      </c>
      <c r="H4055" s="272" t="s">
        <v>11295</v>
      </c>
      <c r="I4055" s="272" t="s">
        <v>17</v>
      </c>
      <c r="J4055" s="272" t="s">
        <v>7089</v>
      </c>
      <c r="K4055" s="273">
        <v>36.72</v>
      </c>
      <c r="L4055" s="272" t="s">
        <v>7090</v>
      </c>
    </row>
    <row r="4056" spans="1:12">
      <c r="A4056" s="272" t="s">
        <v>10732</v>
      </c>
      <c r="B4056" s="272" t="s">
        <v>10733</v>
      </c>
      <c r="C4056" s="272" t="s">
        <v>10037</v>
      </c>
      <c r="D4056" s="272" t="s">
        <v>10986</v>
      </c>
      <c r="E4056" s="273" t="s">
        <v>7087</v>
      </c>
      <c r="F4056" s="272" t="s">
        <v>7087</v>
      </c>
      <c r="G4056" s="272">
        <v>89763</v>
      </c>
      <c r="H4056" s="272" t="s">
        <v>11296</v>
      </c>
      <c r="I4056" s="272" t="s">
        <v>17</v>
      </c>
      <c r="J4056" s="272" t="s">
        <v>7089</v>
      </c>
      <c r="K4056" s="273">
        <v>46.35</v>
      </c>
      <c r="L4056" s="272" t="s">
        <v>7090</v>
      </c>
    </row>
    <row r="4057" spans="1:12">
      <c r="A4057" s="272" t="s">
        <v>10732</v>
      </c>
      <c r="B4057" s="272" t="s">
        <v>10733</v>
      </c>
      <c r="C4057" s="272" t="s">
        <v>10037</v>
      </c>
      <c r="D4057" s="272" t="s">
        <v>10986</v>
      </c>
      <c r="E4057" s="273" t="s">
        <v>7087</v>
      </c>
      <c r="F4057" s="272" t="s">
        <v>7087</v>
      </c>
      <c r="G4057" s="272">
        <v>89764</v>
      </c>
      <c r="H4057" s="272" t="s">
        <v>11297</v>
      </c>
      <c r="I4057" s="272" t="s">
        <v>17</v>
      </c>
      <c r="J4057" s="272" t="s">
        <v>7089</v>
      </c>
      <c r="K4057" s="273">
        <v>31.13</v>
      </c>
      <c r="L4057" s="272" t="s">
        <v>7090</v>
      </c>
    </row>
    <row r="4058" spans="1:12">
      <c r="A4058" s="272" t="s">
        <v>10732</v>
      </c>
      <c r="B4058" s="272" t="s">
        <v>10733</v>
      </c>
      <c r="C4058" s="272" t="s">
        <v>10037</v>
      </c>
      <c r="D4058" s="272" t="s">
        <v>10986</v>
      </c>
      <c r="E4058" s="273" t="s">
        <v>7087</v>
      </c>
      <c r="F4058" s="272" t="s">
        <v>7087</v>
      </c>
      <c r="G4058" s="272">
        <v>89765</v>
      </c>
      <c r="H4058" s="272" t="s">
        <v>11298</v>
      </c>
      <c r="I4058" s="272" t="s">
        <v>17</v>
      </c>
      <c r="J4058" s="272" t="s">
        <v>7089</v>
      </c>
      <c r="K4058" s="273">
        <v>15.39</v>
      </c>
      <c r="L4058" s="272" t="s">
        <v>7090</v>
      </c>
    </row>
    <row r="4059" spans="1:12">
      <c r="A4059" s="272" t="s">
        <v>10732</v>
      </c>
      <c r="B4059" s="272" t="s">
        <v>10733</v>
      </c>
      <c r="C4059" s="272" t="s">
        <v>10037</v>
      </c>
      <c r="D4059" s="272" t="s">
        <v>10986</v>
      </c>
      <c r="E4059" s="273" t="s">
        <v>7087</v>
      </c>
      <c r="F4059" s="272" t="s">
        <v>7087</v>
      </c>
      <c r="G4059" s="272">
        <v>89767</v>
      </c>
      <c r="H4059" s="272" t="s">
        <v>11299</v>
      </c>
      <c r="I4059" s="272" t="s">
        <v>17</v>
      </c>
      <c r="J4059" s="272" t="s">
        <v>7089</v>
      </c>
      <c r="K4059" s="273">
        <v>18.86</v>
      </c>
      <c r="L4059" s="272" t="s">
        <v>7090</v>
      </c>
    </row>
    <row r="4060" spans="1:12">
      <c r="A4060" s="272" t="s">
        <v>10732</v>
      </c>
      <c r="B4060" s="272" t="s">
        <v>10733</v>
      </c>
      <c r="C4060" s="272" t="s">
        <v>10037</v>
      </c>
      <c r="D4060" s="272" t="s">
        <v>10986</v>
      </c>
      <c r="E4060" s="273" t="s">
        <v>7087</v>
      </c>
      <c r="F4060" s="272" t="s">
        <v>7087</v>
      </c>
      <c r="G4060" s="272">
        <v>89768</v>
      </c>
      <c r="H4060" s="272" t="s">
        <v>11300</v>
      </c>
      <c r="I4060" s="272" t="s">
        <v>17</v>
      </c>
      <c r="J4060" s="272" t="s">
        <v>7089</v>
      </c>
      <c r="K4060" s="273">
        <v>21.93</v>
      </c>
      <c r="L4060" s="272" t="s">
        <v>7090</v>
      </c>
    </row>
    <row r="4061" spans="1:12">
      <c r="A4061" s="272" t="s">
        <v>10732</v>
      </c>
      <c r="B4061" s="272" t="s">
        <v>10733</v>
      </c>
      <c r="C4061" s="272" t="s">
        <v>10037</v>
      </c>
      <c r="D4061" s="272" t="s">
        <v>10986</v>
      </c>
      <c r="E4061" s="273" t="s">
        <v>7087</v>
      </c>
      <c r="F4061" s="272" t="s">
        <v>7087</v>
      </c>
      <c r="G4061" s="272">
        <v>89769</v>
      </c>
      <c r="H4061" s="272" t="s">
        <v>11301</v>
      </c>
      <c r="I4061" s="272" t="s">
        <v>17</v>
      </c>
      <c r="J4061" s="272" t="s">
        <v>7089</v>
      </c>
      <c r="K4061" s="273">
        <v>47.12</v>
      </c>
      <c r="L4061" s="272" t="s">
        <v>7090</v>
      </c>
    </row>
    <row r="4062" spans="1:12">
      <c r="A4062" s="272" t="s">
        <v>10732</v>
      </c>
      <c r="B4062" s="272" t="s">
        <v>10733</v>
      </c>
      <c r="C4062" s="272" t="s">
        <v>10037</v>
      </c>
      <c r="D4062" s="272" t="s">
        <v>10986</v>
      </c>
      <c r="E4062" s="273" t="s">
        <v>7087</v>
      </c>
      <c r="F4062" s="272" t="s">
        <v>7087</v>
      </c>
      <c r="G4062" s="272">
        <v>89772</v>
      </c>
      <c r="H4062" s="272" t="s">
        <v>11302</v>
      </c>
      <c r="I4062" s="272" t="s">
        <v>261</v>
      </c>
      <c r="J4062" s="272" t="s">
        <v>7089</v>
      </c>
      <c r="K4062" s="273">
        <v>72.94</v>
      </c>
      <c r="L4062" s="272" t="s">
        <v>7090</v>
      </c>
    </row>
    <row r="4063" spans="1:12">
      <c r="A4063" s="272" t="s">
        <v>10732</v>
      </c>
      <c r="B4063" s="272" t="s">
        <v>10733</v>
      </c>
      <c r="C4063" s="272" t="s">
        <v>10037</v>
      </c>
      <c r="D4063" s="272" t="s">
        <v>10986</v>
      </c>
      <c r="E4063" s="273" t="s">
        <v>7087</v>
      </c>
      <c r="F4063" s="272" t="s">
        <v>7087</v>
      </c>
      <c r="G4063" s="272">
        <v>89774</v>
      </c>
      <c r="H4063" s="272" t="s">
        <v>11303</v>
      </c>
      <c r="I4063" s="272" t="s">
        <v>17</v>
      </c>
      <c r="J4063" s="272" t="s">
        <v>7147</v>
      </c>
      <c r="K4063" s="273">
        <v>14.08</v>
      </c>
      <c r="L4063" s="272" t="s">
        <v>7090</v>
      </c>
    </row>
    <row r="4064" spans="1:12">
      <c r="A4064" s="272" t="s">
        <v>10732</v>
      </c>
      <c r="B4064" s="272" t="s">
        <v>10733</v>
      </c>
      <c r="C4064" s="272" t="s">
        <v>10037</v>
      </c>
      <c r="D4064" s="272" t="s">
        <v>10986</v>
      </c>
      <c r="E4064" s="273" t="s">
        <v>7087</v>
      </c>
      <c r="F4064" s="272" t="s">
        <v>7087</v>
      </c>
      <c r="G4064" s="272">
        <v>89776</v>
      </c>
      <c r="H4064" s="272" t="s">
        <v>11304</v>
      </c>
      <c r="I4064" s="272" t="s">
        <v>17</v>
      </c>
      <c r="J4064" s="272" t="s">
        <v>7147</v>
      </c>
      <c r="K4064" s="273">
        <v>24.74</v>
      </c>
      <c r="L4064" s="272" t="s">
        <v>7090</v>
      </c>
    </row>
    <row r="4065" spans="1:12">
      <c r="A4065" s="272" t="s">
        <v>10732</v>
      </c>
      <c r="B4065" s="272" t="s">
        <v>10733</v>
      </c>
      <c r="C4065" s="272" t="s">
        <v>10037</v>
      </c>
      <c r="D4065" s="272" t="s">
        <v>10986</v>
      </c>
      <c r="E4065" s="273" t="s">
        <v>7087</v>
      </c>
      <c r="F4065" s="272" t="s">
        <v>7087</v>
      </c>
      <c r="G4065" s="272">
        <v>89777</v>
      </c>
      <c r="H4065" s="272" t="s">
        <v>11305</v>
      </c>
      <c r="I4065" s="272" t="s">
        <v>17</v>
      </c>
      <c r="J4065" s="272" t="s">
        <v>7089</v>
      </c>
      <c r="K4065" s="273">
        <v>21.68</v>
      </c>
      <c r="L4065" s="272" t="s">
        <v>7090</v>
      </c>
    </row>
    <row r="4066" spans="1:12">
      <c r="A4066" s="272" t="s">
        <v>10732</v>
      </c>
      <c r="B4066" s="272" t="s">
        <v>10733</v>
      </c>
      <c r="C4066" s="272" t="s">
        <v>10037</v>
      </c>
      <c r="D4066" s="272" t="s">
        <v>10986</v>
      </c>
      <c r="E4066" s="273" t="s">
        <v>7087</v>
      </c>
      <c r="F4066" s="272" t="s">
        <v>7087</v>
      </c>
      <c r="G4066" s="272">
        <v>89778</v>
      </c>
      <c r="H4066" s="272" t="s">
        <v>11306</v>
      </c>
      <c r="I4066" s="272" t="s">
        <v>17</v>
      </c>
      <c r="J4066" s="272" t="s">
        <v>7147</v>
      </c>
      <c r="K4066" s="273">
        <v>15.98</v>
      </c>
      <c r="L4066" s="272" t="s">
        <v>7090</v>
      </c>
    </row>
    <row r="4067" spans="1:12">
      <c r="A4067" s="272" t="s">
        <v>10732</v>
      </c>
      <c r="B4067" s="272" t="s">
        <v>10733</v>
      </c>
      <c r="C4067" s="272" t="s">
        <v>10037</v>
      </c>
      <c r="D4067" s="272" t="s">
        <v>10986</v>
      </c>
      <c r="E4067" s="273" t="s">
        <v>7087</v>
      </c>
      <c r="F4067" s="272" t="s">
        <v>7087</v>
      </c>
      <c r="G4067" s="272">
        <v>89779</v>
      </c>
      <c r="H4067" s="272" t="s">
        <v>11307</v>
      </c>
      <c r="I4067" s="272" t="s">
        <v>17</v>
      </c>
      <c r="J4067" s="272" t="s">
        <v>7147</v>
      </c>
      <c r="K4067" s="273">
        <v>33.229999999999997</v>
      </c>
      <c r="L4067" s="272" t="s">
        <v>7090</v>
      </c>
    </row>
    <row r="4068" spans="1:12">
      <c r="A4068" s="272" t="s">
        <v>10732</v>
      </c>
      <c r="B4068" s="272" t="s">
        <v>10733</v>
      </c>
      <c r="C4068" s="272" t="s">
        <v>10037</v>
      </c>
      <c r="D4068" s="272" t="s">
        <v>10986</v>
      </c>
      <c r="E4068" s="273" t="s">
        <v>7087</v>
      </c>
      <c r="F4068" s="272" t="s">
        <v>7087</v>
      </c>
      <c r="G4068" s="272">
        <v>89780</v>
      </c>
      <c r="H4068" s="272" t="s">
        <v>11308</v>
      </c>
      <c r="I4068" s="272" t="s">
        <v>17</v>
      </c>
      <c r="J4068" s="272" t="s">
        <v>7089</v>
      </c>
      <c r="K4068" s="273">
        <v>20.350000000000001</v>
      </c>
      <c r="L4068" s="272" t="s">
        <v>7090</v>
      </c>
    </row>
    <row r="4069" spans="1:12">
      <c r="A4069" s="272" t="s">
        <v>10732</v>
      </c>
      <c r="B4069" s="272" t="s">
        <v>10733</v>
      </c>
      <c r="C4069" s="272" t="s">
        <v>10037</v>
      </c>
      <c r="D4069" s="272" t="s">
        <v>10986</v>
      </c>
      <c r="E4069" s="273" t="s">
        <v>7087</v>
      </c>
      <c r="F4069" s="272" t="s">
        <v>7087</v>
      </c>
      <c r="G4069" s="272">
        <v>89781</v>
      </c>
      <c r="H4069" s="272" t="s">
        <v>11309</v>
      </c>
      <c r="I4069" s="272" t="s">
        <v>17</v>
      </c>
      <c r="J4069" s="272" t="s">
        <v>7089</v>
      </c>
      <c r="K4069" s="273">
        <v>30.51</v>
      </c>
      <c r="L4069" s="272" t="s">
        <v>7090</v>
      </c>
    </row>
    <row r="4070" spans="1:12">
      <c r="A4070" s="272" t="s">
        <v>10732</v>
      </c>
      <c r="B4070" s="272" t="s">
        <v>10733</v>
      </c>
      <c r="C4070" s="272" t="s">
        <v>10037</v>
      </c>
      <c r="D4070" s="272" t="s">
        <v>10986</v>
      </c>
      <c r="E4070" s="273" t="s">
        <v>7087</v>
      </c>
      <c r="F4070" s="272" t="s">
        <v>7087</v>
      </c>
      <c r="G4070" s="272">
        <v>89782</v>
      </c>
      <c r="H4070" s="272" t="s">
        <v>11310</v>
      </c>
      <c r="I4070" s="272" t="s">
        <v>17</v>
      </c>
      <c r="J4070" s="272" t="s">
        <v>7147</v>
      </c>
      <c r="K4070" s="273">
        <v>13.85</v>
      </c>
      <c r="L4070" s="272" t="s">
        <v>7090</v>
      </c>
    </row>
    <row r="4071" spans="1:12">
      <c r="A4071" s="272" t="s">
        <v>10732</v>
      </c>
      <c r="B4071" s="272" t="s">
        <v>10733</v>
      </c>
      <c r="C4071" s="272" t="s">
        <v>10037</v>
      </c>
      <c r="D4071" s="272" t="s">
        <v>10986</v>
      </c>
      <c r="E4071" s="273" t="s">
        <v>7087</v>
      </c>
      <c r="F4071" s="272" t="s">
        <v>7087</v>
      </c>
      <c r="G4071" s="272">
        <v>89783</v>
      </c>
      <c r="H4071" s="272" t="s">
        <v>11311</v>
      </c>
      <c r="I4071" s="272" t="s">
        <v>17</v>
      </c>
      <c r="J4071" s="272" t="s">
        <v>7147</v>
      </c>
      <c r="K4071" s="273">
        <v>13.95</v>
      </c>
      <c r="L4071" s="272" t="s">
        <v>7090</v>
      </c>
    </row>
    <row r="4072" spans="1:12">
      <c r="A4072" s="272" t="s">
        <v>10732</v>
      </c>
      <c r="B4072" s="272" t="s">
        <v>10733</v>
      </c>
      <c r="C4072" s="272" t="s">
        <v>10037</v>
      </c>
      <c r="D4072" s="272" t="s">
        <v>10986</v>
      </c>
      <c r="E4072" s="273" t="s">
        <v>7087</v>
      </c>
      <c r="F4072" s="272" t="s">
        <v>7087</v>
      </c>
      <c r="G4072" s="272">
        <v>89784</v>
      </c>
      <c r="H4072" s="272" t="s">
        <v>11312</v>
      </c>
      <c r="I4072" s="272" t="s">
        <v>17</v>
      </c>
      <c r="J4072" s="272" t="s">
        <v>7147</v>
      </c>
      <c r="K4072" s="273">
        <v>23.97</v>
      </c>
      <c r="L4072" s="272" t="s">
        <v>7090</v>
      </c>
    </row>
    <row r="4073" spans="1:12">
      <c r="A4073" s="272" t="s">
        <v>10732</v>
      </c>
      <c r="B4073" s="272" t="s">
        <v>10733</v>
      </c>
      <c r="C4073" s="272" t="s">
        <v>10037</v>
      </c>
      <c r="D4073" s="272" t="s">
        <v>10986</v>
      </c>
      <c r="E4073" s="273" t="s">
        <v>7087</v>
      </c>
      <c r="F4073" s="272" t="s">
        <v>7087</v>
      </c>
      <c r="G4073" s="272">
        <v>89785</v>
      </c>
      <c r="H4073" s="272" t="s">
        <v>11313</v>
      </c>
      <c r="I4073" s="272" t="s">
        <v>17</v>
      </c>
      <c r="J4073" s="272" t="s">
        <v>7147</v>
      </c>
      <c r="K4073" s="273">
        <v>26.12</v>
      </c>
      <c r="L4073" s="272" t="s">
        <v>7090</v>
      </c>
    </row>
    <row r="4074" spans="1:12">
      <c r="A4074" s="272" t="s">
        <v>10732</v>
      </c>
      <c r="B4074" s="272" t="s">
        <v>10733</v>
      </c>
      <c r="C4074" s="272" t="s">
        <v>10037</v>
      </c>
      <c r="D4074" s="272" t="s">
        <v>10986</v>
      </c>
      <c r="E4074" s="273" t="s">
        <v>7087</v>
      </c>
      <c r="F4074" s="272" t="s">
        <v>7087</v>
      </c>
      <c r="G4074" s="272">
        <v>89786</v>
      </c>
      <c r="H4074" s="272" t="s">
        <v>11314</v>
      </c>
      <c r="I4074" s="272" t="s">
        <v>17</v>
      </c>
      <c r="J4074" s="272" t="s">
        <v>7147</v>
      </c>
      <c r="K4074" s="273">
        <v>37.880000000000003</v>
      </c>
      <c r="L4074" s="272" t="s">
        <v>7090</v>
      </c>
    </row>
    <row r="4075" spans="1:12">
      <c r="A4075" s="272" t="s">
        <v>10732</v>
      </c>
      <c r="B4075" s="272" t="s">
        <v>10733</v>
      </c>
      <c r="C4075" s="272" t="s">
        <v>10037</v>
      </c>
      <c r="D4075" s="272" t="s">
        <v>10986</v>
      </c>
      <c r="E4075" s="273" t="s">
        <v>7087</v>
      </c>
      <c r="F4075" s="272" t="s">
        <v>7087</v>
      </c>
      <c r="G4075" s="272">
        <v>89787</v>
      </c>
      <c r="H4075" s="272" t="s">
        <v>11315</v>
      </c>
      <c r="I4075" s="272" t="s">
        <v>17</v>
      </c>
      <c r="J4075" s="272" t="s">
        <v>7089</v>
      </c>
      <c r="K4075" s="273">
        <v>30.18</v>
      </c>
      <c r="L4075" s="272" t="s">
        <v>7090</v>
      </c>
    </row>
    <row r="4076" spans="1:12">
      <c r="A4076" s="272" t="s">
        <v>10732</v>
      </c>
      <c r="B4076" s="272" t="s">
        <v>10733</v>
      </c>
      <c r="C4076" s="272" t="s">
        <v>10037</v>
      </c>
      <c r="D4076" s="272" t="s">
        <v>10986</v>
      </c>
      <c r="E4076" s="273" t="s">
        <v>7087</v>
      </c>
      <c r="F4076" s="272" t="s">
        <v>7087</v>
      </c>
      <c r="G4076" s="272">
        <v>89788</v>
      </c>
      <c r="H4076" s="272" t="s">
        <v>11316</v>
      </c>
      <c r="I4076" s="272" t="s">
        <v>17</v>
      </c>
      <c r="J4076" s="272" t="s">
        <v>7089</v>
      </c>
      <c r="K4076" s="273">
        <v>65.34</v>
      </c>
      <c r="L4076" s="272" t="s">
        <v>7090</v>
      </c>
    </row>
    <row r="4077" spans="1:12">
      <c r="A4077" s="272" t="s">
        <v>10732</v>
      </c>
      <c r="B4077" s="272" t="s">
        <v>10733</v>
      </c>
      <c r="C4077" s="272" t="s">
        <v>10037</v>
      </c>
      <c r="D4077" s="272" t="s">
        <v>10986</v>
      </c>
      <c r="E4077" s="273" t="s">
        <v>7087</v>
      </c>
      <c r="F4077" s="272" t="s">
        <v>7087</v>
      </c>
      <c r="G4077" s="272">
        <v>89789</v>
      </c>
      <c r="H4077" s="272" t="s">
        <v>11317</v>
      </c>
      <c r="I4077" s="272" t="s">
        <v>17</v>
      </c>
      <c r="J4077" s="272" t="s">
        <v>7089</v>
      </c>
      <c r="K4077" s="273">
        <v>55.64</v>
      </c>
      <c r="L4077" s="272" t="s">
        <v>7090</v>
      </c>
    </row>
    <row r="4078" spans="1:12">
      <c r="A4078" s="272" t="s">
        <v>10732</v>
      </c>
      <c r="B4078" s="272" t="s">
        <v>10733</v>
      </c>
      <c r="C4078" s="272" t="s">
        <v>10037</v>
      </c>
      <c r="D4078" s="272" t="s">
        <v>10986</v>
      </c>
      <c r="E4078" s="273" t="s">
        <v>7087</v>
      </c>
      <c r="F4078" s="272" t="s">
        <v>7087</v>
      </c>
      <c r="G4078" s="272">
        <v>89790</v>
      </c>
      <c r="H4078" s="272" t="s">
        <v>11318</v>
      </c>
      <c r="I4078" s="272" t="s">
        <v>17</v>
      </c>
      <c r="J4078" s="272" t="s">
        <v>7089</v>
      </c>
      <c r="K4078" s="273">
        <v>129.78</v>
      </c>
      <c r="L4078" s="272" t="s">
        <v>7090</v>
      </c>
    </row>
    <row r="4079" spans="1:12">
      <c r="A4079" s="272" t="s">
        <v>10732</v>
      </c>
      <c r="B4079" s="272" t="s">
        <v>10733</v>
      </c>
      <c r="C4079" s="272" t="s">
        <v>10037</v>
      </c>
      <c r="D4079" s="272" t="s">
        <v>10986</v>
      </c>
      <c r="E4079" s="273" t="s">
        <v>7087</v>
      </c>
      <c r="F4079" s="272" t="s">
        <v>7087</v>
      </c>
      <c r="G4079" s="272">
        <v>89791</v>
      </c>
      <c r="H4079" s="272" t="s">
        <v>11319</v>
      </c>
      <c r="I4079" s="272" t="s">
        <v>17</v>
      </c>
      <c r="J4079" s="272" t="s">
        <v>7089</v>
      </c>
      <c r="K4079" s="273">
        <v>125.39</v>
      </c>
      <c r="L4079" s="272" t="s">
        <v>7090</v>
      </c>
    </row>
    <row r="4080" spans="1:12">
      <c r="A4080" s="272" t="s">
        <v>10732</v>
      </c>
      <c r="B4080" s="272" t="s">
        <v>10733</v>
      </c>
      <c r="C4080" s="272" t="s">
        <v>10037</v>
      </c>
      <c r="D4080" s="272" t="s">
        <v>10986</v>
      </c>
      <c r="E4080" s="273" t="s">
        <v>7087</v>
      </c>
      <c r="F4080" s="272" t="s">
        <v>7087</v>
      </c>
      <c r="G4080" s="272">
        <v>89792</v>
      </c>
      <c r="H4080" s="272" t="s">
        <v>11320</v>
      </c>
      <c r="I4080" s="272" t="s">
        <v>17</v>
      </c>
      <c r="J4080" s="272" t="s">
        <v>7089</v>
      </c>
      <c r="K4080" s="273">
        <v>153.32</v>
      </c>
      <c r="L4080" s="272" t="s">
        <v>7090</v>
      </c>
    </row>
    <row r="4081" spans="1:12">
      <c r="A4081" s="272" t="s">
        <v>10732</v>
      </c>
      <c r="B4081" s="272" t="s">
        <v>10733</v>
      </c>
      <c r="C4081" s="272" t="s">
        <v>10037</v>
      </c>
      <c r="D4081" s="272" t="s">
        <v>10986</v>
      </c>
      <c r="E4081" s="273" t="s">
        <v>7087</v>
      </c>
      <c r="F4081" s="272" t="s">
        <v>7087</v>
      </c>
      <c r="G4081" s="272">
        <v>89793</v>
      </c>
      <c r="H4081" s="272" t="s">
        <v>11321</v>
      </c>
      <c r="I4081" s="272" t="s">
        <v>17</v>
      </c>
      <c r="J4081" s="272" t="s">
        <v>7089</v>
      </c>
      <c r="K4081" s="273">
        <v>180.63</v>
      </c>
      <c r="L4081" s="272" t="s">
        <v>7090</v>
      </c>
    </row>
    <row r="4082" spans="1:12">
      <c r="A4082" s="272" t="s">
        <v>10732</v>
      </c>
      <c r="B4082" s="272" t="s">
        <v>10733</v>
      </c>
      <c r="C4082" s="272" t="s">
        <v>10037</v>
      </c>
      <c r="D4082" s="272" t="s">
        <v>10986</v>
      </c>
      <c r="E4082" s="273" t="s">
        <v>7087</v>
      </c>
      <c r="F4082" s="272" t="s">
        <v>7087</v>
      </c>
      <c r="G4082" s="272">
        <v>89794</v>
      </c>
      <c r="H4082" s="272" t="s">
        <v>11322</v>
      </c>
      <c r="I4082" s="272" t="s">
        <v>17</v>
      </c>
      <c r="J4082" s="272" t="s">
        <v>7089</v>
      </c>
      <c r="K4082" s="273">
        <v>16.29</v>
      </c>
      <c r="L4082" s="272" t="s">
        <v>7090</v>
      </c>
    </row>
    <row r="4083" spans="1:12">
      <c r="A4083" s="272" t="s">
        <v>10732</v>
      </c>
      <c r="B4083" s="272" t="s">
        <v>10733</v>
      </c>
      <c r="C4083" s="272" t="s">
        <v>10037</v>
      </c>
      <c r="D4083" s="272" t="s">
        <v>10986</v>
      </c>
      <c r="E4083" s="273" t="s">
        <v>7087</v>
      </c>
      <c r="F4083" s="272" t="s">
        <v>7087</v>
      </c>
      <c r="G4083" s="272">
        <v>89795</v>
      </c>
      <c r="H4083" s="272" t="s">
        <v>11323</v>
      </c>
      <c r="I4083" s="272" t="s">
        <v>17</v>
      </c>
      <c r="J4083" s="272" t="s">
        <v>7147</v>
      </c>
      <c r="K4083" s="273">
        <v>39.78</v>
      </c>
      <c r="L4083" s="272" t="s">
        <v>7090</v>
      </c>
    </row>
    <row r="4084" spans="1:12">
      <c r="A4084" s="272" t="s">
        <v>10732</v>
      </c>
      <c r="B4084" s="272" t="s">
        <v>10733</v>
      </c>
      <c r="C4084" s="272" t="s">
        <v>10037</v>
      </c>
      <c r="D4084" s="272" t="s">
        <v>10986</v>
      </c>
      <c r="E4084" s="273" t="s">
        <v>7087</v>
      </c>
      <c r="F4084" s="272" t="s">
        <v>7087</v>
      </c>
      <c r="G4084" s="272">
        <v>89796</v>
      </c>
      <c r="H4084" s="272" t="s">
        <v>11324</v>
      </c>
      <c r="I4084" s="272" t="s">
        <v>17</v>
      </c>
      <c r="J4084" s="272" t="s">
        <v>7147</v>
      </c>
      <c r="K4084" s="273">
        <v>42.33</v>
      </c>
      <c r="L4084" s="272" t="s">
        <v>7090</v>
      </c>
    </row>
    <row r="4085" spans="1:12">
      <c r="A4085" s="272" t="s">
        <v>10732</v>
      </c>
      <c r="B4085" s="272" t="s">
        <v>10733</v>
      </c>
      <c r="C4085" s="272" t="s">
        <v>10037</v>
      </c>
      <c r="D4085" s="272" t="s">
        <v>10986</v>
      </c>
      <c r="E4085" s="273" t="s">
        <v>7087</v>
      </c>
      <c r="F4085" s="272" t="s">
        <v>7087</v>
      </c>
      <c r="G4085" s="272">
        <v>89797</v>
      </c>
      <c r="H4085" s="272" t="s">
        <v>11325</v>
      </c>
      <c r="I4085" s="272" t="s">
        <v>17</v>
      </c>
      <c r="J4085" s="272" t="s">
        <v>7147</v>
      </c>
      <c r="K4085" s="273">
        <v>49.69</v>
      </c>
      <c r="L4085" s="272" t="s">
        <v>7090</v>
      </c>
    </row>
    <row r="4086" spans="1:12">
      <c r="A4086" s="272" t="s">
        <v>10732</v>
      </c>
      <c r="B4086" s="272" t="s">
        <v>10733</v>
      </c>
      <c r="C4086" s="272" t="s">
        <v>10037</v>
      </c>
      <c r="D4086" s="272" t="s">
        <v>10986</v>
      </c>
      <c r="E4086" s="273" t="s">
        <v>7087</v>
      </c>
      <c r="F4086" s="272" t="s">
        <v>7087</v>
      </c>
      <c r="G4086" s="272">
        <v>89801</v>
      </c>
      <c r="H4086" s="272" t="s">
        <v>11326</v>
      </c>
      <c r="I4086" s="272" t="s">
        <v>17</v>
      </c>
      <c r="J4086" s="272" t="s">
        <v>7147</v>
      </c>
      <c r="K4086" s="273">
        <v>9.8000000000000007</v>
      </c>
      <c r="L4086" s="272" t="s">
        <v>7090</v>
      </c>
    </row>
    <row r="4087" spans="1:12">
      <c r="A4087" s="272" t="s">
        <v>10732</v>
      </c>
      <c r="B4087" s="272" t="s">
        <v>10733</v>
      </c>
      <c r="C4087" s="272" t="s">
        <v>10037</v>
      </c>
      <c r="D4087" s="272" t="s">
        <v>10986</v>
      </c>
      <c r="E4087" s="273" t="s">
        <v>7087</v>
      </c>
      <c r="F4087" s="272" t="s">
        <v>7087</v>
      </c>
      <c r="G4087" s="272">
        <v>89802</v>
      </c>
      <c r="H4087" s="272" t="s">
        <v>11327</v>
      </c>
      <c r="I4087" s="272" t="s">
        <v>17</v>
      </c>
      <c r="J4087" s="272" t="s">
        <v>7147</v>
      </c>
      <c r="K4087" s="273">
        <v>10.46</v>
      </c>
      <c r="L4087" s="272" t="s">
        <v>7090</v>
      </c>
    </row>
    <row r="4088" spans="1:12">
      <c r="A4088" s="272" t="s">
        <v>10732</v>
      </c>
      <c r="B4088" s="272" t="s">
        <v>10733</v>
      </c>
      <c r="C4088" s="272" t="s">
        <v>10037</v>
      </c>
      <c r="D4088" s="272" t="s">
        <v>10986</v>
      </c>
      <c r="E4088" s="273" t="s">
        <v>7087</v>
      </c>
      <c r="F4088" s="272" t="s">
        <v>7087</v>
      </c>
      <c r="G4088" s="272">
        <v>89803</v>
      </c>
      <c r="H4088" s="272" t="s">
        <v>11328</v>
      </c>
      <c r="I4088" s="272" t="s">
        <v>17</v>
      </c>
      <c r="J4088" s="272" t="s">
        <v>7147</v>
      </c>
      <c r="K4088" s="273">
        <v>17.54</v>
      </c>
      <c r="L4088" s="272" t="s">
        <v>7090</v>
      </c>
    </row>
    <row r="4089" spans="1:12">
      <c r="A4089" s="272" t="s">
        <v>10732</v>
      </c>
      <c r="B4089" s="272" t="s">
        <v>10733</v>
      </c>
      <c r="C4089" s="272" t="s">
        <v>10037</v>
      </c>
      <c r="D4089" s="272" t="s">
        <v>10986</v>
      </c>
      <c r="E4089" s="273" t="s">
        <v>7087</v>
      </c>
      <c r="F4089" s="272" t="s">
        <v>7087</v>
      </c>
      <c r="G4089" s="272">
        <v>89804</v>
      </c>
      <c r="H4089" s="272" t="s">
        <v>11329</v>
      </c>
      <c r="I4089" s="272" t="s">
        <v>17</v>
      </c>
      <c r="J4089" s="272" t="s">
        <v>7147</v>
      </c>
      <c r="K4089" s="273">
        <v>19.54</v>
      </c>
      <c r="L4089" s="272" t="s">
        <v>7090</v>
      </c>
    </row>
    <row r="4090" spans="1:12">
      <c r="A4090" s="272" t="s">
        <v>10732</v>
      </c>
      <c r="B4090" s="272" t="s">
        <v>10733</v>
      </c>
      <c r="C4090" s="272" t="s">
        <v>10037</v>
      </c>
      <c r="D4090" s="272" t="s">
        <v>10986</v>
      </c>
      <c r="E4090" s="273" t="s">
        <v>7087</v>
      </c>
      <c r="F4090" s="272" t="s">
        <v>7087</v>
      </c>
      <c r="G4090" s="272">
        <v>89805</v>
      </c>
      <c r="H4090" s="272" t="s">
        <v>11330</v>
      </c>
      <c r="I4090" s="272" t="s">
        <v>17</v>
      </c>
      <c r="J4090" s="272" t="s">
        <v>7147</v>
      </c>
      <c r="K4090" s="273">
        <v>20.43</v>
      </c>
      <c r="L4090" s="272" t="s">
        <v>7090</v>
      </c>
    </row>
    <row r="4091" spans="1:12">
      <c r="A4091" s="272" t="s">
        <v>10732</v>
      </c>
      <c r="B4091" s="272" t="s">
        <v>10733</v>
      </c>
      <c r="C4091" s="272" t="s">
        <v>10037</v>
      </c>
      <c r="D4091" s="272" t="s">
        <v>10986</v>
      </c>
      <c r="E4091" s="273" t="s">
        <v>7087</v>
      </c>
      <c r="F4091" s="272" t="s">
        <v>7087</v>
      </c>
      <c r="G4091" s="272">
        <v>89806</v>
      </c>
      <c r="H4091" s="272" t="s">
        <v>11331</v>
      </c>
      <c r="I4091" s="272" t="s">
        <v>17</v>
      </c>
      <c r="J4091" s="272" t="s">
        <v>7147</v>
      </c>
      <c r="K4091" s="273">
        <v>21.32</v>
      </c>
      <c r="L4091" s="272" t="s">
        <v>7090</v>
      </c>
    </row>
    <row r="4092" spans="1:12">
      <c r="A4092" s="272" t="s">
        <v>10732</v>
      </c>
      <c r="B4092" s="272" t="s">
        <v>10733</v>
      </c>
      <c r="C4092" s="272" t="s">
        <v>10037</v>
      </c>
      <c r="D4092" s="272" t="s">
        <v>10986</v>
      </c>
      <c r="E4092" s="273" t="s">
        <v>7087</v>
      </c>
      <c r="F4092" s="272" t="s">
        <v>7087</v>
      </c>
      <c r="G4092" s="272">
        <v>89807</v>
      </c>
      <c r="H4092" s="272" t="s">
        <v>11332</v>
      </c>
      <c r="I4092" s="272" t="s">
        <v>17</v>
      </c>
      <c r="J4092" s="272" t="s">
        <v>7147</v>
      </c>
      <c r="K4092" s="273">
        <v>36.049999999999997</v>
      </c>
      <c r="L4092" s="272" t="s">
        <v>7090</v>
      </c>
    </row>
    <row r="4093" spans="1:12">
      <c r="A4093" s="272" t="s">
        <v>10732</v>
      </c>
      <c r="B4093" s="272" t="s">
        <v>10733</v>
      </c>
      <c r="C4093" s="272" t="s">
        <v>10037</v>
      </c>
      <c r="D4093" s="272" t="s">
        <v>10986</v>
      </c>
      <c r="E4093" s="273" t="s">
        <v>7087</v>
      </c>
      <c r="F4093" s="272" t="s">
        <v>7087</v>
      </c>
      <c r="G4093" s="272">
        <v>89808</v>
      </c>
      <c r="H4093" s="272" t="s">
        <v>11333</v>
      </c>
      <c r="I4093" s="272" t="s">
        <v>17</v>
      </c>
      <c r="J4093" s="272" t="s">
        <v>7147</v>
      </c>
      <c r="K4093" s="273">
        <v>54.9</v>
      </c>
      <c r="L4093" s="272" t="s">
        <v>7090</v>
      </c>
    </row>
    <row r="4094" spans="1:12">
      <c r="A4094" s="272" t="s">
        <v>10732</v>
      </c>
      <c r="B4094" s="272" t="s">
        <v>10733</v>
      </c>
      <c r="C4094" s="272" t="s">
        <v>10037</v>
      </c>
      <c r="D4094" s="272" t="s">
        <v>10986</v>
      </c>
      <c r="E4094" s="273" t="s">
        <v>7087</v>
      </c>
      <c r="F4094" s="272" t="s">
        <v>7087</v>
      </c>
      <c r="G4094" s="272">
        <v>89809</v>
      </c>
      <c r="H4094" s="272" t="s">
        <v>11334</v>
      </c>
      <c r="I4094" s="272" t="s">
        <v>17</v>
      </c>
      <c r="J4094" s="272" t="s">
        <v>7147</v>
      </c>
      <c r="K4094" s="273">
        <v>28.34</v>
      </c>
      <c r="L4094" s="272" t="s">
        <v>7090</v>
      </c>
    </row>
    <row r="4095" spans="1:12">
      <c r="A4095" s="272" t="s">
        <v>10732</v>
      </c>
      <c r="B4095" s="272" t="s">
        <v>10733</v>
      </c>
      <c r="C4095" s="272" t="s">
        <v>10037</v>
      </c>
      <c r="D4095" s="272" t="s">
        <v>10986</v>
      </c>
      <c r="E4095" s="273" t="s">
        <v>7087</v>
      </c>
      <c r="F4095" s="272" t="s">
        <v>7087</v>
      </c>
      <c r="G4095" s="272">
        <v>89810</v>
      </c>
      <c r="H4095" s="272" t="s">
        <v>11335</v>
      </c>
      <c r="I4095" s="272" t="s">
        <v>17</v>
      </c>
      <c r="J4095" s="272" t="s">
        <v>7147</v>
      </c>
      <c r="K4095" s="273">
        <v>29.1</v>
      </c>
      <c r="L4095" s="272" t="s">
        <v>7090</v>
      </c>
    </row>
    <row r="4096" spans="1:12">
      <c r="A4096" s="272" t="s">
        <v>10732</v>
      </c>
      <c r="B4096" s="272" t="s">
        <v>10733</v>
      </c>
      <c r="C4096" s="272" t="s">
        <v>10037</v>
      </c>
      <c r="D4096" s="272" t="s">
        <v>10986</v>
      </c>
      <c r="E4096" s="273" t="s">
        <v>7087</v>
      </c>
      <c r="F4096" s="272" t="s">
        <v>7087</v>
      </c>
      <c r="G4096" s="272">
        <v>89811</v>
      </c>
      <c r="H4096" s="272" t="s">
        <v>11336</v>
      </c>
      <c r="I4096" s="272" t="s">
        <v>17</v>
      </c>
      <c r="J4096" s="272" t="s">
        <v>7147</v>
      </c>
      <c r="K4096" s="273">
        <v>42.11</v>
      </c>
      <c r="L4096" s="272" t="s">
        <v>7090</v>
      </c>
    </row>
    <row r="4097" spans="1:12">
      <c r="A4097" s="272" t="s">
        <v>10732</v>
      </c>
      <c r="B4097" s="272" t="s">
        <v>10733</v>
      </c>
      <c r="C4097" s="272" t="s">
        <v>10037</v>
      </c>
      <c r="D4097" s="272" t="s">
        <v>10986</v>
      </c>
      <c r="E4097" s="273" t="s">
        <v>7087</v>
      </c>
      <c r="F4097" s="272" t="s">
        <v>7087</v>
      </c>
      <c r="G4097" s="272">
        <v>89812</v>
      </c>
      <c r="H4097" s="272" t="s">
        <v>11337</v>
      </c>
      <c r="I4097" s="272" t="s">
        <v>17</v>
      </c>
      <c r="J4097" s="272" t="s">
        <v>7147</v>
      </c>
      <c r="K4097" s="273">
        <v>74.180000000000007</v>
      </c>
      <c r="L4097" s="272" t="s">
        <v>7090</v>
      </c>
    </row>
    <row r="4098" spans="1:12">
      <c r="A4098" s="272" t="s">
        <v>10732</v>
      </c>
      <c r="B4098" s="272" t="s">
        <v>10733</v>
      </c>
      <c r="C4098" s="272" t="s">
        <v>10037</v>
      </c>
      <c r="D4098" s="272" t="s">
        <v>10986</v>
      </c>
      <c r="E4098" s="273" t="s">
        <v>7087</v>
      </c>
      <c r="F4098" s="272" t="s">
        <v>7087</v>
      </c>
      <c r="G4098" s="272">
        <v>89813</v>
      </c>
      <c r="H4098" s="272" t="s">
        <v>11338</v>
      </c>
      <c r="I4098" s="272" t="s">
        <v>17</v>
      </c>
      <c r="J4098" s="272" t="s">
        <v>7147</v>
      </c>
      <c r="K4098" s="273">
        <v>5.18</v>
      </c>
      <c r="L4098" s="272" t="s">
        <v>7090</v>
      </c>
    </row>
    <row r="4099" spans="1:12">
      <c r="A4099" s="272" t="s">
        <v>10732</v>
      </c>
      <c r="B4099" s="272" t="s">
        <v>10733</v>
      </c>
      <c r="C4099" s="272" t="s">
        <v>10037</v>
      </c>
      <c r="D4099" s="272" t="s">
        <v>10986</v>
      </c>
      <c r="E4099" s="273" t="s">
        <v>7087</v>
      </c>
      <c r="F4099" s="272" t="s">
        <v>7087</v>
      </c>
      <c r="G4099" s="272">
        <v>89814</v>
      </c>
      <c r="H4099" s="272" t="s">
        <v>11339</v>
      </c>
      <c r="I4099" s="272" t="s">
        <v>17</v>
      </c>
      <c r="J4099" s="272" t="s">
        <v>7147</v>
      </c>
      <c r="K4099" s="273">
        <v>16.75</v>
      </c>
      <c r="L4099" s="272" t="s">
        <v>7090</v>
      </c>
    </row>
    <row r="4100" spans="1:12">
      <c r="A4100" s="272" t="s">
        <v>10732</v>
      </c>
      <c r="B4100" s="272" t="s">
        <v>10733</v>
      </c>
      <c r="C4100" s="272" t="s">
        <v>10037</v>
      </c>
      <c r="D4100" s="272" t="s">
        <v>10986</v>
      </c>
      <c r="E4100" s="273" t="s">
        <v>7087</v>
      </c>
      <c r="F4100" s="272" t="s">
        <v>7087</v>
      </c>
      <c r="G4100" s="272">
        <v>89815</v>
      </c>
      <c r="H4100" s="272" t="s">
        <v>11340</v>
      </c>
      <c r="I4100" s="272" t="s">
        <v>17</v>
      </c>
      <c r="J4100" s="272" t="s">
        <v>7089</v>
      </c>
      <c r="K4100" s="273">
        <v>23.61</v>
      </c>
      <c r="L4100" s="272" t="s">
        <v>7090</v>
      </c>
    </row>
    <row r="4101" spans="1:12">
      <c r="A4101" s="272" t="s">
        <v>10732</v>
      </c>
      <c r="B4101" s="272" t="s">
        <v>10733</v>
      </c>
      <c r="C4101" s="272" t="s">
        <v>10037</v>
      </c>
      <c r="D4101" s="272" t="s">
        <v>10986</v>
      </c>
      <c r="E4101" s="273" t="s">
        <v>7087</v>
      </c>
      <c r="F4101" s="272" t="s">
        <v>7087</v>
      </c>
      <c r="G4101" s="272">
        <v>89816</v>
      </c>
      <c r="H4101" s="272" t="s">
        <v>11341</v>
      </c>
      <c r="I4101" s="272" t="s">
        <v>17</v>
      </c>
      <c r="J4101" s="272" t="s">
        <v>7089</v>
      </c>
      <c r="K4101" s="273">
        <v>34.08</v>
      </c>
      <c r="L4101" s="272" t="s">
        <v>7090</v>
      </c>
    </row>
    <row r="4102" spans="1:12">
      <c r="A4102" s="272" t="s">
        <v>10732</v>
      </c>
      <c r="B4102" s="272" t="s">
        <v>10733</v>
      </c>
      <c r="C4102" s="272" t="s">
        <v>10037</v>
      </c>
      <c r="D4102" s="272" t="s">
        <v>10986</v>
      </c>
      <c r="E4102" s="273" t="s">
        <v>7087</v>
      </c>
      <c r="F4102" s="272" t="s">
        <v>7087</v>
      </c>
      <c r="G4102" s="272">
        <v>89817</v>
      </c>
      <c r="H4102" s="272" t="s">
        <v>11342</v>
      </c>
      <c r="I4102" s="272" t="s">
        <v>17</v>
      </c>
      <c r="J4102" s="272" t="s">
        <v>7147</v>
      </c>
      <c r="K4102" s="273">
        <v>12.74</v>
      </c>
      <c r="L4102" s="272" t="s">
        <v>7090</v>
      </c>
    </row>
    <row r="4103" spans="1:12">
      <c r="A4103" s="272" t="s">
        <v>10732</v>
      </c>
      <c r="B4103" s="272" t="s">
        <v>10733</v>
      </c>
      <c r="C4103" s="272" t="s">
        <v>10037</v>
      </c>
      <c r="D4103" s="272" t="s">
        <v>10986</v>
      </c>
      <c r="E4103" s="273" t="s">
        <v>7087</v>
      </c>
      <c r="F4103" s="272" t="s">
        <v>7087</v>
      </c>
      <c r="G4103" s="272">
        <v>89818</v>
      </c>
      <c r="H4103" s="272" t="s">
        <v>11343</v>
      </c>
      <c r="I4103" s="272" t="s">
        <v>17</v>
      </c>
      <c r="J4103" s="272" t="s">
        <v>7089</v>
      </c>
      <c r="K4103" s="273">
        <v>43.78</v>
      </c>
      <c r="L4103" s="272" t="s">
        <v>7090</v>
      </c>
    </row>
    <row r="4104" spans="1:12">
      <c r="A4104" s="272" t="s">
        <v>10732</v>
      </c>
      <c r="B4104" s="272" t="s">
        <v>10733</v>
      </c>
      <c r="C4104" s="272" t="s">
        <v>10037</v>
      </c>
      <c r="D4104" s="272" t="s">
        <v>10986</v>
      </c>
      <c r="E4104" s="273" t="s">
        <v>7087</v>
      </c>
      <c r="F4104" s="272" t="s">
        <v>7087</v>
      </c>
      <c r="G4104" s="272">
        <v>89819</v>
      </c>
      <c r="H4104" s="272" t="s">
        <v>11344</v>
      </c>
      <c r="I4104" s="272" t="s">
        <v>17</v>
      </c>
      <c r="J4104" s="272" t="s">
        <v>7147</v>
      </c>
      <c r="K4104" s="273">
        <v>23.43</v>
      </c>
      <c r="L4104" s="272" t="s">
        <v>7090</v>
      </c>
    </row>
    <row r="4105" spans="1:12">
      <c r="A4105" s="272" t="s">
        <v>10732</v>
      </c>
      <c r="B4105" s="272" t="s">
        <v>10733</v>
      </c>
      <c r="C4105" s="272" t="s">
        <v>10037</v>
      </c>
      <c r="D4105" s="272" t="s">
        <v>10986</v>
      </c>
      <c r="E4105" s="273" t="s">
        <v>7087</v>
      </c>
      <c r="F4105" s="272" t="s">
        <v>7087</v>
      </c>
      <c r="G4105" s="272">
        <v>89821</v>
      </c>
      <c r="H4105" s="272" t="s">
        <v>11345</v>
      </c>
      <c r="I4105" s="272" t="s">
        <v>17</v>
      </c>
      <c r="J4105" s="272" t="s">
        <v>7147</v>
      </c>
      <c r="K4105" s="273">
        <v>16.8</v>
      </c>
      <c r="L4105" s="272" t="s">
        <v>7090</v>
      </c>
    </row>
    <row r="4106" spans="1:12">
      <c r="A4106" s="272" t="s">
        <v>10732</v>
      </c>
      <c r="B4106" s="272" t="s">
        <v>10733</v>
      </c>
      <c r="C4106" s="272" t="s">
        <v>10037</v>
      </c>
      <c r="D4106" s="272" t="s">
        <v>10986</v>
      </c>
      <c r="E4106" s="273" t="s">
        <v>7087</v>
      </c>
      <c r="F4106" s="272" t="s">
        <v>7087</v>
      </c>
      <c r="G4106" s="272">
        <v>89822</v>
      </c>
      <c r="H4106" s="272" t="s">
        <v>11346</v>
      </c>
      <c r="I4106" s="272" t="s">
        <v>17</v>
      </c>
      <c r="J4106" s="272" t="s">
        <v>7089</v>
      </c>
      <c r="K4106" s="273">
        <v>21.25</v>
      </c>
      <c r="L4106" s="272" t="s">
        <v>7090</v>
      </c>
    </row>
    <row r="4107" spans="1:12">
      <c r="A4107" s="272" t="s">
        <v>10732</v>
      </c>
      <c r="B4107" s="272" t="s">
        <v>10733</v>
      </c>
      <c r="C4107" s="272" t="s">
        <v>10037</v>
      </c>
      <c r="D4107" s="272" t="s">
        <v>10986</v>
      </c>
      <c r="E4107" s="273" t="s">
        <v>7087</v>
      </c>
      <c r="F4107" s="272" t="s">
        <v>7087</v>
      </c>
      <c r="G4107" s="272">
        <v>89823</v>
      </c>
      <c r="H4107" s="272" t="s">
        <v>11347</v>
      </c>
      <c r="I4107" s="272" t="s">
        <v>17</v>
      </c>
      <c r="J4107" s="272" t="s">
        <v>7147</v>
      </c>
      <c r="K4107" s="273">
        <v>34.049999999999997</v>
      </c>
      <c r="L4107" s="272" t="s">
        <v>7090</v>
      </c>
    </row>
    <row r="4108" spans="1:12">
      <c r="A4108" s="272" t="s">
        <v>10732</v>
      </c>
      <c r="B4108" s="272" t="s">
        <v>10733</v>
      </c>
      <c r="C4108" s="272" t="s">
        <v>10037</v>
      </c>
      <c r="D4108" s="272" t="s">
        <v>10986</v>
      </c>
      <c r="E4108" s="273" t="s">
        <v>7087</v>
      </c>
      <c r="F4108" s="272" t="s">
        <v>7087</v>
      </c>
      <c r="G4108" s="272">
        <v>89824</v>
      </c>
      <c r="H4108" s="272" t="s">
        <v>11348</v>
      </c>
      <c r="I4108" s="272" t="s">
        <v>17</v>
      </c>
      <c r="J4108" s="272" t="s">
        <v>7089</v>
      </c>
      <c r="K4108" s="273">
        <v>32</v>
      </c>
      <c r="L4108" s="272" t="s">
        <v>7090</v>
      </c>
    </row>
    <row r="4109" spans="1:12">
      <c r="A4109" s="272" t="s">
        <v>10732</v>
      </c>
      <c r="B4109" s="272" t="s">
        <v>10733</v>
      </c>
      <c r="C4109" s="272" t="s">
        <v>10037</v>
      </c>
      <c r="D4109" s="272" t="s">
        <v>10986</v>
      </c>
      <c r="E4109" s="273" t="s">
        <v>7087</v>
      </c>
      <c r="F4109" s="272" t="s">
        <v>7087</v>
      </c>
      <c r="G4109" s="272">
        <v>89825</v>
      </c>
      <c r="H4109" s="272" t="s">
        <v>11349</v>
      </c>
      <c r="I4109" s="272" t="s">
        <v>17</v>
      </c>
      <c r="J4109" s="272" t="s">
        <v>7147</v>
      </c>
      <c r="K4109" s="273">
        <v>17.11</v>
      </c>
      <c r="L4109" s="272" t="s">
        <v>7090</v>
      </c>
    </row>
    <row r="4110" spans="1:12">
      <c r="A4110" s="272" t="s">
        <v>10732</v>
      </c>
      <c r="B4110" s="272" t="s">
        <v>10733</v>
      </c>
      <c r="C4110" s="272" t="s">
        <v>10037</v>
      </c>
      <c r="D4110" s="272" t="s">
        <v>10986</v>
      </c>
      <c r="E4110" s="273" t="s">
        <v>7087</v>
      </c>
      <c r="F4110" s="272" t="s">
        <v>7087</v>
      </c>
      <c r="G4110" s="272">
        <v>89826</v>
      </c>
      <c r="H4110" s="272" t="s">
        <v>11350</v>
      </c>
      <c r="I4110" s="272" t="s">
        <v>17</v>
      </c>
      <c r="J4110" s="272" t="s">
        <v>7089</v>
      </c>
      <c r="K4110" s="273">
        <v>103.29</v>
      </c>
      <c r="L4110" s="272" t="s">
        <v>7090</v>
      </c>
    </row>
    <row r="4111" spans="1:12">
      <c r="A4111" s="272" t="s">
        <v>10732</v>
      </c>
      <c r="B4111" s="272" t="s">
        <v>10733</v>
      </c>
      <c r="C4111" s="272" t="s">
        <v>10037</v>
      </c>
      <c r="D4111" s="272" t="s">
        <v>10986</v>
      </c>
      <c r="E4111" s="273" t="s">
        <v>7087</v>
      </c>
      <c r="F4111" s="272" t="s">
        <v>7087</v>
      </c>
      <c r="G4111" s="272">
        <v>89827</v>
      </c>
      <c r="H4111" s="272" t="s">
        <v>11351</v>
      </c>
      <c r="I4111" s="272" t="s">
        <v>17</v>
      </c>
      <c r="J4111" s="272" t="s">
        <v>7147</v>
      </c>
      <c r="K4111" s="273">
        <v>19.260000000000002</v>
      </c>
      <c r="L4111" s="272" t="s">
        <v>7090</v>
      </c>
    </row>
    <row r="4112" spans="1:12">
      <c r="A4112" s="272" t="s">
        <v>10732</v>
      </c>
      <c r="B4112" s="272" t="s">
        <v>10733</v>
      </c>
      <c r="C4112" s="272" t="s">
        <v>10037</v>
      </c>
      <c r="D4112" s="272" t="s">
        <v>10986</v>
      </c>
      <c r="E4112" s="273" t="s">
        <v>7087</v>
      </c>
      <c r="F4112" s="272" t="s">
        <v>7087</v>
      </c>
      <c r="G4112" s="272">
        <v>89828</v>
      </c>
      <c r="H4112" s="272" t="s">
        <v>11352</v>
      </c>
      <c r="I4112" s="272" t="s">
        <v>17</v>
      </c>
      <c r="J4112" s="272" t="s">
        <v>7089</v>
      </c>
      <c r="K4112" s="273">
        <v>49.53</v>
      </c>
      <c r="L4112" s="272" t="s">
        <v>7090</v>
      </c>
    </row>
    <row r="4113" spans="1:12">
      <c r="A4113" s="272" t="s">
        <v>10732</v>
      </c>
      <c r="B4113" s="272" t="s">
        <v>10733</v>
      </c>
      <c r="C4113" s="272" t="s">
        <v>10037</v>
      </c>
      <c r="D4113" s="272" t="s">
        <v>10986</v>
      </c>
      <c r="E4113" s="273" t="s">
        <v>7087</v>
      </c>
      <c r="F4113" s="272" t="s">
        <v>7087</v>
      </c>
      <c r="G4113" s="272">
        <v>89829</v>
      </c>
      <c r="H4113" s="272" t="s">
        <v>11353</v>
      </c>
      <c r="I4113" s="272" t="s">
        <v>17</v>
      </c>
      <c r="J4113" s="272" t="s">
        <v>7147</v>
      </c>
      <c r="K4113" s="273">
        <v>35.270000000000003</v>
      </c>
      <c r="L4113" s="272" t="s">
        <v>7090</v>
      </c>
    </row>
    <row r="4114" spans="1:12">
      <c r="A4114" s="272" t="s">
        <v>10732</v>
      </c>
      <c r="B4114" s="272" t="s">
        <v>10733</v>
      </c>
      <c r="C4114" s="272" t="s">
        <v>10037</v>
      </c>
      <c r="D4114" s="272" t="s">
        <v>10986</v>
      </c>
      <c r="E4114" s="273" t="s">
        <v>7087</v>
      </c>
      <c r="F4114" s="272" t="s">
        <v>7087</v>
      </c>
      <c r="G4114" s="272">
        <v>89830</v>
      </c>
      <c r="H4114" s="272" t="s">
        <v>11354</v>
      </c>
      <c r="I4114" s="272" t="s">
        <v>17</v>
      </c>
      <c r="J4114" s="272" t="s">
        <v>7147</v>
      </c>
      <c r="K4114" s="273">
        <v>37.17</v>
      </c>
      <c r="L4114" s="272" t="s">
        <v>7090</v>
      </c>
    </row>
    <row r="4115" spans="1:12">
      <c r="A4115" s="272" t="s">
        <v>10732</v>
      </c>
      <c r="B4115" s="272" t="s">
        <v>10733</v>
      </c>
      <c r="C4115" s="272" t="s">
        <v>10037</v>
      </c>
      <c r="D4115" s="272" t="s">
        <v>10986</v>
      </c>
      <c r="E4115" s="273" t="s">
        <v>7087</v>
      </c>
      <c r="F4115" s="272" t="s">
        <v>7087</v>
      </c>
      <c r="G4115" s="272">
        <v>89831</v>
      </c>
      <c r="H4115" s="272" t="s">
        <v>11355</v>
      </c>
      <c r="I4115" s="272" t="s">
        <v>17</v>
      </c>
      <c r="J4115" s="272" t="s">
        <v>7089</v>
      </c>
      <c r="K4115" s="273">
        <v>52.87</v>
      </c>
      <c r="L4115" s="272" t="s">
        <v>7090</v>
      </c>
    </row>
    <row r="4116" spans="1:12">
      <c r="A4116" s="272" t="s">
        <v>10732</v>
      </c>
      <c r="B4116" s="272" t="s">
        <v>10733</v>
      </c>
      <c r="C4116" s="272" t="s">
        <v>10037</v>
      </c>
      <c r="D4116" s="272" t="s">
        <v>10986</v>
      </c>
      <c r="E4116" s="273" t="s">
        <v>7087</v>
      </c>
      <c r="F4116" s="272" t="s">
        <v>7087</v>
      </c>
      <c r="G4116" s="272">
        <v>89832</v>
      </c>
      <c r="H4116" s="272" t="s">
        <v>11356</v>
      </c>
      <c r="I4116" s="272" t="s">
        <v>17</v>
      </c>
      <c r="J4116" s="272" t="s">
        <v>7089</v>
      </c>
      <c r="K4116" s="273">
        <v>34.6</v>
      </c>
      <c r="L4116" s="272" t="s">
        <v>7090</v>
      </c>
    </row>
    <row r="4117" spans="1:12">
      <c r="A4117" s="272" t="s">
        <v>10732</v>
      </c>
      <c r="B4117" s="272" t="s">
        <v>10733</v>
      </c>
      <c r="C4117" s="272" t="s">
        <v>10037</v>
      </c>
      <c r="D4117" s="272" t="s">
        <v>10986</v>
      </c>
      <c r="E4117" s="273" t="s">
        <v>7087</v>
      </c>
      <c r="F4117" s="272" t="s">
        <v>7087</v>
      </c>
      <c r="G4117" s="272">
        <v>89833</v>
      </c>
      <c r="H4117" s="272" t="s">
        <v>11357</v>
      </c>
      <c r="I4117" s="272" t="s">
        <v>17</v>
      </c>
      <c r="J4117" s="272" t="s">
        <v>7147</v>
      </c>
      <c r="K4117" s="273">
        <v>43.96</v>
      </c>
      <c r="L4117" s="272" t="s">
        <v>7090</v>
      </c>
    </row>
    <row r="4118" spans="1:12">
      <c r="A4118" s="272" t="s">
        <v>10732</v>
      </c>
      <c r="B4118" s="272" t="s">
        <v>10733</v>
      </c>
      <c r="C4118" s="272" t="s">
        <v>10037</v>
      </c>
      <c r="D4118" s="272" t="s">
        <v>10986</v>
      </c>
      <c r="E4118" s="273" t="s">
        <v>7087</v>
      </c>
      <c r="F4118" s="272" t="s">
        <v>7087</v>
      </c>
      <c r="G4118" s="272">
        <v>89834</v>
      </c>
      <c r="H4118" s="272" t="s">
        <v>11358</v>
      </c>
      <c r="I4118" s="272" t="s">
        <v>17</v>
      </c>
      <c r="J4118" s="272" t="s">
        <v>7147</v>
      </c>
      <c r="K4118" s="273">
        <v>51.32</v>
      </c>
      <c r="L4118" s="272" t="s">
        <v>7090</v>
      </c>
    </row>
    <row r="4119" spans="1:12">
      <c r="A4119" s="272" t="s">
        <v>10732</v>
      </c>
      <c r="B4119" s="272" t="s">
        <v>10733</v>
      </c>
      <c r="C4119" s="272" t="s">
        <v>10037</v>
      </c>
      <c r="D4119" s="272" t="s">
        <v>10986</v>
      </c>
      <c r="E4119" s="273" t="s">
        <v>7087</v>
      </c>
      <c r="F4119" s="272" t="s">
        <v>7087</v>
      </c>
      <c r="G4119" s="272">
        <v>89835</v>
      </c>
      <c r="H4119" s="272" t="s">
        <v>11359</v>
      </c>
      <c r="I4119" s="272" t="s">
        <v>17</v>
      </c>
      <c r="J4119" s="272" t="s">
        <v>7089</v>
      </c>
      <c r="K4119" s="273">
        <v>36.35</v>
      </c>
      <c r="L4119" s="272" t="s">
        <v>7090</v>
      </c>
    </row>
    <row r="4120" spans="1:12">
      <c r="A4120" s="272" t="s">
        <v>10732</v>
      </c>
      <c r="B4120" s="272" t="s">
        <v>10733</v>
      </c>
      <c r="C4120" s="272" t="s">
        <v>10037</v>
      </c>
      <c r="D4120" s="272" t="s">
        <v>10986</v>
      </c>
      <c r="E4120" s="273" t="s">
        <v>7087</v>
      </c>
      <c r="F4120" s="272" t="s">
        <v>7087</v>
      </c>
      <c r="G4120" s="272">
        <v>89836</v>
      </c>
      <c r="H4120" s="272" t="s">
        <v>11360</v>
      </c>
      <c r="I4120" s="272" t="s">
        <v>17</v>
      </c>
      <c r="J4120" s="272" t="s">
        <v>7089</v>
      </c>
      <c r="K4120" s="273">
        <v>162.29</v>
      </c>
      <c r="L4120" s="272" t="s">
        <v>7090</v>
      </c>
    </row>
    <row r="4121" spans="1:12">
      <c r="A4121" s="272" t="s">
        <v>10732</v>
      </c>
      <c r="B4121" s="272" t="s">
        <v>10733</v>
      </c>
      <c r="C4121" s="272" t="s">
        <v>10037</v>
      </c>
      <c r="D4121" s="272" t="s">
        <v>10986</v>
      </c>
      <c r="E4121" s="273" t="s">
        <v>7087</v>
      </c>
      <c r="F4121" s="272" t="s">
        <v>7087</v>
      </c>
      <c r="G4121" s="272">
        <v>89837</v>
      </c>
      <c r="H4121" s="272" t="s">
        <v>11361</v>
      </c>
      <c r="I4121" s="272" t="s">
        <v>17</v>
      </c>
      <c r="J4121" s="272" t="s">
        <v>7089</v>
      </c>
      <c r="K4121" s="273">
        <v>109.04</v>
      </c>
      <c r="L4121" s="272" t="s">
        <v>7090</v>
      </c>
    </row>
    <row r="4122" spans="1:12">
      <c r="A4122" s="272" t="s">
        <v>10732</v>
      </c>
      <c r="B4122" s="272" t="s">
        <v>10733</v>
      </c>
      <c r="C4122" s="272" t="s">
        <v>10037</v>
      </c>
      <c r="D4122" s="272" t="s">
        <v>10986</v>
      </c>
      <c r="E4122" s="273" t="s">
        <v>7087</v>
      </c>
      <c r="F4122" s="272" t="s">
        <v>7087</v>
      </c>
      <c r="G4122" s="272">
        <v>89838</v>
      </c>
      <c r="H4122" s="272" t="s">
        <v>11362</v>
      </c>
      <c r="I4122" s="272" t="s">
        <v>17</v>
      </c>
      <c r="J4122" s="272" t="s">
        <v>7089</v>
      </c>
      <c r="K4122" s="273">
        <v>125.04</v>
      </c>
      <c r="L4122" s="272" t="s">
        <v>7090</v>
      </c>
    </row>
    <row r="4123" spans="1:12">
      <c r="A4123" s="272" t="s">
        <v>10732</v>
      </c>
      <c r="B4123" s="272" t="s">
        <v>10733</v>
      </c>
      <c r="C4123" s="272" t="s">
        <v>10037</v>
      </c>
      <c r="D4123" s="272" t="s">
        <v>10986</v>
      </c>
      <c r="E4123" s="273" t="s">
        <v>7087</v>
      </c>
      <c r="F4123" s="272" t="s">
        <v>7087</v>
      </c>
      <c r="G4123" s="272">
        <v>89839</v>
      </c>
      <c r="H4123" s="272" t="s">
        <v>11363</v>
      </c>
      <c r="I4123" s="272" t="s">
        <v>17</v>
      </c>
      <c r="J4123" s="272" t="s">
        <v>7089</v>
      </c>
      <c r="K4123" s="273">
        <v>141.68</v>
      </c>
      <c r="L4123" s="272" t="s">
        <v>7090</v>
      </c>
    </row>
    <row r="4124" spans="1:12">
      <c r="A4124" s="272" t="s">
        <v>10732</v>
      </c>
      <c r="B4124" s="272" t="s">
        <v>10733</v>
      </c>
      <c r="C4124" s="272" t="s">
        <v>10037</v>
      </c>
      <c r="D4124" s="272" t="s">
        <v>10986</v>
      </c>
      <c r="E4124" s="273" t="s">
        <v>7087</v>
      </c>
      <c r="F4124" s="272" t="s">
        <v>7087</v>
      </c>
      <c r="G4124" s="272">
        <v>89840</v>
      </c>
      <c r="H4124" s="272" t="s">
        <v>11364</v>
      </c>
      <c r="I4124" s="272" t="s">
        <v>17</v>
      </c>
      <c r="J4124" s="272" t="s">
        <v>7089</v>
      </c>
      <c r="K4124" s="273">
        <v>147.28</v>
      </c>
      <c r="L4124" s="272" t="s">
        <v>7090</v>
      </c>
    </row>
    <row r="4125" spans="1:12">
      <c r="A4125" s="272" t="s">
        <v>10732</v>
      </c>
      <c r="B4125" s="272" t="s">
        <v>10733</v>
      </c>
      <c r="C4125" s="272" t="s">
        <v>10037</v>
      </c>
      <c r="D4125" s="272" t="s">
        <v>10986</v>
      </c>
      <c r="E4125" s="273" t="s">
        <v>7087</v>
      </c>
      <c r="F4125" s="272" t="s">
        <v>7087</v>
      </c>
      <c r="G4125" s="272">
        <v>89841</v>
      </c>
      <c r="H4125" s="272" t="s">
        <v>11365</v>
      </c>
      <c r="I4125" s="272" t="s">
        <v>17</v>
      </c>
      <c r="J4125" s="272" t="s">
        <v>7089</v>
      </c>
      <c r="K4125" s="273">
        <v>214.78</v>
      </c>
      <c r="L4125" s="272" t="s">
        <v>7090</v>
      </c>
    </row>
    <row r="4126" spans="1:12">
      <c r="A4126" s="272" t="s">
        <v>10732</v>
      </c>
      <c r="B4126" s="272" t="s">
        <v>10733</v>
      </c>
      <c r="C4126" s="272" t="s">
        <v>10037</v>
      </c>
      <c r="D4126" s="272" t="s">
        <v>10986</v>
      </c>
      <c r="E4126" s="273" t="s">
        <v>7087</v>
      </c>
      <c r="F4126" s="272" t="s">
        <v>7087</v>
      </c>
      <c r="G4126" s="272">
        <v>89842</v>
      </c>
      <c r="H4126" s="272" t="s">
        <v>11366</v>
      </c>
      <c r="I4126" s="272" t="s">
        <v>17</v>
      </c>
      <c r="J4126" s="272" t="s">
        <v>7089</v>
      </c>
      <c r="K4126" s="273">
        <v>41.84</v>
      </c>
      <c r="L4126" s="272" t="s">
        <v>7090</v>
      </c>
    </row>
    <row r="4127" spans="1:12">
      <c r="A4127" s="272" t="s">
        <v>10732</v>
      </c>
      <c r="B4127" s="272" t="s">
        <v>10733</v>
      </c>
      <c r="C4127" s="272" t="s">
        <v>10037</v>
      </c>
      <c r="D4127" s="272" t="s">
        <v>10986</v>
      </c>
      <c r="E4127" s="273" t="s">
        <v>7087</v>
      </c>
      <c r="F4127" s="272" t="s">
        <v>7087</v>
      </c>
      <c r="G4127" s="272">
        <v>89844</v>
      </c>
      <c r="H4127" s="272" t="s">
        <v>11367</v>
      </c>
      <c r="I4127" s="272" t="s">
        <v>17</v>
      </c>
      <c r="J4127" s="272" t="s">
        <v>7089</v>
      </c>
      <c r="K4127" s="273">
        <v>52.6</v>
      </c>
      <c r="L4127" s="272" t="s">
        <v>7090</v>
      </c>
    </row>
    <row r="4128" spans="1:12">
      <c r="A4128" s="272" t="s">
        <v>10732</v>
      </c>
      <c r="B4128" s="272" t="s">
        <v>10733</v>
      </c>
      <c r="C4128" s="272" t="s">
        <v>10037</v>
      </c>
      <c r="D4128" s="272" t="s">
        <v>10986</v>
      </c>
      <c r="E4128" s="273" t="s">
        <v>7087</v>
      </c>
      <c r="F4128" s="272" t="s">
        <v>7087</v>
      </c>
      <c r="G4128" s="272">
        <v>89845</v>
      </c>
      <c r="H4128" s="272" t="s">
        <v>11368</v>
      </c>
      <c r="I4128" s="272" t="s">
        <v>17</v>
      </c>
      <c r="J4128" s="272" t="s">
        <v>7089</v>
      </c>
      <c r="K4128" s="273">
        <v>82.14</v>
      </c>
      <c r="L4128" s="272" t="s">
        <v>7090</v>
      </c>
    </row>
    <row r="4129" spans="1:12">
      <c r="A4129" s="272" t="s">
        <v>10732</v>
      </c>
      <c r="B4129" s="272" t="s">
        <v>10733</v>
      </c>
      <c r="C4129" s="272" t="s">
        <v>10037</v>
      </c>
      <c r="D4129" s="272" t="s">
        <v>10986</v>
      </c>
      <c r="E4129" s="273" t="s">
        <v>7087</v>
      </c>
      <c r="F4129" s="272" t="s">
        <v>7087</v>
      </c>
      <c r="G4129" s="272">
        <v>89846</v>
      </c>
      <c r="H4129" s="272" t="s">
        <v>11369</v>
      </c>
      <c r="I4129" s="272" t="s">
        <v>17</v>
      </c>
      <c r="J4129" s="272" t="s">
        <v>7089</v>
      </c>
      <c r="K4129" s="273">
        <v>174.6</v>
      </c>
      <c r="L4129" s="272" t="s">
        <v>7090</v>
      </c>
    </row>
    <row r="4130" spans="1:12">
      <c r="A4130" s="272" t="s">
        <v>10732</v>
      </c>
      <c r="B4130" s="272" t="s">
        <v>10733</v>
      </c>
      <c r="C4130" s="272" t="s">
        <v>10037</v>
      </c>
      <c r="D4130" s="272" t="s">
        <v>10986</v>
      </c>
      <c r="E4130" s="273" t="s">
        <v>7087</v>
      </c>
      <c r="F4130" s="272" t="s">
        <v>7087</v>
      </c>
      <c r="G4130" s="272">
        <v>89847</v>
      </c>
      <c r="H4130" s="272" t="s">
        <v>11370</v>
      </c>
      <c r="I4130" s="272" t="s">
        <v>17</v>
      </c>
      <c r="J4130" s="272" t="s">
        <v>7089</v>
      </c>
      <c r="K4130" s="273">
        <v>208.29</v>
      </c>
      <c r="L4130" s="272" t="s">
        <v>7090</v>
      </c>
    </row>
    <row r="4131" spans="1:12">
      <c r="A4131" s="272" t="s">
        <v>10732</v>
      </c>
      <c r="B4131" s="272" t="s">
        <v>10733</v>
      </c>
      <c r="C4131" s="272" t="s">
        <v>10037</v>
      </c>
      <c r="D4131" s="272" t="s">
        <v>10986</v>
      </c>
      <c r="E4131" s="273" t="s">
        <v>7087</v>
      </c>
      <c r="F4131" s="272" t="s">
        <v>7087</v>
      </c>
      <c r="G4131" s="272">
        <v>89850</v>
      </c>
      <c r="H4131" s="272" t="s">
        <v>11371</v>
      </c>
      <c r="I4131" s="272" t="s">
        <v>17</v>
      </c>
      <c r="J4131" s="272" t="s">
        <v>7147</v>
      </c>
      <c r="K4131" s="273">
        <v>31.33</v>
      </c>
      <c r="L4131" s="272" t="s">
        <v>7090</v>
      </c>
    </row>
    <row r="4132" spans="1:12">
      <c r="A4132" s="272" t="s">
        <v>10732</v>
      </c>
      <c r="B4132" s="272" t="s">
        <v>10733</v>
      </c>
      <c r="C4132" s="272" t="s">
        <v>10037</v>
      </c>
      <c r="D4132" s="272" t="s">
        <v>10986</v>
      </c>
      <c r="E4132" s="273" t="s">
        <v>7087</v>
      </c>
      <c r="F4132" s="272" t="s">
        <v>7087</v>
      </c>
      <c r="G4132" s="272">
        <v>89851</v>
      </c>
      <c r="H4132" s="272" t="s">
        <v>11372</v>
      </c>
      <c r="I4132" s="272" t="s">
        <v>17</v>
      </c>
      <c r="J4132" s="272" t="s">
        <v>7147</v>
      </c>
      <c r="K4132" s="273">
        <v>32.090000000000003</v>
      </c>
      <c r="L4132" s="272" t="s">
        <v>7090</v>
      </c>
    </row>
    <row r="4133" spans="1:12">
      <c r="A4133" s="272" t="s">
        <v>10732</v>
      </c>
      <c r="B4133" s="272" t="s">
        <v>10733</v>
      </c>
      <c r="C4133" s="272" t="s">
        <v>10037</v>
      </c>
      <c r="D4133" s="272" t="s">
        <v>10986</v>
      </c>
      <c r="E4133" s="273" t="s">
        <v>7087</v>
      </c>
      <c r="F4133" s="272" t="s">
        <v>7087</v>
      </c>
      <c r="G4133" s="272">
        <v>89852</v>
      </c>
      <c r="H4133" s="272" t="s">
        <v>11373</v>
      </c>
      <c r="I4133" s="272" t="s">
        <v>17</v>
      </c>
      <c r="J4133" s="272" t="s">
        <v>7147</v>
      </c>
      <c r="K4133" s="273">
        <v>45.1</v>
      </c>
      <c r="L4133" s="272" t="s">
        <v>7090</v>
      </c>
    </row>
    <row r="4134" spans="1:12">
      <c r="A4134" s="272" t="s">
        <v>10732</v>
      </c>
      <c r="B4134" s="272" t="s">
        <v>10733</v>
      </c>
      <c r="C4134" s="272" t="s">
        <v>10037</v>
      </c>
      <c r="D4134" s="272" t="s">
        <v>10986</v>
      </c>
      <c r="E4134" s="273" t="s">
        <v>7087</v>
      </c>
      <c r="F4134" s="272" t="s">
        <v>7087</v>
      </c>
      <c r="G4134" s="272">
        <v>89853</v>
      </c>
      <c r="H4134" s="272" t="s">
        <v>11374</v>
      </c>
      <c r="I4134" s="272" t="s">
        <v>17</v>
      </c>
      <c r="J4134" s="272" t="s">
        <v>7147</v>
      </c>
      <c r="K4134" s="273">
        <v>77.17</v>
      </c>
      <c r="L4134" s="272" t="s">
        <v>7090</v>
      </c>
    </row>
    <row r="4135" spans="1:12">
      <c r="A4135" s="272" t="s">
        <v>10732</v>
      </c>
      <c r="B4135" s="272" t="s">
        <v>10733</v>
      </c>
      <c r="C4135" s="272" t="s">
        <v>10037</v>
      </c>
      <c r="D4135" s="272" t="s">
        <v>10986</v>
      </c>
      <c r="E4135" s="273" t="s">
        <v>7087</v>
      </c>
      <c r="F4135" s="272" t="s">
        <v>7087</v>
      </c>
      <c r="G4135" s="272">
        <v>89854</v>
      </c>
      <c r="H4135" s="272" t="s">
        <v>11375</v>
      </c>
      <c r="I4135" s="272" t="s">
        <v>17</v>
      </c>
      <c r="J4135" s="272" t="s">
        <v>7147</v>
      </c>
      <c r="K4135" s="273">
        <v>103.08</v>
      </c>
      <c r="L4135" s="272" t="s">
        <v>7090</v>
      </c>
    </row>
    <row r="4136" spans="1:12">
      <c r="A4136" s="272" t="s">
        <v>10732</v>
      </c>
      <c r="B4136" s="272" t="s">
        <v>10733</v>
      </c>
      <c r="C4136" s="272" t="s">
        <v>10037</v>
      </c>
      <c r="D4136" s="272" t="s">
        <v>10986</v>
      </c>
      <c r="E4136" s="273" t="s">
        <v>7087</v>
      </c>
      <c r="F4136" s="272" t="s">
        <v>7087</v>
      </c>
      <c r="G4136" s="272">
        <v>89855</v>
      </c>
      <c r="H4136" s="272" t="s">
        <v>11376</v>
      </c>
      <c r="I4136" s="272" t="s">
        <v>17</v>
      </c>
      <c r="J4136" s="272" t="s">
        <v>7147</v>
      </c>
      <c r="K4136" s="273">
        <v>107.85</v>
      </c>
      <c r="L4136" s="272" t="s">
        <v>7090</v>
      </c>
    </row>
    <row r="4137" spans="1:12">
      <c r="A4137" s="272" t="s">
        <v>10732</v>
      </c>
      <c r="B4137" s="272" t="s">
        <v>10733</v>
      </c>
      <c r="C4137" s="272" t="s">
        <v>10037</v>
      </c>
      <c r="D4137" s="272" t="s">
        <v>10986</v>
      </c>
      <c r="E4137" s="273" t="s">
        <v>7087</v>
      </c>
      <c r="F4137" s="272" t="s">
        <v>7087</v>
      </c>
      <c r="G4137" s="272">
        <v>89856</v>
      </c>
      <c r="H4137" s="272" t="s">
        <v>11377</v>
      </c>
      <c r="I4137" s="272" t="s">
        <v>17</v>
      </c>
      <c r="J4137" s="272" t="s">
        <v>7147</v>
      </c>
      <c r="K4137" s="273">
        <v>18.79</v>
      </c>
      <c r="L4137" s="272" t="s">
        <v>7090</v>
      </c>
    </row>
    <row r="4138" spans="1:12">
      <c r="A4138" s="272" t="s">
        <v>10732</v>
      </c>
      <c r="B4138" s="272" t="s">
        <v>10733</v>
      </c>
      <c r="C4138" s="272" t="s">
        <v>10037</v>
      </c>
      <c r="D4138" s="272" t="s">
        <v>10986</v>
      </c>
      <c r="E4138" s="273" t="s">
        <v>7087</v>
      </c>
      <c r="F4138" s="272" t="s">
        <v>7087</v>
      </c>
      <c r="G4138" s="272">
        <v>89857</v>
      </c>
      <c r="H4138" s="272" t="s">
        <v>11378</v>
      </c>
      <c r="I4138" s="272" t="s">
        <v>17</v>
      </c>
      <c r="J4138" s="272" t="s">
        <v>7147</v>
      </c>
      <c r="K4138" s="273">
        <v>36.04</v>
      </c>
      <c r="L4138" s="272" t="s">
        <v>7090</v>
      </c>
    </row>
    <row r="4139" spans="1:12">
      <c r="A4139" s="272" t="s">
        <v>10732</v>
      </c>
      <c r="B4139" s="272" t="s">
        <v>10733</v>
      </c>
      <c r="C4139" s="272" t="s">
        <v>10037</v>
      </c>
      <c r="D4139" s="272" t="s">
        <v>10986</v>
      </c>
      <c r="E4139" s="273" t="s">
        <v>7087</v>
      </c>
      <c r="F4139" s="272" t="s">
        <v>7087</v>
      </c>
      <c r="G4139" s="272">
        <v>89860</v>
      </c>
      <c r="H4139" s="272" t="s">
        <v>11379</v>
      </c>
      <c r="I4139" s="272" t="s">
        <v>17</v>
      </c>
      <c r="J4139" s="272" t="s">
        <v>7147</v>
      </c>
      <c r="K4139" s="273">
        <v>47.94</v>
      </c>
      <c r="L4139" s="272" t="s">
        <v>7090</v>
      </c>
    </row>
    <row r="4140" spans="1:12">
      <c r="A4140" s="272" t="s">
        <v>10732</v>
      </c>
      <c r="B4140" s="272" t="s">
        <v>10733</v>
      </c>
      <c r="C4140" s="272" t="s">
        <v>10037</v>
      </c>
      <c r="D4140" s="272" t="s">
        <v>10986</v>
      </c>
      <c r="E4140" s="273" t="s">
        <v>7087</v>
      </c>
      <c r="F4140" s="272" t="s">
        <v>7087</v>
      </c>
      <c r="G4140" s="272">
        <v>89861</v>
      </c>
      <c r="H4140" s="272" t="s">
        <v>11380</v>
      </c>
      <c r="I4140" s="272" t="s">
        <v>17</v>
      </c>
      <c r="J4140" s="272" t="s">
        <v>7147</v>
      </c>
      <c r="K4140" s="273">
        <v>55.3</v>
      </c>
      <c r="L4140" s="272" t="s">
        <v>7090</v>
      </c>
    </row>
    <row r="4141" spans="1:12">
      <c r="A4141" s="272" t="s">
        <v>10732</v>
      </c>
      <c r="B4141" s="272" t="s">
        <v>10733</v>
      </c>
      <c r="C4141" s="272" t="s">
        <v>10037</v>
      </c>
      <c r="D4141" s="272" t="s">
        <v>10986</v>
      </c>
      <c r="E4141" s="273" t="s">
        <v>7087</v>
      </c>
      <c r="F4141" s="272" t="s">
        <v>7087</v>
      </c>
      <c r="G4141" s="272">
        <v>89866</v>
      </c>
      <c r="H4141" s="272" t="s">
        <v>11381</v>
      </c>
      <c r="I4141" s="272" t="s">
        <v>17</v>
      </c>
      <c r="J4141" s="272" t="s">
        <v>7147</v>
      </c>
      <c r="K4141" s="273">
        <v>7.1</v>
      </c>
      <c r="L4141" s="272" t="s">
        <v>7090</v>
      </c>
    </row>
    <row r="4142" spans="1:12">
      <c r="A4142" s="272" t="s">
        <v>10732</v>
      </c>
      <c r="B4142" s="272" t="s">
        <v>10733</v>
      </c>
      <c r="C4142" s="272" t="s">
        <v>10037</v>
      </c>
      <c r="D4142" s="272" t="s">
        <v>10986</v>
      </c>
      <c r="E4142" s="273" t="s">
        <v>7087</v>
      </c>
      <c r="F4142" s="272" t="s">
        <v>7087</v>
      </c>
      <c r="G4142" s="272">
        <v>89867</v>
      </c>
      <c r="H4142" s="272" t="s">
        <v>11382</v>
      </c>
      <c r="I4142" s="272" t="s">
        <v>17</v>
      </c>
      <c r="J4142" s="272" t="s">
        <v>7147</v>
      </c>
      <c r="K4142" s="273">
        <v>7.95</v>
      </c>
      <c r="L4142" s="272" t="s">
        <v>7090</v>
      </c>
    </row>
    <row r="4143" spans="1:12">
      <c r="A4143" s="272" t="s">
        <v>10732</v>
      </c>
      <c r="B4143" s="272" t="s">
        <v>10733</v>
      </c>
      <c r="C4143" s="272" t="s">
        <v>10037</v>
      </c>
      <c r="D4143" s="272" t="s">
        <v>10986</v>
      </c>
      <c r="E4143" s="273" t="s">
        <v>7087</v>
      </c>
      <c r="F4143" s="272" t="s">
        <v>7087</v>
      </c>
      <c r="G4143" s="272">
        <v>89868</v>
      </c>
      <c r="H4143" s="272" t="s">
        <v>11383</v>
      </c>
      <c r="I4143" s="272" t="s">
        <v>17</v>
      </c>
      <c r="J4143" s="272" t="s">
        <v>7147</v>
      </c>
      <c r="K4143" s="273">
        <v>5.37</v>
      </c>
      <c r="L4143" s="272" t="s">
        <v>7090</v>
      </c>
    </row>
    <row r="4144" spans="1:12">
      <c r="A4144" s="272" t="s">
        <v>10732</v>
      </c>
      <c r="B4144" s="272" t="s">
        <v>10733</v>
      </c>
      <c r="C4144" s="272" t="s">
        <v>10037</v>
      </c>
      <c r="D4144" s="272" t="s">
        <v>10986</v>
      </c>
      <c r="E4144" s="273" t="s">
        <v>7087</v>
      </c>
      <c r="F4144" s="272" t="s">
        <v>7087</v>
      </c>
      <c r="G4144" s="272">
        <v>89869</v>
      </c>
      <c r="H4144" s="272" t="s">
        <v>11384</v>
      </c>
      <c r="I4144" s="272" t="s">
        <v>17</v>
      </c>
      <c r="J4144" s="272" t="s">
        <v>7147</v>
      </c>
      <c r="K4144" s="273">
        <v>9.86</v>
      </c>
      <c r="L4144" s="272" t="s">
        <v>7090</v>
      </c>
    </row>
    <row r="4145" spans="1:12">
      <c r="A4145" s="272" t="s">
        <v>10732</v>
      </c>
      <c r="B4145" s="272" t="s">
        <v>10733</v>
      </c>
      <c r="C4145" s="272" t="s">
        <v>10037</v>
      </c>
      <c r="D4145" s="272" t="s">
        <v>10986</v>
      </c>
      <c r="E4145" s="273" t="s">
        <v>7087</v>
      </c>
      <c r="F4145" s="272" t="s">
        <v>7087</v>
      </c>
      <c r="G4145" s="272">
        <v>89979</v>
      </c>
      <c r="H4145" s="272" t="s">
        <v>11385</v>
      </c>
      <c r="I4145" s="272" t="s">
        <v>17</v>
      </c>
      <c r="J4145" s="272" t="s">
        <v>7147</v>
      </c>
      <c r="K4145" s="273">
        <v>25.49</v>
      </c>
      <c r="L4145" s="272" t="s">
        <v>7090</v>
      </c>
    </row>
    <row r="4146" spans="1:12">
      <c r="A4146" s="272" t="s">
        <v>10732</v>
      </c>
      <c r="B4146" s="272" t="s">
        <v>10733</v>
      </c>
      <c r="C4146" s="272" t="s">
        <v>10037</v>
      </c>
      <c r="D4146" s="272" t="s">
        <v>10986</v>
      </c>
      <c r="E4146" s="273" t="s">
        <v>7087</v>
      </c>
      <c r="F4146" s="272" t="s">
        <v>7087</v>
      </c>
      <c r="G4146" s="272">
        <v>89981</v>
      </c>
      <c r="H4146" s="272" t="s">
        <v>11386</v>
      </c>
      <c r="I4146" s="272" t="s">
        <v>17</v>
      </c>
      <c r="J4146" s="272" t="s">
        <v>7147</v>
      </c>
      <c r="K4146" s="273">
        <v>22.53</v>
      </c>
      <c r="L4146" s="272" t="s">
        <v>7090</v>
      </c>
    </row>
    <row r="4147" spans="1:12">
      <c r="A4147" s="272" t="s">
        <v>10732</v>
      </c>
      <c r="B4147" s="272" t="s">
        <v>10733</v>
      </c>
      <c r="C4147" s="272" t="s">
        <v>10037</v>
      </c>
      <c r="D4147" s="272" t="s">
        <v>10986</v>
      </c>
      <c r="E4147" s="273" t="s">
        <v>7087</v>
      </c>
      <c r="F4147" s="272" t="s">
        <v>7087</v>
      </c>
      <c r="G4147" s="272">
        <v>90373</v>
      </c>
      <c r="H4147" s="272" t="s">
        <v>11387</v>
      </c>
      <c r="I4147" s="272" t="s">
        <v>17</v>
      </c>
      <c r="J4147" s="272" t="s">
        <v>7147</v>
      </c>
      <c r="K4147" s="273">
        <v>13.11</v>
      </c>
      <c r="L4147" s="272" t="s">
        <v>7090</v>
      </c>
    </row>
    <row r="4148" spans="1:12">
      <c r="A4148" s="272" t="s">
        <v>10732</v>
      </c>
      <c r="B4148" s="272" t="s">
        <v>10733</v>
      </c>
      <c r="C4148" s="272" t="s">
        <v>10037</v>
      </c>
      <c r="D4148" s="272" t="s">
        <v>10986</v>
      </c>
      <c r="E4148" s="273" t="s">
        <v>7087</v>
      </c>
      <c r="F4148" s="272" t="s">
        <v>7087</v>
      </c>
      <c r="G4148" s="272">
        <v>90374</v>
      </c>
      <c r="H4148" s="272" t="s">
        <v>11388</v>
      </c>
      <c r="I4148" s="272" t="s">
        <v>17</v>
      </c>
      <c r="J4148" s="272" t="s">
        <v>7147</v>
      </c>
      <c r="K4148" s="273">
        <v>22.52</v>
      </c>
      <c r="L4148" s="272" t="s">
        <v>7090</v>
      </c>
    </row>
    <row r="4149" spans="1:12">
      <c r="A4149" s="272" t="s">
        <v>10732</v>
      </c>
      <c r="B4149" s="272" t="s">
        <v>10733</v>
      </c>
      <c r="C4149" s="272" t="s">
        <v>10037</v>
      </c>
      <c r="D4149" s="272" t="s">
        <v>10986</v>
      </c>
      <c r="E4149" s="273" t="s">
        <v>7087</v>
      </c>
      <c r="F4149" s="272" t="s">
        <v>7087</v>
      </c>
      <c r="G4149" s="272">
        <v>92287</v>
      </c>
      <c r="H4149" s="272" t="s">
        <v>11389</v>
      </c>
      <c r="I4149" s="272" t="s">
        <v>17</v>
      </c>
      <c r="J4149" s="272" t="s">
        <v>7089</v>
      </c>
      <c r="K4149" s="273">
        <v>16.93</v>
      </c>
      <c r="L4149" s="272" t="s">
        <v>7090</v>
      </c>
    </row>
    <row r="4150" spans="1:12">
      <c r="A4150" s="272" t="s">
        <v>10732</v>
      </c>
      <c r="B4150" s="272" t="s">
        <v>10733</v>
      </c>
      <c r="C4150" s="272" t="s">
        <v>10037</v>
      </c>
      <c r="D4150" s="272" t="s">
        <v>10986</v>
      </c>
      <c r="E4150" s="273" t="s">
        <v>7087</v>
      </c>
      <c r="F4150" s="272" t="s">
        <v>7087</v>
      </c>
      <c r="G4150" s="272">
        <v>92288</v>
      </c>
      <c r="H4150" s="272" t="s">
        <v>11390</v>
      </c>
      <c r="I4150" s="272" t="s">
        <v>17</v>
      </c>
      <c r="J4150" s="272" t="s">
        <v>7089</v>
      </c>
      <c r="K4150" s="273">
        <v>26.65</v>
      </c>
      <c r="L4150" s="272" t="s">
        <v>7090</v>
      </c>
    </row>
    <row r="4151" spans="1:12">
      <c r="A4151" s="272" t="s">
        <v>10732</v>
      </c>
      <c r="B4151" s="272" t="s">
        <v>10733</v>
      </c>
      <c r="C4151" s="272" t="s">
        <v>10037</v>
      </c>
      <c r="D4151" s="272" t="s">
        <v>10986</v>
      </c>
      <c r="E4151" s="273" t="s">
        <v>7087</v>
      </c>
      <c r="F4151" s="272" t="s">
        <v>7087</v>
      </c>
      <c r="G4151" s="272">
        <v>92289</v>
      </c>
      <c r="H4151" s="272" t="s">
        <v>11391</v>
      </c>
      <c r="I4151" s="272" t="s">
        <v>17</v>
      </c>
      <c r="J4151" s="272" t="s">
        <v>7089</v>
      </c>
      <c r="K4151" s="273">
        <v>47.11</v>
      </c>
      <c r="L4151" s="272" t="s">
        <v>7090</v>
      </c>
    </row>
    <row r="4152" spans="1:12">
      <c r="A4152" s="272" t="s">
        <v>10732</v>
      </c>
      <c r="B4152" s="272" t="s">
        <v>10733</v>
      </c>
      <c r="C4152" s="272" t="s">
        <v>10037</v>
      </c>
      <c r="D4152" s="272" t="s">
        <v>10986</v>
      </c>
      <c r="E4152" s="273" t="s">
        <v>7087</v>
      </c>
      <c r="F4152" s="272" t="s">
        <v>7087</v>
      </c>
      <c r="G4152" s="272">
        <v>92290</v>
      </c>
      <c r="H4152" s="272" t="s">
        <v>11392</v>
      </c>
      <c r="I4152" s="272" t="s">
        <v>17</v>
      </c>
      <c r="J4152" s="272" t="s">
        <v>7089</v>
      </c>
      <c r="K4152" s="273">
        <v>71.290000000000006</v>
      </c>
      <c r="L4152" s="272" t="s">
        <v>7090</v>
      </c>
    </row>
    <row r="4153" spans="1:12">
      <c r="A4153" s="272" t="s">
        <v>10732</v>
      </c>
      <c r="B4153" s="272" t="s">
        <v>10733</v>
      </c>
      <c r="C4153" s="272" t="s">
        <v>10037</v>
      </c>
      <c r="D4153" s="272" t="s">
        <v>10986</v>
      </c>
      <c r="E4153" s="273" t="s">
        <v>7087</v>
      </c>
      <c r="F4153" s="272" t="s">
        <v>7087</v>
      </c>
      <c r="G4153" s="272">
        <v>92291</v>
      </c>
      <c r="H4153" s="272" t="s">
        <v>11393</v>
      </c>
      <c r="I4153" s="272" t="s">
        <v>17</v>
      </c>
      <c r="J4153" s="272" t="s">
        <v>7089</v>
      </c>
      <c r="K4153" s="273">
        <v>110.35</v>
      </c>
      <c r="L4153" s="272" t="s">
        <v>7090</v>
      </c>
    </row>
    <row r="4154" spans="1:12">
      <c r="A4154" s="272" t="s">
        <v>10732</v>
      </c>
      <c r="B4154" s="272" t="s">
        <v>10733</v>
      </c>
      <c r="C4154" s="272" t="s">
        <v>10037</v>
      </c>
      <c r="D4154" s="272" t="s">
        <v>10986</v>
      </c>
      <c r="E4154" s="273" t="s">
        <v>7087</v>
      </c>
      <c r="F4154" s="272" t="s">
        <v>7087</v>
      </c>
      <c r="G4154" s="272">
        <v>92292</v>
      </c>
      <c r="H4154" s="272" t="s">
        <v>11394</v>
      </c>
      <c r="I4154" s="272" t="s">
        <v>17</v>
      </c>
      <c r="J4154" s="272" t="s">
        <v>7089</v>
      </c>
      <c r="K4154" s="273">
        <v>341</v>
      </c>
      <c r="L4154" s="272" t="s">
        <v>7090</v>
      </c>
    </row>
    <row r="4155" spans="1:12">
      <c r="A4155" s="272" t="s">
        <v>10732</v>
      </c>
      <c r="B4155" s="272" t="s">
        <v>10733</v>
      </c>
      <c r="C4155" s="272" t="s">
        <v>10037</v>
      </c>
      <c r="D4155" s="272" t="s">
        <v>10986</v>
      </c>
      <c r="E4155" s="273" t="s">
        <v>7087</v>
      </c>
      <c r="F4155" s="272" t="s">
        <v>7087</v>
      </c>
      <c r="G4155" s="272">
        <v>92293</v>
      </c>
      <c r="H4155" s="272" t="s">
        <v>11395</v>
      </c>
      <c r="I4155" s="272" t="s">
        <v>17</v>
      </c>
      <c r="J4155" s="272" t="s">
        <v>7089</v>
      </c>
      <c r="K4155" s="273">
        <v>9.6300000000000008</v>
      </c>
      <c r="L4155" s="272" t="s">
        <v>7090</v>
      </c>
    </row>
    <row r="4156" spans="1:12">
      <c r="A4156" s="272" t="s">
        <v>10732</v>
      </c>
      <c r="B4156" s="272" t="s">
        <v>10733</v>
      </c>
      <c r="C4156" s="272" t="s">
        <v>10037</v>
      </c>
      <c r="D4156" s="272" t="s">
        <v>10986</v>
      </c>
      <c r="E4156" s="273" t="s">
        <v>7087</v>
      </c>
      <c r="F4156" s="272" t="s">
        <v>7087</v>
      </c>
      <c r="G4156" s="272">
        <v>92294</v>
      </c>
      <c r="H4156" s="272" t="s">
        <v>11396</v>
      </c>
      <c r="I4156" s="272" t="s">
        <v>17</v>
      </c>
      <c r="J4156" s="272" t="s">
        <v>7089</v>
      </c>
      <c r="K4156" s="273">
        <v>16.25</v>
      </c>
      <c r="L4156" s="272" t="s">
        <v>7090</v>
      </c>
    </row>
    <row r="4157" spans="1:12">
      <c r="A4157" s="272" t="s">
        <v>10732</v>
      </c>
      <c r="B4157" s="272" t="s">
        <v>10733</v>
      </c>
      <c r="C4157" s="272" t="s">
        <v>10037</v>
      </c>
      <c r="D4157" s="272" t="s">
        <v>10986</v>
      </c>
      <c r="E4157" s="273" t="s">
        <v>7087</v>
      </c>
      <c r="F4157" s="272" t="s">
        <v>7087</v>
      </c>
      <c r="G4157" s="272">
        <v>92295</v>
      </c>
      <c r="H4157" s="272" t="s">
        <v>11397</v>
      </c>
      <c r="I4157" s="272" t="s">
        <v>17</v>
      </c>
      <c r="J4157" s="272" t="s">
        <v>7089</v>
      </c>
      <c r="K4157" s="273">
        <v>30.54</v>
      </c>
      <c r="L4157" s="272" t="s">
        <v>7090</v>
      </c>
    </row>
    <row r="4158" spans="1:12">
      <c r="A4158" s="272" t="s">
        <v>10732</v>
      </c>
      <c r="B4158" s="272" t="s">
        <v>10733</v>
      </c>
      <c r="C4158" s="272" t="s">
        <v>10037</v>
      </c>
      <c r="D4158" s="272" t="s">
        <v>10986</v>
      </c>
      <c r="E4158" s="273" t="s">
        <v>7087</v>
      </c>
      <c r="F4158" s="272" t="s">
        <v>7087</v>
      </c>
      <c r="G4158" s="272">
        <v>92296</v>
      </c>
      <c r="H4158" s="272" t="s">
        <v>11398</v>
      </c>
      <c r="I4158" s="272" t="s">
        <v>17</v>
      </c>
      <c r="J4158" s="272" t="s">
        <v>7089</v>
      </c>
      <c r="K4158" s="273">
        <v>40.47</v>
      </c>
      <c r="L4158" s="272" t="s">
        <v>7090</v>
      </c>
    </row>
    <row r="4159" spans="1:12">
      <c r="A4159" s="272" t="s">
        <v>10732</v>
      </c>
      <c r="B4159" s="272" t="s">
        <v>10733</v>
      </c>
      <c r="C4159" s="272" t="s">
        <v>10037</v>
      </c>
      <c r="D4159" s="272" t="s">
        <v>10986</v>
      </c>
      <c r="E4159" s="273" t="s">
        <v>7087</v>
      </c>
      <c r="F4159" s="272" t="s">
        <v>7087</v>
      </c>
      <c r="G4159" s="272">
        <v>92297</v>
      </c>
      <c r="H4159" s="272" t="s">
        <v>11399</v>
      </c>
      <c r="I4159" s="272" t="s">
        <v>17</v>
      </c>
      <c r="J4159" s="272" t="s">
        <v>7089</v>
      </c>
      <c r="K4159" s="273">
        <v>62.72</v>
      </c>
      <c r="L4159" s="272" t="s">
        <v>7090</v>
      </c>
    </row>
    <row r="4160" spans="1:12">
      <c r="A4160" s="272" t="s">
        <v>10732</v>
      </c>
      <c r="B4160" s="272" t="s">
        <v>10733</v>
      </c>
      <c r="C4160" s="272" t="s">
        <v>10037</v>
      </c>
      <c r="D4160" s="272" t="s">
        <v>10986</v>
      </c>
      <c r="E4160" s="273" t="s">
        <v>7087</v>
      </c>
      <c r="F4160" s="272" t="s">
        <v>7087</v>
      </c>
      <c r="G4160" s="272">
        <v>92298</v>
      </c>
      <c r="H4160" s="272" t="s">
        <v>11400</v>
      </c>
      <c r="I4160" s="272" t="s">
        <v>17</v>
      </c>
      <c r="J4160" s="272" t="s">
        <v>7089</v>
      </c>
      <c r="K4160" s="273">
        <v>175.75</v>
      </c>
      <c r="L4160" s="272" t="s">
        <v>7090</v>
      </c>
    </row>
    <row r="4161" spans="1:12">
      <c r="A4161" s="272" t="s">
        <v>10732</v>
      </c>
      <c r="B4161" s="272" t="s">
        <v>10733</v>
      </c>
      <c r="C4161" s="272" t="s">
        <v>10037</v>
      </c>
      <c r="D4161" s="272" t="s">
        <v>10986</v>
      </c>
      <c r="E4161" s="273" t="s">
        <v>7087</v>
      </c>
      <c r="F4161" s="272" t="s">
        <v>7087</v>
      </c>
      <c r="G4161" s="272">
        <v>92299</v>
      </c>
      <c r="H4161" s="272" t="s">
        <v>11401</v>
      </c>
      <c r="I4161" s="272" t="s">
        <v>17</v>
      </c>
      <c r="J4161" s="272" t="s">
        <v>7089</v>
      </c>
      <c r="K4161" s="273">
        <v>22.29</v>
      </c>
      <c r="L4161" s="272" t="s">
        <v>7090</v>
      </c>
    </row>
    <row r="4162" spans="1:12">
      <c r="A4162" s="272" t="s">
        <v>10732</v>
      </c>
      <c r="B4162" s="272" t="s">
        <v>10733</v>
      </c>
      <c r="C4162" s="272" t="s">
        <v>10037</v>
      </c>
      <c r="D4162" s="272" t="s">
        <v>10986</v>
      </c>
      <c r="E4162" s="273" t="s">
        <v>7087</v>
      </c>
      <c r="F4162" s="272" t="s">
        <v>7087</v>
      </c>
      <c r="G4162" s="272">
        <v>92300</v>
      </c>
      <c r="H4162" s="272" t="s">
        <v>11402</v>
      </c>
      <c r="I4162" s="272" t="s">
        <v>17</v>
      </c>
      <c r="J4162" s="272" t="s">
        <v>7089</v>
      </c>
      <c r="K4162" s="273">
        <v>33.9</v>
      </c>
      <c r="L4162" s="272" t="s">
        <v>7090</v>
      </c>
    </row>
    <row r="4163" spans="1:12">
      <c r="A4163" s="272" t="s">
        <v>10732</v>
      </c>
      <c r="B4163" s="272" t="s">
        <v>10733</v>
      </c>
      <c r="C4163" s="272" t="s">
        <v>10037</v>
      </c>
      <c r="D4163" s="272" t="s">
        <v>10986</v>
      </c>
      <c r="E4163" s="273" t="s">
        <v>7087</v>
      </c>
      <c r="F4163" s="272" t="s">
        <v>7087</v>
      </c>
      <c r="G4163" s="272">
        <v>92301</v>
      </c>
      <c r="H4163" s="272" t="s">
        <v>11403</v>
      </c>
      <c r="I4163" s="272" t="s">
        <v>17</v>
      </c>
      <c r="J4163" s="272" t="s">
        <v>7089</v>
      </c>
      <c r="K4163" s="273">
        <v>66.87</v>
      </c>
      <c r="L4163" s="272" t="s">
        <v>7090</v>
      </c>
    </row>
    <row r="4164" spans="1:12">
      <c r="A4164" s="272" t="s">
        <v>10732</v>
      </c>
      <c r="B4164" s="272" t="s">
        <v>10733</v>
      </c>
      <c r="C4164" s="272" t="s">
        <v>10037</v>
      </c>
      <c r="D4164" s="272" t="s">
        <v>10986</v>
      </c>
      <c r="E4164" s="273" t="s">
        <v>7087</v>
      </c>
      <c r="F4164" s="272" t="s">
        <v>7087</v>
      </c>
      <c r="G4164" s="272">
        <v>92302</v>
      </c>
      <c r="H4164" s="272" t="s">
        <v>11404</v>
      </c>
      <c r="I4164" s="272" t="s">
        <v>17</v>
      </c>
      <c r="J4164" s="272" t="s">
        <v>7089</v>
      </c>
      <c r="K4164" s="273">
        <v>88.33</v>
      </c>
      <c r="L4164" s="272" t="s">
        <v>7090</v>
      </c>
    </row>
    <row r="4165" spans="1:12">
      <c r="A4165" s="272" t="s">
        <v>10732</v>
      </c>
      <c r="B4165" s="272" t="s">
        <v>10733</v>
      </c>
      <c r="C4165" s="272" t="s">
        <v>10037</v>
      </c>
      <c r="D4165" s="272" t="s">
        <v>10986</v>
      </c>
      <c r="E4165" s="273" t="s">
        <v>7087</v>
      </c>
      <c r="F4165" s="272" t="s">
        <v>7087</v>
      </c>
      <c r="G4165" s="272">
        <v>92303</v>
      </c>
      <c r="H4165" s="272" t="s">
        <v>11405</v>
      </c>
      <c r="I4165" s="272" t="s">
        <v>17</v>
      </c>
      <c r="J4165" s="272" t="s">
        <v>7089</v>
      </c>
      <c r="K4165" s="273">
        <v>161.86000000000001</v>
      </c>
      <c r="L4165" s="272" t="s">
        <v>7090</v>
      </c>
    </row>
    <row r="4166" spans="1:12">
      <c r="A4166" s="272" t="s">
        <v>10732</v>
      </c>
      <c r="B4166" s="272" t="s">
        <v>10733</v>
      </c>
      <c r="C4166" s="272" t="s">
        <v>10037</v>
      </c>
      <c r="D4166" s="272" t="s">
        <v>10986</v>
      </c>
      <c r="E4166" s="273" t="s">
        <v>7087</v>
      </c>
      <c r="F4166" s="272" t="s">
        <v>7087</v>
      </c>
      <c r="G4166" s="272">
        <v>92304</v>
      </c>
      <c r="H4166" s="272" t="s">
        <v>11406</v>
      </c>
      <c r="I4166" s="272" t="s">
        <v>17</v>
      </c>
      <c r="J4166" s="272" t="s">
        <v>7089</v>
      </c>
      <c r="K4166" s="273">
        <v>419.35</v>
      </c>
      <c r="L4166" s="272" t="s">
        <v>7090</v>
      </c>
    </row>
    <row r="4167" spans="1:12">
      <c r="A4167" s="272" t="s">
        <v>10732</v>
      </c>
      <c r="B4167" s="272" t="s">
        <v>10733</v>
      </c>
      <c r="C4167" s="272" t="s">
        <v>10037</v>
      </c>
      <c r="D4167" s="272" t="s">
        <v>10986</v>
      </c>
      <c r="E4167" s="273" t="s">
        <v>7087</v>
      </c>
      <c r="F4167" s="272" t="s">
        <v>7087</v>
      </c>
      <c r="G4167" s="272">
        <v>92311</v>
      </c>
      <c r="H4167" s="272" t="s">
        <v>11407</v>
      </c>
      <c r="I4167" s="272" t="s">
        <v>17</v>
      </c>
      <c r="J4167" s="272" t="s">
        <v>7089</v>
      </c>
      <c r="K4167" s="273">
        <v>12.74</v>
      </c>
      <c r="L4167" s="272" t="s">
        <v>7090</v>
      </c>
    </row>
    <row r="4168" spans="1:12">
      <c r="A4168" s="272" t="s">
        <v>10732</v>
      </c>
      <c r="B4168" s="272" t="s">
        <v>10733</v>
      </c>
      <c r="C4168" s="272" t="s">
        <v>10037</v>
      </c>
      <c r="D4168" s="272" t="s">
        <v>10986</v>
      </c>
      <c r="E4168" s="273" t="s">
        <v>7087</v>
      </c>
      <c r="F4168" s="272" t="s">
        <v>7087</v>
      </c>
      <c r="G4168" s="272">
        <v>92312</v>
      </c>
      <c r="H4168" s="272" t="s">
        <v>11408</v>
      </c>
      <c r="I4168" s="272" t="s">
        <v>17</v>
      </c>
      <c r="J4168" s="272" t="s">
        <v>7089</v>
      </c>
      <c r="K4168" s="273">
        <v>21.11</v>
      </c>
      <c r="L4168" s="272" t="s">
        <v>7090</v>
      </c>
    </row>
    <row r="4169" spans="1:12">
      <c r="A4169" s="272" t="s">
        <v>10732</v>
      </c>
      <c r="B4169" s="272" t="s">
        <v>10733</v>
      </c>
      <c r="C4169" s="272" t="s">
        <v>10037</v>
      </c>
      <c r="D4169" s="272" t="s">
        <v>10986</v>
      </c>
      <c r="E4169" s="273" t="s">
        <v>7087</v>
      </c>
      <c r="F4169" s="272" t="s">
        <v>7087</v>
      </c>
      <c r="G4169" s="272">
        <v>92313</v>
      </c>
      <c r="H4169" s="272" t="s">
        <v>11409</v>
      </c>
      <c r="I4169" s="272" t="s">
        <v>17</v>
      </c>
      <c r="J4169" s="272" t="s">
        <v>7089</v>
      </c>
      <c r="K4169" s="273">
        <v>30.52</v>
      </c>
      <c r="L4169" s="272" t="s">
        <v>7090</v>
      </c>
    </row>
    <row r="4170" spans="1:12">
      <c r="A4170" s="272" t="s">
        <v>10732</v>
      </c>
      <c r="B4170" s="272" t="s">
        <v>10733</v>
      </c>
      <c r="C4170" s="272" t="s">
        <v>10037</v>
      </c>
      <c r="D4170" s="272" t="s">
        <v>10986</v>
      </c>
      <c r="E4170" s="273" t="s">
        <v>7087</v>
      </c>
      <c r="F4170" s="272" t="s">
        <v>7087</v>
      </c>
      <c r="G4170" s="272">
        <v>92314</v>
      </c>
      <c r="H4170" s="272" t="s">
        <v>11410</v>
      </c>
      <c r="I4170" s="272" t="s">
        <v>17</v>
      </c>
      <c r="J4170" s="272" t="s">
        <v>7089</v>
      </c>
      <c r="K4170" s="273">
        <v>8.56</v>
      </c>
      <c r="L4170" s="272" t="s">
        <v>7090</v>
      </c>
    </row>
    <row r="4171" spans="1:12">
      <c r="A4171" s="272" t="s">
        <v>10732</v>
      </c>
      <c r="B4171" s="272" t="s">
        <v>10733</v>
      </c>
      <c r="C4171" s="272" t="s">
        <v>10037</v>
      </c>
      <c r="D4171" s="272" t="s">
        <v>10986</v>
      </c>
      <c r="E4171" s="273" t="s">
        <v>7087</v>
      </c>
      <c r="F4171" s="272" t="s">
        <v>7087</v>
      </c>
      <c r="G4171" s="272">
        <v>92315</v>
      </c>
      <c r="H4171" s="272" t="s">
        <v>11411</v>
      </c>
      <c r="I4171" s="272" t="s">
        <v>17</v>
      </c>
      <c r="J4171" s="272" t="s">
        <v>7089</v>
      </c>
      <c r="K4171" s="273">
        <v>12.42</v>
      </c>
      <c r="L4171" s="272" t="s">
        <v>7090</v>
      </c>
    </row>
    <row r="4172" spans="1:12">
      <c r="A4172" s="272" t="s">
        <v>10732</v>
      </c>
      <c r="B4172" s="272" t="s">
        <v>10733</v>
      </c>
      <c r="C4172" s="272" t="s">
        <v>10037</v>
      </c>
      <c r="D4172" s="272" t="s">
        <v>10986</v>
      </c>
      <c r="E4172" s="273" t="s">
        <v>7087</v>
      </c>
      <c r="F4172" s="272" t="s">
        <v>7087</v>
      </c>
      <c r="G4172" s="272">
        <v>92316</v>
      </c>
      <c r="H4172" s="272" t="s">
        <v>11412</v>
      </c>
      <c r="I4172" s="272" t="s">
        <v>17</v>
      </c>
      <c r="J4172" s="272" t="s">
        <v>7089</v>
      </c>
      <c r="K4172" s="273">
        <v>18.829999999999998</v>
      </c>
      <c r="L4172" s="272" t="s">
        <v>7090</v>
      </c>
    </row>
    <row r="4173" spans="1:12">
      <c r="A4173" s="272" t="s">
        <v>10732</v>
      </c>
      <c r="B4173" s="272" t="s">
        <v>10733</v>
      </c>
      <c r="C4173" s="272" t="s">
        <v>10037</v>
      </c>
      <c r="D4173" s="272" t="s">
        <v>10986</v>
      </c>
      <c r="E4173" s="273" t="s">
        <v>7087</v>
      </c>
      <c r="F4173" s="272" t="s">
        <v>7087</v>
      </c>
      <c r="G4173" s="272">
        <v>92317</v>
      </c>
      <c r="H4173" s="272" t="s">
        <v>11413</v>
      </c>
      <c r="I4173" s="272" t="s">
        <v>17</v>
      </c>
      <c r="J4173" s="272" t="s">
        <v>7089</v>
      </c>
      <c r="K4173" s="273">
        <v>17.899999999999999</v>
      </c>
      <c r="L4173" s="272" t="s">
        <v>7090</v>
      </c>
    </row>
    <row r="4174" spans="1:12">
      <c r="A4174" s="272" t="s">
        <v>10732</v>
      </c>
      <c r="B4174" s="272" t="s">
        <v>10733</v>
      </c>
      <c r="C4174" s="272" t="s">
        <v>10037</v>
      </c>
      <c r="D4174" s="272" t="s">
        <v>10986</v>
      </c>
      <c r="E4174" s="273" t="s">
        <v>7087</v>
      </c>
      <c r="F4174" s="272" t="s">
        <v>7087</v>
      </c>
      <c r="G4174" s="272">
        <v>92318</v>
      </c>
      <c r="H4174" s="272" t="s">
        <v>11414</v>
      </c>
      <c r="I4174" s="272" t="s">
        <v>17</v>
      </c>
      <c r="J4174" s="272" t="s">
        <v>7089</v>
      </c>
      <c r="K4174" s="273">
        <v>27.86</v>
      </c>
      <c r="L4174" s="272" t="s">
        <v>7090</v>
      </c>
    </row>
    <row r="4175" spans="1:12">
      <c r="A4175" s="272" t="s">
        <v>10732</v>
      </c>
      <c r="B4175" s="272" t="s">
        <v>10733</v>
      </c>
      <c r="C4175" s="272" t="s">
        <v>10037</v>
      </c>
      <c r="D4175" s="272" t="s">
        <v>10986</v>
      </c>
      <c r="E4175" s="273" t="s">
        <v>7087</v>
      </c>
      <c r="F4175" s="272" t="s">
        <v>7087</v>
      </c>
      <c r="G4175" s="272">
        <v>92319</v>
      </c>
      <c r="H4175" s="272" t="s">
        <v>11415</v>
      </c>
      <c r="I4175" s="272" t="s">
        <v>17</v>
      </c>
      <c r="J4175" s="272" t="s">
        <v>7089</v>
      </c>
      <c r="K4175" s="273">
        <v>39.049999999999997</v>
      </c>
      <c r="L4175" s="272" t="s">
        <v>7090</v>
      </c>
    </row>
    <row r="4176" spans="1:12">
      <c r="A4176" s="272" t="s">
        <v>10732</v>
      </c>
      <c r="B4176" s="272" t="s">
        <v>10733</v>
      </c>
      <c r="C4176" s="272" t="s">
        <v>10037</v>
      </c>
      <c r="D4176" s="272" t="s">
        <v>10986</v>
      </c>
      <c r="E4176" s="273" t="s">
        <v>7087</v>
      </c>
      <c r="F4176" s="272" t="s">
        <v>7087</v>
      </c>
      <c r="G4176" s="272">
        <v>92326</v>
      </c>
      <c r="H4176" s="272" t="s">
        <v>11416</v>
      </c>
      <c r="I4176" s="272" t="s">
        <v>17</v>
      </c>
      <c r="J4176" s="272" t="s">
        <v>7089</v>
      </c>
      <c r="K4176" s="273">
        <v>13.45</v>
      </c>
      <c r="L4176" s="272" t="s">
        <v>7090</v>
      </c>
    </row>
    <row r="4177" spans="1:12">
      <c r="A4177" s="272" t="s">
        <v>10732</v>
      </c>
      <c r="B4177" s="272" t="s">
        <v>10733</v>
      </c>
      <c r="C4177" s="272" t="s">
        <v>10037</v>
      </c>
      <c r="D4177" s="272" t="s">
        <v>10986</v>
      </c>
      <c r="E4177" s="273" t="s">
        <v>7087</v>
      </c>
      <c r="F4177" s="272" t="s">
        <v>7087</v>
      </c>
      <c r="G4177" s="272">
        <v>92327</v>
      </c>
      <c r="H4177" s="272" t="s">
        <v>11417</v>
      </c>
      <c r="I4177" s="272" t="s">
        <v>17</v>
      </c>
      <c r="J4177" s="272" t="s">
        <v>7089</v>
      </c>
      <c r="K4177" s="273">
        <v>24.21</v>
      </c>
      <c r="L4177" s="272" t="s">
        <v>7090</v>
      </c>
    </row>
    <row r="4178" spans="1:12">
      <c r="A4178" s="272" t="s">
        <v>10732</v>
      </c>
      <c r="B4178" s="272" t="s">
        <v>10733</v>
      </c>
      <c r="C4178" s="272" t="s">
        <v>10037</v>
      </c>
      <c r="D4178" s="272" t="s">
        <v>10986</v>
      </c>
      <c r="E4178" s="273" t="s">
        <v>7087</v>
      </c>
      <c r="F4178" s="272" t="s">
        <v>7087</v>
      </c>
      <c r="G4178" s="272">
        <v>92328</v>
      </c>
      <c r="H4178" s="272" t="s">
        <v>11418</v>
      </c>
      <c r="I4178" s="272" t="s">
        <v>17</v>
      </c>
      <c r="J4178" s="272" t="s">
        <v>7089</v>
      </c>
      <c r="K4178" s="273">
        <v>36.03</v>
      </c>
      <c r="L4178" s="272" t="s">
        <v>7090</v>
      </c>
    </row>
    <row r="4179" spans="1:12">
      <c r="A4179" s="272" t="s">
        <v>10732</v>
      </c>
      <c r="B4179" s="272" t="s">
        <v>10733</v>
      </c>
      <c r="C4179" s="272" t="s">
        <v>10037</v>
      </c>
      <c r="D4179" s="272" t="s">
        <v>10986</v>
      </c>
      <c r="E4179" s="273" t="s">
        <v>7087</v>
      </c>
      <c r="F4179" s="272" t="s">
        <v>7087</v>
      </c>
      <c r="G4179" s="272">
        <v>92329</v>
      </c>
      <c r="H4179" s="272" t="s">
        <v>11419</v>
      </c>
      <c r="I4179" s="272" t="s">
        <v>17</v>
      </c>
      <c r="J4179" s="272" t="s">
        <v>7089</v>
      </c>
      <c r="K4179" s="273">
        <v>8.74</v>
      </c>
      <c r="L4179" s="272" t="s">
        <v>7090</v>
      </c>
    </row>
    <row r="4180" spans="1:12">
      <c r="A4180" s="272" t="s">
        <v>10732</v>
      </c>
      <c r="B4180" s="272" t="s">
        <v>10733</v>
      </c>
      <c r="C4180" s="272" t="s">
        <v>10037</v>
      </c>
      <c r="D4180" s="272" t="s">
        <v>10986</v>
      </c>
      <c r="E4180" s="273" t="s">
        <v>7087</v>
      </c>
      <c r="F4180" s="272" t="s">
        <v>7087</v>
      </c>
      <c r="G4180" s="272">
        <v>92330</v>
      </c>
      <c r="H4180" s="272" t="s">
        <v>11420</v>
      </c>
      <c r="I4180" s="272" t="s">
        <v>17</v>
      </c>
      <c r="J4180" s="272" t="s">
        <v>7089</v>
      </c>
      <c r="K4180" s="273">
        <v>14.51</v>
      </c>
      <c r="L4180" s="272" t="s">
        <v>7090</v>
      </c>
    </row>
    <row r="4181" spans="1:12">
      <c r="A4181" s="272" t="s">
        <v>10732</v>
      </c>
      <c r="B4181" s="272" t="s">
        <v>10733</v>
      </c>
      <c r="C4181" s="272" t="s">
        <v>10037</v>
      </c>
      <c r="D4181" s="272" t="s">
        <v>10986</v>
      </c>
      <c r="E4181" s="273" t="s">
        <v>7087</v>
      </c>
      <c r="F4181" s="272" t="s">
        <v>7087</v>
      </c>
      <c r="G4181" s="272">
        <v>92331</v>
      </c>
      <c r="H4181" s="272" t="s">
        <v>11421</v>
      </c>
      <c r="I4181" s="272" t="s">
        <v>17</v>
      </c>
      <c r="J4181" s="272" t="s">
        <v>7089</v>
      </c>
      <c r="K4181" s="273">
        <v>22.53</v>
      </c>
      <c r="L4181" s="272" t="s">
        <v>7090</v>
      </c>
    </row>
    <row r="4182" spans="1:12">
      <c r="A4182" s="272" t="s">
        <v>10732</v>
      </c>
      <c r="B4182" s="272" t="s">
        <v>10733</v>
      </c>
      <c r="C4182" s="272" t="s">
        <v>10037</v>
      </c>
      <c r="D4182" s="272" t="s">
        <v>10986</v>
      </c>
      <c r="E4182" s="273" t="s">
        <v>7087</v>
      </c>
      <c r="F4182" s="272" t="s">
        <v>7087</v>
      </c>
      <c r="G4182" s="272">
        <v>92332</v>
      </c>
      <c r="H4182" s="272" t="s">
        <v>11422</v>
      </c>
      <c r="I4182" s="272" t="s">
        <v>17</v>
      </c>
      <c r="J4182" s="272" t="s">
        <v>7089</v>
      </c>
      <c r="K4182" s="273">
        <v>18.25</v>
      </c>
      <c r="L4182" s="272" t="s">
        <v>7090</v>
      </c>
    </row>
    <row r="4183" spans="1:12">
      <c r="A4183" s="272" t="s">
        <v>10732</v>
      </c>
      <c r="B4183" s="272" t="s">
        <v>10733</v>
      </c>
      <c r="C4183" s="272" t="s">
        <v>10037</v>
      </c>
      <c r="D4183" s="272" t="s">
        <v>10986</v>
      </c>
      <c r="E4183" s="273" t="s">
        <v>7087</v>
      </c>
      <c r="F4183" s="272" t="s">
        <v>7087</v>
      </c>
      <c r="G4183" s="272">
        <v>92333</v>
      </c>
      <c r="H4183" s="272" t="s">
        <v>11423</v>
      </c>
      <c r="I4183" s="272" t="s">
        <v>17</v>
      </c>
      <c r="J4183" s="272" t="s">
        <v>7089</v>
      </c>
      <c r="K4183" s="273">
        <v>31.99</v>
      </c>
      <c r="L4183" s="272" t="s">
        <v>7090</v>
      </c>
    </row>
    <row r="4184" spans="1:12">
      <c r="A4184" s="272" t="s">
        <v>10732</v>
      </c>
      <c r="B4184" s="272" t="s">
        <v>10733</v>
      </c>
      <c r="C4184" s="272" t="s">
        <v>10037</v>
      </c>
      <c r="D4184" s="272" t="s">
        <v>10986</v>
      </c>
      <c r="E4184" s="273" t="s">
        <v>7087</v>
      </c>
      <c r="F4184" s="272" t="s">
        <v>7087</v>
      </c>
      <c r="G4184" s="272">
        <v>92334</v>
      </c>
      <c r="H4184" s="272" t="s">
        <v>11424</v>
      </c>
      <c r="I4184" s="272" t="s">
        <v>17</v>
      </c>
      <c r="J4184" s="272" t="s">
        <v>7089</v>
      </c>
      <c r="K4184" s="273">
        <v>46.43</v>
      </c>
      <c r="L4184" s="272" t="s">
        <v>7090</v>
      </c>
    </row>
    <row r="4185" spans="1:12">
      <c r="A4185" s="272" t="s">
        <v>10732</v>
      </c>
      <c r="B4185" s="272" t="s">
        <v>10733</v>
      </c>
      <c r="C4185" s="272" t="s">
        <v>10037</v>
      </c>
      <c r="D4185" s="272" t="s">
        <v>10986</v>
      </c>
      <c r="E4185" s="273" t="s">
        <v>7087</v>
      </c>
      <c r="F4185" s="272" t="s">
        <v>7087</v>
      </c>
      <c r="G4185" s="272">
        <v>92344</v>
      </c>
      <c r="H4185" s="272" t="s">
        <v>11425</v>
      </c>
      <c r="I4185" s="272" t="s">
        <v>17</v>
      </c>
      <c r="J4185" s="272" t="s">
        <v>7089</v>
      </c>
      <c r="K4185" s="273">
        <v>71.739999999999995</v>
      </c>
      <c r="L4185" s="272" t="s">
        <v>7090</v>
      </c>
    </row>
    <row r="4186" spans="1:12">
      <c r="A4186" s="272" t="s">
        <v>10732</v>
      </c>
      <c r="B4186" s="272" t="s">
        <v>10733</v>
      </c>
      <c r="C4186" s="272" t="s">
        <v>10037</v>
      </c>
      <c r="D4186" s="272" t="s">
        <v>10986</v>
      </c>
      <c r="E4186" s="273" t="s">
        <v>7087</v>
      </c>
      <c r="F4186" s="272" t="s">
        <v>7087</v>
      </c>
      <c r="G4186" s="272">
        <v>92345</v>
      </c>
      <c r="H4186" s="272" t="s">
        <v>11426</v>
      </c>
      <c r="I4186" s="272" t="s">
        <v>17</v>
      </c>
      <c r="J4186" s="272" t="s">
        <v>7089</v>
      </c>
      <c r="K4186" s="273">
        <v>71.709999999999994</v>
      </c>
      <c r="L4186" s="272" t="s">
        <v>7090</v>
      </c>
    </row>
    <row r="4187" spans="1:12">
      <c r="A4187" s="272" t="s">
        <v>10732</v>
      </c>
      <c r="B4187" s="272" t="s">
        <v>10733</v>
      </c>
      <c r="C4187" s="272" t="s">
        <v>10037</v>
      </c>
      <c r="D4187" s="272" t="s">
        <v>10986</v>
      </c>
      <c r="E4187" s="273" t="s">
        <v>7087</v>
      </c>
      <c r="F4187" s="272" t="s">
        <v>7087</v>
      </c>
      <c r="G4187" s="272">
        <v>92346</v>
      </c>
      <c r="H4187" s="272" t="s">
        <v>11427</v>
      </c>
      <c r="I4187" s="272" t="s">
        <v>17</v>
      </c>
      <c r="J4187" s="272" t="s">
        <v>7089</v>
      </c>
      <c r="K4187" s="273">
        <v>95.5</v>
      </c>
      <c r="L4187" s="272" t="s">
        <v>7090</v>
      </c>
    </row>
    <row r="4188" spans="1:12">
      <c r="A4188" s="272" t="s">
        <v>10732</v>
      </c>
      <c r="B4188" s="272" t="s">
        <v>10733</v>
      </c>
      <c r="C4188" s="272" t="s">
        <v>10037</v>
      </c>
      <c r="D4188" s="272" t="s">
        <v>10986</v>
      </c>
      <c r="E4188" s="273" t="s">
        <v>7087</v>
      </c>
      <c r="F4188" s="272" t="s">
        <v>7087</v>
      </c>
      <c r="G4188" s="272">
        <v>92347</v>
      </c>
      <c r="H4188" s="272" t="s">
        <v>11428</v>
      </c>
      <c r="I4188" s="272" t="s">
        <v>17</v>
      </c>
      <c r="J4188" s="272" t="s">
        <v>7089</v>
      </c>
      <c r="K4188" s="273">
        <v>106.97</v>
      </c>
      <c r="L4188" s="272" t="s">
        <v>7090</v>
      </c>
    </row>
    <row r="4189" spans="1:12">
      <c r="A4189" s="272" t="s">
        <v>10732</v>
      </c>
      <c r="B4189" s="272" t="s">
        <v>10733</v>
      </c>
      <c r="C4189" s="272" t="s">
        <v>10037</v>
      </c>
      <c r="D4189" s="272" t="s">
        <v>10986</v>
      </c>
      <c r="E4189" s="273" t="s">
        <v>7087</v>
      </c>
      <c r="F4189" s="272" t="s">
        <v>7087</v>
      </c>
      <c r="G4189" s="272">
        <v>92348</v>
      </c>
      <c r="H4189" s="272" t="s">
        <v>11429</v>
      </c>
      <c r="I4189" s="272" t="s">
        <v>17</v>
      </c>
      <c r="J4189" s="272" t="s">
        <v>7089</v>
      </c>
      <c r="K4189" s="273">
        <v>136.02000000000001</v>
      </c>
      <c r="L4189" s="272" t="s">
        <v>7090</v>
      </c>
    </row>
    <row r="4190" spans="1:12">
      <c r="A4190" s="272" t="s">
        <v>10732</v>
      </c>
      <c r="B4190" s="272" t="s">
        <v>10733</v>
      </c>
      <c r="C4190" s="272" t="s">
        <v>10037</v>
      </c>
      <c r="D4190" s="272" t="s">
        <v>10986</v>
      </c>
      <c r="E4190" s="273" t="s">
        <v>7087</v>
      </c>
      <c r="F4190" s="272" t="s">
        <v>7087</v>
      </c>
      <c r="G4190" s="272">
        <v>92349</v>
      </c>
      <c r="H4190" s="272" t="s">
        <v>11430</v>
      </c>
      <c r="I4190" s="272" t="s">
        <v>17</v>
      </c>
      <c r="J4190" s="272" t="s">
        <v>7089</v>
      </c>
      <c r="K4190" s="273">
        <v>146.22999999999999</v>
      </c>
      <c r="L4190" s="272" t="s">
        <v>7090</v>
      </c>
    </row>
    <row r="4191" spans="1:12">
      <c r="A4191" s="272" t="s">
        <v>10732</v>
      </c>
      <c r="B4191" s="272" t="s">
        <v>10733</v>
      </c>
      <c r="C4191" s="272" t="s">
        <v>10037</v>
      </c>
      <c r="D4191" s="272" t="s">
        <v>10986</v>
      </c>
      <c r="E4191" s="273" t="s">
        <v>7087</v>
      </c>
      <c r="F4191" s="272" t="s">
        <v>7087</v>
      </c>
      <c r="G4191" s="272">
        <v>92350</v>
      </c>
      <c r="H4191" s="272" t="s">
        <v>11431</v>
      </c>
      <c r="I4191" s="272" t="s">
        <v>17</v>
      </c>
      <c r="J4191" s="272" t="s">
        <v>7089</v>
      </c>
      <c r="K4191" s="273">
        <v>106.73</v>
      </c>
      <c r="L4191" s="272" t="s">
        <v>7090</v>
      </c>
    </row>
    <row r="4192" spans="1:12">
      <c r="A4192" s="272" t="s">
        <v>10732</v>
      </c>
      <c r="B4192" s="272" t="s">
        <v>10733</v>
      </c>
      <c r="C4192" s="272" t="s">
        <v>10037</v>
      </c>
      <c r="D4192" s="272" t="s">
        <v>10986</v>
      </c>
      <c r="E4192" s="273" t="s">
        <v>7087</v>
      </c>
      <c r="F4192" s="272" t="s">
        <v>7087</v>
      </c>
      <c r="G4192" s="272">
        <v>92351</v>
      </c>
      <c r="H4192" s="272" t="s">
        <v>11432</v>
      </c>
      <c r="I4192" s="272" t="s">
        <v>17</v>
      </c>
      <c r="J4192" s="272" t="s">
        <v>7089</v>
      </c>
      <c r="K4192" s="273">
        <v>104.18</v>
      </c>
      <c r="L4192" s="272" t="s">
        <v>7090</v>
      </c>
    </row>
    <row r="4193" spans="1:12">
      <c r="A4193" s="272" t="s">
        <v>10732</v>
      </c>
      <c r="B4193" s="272" t="s">
        <v>10733</v>
      </c>
      <c r="C4193" s="272" t="s">
        <v>10037</v>
      </c>
      <c r="D4193" s="272" t="s">
        <v>10986</v>
      </c>
      <c r="E4193" s="273" t="s">
        <v>7087</v>
      </c>
      <c r="F4193" s="272" t="s">
        <v>7087</v>
      </c>
      <c r="G4193" s="272">
        <v>92352</v>
      </c>
      <c r="H4193" s="272" t="s">
        <v>11433</v>
      </c>
      <c r="I4193" s="272" t="s">
        <v>17</v>
      </c>
      <c r="J4193" s="272" t="s">
        <v>7089</v>
      </c>
      <c r="K4193" s="273">
        <v>165.41</v>
      </c>
      <c r="L4193" s="272" t="s">
        <v>7090</v>
      </c>
    </row>
    <row r="4194" spans="1:12">
      <c r="A4194" s="272" t="s">
        <v>10732</v>
      </c>
      <c r="B4194" s="272" t="s">
        <v>10733</v>
      </c>
      <c r="C4194" s="272" t="s">
        <v>10037</v>
      </c>
      <c r="D4194" s="272" t="s">
        <v>10986</v>
      </c>
      <c r="E4194" s="273" t="s">
        <v>7087</v>
      </c>
      <c r="F4194" s="272" t="s">
        <v>7087</v>
      </c>
      <c r="G4194" s="272">
        <v>92353</v>
      </c>
      <c r="H4194" s="272" t="s">
        <v>11434</v>
      </c>
      <c r="I4194" s="272" t="s">
        <v>17</v>
      </c>
      <c r="J4194" s="272" t="s">
        <v>7089</v>
      </c>
      <c r="K4194" s="273">
        <v>154.18</v>
      </c>
      <c r="L4194" s="272" t="s">
        <v>7090</v>
      </c>
    </row>
    <row r="4195" spans="1:12">
      <c r="A4195" s="272" t="s">
        <v>10732</v>
      </c>
      <c r="B4195" s="272" t="s">
        <v>10733</v>
      </c>
      <c r="C4195" s="272" t="s">
        <v>10037</v>
      </c>
      <c r="D4195" s="272" t="s">
        <v>10986</v>
      </c>
      <c r="E4195" s="273" t="s">
        <v>7087</v>
      </c>
      <c r="F4195" s="272" t="s">
        <v>7087</v>
      </c>
      <c r="G4195" s="272">
        <v>92354</v>
      </c>
      <c r="H4195" s="272" t="s">
        <v>11435</v>
      </c>
      <c r="I4195" s="272" t="s">
        <v>17</v>
      </c>
      <c r="J4195" s="272" t="s">
        <v>7089</v>
      </c>
      <c r="K4195" s="273">
        <v>221.75</v>
      </c>
      <c r="L4195" s="272" t="s">
        <v>7090</v>
      </c>
    </row>
    <row r="4196" spans="1:12">
      <c r="A4196" s="272" t="s">
        <v>10732</v>
      </c>
      <c r="B4196" s="272" t="s">
        <v>10733</v>
      </c>
      <c r="C4196" s="272" t="s">
        <v>10037</v>
      </c>
      <c r="D4196" s="272" t="s">
        <v>10986</v>
      </c>
      <c r="E4196" s="273" t="s">
        <v>7087</v>
      </c>
      <c r="F4196" s="272" t="s">
        <v>7087</v>
      </c>
      <c r="G4196" s="272">
        <v>92355</v>
      </c>
      <c r="H4196" s="272" t="s">
        <v>11436</v>
      </c>
      <c r="I4196" s="272" t="s">
        <v>17</v>
      </c>
      <c r="J4196" s="272" t="s">
        <v>7089</v>
      </c>
      <c r="K4196" s="273">
        <v>200.11</v>
      </c>
      <c r="L4196" s="272" t="s">
        <v>7090</v>
      </c>
    </row>
    <row r="4197" spans="1:12">
      <c r="A4197" s="272" t="s">
        <v>10732</v>
      </c>
      <c r="B4197" s="272" t="s">
        <v>10733</v>
      </c>
      <c r="C4197" s="272" t="s">
        <v>10037</v>
      </c>
      <c r="D4197" s="272" t="s">
        <v>10986</v>
      </c>
      <c r="E4197" s="273" t="s">
        <v>7087</v>
      </c>
      <c r="F4197" s="272" t="s">
        <v>7087</v>
      </c>
      <c r="G4197" s="272">
        <v>92356</v>
      </c>
      <c r="H4197" s="272" t="s">
        <v>11437</v>
      </c>
      <c r="I4197" s="272" t="s">
        <v>17</v>
      </c>
      <c r="J4197" s="272" t="s">
        <v>7089</v>
      </c>
      <c r="K4197" s="273">
        <v>138.83000000000001</v>
      </c>
      <c r="L4197" s="272" t="s">
        <v>7090</v>
      </c>
    </row>
    <row r="4198" spans="1:12">
      <c r="A4198" s="272" t="s">
        <v>10732</v>
      </c>
      <c r="B4198" s="272" t="s">
        <v>10733</v>
      </c>
      <c r="C4198" s="272" t="s">
        <v>10037</v>
      </c>
      <c r="D4198" s="272" t="s">
        <v>10986</v>
      </c>
      <c r="E4198" s="273" t="s">
        <v>7087</v>
      </c>
      <c r="F4198" s="272" t="s">
        <v>7087</v>
      </c>
      <c r="G4198" s="272">
        <v>92357</v>
      </c>
      <c r="H4198" s="272" t="s">
        <v>11438</v>
      </c>
      <c r="I4198" s="272" t="s">
        <v>17</v>
      </c>
      <c r="J4198" s="272" t="s">
        <v>7089</v>
      </c>
      <c r="K4198" s="273">
        <v>211.19</v>
      </c>
      <c r="L4198" s="272" t="s">
        <v>7090</v>
      </c>
    </row>
    <row r="4199" spans="1:12">
      <c r="A4199" s="272" t="s">
        <v>10732</v>
      </c>
      <c r="B4199" s="272" t="s">
        <v>10733</v>
      </c>
      <c r="C4199" s="272" t="s">
        <v>10037</v>
      </c>
      <c r="D4199" s="272" t="s">
        <v>10986</v>
      </c>
      <c r="E4199" s="273" t="s">
        <v>7087</v>
      </c>
      <c r="F4199" s="272" t="s">
        <v>7087</v>
      </c>
      <c r="G4199" s="272">
        <v>92358</v>
      </c>
      <c r="H4199" s="272" t="s">
        <v>11439</v>
      </c>
      <c r="I4199" s="272" t="s">
        <v>17</v>
      </c>
      <c r="J4199" s="272" t="s">
        <v>7089</v>
      </c>
      <c r="K4199" s="273">
        <v>264.68</v>
      </c>
      <c r="L4199" s="272" t="s">
        <v>7090</v>
      </c>
    </row>
    <row r="4200" spans="1:12">
      <c r="A4200" s="272" t="s">
        <v>10732</v>
      </c>
      <c r="B4200" s="272" t="s">
        <v>10733</v>
      </c>
      <c r="C4200" s="272" t="s">
        <v>10037</v>
      </c>
      <c r="D4200" s="272" t="s">
        <v>10986</v>
      </c>
      <c r="E4200" s="273" t="s">
        <v>7087</v>
      </c>
      <c r="F4200" s="272" t="s">
        <v>7087</v>
      </c>
      <c r="G4200" s="272">
        <v>92369</v>
      </c>
      <c r="H4200" s="272" t="s">
        <v>11440</v>
      </c>
      <c r="I4200" s="272" t="s">
        <v>17</v>
      </c>
      <c r="J4200" s="272" t="s">
        <v>7089</v>
      </c>
      <c r="K4200" s="273">
        <v>37.46</v>
      </c>
      <c r="L4200" s="272" t="s">
        <v>7090</v>
      </c>
    </row>
    <row r="4201" spans="1:12">
      <c r="A4201" s="272" t="s">
        <v>10732</v>
      </c>
      <c r="B4201" s="272" t="s">
        <v>10733</v>
      </c>
      <c r="C4201" s="272" t="s">
        <v>10037</v>
      </c>
      <c r="D4201" s="272" t="s">
        <v>10986</v>
      </c>
      <c r="E4201" s="273" t="s">
        <v>7087</v>
      </c>
      <c r="F4201" s="272" t="s">
        <v>7087</v>
      </c>
      <c r="G4201" s="272">
        <v>92370</v>
      </c>
      <c r="H4201" s="272" t="s">
        <v>11441</v>
      </c>
      <c r="I4201" s="272" t="s">
        <v>17</v>
      </c>
      <c r="J4201" s="272" t="s">
        <v>7089</v>
      </c>
      <c r="K4201" s="273">
        <v>39.520000000000003</v>
      </c>
      <c r="L4201" s="272" t="s">
        <v>7090</v>
      </c>
    </row>
    <row r="4202" spans="1:12">
      <c r="A4202" s="272" t="s">
        <v>10732</v>
      </c>
      <c r="B4202" s="272" t="s">
        <v>10733</v>
      </c>
      <c r="C4202" s="272" t="s">
        <v>10037</v>
      </c>
      <c r="D4202" s="272" t="s">
        <v>10986</v>
      </c>
      <c r="E4202" s="273" t="s">
        <v>7087</v>
      </c>
      <c r="F4202" s="272" t="s">
        <v>7087</v>
      </c>
      <c r="G4202" s="272">
        <v>92371</v>
      </c>
      <c r="H4202" s="272" t="s">
        <v>11442</v>
      </c>
      <c r="I4202" s="272" t="s">
        <v>17</v>
      </c>
      <c r="J4202" s="272" t="s">
        <v>7089</v>
      </c>
      <c r="K4202" s="273">
        <v>45.78</v>
      </c>
      <c r="L4202" s="272" t="s">
        <v>7090</v>
      </c>
    </row>
    <row r="4203" spans="1:12">
      <c r="A4203" s="272" t="s">
        <v>10732</v>
      </c>
      <c r="B4203" s="272" t="s">
        <v>10733</v>
      </c>
      <c r="C4203" s="272" t="s">
        <v>10037</v>
      </c>
      <c r="D4203" s="272" t="s">
        <v>10986</v>
      </c>
      <c r="E4203" s="273" t="s">
        <v>7087</v>
      </c>
      <c r="F4203" s="272" t="s">
        <v>7087</v>
      </c>
      <c r="G4203" s="272">
        <v>92372</v>
      </c>
      <c r="H4203" s="272" t="s">
        <v>11443</v>
      </c>
      <c r="I4203" s="272" t="s">
        <v>17</v>
      </c>
      <c r="J4203" s="272" t="s">
        <v>7089</v>
      </c>
      <c r="K4203" s="273">
        <v>47.71</v>
      </c>
      <c r="L4203" s="272" t="s">
        <v>7090</v>
      </c>
    </row>
    <row r="4204" spans="1:12">
      <c r="A4204" s="272" t="s">
        <v>10732</v>
      </c>
      <c r="B4204" s="272" t="s">
        <v>10733</v>
      </c>
      <c r="C4204" s="272" t="s">
        <v>10037</v>
      </c>
      <c r="D4204" s="272" t="s">
        <v>10986</v>
      </c>
      <c r="E4204" s="273" t="s">
        <v>7087</v>
      </c>
      <c r="F4204" s="272" t="s">
        <v>7087</v>
      </c>
      <c r="G4204" s="272">
        <v>92373</v>
      </c>
      <c r="H4204" s="272" t="s">
        <v>11444</v>
      </c>
      <c r="I4204" s="272" t="s">
        <v>17</v>
      </c>
      <c r="J4204" s="272" t="s">
        <v>7089</v>
      </c>
      <c r="K4204" s="273">
        <v>54.51</v>
      </c>
      <c r="L4204" s="272" t="s">
        <v>7090</v>
      </c>
    </row>
    <row r="4205" spans="1:12">
      <c r="A4205" s="272" t="s">
        <v>10732</v>
      </c>
      <c r="B4205" s="272" t="s">
        <v>10733</v>
      </c>
      <c r="C4205" s="272" t="s">
        <v>10037</v>
      </c>
      <c r="D4205" s="272" t="s">
        <v>10986</v>
      </c>
      <c r="E4205" s="273" t="s">
        <v>7087</v>
      </c>
      <c r="F4205" s="272" t="s">
        <v>7087</v>
      </c>
      <c r="G4205" s="272">
        <v>92374</v>
      </c>
      <c r="H4205" s="272" t="s">
        <v>11445</v>
      </c>
      <c r="I4205" s="272" t="s">
        <v>17</v>
      </c>
      <c r="J4205" s="272" t="s">
        <v>7089</v>
      </c>
      <c r="K4205" s="273">
        <v>54.88</v>
      </c>
      <c r="L4205" s="272" t="s">
        <v>7090</v>
      </c>
    </row>
    <row r="4206" spans="1:12">
      <c r="A4206" s="272" t="s">
        <v>10732</v>
      </c>
      <c r="B4206" s="272" t="s">
        <v>10733</v>
      </c>
      <c r="C4206" s="272" t="s">
        <v>10037</v>
      </c>
      <c r="D4206" s="272" t="s">
        <v>10986</v>
      </c>
      <c r="E4206" s="273" t="s">
        <v>7087</v>
      </c>
      <c r="F4206" s="272" t="s">
        <v>7087</v>
      </c>
      <c r="G4206" s="272">
        <v>92375</v>
      </c>
      <c r="H4206" s="272" t="s">
        <v>11446</v>
      </c>
      <c r="I4206" s="272" t="s">
        <v>17</v>
      </c>
      <c r="J4206" s="272" t="s">
        <v>7089</v>
      </c>
      <c r="K4206" s="273">
        <v>71.7</v>
      </c>
      <c r="L4206" s="272" t="s">
        <v>7090</v>
      </c>
    </row>
    <row r="4207" spans="1:12">
      <c r="A4207" s="272" t="s">
        <v>10732</v>
      </c>
      <c r="B4207" s="272" t="s">
        <v>10733</v>
      </c>
      <c r="C4207" s="272" t="s">
        <v>10037</v>
      </c>
      <c r="D4207" s="272" t="s">
        <v>10986</v>
      </c>
      <c r="E4207" s="273" t="s">
        <v>7087</v>
      </c>
      <c r="F4207" s="272" t="s">
        <v>7087</v>
      </c>
      <c r="G4207" s="272">
        <v>92376</v>
      </c>
      <c r="H4207" s="272" t="s">
        <v>11447</v>
      </c>
      <c r="I4207" s="272" t="s">
        <v>17</v>
      </c>
      <c r="J4207" s="272" t="s">
        <v>7089</v>
      </c>
      <c r="K4207" s="273">
        <v>71.67</v>
      </c>
      <c r="L4207" s="272" t="s">
        <v>7090</v>
      </c>
    </row>
    <row r="4208" spans="1:12">
      <c r="A4208" s="272" t="s">
        <v>10732</v>
      </c>
      <c r="B4208" s="272" t="s">
        <v>10733</v>
      </c>
      <c r="C4208" s="272" t="s">
        <v>10037</v>
      </c>
      <c r="D4208" s="272" t="s">
        <v>10986</v>
      </c>
      <c r="E4208" s="273" t="s">
        <v>7087</v>
      </c>
      <c r="F4208" s="272" t="s">
        <v>7087</v>
      </c>
      <c r="G4208" s="272">
        <v>92377</v>
      </c>
      <c r="H4208" s="272" t="s">
        <v>11448</v>
      </c>
      <c r="I4208" s="272" t="s">
        <v>17</v>
      </c>
      <c r="J4208" s="272" t="s">
        <v>7089</v>
      </c>
      <c r="K4208" s="273">
        <v>97.19</v>
      </c>
      <c r="L4208" s="272" t="s">
        <v>7090</v>
      </c>
    </row>
    <row r="4209" spans="1:12">
      <c r="A4209" s="272" t="s">
        <v>10732</v>
      </c>
      <c r="B4209" s="272" t="s">
        <v>10733</v>
      </c>
      <c r="C4209" s="272" t="s">
        <v>10037</v>
      </c>
      <c r="D4209" s="272" t="s">
        <v>10986</v>
      </c>
      <c r="E4209" s="273" t="s">
        <v>7087</v>
      </c>
      <c r="F4209" s="272" t="s">
        <v>7087</v>
      </c>
      <c r="G4209" s="272">
        <v>92378</v>
      </c>
      <c r="H4209" s="272" t="s">
        <v>11449</v>
      </c>
      <c r="I4209" s="272" t="s">
        <v>17</v>
      </c>
      <c r="J4209" s="272" t="s">
        <v>7089</v>
      </c>
      <c r="K4209" s="273">
        <v>108.66</v>
      </c>
      <c r="L4209" s="272" t="s">
        <v>7090</v>
      </c>
    </row>
    <row r="4210" spans="1:12">
      <c r="A4210" s="272" t="s">
        <v>10732</v>
      </c>
      <c r="B4210" s="272" t="s">
        <v>10733</v>
      </c>
      <c r="C4210" s="272" t="s">
        <v>10037</v>
      </c>
      <c r="D4210" s="272" t="s">
        <v>10986</v>
      </c>
      <c r="E4210" s="273" t="s">
        <v>7087</v>
      </c>
      <c r="F4210" s="272" t="s">
        <v>7087</v>
      </c>
      <c r="G4210" s="272">
        <v>92379</v>
      </c>
      <c r="H4210" s="272" t="s">
        <v>11450</v>
      </c>
      <c r="I4210" s="272" t="s">
        <v>17</v>
      </c>
      <c r="J4210" s="272" t="s">
        <v>7089</v>
      </c>
      <c r="K4210" s="273">
        <v>139.49</v>
      </c>
      <c r="L4210" s="272" t="s">
        <v>7090</v>
      </c>
    </row>
    <row r="4211" spans="1:12">
      <c r="A4211" s="272" t="s">
        <v>10732</v>
      </c>
      <c r="B4211" s="272" t="s">
        <v>10733</v>
      </c>
      <c r="C4211" s="272" t="s">
        <v>10037</v>
      </c>
      <c r="D4211" s="272" t="s">
        <v>10986</v>
      </c>
      <c r="E4211" s="273" t="s">
        <v>7087</v>
      </c>
      <c r="F4211" s="272" t="s">
        <v>7087</v>
      </c>
      <c r="G4211" s="272">
        <v>92380</v>
      </c>
      <c r="H4211" s="272" t="s">
        <v>11451</v>
      </c>
      <c r="I4211" s="272" t="s">
        <v>17</v>
      </c>
      <c r="J4211" s="272" t="s">
        <v>7089</v>
      </c>
      <c r="K4211" s="273">
        <v>149.69999999999999</v>
      </c>
      <c r="L4211" s="272" t="s">
        <v>7090</v>
      </c>
    </row>
    <row r="4212" spans="1:12">
      <c r="A4212" s="272" t="s">
        <v>10732</v>
      </c>
      <c r="B4212" s="272" t="s">
        <v>10733</v>
      </c>
      <c r="C4212" s="272" t="s">
        <v>10037</v>
      </c>
      <c r="D4212" s="272" t="s">
        <v>10986</v>
      </c>
      <c r="E4212" s="273" t="s">
        <v>7087</v>
      </c>
      <c r="F4212" s="272" t="s">
        <v>7087</v>
      </c>
      <c r="G4212" s="272">
        <v>92381</v>
      </c>
      <c r="H4212" s="272" t="s">
        <v>11452</v>
      </c>
      <c r="I4212" s="272" t="s">
        <v>17</v>
      </c>
      <c r="J4212" s="272" t="s">
        <v>7089</v>
      </c>
      <c r="K4212" s="273">
        <v>56.85</v>
      </c>
      <c r="L4212" s="272" t="s">
        <v>7090</v>
      </c>
    </row>
    <row r="4213" spans="1:12">
      <c r="A4213" s="272" t="s">
        <v>10732</v>
      </c>
      <c r="B4213" s="272" t="s">
        <v>10733</v>
      </c>
      <c r="C4213" s="272" t="s">
        <v>10037</v>
      </c>
      <c r="D4213" s="272" t="s">
        <v>10986</v>
      </c>
      <c r="E4213" s="273" t="s">
        <v>7087</v>
      </c>
      <c r="F4213" s="272" t="s">
        <v>7087</v>
      </c>
      <c r="G4213" s="272">
        <v>92382</v>
      </c>
      <c r="H4213" s="272" t="s">
        <v>11453</v>
      </c>
      <c r="I4213" s="272" t="s">
        <v>17</v>
      </c>
      <c r="J4213" s="272" t="s">
        <v>7089</v>
      </c>
      <c r="K4213" s="273">
        <v>54.11</v>
      </c>
      <c r="L4213" s="272" t="s">
        <v>7090</v>
      </c>
    </row>
    <row r="4214" spans="1:12">
      <c r="A4214" s="272" t="s">
        <v>10732</v>
      </c>
      <c r="B4214" s="272" t="s">
        <v>10733</v>
      </c>
      <c r="C4214" s="272" t="s">
        <v>10037</v>
      </c>
      <c r="D4214" s="272" t="s">
        <v>10986</v>
      </c>
      <c r="E4214" s="273" t="s">
        <v>7087</v>
      </c>
      <c r="F4214" s="272" t="s">
        <v>7087</v>
      </c>
      <c r="G4214" s="272">
        <v>92383</v>
      </c>
      <c r="H4214" s="272" t="s">
        <v>11454</v>
      </c>
      <c r="I4214" s="272" t="s">
        <v>17</v>
      </c>
      <c r="J4214" s="272" t="s">
        <v>7089</v>
      </c>
      <c r="K4214" s="273">
        <v>72.69</v>
      </c>
      <c r="L4214" s="272" t="s">
        <v>7090</v>
      </c>
    </row>
    <row r="4215" spans="1:12">
      <c r="A4215" s="272" t="s">
        <v>10732</v>
      </c>
      <c r="B4215" s="272" t="s">
        <v>10733</v>
      </c>
      <c r="C4215" s="272" t="s">
        <v>10037</v>
      </c>
      <c r="D4215" s="272" t="s">
        <v>10986</v>
      </c>
      <c r="E4215" s="273" t="s">
        <v>7087</v>
      </c>
      <c r="F4215" s="272" t="s">
        <v>7087</v>
      </c>
      <c r="G4215" s="272">
        <v>92384</v>
      </c>
      <c r="H4215" s="272" t="s">
        <v>11455</v>
      </c>
      <c r="I4215" s="272" t="s">
        <v>17</v>
      </c>
      <c r="J4215" s="272" t="s">
        <v>7089</v>
      </c>
      <c r="K4215" s="273">
        <v>67.239999999999995</v>
      </c>
      <c r="L4215" s="272" t="s">
        <v>7090</v>
      </c>
    </row>
    <row r="4216" spans="1:12">
      <c r="A4216" s="272" t="s">
        <v>10732</v>
      </c>
      <c r="B4216" s="272" t="s">
        <v>10733</v>
      </c>
      <c r="C4216" s="272" t="s">
        <v>10037</v>
      </c>
      <c r="D4216" s="272" t="s">
        <v>10986</v>
      </c>
      <c r="E4216" s="273" t="s">
        <v>7087</v>
      </c>
      <c r="F4216" s="272" t="s">
        <v>7087</v>
      </c>
      <c r="G4216" s="272">
        <v>92385</v>
      </c>
      <c r="H4216" s="272" t="s">
        <v>11456</v>
      </c>
      <c r="I4216" s="272" t="s">
        <v>17</v>
      </c>
      <c r="J4216" s="272" t="s">
        <v>7089</v>
      </c>
      <c r="K4216" s="273">
        <v>83.73</v>
      </c>
      <c r="L4216" s="272" t="s">
        <v>7090</v>
      </c>
    </row>
    <row r="4217" spans="1:12">
      <c r="A4217" s="272" t="s">
        <v>10732</v>
      </c>
      <c r="B4217" s="272" t="s">
        <v>10733</v>
      </c>
      <c r="C4217" s="272" t="s">
        <v>10037</v>
      </c>
      <c r="D4217" s="272" t="s">
        <v>10986</v>
      </c>
      <c r="E4217" s="273" t="s">
        <v>7087</v>
      </c>
      <c r="F4217" s="272" t="s">
        <v>7087</v>
      </c>
      <c r="G4217" s="272">
        <v>92386</v>
      </c>
      <c r="H4217" s="272" t="s">
        <v>11457</v>
      </c>
      <c r="I4217" s="272" t="s">
        <v>17</v>
      </c>
      <c r="J4217" s="272" t="s">
        <v>7089</v>
      </c>
      <c r="K4217" s="273">
        <v>79.97</v>
      </c>
      <c r="L4217" s="272" t="s">
        <v>7090</v>
      </c>
    </row>
    <row r="4218" spans="1:12">
      <c r="A4218" s="272" t="s">
        <v>10732</v>
      </c>
      <c r="B4218" s="272" t="s">
        <v>10733</v>
      </c>
      <c r="C4218" s="272" t="s">
        <v>10037</v>
      </c>
      <c r="D4218" s="272" t="s">
        <v>10986</v>
      </c>
      <c r="E4218" s="273" t="s">
        <v>7087</v>
      </c>
      <c r="F4218" s="272" t="s">
        <v>7087</v>
      </c>
      <c r="G4218" s="272">
        <v>92387</v>
      </c>
      <c r="H4218" s="272" t="s">
        <v>11458</v>
      </c>
      <c r="I4218" s="272" t="s">
        <v>17</v>
      </c>
      <c r="J4218" s="272" t="s">
        <v>7089</v>
      </c>
      <c r="K4218" s="273">
        <v>106.63</v>
      </c>
      <c r="L4218" s="272" t="s">
        <v>7090</v>
      </c>
    </row>
    <row r="4219" spans="1:12">
      <c r="A4219" s="272" t="s">
        <v>10732</v>
      </c>
      <c r="B4219" s="272" t="s">
        <v>10733</v>
      </c>
      <c r="C4219" s="272" t="s">
        <v>10037</v>
      </c>
      <c r="D4219" s="272" t="s">
        <v>10986</v>
      </c>
      <c r="E4219" s="273" t="s">
        <v>7087</v>
      </c>
      <c r="F4219" s="272" t="s">
        <v>7087</v>
      </c>
      <c r="G4219" s="272">
        <v>92388</v>
      </c>
      <c r="H4219" s="272" t="s">
        <v>11459</v>
      </c>
      <c r="I4219" s="272" t="s">
        <v>17</v>
      </c>
      <c r="J4219" s="272" t="s">
        <v>7089</v>
      </c>
      <c r="K4219" s="273">
        <v>104.08</v>
      </c>
      <c r="L4219" s="272" t="s">
        <v>7090</v>
      </c>
    </row>
    <row r="4220" spans="1:12">
      <c r="A4220" s="272" t="s">
        <v>10732</v>
      </c>
      <c r="B4220" s="272" t="s">
        <v>10733</v>
      </c>
      <c r="C4220" s="272" t="s">
        <v>10037</v>
      </c>
      <c r="D4220" s="272" t="s">
        <v>10986</v>
      </c>
      <c r="E4220" s="273" t="s">
        <v>7087</v>
      </c>
      <c r="F4220" s="272" t="s">
        <v>7087</v>
      </c>
      <c r="G4220" s="272">
        <v>92389</v>
      </c>
      <c r="H4220" s="272" t="s">
        <v>11460</v>
      </c>
      <c r="I4220" s="272" t="s">
        <v>17</v>
      </c>
      <c r="J4220" s="272" t="s">
        <v>7089</v>
      </c>
      <c r="K4220" s="273">
        <v>167.99</v>
      </c>
      <c r="L4220" s="272" t="s">
        <v>7090</v>
      </c>
    </row>
    <row r="4221" spans="1:12">
      <c r="A4221" s="272" t="s">
        <v>10732</v>
      </c>
      <c r="B4221" s="272" t="s">
        <v>10733</v>
      </c>
      <c r="C4221" s="272" t="s">
        <v>10037</v>
      </c>
      <c r="D4221" s="272" t="s">
        <v>10986</v>
      </c>
      <c r="E4221" s="273" t="s">
        <v>7087</v>
      </c>
      <c r="F4221" s="272" t="s">
        <v>7087</v>
      </c>
      <c r="G4221" s="272">
        <v>92390</v>
      </c>
      <c r="H4221" s="272" t="s">
        <v>11461</v>
      </c>
      <c r="I4221" s="272" t="s">
        <v>17</v>
      </c>
      <c r="J4221" s="272" t="s">
        <v>7089</v>
      </c>
      <c r="K4221" s="273">
        <v>156.76</v>
      </c>
      <c r="L4221" s="272" t="s">
        <v>7090</v>
      </c>
    </row>
    <row r="4222" spans="1:12">
      <c r="A4222" s="272" t="s">
        <v>10732</v>
      </c>
      <c r="B4222" s="272" t="s">
        <v>10733</v>
      </c>
      <c r="C4222" s="272" t="s">
        <v>10037</v>
      </c>
      <c r="D4222" s="272" t="s">
        <v>10986</v>
      </c>
      <c r="E4222" s="273" t="s">
        <v>7087</v>
      </c>
      <c r="F4222" s="272" t="s">
        <v>7087</v>
      </c>
      <c r="G4222" s="272">
        <v>92635</v>
      </c>
      <c r="H4222" s="272" t="s">
        <v>11462</v>
      </c>
      <c r="I4222" s="272" t="s">
        <v>17</v>
      </c>
      <c r="J4222" s="272" t="s">
        <v>7089</v>
      </c>
      <c r="K4222" s="273">
        <v>226.96</v>
      </c>
      <c r="L4222" s="272" t="s">
        <v>7090</v>
      </c>
    </row>
    <row r="4223" spans="1:12">
      <c r="A4223" s="272" t="s">
        <v>10732</v>
      </c>
      <c r="B4223" s="272" t="s">
        <v>10733</v>
      </c>
      <c r="C4223" s="272" t="s">
        <v>10037</v>
      </c>
      <c r="D4223" s="272" t="s">
        <v>10986</v>
      </c>
      <c r="E4223" s="273" t="s">
        <v>7087</v>
      </c>
      <c r="F4223" s="272" t="s">
        <v>7087</v>
      </c>
      <c r="G4223" s="272">
        <v>92636</v>
      </c>
      <c r="H4223" s="272" t="s">
        <v>11463</v>
      </c>
      <c r="I4223" s="272" t="s">
        <v>17</v>
      </c>
      <c r="J4223" s="272" t="s">
        <v>7089</v>
      </c>
      <c r="K4223" s="273">
        <v>205.32</v>
      </c>
      <c r="L4223" s="272" t="s">
        <v>7090</v>
      </c>
    </row>
    <row r="4224" spans="1:12">
      <c r="A4224" s="272" t="s">
        <v>10732</v>
      </c>
      <c r="B4224" s="272" t="s">
        <v>10733</v>
      </c>
      <c r="C4224" s="272" t="s">
        <v>10037</v>
      </c>
      <c r="D4224" s="272" t="s">
        <v>10986</v>
      </c>
      <c r="E4224" s="273" t="s">
        <v>7087</v>
      </c>
      <c r="F4224" s="272" t="s">
        <v>7087</v>
      </c>
      <c r="G4224" s="272">
        <v>92637</v>
      </c>
      <c r="H4224" s="272" t="s">
        <v>11464</v>
      </c>
      <c r="I4224" s="272" t="s">
        <v>17</v>
      </c>
      <c r="J4224" s="272" t="s">
        <v>7089</v>
      </c>
      <c r="K4224" s="273">
        <v>73.16</v>
      </c>
      <c r="L4224" s="272" t="s">
        <v>7090</v>
      </c>
    </row>
    <row r="4225" spans="1:12">
      <c r="A4225" s="272" t="s">
        <v>10732</v>
      </c>
      <c r="B4225" s="272" t="s">
        <v>10733</v>
      </c>
      <c r="C4225" s="272" t="s">
        <v>10037</v>
      </c>
      <c r="D4225" s="272" t="s">
        <v>10986</v>
      </c>
      <c r="E4225" s="273" t="s">
        <v>7087</v>
      </c>
      <c r="F4225" s="272" t="s">
        <v>7087</v>
      </c>
      <c r="G4225" s="272">
        <v>92638</v>
      </c>
      <c r="H4225" s="272" t="s">
        <v>11465</v>
      </c>
      <c r="I4225" s="272" t="s">
        <v>17</v>
      </c>
      <c r="J4225" s="272" t="s">
        <v>7089</v>
      </c>
      <c r="K4225" s="273">
        <v>90.31</v>
      </c>
      <c r="L4225" s="272" t="s">
        <v>7090</v>
      </c>
    </row>
    <row r="4226" spans="1:12">
      <c r="A4226" s="272" t="s">
        <v>10732</v>
      </c>
      <c r="B4226" s="272" t="s">
        <v>10733</v>
      </c>
      <c r="C4226" s="272" t="s">
        <v>10037</v>
      </c>
      <c r="D4226" s="272" t="s">
        <v>10986</v>
      </c>
      <c r="E4226" s="273" t="s">
        <v>7087</v>
      </c>
      <c r="F4226" s="272" t="s">
        <v>7087</v>
      </c>
      <c r="G4226" s="272">
        <v>92639</v>
      </c>
      <c r="H4226" s="272" t="s">
        <v>11466</v>
      </c>
      <c r="I4226" s="272" t="s">
        <v>17</v>
      </c>
      <c r="J4226" s="272" t="s">
        <v>7089</v>
      </c>
      <c r="K4226" s="273">
        <v>105.1</v>
      </c>
      <c r="L4226" s="272" t="s">
        <v>7090</v>
      </c>
    </row>
    <row r="4227" spans="1:12">
      <c r="A4227" s="272" t="s">
        <v>10732</v>
      </c>
      <c r="B4227" s="272" t="s">
        <v>10733</v>
      </c>
      <c r="C4227" s="272" t="s">
        <v>10037</v>
      </c>
      <c r="D4227" s="272" t="s">
        <v>10986</v>
      </c>
      <c r="E4227" s="273" t="s">
        <v>7087</v>
      </c>
      <c r="F4227" s="272" t="s">
        <v>7087</v>
      </c>
      <c r="G4227" s="272">
        <v>92640</v>
      </c>
      <c r="H4227" s="272" t="s">
        <v>11467</v>
      </c>
      <c r="I4227" s="272" t="s">
        <v>17</v>
      </c>
      <c r="J4227" s="272" t="s">
        <v>7089</v>
      </c>
      <c r="K4227" s="273">
        <v>138.69</v>
      </c>
      <c r="L4227" s="272" t="s">
        <v>7090</v>
      </c>
    </row>
    <row r="4228" spans="1:12">
      <c r="A4228" s="272" t="s">
        <v>10732</v>
      </c>
      <c r="B4228" s="272" t="s">
        <v>10733</v>
      </c>
      <c r="C4228" s="272" t="s">
        <v>10037</v>
      </c>
      <c r="D4228" s="272" t="s">
        <v>10986</v>
      </c>
      <c r="E4228" s="273" t="s">
        <v>7087</v>
      </c>
      <c r="F4228" s="272" t="s">
        <v>7087</v>
      </c>
      <c r="G4228" s="272">
        <v>92642</v>
      </c>
      <c r="H4228" s="272" t="s">
        <v>11468</v>
      </c>
      <c r="I4228" s="272" t="s">
        <v>17</v>
      </c>
      <c r="J4228" s="272" t="s">
        <v>7089</v>
      </c>
      <c r="K4228" s="273">
        <v>214.56</v>
      </c>
      <c r="L4228" s="272" t="s">
        <v>7090</v>
      </c>
    </row>
    <row r="4229" spans="1:12">
      <c r="A4229" s="272" t="s">
        <v>10732</v>
      </c>
      <c r="B4229" s="272" t="s">
        <v>10733</v>
      </c>
      <c r="C4229" s="272" t="s">
        <v>10037</v>
      </c>
      <c r="D4229" s="272" t="s">
        <v>10986</v>
      </c>
      <c r="E4229" s="273" t="s">
        <v>7087</v>
      </c>
      <c r="F4229" s="272" t="s">
        <v>7087</v>
      </c>
      <c r="G4229" s="272">
        <v>92644</v>
      </c>
      <c r="H4229" s="272" t="s">
        <v>11469</v>
      </c>
      <c r="I4229" s="272" t="s">
        <v>17</v>
      </c>
      <c r="J4229" s="272" t="s">
        <v>7089</v>
      </c>
      <c r="K4229" s="273">
        <v>271.62</v>
      </c>
      <c r="L4229" s="272" t="s">
        <v>7090</v>
      </c>
    </row>
    <row r="4230" spans="1:12">
      <c r="A4230" s="272" t="s">
        <v>10732</v>
      </c>
      <c r="B4230" s="272" t="s">
        <v>10733</v>
      </c>
      <c r="C4230" s="272" t="s">
        <v>10037</v>
      </c>
      <c r="D4230" s="272" t="s">
        <v>10986</v>
      </c>
      <c r="E4230" s="273" t="s">
        <v>7087</v>
      </c>
      <c r="F4230" s="272" t="s">
        <v>7087</v>
      </c>
      <c r="G4230" s="272">
        <v>92657</v>
      </c>
      <c r="H4230" s="272" t="s">
        <v>11470</v>
      </c>
      <c r="I4230" s="272" t="s">
        <v>17</v>
      </c>
      <c r="J4230" s="272" t="s">
        <v>7089</v>
      </c>
      <c r="K4230" s="273">
        <v>28.08</v>
      </c>
      <c r="L4230" s="272" t="s">
        <v>7090</v>
      </c>
    </row>
    <row r="4231" spans="1:12">
      <c r="A4231" s="272" t="s">
        <v>10732</v>
      </c>
      <c r="B4231" s="272" t="s">
        <v>10733</v>
      </c>
      <c r="C4231" s="272" t="s">
        <v>10037</v>
      </c>
      <c r="D4231" s="272" t="s">
        <v>10986</v>
      </c>
      <c r="E4231" s="273" t="s">
        <v>7087</v>
      </c>
      <c r="F4231" s="272" t="s">
        <v>7087</v>
      </c>
      <c r="G4231" s="272">
        <v>92658</v>
      </c>
      <c r="H4231" s="272" t="s">
        <v>11471</v>
      </c>
      <c r="I4231" s="272" t="s">
        <v>17</v>
      </c>
      <c r="J4231" s="272" t="s">
        <v>7089</v>
      </c>
      <c r="K4231" s="273">
        <v>30.14</v>
      </c>
      <c r="L4231" s="272" t="s">
        <v>7090</v>
      </c>
    </row>
    <row r="4232" spans="1:12">
      <c r="A4232" s="272" t="s">
        <v>10732</v>
      </c>
      <c r="B4232" s="272" t="s">
        <v>10733</v>
      </c>
      <c r="C4232" s="272" t="s">
        <v>10037</v>
      </c>
      <c r="D4232" s="272" t="s">
        <v>10986</v>
      </c>
      <c r="E4232" s="273" t="s">
        <v>7087</v>
      </c>
      <c r="F4232" s="272" t="s">
        <v>7087</v>
      </c>
      <c r="G4232" s="272">
        <v>92659</v>
      </c>
      <c r="H4232" s="272" t="s">
        <v>11472</v>
      </c>
      <c r="I4232" s="272" t="s">
        <v>17</v>
      </c>
      <c r="J4232" s="272" t="s">
        <v>7089</v>
      </c>
      <c r="K4232" s="273">
        <v>35.11</v>
      </c>
      <c r="L4232" s="272" t="s">
        <v>7090</v>
      </c>
    </row>
    <row r="4233" spans="1:12">
      <c r="A4233" s="272" t="s">
        <v>10732</v>
      </c>
      <c r="B4233" s="272" t="s">
        <v>10733</v>
      </c>
      <c r="C4233" s="272" t="s">
        <v>10037</v>
      </c>
      <c r="D4233" s="272" t="s">
        <v>10986</v>
      </c>
      <c r="E4233" s="273" t="s">
        <v>7087</v>
      </c>
      <c r="F4233" s="272" t="s">
        <v>7087</v>
      </c>
      <c r="G4233" s="272">
        <v>92660</v>
      </c>
      <c r="H4233" s="272" t="s">
        <v>11473</v>
      </c>
      <c r="I4233" s="272" t="s">
        <v>17</v>
      </c>
      <c r="J4233" s="272" t="s">
        <v>7089</v>
      </c>
      <c r="K4233" s="273">
        <v>37.04</v>
      </c>
      <c r="L4233" s="272" t="s">
        <v>7090</v>
      </c>
    </row>
    <row r="4234" spans="1:12">
      <c r="A4234" s="272" t="s">
        <v>10732</v>
      </c>
      <c r="B4234" s="272" t="s">
        <v>10733</v>
      </c>
      <c r="C4234" s="272" t="s">
        <v>10037</v>
      </c>
      <c r="D4234" s="272" t="s">
        <v>10986</v>
      </c>
      <c r="E4234" s="273" t="s">
        <v>7087</v>
      </c>
      <c r="F4234" s="272" t="s">
        <v>7087</v>
      </c>
      <c r="G4234" s="272">
        <v>92661</v>
      </c>
      <c r="H4234" s="272" t="s">
        <v>11474</v>
      </c>
      <c r="I4234" s="272" t="s">
        <v>17</v>
      </c>
      <c r="J4234" s="272" t="s">
        <v>7089</v>
      </c>
      <c r="K4234" s="273">
        <v>42.35</v>
      </c>
      <c r="L4234" s="272" t="s">
        <v>7090</v>
      </c>
    </row>
    <row r="4235" spans="1:12">
      <c r="A4235" s="272" t="s">
        <v>10732</v>
      </c>
      <c r="B4235" s="272" t="s">
        <v>10733</v>
      </c>
      <c r="C4235" s="272" t="s">
        <v>10037</v>
      </c>
      <c r="D4235" s="272" t="s">
        <v>10986</v>
      </c>
      <c r="E4235" s="273" t="s">
        <v>7087</v>
      </c>
      <c r="F4235" s="272" t="s">
        <v>7087</v>
      </c>
      <c r="G4235" s="272">
        <v>92662</v>
      </c>
      <c r="H4235" s="272" t="s">
        <v>11475</v>
      </c>
      <c r="I4235" s="272" t="s">
        <v>17</v>
      </c>
      <c r="J4235" s="272" t="s">
        <v>7089</v>
      </c>
      <c r="K4235" s="273">
        <v>42.72</v>
      </c>
      <c r="L4235" s="272" t="s">
        <v>7090</v>
      </c>
    </row>
    <row r="4236" spans="1:12">
      <c r="A4236" s="272" t="s">
        <v>10732</v>
      </c>
      <c r="B4236" s="272" t="s">
        <v>10733</v>
      </c>
      <c r="C4236" s="272" t="s">
        <v>10037</v>
      </c>
      <c r="D4236" s="272" t="s">
        <v>10986</v>
      </c>
      <c r="E4236" s="273" t="s">
        <v>7087</v>
      </c>
      <c r="F4236" s="272" t="s">
        <v>7087</v>
      </c>
      <c r="G4236" s="272">
        <v>92663</v>
      </c>
      <c r="H4236" s="272" t="s">
        <v>11476</v>
      </c>
      <c r="I4236" s="272" t="s">
        <v>17</v>
      </c>
      <c r="J4236" s="272" t="s">
        <v>7089</v>
      </c>
      <c r="K4236" s="273">
        <v>57.7</v>
      </c>
      <c r="L4236" s="272" t="s">
        <v>7090</v>
      </c>
    </row>
    <row r="4237" spans="1:12">
      <c r="A4237" s="272" t="s">
        <v>10732</v>
      </c>
      <c r="B4237" s="272" t="s">
        <v>10733</v>
      </c>
      <c r="C4237" s="272" t="s">
        <v>10037</v>
      </c>
      <c r="D4237" s="272" t="s">
        <v>10986</v>
      </c>
      <c r="E4237" s="273" t="s">
        <v>7087</v>
      </c>
      <c r="F4237" s="272" t="s">
        <v>7087</v>
      </c>
      <c r="G4237" s="272">
        <v>92664</v>
      </c>
      <c r="H4237" s="272" t="s">
        <v>11477</v>
      </c>
      <c r="I4237" s="272" t="s">
        <v>17</v>
      </c>
      <c r="J4237" s="272" t="s">
        <v>7089</v>
      </c>
      <c r="K4237" s="273">
        <v>57.67</v>
      </c>
      <c r="L4237" s="272" t="s">
        <v>7090</v>
      </c>
    </row>
    <row r="4238" spans="1:12">
      <c r="A4238" s="272" t="s">
        <v>10732</v>
      </c>
      <c r="B4238" s="272" t="s">
        <v>10733</v>
      </c>
      <c r="C4238" s="272" t="s">
        <v>10037</v>
      </c>
      <c r="D4238" s="272" t="s">
        <v>10986</v>
      </c>
      <c r="E4238" s="273" t="s">
        <v>7087</v>
      </c>
      <c r="F4238" s="272" t="s">
        <v>7087</v>
      </c>
      <c r="G4238" s="272">
        <v>92665</v>
      </c>
      <c r="H4238" s="272" t="s">
        <v>11478</v>
      </c>
      <c r="I4238" s="272" t="s">
        <v>17</v>
      </c>
      <c r="J4238" s="272" t="s">
        <v>7089</v>
      </c>
      <c r="K4238" s="273">
        <v>80.41</v>
      </c>
      <c r="L4238" s="272" t="s">
        <v>7090</v>
      </c>
    </row>
    <row r="4239" spans="1:12">
      <c r="A4239" s="272" t="s">
        <v>10732</v>
      </c>
      <c r="B4239" s="272" t="s">
        <v>10733</v>
      </c>
      <c r="C4239" s="272" t="s">
        <v>10037</v>
      </c>
      <c r="D4239" s="272" t="s">
        <v>10986</v>
      </c>
      <c r="E4239" s="273" t="s">
        <v>7087</v>
      </c>
      <c r="F4239" s="272" t="s">
        <v>7087</v>
      </c>
      <c r="G4239" s="272">
        <v>92666</v>
      </c>
      <c r="H4239" s="272" t="s">
        <v>11479</v>
      </c>
      <c r="I4239" s="272" t="s">
        <v>17</v>
      </c>
      <c r="J4239" s="272" t="s">
        <v>7089</v>
      </c>
      <c r="K4239" s="273">
        <v>91.88</v>
      </c>
      <c r="L4239" s="272" t="s">
        <v>7090</v>
      </c>
    </row>
    <row r="4240" spans="1:12">
      <c r="A4240" s="272" t="s">
        <v>10732</v>
      </c>
      <c r="B4240" s="272" t="s">
        <v>10733</v>
      </c>
      <c r="C4240" s="272" t="s">
        <v>10037</v>
      </c>
      <c r="D4240" s="272" t="s">
        <v>10986</v>
      </c>
      <c r="E4240" s="273" t="s">
        <v>7087</v>
      </c>
      <c r="F4240" s="272" t="s">
        <v>7087</v>
      </c>
      <c r="G4240" s="272">
        <v>92667</v>
      </c>
      <c r="H4240" s="272" t="s">
        <v>11480</v>
      </c>
      <c r="I4240" s="272" t="s">
        <v>17</v>
      </c>
      <c r="J4240" s="272" t="s">
        <v>7089</v>
      </c>
      <c r="K4240" s="273">
        <v>119.99</v>
      </c>
      <c r="L4240" s="272" t="s">
        <v>7090</v>
      </c>
    </row>
    <row r="4241" spans="1:12">
      <c r="A4241" s="272" t="s">
        <v>10732</v>
      </c>
      <c r="B4241" s="272" t="s">
        <v>10733</v>
      </c>
      <c r="C4241" s="272" t="s">
        <v>10037</v>
      </c>
      <c r="D4241" s="272" t="s">
        <v>10986</v>
      </c>
      <c r="E4241" s="273" t="s">
        <v>7087</v>
      </c>
      <c r="F4241" s="272" t="s">
        <v>7087</v>
      </c>
      <c r="G4241" s="272">
        <v>92668</v>
      </c>
      <c r="H4241" s="272" t="s">
        <v>11481</v>
      </c>
      <c r="I4241" s="272" t="s">
        <v>17</v>
      </c>
      <c r="J4241" s="272" t="s">
        <v>7089</v>
      </c>
      <c r="K4241" s="273">
        <v>130.19999999999999</v>
      </c>
      <c r="L4241" s="272" t="s">
        <v>7090</v>
      </c>
    </row>
    <row r="4242" spans="1:12">
      <c r="A4242" s="272" t="s">
        <v>10732</v>
      </c>
      <c r="B4242" s="272" t="s">
        <v>10733</v>
      </c>
      <c r="C4242" s="272" t="s">
        <v>10037</v>
      </c>
      <c r="D4242" s="272" t="s">
        <v>10986</v>
      </c>
      <c r="E4242" s="273" t="s">
        <v>7087</v>
      </c>
      <c r="F4242" s="272" t="s">
        <v>7087</v>
      </c>
      <c r="G4242" s="272">
        <v>92669</v>
      </c>
      <c r="H4242" s="272" t="s">
        <v>11482</v>
      </c>
      <c r="I4242" s="272" t="s">
        <v>17</v>
      </c>
      <c r="J4242" s="272" t="s">
        <v>7089</v>
      </c>
      <c r="K4242" s="273">
        <v>42.76</v>
      </c>
      <c r="L4242" s="272" t="s">
        <v>7090</v>
      </c>
    </row>
    <row r="4243" spans="1:12">
      <c r="A4243" s="272" t="s">
        <v>10732</v>
      </c>
      <c r="B4243" s="272" t="s">
        <v>10733</v>
      </c>
      <c r="C4243" s="272" t="s">
        <v>10037</v>
      </c>
      <c r="D4243" s="272" t="s">
        <v>10986</v>
      </c>
      <c r="E4243" s="273" t="s">
        <v>7087</v>
      </c>
      <c r="F4243" s="272" t="s">
        <v>7087</v>
      </c>
      <c r="G4243" s="272">
        <v>92670</v>
      </c>
      <c r="H4243" s="272" t="s">
        <v>11483</v>
      </c>
      <c r="I4243" s="272" t="s">
        <v>17</v>
      </c>
      <c r="J4243" s="272" t="s">
        <v>7089</v>
      </c>
      <c r="K4243" s="273">
        <v>40.020000000000003</v>
      </c>
      <c r="L4243" s="272" t="s">
        <v>7090</v>
      </c>
    </row>
    <row r="4244" spans="1:12">
      <c r="A4244" s="272" t="s">
        <v>10732</v>
      </c>
      <c r="B4244" s="272" t="s">
        <v>10733</v>
      </c>
      <c r="C4244" s="272" t="s">
        <v>10037</v>
      </c>
      <c r="D4244" s="272" t="s">
        <v>10986</v>
      </c>
      <c r="E4244" s="273" t="s">
        <v>7087</v>
      </c>
      <c r="F4244" s="272" t="s">
        <v>7087</v>
      </c>
      <c r="G4244" s="272">
        <v>92671</v>
      </c>
      <c r="H4244" s="272" t="s">
        <v>11484</v>
      </c>
      <c r="I4244" s="272" t="s">
        <v>17</v>
      </c>
      <c r="J4244" s="272" t="s">
        <v>7089</v>
      </c>
      <c r="K4244" s="273">
        <v>56.71</v>
      </c>
      <c r="L4244" s="272" t="s">
        <v>7090</v>
      </c>
    </row>
    <row r="4245" spans="1:12">
      <c r="A4245" s="272" t="s">
        <v>10732</v>
      </c>
      <c r="B4245" s="272" t="s">
        <v>10733</v>
      </c>
      <c r="C4245" s="272" t="s">
        <v>10037</v>
      </c>
      <c r="D4245" s="272" t="s">
        <v>10986</v>
      </c>
      <c r="E4245" s="273" t="s">
        <v>7087</v>
      </c>
      <c r="F4245" s="272" t="s">
        <v>7087</v>
      </c>
      <c r="G4245" s="272">
        <v>92672</v>
      </c>
      <c r="H4245" s="272" t="s">
        <v>11485</v>
      </c>
      <c r="I4245" s="272" t="s">
        <v>17</v>
      </c>
      <c r="J4245" s="272" t="s">
        <v>7089</v>
      </c>
      <c r="K4245" s="273">
        <v>51.26</v>
      </c>
      <c r="L4245" s="272" t="s">
        <v>7090</v>
      </c>
    </row>
    <row r="4246" spans="1:12">
      <c r="A4246" s="272" t="s">
        <v>10732</v>
      </c>
      <c r="B4246" s="272" t="s">
        <v>10733</v>
      </c>
      <c r="C4246" s="272" t="s">
        <v>10037</v>
      </c>
      <c r="D4246" s="272" t="s">
        <v>10986</v>
      </c>
      <c r="E4246" s="273" t="s">
        <v>7087</v>
      </c>
      <c r="F4246" s="272" t="s">
        <v>7087</v>
      </c>
      <c r="G4246" s="272">
        <v>92673</v>
      </c>
      <c r="H4246" s="272" t="s">
        <v>11486</v>
      </c>
      <c r="I4246" s="272" t="s">
        <v>17</v>
      </c>
      <c r="J4246" s="272" t="s">
        <v>7089</v>
      </c>
      <c r="K4246" s="273">
        <v>65.510000000000005</v>
      </c>
      <c r="L4246" s="272" t="s">
        <v>7090</v>
      </c>
    </row>
    <row r="4247" spans="1:12">
      <c r="A4247" s="272" t="s">
        <v>10732</v>
      </c>
      <c r="B4247" s="272" t="s">
        <v>10733</v>
      </c>
      <c r="C4247" s="272" t="s">
        <v>10037</v>
      </c>
      <c r="D4247" s="272" t="s">
        <v>10986</v>
      </c>
      <c r="E4247" s="273" t="s">
        <v>7087</v>
      </c>
      <c r="F4247" s="272" t="s">
        <v>7087</v>
      </c>
      <c r="G4247" s="272">
        <v>92674</v>
      </c>
      <c r="H4247" s="272" t="s">
        <v>11487</v>
      </c>
      <c r="I4247" s="272" t="s">
        <v>17</v>
      </c>
      <c r="J4247" s="272" t="s">
        <v>7089</v>
      </c>
      <c r="K4247" s="273">
        <v>61.75</v>
      </c>
      <c r="L4247" s="272" t="s">
        <v>7090</v>
      </c>
    </row>
    <row r="4248" spans="1:12">
      <c r="A4248" s="272" t="s">
        <v>10732</v>
      </c>
      <c r="B4248" s="272" t="s">
        <v>10733</v>
      </c>
      <c r="C4248" s="272" t="s">
        <v>10037</v>
      </c>
      <c r="D4248" s="272" t="s">
        <v>10986</v>
      </c>
      <c r="E4248" s="273" t="s">
        <v>7087</v>
      </c>
      <c r="F4248" s="272" t="s">
        <v>7087</v>
      </c>
      <c r="G4248" s="272">
        <v>92675</v>
      </c>
      <c r="H4248" s="272" t="s">
        <v>11488</v>
      </c>
      <c r="I4248" s="272" t="s">
        <v>17</v>
      </c>
      <c r="J4248" s="272" t="s">
        <v>7089</v>
      </c>
      <c r="K4248" s="273">
        <v>85.69</v>
      </c>
      <c r="L4248" s="272" t="s">
        <v>7090</v>
      </c>
    </row>
    <row r="4249" spans="1:12">
      <c r="A4249" s="272" t="s">
        <v>10732</v>
      </c>
      <c r="B4249" s="272" t="s">
        <v>10733</v>
      </c>
      <c r="C4249" s="272" t="s">
        <v>10037</v>
      </c>
      <c r="D4249" s="272" t="s">
        <v>10986</v>
      </c>
      <c r="E4249" s="273" t="s">
        <v>7087</v>
      </c>
      <c r="F4249" s="272" t="s">
        <v>7087</v>
      </c>
      <c r="G4249" s="272">
        <v>92676</v>
      </c>
      <c r="H4249" s="272" t="s">
        <v>11489</v>
      </c>
      <c r="I4249" s="272" t="s">
        <v>17</v>
      </c>
      <c r="J4249" s="272" t="s">
        <v>7089</v>
      </c>
      <c r="K4249" s="273">
        <v>83.14</v>
      </c>
      <c r="L4249" s="272" t="s">
        <v>7090</v>
      </c>
    </row>
    <row r="4250" spans="1:12">
      <c r="A4250" s="272" t="s">
        <v>10732</v>
      </c>
      <c r="B4250" s="272" t="s">
        <v>10733</v>
      </c>
      <c r="C4250" s="272" t="s">
        <v>10037</v>
      </c>
      <c r="D4250" s="272" t="s">
        <v>10986</v>
      </c>
      <c r="E4250" s="273" t="s">
        <v>7087</v>
      </c>
      <c r="F4250" s="272" t="s">
        <v>7087</v>
      </c>
      <c r="G4250" s="272">
        <v>92677</v>
      </c>
      <c r="H4250" s="272" t="s">
        <v>11490</v>
      </c>
      <c r="I4250" s="272" t="s">
        <v>17</v>
      </c>
      <c r="J4250" s="272" t="s">
        <v>7089</v>
      </c>
      <c r="K4250" s="273">
        <v>142.88</v>
      </c>
      <c r="L4250" s="272" t="s">
        <v>7090</v>
      </c>
    </row>
    <row r="4251" spans="1:12">
      <c r="A4251" s="272" t="s">
        <v>10732</v>
      </c>
      <c r="B4251" s="272" t="s">
        <v>10733</v>
      </c>
      <c r="C4251" s="272" t="s">
        <v>10037</v>
      </c>
      <c r="D4251" s="272" t="s">
        <v>10986</v>
      </c>
      <c r="E4251" s="273" t="s">
        <v>7087</v>
      </c>
      <c r="F4251" s="272" t="s">
        <v>7087</v>
      </c>
      <c r="G4251" s="272">
        <v>92678</v>
      </c>
      <c r="H4251" s="272" t="s">
        <v>11491</v>
      </c>
      <c r="I4251" s="272" t="s">
        <v>17</v>
      </c>
      <c r="J4251" s="272" t="s">
        <v>7089</v>
      </c>
      <c r="K4251" s="273">
        <v>131.65</v>
      </c>
      <c r="L4251" s="272" t="s">
        <v>7090</v>
      </c>
    </row>
    <row r="4252" spans="1:12">
      <c r="A4252" s="272" t="s">
        <v>10732</v>
      </c>
      <c r="B4252" s="272" t="s">
        <v>10733</v>
      </c>
      <c r="C4252" s="272" t="s">
        <v>10037</v>
      </c>
      <c r="D4252" s="272" t="s">
        <v>10986</v>
      </c>
      <c r="E4252" s="273" t="s">
        <v>7087</v>
      </c>
      <c r="F4252" s="272" t="s">
        <v>7087</v>
      </c>
      <c r="G4252" s="272">
        <v>92679</v>
      </c>
      <c r="H4252" s="272" t="s">
        <v>11492</v>
      </c>
      <c r="I4252" s="272" t="s">
        <v>17</v>
      </c>
      <c r="J4252" s="272" t="s">
        <v>7089</v>
      </c>
      <c r="K4252" s="273">
        <v>197.73</v>
      </c>
      <c r="L4252" s="272" t="s">
        <v>7090</v>
      </c>
    </row>
    <row r="4253" spans="1:12">
      <c r="A4253" s="272" t="s">
        <v>10732</v>
      </c>
      <c r="B4253" s="272" t="s">
        <v>10733</v>
      </c>
      <c r="C4253" s="272" t="s">
        <v>10037</v>
      </c>
      <c r="D4253" s="272" t="s">
        <v>10986</v>
      </c>
      <c r="E4253" s="273" t="s">
        <v>7087</v>
      </c>
      <c r="F4253" s="272" t="s">
        <v>7087</v>
      </c>
      <c r="G4253" s="272">
        <v>92680</v>
      </c>
      <c r="H4253" s="272" t="s">
        <v>11493</v>
      </c>
      <c r="I4253" s="272" t="s">
        <v>17</v>
      </c>
      <c r="J4253" s="272" t="s">
        <v>7089</v>
      </c>
      <c r="K4253" s="273">
        <v>176.09</v>
      </c>
      <c r="L4253" s="272" t="s">
        <v>7090</v>
      </c>
    </row>
    <row r="4254" spans="1:12">
      <c r="A4254" s="272" t="s">
        <v>10732</v>
      </c>
      <c r="B4254" s="272" t="s">
        <v>10733</v>
      </c>
      <c r="C4254" s="272" t="s">
        <v>10037</v>
      </c>
      <c r="D4254" s="272" t="s">
        <v>10986</v>
      </c>
      <c r="E4254" s="273" t="s">
        <v>7087</v>
      </c>
      <c r="F4254" s="272" t="s">
        <v>7087</v>
      </c>
      <c r="G4254" s="272">
        <v>92681</v>
      </c>
      <c r="H4254" s="272" t="s">
        <v>11494</v>
      </c>
      <c r="I4254" s="272" t="s">
        <v>17</v>
      </c>
      <c r="J4254" s="272" t="s">
        <v>7089</v>
      </c>
      <c r="K4254" s="273">
        <v>54.35</v>
      </c>
      <c r="L4254" s="272" t="s">
        <v>7090</v>
      </c>
    </row>
    <row r="4255" spans="1:12">
      <c r="A4255" s="272" t="s">
        <v>10732</v>
      </c>
      <c r="B4255" s="272" t="s">
        <v>10733</v>
      </c>
      <c r="C4255" s="272" t="s">
        <v>10037</v>
      </c>
      <c r="D4255" s="272" t="s">
        <v>10986</v>
      </c>
      <c r="E4255" s="273" t="s">
        <v>7087</v>
      </c>
      <c r="F4255" s="272" t="s">
        <v>7087</v>
      </c>
      <c r="G4255" s="272">
        <v>92682</v>
      </c>
      <c r="H4255" s="272" t="s">
        <v>11495</v>
      </c>
      <c r="I4255" s="272" t="s">
        <v>17</v>
      </c>
      <c r="J4255" s="272" t="s">
        <v>7089</v>
      </c>
      <c r="K4255" s="273">
        <v>68.91</v>
      </c>
      <c r="L4255" s="272" t="s">
        <v>7090</v>
      </c>
    </row>
    <row r="4256" spans="1:12">
      <c r="A4256" s="272" t="s">
        <v>10732</v>
      </c>
      <c r="B4256" s="272" t="s">
        <v>10733</v>
      </c>
      <c r="C4256" s="272" t="s">
        <v>10037</v>
      </c>
      <c r="D4256" s="272" t="s">
        <v>10986</v>
      </c>
      <c r="E4256" s="273" t="s">
        <v>7087</v>
      </c>
      <c r="F4256" s="272" t="s">
        <v>7087</v>
      </c>
      <c r="G4256" s="272">
        <v>92683</v>
      </c>
      <c r="H4256" s="272" t="s">
        <v>11496</v>
      </c>
      <c r="I4256" s="272" t="s">
        <v>17</v>
      </c>
      <c r="J4256" s="272" t="s">
        <v>7089</v>
      </c>
      <c r="K4256" s="273">
        <v>80.84</v>
      </c>
      <c r="L4256" s="272" t="s">
        <v>7090</v>
      </c>
    </row>
    <row r="4257" spans="1:12">
      <c r="A4257" s="272" t="s">
        <v>10732</v>
      </c>
      <c r="B4257" s="272" t="s">
        <v>10733</v>
      </c>
      <c r="C4257" s="272" t="s">
        <v>10037</v>
      </c>
      <c r="D4257" s="272" t="s">
        <v>10986</v>
      </c>
      <c r="E4257" s="273" t="s">
        <v>7087</v>
      </c>
      <c r="F4257" s="272" t="s">
        <v>7087</v>
      </c>
      <c r="G4257" s="272">
        <v>92684</v>
      </c>
      <c r="H4257" s="272" t="s">
        <v>11497</v>
      </c>
      <c r="I4257" s="272" t="s">
        <v>17</v>
      </c>
      <c r="J4257" s="272" t="s">
        <v>7089</v>
      </c>
      <c r="K4257" s="273">
        <v>110.74</v>
      </c>
      <c r="L4257" s="272" t="s">
        <v>7090</v>
      </c>
    </row>
    <row r="4258" spans="1:12">
      <c r="A4258" s="272" t="s">
        <v>10732</v>
      </c>
      <c r="B4258" s="272" t="s">
        <v>10733</v>
      </c>
      <c r="C4258" s="272" t="s">
        <v>10037</v>
      </c>
      <c r="D4258" s="272" t="s">
        <v>10986</v>
      </c>
      <c r="E4258" s="273" t="s">
        <v>7087</v>
      </c>
      <c r="F4258" s="272" t="s">
        <v>7087</v>
      </c>
      <c r="G4258" s="272">
        <v>92685</v>
      </c>
      <c r="H4258" s="272" t="s">
        <v>11498</v>
      </c>
      <c r="I4258" s="272" t="s">
        <v>17</v>
      </c>
      <c r="J4258" s="272" t="s">
        <v>7089</v>
      </c>
      <c r="K4258" s="273">
        <v>181.11</v>
      </c>
      <c r="L4258" s="272" t="s">
        <v>7090</v>
      </c>
    </row>
    <row r="4259" spans="1:12">
      <c r="A4259" s="272" t="s">
        <v>10732</v>
      </c>
      <c r="B4259" s="272" t="s">
        <v>10733</v>
      </c>
      <c r="C4259" s="272" t="s">
        <v>10037</v>
      </c>
      <c r="D4259" s="272" t="s">
        <v>10986</v>
      </c>
      <c r="E4259" s="273" t="s">
        <v>7087</v>
      </c>
      <c r="F4259" s="272" t="s">
        <v>7087</v>
      </c>
      <c r="G4259" s="272">
        <v>92686</v>
      </c>
      <c r="H4259" s="272" t="s">
        <v>11499</v>
      </c>
      <c r="I4259" s="272" t="s">
        <v>17</v>
      </c>
      <c r="J4259" s="272" t="s">
        <v>7089</v>
      </c>
      <c r="K4259" s="273">
        <v>232.62</v>
      </c>
      <c r="L4259" s="272" t="s">
        <v>7090</v>
      </c>
    </row>
    <row r="4260" spans="1:12">
      <c r="A4260" s="272" t="s">
        <v>10732</v>
      </c>
      <c r="B4260" s="272" t="s">
        <v>10733</v>
      </c>
      <c r="C4260" s="272" t="s">
        <v>10037</v>
      </c>
      <c r="D4260" s="272" t="s">
        <v>10986</v>
      </c>
      <c r="E4260" s="273" t="s">
        <v>7087</v>
      </c>
      <c r="F4260" s="272" t="s">
        <v>7087</v>
      </c>
      <c r="G4260" s="272">
        <v>92692</v>
      </c>
      <c r="H4260" s="272" t="s">
        <v>11500</v>
      </c>
      <c r="I4260" s="272" t="s">
        <v>17</v>
      </c>
      <c r="J4260" s="272" t="s">
        <v>7089</v>
      </c>
      <c r="K4260" s="273">
        <v>15.04</v>
      </c>
      <c r="L4260" s="272" t="s">
        <v>7090</v>
      </c>
    </row>
    <row r="4261" spans="1:12">
      <c r="A4261" s="272" t="s">
        <v>10732</v>
      </c>
      <c r="B4261" s="272" t="s">
        <v>10733</v>
      </c>
      <c r="C4261" s="272" t="s">
        <v>10037</v>
      </c>
      <c r="D4261" s="272" t="s">
        <v>10986</v>
      </c>
      <c r="E4261" s="273" t="s">
        <v>7087</v>
      </c>
      <c r="F4261" s="272" t="s">
        <v>7087</v>
      </c>
      <c r="G4261" s="272">
        <v>92693</v>
      </c>
      <c r="H4261" s="272" t="s">
        <v>11501</v>
      </c>
      <c r="I4261" s="272" t="s">
        <v>17</v>
      </c>
      <c r="J4261" s="272" t="s">
        <v>7089</v>
      </c>
      <c r="K4261" s="273">
        <v>15.5</v>
      </c>
      <c r="L4261" s="272" t="s">
        <v>7090</v>
      </c>
    </row>
    <row r="4262" spans="1:12">
      <c r="A4262" s="272" t="s">
        <v>10732</v>
      </c>
      <c r="B4262" s="272" t="s">
        <v>10733</v>
      </c>
      <c r="C4262" s="272" t="s">
        <v>10037</v>
      </c>
      <c r="D4262" s="272" t="s">
        <v>10986</v>
      </c>
      <c r="E4262" s="273" t="s">
        <v>7087</v>
      </c>
      <c r="F4262" s="272" t="s">
        <v>7087</v>
      </c>
      <c r="G4262" s="272">
        <v>92694</v>
      </c>
      <c r="H4262" s="272" t="s">
        <v>11502</v>
      </c>
      <c r="I4262" s="272" t="s">
        <v>17</v>
      </c>
      <c r="J4262" s="272" t="s">
        <v>7089</v>
      </c>
      <c r="K4262" s="273">
        <v>23.7</v>
      </c>
      <c r="L4262" s="272" t="s">
        <v>7090</v>
      </c>
    </row>
    <row r="4263" spans="1:12">
      <c r="A4263" s="272" t="s">
        <v>10732</v>
      </c>
      <c r="B4263" s="272" t="s">
        <v>10733</v>
      </c>
      <c r="C4263" s="272" t="s">
        <v>10037</v>
      </c>
      <c r="D4263" s="272" t="s">
        <v>10986</v>
      </c>
      <c r="E4263" s="273" t="s">
        <v>7087</v>
      </c>
      <c r="F4263" s="272" t="s">
        <v>7087</v>
      </c>
      <c r="G4263" s="272">
        <v>92695</v>
      </c>
      <c r="H4263" s="272" t="s">
        <v>11503</v>
      </c>
      <c r="I4263" s="272" t="s">
        <v>17</v>
      </c>
      <c r="J4263" s="272" t="s">
        <v>7089</v>
      </c>
      <c r="K4263" s="273">
        <v>24.16</v>
      </c>
      <c r="L4263" s="272" t="s">
        <v>7090</v>
      </c>
    </row>
    <row r="4264" spans="1:12">
      <c r="A4264" s="272" t="s">
        <v>10732</v>
      </c>
      <c r="B4264" s="272" t="s">
        <v>10733</v>
      </c>
      <c r="C4264" s="272" t="s">
        <v>10037</v>
      </c>
      <c r="D4264" s="272" t="s">
        <v>10986</v>
      </c>
      <c r="E4264" s="273" t="s">
        <v>7087</v>
      </c>
      <c r="F4264" s="272" t="s">
        <v>7087</v>
      </c>
      <c r="G4264" s="272">
        <v>92696</v>
      </c>
      <c r="H4264" s="272" t="s">
        <v>11504</v>
      </c>
      <c r="I4264" s="272" t="s">
        <v>17</v>
      </c>
      <c r="J4264" s="272" t="s">
        <v>7089</v>
      </c>
      <c r="K4264" s="273">
        <v>37.06</v>
      </c>
      <c r="L4264" s="272" t="s">
        <v>7090</v>
      </c>
    </row>
    <row r="4265" spans="1:12">
      <c r="A4265" s="272" t="s">
        <v>10732</v>
      </c>
      <c r="B4265" s="272" t="s">
        <v>10733</v>
      </c>
      <c r="C4265" s="272" t="s">
        <v>10037</v>
      </c>
      <c r="D4265" s="272" t="s">
        <v>10986</v>
      </c>
      <c r="E4265" s="273" t="s">
        <v>7087</v>
      </c>
      <c r="F4265" s="272" t="s">
        <v>7087</v>
      </c>
      <c r="G4265" s="272">
        <v>92697</v>
      </c>
      <c r="H4265" s="272" t="s">
        <v>11505</v>
      </c>
      <c r="I4265" s="272" t="s">
        <v>17</v>
      </c>
      <c r="J4265" s="272" t="s">
        <v>7089</v>
      </c>
      <c r="K4265" s="273">
        <v>39.119999999999997</v>
      </c>
      <c r="L4265" s="272" t="s">
        <v>7090</v>
      </c>
    </row>
    <row r="4266" spans="1:12">
      <c r="A4266" s="272" t="s">
        <v>10732</v>
      </c>
      <c r="B4266" s="272" t="s">
        <v>10733</v>
      </c>
      <c r="C4266" s="272" t="s">
        <v>10037</v>
      </c>
      <c r="D4266" s="272" t="s">
        <v>10986</v>
      </c>
      <c r="E4266" s="273" t="s">
        <v>7087</v>
      </c>
      <c r="F4266" s="272" t="s">
        <v>7087</v>
      </c>
      <c r="G4266" s="272">
        <v>92698</v>
      </c>
      <c r="H4266" s="272" t="s">
        <v>11506</v>
      </c>
      <c r="I4266" s="272" t="s">
        <v>17</v>
      </c>
      <c r="J4266" s="272" t="s">
        <v>7089</v>
      </c>
      <c r="K4266" s="273">
        <v>22.24</v>
      </c>
      <c r="L4266" s="272" t="s">
        <v>7090</v>
      </c>
    </row>
    <row r="4267" spans="1:12">
      <c r="A4267" s="272" t="s">
        <v>10732</v>
      </c>
      <c r="B4267" s="272" t="s">
        <v>10733</v>
      </c>
      <c r="C4267" s="272" t="s">
        <v>10037</v>
      </c>
      <c r="D4267" s="272" t="s">
        <v>10986</v>
      </c>
      <c r="E4267" s="273" t="s">
        <v>7087</v>
      </c>
      <c r="F4267" s="272" t="s">
        <v>7087</v>
      </c>
      <c r="G4267" s="272">
        <v>92699</v>
      </c>
      <c r="H4267" s="272" t="s">
        <v>11507</v>
      </c>
      <c r="I4267" s="272" t="s">
        <v>17</v>
      </c>
      <c r="J4267" s="272" t="s">
        <v>7089</v>
      </c>
      <c r="K4267" s="273">
        <v>20.75</v>
      </c>
      <c r="L4267" s="272" t="s">
        <v>7090</v>
      </c>
    </row>
    <row r="4268" spans="1:12">
      <c r="A4268" s="272" t="s">
        <v>10732</v>
      </c>
      <c r="B4268" s="272" t="s">
        <v>10733</v>
      </c>
      <c r="C4268" s="272" t="s">
        <v>10037</v>
      </c>
      <c r="D4268" s="272" t="s">
        <v>10986</v>
      </c>
      <c r="E4268" s="273" t="s">
        <v>7087</v>
      </c>
      <c r="F4268" s="272" t="s">
        <v>7087</v>
      </c>
      <c r="G4268" s="272">
        <v>92700</v>
      </c>
      <c r="H4268" s="272" t="s">
        <v>11508</v>
      </c>
      <c r="I4268" s="272" t="s">
        <v>17</v>
      </c>
      <c r="J4268" s="272" t="s">
        <v>7089</v>
      </c>
      <c r="K4268" s="273">
        <v>36.1</v>
      </c>
      <c r="L4268" s="272" t="s">
        <v>7090</v>
      </c>
    </row>
    <row r="4269" spans="1:12">
      <c r="A4269" s="272" t="s">
        <v>10732</v>
      </c>
      <c r="B4269" s="272" t="s">
        <v>10733</v>
      </c>
      <c r="C4269" s="272" t="s">
        <v>10037</v>
      </c>
      <c r="D4269" s="272" t="s">
        <v>10986</v>
      </c>
      <c r="E4269" s="273" t="s">
        <v>7087</v>
      </c>
      <c r="F4269" s="272" t="s">
        <v>7087</v>
      </c>
      <c r="G4269" s="272">
        <v>92701</v>
      </c>
      <c r="H4269" s="272" t="s">
        <v>11509</v>
      </c>
      <c r="I4269" s="272" t="s">
        <v>17</v>
      </c>
      <c r="J4269" s="272" t="s">
        <v>7089</v>
      </c>
      <c r="K4269" s="273">
        <v>33.880000000000003</v>
      </c>
      <c r="L4269" s="272" t="s">
        <v>7090</v>
      </c>
    </row>
    <row r="4270" spans="1:12">
      <c r="A4270" s="272" t="s">
        <v>10732</v>
      </c>
      <c r="B4270" s="272" t="s">
        <v>10733</v>
      </c>
      <c r="C4270" s="272" t="s">
        <v>10037</v>
      </c>
      <c r="D4270" s="272" t="s">
        <v>10986</v>
      </c>
      <c r="E4270" s="273" t="s">
        <v>7087</v>
      </c>
      <c r="F4270" s="272" t="s">
        <v>7087</v>
      </c>
      <c r="G4270" s="272">
        <v>92702</v>
      </c>
      <c r="H4270" s="272" t="s">
        <v>11510</v>
      </c>
      <c r="I4270" s="272" t="s">
        <v>17</v>
      </c>
      <c r="J4270" s="272" t="s">
        <v>7089</v>
      </c>
      <c r="K4270" s="273">
        <v>56.3</v>
      </c>
      <c r="L4270" s="272" t="s">
        <v>7090</v>
      </c>
    </row>
    <row r="4271" spans="1:12">
      <c r="A4271" s="272" t="s">
        <v>10732</v>
      </c>
      <c r="B4271" s="272" t="s">
        <v>10733</v>
      </c>
      <c r="C4271" s="272" t="s">
        <v>10037</v>
      </c>
      <c r="D4271" s="272" t="s">
        <v>10986</v>
      </c>
      <c r="E4271" s="273" t="s">
        <v>7087</v>
      </c>
      <c r="F4271" s="272" t="s">
        <v>7087</v>
      </c>
      <c r="G4271" s="272">
        <v>92703</v>
      </c>
      <c r="H4271" s="272" t="s">
        <v>11511</v>
      </c>
      <c r="I4271" s="272" t="s">
        <v>17</v>
      </c>
      <c r="J4271" s="272" t="s">
        <v>7089</v>
      </c>
      <c r="K4271" s="273">
        <v>53.56</v>
      </c>
      <c r="L4271" s="272" t="s">
        <v>7090</v>
      </c>
    </row>
    <row r="4272" spans="1:12">
      <c r="A4272" s="272" t="s">
        <v>10732</v>
      </c>
      <c r="B4272" s="272" t="s">
        <v>10733</v>
      </c>
      <c r="C4272" s="272" t="s">
        <v>10037</v>
      </c>
      <c r="D4272" s="272" t="s">
        <v>10986</v>
      </c>
      <c r="E4272" s="273" t="s">
        <v>7087</v>
      </c>
      <c r="F4272" s="272" t="s">
        <v>7087</v>
      </c>
      <c r="G4272" s="272">
        <v>92704</v>
      </c>
      <c r="H4272" s="272" t="s">
        <v>11512</v>
      </c>
      <c r="I4272" s="272" t="s">
        <v>17</v>
      </c>
      <c r="J4272" s="272" t="s">
        <v>7089</v>
      </c>
      <c r="K4272" s="273">
        <v>27.94</v>
      </c>
      <c r="L4272" s="272" t="s">
        <v>7090</v>
      </c>
    </row>
    <row r="4273" spans="1:12">
      <c r="A4273" s="272" t="s">
        <v>10732</v>
      </c>
      <c r="B4273" s="272" t="s">
        <v>10733</v>
      </c>
      <c r="C4273" s="272" t="s">
        <v>10037</v>
      </c>
      <c r="D4273" s="272" t="s">
        <v>10986</v>
      </c>
      <c r="E4273" s="273" t="s">
        <v>7087</v>
      </c>
      <c r="F4273" s="272" t="s">
        <v>7087</v>
      </c>
      <c r="G4273" s="272">
        <v>92705</v>
      </c>
      <c r="H4273" s="272" t="s">
        <v>11513</v>
      </c>
      <c r="I4273" s="272" t="s">
        <v>17</v>
      </c>
      <c r="J4273" s="272" t="s">
        <v>7089</v>
      </c>
      <c r="K4273" s="273">
        <v>44.74</v>
      </c>
      <c r="L4273" s="272" t="s">
        <v>7090</v>
      </c>
    </row>
    <row r="4274" spans="1:12">
      <c r="A4274" s="272" t="s">
        <v>10732</v>
      </c>
      <c r="B4274" s="272" t="s">
        <v>10733</v>
      </c>
      <c r="C4274" s="272" t="s">
        <v>10037</v>
      </c>
      <c r="D4274" s="272" t="s">
        <v>10986</v>
      </c>
      <c r="E4274" s="273" t="s">
        <v>7087</v>
      </c>
      <c r="F4274" s="272" t="s">
        <v>7087</v>
      </c>
      <c r="G4274" s="272">
        <v>92706</v>
      </c>
      <c r="H4274" s="272" t="s">
        <v>11514</v>
      </c>
      <c r="I4274" s="272" t="s">
        <v>17</v>
      </c>
      <c r="J4274" s="272" t="s">
        <v>7089</v>
      </c>
      <c r="K4274" s="273">
        <v>72.41</v>
      </c>
      <c r="L4274" s="272" t="s">
        <v>7090</v>
      </c>
    </row>
    <row r="4275" spans="1:12">
      <c r="A4275" s="272" t="s">
        <v>10732</v>
      </c>
      <c r="B4275" s="272" t="s">
        <v>10733</v>
      </c>
      <c r="C4275" s="272" t="s">
        <v>10037</v>
      </c>
      <c r="D4275" s="272" t="s">
        <v>10986</v>
      </c>
      <c r="E4275" s="273" t="s">
        <v>7087</v>
      </c>
      <c r="F4275" s="272" t="s">
        <v>7087</v>
      </c>
      <c r="G4275" s="272">
        <v>92889</v>
      </c>
      <c r="H4275" s="272" t="s">
        <v>11515</v>
      </c>
      <c r="I4275" s="272" t="s">
        <v>17</v>
      </c>
      <c r="J4275" s="272" t="s">
        <v>7089</v>
      </c>
      <c r="K4275" s="273">
        <v>146.19999999999999</v>
      </c>
      <c r="L4275" s="272" t="s">
        <v>7090</v>
      </c>
    </row>
    <row r="4276" spans="1:12">
      <c r="A4276" s="272" t="s">
        <v>10732</v>
      </c>
      <c r="B4276" s="272" t="s">
        <v>10733</v>
      </c>
      <c r="C4276" s="272" t="s">
        <v>10037</v>
      </c>
      <c r="D4276" s="272" t="s">
        <v>10986</v>
      </c>
      <c r="E4276" s="273" t="s">
        <v>7087</v>
      </c>
      <c r="F4276" s="272" t="s">
        <v>7087</v>
      </c>
      <c r="G4276" s="272">
        <v>92890</v>
      </c>
      <c r="H4276" s="272" t="s">
        <v>11516</v>
      </c>
      <c r="I4276" s="272" t="s">
        <v>17</v>
      </c>
      <c r="J4276" s="272" t="s">
        <v>7089</v>
      </c>
      <c r="K4276" s="273">
        <v>223.56</v>
      </c>
      <c r="L4276" s="272" t="s">
        <v>7090</v>
      </c>
    </row>
    <row r="4277" spans="1:12">
      <c r="A4277" s="272" t="s">
        <v>10732</v>
      </c>
      <c r="B4277" s="272" t="s">
        <v>10733</v>
      </c>
      <c r="C4277" s="272" t="s">
        <v>10037</v>
      </c>
      <c r="D4277" s="272" t="s">
        <v>10986</v>
      </c>
      <c r="E4277" s="273" t="s">
        <v>7087</v>
      </c>
      <c r="F4277" s="272" t="s">
        <v>7087</v>
      </c>
      <c r="G4277" s="272">
        <v>92891</v>
      </c>
      <c r="H4277" s="272" t="s">
        <v>11517</v>
      </c>
      <c r="I4277" s="272" t="s">
        <v>17</v>
      </c>
      <c r="J4277" s="272" t="s">
        <v>7089</v>
      </c>
      <c r="K4277" s="273">
        <v>329.77</v>
      </c>
      <c r="L4277" s="272" t="s">
        <v>7090</v>
      </c>
    </row>
    <row r="4278" spans="1:12">
      <c r="A4278" s="272" t="s">
        <v>10732</v>
      </c>
      <c r="B4278" s="272" t="s">
        <v>10733</v>
      </c>
      <c r="C4278" s="272" t="s">
        <v>10037</v>
      </c>
      <c r="D4278" s="272" t="s">
        <v>10986</v>
      </c>
      <c r="E4278" s="273" t="s">
        <v>7087</v>
      </c>
      <c r="F4278" s="272" t="s">
        <v>7087</v>
      </c>
      <c r="G4278" s="272">
        <v>92892</v>
      </c>
      <c r="H4278" s="272" t="s">
        <v>11518</v>
      </c>
      <c r="I4278" s="272" t="s">
        <v>17</v>
      </c>
      <c r="J4278" s="272" t="s">
        <v>7089</v>
      </c>
      <c r="K4278" s="273">
        <v>61.69</v>
      </c>
      <c r="L4278" s="272" t="s">
        <v>7090</v>
      </c>
    </row>
    <row r="4279" spans="1:12">
      <c r="A4279" s="272" t="s">
        <v>10732</v>
      </c>
      <c r="B4279" s="272" t="s">
        <v>10733</v>
      </c>
      <c r="C4279" s="272" t="s">
        <v>10037</v>
      </c>
      <c r="D4279" s="272" t="s">
        <v>10986</v>
      </c>
      <c r="E4279" s="273" t="s">
        <v>7087</v>
      </c>
      <c r="F4279" s="272" t="s">
        <v>7087</v>
      </c>
      <c r="G4279" s="272">
        <v>92893</v>
      </c>
      <c r="H4279" s="272" t="s">
        <v>11519</v>
      </c>
      <c r="I4279" s="272" t="s">
        <v>17</v>
      </c>
      <c r="J4279" s="272" t="s">
        <v>7089</v>
      </c>
      <c r="K4279" s="273">
        <v>88.92</v>
      </c>
      <c r="L4279" s="272" t="s">
        <v>7090</v>
      </c>
    </row>
    <row r="4280" spans="1:12">
      <c r="A4280" s="272" t="s">
        <v>10732</v>
      </c>
      <c r="B4280" s="272" t="s">
        <v>10733</v>
      </c>
      <c r="C4280" s="272" t="s">
        <v>10037</v>
      </c>
      <c r="D4280" s="272" t="s">
        <v>10986</v>
      </c>
      <c r="E4280" s="273" t="s">
        <v>7087</v>
      </c>
      <c r="F4280" s="272" t="s">
        <v>7087</v>
      </c>
      <c r="G4280" s="272">
        <v>92894</v>
      </c>
      <c r="H4280" s="272" t="s">
        <v>11520</v>
      </c>
      <c r="I4280" s="272" t="s">
        <v>17</v>
      </c>
      <c r="J4280" s="272" t="s">
        <v>7089</v>
      </c>
      <c r="K4280" s="273">
        <v>106.6</v>
      </c>
      <c r="L4280" s="272" t="s">
        <v>7090</v>
      </c>
    </row>
    <row r="4281" spans="1:12">
      <c r="A4281" s="272" t="s">
        <v>10732</v>
      </c>
      <c r="B4281" s="272" t="s">
        <v>10733</v>
      </c>
      <c r="C4281" s="272" t="s">
        <v>10037</v>
      </c>
      <c r="D4281" s="272" t="s">
        <v>10986</v>
      </c>
      <c r="E4281" s="273" t="s">
        <v>7087</v>
      </c>
      <c r="F4281" s="272" t="s">
        <v>7087</v>
      </c>
      <c r="G4281" s="272">
        <v>92895</v>
      </c>
      <c r="H4281" s="272" t="s">
        <v>11521</v>
      </c>
      <c r="I4281" s="272" t="s">
        <v>17</v>
      </c>
      <c r="J4281" s="272" t="s">
        <v>7089</v>
      </c>
      <c r="K4281" s="273">
        <v>146.16</v>
      </c>
      <c r="L4281" s="272" t="s">
        <v>7090</v>
      </c>
    </row>
    <row r="4282" spans="1:12">
      <c r="A4282" s="272" t="s">
        <v>10732</v>
      </c>
      <c r="B4282" s="272" t="s">
        <v>10733</v>
      </c>
      <c r="C4282" s="272" t="s">
        <v>10037</v>
      </c>
      <c r="D4282" s="272" t="s">
        <v>10986</v>
      </c>
      <c r="E4282" s="273" t="s">
        <v>7087</v>
      </c>
      <c r="F4282" s="272" t="s">
        <v>7087</v>
      </c>
      <c r="G4282" s="272">
        <v>92896</v>
      </c>
      <c r="H4282" s="272" t="s">
        <v>11522</v>
      </c>
      <c r="I4282" s="272" t="s">
        <v>17</v>
      </c>
      <c r="J4282" s="272" t="s">
        <v>7089</v>
      </c>
      <c r="K4282" s="273">
        <v>225.25</v>
      </c>
      <c r="L4282" s="272" t="s">
        <v>7090</v>
      </c>
    </row>
    <row r="4283" spans="1:12">
      <c r="A4283" s="272" t="s">
        <v>10732</v>
      </c>
      <c r="B4283" s="272" t="s">
        <v>10733</v>
      </c>
      <c r="C4283" s="272" t="s">
        <v>10037</v>
      </c>
      <c r="D4283" s="272" t="s">
        <v>10986</v>
      </c>
      <c r="E4283" s="273" t="s">
        <v>7087</v>
      </c>
      <c r="F4283" s="272" t="s">
        <v>7087</v>
      </c>
      <c r="G4283" s="272">
        <v>92897</v>
      </c>
      <c r="H4283" s="272" t="s">
        <v>11523</v>
      </c>
      <c r="I4283" s="272" t="s">
        <v>17</v>
      </c>
      <c r="J4283" s="272" t="s">
        <v>7089</v>
      </c>
      <c r="K4283" s="273">
        <v>333.24</v>
      </c>
      <c r="L4283" s="272" t="s">
        <v>7090</v>
      </c>
    </row>
    <row r="4284" spans="1:12">
      <c r="A4284" s="272" t="s">
        <v>10732</v>
      </c>
      <c r="B4284" s="272" t="s">
        <v>10733</v>
      </c>
      <c r="C4284" s="272" t="s">
        <v>10037</v>
      </c>
      <c r="D4284" s="272" t="s">
        <v>10986</v>
      </c>
      <c r="E4284" s="273" t="s">
        <v>7087</v>
      </c>
      <c r="F4284" s="272" t="s">
        <v>7087</v>
      </c>
      <c r="G4284" s="272">
        <v>92898</v>
      </c>
      <c r="H4284" s="272" t="s">
        <v>11524</v>
      </c>
      <c r="I4284" s="272" t="s">
        <v>17</v>
      </c>
      <c r="J4284" s="272" t="s">
        <v>7089</v>
      </c>
      <c r="K4284" s="273">
        <v>52.31</v>
      </c>
      <c r="L4284" s="272" t="s">
        <v>7090</v>
      </c>
    </row>
    <row r="4285" spans="1:12">
      <c r="A4285" s="272" t="s">
        <v>10732</v>
      </c>
      <c r="B4285" s="272" t="s">
        <v>10733</v>
      </c>
      <c r="C4285" s="272" t="s">
        <v>10037</v>
      </c>
      <c r="D4285" s="272" t="s">
        <v>10986</v>
      </c>
      <c r="E4285" s="273" t="s">
        <v>7087</v>
      </c>
      <c r="F4285" s="272" t="s">
        <v>7087</v>
      </c>
      <c r="G4285" s="272">
        <v>92899</v>
      </c>
      <c r="H4285" s="272" t="s">
        <v>11525</v>
      </c>
      <c r="I4285" s="272" t="s">
        <v>17</v>
      </c>
      <c r="J4285" s="272" t="s">
        <v>7089</v>
      </c>
      <c r="K4285" s="273">
        <v>78.25</v>
      </c>
      <c r="L4285" s="272" t="s">
        <v>7090</v>
      </c>
    </row>
    <row r="4286" spans="1:12">
      <c r="A4286" s="272" t="s">
        <v>10732</v>
      </c>
      <c r="B4286" s="272" t="s">
        <v>10733</v>
      </c>
      <c r="C4286" s="272" t="s">
        <v>10037</v>
      </c>
      <c r="D4286" s="272" t="s">
        <v>10986</v>
      </c>
      <c r="E4286" s="273" t="s">
        <v>7087</v>
      </c>
      <c r="F4286" s="272" t="s">
        <v>7087</v>
      </c>
      <c r="G4286" s="272">
        <v>92900</v>
      </c>
      <c r="H4286" s="272" t="s">
        <v>11526</v>
      </c>
      <c r="I4286" s="272" t="s">
        <v>17</v>
      </c>
      <c r="J4286" s="272" t="s">
        <v>7089</v>
      </c>
      <c r="K4286" s="273">
        <v>94.44</v>
      </c>
      <c r="L4286" s="272" t="s">
        <v>7090</v>
      </c>
    </row>
    <row r="4287" spans="1:12">
      <c r="A4287" s="272" t="s">
        <v>10732</v>
      </c>
      <c r="B4287" s="272" t="s">
        <v>10733</v>
      </c>
      <c r="C4287" s="272" t="s">
        <v>10037</v>
      </c>
      <c r="D4287" s="272" t="s">
        <v>10986</v>
      </c>
      <c r="E4287" s="273" t="s">
        <v>7087</v>
      </c>
      <c r="F4287" s="272" t="s">
        <v>7087</v>
      </c>
      <c r="G4287" s="272">
        <v>92901</v>
      </c>
      <c r="H4287" s="272" t="s">
        <v>11527</v>
      </c>
      <c r="I4287" s="272" t="s">
        <v>17</v>
      </c>
      <c r="J4287" s="272" t="s">
        <v>7089</v>
      </c>
      <c r="K4287" s="273">
        <v>132.16</v>
      </c>
      <c r="L4287" s="272" t="s">
        <v>7090</v>
      </c>
    </row>
    <row r="4288" spans="1:12">
      <c r="A4288" s="272" t="s">
        <v>10732</v>
      </c>
      <c r="B4288" s="272" t="s">
        <v>10733</v>
      </c>
      <c r="C4288" s="272" t="s">
        <v>10037</v>
      </c>
      <c r="D4288" s="272" t="s">
        <v>10986</v>
      </c>
      <c r="E4288" s="273" t="s">
        <v>7087</v>
      </c>
      <c r="F4288" s="272" t="s">
        <v>7087</v>
      </c>
      <c r="G4288" s="272">
        <v>92902</v>
      </c>
      <c r="H4288" s="272" t="s">
        <v>11528</v>
      </c>
      <c r="I4288" s="272" t="s">
        <v>17</v>
      </c>
      <c r="J4288" s="272" t="s">
        <v>7089</v>
      </c>
      <c r="K4288" s="273">
        <v>208.47</v>
      </c>
      <c r="L4288" s="272" t="s">
        <v>7090</v>
      </c>
    </row>
    <row r="4289" spans="1:12">
      <c r="A4289" s="272" t="s">
        <v>10732</v>
      </c>
      <c r="B4289" s="272" t="s">
        <v>10733</v>
      </c>
      <c r="C4289" s="272" t="s">
        <v>10037</v>
      </c>
      <c r="D4289" s="272" t="s">
        <v>10986</v>
      </c>
      <c r="E4289" s="273" t="s">
        <v>7087</v>
      </c>
      <c r="F4289" s="272" t="s">
        <v>7087</v>
      </c>
      <c r="G4289" s="272">
        <v>92903</v>
      </c>
      <c r="H4289" s="272" t="s">
        <v>11529</v>
      </c>
      <c r="I4289" s="272" t="s">
        <v>17</v>
      </c>
      <c r="J4289" s="272" t="s">
        <v>7089</v>
      </c>
      <c r="K4289" s="273">
        <v>313.74</v>
      </c>
      <c r="L4289" s="272" t="s">
        <v>7090</v>
      </c>
    </row>
    <row r="4290" spans="1:12">
      <c r="A4290" s="272" t="s">
        <v>10732</v>
      </c>
      <c r="B4290" s="272" t="s">
        <v>10733</v>
      </c>
      <c r="C4290" s="272" t="s">
        <v>10037</v>
      </c>
      <c r="D4290" s="272" t="s">
        <v>10986</v>
      </c>
      <c r="E4290" s="273" t="s">
        <v>7087</v>
      </c>
      <c r="F4290" s="272" t="s">
        <v>7087</v>
      </c>
      <c r="G4290" s="272">
        <v>92904</v>
      </c>
      <c r="H4290" s="272" t="s">
        <v>11530</v>
      </c>
      <c r="I4290" s="272" t="s">
        <v>17</v>
      </c>
      <c r="J4290" s="272" t="s">
        <v>7089</v>
      </c>
      <c r="K4290" s="273">
        <v>35.85</v>
      </c>
      <c r="L4290" s="272" t="s">
        <v>7090</v>
      </c>
    </row>
    <row r="4291" spans="1:12">
      <c r="A4291" s="272" t="s">
        <v>10732</v>
      </c>
      <c r="B4291" s="272" t="s">
        <v>10733</v>
      </c>
      <c r="C4291" s="272" t="s">
        <v>10037</v>
      </c>
      <c r="D4291" s="272" t="s">
        <v>10986</v>
      </c>
      <c r="E4291" s="273" t="s">
        <v>7087</v>
      </c>
      <c r="F4291" s="272" t="s">
        <v>7087</v>
      </c>
      <c r="G4291" s="272">
        <v>92905</v>
      </c>
      <c r="H4291" s="272" t="s">
        <v>11531</v>
      </c>
      <c r="I4291" s="272" t="s">
        <v>17</v>
      </c>
      <c r="J4291" s="272" t="s">
        <v>7089</v>
      </c>
      <c r="K4291" s="273">
        <v>50.86</v>
      </c>
      <c r="L4291" s="272" t="s">
        <v>7090</v>
      </c>
    </row>
    <row r="4292" spans="1:12">
      <c r="A4292" s="272" t="s">
        <v>10732</v>
      </c>
      <c r="B4292" s="272" t="s">
        <v>10733</v>
      </c>
      <c r="C4292" s="272" t="s">
        <v>10037</v>
      </c>
      <c r="D4292" s="272" t="s">
        <v>10986</v>
      </c>
      <c r="E4292" s="273" t="s">
        <v>7087</v>
      </c>
      <c r="F4292" s="272" t="s">
        <v>7087</v>
      </c>
      <c r="G4292" s="272">
        <v>92906</v>
      </c>
      <c r="H4292" s="272" t="s">
        <v>11532</v>
      </c>
      <c r="I4292" s="272" t="s">
        <v>17</v>
      </c>
      <c r="J4292" s="272" t="s">
        <v>7089</v>
      </c>
      <c r="K4292" s="273">
        <v>61.29</v>
      </c>
      <c r="L4292" s="272" t="s">
        <v>7090</v>
      </c>
    </row>
    <row r="4293" spans="1:12">
      <c r="A4293" s="272" t="s">
        <v>10732</v>
      </c>
      <c r="B4293" s="272" t="s">
        <v>10733</v>
      </c>
      <c r="C4293" s="272" t="s">
        <v>10037</v>
      </c>
      <c r="D4293" s="272" t="s">
        <v>10986</v>
      </c>
      <c r="E4293" s="273" t="s">
        <v>7087</v>
      </c>
      <c r="F4293" s="272" t="s">
        <v>7087</v>
      </c>
      <c r="G4293" s="272">
        <v>92907</v>
      </c>
      <c r="H4293" s="272" t="s">
        <v>11533</v>
      </c>
      <c r="I4293" s="272" t="s">
        <v>17</v>
      </c>
      <c r="J4293" s="272" t="s">
        <v>7089</v>
      </c>
      <c r="K4293" s="273">
        <v>76.040000000000006</v>
      </c>
      <c r="L4293" s="272" t="s">
        <v>7090</v>
      </c>
    </row>
    <row r="4294" spans="1:12">
      <c r="A4294" s="272" t="s">
        <v>10732</v>
      </c>
      <c r="B4294" s="272" t="s">
        <v>10733</v>
      </c>
      <c r="C4294" s="272" t="s">
        <v>10037</v>
      </c>
      <c r="D4294" s="272" t="s">
        <v>10986</v>
      </c>
      <c r="E4294" s="273" t="s">
        <v>7087</v>
      </c>
      <c r="F4294" s="272" t="s">
        <v>7087</v>
      </c>
      <c r="G4294" s="272">
        <v>92908</v>
      </c>
      <c r="H4294" s="272" t="s">
        <v>11534</v>
      </c>
      <c r="I4294" s="272" t="s">
        <v>17</v>
      </c>
      <c r="J4294" s="272" t="s">
        <v>7089</v>
      </c>
      <c r="K4294" s="273">
        <v>76.040000000000006</v>
      </c>
      <c r="L4294" s="272" t="s">
        <v>7090</v>
      </c>
    </row>
    <row r="4295" spans="1:12">
      <c r="A4295" s="272" t="s">
        <v>10732</v>
      </c>
      <c r="B4295" s="272" t="s">
        <v>10733</v>
      </c>
      <c r="C4295" s="272" t="s">
        <v>10037</v>
      </c>
      <c r="D4295" s="272" t="s">
        <v>10986</v>
      </c>
      <c r="E4295" s="273" t="s">
        <v>7087</v>
      </c>
      <c r="F4295" s="272" t="s">
        <v>7087</v>
      </c>
      <c r="G4295" s="272">
        <v>92909</v>
      </c>
      <c r="H4295" s="272" t="s">
        <v>11535</v>
      </c>
      <c r="I4295" s="272" t="s">
        <v>17</v>
      </c>
      <c r="J4295" s="272" t="s">
        <v>7089</v>
      </c>
      <c r="K4295" s="273">
        <v>76.040000000000006</v>
      </c>
      <c r="L4295" s="272" t="s">
        <v>7090</v>
      </c>
    </row>
    <row r="4296" spans="1:12">
      <c r="A4296" s="272" t="s">
        <v>10732</v>
      </c>
      <c r="B4296" s="272" t="s">
        <v>10733</v>
      </c>
      <c r="C4296" s="272" t="s">
        <v>10037</v>
      </c>
      <c r="D4296" s="272" t="s">
        <v>10986</v>
      </c>
      <c r="E4296" s="273" t="s">
        <v>7087</v>
      </c>
      <c r="F4296" s="272" t="s">
        <v>7087</v>
      </c>
      <c r="G4296" s="272">
        <v>92910</v>
      </c>
      <c r="H4296" s="272" t="s">
        <v>11536</v>
      </c>
      <c r="I4296" s="272" t="s">
        <v>17</v>
      </c>
      <c r="J4296" s="272" t="s">
        <v>7089</v>
      </c>
      <c r="K4296" s="273">
        <v>111.82</v>
      </c>
      <c r="L4296" s="272" t="s">
        <v>7090</v>
      </c>
    </row>
    <row r="4297" spans="1:12">
      <c r="A4297" s="272" t="s">
        <v>10732</v>
      </c>
      <c r="B4297" s="272" t="s">
        <v>10733</v>
      </c>
      <c r="C4297" s="272" t="s">
        <v>10037</v>
      </c>
      <c r="D4297" s="272" t="s">
        <v>10986</v>
      </c>
      <c r="E4297" s="273" t="s">
        <v>7087</v>
      </c>
      <c r="F4297" s="272" t="s">
        <v>7087</v>
      </c>
      <c r="G4297" s="272">
        <v>92911</v>
      </c>
      <c r="H4297" s="272" t="s">
        <v>11537</v>
      </c>
      <c r="I4297" s="272" t="s">
        <v>17</v>
      </c>
      <c r="J4297" s="272" t="s">
        <v>7089</v>
      </c>
      <c r="K4297" s="273">
        <v>111.82</v>
      </c>
      <c r="L4297" s="272" t="s">
        <v>7090</v>
      </c>
    </row>
    <row r="4298" spans="1:12">
      <c r="A4298" s="272" t="s">
        <v>10732</v>
      </c>
      <c r="B4298" s="272" t="s">
        <v>10733</v>
      </c>
      <c r="C4298" s="272" t="s">
        <v>10037</v>
      </c>
      <c r="D4298" s="272" t="s">
        <v>10986</v>
      </c>
      <c r="E4298" s="273" t="s">
        <v>7087</v>
      </c>
      <c r="F4298" s="272" t="s">
        <v>7087</v>
      </c>
      <c r="G4298" s="272">
        <v>92912</v>
      </c>
      <c r="H4298" s="272" t="s">
        <v>11538</v>
      </c>
      <c r="I4298" s="272" t="s">
        <v>17</v>
      </c>
      <c r="J4298" s="272" t="s">
        <v>7089</v>
      </c>
      <c r="K4298" s="273">
        <v>151.81</v>
      </c>
      <c r="L4298" s="272" t="s">
        <v>7090</v>
      </c>
    </row>
    <row r="4299" spans="1:12">
      <c r="A4299" s="272" t="s">
        <v>10732</v>
      </c>
      <c r="B4299" s="272" t="s">
        <v>10733</v>
      </c>
      <c r="C4299" s="272" t="s">
        <v>10037</v>
      </c>
      <c r="D4299" s="272" t="s">
        <v>10986</v>
      </c>
      <c r="E4299" s="273" t="s">
        <v>7087</v>
      </c>
      <c r="F4299" s="272" t="s">
        <v>7087</v>
      </c>
      <c r="G4299" s="272">
        <v>92913</v>
      </c>
      <c r="H4299" s="272" t="s">
        <v>11539</v>
      </c>
      <c r="I4299" s="272" t="s">
        <v>17</v>
      </c>
      <c r="J4299" s="272" t="s">
        <v>7089</v>
      </c>
      <c r="K4299" s="273">
        <v>154.69</v>
      </c>
      <c r="L4299" s="272" t="s">
        <v>7090</v>
      </c>
    </row>
    <row r="4300" spans="1:12">
      <c r="A4300" s="272" t="s">
        <v>10732</v>
      </c>
      <c r="B4300" s="272" t="s">
        <v>10733</v>
      </c>
      <c r="C4300" s="272" t="s">
        <v>10037</v>
      </c>
      <c r="D4300" s="272" t="s">
        <v>10986</v>
      </c>
      <c r="E4300" s="273" t="s">
        <v>7087</v>
      </c>
      <c r="F4300" s="272" t="s">
        <v>7087</v>
      </c>
      <c r="G4300" s="272">
        <v>92914</v>
      </c>
      <c r="H4300" s="272" t="s">
        <v>11540</v>
      </c>
      <c r="I4300" s="272" t="s">
        <v>17</v>
      </c>
      <c r="J4300" s="272" t="s">
        <v>7089</v>
      </c>
      <c r="K4300" s="273">
        <v>154.69</v>
      </c>
      <c r="L4300" s="272" t="s">
        <v>7090</v>
      </c>
    </row>
    <row r="4301" spans="1:12">
      <c r="A4301" s="272" t="s">
        <v>10732</v>
      </c>
      <c r="B4301" s="272" t="s">
        <v>10733</v>
      </c>
      <c r="C4301" s="272" t="s">
        <v>10037</v>
      </c>
      <c r="D4301" s="272" t="s">
        <v>10986</v>
      </c>
      <c r="E4301" s="273" t="s">
        <v>7087</v>
      </c>
      <c r="F4301" s="272" t="s">
        <v>7087</v>
      </c>
      <c r="G4301" s="272">
        <v>92918</v>
      </c>
      <c r="H4301" s="272" t="s">
        <v>11541</v>
      </c>
      <c r="I4301" s="272" t="s">
        <v>17</v>
      </c>
      <c r="J4301" s="272" t="s">
        <v>7089</v>
      </c>
      <c r="K4301" s="273">
        <v>39.35</v>
      </c>
      <c r="L4301" s="272" t="s">
        <v>7090</v>
      </c>
    </row>
    <row r="4302" spans="1:12">
      <c r="A4302" s="272" t="s">
        <v>10732</v>
      </c>
      <c r="B4302" s="272" t="s">
        <v>10733</v>
      </c>
      <c r="C4302" s="272" t="s">
        <v>10037</v>
      </c>
      <c r="D4302" s="272" t="s">
        <v>10986</v>
      </c>
      <c r="E4302" s="273" t="s">
        <v>7087</v>
      </c>
      <c r="F4302" s="272" t="s">
        <v>7087</v>
      </c>
      <c r="G4302" s="272">
        <v>92920</v>
      </c>
      <c r="H4302" s="272" t="s">
        <v>11542</v>
      </c>
      <c r="I4302" s="272" t="s">
        <v>17</v>
      </c>
      <c r="J4302" s="272" t="s">
        <v>7089</v>
      </c>
      <c r="K4302" s="273">
        <v>39.64</v>
      </c>
      <c r="L4302" s="272" t="s">
        <v>7090</v>
      </c>
    </row>
    <row r="4303" spans="1:12">
      <c r="A4303" s="272" t="s">
        <v>10732</v>
      </c>
      <c r="B4303" s="272" t="s">
        <v>10733</v>
      </c>
      <c r="C4303" s="272" t="s">
        <v>10037</v>
      </c>
      <c r="D4303" s="272" t="s">
        <v>10986</v>
      </c>
      <c r="E4303" s="273" t="s">
        <v>7087</v>
      </c>
      <c r="F4303" s="272" t="s">
        <v>7087</v>
      </c>
      <c r="G4303" s="272">
        <v>92925</v>
      </c>
      <c r="H4303" s="272" t="s">
        <v>11543</v>
      </c>
      <c r="I4303" s="272" t="s">
        <v>17</v>
      </c>
      <c r="J4303" s="272" t="s">
        <v>7089</v>
      </c>
      <c r="K4303" s="273">
        <v>49.24</v>
      </c>
      <c r="L4303" s="272" t="s">
        <v>7090</v>
      </c>
    </row>
    <row r="4304" spans="1:12">
      <c r="A4304" s="272" t="s">
        <v>10732</v>
      </c>
      <c r="B4304" s="272" t="s">
        <v>10733</v>
      </c>
      <c r="C4304" s="272" t="s">
        <v>10037</v>
      </c>
      <c r="D4304" s="272" t="s">
        <v>10986</v>
      </c>
      <c r="E4304" s="273" t="s">
        <v>7087</v>
      </c>
      <c r="F4304" s="272" t="s">
        <v>7087</v>
      </c>
      <c r="G4304" s="272">
        <v>92926</v>
      </c>
      <c r="H4304" s="272" t="s">
        <v>11544</v>
      </c>
      <c r="I4304" s="272" t="s">
        <v>17</v>
      </c>
      <c r="J4304" s="272" t="s">
        <v>7089</v>
      </c>
      <c r="K4304" s="273">
        <v>49.23</v>
      </c>
      <c r="L4304" s="272" t="s">
        <v>7090</v>
      </c>
    </row>
    <row r="4305" spans="1:12">
      <c r="A4305" s="272" t="s">
        <v>10732</v>
      </c>
      <c r="B4305" s="272" t="s">
        <v>10733</v>
      </c>
      <c r="C4305" s="272" t="s">
        <v>10037</v>
      </c>
      <c r="D4305" s="272" t="s">
        <v>10986</v>
      </c>
      <c r="E4305" s="273" t="s">
        <v>7087</v>
      </c>
      <c r="F4305" s="272" t="s">
        <v>7087</v>
      </c>
      <c r="G4305" s="272">
        <v>92927</v>
      </c>
      <c r="H4305" s="272" t="s">
        <v>11545</v>
      </c>
      <c r="I4305" s="272" t="s">
        <v>17</v>
      </c>
      <c r="J4305" s="272" t="s">
        <v>7089</v>
      </c>
      <c r="K4305" s="273">
        <v>49.23</v>
      </c>
      <c r="L4305" s="272" t="s">
        <v>7090</v>
      </c>
    </row>
    <row r="4306" spans="1:12">
      <c r="A4306" s="272" t="s">
        <v>10732</v>
      </c>
      <c r="B4306" s="272" t="s">
        <v>10733</v>
      </c>
      <c r="C4306" s="272" t="s">
        <v>10037</v>
      </c>
      <c r="D4306" s="272" t="s">
        <v>10986</v>
      </c>
      <c r="E4306" s="273" t="s">
        <v>7087</v>
      </c>
      <c r="F4306" s="272" t="s">
        <v>7087</v>
      </c>
      <c r="G4306" s="272">
        <v>92928</v>
      </c>
      <c r="H4306" s="272" t="s">
        <v>11546</v>
      </c>
      <c r="I4306" s="272" t="s">
        <v>17</v>
      </c>
      <c r="J4306" s="272" t="s">
        <v>7089</v>
      </c>
      <c r="K4306" s="273">
        <v>56.48</v>
      </c>
      <c r="L4306" s="272" t="s">
        <v>7090</v>
      </c>
    </row>
    <row r="4307" spans="1:12">
      <c r="A4307" s="272" t="s">
        <v>10732</v>
      </c>
      <c r="B4307" s="272" t="s">
        <v>10733</v>
      </c>
      <c r="C4307" s="272" t="s">
        <v>10037</v>
      </c>
      <c r="D4307" s="272" t="s">
        <v>10986</v>
      </c>
      <c r="E4307" s="273" t="s">
        <v>7087</v>
      </c>
      <c r="F4307" s="272" t="s">
        <v>7087</v>
      </c>
      <c r="G4307" s="272">
        <v>92929</v>
      </c>
      <c r="H4307" s="272" t="s">
        <v>11547</v>
      </c>
      <c r="I4307" s="272" t="s">
        <v>17</v>
      </c>
      <c r="J4307" s="272" t="s">
        <v>7089</v>
      </c>
      <c r="K4307" s="273">
        <v>56.48</v>
      </c>
      <c r="L4307" s="272" t="s">
        <v>7090</v>
      </c>
    </row>
    <row r="4308" spans="1:12">
      <c r="A4308" s="272" t="s">
        <v>10732</v>
      </c>
      <c r="B4308" s="272" t="s">
        <v>10733</v>
      </c>
      <c r="C4308" s="272" t="s">
        <v>10037</v>
      </c>
      <c r="D4308" s="272" t="s">
        <v>10986</v>
      </c>
      <c r="E4308" s="273" t="s">
        <v>7087</v>
      </c>
      <c r="F4308" s="272" t="s">
        <v>7087</v>
      </c>
      <c r="G4308" s="272">
        <v>92930</v>
      </c>
      <c r="H4308" s="272" t="s">
        <v>11548</v>
      </c>
      <c r="I4308" s="272" t="s">
        <v>17</v>
      </c>
      <c r="J4308" s="272" t="s">
        <v>7089</v>
      </c>
      <c r="K4308" s="273">
        <v>56.48</v>
      </c>
      <c r="L4308" s="272" t="s">
        <v>7090</v>
      </c>
    </row>
    <row r="4309" spans="1:12">
      <c r="A4309" s="272" t="s">
        <v>10732</v>
      </c>
      <c r="B4309" s="272" t="s">
        <v>10733</v>
      </c>
      <c r="C4309" s="272" t="s">
        <v>10037</v>
      </c>
      <c r="D4309" s="272" t="s">
        <v>10986</v>
      </c>
      <c r="E4309" s="273" t="s">
        <v>7087</v>
      </c>
      <c r="F4309" s="272" t="s">
        <v>7087</v>
      </c>
      <c r="G4309" s="272">
        <v>92931</v>
      </c>
      <c r="H4309" s="272" t="s">
        <v>11549</v>
      </c>
      <c r="I4309" s="272" t="s">
        <v>17</v>
      </c>
      <c r="J4309" s="272" t="s">
        <v>7089</v>
      </c>
      <c r="K4309" s="273">
        <v>76</v>
      </c>
      <c r="L4309" s="272" t="s">
        <v>7090</v>
      </c>
    </row>
    <row r="4310" spans="1:12">
      <c r="A4310" s="272" t="s">
        <v>10732</v>
      </c>
      <c r="B4310" s="272" t="s">
        <v>10733</v>
      </c>
      <c r="C4310" s="272" t="s">
        <v>10037</v>
      </c>
      <c r="D4310" s="272" t="s">
        <v>10986</v>
      </c>
      <c r="E4310" s="273" t="s">
        <v>7087</v>
      </c>
      <c r="F4310" s="272" t="s">
        <v>7087</v>
      </c>
      <c r="G4310" s="272">
        <v>92932</v>
      </c>
      <c r="H4310" s="272" t="s">
        <v>11550</v>
      </c>
      <c r="I4310" s="272" t="s">
        <v>17</v>
      </c>
      <c r="J4310" s="272" t="s">
        <v>7089</v>
      </c>
      <c r="K4310" s="273">
        <v>76</v>
      </c>
      <c r="L4310" s="272" t="s">
        <v>7090</v>
      </c>
    </row>
    <row r="4311" spans="1:12">
      <c r="A4311" s="272" t="s">
        <v>10732</v>
      </c>
      <c r="B4311" s="272" t="s">
        <v>10733</v>
      </c>
      <c r="C4311" s="272" t="s">
        <v>10037</v>
      </c>
      <c r="D4311" s="272" t="s">
        <v>10986</v>
      </c>
      <c r="E4311" s="273" t="s">
        <v>7087</v>
      </c>
      <c r="F4311" s="272" t="s">
        <v>7087</v>
      </c>
      <c r="G4311" s="272">
        <v>92933</v>
      </c>
      <c r="H4311" s="272" t="s">
        <v>11551</v>
      </c>
      <c r="I4311" s="272" t="s">
        <v>17</v>
      </c>
      <c r="J4311" s="272" t="s">
        <v>7089</v>
      </c>
      <c r="K4311" s="273">
        <v>76</v>
      </c>
      <c r="L4311" s="272" t="s">
        <v>7090</v>
      </c>
    </row>
    <row r="4312" spans="1:12">
      <c r="A4312" s="272" t="s">
        <v>10732</v>
      </c>
      <c r="B4312" s="272" t="s">
        <v>10733</v>
      </c>
      <c r="C4312" s="272" t="s">
        <v>10037</v>
      </c>
      <c r="D4312" s="272" t="s">
        <v>10986</v>
      </c>
      <c r="E4312" s="273" t="s">
        <v>7087</v>
      </c>
      <c r="F4312" s="272" t="s">
        <v>7087</v>
      </c>
      <c r="G4312" s="272">
        <v>92934</v>
      </c>
      <c r="H4312" s="272" t="s">
        <v>11552</v>
      </c>
      <c r="I4312" s="272" t="s">
        <v>17</v>
      </c>
      <c r="J4312" s="272" t="s">
        <v>7089</v>
      </c>
      <c r="K4312" s="273">
        <v>113.51</v>
      </c>
      <c r="L4312" s="272" t="s">
        <v>7090</v>
      </c>
    </row>
    <row r="4313" spans="1:12">
      <c r="A4313" s="272" t="s">
        <v>10732</v>
      </c>
      <c r="B4313" s="272" t="s">
        <v>10733</v>
      </c>
      <c r="C4313" s="272" t="s">
        <v>10037</v>
      </c>
      <c r="D4313" s="272" t="s">
        <v>10986</v>
      </c>
      <c r="E4313" s="273" t="s">
        <v>7087</v>
      </c>
      <c r="F4313" s="272" t="s">
        <v>7087</v>
      </c>
      <c r="G4313" s="272">
        <v>92935</v>
      </c>
      <c r="H4313" s="272" t="s">
        <v>11553</v>
      </c>
      <c r="I4313" s="272" t="s">
        <v>17</v>
      </c>
      <c r="J4313" s="272" t="s">
        <v>7089</v>
      </c>
      <c r="K4313" s="273">
        <v>113.51</v>
      </c>
      <c r="L4313" s="272" t="s">
        <v>7090</v>
      </c>
    </row>
    <row r="4314" spans="1:12">
      <c r="A4314" s="272" t="s">
        <v>10732</v>
      </c>
      <c r="B4314" s="272" t="s">
        <v>10733</v>
      </c>
      <c r="C4314" s="272" t="s">
        <v>10037</v>
      </c>
      <c r="D4314" s="272" t="s">
        <v>10986</v>
      </c>
      <c r="E4314" s="273" t="s">
        <v>7087</v>
      </c>
      <c r="F4314" s="272" t="s">
        <v>7087</v>
      </c>
      <c r="G4314" s="272">
        <v>92936</v>
      </c>
      <c r="H4314" s="272" t="s">
        <v>11554</v>
      </c>
      <c r="I4314" s="272" t="s">
        <v>17</v>
      </c>
      <c r="J4314" s="272" t="s">
        <v>7089</v>
      </c>
      <c r="K4314" s="273">
        <v>158.16</v>
      </c>
      <c r="L4314" s="272" t="s">
        <v>7090</v>
      </c>
    </row>
    <row r="4315" spans="1:12">
      <c r="A4315" s="272" t="s">
        <v>10732</v>
      </c>
      <c r="B4315" s="272" t="s">
        <v>10733</v>
      </c>
      <c r="C4315" s="272" t="s">
        <v>10037</v>
      </c>
      <c r="D4315" s="272" t="s">
        <v>10986</v>
      </c>
      <c r="E4315" s="273" t="s">
        <v>7087</v>
      </c>
      <c r="F4315" s="272" t="s">
        <v>7087</v>
      </c>
      <c r="G4315" s="272">
        <v>92937</v>
      </c>
      <c r="H4315" s="272" t="s">
        <v>11555</v>
      </c>
      <c r="I4315" s="272" t="s">
        <v>17</v>
      </c>
      <c r="J4315" s="272" t="s">
        <v>7089</v>
      </c>
      <c r="K4315" s="273">
        <v>158.16</v>
      </c>
      <c r="L4315" s="272" t="s">
        <v>7090</v>
      </c>
    </row>
    <row r="4316" spans="1:12">
      <c r="A4316" s="272" t="s">
        <v>10732</v>
      </c>
      <c r="B4316" s="272" t="s">
        <v>10733</v>
      </c>
      <c r="C4316" s="272" t="s">
        <v>10037</v>
      </c>
      <c r="D4316" s="272" t="s">
        <v>10986</v>
      </c>
      <c r="E4316" s="273" t="s">
        <v>7087</v>
      </c>
      <c r="F4316" s="272" t="s">
        <v>7087</v>
      </c>
      <c r="G4316" s="272">
        <v>92938</v>
      </c>
      <c r="H4316" s="272" t="s">
        <v>11556</v>
      </c>
      <c r="I4316" s="272" t="s">
        <v>17</v>
      </c>
      <c r="J4316" s="272" t="s">
        <v>7089</v>
      </c>
      <c r="K4316" s="273">
        <v>29.97</v>
      </c>
      <c r="L4316" s="272" t="s">
        <v>7090</v>
      </c>
    </row>
    <row r="4317" spans="1:12">
      <c r="A4317" s="272" t="s">
        <v>10732</v>
      </c>
      <c r="B4317" s="272" t="s">
        <v>10733</v>
      </c>
      <c r="C4317" s="272" t="s">
        <v>10037</v>
      </c>
      <c r="D4317" s="272" t="s">
        <v>10986</v>
      </c>
      <c r="E4317" s="273" t="s">
        <v>7087</v>
      </c>
      <c r="F4317" s="272" t="s">
        <v>7087</v>
      </c>
      <c r="G4317" s="272">
        <v>92939</v>
      </c>
      <c r="H4317" s="272" t="s">
        <v>11557</v>
      </c>
      <c r="I4317" s="272" t="s">
        <v>17</v>
      </c>
      <c r="J4317" s="272" t="s">
        <v>7089</v>
      </c>
      <c r="K4317" s="273">
        <v>30.26</v>
      </c>
      <c r="L4317" s="272" t="s">
        <v>7090</v>
      </c>
    </row>
    <row r="4318" spans="1:12">
      <c r="A4318" s="272" t="s">
        <v>10732</v>
      </c>
      <c r="B4318" s="272" t="s">
        <v>10733</v>
      </c>
      <c r="C4318" s="272" t="s">
        <v>10037</v>
      </c>
      <c r="D4318" s="272" t="s">
        <v>10986</v>
      </c>
      <c r="E4318" s="273" t="s">
        <v>7087</v>
      </c>
      <c r="F4318" s="272" t="s">
        <v>7087</v>
      </c>
      <c r="G4318" s="272">
        <v>92940</v>
      </c>
      <c r="H4318" s="272" t="s">
        <v>11558</v>
      </c>
      <c r="I4318" s="272" t="s">
        <v>17</v>
      </c>
      <c r="J4318" s="272" t="s">
        <v>7089</v>
      </c>
      <c r="K4318" s="273">
        <v>38.57</v>
      </c>
      <c r="L4318" s="272" t="s">
        <v>7090</v>
      </c>
    </row>
    <row r="4319" spans="1:12">
      <c r="A4319" s="272" t="s">
        <v>10732</v>
      </c>
      <c r="B4319" s="272" t="s">
        <v>10733</v>
      </c>
      <c r="C4319" s="272" t="s">
        <v>10037</v>
      </c>
      <c r="D4319" s="272" t="s">
        <v>10986</v>
      </c>
      <c r="E4319" s="273" t="s">
        <v>7087</v>
      </c>
      <c r="F4319" s="272" t="s">
        <v>7087</v>
      </c>
      <c r="G4319" s="272">
        <v>92941</v>
      </c>
      <c r="H4319" s="272" t="s">
        <v>11559</v>
      </c>
      <c r="I4319" s="272" t="s">
        <v>17</v>
      </c>
      <c r="J4319" s="272" t="s">
        <v>7089</v>
      </c>
      <c r="K4319" s="273">
        <v>38.56</v>
      </c>
      <c r="L4319" s="272" t="s">
        <v>7090</v>
      </c>
    </row>
    <row r="4320" spans="1:12">
      <c r="A4320" s="272" t="s">
        <v>10732</v>
      </c>
      <c r="B4320" s="272" t="s">
        <v>10733</v>
      </c>
      <c r="C4320" s="272" t="s">
        <v>10037</v>
      </c>
      <c r="D4320" s="272" t="s">
        <v>10986</v>
      </c>
      <c r="E4320" s="273" t="s">
        <v>7087</v>
      </c>
      <c r="F4320" s="272" t="s">
        <v>7087</v>
      </c>
      <c r="G4320" s="272">
        <v>92942</v>
      </c>
      <c r="H4320" s="272" t="s">
        <v>11560</v>
      </c>
      <c r="I4320" s="272" t="s">
        <v>17</v>
      </c>
      <c r="J4320" s="272" t="s">
        <v>7089</v>
      </c>
      <c r="K4320" s="273">
        <v>38.56</v>
      </c>
      <c r="L4320" s="272" t="s">
        <v>7090</v>
      </c>
    </row>
    <row r="4321" spans="1:12">
      <c r="A4321" s="272" t="s">
        <v>10732</v>
      </c>
      <c r="B4321" s="272" t="s">
        <v>10733</v>
      </c>
      <c r="C4321" s="272" t="s">
        <v>10037</v>
      </c>
      <c r="D4321" s="272" t="s">
        <v>10986</v>
      </c>
      <c r="E4321" s="273" t="s">
        <v>7087</v>
      </c>
      <c r="F4321" s="272" t="s">
        <v>7087</v>
      </c>
      <c r="G4321" s="272">
        <v>92943</v>
      </c>
      <c r="H4321" s="272" t="s">
        <v>11561</v>
      </c>
      <c r="I4321" s="272" t="s">
        <v>17</v>
      </c>
      <c r="J4321" s="272" t="s">
        <v>7089</v>
      </c>
      <c r="K4321" s="273">
        <v>44.32</v>
      </c>
      <c r="L4321" s="272" t="s">
        <v>7090</v>
      </c>
    </row>
    <row r="4322" spans="1:12">
      <c r="A4322" s="272" t="s">
        <v>10732</v>
      </c>
      <c r="B4322" s="272" t="s">
        <v>10733</v>
      </c>
      <c r="C4322" s="272" t="s">
        <v>10037</v>
      </c>
      <c r="D4322" s="272" t="s">
        <v>10986</v>
      </c>
      <c r="E4322" s="273" t="s">
        <v>7087</v>
      </c>
      <c r="F4322" s="272" t="s">
        <v>7087</v>
      </c>
      <c r="G4322" s="272">
        <v>92944</v>
      </c>
      <c r="H4322" s="272" t="s">
        <v>11562</v>
      </c>
      <c r="I4322" s="272" t="s">
        <v>17</v>
      </c>
      <c r="J4322" s="272" t="s">
        <v>7089</v>
      </c>
      <c r="K4322" s="273">
        <v>44.32</v>
      </c>
      <c r="L4322" s="272" t="s">
        <v>7090</v>
      </c>
    </row>
    <row r="4323" spans="1:12">
      <c r="A4323" s="272" t="s">
        <v>10732</v>
      </c>
      <c r="B4323" s="272" t="s">
        <v>10733</v>
      </c>
      <c r="C4323" s="272" t="s">
        <v>10037</v>
      </c>
      <c r="D4323" s="272" t="s">
        <v>10986</v>
      </c>
      <c r="E4323" s="273" t="s">
        <v>7087</v>
      </c>
      <c r="F4323" s="272" t="s">
        <v>7087</v>
      </c>
      <c r="G4323" s="272">
        <v>92945</v>
      </c>
      <c r="H4323" s="272" t="s">
        <v>11563</v>
      </c>
      <c r="I4323" s="272" t="s">
        <v>17</v>
      </c>
      <c r="J4323" s="272" t="s">
        <v>7089</v>
      </c>
      <c r="K4323" s="273">
        <v>44.32</v>
      </c>
      <c r="L4323" s="272" t="s">
        <v>7090</v>
      </c>
    </row>
    <row r="4324" spans="1:12">
      <c r="A4324" s="272" t="s">
        <v>10732</v>
      </c>
      <c r="B4324" s="272" t="s">
        <v>10733</v>
      </c>
      <c r="C4324" s="272" t="s">
        <v>10037</v>
      </c>
      <c r="D4324" s="272" t="s">
        <v>10986</v>
      </c>
      <c r="E4324" s="273" t="s">
        <v>7087</v>
      </c>
      <c r="F4324" s="272" t="s">
        <v>7087</v>
      </c>
      <c r="G4324" s="272">
        <v>92946</v>
      </c>
      <c r="H4324" s="272" t="s">
        <v>11564</v>
      </c>
      <c r="I4324" s="272" t="s">
        <v>17</v>
      </c>
      <c r="J4324" s="272" t="s">
        <v>7089</v>
      </c>
      <c r="K4324" s="273">
        <v>62</v>
      </c>
      <c r="L4324" s="272" t="s">
        <v>7090</v>
      </c>
    </row>
    <row r="4325" spans="1:12">
      <c r="A4325" s="272" t="s">
        <v>10732</v>
      </c>
      <c r="B4325" s="272" t="s">
        <v>10733</v>
      </c>
      <c r="C4325" s="272" t="s">
        <v>10037</v>
      </c>
      <c r="D4325" s="272" t="s">
        <v>10986</v>
      </c>
      <c r="E4325" s="273" t="s">
        <v>7087</v>
      </c>
      <c r="F4325" s="272" t="s">
        <v>7087</v>
      </c>
      <c r="G4325" s="272">
        <v>92947</v>
      </c>
      <c r="H4325" s="272" t="s">
        <v>11565</v>
      </c>
      <c r="I4325" s="272" t="s">
        <v>17</v>
      </c>
      <c r="J4325" s="272" t="s">
        <v>7089</v>
      </c>
      <c r="K4325" s="273">
        <v>62</v>
      </c>
      <c r="L4325" s="272" t="s">
        <v>7090</v>
      </c>
    </row>
    <row r="4326" spans="1:12">
      <c r="A4326" s="272" t="s">
        <v>10732</v>
      </c>
      <c r="B4326" s="272" t="s">
        <v>10733</v>
      </c>
      <c r="C4326" s="272" t="s">
        <v>10037</v>
      </c>
      <c r="D4326" s="272" t="s">
        <v>10986</v>
      </c>
      <c r="E4326" s="273" t="s">
        <v>7087</v>
      </c>
      <c r="F4326" s="272" t="s">
        <v>7087</v>
      </c>
      <c r="G4326" s="272">
        <v>92948</v>
      </c>
      <c r="H4326" s="272" t="s">
        <v>11566</v>
      </c>
      <c r="I4326" s="272" t="s">
        <v>17</v>
      </c>
      <c r="J4326" s="272" t="s">
        <v>7089</v>
      </c>
      <c r="K4326" s="273">
        <v>62</v>
      </c>
      <c r="L4326" s="272" t="s">
        <v>7090</v>
      </c>
    </row>
    <row r="4327" spans="1:12">
      <c r="A4327" s="272" t="s">
        <v>10732</v>
      </c>
      <c r="B4327" s="272" t="s">
        <v>10733</v>
      </c>
      <c r="C4327" s="272" t="s">
        <v>10037</v>
      </c>
      <c r="D4327" s="272" t="s">
        <v>10986</v>
      </c>
      <c r="E4327" s="273" t="s">
        <v>7087</v>
      </c>
      <c r="F4327" s="272" t="s">
        <v>7087</v>
      </c>
      <c r="G4327" s="272">
        <v>92949</v>
      </c>
      <c r="H4327" s="272" t="s">
        <v>11567</v>
      </c>
      <c r="I4327" s="272" t="s">
        <v>17</v>
      </c>
      <c r="J4327" s="272" t="s">
        <v>7089</v>
      </c>
      <c r="K4327" s="273">
        <v>96.73</v>
      </c>
      <c r="L4327" s="272" t="s">
        <v>7090</v>
      </c>
    </row>
    <row r="4328" spans="1:12">
      <c r="A4328" s="272" t="s">
        <v>10732</v>
      </c>
      <c r="B4328" s="272" t="s">
        <v>10733</v>
      </c>
      <c r="C4328" s="272" t="s">
        <v>10037</v>
      </c>
      <c r="D4328" s="272" t="s">
        <v>10986</v>
      </c>
      <c r="E4328" s="273" t="s">
        <v>7087</v>
      </c>
      <c r="F4328" s="272" t="s">
        <v>7087</v>
      </c>
      <c r="G4328" s="272">
        <v>92950</v>
      </c>
      <c r="H4328" s="272" t="s">
        <v>11568</v>
      </c>
      <c r="I4328" s="272" t="s">
        <v>17</v>
      </c>
      <c r="J4328" s="272" t="s">
        <v>7089</v>
      </c>
      <c r="K4328" s="273">
        <v>96.73</v>
      </c>
      <c r="L4328" s="272" t="s">
        <v>7090</v>
      </c>
    </row>
    <row r="4329" spans="1:12">
      <c r="A4329" s="272" t="s">
        <v>10732</v>
      </c>
      <c r="B4329" s="272" t="s">
        <v>10733</v>
      </c>
      <c r="C4329" s="272" t="s">
        <v>10037</v>
      </c>
      <c r="D4329" s="272" t="s">
        <v>10986</v>
      </c>
      <c r="E4329" s="273" t="s">
        <v>7087</v>
      </c>
      <c r="F4329" s="272" t="s">
        <v>7087</v>
      </c>
      <c r="G4329" s="272">
        <v>92951</v>
      </c>
      <c r="H4329" s="272" t="s">
        <v>11569</v>
      </c>
      <c r="I4329" s="272" t="s">
        <v>17</v>
      </c>
      <c r="J4329" s="272" t="s">
        <v>7089</v>
      </c>
      <c r="K4329" s="273">
        <v>138.66</v>
      </c>
      <c r="L4329" s="272" t="s">
        <v>7090</v>
      </c>
    </row>
    <row r="4330" spans="1:12">
      <c r="A4330" s="272" t="s">
        <v>10732</v>
      </c>
      <c r="B4330" s="272" t="s">
        <v>10733</v>
      </c>
      <c r="C4330" s="272" t="s">
        <v>10037</v>
      </c>
      <c r="D4330" s="272" t="s">
        <v>10986</v>
      </c>
      <c r="E4330" s="273" t="s">
        <v>7087</v>
      </c>
      <c r="F4330" s="272" t="s">
        <v>7087</v>
      </c>
      <c r="G4330" s="272">
        <v>92952</v>
      </c>
      <c r="H4330" s="272" t="s">
        <v>11570</v>
      </c>
      <c r="I4330" s="272" t="s">
        <v>17</v>
      </c>
      <c r="J4330" s="272" t="s">
        <v>7089</v>
      </c>
      <c r="K4330" s="273">
        <v>138.66</v>
      </c>
      <c r="L4330" s="272" t="s">
        <v>7090</v>
      </c>
    </row>
    <row r="4331" spans="1:12">
      <c r="A4331" s="272" t="s">
        <v>10732</v>
      </c>
      <c r="B4331" s="272" t="s">
        <v>10733</v>
      </c>
      <c r="C4331" s="272" t="s">
        <v>10037</v>
      </c>
      <c r="D4331" s="272" t="s">
        <v>10986</v>
      </c>
      <c r="E4331" s="273" t="s">
        <v>7087</v>
      </c>
      <c r="F4331" s="272" t="s">
        <v>7087</v>
      </c>
      <c r="G4331" s="272">
        <v>92953</v>
      </c>
      <c r="H4331" s="272" t="s">
        <v>11571</v>
      </c>
      <c r="I4331" s="272" t="s">
        <v>17</v>
      </c>
      <c r="J4331" s="272" t="s">
        <v>7089</v>
      </c>
      <c r="K4331" s="273">
        <v>25.65</v>
      </c>
      <c r="L4331" s="272" t="s">
        <v>7090</v>
      </c>
    </row>
    <row r="4332" spans="1:12">
      <c r="A4332" s="272" t="s">
        <v>10732</v>
      </c>
      <c r="B4332" s="272" t="s">
        <v>10733</v>
      </c>
      <c r="C4332" s="272" t="s">
        <v>10037</v>
      </c>
      <c r="D4332" s="272" t="s">
        <v>10986</v>
      </c>
      <c r="E4332" s="273" t="s">
        <v>7087</v>
      </c>
      <c r="F4332" s="272" t="s">
        <v>7087</v>
      </c>
      <c r="G4332" s="272">
        <v>93050</v>
      </c>
      <c r="H4332" s="272" t="s">
        <v>11572</v>
      </c>
      <c r="I4332" s="272" t="s">
        <v>17</v>
      </c>
      <c r="J4332" s="272" t="s">
        <v>7089</v>
      </c>
      <c r="K4332" s="273">
        <v>10.89</v>
      </c>
      <c r="L4332" s="272" t="s">
        <v>7090</v>
      </c>
    </row>
    <row r="4333" spans="1:12">
      <c r="A4333" s="272" t="s">
        <v>10732</v>
      </c>
      <c r="B4333" s="272" t="s">
        <v>10733</v>
      </c>
      <c r="C4333" s="272" t="s">
        <v>10037</v>
      </c>
      <c r="D4333" s="272" t="s">
        <v>10986</v>
      </c>
      <c r="E4333" s="273" t="s">
        <v>7087</v>
      </c>
      <c r="F4333" s="272" t="s">
        <v>7087</v>
      </c>
      <c r="G4333" s="272">
        <v>93052</v>
      </c>
      <c r="H4333" s="272" t="s">
        <v>11573</v>
      </c>
      <c r="I4333" s="272" t="s">
        <v>17</v>
      </c>
      <c r="J4333" s="272" t="s">
        <v>7089</v>
      </c>
      <c r="K4333" s="273">
        <v>495.1</v>
      </c>
      <c r="L4333" s="272" t="s">
        <v>7090</v>
      </c>
    </row>
    <row r="4334" spans="1:12">
      <c r="A4334" s="272" t="s">
        <v>10732</v>
      </c>
      <c r="B4334" s="272" t="s">
        <v>10733</v>
      </c>
      <c r="C4334" s="272" t="s">
        <v>10037</v>
      </c>
      <c r="D4334" s="272" t="s">
        <v>10986</v>
      </c>
      <c r="E4334" s="273" t="s">
        <v>7087</v>
      </c>
      <c r="F4334" s="272" t="s">
        <v>7087</v>
      </c>
      <c r="G4334" s="272">
        <v>93054</v>
      </c>
      <c r="H4334" s="272" t="s">
        <v>11574</v>
      </c>
      <c r="I4334" s="272" t="s">
        <v>17</v>
      </c>
      <c r="J4334" s="272" t="s">
        <v>7089</v>
      </c>
      <c r="K4334" s="273">
        <v>21.58</v>
      </c>
      <c r="L4334" s="272" t="s">
        <v>7090</v>
      </c>
    </row>
    <row r="4335" spans="1:12">
      <c r="A4335" s="272" t="s">
        <v>10732</v>
      </c>
      <c r="B4335" s="272" t="s">
        <v>10733</v>
      </c>
      <c r="C4335" s="272" t="s">
        <v>10037</v>
      </c>
      <c r="D4335" s="272" t="s">
        <v>10986</v>
      </c>
      <c r="E4335" s="273" t="s">
        <v>7087</v>
      </c>
      <c r="F4335" s="272" t="s">
        <v>7087</v>
      </c>
      <c r="G4335" s="272">
        <v>93055</v>
      </c>
      <c r="H4335" s="272" t="s">
        <v>11575</v>
      </c>
      <c r="I4335" s="272" t="s">
        <v>17</v>
      </c>
      <c r="J4335" s="272" t="s">
        <v>7089</v>
      </c>
      <c r="K4335" s="273">
        <v>42.96</v>
      </c>
      <c r="L4335" s="272" t="s">
        <v>7090</v>
      </c>
    </row>
    <row r="4336" spans="1:12">
      <c r="A4336" s="272" t="s">
        <v>10732</v>
      </c>
      <c r="B4336" s="272" t="s">
        <v>10733</v>
      </c>
      <c r="C4336" s="272" t="s">
        <v>10037</v>
      </c>
      <c r="D4336" s="272" t="s">
        <v>10986</v>
      </c>
      <c r="E4336" s="273" t="s">
        <v>7087</v>
      </c>
      <c r="F4336" s="272" t="s">
        <v>7087</v>
      </c>
      <c r="G4336" s="272">
        <v>93056</v>
      </c>
      <c r="H4336" s="272" t="s">
        <v>11576</v>
      </c>
      <c r="I4336" s="272" t="s">
        <v>17</v>
      </c>
      <c r="J4336" s="272" t="s">
        <v>7089</v>
      </c>
      <c r="K4336" s="273">
        <v>16.25</v>
      </c>
      <c r="L4336" s="272" t="s">
        <v>7090</v>
      </c>
    </row>
    <row r="4337" spans="1:12">
      <c r="A4337" s="272" t="s">
        <v>10732</v>
      </c>
      <c r="B4337" s="272" t="s">
        <v>10733</v>
      </c>
      <c r="C4337" s="272" t="s">
        <v>10037</v>
      </c>
      <c r="D4337" s="272" t="s">
        <v>10986</v>
      </c>
      <c r="E4337" s="273" t="s">
        <v>7087</v>
      </c>
      <c r="F4337" s="272" t="s">
        <v>7087</v>
      </c>
      <c r="G4337" s="272">
        <v>93057</v>
      </c>
      <c r="H4337" s="272" t="s">
        <v>11577</v>
      </c>
      <c r="I4337" s="272" t="s">
        <v>17</v>
      </c>
      <c r="J4337" s="272" t="s">
        <v>7089</v>
      </c>
      <c r="K4337" s="273">
        <v>13.52</v>
      </c>
      <c r="L4337" s="272" t="s">
        <v>7090</v>
      </c>
    </row>
    <row r="4338" spans="1:12">
      <c r="A4338" s="272" t="s">
        <v>10732</v>
      </c>
      <c r="B4338" s="272" t="s">
        <v>10733</v>
      </c>
      <c r="C4338" s="272" t="s">
        <v>10037</v>
      </c>
      <c r="D4338" s="272" t="s">
        <v>10986</v>
      </c>
      <c r="E4338" s="273" t="s">
        <v>7087</v>
      </c>
      <c r="F4338" s="272" t="s">
        <v>7087</v>
      </c>
      <c r="G4338" s="272">
        <v>93058</v>
      </c>
      <c r="H4338" s="272" t="s">
        <v>11578</v>
      </c>
      <c r="I4338" s="272" t="s">
        <v>17</v>
      </c>
      <c r="J4338" s="272" t="s">
        <v>7089</v>
      </c>
      <c r="K4338" s="273">
        <v>544.71</v>
      </c>
      <c r="L4338" s="272" t="s">
        <v>7090</v>
      </c>
    </row>
    <row r="4339" spans="1:12">
      <c r="A4339" s="272" t="s">
        <v>10732</v>
      </c>
      <c r="B4339" s="272" t="s">
        <v>10733</v>
      </c>
      <c r="C4339" s="272" t="s">
        <v>10037</v>
      </c>
      <c r="D4339" s="272" t="s">
        <v>10986</v>
      </c>
      <c r="E4339" s="273" t="s">
        <v>7087</v>
      </c>
      <c r="F4339" s="272" t="s">
        <v>7087</v>
      </c>
      <c r="G4339" s="272">
        <v>93059</v>
      </c>
      <c r="H4339" s="272" t="s">
        <v>11579</v>
      </c>
      <c r="I4339" s="272" t="s">
        <v>17</v>
      </c>
      <c r="J4339" s="272" t="s">
        <v>7089</v>
      </c>
      <c r="K4339" s="273">
        <v>28.07</v>
      </c>
      <c r="L4339" s="272" t="s">
        <v>7090</v>
      </c>
    </row>
    <row r="4340" spans="1:12">
      <c r="A4340" s="272" t="s">
        <v>10732</v>
      </c>
      <c r="B4340" s="272" t="s">
        <v>10733</v>
      </c>
      <c r="C4340" s="272" t="s">
        <v>10037</v>
      </c>
      <c r="D4340" s="272" t="s">
        <v>10986</v>
      </c>
      <c r="E4340" s="273" t="s">
        <v>7087</v>
      </c>
      <c r="F4340" s="272" t="s">
        <v>7087</v>
      </c>
      <c r="G4340" s="272">
        <v>93060</v>
      </c>
      <c r="H4340" s="272" t="s">
        <v>11580</v>
      </c>
      <c r="I4340" s="272" t="s">
        <v>17</v>
      </c>
      <c r="J4340" s="272" t="s">
        <v>7089</v>
      </c>
      <c r="K4340" s="273">
        <v>75.209999999999994</v>
      </c>
      <c r="L4340" s="272" t="s">
        <v>7090</v>
      </c>
    </row>
    <row r="4341" spans="1:12">
      <c r="A4341" s="272" t="s">
        <v>10732</v>
      </c>
      <c r="B4341" s="272" t="s">
        <v>10733</v>
      </c>
      <c r="C4341" s="272" t="s">
        <v>10037</v>
      </c>
      <c r="D4341" s="272" t="s">
        <v>10986</v>
      </c>
      <c r="E4341" s="273" t="s">
        <v>7087</v>
      </c>
      <c r="F4341" s="272" t="s">
        <v>7087</v>
      </c>
      <c r="G4341" s="272">
        <v>93061</v>
      </c>
      <c r="H4341" s="272" t="s">
        <v>11581</v>
      </c>
      <c r="I4341" s="272" t="s">
        <v>17</v>
      </c>
      <c r="J4341" s="272" t="s">
        <v>7089</v>
      </c>
      <c r="K4341" s="273">
        <v>30.67</v>
      </c>
      <c r="L4341" s="272" t="s">
        <v>7090</v>
      </c>
    </row>
    <row r="4342" spans="1:12">
      <c r="A4342" s="272" t="s">
        <v>10732</v>
      </c>
      <c r="B4342" s="272" t="s">
        <v>10733</v>
      </c>
      <c r="C4342" s="272" t="s">
        <v>10037</v>
      </c>
      <c r="D4342" s="272" t="s">
        <v>10986</v>
      </c>
      <c r="E4342" s="273" t="s">
        <v>7087</v>
      </c>
      <c r="F4342" s="272" t="s">
        <v>7087</v>
      </c>
      <c r="G4342" s="272">
        <v>93062</v>
      </c>
      <c r="H4342" s="272" t="s">
        <v>11582</v>
      </c>
      <c r="I4342" s="272" t="s">
        <v>17</v>
      </c>
      <c r="J4342" s="272" t="s">
        <v>7089</v>
      </c>
      <c r="K4342" s="273">
        <v>25.88</v>
      </c>
      <c r="L4342" s="272" t="s">
        <v>7090</v>
      </c>
    </row>
    <row r="4343" spans="1:12">
      <c r="A4343" s="272" t="s">
        <v>10732</v>
      </c>
      <c r="B4343" s="272" t="s">
        <v>10733</v>
      </c>
      <c r="C4343" s="272" t="s">
        <v>10037</v>
      </c>
      <c r="D4343" s="272" t="s">
        <v>10986</v>
      </c>
      <c r="E4343" s="273" t="s">
        <v>7087</v>
      </c>
      <c r="F4343" s="272" t="s">
        <v>7087</v>
      </c>
      <c r="G4343" s="272">
        <v>93063</v>
      </c>
      <c r="H4343" s="272" t="s">
        <v>11583</v>
      </c>
      <c r="I4343" s="272" t="s">
        <v>17</v>
      </c>
      <c r="J4343" s="272" t="s">
        <v>7089</v>
      </c>
      <c r="K4343" s="273">
        <v>624.21</v>
      </c>
      <c r="L4343" s="272" t="s">
        <v>7090</v>
      </c>
    </row>
    <row r="4344" spans="1:12">
      <c r="A4344" s="272" t="s">
        <v>10732</v>
      </c>
      <c r="B4344" s="272" t="s">
        <v>10733</v>
      </c>
      <c r="C4344" s="272" t="s">
        <v>10037</v>
      </c>
      <c r="D4344" s="272" t="s">
        <v>10986</v>
      </c>
      <c r="E4344" s="273" t="s">
        <v>7087</v>
      </c>
      <c r="F4344" s="272" t="s">
        <v>7087</v>
      </c>
      <c r="G4344" s="272">
        <v>93064</v>
      </c>
      <c r="H4344" s="272" t="s">
        <v>11584</v>
      </c>
      <c r="I4344" s="272" t="s">
        <v>17</v>
      </c>
      <c r="J4344" s="272" t="s">
        <v>7089</v>
      </c>
      <c r="K4344" s="273">
        <v>47.01</v>
      </c>
      <c r="L4344" s="272" t="s">
        <v>7090</v>
      </c>
    </row>
    <row r="4345" spans="1:12">
      <c r="A4345" s="272" t="s">
        <v>10732</v>
      </c>
      <c r="B4345" s="272" t="s">
        <v>10733</v>
      </c>
      <c r="C4345" s="272" t="s">
        <v>10037</v>
      </c>
      <c r="D4345" s="272" t="s">
        <v>10986</v>
      </c>
      <c r="E4345" s="273" t="s">
        <v>7087</v>
      </c>
      <c r="F4345" s="272" t="s">
        <v>7087</v>
      </c>
      <c r="G4345" s="272">
        <v>93065</v>
      </c>
      <c r="H4345" s="272" t="s">
        <v>11585</v>
      </c>
      <c r="I4345" s="272" t="s">
        <v>17</v>
      </c>
      <c r="J4345" s="272" t="s">
        <v>7089</v>
      </c>
      <c r="K4345" s="273">
        <v>42.21</v>
      </c>
      <c r="L4345" s="272" t="s">
        <v>7090</v>
      </c>
    </row>
    <row r="4346" spans="1:12">
      <c r="A4346" s="272" t="s">
        <v>10732</v>
      </c>
      <c r="B4346" s="272" t="s">
        <v>10733</v>
      </c>
      <c r="C4346" s="272" t="s">
        <v>10037</v>
      </c>
      <c r="D4346" s="272" t="s">
        <v>10986</v>
      </c>
      <c r="E4346" s="273" t="s">
        <v>7087</v>
      </c>
      <c r="F4346" s="272" t="s">
        <v>7087</v>
      </c>
      <c r="G4346" s="272">
        <v>93066</v>
      </c>
      <c r="H4346" s="272" t="s">
        <v>11586</v>
      </c>
      <c r="I4346" s="272" t="s">
        <v>17</v>
      </c>
      <c r="J4346" s="272" t="s">
        <v>7089</v>
      </c>
      <c r="K4346" s="273">
        <v>783.37</v>
      </c>
      <c r="L4346" s="272" t="s">
        <v>7090</v>
      </c>
    </row>
    <row r="4347" spans="1:12">
      <c r="A4347" s="272" t="s">
        <v>10732</v>
      </c>
      <c r="B4347" s="272" t="s">
        <v>10733</v>
      </c>
      <c r="C4347" s="272" t="s">
        <v>10037</v>
      </c>
      <c r="D4347" s="272" t="s">
        <v>10986</v>
      </c>
      <c r="E4347" s="273" t="s">
        <v>7087</v>
      </c>
      <c r="F4347" s="272" t="s">
        <v>7087</v>
      </c>
      <c r="G4347" s="272">
        <v>93067</v>
      </c>
      <c r="H4347" s="272" t="s">
        <v>11587</v>
      </c>
      <c r="I4347" s="272" t="s">
        <v>17</v>
      </c>
      <c r="J4347" s="272" t="s">
        <v>7089</v>
      </c>
      <c r="K4347" s="273">
        <v>69.84</v>
      </c>
      <c r="L4347" s="272" t="s">
        <v>7090</v>
      </c>
    </row>
    <row r="4348" spans="1:12">
      <c r="A4348" s="272" t="s">
        <v>10732</v>
      </c>
      <c r="B4348" s="272" t="s">
        <v>10733</v>
      </c>
      <c r="C4348" s="272" t="s">
        <v>10037</v>
      </c>
      <c r="D4348" s="272" t="s">
        <v>10986</v>
      </c>
      <c r="E4348" s="273" t="s">
        <v>7087</v>
      </c>
      <c r="F4348" s="272" t="s">
        <v>7087</v>
      </c>
      <c r="G4348" s="272">
        <v>93068</v>
      </c>
      <c r="H4348" s="272" t="s">
        <v>11588</v>
      </c>
      <c r="I4348" s="272" t="s">
        <v>17</v>
      </c>
      <c r="J4348" s="272" t="s">
        <v>7089</v>
      </c>
      <c r="K4348" s="273">
        <v>59.4</v>
      </c>
      <c r="L4348" s="272" t="s">
        <v>7090</v>
      </c>
    </row>
    <row r="4349" spans="1:12">
      <c r="A4349" s="272" t="s">
        <v>10732</v>
      </c>
      <c r="B4349" s="272" t="s">
        <v>10733</v>
      </c>
      <c r="C4349" s="272" t="s">
        <v>10037</v>
      </c>
      <c r="D4349" s="272" t="s">
        <v>10986</v>
      </c>
      <c r="E4349" s="273" t="s">
        <v>7087</v>
      </c>
      <c r="F4349" s="272" t="s">
        <v>7087</v>
      </c>
      <c r="G4349" s="272">
        <v>93069</v>
      </c>
      <c r="H4349" s="272" t="s">
        <v>11589</v>
      </c>
      <c r="I4349" s="272" t="s">
        <v>17</v>
      </c>
      <c r="J4349" s="272" t="s">
        <v>7089</v>
      </c>
      <c r="K4349" s="274">
        <v>1085.82</v>
      </c>
      <c r="L4349" s="272" t="s">
        <v>7090</v>
      </c>
    </row>
    <row r="4350" spans="1:12">
      <c r="A4350" s="272" t="s">
        <v>10732</v>
      </c>
      <c r="B4350" s="272" t="s">
        <v>10733</v>
      </c>
      <c r="C4350" s="272" t="s">
        <v>10037</v>
      </c>
      <c r="D4350" s="272" t="s">
        <v>10986</v>
      </c>
      <c r="E4350" s="273" t="s">
        <v>7087</v>
      </c>
      <c r="F4350" s="272" t="s">
        <v>7087</v>
      </c>
      <c r="G4350" s="272">
        <v>93070</v>
      </c>
      <c r="H4350" s="272" t="s">
        <v>11590</v>
      </c>
      <c r="I4350" s="272" t="s">
        <v>17</v>
      </c>
      <c r="J4350" s="272" t="s">
        <v>7089</v>
      </c>
      <c r="K4350" s="273">
        <v>175.75</v>
      </c>
      <c r="L4350" s="272" t="s">
        <v>7090</v>
      </c>
    </row>
    <row r="4351" spans="1:12">
      <c r="A4351" s="272" t="s">
        <v>10732</v>
      </c>
      <c r="B4351" s="272" t="s">
        <v>10733</v>
      </c>
      <c r="C4351" s="272" t="s">
        <v>10037</v>
      </c>
      <c r="D4351" s="272" t="s">
        <v>10986</v>
      </c>
      <c r="E4351" s="273" t="s">
        <v>7087</v>
      </c>
      <c r="F4351" s="272" t="s">
        <v>7087</v>
      </c>
      <c r="G4351" s="272">
        <v>93071</v>
      </c>
      <c r="H4351" s="272" t="s">
        <v>11591</v>
      </c>
      <c r="I4351" s="272" t="s">
        <v>17</v>
      </c>
      <c r="J4351" s="272" t="s">
        <v>7089</v>
      </c>
      <c r="K4351" s="273">
        <v>161.57</v>
      </c>
      <c r="L4351" s="272" t="s">
        <v>7090</v>
      </c>
    </row>
    <row r="4352" spans="1:12">
      <c r="A4352" s="272" t="s">
        <v>10732</v>
      </c>
      <c r="B4352" s="272" t="s">
        <v>10733</v>
      </c>
      <c r="C4352" s="272" t="s">
        <v>10037</v>
      </c>
      <c r="D4352" s="272" t="s">
        <v>10986</v>
      </c>
      <c r="E4352" s="273" t="s">
        <v>7087</v>
      </c>
      <c r="F4352" s="272" t="s">
        <v>7087</v>
      </c>
      <c r="G4352" s="272">
        <v>93072</v>
      </c>
      <c r="H4352" s="272" t="s">
        <v>11592</v>
      </c>
      <c r="I4352" s="272" t="s">
        <v>17</v>
      </c>
      <c r="J4352" s="272" t="s">
        <v>7089</v>
      </c>
      <c r="K4352" s="274">
        <v>1432.96</v>
      </c>
      <c r="L4352" s="272" t="s">
        <v>7090</v>
      </c>
    </row>
    <row r="4353" spans="1:12">
      <c r="A4353" s="272" t="s">
        <v>10732</v>
      </c>
      <c r="B4353" s="272" t="s">
        <v>10733</v>
      </c>
      <c r="C4353" s="272" t="s">
        <v>10037</v>
      </c>
      <c r="D4353" s="272" t="s">
        <v>10986</v>
      </c>
      <c r="E4353" s="273" t="s">
        <v>7087</v>
      </c>
      <c r="F4353" s="272" t="s">
        <v>7087</v>
      </c>
      <c r="G4353" s="272">
        <v>93074</v>
      </c>
      <c r="H4353" s="272" t="s">
        <v>11593</v>
      </c>
      <c r="I4353" s="272" t="s">
        <v>17</v>
      </c>
      <c r="J4353" s="272" t="s">
        <v>7089</v>
      </c>
      <c r="K4353" s="273">
        <v>13.18</v>
      </c>
      <c r="L4353" s="272" t="s">
        <v>7090</v>
      </c>
    </row>
    <row r="4354" spans="1:12">
      <c r="A4354" s="272" t="s">
        <v>10732</v>
      </c>
      <c r="B4354" s="272" t="s">
        <v>10733</v>
      </c>
      <c r="C4354" s="272" t="s">
        <v>10037</v>
      </c>
      <c r="D4354" s="272" t="s">
        <v>10986</v>
      </c>
      <c r="E4354" s="273" t="s">
        <v>7087</v>
      </c>
      <c r="F4354" s="272" t="s">
        <v>7087</v>
      </c>
      <c r="G4354" s="272">
        <v>93075</v>
      </c>
      <c r="H4354" s="272" t="s">
        <v>11594</v>
      </c>
      <c r="I4354" s="272" t="s">
        <v>17</v>
      </c>
      <c r="J4354" s="272" t="s">
        <v>7089</v>
      </c>
      <c r="K4354" s="273">
        <v>19.059999999999999</v>
      </c>
      <c r="L4354" s="272" t="s">
        <v>7090</v>
      </c>
    </row>
    <row r="4355" spans="1:12">
      <c r="A4355" s="272" t="s">
        <v>10732</v>
      </c>
      <c r="B4355" s="272" t="s">
        <v>10733</v>
      </c>
      <c r="C4355" s="272" t="s">
        <v>10037</v>
      </c>
      <c r="D4355" s="272" t="s">
        <v>10986</v>
      </c>
      <c r="E4355" s="273" t="s">
        <v>7087</v>
      </c>
      <c r="F4355" s="272" t="s">
        <v>7087</v>
      </c>
      <c r="G4355" s="272">
        <v>93076</v>
      </c>
      <c r="H4355" s="272" t="s">
        <v>11595</v>
      </c>
      <c r="I4355" s="272" t="s">
        <v>17</v>
      </c>
      <c r="J4355" s="272" t="s">
        <v>7089</v>
      </c>
      <c r="K4355" s="273">
        <v>20.84</v>
      </c>
      <c r="L4355" s="272" t="s">
        <v>7090</v>
      </c>
    </row>
    <row r="4356" spans="1:12">
      <c r="A4356" s="272" t="s">
        <v>10732</v>
      </c>
      <c r="B4356" s="272" t="s">
        <v>10733</v>
      </c>
      <c r="C4356" s="272" t="s">
        <v>10037</v>
      </c>
      <c r="D4356" s="272" t="s">
        <v>10986</v>
      </c>
      <c r="E4356" s="273" t="s">
        <v>7087</v>
      </c>
      <c r="F4356" s="272" t="s">
        <v>7087</v>
      </c>
      <c r="G4356" s="272">
        <v>93077</v>
      </c>
      <c r="H4356" s="272" t="s">
        <v>11596</v>
      </c>
      <c r="I4356" s="272" t="s">
        <v>17</v>
      </c>
      <c r="J4356" s="272" t="s">
        <v>7089</v>
      </c>
      <c r="K4356" s="273">
        <v>26.86</v>
      </c>
      <c r="L4356" s="272" t="s">
        <v>7090</v>
      </c>
    </row>
    <row r="4357" spans="1:12">
      <c r="A4357" s="272" t="s">
        <v>10732</v>
      </c>
      <c r="B4357" s="272" t="s">
        <v>10733</v>
      </c>
      <c r="C4357" s="272" t="s">
        <v>10037</v>
      </c>
      <c r="D4357" s="272" t="s">
        <v>10986</v>
      </c>
      <c r="E4357" s="273" t="s">
        <v>7087</v>
      </c>
      <c r="F4357" s="272" t="s">
        <v>7087</v>
      </c>
      <c r="G4357" s="272">
        <v>93078</v>
      </c>
      <c r="H4357" s="272" t="s">
        <v>11597</v>
      </c>
      <c r="I4357" s="272" t="s">
        <v>17</v>
      </c>
      <c r="J4357" s="272" t="s">
        <v>7089</v>
      </c>
      <c r="K4357" s="273">
        <v>30.26</v>
      </c>
      <c r="L4357" s="272" t="s">
        <v>7090</v>
      </c>
    </row>
    <row r="4358" spans="1:12">
      <c r="A4358" s="272" t="s">
        <v>10732</v>
      </c>
      <c r="B4358" s="272" t="s">
        <v>10733</v>
      </c>
      <c r="C4358" s="272" t="s">
        <v>10037</v>
      </c>
      <c r="D4358" s="272" t="s">
        <v>10986</v>
      </c>
      <c r="E4358" s="273" t="s">
        <v>7087</v>
      </c>
      <c r="F4358" s="272" t="s">
        <v>7087</v>
      </c>
      <c r="G4358" s="272">
        <v>93079</v>
      </c>
      <c r="H4358" s="272" t="s">
        <v>11598</v>
      </c>
      <c r="I4358" s="272" t="s">
        <v>17</v>
      </c>
      <c r="J4358" s="272" t="s">
        <v>7089</v>
      </c>
      <c r="K4358" s="273">
        <v>28.83</v>
      </c>
      <c r="L4358" s="272" t="s">
        <v>7090</v>
      </c>
    </row>
    <row r="4359" spans="1:12">
      <c r="A4359" s="272" t="s">
        <v>10732</v>
      </c>
      <c r="B4359" s="272" t="s">
        <v>10733</v>
      </c>
      <c r="C4359" s="272" t="s">
        <v>10037</v>
      </c>
      <c r="D4359" s="272" t="s">
        <v>10986</v>
      </c>
      <c r="E4359" s="273" t="s">
        <v>7087</v>
      </c>
      <c r="F4359" s="272" t="s">
        <v>7087</v>
      </c>
      <c r="G4359" s="272">
        <v>93080</v>
      </c>
      <c r="H4359" s="272" t="s">
        <v>11599</v>
      </c>
      <c r="I4359" s="272" t="s">
        <v>17</v>
      </c>
      <c r="J4359" s="272" t="s">
        <v>7089</v>
      </c>
      <c r="K4359" s="273">
        <v>8.59</v>
      </c>
      <c r="L4359" s="272" t="s">
        <v>7090</v>
      </c>
    </row>
    <row r="4360" spans="1:12">
      <c r="A4360" s="272" t="s">
        <v>10732</v>
      </c>
      <c r="B4360" s="272" t="s">
        <v>10733</v>
      </c>
      <c r="C4360" s="272" t="s">
        <v>10037</v>
      </c>
      <c r="D4360" s="272" t="s">
        <v>10986</v>
      </c>
      <c r="E4360" s="273" t="s">
        <v>7087</v>
      </c>
      <c r="F4360" s="272" t="s">
        <v>7087</v>
      </c>
      <c r="G4360" s="272">
        <v>93081</v>
      </c>
      <c r="H4360" s="272" t="s">
        <v>11600</v>
      </c>
      <c r="I4360" s="272" t="s">
        <v>17</v>
      </c>
      <c r="J4360" s="272" t="s">
        <v>7089</v>
      </c>
      <c r="K4360" s="273">
        <v>17.920000000000002</v>
      </c>
      <c r="L4360" s="272" t="s">
        <v>7090</v>
      </c>
    </row>
    <row r="4361" spans="1:12">
      <c r="A4361" s="272" t="s">
        <v>10732</v>
      </c>
      <c r="B4361" s="272" t="s">
        <v>10733</v>
      </c>
      <c r="C4361" s="272" t="s">
        <v>10037</v>
      </c>
      <c r="D4361" s="272" t="s">
        <v>10986</v>
      </c>
      <c r="E4361" s="273" t="s">
        <v>7087</v>
      </c>
      <c r="F4361" s="272" t="s">
        <v>7087</v>
      </c>
      <c r="G4361" s="272">
        <v>93082</v>
      </c>
      <c r="H4361" s="272" t="s">
        <v>11601</v>
      </c>
      <c r="I4361" s="272" t="s">
        <v>17</v>
      </c>
      <c r="J4361" s="272" t="s">
        <v>7089</v>
      </c>
      <c r="K4361" s="273">
        <v>23.18</v>
      </c>
      <c r="L4361" s="272" t="s">
        <v>7090</v>
      </c>
    </row>
    <row r="4362" spans="1:12">
      <c r="A4362" s="272" t="s">
        <v>10732</v>
      </c>
      <c r="B4362" s="272" t="s">
        <v>10733</v>
      </c>
      <c r="C4362" s="272" t="s">
        <v>10037</v>
      </c>
      <c r="D4362" s="272" t="s">
        <v>10986</v>
      </c>
      <c r="E4362" s="273" t="s">
        <v>7087</v>
      </c>
      <c r="F4362" s="272" t="s">
        <v>7087</v>
      </c>
      <c r="G4362" s="272">
        <v>93083</v>
      </c>
      <c r="H4362" s="272" t="s">
        <v>11602</v>
      </c>
      <c r="I4362" s="272" t="s">
        <v>17</v>
      </c>
      <c r="J4362" s="272" t="s">
        <v>7089</v>
      </c>
      <c r="K4362" s="273">
        <v>428.88</v>
      </c>
      <c r="L4362" s="272" t="s">
        <v>7090</v>
      </c>
    </row>
    <row r="4363" spans="1:12">
      <c r="A4363" s="272" t="s">
        <v>10732</v>
      </c>
      <c r="B4363" s="272" t="s">
        <v>10733</v>
      </c>
      <c r="C4363" s="272" t="s">
        <v>10037</v>
      </c>
      <c r="D4363" s="272" t="s">
        <v>10986</v>
      </c>
      <c r="E4363" s="273" t="s">
        <v>7087</v>
      </c>
      <c r="F4363" s="272" t="s">
        <v>7087</v>
      </c>
      <c r="G4363" s="272">
        <v>93084</v>
      </c>
      <c r="H4363" s="272" t="s">
        <v>11603</v>
      </c>
      <c r="I4363" s="272" t="s">
        <v>17</v>
      </c>
      <c r="J4363" s="272" t="s">
        <v>7089</v>
      </c>
      <c r="K4363" s="273">
        <v>13.68</v>
      </c>
      <c r="L4363" s="272" t="s">
        <v>7090</v>
      </c>
    </row>
    <row r="4364" spans="1:12">
      <c r="A4364" s="272" t="s">
        <v>10732</v>
      </c>
      <c r="B4364" s="272" t="s">
        <v>10733</v>
      </c>
      <c r="C4364" s="272" t="s">
        <v>10037</v>
      </c>
      <c r="D4364" s="272" t="s">
        <v>10986</v>
      </c>
      <c r="E4364" s="273" t="s">
        <v>7087</v>
      </c>
      <c r="F4364" s="272" t="s">
        <v>7087</v>
      </c>
      <c r="G4364" s="272">
        <v>93085</v>
      </c>
      <c r="H4364" s="272" t="s">
        <v>11604</v>
      </c>
      <c r="I4364" s="272" t="s">
        <v>17</v>
      </c>
      <c r="J4364" s="272" t="s">
        <v>7089</v>
      </c>
      <c r="K4364" s="273">
        <v>14.81</v>
      </c>
      <c r="L4364" s="272" t="s">
        <v>7090</v>
      </c>
    </row>
    <row r="4365" spans="1:12">
      <c r="A4365" s="272" t="s">
        <v>10732</v>
      </c>
      <c r="B4365" s="272" t="s">
        <v>10733</v>
      </c>
      <c r="C4365" s="272" t="s">
        <v>10037</v>
      </c>
      <c r="D4365" s="272" t="s">
        <v>10986</v>
      </c>
      <c r="E4365" s="273" t="s">
        <v>7087</v>
      </c>
      <c r="F4365" s="272" t="s">
        <v>7087</v>
      </c>
      <c r="G4365" s="272">
        <v>93086</v>
      </c>
      <c r="H4365" s="272" t="s">
        <v>11605</v>
      </c>
      <c r="I4365" s="272" t="s">
        <v>17</v>
      </c>
      <c r="J4365" s="272" t="s">
        <v>7089</v>
      </c>
      <c r="K4365" s="273">
        <v>497.89</v>
      </c>
      <c r="L4365" s="272" t="s">
        <v>7090</v>
      </c>
    </row>
    <row r="4366" spans="1:12">
      <c r="A4366" s="272" t="s">
        <v>10732</v>
      </c>
      <c r="B4366" s="272" t="s">
        <v>10733</v>
      </c>
      <c r="C4366" s="272" t="s">
        <v>10037</v>
      </c>
      <c r="D4366" s="272" t="s">
        <v>10986</v>
      </c>
      <c r="E4366" s="273" t="s">
        <v>7087</v>
      </c>
      <c r="F4366" s="272" t="s">
        <v>7087</v>
      </c>
      <c r="G4366" s="272">
        <v>93087</v>
      </c>
      <c r="H4366" s="272" t="s">
        <v>11606</v>
      </c>
      <c r="I4366" s="272" t="s">
        <v>17</v>
      </c>
      <c r="J4366" s="272" t="s">
        <v>7089</v>
      </c>
      <c r="K4366" s="273">
        <v>18.78</v>
      </c>
      <c r="L4366" s="272" t="s">
        <v>7090</v>
      </c>
    </row>
    <row r="4367" spans="1:12">
      <c r="A4367" s="272" t="s">
        <v>10732</v>
      </c>
      <c r="B4367" s="272" t="s">
        <v>10733</v>
      </c>
      <c r="C4367" s="272" t="s">
        <v>10037</v>
      </c>
      <c r="D4367" s="272" t="s">
        <v>10986</v>
      </c>
      <c r="E4367" s="273" t="s">
        <v>7087</v>
      </c>
      <c r="F4367" s="272" t="s">
        <v>7087</v>
      </c>
      <c r="G4367" s="272">
        <v>93088</v>
      </c>
      <c r="H4367" s="272" t="s">
        <v>11607</v>
      </c>
      <c r="I4367" s="272" t="s">
        <v>17</v>
      </c>
      <c r="J4367" s="272" t="s">
        <v>7089</v>
      </c>
      <c r="K4367" s="273">
        <v>23.26</v>
      </c>
      <c r="L4367" s="272" t="s">
        <v>7090</v>
      </c>
    </row>
    <row r="4368" spans="1:12">
      <c r="A4368" s="272" t="s">
        <v>10732</v>
      </c>
      <c r="B4368" s="272" t="s">
        <v>10733</v>
      </c>
      <c r="C4368" s="272" t="s">
        <v>10037</v>
      </c>
      <c r="D4368" s="272" t="s">
        <v>10986</v>
      </c>
      <c r="E4368" s="273" t="s">
        <v>7087</v>
      </c>
      <c r="F4368" s="272" t="s">
        <v>7087</v>
      </c>
      <c r="G4368" s="272">
        <v>93089</v>
      </c>
      <c r="H4368" s="272" t="s">
        <v>11608</v>
      </c>
      <c r="I4368" s="272" t="s">
        <v>17</v>
      </c>
      <c r="J4368" s="272" t="s">
        <v>7089</v>
      </c>
      <c r="K4368" s="273">
        <v>45.75</v>
      </c>
      <c r="L4368" s="272" t="s">
        <v>7090</v>
      </c>
    </row>
    <row r="4369" spans="1:12">
      <c r="A4369" s="272" t="s">
        <v>10732</v>
      </c>
      <c r="B4369" s="272" t="s">
        <v>10733</v>
      </c>
      <c r="C4369" s="272" t="s">
        <v>10037</v>
      </c>
      <c r="D4369" s="272" t="s">
        <v>10986</v>
      </c>
      <c r="E4369" s="273" t="s">
        <v>7087</v>
      </c>
      <c r="F4369" s="272" t="s">
        <v>7087</v>
      </c>
      <c r="G4369" s="272">
        <v>93090</v>
      </c>
      <c r="H4369" s="272" t="s">
        <v>11609</v>
      </c>
      <c r="I4369" s="272" t="s">
        <v>17</v>
      </c>
      <c r="J4369" s="272" t="s">
        <v>7089</v>
      </c>
      <c r="K4369" s="273">
        <v>18.829999999999998</v>
      </c>
      <c r="L4369" s="272" t="s">
        <v>7090</v>
      </c>
    </row>
    <row r="4370" spans="1:12">
      <c r="A4370" s="272" t="s">
        <v>10732</v>
      </c>
      <c r="B4370" s="272" t="s">
        <v>10733</v>
      </c>
      <c r="C4370" s="272" t="s">
        <v>10037</v>
      </c>
      <c r="D4370" s="272" t="s">
        <v>10986</v>
      </c>
      <c r="E4370" s="273" t="s">
        <v>7087</v>
      </c>
      <c r="F4370" s="272" t="s">
        <v>7087</v>
      </c>
      <c r="G4370" s="272">
        <v>93091</v>
      </c>
      <c r="H4370" s="272" t="s">
        <v>11610</v>
      </c>
      <c r="I4370" s="272" t="s">
        <v>17</v>
      </c>
      <c r="J4370" s="272" t="s">
        <v>7089</v>
      </c>
      <c r="K4370" s="273">
        <v>16.21</v>
      </c>
      <c r="L4370" s="272" t="s">
        <v>7090</v>
      </c>
    </row>
    <row r="4371" spans="1:12">
      <c r="A4371" s="272" t="s">
        <v>10732</v>
      </c>
      <c r="B4371" s="272" t="s">
        <v>10733</v>
      </c>
      <c r="C4371" s="272" t="s">
        <v>10037</v>
      </c>
      <c r="D4371" s="272" t="s">
        <v>10986</v>
      </c>
      <c r="E4371" s="273" t="s">
        <v>7087</v>
      </c>
      <c r="F4371" s="272" t="s">
        <v>7087</v>
      </c>
      <c r="G4371" s="272">
        <v>93092</v>
      </c>
      <c r="H4371" s="272" t="s">
        <v>11611</v>
      </c>
      <c r="I4371" s="272" t="s">
        <v>17</v>
      </c>
      <c r="J4371" s="272" t="s">
        <v>7089</v>
      </c>
      <c r="K4371" s="273">
        <v>547.29</v>
      </c>
      <c r="L4371" s="272" t="s">
        <v>7090</v>
      </c>
    </row>
    <row r="4372" spans="1:12">
      <c r="A4372" s="272" t="s">
        <v>10732</v>
      </c>
      <c r="B4372" s="272" t="s">
        <v>10733</v>
      </c>
      <c r="C4372" s="272" t="s">
        <v>10037</v>
      </c>
      <c r="D4372" s="272" t="s">
        <v>10986</v>
      </c>
      <c r="E4372" s="273" t="s">
        <v>7087</v>
      </c>
      <c r="F4372" s="272" t="s">
        <v>7087</v>
      </c>
      <c r="G4372" s="272">
        <v>93093</v>
      </c>
      <c r="H4372" s="272" t="s">
        <v>11612</v>
      </c>
      <c r="I4372" s="272" t="s">
        <v>17</v>
      </c>
      <c r="J4372" s="272" t="s">
        <v>7089</v>
      </c>
      <c r="K4372" s="273">
        <v>29.36</v>
      </c>
      <c r="L4372" s="272" t="s">
        <v>7090</v>
      </c>
    </row>
    <row r="4373" spans="1:12">
      <c r="A4373" s="272" t="s">
        <v>10732</v>
      </c>
      <c r="B4373" s="272" t="s">
        <v>10733</v>
      </c>
      <c r="C4373" s="272" t="s">
        <v>10037</v>
      </c>
      <c r="D4373" s="272" t="s">
        <v>10986</v>
      </c>
      <c r="E4373" s="273" t="s">
        <v>7087</v>
      </c>
      <c r="F4373" s="272" t="s">
        <v>7087</v>
      </c>
      <c r="G4373" s="272">
        <v>93094</v>
      </c>
      <c r="H4373" s="272" t="s">
        <v>11613</v>
      </c>
      <c r="I4373" s="272" t="s">
        <v>17</v>
      </c>
      <c r="J4373" s="272" t="s">
        <v>7089</v>
      </c>
      <c r="K4373" s="273">
        <v>77.790000000000006</v>
      </c>
      <c r="L4373" s="272" t="s">
        <v>7090</v>
      </c>
    </row>
    <row r="4374" spans="1:12">
      <c r="A4374" s="272" t="s">
        <v>10732</v>
      </c>
      <c r="B4374" s="272" t="s">
        <v>10733</v>
      </c>
      <c r="C4374" s="272" t="s">
        <v>10037</v>
      </c>
      <c r="D4374" s="272" t="s">
        <v>10986</v>
      </c>
      <c r="E4374" s="273" t="s">
        <v>7087</v>
      </c>
      <c r="F4374" s="272" t="s">
        <v>7087</v>
      </c>
      <c r="G4374" s="272">
        <v>93097</v>
      </c>
      <c r="H4374" s="272" t="s">
        <v>11614</v>
      </c>
      <c r="I4374" s="272" t="s">
        <v>17</v>
      </c>
      <c r="J4374" s="272" t="s">
        <v>7089</v>
      </c>
      <c r="K4374" s="273">
        <v>13.44</v>
      </c>
      <c r="L4374" s="272" t="s">
        <v>7090</v>
      </c>
    </row>
    <row r="4375" spans="1:12">
      <c r="A4375" s="272" t="s">
        <v>10732</v>
      </c>
      <c r="B4375" s="272" t="s">
        <v>10733</v>
      </c>
      <c r="C4375" s="272" t="s">
        <v>10037</v>
      </c>
      <c r="D4375" s="272" t="s">
        <v>10986</v>
      </c>
      <c r="E4375" s="273" t="s">
        <v>7087</v>
      </c>
      <c r="F4375" s="272" t="s">
        <v>7087</v>
      </c>
      <c r="G4375" s="272">
        <v>93098</v>
      </c>
      <c r="H4375" s="272" t="s">
        <v>11615</v>
      </c>
      <c r="I4375" s="272" t="s">
        <v>17</v>
      </c>
      <c r="J4375" s="272" t="s">
        <v>7089</v>
      </c>
      <c r="K4375" s="273">
        <v>19.2</v>
      </c>
      <c r="L4375" s="272" t="s">
        <v>7090</v>
      </c>
    </row>
    <row r="4376" spans="1:12">
      <c r="A4376" s="272" t="s">
        <v>10732</v>
      </c>
      <c r="B4376" s="272" t="s">
        <v>10733</v>
      </c>
      <c r="C4376" s="272" t="s">
        <v>10037</v>
      </c>
      <c r="D4376" s="272" t="s">
        <v>10986</v>
      </c>
      <c r="E4376" s="273" t="s">
        <v>7087</v>
      </c>
      <c r="F4376" s="272" t="s">
        <v>7087</v>
      </c>
      <c r="G4376" s="272">
        <v>93099</v>
      </c>
      <c r="H4376" s="272" t="s">
        <v>11616</v>
      </c>
      <c r="I4376" s="272" t="s">
        <v>17</v>
      </c>
      <c r="J4376" s="272" t="s">
        <v>7089</v>
      </c>
      <c r="K4376" s="273">
        <v>23.94</v>
      </c>
      <c r="L4376" s="272" t="s">
        <v>7090</v>
      </c>
    </row>
    <row r="4377" spans="1:12">
      <c r="A4377" s="272" t="s">
        <v>10732</v>
      </c>
      <c r="B4377" s="272" t="s">
        <v>10733</v>
      </c>
      <c r="C4377" s="272" t="s">
        <v>10037</v>
      </c>
      <c r="D4377" s="272" t="s">
        <v>10986</v>
      </c>
      <c r="E4377" s="273" t="s">
        <v>7087</v>
      </c>
      <c r="F4377" s="272" t="s">
        <v>7087</v>
      </c>
      <c r="G4377" s="272">
        <v>93100</v>
      </c>
      <c r="H4377" s="272" t="s">
        <v>11617</v>
      </c>
      <c r="I4377" s="272" t="s">
        <v>17</v>
      </c>
      <c r="J4377" s="272" t="s">
        <v>7089</v>
      </c>
      <c r="K4377" s="273">
        <v>28.42</v>
      </c>
      <c r="L4377" s="272" t="s">
        <v>7090</v>
      </c>
    </row>
    <row r="4378" spans="1:12">
      <c r="A4378" s="272" t="s">
        <v>10732</v>
      </c>
      <c r="B4378" s="272" t="s">
        <v>10733</v>
      </c>
      <c r="C4378" s="272" t="s">
        <v>10037</v>
      </c>
      <c r="D4378" s="272" t="s">
        <v>10986</v>
      </c>
      <c r="E4378" s="273" t="s">
        <v>7087</v>
      </c>
      <c r="F4378" s="272" t="s">
        <v>7087</v>
      </c>
      <c r="G4378" s="272">
        <v>93101</v>
      </c>
      <c r="H4378" s="272" t="s">
        <v>11618</v>
      </c>
      <c r="I4378" s="272" t="s">
        <v>17</v>
      </c>
      <c r="J4378" s="272" t="s">
        <v>7089</v>
      </c>
      <c r="K4378" s="273">
        <v>31.81</v>
      </c>
      <c r="L4378" s="272" t="s">
        <v>7090</v>
      </c>
    </row>
    <row r="4379" spans="1:12">
      <c r="A4379" s="272" t="s">
        <v>10732</v>
      </c>
      <c r="B4379" s="272" t="s">
        <v>10733</v>
      </c>
      <c r="C4379" s="272" t="s">
        <v>10037</v>
      </c>
      <c r="D4379" s="272" t="s">
        <v>10986</v>
      </c>
      <c r="E4379" s="273" t="s">
        <v>7087</v>
      </c>
      <c r="F4379" s="272" t="s">
        <v>7087</v>
      </c>
      <c r="G4379" s="272">
        <v>93102</v>
      </c>
      <c r="H4379" s="272" t="s">
        <v>11619</v>
      </c>
      <c r="I4379" s="272" t="s">
        <v>17</v>
      </c>
      <c r="J4379" s="272" t="s">
        <v>7089</v>
      </c>
      <c r="K4379" s="273">
        <v>34.340000000000003</v>
      </c>
      <c r="L4379" s="272" t="s">
        <v>7090</v>
      </c>
    </row>
    <row r="4380" spans="1:12">
      <c r="A4380" s="272" t="s">
        <v>10732</v>
      </c>
      <c r="B4380" s="272" t="s">
        <v>10733</v>
      </c>
      <c r="C4380" s="272" t="s">
        <v>10037</v>
      </c>
      <c r="D4380" s="272" t="s">
        <v>10986</v>
      </c>
      <c r="E4380" s="273" t="s">
        <v>7087</v>
      </c>
      <c r="F4380" s="272" t="s">
        <v>7087</v>
      </c>
      <c r="G4380" s="272">
        <v>93103</v>
      </c>
      <c r="H4380" s="272" t="s">
        <v>11620</v>
      </c>
      <c r="I4380" s="272" t="s">
        <v>17</v>
      </c>
      <c r="J4380" s="272" t="s">
        <v>7089</v>
      </c>
      <c r="K4380" s="273">
        <v>8.77</v>
      </c>
      <c r="L4380" s="272" t="s">
        <v>7090</v>
      </c>
    </row>
    <row r="4381" spans="1:12">
      <c r="A4381" s="272" t="s">
        <v>10732</v>
      </c>
      <c r="B4381" s="272" t="s">
        <v>10733</v>
      </c>
      <c r="C4381" s="272" t="s">
        <v>10037</v>
      </c>
      <c r="D4381" s="272" t="s">
        <v>10986</v>
      </c>
      <c r="E4381" s="273" t="s">
        <v>7087</v>
      </c>
      <c r="F4381" s="272" t="s">
        <v>7087</v>
      </c>
      <c r="G4381" s="272">
        <v>93104</v>
      </c>
      <c r="H4381" s="272" t="s">
        <v>11621</v>
      </c>
      <c r="I4381" s="272" t="s">
        <v>17</v>
      </c>
      <c r="J4381" s="272" t="s">
        <v>7089</v>
      </c>
      <c r="K4381" s="273">
        <v>18</v>
      </c>
      <c r="L4381" s="272" t="s">
        <v>7090</v>
      </c>
    </row>
    <row r="4382" spans="1:12">
      <c r="A4382" s="272" t="s">
        <v>10732</v>
      </c>
      <c r="B4382" s="272" t="s">
        <v>10733</v>
      </c>
      <c r="C4382" s="272" t="s">
        <v>10037</v>
      </c>
      <c r="D4382" s="272" t="s">
        <v>10986</v>
      </c>
      <c r="E4382" s="273" t="s">
        <v>7087</v>
      </c>
      <c r="F4382" s="272" t="s">
        <v>7087</v>
      </c>
      <c r="G4382" s="272">
        <v>93105</v>
      </c>
      <c r="H4382" s="272" t="s">
        <v>11622</v>
      </c>
      <c r="I4382" s="272" t="s">
        <v>17</v>
      </c>
      <c r="J4382" s="272" t="s">
        <v>7089</v>
      </c>
      <c r="K4382" s="273">
        <v>23.36</v>
      </c>
      <c r="L4382" s="272" t="s">
        <v>7090</v>
      </c>
    </row>
    <row r="4383" spans="1:12">
      <c r="A4383" s="272" t="s">
        <v>10732</v>
      </c>
      <c r="B4383" s="272" t="s">
        <v>10733</v>
      </c>
      <c r="C4383" s="272" t="s">
        <v>10037</v>
      </c>
      <c r="D4383" s="272" t="s">
        <v>10986</v>
      </c>
      <c r="E4383" s="273" t="s">
        <v>7087</v>
      </c>
      <c r="F4383" s="272" t="s">
        <v>7087</v>
      </c>
      <c r="G4383" s="272">
        <v>93106</v>
      </c>
      <c r="H4383" s="272" t="s">
        <v>11623</v>
      </c>
      <c r="I4383" s="272" t="s">
        <v>17</v>
      </c>
      <c r="J4383" s="272" t="s">
        <v>7089</v>
      </c>
      <c r="K4383" s="273">
        <v>429.06</v>
      </c>
      <c r="L4383" s="272" t="s">
        <v>7090</v>
      </c>
    </row>
    <row r="4384" spans="1:12">
      <c r="A4384" s="272" t="s">
        <v>10732</v>
      </c>
      <c r="B4384" s="272" t="s">
        <v>10733</v>
      </c>
      <c r="C4384" s="272" t="s">
        <v>10037</v>
      </c>
      <c r="D4384" s="272" t="s">
        <v>10986</v>
      </c>
      <c r="E4384" s="273" t="s">
        <v>7087</v>
      </c>
      <c r="F4384" s="272" t="s">
        <v>7087</v>
      </c>
      <c r="G4384" s="272">
        <v>93107</v>
      </c>
      <c r="H4384" s="272" t="s">
        <v>11624</v>
      </c>
      <c r="I4384" s="272" t="s">
        <v>17</v>
      </c>
      <c r="J4384" s="272" t="s">
        <v>7089</v>
      </c>
      <c r="K4384" s="273">
        <v>15.77</v>
      </c>
      <c r="L4384" s="272" t="s">
        <v>7090</v>
      </c>
    </row>
    <row r="4385" spans="1:12">
      <c r="A4385" s="272" t="s">
        <v>10732</v>
      </c>
      <c r="B4385" s="272" t="s">
        <v>10733</v>
      </c>
      <c r="C4385" s="272" t="s">
        <v>10037</v>
      </c>
      <c r="D4385" s="272" t="s">
        <v>10986</v>
      </c>
      <c r="E4385" s="273" t="s">
        <v>7087</v>
      </c>
      <c r="F4385" s="272" t="s">
        <v>7087</v>
      </c>
      <c r="G4385" s="272">
        <v>93108</v>
      </c>
      <c r="H4385" s="272" t="s">
        <v>11625</v>
      </c>
      <c r="I4385" s="272" t="s">
        <v>17</v>
      </c>
      <c r="J4385" s="272" t="s">
        <v>7089</v>
      </c>
      <c r="K4385" s="273">
        <v>13.27</v>
      </c>
      <c r="L4385" s="272" t="s">
        <v>7090</v>
      </c>
    </row>
    <row r="4386" spans="1:12">
      <c r="A4386" s="272" t="s">
        <v>10732</v>
      </c>
      <c r="B4386" s="272" t="s">
        <v>10733</v>
      </c>
      <c r="C4386" s="272" t="s">
        <v>10037</v>
      </c>
      <c r="D4386" s="272" t="s">
        <v>10986</v>
      </c>
      <c r="E4386" s="273" t="s">
        <v>7087</v>
      </c>
      <c r="F4386" s="272" t="s">
        <v>7087</v>
      </c>
      <c r="G4386" s="272">
        <v>93109</v>
      </c>
      <c r="H4386" s="272" t="s">
        <v>11626</v>
      </c>
      <c r="I4386" s="272" t="s">
        <v>17</v>
      </c>
      <c r="J4386" s="272" t="s">
        <v>7089</v>
      </c>
      <c r="K4386" s="273">
        <v>499.98</v>
      </c>
      <c r="L4386" s="272" t="s">
        <v>7090</v>
      </c>
    </row>
    <row r="4387" spans="1:12">
      <c r="A4387" s="272" t="s">
        <v>10732</v>
      </c>
      <c r="B4387" s="272" t="s">
        <v>10733</v>
      </c>
      <c r="C4387" s="272" t="s">
        <v>10037</v>
      </c>
      <c r="D4387" s="272" t="s">
        <v>10986</v>
      </c>
      <c r="E4387" s="273" t="s">
        <v>7087</v>
      </c>
      <c r="F4387" s="272" t="s">
        <v>7087</v>
      </c>
      <c r="G4387" s="272">
        <v>93110</v>
      </c>
      <c r="H4387" s="272" t="s">
        <v>11627</v>
      </c>
      <c r="I4387" s="272" t="s">
        <v>17</v>
      </c>
      <c r="J4387" s="272" t="s">
        <v>7089</v>
      </c>
      <c r="K4387" s="273">
        <v>19.82</v>
      </c>
      <c r="L4387" s="272" t="s">
        <v>7090</v>
      </c>
    </row>
    <row r="4388" spans="1:12">
      <c r="A4388" s="272" t="s">
        <v>10732</v>
      </c>
      <c r="B4388" s="272" t="s">
        <v>10733</v>
      </c>
      <c r="C4388" s="272" t="s">
        <v>10037</v>
      </c>
      <c r="D4388" s="272" t="s">
        <v>10986</v>
      </c>
      <c r="E4388" s="273" t="s">
        <v>7087</v>
      </c>
      <c r="F4388" s="272" t="s">
        <v>7087</v>
      </c>
      <c r="G4388" s="272">
        <v>93111</v>
      </c>
      <c r="H4388" s="272" t="s">
        <v>11628</v>
      </c>
      <c r="I4388" s="272" t="s">
        <v>17</v>
      </c>
      <c r="J4388" s="272" t="s">
        <v>7089</v>
      </c>
      <c r="K4388" s="273">
        <v>24.02</v>
      </c>
      <c r="L4388" s="272" t="s">
        <v>7090</v>
      </c>
    </row>
    <row r="4389" spans="1:12">
      <c r="A4389" s="272" t="s">
        <v>10732</v>
      </c>
      <c r="B4389" s="272" t="s">
        <v>10733</v>
      </c>
      <c r="C4389" s="272" t="s">
        <v>10037</v>
      </c>
      <c r="D4389" s="272" t="s">
        <v>10986</v>
      </c>
      <c r="E4389" s="273" t="s">
        <v>7087</v>
      </c>
      <c r="F4389" s="272" t="s">
        <v>7087</v>
      </c>
      <c r="G4389" s="272">
        <v>93112</v>
      </c>
      <c r="H4389" s="272" t="s">
        <v>11629</v>
      </c>
      <c r="I4389" s="272" t="s">
        <v>17</v>
      </c>
      <c r="J4389" s="272" t="s">
        <v>7089</v>
      </c>
      <c r="K4389" s="273">
        <v>47.84</v>
      </c>
      <c r="L4389" s="272" t="s">
        <v>7090</v>
      </c>
    </row>
    <row r="4390" spans="1:12">
      <c r="A4390" s="272" t="s">
        <v>10732</v>
      </c>
      <c r="B4390" s="272" t="s">
        <v>10733</v>
      </c>
      <c r="C4390" s="272" t="s">
        <v>10037</v>
      </c>
      <c r="D4390" s="272" t="s">
        <v>10986</v>
      </c>
      <c r="E4390" s="273" t="s">
        <v>7087</v>
      </c>
      <c r="F4390" s="272" t="s">
        <v>7087</v>
      </c>
      <c r="G4390" s="272">
        <v>93113</v>
      </c>
      <c r="H4390" s="272" t="s">
        <v>11630</v>
      </c>
      <c r="I4390" s="272" t="s">
        <v>17</v>
      </c>
      <c r="J4390" s="272" t="s">
        <v>7089</v>
      </c>
      <c r="K4390" s="273">
        <v>22.53</v>
      </c>
      <c r="L4390" s="272" t="s">
        <v>7090</v>
      </c>
    </row>
    <row r="4391" spans="1:12">
      <c r="A4391" s="272" t="s">
        <v>10732</v>
      </c>
      <c r="B4391" s="272" t="s">
        <v>10733</v>
      </c>
      <c r="C4391" s="272" t="s">
        <v>10037</v>
      </c>
      <c r="D4391" s="272" t="s">
        <v>10986</v>
      </c>
      <c r="E4391" s="273" t="s">
        <v>7087</v>
      </c>
      <c r="F4391" s="272" t="s">
        <v>7087</v>
      </c>
      <c r="G4391" s="272">
        <v>93114</v>
      </c>
      <c r="H4391" s="272" t="s">
        <v>11631</v>
      </c>
      <c r="I4391" s="272" t="s">
        <v>17</v>
      </c>
      <c r="J4391" s="272" t="s">
        <v>7089</v>
      </c>
      <c r="K4391" s="273">
        <v>31.22</v>
      </c>
      <c r="L4391" s="272" t="s">
        <v>7090</v>
      </c>
    </row>
    <row r="4392" spans="1:12">
      <c r="A4392" s="272" t="s">
        <v>10732</v>
      </c>
      <c r="B4392" s="272" t="s">
        <v>10733</v>
      </c>
      <c r="C4392" s="272" t="s">
        <v>10037</v>
      </c>
      <c r="D4392" s="272" t="s">
        <v>10986</v>
      </c>
      <c r="E4392" s="273" t="s">
        <v>7087</v>
      </c>
      <c r="F4392" s="272" t="s">
        <v>7087</v>
      </c>
      <c r="G4392" s="272">
        <v>93115</v>
      </c>
      <c r="H4392" s="272" t="s">
        <v>11632</v>
      </c>
      <c r="I4392" s="272" t="s">
        <v>17</v>
      </c>
      <c r="J4392" s="272" t="s">
        <v>7089</v>
      </c>
      <c r="K4392" s="273">
        <v>81.489999999999995</v>
      </c>
      <c r="L4392" s="272" t="s">
        <v>7090</v>
      </c>
    </row>
    <row r="4393" spans="1:12">
      <c r="A4393" s="272" t="s">
        <v>10732</v>
      </c>
      <c r="B4393" s="272" t="s">
        <v>10733</v>
      </c>
      <c r="C4393" s="272" t="s">
        <v>10037</v>
      </c>
      <c r="D4393" s="272" t="s">
        <v>10986</v>
      </c>
      <c r="E4393" s="273" t="s">
        <v>7087</v>
      </c>
      <c r="F4393" s="272" t="s">
        <v>7087</v>
      </c>
      <c r="G4393" s="272">
        <v>93116</v>
      </c>
      <c r="H4393" s="272" t="s">
        <v>11633</v>
      </c>
      <c r="I4393" s="272" t="s">
        <v>17</v>
      </c>
      <c r="J4393" s="272" t="s">
        <v>7089</v>
      </c>
      <c r="K4393" s="273">
        <v>550.99</v>
      </c>
      <c r="L4393" s="272" t="s">
        <v>7090</v>
      </c>
    </row>
    <row r="4394" spans="1:12">
      <c r="A4394" s="272" t="s">
        <v>10732</v>
      </c>
      <c r="B4394" s="272" t="s">
        <v>10733</v>
      </c>
      <c r="C4394" s="272" t="s">
        <v>10037</v>
      </c>
      <c r="D4394" s="272" t="s">
        <v>10986</v>
      </c>
      <c r="E4394" s="273" t="s">
        <v>7087</v>
      </c>
      <c r="F4394" s="272" t="s">
        <v>7087</v>
      </c>
      <c r="G4394" s="272">
        <v>93117</v>
      </c>
      <c r="H4394" s="272" t="s">
        <v>11634</v>
      </c>
      <c r="I4394" s="272" t="s">
        <v>17</v>
      </c>
      <c r="J4394" s="272" t="s">
        <v>7089</v>
      </c>
      <c r="K4394" s="273">
        <v>55.66</v>
      </c>
      <c r="L4394" s="272" t="s">
        <v>7090</v>
      </c>
    </row>
    <row r="4395" spans="1:12">
      <c r="A4395" s="272" t="s">
        <v>10732</v>
      </c>
      <c r="B4395" s="272" t="s">
        <v>10733</v>
      </c>
      <c r="C4395" s="272" t="s">
        <v>10037</v>
      </c>
      <c r="D4395" s="272" t="s">
        <v>10986</v>
      </c>
      <c r="E4395" s="273" t="s">
        <v>7087</v>
      </c>
      <c r="F4395" s="272" t="s">
        <v>7087</v>
      </c>
      <c r="G4395" s="272">
        <v>93118</v>
      </c>
      <c r="H4395" s="272" t="s">
        <v>11635</v>
      </c>
      <c r="I4395" s="272" t="s">
        <v>17</v>
      </c>
      <c r="J4395" s="272" t="s">
        <v>7089</v>
      </c>
      <c r="K4395" s="273">
        <v>82.1</v>
      </c>
      <c r="L4395" s="272" t="s">
        <v>7090</v>
      </c>
    </row>
    <row r="4396" spans="1:12">
      <c r="A4396" s="272" t="s">
        <v>10732</v>
      </c>
      <c r="B4396" s="272" t="s">
        <v>10733</v>
      </c>
      <c r="C4396" s="272" t="s">
        <v>10037</v>
      </c>
      <c r="D4396" s="272" t="s">
        <v>10986</v>
      </c>
      <c r="E4396" s="273" t="s">
        <v>7087</v>
      </c>
      <c r="F4396" s="272" t="s">
        <v>7087</v>
      </c>
      <c r="G4396" s="272">
        <v>93119</v>
      </c>
      <c r="H4396" s="272" t="s">
        <v>11636</v>
      </c>
      <c r="I4396" s="272" t="s">
        <v>17</v>
      </c>
      <c r="J4396" s="272" t="s">
        <v>7089</v>
      </c>
      <c r="K4396" s="273">
        <v>16.66</v>
      </c>
      <c r="L4396" s="272" t="s">
        <v>7090</v>
      </c>
    </row>
    <row r="4397" spans="1:12">
      <c r="A4397" s="272" t="s">
        <v>10732</v>
      </c>
      <c r="B4397" s="272" t="s">
        <v>10733</v>
      </c>
      <c r="C4397" s="272" t="s">
        <v>10037</v>
      </c>
      <c r="D4397" s="272" t="s">
        <v>10986</v>
      </c>
      <c r="E4397" s="273" t="s">
        <v>7087</v>
      </c>
      <c r="F4397" s="272" t="s">
        <v>7087</v>
      </c>
      <c r="G4397" s="272">
        <v>93120</v>
      </c>
      <c r="H4397" s="272" t="s">
        <v>11637</v>
      </c>
      <c r="I4397" s="272" t="s">
        <v>17</v>
      </c>
      <c r="J4397" s="272" t="s">
        <v>7089</v>
      </c>
      <c r="K4397" s="273">
        <v>24.79</v>
      </c>
      <c r="L4397" s="272" t="s">
        <v>7090</v>
      </c>
    </row>
    <row r="4398" spans="1:12">
      <c r="A4398" s="272" t="s">
        <v>10732</v>
      </c>
      <c r="B4398" s="272" t="s">
        <v>10733</v>
      </c>
      <c r="C4398" s="272" t="s">
        <v>10037</v>
      </c>
      <c r="D4398" s="272" t="s">
        <v>10986</v>
      </c>
      <c r="E4398" s="273" t="s">
        <v>7087</v>
      </c>
      <c r="F4398" s="272" t="s">
        <v>7087</v>
      </c>
      <c r="G4398" s="272">
        <v>93121</v>
      </c>
      <c r="H4398" s="272" t="s">
        <v>11638</v>
      </c>
      <c r="I4398" s="272" t="s">
        <v>17</v>
      </c>
      <c r="J4398" s="272" t="s">
        <v>7089</v>
      </c>
      <c r="K4398" s="273">
        <v>28.17</v>
      </c>
      <c r="L4398" s="272" t="s">
        <v>7090</v>
      </c>
    </row>
    <row r="4399" spans="1:12">
      <c r="A4399" s="272" t="s">
        <v>10732</v>
      </c>
      <c r="B4399" s="272" t="s">
        <v>10733</v>
      </c>
      <c r="C4399" s="272" t="s">
        <v>10037</v>
      </c>
      <c r="D4399" s="272" t="s">
        <v>10986</v>
      </c>
      <c r="E4399" s="273" t="s">
        <v>7087</v>
      </c>
      <c r="F4399" s="272" t="s">
        <v>7087</v>
      </c>
      <c r="G4399" s="272">
        <v>93122</v>
      </c>
      <c r="H4399" s="272" t="s">
        <v>11639</v>
      </c>
      <c r="I4399" s="272" t="s">
        <v>17</v>
      </c>
      <c r="J4399" s="272" t="s">
        <v>7089</v>
      </c>
      <c r="K4399" s="273">
        <v>24.96</v>
      </c>
      <c r="L4399" s="272" t="s">
        <v>7090</v>
      </c>
    </row>
    <row r="4400" spans="1:12">
      <c r="A4400" s="272" t="s">
        <v>10732</v>
      </c>
      <c r="B4400" s="272" t="s">
        <v>10733</v>
      </c>
      <c r="C4400" s="272" t="s">
        <v>10037</v>
      </c>
      <c r="D4400" s="272" t="s">
        <v>10986</v>
      </c>
      <c r="E4400" s="273" t="s">
        <v>7087</v>
      </c>
      <c r="F4400" s="272" t="s">
        <v>7087</v>
      </c>
      <c r="G4400" s="272">
        <v>93123</v>
      </c>
      <c r="H4400" s="272" t="s">
        <v>11640</v>
      </c>
      <c r="I4400" s="272" t="s">
        <v>17</v>
      </c>
      <c r="J4400" s="272" t="s">
        <v>7089</v>
      </c>
      <c r="K4400" s="273">
        <v>55.38</v>
      </c>
      <c r="L4400" s="272" t="s">
        <v>7090</v>
      </c>
    </row>
    <row r="4401" spans="1:12">
      <c r="A4401" s="272" t="s">
        <v>10732</v>
      </c>
      <c r="B4401" s="272" t="s">
        <v>10733</v>
      </c>
      <c r="C4401" s="272" t="s">
        <v>10037</v>
      </c>
      <c r="D4401" s="272" t="s">
        <v>10986</v>
      </c>
      <c r="E4401" s="273" t="s">
        <v>7087</v>
      </c>
      <c r="F4401" s="272" t="s">
        <v>7087</v>
      </c>
      <c r="G4401" s="272">
        <v>93124</v>
      </c>
      <c r="H4401" s="272" t="s">
        <v>11641</v>
      </c>
      <c r="I4401" s="272" t="s">
        <v>17</v>
      </c>
      <c r="J4401" s="272" t="s">
        <v>7089</v>
      </c>
      <c r="K4401" s="273">
        <v>86.81</v>
      </c>
      <c r="L4401" s="272" t="s">
        <v>7090</v>
      </c>
    </row>
    <row r="4402" spans="1:12">
      <c r="A4402" s="272" t="s">
        <v>10732</v>
      </c>
      <c r="B4402" s="272" t="s">
        <v>10733</v>
      </c>
      <c r="C4402" s="272" t="s">
        <v>10037</v>
      </c>
      <c r="D4402" s="272" t="s">
        <v>10986</v>
      </c>
      <c r="E4402" s="273" t="s">
        <v>7087</v>
      </c>
      <c r="F4402" s="272" t="s">
        <v>7087</v>
      </c>
      <c r="G4402" s="272">
        <v>93125</v>
      </c>
      <c r="H4402" s="272" t="s">
        <v>11642</v>
      </c>
      <c r="I4402" s="272" t="s">
        <v>17</v>
      </c>
      <c r="J4402" s="272" t="s">
        <v>7089</v>
      </c>
      <c r="K4402" s="273">
        <v>127.55</v>
      </c>
      <c r="L4402" s="272" t="s">
        <v>7090</v>
      </c>
    </row>
    <row r="4403" spans="1:12">
      <c r="A4403" s="272" t="s">
        <v>10732</v>
      </c>
      <c r="B4403" s="272" t="s">
        <v>10733</v>
      </c>
      <c r="C4403" s="272" t="s">
        <v>10037</v>
      </c>
      <c r="D4403" s="272" t="s">
        <v>10986</v>
      </c>
      <c r="E4403" s="273" t="s">
        <v>7087</v>
      </c>
      <c r="F4403" s="272" t="s">
        <v>7087</v>
      </c>
      <c r="G4403" s="272">
        <v>93126</v>
      </c>
      <c r="H4403" s="272" t="s">
        <v>11643</v>
      </c>
      <c r="I4403" s="272" t="s">
        <v>17</v>
      </c>
      <c r="J4403" s="272" t="s">
        <v>7089</v>
      </c>
      <c r="K4403" s="273">
        <v>281.19</v>
      </c>
      <c r="L4403" s="272" t="s">
        <v>7090</v>
      </c>
    </row>
    <row r="4404" spans="1:12">
      <c r="A4404" s="272" t="s">
        <v>10732</v>
      </c>
      <c r="B4404" s="272" t="s">
        <v>10733</v>
      </c>
      <c r="C4404" s="272" t="s">
        <v>10037</v>
      </c>
      <c r="D4404" s="272" t="s">
        <v>10986</v>
      </c>
      <c r="E4404" s="273" t="s">
        <v>7087</v>
      </c>
      <c r="F4404" s="272" t="s">
        <v>7087</v>
      </c>
      <c r="G4404" s="272">
        <v>93133</v>
      </c>
      <c r="H4404" s="272" t="s">
        <v>11644</v>
      </c>
      <c r="I4404" s="272" t="s">
        <v>17</v>
      </c>
      <c r="J4404" s="272" t="s">
        <v>7089</v>
      </c>
      <c r="K4404" s="273">
        <v>19.11</v>
      </c>
      <c r="L4404" s="272" t="s">
        <v>7090</v>
      </c>
    </row>
    <row r="4405" spans="1:12">
      <c r="A4405" s="272" t="s">
        <v>10732</v>
      </c>
      <c r="B4405" s="272" t="s">
        <v>10733</v>
      </c>
      <c r="C4405" s="272" t="s">
        <v>10037</v>
      </c>
      <c r="D4405" s="272" t="s">
        <v>10986</v>
      </c>
      <c r="E4405" s="273" t="s">
        <v>7087</v>
      </c>
      <c r="F4405" s="272" t="s">
        <v>7087</v>
      </c>
      <c r="G4405" s="272">
        <v>94465</v>
      </c>
      <c r="H4405" s="272" t="s">
        <v>11645</v>
      </c>
      <c r="I4405" s="272" t="s">
        <v>17</v>
      </c>
      <c r="J4405" s="272" t="s">
        <v>7089</v>
      </c>
      <c r="K4405" s="273">
        <v>56.87</v>
      </c>
      <c r="L4405" s="272" t="s">
        <v>7090</v>
      </c>
    </row>
    <row r="4406" spans="1:12">
      <c r="A4406" s="272" t="s">
        <v>10732</v>
      </c>
      <c r="B4406" s="272" t="s">
        <v>10733</v>
      </c>
      <c r="C4406" s="272" t="s">
        <v>10037</v>
      </c>
      <c r="D4406" s="272" t="s">
        <v>10986</v>
      </c>
      <c r="E4406" s="273" t="s">
        <v>7087</v>
      </c>
      <c r="F4406" s="272" t="s">
        <v>7087</v>
      </c>
      <c r="G4406" s="272">
        <v>94466</v>
      </c>
      <c r="H4406" s="272" t="s">
        <v>11646</v>
      </c>
      <c r="I4406" s="272" t="s">
        <v>17</v>
      </c>
      <c r="J4406" s="272" t="s">
        <v>7089</v>
      </c>
      <c r="K4406" s="273">
        <v>56.9</v>
      </c>
      <c r="L4406" s="272" t="s">
        <v>7090</v>
      </c>
    </row>
    <row r="4407" spans="1:12">
      <c r="A4407" s="272" t="s">
        <v>10732</v>
      </c>
      <c r="B4407" s="272" t="s">
        <v>10733</v>
      </c>
      <c r="C4407" s="272" t="s">
        <v>10037</v>
      </c>
      <c r="D4407" s="272" t="s">
        <v>10986</v>
      </c>
      <c r="E4407" s="273" t="s">
        <v>7087</v>
      </c>
      <c r="F4407" s="272" t="s">
        <v>7087</v>
      </c>
      <c r="G4407" s="272">
        <v>94467</v>
      </c>
      <c r="H4407" s="272" t="s">
        <v>11647</v>
      </c>
      <c r="I4407" s="272" t="s">
        <v>17</v>
      </c>
      <c r="J4407" s="272" t="s">
        <v>7089</v>
      </c>
      <c r="K4407" s="273">
        <v>89.19</v>
      </c>
      <c r="L4407" s="272" t="s">
        <v>7090</v>
      </c>
    </row>
    <row r="4408" spans="1:12">
      <c r="A4408" s="272" t="s">
        <v>10732</v>
      </c>
      <c r="B4408" s="272" t="s">
        <v>10733</v>
      </c>
      <c r="C4408" s="272" t="s">
        <v>10037</v>
      </c>
      <c r="D4408" s="272" t="s">
        <v>10986</v>
      </c>
      <c r="E4408" s="273" t="s">
        <v>7087</v>
      </c>
      <c r="F4408" s="272" t="s">
        <v>7087</v>
      </c>
      <c r="G4408" s="272">
        <v>94468</v>
      </c>
      <c r="H4408" s="272" t="s">
        <v>11648</v>
      </c>
      <c r="I4408" s="272" t="s">
        <v>17</v>
      </c>
      <c r="J4408" s="272" t="s">
        <v>7089</v>
      </c>
      <c r="K4408" s="273">
        <v>77.72</v>
      </c>
      <c r="L4408" s="272" t="s">
        <v>7090</v>
      </c>
    </row>
    <row r="4409" spans="1:12">
      <c r="A4409" s="272" t="s">
        <v>10732</v>
      </c>
      <c r="B4409" s="272" t="s">
        <v>10733</v>
      </c>
      <c r="C4409" s="272" t="s">
        <v>10037</v>
      </c>
      <c r="D4409" s="272" t="s">
        <v>10986</v>
      </c>
      <c r="E4409" s="273" t="s">
        <v>7087</v>
      </c>
      <c r="F4409" s="272" t="s">
        <v>7087</v>
      </c>
      <c r="G4409" s="272">
        <v>94469</v>
      </c>
      <c r="H4409" s="272" t="s">
        <v>11649</v>
      </c>
      <c r="I4409" s="272" t="s">
        <v>17</v>
      </c>
      <c r="J4409" s="272" t="s">
        <v>7089</v>
      </c>
      <c r="K4409" s="273">
        <v>130.03</v>
      </c>
      <c r="L4409" s="272" t="s">
        <v>7090</v>
      </c>
    </row>
    <row r="4410" spans="1:12">
      <c r="A4410" s="272" t="s">
        <v>10732</v>
      </c>
      <c r="B4410" s="272" t="s">
        <v>10733</v>
      </c>
      <c r="C4410" s="272" t="s">
        <v>10037</v>
      </c>
      <c r="D4410" s="272" t="s">
        <v>10986</v>
      </c>
      <c r="E4410" s="273" t="s">
        <v>7087</v>
      </c>
      <c r="F4410" s="272" t="s">
        <v>7087</v>
      </c>
      <c r="G4410" s="272">
        <v>94470</v>
      </c>
      <c r="H4410" s="272" t="s">
        <v>11650</v>
      </c>
      <c r="I4410" s="272" t="s">
        <v>17</v>
      </c>
      <c r="J4410" s="272" t="s">
        <v>7089</v>
      </c>
      <c r="K4410" s="273">
        <v>119.82</v>
      </c>
      <c r="L4410" s="272" t="s">
        <v>7090</v>
      </c>
    </row>
    <row r="4411" spans="1:12">
      <c r="A4411" s="272" t="s">
        <v>10732</v>
      </c>
      <c r="B4411" s="272" t="s">
        <v>10733</v>
      </c>
      <c r="C4411" s="272" t="s">
        <v>10037</v>
      </c>
      <c r="D4411" s="272" t="s">
        <v>10986</v>
      </c>
      <c r="E4411" s="273" t="s">
        <v>7087</v>
      </c>
      <c r="F4411" s="272" t="s">
        <v>7087</v>
      </c>
      <c r="G4411" s="272">
        <v>94471</v>
      </c>
      <c r="H4411" s="272" t="s">
        <v>11651</v>
      </c>
      <c r="I4411" s="272" t="s">
        <v>17</v>
      </c>
      <c r="J4411" s="272" t="s">
        <v>7089</v>
      </c>
      <c r="K4411" s="273">
        <v>81.99</v>
      </c>
      <c r="L4411" s="272" t="s">
        <v>7090</v>
      </c>
    </row>
    <row r="4412" spans="1:12">
      <c r="A4412" s="272" t="s">
        <v>10732</v>
      </c>
      <c r="B4412" s="272" t="s">
        <v>10733</v>
      </c>
      <c r="C4412" s="272" t="s">
        <v>10037</v>
      </c>
      <c r="D4412" s="272" t="s">
        <v>10986</v>
      </c>
      <c r="E4412" s="273" t="s">
        <v>7087</v>
      </c>
      <c r="F4412" s="272" t="s">
        <v>7087</v>
      </c>
      <c r="G4412" s="272">
        <v>94472</v>
      </c>
      <c r="H4412" s="272" t="s">
        <v>11652</v>
      </c>
      <c r="I4412" s="272" t="s">
        <v>17</v>
      </c>
      <c r="J4412" s="272" t="s">
        <v>7089</v>
      </c>
      <c r="K4412" s="273">
        <v>84.54</v>
      </c>
      <c r="L4412" s="272" t="s">
        <v>7090</v>
      </c>
    </row>
    <row r="4413" spans="1:12">
      <c r="A4413" s="272" t="s">
        <v>10732</v>
      </c>
      <c r="B4413" s="272" t="s">
        <v>10733</v>
      </c>
      <c r="C4413" s="272" t="s">
        <v>10037</v>
      </c>
      <c r="D4413" s="272" t="s">
        <v>10986</v>
      </c>
      <c r="E4413" s="273" t="s">
        <v>7087</v>
      </c>
      <c r="F4413" s="272" t="s">
        <v>7087</v>
      </c>
      <c r="G4413" s="272">
        <v>94473</v>
      </c>
      <c r="H4413" s="272" t="s">
        <v>11653</v>
      </c>
      <c r="I4413" s="272" t="s">
        <v>17</v>
      </c>
      <c r="J4413" s="272" t="s">
        <v>7089</v>
      </c>
      <c r="K4413" s="273">
        <v>127.66</v>
      </c>
      <c r="L4413" s="272" t="s">
        <v>7090</v>
      </c>
    </row>
    <row r="4414" spans="1:12">
      <c r="A4414" s="272" t="s">
        <v>10732</v>
      </c>
      <c r="B4414" s="272" t="s">
        <v>10733</v>
      </c>
      <c r="C4414" s="272" t="s">
        <v>10037</v>
      </c>
      <c r="D4414" s="272" t="s">
        <v>10986</v>
      </c>
      <c r="E4414" s="273" t="s">
        <v>7087</v>
      </c>
      <c r="F4414" s="272" t="s">
        <v>7087</v>
      </c>
      <c r="G4414" s="272">
        <v>94474</v>
      </c>
      <c r="H4414" s="272" t="s">
        <v>11654</v>
      </c>
      <c r="I4414" s="272" t="s">
        <v>17</v>
      </c>
      <c r="J4414" s="272" t="s">
        <v>7089</v>
      </c>
      <c r="K4414" s="273">
        <v>138.88999999999999</v>
      </c>
      <c r="L4414" s="272" t="s">
        <v>7090</v>
      </c>
    </row>
    <row r="4415" spans="1:12">
      <c r="A4415" s="272" t="s">
        <v>10732</v>
      </c>
      <c r="B4415" s="272" t="s">
        <v>10733</v>
      </c>
      <c r="C4415" s="272" t="s">
        <v>10037</v>
      </c>
      <c r="D4415" s="272" t="s">
        <v>10986</v>
      </c>
      <c r="E4415" s="273" t="s">
        <v>7087</v>
      </c>
      <c r="F4415" s="272" t="s">
        <v>7087</v>
      </c>
      <c r="G4415" s="272">
        <v>94475</v>
      </c>
      <c r="H4415" s="272" t="s">
        <v>11655</v>
      </c>
      <c r="I4415" s="272" t="s">
        <v>17</v>
      </c>
      <c r="J4415" s="272" t="s">
        <v>7089</v>
      </c>
      <c r="K4415" s="273">
        <v>175.87</v>
      </c>
      <c r="L4415" s="272" t="s">
        <v>7090</v>
      </c>
    </row>
    <row r="4416" spans="1:12">
      <c r="A4416" s="272" t="s">
        <v>10732</v>
      </c>
      <c r="B4416" s="272" t="s">
        <v>10733</v>
      </c>
      <c r="C4416" s="272" t="s">
        <v>10037</v>
      </c>
      <c r="D4416" s="272" t="s">
        <v>10986</v>
      </c>
      <c r="E4416" s="273" t="s">
        <v>7087</v>
      </c>
      <c r="F4416" s="272" t="s">
        <v>7087</v>
      </c>
      <c r="G4416" s="272">
        <v>94476</v>
      </c>
      <c r="H4416" s="272" t="s">
        <v>11656</v>
      </c>
      <c r="I4416" s="272" t="s">
        <v>17</v>
      </c>
      <c r="J4416" s="272" t="s">
        <v>7089</v>
      </c>
      <c r="K4416" s="273">
        <v>197.51</v>
      </c>
      <c r="L4416" s="272" t="s">
        <v>7090</v>
      </c>
    </row>
    <row r="4417" spans="1:12">
      <c r="A4417" s="272" t="s">
        <v>10732</v>
      </c>
      <c r="B4417" s="272" t="s">
        <v>10733</v>
      </c>
      <c r="C4417" s="272" t="s">
        <v>10037</v>
      </c>
      <c r="D4417" s="272" t="s">
        <v>10986</v>
      </c>
      <c r="E4417" s="273" t="s">
        <v>7087</v>
      </c>
      <c r="F4417" s="272" t="s">
        <v>7087</v>
      </c>
      <c r="G4417" s="272">
        <v>94477</v>
      </c>
      <c r="H4417" s="272" t="s">
        <v>11657</v>
      </c>
      <c r="I4417" s="272" t="s">
        <v>17</v>
      </c>
      <c r="J4417" s="272" t="s">
        <v>7089</v>
      </c>
      <c r="K4417" s="273">
        <v>109.09</v>
      </c>
      <c r="L4417" s="272" t="s">
        <v>7090</v>
      </c>
    </row>
    <row r="4418" spans="1:12">
      <c r="A4418" s="272" t="s">
        <v>10732</v>
      </c>
      <c r="B4418" s="272" t="s">
        <v>10733</v>
      </c>
      <c r="C4418" s="272" t="s">
        <v>10037</v>
      </c>
      <c r="D4418" s="272" t="s">
        <v>10986</v>
      </c>
      <c r="E4418" s="273" t="s">
        <v>7087</v>
      </c>
      <c r="F4418" s="272" t="s">
        <v>7087</v>
      </c>
      <c r="G4418" s="272">
        <v>94478</v>
      </c>
      <c r="H4418" s="272" t="s">
        <v>11658</v>
      </c>
      <c r="I4418" s="272" t="s">
        <v>17</v>
      </c>
      <c r="J4418" s="272" t="s">
        <v>7089</v>
      </c>
      <c r="K4418" s="273">
        <v>175.65</v>
      </c>
      <c r="L4418" s="272" t="s">
        <v>7090</v>
      </c>
    </row>
    <row r="4419" spans="1:12">
      <c r="A4419" s="272" t="s">
        <v>10732</v>
      </c>
      <c r="B4419" s="272" t="s">
        <v>10733</v>
      </c>
      <c r="C4419" s="272" t="s">
        <v>10037</v>
      </c>
      <c r="D4419" s="272" t="s">
        <v>10986</v>
      </c>
      <c r="E4419" s="273" t="s">
        <v>7087</v>
      </c>
      <c r="F4419" s="272" t="s">
        <v>7087</v>
      </c>
      <c r="G4419" s="272">
        <v>94479</v>
      </c>
      <c r="H4419" s="272" t="s">
        <v>11659</v>
      </c>
      <c r="I4419" s="272" t="s">
        <v>17</v>
      </c>
      <c r="J4419" s="272" t="s">
        <v>7089</v>
      </c>
      <c r="K4419" s="273">
        <v>232.19</v>
      </c>
      <c r="L4419" s="272" t="s">
        <v>7090</v>
      </c>
    </row>
    <row r="4420" spans="1:12">
      <c r="A4420" s="272" t="s">
        <v>10732</v>
      </c>
      <c r="B4420" s="272" t="s">
        <v>10733</v>
      </c>
      <c r="C4420" s="272" t="s">
        <v>10037</v>
      </c>
      <c r="D4420" s="272" t="s">
        <v>10986</v>
      </c>
      <c r="E4420" s="273" t="s">
        <v>7087</v>
      </c>
      <c r="F4420" s="272" t="s">
        <v>7087</v>
      </c>
      <c r="G4420" s="272">
        <v>94606</v>
      </c>
      <c r="H4420" s="272" t="s">
        <v>11660</v>
      </c>
      <c r="I4420" s="272" t="s">
        <v>17</v>
      </c>
      <c r="J4420" s="272" t="s">
        <v>7089</v>
      </c>
      <c r="K4420" s="273">
        <v>77.599999999999994</v>
      </c>
      <c r="L4420" s="272" t="s">
        <v>7090</v>
      </c>
    </row>
    <row r="4421" spans="1:12">
      <c r="A4421" s="272" t="s">
        <v>10732</v>
      </c>
      <c r="B4421" s="272" t="s">
        <v>10733</v>
      </c>
      <c r="C4421" s="272" t="s">
        <v>10037</v>
      </c>
      <c r="D4421" s="272" t="s">
        <v>10986</v>
      </c>
      <c r="E4421" s="273" t="s">
        <v>7087</v>
      </c>
      <c r="F4421" s="272" t="s">
        <v>7087</v>
      </c>
      <c r="G4421" s="272">
        <v>94608</v>
      </c>
      <c r="H4421" s="272" t="s">
        <v>11661</v>
      </c>
      <c r="I4421" s="272" t="s">
        <v>17</v>
      </c>
      <c r="J4421" s="272" t="s">
        <v>7089</v>
      </c>
      <c r="K4421" s="273">
        <v>187.18</v>
      </c>
      <c r="L4421" s="272" t="s">
        <v>7090</v>
      </c>
    </row>
    <row r="4422" spans="1:12">
      <c r="A4422" s="272" t="s">
        <v>10732</v>
      </c>
      <c r="B4422" s="272" t="s">
        <v>10733</v>
      </c>
      <c r="C4422" s="272" t="s">
        <v>10037</v>
      </c>
      <c r="D4422" s="272" t="s">
        <v>10986</v>
      </c>
      <c r="E4422" s="273" t="s">
        <v>7087</v>
      </c>
      <c r="F4422" s="272" t="s">
        <v>7087</v>
      </c>
      <c r="G4422" s="272">
        <v>94610</v>
      </c>
      <c r="H4422" s="272" t="s">
        <v>11662</v>
      </c>
      <c r="I4422" s="272" t="s">
        <v>17</v>
      </c>
      <c r="J4422" s="272" t="s">
        <v>7089</v>
      </c>
      <c r="K4422" s="273">
        <v>277.08</v>
      </c>
      <c r="L4422" s="272" t="s">
        <v>7090</v>
      </c>
    </row>
    <row r="4423" spans="1:12">
      <c r="A4423" s="272" t="s">
        <v>10732</v>
      </c>
      <c r="B4423" s="272" t="s">
        <v>10733</v>
      </c>
      <c r="C4423" s="272" t="s">
        <v>10037</v>
      </c>
      <c r="D4423" s="272" t="s">
        <v>10986</v>
      </c>
      <c r="E4423" s="273" t="s">
        <v>7087</v>
      </c>
      <c r="F4423" s="272" t="s">
        <v>7087</v>
      </c>
      <c r="G4423" s="272">
        <v>94612</v>
      </c>
      <c r="H4423" s="272" t="s">
        <v>11663</v>
      </c>
      <c r="I4423" s="272" t="s">
        <v>17</v>
      </c>
      <c r="J4423" s="272" t="s">
        <v>7089</v>
      </c>
      <c r="K4423" s="273">
        <v>387.71</v>
      </c>
      <c r="L4423" s="272" t="s">
        <v>7090</v>
      </c>
    </row>
    <row r="4424" spans="1:12">
      <c r="A4424" s="272" t="s">
        <v>10732</v>
      </c>
      <c r="B4424" s="272" t="s">
        <v>10733</v>
      </c>
      <c r="C4424" s="272" t="s">
        <v>10037</v>
      </c>
      <c r="D4424" s="272" t="s">
        <v>10986</v>
      </c>
      <c r="E4424" s="273" t="s">
        <v>7087</v>
      </c>
      <c r="F4424" s="272" t="s">
        <v>7087</v>
      </c>
      <c r="G4424" s="272">
        <v>94614</v>
      </c>
      <c r="H4424" s="272" t="s">
        <v>11664</v>
      </c>
      <c r="I4424" s="272" t="s">
        <v>17</v>
      </c>
      <c r="J4424" s="272" t="s">
        <v>7089</v>
      </c>
      <c r="K4424" s="273">
        <v>130.80000000000001</v>
      </c>
      <c r="L4424" s="272" t="s">
        <v>7090</v>
      </c>
    </row>
    <row r="4425" spans="1:12">
      <c r="A4425" s="272" t="s">
        <v>10732</v>
      </c>
      <c r="B4425" s="272" t="s">
        <v>10733</v>
      </c>
      <c r="C4425" s="272" t="s">
        <v>10037</v>
      </c>
      <c r="D4425" s="272" t="s">
        <v>10986</v>
      </c>
      <c r="E4425" s="273" t="s">
        <v>7087</v>
      </c>
      <c r="F4425" s="272" t="s">
        <v>7087</v>
      </c>
      <c r="G4425" s="272">
        <v>94615</v>
      </c>
      <c r="H4425" s="272" t="s">
        <v>11665</v>
      </c>
      <c r="I4425" s="272" t="s">
        <v>17</v>
      </c>
      <c r="J4425" s="272" t="s">
        <v>7089</v>
      </c>
      <c r="K4425" s="273">
        <v>148</v>
      </c>
      <c r="L4425" s="272" t="s">
        <v>7090</v>
      </c>
    </row>
    <row r="4426" spans="1:12">
      <c r="A4426" s="272" t="s">
        <v>10732</v>
      </c>
      <c r="B4426" s="272" t="s">
        <v>10733</v>
      </c>
      <c r="C4426" s="272" t="s">
        <v>10037</v>
      </c>
      <c r="D4426" s="272" t="s">
        <v>10986</v>
      </c>
      <c r="E4426" s="273" t="s">
        <v>7087</v>
      </c>
      <c r="F4426" s="272" t="s">
        <v>7087</v>
      </c>
      <c r="G4426" s="272">
        <v>94616</v>
      </c>
      <c r="H4426" s="272" t="s">
        <v>11666</v>
      </c>
      <c r="I4426" s="272" t="s">
        <v>17</v>
      </c>
      <c r="J4426" s="272" t="s">
        <v>7089</v>
      </c>
      <c r="K4426" s="273">
        <v>356.88</v>
      </c>
      <c r="L4426" s="272" t="s">
        <v>7090</v>
      </c>
    </row>
    <row r="4427" spans="1:12">
      <c r="A4427" s="272" t="s">
        <v>10732</v>
      </c>
      <c r="B4427" s="272" t="s">
        <v>10733</v>
      </c>
      <c r="C4427" s="272" t="s">
        <v>10037</v>
      </c>
      <c r="D4427" s="272" t="s">
        <v>10986</v>
      </c>
      <c r="E4427" s="273" t="s">
        <v>7087</v>
      </c>
      <c r="F4427" s="272" t="s">
        <v>7087</v>
      </c>
      <c r="G4427" s="272">
        <v>94617</v>
      </c>
      <c r="H4427" s="272" t="s">
        <v>11667</v>
      </c>
      <c r="I4427" s="272" t="s">
        <v>17</v>
      </c>
      <c r="J4427" s="272" t="s">
        <v>7089</v>
      </c>
      <c r="K4427" s="273">
        <v>297.07</v>
      </c>
      <c r="L4427" s="272" t="s">
        <v>7090</v>
      </c>
    </row>
    <row r="4428" spans="1:12">
      <c r="A4428" s="272" t="s">
        <v>10732</v>
      </c>
      <c r="B4428" s="272" t="s">
        <v>10733</v>
      </c>
      <c r="C4428" s="272" t="s">
        <v>10037</v>
      </c>
      <c r="D4428" s="272" t="s">
        <v>10986</v>
      </c>
      <c r="E4428" s="273" t="s">
        <v>7087</v>
      </c>
      <c r="F4428" s="272" t="s">
        <v>7087</v>
      </c>
      <c r="G4428" s="272">
        <v>94618</v>
      </c>
      <c r="H4428" s="272" t="s">
        <v>11668</v>
      </c>
      <c r="I4428" s="272" t="s">
        <v>17</v>
      </c>
      <c r="J4428" s="272" t="s">
        <v>7089</v>
      </c>
      <c r="K4428" s="273">
        <v>350.85</v>
      </c>
      <c r="L4428" s="272" t="s">
        <v>7090</v>
      </c>
    </row>
    <row r="4429" spans="1:12">
      <c r="A4429" s="272" t="s">
        <v>10732</v>
      </c>
      <c r="B4429" s="272" t="s">
        <v>10733</v>
      </c>
      <c r="C4429" s="272" t="s">
        <v>10037</v>
      </c>
      <c r="D4429" s="272" t="s">
        <v>10986</v>
      </c>
      <c r="E4429" s="273" t="s">
        <v>7087</v>
      </c>
      <c r="F4429" s="272" t="s">
        <v>7087</v>
      </c>
      <c r="G4429" s="272">
        <v>94620</v>
      </c>
      <c r="H4429" s="272" t="s">
        <v>11669</v>
      </c>
      <c r="I4429" s="272" t="s">
        <v>17</v>
      </c>
      <c r="J4429" s="272" t="s">
        <v>7089</v>
      </c>
      <c r="K4429" s="273">
        <v>798.24</v>
      </c>
      <c r="L4429" s="272" t="s">
        <v>7090</v>
      </c>
    </row>
    <row r="4430" spans="1:12">
      <c r="A4430" s="272" t="s">
        <v>10732</v>
      </c>
      <c r="B4430" s="272" t="s">
        <v>10733</v>
      </c>
      <c r="C4430" s="272" t="s">
        <v>10037</v>
      </c>
      <c r="D4430" s="272" t="s">
        <v>10986</v>
      </c>
      <c r="E4430" s="273" t="s">
        <v>7087</v>
      </c>
      <c r="F4430" s="272" t="s">
        <v>7087</v>
      </c>
      <c r="G4430" s="272">
        <v>94622</v>
      </c>
      <c r="H4430" s="272" t="s">
        <v>11670</v>
      </c>
      <c r="I4430" s="272" t="s">
        <v>17</v>
      </c>
      <c r="J4430" s="272" t="s">
        <v>7089</v>
      </c>
      <c r="K4430" s="273">
        <v>190.86</v>
      </c>
      <c r="L4430" s="272" t="s">
        <v>7090</v>
      </c>
    </row>
    <row r="4431" spans="1:12">
      <c r="A4431" s="272" t="s">
        <v>10732</v>
      </c>
      <c r="B4431" s="272" t="s">
        <v>10733</v>
      </c>
      <c r="C4431" s="272" t="s">
        <v>10037</v>
      </c>
      <c r="D4431" s="272" t="s">
        <v>10986</v>
      </c>
      <c r="E4431" s="273" t="s">
        <v>7087</v>
      </c>
      <c r="F4431" s="272" t="s">
        <v>7087</v>
      </c>
      <c r="G4431" s="272">
        <v>94623</v>
      </c>
      <c r="H4431" s="272" t="s">
        <v>11671</v>
      </c>
      <c r="I4431" s="272" t="s">
        <v>17</v>
      </c>
      <c r="J4431" s="272" t="s">
        <v>7089</v>
      </c>
      <c r="K4431" s="273">
        <v>442.33</v>
      </c>
      <c r="L4431" s="272" t="s">
        <v>7090</v>
      </c>
    </row>
    <row r="4432" spans="1:12">
      <c r="A4432" s="272" t="s">
        <v>10732</v>
      </c>
      <c r="B4432" s="272" t="s">
        <v>10733</v>
      </c>
      <c r="C4432" s="272" t="s">
        <v>10037</v>
      </c>
      <c r="D4432" s="272" t="s">
        <v>10986</v>
      </c>
      <c r="E4432" s="273" t="s">
        <v>7087</v>
      </c>
      <c r="F4432" s="272" t="s">
        <v>7087</v>
      </c>
      <c r="G4432" s="272">
        <v>94624</v>
      </c>
      <c r="H4432" s="272" t="s">
        <v>11672</v>
      </c>
      <c r="I4432" s="272" t="s">
        <v>17</v>
      </c>
      <c r="J4432" s="272" t="s">
        <v>7089</v>
      </c>
      <c r="K4432" s="273">
        <v>671</v>
      </c>
      <c r="L4432" s="272" t="s">
        <v>7090</v>
      </c>
    </row>
    <row r="4433" spans="1:12">
      <c r="A4433" s="272" t="s">
        <v>10732</v>
      </c>
      <c r="B4433" s="272" t="s">
        <v>10733</v>
      </c>
      <c r="C4433" s="272" t="s">
        <v>10037</v>
      </c>
      <c r="D4433" s="272" t="s">
        <v>10986</v>
      </c>
      <c r="E4433" s="273" t="s">
        <v>7087</v>
      </c>
      <c r="F4433" s="272" t="s">
        <v>7087</v>
      </c>
      <c r="G4433" s="272">
        <v>94625</v>
      </c>
      <c r="H4433" s="272" t="s">
        <v>11673</v>
      </c>
      <c r="I4433" s="272" t="s">
        <v>17</v>
      </c>
      <c r="J4433" s="272" t="s">
        <v>7089</v>
      </c>
      <c r="K4433" s="274">
        <v>1390.59</v>
      </c>
      <c r="L4433" s="272" t="s">
        <v>7090</v>
      </c>
    </row>
    <row r="4434" spans="1:12">
      <c r="A4434" s="272" t="s">
        <v>10732</v>
      </c>
      <c r="B4434" s="272" t="s">
        <v>10733</v>
      </c>
      <c r="C4434" s="272" t="s">
        <v>10037</v>
      </c>
      <c r="D4434" s="272" t="s">
        <v>10986</v>
      </c>
      <c r="E4434" s="273" t="s">
        <v>7087</v>
      </c>
      <c r="F4434" s="272" t="s">
        <v>7087</v>
      </c>
      <c r="G4434" s="272">
        <v>94656</v>
      </c>
      <c r="H4434" s="272" t="s">
        <v>11674</v>
      </c>
      <c r="I4434" s="272" t="s">
        <v>17</v>
      </c>
      <c r="J4434" s="272" t="s">
        <v>7147</v>
      </c>
      <c r="K4434" s="273">
        <v>6.19</v>
      </c>
      <c r="L4434" s="272" t="s">
        <v>7090</v>
      </c>
    </row>
    <row r="4435" spans="1:12">
      <c r="A4435" s="272" t="s">
        <v>10732</v>
      </c>
      <c r="B4435" s="272" t="s">
        <v>10733</v>
      </c>
      <c r="C4435" s="272" t="s">
        <v>10037</v>
      </c>
      <c r="D4435" s="272" t="s">
        <v>10986</v>
      </c>
      <c r="E4435" s="273" t="s">
        <v>7087</v>
      </c>
      <c r="F4435" s="272" t="s">
        <v>7087</v>
      </c>
      <c r="G4435" s="272">
        <v>94657</v>
      </c>
      <c r="H4435" s="272" t="s">
        <v>11675</v>
      </c>
      <c r="I4435" s="272" t="s">
        <v>17</v>
      </c>
      <c r="J4435" s="272" t="s">
        <v>7147</v>
      </c>
      <c r="K4435" s="273">
        <v>6.11</v>
      </c>
      <c r="L4435" s="272" t="s">
        <v>7090</v>
      </c>
    </row>
    <row r="4436" spans="1:12">
      <c r="A4436" s="272" t="s">
        <v>10732</v>
      </c>
      <c r="B4436" s="272" t="s">
        <v>10733</v>
      </c>
      <c r="C4436" s="272" t="s">
        <v>10037</v>
      </c>
      <c r="D4436" s="272" t="s">
        <v>10986</v>
      </c>
      <c r="E4436" s="273" t="s">
        <v>7087</v>
      </c>
      <c r="F4436" s="272" t="s">
        <v>7087</v>
      </c>
      <c r="G4436" s="272">
        <v>94658</v>
      </c>
      <c r="H4436" s="272" t="s">
        <v>11676</v>
      </c>
      <c r="I4436" s="272" t="s">
        <v>17</v>
      </c>
      <c r="J4436" s="272" t="s">
        <v>7147</v>
      </c>
      <c r="K4436" s="273">
        <v>7.17</v>
      </c>
      <c r="L4436" s="272" t="s">
        <v>7090</v>
      </c>
    </row>
    <row r="4437" spans="1:12">
      <c r="A4437" s="272" t="s">
        <v>10732</v>
      </c>
      <c r="B4437" s="272" t="s">
        <v>10733</v>
      </c>
      <c r="C4437" s="272" t="s">
        <v>10037</v>
      </c>
      <c r="D4437" s="272" t="s">
        <v>10986</v>
      </c>
      <c r="E4437" s="273" t="s">
        <v>7087</v>
      </c>
      <c r="F4437" s="272" t="s">
        <v>7087</v>
      </c>
      <c r="G4437" s="272">
        <v>94659</v>
      </c>
      <c r="H4437" s="272" t="s">
        <v>11677</v>
      </c>
      <c r="I4437" s="272" t="s">
        <v>17</v>
      </c>
      <c r="J4437" s="272" t="s">
        <v>7147</v>
      </c>
      <c r="K4437" s="273">
        <v>7.4</v>
      </c>
      <c r="L4437" s="272" t="s">
        <v>7090</v>
      </c>
    </row>
    <row r="4438" spans="1:12">
      <c r="A4438" s="272" t="s">
        <v>10732</v>
      </c>
      <c r="B4438" s="272" t="s">
        <v>10733</v>
      </c>
      <c r="C4438" s="272" t="s">
        <v>10037</v>
      </c>
      <c r="D4438" s="272" t="s">
        <v>10986</v>
      </c>
      <c r="E4438" s="273" t="s">
        <v>7087</v>
      </c>
      <c r="F4438" s="272" t="s">
        <v>7087</v>
      </c>
      <c r="G4438" s="272">
        <v>94660</v>
      </c>
      <c r="H4438" s="272" t="s">
        <v>11678</v>
      </c>
      <c r="I4438" s="272" t="s">
        <v>17</v>
      </c>
      <c r="J4438" s="272" t="s">
        <v>7147</v>
      </c>
      <c r="K4438" s="273">
        <v>11.95</v>
      </c>
      <c r="L4438" s="272" t="s">
        <v>7090</v>
      </c>
    </row>
    <row r="4439" spans="1:12">
      <c r="A4439" s="272" t="s">
        <v>10732</v>
      </c>
      <c r="B4439" s="272" t="s">
        <v>10733</v>
      </c>
      <c r="C4439" s="272" t="s">
        <v>10037</v>
      </c>
      <c r="D4439" s="272" t="s">
        <v>10986</v>
      </c>
      <c r="E4439" s="273" t="s">
        <v>7087</v>
      </c>
      <c r="F4439" s="272" t="s">
        <v>7087</v>
      </c>
      <c r="G4439" s="272">
        <v>94661</v>
      </c>
      <c r="H4439" s="272" t="s">
        <v>11679</v>
      </c>
      <c r="I4439" s="272" t="s">
        <v>17</v>
      </c>
      <c r="J4439" s="272" t="s">
        <v>7147</v>
      </c>
      <c r="K4439" s="273">
        <v>12.55</v>
      </c>
      <c r="L4439" s="272" t="s">
        <v>7090</v>
      </c>
    </row>
    <row r="4440" spans="1:12">
      <c r="A4440" s="272" t="s">
        <v>10732</v>
      </c>
      <c r="B4440" s="272" t="s">
        <v>10733</v>
      </c>
      <c r="C4440" s="272" t="s">
        <v>10037</v>
      </c>
      <c r="D4440" s="272" t="s">
        <v>10986</v>
      </c>
      <c r="E4440" s="273" t="s">
        <v>7087</v>
      </c>
      <c r="F4440" s="272" t="s">
        <v>7087</v>
      </c>
      <c r="G4440" s="272">
        <v>94662</v>
      </c>
      <c r="H4440" s="272" t="s">
        <v>11680</v>
      </c>
      <c r="I4440" s="272" t="s">
        <v>17</v>
      </c>
      <c r="J4440" s="272" t="s">
        <v>7147</v>
      </c>
      <c r="K4440" s="273">
        <v>12.78</v>
      </c>
      <c r="L4440" s="272" t="s">
        <v>7090</v>
      </c>
    </row>
    <row r="4441" spans="1:12">
      <c r="A4441" s="272" t="s">
        <v>10732</v>
      </c>
      <c r="B4441" s="272" t="s">
        <v>10733</v>
      </c>
      <c r="C4441" s="272" t="s">
        <v>10037</v>
      </c>
      <c r="D4441" s="272" t="s">
        <v>10986</v>
      </c>
      <c r="E4441" s="273" t="s">
        <v>7087</v>
      </c>
      <c r="F4441" s="272" t="s">
        <v>7087</v>
      </c>
      <c r="G4441" s="272">
        <v>94663</v>
      </c>
      <c r="H4441" s="272" t="s">
        <v>11681</v>
      </c>
      <c r="I4441" s="272" t="s">
        <v>17</v>
      </c>
      <c r="J4441" s="272" t="s">
        <v>7147</v>
      </c>
      <c r="K4441" s="273">
        <v>12.67</v>
      </c>
      <c r="L4441" s="272" t="s">
        <v>7090</v>
      </c>
    </row>
    <row r="4442" spans="1:12">
      <c r="A4442" s="272" t="s">
        <v>10732</v>
      </c>
      <c r="B4442" s="272" t="s">
        <v>10733</v>
      </c>
      <c r="C4442" s="272" t="s">
        <v>10037</v>
      </c>
      <c r="D4442" s="272" t="s">
        <v>10986</v>
      </c>
      <c r="E4442" s="273" t="s">
        <v>7087</v>
      </c>
      <c r="F4442" s="272" t="s">
        <v>7087</v>
      </c>
      <c r="G4442" s="272">
        <v>94664</v>
      </c>
      <c r="H4442" s="272" t="s">
        <v>11682</v>
      </c>
      <c r="I4442" s="272" t="s">
        <v>17</v>
      </c>
      <c r="J4442" s="272" t="s">
        <v>7147</v>
      </c>
      <c r="K4442" s="273">
        <v>26.32</v>
      </c>
      <c r="L4442" s="272" t="s">
        <v>7090</v>
      </c>
    </row>
    <row r="4443" spans="1:12">
      <c r="A4443" s="272" t="s">
        <v>10732</v>
      </c>
      <c r="B4443" s="272" t="s">
        <v>10733</v>
      </c>
      <c r="C4443" s="272" t="s">
        <v>10037</v>
      </c>
      <c r="D4443" s="272" t="s">
        <v>10986</v>
      </c>
      <c r="E4443" s="273" t="s">
        <v>7087</v>
      </c>
      <c r="F4443" s="272" t="s">
        <v>7087</v>
      </c>
      <c r="G4443" s="272">
        <v>94665</v>
      </c>
      <c r="H4443" s="272" t="s">
        <v>11683</v>
      </c>
      <c r="I4443" s="272" t="s">
        <v>17</v>
      </c>
      <c r="J4443" s="272" t="s">
        <v>7147</v>
      </c>
      <c r="K4443" s="273">
        <v>28.71</v>
      </c>
      <c r="L4443" s="272" t="s">
        <v>7090</v>
      </c>
    </row>
    <row r="4444" spans="1:12">
      <c r="A4444" s="272" t="s">
        <v>10732</v>
      </c>
      <c r="B4444" s="272" t="s">
        <v>10733</v>
      </c>
      <c r="C4444" s="272" t="s">
        <v>10037</v>
      </c>
      <c r="D4444" s="272" t="s">
        <v>10986</v>
      </c>
      <c r="E4444" s="273" t="s">
        <v>7087</v>
      </c>
      <c r="F4444" s="272" t="s">
        <v>7087</v>
      </c>
      <c r="G4444" s="272">
        <v>94666</v>
      </c>
      <c r="H4444" s="272" t="s">
        <v>11684</v>
      </c>
      <c r="I4444" s="272" t="s">
        <v>17</v>
      </c>
      <c r="J4444" s="272" t="s">
        <v>7147</v>
      </c>
      <c r="K4444" s="273">
        <v>35.340000000000003</v>
      </c>
      <c r="L4444" s="272" t="s">
        <v>7090</v>
      </c>
    </row>
    <row r="4445" spans="1:12">
      <c r="A4445" s="272" t="s">
        <v>10732</v>
      </c>
      <c r="B4445" s="272" t="s">
        <v>10733</v>
      </c>
      <c r="C4445" s="272" t="s">
        <v>10037</v>
      </c>
      <c r="D4445" s="272" t="s">
        <v>10986</v>
      </c>
      <c r="E4445" s="273" t="s">
        <v>7087</v>
      </c>
      <c r="F4445" s="272" t="s">
        <v>7087</v>
      </c>
      <c r="G4445" s="272">
        <v>94667</v>
      </c>
      <c r="H4445" s="272" t="s">
        <v>11685</v>
      </c>
      <c r="I4445" s="272" t="s">
        <v>17</v>
      </c>
      <c r="J4445" s="272" t="s">
        <v>7147</v>
      </c>
      <c r="K4445" s="273">
        <v>35.450000000000003</v>
      </c>
      <c r="L4445" s="272" t="s">
        <v>7090</v>
      </c>
    </row>
    <row r="4446" spans="1:12">
      <c r="A4446" s="272" t="s">
        <v>10732</v>
      </c>
      <c r="B4446" s="272" t="s">
        <v>10733</v>
      </c>
      <c r="C4446" s="272" t="s">
        <v>10037</v>
      </c>
      <c r="D4446" s="272" t="s">
        <v>10986</v>
      </c>
      <c r="E4446" s="273" t="s">
        <v>7087</v>
      </c>
      <c r="F4446" s="272" t="s">
        <v>7087</v>
      </c>
      <c r="G4446" s="272">
        <v>94668</v>
      </c>
      <c r="H4446" s="272" t="s">
        <v>11686</v>
      </c>
      <c r="I4446" s="272" t="s">
        <v>17</v>
      </c>
      <c r="J4446" s="272" t="s">
        <v>7147</v>
      </c>
      <c r="K4446" s="273">
        <v>54.63</v>
      </c>
      <c r="L4446" s="272" t="s">
        <v>7090</v>
      </c>
    </row>
    <row r="4447" spans="1:12">
      <c r="A4447" s="272" t="s">
        <v>10732</v>
      </c>
      <c r="B4447" s="272" t="s">
        <v>10733</v>
      </c>
      <c r="C4447" s="272" t="s">
        <v>10037</v>
      </c>
      <c r="D4447" s="272" t="s">
        <v>10986</v>
      </c>
      <c r="E4447" s="273" t="s">
        <v>7087</v>
      </c>
      <c r="F4447" s="272" t="s">
        <v>7087</v>
      </c>
      <c r="G4447" s="272">
        <v>94669</v>
      </c>
      <c r="H4447" s="272" t="s">
        <v>11687</v>
      </c>
      <c r="I4447" s="272" t="s">
        <v>17</v>
      </c>
      <c r="J4447" s="272" t="s">
        <v>7147</v>
      </c>
      <c r="K4447" s="273">
        <v>73.23</v>
      </c>
      <c r="L4447" s="272" t="s">
        <v>7090</v>
      </c>
    </row>
    <row r="4448" spans="1:12">
      <c r="A4448" s="272" t="s">
        <v>10732</v>
      </c>
      <c r="B4448" s="272" t="s">
        <v>10733</v>
      </c>
      <c r="C4448" s="272" t="s">
        <v>10037</v>
      </c>
      <c r="D4448" s="272" t="s">
        <v>10986</v>
      </c>
      <c r="E4448" s="273" t="s">
        <v>7087</v>
      </c>
      <c r="F4448" s="272" t="s">
        <v>7087</v>
      </c>
      <c r="G4448" s="272">
        <v>94670</v>
      </c>
      <c r="H4448" s="272" t="s">
        <v>11688</v>
      </c>
      <c r="I4448" s="272" t="s">
        <v>17</v>
      </c>
      <c r="J4448" s="272" t="s">
        <v>7147</v>
      </c>
      <c r="K4448" s="273">
        <v>72.58</v>
      </c>
      <c r="L4448" s="272" t="s">
        <v>7090</v>
      </c>
    </row>
    <row r="4449" spans="1:12">
      <c r="A4449" s="272" t="s">
        <v>10732</v>
      </c>
      <c r="B4449" s="272" t="s">
        <v>10733</v>
      </c>
      <c r="C4449" s="272" t="s">
        <v>10037</v>
      </c>
      <c r="D4449" s="272" t="s">
        <v>10986</v>
      </c>
      <c r="E4449" s="273" t="s">
        <v>7087</v>
      </c>
      <c r="F4449" s="272" t="s">
        <v>7087</v>
      </c>
      <c r="G4449" s="272">
        <v>94671</v>
      </c>
      <c r="H4449" s="272" t="s">
        <v>11689</v>
      </c>
      <c r="I4449" s="272" t="s">
        <v>17</v>
      </c>
      <c r="J4449" s="272" t="s">
        <v>7147</v>
      </c>
      <c r="K4449" s="273">
        <v>106.63</v>
      </c>
      <c r="L4449" s="272" t="s">
        <v>7090</v>
      </c>
    </row>
    <row r="4450" spans="1:12">
      <c r="A4450" s="272" t="s">
        <v>10732</v>
      </c>
      <c r="B4450" s="272" t="s">
        <v>10733</v>
      </c>
      <c r="C4450" s="272" t="s">
        <v>10037</v>
      </c>
      <c r="D4450" s="272" t="s">
        <v>10986</v>
      </c>
      <c r="E4450" s="273" t="s">
        <v>7087</v>
      </c>
      <c r="F4450" s="272" t="s">
        <v>7087</v>
      </c>
      <c r="G4450" s="272">
        <v>94672</v>
      </c>
      <c r="H4450" s="272" t="s">
        <v>11690</v>
      </c>
      <c r="I4450" s="272" t="s">
        <v>17</v>
      </c>
      <c r="J4450" s="272" t="s">
        <v>7147</v>
      </c>
      <c r="K4450" s="273">
        <v>9.8699999999999992</v>
      </c>
      <c r="L4450" s="272" t="s">
        <v>7090</v>
      </c>
    </row>
    <row r="4451" spans="1:12">
      <c r="A4451" s="272" t="s">
        <v>10732</v>
      </c>
      <c r="B4451" s="272" t="s">
        <v>10733</v>
      </c>
      <c r="C4451" s="272" t="s">
        <v>10037</v>
      </c>
      <c r="D4451" s="272" t="s">
        <v>10986</v>
      </c>
      <c r="E4451" s="273" t="s">
        <v>7087</v>
      </c>
      <c r="F4451" s="272" t="s">
        <v>7087</v>
      </c>
      <c r="G4451" s="272">
        <v>94673</v>
      </c>
      <c r="H4451" s="272" t="s">
        <v>11691</v>
      </c>
      <c r="I4451" s="272" t="s">
        <v>17</v>
      </c>
      <c r="J4451" s="272" t="s">
        <v>7147</v>
      </c>
      <c r="K4451" s="273">
        <v>10.48</v>
      </c>
      <c r="L4451" s="272" t="s">
        <v>7090</v>
      </c>
    </row>
    <row r="4452" spans="1:12">
      <c r="A4452" s="272" t="s">
        <v>10732</v>
      </c>
      <c r="B4452" s="272" t="s">
        <v>10733</v>
      </c>
      <c r="C4452" s="272" t="s">
        <v>10037</v>
      </c>
      <c r="D4452" s="272" t="s">
        <v>10986</v>
      </c>
      <c r="E4452" s="273" t="s">
        <v>7087</v>
      </c>
      <c r="F4452" s="272" t="s">
        <v>7087</v>
      </c>
      <c r="G4452" s="272">
        <v>94674</v>
      </c>
      <c r="H4452" s="272" t="s">
        <v>11692</v>
      </c>
      <c r="I4452" s="272" t="s">
        <v>17</v>
      </c>
      <c r="J4452" s="272" t="s">
        <v>7147</v>
      </c>
      <c r="K4452" s="273">
        <v>9.86</v>
      </c>
      <c r="L4452" s="272" t="s">
        <v>7090</v>
      </c>
    </row>
    <row r="4453" spans="1:12">
      <c r="A4453" s="272" t="s">
        <v>10732</v>
      </c>
      <c r="B4453" s="272" t="s">
        <v>10733</v>
      </c>
      <c r="C4453" s="272" t="s">
        <v>10037</v>
      </c>
      <c r="D4453" s="272" t="s">
        <v>10986</v>
      </c>
      <c r="E4453" s="273" t="s">
        <v>7087</v>
      </c>
      <c r="F4453" s="272" t="s">
        <v>7087</v>
      </c>
      <c r="G4453" s="272">
        <v>94675</v>
      </c>
      <c r="H4453" s="272" t="s">
        <v>11693</v>
      </c>
      <c r="I4453" s="272" t="s">
        <v>17</v>
      </c>
      <c r="J4453" s="272" t="s">
        <v>7147</v>
      </c>
      <c r="K4453" s="273">
        <v>14.26</v>
      </c>
      <c r="L4453" s="272" t="s">
        <v>7090</v>
      </c>
    </row>
    <row r="4454" spans="1:12">
      <c r="A4454" s="272" t="s">
        <v>10732</v>
      </c>
      <c r="B4454" s="272" t="s">
        <v>10733</v>
      </c>
      <c r="C4454" s="272" t="s">
        <v>10037</v>
      </c>
      <c r="D4454" s="272" t="s">
        <v>10986</v>
      </c>
      <c r="E4454" s="273" t="s">
        <v>7087</v>
      </c>
      <c r="F4454" s="272" t="s">
        <v>7087</v>
      </c>
      <c r="G4454" s="272">
        <v>94676</v>
      </c>
      <c r="H4454" s="272" t="s">
        <v>11694</v>
      </c>
      <c r="I4454" s="272" t="s">
        <v>17</v>
      </c>
      <c r="J4454" s="272" t="s">
        <v>7147</v>
      </c>
      <c r="K4454" s="273">
        <v>17.190000000000001</v>
      </c>
      <c r="L4454" s="272" t="s">
        <v>7090</v>
      </c>
    </row>
    <row r="4455" spans="1:12">
      <c r="A4455" s="272" t="s">
        <v>10732</v>
      </c>
      <c r="B4455" s="272" t="s">
        <v>10733</v>
      </c>
      <c r="C4455" s="272" t="s">
        <v>10037</v>
      </c>
      <c r="D4455" s="272" t="s">
        <v>10986</v>
      </c>
      <c r="E4455" s="273" t="s">
        <v>7087</v>
      </c>
      <c r="F4455" s="272" t="s">
        <v>7087</v>
      </c>
      <c r="G4455" s="272">
        <v>94677</v>
      </c>
      <c r="H4455" s="272" t="s">
        <v>11695</v>
      </c>
      <c r="I4455" s="272" t="s">
        <v>17</v>
      </c>
      <c r="J4455" s="272" t="s">
        <v>7147</v>
      </c>
      <c r="K4455" s="273">
        <v>23.86</v>
      </c>
      <c r="L4455" s="272" t="s">
        <v>7090</v>
      </c>
    </row>
    <row r="4456" spans="1:12">
      <c r="A4456" s="272" t="s">
        <v>10732</v>
      </c>
      <c r="B4456" s="272" t="s">
        <v>10733</v>
      </c>
      <c r="C4456" s="272" t="s">
        <v>10037</v>
      </c>
      <c r="D4456" s="272" t="s">
        <v>10986</v>
      </c>
      <c r="E4456" s="273" t="s">
        <v>7087</v>
      </c>
      <c r="F4456" s="272" t="s">
        <v>7087</v>
      </c>
      <c r="G4456" s="272">
        <v>94678</v>
      </c>
      <c r="H4456" s="272" t="s">
        <v>11696</v>
      </c>
      <c r="I4456" s="272" t="s">
        <v>17</v>
      </c>
      <c r="J4456" s="272" t="s">
        <v>7147</v>
      </c>
      <c r="K4456" s="273">
        <v>16.2</v>
      </c>
      <c r="L4456" s="272" t="s">
        <v>7090</v>
      </c>
    </row>
    <row r="4457" spans="1:12">
      <c r="A4457" s="272" t="s">
        <v>10732</v>
      </c>
      <c r="B4457" s="272" t="s">
        <v>10733</v>
      </c>
      <c r="C4457" s="272" t="s">
        <v>10037</v>
      </c>
      <c r="D4457" s="272" t="s">
        <v>10986</v>
      </c>
      <c r="E4457" s="273" t="s">
        <v>7087</v>
      </c>
      <c r="F4457" s="272" t="s">
        <v>7087</v>
      </c>
      <c r="G4457" s="272">
        <v>94679</v>
      </c>
      <c r="H4457" s="272" t="s">
        <v>11697</v>
      </c>
      <c r="I4457" s="272" t="s">
        <v>17</v>
      </c>
      <c r="J4457" s="272" t="s">
        <v>7147</v>
      </c>
      <c r="K4457" s="273">
        <v>24.98</v>
      </c>
      <c r="L4457" s="272" t="s">
        <v>7090</v>
      </c>
    </row>
    <row r="4458" spans="1:12">
      <c r="A4458" s="272" t="s">
        <v>10732</v>
      </c>
      <c r="B4458" s="272" t="s">
        <v>10733</v>
      </c>
      <c r="C4458" s="272" t="s">
        <v>10037</v>
      </c>
      <c r="D4458" s="272" t="s">
        <v>10986</v>
      </c>
      <c r="E4458" s="273" t="s">
        <v>7087</v>
      </c>
      <c r="F4458" s="272" t="s">
        <v>7087</v>
      </c>
      <c r="G4458" s="272">
        <v>94680</v>
      </c>
      <c r="H4458" s="272" t="s">
        <v>11698</v>
      </c>
      <c r="I4458" s="272" t="s">
        <v>17</v>
      </c>
      <c r="J4458" s="272" t="s">
        <v>7147</v>
      </c>
      <c r="K4458" s="273">
        <v>50.3</v>
      </c>
      <c r="L4458" s="272" t="s">
        <v>7090</v>
      </c>
    </row>
    <row r="4459" spans="1:12">
      <c r="A4459" s="272" t="s">
        <v>10732</v>
      </c>
      <c r="B4459" s="272" t="s">
        <v>10733</v>
      </c>
      <c r="C4459" s="272" t="s">
        <v>10037</v>
      </c>
      <c r="D4459" s="272" t="s">
        <v>10986</v>
      </c>
      <c r="E4459" s="273" t="s">
        <v>7087</v>
      </c>
      <c r="F4459" s="272" t="s">
        <v>7087</v>
      </c>
      <c r="G4459" s="272">
        <v>94681</v>
      </c>
      <c r="H4459" s="272" t="s">
        <v>11699</v>
      </c>
      <c r="I4459" s="272" t="s">
        <v>17</v>
      </c>
      <c r="J4459" s="272" t="s">
        <v>7147</v>
      </c>
      <c r="K4459" s="273">
        <v>55.92</v>
      </c>
      <c r="L4459" s="272" t="s">
        <v>7090</v>
      </c>
    </row>
    <row r="4460" spans="1:12">
      <c r="A4460" s="272" t="s">
        <v>10732</v>
      </c>
      <c r="B4460" s="272" t="s">
        <v>10733</v>
      </c>
      <c r="C4460" s="272" t="s">
        <v>10037</v>
      </c>
      <c r="D4460" s="272" t="s">
        <v>10986</v>
      </c>
      <c r="E4460" s="273" t="s">
        <v>7087</v>
      </c>
      <c r="F4460" s="272" t="s">
        <v>7087</v>
      </c>
      <c r="G4460" s="272">
        <v>94682</v>
      </c>
      <c r="H4460" s="272" t="s">
        <v>11700</v>
      </c>
      <c r="I4460" s="272" t="s">
        <v>17</v>
      </c>
      <c r="J4460" s="272" t="s">
        <v>7147</v>
      </c>
      <c r="K4460" s="273">
        <v>111.85</v>
      </c>
      <c r="L4460" s="272" t="s">
        <v>7090</v>
      </c>
    </row>
    <row r="4461" spans="1:12">
      <c r="A4461" s="272" t="s">
        <v>10732</v>
      </c>
      <c r="B4461" s="272" t="s">
        <v>10733</v>
      </c>
      <c r="C4461" s="272" t="s">
        <v>10037</v>
      </c>
      <c r="D4461" s="272" t="s">
        <v>10986</v>
      </c>
      <c r="E4461" s="273" t="s">
        <v>7087</v>
      </c>
      <c r="F4461" s="272" t="s">
        <v>7087</v>
      </c>
      <c r="G4461" s="272">
        <v>94683</v>
      </c>
      <c r="H4461" s="272" t="s">
        <v>11701</v>
      </c>
      <c r="I4461" s="272" t="s">
        <v>17</v>
      </c>
      <c r="J4461" s="272" t="s">
        <v>7147</v>
      </c>
      <c r="K4461" s="273">
        <v>75.83</v>
      </c>
      <c r="L4461" s="272" t="s">
        <v>7090</v>
      </c>
    </row>
    <row r="4462" spans="1:12">
      <c r="A4462" s="272" t="s">
        <v>10732</v>
      </c>
      <c r="B4462" s="272" t="s">
        <v>10733</v>
      </c>
      <c r="C4462" s="272" t="s">
        <v>10037</v>
      </c>
      <c r="D4462" s="272" t="s">
        <v>10986</v>
      </c>
      <c r="E4462" s="273" t="s">
        <v>7087</v>
      </c>
      <c r="F4462" s="272" t="s">
        <v>7087</v>
      </c>
      <c r="G4462" s="272">
        <v>94684</v>
      </c>
      <c r="H4462" s="272" t="s">
        <v>11702</v>
      </c>
      <c r="I4462" s="272" t="s">
        <v>17</v>
      </c>
      <c r="J4462" s="272" t="s">
        <v>7147</v>
      </c>
      <c r="K4462" s="273">
        <v>144.80000000000001</v>
      </c>
      <c r="L4462" s="272" t="s">
        <v>7090</v>
      </c>
    </row>
    <row r="4463" spans="1:12">
      <c r="A4463" s="272" t="s">
        <v>10732</v>
      </c>
      <c r="B4463" s="272" t="s">
        <v>10733</v>
      </c>
      <c r="C4463" s="272" t="s">
        <v>10037</v>
      </c>
      <c r="D4463" s="272" t="s">
        <v>10986</v>
      </c>
      <c r="E4463" s="273" t="s">
        <v>7087</v>
      </c>
      <c r="F4463" s="272" t="s">
        <v>7087</v>
      </c>
      <c r="G4463" s="272">
        <v>94685</v>
      </c>
      <c r="H4463" s="272" t="s">
        <v>11703</v>
      </c>
      <c r="I4463" s="272" t="s">
        <v>17</v>
      </c>
      <c r="J4463" s="272" t="s">
        <v>7147</v>
      </c>
      <c r="K4463" s="273">
        <v>106.63</v>
      </c>
      <c r="L4463" s="272" t="s">
        <v>7090</v>
      </c>
    </row>
    <row r="4464" spans="1:12">
      <c r="A4464" s="272" t="s">
        <v>10732</v>
      </c>
      <c r="B4464" s="272" t="s">
        <v>10733</v>
      </c>
      <c r="C4464" s="272" t="s">
        <v>10037</v>
      </c>
      <c r="D4464" s="272" t="s">
        <v>10986</v>
      </c>
      <c r="E4464" s="273" t="s">
        <v>7087</v>
      </c>
      <c r="F4464" s="272" t="s">
        <v>7087</v>
      </c>
      <c r="G4464" s="272">
        <v>94686</v>
      </c>
      <c r="H4464" s="272" t="s">
        <v>11704</v>
      </c>
      <c r="I4464" s="272" t="s">
        <v>17</v>
      </c>
      <c r="J4464" s="272" t="s">
        <v>7147</v>
      </c>
      <c r="K4464" s="273">
        <v>259.06</v>
      </c>
      <c r="L4464" s="272" t="s">
        <v>7090</v>
      </c>
    </row>
    <row r="4465" spans="1:12">
      <c r="A4465" s="272" t="s">
        <v>10732</v>
      </c>
      <c r="B4465" s="272" t="s">
        <v>10733</v>
      </c>
      <c r="C4465" s="272" t="s">
        <v>10037</v>
      </c>
      <c r="D4465" s="272" t="s">
        <v>10986</v>
      </c>
      <c r="E4465" s="273" t="s">
        <v>7087</v>
      </c>
      <c r="F4465" s="272" t="s">
        <v>7087</v>
      </c>
      <c r="G4465" s="272">
        <v>94687</v>
      </c>
      <c r="H4465" s="272" t="s">
        <v>11705</v>
      </c>
      <c r="I4465" s="272" t="s">
        <v>17</v>
      </c>
      <c r="J4465" s="272" t="s">
        <v>7147</v>
      </c>
      <c r="K4465" s="273">
        <v>233.72</v>
      </c>
      <c r="L4465" s="272" t="s">
        <v>7090</v>
      </c>
    </row>
    <row r="4466" spans="1:12">
      <c r="A4466" s="272" t="s">
        <v>10732</v>
      </c>
      <c r="B4466" s="272" t="s">
        <v>10733</v>
      </c>
      <c r="C4466" s="272" t="s">
        <v>10037</v>
      </c>
      <c r="D4466" s="272" t="s">
        <v>10986</v>
      </c>
      <c r="E4466" s="273" t="s">
        <v>7087</v>
      </c>
      <c r="F4466" s="272" t="s">
        <v>7087</v>
      </c>
      <c r="G4466" s="272">
        <v>94688</v>
      </c>
      <c r="H4466" s="272" t="s">
        <v>11706</v>
      </c>
      <c r="I4466" s="272" t="s">
        <v>17</v>
      </c>
      <c r="J4466" s="272" t="s">
        <v>7147</v>
      </c>
      <c r="K4466" s="273">
        <v>11.06</v>
      </c>
      <c r="L4466" s="272" t="s">
        <v>7090</v>
      </c>
    </row>
    <row r="4467" spans="1:12">
      <c r="A4467" s="272" t="s">
        <v>10732</v>
      </c>
      <c r="B4467" s="272" t="s">
        <v>10733</v>
      </c>
      <c r="C4467" s="272" t="s">
        <v>10037</v>
      </c>
      <c r="D4467" s="272" t="s">
        <v>10986</v>
      </c>
      <c r="E4467" s="273" t="s">
        <v>7087</v>
      </c>
      <c r="F4467" s="272" t="s">
        <v>7087</v>
      </c>
      <c r="G4467" s="272">
        <v>94689</v>
      </c>
      <c r="H4467" s="272" t="s">
        <v>11707</v>
      </c>
      <c r="I4467" s="272" t="s">
        <v>17</v>
      </c>
      <c r="J4467" s="272" t="s">
        <v>7147</v>
      </c>
      <c r="K4467" s="273">
        <v>14.36</v>
      </c>
      <c r="L4467" s="272" t="s">
        <v>7090</v>
      </c>
    </row>
    <row r="4468" spans="1:12">
      <c r="A4468" s="272" t="s">
        <v>10732</v>
      </c>
      <c r="B4468" s="272" t="s">
        <v>10733</v>
      </c>
      <c r="C4468" s="272" t="s">
        <v>10037</v>
      </c>
      <c r="D4468" s="272" t="s">
        <v>10986</v>
      </c>
      <c r="E4468" s="273" t="s">
        <v>7087</v>
      </c>
      <c r="F4468" s="272" t="s">
        <v>7087</v>
      </c>
      <c r="G4468" s="272">
        <v>94690</v>
      </c>
      <c r="H4468" s="272" t="s">
        <v>11708</v>
      </c>
      <c r="I4468" s="272" t="s">
        <v>17</v>
      </c>
      <c r="J4468" s="272" t="s">
        <v>7147</v>
      </c>
      <c r="K4468" s="273">
        <v>13.86</v>
      </c>
      <c r="L4468" s="272" t="s">
        <v>7090</v>
      </c>
    </row>
    <row r="4469" spans="1:12">
      <c r="A4469" s="272" t="s">
        <v>10732</v>
      </c>
      <c r="B4469" s="272" t="s">
        <v>10733</v>
      </c>
      <c r="C4469" s="272" t="s">
        <v>10037</v>
      </c>
      <c r="D4469" s="272" t="s">
        <v>10986</v>
      </c>
      <c r="E4469" s="273" t="s">
        <v>7087</v>
      </c>
      <c r="F4469" s="272" t="s">
        <v>7087</v>
      </c>
      <c r="G4469" s="272">
        <v>94691</v>
      </c>
      <c r="H4469" s="272" t="s">
        <v>11709</v>
      </c>
      <c r="I4469" s="272" t="s">
        <v>17</v>
      </c>
      <c r="J4469" s="272" t="s">
        <v>7147</v>
      </c>
      <c r="K4469" s="273">
        <v>17.04</v>
      </c>
      <c r="L4469" s="272" t="s">
        <v>7090</v>
      </c>
    </row>
    <row r="4470" spans="1:12">
      <c r="A4470" s="272" t="s">
        <v>10732</v>
      </c>
      <c r="B4470" s="272" t="s">
        <v>10733</v>
      </c>
      <c r="C4470" s="272" t="s">
        <v>10037</v>
      </c>
      <c r="D4470" s="272" t="s">
        <v>10986</v>
      </c>
      <c r="E4470" s="273" t="s">
        <v>7087</v>
      </c>
      <c r="F4470" s="272" t="s">
        <v>7087</v>
      </c>
      <c r="G4470" s="272">
        <v>94692</v>
      </c>
      <c r="H4470" s="272" t="s">
        <v>11710</v>
      </c>
      <c r="I4470" s="272" t="s">
        <v>17</v>
      </c>
      <c r="J4470" s="272" t="s">
        <v>7147</v>
      </c>
      <c r="K4470" s="273">
        <v>24.77</v>
      </c>
      <c r="L4470" s="272" t="s">
        <v>7090</v>
      </c>
    </row>
    <row r="4471" spans="1:12">
      <c r="A4471" s="272" t="s">
        <v>10732</v>
      </c>
      <c r="B4471" s="272" t="s">
        <v>10733</v>
      </c>
      <c r="C4471" s="272" t="s">
        <v>10037</v>
      </c>
      <c r="D4471" s="272" t="s">
        <v>10986</v>
      </c>
      <c r="E4471" s="273" t="s">
        <v>7087</v>
      </c>
      <c r="F4471" s="272" t="s">
        <v>7087</v>
      </c>
      <c r="G4471" s="272">
        <v>94693</v>
      </c>
      <c r="H4471" s="272" t="s">
        <v>11711</v>
      </c>
      <c r="I4471" s="272" t="s">
        <v>17</v>
      </c>
      <c r="J4471" s="272" t="s">
        <v>7147</v>
      </c>
      <c r="K4471" s="273">
        <v>24.17</v>
      </c>
      <c r="L4471" s="272" t="s">
        <v>7090</v>
      </c>
    </row>
    <row r="4472" spans="1:12">
      <c r="A4472" s="272" t="s">
        <v>10732</v>
      </c>
      <c r="B4472" s="272" t="s">
        <v>10733</v>
      </c>
      <c r="C4472" s="272" t="s">
        <v>10037</v>
      </c>
      <c r="D4472" s="272" t="s">
        <v>10986</v>
      </c>
      <c r="E4472" s="273" t="s">
        <v>7087</v>
      </c>
      <c r="F4472" s="272" t="s">
        <v>7087</v>
      </c>
      <c r="G4472" s="272">
        <v>94694</v>
      </c>
      <c r="H4472" s="272" t="s">
        <v>11712</v>
      </c>
      <c r="I4472" s="272" t="s">
        <v>17</v>
      </c>
      <c r="J4472" s="272" t="s">
        <v>7147</v>
      </c>
      <c r="K4472" s="273">
        <v>25.23</v>
      </c>
      <c r="L4472" s="272" t="s">
        <v>7090</v>
      </c>
    </row>
    <row r="4473" spans="1:12">
      <c r="A4473" s="272" t="s">
        <v>10732</v>
      </c>
      <c r="B4473" s="272" t="s">
        <v>10733</v>
      </c>
      <c r="C4473" s="272" t="s">
        <v>10037</v>
      </c>
      <c r="D4473" s="272" t="s">
        <v>10986</v>
      </c>
      <c r="E4473" s="273" t="s">
        <v>7087</v>
      </c>
      <c r="F4473" s="272" t="s">
        <v>7087</v>
      </c>
      <c r="G4473" s="272">
        <v>94695</v>
      </c>
      <c r="H4473" s="272" t="s">
        <v>11713</v>
      </c>
      <c r="I4473" s="272" t="s">
        <v>17</v>
      </c>
      <c r="J4473" s="272" t="s">
        <v>7147</v>
      </c>
      <c r="K4473" s="273">
        <v>34.44</v>
      </c>
      <c r="L4473" s="272" t="s">
        <v>7090</v>
      </c>
    </row>
    <row r="4474" spans="1:12">
      <c r="A4474" s="272" t="s">
        <v>10732</v>
      </c>
      <c r="B4474" s="272" t="s">
        <v>10733</v>
      </c>
      <c r="C4474" s="272" t="s">
        <v>10037</v>
      </c>
      <c r="D4474" s="272" t="s">
        <v>10986</v>
      </c>
      <c r="E4474" s="273" t="s">
        <v>7087</v>
      </c>
      <c r="F4474" s="272" t="s">
        <v>7087</v>
      </c>
      <c r="G4474" s="272">
        <v>94696</v>
      </c>
      <c r="H4474" s="272" t="s">
        <v>11714</v>
      </c>
      <c r="I4474" s="272" t="s">
        <v>17</v>
      </c>
      <c r="J4474" s="272" t="s">
        <v>7147</v>
      </c>
      <c r="K4474" s="273">
        <v>59.64</v>
      </c>
      <c r="L4474" s="272" t="s">
        <v>7090</v>
      </c>
    </row>
    <row r="4475" spans="1:12">
      <c r="A4475" s="272" t="s">
        <v>10732</v>
      </c>
      <c r="B4475" s="272" t="s">
        <v>10733</v>
      </c>
      <c r="C4475" s="272" t="s">
        <v>10037</v>
      </c>
      <c r="D4475" s="272" t="s">
        <v>10986</v>
      </c>
      <c r="E4475" s="273" t="s">
        <v>7087</v>
      </c>
      <c r="F4475" s="272" t="s">
        <v>7087</v>
      </c>
      <c r="G4475" s="272">
        <v>94697</v>
      </c>
      <c r="H4475" s="272" t="s">
        <v>11715</v>
      </c>
      <c r="I4475" s="272" t="s">
        <v>17</v>
      </c>
      <c r="J4475" s="272" t="s">
        <v>7147</v>
      </c>
      <c r="K4475" s="273">
        <v>88.52</v>
      </c>
      <c r="L4475" s="272" t="s">
        <v>7090</v>
      </c>
    </row>
    <row r="4476" spans="1:12">
      <c r="A4476" s="272" t="s">
        <v>10732</v>
      </c>
      <c r="B4476" s="272" t="s">
        <v>10733</v>
      </c>
      <c r="C4476" s="272" t="s">
        <v>10037</v>
      </c>
      <c r="D4476" s="272" t="s">
        <v>10986</v>
      </c>
      <c r="E4476" s="273" t="s">
        <v>7087</v>
      </c>
      <c r="F4476" s="272" t="s">
        <v>7087</v>
      </c>
      <c r="G4476" s="272">
        <v>94698</v>
      </c>
      <c r="H4476" s="272" t="s">
        <v>11716</v>
      </c>
      <c r="I4476" s="272" t="s">
        <v>17</v>
      </c>
      <c r="J4476" s="272" t="s">
        <v>7147</v>
      </c>
      <c r="K4476" s="273">
        <v>72.34</v>
      </c>
      <c r="L4476" s="272" t="s">
        <v>7090</v>
      </c>
    </row>
    <row r="4477" spans="1:12">
      <c r="A4477" s="272" t="s">
        <v>10732</v>
      </c>
      <c r="B4477" s="272" t="s">
        <v>10733</v>
      </c>
      <c r="C4477" s="272" t="s">
        <v>10037</v>
      </c>
      <c r="D4477" s="272" t="s">
        <v>10986</v>
      </c>
      <c r="E4477" s="273" t="s">
        <v>7087</v>
      </c>
      <c r="F4477" s="272" t="s">
        <v>7087</v>
      </c>
      <c r="G4477" s="272">
        <v>94699</v>
      </c>
      <c r="H4477" s="272" t="s">
        <v>11717</v>
      </c>
      <c r="I4477" s="272" t="s">
        <v>17</v>
      </c>
      <c r="J4477" s="272" t="s">
        <v>7147</v>
      </c>
      <c r="K4477" s="273">
        <v>131.38</v>
      </c>
      <c r="L4477" s="272" t="s">
        <v>7090</v>
      </c>
    </row>
    <row r="4478" spans="1:12">
      <c r="A4478" s="272" t="s">
        <v>10732</v>
      </c>
      <c r="B4478" s="272" t="s">
        <v>10733</v>
      </c>
      <c r="C4478" s="272" t="s">
        <v>10037</v>
      </c>
      <c r="D4478" s="272" t="s">
        <v>10986</v>
      </c>
      <c r="E4478" s="273" t="s">
        <v>7087</v>
      </c>
      <c r="F4478" s="272" t="s">
        <v>7087</v>
      </c>
      <c r="G4478" s="272">
        <v>94700</v>
      </c>
      <c r="H4478" s="272" t="s">
        <v>11718</v>
      </c>
      <c r="I4478" s="272" t="s">
        <v>17</v>
      </c>
      <c r="J4478" s="272" t="s">
        <v>7147</v>
      </c>
      <c r="K4478" s="273">
        <v>153.56</v>
      </c>
      <c r="L4478" s="272" t="s">
        <v>7090</v>
      </c>
    </row>
    <row r="4479" spans="1:12">
      <c r="A4479" s="272" t="s">
        <v>10732</v>
      </c>
      <c r="B4479" s="272" t="s">
        <v>10733</v>
      </c>
      <c r="C4479" s="272" t="s">
        <v>10037</v>
      </c>
      <c r="D4479" s="272" t="s">
        <v>10986</v>
      </c>
      <c r="E4479" s="273" t="s">
        <v>7087</v>
      </c>
      <c r="F4479" s="272" t="s">
        <v>7087</v>
      </c>
      <c r="G4479" s="272">
        <v>94701</v>
      </c>
      <c r="H4479" s="272" t="s">
        <v>11719</v>
      </c>
      <c r="I4479" s="272" t="s">
        <v>17</v>
      </c>
      <c r="J4479" s="272" t="s">
        <v>7147</v>
      </c>
      <c r="K4479" s="273">
        <v>229.1</v>
      </c>
      <c r="L4479" s="272" t="s">
        <v>7090</v>
      </c>
    </row>
    <row r="4480" spans="1:12">
      <c r="A4480" s="272" t="s">
        <v>10732</v>
      </c>
      <c r="B4480" s="272" t="s">
        <v>10733</v>
      </c>
      <c r="C4480" s="272" t="s">
        <v>10037</v>
      </c>
      <c r="D4480" s="272" t="s">
        <v>10986</v>
      </c>
      <c r="E4480" s="273" t="s">
        <v>7087</v>
      </c>
      <c r="F4480" s="272" t="s">
        <v>7087</v>
      </c>
      <c r="G4480" s="272">
        <v>94702</v>
      </c>
      <c r="H4480" s="272" t="s">
        <v>11720</v>
      </c>
      <c r="I4480" s="272" t="s">
        <v>17</v>
      </c>
      <c r="J4480" s="272" t="s">
        <v>7147</v>
      </c>
      <c r="K4480" s="273">
        <v>201.52</v>
      </c>
      <c r="L4480" s="272" t="s">
        <v>7090</v>
      </c>
    </row>
    <row r="4481" spans="1:12">
      <c r="A4481" s="272" t="s">
        <v>10732</v>
      </c>
      <c r="B4481" s="272" t="s">
        <v>10733</v>
      </c>
      <c r="C4481" s="272" t="s">
        <v>10037</v>
      </c>
      <c r="D4481" s="272" t="s">
        <v>10986</v>
      </c>
      <c r="E4481" s="273" t="s">
        <v>7087</v>
      </c>
      <c r="F4481" s="272" t="s">
        <v>7087</v>
      </c>
      <c r="G4481" s="272">
        <v>94703</v>
      </c>
      <c r="H4481" s="272" t="s">
        <v>11721</v>
      </c>
      <c r="I4481" s="272" t="s">
        <v>17</v>
      </c>
      <c r="J4481" s="272" t="s">
        <v>7147</v>
      </c>
      <c r="K4481" s="273">
        <v>21.61</v>
      </c>
      <c r="L4481" s="272" t="s">
        <v>7090</v>
      </c>
    </row>
    <row r="4482" spans="1:12">
      <c r="A4482" s="272" t="s">
        <v>10732</v>
      </c>
      <c r="B4482" s="272" t="s">
        <v>10733</v>
      </c>
      <c r="C4482" s="272" t="s">
        <v>10037</v>
      </c>
      <c r="D4482" s="272" t="s">
        <v>10986</v>
      </c>
      <c r="E4482" s="273" t="s">
        <v>7087</v>
      </c>
      <c r="F4482" s="272" t="s">
        <v>7087</v>
      </c>
      <c r="G4482" s="272">
        <v>94704</v>
      </c>
      <c r="H4482" s="272" t="s">
        <v>11722</v>
      </c>
      <c r="I4482" s="272" t="s">
        <v>17</v>
      </c>
      <c r="J4482" s="272" t="s">
        <v>7147</v>
      </c>
      <c r="K4482" s="273">
        <v>28.39</v>
      </c>
      <c r="L4482" s="272" t="s">
        <v>7090</v>
      </c>
    </row>
    <row r="4483" spans="1:12">
      <c r="A4483" s="272" t="s">
        <v>10732</v>
      </c>
      <c r="B4483" s="272" t="s">
        <v>10733</v>
      </c>
      <c r="C4483" s="272" t="s">
        <v>10037</v>
      </c>
      <c r="D4483" s="272" t="s">
        <v>10986</v>
      </c>
      <c r="E4483" s="273" t="s">
        <v>7087</v>
      </c>
      <c r="F4483" s="272" t="s">
        <v>7087</v>
      </c>
      <c r="G4483" s="272">
        <v>94705</v>
      </c>
      <c r="H4483" s="272" t="s">
        <v>11723</v>
      </c>
      <c r="I4483" s="272" t="s">
        <v>17</v>
      </c>
      <c r="J4483" s="272" t="s">
        <v>7147</v>
      </c>
      <c r="K4483" s="273">
        <v>38.43</v>
      </c>
      <c r="L4483" s="272" t="s">
        <v>7090</v>
      </c>
    </row>
    <row r="4484" spans="1:12">
      <c r="A4484" s="272" t="s">
        <v>10732</v>
      </c>
      <c r="B4484" s="272" t="s">
        <v>10733</v>
      </c>
      <c r="C4484" s="272" t="s">
        <v>10037</v>
      </c>
      <c r="D4484" s="272" t="s">
        <v>10986</v>
      </c>
      <c r="E4484" s="273" t="s">
        <v>7087</v>
      </c>
      <c r="F4484" s="272" t="s">
        <v>7087</v>
      </c>
      <c r="G4484" s="272">
        <v>94706</v>
      </c>
      <c r="H4484" s="272" t="s">
        <v>11724</v>
      </c>
      <c r="I4484" s="272" t="s">
        <v>17</v>
      </c>
      <c r="J4484" s="272" t="s">
        <v>7147</v>
      </c>
      <c r="K4484" s="273">
        <v>43.92</v>
      </c>
      <c r="L4484" s="272" t="s">
        <v>7090</v>
      </c>
    </row>
    <row r="4485" spans="1:12">
      <c r="A4485" s="272" t="s">
        <v>10732</v>
      </c>
      <c r="B4485" s="272" t="s">
        <v>10733</v>
      </c>
      <c r="C4485" s="272" t="s">
        <v>10037</v>
      </c>
      <c r="D4485" s="272" t="s">
        <v>10986</v>
      </c>
      <c r="E4485" s="273" t="s">
        <v>7087</v>
      </c>
      <c r="F4485" s="272" t="s">
        <v>7087</v>
      </c>
      <c r="G4485" s="272">
        <v>94707</v>
      </c>
      <c r="H4485" s="272" t="s">
        <v>11725</v>
      </c>
      <c r="I4485" s="272" t="s">
        <v>17</v>
      </c>
      <c r="J4485" s="272" t="s">
        <v>7147</v>
      </c>
      <c r="K4485" s="273">
        <v>65.3</v>
      </c>
      <c r="L4485" s="272" t="s">
        <v>7090</v>
      </c>
    </row>
    <row r="4486" spans="1:12">
      <c r="A4486" s="272" t="s">
        <v>10732</v>
      </c>
      <c r="B4486" s="272" t="s">
        <v>10733</v>
      </c>
      <c r="C4486" s="272" t="s">
        <v>10037</v>
      </c>
      <c r="D4486" s="272" t="s">
        <v>10986</v>
      </c>
      <c r="E4486" s="273" t="s">
        <v>7087</v>
      </c>
      <c r="F4486" s="272" t="s">
        <v>7087</v>
      </c>
      <c r="G4486" s="272">
        <v>94713</v>
      </c>
      <c r="H4486" s="272" t="s">
        <v>11726</v>
      </c>
      <c r="I4486" s="272" t="s">
        <v>17</v>
      </c>
      <c r="J4486" s="272" t="s">
        <v>7147</v>
      </c>
      <c r="K4486" s="273">
        <v>254.58</v>
      </c>
      <c r="L4486" s="272" t="s">
        <v>7090</v>
      </c>
    </row>
    <row r="4487" spans="1:12">
      <c r="A4487" s="272" t="s">
        <v>10732</v>
      </c>
      <c r="B4487" s="272" t="s">
        <v>10733</v>
      </c>
      <c r="C4487" s="272" t="s">
        <v>10037</v>
      </c>
      <c r="D4487" s="272" t="s">
        <v>10986</v>
      </c>
      <c r="E4487" s="273" t="s">
        <v>7087</v>
      </c>
      <c r="F4487" s="272" t="s">
        <v>7087</v>
      </c>
      <c r="G4487" s="272">
        <v>94714</v>
      </c>
      <c r="H4487" s="272" t="s">
        <v>11727</v>
      </c>
      <c r="I4487" s="272" t="s">
        <v>17</v>
      </c>
      <c r="J4487" s="272" t="s">
        <v>7147</v>
      </c>
      <c r="K4487" s="273">
        <v>354.68</v>
      </c>
      <c r="L4487" s="272" t="s">
        <v>7090</v>
      </c>
    </row>
    <row r="4488" spans="1:12">
      <c r="A4488" s="272" t="s">
        <v>10732</v>
      </c>
      <c r="B4488" s="272" t="s">
        <v>10733</v>
      </c>
      <c r="C4488" s="272" t="s">
        <v>10037</v>
      </c>
      <c r="D4488" s="272" t="s">
        <v>10986</v>
      </c>
      <c r="E4488" s="273" t="s">
        <v>7087</v>
      </c>
      <c r="F4488" s="272" t="s">
        <v>7087</v>
      </c>
      <c r="G4488" s="272">
        <v>94715</v>
      </c>
      <c r="H4488" s="272" t="s">
        <v>11728</v>
      </c>
      <c r="I4488" s="272" t="s">
        <v>17</v>
      </c>
      <c r="J4488" s="272" t="s">
        <v>7147</v>
      </c>
      <c r="K4488" s="273">
        <v>313.01</v>
      </c>
      <c r="L4488" s="272" t="s">
        <v>7090</v>
      </c>
    </row>
    <row r="4489" spans="1:12">
      <c r="A4489" s="272" t="s">
        <v>10732</v>
      </c>
      <c r="B4489" s="272" t="s">
        <v>10733</v>
      </c>
      <c r="C4489" s="272" t="s">
        <v>10037</v>
      </c>
      <c r="D4489" s="272" t="s">
        <v>10986</v>
      </c>
      <c r="E4489" s="273" t="s">
        <v>7087</v>
      </c>
      <c r="F4489" s="272" t="s">
        <v>7087</v>
      </c>
      <c r="G4489" s="272">
        <v>94724</v>
      </c>
      <c r="H4489" s="272" t="s">
        <v>11729</v>
      </c>
      <c r="I4489" s="272" t="s">
        <v>17</v>
      </c>
      <c r="J4489" s="272" t="s">
        <v>7089</v>
      </c>
      <c r="K4489" s="273">
        <v>22.21</v>
      </c>
      <c r="L4489" s="272" t="s">
        <v>7090</v>
      </c>
    </row>
    <row r="4490" spans="1:12">
      <c r="A4490" s="272" t="s">
        <v>10732</v>
      </c>
      <c r="B4490" s="272" t="s">
        <v>10733</v>
      </c>
      <c r="C4490" s="272" t="s">
        <v>10037</v>
      </c>
      <c r="D4490" s="272" t="s">
        <v>10986</v>
      </c>
      <c r="E4490" s="273" t="s">
        <v>7087</v>
      </c>
      <c r="F4490" s="272" t="s">
        <v>7087</v>
      </c>
      <c r="G4490" s="272">
        <v>94725</v>
      </c>
      <c r="H4490" s="272" t="s">
        <v>11730</v>
      </c>
      <c r="I4490" s="272" t="s">
        <v>17</v>
      </c>
      <c r="J4490" s="272" t="s">
        <v>7089</v>
      </c>
      <c r="K4490" s="273">
        <v>6.08</v>
      </c>
      <c r="L4490" s="272" t="s">
        <v>7090</v>
      </c>
    </row>
    <row r="4491" spans="1:12">
      <c r="A4491" s="272" t="s">
        <v>10732</v>
      </c>
      <c r="B4491" s="272" t="s">
        <v>10733</v>
      </c>
      <c r="C4491" s="272" t="s">
        <v>10037</v>
      </c>
      <c r="D4491" s="272" t="s">
        <v>10986</v>
      </c>
      <c r="E4491" s="273" t="s">
        <v>7087</v>
      </c>
      <c r="F4491" s="272" t="s">
        <v>7087</v>
      </c>
      <c r="G4491" s="272">
        <v>94726</v>
      </c>
      <c r="H4491" s="272" t="s">
        <v>11731</v>
      </c>
      <c r="I4491" s="272" t="s">
        <v>17</v>
      </c>
      <c r="J4491" s="272" t="s">
        <v>7089</v>
      </c>
      <c r="K4491" s="273">
        <v>27.43</v>
      </c>
      <c r="L4491" s="272" t="s">
        <v>7090</v>
      </c>
    </row>
    <row r="4492" spans="1:12">
      <c r="A4492" s="272" t="s">
        <v>10732</v>
      </c>
      <c r="B4492" s="272" t="s">
        <v>10733</v>
      </c>
      <c r="C4492" s="272" t="s">
        <v>10037</v>
      </c>
      <c r="D4492" s="272" t="s">
        <v>10986</v>
      </c>
      <c r="E4492" s="273" t="s">
        <v>7087</v>
      </c>
      <c r="F4492" s="272" t="s">
        <v>7087</v>
      </c>
      <c r="G4492" s="272">
        <v>94727</v>
      </c>
      <c r="H4492" s="272" t="s">
        <v>11732</v>
      </c>
      <c r="I4492" s="272" t="s">
        <v>17</v>
      </c>
      <c r="J4492" s="272" t="s">
        <v>7089</v>
      </c>
      <c r="K4492" s="273">
        <v>8.48</v>
      </c>
      <c r="L4492" s="272" t="s">
        <v>7090</v>
      </c>
    </row>
    <row r="4493" spans="1:12">
      <c r="A4493" s="272" t="s">
        <v>10732</v>
      </c>
      <c r="B4493" s="272" t="s">
        <v>10733</v>
      </c>
      <c r="C4493" s="272" t="s">
        <v>10037</v>
      </c>
      <c r="D4493" s="272" t="s">
        <v>10986</v>
      </c>
      <c r="E4493" s="273" t="s">
        <v>7087</v>
      </c>
      <c r="F4493" s="272" t="s">
        <v>7087</v>
      </c>
      <c r="G4493" s="272">
        <v>94728</v>
      </c>
      <c r="H4493" s="272" t="s">
        <v>11733</v>
      </c>
      <c r="I4493" s="272" t="s">
        <v>17</v>
      </c>
      <c r="J4493" s="272" t="s">
        <v>7089</v>
      </c>
      <c r="K4493" s="273">
        <v>42.85</v>
      </c>
      <c r="L4493" s="272" t="s">
        <v>7090</v>
      </c>
    </row>
    <row r="4494" spans="1:12">
      <c r="A4494" s="272" t="s">
        <v>10732</v>
      </c>
      <c r="B4494" s="272" t="s">
        <v>10733</v>
      </c>
      <c r="C4494" s="272" t="s">
        <v>10037</v>
      </c>
      <c r="D4494" s="272" t="s">
        <v>10986</v>
      </c>
      <c r="E4494" s="273" t="s">
        <v>7087</v>
      </c>
      <c r="F4494" s="272" t="s">
        <v>7087</v>
      </c>
      <c r="G4494" s="272">
        <v>94729</v>
      </c>
      <c r="H4494" s="272" t="s">
        <v>11734</v>
      </c>
      <c r="I4494" s="272" t="s">
        <v>17</v>
      </c>
      <c r="J4494" s="272" t="s">
        <v>7089</v>
      </c>
      <c r="K4494" s="273">
        <v>15.25</v>
      </c>
      <c r="L4494" s="272" t="s">
        <v>7090</v>
      </c>
    </row>
    <row r="4495" spans="1:12">
      <c r="A4495" s="272" t="s">
        <v>10732</v>
      </c>
      <c r="B4495" s="272" t="s">
        <v>10733</v>
      </c>
      <c r="C4495" s="272" t="s">
        <v>10037</v>
      </c>
      <c r="D4495" s="272" t="s">
        <v>10986</v>
      </c>
      <c r="E4495" s="273" t="s">
        <v>7087</v>
      </c>
      <c r="F4495" s="272" t="s">
        <v>7087</v>
      </c>
      <c r="G4495" s="272">
        <v>94730</v>
      </c>
      <c r="H4495" s="272" t="s">
        <v>11735</v>
      </c>
      <c r="I4495" s="272" t="s">
        <v>17</v>
      </c>
      <c r="J4495" s="272" t="s">
        <v>7089</v>
      </c>
      <c r="K4495" s="273">
        <v>51.21</v>
      </c>
      <c r="L4495" s="272" t="s">
        <v>7090</v>
      </c>
    </row>
    <row r="4496" spans="1:12">
      <c r="A4496" s="272" t="s">
        <v>10732</v>
      </c>
      <c r="B4496" s="272" t="s">
        <v>10733</v>
      </c>
      <c r="C4496" s="272" t="s">
        <v>10037</v>
      </c>
      <c r="D4496" s="272" t="s">
        <v>10986</v>
      </c>
      <c r="E4496" s="273" t="s">
        <v>7087</v>
      </c>
      <c r="F4496" s="272" t="s">
        <v>7087</v>
      </c>
      <c r="G4496" s="272">
        <v>94731</v>
      </c>
      <c r="H4496" s="272" t="s">
        <v>11736</v>
      </c>
      <c r="I4496" s="272" t="s">
        <v>17</v>
      </c>
      <c r="J4496" s="272" t="s">
        <v>7089</v>
      </c>
      <c r="K4496" s="273">
        <v>18.97</v>
      </c>
      <c r="L4496" s="272" t="s">
        <v>7090</v>
      </c>
    </row>
    <row r="4497" spans="1:12">
      <c r="A4497" s="272" t="s">
        <v>10732</v>
      </c>
      <c r="B4497" s="272" t="s">
        <v>10733</v>
      </c>
      <c r="C4497" s="272" t="s">
        <v>10037</v>
      </c>
      <c r="D4497" s="272" t="s">
        <v>10986</v>
      </c>
      <c r="E4497" s="273" t="s">
        <v>7087</v>
      </c>
      <c r="F4497" s="272" t="s">
        <v>7087</v>
      </c>
      <c r="G4497" s="272">
        <v>94732</v>
      </c>
      <c r="H4497" s="272" t="s">
        <v>11737</v>
      </c>
      <c r="I4497" s="272" t="s">
        <v>17</v>
      </c>
      <c r="J4497" s="272" t="s">
        <v>7089</v>
      </c>
      <c r="K4497" s="273">
        <v>83.86</v>
      </c>
      <c r="L4497" s="272" t="s">
        <v>7090</v>
      </c>
    </row>
    <row r="4498" spans="1:12">
      <c r="A4498" s="272" t="s">
        <v>10732</v>
      </c>
      <c r="B4498" s="272" t="s">
        <v>10733</v>
      </c>
      <c r="C4498" s="272" t="s">
        <v>10037</v>
      </c>
      <c r="D4498" s="272" t="s">
        <v>10986</v>
      </c>
      <c r="E4498" s="273" t="s">
        <v>7087</v>
      </c>
      <c r="F4498" s="272" t="s">
        <v>7087</v>
      </c>
      <c r="G4498" s="272">
        <v>94733</v>
      </c>
      <c r="H4498" s="272" t="s">
        <v>11738</v>
      </c>
      <c r="I4498" s="272" t="s">
        <v>17</v>
      </c>
      <c r="J4498" s="272" t="s">
        <v>7089</v>
      </c>
      <c r="K4498" s="273">
        <v>36.020000000000003</v>
      </c>
      <c r="L4498" s="272" t="s">
        <v>7090</v>
      </c>
    </row>
    <row r="4499" spans="1:12">
      <c r="A4499" s="272" t="s">
        <v>10732</v>
      </c>
      <c r="B4499" s="272" t="s">
        <v>10733</v>
      </c>
      <c r="C4499" s="272" t="s">
        <v>10037</v>
      </c>
      <c r="D4499" s="272" t="s">
        <v>10986</v>
      </c>
      <c r="E4499" s="273" t="s">
        <v>7087</v>
      </c>
      <c r="F4499" s="272" t="s">
        <v>7087</v>
      </c>
      <c r="G4499" s="272">
        <v>94734</v>
      </c>
      <c r="H4499" s="272" t="s">
        <v>11739</v>
      </c>
      <c r="I4499" s="272" t="s">
        <v>17</v>
      </c>
      <c r="J4499" s="272" t="s">
        <v>7089</v>
      </c>
      <c r="K4499" s="273">
        <v>296.51</v>
      </c>
      <c r="L4499" s="272" t="s">
        <v>7090</v>
      </c>
    </row>
    <row r="4500" spans="1:12">
      <c r="A4500" s="272" t="s">
        <v>10732</v>
      </c>
      <c r="B4500" s="272" t="s">
        <v>10733</v>
      </c>
      <c r="C4500" s="272" t="s">
        <v>10037</v>
      </c>
      <c r="D4500" s="272" t="s">
        <v>10986</v>
      </c>
      <c r="E4500" s="273" t="s">
        <v>7087</v>
      </c>
      <c r="F4500" s="272" t="s">
        <v>7087</v>
      </c>
      <c r="G4500" s="272">
        <v>94736</v>
      </c>
      <c r="H4500" s="272" t="s">
        <v>11740</v>
      </c>
      <c r="I4500" s="272" t="s">
        <v>17</v>
      </c>
      <c r="J4500" s="272" t="s">
        <v>7089</v>
      </c>
      <c r="K4500" s="273">
        <v>435.33</v>
      </c>
      <c r="L4500" s="272" t="s">
        <v>7090</v>
      </c>
    </row>
    <row r="4501" spans="1:12">
      <c r="A4501" s="272" t="s">
        <v>10732</v>
      </c>
      <c r="B4501" s="272" t="s">
        <v>10733</v>
      </c>
      <c r="C4501" s="272" t="s">
        <v>10037</v>
      </c>
      <c r="D4501" s="272" t="s">
        <v>10986</v>
      </c>
      <c r="E4501" s="273" t="s">
        <v>7087</v>
      </c>
      <c r="F4501" s="272" t="s">
        <v>7087</v>
      </c>
      <c r="G4501" s="272">
        <v>94737</v>
      </c>
      <c r="H4501" s="272" t="s">
        <v>11741</v>
      </c>
      <c r="I4501" s="272" t="s">
        <v>17</v>
      </c>
      <c r="J4501" s="272" t="s">
        <v>7089</v>
      </c>
      <c r="K4501" s="273">
        <v>147.96</v>
      </c>
      <c r="L4501" s="272" t="s">
        <v>7090</v>
      </c>
    </row>
    <row r="4502" spans="1:12">
      <c r="A4502" s="272" t="s">
        <v>10732</v>
      </c>
      <c r="B4502" s="272" t="s">
        <v>10733</v>
      </c>
      <c r="C4502" s="272" t="s">
        <v>10037</v>
      </c>
      <c r="D4502" s="272" t="s">
        <v>10986</v>
      </c>
      <c r="E4502" s="273" t="s">
        <v>7087</v>
      </c>
      <c r="F4502" s="272" t="s">
        <v>7087</v>
      </c>
      <c r="G4502" s="272">
        <v>94738</v>
      </c>
      <c r="H4502" s="272" t="s">
        <v>11742</v>
      </c>
      <c r="I4502" s="272" t="s">
        <v>17</v>
      </c>
      <c r="J4502" s="272" t="s">
        <v>7089</v>
      </c>
      <c r="K4502" s="274">
        <v>1296.6099999999999</v>
      </c>
      <c r="L4502" s="272" t="s">
        <v>7090</v>
      </c>
    </row>
    <row r="4503" spans="1:12">
      <c r="A4503" s="272" t="s">
        <v>10732</v>
      </c>
      <c r="B4503" s="272" t="s">
        <v>10733</v>
      </c>
      <c r="C4503" s="272" t="s">
        <v>10037</v>
      </c>
      <c r="D4503" s="272" t="s">
        <v>10986</v>
      </c>
      <c r="E4503" s="273" t="s">
        <v>7087</v>
      </c>
      <c r="F4503" s="272" t="s">
        <v>7087</v>
      </c>
      <c r="G4503" s="272">
        <v>94739</v>
      </c>
      <c r="H4503" s="272" t="s">
        <v>11743</v>
      </c>
      <c r="I4503" s="272" t="s">
        <v>17</v>
      </c>
      <c r="J4503" s="272" t="s">
        <v>7089</v>
      </c>
      <c r="K4503" s="273">
        <v>169.04</v>
      </c>
      <c r="L4503" s="272" t="s">
        <v>7090</v>
      </c>
    </row>
    <row r="4504" spans="1:12">
      <c r="A4504" s="272" t="s">
        <v>10732</v>
      </c>
      <c r="B4504" s="272" t="s">
        <v>10733</v>
      </c>
      <c r="C4504" s="272" t="s">
        <v>10037</v>
      </c>
      <c r="D4504" s="272" t="s">
        <v>10986</v>
      </c>
      <c r="E4504" s="273" t="s">
        <v>7087</v>
      </c>
      <c r="F4504" s="272" t="s">
        <v>7087</v>
      </c>
      <c r="G4504" s="272">
        <v>94740</v>
      </c>
      <c r="H4504" s="272" t="s">
        <v>11744</v>
      </c>
      <c r="I4504" s="272" t="s">
        <v>17</v>
      </c>
      <c r="J4504" s="272" t="s">
        <v>7089</v>
      </c>
      <c r="K4504" s="273">
        <v>9.48</v>
      </c>
      <c r="L4504" s="272" t="s">
        <v>7090</v>
      </c>
    </row>
    <row r="4505" spans="1:12">
      <c r="A4505" s="272" t="s">
        <v>10732</v>
      </c>
      <c r="B4505" s="272" t="s">
        <v>10733</v>
      </c>
      <c r="C4505" s="272" t="s">
        <v>10037</v>
      </c>
      <c r="D4505" s="272" t="s">
        <v>10986</v>
      </c>
      <c r="E4505" s="273" t="s">
        <v>7087</v>
      </c>
      <c r="F4505" s="272" t="s">
        <v>7087</v>
      </c>
      <c r="G4505" s="272">
        <v>94741</v>
      </c>
      <c r="H4505" s="272" t="s">
        <v>11745</v>
      </c>
      <c r="I4505" s="272" t="s">
        <v>17</v>
      </c>
      <c r="J4505" s="272" t="s">
        <v>7089</v>
      </c>
      <c r="K4505" s="273">
        <v>11.82</v>
      </c>
      <c r="L4505" s="272" t="s">
        <v>7090</v>
      </c>
    </row>
    <row r="4506" spans="1:12">
      <c r="A4506" s="272" t="s">
        <v>10732</v>
      </c>
      <c r="B4506" s="272" t="s">
        <v>10733</v>
      </c>
      <c r="C4506" s="272" t="s">
        <v>10037</v>
      </c>
      <c r="D4506" s="272" t="s">
        <v>10986</v>
      </c>
      <c r="E4506" s="273" t="s">
        <v>7087</v>
      </c>
      <c r="F4506" s="272" t="s">
        <v>7087</v>
      </c>
      <c r="G4506" s="272">
        <v>94742</v>
      </c>
      <c r="H4506" s="272" t="s">
        <v>11746</v>
      </c>
      <c r="I4506" s="272" t="s">
        <v>17</v>
      </c>
      <c r="J4506" s="272" t="s">
        <v>7089</v>
      </c>
      <c r="K4506" s="273">
        <v>13.45</v>
      </c>
      <c r="L4506" s="272" t="s">
        <v>7090</v>
      </c>
    </row>
    <row r="4507" spans="1:12">
      <c r="A4507" s="272" t="s">
        <v>10732</v>
      </c>
      <c r="B4507" s="272" t="s">
        <v>10733</v>
      </c>
      <c r="C4507" s="272" t="s">
        <v>10037</v>
      </c>
      <c r="D4507" s="272" t="s">
        <v>10986</v>
      </c>
      <c r="E4507" s="273" t="s">
        <v>7087</v>
      </c>
      <c r="F4507" s="272" t="s">
        <v>7087</v>
      </c>
      <c r="G4507" s="272">
        <v>94743</v>
      </c>
      <c r="H4507" s="272" t="s">
        <v>11747</v>
      </c>
      <c r="I4507" s="272" t="s">
        <v>17</v>
      </c>
      <c r="J4507" s="272" t="s">
        <v>7089</v>
      </c>
      <c r="K4507" s="273">
        <v>16.97</v>
      </c>
      <c r="L4507" s="272" t="s">
        <v>7090</v>
      </c>
    </row>
    <row r="4508" spans="1:12">
      <c r="A4508" s="272" t="s">
        <v>10732</v>
      </c>
      <c r="B4508" s="272" t="s">
        <v>10733</v>
      </c>
      <c r="C4508" s="272" t="s">
        <v>10037</v>
      </c>
      <c r="D4508" s="272" t="s">
        <v>10986</v>
      </c>
      <c r="E4508" s="273" t="s">
        <v>7087</v>
      </c>
      <c r="F4508" s="272" t="s">
        <v>7087</v>
      </c>
      <c r="G4508" s="272">
        <v>94744</v>
      </c>
      <c r="H4508" s="272" t="s">
        <v>11748</v>
      </c>
      <c r="I4508" s="272" t="s">
        <v>17</v>
      </c>
      <c r="J4508" s="272" t="s">
        <v>7089</v>
      </c>
      <c r="K4508" s="273">
        <v>21.49</v>
      </c>
      <c r="L4508" s="272" t="s">
        <v>7090</v>
      </c>
    </row>
    <row r="4509" spans="1:12">
      <c r="A4509" s="272" t="s">
        <v>10732</v>
      </c>
      <c r="B4509" s="272" t="s">
        <v>10733</v>
      </c>
      <c r="C4509" s="272" t="s">
        <v>10037</v>
      </c>
      <c r="D4509" s="272" t="s">
        <v>10986</v>
      </c>
      <c r="E4509" s="273" t="s">
        <v>7087</v>
      </c>
      <c r="F4509" s="272" t="s">
        <v>7087</v>
      </c>
      <c r="G4509" s="272">
        <v>94746</v>
      </c>
      <c r="H4509" s="272" t="s">
        <v>11749</v>
      </c>
      <c r="I4509" s="272" t="s">
        <v>17</v>
      </c>
      <c r="J4509" s="272" t="s">
        <v>7089</v>
      </c>
      <c r="K4509" s="273">
        <v>28.8</v>
      </c>
      <c r="L4509" s="272" t="s">
        <v>7090</v>
      </c>
    </row>
    <row r="4510" spans="1:12">
      <c r="A4510" s="272" t="s">
        <v>10732</v>
      </c>
      <c r="B4510" s="272" t="s">
        <v>10733</v>
      </c>
      <c r="C4510" s="272" t="s">
        <v>10037</v>
      </c>
      <c r="D4510" s="272" t="s">
        <v>10986</v>
      </c>
      <c r="E4510" s="273" t="s">
        <v>7087</v>
      </c>
      <c r="F4510" s="272" t="s">
        <v>7087</v>
      </c>
      <c r="G4510" s="272">
        <v>94748</v>
      </c>
      <c r="H4510" s="272" t="s">
        <v>11750</v>
      </c>
      <c r="I4510" s="272" t="s">
        <v>17</v>
      </c>
      <c r="J4510" s="272" t="s">
        <v>7089</v>
      </c>
      <c r="K4510" s="273">
        <v>66.95</v>
      </c>
      <c r="L4510" s="272" t="s">
        <v>7090</v>
      </c>
    </row>
    <row r="4511" spans="1:12">
      <c r="A4511" s="272" t="s">
        <v>10732</v>
      </c>
      <c r="B4511" s="272" t="s">
        <v>10733</v>
      </c>
      <c r="C4511" s="272" t="s">
        <v>10037</v>
      </c>
      <c r="D4511" s="272" t="s">
        <v>10986</v>
      </c>
      <c r="E4511" s="273" t="s">
        <v>7087</v>
      </c>
      <c r="F4511" s="272" t="s">
        <v>7087</v>
      </c>
      <c r="G4511" s="272">
        <v>94750</v>
      </c>
      <c r="H4511" s="272" t="s">
        <v>11751</v>
      </c>
      <c r="I4511" s="272" t="s">
        <v>17</v>
      </c>
      <c r="J4511" s="272" t="s">
        <v>7089</v>
      </c>
      <c r="K4511" s="273">
        <v>128.16999999999999</v>
      </c>
      <c r="L4511" s="272" t="s">
        <v>7090</v>
      </c>
    </row>
    <row r="4512" spans="1:12">
      <c r="A4512" s="272" t="s">
        <v>10732</v>
      </c>
      <c r="B4512" s="272" t="s">
        <v>10733</v>
      </c>
      <c r="C4512" s="272" t="s">
        <v>10037</v>
      </c>
      <c r="D4512" s="272" t="s">
        <v>10986</v>
      </c>
      <c r="E4512" s="273" t="s">
        <v>7087</v>
      </c>
      <c r="F4512" s="272" t="s">
        <v>7087</v>
      </c>
      <c r="G4512" s="272">
        <v>94752</v>
      </c>
      <c r="H4512" s="272" t="s">
        <v>11752</v>
      </c>
      <c r="I4512" s="272" t="s">
        <v>17</v>
      </c>
      <c r="J4512" s="272" t="s">
        <v>7089</v>
      </c>
      <c r="K4512" s="273">
        <v>159.03</v>
      </c>
      <c r="L4512" s="272" t="s">
        <v>7090</v>
      </c>
    </row>
    <row r="4513" spans="1:12">
      <c r="A4513" s="272" t="s">
        <v>10732</v>
      </c>
      <c r="B4513" s="272" t="s">
        <v>10733</v>
      </c>
      <c r="C4513" s="272" t="s">
        <v>10037</v>
      </c>
      <c r="D4513" s="272" t="s">
        <v>10986</v>
      </c>
      <c r="E4513" s="273" t="s">
        <v>7087</v>
      </c>
      <c r="F4513" s="272" t="s">
        <v>7087</v>
      </c>
      <c r="G4513" s="272">
        <v>94754</v>
      </c>
      <c r="H4513" s="272" t="s">
        <v>11753</v>
      </c>
      <c r="I4513" s="272" t="s">
        <v>17</v>
      </c>
      <c r="J4513" s="272" t="s">
        <v>7089</v>
      </c>
      <c r="K4513" s="273">
        <v>211.04</v>
      </c>
      <c r="L4513" s="272" t="s">
        <v>7090</v>
      </c>
    </row>
    <row r="4514" spans="1:12">
      <c r="A4514" s="272" t="s">
        <v>10732</v>
      </c>
      <c r="B4514" s="272" t="s">
        <v>10733</v>
      </c>
      <c r="C4514" s="272" t="s">
        <v>10037</v>
      </c>
      <c r="D4514" s="272" t="s">
        <v>10986</v>
      </c>
      <c r="E4514" s="273" t="s">
        <v>7087</v>
      </c>
      <c r="F4514" s="272" t="s">
        <v>7087</v>
      </c>
      <c r="G4514" s="272">
        <v>94756</v>
      </c>
      <c r="H4514" s="272" t="s">
        <v>11754</v>
      </c>
      <c r="I4514" s="272" t="s">
        <v>17</v>
      </c>
      <c r="J4514" s="272" t="s">
        <v>7089</v>
      </c>
      <c r="K4514" s="273">
        <v>11.97</v>
      </c>
      <c r="L4514" s="272" t="s">
        <v>7090</v>
      </c>
    </row>
    <row r="4515" spans="1:12">
      <c r="A4515" s="272" t="s">
        <v>10732</v>
      </c>
      <c r="B4515" s="272" t="s">
        <v>10733</v>
      </c>
      <c r="C4515" s="272" t="s">
        <v>10037</v>
      </c>
      <c r="D4515" s="272" t="s">
        <v>10986</v>
      </c>
      <c r="E4515" s="273" t="s">
        <v>7087</v>
      </c>
      <c r="F4515" s="272" t="s">
        <v>7087</v>
      </c>
      <c r="G4515" s="272">
        <v>94757</v>
      </c>
      <c r="H4515" s="272" t="s">
        <v>11755</v>
      </c>
      <c r="I4515" s="272" t="s">
        <v>17</v>
      </c>
      <c r="J4515" s="272" t="s">
        <v>7089</v>
      </c>
      <c r="K4515" s="273">
        <v>15.96</v>
      </c>
      <c r="L4515" s="272" t="s">
        <v>7090</v>
      </c>
    </row>
    <row r="4516" spans="1:12">
      <c r="A4516" s="272" t="s">
        <v>10732</v>
      </c>
      <c r="B4516" s="272" t="s">
        <v>10733</v>
      </c>
      <c r="C4516" s="272" t="s">
        <v>10037</v>
      </c>
      <c r="D4516" s="272" t="s">
        <v>10986</v>
      </c>
      <c r="E4516" s="273" t="s">
        <v>7087</v>
      </c>
      <c r="F4516" s="272" t="s">
        <v>7087</v>
      </c>
      <c r="G4516" s="272">
        <v>94758</v>
      </c>
      <c r="H4516" s="272" t="s">
        <v>11756</v>
      </c>
      <c r="I4516" s="272" t="s">
        <v>17</v>
      </c>
      <c r="J4516" s="272" t="s">
        <v>7089</v>
      </c>
      <c r="K4516" s="273">
        <v>41.06</v>
      </c>
      <c r="L4516" s="272" t="s">
        <v>7090</v>
      </c>
    </row>
    <row r="4517" spans="1:12">
      <c r="A4517" s="272" t="s">
        <v>10732</v>
      </c>
      <c r="B4517" s="272" t="s">
        <v>10733</v>
      </c>
      <c r="C4517" s="272" t="s">
        <v>10037</v>
      </c>
      <c r="D4517" s="272" t="s">
        <v>10986</v>
      </c>
      <c r="E4517" s="273" t="s">
        <v>7087</v>
      </c>
      <c r="F4517" s="272" t="s">
        <v>7087</v>
      </c>
      <c r="G4517" s="272">
        <v>94759</v>
      </c>
      <c r="H4517" s="272" t="s">
        <v>11757</v>
      </c>
      <c r="I4517" s="272" t="s">
        <v>17</v>
      </c>
      <c r="J4517" s="272" t="s">
        <v>7089</v>
      </c>
      <c r="K4517" s="273">
        <v>49.71</v>
      </c>
      <c r="L4517" s="272" t="s">
        <v>7090</v>
      </c>
    </row>
    <row r="4518" spans="1:12">
      <c r="A4518" s="272" t="s">
        <v>10732</v>
      </c>
      <c r="B4518" s="272" t="s">
        <v>10733</v>
      </c>
      <c r="C4518" s="272" t="s">
        <v>10037</v>
      </c>
      <c r="D4518" s="272" t="s">
        <v>10986</v>
      </c>
      <c r="E4518" s="273" t="s">
        <v>7087</v>
      </c>
      <c r="F4518" s="272" t="s">
        <v>7087</v>
      </c>
      <c r="G4518" s="272">
        <v>94760</v>
      </c>
      <c r="H4518" s="272" t="s">
        <v>11758</v>
      </c>
      <c r="I4518" s="272" t="s">
        <v>17</v>
      </c>
      <c r="J4518" s="272" t="s">
        <v>7089</v>
      </c>
      <c r="K4518" s="273">
        <v>83.54</v>
      </c>
      <c r="L4518" s="272" t="s">
        <v>7090</v>
      </c>
    </row>
    <row r="4519" spans="1:12">
      <c r="A4519" s="272" t="s">
        <v>10732</v>
      </c>
      <c r="B4519" s="272" t="s">
        <v>10733</v>
      </c>
      <c r="C4519" s="272" t="s">
        <v>10037</v>
      </c>
      <c r="D4519" s="272" t="s">
        <v>10986</v>
      </c>
      <c r="E4519" s="273" t="s">
        <v>7087</v>
      </c>
      <c r="F4519" s="272" t="s">
        <v>7087</v>
      </c>
      <c r="G4519" s="272">
        <v>94761</v>
      </c>
      <c r="H4519" s="272" t="s">
        <v>11759</v>
      </c>
      <c r="I4519" s="272" t="s">
        <v>17</v>
      </c>
      <c r="J4519" s="272" t="s">
        <v>7089</v>
      </c>
      <c r="K4519" s="273">
        <v>171.55</v>
      </c>
      <c r="L4519" s="272" t="s">
        <v>7090</v>
      </c>
    </row>
    <row r="4520" spans="1:12">
      <c r="A4520" s="272" t="s">
        <v>10732</v>
      </c>
      <c r="B4520" s="272" t="s">
        <v>10733</v>
      </c>
      <c r="C4520" s="272" t="s">
        <v>10037</v>
      </c>
      <c r="D4520" s="272" t="s">
        <v>10986</v>
      </c>
      <c r="E4520" s="273" t="s">
        <v>7087</v>
      </c>
      <c r="F4520" s="272" t="s">
        <v>7087</v>
      </c>
      <c r="G4520" s="272">
        <v>94762</v>
      </c>
      <c r="H4520" s="272" t="s">
        <v>11760</v>
      </c>
      <c r="I4520" s="272" t="s">
        <v>17</v>
      </c>
      <c r="J4520" s="272" t="s">
        <v>7089</v>
      </c>
      <c r="K4520" s="273">
        <v>214.4</v>
      </c>
      <c r="L4520" s="272" t="s">
        <v>7090</v>
      </c>
    </row>
    <row r="4521" spans="1:12">
      <c r="A4521" s="272" t="s">
        <v>10732</v>
      </c>
      <c r="B4521" s="272" t="s">
        <v>10733</v>
      </c>
      <c r="C4521" s="272" t="s">
        <v>10037</v>
      </c>
      <c r="D4521" s="272" t="s">
        <v>10986</v>
      </c>
      <c r="E4521" s="273" t="s">
        <v>7087</v>
      </c>
      <c r="F4521" s="272" t="s">
        <v>7087</v>
      </c>
      <c r="G4521" s="272">
        <v>94763</v>
      </c>
      <c r="H4521" s="272" t="s">
        <v>11761</v>
      </c>
      <c r="I4521" s="272" t="s">
        <v>17</v>
      </c>
      <c r="J4521" s="272" t="s">
        <v>7089</v>
      </c>
      <c r="K4521" s="273">
        <v>258.74</v>
      </c>
      <c r="L4521" s="272" t="s">
        <v>7090</v>
      </c>
    </row>
    <row r="4522" spans="1:12">
      <c r="A4522" s="272" t="s">
        <v>10732</v>
      </c>
      <c r="B4522" s="272" t="s">
        <v>10733</v>
      </c>
      <c r="C4522" s="272" t="s">
        <v>10037</v>
      </c>
      <c r="D4522" s="272" t="s">
        <v>10986</v>
      </c>
      <c r="E4522" s="273" t="s">
        <v>7087</v>
      </c>
      <c r="F4522" s="272" t="s">
        <v>7087</v>
      </c>
      <c r="G4522" s="272">
        <v>94764</v>
      </c>
      <c r="H4522" s="272" t="s">
        <v>11762</v>
      </c>
      <c r="I4522" s="272" t="s">
        <v>17</v>
      </c>
      <c r="J4522" s="272" t="s">
        <v>7089</v>
      </c>
      <c r="K4522" s="273">
        <v>31.09</v>
      </c>
      <c r="L4522" s="272" t="s">
        <v>7090</v>
      </c>
    </row>
    <row r="4523" spans="1:12">
      <c r="A4523" s="272" t="s">
        <v>10732</v>
      </c>
      <c r="B4523" s="272" t="s">
        <v>10733</v>
      </c>
      <c r="C4523" s="272" t="s">
        <v>10037</v>
      </c>
      <c r="D4523" s="272" t="s">
        <v>10986</v>
      </c>
      <c r="E4523" s="273" t="s">
        <v>7087</v>
      </c>
      <c r="F4523" s="272" t="s">
        <v>7087</v>
      </c>
      <c r="G4523" s="272">
        <v>94765</v>
      </c>
      <c r="H4523" s="272" t="s">
        <v>11763</v>
      </c>
      <c r="I4523" s="272" t="s">
        <v>17</v>
      </c>
      <c r="J4523" s="272" t="s">
        <v>7089</v>
      </c>
      <c r="K4523" s="273">
        <v>33.61</v>
      </c>
      <c r="L4523" s="272" t="s">
        <v>7090</v>
      </c>
    </row>
    <row r="4524" spans="1:12">
      <c r="A4524" s="272" t="s">
        <v>10732</v>
      </c>
      <c r="B4524" s="272" t="s">
        <v>10733</v>
      </c>
      <c r="C4524" s="272" t="s">
        <v>10037</v>
      </c>
      <c r="D4524" s="272" t="s">
        <v>10986</v>
      </c>
      <c r="E4524" s="273" t="s">
        <v>7087</v>
      </c>
      <c r="F4524" s="272" t="s">
        <v>7087</v>
      </c>
      <c r="G4524" s="272">
        <v>94766</v>
      </c>
      <c r="H4524" s="272" t="s">
        <v>11764</v>
      </c>
      <c r="I4524" s="272" t="s">
        <v>17</v>
      </c>
      <c r="J4524" s="272" t="s">
        <v>7089</v>
      </c>
      <c r="K4524" s="273">
        <v>36.950000000000003</v>
      </c>
      <c r="L4524" s="272" t="s">
        <v>7090</v>
      </c>
    </row>
    <row r="4525" spans="1:12">
      <c r="A4525" s="272" t="s">
        <v>10732</v>
      </c>
      <c r="B4525" s="272" t="s">
        <v>10733</v>
      </c>
      <c r="C4525" s="272" t="s">
        <v>10037</v>
      </c>
      <c r="D4525" s="272" t="s">
        <v>10986</v>
      </c>
      <c r="E4525" s="273" t="s">
        <v>7087</v>
      </c>
      <c r="F4525" s="272" t="s">
        <v>7087</v>
      </c>
      <c r="G4525" s="272">
        <v>94767</v>
      </c>
      <c r="H4525" s="272" t="s">
        <v>11765</v>
      </c>
      <c r="I4525" s="272" t="s">
        <v>17</v>
      </c>
      <c r="J4525" s="272" t="s">
        <v>7089</v>
      </c>
      <c r="K4525" s="273">
        <v>53.91</v>
      </c>
      <c r="L4525" s="272" t="s">
        <v>7090</v>
      </c>
    </row>
    <row r="4526" spans="1:12">
      <c r="A4526" s="272" t="s">
        <v>10732</v>
      </c>
      <c r="B4526" s="272" t="s">
        <v>10733</v>
      </c>
      <c r="C4526" s="272" t="s">
        <v>10037</v>
      </c>
      <c r="D4526" s="272" t="s">
        <v>10986</v>
      </c>
      <c r="E4526" s="273" t="s">
        <v>7087</v>
      </c>
      <c r="F4526" s="272" t="s">
        <v>7087</v>
      </c>
      <c r="G4526" s="272">
        <v>94768</v>
      </c>
      <c r="H4526" s="272" t="s">
        <v>11766</v>
      </c>
      <c r="I4526" s="272" t="s">
        <v>17</v>
      </c>
      <c r="J4526" s="272" t="s">
        <v>7089</v>
      </c>
      <c r="K4526" s="273">
        <v>60.49</v>
      </c>
      <c r="L4526" s="272" t="s">
        <v>7090</v>
      </c>
    </row>
    <row r="4527" spans="1:12">
      <c r="A4527" s="272" t="s">
        <v>10732</v>
      </c>
      <c r="B4527" s="272" t="s">
        <v>10733</v>
      </c>
      <c r="C4527" s="272" t="s">
        <v>10037</v>
      </c>
      <c r="D4527" s="272" t="s">
        <v>10986</v>
      </c>
      <c r="E4527" s="273" t="s">
        <v>7087</v>
      </c>
      <c r="F4527" s="272" t="s">
        <v>7087</v>
      </c>
      <c r="G4527" s="272">
        <v>94769</v>
      </c>
      <c r="H4527" s="272" t="s">
        <v>11767</v>
      </c>
      <c r="I4527" s="272" t="s">
        <v>17</v>
      </c>
      <c r="J4527" s="272" t="s">
        <v>7089</v>
      </c>
      <c r="K4527" s="273">
        <v>82.96</v>
      </c>
      <c r="L4527" s="272" t="s">
        <v>7090</v>
      </c>
    </row>
    <row r="4528" spans="1:12">
      <c r="A4528" s="272" t="s">
        <v>10732</v>
      </c>
      <c r="B4528" s="272" t="s">
        <v>10733</v>
      </c>
      <c r="C4528" s="272" t="s">
        <v>10037</v>
      </c>
      <c r="D4528" s="272" t="s">
        <v>10986</v>
      </c>
      <c r="E4528" s="273" t="s">
        <v>7087</v>
      </c>
      <c r="F4528" s="272" t="s">
        <v>7087</v>
      </c>
      <c r="G4528" s="272">
        <v>94770</v>
      </c>
      <c r="H4528" s="272" t="s">
        <v>11768</v>
      </c>
      <c r="I4528" s="272" t="s">
        <v>17</v>
      </c>
      <c r="J4528" s="272" t="s">
        <v>7089</v>
      </c>
      <c r="K4528" s="273">
        <v>36.39</v>
      </c>
      <c r="L4528" s="272" t="s">
        <v>7090</v>
      </c>
    </row>
    <row r="4529" spans="1:12">
      <c r="A4529" s="272" t="s">
        <v>10732</v>
      </c>
      <c r="B4529" s="272" t="s">
        <v>10733</v>
      </c>
      <c r="C4529" s="272" t="s">
        <v>10037</v>
      </c>
      <c r="D4529" s="272" t="s">
        <v>10986</v>
      </c>
      <c r="E4529" s="273" t="s">
        <v>7087</v>
      </c>
      <c r="F4529" s="272" t="s">
        <v>7087</v>
      </c>
      <c r="G4529" s="272">
        <v>94771</v>
      </c>
      <c r="H4529" s="272" t="s">
        <v>11769</v>
      </c>
      <c r="I4529" s="272" t="s">
        <v>17</v>
      </c>
      <c r="J4529" s="272" t="s">
        <v>7089</v>
      </c>
      <c r="K4529" s="273">
        <v>38.909999999999997</v>
      </c>
      <c r="L4529" s="272" t="s">
        <v>7090</v>
      </c>
    </row>
    <row r="4530" spans="1:12">
      <c r="A4530" s="272" t="s">
        <v>10732</v>
      </c>
      <c r="B4530" s="272" t="s">
        <v>10733</v>
      </c>
      <c r="C4530" s="272" t="s">
        <v>10037</v>
      </c>
      <c r="D4530" s="272" t="s">
        <v>10986</v>
      </c>
      <c r="E4530" s="273" t="s">
        <v>7087</v>
      </c>
      <c r="F4530" s="272" t="s">
        <v>7087</v>
      </c>
      <c r="G4530" s="272">
        <v>94772</v>
      </c>
      <c r="H4530" s="272" t="s">
        <v>11770</v>
      </c>
      <c r="I4530" s="272" t="s">
        <v>17</v>
      </c>
      <c r="J4530" s="272" t="s">
        <v>7089</v>
      </c>
      <c r="K4530" s="273">
        <v>42.25</v>
      </c>
      <c r="L4530" s="272" t="s">
        <v>7090</v>
      </c>
    </row>
    <row r="4531" spans="1:12">
      <c r="A4531" s="272" t="s">
        <v>10732</v>
      </c>
      <c r="B4531" s="272" t="s">
        <v>10733</v>
      </c>
      <c r="C4531" s="272" t="s">
        <v>10037</v>
      </c>
      <c r="D4531" s="272" t="s">
        <v>10986</v>
      </c>
      <c r="E4531" s="273" t="s">
        <v>7087</v>
      </c>
      <c r="F4531" s="272" t="s">
        <v>7087</v>
      </c>
      <c r="G4531" s="272">
        <v>94773</v>
      </c>
      <c r="H4531" s="272" t="s">
        <v>11771</v>
      </c>
      <c r="I4531" s="272" t="s">
        <v>17</v>
      </c>
      <c r="J4531" s="272" t="s">
        <v>7089</v>
      </c>
      <c r="K4531" s="273">
        <v>59.21</v>
      </c>
      <c r="L4531" s="272" t="s">
        <v>7090</v>
      </c>
    </row>
    <row r="4532" spans="1:12">
      <c r="A4532" s="272" t="s">
        <v>10732</v>
      </c>
      <c r="B4532" s="272" t="s">
        <v>10733</v>
      </c>
      <c r="C4532" s="272" t="s">
        <v>10037</v>
      </c>
      <c r="D4532" s="272" t="s">
        <v>10986</v>
      </c>
      <c r="E4532" s="273" t="s">
        <v>7087</v>
      </c>
      <c r="F4532" s="272" t="s">
        <v>7087</v>
      </c>
      <c r="G4532" s="272">
        <v>94774</v>
      </c>
      <c r="H4532" s="272" t="s">
        <v>11772</v>
      </c>
      <c r="I4532" s="272" t="s">
        <v>17</v>
      </c>
      <c r="J4532" s="272" t="s">
        <v>7089</v>
      </c>
      <c r="K4532" s="273">
        <v>65.790000000000006</v>
      </c>
      <c r="L4532" s="272" t="s">
        <v>7090</v>
      </c>
    </row>
    <row r="4533" spans="1:12">
      <c r="A4533" s="272" t="s">
        <v>10732</v>
      </c>
      <c r="B4533" s="272" t="s">
        <v>10733</v>
      </c>
      <c r="C4533" s="272" t="s">
        <v>10037</v>
      </c>
      <c r="D4533" s="272" t="s">
        <v>10986</v>
      </c>
      <c r="E4533" s="273" t="s">
        <v>7087</v>
      </c>
      <c r="F4533" s="272" t="s">
        <v>7087</v>
      </c>
      <c r="G4533" s="272">
        <v>94775</v>
      </c>
      <c r="H4533" s="272" t="s">
        <v>11773</v>
      </c>
      <c r="I4533" s="272" t="s">
        <v>17</v>
      </c>
      <c r="J4533" s="272" t="s">
        <v>7089</v>
      </c>
      <c r="K4533" s="273">
        <v>90.02</v>
      </c>
      <c r="L4533" s="272" t="s">
        <v>7090</v>
      </c>
    </row>
    <row r="4534" spans="1:12">
      <c r="A4534" s="272" t="s">
        <v>10732</v>
      </c>
      <c r="B4534" s="272" t="s">
        <v>10733</v>
      </c>
      <c r="C4534" s="272" t="s">
        <v>10037</v>
      </c>
      <c r="D4534" s="272" t="s">
        <v>10986</v>
      </c>
      <c r="E4534" s="273" t="s">
        <v>7087</v>
      </c>
      <c r="F4534" s="272" t="s">
        <v>7087</v>
      </c>
      <c r="G4534" s="272">
        <v>94783</v>
      </c>
      <c r="H4534" s="272" t="s">
        <v>11774</v>
      </c>
      <c r="I4534" s="272" t="s">
        <v>17</v>
      </c>
      <c r="J4534" s="272" t="s">
        <v>7147</v>
      </c>
      <c r="K4534" s="273">
        <v>20.52</v>
      </c>
      <c r="L4534" s="272" t="s">
        <v>7090</v>
      </c>
    </row>
    <row r="4535" spans="1:12">
      <c r="A4535" s="272" t="s">
        <v>10732</v>
      </c>
      <c r="B4535" s="272" t="s">
        <v>10733</v>
      </c>
      <c r="C4535" s="272" t="s">
        <v>10037</v>
      </c>
      <c r="D4535" s="272" t="s">
        <v>10986</v>
      </c>
      <c r="E4535" s="273" t="s">
        <v>7087</v>
      </c>
      <c r="F4535" s="272" t="s">
        <v>7087</v>
      </c>
      <c r="G4535" s="272">
        <v>94785</v>
      </c>
      <c r="H4535" s="272" t="s">
        <v>11775</v>
      </c>
      <c r="I4535" s="272" t="s">
        <v>17</v>
      </c>
      <c r="J4535" s="272" t="s">
        <v>7147</v>
      </c>
      <c r="K4535" s="273">
        <v>24.73</v>
      </c>
      <c r="L4535" s="272" t="s">
        <v>7090</v>
      </c>
    </row>
    <row r="4536" spans="1:12">
      <c r="A4536" s="272" t="s">
        <v>10732</v>
      </c>
      <c r="B4536" s="272" t="s">
        <v>10733</v>
      </c>
      <c r="C4536" s="272" t="s">
        <v>10037</v>
      </c>
      <c r="D4536" s="272" t="s">
        <v>10986</v>
      </c>
      <c r="E4536" s="273" t="s">
        <v>7087</v>
      </c>
      <c r="F4536" s="272" t="s">
        <v>7087</v>
      </c>
      <c r="G4536" s="272">
        <v>94789</v>
      </c>
      <c r="H4536" s="272" t="s">
        <v>11776</v>
      </c>
      <c r="I4536" s="272" t="s">
        <v>17</v>
      </c>
      <c r="J4536" s="272" t="s">
        <v>7147</v>
      </c>
      <c r="K4536" s="273">
        <v>243.26</v>
      </c>
      <c r="L4536" s="272" t="s">
        <v>7090</v>
      </c>
    </row>
    <row r="4537" spans="1:12">
      <c r="A4537" s="272" t="s">
        <v>10732</v>
      </c>
      <c r="B4537" s="272" t="s">
        <v>10733</v>
      </c>
      <c r="C4537" s="272" t="s">
        <v>10037</v>
      </c>
      <c r="D4537" s="272" t="s">
        <v>10986</v>
      </c>
      <c r="E4537" s="273" t="s">
        <v>7087</v>
      </c>
      <c r="F4537" s="272" t="s">
        <v>7087</v>
      </c>
      <c r="G4537" s="272">
        <v>94790</v>
      </c>
      <c r="H4537" s="272" t="s">
        <v>11777</v>
      </c>
      <c r="I4537" s="272" t="s">
        <v>17</v>
      </c>
      <c r="J4537" s="272" t="s">
        <v>7147</v>
      </c>
      <c r="K4537" s="273">
        <v>335.68</v>
      </c>
      <c r="L4537" s="272" t="s">
        <v>7090</v>
      </c>
    </row>
    <row r="4538" spans="1:12">
      <c r="A4538" s="272" t="s">
        <v>10732</v>
      </c>
      <c r="B4538" s="272" t="s">
        <v>10733</v>
      </c>
      <c r="C4538" s="272" t="s">
        <v>10037</v>
      </c>
      <c r="D4538" s="272" t="s">
        <v>10986</v>
      </c>
      <c r="E4538" s="273" t="s">
        <v>7087</v>
      </c>
      <c r="F4538" s="272" t="s">
        <v>7087</v>
      </c>
      <c r="G4538" s="272">
        <v>94791</v>
      </c>
      <c r="H4538" s="272" t="s">
        <v>11778</v>
      </c>
      <c r="I4538" s="272" t="s">
        <v>17</v>
      </c>
      <c r="J4538" s="272" t="s">
        <v>7147</v>
      </c>
      <c r="K4538" s="273">
        <v>442.79</v>
      </c>
      <c r="L4538" s="272" t="s">
        <v>7090</v>
      </c>
    </row>
    <row r="4539" spans="1:12">
      <c r="A4539" s="272" t="s">
        <v>10732</v>
      </c>
      <c r="B4539" s="272" t="s">
        <v>10733</v>
      </c>
      <c r="C4539" s="272" t="s">
        <v>10037</v>
      </c>
      <c r="D4539" s="272" t="s">
        <v>10986</v>
      </c>
      <c r="E4539" s="273" t="s">
        <v>7087</v>
      </c>
      <c r="F4539" s="272" t="s">
        <v>7087</v>
      </c>
      <c r="G4539" s="272">
        <v>94863</v>
      </c>
      <c r="H4539" s="272" t="s">
        <v>11779</v>
      </c>
      <c r="I4539" s="272" t="s">
        <v>17</v>
      </c>
      <c r="J4539" s="272" t="s">
        <v>7089</v>
      </c>
      <c r="K4539" s="273">
        <v>122.19</v>
      </c>
      <c r="L4539" s="272" t="s">
        <v>7090</v>
      </c>
    </row>
    <row r="4540" spans="1:12">
      <c r="A4540" s="272" t="s">
        <v>10732</v>
      </c>
      <c r="B4540" s="272" t="s">
        <v>10733</v>
      </c>
      <c r="C4540" s="272" t="s">
        <v>10037</v>
      </c>
      <c r="D4540" s="272" t="s">
        <v>10986</v>
      </c>
      <c r="E4540" s="273" t="s">
        <v>7087</v>
      </c>
      <c r="F4540" s="272" t="s">
        <v>7087</v>
      </c>
      <c r="G4540" s="272">
        <v>95237</v>
      </c>
      <c r="H4540" s="272" t="s">
        <v>11780</v>
      </c>
      <c r="I4540" s="272" t="s">
        <v>17</v>
      </c>
      <c r="J4540" s="272" t="s">
        <v>7147</v>
      </c>
      <c r="K4540" s="273">
        <v>24.9</v>
      </c>
      <c r="L4540" s="272" t="s">
        <v>7090</v>
      </c>
    </row>
    <row r="4541" spans="1:12">
      <c r="A4541" s="272" t="s">
        <v>10732</v>
      </c>
      <c r="B4541" s="272" t="s">
        <v>10733</v>
      </c>
      <c r="C4541" s="272" t="s">
        <v>10037</v>
      </c>
      <c r="D4541" s="272" t="s">
        <v>10986</v>
      </c>
      <c r="E4541" s="273" t="s">
        <v>7087</v>
      </c>
      <c r="F4541" s="272" t="s">
        <v>7087</v>
      </c>
      <c r="G4541" s="272">
        <v>95693</v>
      </c>
      <c r="H4541" s="272" t="s">
        <v>11781</v>
      </c>
      <c r="I4541" s="272" t="s">
        <v>17</v>
      </c>
      <c r="J4541" s="272" t="s">
        <v>7147</v>
      </c>
      <c r="K4541" s="273">
        <v>46.51</v>
      </c>
      <c r="L4541" s="272" t="s">
        <v>7090</v>
      </c>
    </row>
    <row r="4542" spans="1:12">
      <c r="A4542" s="272" t="s">
        <v>10732</v>
      </c>
      <c r="B4542" s="272" t="s">
        <v>10733</v>
      </c>
      <c r="C4542" s="272" t="s">
        <v>10037</v>
      </c>
      <c r="D4542" s="272" t="s">
        <v>10986</v>
      </c>
      <c r="E4542" s="273" t="s">
        <v>7087</v>
      </c>
      <c r="F4542" s="272" t="s">
        <v>7087</v>
      </c>
      <c r="G4542" s="272">
        <v>95694</v>
      </c>
      <c r="H4542" s="272" t="s">
        <v>11782</v>
      </c>
      <c r="I4542" s="272" t="s">
        <v>17</v>
      </c>
      <c r="J4542" s="272" t="s">
        <v>7147</v>
      </c>
      <c r="K4542" s="273">
        <v>50.17</v>
      </c>
      <c r="L4542" s="272" t="s">
        <v>7090</v>
      </c>
    </row>
    <row r="4543" spans="1:12">
      <c r="A4543" s="272" t="s">
        <v>10732</v>
      </c>
      <c r="B4543" s="272" t="s">
        <v>10733</v>
      </c>
      <c r="C4543" s="272" t="s">
        <v>10037</v>
      </c>
      <c r="D4543" s="272" t="s">
        <v>10986</v>
      </c>
      <c r="E4543" s="273" t="s">
        <v>7087</v>
      </c>
      <c r="F4543" s="272" t="s">
        <v>7087</v>
      </c>
      <c r="G4543" s="272">
        <v>95695</v>
      </c>
      <c r="H4543" s="272" t="s">
        <v>11783</v>
      </c>
      <c r="I4543" s="272" t="s">
        <v>17</v>
      </c>
      <c r="J4543" s="272" t="s">
        <v>7147</v>
      </c>
      <c r="K4543" s="273">
        <v>57.32</v>
      </c>
      <c r="L4543" s="272" t="s">
        <v>7090</v>
      </c>
    </row>
    <row r="4544" spans="1:12">
      <c r="A4544" s="272" t="s">
        <v>10732</v>
      </c>
      <c r="B4544" s="272" t="s">
        <v>10733</v>
      </c>
      <c r="C4544" s="272" t="s">
        <v>10037</v>
      </c>
      <c r="D4544" s="272" t="s">
        <v>10986</v>
      </c>
      <c r="E4544" s="273" t="s">
        <v>7087</v>
      </c>
      <c r="F4544" s="272" t="s">
        <v>7087</v>
      </c>
      <c r="G4544" s="272">
        <v>95696</v>
      </c>
      <c r="H4544" s="272" t="s">
        <v>11784</v>
      </c>
      <c r="I4544" s="272" t="s">
        <v>17</v>
      </c>
      <c r="J4544" s="272" t="s">
        <v>7089</v>
      </c>
      <c r="K4544" s="273">
        <v>32</v>
      </c>
      <c r="L4544" s="272" t="s">
        <v>7090</v>
      </c>
    </row>
    <row r="4545" spans="1:12">
      <c r="A4545" s="272" t="s">
        <v>10732</v>
      </c>
      <c r="B4545" s="272" t="s">
        <v>10733</v>
      </c>
      <c r="C4545" s="272" t="s">
        <v>10037</v>
      </c>
      <c r="D4545" s="272" t="s">
        <v>10986</v>
      </c>
      <c r="E4545" s="273" t="s">
        <v>7087</v>
      </c>
      <c r="F4545" s="272" t="s">
        <v>7087</v>
      </c>
      <c r="G4545" s="272">
        <v>96637</v>
      </c>
      <c r="H4545" s="272" t="s">
        <v>11785</v>
      </c>
      <c r="I4545" s="272" t="s">
        <v>17</v>
      </c>
      <c r="J4545" s="272" t="s">
        <v>7089</v>
      </c>
      <c r="K4545" s="273">
        <v>15.4</v>
      </c>
      <c r="L4545" s="272" t="s">
        <v>7090</v>
      </c>
    </row>
    <row r="4546" spans="1:12">
      <c r="A4546" s="272" t="s">
        <v>10732</v>
      </c>
      <c r="B4546" s="272" t="s">
        <v>10733</v>
      </c>
      <c r="C4546" s="272" t="s">
        <v>10037</v>
      </c>
      <c r="D4546" s="272" t="s">
        <v>10986</v>
      </c>
      <c r="E4546" s="273" t="s">
        <v>7087</v>
      </c>
      <c r="F4546" s="272" t="s">
        <v>7087</v>
      </c>
      <c r="G4546" s="272">
        <v>96638</v>
      </c>
      <c r="H4546" s="272" t="s">
        <v>11786</v>
      </c>
      <c r="I4546" s="272" t="s">
        <v>17</v>
      </c>
      <c r="J4546" s="272" t="s">
        <v>7089</v>
      </c>
      <c r="K4546" s="273">
        <v>15.76</v>
      </c>
      <c r="L4546" s="272" t="s">
        <v>7090</v>
      </c>
    </row>
    <row r="4547" spans="1:12">
      <c r="A4547" s="272" t="s">
        <v>10732</v>
      </c>
      <c r="B4547" s="272" t="s">
        <v>10733</v>
      </c>
      <c r="C4547" s="272" t="s">
        <v>10037</v>
      </c>
      <c r="D4547" s="272" t="s">
        <v>10986</v>
      </c>
      <c r="E4547" s="273" t="s">
        <v>7087</v>
      </c>
      <c r="F4547" s="272" t="s">
        <v>7087</v>
      </c>
      <c r="G4547" s="272">
        <v>96639</v>
      </c>
      <c r="H4547" s="272" t="s">
        <v>11787</v>
      </c>
      <c r="I4547" s="272" t="s">
        <v>17</v>
      </c>
      <c r="J4547" s="272" t="s">
        <v>7089</v>
      </c>
      <c r="K4547" s="273">
        <v>10.7</v>
      </c>
      <c r="L4547" s="272" t="s">
        <v>7090</v>
      </c>
    </row>
    <row r="4548" spans="1:12">
      <c r="A4548" s="272" t="s">
        <v>10732</v>
      </c>
      <c r="B4548" s="272" t="s">
        <v>10733</v>
      </c>
      <c r="C4548" s="272" t="s">
        <v>10037</v>
      </c>
      <c r="D4548" s="272" t="s">
        <v>10986</v>
      </c>
      <c r="E4548" s="273" t="s">
        <v>7087</v>
      </c>
      <c r="F4548" s="272" t="s">
        <v>7087</v>
      </c>
      <c r="G4548" s="272">
        <v>96640</v>
      </c>
      <c r="H4548" s="272" t="s">
        <v>11788</v>
      </c>
      <c r="I4548" s="272" t="s">
        <v>17</v>
      </c>
      <c r="J4548" s="272" t="s">
        <v>7089</v>
      </c>
      <c r="K4548" s="273">
        <v>23.98</v>
      </c>
      <c r="L4548" s="272" t="s">
        <v>7090</v>
      </c>
    </row>
    <row r="4549" spans="1:12">
      <c r="A4549" s="272" t="s">
        <v>10732</v>
      </c>
      <c r="B4549" s="272" t="s">
        <v>10733</v>
      </c>
      <c r="C4549" s="272" t="s">
        <v>10037</v>
      </c>
      <c r="D4549" s="272" t="s">
        <v>10986</v>
      </c>
      <c r="E4549" s="273" t="s">
        <v>7087</v>
      </c>
      <c r="F4549" s="272" t="s">
        <v>7087</v>
      </c>
      <c r="G4549" s="272">
        <v>96641</v>
      </c>
      <c r="H4549" s="272" t="s">
        <v>11789</v>
      </c>
      <c r="I4549" s="272" t="s">
        <v>17</v>
      </c>
      <c r="J4549" s="272" t="s">
        <v>7089</v>
      </c>
      <c r="K4549" s="273">
        <v>16.14</v>
      </c>
      <c r="L4549" s="272" t="s">
        <v>7090</v>
      </c>
    </row>
    <row r="4550" spans="1:12">
      <c r="A4550" s="272" t="s">
        <v>10732</v>
      </c>
      <c r="B4550" s="272" t="s">
        <v>10733</v>
      </c>
      <c r="C4550" s="272" t="s">
        <v>10037</v>
      </c>
      <c r="D4550" s="272" t="s">
        <v>10986</v>
      </c>
      <c r="E4550" s="273" t="s">
        <v>7087</v>
      </c>
      <c r="F4550" s="272" t="s">
        <v>7087</v>
      </c>
      <c r="G4550" s="272">
        <v>96642</v>
      </c>
      <c r="H4550" s="272" t="s">
        <v>11790</v>
      </c>
      <c r="I4550" s="272" t="s">
        <v>17</v>
      </c>
      <c r="J4550" s="272" t="s">
        <v>7089</v>
      </c>
      <c r="K4550" s="273">
        <v>20.28</v>
      </c>
      <c r="L4550" s="272" t="s">
        <v>7090</v>
      </c>
    </row>
    <row r="4551" spans="1:12">
      <c r="A4551" s="272" t="s">
        <v>10732</v>
      </c>
      <c r="B4551" s="272" t="s">
        <v>10733</v>
      </c>
      <c r="C4551" s="272" t="s">
        <v>10037</v>
      </c>
      <c r="D4551" s="272" t="s">
        <v>10986</v>
      </c>
      <c r="E4551" s="273" t="s">
        <v>7087</v>
      </c>
      <c r="F4551" s="272" t="s">
        <v>7087</v>
      </c>
      <c r="G4551" s="272">
        <v>96643</v>
      </c>
      <c r="H4551" s="272" t="s">
        <v>11791</v>
      </c>
      <c r="I4551" s="272" t="s">
        <v>17</v>
      </c>
      <c r="J4551" s="272" t="s">
        <v>7089</v>
      </c>
      <c r="K4551" s="273">
        <v>42.15</v>
      </c>
      <c r="L4551" s="272" t="s">
        <v>7090</v>
      </c>
    </row>
    <row r="4552" spans="1:12">
      <c r="A4552" s="272" t="s">
        <v>10732</v>
      </c>
      <c r="B4552" s="272" t="s">
        <v>10733</v>
      </c>
      <c r="C4552" s="272" t="s">
        <v>10037</v>
      </c>
      <c r="D4552" s="272" t="s">
        <v>10986</v>
      </c>
      <c r="E4552" s="273" t="s">
        <v>7087</v>
      </c>
      <c r="F4552" s="272" t="s">
        <v>7087</v>
      </c>
      <c r="G4552" s="272">
        <v>96650</v>
      </c>
      <c r="H4552" s="272" t="s">
        <v>11792</v>
      </c>
      <c r="I4552" s="272" t="s">
        <v>17</v>
      </c>
      <c r="J4552" s="272" t="s">
        <v>7089</v>
      </c>
      <c r="K4552" s="273">
        <v>8.56</v>
      </c>
      <c r="L4552" s="272" t="s">
        <v>7090</v>
      </c>
    </row>
    <row r="4553" spans="1:12">
      <c r="A4553" s="272" t="s">
        <v>10732</v>
      </c>
      <c r="B4553" s="272" t="s">
        <v>10733</v>
      </c>
      <c r="C4553" s="272" t="s">
        <v>10037</v>
      </c>
      <c r="D4553" s="272" t="s">
        <v>10986</v>
      </c>
      <c r="E4553" s="273" t="s">
        <v>7087</v>
      </c>
      <c r="F4553" s="272" t="s">
        <v>7087</v>
      </c>
      <c r="G4553" s="272">
        <v>96651</v>
      </c>
      <c r="H4553" s="272" t="s">
        <v>11793</v>
      </c>
      <c r="I4553" s="272" t="s">
        <v>17</v>
      </c>
      <c r="J4553" s="272" t="s">
        <v>7089</v>
      </c>
      <c r="K4553" s="273">
        <v>8.92</v>
      </c>
      <c r="L4553" s="272" t="s">
        <v>7090</v>
      </c>
    </row>
    <row r="4554" spans="1:12">
      <c r="A4554" s="272" t="s">
        <v>10732</v>
      </c>
      <c r="B4554" s="272" t="s">
        <v>10733</v>
      </c>
      <c r="C4554" s="272" t="s">
        <v>10037</v>
      </c>
      <c r="D4554" s="272" t="s">
        <v>10986</v>
      </c>
      <c r="E4554" s="273" t="s">
        <v>7087</v>
      </c>
      <c r="F4554" s="272" t="s">
        <v>7087</v>
      </c>
      <c r="G4554" s="272">
        <v>96652</v>
      </c>
      <c r="H4554" s="272" t="s">
        <v>11794</v>
      </c>
      <c r="I4554" s="272" t="s">
        <v>17</v>
      </c>
      <c r="J4554" s="272" t="s">
        <v>7089</v>
      </c>
      <c r="K4554" s="273">
        <v>10.09</v>
      </c>
      <c r="L4554" s="272" t="s">
        <v>7090</v>
      </c>
    </row>
    <row r="4555" spans="1:12">
      <c r="A4555" s="272" t="s">
        <v>10732</v>
      </c>
      <c r="B4555" s="272" t="s">
        <v>10733</v>
      </c>
      <c r="C4555" s="272" t="s">
        <v>10037</v>
      </c>
      <c r="D4555" s="272" t="s">
        <v>10986</v>
      </c>
      <c r="E4555" s="273" t="s">
        <v>7087</v>
      </c>
      <c r="F4555" s="272" t="s">
        <v>7087</v>
      </c>
      <c r="G4555" s="272">
        <v>96653</v>
      </c>
      <c r="H4555" s="272" t="s">
        <v>11795</v>
      </c>
      <c r="I4555" s="272" t="s">
        <v>17</v>
      </c>
      <c r="J4555" s="272" t="s">
        <v>7089</v>
      </c>
      <c r="K4555" s="273">
        <v>13.14</v>
      </c>
      <c r="L4555" s="272" t="s">
        <v>7090</v>
      </c>
    </row>
    <row r="4556" spans="1:12">
      <c r="A4556" s="272" t="s">
        <v>10732</v>
      </c>
      <c r="B4556" s="272" t="s">
        <v>10733</v>
      </c>
      <c r="C4556" s="272" t="s">
        <v>10037</v>
      </c>
      <c r="D4556" s="272" t="s">
        <v>10986</v>
      </c>
      <c r="E4556" s="273" t="s">
        <v>7087</v>
      </c>
      <c r="F4556" s="272" t="s">
        <v>7087</v>
      </c>
      <c r="G4556" s="272">
        <v>96654</v>
      </c>
      <c r="H4556" s="272" t="s">
        <v>11796</v>
      </c>
      <c r="I4556" s="272" t="s">
        <v>17</v>
      </c>
      <c r="J4556" s="272" t="s">
        <v>7089</v>
      </c>
      <c r="K4556" s="273">
        <v>14.94</v>
      </c>
      <c r="L4556" s="272" t="s">
        <v>7090</v>
      </c>
    </row>
    <row r="4557" spans="1:12">
      <c r="A4557" s="272" t="s">
        <v>10732</v>
      </c>
      <c r="B4557" s="272" t="s">
        <v>10733</v>
      </c>
      <c r="C4557" s="272" t="s">
        <v>10037</v>
      </c>
      <c r="D4557" s="272" t="s">
        <v>10986</v>
      </c>
      <c r="E4557" s="273" t="s">
        <v>7087</v>
      </c>
      <c r="F4557" s="272" t="s">
        <v>7087</v>
      </c>
      <c r="G4557" s="272">
        <v>96655</v>
      </c>
      <c r="H4557" s="272" t="s">
        <v>11797</v>
      </c>
      <c r="I4557" s="272" t="s">
        <v>17</v>
      </c>
      <c r="J4557" s="272" t="s">
        <v>7089</v>
      </c>
      <c r="K4557" s="273">
        <v>19.899999999999999</v>
      </c>
      <c r="L4557" s="272" t="s">
        <v>7090</v>
      </c>
    </row>
    <row r="4558" spans="1:12">
      <c r="A4558" s="272" t="s">
        <v>10732</v>
      </c>
      <c r="B4558" s="272" t="s">
        <v>10733</v>
      </c>
      <c r="C4558" s="272" t="s">
        <v>10037</v>
      </c>
      <c r="D4558" s="272" t="s">
        <v>10986</v>
      </c>
      <c r="E4558" s="273" t="s">
        <v>7087</v>
      </c>
      <c r="F4558" s="272" t="s">
        <v>7087</v>
      </c>
      <c r="G4558" s="272">
        <v>96656</v>
      </c>
      <c r="H4558" s="272" t="s">
        <v>11798</v>
      </c>
      <c r="I4558" s="272" t="s">
        <v>17</v>
      </c>
      <c r="J4558" s="272" t="s">
        <v>7089</v>
      </c>
      <c r="K4558" s="273">
        <v>6.13</v>
      </c>
      <c r="L4558" s="272" t="s">
        <v>7090</v>
      </c>
    </row>
    <row r="4559" spans="1:12">
      <c r="A4559" s="272" t="s">
        <v>10732</v>
      </c>
      <c r="B4559" s="272" t="s">
        <v>10733</v>
      </c>
      <c r="C4559" s="272" t="s">
        <v>10037</v>
      </c>
      <c r="D4559" s="272" t="s">
        <v>10986</v>
      </c>
      <c r="E4559" s="273" t="s">
        <v>7087</v>
      </c>
      <c r="F4559" s="272" t="s">
        <v>7087</v>
      </c>
      <c r="G4559" s="272">
        <v>96657</v>
      </c>
      <c r="H4559" s="272" t="s">
        <v>11799</v>
      </c>
      <c r="I4559" s="272" t="s">
        <v>17</v>
      </c>
      <c r="J4559" s="272" t="s">
        <v>7089</v>
      </c>
      <c r="K4559" s="273">
        <v>21.94</v>
      </c>
      <c r="L4559" s="272" t="s">
        <v>7090</v>
      </c>
    </row>
    <row r="4560" spans="1:12">
      <c r="A4560" s="272" t="s">
        <v>10732</v>
      </c>
      <c r="B4560" s="272" t="s">
        <v>10733</v>
      </c>
      <c r="C4560" s="272" t="s">
        <v>10037</v>
      </c>
      <c r="D4560" s="272" t="s">
        <v>10986</v>
      </c>
      <c r="E4560" s="273" t="s">
        <v>7087</v>
      </c>
      <c r="F4560" s="272" t="s">
        <v>7087</v>
      </c>
      <c r="G4560" s="272">
        <v>96658</v>
      </c>
      <c r="H4560" s="272" t="s">
        <v>11800</v>
      </c>
      <c r="I4560" s="272" t="s">
        <v>17</v>
      </c>
      <c r="J4560" s="272" t="s">
        <v>7089</v>
      </c>
      <c r="K4560" s="273">
        <v>14.1</v>
      </c>
      <c r="L4560" s="272" t="s">
        <v>7090</v>
      </c>
    </row>
    <row r="4561" spans="1:12">
      <c r="A4561" s="272" t="s">
        <v>10732</v>
      </c>
      <c r="B4561" s="272" t="s">
        <v>10733</v>
      </c>
      <c r="C4561" s="272" t="s">
        <v>10037</v>
      </c>
      <c r="D4561" s="272" t="s">
        <v>10986</v>
      </c>
      <c r="E4561" s="273" t="s">
        <v>7087</v>
      </c>
      <c r="F4561" s="272" t="s">
        <v>7087</v>
      </c>
      <c r="G4561" s="272">
        <v>96659</v>
      </c>
      <c r="H4561" s="272" t="s">
        <v>11801</v>
      </c>
      <c r="I4561" s="272" t="s">
        <v>17</v>
      </c>
      <c r="J4561" s="272" t="s">
        <v>7089</v>
      </c>
      <c r="K4561" s="273">
        <v>7.94</v>
      </c>
      <c r="L4561" s="272" t="s">
        <v>7090</v>
      </c>
    </row>
    <row r="4562" spans="1:12">
      <c r="A4562" s="272" t="s">
        <v>10732</v>
      </c>
      <c r="B4562" s="272" t="s">
        <v>10733</v>
      </c>
      <c r="C4562" s="272" t="s">
        <v>10037</v>
      </c>
      <c r="D4562" s="272" t="s">
        <v>10986</v>
      </c>
      <c r="E4562" s="273" t="s">
        <v>7087</v>
      </c>
      <c r="F4562" s="272" t="s">
        <v>7087</v>
      </c>
      <c r="G4562" s="272">
        <v>96660</v>
      </c>
      <c r="H4562" s="272" t="s">
        <v>11802</v>
      </c>
      <c r="I4562" s="272" t="s">
        <v>17</v>
      </c>
      <c r="J4562" s="272" t="s">
        <v>7089</v>
      </c>
      <c r="K4562" s="273">
        <v>29.73</v>
      </c>
      <c r="L4562" s="272" t="s">
        <v>7090</v>
      </c>
    </row>
    <row r="4563" spans="1:12">
      <c r="A4563" s="272" t="s">
        <v>10732</v>
      </c>
      <c r="B4563" s="272" t="s">
        <v>10733</v>
      </c>
      <c r="C4563" s="272" t="s">
        <v>10037</v>
      </c>
      <c r="D4563" s="272" t="s">
        <v>10986</v>
      </c>
      <c r="E4563" s="273" t="s">
        <v>7087</v>
      </c>
      <c r="F4563" s="272" t="s">
        <v>7087</v>
      </c>
      <c r="G4563" s="272">
        <v>96661</v>
      </c>
      <c r="H4563" s="272" t="s">
        <v>11803</v>
      </c>
      <c r="I4563" s="272" t="s">
        <v>17</v>
      </c>
      <c r="J4563" s="272" t="s">
        <v>7089</v>
      </c>
      <c r="K4563" s="273">
        <v>29.45</v>
      </c>
      <c r="L4563" s="272" t="s">
        <v>7090</v>
      </c>
    </row>
    <row r="4564" spans="1:12">
      <c r="A4564" s="272" t="s">
        <v>10732</v>
      </c>
      <c r="B4564" s="272" t="s">
        <v>10733</v>
      </c>
      <c r="C4564" s="272" t="s">
        <v>10037</v>
      </c>
      <c r="D4564" s="272" t="s">
        <v>10986</v>
      </c>
      <c r="E4564" s="273" t="s">
        <v>7087</v>
      </c>
      <c r="F4564" s="272" t="s">
        <v>7087</v>
      </c>
      <c r="G4564" s="272">
        <v>96662</v>
      </c>
      <c r="H4564" s="272" t="s">
        <v>11804</v>
      </c>
      <c r="I4564" s="272" t="s">
        <v>17</v>
      </c>
      <c r="J4564" s="272" t="s">
        <v>7089</v>
      </c>
      <c r="K4564" s="273">
        <v>8.81</v>
      </c>
      <c r="L4564" s="272" t="s">
        <v>7090</v>
      </c>
    </row>
    <row r="4565" spans="1:12">
      <c r="A4565" s="272" t="s">
        <v>10732</v>
      </c>
      <c r="B4565" s="272" t="s">
        <v>10733</v>
      </c>
      <c r="C4565" s="272" t="s">
        <v>10037</v>
      </c>
      <c r="D4565" s="272" t="s">
        <v>10986</v>
      </c>
      <c r="E4565" s="273" t="s">
        <v>7087</v>
      </c>
      <c r="F4565" s="272" t="s">
        <v>7087</v>
      </c>
      <c r="G4565" s="272">
        <v>96663</v>
      </c>
      <c r="H4565" s="272" t="s">
        <v>11805</v>
      </c>
      <c r="I4565" s="272" t="s">
        <v>17</v>
      </c>
      <c r="J4565" s="272" t="s">
        <v>7089</v>
      </c>
      <c r="K4565" s="273">
        <v>14.8</v>
      </c>
      <c r="L4565" s="272" t="s">
        <v>7090</v>
      </c>
    </row>
    <row r="4566" spans="1:12">
      <c r="A4566" s="272" t="s">
        <v>10732</v>
      </c>
      <c r="B4566" s="272" t="s">
        <v>10733</v>
      </c>
      <c r="C4566" s="272" t="s">
        <v>10037</v>
      </c>
      <c r="D4566" s="272" t="s">
        <v>10986</v>
      </c>
      <c r="E4566" s="273" t="s">
        <v>7087</v>
      </c>
      <c r="F4566" s="272" t="s">
        <v>7087</v>
      </c>
      <c r="G4566" s="272">
        <v>96664</v>
      </c>
      <c r="H4566" s="272" t="s">
        <v>11806</v>
      </c>
      <c r="I4566" s="272" t="s">
        <v>17</v>
      </c>
      <c r="J4566" s="272" t="s">
        <v>7089</v>
      </c>
      <c r="K4566" s="273">
        <v>16.22</v>
      </c>
      <c r="L4566" s="272" t="s">
        <v>7090</v>
      </c>
    </row>
    <row r="4567" spans="1:12">
      <c r="A4567" s="272" t="s">
        <v>10732</v>
      </c>
      <c r="B4567" s="272" t="s">
        <v>10733</v>
      </c>
      <c r="C4567" s="272" t="s">
        <v>10037</v>
      </c>
      <c r="D4567" s="272" t="s">
        <v>10986</v>
      </c>
      <c r="E4567" s="273" t="s">
        <v>7087</v>
      </c>
      <c r="F4567" s="272" t="s">
        <v>7087</v>
      </c>
      <c r="G4567" s="272">
        <v>96665</v>
      </c>
      <c r="H4567" s="272" t="s">
        <v>11807</v>
      </c>
      <c r="I4567" s="272" t="s">
        <v>17</v>
      </c>
      <c r="J4567" s="272" t="s">
        <v>7089</v>
      </c>
      <c r="K4567" s="273">
        <v>11.14</v>
      </c>
      <c r="L4567" s="272" t="s">
        <v>7090</v>
      </c>
    </row>
    <row r="4568" spans="1:12">
      <c r="A4568" s="272" t="s">
        <v>10732</v>
      </c>
      <c r="B4568" s="272" t="s">
        <v>10733</v>
      </c>
      <c r="C4568" s="272" t="s">
        <v>10037</v>
      </c>
      <c r="D4568" s="272" t="s">
        <v>10986</v>
      </c>
      <c r="E4568" s="273" t="s">
        <v>7087</v>
      </c>
      <c r="F4568" s="272" t="s">
        <v>7087</v>
      </c>
      <c r="G4568" s="272">
        <v>96666</v>
      </c>
      <c r="H4568" s="272" t="s">
        <v>11808</v>
      </c>
      <c r="I4568" s="272" t="s">
        <v>17</v>
      </c>
      <c r="J4568" s="272" t="s">
        <v>7089</v>
      </c>
      <c r="K4568" s="273">
        <v>15.85</v>
      </c>
      <c r="L4568" s="272" t="s">
        <v>7090</v>
      </c>
    </row>
    <row r="4569" spans="1:12">
      <c r="A4569" s="272" t="s">
        <v>10732</v>
      </c>
      <c r="B4569" s="272" t="s">
        <v>10733</v>
      </c>
      <c r="C4569" s="272" t="s">
        <v>10037</v>
      </c>
      <c r="D4569" s="272" t="s">
        <v>10986</v>
      </c>
      <c r="E4569" s="273" t="s">
        <v>7087</v>
      </c>
      <c r="F4569" s="272" t="s">
        <v>7087</v>
      </c>
      <c r="G4569" s="272">
        <v>96667</v>
      </c>
      <c r="H4569" s="272" t="s">
        <v>11809</v>
      </c>
      <c r="I4569" s="272" t="s">
        <v>17</v>
      </c>
      <c r="J4569" s="272" t="s">
        <v>7089</v>
      </c>
      <c r="K4569" s="273">
        <v>22.22</v>
      </c>
      <c r="L4569" s="272" t="s">
        <v>7090</v>
      </c>
    </row>
    <row r="4570" spans="1:12">
      <c r="A4570" s="272" t="s">
        <v>10732</v>
      </c>
      <c r="B4570" s="272" t="s">
        <v>10733</v>
      </c>
      <c r="C4570" s="272" t="s">
        <v>10037</v>
      </c>
      <c r="D4570" s="272" t="s">
        <v>10986</v>
      </c>
      <c r="E4570" s="273" t="s">
        <v>7087</v>
      </c>
      <c r="F4570" s="272" t="s">
        <v>7087</v>
      </c>
      <c r="G4570" s="272">
        <v>96684</v>
      </c>
      <c r="H4570" s="272" t="s">
        <v>11810</v>
      </c>
      <c r="I4570" s="272" t="s">
        <v>17</v>
      </c>
      <c r="J4570" s="272" t="s">
        <v>7089</v>
      </c>
      <c r="K4570" s="273">
        <v>11.03</v>
      </c>
      <c r="L4570" s="272" t="s">
        <v>7090</v>
      </c>
    </row>
    <row r="4571" spans="1:12">
      <c r="A4571" s="272" t="s">
        <v>10732</v>
      </c>
      <c r="B4571" s="272" t="s">
        <v>10733</v>
      </c>
      <c r="C4571" s="272" t="s">
        <v>10037</v>
      </c>
      <c r="D4571" s="272" t="s">
        <v>10986</v>
      </c>
      <c r="E4571" s="273" t="s">
        <v>7087</v>
      </c>
      <c r="F4571" s="272" t="s">
        <v>7087</v>
      </c>
      <c r="G4571" s="272">
        <v>96685</v>
      </c>
      <c r="H4571" s="272" t="s">
        <v>11811</v>
      </c>
      <c r="I4571" s="272" t="s">
        <v>17</v>
      </c>
      <c r="J4571" s="272" t="s">
        <v>7089</v>
      </c>
      <c r="K4571" s="273">
        <v>11.39</v>
      </c>
      <c r="L4571" s="272" t="s">
        <v>7090</v>
      </c>
    </row>
    <row r="4572" spans="1:12">
      <c r="A4572" s="272" t="s">
        <v>10732</v>
      </c>
      <c r="B4572" s="272" t="s">
        <v>10733</v>
      </c>
      <c r="C4572" s="272" t="s">
        <v>10037</v>
      </c>
      <c r="D4572" s="272" t="s">
        <v>10986</v>
      </c>
      <c r="E4572" s="273" t="s">
        <v>7087</v>
      </c>
      <c r="F4572" s="272" t="s">
        <v>7087</v>
      </c>
      <c r="G4572" s="272">
        <v>96686</v>
      </c>
      <c r="H4572" s="272" t="s">
        <v>11812</v>
      </c>
      <c r="I4572" s="272" t="s">
        <v>17</v>
      </c>
      <c r="J4572" s="272" t="s">
        <v>7089</v>
      </c>
      <c r="K4572" s="273">
        <v>14.15</v>
      </c>
      <c r="L4572" s="272" t="s">
        <v>7090</v>
      </c>
    </row>
    <row r="4573" spans="1:12">
      <c r="A4573" s="272" t="s">
        <v>10732</v>
      </c>
      <c r="B4573" s="272" t="s">
        <v>10733</v>
      </c>
      <c r="C4573" s="272" t="s">
        <v>10037</v>
      </c>
      <c r="D4573" s="272" t="s">
        <v>10986</v>
      </c>
      <c r="E4573" s="273" t="s">
        <v>7087</v>
      </c>
      <c r="F4573" s="272" t="s">
        <v>7087</v>
      </c>
      <c r="G4573" s="272">
        <v>96687</v>
      </c>
      <c r="H4573" s="272" t="s">
        <v>11813</v>
      </c>
      <c r="I4573" s="272" t="s">
        <v>17</v>
      </c>
      <c r="J4573" s="272" t="s">
        <v>7089</v>
      </c>
      <c r="K4573" s="273">
        <v>17.2</v>
      </c>
      <c r="L4573" s="272" t="s">
        <v>7090</v>
      </c>
    </row>
    <row r="4574" spans="1:12">
      <c r="A4574" s="272" t="s">
        <v>10732</v>
      </c>
      <c r="B4574" s="272" t="s">
        <v>10733</v>
      </c>
      <c r="C4574" s="272" t="s">
        <v>10037</v>
      </c>
      <c r="D4574" s="272" t="s">
        <v>10986</v>
      </c>
      <c r="E4574" s="273" t="s">
        <v>7087</v>
      </c>
      <c r="F4574" s="272" t="s">
        <v>7087</v>
      </c>
      <c r="G4574" s="272">
        <v>96688</v>
      </c>
      <c r="H4574" s="272" t="s">
        <v>11814</v>
      </c>
      <c r="I4574" s="272" t="s">
        <v>17</v>
      </c>
      <c r="J4574" s="272" t="s">
        <v>7089</v>
      </c>
      <c r="K4574" s="273">
        <v>20.8</v>
      </c>
      <c r="L4574" s="272" t="s">
        <v>7090</v>
      </c>
    </row>
    <row r="4575" spans="1:12">
      <c r="A4575" s="272" t="s">
        <v>10732</v>
      </c>
      <c r="B4575" s="272" t="s">
        <v>10733</v>
      </c>
      <c r="C4575" s="272" t="s">
        <v>10037</v>
      </c>
      <c r="D4575" s="272" t="s">
        <v>10986</v>
      </c>
      <c r="E4575" s="273" t="s">
        <v>7087</v>
      </c>
      <c r="F4575" s="272" t="s">
        <v>7087</v>
      </c>
      <c r="G4575" s="272">
        <v>96689</v>
      </c>
      <c r="H4575" s="272" t="s">
        <v>11815</v>
      </c>
      <c r="I4575" s="272" t="s">
        <v>17</v>
      </c>
      <c r="J4575" s="272" t="s">
        <v>7089</v>
      </c>
      <c r="K4575" s="273">
        <v>25.76</v>
      </c>
      <c r="L4575" s="272" t="s">
        <v>7090</v>
      </c>
    </row>
    <row r="4576" spans="1:12">
      <c r="A4576" s="272" t="s">
        <v>10732</v>
      </c>
      <c r="B4576" s="272" t="s">
        <v>10733</v>
      </c>
      <c r="C4576" s="272" t="s">
        <v>10037</v>
      </c>
      <c r="D4576" s="272" t="s">
        <v>10986</v>
      </c>
      <c r="E4576" s="273" t="s">
        <v>7087</v>
      </c>
      <c r="F4576" s="272" t="s">
        <v>7087</v>
      </c>
      <c r="G4576" s="272">
        <v>96690</v>
      </c>
      <c r="H4576" s="272" t="s">
        <v>11816</v>
      </c>
      <c r="I4576" s="272" t="s">
        <v>17</v>
      </c>
      <c r="J4576" s="272" t="s">
        <v>7089</v>
      </c>
      <c r="K4576" s="273">
        <v>28.8</v>
      </c>
      <c r="L4576" s="272" t="s">
        <v>7090</v>
      </c>
    </row>
    <row r="4577" spans="1:12">
      <c r="A4577" s="272" t="s">
        <v>10732</v>
      </c>
      <c r="B4577" s="272" t="s">
        <v>10733</v>
      </c>
      <c r="C4577" s="272" t="s">
        <v>10037</v>
      </c>
      <c r="D4577" s="272" t="s">
        <v>10986</v>
      </c>
      <c r="E4577" s="273" t="s">
        <v>7087</v>
      </c>
      <c r="F4577" s="272" t="s">
        <v>7087</v>
      </c>
      <c r="G4577" s="272">
        <v>96691</v>
      </c>
      <c r="H4577" s="272" t="s">
        <v>11817</v>
      </c>
      <c r="I4577" s="272" t="s">
        <v>17</v>
      </c>
      <c r="J4577" s="272" t="s">
        <v>7089</v>
      </c>
      <c r="K4577" s="273">
        <v>36.65</v>
      </c>
      <c r="L4577" s="272" t="s">
        <v>7090</v>
      </c>
    </row>
    <row r="4578" spans="1:12">
      <c r="A4578" s="272" t="s">
        <v>10732</v>
      </c>
      <c r="B4578" s="272" t="s">
        <v>10733</v>
      </c>
      <c r="C4578" s="272" t="s">
        <v>10037</v>
      </c>
      <c r="D4578" s="272" t="s">
        <v>10986</v>
      </c>
      <c r="E4578" s="273" t="s">
        <v>7087</v>
      </c>
      <c r="F4578" s="272" t="s">
        <v>7087</v>
      </c>
      <c r="G4578" s="272">
        <v>96692</v>
      </c>
      <c r="H4578" s="272" t="s">
        <v>11818</v>
      </c>
      <c r="I4578" s="272" t="s">
        <v>17</v>
      </c>
      <c r="J4578" s="272" t="s">
        <v>7089</v>
      </c>
      <c r="K4578" s="273">
        <v>40.61</v>
      </c>
      <c r="L4578" s="272" t="s">
        <v>7090</v>
      </c>
    </row>
    <row r="4579" spans="1:12">
      <c r="A4579" s="272" t="s">
        <v>10732</v>
      </c>
      <c r="B4579" s="272" t="s">
        <v>10733</v>
      </c>
      <c r="C4579" s="272" t="s">
        <v>10037</v>
      </c>
      <c r="D4579" s="272" t="s">
        <v>10986</v>
      </c>
      <c r="E4579" s="273" t="s">
        <v>7087</v>
      </c>
      <c r="F4579" s="272" t="s">
        <v>7087</v>
      </c>
      <c r="G4579" s="272">
        <v>96693</v>
      </c>
      <c r="H4579" s="272" t="s">
        <v>11819</v>
      </c>
      <c r="I4579" s="272" t="s">
        <v>17</v>
      </c>
      <c r="J4579" s="272" t="s">
        <v>7089</v>
      </c>
      <c r="K4579" s="273">
        <v>54.63</v>
      </c>
      <c r="L4579" s="272" t="s">
        <v>7090</v>
      </c>
    </row>
    <row r="4580" spans="1:12">
      <c r="A4580" s="272" t="s">
        <v>10732</v>
      </c>
      <c r="B4580" s="272" t="s">
        <v>10733</v>
      </c>
      <c r="C4580" s="272" t="s">
        <v>10037</v>
      </c>
      <c r="D4580" s="272" t="s">
        <v>10986</v>
      </c>
      <c r="E4580" s="273" t="s">
        <v>7087</v>
      </c>
      <c r="F4580" s="272" t="s">
        <v>7087</v>
      </c>
      <c r="G4580" s="272">
        <v>96694</v>
      </c>
      <c r="H4580" s="272" t="s">
        <v>11820</v>
      </c>
      <c r="I4580" s="272" t="s">
        <v>17</v>
      </c>
      <c r="J4580" s="272" t="s">
        <v>7089</v>
      </c>
      <c r="K4580" s="273">
        <v>85</v>
      </c>
      <c r="L4580" s="272" t="s">
        <v>7090</v>
      </c>
    </row>
    <row r="4581" spans="1:12">
      <c r="A4581" s="272" t="s">
        <v>10732</v>
      </c>
      <c r="B4581" s="272" t="s">
        <v>10733</v>
      </c>
      <c r="C4581" s="272" t="s">
        <v>10037</v>
      </c>
      <c r="D4581" s="272" t="s">
        <v>10986</v>
      </c>
      <c r="E4581" s="273" t="s">
        <v>7087</v>
      </c>
      <c r="F4581" s="272" t="s">
        <v>7087</v>
      </c>
      <c r="G4581" s="272">
        <v>96695</v>
      </c>
      <c r="H4581" s="272" t="s">
        <v>11821</v>
      </c>
      <c r="I4581" s="272" t="s">
        <v>17</v>
      </c>
      <c r="J4581" s="272" t="s">
        <v>7089</v>
      </c>
      <c r="K4581" s="273">
        <v>93.55</v>
      </c>
      <c r="L4581" s="272" t="s">
        <v>7090</v>
      </c>
    </row>
    <row r="4582" spans="1:12">
      <c r="A4582" s="272" t="s">
        <v>10732</v>
      </c>
      <c r="B4582" s="272" t="s">
        <v>10733</v>
      </c>
      <c r="C4582" s="272" t="s">
        <v>10037</v>
      </c>
      <c r="D4582" s="272" t="s">
        <v>10986</v>
      </c>
      <c r="E4582" s="273" t="s">
        <v>7087</v>
      </c>
      <c r="F4582" s="272" t="s">
        <v>7087</v>
      </c>
      <c r="G4582" s="272">
        <v>96696</v>
      </c>
      <c r="H4582" s="272" t="s">
        <v>11822</v>
      </c>
      <c r="I4582" s="272" t="s">
        <v>17</v>
      </c>
      <c r="J4582" s="272" t="s">
        <v>7089</v>
      </c>
      <c r="K4582" s="273">
        <v>106.05</v>
      </c>
      <c r="L4582" s="272" t="s">
        <v>7090</v>
      </c>
    </row>
    <row r="4583" spans="1:12">
      <c r="A4583" s="272" t="s">
        <v>10732</v>
      </c>
      <c r="B4583" s="272" t="s">
        <v>10733</v>
      </c>
      <c r="C4583" s="272" t="s">
        <v>10037</v>
      </c>
      <c r="D4583" s="272" t="s">
        <v>10986</v>
      </c>
      <c r="E4583" s="273" t="s">
        <v>7087</v>
      </c>
      <c r="F4583" s="272" t="s">
        <v>7087</v>
      </c>
      <c r="G4583" s="272">
        <v>96697</v>
      </c>
      <c r="H4583" s="272" t="s">
        <v>11823</v>
      </c>
      <c r="I4583" s="272" t="s">
        <v>17</v>
      </c>
      <c r="J4583" s="272" t="s">
        <v>7089</v>
      </c>
      <c r="K4583" s="273">
        <v>310.93</v>
      </c>
      <c r="L4583" s="272" t="s">
        <v>7090</v>
      </c>
    </row>
    <row r="4584" spans="1:12">
      <c r="A4584" s="272" t="s">
        <v>10732</v>
      </c>
      <c r="B4584" s="272" t="s">
        <v>10733</v>
      </c>
      <c r="C4584" s="272" t="s">
        <v>10037</v>
      </c>
      <c r="D4584" s="272" t="s">
        <v>10986</v>
      </c>
      <c r="E4584" s="273" t="s">
        <v>7087</v>
      </c>
      <c r="F4584" s="272" t="s">
        <v>7087</v>
      </c>
      <c r="G4584" s="272">
        <v>96698</v>
      </c>
      <c r="H4584" s="272" t="s">
        <v>11824</v>
      </c>
      <c r="I4584" s="272" t="s">
        <v>17</v>
      </c>
      <c r="J4584" s="272" t="s">
        <v>7089</v>
      </c>
      <c r="K4584" s="273">
        <v>7.78</v>
      </c>
      <c r="L4584" s="272" t="s">
        <v>7090</v>
      </c>
    </row>
    <row r="4585" spans="1:12">
      <c r="A4585" s="272" t="s">
        <v>10732</v>
      </c>
      <c r="B4585" s="272" t="s">
        <v>10733</v>
      </c>
      <c r="C4585" s="272" t="s">
        <v>10037</v>
      </c>
      <c r="D4585" s="272" t="s">
        <v>10986</v>
      </c>
      <c r="E4585" s="273" t="s">
        <v>7087</v>
      </c>
      <c r="F4585" s="272" t="s">
        <v>7087</v>
      </c>
      <c r="G4585" s="272">
        <v>96699</v>
      </c>
      <c r="H4585" s="272" t="s">
        <v>11825</v>
      </c>
      <c r="I4585" s="272" t="s">
        <v>17</v>
      </c>
      <c r="J4585" s="272" t="s">
        <v>7089</v>
      </c>
      <c r="K4585" s="273">
        <v>23.59</v>
      </c>
      <c r="L4585" s="272" t="s">
        <v>7090</v>
      </c>
    </row>
    <row r="4586" spans="1:12">
      <c r="A4586" s="272" t="s">
        <v>10732</v>
      </c>
      <c r="B4586" s="272" t="s">
        <v>10733</v>
      </c>
      <c r="C4586" s="272" t="s">
        <v>10037</v>
      </c>
      <c r="D4586" s="272" t="s">
        <v>10986</v>
      </c>
      <c r="E4586" s="273" t="s">
        <v>7087</v>
      </c>
      <c r="F4586" s="272" t="s">
        <v>7087</v>
      </c>
      <c r="G4586" s="272">
        <v>96700</v>
      </c>
      <c r="H4586" s="272" t="s">
        <v>11826</v>
      </c>
      <c r="I4586" s="272" t="s">
        <v>17</v>
      </c>
      <c r="J4586" s="272" t="s">
        <v>7089</v>
      </c>
      <c r="K4586" s="273">
        <v>15.75</v>
      </c>
      <c r="L4586" s="272" t="s">
        <v>7090</v>
      </c>
    </row>
    <row r="4587" spans="1:12">
      <c r="A4587" s="272" t="s">
        <v>10732</v>
      </c>
      <c r="B4587" s="272" t="s">
        <v>10733</v>
      </c>
      <c r="C4587" s="272" t="s">
        <v>10037</v>
      </c>
      <c r="D4587" s="272" t="s">
        <v>10986</v>
      </c>
      <c r="E4587" s="273" t="s">
        <v>7087</v>
      </c>
      <c r="F4587" s="272" t="s">
        <v>7087</v>
      </c>
      <c r="G4587" s="272">
        <v>96701</v>
      </c>
      <c r="H4587" s="272" t="s">
        <v>11827</v>
      </c>
      <c r="I4587" s="272" t="s">
        <v>17</v>
      </c>
      <c r="J4587" s="272" t="s">
        <v>7089</v>
      </c>
      <c r="K4587" s="273">
        <v>10.65</v>
      </c>
      <c r="L4587" s="272" t="s">
        <v>7090</v>
      </c>
    </row>
    <row r="4588" spans="1:12">
      <c r="A4588" s="272" t="s">
        <v>10732</v>
      </c>
      <c r="B4588" s="272" t="s">
        <v>10733</v>
      </c>
      <c r="C4588" s="272" t="s">
        <v>10037</v>
      </c>
      <c r="D4588" s="272" t="s">
        <v>10986</v>
      </c>
      <c r="E4588" s="273" t="s">
        <v>7087</v>
      </c>
      <c r="F4588" s="272" t="s">
        <v>7087</v>
      </c>
      <c r="G4588" s="272">
        <v>96702</v>
      </c>
      <c r="H4588" s="272" t="s">
        <v>11828</v>
      </c>
      <c r="I4588" s="272" t="s">
        <v>17</v>
      </c>
      <c r="J4588" s="272" t="s">
        <v>7089</v>
      </c>
      <c r="K4588" s="273">
        <v>10.98</v>
      </c>
      <c r="L4588" s="272" t="s">
        <v>7090</v>
      </c>
    </row>
    <row r="4589" spans="1:12">
      <c r="A4589" s="272" t="s">
        <v>10732</v>
      </c>
      <c r="B4589" s="272" t="s">
        <v>10733</v>
      </c>
      <c r="C4589" s="272" t="s">
        <v>10037</v>
      </c>
      <c r="D4589" s="272" t="s">
        <v>10986</v>
      </c>
      <c r="E4589" s="273" t="s">
        <v>7087</v>
      </c>
      <c r="F4589" s="272" t="s">
        <v>7087</v>
      </c>
      <c r="G4589" s="272">
        <v>96703</v>
      </c>
      <c r="H4589" s="272" t="s">
        <v>11829</v>
      </c>
      <c r="I4589" s="272" t="s">
        <v>17</v>
      </c>
      <c r="J4589" s="272" t="s">
        <v>7089</v>
      </c>
      <c r="K4589" s="273">
        <v>18.71</v>
      </c>
      <c r="L4589" s="272" t="s">
        <v>7090</v>
      </c>
    </row>
    <row r="4590" spans="1:12">
      <c r="A4590" s="272" t="s">
        <v>10732</v>
      </c>
      <c r="B4590" s="272" t="s">
        <v>10733</v>
      </c>
      <c r="C4590" s="272" t="s">
        <v>10037</v>
      </c>
      <c r="D4590" s="272" t="s">
        <v>10986</v>
      </c>
      <c r="E4590" s="273" t="s">
        <v>7087</v>
      </c>
      <c r="F4590" s="272" t="s">
        <v>7087</v>
      </c>
      <c r="G4590" s="272">
        <v>96704</v>
      </c>
      <c r="H4590" s="272" t="s">
        <v>11830</v>
      </c>
      <c r="I4590" s="272" t="s">
        <v>17</v>
      </c>
      <c r="J4590" s="272" t="s">
        <v>7089</v>
      </c>
      <c r="K4590" s="273">
        <v>18.989999999999998</v>
      </c>
      <c r="L4590" s="272" t="s">
        <v>7090</v>
      </c>
    </row>
    <row r="4591" spans="1:12">
      <c r="A4591" s="272" t="s">
        <v>10732</v>
      </c>
      <c r="B4591" s="272" t="s">
        <v>10733</v>
      </c>
      <c r="C4591" s="272" t="s">
        <v>10037</v>
      </c>
      <c r="D4591" s="272" t="s">
        <v>10986</v>
      </c>
      <c r="E4591" s="273" t="s">
        <v>7087</v>
      </c>
      <c r="F4591" s="272" t="s">
        <v>7087</v>
      </c>
      <c r="G4591" s="272">
        <v>96705</v>
      </c>
      <c r="H4591" s="272" t="s">
        <v>11831</v>
      </c>
      <c r="I4591" s="272" t="s">
        <v>17</v>
      </c>
      <c r="J4591" s="272" t="s">
        <v>7089</v>
      </c>
      <c r="K4591" s="273">
        <v>22.71</v>
      </c>
      <c r="L4591" s="272" t="s">
        <v>7090</v>
      </c>
    </row>
    <row r="4592" spans="1:12">
      <c r="A4592" s="272" t="s">
        <v>10732</v>
      </c>
      <c r="B4592" s="272" t="s">
        <v>10733</v>
      </c>
      <c r="C4592" s="272" t="s">
        <v>10037</v>
      </c>
      <c r="D4592" s="272" t="s">
        <v>10986</v>
      </c>
      <c r="E4592" s="273" t="s">
        <v>7087</v>
      </c>
      <c r="F4592" s="272" t="s">
        <v>7087</v>
      </c>
      <c r="G4592" s="272">
        <v>96706</v>
      </c>
      <c r="H4592" s="272" t="s">
        <v>11832</v>
      </c>
      <c r="I4592" s="272" t="s">
        <v>17</v>
      </c>
      <c r="J4592" s="272" t="s">
        <v>7089</v>
      </c>
      <c r="K4592" s="273">
        <v>33.479999999999997</v>
      </c>
      <c r="L4592" s="272" t="s">
        <v>7090</v>
      </c>
    </row>
    <row r="4593" spans="1:12">
      <c r="A4593" s="272" t="s">
        <v>10732</v>
      </c>
      <c r="B4593" s="272" t="s">
        <v>10733</v>
      </c>
      <c r="C4593" s="272" t="s">
        <v>10037</v>
      </c>
      <c r="D4593" s="272" t="s">
        <v>10986</v>
      </c>
      <c r="E4593" s="273" t="s">
        <v>7087</v>
      </c>
      <c r="F4593" s="272" t="s">
        <v>7087</v>
      </c>
      <c r="G4593" s="272">
        <v>96707</v>
      </c>
      <c r="H4593" s="272" t="s">
        <v>11833</v>
      </c>
      <c r="I4593" s="272" t="s">
        <v>17</v>
      </c>
      <c r="J4593" s="272" t="s">
        <v>7089</v>
      </c>
      <c r="K4593" s="273">
        <v>53.49</v>
      </c>
      <c r="L4593" s="272" t="s">
        <v>7090</v>
      </c>
    </row>
    <row r="4594" spans="1:12">
      <c r="A4594" s="272" t="s">
        <v>10732</v>
      </c>
      <c r="B4594" s="272" t="s">
        <v>10733</v>
      </c>
      <c r="C4594" s="272" t="s">
        <v>10037</v>
      </c>
      <c r="D4594" s="272" t="s">
        <v>10986</v>
      </c>
      <c r="E4594" s="273" t="s">
        <v>7087</v>
      </c>
      <c r="F4594" s="272" t="s">
        <v>7087</v>
      </c>
      <c r="G4594" s="272">
        <v>96708</v>
      </c>
      <c r="H4594" s="272" t="s">
        <v>11834</v>
      </c>
      <c r="I4594" s="272" t="s">
        <v>17</v>
      </c>
      <c r="J4594" s="272" t="s">
        <v>7089</v>
      </c>
      <c r="K4594" s="273">
        <v>80.77</v>
      </c>
      <c r="L4594" s="272" t="s">
        <v>7090</v>
      </c>
    </row>
    <row r="4595" spans="1:12">
      <c r="A4595" s="272" t="s">
        <v>10732</v>
      </c>
      <c r="B4595" s="272" t="s">
        <v>10733</v>
      </c>
      <c r="C4595" s="272" t="s">
        <v>10037</v>
      </c>
      <c r="D4595" s="272" t="s">
        <v>10986</v>
      </c>
      <c r="E4595" s="273" t="s">
        <v>7087</v>
      </c>
      <c r="F4595" s="272" t="s">
        <v>7087</v>
      </c>
      <c r="G4595" s="272">
        <v>96709</v>
      </c>
      <c r="H4595" s="272" t="s">
        <v>11835</v>
      </c>
      <c r="I4595" s="272" t="s">
        <v>17</v>
      </c>
      <c r="J4595" s="272" t="s">
        <v>7089</v>
      </c>
      <c r="K4595" s="273">
        <v>103</v>
      </c>
      <c r="L4595" s="272" t="s">
        <v>7090</v>
      </c>
    </row>
    <row r="4596" spans="1:12">
      <c r="A4596" s="272" t="s">
        <v>10732</v>
      </c>
      <c r="B4596" s="272" t="s">
        <v>10733</v>
      </c>
      <c r="C4596" s="272" t="s">
        <v>10037</v>
      </c>
      <c r="D4596" s="272" t="s">
        <v>10986</v>
      </c>
      <c r="E4596" s="273" t="s">
        <v>7087</v>
      </c>
      <c r="F4596" s="272" t="s">
        <v>7087</v>
      </c>
      <c r="G4596" s="272">
        <v>96710</v>
      </c>
      <c r="H4596" s="272" t="s">
        <v>11836</v>
      </c>
      <c r="I4596" s="272" t="s">
        <v>17</v>
      </c>
      <c r="J4596" s="272" t="s">
        <v>7089</v>
      </c>
      <c r="K4596" s="273">
        <v>14.44</v>
      </c>
      <c r="L4596" s="272" t="s">
        <v>7090</v>
      </c>
    </row>
    <row r="4597" spans="1:12">
      <c r="A4597" s="272" t="s">
        <v>10732</v>
      </c>
      <c r="B4597" s="272" t="s">
        <v>10733</v>
      </c>
      <c r="C4597" s="272" t="s">
        <v>10037</v>
      </c>
      <c r="D4597" s="272" t="s">
        <v>10986</v>
      </c>
      <c r="E4597" s="273" t="s">
        <v>7087</v>
      </c>
      <c r="F4597" s="272" t="s">
        <v>7087</v>
      </c>
      <c r="G4597" s="272">
        <v>96711</v>
      </c>
      <c r="H4597" s="272" t="s">
        <v>11837</v>
      </c>
      <c r="I4597" s="272" t="s">
        <v>17</v>
      </c>
      <c r="J4597" s="272" t="s">
        <v>7089</v>
      </c>
      <c r="K4597" s="273">
        <v>21.26</v>
      </c>
      <c r="L4597" s="272" t="s">
        <v>7090</v>
      </c>
    </row>
    <row r="4598" spans="1:12">
      <c r="A4598" s="272" t="s">
        <v>10732</v>
      </c>
      <c r="B4598" s="272" t="s">
        <v>10733</v>
      </c>
      <c r="C4598" s="272" t="s">
        <v>10037</v>
      </c>
      <c r="D4598" s="272" t="s">
        <v>10986</v>
      </c>
      <c r="E4598" s="273" t="s">
        <v>7087</v>
      </c>
      <c r="F4598" s="272" t="s">
        <v>7087</v>
      </c>
      <c r="G4598" s="272">
        <v>96712</v>
      </c>
      <c r="H4598" s="272" t="s">
        <v>11838</v>
      </c>
      <c r="I4598" s="272" t="s">
        <v>17</v>
      </c>
      <c r="J4598" s="272" t="s">
        <v>7089</v>
      </c>
      <c r="K4598" s="273">
        <v>30.02</v>
      </c>
      <c r="L4598" s="272" t="s">
        <v>7090</v>
      </c>
    </row>
    <row r="4599" spans="1:12">
      <c r="A4599" s="272" t="s">
        <v>10732</v>
      </c>
      <c r="B4599" s="272" t="s">
        <v>10733</v>
      </c>
      <c r="C4599" s="272" t="s">
        <v>10037</v>
      </c>
      <c r="D4599" s="272" t="s">
        <v>10986</v>
      </c>
      <c r="E4599" s="273" t="s">
        <v>7087</v>
      </c>
      <c r="F4599" s="272" t="s">
        <v>7087</v>
      </c>
      <c r="G4599" s="272">
        <v>96713</v>
      </c>
      <c r="H4599" s="272" t="s">
        <v>11839</v>
      </c>
      <c r="I4599" s="272" t="s">
        <v>17</v>
      </c>
      <c r="J4599" s="272" t="s">
        <v>7089</v>
      </c>
      <c r="K4599" s="273">
        <v>45.69</v>
      </c>
      <c r="L4599" s="272" t="s">
        <v>7090</v>
      </c>
    </row>
    <row r="4600" spans="1:12">
      <c r="A4600" s="272" t="s">
        <v>10732</v>
      </c>
      <c r="B4600" s="272" t="s">
        <v>10733</v>
      </c>
      <c r="C4600" s="272" t="s">
        <v>10037</v>
      </c>
      <c r="D4600" s="272" t="s">
        <v>10986</v>
      </c>
      <c r="E4600" s="273" t="s">
        <v>7087</v>
      </c>
      <c r="F4600" s="272" t="s">
        <v>7087</v>
      </c>
      <c r="G4600" s="272">
        <v>96714</v>
      </c>
      <c r="H4600" s="272" t="s">
        <v>11840</v>
      </c>
      <c r="I4600" s="272" t="s">
        <v>17</v>
      </c>
      <c r="J4600" s="272" t="s">
        <v>7089</v>
      </c>
      <c r="K4600" s="273">
        <v>64.75</v>
      </c>
      <c r="L4600" s="272" t="s">
        <v>7090</v>
      </c>
    </row>
    <row r="4601" spans="1:12">
      <c r="A4601" s="272" t="s">
        <v>10732</v>
      </c>
      <c r="B4601" s="272" t="s">
        <v>10733</v>
      </c>
      <c r="C4601" s="272" t="s">
        <v>10037</v>
      </c>
      <c r="D4601" s="272" t="s">
        <v>10986</v>
      </c>
      <c r="E4601" s="273" t="s">
        <v>7087</v>
      </c>
      <c r="F4601" s="272" t="s">
        <v>7087</v>
      </c>
      <c r="G4601" s="272">
        <v>96715</v>
      </c>
      <c r="H4601" s="272" t="s">
        <v>11841</v>
      </c>
      <c r="I4601" s="272" t="s">
        <v>17</v>
      </c>
      <c r="J4601" s="272" t="s">
        <v>7089</v>
      </c>
      <c r="K4601" s="273">
        <v>114.31</v>
      </c>
      <c r="L4601" s="272" t="s">
        <v>7090</v>
      </c>
    </row>
    <row r="4602" spans="1:12">
      <c r="A4602" s="272" t="s">
        <v>10732</v>
      </c>
      <c r="B4602" s="272" t="s">
        <v>10733</v>
      </c>
      <c r="C4602" s="272" t="s">
        <v>10037</v>
      </c>
      <c r="D4602" s="272" t="s">
        <v>10986</v>
      </c>
      <c r="E4602" s="273" t="s">
        <v>7087</v>
      </c>
      <c r="F4602" s="272" t="s">
        <v>7087</v>
      </c>
      <c r="G4602" s="272">
        <v>96716</v>
      </c>
      <c r="H4602" s="272" t="s">
        <v>11842</v>
      </c>
      <c r="I4602" s="272" t="s">
        <v>17</v>
      </c>
      <c r="J4602" s="272" t="s">
        <v>7089</v>
      </c>
      <c r="K4602" s="273">
        <v>148.65</v>
      </c>
      <c r="L4602" s="272" t="s">
        <v>7090</v>
      </c>
    </row>
    <row r="4603" spans="1:12">
      <c r="A4603" s="272" t="s">
        <v>10732</v>
      </c>
      <c r="B4603" s="272" t="s">
        <v>10733</v>
      </c>
      <c r="C4603" s="272" t="s">
        <v>10037</v>
      </c>
      <c r="D4603" s="272" t="s">
        <v>10986</v>
      </c>
      <c r="E4603" s="273" t="s">
        <v>7087</v>
      </c>
      <c r="F4603" s="272" t="s">
        <v>7087</v>
      </c>
      <c r="G4603" s="272">
        <v>96717</v>
      </c>
      <c r="H4603" s="272" t="s">
        <v>11843</v>
      </c>
      <c r="I4603" s="272" t="s">
        <v>17</v>
      </c>
      <c r="J4603" s="272" t="s">
        <v>7089</v>
      </c>
      <c r="K4603" s="273">
        <v>283.77999999999997</v>
      </c>
      <c r="L4603" s="272" t="s">
        <v>7090</v>
      </c>
    </row>
    <row r="4604" spans="1:12">
      <c r="A4604" s="272" t="s">
        <v>10732</v>
      </c>
      <c r="B4604" s="272" t="s">
        <v>10733</v>
      </c>
      <c r="C4604" s="272" t="s">
        <v>10037</v>
      </c>
      <c r="D4604" s="272" t="s">
        <v>10986</v>
      </c>
      <c r="E4604" s="273" t="s">
        <v>7087</v>
      </c>
      <c r="F4604" s="272" t="s">
        <v>7087</v>
      </c>
      <c r="G4604" s="272">
        <v>96736</v>
      </c>
      <c r="H4604" s="272" t="s">
        <v>11844</v>
      </c>
      <c r="I4604" s="272" t="s">
        <v>17</v>
      </c>
      <c r="J4604" s="272" t="s">
        <v>7089</v>
      </c>
      <c r="K4604" s="273">
        <v>6.45</v>
      </c>
      <c r="L4604" s="272" t="s">
        <v>7090</v>
      </c>
    </row>
    <row r="4605" spans="1:12">
      <c r="A4605" s="272" t="s">
        <v>10732</v>
      </c>
      <c r="B4605" s="272" t="s">
        <v>10733</v>
      </c>
      <c r="C4605" s="272" t="s">
        <v>10037</v>
      </c>
      <c r="D4605" s="272" t="s">
        <v>10986</v>
      </c>
      <c r="E4605" s="273" t="s">
        <v>7087</v>
      </c>
      <c r="F4605" s="272" t="s">
        <v>7087</v>
      </c>
      <c r="G4605" s="272">
        <v>96737</v>
      </c>
      <c r="H4605" s="272" t="s">
        <v>11845</v>
      </c>
      <c r="I4605" s="272" t="s">
        <v>17</v>
      </c>
      <c r="J4605" s="272" t="s">
        <v>7089</v>
      </c>
      <c r="K4605" s="273">
        <v>6.26</v>
      </c>
      <c r="L4605" s="272" t="s">
        <v>7090</v>
      </c>
    </row>
    <row r="4606" spans="1:12">
      <c r="A4606" s="272" t="s">
        <v>10732</v>
      </c>
      <c r="B4606" s="272" t="s">
        <v>10733</v>
      </c>
      <c r="C4606" s="272" t="s">
        <v>10037</v>
      </c>
      <c r="D4606" s="272" t="s">
        <v>10986</v>
      </c>
      <c r="E4606" s="273" t="s">
        <v>7087</v>
      </c>
      <c r="F4606" s="272" t="s">
        <v>7087</v>
      </c>
      <c r="G4606" s="272">
        <v>96738</v>
      </c>
      <c r="H4606" s="272" t="s">
        <v>11846</v>
      </c>
      <c r="I4606" s="272" t="s">
        <v>17</v>
      </c>
      <c r="J4606" s="272" t="s">
        <v>7089</v>
      </c>
      <c r="K4606" s="273">
        <v>22.07</v>
      </c>
      <c r="L4606" s="272" t="s">
        <v>7090</v>
      </c>
    </row>
    <row r="4607" spans="1:12">
      <c r="A4607" s="272" t="s">
        <v>10732</v>
      </c>
      <c r="B4607" s="272" t="s">
        <v>10733</v>
      </c>
      <c r="C4607" s="272" t="s">
        <v>10037</v>
      </c>
      <c r="D4607" s="272" t="s">
        <v>10986</v>
      </c>
      <c r="E4607" s="273" t="s">
        <v>7087</v>
      </c>
      <c r="F4607" s="272" t="s">
        <v>7087</v>
      </c>
      <c r="G4607" s="272">
        <v>96739</v>
      </c>
      <c r="H4607" s="272" t="s">
        <v>11847</v>
      </c>
      <c r="I4607" s="272" t="s">
        <v>17</v>
      </c>
      <c r="J4607" s="272" t="s">
        <v>7089</v>
      </c>
      <c r="K4607" s="273">
        <v>9.0399999999999991</v>
      </c>
      <c r="L4607" s="272" t="s">
        <v>7090</v>
      </c>
    </row>
    <row r="4608" spans="1:12">
      <c r="A4608" s="272" t="s">
        <v>10732</v>
      </c>
      <c r="B4608" s="272" t="s">
        <v>10733</v>
      </c>
      <c r="C4608" s="272" t="s">
        <v>10037</v>
      </c>
      <c r="D4608" s="272" t="s">
        <v>10986</v>
      </c>
      <c r="E4608" s="273" t="s">
        <v>7087</v>
      </c>
      <c r="F4608" s="272" t="s">
        <v>7087</v>
      </c>
      <c r="G4608" s="272">
        <v>96740</v>
      </c>
      <c r="H4608" s="272" t="s">
        <v>11848</v>
      </c>
      <c r="I4608" s="272" t="s">
        <v>17</v>
      </c>
      <c r="J4608" s="272" t="s">
        <v>7089</v>
      </c>
      <c r="K4608" s="273">
        <v>30.93</v>
      </c>
      <c r="L4608" s="272" t="s">
        <v>7090</v>
      </c>
    </row>
    <row r="4609" spans="1:12">
      <c r="A4609" s="272" t="s">
        <v>10732</v>
      </c>
      <c r="B4609" s="272" t="s">
        <v>10733</v>
      </c>
      <c r="C4609" s="272" t="s">
        <v>10037</v>
      </c>
      <c r="D4609" s="272" t="s">
        <v>10986</v>
      </c>
      <c r="E4609" s="273" t="s">
        <v>7087</v>
      </c>
      <c r="F4609" s="272" t="s">
        <v>7087</v>
      </c>
      <c r="G4609" s="272">
        <v>96741</v>
      </c>
      <c r="H4609" s="272" t="s">
        <v>11849</v>
      </c>
      <c r="I4609" s="272" t="s">
        <v>17</v>
      </c>
      <c r="J4609" s="272" t="s">
        <v>7089</v>
      </c>
      <c r="K4609" s="273">
        <v>15.65</v>
      </c>
      <c r="L4609" s="272" t="s">
        <v>7090</v>
      </c>
    </row>
    <row r="4610" spans="1:12">
      <c r="A4610" s="272" t="s">
        <v>10732</v>
      </c>
      <c r="B4610" s="272" t="s">
        <v>10733</v>
      </c>
      <c r="C4610" s="272" t="s">
        <v>10037</v>
      </c>
      <c r="D4610" s="272" t="s">
        <v>10986</v>
      </c>
      <c r="E4610" s="273" t="s">
        <v>7087</v>
      </c>
      <c r="F4610" s="272" t="s">
        <v>7087</v>
      </c>
      <c r="G4610" s="272">
        <v>96742</v>
      </c>
      <c r="H4610" s="272" t="s">
        <v>11850</v>
      </c>
      <c r="I4610" s="272" t="s">
        <v>17</v>
      </c>
      <c r="J4610" s="272" t="s">
        <v>7089</v>
      </c>
      <c r="K4610" s="273">
        <v>20.71</v>
      </c>
      <c r="L4610" s="272" t="s">
        <v>7090</v>
      </c>
    </row>
    <row r="4611" spans="1:12">
      <c r="A4611" s="272" t="s">
        <v>10732</v>
      </c>
      <c r="B4611" s="272" t="s">
        <v>10733</v>
      </c>
      <c r="C4611" s="272" t="s">
        <v>10037</v>
      </c>
      <c r="D4611" s="272" t="s">
        <v>10986</v>
      </c>
      <c r="E4611" s="273" t="s">
        <v>7087</v>
      </c>
      <c r="F4611" s="272" t="s">
        <v>7087</v>
      </c>
      <c r="G4611" s="272">
        <v>96743</v>
      </c>
      <c r="H4611" s="272" t="s">
        <v>11851</v>
      </c>
      <c r="I4611" s="272" t="s">
        <v>17</v>
      </c>
      <c r="J4611" s="272" t="s">
        <v>7089</v>
      </c>
      <c r="K4611" s="273">
        <v>29.12</v>
      </c>
      <c r="L4611" s="272" t="s">
        <v>7090</v>
      </c>
    </row>
    <row r="4612" spans="1:12">
      <c r="A4612" s="272" t="s">
        <v>10732</v>
      </c>
      <c r="B4612" s="272" t="s">
        <v>10733</v>
      </c>
      <c r="C4612" s="272" t="s">
        <v>10037</v>
      </c>
      <c r="D4612" s="272" t="s">
        <v>10986</v>
      </c>
      <c r="E4612" s="273" t="s">
        <v>7087</v>
      </c>
      <c r="F4612" s="272" t="s">
        <v>7087</v>
      </c>
      <c r="G4612" s="272">
        <v>96744</v>
      </c>
      <c r="H4612" s="272" t="s">
        <v>11852</v>
      </c>
      <c r="I4612" s="272" t="s">
        <v>17</v>
      </c>
      <c r="J4612" s="272" t="s">
        <v>7089</v>
      </c>
      <c r="K4612" s="273">
        <v>52.28</v>
      </c>
      <c r="L4612" s="272" t="s">
        <v>7090</v>
      </c>
    </row>
    <row r="4613" spans="1:12">
      <c r="A4613" s="272" t="s">
        <v>10732</v>
      </c>
      <c r="B4613" s="272" t="s">
        <v>10733</v>
      </c>
      <c r="C4613" s="272" t="s">
        <v>10037</v>
      </c>
      <c r="D4613" s="272" t="s">
        <v>10986</v>
      </c>
      <c r="E4613" s="273" t="s">
        <v>7087</v>
      </c>
      <c r="F4613" s="272" t="s">
        <v>7087</v>
      </c>
      <c r="G4613" s="272">
        <v>96745</v>
      </c>
      <c r="H4613" s="272" t="s">
        <v>11853</v>
      </c>
      <c r="I4613" s="272" t="s">
        <v>17</v>
      </c>
      <c r="J4613" s="272" t="s">
        <v>7089</v>
      </c>
      <c r="K4613" s="273">
        <v>76.819999999999993</v>
      </c>
      <c r="L4613" s="272" t="s">
        <v>7090</v>
      </c>
    </row>
    <row r="4614" spans="1:12">
      <c r="A4614" s="272" t="s">
        <v>10732</v>
      </c>
      <c r="B4614" s="272" t="s">
        <v>10733</v>
      </c>
      <c r="C4614" s="272" t="s">
        <v>10037</v>
      </c>
      <c r="D4614" s="272" t="s">
        <v>10986</v>
      </c>
      <c r="E4614" s="273" t="s">
        <v>7087</v>
      </c>
      <c r="F4614" s="272" t="s">
        <v>7087</v>
      </c>
      <c r="G4614" s="272">
        <v>96746</v>
      </c>
      <c r="H4614" s="272" t="s">
        <v>11854</v>
      </c>
      <c r="I4614" s="272" t="s">
        <v>17</v>
      </c>
      <c r="J4614" s="272" t="s">
        <v>7089</v>
      </c>
      <c r="K4614" s="273">
        <v>103.18</v>
      </c>
      <c r="L4614" s="272" t="s">
        <v>7090</v>
      </c>
    </row>
    <row r="4615" spans="1:12">
      <c r="A4615" s="272" t="s">
        <v>10732</v>
      </c>
      <c r="B4615" s="272" t="s">
        <v>10733</v>
      </c>
      <c r="C4615" s="272" t="s">
        <v>10037</v>
      </c>
      <c r="D4615" s="272" t="s">
        <v>10986</v>
      </c>
      <c r="E4615" s="273" t="s">
        <v>7087</v>
      </c>
      <c r="F4615" s="272" t="s">
        <v>7087</v>
      </c>
      <c r="G4615" s="272">
        <v>96747</v>
      </c>
      <c r="H4615" s="272" t="s">
        <v>11855</v>
      </c>
      <c r="I4615" s="272" t="s">
        <v>17</v>
      </c>
      <c r="J4615" s="272" t="s">
        <v>7089</v>
      </c>
      <c r="K4615" s="273">
        <v>8.1300000000000008</v>
      </c>
      <c r="L4615" s="272" t="s">
        <v>7090</v>
      </c>
    </row>
    <row r="4616" spans="1:12">
      <c r="A4616" s="272" t="s">
        <v>10732</v>
      </c>
      <c r="B4616" s="272" t="s">
        <v>10733</v>
      </c>
      <c r="C4616" s="272" t="s">
        <v>10037</v>
      </c>
      <c r="D4616" s="272" t="s">
        <v>10986</v>
      </c>
      <c r="E4616" s="273" t="s">
        <v>7087</v>
      </c>
      <c r="F4616" s="272" t="s">
        <v>7087</v>
      </c>
      <c r="G4616" s="272">
        <v>96748</v>
      </c>
      <c r="H4616" s="272" t="s">
        <v>11856</v>
      </c>
      <c r="I4616" s="272" t="s">
        <v>17</v>
      </c>
      <c r="J4616" s="272" t="s">
        <v>7089</v>
      </c>
      <c r="K4616" s="273">
        <v>8.73</v>
      </c>
      <c r="L4616" s="272" t="s">
        <v>7090</v>
      </c>
    </row>
    <row r="4617" spans="1:12">
      <c r="A4617" s="272" t="s">
        <v>10732</v>
      </c>
      <c r="B4617" s="272" t="s">
        <v>10733</v>
      </c>
      <c r="C4617" s="272" t="s">
        <v>10037</v>
      </c>
      <c r="D4617" s="272" t="s">
        <v>10986</v>
      </c>
      <c r="E4617" s="273" t="s">
        <v>7087</v>
      </c>
      <c r="F4617" s="272" t="s">
        <v>7087</v>
      </c>
      <c r="G4617" s="272">
        <v>96749</v>
      </c>
      <c r="H4617" s="272" t="s">
        <v>11857</v>
      </c>
      <c r="I4617" s="272" t="s">
        <v>17</v>
      </c>
      <c r="J4617" s="272" t="s">
        <v>7089</v>
      </c>
      <c r="K4617" s="273">
        <v>11.74</v>
      </c>
      <c r="L4617" s="272" t="s">
        <v>7090</v>
      </c>
    </row>
    <row r="4618" spans="1:12">
      <c r="A4618" s="272" t="s">
        <v>10732</v>
      </c>
      <c r="B4618" s="272" t="s">
        <v>10733</v>
      </c>
      <c r="C4618" s="272" t="s">
        <v>10037</v>
      </c>
      <c r="D4618" s="272" t="s">
        <v>10986</v>
      </c>
      <c r="E4618" s="273" t="s">
        <v>7087</v>
      </c>
      <c r="F4618" s="272" t="s">
        <v>7087</v>
      </c>
      <c r="G4618" s="272">
        <v>96750</v>
      </c>
      <c r="H4618" s="272" t="s">
        <v>11858</v>
      </c>
      <c r="I4618" s="272" t="s">
        <v>17</v>
      </c>
      <c r="J4618" s="272" t="s">
        <v>7089</v>
      </c>
      <c r="K4618" s="273">
        <v>16.2</v>
      </c>
      <c r="L4618" s="272" t="s">
        <v>7090</v>
      </c>
    </row>
    <row r="4619" spans="1:12">
      <c r="A4619" s="272" t="s">
        <v>10732</v>
      </c>
      <c r="B4619" s="272" t="s">
        <v>10733</v>
      </c>
      <c r="C4619" s="272" t="s">
        <v>10037</v>
      </c>
      <c r="D4619" s="272" t="s">
        <v>10986</v>
      </c>
      <c r="E4619" s="273" t="s">
        <v>7087</v>
      </c>
      <c r="F4619" s="272" t="s">
        <v>7087</v>
      </c>
      <c r="G4619" s="272">
        <v>96751</v>
      </c>
      <c r="H4619" s="272" t="s">
        <v>11859</v>
      </c>
      <c r="I4619" s="272" t="s">
        <v>17</v>
      </c>
      <c r="J4619" s="272" t="s">
        <v>7089</v>
      </c>
      <c r="K4619" s="273">
        <v>25.74</v>
      </c>
      <c r="L4619" s="272" t="s">
        <v>7090</v>
      </c>
    </row>
    <row r="4620" spans="1:12">
      <c r="A4620" s="272" t="s">
        <v>10732</v>
      </c>
      <c r="B4620" s="272" t="s">
        <v>10733</v>
      </c>
      <c r="C4620" s="272" t="s">
        <v>10037</v>
      </c>
      <c r="D4620" s="272" t="s">
        <v>10986</v>
      </c>
      <c r="E4620" s="273" t="s">
        <v>7087</v>
      </c>
      <c r="F4620" s="272" t="s">
        <v>7087</v>
      </c>
      <c r="G4620" s="272">
        <v>96752</v>
      </c>
      <c r="H4620" s="272" t="s">
        <v>11860</v>
      </c>
      <c r="I4620" s="272" t="s">
        <v>17</v>
      </c>
      <c r="J4620" s="272" t="s">
        <v>7089</v>
      </c>
      <c r="K4620" s="273">
        <v>34.01</v>
      </c>
      <c r="L4620" s="272" t="s">
        <v>7090</v>
      </c>
    </row>
    <row r="4621" spans="1:12">
      <c r="A4621" s="272" t="s">
        <v>10732</v>
      </c>
      <c r="B4621" s="272" t="s">
        <v>10733</v>
      </c>
      <c r="C4621" s="272" t="s">
        <v>10037</v>
      </c>
      <c r="D4621" s="272" t="s">
        <v>10986</v>
      </c>
      <c r="E4621" s="273" t="s">
        <v>7087</v>
      </c>
      <c r="F4621" s="272" t="s">
        <v>7087</v>
      </c>
      <c r="G4621" s="272">
        <v>96753</v>
      </c>
      <c r="H4621" s="272" t="s">
        <v>11861</v>
      </c>
      <c r="I4621" s="272" t="s">
        <v>17</v>
      </c>
      <c r="J4621" s="272" t="s">
        <v>7089</v>
      </c>
      <c r="K4621" s="273">
        <v>83.15</v>
      </c>
      <c r="L4621" s="272" t="s">
        <v>7090</v>
      </c>
    </row>
    <row r="4622" spans="1:12">
      <c r="A4622" s="272" t="s">
        <v>10732</v>
      </c>
      <c r="B4622" s="272" t="s">
        <v>10733</v>
      </c>
      <c r="C4622" s="272" t="s">
        <v>10037</v>
      </c>
      <c r="D4622" s="272" t="s">
        <v>10986</v>
      </c>
      <c r="E4622" s="273" t="s">
        <v>7087</v>
      </c>
      <c r="F4622" s="272" t="s">
        <v>7087</v>
      </c>
      <c r="G4622" s="272">
        <v>96754</v>
      </c>
      <c r="H4622" s="272" t="s">
        <v>11862</v>
      </c>
      <c r="I4622" s="272" t="s">
        <v>17</v>
      </c>
      <c r="J4622" s="272" t="s">
        <v>7089</v>
      </c>
      <c r="K4622" s="273">
        <v>100.08</v>
      </c>
      <c r="L4622" s="272" t="s">
        <v>7090</v>
      </c>
    </row>
    <row r="4623" spans="1:12">
      <c r="A4623" s="272" t="s">
        <v>10732</v>
      </c>
      <c r="B4623" s="272" t="s">
        <v>10733</v>
      </c>
      <c r="C4623" s="272" t="s">
        <v>10037</v>
      </c>
      <c r="D4623" s="272" t="s">
        <v>10986</v>
      </c>
      <c r="E4623" s="273" t="s">
        <v>7087</v>
      </c>
      <c r="F4623" s="272" t="s">
        <v>7087</v>
      </c>
      <c r="G4623" s="272">
        <v>96755</v>
      </c>
      <c r="H4623" s="272" t="s">
        <v>11863</v>
      </c>
      <c r="I4623" s="272" t="s">
        <v>17</v>
      </c>
      <c r="J4623" s="272" t="s">
        <v>7089</v>
      </c>
      <c r="K4623" s="273">
        <v>311.2</v>
      </c>
      <c r="L4623" s="272" t="s">
        <v>7090</v>
      </c>
    </row>
    <row r="4624" spans="1:12">
      <c r="A4624" s="272" t="s">
        <v>10732</v>
      </c>
      <c r="B4624" s="272" t="s">
        <v>10733</v>
      </c>
      <c r="C4624" s="272" t="s">
        <v>10037</v>
      </c>
      <c r="D4624" s="272" t="s">
        <v>10986</v>
      </c>
      <c r="E4624" s="273" t="s">
        <v>7087</v>
      </c>
      <c r="F4624" s="272" t="s">
        <v>7087</v>
      </c>
      <c r="G4624" s="272">
        <v>96756</v>
      </c>
      <c r="H4624" s="272" t="s">
        <v>11864</v>
      </c>
      <c r="I4624" s="272" t="s">
        <v>17</v>
      </c>
      <c r="J4624" s="272" t="s">
        <v>7089</v>
      </c>
      <c r="K4624" s="273">
        <v>19.7</v>
      </c>
      <c r="L4624" s="272" t="s">
        <v>7090</v>
      </c>
    </row>
    <row r="4625" spans="1:12">
      <c r="A4625" s="272" t="s">
        <v>10732</v>
      </c>
      <c r="B4625" s="272" t="s">
        <v>10733</v>
      </c>
      <c r="C4625" s="272" t="s">
        <v>10037</v>
      </c>
      <c r="D4625" s="272" t="s">
        <v>10986</v>
      </c>
      <c r="E4625" s="273" t="s">
        <v>7087</v>
      </c>
      <c r="F4625" s="272" t="s">
        <v>7087</v>
      </c>
      <c r="G4625" s="272">
        <v>96757</v>
      </c>
      <c r="H4625" s="272" t="s">
        <v>11865</v>
      </c>
      <c r="I4625" s="272" t="s">
        <v>17</v>
      </c>
      <c r="J4625" s="272" t="s">
        <v>7089</v>
      </c>
      <c r="K4625" s="273">
        <v>23.48</v>
      </c>
      <c r="L4625" s="272" t="s">
        <v>7090</v>
      </c>
    </row>
    <row r="4626" spans="1:12">
      <c r="A4626" s="272" t="s">
        <v>10732</v>
      </c>
      <c r="B4626" s="272" t="s">
        <v>10733</v>
      </c>
      <c r="C4626" s="272" t="s">
        <v>10037</v>
      </c>
      <c r="D4626" s="272" t="s">
        <v>10986</v>
      </c>
      <c r="E4626" s="273" t="s">
        <v>7087</v>
      </c>
      <c r="F4626" s="272" t="s">
        <v>7087</v>
      </c>
      <c r="G4626" s="272">
        <v>96758</v>
      </c>
      <c r="H4626" s="272" t="s">
        <v>11866</v>
      </c>
      <c r="I4626" s="272" t="s">
        <v>17</v>
      </c>
      <c r="J4626" s="272" t="s">
        <v>7089</v>
      </c>
      <c r="K4626" s="273">
        <v>18.04</v>
      </c>
      <c r="L4626" s="272" t="s">
        <v>7090</v>
      </c>
    </row>
    <row r="4627" spans="1:12">
      <c r="A4627" s="272" t="s">
        <v>10732</v>
      </c>
      <c r="B4627" s="272" t="s">
        <v>10733</v>
      </c>
      <c r="C4627" s="272" t="s">
        <v>10037</v>
      </c>
      <c r="D4627" s="272" t="s">
        <v>10986</v>
      </c>
      <c r="E4627" s="273" t="s">
        <v>7087</v>
      </c>
      <c r="F4627" s="272" t="s">
        <v>7087</v>
      </c>
      <c r="G4627" s="272">
        <v>96759</v>
      </c>
      <c r="H4627" s="272" t="s">
        <v>11867</v>
      </c>
      <c r="I4627" s="272" t="s">
        <v>17</v>
      </c>
      <c r="J4627" s="272" t="s">
        <v>7089</v>
      </c>
      <c r="K4627" s="273">
        <v>23.9</v>
      </c>
      <c r="L4627" s="272" t="s">
        <v>7090</v>
      </c>
    </row>
    <row r="4628" spans="1:12">
      <c r="A4628" s="272" t="s">
        <v>10732</v>
      </c>
      <c r="B4628" s="272" t="s">
        <v>10733</v>
      </c>
      <c r="C4628" s="272" t="s">
        <v>10037</v>
      </c>
      <c r="D4628" s="272" t="s">
        <v>10986</v>
      </c>
      <c r="E4628" s="273" t="s">
        <v>7087</v>
      </c>
      <c r="F4628" s="272" t="s">
        <v>7087</v>
      </c>
      <c r="G4628" s="272">
        <v>96760</v>
      </c>
      <c r="H4628" s="272" t="s">
        <v>11868</v>
      </c>
      <c r="I4628" s="272" t="s">
        <v>17</v>
      </c>
      <c r="J4628" s="272" t="s">
        <v>7089</v>
      </c>
      <c r="K4628" s="273">
        <v>41.64</v>
      </c>
      <c r="L4628" s="272" t="s">
        <v>7090</v>
      </c>
    </row>
    <row r="4629" spans="1:12">
      <c r="A4629" s="272" t="s">
        <v>10732</v>
      </c>
      <c r="B4629" s="272" t="s">
        <v>10733</v>
      </c>
      <c r="C4629" s="272" t="s">
        <v>10037</v>
      </c>
      <c r="D4629" s="272" t="s">
        <v>10986</v>
      </c>
      <c r="E4629" s="273" t="s">
        <v>7087</v>
      </c>
      <c r="F4629" s="272" t="s">
        <v>7087</v>
      </c>
      <c r="G4629" s="272">
        <v>96761</v>
      </c>
      <c r="H4629" s="272" t="s">
        <v>11869</v>
      </c>
      <c r="I4629" s="272" t="s">
        <v>17</v>
      </c>
      <c r="J4629" s="272" t="s">
        <v>7089</v>
      </c>
      <c r="K4629" s="273">
        <v>55.96</v>
      </c>
      <c r="L4629" s="272" t="s">
        <v>7090</v>
      </c>
    </row>
    <row r="4630" spans="1:12">
      <c r="A4630" s="272" t="s">
        <v>10732</v>
      </c>
      <c r="B4630" s="272" t="s">
        <v>10733</v>
      </c>
      <c r="C4630" s="272" t="s">
        <v>10037</v>
      </c>
      <c r="D4630" s="272" t="s">
        <v>10986</v>
      </c>
      <c r="E4630" s="273" t="s">
        <v>7087</v>
      </c>
      <c r="F4630" s="272" t="s">
        <v>7087</v>
      </c>
      <c r="G4630" s="272">
        <v>96762</v>
      </c>
      <c r="H4630" s="272" t="s">
        <v>11870</v>
      </c>
      <c r="I4630" s="272" t="s">
        <v>17</v>
      </c>
      <c r="J4630" s="272" t="s">
        <v>7089</v>
      </c>
      <c r="K4630" s="273">
        <v>111.83</v>
      </c>
      <c r="L4630" s="272" t="s">
        <v>7090</v>
      </c>
    </row>
    <row r="4631" spans="1:12">
      <c r="A4631" s="272" t="s">
        <v>10732</v>
      </c>
      <c r="B4631" s="272" t="s">
        <v>10733</v>
      </c>
      <c r="C4631" s="272" t="s">
        <v>10037</v>
      </c>
      <c r="D4631" s="272" t="s">
        <v>10986</v>
      </c>
      <c r="E4631" s="273" t="s">
        <v>7087</v>
      </c>
      <c r="F4631" s="272" t="s">
        <v>7087</v>
      </c>
      <c r="G4631" s="272">
        <v>96763</v>
      </c>
      <c r="H4631" s="272" t="s">
        <v>11871</v>
      </c>
      <c r="I4631" s="272" t="s">
        <v>17</v>
      </c>
      <c r="J4631" s="272" t="s">
        <v>7089</v>
      </c>
      <c r="K4631" s="273">
        <v>140.69</v>
      </c>
      <c r="L4631" s="272" t="s">
        <v>7090</v>
      </c>
    </row>
    <row r="4632" spans="1:12">
      <c r="A4632" s="272" t="s">
        <v>10732</v>
      </c>
      <c r="B4632" s="272" t="s">
        <v>10733</v>
      </c>
      <c r="C4632" s="272" t="s">
        <v>10037</v>
      </c>
      <c r="D4632" s="272" t="s">
        <v>10986</v>
      </c>
      <c r="E4632" s="273" t="s">
        <v>7087</v>
      </c>
      <c r="F4632" s="272" t="s">
        <v>7087</v>
      </c>
      <c r="G4632" s="272">
        <v>96764</v>
      </c>
      <c r="H4632" s="272" t="s">
        <v>11872</v>
      </c>
      <c r="I4632" s="272" t="s">
        <v>17</v>
      </c>
      <c r="J4632" s="272" t="s">
        <v>7089</v>
      </c>
      <c r="K4632" s="273">
        <v>284.14999999999998</v>
      </c>
      <c r="L4632" s="272" t="s">
        <v>7090</v>
      </c>
    </row>
    <row r="4633" spans="1:12">
      <c r="A4633" s="272" t="s">
        <v>10732</v>
      </c>
      <c r="B4633" s="272" t="s">
        <v>10733</v>
      </c>
      <c r="C4633" s="272" t="s">
        <v>10037</v>
      </c>
      <c r="D4633" s="272" t="s">
        <v>10986</v>
      </c>
      <c r="E4633" s="273" t="s">
        <v>7087</v>
      </c>
      <c r="F4633" s="272" t="s">
        <v>7087</v>
      </c>
      <c r="G4633" s="272">
        <v>96802</v>
      </c>
      <c r="H4633" s="272" t="s">
        <v>11873</v>
      </c>
      <c r="I4633" s="272" t="s">
        <v>17</v>
      </c>
      <c r="J4633" s="272" t="s">
        <v>7089</v>
      </c>
      <c r="K4633" s="273">
        <v>371.22</v>
      </c>
      <c r="L4633" s="272" t="s">
        <v>7090</v>
      </c>
    </row>
    <row r="4634" spans="1:12">
      <c r="A4634" s="272" t="s">
        <v>10732</v>
      </c>
      <c r="B4634" s="272" t="s">
        <v>10733</v>
      </c>
      <c r="C4634" s="272" t="s">
        <v>10037</v>
      </c>
      <c r="D4634" s="272" t="s">
        <v>10986</v>
      </c>
      <c r="E4634" s="273" t="s">
        <v>7087</v>
      </c>
      <c r="F4634" s="272" t="s">
        <v>7087</v>
      </c>
      <c r="G4634" s="272">
        <v>96803</v>
      </c>
      <c r="H4634" s="272" t="s">
        <v>11874</v>
      </c>
      <c r="I4634" s="272" t="s">
        <v>17</v>
      </c>
      <c r="J4634" s="272" t="s">
        <v>7089</v>
      </c>
      <c r="K4634" s="273">
        <v>68.430000000000007</v>
      </c>
      <c r="L4634" s="272" t="s">
        <v>7090</v>
      </c>
    </row>
    <row r="4635" spans="1:12">
      <c r="A4635" s="272" t="s">
        <v>10732</v>
      </c>
      <c r="B4635" s="272" t="s">
        <v>10733</v>
      </c>
      <c r="C4635" s="272" t="s">
        <v>10037</v>
      </c>
      <c r="D4635" s="272" t="s">
        <v>10986</v>
      </c>
      <c r="E4635" s="273" t="s">
        <v>7087</v>
      </c>
      <c r="F4635" s="272" t="s">
        <v>7087</v>
      </c>
      <c r="G4635" s="272">
        <v>96804</v>
      </c>
      <c r="H4635" s="272" t="s">
        <v>11875</v>
      </c>
      <c r="I4635" s="272" t="s">
        <v>17</v>
      </c>
      <c r="J4635" s="272" t="s">
        <v>7089</v>
      </c>
      <c r="K4635" s="273">
        <v>110.97</v>
      </c>
      <c r="L4635" s="272" t="s">
        <v>7090</v>
      </c>
    </row>
    <row r="4636" spans="1:12">
      <c r="A4636" s="272" t="s">
        <v>10732</v>
      </c>
      <c r="B4636" s="272" t="s">
        <v>10733</v>
      </c>
      <c r="C4636" s="272" t="s">
        <v>10037</v>
      </c>
      <c r="D4636" s="272" t="s">
        <v>10986</v>
      </c>
      <c r="E4636" s="273" t="s">
        <v>7087</v>
      </c>
      <c r="F4636" s="272" t="s">
        <v>7087</v>
      </c>
      <c r="G4636" s="272">
        <v>96805</v>
      </c>
      <c r="H4636" s="272" t="s">
        <v>11876</v>
      </c>
      <c r="I4636" s="272" t="s">
        <v>17</v>
      </c>
      <c r="J4636" s="272" t="s">
        <v>7089</v>
      </c>
      <c r="K4636" s="273">
        <v>192.9</v>
      </c>
      <c r="L4636" s="272" t="s">
        <v>7090</v>
      </c>
    </row>
    <row r="4637" spans="1:12">
      <c r="A4637" s="272" t="s">
        <v>10732</v>
      </c>
      <c r="B4637" s="272" t="s">
        <v>10733</v>
      </c>
      <c r="C4637" s="272" t="s">
        <v>10037</v>
      </c>
      <c r="D4637" s="272" t="s">
        <v>10986</v>
      </c>
      <c r="E4637" s="273" t="s">
        <v>7087</v>
      </c>
      <c r="F4637" s="272" t="s">
        <v>7087</v>
      </c>
      <c r="G4637" s="272">
        <v>96806</v>
      </c>
      <c r="H4637" s="272" t="s">
        <v>11877</v>
      </c>
      <c r="I4637" s="272" t="s">
        <v>17</v>
      </c>
      <c r="J4637" s="272" t="s">
        <v>7089</v>
      </c>
      <c r="K4637" s="273">
        <v>75.069999999999993</v>
      </c>
      <c r="L4637" s="272" t="s">
        <v>7090</v>
      </c>
    </row>
    <row r="4638" spans="1:12">
      <c r="A4638" s="272" t="s">
        <v>10732</v>
      </c>
      <c r="B4638" s="272" t="s">
        <v>10733</v>
      </c>
      <c r="C4638" s="272" t="s">
        <v>10037</v>
      </c>
      <c r="D4638" s="272" t="s">
        <v>10986</v>
      </c>
      <c r="E4638" s="273" t="s">
        <v>7087</v>
      </c>
      <c r="F4638" s="272" t="s">
        <v>7087</v>
      </c>
      <c r="G4638" s="272">
        <v>96807</v>
      </c>
      <c r="H4638" s="272" t="s">
        <v>11878</v>
      </c>
      <c r="I4638" s="272" t="s">
        <v>17</v>
      </c>
      <c r="J4638" s="272" t="s">
        <v>7089</v>
      </c>
      <c r="K4638" s="273">
        <v>121.08</v>
      </c>
      <c r="L4638" s="272" t="s">
        <v>7090</v>
      </c>
    </row>
    <row r="4639" spans="1:12">
      <c r="A4639" s="272" t="s">
        <v>10732</v>
      </c>
      <c r="B4639" s="272" t="s">
        <v>10733</v>
      </c>
      <c r="C4639" s="272" t="s">
        <v>10037</v>
      </c>
      <c r="D4639" s="272" t="s">
        <v>10986</v>
      </c>
      <c r="E4639" s="273" t="s">
        <v>7087</v>
      </c>
      <c r="F4639" s="272" t="s">
        <v>7087</v>
      </c>
      <c r="G4639" s="272">
        <v>96808</v>
      </c>
      <c r="H4639" s="272" t="s">
        <v>11879</v>
      </c>
      <c r="I4639" s="272" t="s">
        <v>17</v>
      </c>
      <c r="J4639" s="272" t="s">
        <v>7089</v>
      </c>
      <c r="K4639" s="273">
        <v>15.63</v>
      </c>
      <c r="L4639" s="272" t="s">
        <v>7090</v>
      </c>
    </row>
    <row r="4640" spans="1:12">
      <c r="A4640" s="272" t="s">
        <v>10732</v>
      </c>
      <c r="B4640" s="272" t="s">
        <v>10733</v>
      </c>
      <c r="C4640" s="272" t="s">
        <v>10037</v>
      </c>
      <c r="D4640" s="272" t="s">
        <v>10986</v>
      </c>
      <c r="E4640" s="273" t="s">
        <v>7087</v>
      </c>
      <c r="F4640" s="272" t="s">
        <v>7087</v>
      </c>
      <c r="G4640" s="272">
        <v>96809</v>
      </c>
      <c r="H4640" s="272" t="s">
        <v>11880</v>
      </c>
      <c r="I4640" s="272" t="s">
        <v>17</v>
      </c>
      <c r="J4640" s="272" t="s">
        <v>7089</v>
      </c>
      <c r="K4640" s="273">
        <v>17.190000000000001</v>
      </c>
      <c r="L4640" s="272" t="s">
        <v>7090</v>
      </c>
    </row>
    <row r="4641" spans="1:12">
      <c r="A4641" s="272" t="s">
        <v>10732</v>
      </c>
      <c r="B4641" s="272" t="s">
        <v>10733</v>
      </c>
      <c r="C4641" s="272" t="s">
        <v>10037</v>
      </c>
      <c r="D4641" s="272" t="s">
        <v>10986</v>
      </c>
      <c r="E4641" s="273" t="s">
        <v>7087</v>
      </c>
      <c r="F4641" s="272" t="s">
        <v>7087</v>
      </c>
      <c r="G4641" s="272">
        <v>96810</v>
      </c>
      <c r="H4641" s="272" t="s">
        <v>11881</v>
      </c>
      <c r="I4641" s="272" t="s">
        <v>17</v>
      </c>
      <c r="J4641" s="272" t="s">
        <v>7089</v>
      </c>
      <c r="K4641" s="273">
        <v>18.68</v>
      </c>
      <c r="L4641" s="272" t="s">
        <v>7090</v>
      </c>
    </row>
    <row r="4642" spans="1:12">
      <c r="A4642" s="272" t="s">
        <v>10732</v>
      </c>
      <c r="B4642" s="272" t="s">
        <v>10733</v>
      </c>
      <c r="C4642" s="272" t="s">
        <v>10037</v>
      </c>
      <c r="D4642" s="272" t="s">
        <v>10986</v>
      </c>
      <c r="E4642" s="273" t="s">
        <v>7087</v>
      </c>
      <c r="F4642" s="272" t="s">
        <v>7087</v>
      </c>
      <c r="G4642" s="272">
        <v>96811</v>
      </c>
      <c r="H4642" s="272" t="s">
        <v>11882</v>
      </c>
      <c r="I4642" s="272" t="s">
        <v>17</v>
      </c>
      <c r="J4642" s="272" t="s">
        <v>7089</v>
      </c>
      <c r="K4642" s="273">
        <v>19.7</v>
      </c>
      <c r="L4642" s="272" t="s">
        <v>7090</v>
      </c>
    </row>
    <row r="4643" spans="1:12">
      <c r="A4643" s="272" t="s">
        <v>10732</v>
      </c>
      <c r="B4643" s="272" t="s">
        <v>10733</v>
      </c>
      <c r="C4643" s="272" t="s">
        <v>10037</v>
      </c>
      <c r="D4643" s="272" t="s">
        <v>10986</v>
      </c>
      <c r="E4643" s="273" t="s">
        <v>7087</v>
      </c>
      <c r="F4643" s="272" t="s">
        <v>7087</v>
      </c>
      <c r="G4643" s="272">
        <v>96812</v>
      </c>
      <c r="H4643" s="272" t="s">
        <v>11883</v>
      </c>
      <c r="I4643" s="272" t="s">
        <v>17</v>
      </c>
      <c r="J4643" s="272" t="s">
        <v>7089</v>
      </c>
      <c r="K4643" s="273">
        <v>17.95</v>
      </c>
      <c r="L4643" s="272" t="s">
        <v>7090</v>
      </c>
    </row>
    <row r="4644" spans="1:12">
      <c r="A4644" s="272" t="s">
        <v>10732</v>
      </c>
      <c r="B4644" s="272" t="s">
        <v>10733</v>
      </c>
      <c r="C4644" s="272" t="s">
        <v>10037</v>
      </c>
      <c r="D4644" s="272" t="s">
        <v>10986</v>
      </c>
      <c r="E4644" s="273" t="s">
        <v>7087</v>
      </c>
      <c r="F4644" s="272" t="s">
        <v>7087</v>
      </c>
      <c r="G4644" s="272">
        <v>96813</v>
      </c>
      <c r="H4644" s="272" t="s">
        <v>11884</v>
      </c>
      <c r="I4644" s="272" t="s">
        <v>17</v>
      </c>
      <c r="J4644" s="272" t="s">
        <v>7089</v>
      </c>
      <c r="K4644" s="273">
        <v>20.420000000000002</v>
      </c>
      <c r="L4644" s="272" t="s">
        <v>7090</v>
      </c>
    </row>
    <row r="4645" spans="1:12">
      <c r="A4645" s="272" t="s">
        <v>10732</v>
      </c>
      <c r="B4645" s="272" t="s">
        <v>10733</v>
      </c>
      <c r="C4645" s="272" t="s">
        <v>10037</v>
      </c>
      <c r="D4645" s="272" t="s">
        <v>10986</v>
      </c>
      <c r="E4645" s="273" t="s">
        <v>7087</v>
      </c>
      <c r="F4645" s="272" t="s">
        <v>7087</v>
      </c>
      <c r="G4645" s="272">
        <v>96814</v>
      </c>
      <c r="H4645" s="272" t="s">
        <v>11885</v>
      </c>
      <c r="I4645" s="272" t="s">
        <v>17</v>
      </c>
      <c r="J4645" s="272" t="s">
        <v>7089</v>
      </c>
      <c r="K4645" s="273">
        <v>14.68</v>
      </c>
      <c r="L4645" s="272" t="s">
        <v>7090</v>
      </c>
    </row>
    <row r="4646" spans="1:12">
      <c r="A4646" s="272" t="s">
        <v>10732</v>
      </c>
      <c r="B4646" s="272" t="s">
        <v>10733</v>
      </c>
      <c r="C4646" s="272" t="s">
        <v>10037</v>
      </c>
      <c r="D4646" s="272" t="s">
        <v>10986</v>
      </c>
      <c r="E4646" s="273" t="s">
        <v>7087</v>
      </c>
      <c r="F4646" s="272" t="s">
        <v>7087</v>
      </c>
      <c r="G4646" s="272">
        <v>96815</v>
      </c>
      <c r="H4646" s="272" t="s">
        <v>11886</v>
      </c>
      <c r="I4646" s="272" t="s">
        <v>17</v>
      </c>
      <c r="J4646" s="272" t="s">
        <v>7089</v>
      </c>
      <c r="K4646" s="273">
        <v>30.35</v>
      </c>
      <c r="L4646" s="272" t="s">
        <v>7090</v>
      </c>
    </row>
    <row r="4647" spans="1:12">
      <c r="A4647" s="272" t="s">
        <v>10732</v>
      </c>
      <c r="B4647" s="272" t="s">
        <v>10733</v>
      </c>
      <c r="C4647" s="272" t="s">
        <v>10037</v>
      </c>
      <c r="D4647" s="272" t="s">
        <v>10986</v>
      </c>
      <c r="E4647" s="273" t="s">
        <v>7087</v>
      </c>
      <c r="F4647" s="272" t="s">
        <v>7087</v>
      </c>
      <c r="G4647" s="272">
        <v>96816</v>
      </c>
      <c r="H4647" s="272" t="s">
        <v>11887</v>
      </c>
      <c r="I4647" s="272" t="s">
        <v>17</v>
      </c>
      <c r="J4647" s="272" t="s">
        <v>7089</v>
      </c>
      <c r="K4647" s="273">
        <v>23.03</v>
      </c>
      <c r="L4647" s="272" t="s">
        <v>7090</v>
      </c>
    </row>
    <row r="4648" spans="1:12">
      <c r="A4648" s="272" t="s">
        <v>10732</v>
      </c>
      <c r="B4648" s="272" t="s">
        <v>10733</v>
      </c>
      <c r="C4648" s="272" t="s">
        <v>10037</v>
      </c>
      <c r="D4648" s="272" t="s">
        <v>10986</v>
      </c>
      <c r="E4648" s="273" t="s">
        <v>7087</v>
      </c>
      <c r="F4648" s="272" t="s">
        <v>7087</v>
      </c>
      <c r="G4648" s="272">
        <v>96817</v>
      </c>
      <c r="H4648" s="272" t="s">
        <v>11888</v>
      </c>
      <c r="I4648" s="272" t="s">
        <v>17</v>
      </c>
      <c r="J4648" s="272" t="s">
        <v>7089</v>
      </c>
      <c r="K4648" s="273">
        <v>30.59</v>
      </c>
      <c r="L4648" s="272" t="s">
        <v>7090</v>
      </c>
    </row>
    <row r="4649" spans="1:12">
      <c r="A4649" s="272" t="s">
        <v>10732</v>
      </c>
      <c r="B4649" s="272" t="s">
        <v>10733</v>
      </c>
      <c r="C4649" s="272" t="s">
        <v>10037</v>
      </c>
      <c r="D4649" s="272" t="s">
        <v>10986</v>
      </c>
      <c r="E4649" s="273" t="s">
        <v>7087</v>
      </c>
      <c r="F4649" s="272" t="s">
        <v>7087</v>
      </c>
      <c r="G4649" s="272">
        <v>96818</v>
      </c>
      <c r="H4649" s="272" t="s">
        <v>11889</v>
      </c>
      <c r="I4649" s="272" t="s">
        <v>17</v>
      </c>
      <c r="J4649" s="272" t="s">
        <v>7089</v>
      </c>
      <c r="K4649" s="273">
        <v>19.63</v>
      </c>
      <c r="L4649" s="272" t="s">
        <v>7090</v>
      </c>
    </row>
    <row r="4650" spans="1:12">
      <c r="A4650" s="272" t="s">
        <v>10732</v>
      </c>
      <c r="B4650" s="272" t="s">
        <v>10733</v>
      </c>
      <c r="C4650" s="272" t="s">
        <v>10037</v>
      </c>
      <c r="D4650" s="272" t="s">
        <v>10986</v>
      </c>
      <c r="E4650" s="273" t="s">
        <v>7087</v>
      </c>
      <c r="F4650" s="272" t="s">
        <v>7087</v>
      </c>
      <c r="G4650" s="272">
        <v>96819</v>
      </c>
      <c r="H4650" s="272" t="s">
        <v>11890</v>
      </c>
      <c r="I4650" s="272" t="s">
        <v>17</v>
      </c>
      <c r="J4650" s="272" t="s">
        <v>7089</v>
      </c>
      <c r="K4650" s="273">
        <v>21.04</v>
      </c>
      <c r="L4650" s="272" t="s">
        <v>7090</v>
      </c>
    </row>
    <row r="4651" spans="1:12">
      <c r="A4651" s="272" t="s">
        <v>10732</v>
      </c>
      <c r="B4651" s="272" t="s">
        <v>10733</v>
      </c>
      <c r="C4651" s="272" t="s">
        <v>10037</v>
      </c>
      <c r="D4651" s="272" t="s">
        <v>10986</v>
      </c>
      <c r="E4651" s="273" t="s">
        <v>7087</v>
      </c>
      <c r="F4651" s="272" t="s">
        <v>7087</v>
      </c>
      <c r="G4651" s="272">
        <v>96820</v>
      </c>
      <c r="H4651" s="272" t="s">
        <v>11891</v>
      </c>
      <c r="I4651" s="272" t="s">
        <v>17</v>
      </c>
      <c r="J4651" s="272" t="s">
        <v>7089</v>
      </c>
      <c r="K4651" s="273">
        <v>36.51</v>
      </c>
      <c r="L4651" s="272" t="s">
        <v>7090</v>
      </c>
    </row>
    <row r="4652" spans="1:12">
      <c r="A4652" s="272" t="s">
        <v>10732</v>
      </c>
      <c r="B4652" s="272" t="s">
        <v>10733</v>
      </c>
      <c r="C4652" s="272" t="s">
        <v>10037</v>
      </c>
      <c r="D4652" s="272" t="s">
        <v>10986</v>
      </c>
      <c r="E4652" s="273" t="s">
        <v>7087</v>
      </c>
      <c r="F4652" s="272" t="s">
        <v>7087</v>
      </c>
      <c r="G4652" s="272">
        <v>96821</v>
      </c>
      <c r="H4652" s="272" t="s">
        <v>11892</v>
      </c>
      <c r="I4652" s="272" t="s">
        <v>17</v>
      </c>
      <c r="J4652" s="272" t="s">
        <v>7089</v>
      </c>
      <c r="K4652" s="273">
        <v>34.020000000000003</v>
      </c>
      <c r="L4652" s="272" t="s">
        <v>7090</v>
      </c>
    </row>
    <row r="4653" spans="1:12">
      <c r="A4653" s="272" t="s">
        <v>10732</v>
      </c>
      <c r="B4653" s="272" t="s">
        <v>10733</v>
      </c>
      <c r="C4653" s="272" t="s">
        <v>10037</v>
      </c>
      <c r="D4653" s="272" t="s">
        <v>10986</v>
      </c>
      <c r="E4653" s="273" t="s">
        <v>7087</v>
      </c>
      <c r="F4653" s="272" t="s">
        <v>7087</v>
      </c>
      <c r="G4653" s="272">
        <v>96822</v>
      </c>
      <c r="H4653" s="272" t="s">
        <v>11893</v>
      </c>
      <c r="I4653" s="272" t="s">
        <v>17</v>
      </c>
      <c r="J4653" s="272" t="s">
        <v>7089</v>
      </c>
      <c r="K4653" s="273">
        <v>27.58</v>
      </c>
      <c r="L4653" s="272" t="s">
        <v>7090</v>
      </c>
    </row>
    <row r="4654" spans="1:12">
      <c r="A4654" s="272" t="s">
        <v>10732</v>
      </c>
      <c r="B4654" s="272" t="s">
        <v>10733</v>
      </c>
      <c r="C4654" s="272" t="s">
        <v>10037</v>
      </c>
      <c r="D4654" s="272" t="s">
        <v>10986</v>
      </c>
      <c r="E4654" s="273" t="s">
        <v>7087</v>
      </c>
      <c r="F4654" s="272" t="s">
        <v>7087</v>
      </c>
      <c r="G4654" s="272">
        <v>96823</v>
      </c>
      <c r="H4654" s="272" t="s">
        <v>11894</v>
      </c>
      <c r="I4654" s="272" t="s">
        <v>17</v>
      </c>
      <c r="J4654" s="272" t="s">
        <v>7089</v>
      </c>
      <c r="K4654" s="273">
        <v>10.29</v>
      </c>
      <c r="L4654" s="272" t="s">
        <v>7090</v>
      </c>
    </row>
    <row r="4655" spans="1:12">
      <c r="A4655" s="272" t="s">
        <v>10732</v>
      </c>
      <c r="B4655" s="272" t="s">
        <v>10733</v>
      </c>
      <c r="C4655" s="272" t="s">
        <v>10037</v>
      </c>
      <c r="D4655" s="272" t="s">
        <v>10986</v>
      </c>
      <c r="E4655" s="273" t="s">
        <v>7087</v>
      </c>
      <c r="F4655" s="272" t="s">
        <v>7087</v>
      </c>
      <c r="G4655" s="272">
        <v>96824</v>
      </c>
      <c r="H4655" s="272" t="s">
        <v>11895</v>
      </c>
      <c r="I4655" s="272" t="s">
        <v>17</v>
      </c>
      <c r="J4655" s="272" t="s">
        <v>7089</v>
      </c>
      <c r="K4655" s="273">
        <v>16.09</v>
      </c>
      <c r="L4655" s="272" t="s">
        <v>7090</v>
      </c>
    </row>
    <row r="4656" spans="1:12">
      <c r="A4656" s="272" t="s">
        <v>10732</v>
      </c>
      <c r="B4656" s="272" t="s">
        <v>10733</v>
      </c>
      <c r="C4656" s="272" t="s">
        <v>10037</v>
      </c>
      <c r="D4656" s="272" t="s">
        <v>10986</v>
      </c>
      <c r="E4656" s="273" t="s">
        <v>7087</v>
      </c>
      <c r="F4656" s="272" t="s">
        <v>7087</v>
      </c>
      <c r="G4656" s="272">
        <v>96826</v>
      </c>
      <c r="H4656" s="272" t="s">
        <v>11896</v>
      </c>
      <c r="I4656" s="272" t="s">
        <v>17</v>
      </c>
      <c r="J4656" s="272" t="s">
        <v>7089</v>
      </c>
      <c r="K4656" s="273">
        <v>11.94</v>
      </c>
      <c r="L4656" s="272" t="s">
        <v>7090</v>
      </c>
    </row>
    <row r="4657" spans="1:12">
      <c r="A4657" s="272" t="s">
        <v>10732</v>
      </c>
      <c r="B4657" s="272" t="s">
        <v>10733</v>
      </c>
      <c r="C4657" s="272" t="s">
        <v>10037</v>
      </c>
      <c r="D4657" s="272" t="s">
        <v>10986</v>
      </c>
      <c r="E4657" s="273" t="s">
        <v>7087</v>
      </c>
      <c r="F4657" s="272" t="s">
        <v>7087</v>
      </c>
      <c r="G4657" s="272">
        <v>96827</v>
      </c>
      <c r="H4657" s="272" t="s">
        <v>11897</v>
      </c>
      <c r="I4657" s="272" t="s">
        <v>17</v>
      </c>
      <c r="J4657" s="272" t="s">
        <v>7089</v>
      </c>
      <c r="K4657" s="273">
        <v>17.510000000000002</v>
      </c>
      <c r="L4657" s="272" t="s">
        <v>7090</v>
      </c>
    </row>
    <row r="4658" spans="1:12">
      <c r="A4658" s="272" t="s">
        <v>10732</v>
      </c>
      <c r="B4658" s="272" t="s">
        <v>10733</v>
      </c>
      <c r="C4658" s="272" t="s">
        <v>10037</v>
      </c>
      <c r="D4658" s="272" t="s">
        <v>10986</v>
      </c>
      <c r="E4658" s="273" t="s">
        <v>7087</v>
      </c>
      <c r="F4658" s="272" t="s">
        <v>7087</v>
      </c>
      <c r="G4658" s="272">
        <v>96828</v>
      </c>
      <c r="H4658" s="272" t="s">
        <v>11898</v>
      </c>
      <c r="I4658" s="272" t="s">
        <v>17</v>
      </c>
      <c r="J4658" s="272" t="s">
        <v>7089</v>
      </c>
      <c r="K4658" s="273">
        <v>21.54</v>
      </c>
      <c r="L4658" s="272" t="s">
        <v>7090</v>
      </c>
    </row>
    <row r="4659" spans="1:12">
      <c r="A4659" s="272" t="s">
        <v>10732</v>
      </c>
      <c r="B4659" s="272" t="s">
        <v>10733</v>
      </c>
      <c r="C4659" s="272" t="s">
        <v>10037</v>
      </c>
      <c r="D4659" s="272" t="s">
        <v>10986</v>
      </c>
      <c r="E4659" s="273" t="s">
        <v>7087</v>
      </c>
      <c r="F4659" s="272" t="s">
        <v>7087</v>
      </c>
      <c r="G4659" s="272">
        <v>96829</v>
      </c>
      <c r="H4659" s="272" t="s">
        <v>11899</v>
      </c>
      <c r="I4659" s="272" t="s">
        <v>17</v>
      </c>
      <c r="J4659" s="272" t="s">
        <v>7089</v>
      </c>
      <c r="K4659" s="273">
        <v>16.57</v>
      </c>
      <c r="L4659" s="272" t="s">
        <v>7090</v>
      </c>
    </row>
    <row r="4660" spans="1:12">
      <c r="A4660" s="272" t="s">
        <v>10732</v>
      </c>
      <c r="B4660" s="272" t="s">
        <v>10733</v>
      </c>
      <c r="C4660" s="272" t="s">
        <v>10037</v>
      </c>
      <c r="D4660" s="272" t="s">
        <v>10986</v>
      </c>
      <c r="E4660" s="273" t="s">
        <v>7087</v>
      </c>
      <c r="F4660" s="272" t="s">
        <v>7087</v>
      </c>
      <c r="G4660" s="272">
        <v>96830</v>
      </c>
      <c r="H4660" s="272" t="s">
        <v>11900</v>
      </c>
      <c r="I4660" s="272" t="s">
        <v>17</v>
      </c>
      <c r="J4660" s="272" t="s">
        <v>7089</v>
      </c>
      <c r="K4660" s="273">
        <v>18.690000000000001</v>
      </c>
      <c r="L4660" s="272" t="s">
        <v>7090</v>
      </c>
    </row>
    <row r="4661" spans="1:12">
      <c r="A4661" s="272" t="s">
        <v>10732</v>
      </c>
      <c r="B4661" s="272" t="s">
        <v>10733</v>
      </c>
      <c r="C4661" s="272" t="s">
        <v>10037</v>
      </c>
      <c r="D4661" s="272" t="s">
        <v>10986</v>
      </c>
      <c r="E4661" s="273" t="s">
        <v>7087</v>
      </c>
      <c r="F4661" s="272" t="s">
        <v>7087</v>
      </c>
      <c r="G4661" s="272">
        <v>96832</v>
      </c>
      <c r="H4661" s="272" t="s">
        <v>11901</v>
      </c>
      <c r="I4661" s="272" t="s">
        <v>17</v>
      </c>
      <c r="J4661" s="272" t="s">
        <v>7089</v>
      </c>
      <c r="K4661" s="273">
        <v>26.96</v>
      </c>
      <c r="L4661" s="272" t="s">
        <v>7090</v>
      </c>
    </row>
    <row r="4662" spans="1:12">
      <c r="A4662" s="272" t="s">
        <v>10732</v>
      </c>
      <c r="B4662" s="272" t="s">
        <v>10733</v>
      </c>
      <c r="C4662" s="272" t="s">
        <v>10037</v>
      </c>
      <c r="D4662" s="272" t="s">
        <v>10986</v>
      </c>
      <c r="E4662" s="273" t="s">
        <v>7087</v>
      </c>
      <c r="F4662" s="272" t="s">
        <v>7087</v>
      </c>
      <c r="G4662" s="272">
        <v>96833</v>
      </c>
      <c r="H4662" s="272" t="s">
        <v>11902</v>
      </c>
      <c r="I4662" s="272" t="s">
        <v>17</v>
      </c>
      <c r="J4662" s="272" t="s">
        <v>7089</v>
      </c>
      <c r="K4662" s="273">
        <v>21.08</v>
      </c>
      <c r="L4662" s="272" t="s">
        <v>7090</v>
      </c>
    </row>
    <row r="4663" spans="1:12">
      <c r="A4663" s="272" t="s">
        <v>10732</v>
      </c>
      <c r="B4663" s="272" t="s">
        <v>10733</v>
      </c>
      <c r="C4663" s="272" t="s">
        <v>10037</v>
      </c>
      <c r="D4663" s="272" t="s">
        <v>10986</v>
      </c>
      <c r="E4663" s="273" t="s">
        <v>7087</v>
      </c>
      <c r="F4663" s="272" t="s">
        <v>7087</v>
      </c>
      <c r="G4663" s="272">
        <v>96834</v>
      </c>
      <c r="H4663" s="272" t="s">
        <v>11903</v>
      </c>
      <c r="I4663" s="272" t="s">
        <v>17</v>
      </c>
      <c r="J4663" s="272" t="s">
        <v>7089</v>
      </c>
      <c r="K4663" s="273">
        <v>25.26</v>
      </c>
      <c r="L4663" s="272" t="s">
        <v>7090</v>
      </c>
    </row>
    <row r="4664" spans="1:12">
      <c r="A4664" s="272" t="s">
        <v>10732</v>
      </c>
      <c r="B4664" s="272" t="s">
        <v>10733</v>
      </c>
      <c r="C4664" s="272" t="s">
        <v>10037</v>
      </c>
      <c r="D4664" s="272" t="s">
        <v>10986</v>
      </c>
      <c r="E4664" s="273" t="s">
        <v>7087</v>
      </c>
      <c r="F4664" s="272" t="s">
        <v>7087</v>
      </c>
      <c r="G4664" s="272">
        <v>96836</v>
      </c>
      <c r="H4664" s="272" t="s">
        <v>11904</v>
      </c>
      <c r="I4664" s="272" t="s">
        <v>17</v>
      </c>
      <c r="J4664" s="272" t="s">
        <v>7089</v>
      </c>
      <c r="K4664" s="273">
        <v>30.13</v>
      </c>
      <c r="L4664" s="272" t="s">
        <v>7090</v>
      </c>
    </row>
    <row r="4665" spans="1:12">
      <c r="A4665" s="272" t="s">
        <v>10732</v>
      </c>
      <c r="B4665" s="272" t="s">
        <v>10733</v>
      </c>
      <c r="C4665" s="272" t="s">
        <v>10037</v>
      </c>
      <c r="D4665" s="272" t="s">
        <v>10986</v>
      </c>
      <c r="E4665" s="273" t="s">
        <v>7087</v>
      </c>
      <c r="F4665" s="272" t="s">
        <v>7087</v>
      </c>
      <c r="G4665" s="272">
        <v>96837</v>
      </c>
      <c r="H4665" s="272" t="s">
        <v>11905</v>
      </c>
      <c r="I4665" s="272" t="s">
        <v>17</v>
      </c>
      <c r="J4665" s="272" t="s">
        <v>7089</v>
      </c>
      <c r="K4665" s="273">
        <v>19.170000000000002</v>
      </c>
      <c r="L4665" s="272" t="s">
        <v>7090</v>
      </c>
    </row>
    <row r="4666" spans="1:12">
      <c r="A4666" s="272" t="s">
        <v>10732</v>
      </c>
      <c r="B4666" s="272" t="s">
        <v>10733</v>
      </c>
      <c r="C4666" s="272" t="s">
        <v>10037</v>
      </c>
      <c r="D4666" s="272" t="s">
        <v>10986</v>
      </c>
      <c r="E4666" s="273" t="s">
        <v>7087</v>
      </c>
      <c r="F4666" s="272" t="s">
        <v>7087</v>
      </c>
      <c r="G4666" s="272">
        <v>96838</v>
      </c>
      <c r="H4666" s="272" t="s">
        <v>11906</v>
      </c>
      <c r="I4666" s="272" t="s">
        <v>17</v>
      </c>
      <c r="J4666" s="272" t="s">
        <v>7089</v>
      </c>
      <c r="K4666" s="273">
        <v>23.16</v>
      </c>
      <c r="L4666" s="272" t="s">
        <v>7090</v>
      </c>
    </row>
    <row r="4667" spans="1:12">
      <c r="A4667" s="272" t="s">
        <v>10732</v>
      </c>
      <c r="B4667" s="272" t="s">
        <v>10733</v>
      </c>
      <c r="C4667" s="272" t="s">
        <v>10037</v>
      </c>
      <c r="D4667" s="272" t="s">
        <v>10986</v>
      </c>
      <c r="E4667" s="273" t="s">
        <v>7087</v>
      </c>
      <c r="F4667" s="272" t="s">
        <v>7087</v>
      </c>
      <c r="G4667" s="272">
        <v>96839</v>
      </c>
      <c r="H4667" s="272" t="s">
        <v>11907</v>
      </c>
      <c r="I4667" s="272" t="s">
        <v>17</v>
      </c>
      <c r="J4667" s="272" t="s">
        <v>7089</v>
      </c>
      <c r="K4667" s="273">
        <v>23.92</v>
      </c>
      <c r="L4667" s="272" t="s">
        <v>7090</v>
      </c>
    </row>
    <row r="4668" spans="1:12">
      <c r="A4668" s="272" t="s">
        <v>10732</v>
      </c>
      <c r="B4668" s="272" t="s">
        <v>10733</v>
      </c>
      <c r="C4668" s="272" t="s">
        <v>10037</v>
      </c>
      <c r="D4668" s="272" t="s">
        <v>10986</v>
      </c>
      <c r="E4668" s="273" t="s">
        <v>7087</v>
      </c>
      <c r="F4668" s="272" t="s">
        <v>7087</v>
      </c>
      <c r="G4668" s="272">
        <v>96840</v>
      </c>
      <c r="H4668" s="272" t="s">
        <v>11908</v>
      </c>
      <c r="I4668" s="272" t="s">
        <v>17</v>
      </c>
      <c r="J4668" s="272" t="s">
        <v>7089</v>
      </c>
      <c r="K4668" s="273">
        <v>23.12</v>
      </c>
      <c r="L4668" s="272" t="s">
        <v>7090</v>
      </c>
    </row>
    <row r="4669" spans="1:12">
      <c r="A4669" s="272" t="s">
        <v>10732</v>
      </c>
      <c r="B4669" s="272" t="s">
        <v>10733</v>
      </c>
      <c r="C4669" s="272" t="s">
        <v>10037</v>
      </c>
      <c r="D4669" s="272" t="s">
        <v>10986</v>
      </c>
      <c r="E4669" s="273" t="s">
        <v>7087</v>
      </c>
      <c r="F4669" s="272" t="s">
        <v>7087</v>
      </c>
      <c r="G4669" s="272">
        <v>96841</v>
      </c>
      <c r="H4669" s="272" t="s">
        <v>11909</v>
      </c>
      <c r="I4669" s="272" t="s">
        <v>17</v>
      </c>
      <c r="J4669" s="272" t="s">
        <v>7089</v>
      </c>
      <c r="K4669" s="273">
        <v>25.68</v>
      </c>
      <c r="L4669" s="272" t="s">
        <v>7090</v>
      </c>
    </row>
    <row r="4670" spans="1:12">
      <c r="A4670" s="272" t="s">
        <v>10732</v>
      </c>
      <c r="B4670" s="272" t="s">
        <v>10733</v>
      </c>
      <c r="C4670" s="272" t="s">
        <v>10037</v>
      </c>
      <c r="D4670" s="272" t="s">
        <v>10986</v>
      </c>
      <c r="E4670" s="273" t="s">
        <v>7087</v>
      </c>
      <c r="F4670" s="272" t="s">
        <v>7087</v>
      </c>
      <c r="G4670" s="272">
        <v>96842</v>
      </c>
      <c r="H4670" s="272" t="s">
        <v>11910</v>
      </c>
      <c r="I4670" s="272" t="s">
        <v>17</v>
      </c>
      <c r="J4670" s="272" t="s">
        <v>7089</v>
      </c>
      <c r="K4670" s="273">
        <v>29.37</v>
      </c>
      <c r="L4670" s="272" t="s">
        <v>7090</v>
      </c>
    </row>
    <row r="4671" spans="1:12">
      <c r="A4671" s="272" t="s">
        <v>10732</v>
      </c>
      <c r="B4671" s="272" t="s">
        <v>10733</v>
      </c>
      <c r="C4671" s="272" t="s">
        <v>10037</v>
      </c>
      <c r="D4671" s="272" t="s">
        <v>10986</v>
      </c>
      <c r="E4671" s="273" t="s">
        <v>7087</v>
      </c>
      <c r="F4671" s="272" t="s">
        <v>7087</v>
      </c>
      <c r="G4671" s="272">
        <v>96843</v>
      </c>
      <c r="H4671" s="272" t="s">
        <v>11911</v>
      </c>
      <c r="I4671" s="272" t="s">
        <v>17</v>
      </c>
      <c r="J4671" s="272" t="s">
        <v>7089</v>
      </c>
      <c r="K4671" s="273">
        <v>26.7</v>
      </c>
      <c r="L4671" s="272" t="s">
        <v>7090</v>
      </c>
    </row>
    <row r="4672" spans="1:12">
      <c r="A4672" s="272" t="s">
        <v>10732</v>
      </c>
      <c r="B4672" s="272" t="s">
        <v>10733</v>
      </c>
      <c r="C4672" s="272" t="s">
        <v>10037</v>
      </c>
      <c r="D4672" s="272" t="s">
        <v>10986</v>
      </c>
      <c r="E4672" s="273" t="s">
        <v>7087</v>
      </c>
      <c r="F4672" s="272" t="s">
        <v>7087</v>
      </c>
      <c r="G4672" s="272">
        <v>96844</v>
      </c>
      <c r="H4672" s="272" t="s">
        <v>11912</v>
      </c>
      <c r="I4672" s="272" t="s">
        <v>17</v>
      </c>
      <c r="J4672" s="272" t="s">
        <v>7089</v>
      </c>
      <c r="K4672" s="273">
        <v>30.7</v>
      </c>
      <c r="L4672" s="272" t="s">
        <v>7090</v>
      </c>
    </row>
    <row r="4673" spans="1:12">
      <c r="A4673" s="272" t="s">
        <v>10732</v>
      </c>
      <c r="B4673" s="272" t="s">
        <v>10733</v>
      </c>
      <c r="C4673" s="272" t="s">
        <v>10037</v>
      </c>
      <c r="D4673" s="272" t="s">
        <v>10986</v>
      </c>
      <c r="E4673" s="273" t="s">
        <v>7087</v>
      </c>
      <c r="F4673" s="272" t="s">
        <v>7087</v>
      </c>
      <c r="G4673" s="272">
        <v>96845</v>
      </c>
      <c r="H4673" s="272" t="s">
        <v>11913</v>
      </c>
      <c r="I4673" s="272" t="s">
        <v>17</v>
      </c>
      <c r="J4673" s="272" t="s">
        <v>7089</v>
      </c>
      <c r="K4673" s="273">
        <v>36.1</v>
      </c>
      <c r="L4673" s="272" t="s">
        <v>7090</v>
      </c>
    </row>
    <row r="4674" spans="1:12">
      <c r="A4674" s="272" t="s">
        <v>10732</v>
      </c>
      <c r="B4674" s="272" t="s">
        <v>10733</v>
      </c>
      <c r="C4674" s="272" t="s">
        <v>10037</v>
      </c>
      <c r="D4674" s="272" t="s">
        <v>10986</v>
      </c>
      <c r="E4674" s="273" t="s">
        <v>7087</v>
      </c>
      <c r="F4674" s="272" t="s">
        <v>7087</v>
      </c>
      <c r="G4674" s="272">
        <v>96846</v>
      </c>
      <c r="H4674" s="272" t="s">
        <v>11914</v>
      </c>
      <c r="I4674" s="272" t="s">
        <v>17</v>
      </c>
      <c r="J4674" s="272" t="s">
        <v>7089</v>
      </c>
      <c r="K4674" s="273">
        <v>34.14</v>
      </c>
      <c r="L4674" s="272" t="s">
        <v>7090</v>
      </c>
    </row>
    <row r="4675" spans="1:12">
      <c r="A4675" s="272" t="s">
        <v>10732</v>
      </c>
      <c r="B4675" s="272" t="s">
        <v>10733</v>
      </c>
      <c r="C4675" s="272" t="s">
        <v>10037</v>
      </c>
      <c r="D4675" s="272" t="s">
        <v>10986</v>
      </c>
      <c r="E4675" s="273" t="s">
        <v>7087</v>
      </c>
      <c r="F4675" s="272" t="s">
        <v>7087</v>
      </c>
      <c r="G4675" s="272">
        <v>96847</v>
      </c>
      <c r="H4675" s="272" t="s">
        <v>11915</v>
      </c>
      <c r="I4675" s="272" t="s">
        <v>17</v>
      </c>
      <c r="J4675" s="272" t="s">
        <v>7089</v>
      </c>
      <c r="K4675" s="273">
        <v>33.69</v>
      </c>
      <c r="L4675" s="272" t="s">
        <v>7090</v>
      </c>
    </row>
    <row r="4676" spans="1:12">
      <c r="A4676" s="272" t="s">
        <v>10732</v>
      </c>
      <c r="B4676" s="272" t="s">
        <v>10733</v>
      </c>
      <c r="C4676" s="272" t="s">
        <v>10037</v>
      </c>
      <c r="D4676" s="272" t="s">
        <v>10986</v>
      </c>
      <c r="E4676" s="273" t="s">
        <v>7087</v>
      </c>
      <c r="F4676" s="272" t="s">
        <v>7087</v>
      </c>
      <c r="G4676" s="272">
        <v>96848</v>
      </c>
      <c r="H4676" s="272" t="s">
        <v>11916</v>
      </c>
      <c r="I4676" s="272" t="s">
        <v>17</v>
      </c>
      <c r="J4676" s="272" t="s">
        <v>7089</v>
      </c>
      <c r="K4676" s="273">
        <v>47.83</v>
      </c>
      <c r="L4676" s="272" t="s">
        <v>7090</v>
      </c>
    </row>
    <row r="4677" spans="1:12">
      <c r="A4677" s="272" t="s">
        <v>10732</v>
      </c>
      <c r="B4677" s="272" t="s">
        <v>10733</v>
      </c>
      <c r="C4677" s="272" t="s">
        <v>10037</v>
      </c>
      <c r="D4677" s="272" t="s">
        <v>10986</v>
      </c>
      <c r="E4677" s="273" t="s">
        <v>7087</v>
      </c>
      <c r="F4677" s="272" t="s">
        <v>7087</v>
      </c>
      <c r="G4677" s="272">
        <v>96849</v>
      </c>
      <c r="H4677" s="272" t="s">
        <v>11917</v>
      </c>
      <c r="I4677" s="272" t="s">
        <v>17</v>
      </c>
      <c r="J4677" s="272" t="s">
        <v>7089</v>
      </c>
      <c r="K4677" s="273">
        <v>15.21</v>
      </c>
      <c r="L4677" s="272" t="s">
        <v>7090</v>
      </c>
    </row>
    <row r="4678" spans="1:12">
      <c r="A4678" s="272" t="s">
        <v>10732</v>
      </c>
      <c r="B4678" s="272" t="s">
        <v>10733</v>
      </c>
      <c r="C4678" s="272" t="s">
        <v>10037</v>
      </c>
      <c r="D4678" s="272" t="s">
        <v>10986</v>
      </c>
      <c r="E4678" s="273" t="s">
        <v>7087</v>
      </c>
      <c r="F4678" s="272" t="s">
        <v>7087</v>
      </c>
      <c r="G4678" s="272">
        <v>96850</v>
      </c>
      <c r="H4678" s="272" t="s">
        <v>11918</v>
      </c>
      <c r="I4678" s="272" t="s">
        <v>17</v>
      </c>
      <c r="J4678" s="272" t="s">
        <v>7089</v>
      </c>
      <c r="K4678" s="273">
        <v>21.55</v>
      </c>
      <c r="L4678" s="272" t="s">
        <v>7090</v>
      </c>
    </row>
    <row r="4679" spans="1:12">
      <c r="A4679" s="272" t="s">
        <v>10732</v>
      </c>
      <c r="B4679" s="272" t="s">
        <v>10733</v>
      </c>
      <c r="C4679" s="272" t="s">
        <v>10037</v>
      </c>
      <c r="D4679" s="272" t="s">
        <v>10986</v>
      </c>
      <c r="E4679" s="273" t="s">
        <v>7087</v>
      </c>
      <c r="F4679" s="272" t="s">
        <v>7087</v>
      </c>
      <c r="G4679" s="272">
        <v>96852</v>
      </c>
      <c r="H4679" s="272" t="s">
        <v>11919</v>
      </c>
      <c r="I4679" s="272" t="s">
        <v>17</v>
      </c>
      <c r="J4679" s="272" t="s">
        <v>7089</v>
      </c>
      <c r="K4679" s="273">
        <v>19.329999999999998</v>
      </c>
      <c r="L4679" s="272" t="s">
        <v>7090</v>
      </c>
    </row>
    <row r="4680" spans="1:12">
      <c r="A4680" s="272" t="s">
        <v>10732</v>
      </c>
      <c r="B4680" s="272" t="s">
        <v>10733</v>
      </c>
      <c r="C4680" s="272" t="s">
        <v>10037</v>
      </c>
      <c r="D4680" s="272" t="s">
        <v>10986</v>
      </c>
      <c r="E4680" s="273" t="s">
        <v>7087</v>
      </c>
      <c r="F4680" s="272" t="s">
        <v>7087</v>
      </c>
      <c r="G4680" s="272">
        <v>96853</v>
      </c>
      <c r="H4680" s="272" t="s">
        <v>11920</v>
      </c>
      <c r="I4680" s="272" t="s">
        <v>17</v>
      </c>
      <c r="J4680" s="272" t="s">
        <v>7089</v>
      </c>
      <c r="K4680" s="273">
        <v>23.15</v>
      </c>
      <c r="L4680" s="272" t="s">
        <v>7090</v>
      </c>
    </row>
    <row r="4681" spans="1:12">
      <c r="A4681" s="272" t="s">
        <v>10732</v>
      </c>
      <c r="B4681" s="272" t="s">
        <v>10733</v>
      </c>
      <c r="C4681" s="272" t="s">
        <v>10037</v>
      </c>
      <c r="D4681" s="272" t="s">
        <v>10986</v>
      </c>
      <c r="E4681" s="273" t="s">
        <v>7087</v>
      </c>
      <c r="F4681" s="272" t="s">
        <v>7087</v>
      </c>
      <c r="G4681" s="272">
        <v>96854</v>
      </c>
      <c r="H4681" s="272" t="s">
        <v>11921</v>
      </c>
      <c r="I4681" s="272" t="s">
        <v>17</v>
      </c>
      <c r="J4681" s="272" t="s">
        <v>7089</v>
      </c>
      <c r="K4681" s="273">
        <v>28.41</v>
      </c>
      <c r="L4681" s="272" t="s">
        <v>7090</v>
      </c>
    </row>
    <row r="4682" spans="1:12">
      <c r="A4682" s="272" t="s">
        <v>10732</v>
      </c>
      <c r="B4682" s="272" t="s">
        <v>10733</v>
      </c>
      <c r="C4682" s="272" t="s">
        <v>10037</v>
      </c>
      <c r="D4682" s="272" t="s">
        <v>10986</v>
      </c>
      <c r="E4682" s="273" t="s">
        <v>7087</v>
      </c>
      <c r="F4682" s="272" t="s">
        <v>7087</v>
      </c>
      <c r="G4682" s="272">
        <v>96855</v>
      </c>
      <c r="H4682" s="272" t="s">
        <v>11922</v>
      </c>
      <c r="I4682" s="272" t="s">
        <v>17</v>
      </c>
      <c r="J4682" s="272" t="s">
        <v>7089</v>
      </c>
      <c r="K4682" s="273">
        <v>30.11</v>
      </c>
      <c r="L4682" s="272" t="s">
        <v>7090</v>
      </c>
    </row>
    <row r="4683" spans="1:12">
      <c r="A4683" s="272" t="s">
        <v>10732</v>
      </c>
      <c r="B4683" s="272" t="s">
        <v>10733</v>
      </c>
      <c r="C4683" s="272" t="s">
        <v>10037</v>
      </c>
      <c r="D4683" s="272" t="s">
        <v>10986</v>
      </c>
      <c r="E4683" s="273" t="s">
        <v>7087</v>
      </c>
      <c r="F4683" s="272" t="s">
        <v>7087</v>
      </c>
      <c r="G4683" s="272">
        <v>96856</v>
      </c>
      <c r="H4683" s="272" t="s">
        <v>11923</v>
      </c>
      <c r="I4683" s="272" t="s">
        <v>17</v>
      </c>
      <c r="J4683" s="272" t="s">
        <v>7089</v>
      </c>
      <c r="K4683" s="273">
        <v>32.409999999999997</v>
      </c>
      <c r="L4683" s="272" t="s">
        <v>7090</v>
      </c>
    </row>
    <row r="4684" spans="1:12">
      <c r="A4684" s="272" t="s">
        <v>10732</v>
      </c>
      <c r="B4684" s="272" t="s">
        <v>10733</v>
      </c>
      <c r="C4684" s="272" t="s">
        <v>10037</v>
      </c>
      <c r="D4684" s="272" t="s">
        <v>10986</v>
      </c>
      <c r="E4684" s="273" t="s">
        <v>7087</v>
      </c>
      <c r="F4684" s="272" t="s">
        <v>7087</v>
      </c>
      <c r="G4684" s="272">
        <v>96860</v>
      </c>
      <c r="H4684" s="272" t="s">
        <v>11924</v>
      </c>
      <c r="I4684" s="272" t="s">
        <v>17</v>
      </c>
      <c r="J4684" s="272" t="s">
        <v>7089</v>
      </c>
      <c r="K4684" s="273">
        <v>27.35</v>
      </c>
      <c r="L4684" s="272" t="s">
        <v>7090</v>
      </c>
    </row>
    <row r="4685" spans="1:12">
      <c r="A4685" s="272" t="s">
        <v>10732</v>
      </c>
      <c r="B4685" s="272" t="s">
        <v>10733</v>
      </c>
      <c r="C4685" s="272" t="s">
        <v>10037</v>
      </c>
      <c r="D4685" s="272" t="s">
        <v>10986</v>
      </c>
      <c r="E4685" s="273" t="s">
        <v>7087</v>
      </c>
      <c r="F4685" s="272" t="s">
        <v>7087</v>
      </c>
      <c r="G4685" s="272">
        <v>96861</v>
      </c>
      <c r="H4685" s="272" t="s">
        <v>11925</v>
      </c>
      <c r="I4685" s="272" t="s">
        <v>17</v>
      </c>
      <c r="J4685" s="272" t="s">
        <v>7089</v>
      </c>
      <c r="K4685" s="273">
        <v>34.53</v>
      </c>
      <c r="L4685" s="272" t="s">
        <v>7090</v>
      </c>
    </row>
    <row r="4686" spans="1:12">
      <c r="A4686" s="272" t="s">
        <v>10732</v>
      </c>
      <c r="B4686" s="272" t="s">
        <v>10733</v>
      </c>
      <c r="C4686" s="272" t="s">
        <v>10037</v>
      </c>
      <c r="D4686" s="272" t="s">
        <v>10986</v>
      </c>
      <c r="E4686" s="273" t="s">
        <v>7087</v>
      </c>
      <c r="F4686" s="272" t="s">
        <v>7087</v>
      </c>
      <c r="G4686" s="272">
        <v>96862</v>
      </c>
      <c r="H4686" s="272" t="s">
        <v>11926</v>
      </c>
      <c r="I4686" s="272" t="s">
        <v>17</v>
      </c>
      <c r="J4686" s="272" t="s">
        <v>7089</v>
      </c>
      <c r="K4686" s="273">
        <v>33.58</v>
      </c>
      <c r="L4686" s="272" t="s">
        <v>7090</v>
      </c>
    </row>
    <row r="4687" spans="1:12">
      <c r="A4687" s="272" t="s">
        <v>10732</v>
      </c>
      <c r="B4687" s="272" t="s">
        <v>10733</v>
      </c>
      <c r="C4687" s="272" t="s">
        <v>10037</v>
      </c>
      <c r="D4687" s="272" t="s">
        <v>10986</v>
      </c>
      <c r="E4687" s="273" t="s">
        <v>7087</v>
      </c>
      <c r="F4687" s="272" t="s">
        <v>7087</v>
      </c>
      <c r="G4687" s="272">
        <v>96863</v>
      </c>
      <c r="H4687" s="272" t="s">
        <v>11927</v>
      </c>
      <c r="I4687" s="272" t="s">
        <v>17</v>
      </c>
      <c r="J4687" s="272" t="s">
        <v>7089</v>
      </c>
      <c r="K4687" s="273">
        <v>35.46</v>
      </c>
      <c r="L4687" s="272" t="s">
        <v>7090</v>
      </c>
    </row>
    <row r="4688" spans="1:12">
      <c r="A4688" s="272" t="s">
        <v>10732</v>
      </c>
      <c r="B4688" s="272" t="s">
        <v>10733</v>
      </c>
      <c r="C4688" s="272" t="s">
        <v>10037</v>
      </c>
      <c r="D4688" s="272" t="s">
        <v>10986</v>
      </c>
      <c r="E4688" s="273" t="s">
        <v>7087</v>
      </c>
      <c r="F4688" s="272" t="s">
        <v>7087</v>
      </c>
      <c r="G4688" s="272">
        <v>96864</v>
      </c>
      <c r="H4688" s="272" t="s">
        <v>11928</v>
      </c>
      <c r="I4688" s="272" t="s">
        <v>17</v>
      </c>
      <c r="J4688" s="272" t="s">
        <v>7089</v>
      </c>
      <c r="K4688" s="273">
        <v>47.22</v>
      </c>
      <c r="L4688" s="272" t="s">
        <v>7090</v>
      </c>
    </row>
    <row r="4689" spans="1:12">
      <c r="A4689" s="272" t="s">
        <v>10732</v>
      </c>
      <c r="B4689" s="272" t="s">
        <v>10733</v>
      </c>
      <c r="C4689" s="272" t="s">
        <v>10037</v>
      </c>
      <c r="D4689" s="272" t="s">
        <v>10986</v>
      </c>
      <c r="E4689" s="273" t="s">
        <v>7087</v>
      </c>
      <c r="F4689" s="272" t="s">
        <v>7087</v>
      </c>
      <c r="G4689" s="272">
        <v>96865</v>
      </c>
      <c r="H4689" s="272" t="s">
        <v>11929</v>
      </c>
      <c r="I4689" s="272" t="s">
        <v>17</v>
      </c>
      <c r="J4689" s="272" t="s">
        <v>7089</v>
      </c>
      <c r="K4689" s="273">
        <v>41.86</v>
      </c>
      <c r="L4689" s="272" t="s">
        <v>7090</v>
      </c>
    </row>
    <row r="4690" spans="1:12">
      <c r="A4690" s="272" t="s">
        <v>10732</v>
      </c>
      <c r="B4690" s="272" t="s">
        <v>10733</v>
      </c>
      <c r="C4690" s="272" t="s">
        <v>10037</v>
      </c>
      <c r="D4690" s="272" t="s">
        <v>10986</v>
      </c>
      <c r="E4690" s="273" t="s">
        <v>7087</v>
      </c>
      <c r="F4690" s="272" t="s">
        <v>7087</v>
      </c>
      <c r="G4690" s="272">
        <v>96866</v>
      </c>
      <c r="H4690" s="272" t="s">
        <v>11930</v>
      </c>
      <c r="I4690" s="272" t="s">
        <v>17</v>
      </c>
      <c r="J4690" s="272" t="s">
        <v>7089</v>
      </c>
      <c r="K4690" s="273">
        <v>61.34</v>
      </c>
      <c r="L4690" s="272" t="s">
        <v>7090</v>
      </c>
    </row>
    <row r="4691" spans="1:12">
      <c r="A4691" s="272" t="s">
        <v>10732</v>
      </c>
      <c r="B4691" s="272" t="s">
        <v>10733</v>
      </c>
      <c r="C4691" s="272" t="s">
        <v>10037</v>
      </c>
      <c r="D4691" s="272" t="s">
        <v>10986</v>
      </c>
      <c r="E4691" s="273" t="s">
        <v>7087</v>
      </c>
      <c r="F4691" s="272" t="s">
        <v>7087</v>
      </c>
      <c r="G4691" s="272">
        <v>96868</v>
      </c>
      <c r="H4691" s="272" t="s">
        <v>11931</v>
      </c>
      <c r="I4691" s="272" t="s">
        <v>17</v>
      </c>
      <c r="J4691" s="272" t="s">
        <v>7089</v>
      </c>
      <c r="K4691" s="273">
        <v>17.899999999999999</v>
      </c>
      <c r="L4691" s="272" t="s">
        <v>7090</v>
      </c>
    </row>
    <row r="4692" spans="1:12">
      <c r="A4692" s="272" t="s">
        <v>10732</v>
      </c>
      <c r="B4692" s="272" t="s">
        <v>10733</v>
      </c>
      <c r="C4692" s="272" t="s">
        <v>10037</v>
      </c>
      <c r="D4692" s="272" t="s">
        <v>10986</v>
      </c>
      <c r="E4692" s="273" t="s">
        <v>7087</v>
      </c>
      <c r="F4692" s="272" t="s">
        <v>7087</v>
      </c>
      <c r="G4692" s="272">
        <v>96869</v>
      </c>
      <c r="H4692" s="272" t="s">
        <v>11932</v>
      </c>
      <c r="I4692" s="272" t="s">
        <v>17</v>
      </c>
      <c r="J4692" s="272" t="s">
        <v>7089</v>
      </c>
      <c r="K4692" s="273">
        <v>27.22</v>
      </c>
      <c r="L4692" s="272" t="s">
        <v>7090</v>
      </c>
    </row>
    <row r="4693" spans="1:12">
      <c r="A4693" s="272" t="s">
        <v>10732</v>
      </c>
      <c r="B4693" s="272" t="s">
        <v>10733</v>
      </c>
      <c r="C4693" s="272" t="s">
        <v>10037</v>
      </c>
      <c r="D4693" s="272" t="s">
        <v>10986</v>
      </c>
      <c r="E4693" s="273" t="s">
        <v>7087</v>
      </c>
      <c r="F4693" s="272" t="s">
        <v>7087</v>
      </c>
      <c r="G4693" s="272">
        <v>96870</v>
      </c>
      <c r="H4693" s="272" t="s">
        <v>11933</v>
      </c>
      <c r="I4693" s="272" t="s">
        <v>17</v>
      </c>
      <c r="J4693" s="272" t="s">
        <v>7089</v>
      </c>
      <c r="K4693" s="273">
        <v>40.65</v>
      </c>
      <c r="L4693" s="272" t="s">
        <v>7090</v>
      </c>
    </row>
    <row r="4694" spans="1:12">
      <c r="A4694" s="272" t="s">
        <v>10732</v>
      </c>
      <c r="B4694" s="272" t="s">
        <v>10733</v>
      </c>
      <c r="C4694" s="272" t="s">
        <v>10037</v>
      </c>
      <c r="D4694" s="272" t="s">
        <v>10986</v>
      </c>
      <c r="E4694" s="273" t="s">
        <v>7087</v>
      </c>
      <c r="F4694" s="272" t="s">
        <v>7087</v>
      </c>
      <c r="G4694" s="272">
        <v>96871</v>
      </c>
      <c r="H4694" s="272" t="s">
        <v>11934</v>
      </c>
      <c r="I4694" s="272" t="s">
        <v>17</v>
      </c>
      <c r="J4694" s="272" t="s">
        <v>7089</v>
      </c>
      <c r="K4694" s="273">
        <v>46.54</v>
      </c>
      <c r="L4694" s="272" t="s">
        <v>7090</v>
      </c>
    </row>
    <row r="4695" spans="1:12">
      <c r="A4695" s="272" t="s">
        <v>10732</v>
      </c>
      <c r="B4695" s="272" t="s">
        <v>10733</v>
      </c>
      <c r="C4695" s="272" t="s">
        <v>10037</v>
      </c>
      <c r="D4695" s="272" t="s">
        <v>10986</v>
      </c>
      <c r="E4695" s="273" t="s">
        <v>7087</v>
      </c>
      <c r="F4695" s="272" t="s">
        <v>7087</v>
      </c>
      <c r="G4695" s="272">
        <v>96872</v>
      </c>
      <c r="H4695" s="272" t="s">
        <v>11935</v>
      </c>
      <c r="I4695" s="272" t="s">
        <v>17</v>
      </c>
      <c r="J4695" s="272" t="s">
        <v>7089</v>
      </c>
      <c r="K4695" s="273">
        <v>43.34</v>
      </c>
      <c r="L4695" s="272" t="s">
        <v>7090</v>
      </c>
    </row>
    <row r="4696" spans="1:12">
      <c r="A4696" s="272" t="s">
        <v>10732</v>
      </c>
      <c r="B4696" s="272" t="s">
        <v>10733</v>
      </c>
      <c r="C4696" s="272" t="s">
        <v>10037</v>
      </c>
      <c r="D4696" s="272" t="s">
        <v>10986</v>
      </c>
      <c r="E4696" s="273" t="s">
        <v>7087</v>
      </c>
      <c r="F4696" s="272" t="s">
        <v>7087</v>
      </c>
      <c r="G4696" s="272">
        <v>96873</v>
      </c>
      <c r="H4696" s="272" t="s">
        <v>11936</v>
      </c>
      <c r="I4696" s="272" t="s">
        <v>17</v>
      </c>
      <c r="J4696" s="272" t="s">
        <v>7089</v>
      </c>
      <c r="K4696" s="273">
        <v>57.49</v>
      </c>
      <c r="L4696" s="272" t="s">
        <v>7090</v>
      </c>
    </row>
    <row r="4697" spans="1:12">
      <c r="A4697" s="272" t="s">
        <v>10732</v>
      </c>
      <c r="B4697" s="272" t="s">
        <v>10733</v>
      </c>
      <c r="C4697" s="272" t="s">
        <v>10037</v>
      </c>
      <c r="D4697" s="272" t="s">
        <v>10986</v>
      </c>
      <c r="E4697" s="273" t="s">
        <v>7087</v>
      </c>
      <c r="F4697" s="272" t="s">
        <v>7087</v>
      </c>
      <c r="G4697" s="272">
        <v>96874</v>
      </c>
      <c r="H4697" s="272" t="s">
        <v>11937</v>
      </c>
      <c r="I4697" s="272" t="s">
        <v>17</v>
      </c>
      <c r="J4697" s="272" t="s">
        <v>7089</v>
      </c>
      <c r="K4697" s="273">
        <v>52.67</v>
      </c>
      <c r="L4697" s="272" t="s">
        <v>7090</v>
      </c>
    </row>
    <row r="4698" spans="1:12">
      <c r="A4698" s="272" t="s">
        <v>10732</v>
      </c>
      <c r="B4698" s="272" t="s">
        <v>10733</v>
      </c>
      <c r="C4698" s="272" t="s">
        <v>10037</v>
      </c>
      <c r="D4698" s="272" t="s">
        <v>10986</v>
      </c>
      <c r="E4698" s="273" t="s">
        <v>7087</v>
      </c>
      <c r="F4698" s="272" t="s">
        <v>7087</v>
      </c>
      <c r="G4698" s="272">
        <v>96875</v>
      </c>
      <c r="H4698" s="272" t="s">
        <v>11938</v>
      </c>
      <c r="I4698" s="272" t="s">
        <v>17</v>
      </c>
      <c r="J4698" s="272" t="s">
        <v>7089</v>
      </c>
      <c r="K4698" s="273">
        <v>68.83</v>
      </c>
      <c r="L4698" s="272" t="s">
        <v>7090</v>
      </c>
    </row>
    <row r="4699" spans="1:12">
      <c r="A4699" s="272" t="s">
        <v>10732</v>
      </c>
      <c r="B4699" s="272" t="s">
        <v>10733</v>
      </c>
      <c r="C4699" s="272" t="s">
        <v>10037</v>
      </c>
      <c r="D4699" s="272" t="s">
        <v>10986</v>
      </c>
      <c r="E4699" s="273" t="s">
        <v>7087</v>
      </c>
      <c r="F4699" s="272" t="s">
        <v>7087</v>
      </c>
      <c r="G4699" s="272">
        <v>96876</v>
      </c>
      <c r="H4699" s="272" t="s">
        <v>11939</v>
      </c>
      <c r="I4699" s="272" t="s">
        <v>17</v>
      </c>
      <c r="J4699" s="272" t="s">
        <v>7089</v>
      </c>
      <c r="K4699" s="273">
        <v>160.80000000000001</v>
      </c>
      <c r="L4699" s="272" t="s">
        <v>7090</v>
      </c>
    </row>
    <row r="4700" spans="1:12">
      <c r="A4700" s="272" t="s">
        <v>10732</v>
      </c>
      <c r="B4700" s="272" t="s">
        <v>10733</v>
      </c>
      <c r="C4700" s="272" t="s">
        <v>10037</v>
      </c>
      <c r="D4700" s="272" t="s">
        <v>10986</v>
      </c>
      <c r="E4700" s="273" t="s">
        <v>7087</v>
      </c>
      <c r="F4700" s="272" t="s">
        <v>7087</v>
      </c>
      <c r="G4700" s="272">
        <v>96878</v>
      </c>
      <c r="H4700" s="272" t="s">
        <v>11940</v>
      </c>
      <c r="I4700" s="272" t="s">
        <v>17</v>
      </c>
      <c r="J4700" s="272" t="s">
        <v>7089</v>
      </c>
      <c r="K4700" s="273">
        <v>180.09</v>
      </c>
      <c r="L4700" s="272" t="s">
        <v>7090</v>
      </c>
    </row>
    <row r="4701" spans="1:12">
      <c r="A4701" s="272" t="s">
        <v>10732</v>
      </c>
      <c r="B4701" s="272" t="s">
        <v>10733</v>
      </c>
      <c r="C4701" s="272" t="s">
        <v>10037</v>
      </c>
      <c r="D4701" s="272" t="s">
        <v>10986</v>
      </c>
      <c r="E4701" s="273" t="s">
        <v>7087</v>
      </c>
      <c r="F4701" s="272" t="s">
        <v>7087</v>
      </c>
      <c r="G4701" s="272">
        <v>96879</v>
      </c>
      <c r="H4701" s="272" t="s">
        <v>11941</v>
      </c>
      <c r="I4701" s="272" t="s">
        <v>17</v>
      </c>
      <c r="J4701" s="272" t="s">
        <v>7089</v>
      </c>
      <c r="K4701" s="273">
        <v>174.68</v>
      </c>
      <c r="L4701" s="272" t="s">
        <v>7090</v>
      </c>
    </row>
    <row r="4702" spans="1:12">
      <c r="A4702" s="272" t="s">
        <v>10732</v>
      </c>
      <c r="B4702" s="272" t="s">
        <v>10733</v>
      </c>
      <c r="C4702" s="272" t="s">
        <v>10037</v>
      </c>
      <c r="D4702" s="272" t="s">
        <v>10986</v>
      </c>
      <c r="E4702" s="273" t="s">
        <v>7087</v>
      </c>
      <c r="F4702" s="272" t="s">
        <v>7087</v>
      </c>
      <c r="G4702" s="272">
        <v>96881</v>
      </c>
      <c r="H4702" s="272" t="s">
        <v>11942</v>
      </c>
      <c r="I4702" s="272" t="s">
        <v>17</v>
      </c>
      <c r="J4702" s="272" t="s">
        <v>7089</v>
      </c>
      <c r="K4702" s="273">
        <v>206.49</v>
      </c>
      <c r="L4702" s="272" t="s">
        <v>7090</v>
      </c>
    </row>
    <row r="4703" spans="1:12">
      <c r="A4703" s="272" t="s">
        <v>10732</v>
      </c>
      <c r="B4703" s="272" t="s">
        <v>10733</v>
      </c>
      <c r="C4703" s="272" t="s">
        <v>10037</v>
      </c>
      <c r="D4703" s="272" t="s">
        <v>10986</v>
      </c>
      <c r="E4703" s="273" t="s">
        <v>7087</v>
      </c>
      <c r="F4703" s="272" t="s">
        <v>7087</v>
      </c>
      <c r="G4703" s="272">
        <v>97425</v>
      </c>
      <c r="H4703" s="272" t="s">
        <v>11943</v>
      </c>
      <c r="I4703" s="272" t="s">
        <v>17</v>
      </c>
      <c r="J4703" s="272" t="s">
        <v>7089</v>
      </c>
      <c r="K4703" s="273">
        <v>33.729999999999997</v>
      </c>
      <c r="L4703" s="272" t="s">
        <v>7090</v>
      </c>
    </row>
    <row r="4704" spans="1:12">
      <c r="A4704" s="272" t="s">
        <v>10732</v>
      </c>
      <c r="B4704" s="272" t="s">
        <v>10733</v>
      </c>
      <c r="C4704" s="272" t="s">
        <v>10037</v>
      </c>
      <c r="D4704" s="272" t="s">
        <v>10986</v>
      </c>
      <c r="E4704" s="273" t="s">
        <v>7087</v>
      </c>
      <c r="F4704" s="272" t="s">
        <v>7087</v>
      </c>
      <c r="G4704" s="272">
        <v>97426</v>
      </c>
      <c r="H4704" s="272" t="s">
        <v>11944</v>
      </c>
      <c r="I4704" s="272" t="s">
        <v>17</v>
      </c>
      <c r="J4704" s="272" t="s">
        <v>7089</v>
      </c>
      <c r="K4704" s="273">
        <v>41.24</v>
      </c>
      <c r="L4704" s="272" t="s">
        <v>7090</v>
      </c>
    </row>
    <row r="4705" spans="1:12">
      <c r="A4705" s="272" t="s">
        <v>10732</v>
      </c>
      <c r="B4705" s="272" t="s">
        <v>10733</v>
      </c>
      <c r="C4705" s="272" t="s">
        <v>10037</v>
      </c>
      <c r="D4705" s="272" t="s">
        <v>10986</v>
      </c>
      <c r="E4705" s="273" t="s">
        <v>7087</v>
      </c>
      <c r="F4705" s="272" t="s">
        <v>7087</v>
      </c>
      <c r="G4705" s="272">
        <v>97427</v>
      </c>
      <c r="H4705" s="272" t="s">
        <v>11945</v>
      </c>
      <c r="I4705" s="272" t="s">
        <v>17</v>
      </c>
      <c r="J4705" s="272" t="s">
        <v>7089</v>
      </c>
      <c r="K4705" s="273">
        <v>46.92</v>
      </c>
      <c r="L4705" s="272" t="s">
        <v>7090</v>
      </c>
    </row>
    <row r="4706" spans="1:12">
      <c r="A4706" s="272" t="s">
        <v>10732</v>
      </c>
      <c r="B4706" s="272" t="s">
        <v>10733</v>
      </c>
      <c r="C4706" s="272" t="s">
        <v>10037</v>
      </c>
      <c r="D4706" s="272" t="s">
        <v>10986</v>
      </c>
      <c r="E4706" s="273" t="s">
        <v>7087</v>
      </c>
      <c r="F4706" s="272" t="s">
        <v>7087</v>
      </c>
      <c r="G4706" s="272">
        <v>97428</v>
      </c>
      <c r="H4706" s="272" t="s">
        <v>11946</v>
      </c>
      <c r="I4706" s="272" t="s">
        <v>17</v>
      </c>
      <c r="J4706" s="272" t="s">
        <v>7089</v>
      </c>
      <c r="K4706" s="273">
        <v>60.1</v>
      </c>
      <c r="L4706" s="272" t="s">
        <v>7090</v>
      </c>
    </row>
    <row r="4707" spans="1:12">
      <c r="A4707" s="272" t="s">
        <v>10732</v>
      </c>
      <c r="B4707" s="272" t="s">
        <v>10733</v>
      </c>
      <c r="C4707" s="272" t="s">
        <v>10037</v>
      </c>
      <c r="D4707" s="272" t="s">
        <v>10986</v>
      </c>
      <c r="E4707" s="273" t="s">
        <v>7087</v>
      </c>
      <c r="F4707" s="272" t="s">
        <v>7087</v>
      </c>
      <c r="G4707" s="272">
        <v>97429</v>
      </c>
      <c r="H4707" s="272" t="s">
        <v>11947</v>
      </c>
      <c r="I4707" s="272" t="s">
        <v>17</v>
      </c>
      <c r="J4707" s="272" t="s">
        <v>7089</v>
      </c>
      <c r="K4707" s="273">
        <v>72.23</v>
      </c>
      <c r="L4707" s="272" t="s">
        <v>7090</v>
      </c>
    </row>
    <row r="4708" spans="1:12">
      <c r="A4708" s="272" t="s">
        <v>10732</v>
      </c>
      <c r="B4708" s="272" t="s">
        <v>10733</v>
      </c>
      <c r="C4708" s="272" t="s">
        <v>10037</v>
      </c>
      <c r="D4708" s="272" t="s">
        <v>10986</v>
      </c>
      <c r="E4708" s="273" t="s">
        <v>7087</v>
      </c>
      <c r="F4708" s="272" t="s">
        <v>7087</v>
      </c>
      <c r="G4708" s="272">
        <v>97430</v>
      </c>
      <c r="H4708" s="272" t="s">
        <v>11948</v>
      </c>
      <c r="I4708" s="272" t="s">
        <v>17</v>
      </c>
      <c r="J4708" s="272" t="s">
        <v>7089</v>
      </c>
      <c r="K4708" s="273">
        <v>39.44</v>
      </c>
      <c r="L4708" s="272" t="s">
        <v>7090</v>
      </c>
    </row>
    <row r="4709" spans="1:12">
      <c r="A4709" s="272" t="s">
        <v>10732</v>
      </c>
      <c r="B4709" s="272" t="s">
        <v>10733</v>
      </c>
      <c r="C4709" s="272" t="s">
        <v>10037</v>
      </c>
      <c r="D4709" s="272" t="s">
        <v>10986</v>
      </c>
      <c r="E4709" s="273" t="s">
        <v>7087</v>
      </c>
      <c r="F4709" s="272" t="s">
        <v>7087</v>
      </c>
      <c r="G4709" s="272">
        <v>97431</v>
      </c>
      <c r="H4709" s="272" t="s">
        <v>11949</v>
      </c>
      <c r="I4709" s="272" t="s">
        <v>17</v>
      </c>
      <c r="J4709" s="272" t="s">
        <v>7089</v>
      </c>
      <c r="K4709" s="273">
        <v>44.06</v>
      </c>
      <c r="L4709" s="272" t="s">
        <v>7090</v>
      </c>
    </row>
    <row r="4710" spans="1:12">
      <c r="A4710" s="272" t="s">
        <v>10732</v>
      </c>
      <c r="B4710" s="272" t="s">
        <v>10733</v>
      </c>
      <c r="C4710" s="272" t="s">
        <v>10037</v>
      </c>
      <c r="D4710" s="272" t="s">
        <v>10986</v>
      </c>
      <c r="E4710" s="273" t="s">
        <v>7087</v>
      </c>
      <c r="F4710" s="272" t="s">
        <v>7087</v>
      </c>
      <c r="G4710" s="272">
        <v>97432</v>
      </c>
      <c r="H4710" s="272" t="s">
        <v>11950</v>
      </c>
      <c r="I4710" s="272" t="s">
        <v>17</v>
      </c>
      <c r="J4710" s="272" t="s">
        <v>7089</v>
      </c>
      <c r="K4710" s="273">
        <v>49.7</v>
      </c>
      <c r="L4710" s="272" t="s">
        <v>7090</v>
      </c>
    </row>
    <row r="4711" spans="1:12">
      <c r="A4711" s="272" t="s">
        <v>10732</v>
      </c>
      <c r="B4711" s="272" t="s">
        <v>10733</v>
      </c>
      <c r="C4711" s="272" t="s">
        <v>10037</v>
      </c>
      <c r="D4711" s="272" t="s">
        <v>10986</v>
      </c>
      <c r="E4711" s="273" t="s">
        <v>7087</v>
      </c>
      <c r="F4711" s="272" t="s">
        <v>7087</v>
      </c>
      <c r="G4711" s="272">
        <v>97433</v>
      </c>
      <c r="H4711" s="272" t="s">
        <v>11951</v>
      </c>
      <c r="I4711" s="272" t="s">
        <v>17</v>
      </c>
      <c r="J4711" s="272" t="s">
        <v>7089</v>
      </c>
      <c r="K4711" s="273">
        <v>88.88</v>
      </c>
      <c r="L4711" s="272" t="s">
        <v>7090</v>
      </c>
    </row>
    <row r="4712" spans="1:12">
      <c r="A4712" s="272" t="s">
        <v>10732</v>
      </c>
      <c r="B4712" s="272" t="s">
        <v>10733</v>
      </c>
      <c r="C4712" s="272" t="s">
        <v>10037</v>
      </c>
      <c r="D4712" s="272" t="s">
        <v>10986</v>
      </c>
      <c r="E4712" s="273" t="s">
        <v>7087</v>
      </c>
      <c r="F4712" s="272" t="s">
        <v>7087</v>
      </c>
      <c r="G4712" s="272">
        <v>97434</v>
      </c>
      <c r="H4712" s="272" t="s">
        <v>11952</v>
      </c>
      <c r="I4712" s="272" t="s">
        <v>17</v>
      </c>
      <c r="J4712" s="272" t="s">
        <v>7089</v>
      </c>
      <c r="K4712" s="273">
        <v>90.51</v>
      </c>
      <c r="L4712" s="272" t="s">
        <v>7090</v>
      </c>
    </row>
    <row r="4713" spans="1:12">
      <c r="A4713" s="272" t="s">
        <v>10732</v>
      </c>
      <c r="B4713" s="272" t="s">
        <v>10733</v>
      </c>
      <c r="C4713" s="272" t="s">
        <v>10037</v>
      </c>
      <c r="D4713" s="272" t="s">
        <v>10986</v>
      </c>
      <c r="E4713" s="273" t="s">
        <v>7087</v>
      </c>
      <c r="F4713" s="272" t="s">
        <v>7087</v>
      </c>
      <c r="G4713" s="272">
        <v>97435</v>
      </c>
      <c r="H4713" s="272" t="s">
        <v>11953</v>
      </c>
      <c r="I4713" s="272" t="s">
        <v>17</v>
      </c>
      <c r="J4713" s="272" t="s">
        <v>7089</v>
      </c>
      <c r="K4713" s="273">
        <v>103.93</v>
      </c>
      <c r="L4713" s="272" t="s">
        <v>7090</v>
      </c>
    </row>
    <row r="4714" spans="1:12">
      <c r="A4714" s="272" t="s">
        <v>10732</v>
      </c>
      <c r="B4714" s="272" t="s">
        <v>10733</v>
      </c>
      <c r="C4714" s="272" t="s">
        <v>10037</v>
      </c>
      <c r="D4714" s="272" t="s">
        <v>10986</v>
      </c>
      <c r="E4714" s="273" t="s">
        <v>7087</v>
      </c>
      <c r="F4714" s="272" t="s">
        <v>7087</v>
      </c>
      <c r="G4714" s="272">
        <v>97436</v>
      </c>
      <c r="H4714" s="272" t="s">
        <v>11954</v>
      </c>
      <c r="I4714" s="272" t="s">
        <v>17</v>
      </c>
      <c r="J4714" s="272" t="s">
        <v>7089</v>
      </c>
      <c r="K4714" s="273">
        <v>107.05</v>
      </c>
      <c r="L4714" s="272" t="s">
        <v>7090</v>
      </c>
    </row>
    <row r="4715" spans="1:12">
      <c r="A4715" s="272" t="s">
        <v>10732</v>
      </c>
      <c r="B4715" s="272" t="s">
        <v>10733</v>
      </c>
      <c r="C4715" s="272" t="s">
        <v>10037</v>
      </c>
      <c r="D4715" s="272" t="s">
        <v>10986</v>
      </c>
      <c r="E4715" s="273" t="s">
        <v>7087</v>
      </c>
      <c r="F4715" s="272" t="s">
        <v>7087</v>
      </c>
      <c r="G4715" s="272">
        <v>97437</v>
      </c>
      <c r="H4715" s="272" t="s">
        <v>11955</v>
      </c>
      <c r="I4715" s="272" t="s">
        <v>17</v>
      </c>
      <c r="J4715" s="272" t="s">
        <v>7089</v>
      </c>
      <c r="K4715" s="273">
        <v>118.9</v>
      </c>
      <c r="L4715" s="272" t="s">
        <v>7090</v>
      </c>
    </row>
    <row r="4716" spans="1:12">
      <c r="A4716" s="272" t="s">
        <v>10732</v>
      </c>
      <c r="B4716" s="272" t="s">
        <v>10733</v>
      </c>
      <c r="C4716" s="272" t="s">
        <v>10037</v>
      </c>
      <c r="D4716" s="272" t="s">
        <v>10986</v>
      </c>
      <c r="E4716" s="273" t="s">
        <v>7087</v>
      </c>
      <c r="F4716" s="272" t="s">
        <v>7087</v>
      </c>
      <c r="G4716" s="272">
        <v>97438</v>
      </c>
      <c r="H4716" s="272" t="s">
        <v>11956</v>
      </c>
      <c r="I4716" s="272" t="s">
        <v>17</v>
      </c>
      <c r="J4716" s="272" t="s">
        <v>7089</v>
      </c>
      <c r="K4716" s="273">
        <v>122.25</v>
      </c>
      <c r="L4716" s="272" t="s">
        <v>7090</v>
      </c>
    </row>
    <row r="4717" spans="1:12">
      <c r="A4717" s="272" t="s">
        <v>10732</v>
      </c>
      <c r="B4717" s="272" t="s">
        <v>10733</v>
      </c>
      <c r="C4717" s="272" t="s">
        <v>10037</v>
      </c>
      <c r="D4717" s="272" t="s">
        <v>10986</v>
      </c>
      <c r="E4717" s="273" t="s">
        <v>7087</v>
      </c>
      <c r="F4717" s="272" t="s">
        <v>7087</v>
      </c>
      <c r="G4717" s="272">
        <v>97439</v>
      </c>
      <c r="H4717" s="272" t="s">
        <v>11957</v>
      </c>
      <c r="I4717" s="272" t="s">
        <v>17</v>
      </c>
      <c r="J4717" s="272" t="s">
        <v>7089</v>
      </c>
      <c r="K4717" s="273">
        <v>134.12</v>
      </c>
      <c r="L4717" s="272" t="s">
        <v>7090</v>
      </c>
    </row>
    <row r="4718" spans="1:12">
      <c r="A4718" s="272" t="s">
        <v>10732</v>
      </c>
      <c r="B4718" s="272" t="s">
        <v>10733</v>
      </c>
      <c r="C4718" s="272" t="s">
        <v>10037</v>
      </c>
      <c r="D4718" s="272" t="s">
        <v>10986</v>
      </c>
      <c r="E4718" s="273" t="s">
        <v>7087</v>
      </c>
      <c r="F4718" s="272" t="s">
        <v>7087</v>
      </c>
      <c r="G4718" s="272">
        <v>97440</v>
      </c>
      <c r="H4718" s="272" t="s">
        <v>11958</v>
      </c>
      <c r="I4718" s="272" t="s">
        <v>17</v>
      </c>
      <c r="J4718" s="272" t="s">
        <v>7089</v>
      </c>
      <c r="K4718" s="273">
        <v>160.62</v>
      </c>
      <c r="L4718" s="272" t="s">
        <v>7090</v>
      </c>
    </row>
    <row r="4719" spans="1:12">
      <c r="A4719" s="272" t="s">
        <v>10732</v>
      </c>
      <c r="B4719" s="272" t="s">
        <v>10733</v>
      </c>
      <c r="C4719" s="272" t="s">
        <v>10037</v>
      </c>
      <c r="D4719" s="272" t="s">
        <v>10986</v>
      </c>
      <c r="E4719" s="273" t="s">
        <v>7087</v>
      </c>
      <c r="F4719" s="272" t="s">
        <v>7087</v>
      </c>
      <c r="G4719" s="272">
        <v>97442</v>
      </c>
      <c r="H4719" s="272" t="s">
        <v>11959</v>
      </c>
      <c r="I4719" s="272" t="s">
        <v>17</v>
      </c>
      <c r="J4719" s="272" t="s">
        <v>7089</v>
      </c>
      <c r="K4719" s="273">
        <v>177.59</v>
      </c>
      <c r="L4719" s="272" t="s">
        <v>7090</v>
      </c>
    </row>
    <row r="4720" spans="1:12">
      <c r="A4720" s="272" t="s">
        <v>10732</v>
      </c>
      <c r="B4720" s="272" t="s">
        <v>10733</v>
      </c>
      <c r="C4720" s="272" t="s">
        <v>10037</v>
      </c>
      <c r="D4720" s="272" t="s">
        <v>10986</v>
      </c>
      <c r="E4720" s="273" t="s">
        <v>7087</v>
      </c>
      <c r="F4720" s="272" t="s">
        <v>7087</v>
      </c>
      <c r="G4720" s="272">
        <v>97443</v>
      </c>
      <c r="H4720" s="272" t="s">
        <v>11960</v>
      </c>
      <c r="I4720" s="272" t="s">
        <v>17</v>
      </c>
      <c r="J4720" s="272" t="s">
        <v>7089</v>
      </c>
      <c r="K4720" s="273">
        <v>113.79</v>
      </c>
      <c r="L4720" s="272" t="s">
        <v>7090</v>
      </c>
    </row>
    <row r="4721" spans="1:12">
      <c r="A4721" s="272" t="s">
        <v>10732</v>
      </c>
      <c r="B4721" s="272" t="s">
        <v>10733</v>
      </c>
      <c r="C4721" s="272" t="s">
        <v>10037</v>
      </c>
      <c r="D4721" s="272" t="s">
        <v>10986</v>
      </c>
      <c r="E4721" s="273" t="s">
        <v>7087</v>
      </c>
      <c r="F4721" s="272" t="s">
        <v>7087</v>
      </c>
      <c r="G4721" s="272">
        <v>97444</v>
      </c>
      <c r="H4721" s="272" t="s">
        <v>11961</v>
      </c>
      <c r="I4721" s="272" t="s">
        <v>17</v>
      </c>
      <c r="J4721" s="272" t="s">
        <v>7089</v>
      </c>
      <c r="K4721" s="273">
        <v>134.18</v>
      </c>
      <c r="L4721" s="272" t="s">
        <v>7090</v>
      </c>
    </row>
    <row r="4722" spans="1:12">
      <c r="A4722" s="272" t="s">
        <v>10732</v>
      </c>
      <c r="B4722" s="272" t="s">
        <v>10733</v>
      </c>
      <c r="C4722" s="272" t="s">
        <v>10037</v>
      </c>
      <c r="D4722" s="272" t="s">
        <v>10986</v>
      </c>
      <c r="E4722" s="273" t="s">
        <v>7087</v>
      </c>
      <c r="F4722" s="272" t="s">
        <v>7087</v>
      </c>
      <c r="G4722" s="272">
        <v>97446</v>
      </c>
      <c r="H4722" s="272" t="s">
        <v>11962</v>
      </c>
      <c r="I4722" s="272" t="s">
        <v>17</v>
      </c>
      <c r="J4722" s="272" t="s">
        <v>7089</v>
      </c>
      <c r="K4722" s="273">
        <v>233.35</v>
      </c>
      <c r="L4722" s="272" t="s">
        <v>7090</v>
      </c>
    </row>
    <row r="4723" spans="1:12">
      <c r="A4723" s="272" t="s">
        <v>10732</v>
      </c>
      <c r="B4723" s="272" t="s">
        <v>10733</v>
      </c>
      <c r="C4723" s="272" t="s">
        <v>10037</v>
      </c>
      <c r="D4723" s="272" t="s">
        <v>10986</v>
      </c>
      <c r="E4723" s="273" t="s">
        <v>7087</v>
      </c>
      <c r="F4723" s="272" t="s">
        <v>7087</v>
      </c>
      <c r="G4723" s="272">
        <v>97447</v>
      </c>
      <c r="H4723" s="272" t="s">
        <v>11963</v>
      </c>
      <c r="I4723" s="272" t="s">
        <v>17</v>
      </c>
      <c r="J4723" s="272" t="s">
        <v>7089</v>
      </c>
      <c r="K4723" s="273">
        <v>233.35</v>
      </c>
      <c r="L4723" s="272" t="s">
        <v>7090</v>
      </c>
    </row>
    <row r="4724" spans="1:12">
      <c r="A4724" s="272" t="s">
        <v>10732</v>
      </c>
      <c r="B4724" s="272" t="s">
        <v>10733</v>
      </c>
      <c r="C4724" s="272" t="s">
        <v>10037</v>
      </c>
      <c r="D4724" s="272" t="s">
        <v>10986</v>
      </c>
      <c r="E4724" s="273" t="s">
        <v>7087</v>
      </c>
      <c r="F4724" s="272" t="s">
        <v>7087</v>
      </c>
      <c r="G4724" s="272">
        <v>97449</v>
      </c>
      <c r="H4724" s="272" t="s">
        <v>11964</v>
      </c>
      <c r="I4724" s="272" t="s">
        <v>17</v>
      </c>
      <c r="J4724" s="272" t="s">
        <v>7089</v>
      </c>
      <c r="K4724" s="273">
        <v>248.75</v>
      </c>
      <c r="L4724" s="272" t="s">
        <v>7090</v>
      </c>
    </row>
    <row r="4725" spans="1:12">
      <c r="A4725" s="272" t="s">
        <v>10732</v>
      </c>
      <c r="B4725" s="272" t="s">
        <v>10733</v>
      </c>
      <c r="C4725" s="272" t="s">
        <v>10037</v>
      </c>
      <c r="D4725" s="272" t="s">
        <v>10986</v>
      </c>
      <c r="E4725" s="273" t="s">
        <v>7087</v>
      </c>
      <c r="F4725" s="272" t="s">
        <v>7087</v>
      </c>
      <c r="G4725" s="272">
        <v>97450</v>
      </c>
      <c r="H4725" s="272" t="s">
        <v>11965</v>
      </c>
      <c r="I4725" s="272" t="s">
        <v>17</v>
      </c>
      <c r="J4725" s="272" t="s">
        <v>7089</v>
      </c>
      <c r="K4725" s="273">
        <v>304.27</v>
      </c>
      <c r="L4725" s="272" t="s">
        <v>7090</v>
      </c>
    </row>
    <row r="4726" spans="1:12">
      <c r="A4726" s="272" t="s">
        <v>10732</v>
      </c>
      <c r="B4726" s="272" t="s">
        <v>10733</v>
      </c>
      <c r="C4726" s="272" t="s">
        <v>10037</v>
      </c>
      <c r="D4726" s="272" t="s">
        <v>10986</v>
      </c>
      <c r="E4726" s="273" t="s">
        <v>7087</v>
      </c>
      <c r="F4726" s="272" t="s">
        <v>7087</v>
      </c>
      <c r="G4726" s="272">
        <v>97452</v>
      </c>
      <c r="H4726" s="272" t="s">
        <v>11966</v>
      </c>
      <c r="I4726" s="272" t="s">
        <v>17</v>
      </c>
      <c r="J4726" s="272" t="s">
        <v>7089</v>
      </c>
      <c r="K4726" s="273">
        <v>187.06</v>
      </c>
      <c r="L4726" s="272" t="s">
        <v>7090</v>
      </c>
    </row>
    <row r="4727" spans="1:12">
      <c r="A4727" s="272" t="s">
        <v>10732</v>
      </c>
      <c r="B4727" s="272" t="s">
        <v>10733</v>
      </c>
      <c r="C4727" s="272" t="s">
        <v>10037</v>
      </c>
      <c r="D4727" s="272" t="s">
        <v>10986</v>
      </c>
      <c r="E4727" s="273" t="s">
        <v>7087</v>
      </c>
      <c r="F4727" s="272" t="s">
        <v>7087</v>
      </c>
      <c r="G4727" s="272">
        <v>97453</v>
      </c>
      <c r="H4727" s="272" t="s">
        <v>11967</v>
      </c>
      <c r="I4727" s="272" t="s">
        <v>17</v>
      </c>
      <c r="J4727" s="272" t="s">
        <v>7089</v>
      </c>
      <c r="K4727" s="273">
        <v>198.7</v>
      </c>
      <c r="L4727" s="272" t="s">
        <v>7090</v>
      </c>
    </row>
    <row r="4728" spans="1:12">
      <c r="A4728" s="272" t="s">
        <v>10732</v>
      </c>
      <c r="B4728" s="272" t="s">
        <v>10733</v>
      </c>
      <c r="C4728" s="272" t="s">
        <v>10037</v>
      </c>
      <c r="D4728" s="272" t="s">
        <v>10986</v>
      </c>
      <c r="E4728" s="273" t="s">
        <v>7087</v>
      </c>
      <c r="F4728" s="272" t="s">
        <v>7087</v>
      </c>
      <c r="G4728" s="272">
        <v>97454</v>
      </c>
      <c r="H4728" s="272" t="s">
        <v>11968</v>
      </c>
      <c r="I4728" s="272" t="s">
        <v>17</v>
      </c>
      <c r="J4728" s="272" t="s">
        <v>7089</v>
      </c>
      <c r="K4728" s="273">
        <v>320.06</v>
      </c>
      <c r="L4728" s="272" t="s">
        <v>7090</v>
      </c>
    </row>
    <row r="4729" spans="1:12">
      <c r="A4729" s="272" t="s">
        <v>10732</v>
      </c>
      <c r="B4729" s="272" t="s">
        <v>10733</v>
      </c>
      <c r="C4729" s="272" t="s">
        <v>10037</v>
      </c>
      <c r="D4729" s="272" t="s">
        <v>10986</v>
      </c>
      <c r="E4729" s="273" t="s">
        <v>7087</v>
      </c>
      <c r="F4729" s="272" t="s">
        <v>7087</v>
      </c>
      <c r="G4729" s="272">
        <v>97455</v>
      </c>
      <c r="H4729" s="272" t="s">
        <v>11969</v>
      </c>
      <c r="I4729" s="272" t="s">
        <v>17</v>
      </c>
      <c r="J4729" s="272" t="s">
        <v>7089</v>
      </c>
      <c r="K4729" s="273">
        <v>338.67</v>
      </c>
      <c r="L4729" s="272" t="s">
        <v>7090</v>
      </c>
    </row>
    <row r="4730" spans="1:12">
      <c r="A4730" s="272" t="s">
        <v>10732</v>
      </c>
      <c r="B4730" s="272" t="s">
        <v>10733</v>
      </c>
      <c r="C4730" s="272" t="s">
        <v>10037</v>
      </c>
      <c r="D4730" s="272" t="s">
        <v>10986</v>
      </c>
      <c r="E4730" s="273" t="s">
        <v>7087</v>
      </c>
      <c r="F4730" s="272" t="s">
        <v>7087</v>
      </c>
      <c r="G4730" s="272">
        <v>97456</v>
      </c>
      <c r="H4730" s="272" t="s">
        <v>11970</v>
      </c>
      <c r="I4730" s="272" t="s">
        <v>17</v>
      </c>
      <c r="J4730" s="272" t="s">
        <v>7089</v>
      </c>
      <c r="K4730" s="273">
        <v>727.55</v>
      </c>
      <c r="L4730" s="272" t="s">
        <v>7090</v>
      </c>
    </row>
    <row r="4731" spans="1:12">
      <c r="A4731" s="272" t="s">
        <v>10732</v>
      </c>
      <c r="B4731" s="272" t="s">
        <v>10733</v>
      </c>
      <c r="C4731" s="272" t="s">
        <v>10037</v>
      </c>
      <c r="D4731" s="272" t="s">
        <v>10986</v>
      </c>
      <c r="E4731" s="273" t="s">
        <v>7087</v>
      </c>
      <c r="F4731" s="272" t="s">
        <v>7087</v>
      </c>
      <c r="G4731" s="272">
        <v>97457</v>
      </c>
      <c r="H4731" s="272" t="s">
        <v>11971</v>
      </c>
      <c r="I4731" s="272" t="s">
        <v>17</v>
      </c>
      <c r="J4731" s="272" t="s">
        <v>7089</v>
      </c>
      <c r="K4731" s="273">
        <v>644.05999999999995</v>
      </c>
      <c r="L4731" s="272" t="s">
        <v>7090</v>
      </c>
    </row>
    <row r="4732" spans="1:12">
      <c r="A4732" s="272" t="s">
        <v>10732</v>
      </c>
      <c r="B4732" s="272" t="s">
        <v>10733</v>
      </c>
      <c r="C4732" s="272" t="s">
        <v>10037</v>
      </c>
      <c r="D4732" s="272" t="s">
        <v>10986</v>
      </c>
      <c r="E4732" s="273" t="s">
        <v>7087</v>
      </c>
      <c r="F4732" s="272" t="s">
        <v>7087</v>
      </c>
      <c r="G4732" s="272">
        <v>97458</v>
      </c>
      <c r="H4732" s="272" t="s">
        <v>11972</v>
      </c>
      <c r="I4732" s="272" t="s">
        <v>17</v>
      </c>
      <c r="J4732" s="272" t="s">
        <v>7089</v>
      </c>
      <c r="K4732" s="273">
        <v>296.29000000000002</v>
      </c>
      <c r="L4732" s="272" t="s">
        <v>7090</v>
      </c>
    </row>
    <row r="4733" spans="1:12">
      <c r="A4733" s="272" t="s">
        <v>10732</v>
      </c>
      <c r="B4733" s="272" t="s">
        <v>10733</v>
      </c>
      <c r="C4733" s="272" t="s">
        <v>10037</v>
      </c>
      <c r="D4733" s="272" t="s">
        <v>10986</v>
      </c>
      <c r="E4733" s="273" t="s">
        <v>7087</v>
      </c>
      <c r="F4733" s="272" t="s">
        <v>7087</v>
      </c>
      <c r="G4733" s="272">
        <v>97459</v>
      </c>
      <c r="H4733" s="272" t="s">
        <v>11973</v>
      </c>
      <c r="I4733" s="272" t="s">
        <v>17</v>
      </c>
      <c r="J4733" s="272" t="s">
        <v>7089</v>
      </c>
      <c r="K4733" s="273">
        <v>510.55</v>
      </c>
      <c r="L4733" s="272" t="s">
        <v>7090</v>
      </c>
    </row>
    <row r="4734" spans="1:12">
      <c r="A4734" s="272" t="s">
        <v>10732</v>
      </c>
      <c r="B4734" s="272" t="s">
        <v>10733</v>
      </c>
      <c r="C4734" s="272" t="s">
        <v>10037</v>
      </c>
      <c r="D4734" s="272" t="s">
        <v>10986</v>
      </c>
      <c r="E4734" s="273" t="s">
        <v>7087</v>
      </c>
      <c r="F4734" s="272" t="s">
        <v>7087</v>
      </c>
      <c r="G4734" s="272">
        <v>97460</v>
      </c>
      <c r="H4734" s="272" t="s">
        <v>11974</v>
      </c>
      <c r="I4734" s="272" t="s">
        <v>17</v>
      </c>
      <c r="J4734" s="272" t="s">
        <v>7089</v>
      </c>
      <c r="K4734" s="273">
        <v>786.14</v>
      </c>
      <c r="L4734" s="272" t="s">
        <v>7090</v>
      </c>
    </row>
    <row r="4735" spans="1:12">
      <c r="A4735" s="272" t="s">
        <v>10732</v>
      </c>
      <c r="B4735" s="272" t="s">
        <v>10733</v>
      </c>
      <c r="C4735" s="272" t="s">
        <v>10037</v>
      </c>
      <c r="D4735" s="272" t="s">
        <v>10986</v>
      </c>
      <c r="E4735" s="273" t="s">
        <v>7087</v>
      </c>
      <c r="F4735" s="272" t="s">
        <v>7087</v>
      </c>
      <c r="G4735" s="272">
        <v>97461</v>
      </c>
      <c r="H4735" s="272" t="s">
        <v>11975</v>
      </c>
      <c r="I4735" s="272" t="s">
        <v>17</v>
      </c>
      <c r="J4735" s="272" t="s">
        <v>7089</v>
      </c>
      <c r="K4735" s="273">
        <v>36.01</v>
      </c>
      <c r="L4735" s="272" t="s">
        <v>7090</v>
      </c>
    </row>
    <row r="4736" spans="1:12">
      <c r="A4736" s="272" t="s">
        <v>10732</v>
      </c>
      <c r="B4736" s="272" t="s">
        <v>10733</v>
      </c>
      <c r="C4736" s="272" t="s">
        <v>10037</v>
      </c>
      <c r="D4736" s="272" t="s">
        <v>10986</v>
      </c>
      <c r="E4736" s="273" t="s">
        <v>7087</v>
      </c>
      <c r="F4736" s="272" t="s">
        <v>7087</v>
      </c>
      <c r="G4736" s="272">
        <v>97462</v>
      </c>
      <c r="H4736" s="272" t="s">
        <v>11976</v>
      </c>
      <c r="I4736" s="272" t="s">
        <v>17</v>
      </c>
      <c r="J4736" s="272" t="s">
        <v>7089</v>
      </c>
      <c r="K4736" s="273">
        <v>30.04</v>
      </c>
      <c r="L4736" s="272" t="s">
        <v>7090</v>
      </c>
    </row>
    <row r="4737" spans="1:12">
      <c r="A4737" s="272" t="s">
        <v>10732</v>
      </c>
      <c r="B4737" s="272" t="s">
        <v>10733</v>
      </c>
      <c r="C4737" s="272" t="s">
        <v>10037</v>
      </c>
      <c r="D4737" s="272" t="s">
        <v>10986</v>
      </c>
      <c r="E4737" s="273" t="s">
        <v>7087</v>
      </c>
      <c r="F4737" s="272" t="s">
        <v>7087</v>
      </c>
      <c r="G4737" s="272">
        <v>97464</v>
      </c>
      <c r="H4737" s="272" t="s">
        <v>11977</v>
      </c>
      <c r="I4737" s="272" t="s">
        <v>17</v>
      </c>
      <c r="J4737" s="272" t="s">
        <v>7089</v>
      </c>
      <c r="K4737" s="273">
        <v>51.91</v>
      </c>
      <c r="L4737" s="272" t="s">
        <v>7090</v>
      </c>
    </row>
    <row r="4738" spans="1:12">
      <c r="A4738" s="272" t="s">
        <v>10732</v>
      </c>
      <c r="B4738" s="272" t="s">
        <v>10733</v>
      </c>
      <c r="C4738" s="272" t="s">
        <v>10037</v>
      </c>
      <c r="D4738" s="272" t="s">
        <v>10986</v>
      </c>
      <c r="E4738" s="273" t="s">
        <v>7087</v>
      </c>
      <c r="F4738" s="272" t="s">
        <v>7087</v>
      </c>
      <c r="G4738" s="272">
        <v>97465</v>
      </c>
      <c r="H4738" s="272" t="s">
        <v>11978</v>
      </c>
      <c r="I4738" s="272" t="s">
        <v>17</v>
      </c>
      <c r="J4738" s="272" t="s">
        <v>7089</v>
      </c>
      <c r="K4738" s="273">
        <v>61.98</v>
      </c>
      <c r="L4738" s="272" t="s">
        <v>7090</v>
      </c>
    </row>
    <row r="4739" spans="1:12">
      <c r="A4739" s="272" t="s">
        <v>10732</v>
      </c>
      <c r="B4739" s="272" t="s">
        <v>10733</v>
      </c>
      <c r="C4739" s="272" t="s">
        <v>10037</v>
      </c>
      <c r="D4739" s="272" t="s">
        <v>10986</v>
      </c>
      <c r="E4739" s="273" t="s">
        <v>7087</v>
      </c>
      <c r="F4739" s="272" t="s">
        <v>7087</v>
      </c>
      <c r="G4739" s="272">
        <v>97467</v>
      </c>
      <c r="H4739" s="272" t="s">
        <v>11979</v>
      </c>
      <c r="I4739" s="272" t="s">
        <v>17</v>
      </c>
      <c r="J4739" s="272" t="s">
        <v>7089</v>
      </c>
      <c r="K4739" s="273">
        <v>65.86</v>
      </c>
      <c r="L4739" s="272" t="s">
        <v>7090</v>
      </c>
    </row>
    <row r="4740" spans="1:12">
      <c r="A4740" s="272" t="s">
        <v>10732</v>
      </c>
      <c r="B4740" s="272" t="s">
        <v>10733</v>
      </c>
      <c r="C4740" s="272" t="s">
        <v>10037</v>
      </c>
      <c r="D4740" s="272" t="s">
        <v>10986</v>
      </c>
      <c r="E4740" s="273" t="s">
        <v>7087</v>
      </c>
      <c r="F4740" s="272" t="s">
        <v>7087</v>
      </c>
      <c r="G4740" s="272">
        <v>97468</v>
      </c>
      <c r="H4740" s="272" t="s">
        <v>11980</v>
      </c>
      <c r="I4740" s="272" t="s">
        <v>17</v>
      </c>
      <c r="J4740" s="272" t="s">
        <v>7089</v>
      </c>
      <c r="K4740" s="273">
        <v>78.760000000000005</v>
      </c>
      <c r="L4740" s="272" t="s">
        <v>7090</v>
      </c>
    </row>
    <row r="4741" spans="1:12">
      <c r="A4741" s="272" t="s">
        <v>10732</v>
      </c>
      <c r="B4741" s="272" t="s">
        <v>10733</v>
      </c>
      <c r="C4741" s="272" t="s">
        <v>10037</v>
      </c>
      <c r="D4741" s="272" t="s">
        <v>10986</v>
      </c>
      <c r="E4741" s="273" t="s">
        <v>7087</v>
      </c>
      <c r="F4741" s="272" t="s">
        <v>7087</v>
      </c>
      <c r="G4741" s="272">
        <v>97470</v>
      </c>
      <c r="H4741" s="272" t="s">
        <v>11981</v>
      </c>
      <c r="I4741" s="272" t="s">
        <v>17</v>
      </c>
      <c r="J4741" s="272" t="s">
        <v>7089</v>
      </c>
      <c r="K4741" s="273">
        <v>97.37</v>
      </c>
      <c r="L4741" s="272" t="s">
        <v>7090</v>
      </c>
    </row>
    <row r="4742" spans="1:12">
      <c r="A4742" s="272" t="s">
        <v>10732</v>
      </c>
      <c r="B4742" s="272" t="s">
        <v>10733</v>
      </c>
      <c r="C4742" s="272" t="s">
        <v>10037</v>
      </c>
      <c r="D4742" s="272" t="s">
        <v>10986</v>
      </c>
      <c r="E4742" s="273" t="s">
        <v>7087</v>
      </c>
      <c r="F4742" s="272" t="s">
        <v>7087</v>
      </c>
      <c r="G4742" s="272">
        <v>97471</v>
      </c>
      <c r="H4742" s="272" t="s">
        <v>11982</v>
      </c>
      <c r="I4742" s="272" t="s">
        <v>17</v>
      </c>
      <c r="J4742" s="272" t="s">
        <v>7089</v>
      </c>
      <c r="K4742" s="273">
        <v>117.76</v>
      </c>
      <c r="L4742" s="272" t="s">
        <v>7090</v>
      </c>
    </row>
    <row r="4743" spans="1:12">
      <c r="A4743" s="272" t="s">
        <v>10732</v>
      </c>
      <c r="B4743" s="272" t="s">
        <v>10733</v>
      </c>
      <c r="C4743" s="272" t="s">
        <v>10037</v>
      </c>
      <c r="D4743" s="272" t="s">
        <v>10986</v>
      </c>
      <c r="E4743" s="273" t="s">
        <v>7087</v>
      </c>
      <c r="F4743" s="272" t="s">
        <v>7087</v>
      </c>
      <c r="G4743" s="272">
        <v>97474</v>
      </c>
      <c r="H4743" s="272" t="s">
        <v>11983</v>
      </c>
      <c r="I4743" s="272" t="s">
        <v>17</v>
      </c>
      <c r="J4743" s="272" t="s">
        <v>7089</v>
      </c>
      <c r="K4743" s="273">
        <v>178.53</v>
      </c>
      <c r="L4743" s="272" t="s">
        <v>7090</v>
      </c>
    </row>
    <row r="4744" spans="1:12">
      <c r="A4744" s="272" t="s">
        <v>10732</v>
      </c>
      <c r="B4744" s="272" t="s">
        <v>10733</v>
      </c>
      <c r="C4744" s="272" t="s">
        <v>10037</v>
      </c>
      <c r="D4744" s="272" t="s">
        <v>10986</v>
      </c>
      <c r="E4744" s="273" t="s">
        <v>7087</v>
      </c>
      <c r="F4744" s="272" t="s">
        <v>7087</v>
      </c>
      <c r="G4744" s="272">
        <v>97475</v>
      </c>
      <c r="H4744" s="272" t="s">
        <v>11984</v>
      </c>
      <c r="I4744" s="272" t="s">
        <v>17</v>
      </c>
      <c r="J4744" s="272" t="s">
        <v>7089</v>
      </c>
      <c r="K4744" s="273">
        <v>219.74</v>
      </c>
      <c r="L4744" s="272" t="s">
        <v>7090</v>
      </c>
    </row>
    <row r="4745" spans="1:12">
      <c r="A4745" s="272" t="s">
        <v>10732</v>
      </c>
      <c r="B4745" s="272" t="s">
        <v>10733</v>
      </c>
      <c r="C4745" s="272" t="s">
        <v>10037</v>
      </c>
      <c r="D4745" s="272" t="s">
        <v>10986</v>
      </c>
      <c r="E4745" s="273" t="s">
        <v>7087</v>
      </c>
      <c r="F4745" s="272" t="s">
        <v>7087</v>
      </c>
      <c r="G4745" s="272">
        <v>97477</v>
      </c>
      <c r="H4745" s="272" t="s">
        <v>11985</v>
      </c>
      <c r="I4745" s="272" t="s">
        <v>17</v>
      </c>
      <c r="J4745" s="272" t="s">
        <v>7089</v>
      </c>
      <c r="K4745" s="273">
        <v>237.93</v>
      </c>
      <c r="L4745" s="272" t="s">
        <v>7090</v>
      </c>
    </row>
    <row r="4746" spans="1:12">
      <c r="A4746" s="272" t="s">
        <v>10732</v>
      </c>
      <c r="B4746" s="272" t="s">
        <v>10733</v>
      </c>
      <c r="C4746" s="272" t="s">
        <v>10037</v>
      </c>
      <c r="D4746" s="272" t="s">
        <v>10986</v>
      </c>
      <c r="E4746" s="273" t="s">
        <v>7087</v>
      </c>
      <c r="F4746" s="272" t="s">
        <v>7087</v>
      </c>
      <c r="G4746" s="272">
        <v>97478</v>
      </c>
      <c r="H4746" s="272" t="s">
        <v>11986</v>
      </c>
      <c r="I4746" s="272" t="s">
        <v>17</v>
      </c>
      <c r="J4746" s="272" t="s">
        <v>7089</v>
      </c>
      <c r="K4746" s="273">
        <v>293.45</v>
      </c>
      <c r="L4746" s="272" t="s">
        <v>7090</v>
      </c>
    </row>
    <row r="4747" spans="1:12">
      <c r="A4747" s="272" t="s">
        <v>10732</v>
      </c>
      <c r="B4747" s="272" t="s">
        <v>10733</v>
      </c>
      <c r="C4747" s="272" t="s">
        <v>10037</v>
      </c>
      <c r="D4747" s="272" t="s">
        <v>10986</v>
      </c>
      <c r="E4747" s="273" t="s">
        <v>7087</v>
      </c>
      <c r="F4747" s="272" t="s">
        <v>7087</v>
      </c>
      <c r="G4747" s="272">
        <v>97479</v>
      </c>
      <c r="H4747" s="272" t="s">
        <v>11987</v>
      </c>
      <c r="I4747" s="272" t="s">
        <v>17</v>
      </c>
      <c r="J4747" s="272" t="s">
        <v>7089</v>
      </c>
      <c r="K4747" s="273">
        <v>57.94</v>
      </c>
      <c r="L4747" s="272" t="s">
        <v>7090</v>
      </c>
    </row>
    <row r="4748" spans="1:12">
      <c r="A4748" s="272" t="s">
        <v>10732</v>
      </c>
      <c r="B4748" s="272" t="s">
        <v>10733</v>
      </c>
      <c r="C4748" s="272" t="s">
        <v>10037</v>
      </c>
      <c r="D4748" s="272" t="s">
        <v>10986</v>
      </c>
      <c r="E4748" s="273" t="s">
        <v>7087</v>
      </c>
      <c r="F4748" s="272" t="s">
        <v>7087</v>
      </c>
      <c r="G4748" s="272">
        <v>97480</v>
      </c>
      <c r="H4748" s="272" t="s">
        <v>11988</v>
      </c>
      <c r="I4748" s="272" t="s">
        <v>17</v>
      </c>
      <c r="J4748" s="272" t="s">
        <v>7089</v>
      </c>
      <c r="K4748" s="273">
        <v>57.94</v>
      </c>
      <c r="L4748" s="272" t="s">
        <v>7090</v>
      </c>
    </row>
    <row r="4749" spans="1:12">
      <c r="A4749" s="272" t="s">
        <v>10732</v>
      </c>
      <c r="B4749" s="272" t="s">
        <v>10733</v>
      </c>
      <c r="C4749" s="272" t="s">
        <v>10037</v>
      </c>
      <c r="D4749" s="272" t="s">
        <v>10986</v>
      </c>
      <c r="E4749" s="273" t="s">
        <v>7087</v>
      </c>
      <c r="F4749" s="272" t="s">
        <v>7087</v>
      </c>
      <c r="G4749" s="272">
        <v>97481</v>
      </c>
      <c r="H4749" s="272" t="s">
        <v>11989</v>
      </c>
      <c r="I4749" s="272" t="s">
        <v>17</v>
      </c>
      <c r="J4749" s="272" t="s">
        <v>7089</v>
      </c>
      <c r="K4749" s="273">
        <v>84.04</v>
      </c>
      <c r="L4749" s="272" t="s">
        <v>7090</v>
      </c>
    </row>
    <row r="4750" spans="1:12">
      <c r="A4750" s="272" t="s">
        <v>10732</v>
      </c>
      <c r="B4750" s="272" t="s">
        <v>10733</v>
      </c>
      <c r="C4750" s="272" t="s">
        <v>10037</v>
      </c>
      <c r="D4750" s="272" t="s">
        <v>10986</v>
      </c>
      <c r="E4750" s="273" t="s">
        <v>7087</v>
      </c>
      <c r="F4750" s="272" t="s">
        <v>7087</v>
      </c>
      <c r="G4750" s="272">
        <v>97482</v>
      </c>
      <c r="H4750" s="272" t="s">
        <v>11990</v>
      </c>
      <c r="I4750" s="272" t="s">
        <v>17</v>
      </c>
      <c r="J4750" s="272" t="s">
        <v>7089</v>
      </c>
      <c r="K4750" s="273">
        <v>84.04</v>
      </c>
      <c r="L4750" s="272" t="s">
        <v>7090</v>
      </c>
    </row>
    <row r="4751" spans="1:12">
      <c r="A4751" s="272" t="s">
        <v>10732</v>
      </c>
      <c r="B4751" s="272" t="s">
        <v>10733</v>
      </c>
      <c r="C4751" s="272" t="s">
        <v>10037</v>
      </c>
      <c r="D4751" s="272" t="s">
        <v>10986</v>
      </c>
      <c r="E4751" s="273" t="s">
        <v>7087</v>
      </c>
      <c r="F4751" s="272" t="s">
        <v>7087</v>
      </c>
      <c r="G4751" s="272">
        <v>97483</v>
      </c>
      <c r="H4751" s="272" t="s">
        <v>11991</v>
      </c>
      <c r="I4751" s="272" t="s">
        <v>17</v>
      </c>
      <c r="J4751" s="272" t="s">
        <v>7089</v>
      </c>
      <c r="K4751" s="273">
        <v>117.73</v>
      </c>
      <c r="L4751" s="272" t="s">
        <v>7090</v>
      </c>
    </row>
    <row r="4752" spans="1:12">
      <c r="A4752" s="272" t="s">
        <v>10732</v>
      </c>
      <c r="B4752" s="272" t="s">
        <v>10733</v>
      </c>
      <c r="C4752" s="272" t="s">
        <v>10037</v>
      </c>
      <c r="D4752" s="272" t="s">
        <v>10986</v>
      </c>
      <c r="E4752" s="273" t="s">
        <v>7087</v>
      </c>
      <c r="F4752" s="272" t="s">
        <v>7087</v>
      </c>
      <c r="G4752" s="272">
        <v>97484</v>
      </c>
      <c r="H4752" s="272" t="s">
        <v>11992</v>
      </c>
      <c r="I4752" s="272" t="s">
        <v>17</v>
      </c>
      <c r="J4752" s="272" t="s">
        <v>7089</v>
      </c>
      <c r="K4752" s="273">
        <v>117.73</v>
      </c>
      <c r="L4752" s="272" t="s">
        <v>7090</v>
      </c>
    </row>
    <row r="4753" spans="1:12">
      <c r="A4753" s="272" t="s">
        <v>10732</v>
      </c>
      <c r="B4753" s="272" t="s">
        <v>10733</v>
      </c>
      <c r="C4753" s="272" t="s">
        <v>10037</v>
      </c>
      <c r="D4753" s="272" t="s">
        <v>10986</v>
      </c>
      <c r="E4753" s="273" t="s">
        <v>7087</v>
      </c>
      <c r="F4753" s="272" t="s">
        <v>7087</v>
      </c>
      <c r="G4753" s="272">
        <v>97485</v>
      </c>
      <c r="H4753" s="272" t="s">
        <v>11993</v>
      </c>
      <c r="I4753" s="272" t="s">
        <v>17</v>
      </c>
      <c r="J4753" s="272" t="s">
        <v>7089</v>
      </c>
      <c r="K4753" s="273">
        <v>162.47</v>
      </c>
      <c r="L4753" s="272" t="s">
        <v>7090</v>
      </c>
    </row>
    <row r="4754" spans="1:12">
      <c r="A4754" s="272" t="s">
        <v>10732</v>
      </c>
      <c r="B4754" s="272" t="s">
        <v>10733</v>
      </c>
      <c r="C4754" s="272" t="s">
        <v>10037</v>
      </c>
      <c r="D4754" s="272" t="s">
        <v>10986</v>
      </c>
      <c r="E4754" s="273" t="s">
        <v>7087</v>
      </c>
      <c r="F4754" s="272" t="s">
        <v>7087</v>
      </c>
      <c r="G4754" s="272">
        <v>97486</v>
      </c>
      <c r="H4754" s="272" t="s">
        <v>11994</v>
      </c>
      <c r="I4754" s="272" t="s">
        <v>17</v>
      </c>
      <c r="J4754" s="272" t="s">
        <v>7089</v>
      </c>
      <c r="K4754" s="273">
        <v>174.11</v>
      </c>
      <c r="L4754" s="272" t="s">
        <v>7090</v>
      </c>
    </row>
    <row r="4755" spans="1:12">
      <c r="A4755" s="272" t="s">
        <v>10732</v>
      </c>
      <c r="B4755" s="272" t="s">
        <v>10733</v>
      </c>
      <c r="C4755" s="272" t="s">
        <v>10037</v>
      </c>
      <c r="D4755" s="272" t="s">
        <v>10986</v>
      </c>
      <c r="E4755" s="273" t="s">
        <v>7087</v>
      </c>
      <c r="F4755" s="272" t="s">
        <v>7087</v>
      </c>
      <c r="G4755" s="272">
        <v>97487</v>
      </c>
      <c r="H4755" s="272" t="s">
        <v>11995</v>
      </c>
      <c r="I4755" s="272" t="s">
        <v>17</v>
      </c>
      <c r="J4755" s="272" t="s">
        <v>7089</v>
      </c>
      <c r="K4755" s="273">
        <v>299.68</v>
      </c>
      <c r="L4755" s="272" t="s">
        <v>7090</v>
      </c>
    </row>
    <row r="4756" spans="1:12">
      <c r="A4756" s="272" t="s">
        <v>10732</v>
      </c>
      <c r="B4756" s="272" t="s">
        <v>10733</v>
      </c>
      <c r="C4756" s="272" t="s">
        <v>10037</v>
      </c>
      <c r="D4756" s="272" t="s">
        <v>10986</v>
      </c>
      <c r="E4756" s="273" t="s">
        <v>7087</v>
      </c>
      <c r="F4756" s="272" t="s">
        <v>7087</v>
      </c>
      <c r="G4756" s="272">
        <v>97488</v>
      </c>
      <c r="H4756" s="272" t="s">
        <v>11996</v>
      </c>
      <c r="I4756" s="272" t="s">
        <v>17</v>
      </c>
      <c r="J4756" s="272" t="s">
        <v>7089</v>
      </c>
      <c r="K4756" s="273">
        <v>318.29000000000002</v>
      </c>
      <c r="L4756" s="272" t="s">
        <v>7090</v>
      </c>
    </row>
    <row r="4757" spans="1:12">
      <c r="A4757" s="272" t="s">
        <v>10732</v>
      </c>
      <c r="B4757" s="272" t="s">
        <v>10733</v>
      </c>
      <c r="C4757" s="272" t="s">
        <v>10037</v>
      </c>
      <c r="D4757" s="272" t="s">
        <v>10986</v>
      </c>
      <c r="E4757" s="273" t="s">
        <v>7087</v>
      </c>
      <c r="F4757" s="272" t="s">
        <v>7087</v>
      </c>
      <c r="G4757" s="272">
        <v>97489</v>
      </c>
      <c r="H4757" s="272" t="s">
        <v>11997</v>
      </c>
      <c r="I4757" s="272" t="s">
        <v>17</v>
      </c>
      <c r="J4757" s="272" t="s">
        <v>7089</v>
      </c>
      <c r="K4757" s="273">
        <v>711.29</v>
      </c>
      <c r="L4757" s="272" t="s">
        <v>7090</v>
      </c>
    </row>
    <row r="4758" spans="1:12">
      <c r="A4758" s="272" t="s">
        <v>10732</v>
      </c>
      <c r="B4758" s="272" t="s">
        <v>10733</v>
      </c>
      <c r="C4758" s="272" t="s">
        <v>10037</v>
      </c>
      <c r="D4758" s="272" t="s">
        <v>10986</v>
      </c>
      <c r="E4758" s="273" t="s">
        <v>7087</v>
      </c>
      <c r="F4758" s="272" t="s">
        <v>7087</v>
      </c>
      <c r="G4758" s="272">
        <v>97490</v>
      </c>
      <c r="H4758" s="272" t="s">
        <v>11998</v>
      </c>
      <c r="I4758" s="272" t="s">
        <v>17</v>
      </c>
      <c r="J4758" s="272" t="s">
        <v>7089</v>
      </c>
      <c r="K4758" s="273">
        <v>627.79999999999995</v>
      </c>
      <c r="L4758" s="272" t="s">
        <v>7090</v>
      </c>
    </row>
    <row r="4759" spans="1:12">
      <c r="A4759" s="272" t="s">
        <v>10732</v>
      </c>
      <c r="B4759" s="272" t="s">
        <v>10733</v>
      </c>
      <c r="C4759" s="272" t="s">
        <v>10037</v>
      </c>
      <c r="D4759" s="272" t="s">
        <v>10986</v>
      </c>
      <c r="E4759" s="273" t="s">
        <v>7087</v>
      </c>
      <c r="F4759" s="272" t="s">
        <v>7087</v>
      </c>
      <c r="G4759" s="272">
        <v>97491</v>
      </c>
      <c r="H4759" s="272" t="s">
        <v>11999</v>
      </c>
      <c r="I4759" s="272" t="s">
        <v>17</v>
      </c>
      <c r="J4759" s="272" t="s">
        <v>7089</v>
      </c>
      <c r="K4759" s="273">
        <v>89.63</v>
      </c>
      <c r="L4759" s="272" t="s">
        <v>7090</v>
      </c>
    </row>
    <row r="4760" spans="1:12">
      <c r="A4760" s="272" t="s">
        <v>10732</v>
      </c>
      <c r="B4760" s="272" t="s">
        <v>10733</v>
      </c>
      <c r="C4760" s="272" t="s">
        <v>10037</v>
      </c>
      <c r="D4760" s="272" t="s">
        <v>10986</v>
      </c>
      <c r="E4760" s="273" t="s">
        <v>7087</v>
      </c>
      <c r="F4760" s="272" t="s">
        <v>7087</v>
      </c>
      <c r="G4760" s="272">
        <v>97492</v>
      </c>
      <c r="H4760" s="272" t="s">
        <v>12000</v>
      </c>
      <c r="I4760" s="272" t="s">
        <v>17</v>
      </c>
      <c r="J4760" s="272" t="s">
        <v>7089</v>
      </c>
      <c r="K4760" s="273">
        <v>131.6</v>
      </c>
      <c r="L4760" s="272" t="s">
        <v>7090</v>
      </c>
    </row>
    <row r="4761" spans="1:12">
      <c r="A4761" s="272" t="s">
        <v>10732</v>
      </c>
      <c r="B4761" s="272" t="s">
        <v>10733</v>
      </c>
      <c r="C4761" s="272" t="s">
        <v>10037</v>
      </c>
      <c r="D4761" s="272" t="s">
        <v>10986</v>
      </c>
      <c r="E4761" s="273" t="s">
        <v>7087</v>
      </c>
      <c r="F4761" s="272" t="s">
        <v>7087</v>
      </c>
      <c r="G4761" s="272">
        <v>97493</v>
      </c>
      <c r="H4761" s="272" t="s">
        <v>12001</v>
      </c>
      <c r="I4761" s="272" t="s">
        <v>17</v>
      </c>
      <c r="J4761" s="272" t="s">
        <v>7089</v>
      </c>
      <c r="K4761" s="273">
        <v>169.69</v>
      </c>
      <c r="L4761" s="272" t="s">
        <v>7090</v>
      </c>
    </row>
    <row r="4762" spans="1:12">
      <c r="A4762" s="272" t="s">
        <v>10732</v>
      </c>
      <c r="B4762" s="272" t="s">
        <v>10733</v>
      </c>
      <c r="C4762" s="272" t="s">
        <v>10037</v>
      </c>
      <c r="D4762" s="272" t="s">
        <v>10986</v>
      </c>
      <c r="E4762" s="273" t="s">
        <v>7087</v>
      </c>
      <c r="F4762" s="272" t="s">
        <v>7087</v>
      </c>
      <c r="G4762" s="272">
        <v>97494</v>
      </c>
      <c r="H4762" s="272" t="s">
        <v>12002</v>
      </c>
      <c r="I4762" s="272" t="s">
        <v>17</v>
      </c>
      <c r="J4762" s="272" t="s">
        <v>7089</v>
      </c>
      <c r="K4762" s="273">
        <v>263.45</v>
      </c>
      <c r="L4762" s="272" t="s">
        <v>7090</v>
      </c>
    </row>
    <row r="4763" spans="1:12">
      <c r="A4763" s="272" t="s">
        <v>10732</v>
      </c>
      <c r="B4763" s="272" t="s">
        <v>10733</v>
      </c>
      <c r="C4763" s="272" t="s">
        <v>10037</v>
      </c>
      <c r="D4763" s="272" t="s">
        <v>10986</v>
      </c>
      <c r="E4763" s="273" t="s">
        <v>7087</v>
      </c>
      <c r="F4763" s="272" t="s">
        <v>7087</v>
      </c>
      <c r="G4763" s="272">
        <v>97495</v>
      </c>
      <c r="H4763" s="272" t="s">
        <v>12003</v>
      </c>
      <c r="I4763" s="272" t="s">
        <v>17</v>
      </c>
      <c r="J4763" s="272" t="s">
        <v>7089</v>
      </c>
      <c r="K4763" s="273">
        <v>483.31</v>
      </c>
      <c r="L4763" s="272" t="s">
        <v>7090</v>
      </c>
    </row>
    <row r="4764" spans="1:12">
      <c r="A4764" s="272" t="s">
        <v>10732</v>
      </c>
      <c r="B4764" s="272" t="s">
        <v>10733</v>
      </c>
      <c r="C4764" s="272" t="s">
        <v>10037</v>
      </c>
      <c r="D4764" s="272" t="s">
        <v>10986</v>
      </c>
      <c r="E4764" s="273" t="s">
        <v>7087</v>
      </c>
      <c r="F4764" s="272" t="s">
        <v>7087</v>
      </c>
      <c r="G4764" s="272">
        <v>97496</v>
      </c>
      <c r="H4764" s="272" t="s">
        <v>12004</v>
      </c>
      <c r="I4764" s="272" t="s">
        <v>17</v>
      </c>
      <c r="J4764" s="272" t="s">
        <v>7089</v>
      </c>
      <c r="K4764" s="273">
        <v>764.49</v>
      </c>
      <c r="L4764" s="272" t="s">
        <v>7090</v>
      </c>
    </row>
    <row r="4765" spans="1:12">
      <c r="A4765" s="272" t="s">
        <v>10732</v>
      </c>
      <c r="B4765" s="272" t="s">
        <v>10733</v>
      </c>
      <c r="C4765" s="272" t="s">
        <v>10037</v>
      </c>
      <c r="D4765" s="272" t="s">
        <v>10986</v>
      </c>
      <c r="E4765" s="273" t="s">
        <v>7087</v>
      </c>
      <c r="F4765" s="272" t="s">
        <v>7087</v>
      </c>
      <c r="G4765" s="272">
        <v>97499</v>
      </c>
      <c r="H4765" s="272" t="s">
        <v>12005</v>
      </c>
      <c r="I4765" s="272" t="s">
        <v>17</v>
      </c>
      <c r="J4765" s="272" t="s">
        <v>7089</v>
      </c>
      <c r="K4765" s="273">
        <v>33.36</v>
      </c>
      <c r="L4765" s="272" t="s">
        <v>7090</v>
      </c>
    </row>
    <row r="4766" spans="1:12">
      <c r="A4766" s="272" t="s">
        <v>10732</v>
      </c>
      <c r="B4766" s="272" t="s">
        <v>10733</v>
      </c>
      <c r="C4766" s="272" t="s">
        <v>10037</v>
      </c>
      <c r="D4766" s="272" t="s">
        <v>10986</v>
      </c>
      <c r="E4766" s="273" t="s">
        <v>7087</v>
      </c>
      <c r="F4766" s="272" t="s">
        <v>7087</v>
      </c>
      <c r="G4766" s="272">
        <v>97500</v>
      </c>
      <c r="H4766" s="272" t="s">
        <v>12006</v>
      </c>
      <c r="I4766" s="272" t="s">
        <v>17</v>
      </c>
      <c r="J4766" s="272" t="s">
        <v>7089</v>
      </c>
      <c r="K4766" s="273">
        <v>27.39</v>
      </c>
      <c r="L4766" s="272" t="s">
        <v>7090</v>
      </c>
    </row>
    <row r="4767" spans="1:12">
      <c r="A4767" s="272" t="s">
        <v>10732</v>
      </c>
      <c r="B4767" s="272" t="s">
        <v>10733</v>
      </c>
      <c r="C4767" s="272" t="s">
        <v>10037</v>
      </c>
      <c r="D4767" s="272" t="s">
        <v>10986</v>
      </c>
      <c r="E4767" s="273" t="s">
        <v>7087</v>
      </c>
      <c r="F4767" s="272" t="s">
        <v>7087</v>
      </c>
      <c r="G4767" s="272">
        <v>97502</v>
      </c>
      <c r="H4767" s="272" t="s">
        <v>12007</v>
      </c>
      <c r="I4767" s="272" t="s">
        <v>17</v>
      </c>
      <c r="J4767" s="272" t="s">
        <v>7089</v>
      </c>
      <c r="K4767" s="273">
        <v>46.98</v>
      </c>
      <c r="L4767" s="272" t="s">
        <v>7090</v>
      </c>
    </row>
    <row r="4768" spans="1:12">
      <c r="A4768" s="272" t="s">
        <v>10732</v>
      </c>
      <c r="B4768" s="272" t="s">
        <v>10733</v>
      </c>
      <c r="C4768" s="272" t="s">
        <v>10037</v>
      </c>
      <c r="D4768" s="272" t="s">
        <v>10986</v>
      </c>
      <c r="E4768" s="273" t="s">
        <v>7087</v>
      </c>
      <c r="F4768" s="272" t="s">
        <v>7087</v>
      </c>
      <c r="G4768" s="272">
        <v>97503</v>
      </c>
      <c r="H4768" s="272" t="s">
        <v>12008</v>
      </c>
      <c r="I4768" s="272" t="s">
        <v>17</v>
      </c>
      <c r="J4768" s="272" t="s">
        <v>7089</v>
      </c>
      <c r="K4768" s="273">
        <v>57.31</v>
      </c>
      <c r="L4768" s="272" t="s">
        <v>7090</v>
      </c>
    </row>
    <row r="4769" spans="1:12">
      <c r="A4769" s="272" t="s">
        <v>10732</v>
      </c>
      <c r="B4769" s="272" t="s">
        <v>10733</v>
      </c>
      <c r="C4769" s="272" t="s">
        <v>10037</v>
      </c>
      <c r="D4769" s="272" t="s">
        <v>10986</v>
      </c>
      <c r="E4769" s="273" t="s">
        <v>7087</v>
      </c>
      <c r="F4769" s="272" t="s">
        <v>7087</v>
      </c>
      <c r="G4769" s="272">
        <v>97505</v>
      </c>
      <c r="H4769" s="272" t="s">
        <v>12009</v>
      </c>
      <c r="I4769" s="272" t="s">
        <v>17</v>
      </c>
      <c r="J4769" s="272" t="s">
        <v>7089</v>
      </c>
      <c r="K4769" s="273">
        <v>58.93</v>
      </c>
      <c r="L4769" s="272" t="s">
        <v>7090</v>
      </c>
    </row>
    <row r="4770" spans="1:12">
      <c r="A4770" s="272" t="s">
        <v>10732</v>
      </c>
      <c r="B4770" s="272" t="s">
        <v>10733</v>
      </c>
      <c r="C4770" s="272" t="s">
        <v>10037</v>
      </c>
      <c r="D4770" s="272" t="s">
        <v>10986</v>
      </c>
      <c r="E4770" s="273" t="s">
        <v>7087</v>
      </c>
      <c r="F4770" s="272" t="s">
        <v>7087</v>
      </c>
      <c r="G4770" s="272">
        <v>97506</v>
      </c>
      <c r="H4770" s="272" t="s">
        <v>12010</v>
      </c>
      <c r="I4770" s="272" t="s">
        <v>17</v>
      </c>
      <c r="J4770" s="272" t="s">
        <v>7089</v>
      </c>
      <c r="K4770" s="273">
        <v>71.83</v>
      </c>
      <c r="L4770" s="272" t="s">
        <v>7090</v>
      </c>
    </row>
    <row r="4771" spans="1:12">
      <c r="A4771" s="272" t="s">
        <v>10732</v>
      </c>
      <c r="B4771" s="272" t="s">
        <v>10733</v>
      </c>
      <c r="C4771" s="272" t="s">
        <v>10037</v>
      </c>
      <c r="D4771" s="272" t="s">
        <v>10986</v>
      </c>
      <c r="E4771" s="273" t="s">
        <v>7087</v>
      </c>
      <c r="F4771" s="272" t="s">
        <v>7087</v>
      </c>
      <c r="G4771" s="272">
        <v>97508</v>
      </c>
      <c r="H4771" s="272" t="s">
        <v>12011</v>
      </c>
      <c r="I4771" s="272" t="s">
        <v>17</v>
      </c>
      <c r="J4771" s="272" t="s">
        <v>7089</v>
      </c>
      <c r="K4771" s="273">
        <v>87.56</v>
      </c>
      <c r="L4771" s="272" t="s">
        <v>7090</v>
      </c>
    </row>
    <row r="4772" spans="1:12">
      <c r="A4772" s="272" t="s">
        <v>10732</v>
      </c>
      <c r="B4772" s="272" t="s">
        <v>10733</v>
      </c>
      <c r="C4772" s="272" t="s">
        <v>10037</v>
      </c>
      <c r="D4772" s="272" t="s">
        <v>10986</v>
      </c>
      <c r="E4772" s="273" t="s">
        <v>7087</v>
      </c>
      <c r="F4772" s="272" t="s">
        <v>7087</v>
      </c>
      <c r="G4772" s="272">
        <v>97509</v>
      </c>
      <c r="H4772" s="272" t="s">
        <v>12012</v>
      </c>
      <c r="I4772" s="272" t="s">
        <v>17</v>
      </c>
      <c r="J4772" s="272" t="s">
        <v>7089</v>
      </c>
      <c r="K4772" s="273">
        <v>107.95</v>
      </c>
      <c r="L4772" s="272" t="s">
        <v>7090</v>
      </c>
    </row>
    <row r="4773" spans="1:12">
      <c r="A4773" s="272" t="s">
        <v>10732</v>
      </c>
      <c r="B4773" s="272" t="s">
        <v>10733</v>
      </c>
      <c r="C4773" s="272" t="s">
        <v>10037</v>
      </c>
      <c r="D4773" s="272" t="s">
        <v>10986</v>
      </c>
      <c r="E4773" s="273" t="s">
        <v>7087</v>
      </c>
      <c r="F4773" s="272" t="s">
        <v>7087</v>
      </c>
      <c r="G4773" s="272">
        <v>97511</v>
      </c>
      <c r="H4773" s="272" t="s">
        <v>12013</v>
      </c>
      <c r="I4773" s="272" t="s">
        <v>17</v>
      </c>
      <c r="J4773" s="272" t="s">
        <v>7089</v>
      </c>
      <c r="K4773" s="273">
        <v>164.45</v>
      </c>
      <c r="L4773" s="272" t="s">
        <v>7090</v>
      </c>
    </row>
    <row r="4774" spans="1:12">
      <c r="A4774" s="272" t="s">
        <v>10732</v>
      </c>
      <c r="B4774" s="272" t="s">
        <v>10733</v>
      </c>
      <c r="C4774" s="272" t="s">
        <v>10037</v>
      </c>
      <c r="D4774" s="272" t="s">
        <v>10986</v>
      </c>
      <c r="E4774" s="273" t="s">
        <v>7087</v>
      </c>
      <c r="F4774" s="272" t="s">
        <v>7087</v>
      </c>
      <c r="G4774" s="272">
        <v>97512</v>
      </c>
      <c r="H4774" s="272" t="s">
        <v>12014</v>
      </c>
      <c r="I4774" s="272" t="s">
        <v>17</v>
      </c>
      <c r="J4774" s="272" t="s">
        <v>7089</v>
      </c>
      <c r="K4774" s="273">
        <v>205.66</v>
      </c>
      <c r="L4774" s="272" t="s">
        <v>7090</v>
      </c>
    </row>
    <row r="4775" spans="1:12">
      <c r="A4775" s="272" t="s">
        <v>10732</v>
      </c>
      <c r="B4775" s="272" t="s">
        <v>10733</v>
      </c>
      <c r="C4775" s="272" t="s">
        <v>10037</v>
      </c>
      <c r="D4775" s="272" t="s">
        <v>10986</v>
      </c>
      <c r="E4775" s="273" t="s">
        <v>7087</v>
      </c>
      <c r="F4775" s="272" t="s">
        <v>7087</v>
      </c>
      <c r="G4775" s="272">
        <v>97514</v>
      </c>
      <c r="H4775" s="272" t="s">
        <v>12015</v>
      </c>
      <c r="I4775" s="272" t="s">
        <v>17</v>
      </c>
      <c r="J4775" s="272" t="s">
        <v>7089</v>
      </c>
      <c r="K4775" s="273">
        <v>219.42</v>
      </c>
      <c r="L4775" s="272" t="s">
        <v>7090</v>
      </c>
    </row>
    <row r="4776" spans="1:12">
      <c r="A4776" s="272" t="s">
        <v>10732</v>
      </c>
      <c r="B4776" s="272" t="s">
        <v>10733</v>
      </c>
      <c r="C4776" s="272" t="s">
        <v>10037</v>
      </c>
      <c r="D4776" s="272" t="s">
        <v>10986</v>
      </c>
      <c r="E4776" s="273" t="s">
        <v>7087</v>
      </c>
      <c r="F4776" s="272" t="s">
        <v>7087</v>
      </c>
      <c r="G4776" s="272">
        <v>97515</v>
      </c>
      <c r="H4776" s="272" t="s">
        <v>12016</v>
      </c>
      <c r="I4776" s="272" t="s">
        <v>17</v>
      </c>
      <c r="J4776" s="272" t="s">
        <v>7089</v>
      </c>
      <c r="K4776" s="273">
        <v>274.94</v>
      </c>
      <c r="L4776" s="272" t="s">
        <v>7090</v>
      </c>
    </row>
    <row r="4777" spans="1:12">
      <c r="A4777" s="272" t="s">
        <v>10732</v>
      </c>
      <c r="B4777" s="272" t="s">
        <v>10733</v>
      </c>
      <c r="C4777" s="272" t="s">
        <v>10037</v>
      </c>
      <c r="D4777" s="272" t="s">
        <v>10986</v>
      </c>
      <c r="E4777" s="273" t="s">
        <v>7087</v>
      </c>
      <c r="F4777" s="272" t="s">
        <v>7087</v>
      </c>
      <c r="G4777" s="272">
        <v>97517</v>
      </c>
      <c r="H4777" s="272" t="s">
        <v>12017</v>
      </c>
      <c r="I4777" s="272" t="s">
        <v>17</v>
      </c>
      <c r="J4777" s="272" t="s">
        <v>7089</v>
      </c>
      <c r="K4777" s="273">
        <v>53.96</v>
      </c>
      <c r="L4777" s="272" t="s">
        <v>7090</v>
      </c>
    </row>
    <row r="4778" spans="1:12">
      <c r="A4778" s="272" t="s">
        <v>10732</v>
      </c>
      <c r="B4778" s="272" t="s">
        <v>10733</v>
      </c>
      <c r="C4778" s="272" t="s">
        <v>10037</v>
      </c>
      <c r="D4778" s="272" t="s">
        <v>10986</v>
      </c>
      <c r="E4778" s="273" t="s">
        <v>7087</v>
      </c>
      <c r="F4778" s="272" t="s">
        <v>7087</v>
      </c>
      <c r="G4778" s="272">
        <v>97518</v>
      </c>
      <c r="H4778" s="272" t="s">
        <v>12018</v>
      </c>
      <c r="I4778" s="272" t="s">
        <v>17</v>
      </c>
      <c r="J4778" s="272" t="s">
        <v>7089</v>
      </c>
      <c r="K4778" s="273">
        <v>53.96</v>
      </c>
      <c r="L4778" s="272" t="s">
        <v>7090</v>
      </c>
    </row>
    <row r="4779" spans="1:12">
      <c r="A4779" s="272" t="s">
        <v>10732</v>
      </c>
      <c r="B4779" s="272" t="s">
        <v>10733</v>
      </c>
      <c r="C4779" s="272" t="s">
        <v>10037</v>
      </c>
      <c r="D4779" s="272" t="s">
        <v>10986</v>
      </c>
      <c r="E4779" s="273" t="s">
        <v>7087</v>
      </c>
      <c r="F4779" s="272" t="s">
        <v>7087</v>
      </c>
      <c r="G4779" s="272">
        <v>97519</v>
      </c>
      <c r="H4779" s="272" t="s">
        <v>12019</v>
      </c>
      <c r="I4779" s="272" t="s">
        <v>17</v>
      </c>
      <c r="J4779" s="272" t="s">
        <v>7089</v>
      </c>
      <c r="K4779" s="273">
        <v>77.040000000000006</v>
      </c>
      <c r="L4779" s="272" t="s">
        <v>7090</v>
      </c>
    </row>
    <row r="4780" spans="1:12">
      <c r="A4780" s="272" t="s">
        <v>10732</v>
      </c>
      <c r="B4780" s="272" t="s">
        <v>10733</v>
      </c>
      <c r="C4780" s="272" t="s">
        <v>10037</v>
      </c>
      <c r="D4780" s="272" t="s">
        <v>10986</v>
      </c>
      <c r="E4780" s="273" t="s">
        <v>7087</v>
      </c>
      <c r="F4780" s="272" t="s">
        <v>7087</v>
      </c>
      <c r="G4780" s="272">
        <v>97520</v>
      </c>
      <c r="H4780" s="272" t="s">
        <v>12020</v>
      </c>
      <c r="I4780" s="272" t="s">
        <v>17</v>
      </c>
      <c r="J4780" s="272" t="s">
        <v>7089</v>
      </c>
      <c r="K4780" s="273">
        <v>77.040000000000006</v>
      </c>
      <c r="L4780" s="272" t="s">
        <v>7090</v>
      </c>
    </row>
    <row r="4781" spans="1:12">
      <c r="A4781" s="272" t="s">
        <v>10732</v>
      </c>
      <c r="B4781" s="272" t="s">
        <v>10733</v>
      </c>
      <c r="C4781" s="272" t="s">
        <v>10037</v>
      </c>
      <c r="D4781" s="272" t="s">
        <v>10986</v>
      </c>
      <c r="E4781" s="273" t="s">
        <v>7087</v>
      </c>
      <c r="F4781" s="272" t="s">
        <v>7087</v>
      </c>
      <c r="G4781" s="272">
        <v>97521</v>
      </c>
      <c r="H4781" s="272" t="s">
        <v>12021</v>
      </c>
      <c r="I4781" s="272" t="s">
        <v>17</v>
      </c>
      <c r="J4781" s="272" t="s">
        <v>7089</v>
      </c>
      <c r="K4781" s="273">
        <v>107.31</v>
      </c>
      <c r="L4781" s="272" t="s">
        <v>7090</v>
      </c>
    </row>
    <row r="4782" spans="1:12">
      <c r="A4782" s="272" t="s">
        <v>10732</v>
      </c>
      <c r="B4782" s="272" t="s">
        <v>10733</v>
      </c>
      <c r="C4782" s="272" t="s">
        <v>10037</v>
      </c>
      <c r="D4782" s="272" t="s">
        <v>10986</v>
      </c>
      <c r="E4782" s="273" t="s">
        <v>7087</v>
      </c>
      <c r="F4782" s="272" t="s">
        <v>7087</v>
      </c>
      <c r="G4782" s="272">
        <v>97522</v>
      </c>
      <c r="H4782" s="272" t="s">
        <v>12022</v>
      </c>
      <c r="I4782" s="272" t="s">
        <v>17</v>
      </c>
      <c r="J4782" s="272" t="s">
        <v>7089</v>
      </c>
      <c r="K4782" s="273">
        <v>107.31</v>
      </c>
      <c r="L4782" s="272" t="s">
        <v>7090</v>
      </c>
    </row>
    <row r="4783" spans="1:12">
      <c r="A4783" s="272" t="s">
        <v>10732</v>
      </c>
      <c r="B4783" s="272" t="s">
        <v>10733</v>
      </c>
      <c r="C4783" s="272" t="s">
        <v>10037</v>
      </c>
      <c r="D4783" s="272" t="s">
        <v>10986</v>
      </c>
      <c r="E4783" s="273" t="s">
        <v>7087</v>
      </c>
      <c r="F4783" s="272" t="s">
        <v>7087</v>
      </c>
      <c r="G4783" s="272">
        <v>97523</v>
      </c>
      <c r="H4783" s="272" t="s">
        <v>12023</v>
      </c>
      <c r="I4783" s="272" t="s">
        <v>17</v>
      </c>
      <c r="J4783" s="272" t="s">
        <v>7089</v>
      </c>
      <c r="K4783" s="273">
        <v>147.75</v>
      </c>
      <c r="L4783" s="272" t="s">
        <v>7090</v>
      </c>
    </row>
    <row r="4784" spans="1:12">
      <c r="A4784" s="272" t="s">
        <v>10732</v>
      </c>
      <c r="B4784" s="272" t="s">
        <v>10733</v>
      </c>
      <c r="C4784" s="272" t="s">
        <v>10037</v>
      </c>
      <c r="D4784" s="272" t="s">
        <v>10986</v>
      </c>
      <c r="E4784" s="273" t="s">
        <v>7087</v>
      </c>
      <c r="F4784" s="272" t="s">
        <v>7087</v>
      </c>
      <c r="G4784" s="272">
        <v>97524</v>
      </c>
      <c r="H4784" s="272" t="s">
        <v>12024</v>
      </c>
      <c r="I4784" s="272" t="s">
        <v>17</v>
      </c>
      <c r="J4784" s="272" t="s">
        <v>7089</v>
      </c>
      <c r="K4784" s="273">
        <v>159.38999999999999</v>
      </c>
      <c r="L4784" s="272" t="s">
        <v>7090</v>
      </c>
    </row>
    <row r="4785" spans="1:12">
      <c r="A4785" s="272" t="s">
        <v>10732</v>
      </c>
      <c r="B4785" s="272" t="s">
        <v>10733</v>
      </c>
      <c r="C4785" s="272" t="s">
        <v>10037</v>
      </c>
      <c r="D4785" s="272" t="s">
        <v>10986</v>
      </c>
      <c r="E4785" s="273" t="s">
        <v>7087</v>
      </c>
      <c r="F4785" s="272" t="s">
        <v>7087</v>
      </c>
      <c r="G4785" s="272">
        <v>97525</v>
      </c>
      <c r="H4785" s="272" t="s">
        <v>12025</v>
      </c>
      <c r="I4785" s="272" t="s">
        <v>17</v>
      </c>
      <c r="J4785" s="272" t="s">
        <v>7089</v>
      </c>
      <c r="K4785" s="273">
        <v>278.43</v>
      </c>
      <c r="L4785" s="272" t="s">
        <v>7090</v>
      </c>
    </row>
    <row r="4786" spans="1:12">
      <c r="A4786" s="272" t="s">
        <v>10732</v>
      </c>
      <c r="B4786" s="272" t="s">
        <v>10733</v>
      </c>
      <c r="C4786" s="272" t="s">
        <v>10037</v>
      </c>
      <c r="D4786" s="272" t="s">
        <v>10986</v>
      </c>
      <c r="E4786" s="273" t="s">
        <v>7087</v>
      </c>
      <c r="F4786" s="272" t="s">
        <v>7087</v>
      </c>
      <c r="G4786" s="272">
        <v>97526</v>
      </c>
      <c r="H4786" s="272" t="s">
        <v>12026</v>
      </c>
      <c r="I4786" s="272" t="s">
        <v>17</v>
      </c>
      <c r="J4786" s="272" t="s">
        <v>7089</v>
      </c>
      <c r="K4786" s="273">
        <v>297.04000000000002</v>
      </c>
      <c r="L4786" s="272" t="s">
        <v>7090</v>
      </c>
    </row>
    <row r="4787" spans="1:12">
      <c r="A4787" s="272" t="s">
        <v>10732</v>
      </c>
      <c r="B4787" s="272" t="s">
        <v>10733</v>
      </c>
      <c r="C4787" s="272" t="s">
        <v>10037</v>
      </c>
      <c r="D4787" s="272" t="s">
        <v>10986</v>
      </c>
      <c r="E4787" s="273" t="s">
        <v>7087</v>
      </c>
      <c r="F4787" s="272" t="s">
        <v>7087</v>
      </c>
      <c r="G4787" s="272">
        <v>97527</v>
      </c>
      <c r="H4787" s="272" t="s">
        <v>12027</v>
      </c>
      <c r="I4787" s="272" t="s">
        <v>17</v>
      </c>
      <c r="J4787" s="272" t="s">
        <v>7089</v>
      </c>
      <c r="K4787" s="273">
        <v>683.58</v>
      </c>
      <c r="L4787" s="272" t="s">
        <v>7090</v>
      </c>
    </row>
    <row r="4788" spans="1:12">
      <c r="A4788" s="272" t="s">
        <v>10732</v>
      </c>
      <c r="B4788" s="272" t="s">
        <v>10733</v>
      </c>
      <c r="C4788" s="272" t="s">
        <v>10037</v>
      </c>
      <c r="D4788" s="272" t="s">
        <v>10986</v>
      </c>
      <c r="E4788" s="273" t="s">
        <v>7087</v>
      </c>
      <c r="F4788" s="272" t="s">
        <v>7087</v>
      </c>
      <c r="G4788" s="272">
        <v>97528</v>
      </c>
      <c r="H4788" s="272" t="s">
        <v>12028</v>
      </c>
      <c r="I4788" s="272" t="s">
        <v>17</v>
      </c>
      <c r="J4788" s="272" t="s">
        <v>7089</v>
      </c>
      <c r="K4788" s="273">
        <v>600.09</v>
      </c>
      <c r="L4788" s="272" t="s">
        <v>7090</v>
      </c>
    </row>
    <row r="4789" spans="1:12">
      <c r="A4789" s="272" t="s">
        <v>10732</v>
      </c>
      <c r="B4789" s="272" t="s">
        <v>10733</v>
      </c>
      <c r="C4789" s="272" t="s">
        <v>10037</v>
      </c>
      <c r="D4789" s="272" t="s">
        <v>10986</v>
      </c>
      <c r="E4789" s="273" t="s">
        <v>7087</v>
      </c>
      <c r="F4789" s="272" t="s">
        <v>7087</v>
      </c>
      <c r="G4789" s="272">
        <v>97529</v>
      </c>
      <c r="H4789" s="272" t="s">
        <v>12029</v>
      </c>
      <c r="I4789" s="272" t="s">
        <v>17</v>
      </c>
      <c r="J4789" s="272" t="s">
        <v>7089</v>
      </c>
      <c r="K4789" s="273">
        <v>84.42</v>
      </c>
      <c r="L4789" s="272" t="s">
        <v>7090</v>
      </c>
    </row>
    <row r="4790" spans="1:12">
      <c r="A4790" s="272" t="s">
        <v>10732</v>
      </c>
      <c r="B4790" s="272" t="s">
        <v>10733</v>
      </c>
      <c r="C4790" s="272" t="s">
        <v>10037</v>
      </c>
      <c r="D4790" s="272" t="s">
        <v>10986</v>
      </c>
      <c r="E4790" s="273" t="s">
        <v>7087</v>
      </c>
      <c r="F4790" s="272" t="s">
        <v>7087</v>
      </c>
      <c r="G4790" s="272">
        <v>97530</v>
      </c>
      <c r="H4790" s="272" t="s">
        <v>12030</v>
      </c>
      <c r="I4790" s="272" t="s">
        <v>17</v>
      </c>
      <c r="J4790" s="272" t="s">
        <v>7089</v>
      </c>
      <c r="K4790" s="273">
        <v>122.26</v>
      </c>
      <c r="L4790" s="272" t="s">
        <v>7090</v>
      </c>
    </row>
    <row r="4791" spans="1:12">
      <c r="A4791" s="272" t="s">
        <v>10732</v>
      </c>
      <c r="B4791" s="272" t="s">
        <v>10733</v>
      </c>
      <c r="C4791" s="272" t="s">
        <v>10037</v>
      </c>
      <c r="D4791" s="272" t="s">
        <v>10986</v>
      </c>
      <c r="E4791" s="273" t="s">
        <v>7087</v>
      </c>
      <c r="F4791" s="272" t="s">
        <v>7087</v>
      </c>
      <c r="G4791" s="272">
        <v>97531</v>
      </c>
      <c r="H4791" s="272" t="s">
        <v>12031</v>
      </c>
      <c r="I4791" s="272" t="s">
        <v>17</v>
      </c>
      <c r="J4791" s="272" t="s">
        <v>7089</v>
      </c>
      <c r="K4791" s="273">
        <v>155.75</v>
      </c>
      <c r="L4791" s="272" t="s">
        <v>7090</v>
      </c>
    </row>
    <row r="4792" spans="1:12">
      <c r="A4792" s="272" t="s">
        <v>10732</v>
      </c>
      <c r="B4792" s="272" t="s">
        <v>10733</v>
      </c>
      <c r="C4792" s="272" t="s">
        <v>10037</v>
      </c>
      <c r="D4792" s="272" t="s">
        <v>10986</v>
      </c>
      <c r="E4792" s="273" t="s">
        <v>7087</v>
      </c>
      <c r="F4792" s="272" t="s">
        <v>7087</v>
      </c>
      <c r="G4792" s="272">
        <v>97532</v>
      </c>
      <c r="H4792" s="272" t="s">
        <v>12032</v>
      </c>
      <c r="I4792" s="272" t="s">
        <v>17</v>
      </c>
      <c r="J4792" s="272" t="s">
        <v>7089</v>
      </c>
      <c r="K4792" s="273">
        <v>243.84</v>
      </c>
      <c r="L4792" s="272" t="s">
        <v>7090</v>
      </c>
    </row>
    <row r="4793" spans="1:12">
      <c r="A4793" s="272" t="s">
        <v>10732</v>
      </c>
      <c r="B4793" s="272" t="s">
        <v>10733</v>
      </c>
      <c r="C4793" s="272" t="s">
        <v>10037</v>
      </c>
      <c r="D4793" s="272" t="s">
        <v>10986</v>
      </c>
      <c r="E4793" s="273" t="s">
        <v>7087</v>
      </c>
      <c r="F4793" s="272" t="s">
        <v>7087</v>
      </c>
      <c r="G4793" s="272">
        <v>97533</v>
      </c>
      <c r="H4793" s="272" t="s">
        <v>12033</v>
      </c>
      <c r="I4793" s="272" t="s">
        <v>17</v>
      </c>
      <c r="J4793" s="272" t="s">
        <v>7089</v>
      </c>
      <c r="K4793" s="273">
        <v>459.19</v>
      </c>
      <c r="L4793" s="272" t="s">
        <v>7090</v>
      </c>
    </row>
    <row r="4794" spans="1:12">
      <c r="A4794" s="272" t="s">
        <v>10732</v>
      </c>
      <c r="B4794" s="272" t="s">
        <v>10733</v>
      </c>
      <c r="C4794" s="272" t="s">
        <v>10037</v>
      </c>
      <c r="D4794" s="272" t="s">
        <v>10986</v>
      </c>
      <c r="E4794" s="273" t="s">
        <v>7087</v>
      </c>
      <c r="F4794" s="272" t="s">
        <v>7087</v>
      </c>
      <c r="G4794" s="272">
        <v>97534</v>
      </c>
      <c r="H4794" s="272" t="s">
        <v>12034</v>
      </c>
      <c r="I4794" s="272" t="s">
        <v>17</v>
      </c>
      <c r="J4794" s="272" t="s">
        <v>7089</v>
      </c>
      <c r="K4794" s="273">
        <v>727.53</v>
      </c>
      <c r="L4794" s="272" t="s">
        <v>7090</v>
      </c>
    </row>
    <row r="4795" spans="1:12">
      <c r="A4795" s="272" t="s">
        <v>10732</v>
      </c>
      <c r="B4795" s="272" t="s">
        <v>10733</v>
      </c>
      <c r="C4795" s="272" t="s">
        <v>10037</v>
      </c>
      <c r="D4795" s="272" t="s">
        <v>10986</v>
      </c>
      <c r="E4795" s="273" t="s">
        <v>7087</v>
      </c>
      <c r="F4795" s="272" t="s">
        <v>7087</v>
      </c>
      <c r="G4795" s="272">
        <v>97537</v>
      </c>
      <c r="H4795" s="272" t="s">
        <v>12035</v>
      </c>
      <c r="I4795" s="272" t="s">
        <v>17</v>
      </c>
      <c r="J4795" s="272" t="s">
        <v>7089</v>
      </c>
      <c r="K4795" s="273">
        <v>24.88</v>
      </c>
      <c r="L4795" s="272" t="s">
        <v>7090</v>
      </c>
    </row>
    <row r="4796" spans="1:12">
      <c r="A4796" s="272" t="s">
        <v>10732</v>
      </c>
      <c r="B4796" s="272" t="s">
        <v>10733</v>
      </c>
      <c r="C4796" s="272" t="s">
        <v>10037</v>
      </c>
      <c r="D4796" s="272" t="s">
        <v>10986</v>
      </c>
      <c r="E4796" s="273" t="s">
        <v>7087</v>
      </c>
      <c r="F4796" s="272" t="s">
        <v>7087</v>
      </c>
      <c r="G4796" s="272">
        <v>97540</v>
      </c>
      <c r="H4796" s="272" t="s">
        <v>12036</v>
      </c>
      <c r="I4796" s="272" t="s">
        <v>17</v>
      </c>
      <c r="J4796" s="272" t="s">
        <v>7089</v>
      </c>
      <c r="K4796" s="273">
        <v>33.32</v>
      </c>
      <c r="L4796" s="272" t="s">
        <v>7090</v>
      </c>
    </row>
    <row r="4797" spans="1:12">
      <c r="A4797" s="272" t="s">
        <v>10732</v>
      </c>
      <c r="B4797" s="272" t="s">
        <v>10733</v>
      </c>
      <c r="C4797" s="272" t="s">
        <v>10037</v>
      </c>
      <c r="D4797" s="272" t="s">
        <v>10986</v>
      </c>
      <c r="E4797" s="273" t="s">
        <v>7087</v>
      </c>
      <c r="F4797" s="272" t="s">
        <v>7087</v>
      </c>
      <c r="G4797" s="272">
        <v>97541</v>
      </c>
      <c r="H4797" s="272" t="s">
        <v>12037</v>
      </c>
      <c r="I4797" s="272" t="s">
        <v>17</v>
      </c>
      <c r="J4797" s="272" t="s">
        <v>7089</v>
      </c>
      <c r="K4797" s="273">
        <v>28.36</v>
      </c>
      <c r="L4797" s="272" t="s">
        <v>7090</v>
      </c>
    </row>
    <row r="4798" spans="1:12">
      <c r="A4798" s="272" t="s">
        <v>10732</v>
      </c>
      <c r="B4798" s="272" t="s">
        <v>10733</v>
      </c>
      <c r="C4798" s="272" t="s">
        <v>10037</v>
      </c>
      <c r="D4798" s="272" t="s">
        <v>10986</v>
      </c>
      <c r="E4798" s="273" t="s">
        <v>7087</v>
      </c>
      <c r="F4798" s="272" t="s">
        <v>7087</v>
      </c>
      <c r="G4798" s="272">
        <v>97543</v>
      </c>
      <c r="H4798" s="272" t="s">
        <v>12038</v>
      </c>
      <c r="I4798" s="272" t="s">
        <v>17</v>
      </c>
      <c r="J4798" s="272" t="s">
        <v>7089</v>
      </c>
      <c r="K4798" s="273">
        <v>53.99</v>
      </c>
      <c r="L4798" s="272" t="s">
        <v>7090</v>
      </c>
    </row>
    <row r="4799" spans="1:12">
      <c r="A4799" s="272" t="s">
        <v>10732</v>
      </c>
      <c r="B4799" s="272" t="s">
        <v>10733</v>
      </c>
      <c r="C4799" s="272" t="s">
        <v>10037</v>
      </c>
      <c r="D4799" s="272" t="s">
        <v>10986</v>
      </c>
      <c r="E4799" s="273" t="s">
        <v>7087</v>
      </c>
      <c r="F4799" s="272" t="s">
        <v>7087</v>
      </c>
      <c r="G4799" s="272">
        <v>97544</v>
      </c>
      <c r="H4799" s="272" t="s">
        <v>12039</v>
      </c>
      <c r="I4799" s="272" t="s">
        <v>17</v>
      </c>
      <c r="J4799" s="272" t="s">
        <v>7089</v>
      </c>
      <c r="K4799" s="273">
        <v>48.02</v>
      </c>
      <c r="L4799" s="272" t="s">
        <v>7090</v>
      </c>
    </row>
    <row r="4800" spans="1:12">
      <c r="A4800" s="272" t="s">
        <v>10732</v>
      </c>
      <c r="B4800" s="272" t="s">
        <v>10733</v>
      </c>
      <c r="C4800" s="272" t="s">
        <v>10037</v>
      </c>
      <c r="D4800" s="272" t="s">
        <v>10986</v>
      </c>
      <c r="E4800" s="273" t="s">
        <v>7087</v>
      </c>
      <c r="F4800" s="272" t="s">
        <v>7087</v>
      </c>
      <c r="G4800" s="272">
        <v>97546</v>
      </c>
      <c r="H4800" s="272" t="s">
        <v>12040</v>
      </c>
      <c r="I4800" s="272" t="s">
        <v>17</v>
      </c>
      <c r="J4800" s="272" t="s">
        <v>7089</v>
      </c>
      <c r="K4800" s="273">
        <v>34.71</v>
      </c>
      <c r="L4800" s="272" t="s">
        <v>7090</v>
      </c>
    </row>
    <row r="4801" spans="1:12">
      <c r="A4801" s="272" t="s">
        <v>10732</v>
      </c>
      <c r="B4801" s="272" t="s">
        <v>10733</v>
      </c>
      <c r="C4801" s="272" t="s">
        <v>10037</v>
      </c>
      <c r="D4801" s="272" t="s">
        <v>10986</v>
      </c>
      <c r="E4801" s="273" t="s">
        <v>7087</v>
      </c>
      <c r="F4801" s="272" t="s">
        <v>7087</v>
      </c>
      <c r="G4801" s="272">
        <v>97547</v>
      </c>
      <c r="H4801" s="272" t="s">
        <v>12041</v>
      </c>
      <c r="I4801" s="272" t="s">
        <v>17</v>
      </c>
      <c r="J4801" s="272" t="s">
        <v>7089</v>
      </c>
      <c r="K4801" s="273">
        <v>34.71</v>
      </c>
      <c r="L4801" s="272" t="s">
        <v>7090</v>
      </c>
    </row>
    <row r="4802" spans="1:12">
      <c r="A4802" s="272" t="s">
        <v>10732</v>
      </c>
      <c r="B4802" s="272" t="s">
        <v>10733</v>
      </c>
      <c r="C4802" s="272" t="s">
        <v>10037</v>
      </c>
      <c r="D4802" s="272" t="s">
        <v>10986</v>
      </c>
      <c r="E4802" s="273" t="s">
        <v>7087</v>
      </c>
      <c r="F4802" s="272" t="s">
        <v>7087</v>
      </c>
      <c r="G4802" s="272">
        <v>97548</v>
      </c>
      <c r="H4802" s="272" t="s">
        <v>12042</v>
      </c>
      <c r="I4802" s="272" t="s">
        <v>17</v>
      </c>
      <c r="J4802" s="272" t="s">
        <v>7089</v>
      </c>
      <c r="K4802" s="273">
        <v>51.32</v>
      </c>
      <c r="L4802" s="272" t="s">
        <v>7090</v>
      </c>
    </row>
    <row r="4803" spans="1:12">
      <c r="A4803" s="272" t="s">
        <v>10732</v>
      </c>
      <c r="B4803" s="272" t="s">
        <v>10733</v>
      </c>
      <c r="C4803" s="272" t="s">
        <v>10037</v>
      </c>
      <c r="D4803" s="272" t="s">
        <v>10986</v>
      </c>
      <c r="E4803" s="273" t="s">
        <v>7087</v>
      </c>
      <c r="F4803" s="272" t="s">
        <v>7087</v>
      </c>
      <c r="G4803" s="272">
        <v>97549</v>
      </c>
      <c r="H4803" s="272" t="s">
        <v>12043</v>
      </c>
      <c r="I4803" s="272" t="s">
        <v>17</v>
      </c>
      <c r="J4803" s="272" t="s">
        <v>7089</v>
      </c>
      <c r="K4803" s="273">
        <v>51.32</v>
      </c>
      <c r="L4803" s="272" t="s">
        <v>7090</v>
      </c>
    </row>
    <row r="4804" spans="1:12">
      <c r="A4804" s="272" t="s">
        <v>10732</v>
      </c>
      <c r="B4804" s="272" t="s">
        <v>10733</v>
      </c>
      <c r="C4804" s="272" t="s">
        <v>10037</v>
      </c>
      <c r="D4804" s="272" t="s">
        <v>10986</v>
      </c>
      <c r="E4804" s="273" t="s">
        <v>7087</v>
      </c>
      <c r="F4804" s="272" t="s">
        <v>7087</v>
      </c>
      <c r="G4804" s="272">
        <v>97550</v>
      </c>
      <c r="H4804" s="272" t="s">
        <v>12044</v>
      </c>
      <c r="I4804" s="272" t="s">
        <v>17</v>
      </c>
      <c r="J4804" s="272" t="s">
        <v>7089</v>
      </c>
      <c r="K4804" s="273">
        <v>84.94</v>
      </c>
      <c r="L4804" s="272" t="s">
        <v>7090</v>
      </c>
    </row>
    <row r="4805" spans="1:12">
      <c r="A4805" s="272" t="s">
        <v>10732</v>
      </c>
      <c r="B4805" s="272" t="s">
        <v>10733</v>
      </c>
      <c r="C4805" s="272" t="s">
        <v>10037</v>
      </c>
      <c r="D4805" s="272" t="s">
        <v>10986</v>
      </c>
      <c r="E4805" s="273" t="s">
        <v>7087</v>
      </c>
      <c r="F4805" s="272" t="s">
        <v>7087</v>
      </c>
      <c r="G4805" s="272">
        <v>97551</v>
      </c>
      <c r="H4805" s="272" t="s">
        <v>12045</v>
      </c>
      <c r="I4805" s="272" t="s">
        <v>17</v>
      </c>
      <c r="J4805" s="272" t="s">
        <v>7089</v>
      </c>
      <c r="K4805" s="273">
        <v>84.94</v>
      </c>
      <c r="L4805" s="272" t="s">
        <v>7090</v>
      </c>
    </row>
    <row r="4806" spans="1:12">
      <c r="A4806" s="272" t="s">
        <v>10732</v>
      </c>
      <c r="B4806" s="272" t="s">
        <v>10733</v>
      </c>
      <c r="C4806" s="272" t="s">
        <v>10037</v>
      </c>
      <c r="D4806" s="272" t="s">
        <v>10986</v>
      </c>
      <c r="E4806" s="273" t="s">
        <v>7087</v>
      </c>
      <c r="F4806" s="272" t="s">
        <v>7087</v>
      </c>
      <c r="G4806" s="272">
        <v>97552</v>
      </c>
      <c r="H4806" s="272" t="s">
        <v>12046</v>
      </c>
      <c r="I4806" s="272" t="s">
        <v>17</v>
      </c>
      <c r="J4806" s="272" t="s">
        <v>7089</v>
      </c>
      <c r="K4806" s="273">
        <v>50.65</v>
      </c>
      <c r="L4806" s="272" t="s">
        <v>7090</v>
      </c>
    </row>
    <row r="4807" spans="1:12">
      <c r="A4807" s="272" t="s">
        <v>10732</v>
      </c>
      <c r="B4807" s="272" t="s">
        <v>10733</v>
      </c>
      <c r="C4807" s="272" t="s">
        <v>10037</v>
      </c>
      <c r="D4807" s="272" t="s">
        <v>10986</v>
      </c>
      <c r="E4807" s="273" t="s">
        <v>7087</v>
      </c>
      <c r="F4807" s="272" t="s">
        <v>7087</v>
      </c>
      <c r="G4807" s="272">
        <v>97553</v>
      </c>
      <c r="H4807" s="272" t="s">
        <v>12047</v>
      </c>
      <c r="I4807" s="272" t="s">
        <v>17</v>
      </c>
      <c r="J4807" s="272" t="s">
        <v>7089</v>
      </c>
      <c r="K4807" s="273">
        <v>72.790000000000006</v>
      </c>
      <c r="L4807" s="272" t="s">
        <v>7090</v>
      </c>
    </row>
    <row r="4808" spans="1:12">
      <c r="A4808" s="272" t="s">
        <v>10732</v>
      </c>
      <c r="B4808" s="272" t="s">
        <v>10733</v>
      </c>
      <c r="C4808" s="272" t="s">
        <v>10037</v>
      </c>
      <c r="D4808" s="272" t="s">
        <v>10986</v>
      </c>
      <c r="E4808" s="273" t="s">
        <v>7087</v>
      </c>
      <c r="F4808" s="272" t="s">
        <v>7087</v>
      </c>
      <c r="G4808" s="272">
        <v>97554</v>
      </c>
      <c r="H4808" s="272" t="s">
        <v>12048</v>
      </c>
      <c r="I4808" s="272" t="s">
        <v>17</v>
      </c>
      <c r="J4808" s="272" t="s">
        <v>7089</v>
      </c>
      <c r="K4808" s="273">
        <v>125.74</v>
      </c>
      <c r="L4808" s="272" t="s">
        <v>7090</v>
      </c>
    </row>
    <row r="4809" spans="1:12">
      <c r="A4809" s="272" t="s">
        <v>10732</v>
      </c>
      <c r="B4809" s="272" t="s">
        <v>10733</v>
      </c>
      <c r="C4809" s="272" t="s">
        <v>10037</v>
      </c>
      <c r="D4809" s="272" t="s">
        <v>10986</v>
      </c>
      <c r="E4809" s="273" t="s">
        <v>7087</v>
      </c>
      <c r="F4809" s="272" t="s">
        <v>7087</v>
      </c>
      <c r="G4809" s="272">
        <v>98602</v>
      </c>
      <c r="H4809" s="272" t="s">
        <v>12049</v>
      </c>
      <c r="I4809" s="272" t="s">
        <v>17</v>
      </c>
      <c r="J4809" s="272" t="s">
        <v>7089</v>
      </c>
      <c r="K4809" s="273">
        <v>17.38</v>
      </c>
      <c r="L4809" s="272" t="s">
        <v>7090</v>
      </c>
    </row>
    <row r="4810" spans="1:12">
      <c r="A4810" s="272" t="s">
        <v>10732</v>
      </c>
      <c r="B4810" s="272" t="s">
        <v>10733</v>
      </c>
      <c r="C4810" s="272" t="s">
        <v>10037</v>
      </c>
      <c r="D4810" s="272" t="s">
        <v>10986</v>
      </c>
      <c r="E4810" s="273" t="s">
        <v>7087</v>
      </c>
      <c r="F4810" s="272" t="s">
        <v>7087</v>
      </c>
      <c r="G4810" s="272">
        <v>103805</v>
      </c>
      <c r="H4810" s="272" t="s">
        <v>12050</v>
      </c>
      <c r="I4810" s="272" t="s">
        <v>17</v>
      </c>
      <c r="J4810" s="272" t="s">
        <v>7089</v>
      </c>
      <c r="K4810" s="273">
        <v>17.899999999999999</v>
      </c>
      <c r="L4810" s="272" t="s">
        <v>7090</v>
      </c>
    </row>
    <row r="4811" spans="1:12">
      <c r="A4811" s="272" t="s">
        <v>10732</v>
      </c>
      <c r="B4811" s="272" t="s">
        <v>10733</v>
      </c>
      <c r="C4811" s="272" t="s">
        <v>10037</v>
      </c>
      <c r="D4811" s="272" t="s">
        <v>10986</v>
      </c>
      <c r="E4811" s="273" t="s">
        <v>7087</v>
      </c>
      <c r="F4811" s="272" t="s">
        <v>7087</v>
      </c>
      <c r="G4811" s="272">
        <v>103806</v>
      </c>
      <c r="H4811" s="272" t="s">
        <v>12051</v>
      </c>
      <c r="I4811" s="272" t="s">
        <v>17</v>
      </c>
      <c r="J4811" s="272" t="s">
        <v>7089</v>
      </c>
      <c r="K4811" s="273">
        <v>17.87</v>
      </c>
      <c r="L4811" s="272" t="s">
        <v>7090</v>
      </c>
    </row>
    <row r="4812" spans="1:12">
      <c r="A4812" s="272" t="s">
        <v>10732</v>
      </c>
      <c r="B4812" s="272" t="s">
        <v>10733</v>
      </c>
      <c r="C4812" s="272" t="s">
        <v>10037</v>
      </c>
      <c r="D4812" s="272" t="s">
        <v>10986</v>
      </c>
      <c r="E4812" s="273" t="s">
        <v>7087</v>
      </c>
      <c r="F4812" s="272" t="s">
        <v>7087</v>
      </c>
      <c r="G4812" s="272">
        <v>103807</v>
      </c>
      <c r="H4812" s="272" t="s">
        <v>12052</v>
      </c>
      <c r="I4812" s="272" t="s">
        <v>17</v>
      </c>
      <c r="J4812" s="272" t="s">
        <v>7089</v>
      </c>
      <c r="K4812" s="273">
        <v>21.41</v>
      </c>
      <c r="L4812" s="272" t="s">
        <v>7090</v>
      </c>
    </row>
    <row r="4813" spans="1:12">
      <c r="A4813" s="272" t="s">
        <v>10732</v>
      </c>
      <c r="B4813" s="272" t="s">
        <v>10733</v>
      </c>
      <c r="C4813" s="272" t="s">
        <v>10037</v>
      </c>
      <c r="D4813" s="272" t="s">
        <v>10986</v>
      </c>
      <c r="E4813" s="273" t="s">
        <v>7087</v>
      </c>
      <c r="F4813" s="272" t="s">
        <v>7087</v>
      </c>
      <c r="G4813" s="272">
        <v>103808</v>
      </c>
      <c r="H4813" s="272" t="s">
        <v>12053</v>
      </c>
      <c r="I4813" s="272" t="s">
        <v>17</v>
      </c>
      <c r="J4813" s="272" t="s">
        <v>7089</v>
      </c>
      <c r="K4813" s="273">
        <v>33.380000000000003</v>
      </c>
      <c r="L4813" s="272" t="s">
        <v>7090</v>
      </c>
    </row>
    <row r="4814" spans="1:12">
      <c r="A4814" s="272" t="s">
        <v>10732</v>
      </c>
      <c r="B4814" s="272" t="s">
        <v>10733</v>
      </c>
      <c r="C4814" s="272" t="s">
        <v>10037</v>
      </c>
      <c r="D4814" s="272" t="s">
        <v>10986</v>
      </c>
      <c r="E4814" s="273" t="s">
        <v>7087</v>
      </c>
      <c r="F4814" s="272" t="s">
        <v>7087</v>
      </c>
      <c r="G4814" s="272">
        <v>103809</v>
      </c>
      <c r="H4814" s="272" t="s">
        <v>12054</v>
      </c>
      <c r="I4814" s="272" t="s">
        <v>17</v>
      </c>
      <c r="J4814" s="272" t="s">
        <v>7089</v>
      </c>
      <c r="K4814" s="273">
        <v>33.11</v>
      </c>
      <c r="L4814" s="272" t="s">
        <v>7090</v>
      </c>
    </row>
    <row r="4815" spans="1:12">
      <c r="A4815" s="272" t="s">
        <v>10732</v>
      </c>
      <c r="B4815" s="272" t="s">
        <v>10733</v>
      </c>
      <c r="C4815" s="272" t="s">
        <v>10037</v>
      </c>
      <c r="D4815" s="272" t="s">
        <v>10986</v>
      </c>
      <c r="E4815" s="273" t="s">
        <v>7087</v>
      </c>
      <c r="F4815" s="272" t="s">
        <v>7087</v>
      </c>
      <c r="G4815" s="272">
        <v>103810</v>
      </c>
      <c r="H4815" s="272" t="s">
        <v>12055</v>
      </c>
      <c r="I4815" s="272" t="s">
        <v>17</v>
      </c>
      <c r="J4815" s="272" t="s">
        <v>7089</v>
      </c>
      <c r="K4815" s="273">
        <v>33</v>
      </c>
      <c r="L4815" s="272" t="s">
        <v>7090</v>
      </c>
    </row>
    <row r="4816" spans="1:12">
      <c r="A4816" s="272" t="s">
        <v>10732</v>
      </c>
      <c r="B4816" s="272" t="s">
        <v>10733</v>
      </c>
      <c r="C4816" s="272" t="s">
        <v>10037</v>
      </c>
      <c r="D4816" s="272" t="s">
        <v>10986</v>
      </c>
      <c r="E4816" s="273" t="s">
        <v>7087</v>
      </c>
      <c r="F4816" s="272" t="s">
        <v>7087</v>
      </c>
      <c r="G4816" s="272">
        <v>103811</v>
      </c>
      <c r="H4816" s="272" t="s">
        <v>12056</v>
      </c>
      <c r="I4816" s="272" t="s">
        <v>17</v>
      </c>
      <c r="J4816" s="272" t="s">
        <v>7089</v>
      </c>
      <c r="K4816" s="273">
        <v>36.4</v>
      </c>
      <c r="L4816" s="272" t="s">
        <v>7090</v>
      </c>
    </row>
    <row r="4817" spans="1:12">
      <c r="A4817" s="272" t="s">
        <v>10732</v>
      </c>
      <c r="B4817" s="272" t="s">
        <v>10733</v>
      </c>
      <c r="C4817" s="272" t="s">
        <v>10037</v>
      </c>
      <c r="D4817" s="272" t="s">
        <v>10986</v>
      </c>
      <c r="E4817" s="273" t="s">
        <v>7087</v>
      </c>
      <c r="F4817" s="272" t="s">
        <v>7087</v>
      </c>
      <c r="G4817" s="272">
        <v>103812</v>
      </c>
      <c r="H4817" s="272" t="s">
        <v>12057</v>
      </c>
      <c r="I4817" s="272" t="s">
        <v>17</v>
      </c>
      <c r="J4817" s="272" t="s">
        <v>7089</v>
      </c>
      <c r="K4817" s="273">
        <v>49.26</v>
      </c>
      <c r="L4817" s="272" t="s">
        <v>7090</v>
      </c>
    </row>
    <row r="4818" spans="1:12">
      <c r="A4818" s="272" t="s">
        <v>10732</v>
      </c>
      <c r="B4818" s="272" t="s">
        <v>10733</v>
      </c>
      <c r="C4818" s="272" t="s">
        <v>10037</v>
      </c>
      <c r="D4818" s="272" t="s">
        <v>10986</v>
      </c>
      <c r="E4818" s="273" t="s">
        <v>7087</v>
      </c>
      <c r="F4818" s="272" t="s">
        <v>7087</v>
      </c>
      <c r="G4818" s="272">
        <v>103813</v>
      </c>
      <c r="H4818" s="272" t="s">
        <v>12058</v>
      </c>
      <c r="I4818" s="272" t="s">
        <v>17</v>
      </c>
      <c r="J4818" s="272" t="s">
        <v>7089</v>
      </c>
      <c r="K4818" s="273">
        <v>47.57</v>
      </c>
      <c r="L4818" s="272" t="s">
        <v>7090</v>
      </c>
    </row>
    <row r="4819" spans="1:12">
      <c r="A4819" s="272" t="s">
        <v>10732</v>
      </c>
      <c r="B4819" s="272" t="s">
        <v>10733</v>
      </c>
      <c r="C4819" s="272" t="s">
        <v>10037</v>
      </c>
      <c r="D4819" s="272" t="s">
        <v>10986</v>
      </c>
      <c r="E4819" s="273" t="s">
        <v>7087</v>
      </c>
      <c r="F4819" s="272" t="s">
        <v>7087</v>
      </c>
      <c r="G4819" s="272">
        <v>103814</v>
      </c>
      <c r="H4819" s="272" t="s">
        <v>12059</v>
      </c>
      <c r="I4819" s="272" t="s">
        <v>17</v>
      </c>
      <c r="J4819" s="272" t="s">
        <v>7089</v>
      </c>
      <c r="K4819" s="273">
        <v>11.71</v>
      </c>
      <c r="L4819" s="272" t="s">
        <v>7090</v>
      </c>
    </row>
    <row r="4820" spans="1:12">
      <c r="A4820" s="272" t="s">
        <v>10732</v>
      </c>
      <c r="B4820" s="272" t="s">
        <v>10733</v>
      </c>
      <c r="C4820" s="272" t="s">
        <v>10037</v>
      </c>
      <c r="D4820" s="272" t="s">
        <v>10986</v>
      </c>
      <c r="E4820" s="273" t="s">
        <v>7087</v>
      </c>
      <c r="F4820" s="272" t="s">
        <v>7087</v>
      </c>
      <c r="G4820" s="272">
        <v>103815</v>
      </c>
      <c r="H4820" s="272" t="s">
        <v>12060</v>
      </c>
      <c r="I4820" s="272" t="s">
        <v>17</v>
      </c>
      <c r="J4820" s="272" t="s">
        <v>7089</v>
      </c>
      <c r="K4820" s="273">
        <v>11.74</v>
      </c>
      <c r="L4820" s="272" t="s">
        <v>7090</v>
      </c>
    </row>
    <row r="4821" spans="1:12">
      <c r="A4821" s="272" t="s">
        <v>10732</v>
      </c>
      <c r="B4821" s="272" t="s">
        <v>10733</v>
      </c>
      <c r="C4821" s="272" t="s">
        <v>10037</v>
      </c>
      <c r="D4821" s="272" t="s">
        <v>10986</v>
      </c>
      <c r="E4821" s="273" t="s">
        <v>7087</v>
      </c>
      <c r="F4821" s="272" t="s">
        <v>7087</v>
      </c>
      <c r="G4821" s="272">
        <v>103816</v>
      </c>
      <c r="H4821" s="272" t="s">
        <v>12061</v>
      </c>
      <c r="I4821" s="272" t="s">
        <v>17</v>
      </c>
      <c r="J4821" s="272" t="s">
        <v>7089</v>
      </c>
      <c r="K4821" s="273">
        <v>26.33</v>
      </c>
      <c r="L4821" s="272" t="s">
        <v>7090</v>
      </c>
    </row>
    <row r="4822" spans="1:12">
      <c r="A4822" s="272" t="s">
        <v>10732</v>
      </c>
      <c r="B4822" s="272" t="s">
        <v>10733</v>
      </c>
      <c r="C4822" s="272" t="s">
        <v>10037</v>
      </c>
      <c r="D4822" s="272" t="s">
        <v>10986</v>
      </c>
      <c r="E4822" s="273" t="s">
        <v>7087</v>
      </c>
      <c r="F4822" s="272" t="s">
        <v>7087</v>
      </c>
      <c r="G4822" s="272">
        <v>103817</v>
      </c>
      <c r="H4822" s="272" t="s">
        <v>12062</v>
      </c>
      <c r="I4822" s="272" t="s">
        <v>17</v>
      </c>
      <c r="J4822" s="272" t="s">
        <v>7089</v>
      </c>
      <c r="K4822" s="273">
        <v>432.03</v>
      </c>
      <c r="L4822" s="272" t="s">
        <v>7090</v>
      </c>
    </row>
    <row r="4823" spans="1:12">
      <c r="A4823" s="272" t="s">
        <v>10732</v>
      </c>
      <c r="B4823" s="272" t="s">
        <v>10733</v>
      </c>
      <c r="C4823" s="272" t="s">
        <v>10037</v>
      </c>
      <c r="D4823" s="272" t="s">
        <v>10986</v>
      </c>
      <c r="E4823" s="273" t="s">
        <v>7087</v>
      </c>
      <c r="F4823" s="272" t="s">
        <v>7087</v>
      </c>
      <c r="G4823" s="272">
        <v>103818</v>
      </c>
      <c r="H4823" s="272" t="s">
        <v>12063</v>
      </c>
      <c r="I4823" s="272" t="s">
        <v>17</v>
      </c>
      <c r="J4823" s="272" t="s">
        <v>7089</v>
      </c>
      <c r="K4823" s="273">
        <v>19.489999999999998</v>
      </c>
      <c r="L4823" s="272" t="s">
        <v>7090</v>
      </c>
    </row>
    <row r="4824" spans="1:12">
      <c r="A4824" s="272" t="s">
        <v>10732</v>
      </c>
      <c r="B4824" s="272" t="s">
        <v>10733</v>
      </c>
      <c r="C4824" s="272" t="s">
        <v>10037</v>
      </c>
      <c r="D4824" s="272" t="s">
        <v>10986</v>
      </c>
      <c r="E4824" s="273" t="s">
        <v>7087</v>
      </c>
      <c r="F4824" s="272" t="s">
        <v>7087</v>
      </c>
      <c r="G4824" s="272">
        <v>103819</v>
      </c>
      <c r="H4824" s="272" t="s">
        <v>12064</v>
      </c>
      <c r="I4824" s="272" t="s">
        <v>17</v>
      </c>
      <c r="J4824" s="272" t="s">
        <v>7089</v>
      </c>
      <c r="K4824" s="273">
        <v>20.66</v>
      </c>
      <c r="L4824" s="272" t="s">
        <v>7090</v>
      </c>
    </row>
    <row r="4825" spans="1:12">
      <c r="A4825" s="272" t="s">
        <v>10732</v>
      </c>
      <c r="B4825" s="272" t="s">
        <v>10733</v>
      </c>
      <c r="C4825" s="272" t="s">
        <v>10037</v>
      </c>
      <c r="D4825" s="272" t="s">
        <v>10986</v>
      </c>
      <c r="E4825" s="273" t="s">
        <v>7087</v>
      </c>
      <c r="F4825" s="272" t="s">
        <v>7087</v>
      </c>
      <c r="G4825" s="272">
        <v>103820</v>
      </c>
      <c r="H4825" s="272" t="s">
        <v>12065</v>
      </c>
      <c r="I4825" s="272" t="s">
        <v>17</v>
      </c>
      <c r="J4825" s="272" t="s">
        <v>7089</v>
      </c>
      <c r="K4825" s="273">
        <v>21.92</v>
      </c>
      <c r="L4825" s="272" t="s">
        <v>7090</v>
      </c>
    </row>
    <row r="4826" spans="1:12">
      <c r="A4826" s="272" t="s">
        <v>10732</v>
      </c>
      <c r="B4826" s="272" t="s">
        <v>10733</v>
      </c>
      <c r="C4826" s="272" t="s">
        <v>10037</v>
      </c>
      <c r="D4826" s="272" t="s">
        <v>10986</v>
      </c>
      <c r="E4826" s="273" t="s">
        <v>7087</v>
      </c>
      <c r="F4826" s="272" t="s">
        <v>7087</v>
      </c>
      <c r="G4826" s="272">
        <v>103821</v>
      </c>
      <c r="H4826" s="272" t="s">
        <v>12066</v>
      </c>
      <c r="I4826" s="272" t="s">
        <v>17</v>
      </c>
      <c r="J4826" s="272" t="s">
        <v>7089</v>
      </c>
      <c r="K4826" s="273">
        <v>506.13</v>
      </c>
      <c r="L4826" s="272" t="s">
        <v>7090</v>
      </c>
    </row>
    <row r="4827" spans="1:12">
      <c r="A4827" s="272" t="s">
        <v>10732</v>
      </c>
      <c r="B4827" s="272" t="s">
        <v>10733</v>
      </c>
      <c r="C4827" s="272" t="s">
        <v>10037</v>
      </c>
      <c r="D4827" s="272" t="s">
        <v>10986</v>
      </c>
      <c r="E4827" s="273" t="s">
        <v>7087</v>
      </c>
      <c r="F4827" s="272" t="s">
        <v>7087</v>
      </c>
      <c r="G4827" s="272">
        <v>103822</v>
      </c>
      <c r="H4827" s="272" t="s">
        <v>12067</v>
      </c>
      <c r="I4827" s="272" t="s">
        <v>17</v>
      </c>
      <c r="J4827" s="272" t="s">
        <v>7089</v>
      </c>
      <c r="K4827" s="273">
        <v>53.99</v>
      </c>
      <c r="L4827" s="272" t="s">
        <v>7090</v>
      </c>
    </row>
    <row r="4828" spans="1:12">
      <c r="A4828" s="272" t="s">
        <v>10732</v>
      </c>
      <c r="B4828" s="272" t="s">
        <v>10733</v>
      </c>
      <c r="C4828" s="272" t="s">
        <v>10037</v>
      </c>
      <c r="D4828" s="272" t="s">
        <v>10986</v>
      </c>
      <c r="E4828" s="273" t="s">
        <v>7087</v>
      </c>
      <c r="F4828" s="272" t="s">
        <v>7087</v>
      </c>
      <c r="G4828" s="272">
        <v>103823</v>
      </c>
      <c r="H4828" s="272" t="s">
        <v>12068</v>
      </c>
      <c r="I4828" s="272" t="s">
        <v>17</v>
      </c>
      <c r="J4828" s="272" t="s">
        <v>7089</v>
      </c>
      <c r="K4828" s="273">
        <v>17.84</v>
      </c>
      <c r="L4828" s="272" t="s">
        <v>7090</v>
      </c>
    </row>
    <row r="4829" spans="1:12">
      <c r="A4829" s="272" t="s">
        <v>10732</v>
      </c>
      <c r="B4829" s="272" t="s">
        <v>10733</v>
      </c>
      <c r="C4829" s="272" t="s">
        <v>10037</v>
      </c>
      <c r="D4829" s="272" t="s">
        <v>10986</v>
      </c>
      <c r="E4829" s="273" t="s">
        <v>7087</v>
      </c>
      <c r="F4829" s="272" t="s">
        <v>7087</v>
      </c>
      <c r="G4829" s="272">
        <v>103824</v>
      </c>
      <c r="H4829" s="272" t="s">
        <v>12069</v>
      </c>
      <c r="I4829" s="272" t="s">
        <v>17</v>
      </c>
      <c r="J4829" s="272" t="s">
        <v>7089</v>
      </c>
      <c r="K4829" s="273">
        <v>22.9</v>
      </c>
      <c r="L4829" s="272" t="s">
        <v>7090</v>
      </c>
    </row>
    <row r="4830" spans="1:12">
      <c r="A4830" s="272" t="s">
        <v>10732</v>
      </c>
      <c r="B4830" s="272" t="s">
        <v>10733</v>
      </c>
      <c r="C4830" s="272" t="s">
        <v>10037</v>
      </c>
      <c r="D4830" s="272" t="s">
        <v>10986</v>
      </c>
      <c r="E4830" s="273" t="s">
        <v>7087</v>
      </c>
      <c r="F4830" s="272" t="s">
        <v>7087</v>
      </c>
      <c r="G4830" s="272">
        <v>103825</v>
      </c>
      <c r="H4830" s="272" t="s">
        <v>12070</v>
      </c>
      <c r="I4830" s="272" t="s">
        <v>17</v>
      </c>
      <c r="J4830" s="272" t="s">
        <v>7089</v>
      </c>
      <c r="K4830" s="273">
        <v>27.09</v>
      </c>
      <c r="L4830" s="272" t="s">
        <v>7090</v>
      </c>
    </row>
    <row r="4831" spans="1:12">
      <c r="A4831" s="272" t="s">
        <v>10732</v>
      </c>
      <c r="B4831" s="272" t="s">
        <v>10733</v>
      </c>
      <c r="C4831" s="272" t="s">
        <v>10037</v>
      </c>
      <c r="D4831" s="272" t="s">
        <v>10986</v>
      </c>
      <c r="E4831" s="273" t="s">
        <v>7087</v>
      </c>
      <c r="F4831" s="272" t="s">
        <v>7087</v>
      </c>
      <c r="G4831" s="272">
        <v>103826</v>
      </c>
      <c r="H4831" s="272" t="s">
        <v>12071</v>
      </c>
      <c r="I4831" s="272" t="s">
        <v>17</v>
      </c>
      <c r="J4831" s="272" t="s">
        <v>7089</v>
      </c>
      <c r="K4831" s="273">
        <v>30.96</v>
      </c>
      <c r="L4831" s="272" t="s">
        <v>7090</v>
      </c>
    </row>
    <row r="4832" spans="1:12">
      <c r="A4832" s="272" t="s">
        <v>10732</v>
      </c>
      <c r="B4832" s="272" t="s">
        <v>10733</v>
      </c>
      <c r="C4832" s="272" t="s">
        <v>10037</v>
      </c>
      <c r="D4832" s="272" t="s">
        <v>10986</v>
      </c>
      <c r="E4832" s="273" t="s">
        <v>7087</v>
      </c>
      <c r="F4832" s="272" t="s">
        <v>7087</v>
      </c>
      <c r="G4832" s="272">
        <v>103827</v>
      </c>
      <c r="H4832" s="272" t="s">
        <v>12072</v>
      </c>
      <c r="I4832" s="272" t="s">
        <v>17</v>
      </c>
      <c r="J4832" s="272" t="s">
        <v>7089</v>
      </c>
      <c r="K4832" s="273">
        <v>30.96</v>
      </c>
      <c r="L4832" s="272" t="s">
        <v>7090</v>
      </c>
    </row>
    <row r="4833" spans="1:12">
      <c r="A4833" s="272" t="s">
        <v>10732</v>
      </c>
      <c r="B4833" s="272" t="s">
        <v>10733</v>
      </c>
      <c r="C4833" s="272" t="s">
        <v>10037</v>
      </c>
      <c r="D4833" s="272" t="s">
        <v>10986</v>
      </c>
      <c r="E4833" s="273" t="s">
        <v>7087</v>
      </c>
      <c r="F4833" s="272" t="s">
        <v>7087</v>
      </c>
      <c r="G4833" s="272">
        <v>103828</v>
      </c>
      <c r="H4833" s="272" t="s">
        <v>12073</v>
      </c>
      <c r="I4833" s="272" t="s">
        <v>17</v>
      </c>
      <c r="J4833" s="272" t="s">
        <v>7089</v>
      </c>
      <c r="K4833" s="273">
        <v>89.92</v>
      </c>
      <c r="L4833" s="272" t="s">
        <v>7090</v>
      </c>
    </row>
    <row r="4834" spans="1:12">
      <c r="A4834" s="272" t="s">
        <v>10732</v>
      </c>
      <c r="B4834" s="272" t="s">
        <v>10733</v>
      </c>
      <c r="C4834" s="272" t="s">
        <v>10037</v>
      </c>
      <c r="D4834" s="272" t="s">
        <v>10986</v>
      </c>
      <c r="E4834" s="273" t="s">
        <v>7087</v>
      </c>
      <c r="F4834" s="272" t="s">
        <v>7087</v>
      </c>
      <c r="G4834" s="272">
        <v>103829</v>
      </c>
      <c r="H4834" s="272" t="s">
        <v>12074</v>
      </c>
      <c r="I4834" s="272" t="s">
        <v>17</v>
      </c>
      <c r="J4834" s="272" t="s">
        <v>7089</v>
      </c>
      <c r="K4834" s="273">
        <v>559.41999999999996</v>
      </c>
      <c r="L4834" s="272" t="s">
        <v>7090</v>
      </c>
    </row>
    <row r="4835" spans="1:12">
      <c r="A4835" s="272" t="s">
        <v>10732</v>
      </c>
      <c r="B4835" s="272" t="s">
        <v>10733</v>
      </c>
      <c r="C4835" s="272" t="s">
        <v>10037</v>
      </c>
      <c r="D4835" s="272" t="s">
        <v>10986</v>
      </c>
      <c r="E4835" s="273" t="s">
        <v>7087</v>
      </c>
      <c r="F4835" s="272" t="s">
        <v>7087</v>
      </c>
      <c r="G4835" s="272">
        <v>103830</v>
      </c>
      <c r="H4835" s="272" t="s">
        <v>12075</v>
      </c>
      <c r="I4835" s="272" t="s">
        <v>17</v>
      </c>
      <c r="J4835" s="272" t="s">
        <v>7089</v>
      </c>
      <c r="K4835" s="273">
        <v>35.43</v>
      </c>
      <c r="L4835" s="272" t="s">
        <v>7090</v>
      </c>
    </row>
    <row r="4836" spans="1:12">
      <c r="A4836" s="272" t="s">
        <v>10732</v>
      </c>
      <c r="B4836" s="272" t="s">
        <v>10733</v>
      </c>
      <c r="C4836" s="272" t="s">
        <v>10037</v>
      </c>
      <c r="D4836" s="272" t="s">
        <v>10986</v>
      </c>
      <c r="E4836" s="273" t="s">
        <v>7087</v>
      </c>
      <c r="F4836" s="272" t="s">
        <v>7087</v>
      </c>
      <c r="G4836" s="272">
        <v>103831</v>
      </c>
      <c r="H4836" s="272" t="s">
        <v>12076</v>
      </c>
      <c r="I4836" s="272" t="s">
        <v>17</v>
      </c>
      <c r="J4836" s="272" t="s">
        <v>7089</v>
      </c>
      <c r="K4836" s="273">
        <v>26.63</v>
      </c>
      <c r="L4836" s="272" t="s">
        <v>7090</v>
      </c>
    </row>
    <row r="4837" spans="1:12">
      <c r="A4837" s="272" t="s">
        <v>10732</v>
      </c>
      <c r="B4837" s="272" t="s">
        <v>10733</v>
      </c>
      <c r="C4837" s="272" t="s">
        <v>10037</v>
      </c>
      <c r="D4837" s="272" t="s">
        <v>10986</v>
      </c>
      <c r="E4837" s="273" t="s">
        <v>7087</v>
      </c>
      <c r="F4837" s="272" t="s">
        <v>7087</v>
      </c>
      <c r="G4837" s="272">
        <v>103832</v>
      </c>
      <c r="H4837" s="272" t="s">
        <v>12077</v>
      </c>
      <c r="I4837" s="272" t="s">
        <v>17</v>
      </c>
      <c r="J4837" s="272" t="s">
        <v>7089</v>
      </c>
      <c r="K4837" s="273">
        <v>24.18</v>
      </c>
      <c r="L4837" s="272" t="s">
        <v>7090</v>
      </c>
    </row>
    <row r="4838" spans="1:12">
      <c r="A4838" s="272" t="s">
        <v>10732</v>
      </c>
      <c r="B4838" s="272" t="s">
        <v>10733</v>
      </c>
      <c r="C4838" s="272" t="s">
        <v>10037</v>
      </c>
      <c r="D4838" s="272" t="s">
        <v>10986</v>
      </c>
      <c r="E4838" s="273" t="s">
        <v>7087</v>
      </c>
      <c r="F4838" s="272" t="s">
        <v>7087</v>
      </c>
      <c r="G4838" s="272">
        <v>103833</v>
      </c>
      <c r="H4838" s="272" t="s">
        <v>12078</v>
      </c>
      <c r="I4838" s="272" t="s">
        <v>17</v>
      </c>
      <c r="J4838" s="272" t="s">
        <v>7089</v>
      </c>
      <c r="K4838" s="273">
        <v>44.25</v>
      </c>
      <c r="L4838" s="272" t="s">
        <v>7090</v>
      </c>
    </row>
    <row r="4839" spans="1:12">
      <c r="A4839" s="272" t="s">
        <v>10732</v>
      </c>
      <c r="B4839" s="272" t="s">
        <v>10733</v>
      </c>
      <c r="C4839" s="272" t="s">
        <v>10037</v>
      </c>
      <c r="D4839" s="272" t="s">
        <v>10986</v>
      </c>
      <c r="E4839" s="273" t="s">
        <v>7087</v>
      </c>
      <c r="F4839" s="272" t="s">
        <v>7087</v>
      </c>
      <c r="G4839" s="272">
        <v>103834</v>
      </c>
      <c r="H4839" s="272" t="s">
        <v>12079</v>
      </c>
      <c r="I4839" s="272" t="s">
        <v>17</v>
      </c>
      <c r="J4839" s="272" t="s">
        <v>7089</v>
      </c>
      <c r="K4839" s="273">
        <v>64.11</v>
      </c>
      <c r="L4839" s="272" t="s">
        <v>7090</v>
      </c>
    </row>
    <row r="4840" spans="1:12">
      <c r="A4840" s="272" t="s">
        <v>10732</v>
      </c>
      <c r="B4840" s="272" t="s">
        <v>10733</v>
      </c>
      <c r="C4840" s="272" t="s">
        <v>10037</v>
      </c>
      <c r="D4840" s="272" t="s">
        <v>10986</v>
      </c>
      <c r="E4840" s="273" t="s">
        <v>7087</v>
      </c>
      <c r="F4840" s="272" t="s">
        <v>7087</v>
      </c>
      <c r="G4840" s="272">
        <v>103838</v>
      </c>
      <c r="H4840" s="272" t="s">
        <v>12080</v>
      </c>
      <c r="I4840" s="272" t="s">
        <v>17</v>
      </c>
      <c r="J4840" s="272" t="s">
        <v>7089</v>
      </c>
      <c r="K4840" s="273">
        <v>17.190000000000001</v>
      </c>
      <c r="L4840" s="272" t="s">
        <v>7090</v>
      </c>
    </row>
    <row r="4841" spans="1:12">
      <c r="A4841" s="272" t="s">
        <v>10732</v>
      </c>
      <c r="B4841" s="272" t="s">
        <v>10733</v>
      </c>
      <c r="C4841" s="272" t="s">
        <v>10037</v>
      </c>
      <c r="D4841" s="272" t="s">
        <v>10986</v>
      </c>
      <c r="E4841" s="273" t="s">
        <v>7087</v>
      </c>
      <c r="F4841" s="272" t="s">
        <v>7087</v>
      </c>
      <c r="G4841" s="272">
        <v>103839</v>
      </c>
      <c r="H4841" s="272" t="s">
        <v>12081</v>
      </c>
      <c r="I4841" s="272" t="s">
        <v>17</v>
      </c>
      <c r="J4841" s="272" t="s">
        <v>7089</v>
      </c>
      <c r="K4841" s="273">
        <v>17.16</v>
      </c>
      <c r="L4841" s="272" t="s">
        <v>7090</v>
      </c>
    </row>
    <row r="4842" spans="1:12">
      <c r="A4842" s="272" t="s">
        <v>10732</v>
      </c>
      <c r="B4842" s="272" t="s">
        <v>10733</v>
      </c>
      <c r="C4842" s="272" t="s">
        <v>10037</v>
      </c>
      <c r="D4842" s="272" t="s">
        <v>10986</v>
      </c>
      <c r="E4842" s="273" t="s">
        <v>7087</v>
      </c>
      <c r="F4842" s="272" t="s">
        <v>7087</v>
      </c>
      <c r="G4842" s="272">
        <v>103840</v>
      </c>
      <c r="H4842" s="272" t="s">
        <v>12082</v>
      </c>
      <c r="I4842" s="272" t="s">
        <v>17</v>
      </c>
      <c r="J4842" s="272" t="s">
        <v>7089</v>
      </c>
      <c r="K4842" s="273">
        <v>21.05</v>
      </c>
      <c r="L4842" s="272" t="s">
        <v>7090</v>
      </c>
    </row>
    <row r="4843" spans="1:12">
      <c r="A4843" s="272" t="s">
        <v>10732</v>
      </c>
      <c r="B4843" s="272" t="s">
        <v>10733</v>
      </c>
      <c r="C4843" s="272" t="s">
        <v>10037</v>
      </c>
      <c r="D4843" s="272" t="s">
        <v>10986</v>
      </c>
      <c r="E4843" s="273" t="s">
        <v>7087</v>
      </c>
      <c r="F4843" s="272" t="s">
        <v>7087</v>
      </c>
      <c r="G4843" s="272">
        <v>103841</v>
      </c>
      <c r="H4843" s="272" t="s">
        <v>12083</v>
      </c>
      <c r="I4843" s="272" t="s">
        <v>17</v>
      </c>
      <c r="J4843" s="272" t="s">
        <v>7089</v>
      </c>
      <c r="K4843" s="273">
        <v>27.76</v>
      </c>
      <c r="L4843" s="272" t="s">
        <v>7090</v>
      </c>
    </row>
    <row r="4844" spans="1:12">
      <c r="A4844" s="272" t="s">
        <v>10732</v>
      </c>
      <c r="B4844" s="272" t="s">
        <v>10733</v>
      </c>
      <c r="C4844" s="272" t="s">
        <v>10037</v>
      </c>
      <c r="D4844" s="272" t="s">
        <v>10986</v>
      </c>
      <c r="E4844" s="273" t="s">
        <v>7087</v>
      </c>
      <c r="F4844" s="272" t="s">
        <v>7087</v>
      </c>
      <c r="G4844" s="272">
        <v>103842</v>
      </c>
      <c r="H4844" s="272" t="s">
        <v>12084</v>
      </c>
      <c r="I4844" s="272" t="s">
        <v>17</v>
      </c>
      <c r="J4844" s="272" t="s">
        <v>7089</v>
      </c>
      <c r="K4844" s="273">
        <v>27.49</v>
      </c>
      <c r="L4844" s="272" t="s">
        <v>7090</v>
      </c>
    </row>
    <row r="4845" spans="1:12">
      <c r="A4845" s="272" t="s">
        <v>10732</v>
      </c>
      <c r="B4845" s="272" t="s">
        <v>10733</v>
      </c>
      <c r="C4845" s="272" t="s">
        <v>10037</v>
      </c>
      <c r="D4845" s="272" t="s">
        <v>10986</v>
      </c>
      <c r="E4845" s="273" t="s">
        <v>7087</v>
      </c>
      <c r="F4845" s="272" t="s">
        <v>7087</v>
      </c>
      <c r="G4845" s="272">
        <v>103843</v>
      </c>
      <c r="H4845" s="272" t="s">
        <v>12085</v>
      </c>
      <c r="I4845" s="272" t="s">
        <v>17</v>
      </c>
      <c r="J4845" s="272" t="s">
        <v>7089</v>
      </c>
      <c r="K4845" s="273">
        <v>30.2</v>
      </c>
      <c r="L4845" s="272" t="s">
        <v>7090</v>
      </c>
    </row>
    <row r="4846" spans="1:12">
      <c r="A4846" s="272" t="s">
        <v>10732</v>
      </c>
      <c r="B4846" s="272" t="s">
        <v>10733</v>
      </c>
      <c r="C4846" s="272" t="s">
        <v>10037</v>
      </c>
      <c r="D4846" s="272" t="s">
        <v>10986</v>
      </c>
      <c r="E4846" s="273" t="s">
        <v>7087</v>
      </c>
      <c r="F4846" s="272" t="s">
        <v>7087</v>
      </c>
      <c r="G4846" s="272">
        <v>103844</v>
      </c>
      <c r="H4846" s="272" t="s">
        <v>12086</v>
      </c>
      <c r="I4846" s="272" t="s">
        <v>17</v>
      </c>
      <c r="J4846" s="272" t="s">
        <v>7089</v>
      </c>
      <c r="K4846" s="273">
        <v>33.58</v>
      </c>
      <c r="L4846" s="272" t="s">
        <v>7090</v>
      </c>
    </row>
    <row r="4847" spans="1:12">
      <c r="A4847" s="272" t="s">
        <v>10732</v>
      </c>
      <c r="B4847" s="272" t="s">
        <v>10733</v>
      </c>
      <c r="C4847" s="272" t="s">
        <v>10037</v>
      </c>
      <c r="D4847" s="272" t="s">
        <v>10986</v>
      </c>
      <c r="E4847" s="273" t="s">
        <v>7087</v>
      </c>
      <c r="F4847" s="272" t="s">
        <v>7087</v>
      </c>
      <c r="G4847" s="272">
        <v>103845</v>
      </c>
      <c r="H4847" s="272" t="s">
        <v>12087</v>
      </c>
      <c r="I4847" s="272" t="s">
        <v>17</v>
      </c>
      <c r="J4847" s="272" t="s">
        <v>7089</v>
      </c>
      <c r="K4847" s="273">
        <v>39.450000000000003</v>
      </c>
      <c r="L4847" s="272" t="s">
        <v>7090</v>
      </c>
    </row>
    <row r="4848" spans="1:12">
      <c r="A4848" s="272" t="s">
        <v>10732</v>
      </c>
      <c r="B4848" s="272" t="s">
        <v>10733</v>
      </c>
      <c r="C4848" s="272" t="s">
        <v>10037</v>
      </c>
      <c r="D4848" s="272" t="s">
        <v>10986</v>
      </c>
      <c r="E4848" s="273" t="s">
        <v>7087</v>
      </c>
      <c r="F4848" s="272" t="s">
        <v>7087</v>
      </c>
      <c r="G4848" s="272">
        <v>103846</v>
      </c>
      <c r="H4848" s="272" t="s">
        <v>12088</v>
      </c>
      <c r="I4848" s="272" t="s">
        <v>17</v>
      </c>
      <c r="J4848" s="272" t="s">
        <v>7089</v>
      </c>
      <c r="K4848" s="273">
        <v>37.76</v>
      </c>
      <c r="L4848" s="272" t="s">
        <v>7090</v>
      </c>
    </row>
    <row r="4849" spans="1:12">
      <c r="A4849" s="272" t="s">
        <v>10732</v>
      </c>
      <c r="B4849" s="272" t="s">
        <v>10733</v>
      </c>
      <c r="C4849" s="272" t="s">
        <v>10037</v>
      </c>
      <c r="D4849" s="272" t="s">
        <v>10986</v>
      </c>
      <c r="E4849" s="273" t="s">
        <v>7087</v>
      </c>
      <c r="F4849" s="272" t="s">
        <v>7087</v>
      </c>
      <c r="G4849" s="272">
        <v>103847</v>
      </c>
      <c r="H4849" s="272" t="s">
        <v>12089</v>
      </c>
      <c r="I4849" s="272" t="s">
        <v>17</v>
      </c>
      <c r="J4849" s="272" t="s">
        <v>7089</v>
      </c>
      <c r="K4849" s="273">
        <v>11.24</v>
      </c>
      <c r="L4849" s="272" t="s">
        <v>7090</v>
      </c>
    </row>
    <row r="4850" spans="1:12">
      <c r="A4850" s="272" t="s">
        <v>10732</v>
      </c>
      <c r="B4850" s="272" t="s">
        <v>10733</v>
      </c>
      <c r="C4850" s="272" t="s">
        <v>10037</v>
      </c>
      <c r="D4850" s="272" t="s">
        <v>10986</v>
      </c>
      <c r="E4850" s="273" t="s">
        <v>7087</v>
      </c>
      <c r="F4850" s="272" t="s">
        <v>7087</v>
      </c>
      <c r="G4850" s="272">
        <v>103848</v>
      </c>
      <c r="H4850" s="272" t="s">
        <v>12090</v>
      </c>
      <c r="I4850" s="272" t="s">
        <v>17</v>
      </c>
      <c r="J4850" s="272" t="s">
        <v>7089</v>
      </c>
      <c r="K4850" s="273">
        <v>11.27</v>
      </c>
      <c r="L4850" s="272" t="s">
        <v>7090</v>
      </c>
    </row>
    <row r="4851" spans="1:12">
      <c r="A4851" s="272" t="s">
        <v>10732</v>
      </c>
      <c r="B4851" s="272" t="s">
        <v>10733</v>
      </c>
      <c r="C4851" s="272" t="s">
        <v>10037</v>
      </c>
      <c r="D4851" s="272" t="s">
        <v>10986</v>
      </c>
      <c r="E4851" s="273" t="s">
        <v>7087</v>
      </c>
      <c r="F4851" s="272" t="s">
        <v>7087</v>
      </c>
      <c r="G4851" s="272">
        <v>103849</v>
      </c>
      <c r="H4851" s="272" t="s">
        <v>12091</v>
      </c>
      <c r="I4851" s="272" t="s">
        <v>17</v>
      </c>
      <c r="J4851" s="272" t="s">
        <v>7089</v>
      </c>
      <c r="K4851" s="273">
        <v>25.86</v>
      </c>
      <c r="L4851" s="272" t="s">
        <v>7090</v>
      </c>
    </row>
    <row r="4852" spans="1:12">
      <c r="A4852" s="272" t="s">
        <v>10732</v>
      </c>
      <c r="B4852" s="272" t="s">
        <v>10733</v>
      </c>
      <c r="C4852" s="272" t="s">
        <v>10037</v>
      </c>
      <c r="D4852" s="272" t="s">
        <v>10986</v>
      </c>
      <c r="E4852" s="273" t="s">
        <v>7087</v>
      </c>
      <c r="F4852" s="272" t="s">
        <v>7087</v>
      </c>
      <c r="G4852" s="272">
        <v>103850</v>
      </c>
      <c r="H4852" s="272" t="s">
        <v>12092</v>
      </c>
      <c r="I4852" s="272" t="s">
        <v>17</v>
      </c>
      <c r="J4852" s="272" t="s">
        <v>7089</v>
      </c>
      <c r="K4852" s="273">
        <v>431.56</v>
      </c>
      <c r="L4852" s="272" t="s">
        <v>7090</v>
      </c>
    </row>
    <row r="4853" spans="1:12">
      <c r="A4853" s="272" t="s">
        <v>10732</v>
      </c>
      <c r="B4853" s="272" t="s">
        <v>10733</v>
      </c>
      <c r="C4853" s="272" t="s">
        <v>10037</v>
      </c>
      <c r="D4853" s="272" t="s">
        <v>10986</v>
      </c>
      <c r="E4853" s="273" t="s">
        <v>7087</v>
      </c>
      <c r="F4853" s="272" t="s">
        <v>7087</v>
      </c>
      <c r="G4853" s="272">
        <v>103851</v>
      </c>
      <c r="H4853" s="272" t="s">
        <v>12093</v>
      </c>
      <c r="I4853" s="272" t="s">
        <v>17</v>
      </c>
      <c r="J4853" s="272" t="s">
        <v>7089</v>
      </c>
      <c r="K4853" s="273">
        <v>19.239999999999998</v>
      </c>
      <c r="L4853" s="272" t="s">
        <v>7090</v>
      </c>
    </row>
    <row r="4854" spans="1:12">
      <c r="A4854" s="272" t="s">
        <v>10732</v>
      </c>
      <c r="B4854" s="272" t="s">
        <v>10733</v>
      </c>
      <c r="C4854" s="272" t="s">
        <v>10037</v>
      </c>
      <c r="D4854" s="272" t="s">
        <v>10986</v>
      </c>
      <c r="E4854" s="273" t="s">
        <v>7087</v>
      </c>
      <c r="F4854" s="272" t="s">
        <v>7087</v>
      </c>
      <c r="G4854" s="272">
        <v>103852</v>
      </c>
      <c r="H4854" s="272" t="s">
        <v>12094</v>
      </c>
      <c r="I4854" s="272" t="s">
        <v>17</v>
      </c>
      <c r="J4854" s="272" t="s">
        <v>7089</v>
      </c>
      <c r="K4854" s="273">
        <v>16.89</v>
      </c>
      <c r="L4854" s="272" t="s">
        <v>7090</v>
      </c>
    </row>
    <row r="4855" spans="1:12">
      <c r="A4855" s="272" t="s">
        <v>10732</v>
      </c>
      <c r="B4855" s="272" t="s">
        <v>10733</v>
      </c>
      <c r="C4855" s="272" t="s">
        <v>10037</v>
      </c>
      <c r="D4855" s="272" t="s">
        <v>10986</v>
      </c>
      <c r="E4855" s="273" t="s">
        <v>7087</v>
      </c>
      <c r="F4855" s="272" t="s">
        <v>7087</v>
      </c>
      <c r="G4855" s="272">
        <v>103853</v>
      </c>
      <c r="H4855" s="272" t="s">
        <v>12095</v>
      </c>
      <c r="I4855" s="272" t="s">
        <v>17</v>
      </c>
      <c r="J4855" s="272" t="s">
        <v>7089</v>
      </c>
      <c r="K4855" s="273">
        <v>18.149999999999999</v>
      </c>
      <c r="L4855" s="272" t="s">
        <v>7090</v>
      </c>
    </row>
    <row r="4856" spans="1:12">
      <c r="A4856" s="272" t="s">
        <v>10732</v>
      </c>
      <c r="B4856" s="272" t="s">
        <v>10733</v>
      </c>
      <c r="C4856" s="272" t="s">
        <v>10037</v>
      </c>
      <c r="D4856" s="272" t="s">
        <v>10986</v>
      </c>
      <c r="E4856" s="273" t="s">
        <v>7087</v>
      </c>
      <c r="F4856" s="272" t="s">
        <v>7087</v>
      </c>
      <c r="G4856" s="272">
        <v>103854</v>
      </c>
      <c r="H4856" s="272" t="s">
        <v>12096</v>
      </c>
      <c r="I4856" s="272" t="s">
        <v>17</v>
      </c>
      <c r="J4856" s="272" t="s">
        <v>7089</v>
      </c>
      <c r="K4856" s="273">
        <v>502.36</v>
      </c>
      <c r="L4856" s="272" t="s">
        <v>7090</v>
      </c>
    </row>
    <row r="4857" spans="1:12">
      <c r="A4857" s="272" t="s">
        <v>10732</v>
      </c>
      <c r="B4857" s="272" t="s">
        <v>10733</v>
      </c>
      <c r="C4857" s="272" t="s">
        <v>10037</v>
      </c>
      <c r="D4857" s="272" t="s">
        <v>10986</v>
      </c>
      <c r="E4857" s="273" t="s">
        <v>7087</v>
      </c>
      <c r="F4857" s="272" t="s">
        <v>7087</v>
      </c>
      <c r="G4857" s="272">
        <v>103855</v>
      </c>
      <c r="H4857" s="272" t="s">
        <v>12097</v>
      </c>
      <c r="I4857" s="272" t="s">
        <v>17</v>
      </c>
      <c r="J4857" s="272" t="s">
        <v>7089</v>
      </c>
      <c r="K4857" s="273">
        <v>50.22</v>
      </c>
      <c r="L4857" s="272" t="s">
        <v>7090</v>
      </c>
    </row>
    <row r="4858" spans="1:12">
      <c r="A4858" s="272" t="s">
        <v>10732</v>
      </c>
      <c r="B4858" s="272" t="s">
        <v>10733</v>
      </c>
      <c r="C4858" s="272" t="s">
        <v>10037</v>
      </c>
      <c r="D4858" s="272" t="s">
        <v>10986</v>
      </c>
      <c r="E4858" s="273" t="s">
        <v>7087</v>
      </c>
      <c r="F4858" s="272" t="s">
        <v>7087</v>
      </c>
      <c r="G4858" s="272">
        <v>103856</v>
      </c>
      <c r="H4858" s="272" t="s">
        <v>12098</v>
      </c>
      <c r="I4858" s="272" t="s">
        <v>17</v>
      </c>
      <c r="J4858" s="272" t="s">
        <v>7089</v>
      </c>
      <c r="K4858" s="273">
        <v>15.8</v>
      </c>
      <c r="L4858" s="272" t="s">
        <v>7090</v>
      </c>
    </row>
    <row r="4859" spans="1:12">
      <c r="A4859" s="272" t="s">
        <v>10732</v>
      </c>
      <c r="B4859" s="272" t="s">
        <v>10733</v>
      </c>
      <c r="C4859" s="272" t="s">
        <v>10037</v>
      </c>
      <c r="D4859" s="272" t="s">
        <v>10986</v>
      </c>
      <c r="E4859" s="273" t="s">
        <v>7087</v>
      </c>
      <c r="F4859" s="272" t="s">
        <v>7087</v>
      </c>
      <c r="G4859" s="272">
        <v>103857</v>
      </c>
      <c r="H4859" s="272" t="s">
        <v>12099</v>
      </c>
      <c r="I4859" s="272" t="s">
        <v>17</v>
      </c>
      <c r="J4859" s="272" t="s">
        <v>7089</v>
      </c>
      <c r="K4859" s="273">
        <v>21.02</v>
      </c>
      <c r="L4859" s="272" t="s">
        <v>7090</v>
      </c>
    </row>
    <row r="4860" spans="1:12">
      <c r="A4860" s="272" t="s">
        <v>10732</v>
      </c>
      <c r="B4860" s="272" t="s">
        <v>10733</v>
      </c>
      <c r="C4860" s="272" t="s">
        <v>10037</v>
      </c>
      <c r="D4860" s="272" t="s">
        <v>10986</v>
      </c>
      <c r="E4860" s="273" t="s">
        <v>7087</v>
      </c>
      <c r="F4860" s="272" t="s">
        <v>7087</v>
      </c>
      <c r="G4860" s="272">
        <v>103858</v>
      </c>
      <c r="H4860" s="272" t="s">
        <v>12100</v>
      </c>
      <c r="I4860" s="272" t="s">
        <v>17</v>
      </c>
      <c r="J4860" s="272" t="s">
        <v>7089</v>
      </c>
      <c r="K4860" s="273">
        <v>25.2</v>
      </c>
      <c r="L4860" s="272" t="s">
        <v>7090</v>
      </c>
    </row>
    <row r="4861" spans="1:12">
      <c r="A4861" s="272" t="s">
        <v>10732</v>
      </c>
      <c r="B4861" s="272" t="s">
        <v>10733</v>
      </c>
      <c r="C4861" s="272" t="s">
        <v>10037</v>
      </c>
      <c r="D4861" s="272" t="s">
        <v>10986</v>
      </c>
      <c r="E4861" s="273" t="s">
        <v>7087</v>
      </c>
      <c r="F4861" s="272" t="s">
        <v>7087</v>
      </c>
      <c r="G4861" s="272">
        <v>103859</v>
      </c>
      <c r="H4861" s="272" t="s">
        <v>12101</v>
      </c>
      <c r="I4861" s="272" t="s">
        <v>17</v>
      </c>
      <c r="J4861" s="272" t="s">
        <v>7089</v>
      </c>
      <c r="K4861" s="273">
        <v>24.83</v>
      </c>
      <c r="L4861" s="272" t="s">
        <v>7090</v>
      </c>
    </row>
    <row r="4862" spans="1:12">
      <c r="A4862" s="272" t="s">
        <v>10732</v>
      </c>
      <c r="B4862" s="272" t="s">
        <v>10733</v>
      </c>
      <c r="C4862" s="272" t="s">
        <v>10037</v>
      </c>
      <c r="D4862" s="272" t="s">
        <v>10986</v>
      </c>
      <c r="E4862" s="273" t="s">
        <v>7087</v>
      </c>
      <c r="F4862" s="272" t="s">
        <v>7087</v>
      </c>
      <c r="G4862" s="272">
        <v>103860</v>
      </c>
      <c r="H4862" s="272" t="s">
        <v>12102</v>
      </c>
      <c r="I4862" s="272" t="s">
        <v>17</v>
      </c>
      <c r="J4862" s="272" t="s">
        <v>7089</v>
      </c>
      <c r="K4862" s="273">
        <v>24.83</v>
      </c>
      <c r="L4862" s="272" t="s">
        <v>7090</v>
      </c>
    </row>
    <row r="4863" spans="1:12">
      <c r="A4863" s="272" t="s">
        <v>10732</v>
      </c>
      <c r="B4863" s="272" t="s">
        <v>10733</v>
      </c>
      <c r="C4863" s="272" t="s">
        <v>10037</v>
      </c>
      <c r="D4863" s="272" t="s">
        <v>10986</v>
      </c>
      <c r="E4863" s="273" t="s">
        <v>7087</v>
      </c>
      <c r="F4863" s="272" t="s">
        <v>7087</v>
      </c>
      <c r="G4863" s="272">
        <v>103861</v>
      </c>
      <c r="H4863" s="272" t="s">
        <v>12103</v>
      </c>
      <c r="I4863" s="272" t="s">
        <v>17</v>
      </c>
      <c r="J4863" s="272" t="s">
        <v>7089</v>
      </c>
      <c r="K4863" s="273">
        <v>83.79</v>
      </c>
      <c r="L4863" s="272" t="s">
        <v>7090</v>
      </c>
    </row>
    <row r="4864" spans="1:12">
      <c r="A4864" s="272" t="s">
        <v>10732</v>
      </c>
      <c r="B4864" s="272" t="s">
        <v>10733</v>
      </c>
      <c r="C4864" s="272" t="s">
        <v>10037</v>
      </c>
      <c r="D4864" s="272" t="s">
        <v>10986</v>
      </c>
      <c r="E4864" s="273" t="s">
        <v>7087</v>
      </c>
      <c r="F4864" s="272" t="s">
        <v>7087</v>
      </c>
      <c r="G4864" s="272">
        <v>103862</v>
      </c>
      <c r="H4864" s="272" t="s">
        <v>12104</v>
      </c>
      <c r="I4864" s="272" t="s">
        <v>17</v>
      </c>
      <c r="J4864" s="272" t="s">
        <v>7089</v>
      </c>
      <c r="K4864" s="273">
        <v>553.29</v>
      </c>
      <c r="L4864" s="272" t="s">
        <v>7090</v>
      </c>
    </row>
    <row r="4865" spans="1:12">
      <c r="A4865" s="272" t="s">
        <v>10732</v>
      </c>
      <c r="B4865" s="272" t="s">
        <v>10733</v>
      </c>
      <c r="C4865" s="272" t="s">
        <v>10037</v>
      </c>
      <c r="D4865" s="272" t="s">
        <v>10986</v>
      </c>
      <c r="E4865" s="273" t="s">
        <v>7087</v>
      </c>
      <c r="F4865" s="272" t="s">
        <v>7087</v>
      </c>
      <c r="G4865" s="272">
        <v>103863</v>
      </c>
      <c r="H4865" s="272" t="s">
        <v>12105</v>
      </c>
      <c r="I4865" s="272" t="s">
        <v>17</v>
      </c>
      <c r="J4865" s="272" t="s">
        <v>7089</v>
      </c>
      <c r="K4865" s="273">
        <v>32.369999999999997</v>
      </c>
      <c r="L4865" s="272" t="s">
        <v>7090</v>
      </c>
    </row>
    <row r="4866" spans="1:12">
      <c r="A4866" s="272" t="s">
        <v>10732</v>
      </c>
      <c r="B4866" s="272" t="s">
        <v>10733</v>
      </c>
      <c r="C4866" s="272" t="s">
        <v>10037</v>
      </c>
      <c r="D4866" s="272" t="s">
        <v>10986</v>
      </c>
      <c r="E4866" s="273" t="s">
        <v>7087</v>
      </c>
      <c r="F4866" s="272" t="s">
        <v>7087</v>
      </c>
      <c r="G4866" s="272">
        <v>103864</v>
      </c>
      <c r="H4866" s="272" t="s">
        <v>12106</v>
      </c>
      <c r="I4866" s="272" t="s">
        <v>17</v>
      </c>
      <c r="J4866" s="272" t="s">
        <v>7089</v>
      </c>
      <c r="K4866" s="273">
        <v>21.56</v>
      </c>
      <c r="L4866" s="272" t="s">
        <v>7090</v>
      </c>
    </row>
    <row r="4867" spans="1:12">
      <c r="A4867" s="272" t="s">
        <v>10732</v>
      </c>
      <c r="B4867" s="272" t="s">
        <v>10733</v>
      </c>
      <c r="C4867" s="272" t="s">
        <v>10037</v>
      </c>
      <c r="D4867" s="272" t="s">
        <v>10986</v>
      </c>
      <c r="E4867" s="273" t="s">
        <v>7087</v>
      </c>
      <c r="F4867" s="272" t="s">
        <v>7087</v>
      </c>
      <c r="G4867" s="272">
        <v>103865</v>
      </c>
      <c r="H4867" s="272" t="s">
        <v>12107</v>
      </c>
      <c r="I4867" s="272" t="s">
        <v>17</v>
      </c>
      <c r="J4867" s="272" t="s">
        <v>7089</v>
      </c>
      <c r="K4867" s="273">
        <v>23.21</v>
      </c>
      <c r="L4867" s="272" t="s">
        <v>7090</v>
      </c>
    </row>
    <row r="4868" spans="1:12">
      <c r="A4868" s="272" t="s">
        <v>10732</v>
      </c>
      <c r="B4868" s="272" t="s">
        <v>10733</v>
      </c>
      <c r="C4868" s="272" t="s">
        <v>10037</v>
      </c>
      <c r="D4868" s="272" t="s">
        <v>10986</v>
      </c>
      <c r="E4868" s="273" t="s">
        <v>7087</v>
      </c>
      <c r="F4868" s="272" t="s">
        <v>7087</v>
      </c>
      <c r="G4868" s="272">
        <v>103866</v>
      </c>
      <c r="H4868" s="272" t="s">
        <v>12108</v>
      </c>
      <c r="I4868" s="272" t="s">
        <v>17</v>
      </c>
      <c r="J4868" s="272" t="s">
        <v>7089</v>
      </c>
      <c r="K4868" s="273">
        <v>36.75</v>
      </c>
      <c r="L4868" s="272" t="s">
        <v>7090</v>
      </c>
    </row>
    <row r="4869" spans="1:12">
      <c r="A4869" s="272" t="s">
        <v>10732</v>
      </c>
      <c r="B4869" s="272" t="s">
        <v>10733</v>
      </c>
      <c r="C4869" s="272" t="s">
        <v>10037</v>
      </c>
      <c r="D4869" s="272" t="s">
        <v>10986</v>
      </c>
      <c r="E4869" s="273" t="s">
        <v>7087</v>
      </c>
      <c r="F4869" s="272" t="s">
        <v>7087</v>
      </c>
      <c r="G4869" s="272">
        <v>103867</v>
      </c>
      <c r="H4869" s="272" t="s">
        <v>12109</v>
      </c>
      <c r="I4869" s="272" t="s">
        <v>17</v>
      </c>
      <c r="J4869" s="272" t="s">
        <v>7089</v>
      </c>
      <c r="K4869" s="273">
        <v>51</v>
      </c>
      <c r="L4869" s="272" t="s">
        <v>7090</v>
      </c>
    </row>
    <row r="4870" spans="1:12">
      <c r="A4870" s="272" t="s">
        <v>10732</v>
      </c>
      <c r="B4870" s="272" t="s">
        <v>10733</v>
      </c>
      <c r="C4870" s="272" t="s">
        <v>10037</v>
      </c>
      <c r="D4870" s="272" t="s">
        <v>10986</v>
      </c>
      <c r="E4870" s="273" t="s">
        <v>7087</v>
      </c>
      <c r="F4870" s="272" t="s">
        <v>7087</v>
      </c>
      <c r="G4870" s="272">
        <v>103874</v>
      </c>
      <c r="H4870" s="272" t="s">
        <v>12110</v>
      </c>
      <c r="I4870" s="272" t="s">
        <v>17</v>
      </c>
      <c r="J4870" s="272" t="s">
        <v>7089</v>
      </c>
      <c r="K4870" s="273">
        <v>17.97</v>
      </c>
      <c r="L4870" s="272" t="s">
        <v>7090</v>
      </c>
    </row>
    <row r="4871" spans="1:12">
      <c r="A4871" s="272" t="s">
        <v>10732</v>
      </c>
      <c r="B4871" s="272" t="s">
        <v>10733</v>
      </c>
      <c r="C4871" s="272" t="s">
        <v>10037</v>
      </c>
      <c r="D4871" s="272" t="s">
        <v>10986</v>
      </c>
      <c r="E4871" s="273" t="s">
        <v>7087</v>
      </c>
      <c r="F4871" s="272" t="s">
        <v>7087</v>
      </c>
      <c r="G4871" s="272">
        <v>103875</v>
      </c>
      <c r="H4871" s="272" t="s">
        <v>12111</v>
      </c>
      <c r="I4871" s="272" t="s">
        <v>17</v>
      </c>
      <c r="J4871" s="272" t="s">
        <v>7089</v>
      </c>
      <c r="K4871" s="273">
        <v>17.940000000000001</v>
      </c>
      <c r="L4871" s="272" t="s">
        <v>7090</v>
      </c>
    </row>
    <row r="4872" spans="1:12">
      <c r="A4872" s="272" t="s">
        <v>10732</v>
      </c>
      <c r="B4872" s="272" t="s">
        <v>10733</v>
      </c>
      <c r="C4872" s="272" t="s">
        <v>10037</v>
      </c>
      <c r="D4872" s="272" t="s">
        <v>10986</v>
      </c>
      <c r="E4872" s="273" t="s">
        <v>7087</v>
      </c>
      <c r="F4872" s="272" t="s">
        <v>7087</v>
      </c>
      <c r="G4872" s="272">
        <v>103876</v>
      </c>
      <c r="H4872" s="272" t="s">
        <v>12112</v>
      </c>
      <c r="I4872" s="272" t="s">
        <v>17</v>
      </c>
      <c r="J4872" s="272" t="s">
        <v>7089</v>
      </c>
      <c r="K4872" s="273">
        <v>21.44</v>
      </c>
      <c r="L4872" s="272" t="s">
        <v>7090</v>
      </c>
    </row>
    <row r="4873" spans="1:12">
      <c r="A4873" s="272" t="s">
        <v>10732</v>
      </c>
      <c r="B4873" s="272" t="s">
        <v>10733</v>
      </c>
      <c r="C4873" s="272" t="s">
        <v>10037</v>
      </c>
      <c r="D4873" s="272" t="s">
        <v>10986</v>
      </c>
      <c r="E4873" s="273" t="s">
        <v>7087</v>
      </c>
      <c r="F4873" s="272" t="s">
        <v>7087</v>
      </c>
      <c r="G4873" s="272">
        <v>103877</v>
      </c>
      <c r="H4873" s="272" t="s">
        <v>12113</v>
      </c>
      <c r="I4873" s="272" t="s">
        <v>17</v>
      </c>
      <c r="J4873" s="272" t="s">
        <v>7089</v>
      </c>
      <c r="K4873" s="273">
        <v>26.94</v>
      </c>
      <c r="L4873" s="272" t="s">
        <v>7090</v>
      </c>
    </row>
    <row r="4874" spans="1:12">
      <c r="A4874" s="272" t="s">
        <v>10732</v>
      </c>
      <c r="B4874" s="272" t="s">
        <v>10733</v>
      </c>
      <c r="C4874" s="272" t="s">
        <v>10037</v>
      </c>
      <c r="D4874" s="272" t="s">
        <v>10986</v>
      </c>
      <c r="E4874" s="273" t="s">
        <v>7087</v>
      </c>
      <c r="F4874" s="272" t="s">
        <v>7087</v>
      </c>
      <c r="G4874" s="272">
        <v>103878</v>
      </c>
      <c r="H4874" s="272" t="s">
        <v>12114</v>
      </c>
      <c r="I4874" s="272" t="s">
        <v>17</v>
      </c>
      <c r="J4874" s="272" t="s">
        <v>7089</v>
      </c>
      <c r="K4874" s="273">
        <v>26.67</v>
      </c>
      <c r="L4874" s="272" t="s">
        <v>7090</v>
      </c>
    </row>
    <row r="4875" spans="1:12">
      <c r="A4875" s="272" t="s">
        <v>10732</v>
      </c>
      <c r="B4875" s="272" t="s">
        <v>10733</v>
      </c>
      <c r="C4875" s="272" t="s">
        <v>10037</v>
      </c>
      <c r="D4875" s="272" t="s">
        <v>10986</v>
      </c>
      <c r="E4875" s="273" t="s">
        <v>7087</v>
      </c>
      <c r="F4875" s="272" t="s">
        <v>7087</v>
      </c>
      <c r="G4875" s="272">
        <v>103879</v>
      </c>
      <c r="H4875" s="272" t="s">
        <v>12115</v>
      </c>
      <c r="I4875" s="272" t="s">
        <v>17</v>
      </c>
      <c r="J4875" s="272" t="s">
        <v>7089</v>
      </c>
      <c r="K4875" s="273">
        <v>29.78</v>
      </c>
      <c r="L4875" s="272" t="s">
        <v>7090</v>
      </c>
    </row>
    <row r="4876" spans="1:12">
      <c r="A4876" s="272" t="s">
        <v>10732</v>
      </c>
      <c r="B4876" s="272" t="s">
        <v>10733</v>
      </c>
      <c r="C4876" s="272" t="s">
        <v>10037</v>
      </c>
      <c r="D4876" s="272" t="s">
        <v>10986</v>
      </c>
      <c r="E4876" s="273" t="s">
        <v>7087</v>
      </c>
      <c r="F4876" s="272" t="s">
        <v>7087</v>
      </c>
      <c r="G4876" s="272">
        <v>103880</v>
      </c>
      <c r="H4876" s="272" t="s">
        <v>12116</v>
      </c>
      <c r="I4876" s="272" t="s">
        <v>17</v>
      </c>
      <c r="J4876" s="272" t="s">
        <v>7089</v>
      </c>
      <c r="K4876" s="273">
        <v>33.17</v>
      </c>
      <c r="L4876" s="272" t="s">
        <v>7090</v>
      </c>
    </row>
    <row r="4877" spans="1:12">
      <c r="A4877" s="272" t="s">
        <v>10732</v>
      </c>
      <c r="B4877" s="272" t="s">
        <v>10733</v>
      </c>
      <c r="C4877" s="272" t="s">
        <v>10037</v>
      </c>
      <c r="D4877" s="272" t="s">
        <v>10986</v>
      </c>
      <c r="E4877" s="273" t="s">
        <v>7087</v>
      </c>
      <c r="F4877" s="272" t="s">
        <v>7087</v>
      </c>
      <c r="G4877" s="272">
        <v>103881</v>
      </c>
      <c r="H4877" s="272" t="s">
        <v>12117</v>
      </c>
      <c r="I4877" s="272" t="s">
        <v>17</v>
      </c>
      <c r="J4877" s="272" t="s">
        <v>7089</v>
      </c>
      <c r="K4877" s="273">
        <v>37.26</v>
      </c>
      <c r="L4877" s="272" t="s">
        <v>7090</v>
      </c>
    </row>
    <row r="4878" spans="1:12">
      <c r="A4878" s="272" t="s">
        <v>10732</v>
      </c>
      <c r="B4878" s="272" t="s">
        <v>10733</v>
      </c>
      <c r="C4878" s="272" t="s">
        <v>10037</v>
      </c>
      <c r="D4878" s="272" t="s">
        <v>10986</v>
      </c>
      <c r="E4878" s="273" t="s">
        <v>7087</v>
      </c>
      <c r="F4878" s="272" t="s">
        <v>7087</v>
      </c>
      <c r="G4878" s="272">
        <v>103882</v>
      </c>
      <c r="H4878" s="272" t="s">
        <v>12118</v>
      </c>
      <c r="I4878" s="272" t="s">
        <v>17</v>
      </c>
      <c r="J4878" s="272" t="s">
        <v>7089</v>
      </c>
      <c r="K4878" s="273">
        <v>35.57</v>
      </c>
      <c r="L4878" s="272" t="s">
        <v>7090</v>
      </c>
    </row>
    <row r="4879" spans="1:12">
      <c r="A4879" s="272" t="s">
        <v>10732</v>
      </c>
      <c r="B4879" s="272" t="s">
        <v>10733</v>
      </c>
      <c r="C4879" s="272" t="s">
        <v>10037</v>
      </c>
      <c r="D4879" s="272" t="s">
        <v>10986</v>
      </c>
      <c r="E4879" s="273" t="s">
        <v>7087</v>
      </c>
      <c r="F4879" s="272" t="s">
        <v>7087</v>
      </c>
      <c r="G4879" s="272">
        <v>103883</v>
      </c>
      <c r="H4879" s="272" t="s">
        <v>12119</v>
      </c>
      <c r="I4879" s="272" t="s">
        <v>17</v>
      </c>
      <c r="J4879" s="272" t="s">
        <v>7089</v>
      </c>
      <c r="K4879" s="273">
        <v>11.74</v>
      </c>
      <c r="L4879" s="272" t="s">
        <v>7090</v>
      </c>
    </row>
    <row r="4880" spans="1:12">
      <c r="A4880" s="272" t="s">
        <v>10732</v>
      </c>
      <c r="B4880" s="272" t="s">
        <v>10733</v>
      </c>
      <c r="C4880" s="272" t="s">
        <v>10037</v>
      </c>
      <c r="D4880" s="272" t="s">
        <v>10986</v>
      </c>
      <c r="E4880" s="273" t="s">
        <v>7087</v>
      </c>
      <c r="F4880" s="272" t="s">
        <v>7087</v>
      </c>
      <c r="G4880" s="272">
        <v>103884</v>
      </c>
      <c r="H4880" s="272" t="s">
        <v>12120</v>
      </c>
      <c r="I4880" s="272" t="s">
        <v>17</v>
      </c>
      <c r="J4880" s="272" t="s">
        <v>7089</v>
      </c>
      <c r="K4880" s="273">
        <v>11.77</v>
      </c>
      <c r="L4880" s="272" t="s">
        <v>7090</v>
      </c>
    </row>
    <row r="4881" spans="1:12">
      <c r="A4881" s="272" t="s">
        <v>10732</v>
      </c>
      <c r="B4881" s="272" t="s">
        <v>10733</v>
      </c>
      <c r="C4881" s="272" t="s">
        <v>10037</v>
      </c>
      <c r="D4881" s="272" t="s">
        <v>10986</v>
      </c>
      <c r="E4881" s="273" t="s">
        <v>7087</v>
      </c>
      <c r="F4881" s="272" t="s">
        <v>7087</v>
      </c>
      <c r="G4881" s="272">
        <v>103885</v>
      </c>
      <c r="H4881" s="272" t="s">
        <v>12121</v>
      </c>
      <c r="I4881" s="272" t="s">
        <v>17</v>
      </c>
      <c r="J4881" s="272" t="s">
        <v>7089</v>
      </c>
      <c r="K4881" s="273">
        <v>26.36</v>
      </c>
      <c r="L4881" s="272" t="s">
        <v>7090</v>
      </c>
    </row>
    <row r="4882" spans="1:12">
      <c r="A4882" s="272" t="s">
        <v>10732</v>
      </c>
      <c r="B4882" s="272" t="s">
        <v>10733</v>
      </c>
      <c r="C4882" s="272" t="s">
        <v>10037</v>
      </c>
      <c r="D4882" s="272" t="s">
        <v>10986</v>
      </c>
      <c r="E4882" s="273" t="s">
        <v>7087</v>
      </c>
      <c r="F4882" s="272" t="s">
        <v>7087</v>
      </c>
      <c r="G4882" s="272">
        <v>103886</v>
      </c>
      <c r="H4882" s="272" t="s">
        <v>12122</v>
      </c>
      <c r="I4882" s="272" t="s">
        <v>17</v>
      </c>
      <c r="J4882" s="272" t="s">
        <v>7089</v>
      </c>
      <c r="K4882" s="273">
        <v>432.06</v>
      </c>
      <c r="L4882" s="272" t="s">
        <v>7090</v>
      </c>
    </row>
    <row r="4883" spans="1:12">
      <c r="A4883" s="272" t="s">
        <v>10732</v>
      </c>
      <c r="B4883" s="272" t="s">
        <v>10733</v>
      </c>
      <c r="C4883" s="272" t="s">
        <v>10037</v>
      </c>
      <c r="D4883" s="272" t="s">
        <v>10986</v>
      </c>
      <c r="E4883" s="273" t="s">
        <v>7087</v>
      </c>
      <c r="F4883" s="272" t="s">
        <v>7087</v>
      </c>
      <c r="G4883" s="272">
        <v>103887</v>
      </c>
      <c r="H4883" s="272" t="s">
        <v>12123</v>
      </c>
      <c r="I4883" s="272" t="s">
        <v>17</v>
      </c>
      <c r="J4883" s="272" t="s">
        <v>7089</v>
      </c>
      <c r="K4883" s="273">
        <v>19.5</v>
      </c>
      <c r="L4883" s="272" t="s">
        <v>7090</v>
      </c>
    </row>
    <row r="4884" spans="1:12">
      <c r="A4884" s="272" t="s">
        <v>10732</v>
      </c>
      <c r="B4884" s="272" t="s">
        <v>10733</v>
      </c>
      <c r="C4884" s="272" t="s">
        <v>10037</v>
      </c>
      <c r="D4884" s="272" t="s">
        <v>10986</v>
      </c>
      <c r="E4884" s="273" t="s">
        <v>7087</v>
      </c>
      <c r="F4884" s="272" t="s">
        <v>7087</v>
      </c>
      <c r="G4884" s="272">
        <v>103888</v>
      </c>
      <c r="H4884" s="272" t="s">
        <v>12124</v>
      </c>
      <c r="I4884" s="272" t="s">
        <v>17</v>
      </c>
      <c r="J4884" s="272" t="s">
        <v>7089</v>
      </c>
      <c r="K4884" s="273">
        <v>16.329999999999998</v>
      </c>
      <c r="L4884" s="272" t="s">
        <v>7090</v>
      </c>
    </row>
    <row r="4885" spans="1:12">
      <c r="A4885" s="272" t="s">
        <v>10732</v>
      </c>
      <c r="B4885" s="272" t="s">
        <v>10733</v>
      </c>
      <c r="C4885" s="272" t="s">
        <v>10037</v>
      </c>
      <c r="D4885" s="272" t="s">
        <v>10986</v>
      </c>
      <c r="E4885" s="273" t="s">
        <v>7087</v>
      </c>
      <c r="F4885" s="272" t="s">
        <v>7087</v>
      </c>
      <c r="G4885" s="272">
        <v>103889</v>
      </c>
      <c r="H4885" s="272" t="s">
        <v>12125</v>
      </c>
      <c r="I4885" s="272" t="s">
        <v>17</v>
      </c>
      <c r="J4885" s="272" t="s">
        <v>7089</v>
      </c>
      <c r="K4885" s="273">
        <v>17.59</v>
      </c>
      <c r="L4885" s="272" t="s">
        <v>7090</v>
      </c>
    </row>
    <row r="4886" spans="1:12">
      <c r="A4886" s="272" t="s">
        <v>10732</v>
      </c>
      <c r="B4886" s="272" t="s">
        <v>10733</v>
      </c>
      <c r="C4886" s="272" t="s">
        <v>10037</v>
      </c>
      <c r="D4886" s="272" t="s">
        <v>10986</v>
      </c>
      <c r="E4886" s="273" t="s">
        <v>7087</v>
      </c>
      <c r="F4886" s="272" t="s">
        <v>7087</v>
      </c>
      <c r="G4886" s="272">
        <v>103890</v>
      </c>
      <c r="H4886" s="272" t="s">
        <v>12126</v>
      </c>
      <c r="I4886" s="272" t="s">
        <v>17</v>
      </c>
      <c r="J4886" s="272" t="s">
        <v>7089</v>
      </c>
      <c r="K4886" s="273">
        <v>501.8</v>
      </c>
      <c r="L4886" s="272" t="s">
        <v>7090</v>
      </c>
    </row>
    <row r="4887" spans="1:12">
      <c r="A4887" s="272" t="s">
        <v>10732</v>
      </c>
      <c r="B4887" s="272" t="s">
        <v>10733</v>
      </c>
      <c r="C4887" s="272" t="s">
        <v>10037</v>
      </c>
      <c r="D4887" s="272" t="s">
        <v>10986</v>
      </c>
      <c r="E4887" s="273" t="s">
        <v>7087</v>
      </c>
      <c r="F4887" s="272" t="s">
        <v>7087</v>
      </c>
      <c r="G4887" s="272">
        <v>103891</v>
      </c>
      <c r="H4887" s="272" t="s">
        <v>12127</v>
      </c>
      <c r="I4887" s="272" t="s">
        <v>17</v>
      </c>
      <c r="J4887" s="272" t="s">
        <v>7089</v>
      </c>
      <c r="K4887" s="273">
        <v>49.66</v>
      </c>
      <c r="L4887" s="272" t="s">
        <v>7090</v>
      </c>
    </row>
    <row r="4888" spans="1:12">
      <c r="A4888" s="272" t="s">
        <v>10732</v>
      </c>
      <c r="B4888" s="272" t="s">
        <v>10733</v>
      </c>
      <c r="C4888" s="272" t="s">
        <v>10037</v>
      </c>
      <c r="D4888" s="272" t="s">
        <v>10986</v>
      </c>
      <c r="E4888" s="273" t="s">
        <v>7087</v>
      </c>
      <c r="F4888" s="272" t="s">
        <v>7087</v>
      </c>
      <c r="G4888" s="272">
        <v>103892</v>
      </c>
      <c r="H4888" s="272" t="s">
        <v>12128</v>
      </c>
      <c r="I4888" s="272" t="s">
        <v>17</v>
      </c>
      <c r="J4888" s="272" t="s">
        <v>7089</v>
      </c>
      <c r="K4888" s="273">
        <v>15.83</v>
      </c>
      <c r="L4888" s="272" t="s">
        <v>7090</v>
      </c>
    </row>
    <row r="4889" spans="1:12">
      <c r="A4889" s="272" t="s">
        <v>10732</v>
      </c>
      <c r="B4889" s="272" t="s">
        <v>10733</v>
      </c>
      <c r="C4889" s="272" t="s">
        <v>10037</v>
      </c>
      <c r="D4889" s="272" t="s">
        <v>10986</v>
      </c>
      <c r="E4889" s="273" t="s">
        <v>7087</v>
      </c>
      <c r="F4889" s="272" t="s">
        <v>7087</v>
      </c>
      <c r="G4889" s="272">
        <v>103893</v>
      </c>
      <c r="H4889" s="272" t="s">
        <v>12129</v>
      </c>
      <c r="I4889" s="272" t="s">
        <v>17</v>
      </c>
      <c r="J4889" s="272" t="s">
        <v>7089</v>
      </c>
      <c r="K4889" s="273">
        <v>20.72</v>
      </c>
      <c r="L4889" s="272" t="s">
        <v>7090</v>
      </c>
    </row>
    <row r="4890" spans="1:12">
      <c r="A4890" s="272" t="s">
        <v>10732</v>
      </c>
      <c r="B4890" s="272" t="s">
        <v>10733</v>
      </c>
      <c r="C4890" s="272" t="s">
        <v>10037</v>
      </c>
      <c r="D4890" s="272" t="s">
        <v>10986</v>
      </c>
      <c r="E4890" s="273" t="s">
        <v>7087</v>
      </c>
      <c r="F4890" s="272" t="s">
        <v>7087</v>
      </c>
      <c r="G4890" s="272">
        <v>103894</v>
      </c>
      <c r="H4890" s="272" t="s">
        <v>12130</v>
      </c>
      <c r="I4890" s="272" t="s">
        <v>17</v>
      </c>
      <c r="J4890" s="272" t="s">
        <v>7089</v>
      </c>
      <c r="K4890" s="273">
        <v>24.92</v>
      </c>
      <c r="L4890" s="272" t="s">
        <v>7090</v>
      </c>
    </row>
    <row r="4891" spans="1:12">
      <c r="A4891" s="272" t="s">
        <v>10732</v>
      </c>
      <c r="B4891" s="272" t="s">
        <v>10733</v>
      </c>
      <c r="C4891" s="272" t="s">
        <v>10037</v>
      </c>
      <c r="D4891" s="272" t="s">
        <v>10986</v>
      </c>
      <c r="E4891" s="273" t="s">
        <v>7087</v>
      </c>
      <c r="F4891" s="272" t="s">
        <v>7087</v>
      </c>
      <c r="G4891" s="272">
        <v>103895</v>
      </c>
      <c r="H4891" s="272" t="s">
        <v>12131</v>
      </c>
      <c r="I4891" s="272" t="s">
        <v>17</v>
      </c>
      <c r="J4891" s="272" t="s">
        <v>7089</v>
      </c>
      <c r="K4891" s="273">
        <v>23.33</v>
      </c>
      <c r="L4891" s="272" t="s">
        <v>7090</v>
      </c>
    </row>
    <row r="4892" spans="1:12">
      <c r="A4892" s="272" t="s">
        <v>10732</v>
      </c>
      <c r="B4892" s="272" t="s">
        <v>10733</v>
      </c>
      <c r="C4892" s="272" t="s">
        <v>10037</v>
      </c>
      <c r="D4892" s="272" t="s">
        <v>10986</v>
      </c>
      <c r="E4892" s="273" t="s">
        <v>7087</v>
      </c>
      <c r="F4892" s="272" t="s">
        <v>7087</v>
      </c>
      <c r="G4892" s="272">
        <v>103896</v>
      </c>
      <c r="H4892" s="272" t="s">
        <v>12132</v>
      </c>
      <c r="I4892" s="272" t="s">
        <v>17</v>
      </c>
      <c r="J4892" s="272" t="s">
        <v>7089</v>
      </c>
      <c r="K4892" s="273">
        <v>23.33</v>
      </c>
      <c r="L4892" s="272" t="s">
        <v>7090</v>
      </c>
    </row>
    <row r="4893" spans="1:12">
      <c r="A4893" s="272" t="s">
        <v>10732</v>
      </c>
      <c r="B4893" s="272" t="s">
        <v>10733</v>
      </c>
      <c r="C4893" s="272" t="s">
        <v>10037</v>
      </c>
      <c r="D4893" s="272" t="s">
        <v>10986</v>
      </c>
      <c r="E4893" s="273" t="s">
        <v>7087</v>
      </c>
      <c r="F4893" s="272" t="s">
        <v>7087</v>
      </c>
      <c r="G4893" s="272">
        <v>103897</v>
      </c>
      <c r="H4893" s="272" t="s">
        <v>12133</v>
      </c>
      <c r="I4893" s="272" t="s">
        <v>17</v>
      </c>
      <c r="J4893" s="272" t="s">
        <v>7089</v>
      </c>
      <c r="K4893" s="273">
        <v>82.29</v>
      </c>
      <c r="L4893" s="272" t="s">
        <v>7090</v>
      </c>
    </row>
    <row r="4894" spans="1:12">
      <c r="A4894" s="272" t="s">
        <v>10732</v>
      </c>
      <c r="B4894" s="272" t="s">
        <v>10733</v>
      </c>
      <c r="C4894" s="272" t="s">
        <v>10037</v>
      </c>
      <c r="D4894" s="272" t="s">
        <v>10986</v>
      </c>
      <c r="E4894" s="273" t="s">
        <v>7087</v>
      </c>
      <c r="F4894" s="272" t="s">
        <v>7087</v>
      </c>
      <c r="G4894" s="272">
        <v>103898</v>
      </c>
      <c r="H4894" s="272" t="s">
        <v>12134</v>
      </c>
      <c r="I4894" s="272" t="s">
        <v>17</v>
      </c>
      <c r="J4894" s="272" t="s">
        <v>7089</v>
      </c>
      <c r="K4894" s="273">
        <v>551.79</v>
      </c>
      <c r="L4894" s="272" t="s">
        <v>7090</v>
      </c>
    </row>
    <row r="4895" spans="1:12">
      <c r="A4895" s="272" t="s">
        <v>10732</v>
      </c>
      <c r="B4895" s="272" t="s">
        <v>10733</v>
      </c>
      <c r="C4895" s="272" t="s">
        <v>10037</v>
      </c>
      <c r="D4895" s="272" t="s">
        <v>10986</v>
      </c>
      <c r="E4895" s="273" t="s">
        <v>7087</v>
      </c>
      <c r="F4895" s="272" t="s">
        <v>7087</v>
      </c>
      <c r="G4895" s="272">
        <v>103899</v>
      </c>
      <c r="H4895" s="272" t="s">
        <v>12135</v>
      </c>
      <c r="I4895" s="272" t="s">
        <v>17</v>
      </c>
      <c r="J4895" s="272" t="s">
        <v>7089</v>
      </c>
      <c r="K4895" s="273">
        <v>31.62</v>
      </c>
      <c r="L4895" s="272" t="s">
        <v>7090</v>
      </c>
    </row>
    <row r="4896" spans="1:12">
      <c r="A4896" s="272" t="s">
        <v>10732</v>
      </c>
      <c r="B4896" s="272" t="s">
        <v>10733</v>
      </c>
      <c r="C4896" s="272" t="s">
        <v>10037</v>
      </c>
      <c r="D4896" s="272" t="s">
        <v>10986</v>
      </c>
      <c r="E4896" s="273" t="s">
        <v>7087</v>
      </c>
      <c r="F4896" s="272" t="s">
        <v>7087</v>
      </c>
      <c r="G4896" s="272">
        <v>103900</v>
      </c>
      <c r="H4896" s="272" t="s">
        <v>12136</v>
      </c>
      <c r="I4896" s="272" t="s">
        <v>17</v>
      </c>
      <c r="J4896" s="272" t="s">
        <v>7089</v>
      </c>
      <c r="K4896" s="273">
        <v>20.41</v>
      </c>
      <c r="L4896" s="272" t="s">
        <v>7090</v>
      </c>
    </row>
    <row r="4897" spans="1:12">
      <c r="A4897" s="272" t="s">
        <v>10732</v>
      </c>
      <c r="B4897" s="272" t="s">
        <v>10733</v>
      </c>
      <c r="C4897" s="272" t="s">
        <v>10037</v>
      </c>
      <c r="D4897" s="272" t="s">
        <v>10986</v>
      </c>
      <c r="E4897" s="273" t="s">
        <v>7087</v>
      </c>
      <c r="F4897" s="272" t="s">
        <v>7087</v>
      </c>
      <c r="G4897" s="272">
        <v>103901</v>
      </c>
      <c r="H4897" s="272" t="s">
        <v>12137</v>
      </c>
      <c r="I4897" s="272" t="s">
        <v>17</v>
      </c>
      <c r="J4897" s="272" t="s">
        <v>7089</v>
      </c>
      <c r="K4897" s="273">
        <v>24.24</v>
      </c>
      <c r="L4897" s="272" t="s">
        <v>7090</v>
      </c>
    </row>
    <row r="4898" spans="1:12">
      <c r="A4898" s="272" t="s">
        <v>10732</v>
      </c>
      <c r="B4898" s="272" t="s">
        <v>10733</v>
      </c>
      <c r="C4898" s="272" t="s">
        <v>10037</v>
      </c>
      <c r="D4898" s="272" t="s">
        <v>10986</v>
      </c>
      <c r="E4898" s="273" t="s">
        <v>7087</v>
      </c>
      <c r="F4898" s="272" t="s">
        <v>7087</v>
      </c>
      <c r="G4898" s="272">
        <v>103902</v>
      </c>
      <c r="H4898" s="272" t="s">
        <v>12138</v>
      </c>
      <c r="I4898" s="272" t="s">
        <v>17</v>
      </c>
      <c r="J4898" s="272" t="s">
        <v>7089</v>
      </c>
      <c r="K4898" s="273">
        <v>35.64</v>
      </c>
      <c r="L4898" s="272" t="s">
        <v>7090</v>
      </c>
    </row>
    <row r="4899" spans="1:12">
      <c r="A4899" s="272" t="s">
        <v>10732</v>
      </c>
      <c r="B4899" s="272" t="s">
        <v>10733</v>
      </c>
      <c r="C4899" s="272" t="s">
        <v>10037</v>
      </c>
      <c r="D4899" s="272" t="s">
        <v>10986</v>
      </c>
      <c r="E4899" s="273" t="s">
        <v>7087</v>
      </c>
      <c r="F4899" s="272" t="s">
        <v>7087</v>
      </c>
      <c r="G4899" s="272">
        <v>103903</v>
      </c>
      <c r="H4899" s="272" t="s">
        <v>12139</v>
      </c>
      <c r="I4899" s="272" t="s">
        <v>17</v>
      </c>
      <c r="J4899" s="272" t="s">
        <v>7089</v>
      </c>
      <c r="K4899" s="273">
        <v>48.06</v>
      </c>
      <c r="L4899" s="272" t="s">
        <v>7090</v>
      </c>
    </row>
    <row r="4900" spans="1:12">
      <c r="A4900" s="272" t="s">
        <v>10732</v>
      </c>
      <c r="B4900" s="272" t="s">
        <v>10733</v>
      </c>
      <c r="C4900" s="272" t="s">
        <v>10037</v>
      </c>
      <c r="D4900" s="272" t="s">
        <v>10986</v>
      </c>
      <c r="E4900" s="273" t="s">
        <v>7087</v>
      </c>
      <c r="F4900" s="272" t="s">
        <v>7087</v>
      </c>
      <c r="G4900" s="272">
        <v>103947</v>
      </c>
      <c r="H4900" s="272" t="s">
        <v>12140</v>
      </c>
      <c r="I4900" s="272" t="s">
        <v>17</v>
      </c>
      <c r="J4900" s="272" t="s">
        <v>7147</v>
      </c>
      <c r="K4900" s="273">
        <v>6.1</v>
      </c>
      <c r="L4900" s="272" t="s">
        <v>7090</v>
      </c>
    </row>
    <row r="4901" spans="1:12">
      <c r="A4901" s="272" t="s">
        <v>10732</v>
      </c>
      <c r="B4901" s="272" t="s">
        <v>10733</v>
      </c>
      <c r="C4901" s="272" t="s">
        <v>10037</v>
      </c>
      <c r="D4901" s="272" t="s">
        <v>10986</v>
      </c>
      <c r="E4901" s="273" t="s">
        <v>7087</v>
      </c>
      <c r="F4901" s="272" t="s">
        <v>7087</v>
      </c>
      <c r="G4901" s="272">
        <v>103948</v>
      </c>
      <c r="H4901" s="272" t="s">
        <v>12141</v>
      </c>
      <c r="I4901" s="272" t="s">
        <v>17</v>
      </c>
      <c r="J4901" s="272" t="s">
        <v>7147</v>
      </c>
      <c r="K4901" s="273">
        <v>7.58</v>
      </c>
      <c r="L4901" s="272" t="s">
        <v>7090</v>
      </c>
    </row>
    <row r="4902" spans="1:12">
      <c r="A4902" s="272" t="s">
        <v>10732</v>
      </c>
      <c r="B4902" s="272" t="s">
        <v>10733</v>
      </c>
      <c r="C4902" s="272" t="s">
        <v>10037</v>
      </c>
      <c r="D4902" s="272" t="s">
        <v>10986</v>
      </c>
      <c r="E4902" s="273" t="s">
        <v>7087</v>
      </c>
      <c r="F4902" s="272" t="s">
        <v>7087</v>
      </c>
      <c r="G4902" s="272">
        <v>103949</v>
      </c>
      <c r="H4902" s="272" t="s">
        <v>12142</v>
      </c>
      <c r="I4902" s="272" t="s">
        <v>17</v>
      </c>
      <c r="J4902" s="272" t="s">
        <v>7147</v>
      </c>
      <c r="K4902" s="273">
        <v>9.15</v>
      </c>
      <c r="L4902" s="272" t="s">
        <v>7090</v>
      </c>
    </row>
    <row r="4903" spans="1:12">
      <c r="A4903" s="272" t="s">
        <v>10732</v>
      </c>
      <c r="B4903" s="272" t="s">
        <v>10733</v>
      </c>
      <c r="C4903" s="272" t="s">
        <v>10037</v>
      </c>
      <c r="D4903" s="272" t="s">
        <v>10986</v>
      </c>
      <c r="E4903" s="273" t="s">
        <v>7087</v>
      </c>
      <c r="F4903" s="272" t="s">
        <v>7087</v>
      </c>
      <c r="G4903" s="272">
        <v>103950</v>
      </c>
      <c r="H4903" s="272" t="s">
        <v>12143</v>
      </c>
      <c r="I4903" s="272" t="s">
        <v>17</v>
      </c>
      <c r="J4903" s="272" t="s">
        <v>7147</v>
      </c>
      <c r="K4903" s="273">
        <v>10.77</v>
      </c>
      <c r="L4903" s="272" t="s">
        <v>7090</v>
      </c>
    </row>
    <row r="4904" spans="1:12">
      <c r="A4904" s="272" t="s">
        <v>10732</v>
      </c>
      <c r="B4904" s="272" t="s">
        <v>10733</v>
      </c>
      <c r="C4904" s="272" t="s">
        <v>10037</v>
      </c>
      <c r="D4904" s="272" t="s">
        <v>10986</v>
      </c>
      <c r="E4904" s="273" t="s">
        <v>7087</v>
      </c>
      <c r="F4904" s="272" t="s">
        <v>7087</v>
      </c>
      <c r="G4904" s="272">
        <v>103951</v>
      </c>
      <c r="H4904" s="272" t="s">
        <v>12144</v>
      </c>
      <c r="I4904" s="272" t="s">
        <v>17</v>
      </c>
      <c r="J4904" s="272" t="s">
        <v>7147</v>
      </c>
      <c r="K4904" s="273">
        <v>14.95</v>
      </c>
      <c r="L4904" s="272" t="s">
        <v>7090</v>
      </c>
    </row>
    <row r="4905" spans="1:12">
      <c r="A4905" s="272" t="s">
        <v>10732</v>
      </c>
      <c r="B4905" s="272" t="s">
        <v>10733</v>
      </c>
      <c r="C4905" s="272" t="s">
        <v>10037</v>
      </c>
      <c r="D4905" s="272" t="s">
        <v>10986</v>
      </c>
      <c r="E4905" s="273" t="s">
        <v>7087</v>
      </c>
      <c r="F4905" s="272" t="s">
        <v>7087</v>
      </c>
      <c r="G4905" s="272">
        <v>103952</v>
      </c>
      <c r="H4905" s="272" t="s">
        <v>12145</v>
      </c>
      <c r="I4905" s="272" t="s">
        <v>17</v>
      </c>
      <c r="J4905" s="272" t="s">
        <v>7147</v>
      </c>
      <c r="K4905" s="273">
        <v>5.59</v>
      </c>
      <c r="L4905" s="272" t="s">
        <v>7090</v>
      </c>
    </row>
    <row r="4906" spans="1:12">
      <c r="A4906" s="272" t="s">
        <v>10732</v>
      </c>
      <c r="B4906" s="272" t="s">
        <v>10733</v>
      </c>
      <c r="C4906" s="272" t="s">
        <v>10037</v>
      </c>
      <c r="D4906" s="272" t="s">
        <v>10986</v>
      </c>
      <c r="E4906" s="273" t="s">
        <v>7087</v>
      </c>
      <c r="F4906" s="272" t="s">
        <v>7087</v>
      </c>
      <c r="G4906" s="272">
        <v>103953</v>
      </c>
      <c r="H4906" s="272" t="s">
        <v>12146</v>
      </c>
      <c r="I4906" s="272" t="s">
        <v>17</v>
      </c>
      <c r="J4906" s="272" t="s">
        <v>7147</v>
      </c>
      <c r="K4906" s="273">
        <v>6.99</v>
      </c>
      <c r="L4906" s="272" t="s">
        <v>7090</v>
      </c>
    </row>
    <row r="4907" spans="1:12">
      <c r="A4907" s="272" t="s">
        <v>10732</v>
      </c>
      <c r="B4907" s="272" t="s">
        <v>10733</v>
      </c>
      <c r="C4907" s="272" t="s">
        <v>10037</v>
      </c>
      <c r="D4907" s="272" t="s">
        <v>10986</v>
      </c>
      <c r="E4907" s="273" t="s">
        <v>7087</v>
      </c>
      <c r="F4907" s="272" t="s">
        <v>7087</v>
      </c>
      <c r="G4907" s="272">
        <v>103954</v>
      </c>
      <c r="H4907" s="272" t="s">
        <v>12147</v>
      </c>
      <c r="I4907" s="272" t="s">
        <v>17</v>
      </c>
      <c r="J4907" s="272" t="s">
        <v>7147</v>
      </c>
      <c r="K4907" s="273">
        <v>8.58</v>
      </c>
      <c r="L4907" s="272" t="s">
        <v>7090</v>
      </c>
    </row>
    <row r="4908" spans="1:12">
      <c r="A4908" s="272" t="s">
        <v>10732</v>
      </c>
      <c r="B4908" s="272" t="s">
        <v>10733</v>
      </c>
      <c r="C4908" s="272" t="s">
        <v>10037</v>
      </c>
      <c r="D4908" s="272" t="s">
        <v>10986</v>
      </c>
      <c r="E4908" s="273" t="s">
        <v>7087</v>
      </c>
      <c r="F4908" s="272" t="s">
        <v>7087</v>
      </c>
      <c r="G4908" s="272">
        <v>103955</v>
      </c>
      <c r="H4908" s="272" t="s">
        <v>12148</v>
      </c>
      <c r="I4908" s="272" t="s">
        <v>17</v>
      </c>
      <c r="J4908" s="272" t="s">
        <v>7147</v>
      </c>
      <c r="K4908" s="273">
        <v>10.01</v>
      </c>
      <c r="L4908" s="272" t="s">
        <v>7090</v>
      </c>
    </row>
    <row r="4909" spans="1:12">
      <c r="A4909" s="272" t="s">
        <v>10732</v>
      </c>
      <c r="B4909" s="272" t="s">
        <v>10733</v>
      </c>
      <c r="C4909" s="272" t="s">
        <v>10037</v>
      </c>
      <c r="D4909" s="272" t="s">
        <v>10986</v>
      </c>
      <c r="E4909" s="273" t="s">
        <v>7087</v>
      </c>
      <c r="F4909" s="272" t="s">
        <v>7087</v>
      </c>
      <c r="G4909" s="272">
        <v>103956</v>
      </c>
      <c r="H4909" s="272" t="s">
        <v>12149</v>
      </c>
      <c r="I4909" s="272" t="s">
        <v>17</v>
      </c>
      <c r="J4909" s="272" t="s">
        <v>7147</v>
      </c>
      <c r="K4909" s="273">
        <v>14.06</v>
      </c>
      <c r="L4909" s="272" t="s">
        <v>7090</v>
      </c>
    </row>
    <row r="4910" spans="1:12">
      <c r="A4910" s="272" t="s">
        <v>10732</v>
      </c>
      <c r="B4910" s="272" t="s">
        <v>10733</v>
      </c>
      <c r="C4910" s="272" t="s">
        <v>10037</v>
      </c>
      <c r="D4910" s="272" t="s">
        <v>10986</v>
      </c>
      <c r="E4910" s="273" t="s">
        <v>7087</v>
      </c>
      <c r="F4910" s="272" t="s">
        <v>7087</v>
      </c>
      <c r="G4910" s="272">
        <v>103957</v>
      </c>
      <c r="H4910" s="272" t="s">
        <v>12150</v>
      </c>
      <c r="I4910" s="272" t="s">
        <v>17</v>
      </c>
      <c r="J4910" s="272" t="s">
        <v>7147</v>
      </c>
      <c r="K4910" s="273">
        <v>4.62</v>
      </c>
      <c r="L4910" s="272" t="s">
        <v>7090</v>
      </c>
    </row>
    <row r="4911" spans="1:12">
      <c r="A4911" s="272" t="s">
        <v>10732</v>
      </c>
      <c r="B4911" s="272" t="s">
        <v>10733</v>
      </c>
      <c r="C4911" s="272" t="s">
        <v>10037</v>
      </c>
      <c r="D4911" s="272" t="s">
        <v>10986</v>
      </c>
      <c r="E4911" s="273" t="s">
        <v>7087</v>
      </c>
      <c r="F4911" s="272" t="s">
        <v>7087</v>
      </c>
      <c r="G4911" s="272">
        <v>103958</v>
      </c>
      <c r="H4911" s="272" t="s">
        <v>12151</v>
      </c>
      <c r="I4911" s="272" t="s">
        <v>17</v>
      </c>
      <c r="J4911" s="272" t="s">
        <v>7147</v>
      </c>
      <c r="K4911" s="273">
        <v>9.6</v>
      </c>
      <c r="L4911" s="272" t="s">
        <v>7090</v>
      </c>
    </row>
    <row r="4912" spans="1:12">
      <c r="A4912" s="272" t="s">
        <v>10732</v>
      </c>
      <c r="B4912" s="272" t="s">
        <v>10733</v>
      </c>
      <c r="C4912" s="272" t="s">
        <v>10037</v>
      </c>
      <c r="D4912" s="272" t="s">
        <v>10986</v>
      </c>
      <c r="E4912" s="273" t="s">
        <v>7087</v>
      </c>
      <c r="F4912" s="272" t="s">
        <v>7087</v>
      </c>
      <c r="G4912" s="272">
        <v>103959</v>
      </c>
      <c r="H4912" s="272" t="s">
        <v>12152</v>
      </c>
      <c r="I4912" s="272" t="s">
        <v>17</v>
      </c>
      <c r="J4912" s="272" t="s">
        <v>7147</v>
      </c>
      <c r="K4912" s="273">
        <v>14.54</v>
      </c>
      <c r="L4912" s="272" t="s">
        <v>7090</v>
      </c>
    </row>
    <row r="4913" spans="1:12">
      <c r="A4913" s="272" t="s">
        <v>10732</v>
      </c>
      <c r="B4913" s="272" t="s">
        <v>10733</v>
      </c>
      <c r="C4913" s="272" t="s">
        <v>10037</v>
      </c>
      <c r="D4913" s="272" t="s">
        <v>10986</v>
      </c>
      <c r="E4913" s="273" t="s">
        <v>7087</v>
      </c>
      <c r="F4913" s="272" t="s">
        <v>7087</v>
      </c>
      <c r="G4913" s="272">
        <v>103962</v>
      </c>
      <c r="H4913" s="272" t="s">
        <v>12153</v>
      </c>
      <c r="I4913" s="272" t="s">
        <v>17</v>
      </c>
      <c r="J4913" s="272" t="s">
        <v>7147</v>
      </c>
      <c r="K4913" s="273">
        <v>6.29</v>
      </c>
      <c r="L4913" s="272" t="s">
        <v>7090</v>
      </c>
    </row>
    <row r="4914" spans="1:12">
      <c r="A4914" s="272" t="s">
        <v>10732</v>
      </c>
      <c r="B4914" s="272" t="s">
        <v>10733</v>
      </c>
      <c r="C4914" s="272" t="s">
        <v>10037</v>
      </c>
      <c r="D4914" s="272" t="s">
        <v>10986</v>
      </c>
      <c r="E4914" s="273" t="s">
        <v>7087</v>
      </c>
      <c r="F4914" s="272" t="s">
        <v>7087</v>
      </c>
      <c r="G4914" s="272">
        <v>103964</v>
      </c>
      <c r="H4914" s="272" t="s">
        <v>12154</v>
      </c>
      <c r="I4914" s="272" t="s">
        <v>17</v>
      </c>
      <c r="J4914" s="272" t="s">
        <v>7147</v>
      </c>
      <c r="K4914" s="273">
        <v>8</v>
      </c>
      <c r="L4914" s="272" t="s">
        <v>7090</v>
      </c>
    </row>
    <row r="4915" spans="1:12">
      <c r="A4915" s="272" t="s">
        <v>10732</v>
      </c>
      <c r="B4915" s="272" t="s">
        <v>10733</v>
      </c>
      <c r="C4915" s="272" t="s">
        <v>10037</v>
      </c>
      <c r="D4915" s="272" t="s">
        <v>10986</v>
      </c>
      <c r="E4915" s="273" t="s">
        <v>7087</v>
      </c>
      <c r="F4915" s="272" t="s">
        <v>7087</v>
      </c>
      <c r="G4915" s="272">
        <v>103966</v>
      </c>
      <c r="H4915" s="272" t="s">
        <v>12155</v>
      </c>
      <c r="I4915" s="272" t="s">
        <v>17</v>
      </c>
      <c r="J4915" s="272" t="s">
        <v>7147</v>
      </c>
      <c r="K4915" s="273">
        <v>9.4</v>
      </c>
      <c r="L4915" s="272" t="s">
        <v>7090</v>
      </c>
    </row>
    <row r="4916" spans="1:12">
      <c r="A4916" s="272" t="s">
        <v>10732</v>
      </c>
      <c r="B4916" s="272" t="s">
        <v>10733</v>
      </c>
      <c r="C4916" s="272" t="s">
        <v>10037</v>
      </c>
      <c r="D4916" s="272" t="s">
        <v>10986</v>
      </c>
      <c r="E4916" s="273" t="s">
        <v>7087</v>
      </c>
      <c r="F4916" s="272" t="s">
        <v>7087</v>
      </c>
      <c r="G4916" s="272">
        <v>103967</v>
      </c>
      <c r="H4916" s="272" t="s">
        <v>12156</v>
      </c>
      <c r="I4916" s="272" t="s">
        <v>17</v>
      </c>
      <c r="J4916" s="272" t="s">
        <v>7147</v>
      </c>
      <c r="K4916" s="273">
        <v>11.41</v>
      </c>
      <c r="L4916" s="272" t="s">
        <v>7090</v>
      </c>
    </row>
    <row r="4917" spans="1:12">
      <c r="A4917" s="272" t="s">
        <v>10732</v>
      </c>
      <c r="B4917" s="272" t="s">
        <v>10733</v>
      </c>
      <c r="C4917" s="272" t="s">
        <v>10037</v>
      </c>
      <c r="D4917" s="272" t="s">
        <v>10986</v>
      </c>
      <c r="E4917" s="273" t="s">
        <v>7087</v>
      </c>
      <c r="F4917" s="272" t="s">
        <v>7087</v>
      </c>
      <c r="G4917" s="272">
        <v>103968</v>
      </c>
      <c r="H4917" s="272" t="s">
        <v>12157</v>
      </c>
      <c r="I4917" s="272" t="s">
        <v>17</v>
      </c>
      <c r="J4917" s="272" t="s">
        <v>7147</v>
      </c>
      <c r="K4917" s="273">
        <v>16.59</v>
      </c>
      <c r="L4917" s="272" t="s">
        <v>7090</v>
      </c>
    </row>
    <row r="4918" spans="1:12">
      <c r="A4918" s="272" t="s">
        <v>10732</v>
      </c>
      <c r="B4918" s="272" t="s">
        <v>10733</v>
      </c>
      <c r="C4918" s="272" t="s">
        <v>10037</v>
      </c>
      <c r="D4918" s="272" t="s">
        <v>10986</v>
      </c>
      <c r="E4918" s="273" t="s">
        <v>7087</v>
      </c>
      <c r="F4918" s="272" t="s">
        <v>7087</v>
      </c>
      <c r="G4918" s="272">
        <v>103969</v>
      </c>
      <c r="H4918" s="272" t="s">
        <v>12158</v>
      </c>
      <c r="I4918" s="272" t="s">
        <v>17</v>
      </c>
      <c r="J4918" s="272" t="s">
        <v>7147</v>
      </c>
      <c r="K4918" s="273">
        <v>19.71</v>
      </c>
      <c r="L4918" s="272" t="s">
        <v>7090</v>
      </c>
    </row>
    <row r="4919" spans="1:12">
      <c r="A4919" s="272" t="s">
        <v>10732</v>
      </c>
      <c r="B4919" s="272" t="s">
        <v>10733</v>
      </c>
      <c r="C4919" s="272" t="s">
        <v>10037</v>
      </c>
      <c r="D4919" s="272" t="s">
        <v>10986</v>
      </c>
      <c r="E4919" s="273" t="s">
        <v>7087</v>
      </c>
      <c r="F4919" s="272" t="s">
        <v>7087</v>
      </c>
      <c r="G4919" s="272">
        <v>103971</v>
      </c>
      <c r="H4919" s="272" t="s">
        <v>12159</v>
      </c>
      <c r="I4919" s="272" t="s">
        <v>17</v>
      </c>
      <c r="J4919" s="272" t="s">
        <v>7147</v>
      </c>
      <c r="K4919" s="273">
        <v>25.1</v>
      </c>
      <c r="L4919" s="272" t="s">
        <v>7090</v>
      </c>
    </row>
    <row r="4920" spans="1:12">
      <c r="A4920" s="272" t="s">
        <v>10732</v>
      </c>
      <c r="B4920" s="272" t="s">
        <v>10733</v>
      </c>
      <c r="C4920" s="272" t="s">
        <v>10037</v>
      </c>
      <c r="D4920" s="272" t="s">
        <v>10986</v>
      </c>
      <c r="E4920" s="273" t="s">
        <v>7087</v>
      </c>
      <c r="F4920" s="272" t="s">
        <v>7087</v>
      </c>
      <c r="G4920" s="272">
        <v>103972</v>
      </c>
      <c r="H4920" s="272" t="s">
        <v>12160</v>
      </c>
      <c r="I4920" s="272" t="s">
        <v>17</v>
      </c>
      <c r="J4920" s="272" t="s">
        <v>7147</v>
      </c>
      <c r="K4920" s="273">
        <v>28.94</v>
      </c>
      <c r="L4920" s="272" t="s">
        <v>7090</v>
      </c>
    </row>
    <row r="4921" spans="1:12">
      <c r="A4921" s="272" t="s">
        <v>10732</v>
      </c>
      <c r="B4921" s="272" t="s">
        <v>10733</v>
      </c>
      <c r="C4921" s="272" t="s">
        <v>10037</v>
      </c>
      <c r="D4921" s="272" t="s">
        <v>10986</v>
      </c>
      <c r="E4921" s="273" t="s">
        <v>7087</v>
      </c>
      <c r="F4921" s="272" t="s">
        <v>7087</v>
      </c>
      <c r="G4921" s="272">
        <v>103974</v>
      </c>
      <c r="H4921" s="272" t="s">
        <v>12161</v>
      </c>
      <c r="I4921" s="272" t="s">
        <v>17</v>
      </c>
      <c r="J4921" s="272" t="s">
        <v>7147</v>
      </c>
      <c r="K4921" s="273">
        <v>10.51</v>
      </c>
      <c r="L4921" s="272" t="s">
        <v>7090</v>
      </c>
    </row>
    <row r="4922" spans="1:12">
      <c r="A4922" s="272" t="s">
        <v>10732</v>
      </c>
      <c r="B4922" s="272" t="s">
        <v>10733</v>
      </c>
      <c r="C4922" s="272" t="s">
        <v>10037</v>
      </c>
      <c r="D4922" s="272" t="s">
        <v>10986</v>
      </c>
      <c r="E4922" s="273" t="s">
        <v>7087</v>
      </c>
      <c r="F4922" s="272" t="s">
        <v>7087</v>
      </c>
      <c r="G4922" s="272">
        <v>103975</v>
      </c>
      <c r="H4922" s="272" t="s">
        <v>12162</v>
      </c>
      <c r="I4922" s="272" t="s">
        <v>17</v>
      </c>
      <c r="J4922" s="272" t="s">
        <v>7147</v>
      </c>
      <c r="K4922" s="273">
        <v>17.579999999999998</v>
      </c>
      <c r="L4922" s="272" t="s">
        <v>7090</v>
      </c>
    </row>
    <row r="4923" spans="1:12">
      <c r="A4923" s="272" t="s">
        <v>10732</v>
      </c>
      <c r="B4923" s="272" t="s">
        <v>10733</v>
      </c>
      <c r="C4923" s="272" t="s">
        <v>10037</v>
      </c>
      <c r="D4923" s="272" t="s">
        <v>10986</v>
      </c>
      <c r="E4923" s="273" t="s">
        <v>7087</v>
      </c>
      <c r="F4923" s="272" t="s">
        <v>7087</v>
      </c>
      <c r="G4923" s="272">
        <v>103976</v>
      </c>
      <c r="H4923" s="272" t="s">
        <v>12163</v>
      </c>
      <c r="I4923" s="272" t="s">
        <v>17</v>
      </c>
      <c r="J4923" s="272" t="s">
        <v>7147</v>
      </c>
      <c r="K4923" s="273">
        <v>25.69</v>
      </c>
      <c r="L4923" s="272" t="s">
        <v>7090</v>
      </c>
    </row>
    <row r="4924" spans="1:12">
      <c r="A4924" s="272" t="s">
        <v>10732</v>
      </c>
      <c r="B4924" s="272" t="s">
        <v>10733</v>
      </c>
      <c r="C4924" s="272" t="s">
        <v>10037</v>
      </c>
      <c r="D4924" s="272" t="s">
        <v>10986</v>
      </c>
      <c r="E4924" s="273" t="s">
        <v>7087</v>
      </c>
      <c r="F4924" s="272" t="s">
        <v>7087</v>
      </c>
      <c r="G4924" s="272">
        <v>103977</v>
      </c>
      <c r="H4924" s="272" t="s">
        <v>12164</v>
      </c>
      <c r="I4924" s="272" t="s">
        <v>17</v>
      </c>
      <c r="J4924" s="272" t="s">
        <v>7147</v>
      </c>
      <c r="K4924" s="273">
        <v>6.72</v>
      </c>
      <c r="L4924" s="272" t="s">
        <v>7090</v>
      </c>
    </row>
    <row r="4925" spans="1:12">
      <c r="A4925" s="272" t="s">
        <v>10732</v>
      </c>
      <c r="B4925" s="272" t="s">
        <v>10733</v>
      </c>
      <c r="C4925" s="272" t="s">
        <v>10037</v>
      </c>
      <c r="D4925" s="272" t="s">
        <v>10986</v>
      </c>
      <c r="E4925" s="273" t="s">
        <v>7087</v>
      </c>
      <c r="F4925" s="272" t="s">
        <v>7087</v>
      </c>
      <c r="G4925" s="272">
        <v>103980</v>
      </c>
      <c r="H4925" s="272" t="s">
        <v>12165</v>
      </c>
      <c r="I4925" s="272" t="s">
        <v>17</v>
      </c>
      <c r="J4925" s="272" t="s">
        <v>7147</v>
      </c>
      <c r="K4925" s="273">
        <v>17.47</v>
      </c>
      <c r="L4925" s="272" t="s">
        <v>7090</v>
      </c>
    </row>
    <row r="4926" spans="1:12">
      <c r="A4926" s="272" t="s">
        <v>10732</v>
      </c>
      <c r="B4926" s="272" t="s">
        <v>10733</v>
      </c>
      <c r="C4926" s="272" t="s">
        <v>10037</v>
      </c>
      <c r="D4926" s="272" t="s">
        <v>10986</v>
      </c>
      <c r="E4926" s="273" t="s">
        <v>7087</v>
      </c>
      <c r="F4926" s="272" t="s">
        <v>7087</v>
      </c>
      <c r="G4926" s="272">
        <v>103981</v>
      </c>
      <c r="H4926" s="272" t="s">
        <v>12166</v>
      </c>
      <c r="I4926" s="272" t="s">
        <v>17</v>
      </c>
      <c r="J4926" s="272" t="s">
        <v>7147</v>
      </c>
      <c r="K4926" s="273">
        <v>17.53</v>
      </c>
      <c r="L4926" s="272" t="s">
        <v>7090</v>
      </c>
    </row>
    <row r="4927" spans="1:12">
      <c r="A4927" s="272" t="s">
        <v>10732</v>
      </c>
      <c r="B4927" s="272" t="s">
        <v>10733</v>
      </c>
      <c r="C4927" s="272" t="s">
        <v>10037</v>
      </c>
      <c r="D4927" s="272" t="s">
        <v>10986</v>
      </c>
      <c r="E4927" s="273" t="s">
        <v>7087</v>
      </c>
      <c r="F4927" s="272" t="s">
        <v>7087</v>
      </c>
      <c r="G4927" s="272">
        <v>103982</v>
      </c>
      <c r="H4927" s="272" t="s">
        <v>12167</v>
      </c>
      <c r="I4927" s="272" t="s">
        <v>17</v>
      </c>
      <c r="J4927" s="272" t="s">
        <v>7147</v>
      </c>
      <c r="K4927" s="273">
        <v>24.14</v>
      </c>
      <c r="L4927" s="272" t="s">
        <v>7090</v>
      </c>
    </row>
    <row r="4928" spans="1:12">
      <c r="A4928" s="272" t="s">
        <v>10732</v>
      </c>
      <c r="B4928" s="272" t="s">
        <v>10733</v>
      </c>
      <c r="C4928" s="272" t="s">
        <v>10037</v>
      </c>
      <c r="D4928" s="272" t="s">
        <v>10986</v>
      </c>
      <c r="E4928" s="273" t="s">
        <v>7087</v>
      </c>
      <c r="F4928" s="272" t="s">
        <v>7087</v>
      </c>
      <c r="G4928" s="272">
        <v>103983</v>
      </c>
      <c r="H4928" s="272" t="s">
        <v>12168</v>
      </c>
      <c r="I4928" s="272" t="s">
        <v>17</v>
      </c>
      <c r="J4928" s="272" t="s">
        <v>7147</v>
      </c>
      <c r="K4928" s="273">
        <v>16.940000000000001</v>
      </c>
      <c r="L4928" s="272" t="s">
        <v>7090</v>
      </c>
    </row>
    <row r="4929" spans="1:12">
      <c r="A4929" s="272" t="s">
        <v>10732</v>
      </c>
      <c r="B4929" s="272" t="s">
        <v>10733</v>
      </c>
      <c r="C4929" s="272" t="s">
        <v>10037</v>
      </c>
      <c r="D4929" s="272" t="s">
        <v>10986</v>
      </c>
      <c r="E4929" s="273" t="s">
        <v>7087</v>
      </c>
      <c r="F4929" s="272" t="s">
        <v>7087</v>
      </c>
      <c r="G4929" s="272">
        <v>103984</v>
      </c>
      <c r="H4929" s="272" t="s">
        <v>12169</v>
      </c>
      <c r="I4929" s="272" t="s">
        <v>17</v>
      </c>
      <c r="J4929" s="272" t="s">
        <v>7147</v>
      </c>
      <c r="K4929" s="273">
        <v>19.059999999999999</v>
      </c>
      <c r="L4929" s="272" t="s">
        <v>7090</v>
      </c>
    </row>
    <row r="4930" spans="1:12">
      <c r="A4930" s="272" t="s">
        <v>10732</v>
      </c>
      <c r="B4930" s="272" t="s">
        <v>10733</v>
      </c>
      <c r="C4930" s="272" t="s">
        <v>10037</v>
      </c>
      <c r="D4930" s="272" t="s">
        <v>10986</v>
      </c>
      <c r="E4930" s="273" t="s">
        <v>7087</v>
      </c>
      <c r="F4930" s="272" t="s">
        <v>7087</v>
      </c>
      <c r="G4930" s="272">
        <v>103985</v>
      </c>
      <c r="H4930" s="272" t="s">
        <v>12170</v>
      </c>
      <c r="I4930" s="272" t="s">
        <v>17</v>
      </c>
      <c r="J4930" s="272" t="s">
        <v>7147</v>
      </c>
      <c r="K4930" s="273">
        <v>21.77</v>
      </c>
      <c r="L4930" s="272" t="s">
        <v>7090</v>
      </c>
    </row>
    <row r="4931" spans="1:12">
      <c r="A4931" s="272" t="s">
        <v>10732</v>
      </c>
      <c r="B4931" s="272" t="s">
        <v>10733</v>
      </c>
      <c r="C4931" s="272" t="s">
        <v>10037</v>
      </c>
      <c r="D4931" s="272" t="s">
        <v>10986</v>
      </c>
      <c r="E4931" s="273" t="s">
        <v>7087</v>
      </c>
      <c r="F4931" s="272" t="s">
        <v>7087</v>
      </c>
      <c r="G4931" s="272">
        <v>103986</v>
      </c>
      <c r="H4931" s="272" t="s">
        <v>12171</v>
      </c>
      <c r="I4931" s="272" t="s">
        <v>17</v>
      </c>
      <c r="J4931" s="272" t="s">
        <v>7147</v>
      </c>
      <c r="K4931" s="273">
        <v>27.84</v>
      </c>
      <c r="L4931" s="272" t="s">
        <v>7090</v>
      </c>
    </row>
    <row r="4932" spans="1:12">
      <c r="A4932" s="272" t="s">
        <v>10732</v>
      </c>
      <c r="B4932" s="272" t="s">
        <v>10733</v>
      </c>
      <c r="C4932" s="272" t="s">
        <v>10037</v>
      </c>
      <c r="D4932" s="272" t="s">
        <v>10986</v>
      </c>
      <c r="E4932" s="273" t="s">
        <v>7087</v>
      </c>
      <c r="F4932" s="272" t="s">
        <v>7087</v>
      </c>
      <c r="G4932" s="272">
        <v>103987</v>
      </c>
      <c r="H4932" s="272" t="s">
        <v>12172</v>
      </c>
      <c r="I4932" s="272" t="s">
        <v>17</v>
      </c>
      <c r="J4932" s="272" t="s">
        <v>7147</v>
      </c>
      <c r="K4932" s="273">
        <v>23.73</v>
      </c>
      <c r="L4932" s="272" t="s">
        <v>7090</v>
      </c>
    </row>
    <row r="4933" spans="1:12">
      <c r="A4933" s="272" t="s">
        <v>10732</v>
      </c>
      <c r="B4933" s="272" t="s">
        <v>10733</v>
      </c>
      <c r="C4933" s="272" t="s">
        <v>10037</v>
      </c>
      <c r="D4933" s="272" t="s">
        <v>10986</v>
      </c>
      <c r="E4933" s="273" t="s">
        <v>7087</v>
      </c>
      <c r="F4933" s="272" t="s">
        <v>7087</v>
      </c>
      <c r="G4933" s="272">
        <v>103988</v>
      </c>
      <c r="H4933" s="272" t="s">
        <v>12173</v>
      </c>
      <c r="I4933" s="272" t="s">
        <v>17</v>
      </c>
      <c r="J4933" s="272" t="s">
        <v>7147</v>
      </c>
      <c r="K4933" s="273">
        <v>12.49</v>
      </c>
      <c r="L4933" s="272" t="s">
        <v>7090</v>
      </c>
    </row>
    <row r="4934" spans="1:12">
      <c r="A4934" s="272" t="s">
        <v>10732</v>
      </c>
      <c r="B4934" s="272" t="s">
        <v>10733</v>
      </c>
      <c r="C4934" s="272" t="s">
        <v>10037</v>
      </c>
      <c r="D4934" s="272" t="s">
        <v>10986</v>
      </c>
      <c r="E4934" s="273" t="s">
        <v>7087</v>
      </c>
      <c r="F4934" s="272" t="s">
        <v>7087</v>
      </c>
      <c r="G4934" s="272">
        <v>103990</v>
      </c>
      <c r="H4934" s="272" t="s">
        <v>12174</v>
      </c>
      <c r="I4934" s="272" t="s">
        <v>17</v>
      </c>
      <c r="J4934" s="272" t="s">
        <v>7147</v>
      </c>
      <c r="K4934" s="273">
        <v>36.08</v>
      </c>
      <c r="L4934" s="272" t="s">
        <v>7090</v>
      </c>
    </row>
    <row r="4935" spans="1:12">
      <c r="A4935" s="272" t="s">
        <v>10732</v>
      </c>
      <c r="B4935" s="272" t="s">
        <v>10733</v>
      </c>
      <c r="C4935" s="272" t="s">
        <v>10037</v>
      </c>
      <c r="D4935" s="272" t="s">
        <v>10986</v>
      </c>
      <c r="E4935" s="273" t="s">
        <v>7087</v>
      </c>
      <c r="F4935" s="272" t="s">
        <v>7087</v>
      </c>
      <c r="G4935" s="272">
        <v>103991</v>
      </c>
      <c r="H4935" s="272" t="s">
        <v>12175</v>
      </c>
      <c r="I4935" s="272" t="s">
        <v>17</v>
      </c>
      <c r="J4935" s="272" t="s">
        <v>7147</v>
      </c>
      <c r="K4935" s="273">
        <v>18.47</v>
      </c>
      <c r="L4935" s="272" t="s">
        <v>7090</v>
      </c>
    </row>
    <row r="4936" spans="1:12">
      <c r="A4936" s="272" t="s">
        <v>10732</v>
      </c>
      <c r="B4936" s="272" t="s">
        <v>10733</v>
      </c>
      <c r="C4936" s="272" t="s">
        <v>10037</v>
      </c>
      <c r="D4936" s="272" t="s">
        <v>10986</v>
      </c>
      <c r="E4936" s="273" t="s">
        <v>7087</v>
      </c>
      <c r="F4936" s="272" t="s">
        <v>7087</v>
      </c>
      <c r="G4936" s="272">
        <v>103992</v>
      </c>
      <c r="H4936" s="272" t="s">
        <v>12176</v>
      </c>
      <c r="I4936" s="272" t="s">
        <v>17</v>
      </c>
      <c r="J4936" s="272" t="s">
        <v>7147</v>
      </c>
      <c r="K4936" s="273">
        <v>11.25</v>
      </c>
      <c r="L4936" s="272" t="s">
        <v>7090</v>
      </c>
    </row>
    <row r="4937" spans="1:12">
      <c r="A4937" s="272" t="s">
        <v>10732</v>
      </c>
      <c r="B4937" s="272" t="s">
        <v>10733</v>
      </c>
      <c r="C4937" s="272" t="s">
        <v>10037</v>
      </c>
      <c r="D4937" s="272" t="s">
        <v>10986</v>
      </c>
      <c r="E4937" s="273" t="s">
        <v>7087</v>
      </c>
      <c r="F4937" s="272" t="s">
        <v>7087</v>
      </c>
      <c r="G4937" s="272">
        <v>103993</v>
      </c>
      <c r="H4937" s="272" t="s">
        <v>12177</v>
      </c>
      <c r="I4937" s="272" t="s">
        <v>17</v>
      </c>
      <c r="J4937" s="272" t="s">
        <v>7147</v>
      </c>
      <c r="K4937" s="273">
        <v>9.5</v>
      </c>
      <c r="L4937" s="272" t="s">
        <v>7090</v>
      </c>
    </row>
    <row r="4938" spans="1:12">
      <c r="A4938" s="272" t="s">
        <v>10732</v>
      </c>
      <c r="B4938" s="272" t="s">
        <v>10733</v>
      </c>
      <c r="C4938" s="272" t="s">
        <v>10037</v>
      </c>
      <c r="D4938" s="272" t="s">
        <v>10986</v>
      </c>
      <c r="E4938" s="273" t="s">
        <v>7087</v>
      </c>
      <c r="F4938" s="272" t="s">
        <v>7087</v>
      </c>
      <c r="G4938" s="272">
        <v>103994</v>
      </c>
      <c r="H4938" s="272" t="s">
        <v>12178</v>
      </c>
      <c r="I4938" s="272" t="s">
        <v>17</v>
      </c>
      <c r="J4938" s="272" t="s">
        <v>7147</v>
      </c>
      <c r="K4938" s="273">
        <v>14.02</v>
      </c>
      <c r="L4938" s="272" t="s">
        <v>7090</v>
      </c>
    </row>
    <row r="4939" spans="1:12">
      <c r="A4939" s="272" t="s">
        <v>10732</v>
      </c>
      <c r="B4939" s="272" t="s">
        <v>10733</v>
      </c>
      <c r="C4939" s="272" t="s">
        <v>10037</v>
      </c>
      <c r="D4939" s="272" t="s">
        <v>10986</v>
      </c>
      <c r="E4939" s="273" t="s">
        <v>7087</v>
      </c>
      <c r="F4939" s="272" t="s">
        <v>7087</v>
      </c>
      <c r="G4939" s="272">
        <v>103995</v>
      </c>
      <c r="H4939" s="272" t="s">
        <v>12179</v>
      </c>
      <c r="I4939" s="272" t="s">
        <v>17</v>
      </c>
      <c r="J4939" s="272" t="s">
        <v>7147</v>
      </c>
      <c r="K4939" s="273">
        <v>14.58</v>
      </c>
      <c r="L4939" s="272" t="s">
        <v>7090</v>
      </c>
    </row>
    <row r="4940" spans="1:12">
      <c r="A4940" s="272" t="s">
        <v>10732</v>
      </c>
      <c r="B4940" s="272" t="s">
        <v>10733</v>
      </c>
      <c r="C4940" s="272" t="s">
        <v>10037</v>
      </c>
      <c r="D4940" s="272" t="s">
        <v>10986</v>
      </c>
      <c r="E4940" s="273" t="s">
        <v>7087</v>
      </c>
      <c r="F4940" s="272" t="s">
        <v>7087</v>
      </c>
      <c r="G4940" s="272">
        <v>103996</v>
      </c>
      <c r="H4940" s="272" t="s">
        <v>12180</v>
      </c>
      <c r="I4940" s="272" t="s">
        <v>17</v>
      </c>
      <c r="J4940" s="272" t="s">
        <v>7147</v>
      </c>
      <c r="K4940" s="273">
        <v>40.97</v>
      </c>
      <c r="L4940" s="272" t="s">
        <v>7090</v>
      </c>
    </row>
    <row r="4941" spans="1:12">
      <c r="A4941" s="272" t="s">
        <v>10732</v>
      </c>
      <c r="B4941" s="272" t="s">
        <v>10733</v>
      </c>
      <c r="C4941" s="272" t="s">
        <v>10037</v>
      </c>
      <c r="D4941" s="272" t="s">
        <v>10986</v>
      </c>
      <c r="E4941" s="273" t="s">
        <v>7087</v>
      </c>
      <c r="F4941" s="272" t="s">
        <v>7087</v>
      </c>
      <c r="G4941" s="272">
        <v>103997</v>
      </c>
      <c r="H4941" s="272" t="s">
        <v>12181</v>
      </c>
      <c r="I4941" s="272" t="s">
        <v>17</v>
      </c>
      <c r="J4941" s="272" t="s">
        <v>7147</v>
      </c>
      <c r="K4941" s="273">
        <v>39.96</v>
      </c>
      <c r="L4941" s="272" t="s">
        <v>7090</v>
      </c>
    </row>
    <row r="4942" spans="1:12">
      <c r="A4942" s="272" t="s">
        <v>10732</v>
      </c>
      <c r="B4942" s="272" t="s">
        <v>10733</v>
      </c>
      <c r="C4942" s="272" t="s">
        <v>10037</v>
      </c>
      <c r="D4942" s="272" t="s">
        <v>10986</v>
      </c>
      <c r="E4942" s="273" t="s">
        <v>7087</v>
      </c>
      <c r="F4942" s="272" t="s">
        <v>7087</v>
      </c>
      <c r="G4942" s="272">
        <v>103998</v>
      </c>
      <c r="H4942" s="272" t="s">
        <v>12182</v>
      </c>
      <c r="I4942" s="272" t="s">
        <v>17</v>
      </c>
      <c r="J4942" s="272" t="s">
        <v>7147</v>
      </c>
      <c r="K4942" s="273">
        <v>14.38</v>
      </c>
      <c r="L4942" s="272" t="s">
        <v>7090</v>
      </c>
    </row>
    <row r="4943" spans="1:12">
      <c r="A4943" s="272" t="s">
        <v>10732</v>
      </c>
      <c r="B4943" s="272" t="s">
        <v>10733</v>
      </c>
      <c r="C4943" s="272" t="s">
        <v>10037</v>
      </c>
      <c r="D4943" s="272" t="s">
        <v>10986</v>
      </c>
      <c r="E4943" s="273" t="s">
        <v>7087</v>
      </c>
      <c r="F4943" s="272" t="s">
        <v>7087</v>
      </c>
      <c r="G4943" s="272">
        <v>103999</v>
      </c>
      <c r="H4943" s="272" t="s">
        <v>12183</v>
      </c>
      <c r="I4943" s="272" t="s">
        <v>17</v>
      </c>
      <c r="J4943" s="272" t="s">
        <v>7147</v>
      </c>
      <c r="K4943" s="273">
        <v>12.22</v>
      </c>
      <c r="L4943" s="272" t="s">
        <v>7090</v>
      </c>
    </row>
    <row r="4944" spans="1:12">
      <c r="A4944" s="272" t="s">
        <v>10732</v>
      </c>
      <c r="B4944" s="272" t="s">
        <v>10733</v>
      </c>
      <c r="C4944" s="272" t="s">
        <v>10037</v>
      </c>
      <c r="D4944" s="272" t="s">
        <v>10986</v>
      </c>
      <c r="E4944" s="273" t="s">
        <v>7087</v>
      </c>
      <c r="F4944" s="272" t="s">
        <v>7087</v>
      </c>
      <c r="G4944" s="272">
        <v>104000</v>
      </c>
      <c r="H4944" s="272" t="s">
        <v>12184</v>
      </c>
      <c r="I4944" s="272" t="s">
        <v>17</v>
      </c>
      <c r="J4944" s="272" t="s">
        <v>7147</v>
      </c>
      <c r="K4944" s="273">
        <v>28.44</v>
      </c>
      <c r="L4944" s="272" t="s">
        <v>7090</v>
      </c>
    </row>
    <row r="4945" spans="1:12">
      <c r="A4945" s="272" t="s">
        <v>10732</v>
      </c>
      <c r="B4945" s="272" t="s">
        <v>10733</v>
      </c>
      <c r="C4945" s="272" t="s">
        <v>10037</v>
      </c>
      <c r="D4945" s="272" t="s">
        <v>10986</v>
      </c>
      <c r="E4945" s="273" t="s">
        <v>7087</v>
      </c>
      <c r="F4945" s="272" t="s">
        <v>7087</v>
      </c>
      <c r="G4945" s="272">
        <v>104001</v>
      </c>
      <c r="H4945" s="272" t="s">
        <v>12185</v>
      </c>
      <c r="I4945" s="272" t="s">
        <v>17</v>
      </c>
      <c r="J4945" s="272" t="s">
        <v>7147</v>
      </c>
      <c r="K4945" s="273">
        <v>13.38</v>
      </c>
      <c r="L4945" s="272" t="s">
        <v>7090</v>
      </c>
    </row>
    <row r="4946" spans="1:12">
      <c r="A4946" s="272" t="s">
        <v>10732</v>
      </c>
      <c r="B4946" s="272" t="s">
        <v>10733</v>
      </c>
      <c r="C4946" s="272" t="s">
        <v>10037</v>
      </c>
      <c r="D4946" s="272" t="s">
        <v>10986</v>
      </c>
      <c r="E4946" s="273" t="s">
        <v>7087</v>
      </c>
      <c r="F4946" s="272" t="s">
        <v>7087</v>
      </c>
      <c r="G4946" s="272">
        <v>104002</v>
      </c>
      <c r="H4946" s="272" t="s">
        <v>12186</v>
      </c>
      <c r="I4946" s="272" t="s">
        <v>17</v>
      </c>
      <c r="J4946" s="272" t="s">
        <v>7147</v>
      </c>
      <c r="K4946" s="273">
        <v>17.350000000000001</v>
      </c>
      <c r="L4946" s="272" t="s">
        <v>7090</v>
      </c>
    </row>
    <row r="4947" spans="1:12">
      <c r="A4947" s="272" t="s">
        <v>10732</v>
      </c>
      <c r="B4947" s="272" t="s">
        <v>10733</v>
      </c>
      <c r="C4947" s="272" t="s">
        <v>10037</v>
      </c>
      <c r="D4947" s="272" t="s">
        <v>10986</v>
      </c>
      <c r="E4947" s="273" t="s">
        <v>7087</v>
      </c>
      <c r="F4947" s="272" t="s">
        <v>7087</v>
      </c>
      <c r="G4947" s="272">
        <v>104003</v>
      </c>
      <c r="H4947" s="272" t="s">
        <v>12187</v>
      </c>
      <c r="I4947" s="272" t="s">
        <v>17</v>
      </c>
      <c r="J4947" s="272" t="s">
        <v>7147</v>
      </c>
      <c r="K4947" s="273">
        <v>14.4</v>
      </c>
      <c r="L4947" s="272" t="s">
        <v>7090</v>
      </c>
    </row>
    <row r="4948" spans="1:12">
      <c r="A4948" s="272" t="s">
        <v>10732</v>
      </c>
      <c r="B4948" s="272" t="s">
        <v>10733</v>
      </c>
      <c r="C4948" s="272" t="s">
        <v>10037</v>
      </c>
      <c r="D4948" s="272" t="s">
        <v>10986</v>
      </c>
      <c r="E4948" s="273" t="s">
        <v>7087</v>
      </c>
      <c r="F4948" s="272" t="s">
        <v>7087</v>
      </c>
      <c r="G4948" s="272">
        <v>104004</v>
      </c>
      <c r="H4948" s="272" t="s">
        <v>12188</v>
      </c>
      <c r="I4948" s="272" t="s">
        <v>17</v>
      </c>
      <c r="J4948" s="272" t="s">
        <v>7147</v>
      </c>
      <c r="K4948" s="273">
        <v>29.04</v>
      </c>
      <c r="L4948" s="272" t="s">
        <v>7090</v>
      </c>
    </row>
    <row r="4949" spans="1:12">
      <c r="A4949" s="272" t="s">
        <v>10732</v>
      </c>
      <c r="B4949" s="272" t="s">
        <v>10733</v>
      </c>
      <c r="C4949" s="272" t="s">
        <v>10037</v>
      </c>
      <c r="D4949" s="272" t="s">
        <v>10986</v>
      </c>
      <c r="E4949" s="273" t="s">
        <v>7087</v>
      </c>
      <c r="F4949" s="272" t="s">
        <v>7087</v>
      </c>
      <c r="G4949" s="272">
        <v>104005</v>
      </c>
      <c r="H4949" s="272" t="s">
        <v>12189</v>
      </c>
      <c r="I4949" s="272" t="s">
        <v>17</v>
      </c>
      <c r="J4949" s="272" t="s">
        <v>7147</v>
      </c>
      <c r="K4949" s="273">
        <v>36.47</v>
      </c>
      <c r="L4949" s="272" t="s">
        <v>7090</v>
      </c>
    </row>
    <row r="4950" spans="1:12">
      <c r="A4950" s="272" t="s">
        <v>10732</v>
      </c>
      <c r="B4950" s="272" t="s">
        <v>10733</v>
      </c>
      <c r="C4950" s="272" t="s">
        <v>10037</v>
      </c>
      <c r="D4950" s="272" t="s">
        <v>10986</v>
      </c>
      <c r="E4950" s="273" t="s">
        <v>7087</v>
      </c>
      <c r="F4950" s="272" t="s">
        <v>7087</v>
      </c>
      <c r="G4950" s="272">
        <v>104006</v>
      </c>
      <c r="H4950" s="272" t="s">
        <v>12190</v>
      </c>
      <c r="I4950" s="272" t="s">
        <v>17</v>
      </c>
      <c r="J4950" s="272" t="s">
        <v>7147</v>
      </c>
      <c r="K4950" s="273">
        <v>24.9</v>
      </c>
      <c r="L4950" s="272" t="s">
        <v>7090</v>
      </c>
    </row>
    <row r="4951" spans="1:12">
      <c r="A4951" s="272" t="s">
        <v>10732</v>
      </c>
      <c r="B4951" s="272" t="s">
        <v>10733</v>
      </c>
      <c r="C4951" s="272" t="s">
        <v>10037</v>
      </c>
      <c r="D4951" s="272" t="s">
        <v>10986</v>
      </c>
      <c r="E4951" s="273" t="s">
        <v>7087</v>
      </c>
      <c r="F4951" s="272" t="s">
        <v>7087</v>
      </c>
      <c r="G4951" s="272">
        <v>104007</v>
      </c>
      <c r="H4951" s="272" t="s">
        <v>12191</v>
      </c>
      <c r="I4951" s="272" t="s">
        <v>17</v>
      </c>
      <c r="J4951" s="272" t="s">
        <v>7147</v>
      </c>
      <c r="K4951" s="273">
        <v>21.75</v>
      </c>
      <c r="L4951" s="272" t="s">
        <v>7090</v>
      </c>
    </row>
    <row r="4952" spans="1:12">
      <c r="A4952" s="272" t="s">
        <v>10732</v>
      </c>
      <c r="B4952" s="272" t="s">
        <v>10733</v>
      </c>
      <c r="C4952" s="272" t="s">
        <v>10037</v>
      </c>
      <c r="D4952" s="272" t="s">
        <v>10986</v>
      </c>
      <c r="E4952" s="273" t="s">
        <v>7087</v>
      </c>
      <c r="F4952" s="272" t="s">
        <v>7087</v>
      </c>
      <c r="G4952" s="272">
        <v>104008</v>
      </c>
      <c r="H4952" s="272" t="s">
        <v>12192</v>
      </c>
      <c r="I4952" s="272" t="s">
        <v>17</v>
      </c>
      <c r="J4952" s="272" t="s">
        <v>7147</v>
      </c>
      <c r="K4952" s="273">
        <v>31.66</v>
      </c>
      <c r="L4952" s="272" t="s">
        <v>7090</v>
      </c>
    </row>
    <row r="4953" spans="1:12">
      <c r="A4953" s="272" t="s">
        <v>10732</v>
      </c>
      <c r="B4953" s="272" t="s">
        <v>10733</v>
      </c>
      <c r="C4953" s="272" t="s">
        <v>10037</v>
      </c>
      <c r="D4953" s="272" t="s">
        <v>10986</v>
      </c>
      <c r="E4953" s="273" t="s">
        <v>7087</v>
      </c>
      <c r="F4953" s="272" t="s">
        <v>7087</v>
      </c>
      <c r="G4953" s="272">
        <v>104009</v>
      </c>
      <c r="H4953" s="272" t="s">
        <v>12193</v>
      </c>
      <c r="I4953" s="272" t="s">
        <v>17</v>
      </c>
      <c r="J4953" s="272" t="s">
        <v>7147</v>
      </c>
      <c r="K4953" s="273">
        <v>12.8</v>
      </c>
      <c r="L4953" s="272" t="s">
        <v>7090</v>
      </c>
    </row>
    <row r="4954" spans="1:12">
      <c r="A4954" s="272" t="s">
        <v>10732</v>
      </c>
      <c r="B4954" s="272" t="s">
        <v>10733</v>
      </c>
      <c r="C4954" s="272" t="s">
        <v>10037</v>
      </c>
      <c r="D4954" s="272" t="s">
        <v>10986</v>
      </c>
      <c r="E4954" s="273" t="s">
        <v>7087</v>
      </c>
      <c r="F4954" s="272" t="s">
        <v>7087</v>
      </c>
      <c r="G4954" s="272">
        <v>104011</v>
      </c>
      <c r="H4954" s="272" t="s">
        <v>12194</v>
      </c>
      <c r="I4954" s="272" t="s">
        <v>17</v>
      </c>
      <c r="J4954" s="272" t="s">
        <v>7147</v>
      </c>
      <c r="K4954" s="273">
        <v>25.02</v>
      </c>
      <c r="L4954" s="272" t="s">
        <v>7090</v>
      </c>
    </row>
    <row r="4955" spans="1:12">
      <c r="A4955" s="272" t="s">
        <v>10732</v>
      </c>
      <c r="B4955" s="272" t="s">
        <v>10733</v>
      </c>
      <c r="C4955" s="272" t="s">
        <v>10037</v>
      </c>
      <c r="D4955" s="272" t="s">
        <v>10986</v>
      </c>
      <c r="E4955" s="273" t="s">
        <v>7087</v>
      </c>
      <c r="F4955" s="272" t="s">
        <v>7087</v>
      </c>
      <c r="G4955" s="272">
        <v>104012</v>
      </c>
      <c r="H4955" s="272" t="s">
        <v>12195</v>
      </c>
      <c r="I4955" s="272" t="s">
        <v>17</v>
      </c>
      <c r="J4955" s="272" t="s">
        <v>7147</v>
      </c>
      <c r="K4955" s="273">
        <v>23.21</v>
      </c>
      <c r="L4955" s="272" t="s">
        <v>7090</v>
      </c>
    </row>
    <row r="4956" spans="1:12">
      <c r="A4956" s="272" t="s">
        <v>10732</v>
      </c>
      <c r="B4956" s="272" t="s">
        <v>10733</v>
      </c>
      <c r="C4956" s="272" t="s">
        <v>10037</v>
      </c>
      <c r="D4956" s="272" t="s">
        <v>10986</v>
      </c>
      <c r="E4956" s="273" t="s">
        <v>7087</v>
      </c>
      <c r="F4956" s="272" t="s">
        <v>7087</v>
      </c>
      <c r="G4956" s="272">
        <v>104014</v>
      </c>
      <c r="H4956" s="272" t="s">
        <v>12196</v>
      </c>
      <c r="I4956" s="272" t="s">
        <v>17</v>
      </c>
      <c r="J4956" s="272" t="s">
        <v>7147</v>
      </c>
      <c r="K4956" s="273">
        <v>10.58</v>
      </c>
      <c r="L4956" s="272" t="s">
        <v>7090</v>
      </c>
    </row>
    <row r="4957" spans="1:12">
      <c r="A4957" s="272" t="s">
        <v>10732</v>
      </c>
      <c r="B4957" s="272" t="s">
        <v>10733</v>
      </c>
      <c r="C4957" s="272" t="s">
        <v>10037</v>
      </c>
      <c r="D4957" s="272" t="s">
        <v>10986</v>
      </c>
      <c r="E4957" s="273" t="s">
        <v>7087</v>
      </c>
      <c r="F4957" s="272" t="s">
        <v>7087</v>
      </c>
      <c r="G4957" s="272">
        <v>104015</v>
      </c>
      <c r="H4957" s="272" t="s">
        <v>12197</v>
      </c>
      <c r="I4957" s="272" t="s">
        <v>17</v>
      </c>
      <c r="J4957" s="272" t="s">
        <v>7089</v>
      </c>
      <c r="K4957" s="273">
        <v>15.06</v>
      </c>
      <c r="L4957" s="272" t="s">
        <v>7090</v>
      </c>
    </row>
    <row r="4958" spans="1:12">
      <c r="A4958" s="272" t="s">
        <v>10732</v>
      </c>
      <c r="B4958" s="272" t="s">
        <v>10733</v>
      </c>
      <c r="C4958" s="272" t="s">
        <v>10037</v>
      </c>
      <c r="D4958" s="272" t="s">
        <v>10986</v>
      </c>
      <c r="E4958" s="273" t="s">
        <v>7087</v>
      </c>
      <c r="F4958" s="272" t="s">
        <v>7087</v>
      </c>
      <c r="G4958" s="272">
        <v>104016</v>
      </c>
      <c r="H4958" s="272" t="s">
        <v>12198</v>
      </c>
      <c r="I4958" s="272" t="s">
        <v>17</v>
      </c>
      <c r="J4958" s="272" t="s">
        <v>7089</v>
      </c>
      <c r="K4958" s="273">
        <v>20.02</v>
      </c>
      <c r="L4958" s="272" t="s">
        <v>7090</v>
      </c>
    </row>
    <row r="4959" spans="1:12">
      <c r="A4959" s="272" t="s">
        <v>10732</v>
      </c>
      <c r="B4959" s="272" t="s">
        <v>10733</v>
      </c>
      <c r="C4959" s="272" t="s">
        <v>10037</v>
      </c>
      <c r="D4959" s="272" t="s">
        <v>10986</v>
      </c>
      <c r="E4959" s="273" t="s">
        <v>7087</v>
      </c>
      <c r="F4959" s="272" t="s">
        <v>7087</v>
      </c>
      <c r="G4959" s="272">
        <v>104017</v>
      </c>
      <c r="H4959" s="272" t="s">
        <v>12199</v>
      </c>
      <c r="I4959" s="272" t="s">
        <v>17</v>
      </c>
      <c r="J4959" s="272" t="s">
        <v>7089</v>
      </c>
      <c r="K4959" s="273">
        <v>39.06</v>
      </c>
      <c r="L4959" s="272" t="s">
        <v>7090</v>
      </c>
    </row>
    <row r="4960" spans="1:12">
      <c r="A4960" s="272" t="s">
        <v>10732</v>
      </c>
      <c r="B4960" s="272" t="s">
        <v>10733</v>
      </c>
      <c r="C4960" s="272" t="s">
        <v>10037</v>
      </c>
      <c r="D4960" s="272" t="s">
        <v>10986</v>
      </c>
      <c r="E4960" s="273" t="s">
        <v>7087</v>
      </c>
      <c r="F4960" s="272" t="s">
        <v>7087</v>
      </c>
      <c r="G4960" s="272">
        <v>104018</v>
      </c>
      <c r="H4960" s="272" t="s">
        <v>12200</v>
      </c>
      <c r="I4960" s="272" t="s">
        <v>17</v>
      </c>
      <c r="J4960" s="272" t="s">
        <v>7089</v>
      </c>
      <c r="K4960" s="273">
        <v>18.95</v>
      </c>
      <c r="L4960" s="272" t="s">
        <v>7090</v>
      </c>
    </row>
    <row r="4961" spans="1:12">
      <c r="A4961" s="272" t="s">
        <v>10732</v>
      </c>
      <c r="B4961" s="272" t="s">
        <v>10733</v>
      </c>
      <c r="C4961" s="272" t="s">
        <v>10037</v>
      </c>
      <c r="D4961" s="272" t="s">
        <v>10986</v>
      </c>
      <c r="E4961" s="273" t="s">
        <v>7087</v>
      </c>
      <c r="F4961" s="272" t="s">
        <v>7087</v>
      </c>
      <c r="G4961" s="272">
        <v>104019</v>
      </c>
      <c r="H4961" s="272" t="s">
        <v>12201</v>
      </c>
      <c r="I4961" s="272" t="s">
        <v>17</v>
      </c>
      <c r="J4961" s="272" t="s">
        <v>7089</v>
      </c>
      <c r="K4961" s="273">
        <v>37.81</v>
      </c>
      <c r="L4961" s="272" t="s">
        <v>7090</v>
      </c>
    </row>
    <row r="4962" spans="1:12">
      <c r="A4962" s="272" t="s">
        <v>10732</v>
      </c>
      <c r="B4962" s="272" t="s">
        <v>10733</v>
      </c>
      <c r="C4962" s="272" t="s">
        <v>10037</v>
      </c>
      <c r="D4962" s="272" t="s">
        <v>10986</v>
      </c>
      <c r="E4962" s="273" t="s">
        <v>7087</v>
      </c>
      <c r="F4962" s="272" t="s">
        <v>7087</v>
      </c>
      <c r="G4962" s="272">
        <v>104020</v>
      </c>
      <c r="H4962" s="272" t="s">
        <v>12202</v>
      </c>
      <c r="I4962" s="272" t="s">
        <v>17</v>
      </c>
      <c r="J4962" s="272" t="s">
        <v>7089</v>
      </c>
      <c r="K4962" s="273">
        <v>46.41</v>
      </c>
      <c r="L4962" s="272" t="s">
        <v>7090</v>
      </c>
    </row>
    <row r="4963" spans="1:12">
      <c r="A4963" s="272" t="s">
        <v>10732</v>
      </c>
      <c r="B4963" s="272" t="s">
        <v>10733</v>
      </c>
      <c r="C4963" s="272" t="s">
        <v>10037</v>
      </c>
      <c r="D4963" s="272" t="s">
        <v>10986</v>
      </c>
      <c r="E4963" s="273" t="s">
        <v>7087</v>
      </c>
      <c r="F4963" s="272" t="s">
        <v>7087</v>
      </c>
      <c r="G4963" s="272">
        <v>104022</v>
      </c>
      <c r="H4963" s="272" t="s">
        <v>12203</v>
      </c>
      <c r="I4963" s="272" t="s">
        <v>17</v>
      </c>
      <c r="J4963" s="272" t="s">
        <v>7089</v>
      </c>
      <c r="K4963" s="273">
        <v>58.56</v>
      </c>
      <c r="L4963" s="272" t="s">
        <v>7090</v>
      </c>
    </row>
    <row r="4964" spans="1:12">
      <c r="A4964" s="272" t="s">
        <v>10732</v>
      </c>
      <c r="B4964" s="272" t="s">
        <v>10733</v>
      </c>
      <c r="C4964" s="272" t="s">
        <v>10037</v>
      </c>
      <c r="D4964" s="272" t="s">
        <v>10986</v>
      </c>
      <c r="E4964" s="273" t="s">
        <v>7087</v>
      </c>
      <c r="F4964" s="272" t="s">
        <v>7087</v>
      </c>
      <c r="G4964" s="272">
        <v>104023</v>
      </c>
      <c r="H4964" s="272" t="s">
        <v>12204</v>
      </c>
      <c r="I4964" s="272" t="s">
        <v>17</v>
      </c>
      <c r="J4964" s="272" t="s">
        <v>7089</v>
      </c>
      <c r="K4964" s="273">
        <v>34.979999999999997</v>
      </c>
      <c r="L4964" s="272" t="s">
        <v>7090</v>
      </c>
    </row>
    <row r="4965" spans="1:12">
      <c r="A4965" s="272" t="s">
        <v>10732</v>
      </c>
      <c r="B4965" s="272" t="s">
        <v>10733</v>
      </c>
      <c r="C4965" s="272" t="s">
        <v>10037</v>
      </c>
      <c r="D4965" s="272" t="s">
        <v>10986</v>
      </c>
      <c r="E4965" s="273" t="s">
        <v>7087</v>
      </c>
      <c r="F4965" s="272" t="s">
        <v>7087</v>
      </c>
      <c r="G4965" s="272">
        <v>104024</v>
      </c>
      <c r="H4965" s="272" t="s">
        <v>12205</v>
      </c>
      <c r="I4965" s="272" t="s">
        <v>17</v>
      </c>
      <c r="J4965" s="272" t="s">
        <v>7089</v>
      </c>
      <c r="K4965" s="273">
        <v>34.65</v>
      </c>
      <c r="L4965" s="272" t="s">
        <v>7090</v>
      </c>
    </row>
    <row r="4966" spans="1:12">
      <c r="A4966" s="272" t="s">
        <v>10732</v>
      </c>
      <c r="B4966" s="272" t="s">
        <v>10733</v>
      </c>
      <c r="C4966" s="272" t="s">
        <v>10037</v>
      </c>
      <c r="D4966" s="272" t="s">
        <v>10986</v>
      </c>
      <c r="E4966" s="273" t="s">
        <v>7087</v>
      </c>
      <c r="F4966" s="272" t="s">
        <v>7087</v>
      </c>
      <c r="G4966" s="272">
        <v>104025</v>
      </c>
      <c r="H4966" s="272" t="s">
        <v>12206</v>
      </c>
      <c r="I4966" s="272" t="s">
        <v>17</v>
      </c>
      <c r="J4966" s="272" t="s">
        <v>7089</v>
      </c>
      <c r="K4966" s="273">
        <v>24.23</v>
      </c>
      <c r="L4966" s="272" t="s">
        <v>7090</v>
      </c>
    </row>
    <row r="4967" spans="1:12">
      <c r="A4967" s="272" t="s">
        <v>10732</v>
      </c>
      <c r="B4967" s="272" t="s">
        <v>10733</v>
      </c>
      <c r="C4967" s="272" t="s">
        <v>10037</v>
      </c>
      <c r="D4967" s="272" t="s">
        <v>10986</v>
      </c>
      <c r="E4967" s="273" t="s">
        <v>7087</v>
      </c>
      <c r="F4967" s="272" t="s">
        <v>7087</v>
      </c>
      <c r="G4967" s="272">
        <v>104026</v>
      </c>
      <c r="H4967" s="272" t="s">
        <v>12207</v>
      </c>
      <c r="I4967" s="272" t="s">
        <v>17</v>
      </c>
      <c r="J4967" s="272" t="s">
        <v>7089</v>
      </c>
      <c r="K4967" s="273">
        <v>34.979999999999997</v>
      </c>
      <c r="L4967" s="272" t="s">
        <v>7090</v>
      </c>
    </row>
    <row r="4968" spans="1:12">
      <c r="A4968" s="272" t="s">
        <v>10732</v>
      </c>
      <c r="B4968" s="272" t="s">
        <v>10733</v>
      </c>
      <c r="C4968" s="272" t="s">
        <v>10037</v>
      </c>
      <c r="D4968" s="272" t="s">
        <v>10986</v>
      </c>
      <c r="E4968" s="273" t="s">
        <v>7087</v>
      </c>
      <c r="F4968" s="272" t="s">
        <v>7087</v>
      </c>
      <c r="G4968" s="272">
        <v>104027</v>
      </c>
      <c r="H4968" s="272" t="s">
        <v>12208</v>
      </c>
      <c r="I4968" s="272" t="s">
        <v>17</v>
      </c>
      <c r="J4968" s="272" t="s">
        <v>7089</v>
      </c>
      <c r="K4968" s="273">
        <v>52.51</v>
      </c>
      <c r="L4968" s="272" t="s">
        <v>7090</v>
      </c>
    </row>
    <row r="4969" spans="1:12">
      <c r="A4969" s="272" t="s">
        <v>10732</v>
      </c>
      <c r="B4969" s="272" t="s">
        <v>10733</v>
      </c>
      <c r="C4969" s="272" t="s">
        <v>10037</v>
      </c>
      <c r="D4969" s="272" t="s">
        <v>10986</v>
      </c>
      <c r="E4969" s="273" t="s">
        <v>7087</v>
      </c>
      <c r="F4969" s="272" t="s">
        <v>7087</v>
      </c>
      <c r="G4969" s="272">
        <v>104028</v>
      </c>
      <c r="H4969" s="272" t="s">
        <v>12209</v>
      </c>
      <c r="I4969" s="272" t="s">
        <v>17</v>
      </c>
      <c r="J4969" s="272" t="s">
        <v>7089</v>
      </c>
      <c r="K4969" s="273">
        <v>106.09</v>
      </c>
      <c r="L4969" s="272" t="s">
        <v>7090</v>
      </c>
    </row>
    <row r="4970" spans="1:12">
      <c r="A4970" s="272" t="s">
        <v>10732</v>
      </c>
      <c r="B4970" s="272" t="s">
        <v>10733</v>
      </c>
      <c r="C4970" s="272" t="s">
        <v>10037</v>
      </c>
      <c r="D4970" s="272" t="s">
        <v>10986</v>
      </c>
      <c r="E4970" s="273" t="s">
        <v>7087</v>
      </c>
      <c r="F4970" s="272" t="s">
        <v>7087</v>
      </c>
      <c r="G4970" s="272">
        <v>104029</v>
      </c>
      <c r="H4970" s="272" t="s">
        <v>12210</v>
      </c>
      <c r="I4970" s="272" t="s">
        <v>17</v>
      </c>
      <c r="J4970" s="272" t="s">
        <v>7089</v>
      </c>
      <c r="K4970" s="273">
        <v>55.67</v>
      </c>
      <c r="L4970" s="272" t="s">
        <v>7090</v>
      </c>
    </row>
    <row r="4971" spans="1:12">
      <c r="A4971" s="272" t="s">
        <v>10732</v>
      </c>
      <c r="B4971" s="272" t="s">
        <v>10733</v>
      </c>
      <c r="C4971" s="272" t="s">
        <v>10037</v>
      </c>
      <c r="D4971" s="272" t="s">
        <v>10986</v>
      </c>
      <c r="E4971" s="273" t="s">
        <v>7087</v>
      </c>
      <c r="F4971" s="272" t="s">
        <v>7087</v>
      </c>
      <c r="G4971" s="272">
        <v>104030</v>
      </c>
      <c r="H4971" s="272" t="s">
        <v>12211</v>
      </c>
      <c r="I4971" s="272" t="s">
        <v>17</v>
      </c>
      <c r="J4971" s="272" t="s">
        <v>7089</v>
      </c>
      <c r="K4971" s="273">
        <v>52.03</v>
      </c>
      <c r="L4971" s="272" t="s">
        <v>7090</v>
      </c>
    </row>
    <row r="4972" spans="1:12">
      <c r="A4972" s="272" t="s">
        <v>10732</v>
      </c>
      <c r="B4972" s="272" t="s">
        <v>10733</v>
      </c>
      <c r="C4972" s="272" t="s">
        <v>10037</v>
      </c>
      <c r="D4972" s="272" t="s">
        <v>10986</v>
      </c>
      <c r="E4972" s="273" t="s">
        <v>7087</v>
      </c>
      <c r="F4972" s="272" t="s">
        <v>7087</v>
      </c>
      <c r="G4972" s="272">
        <v>104159</v>
      </c>
      <c r="H4972" s="272" t="s">
        <v>12212</v>
      </c>
      <c r="I4972" s="272" t="s">
        <v>17</v>
      </c>
      <c r="J4972" s="272" t="s">
        <v>7147</v>
      </c>
      <c r="K4972" s="273">
        <v>38.74</v>
      </c>
      <c r="L4972" s="272" t="s">
        <v>7090</v>
      </c>
    </row>
    <row r="4973" spans="1:12">
      <c r="A4973" s="272" t="s">
        <v>10732</v>
      </c>
      <c r="B4973" s="272" t="s">
        <v>10733</v>
      </c>
      <c r="C4973" s="272" t="s">
        <v>10037</v>
      </c>
      <c r="D4973" s="272" t="s">
        <v>10986</v>
      </c>
      <c r="E4973" s="273" t="s">
        <v>7087</v>
      </c>
      <c r="F4973" s="272" t="s">
        <v>7087</v>
      </c>
      <c r="G4973" s="272">
        <v>104167</v>
      </c>
      <c r="H4973" s="272" t="s">
        <v>12213</v>
      </c>
      <c r="I4973" s="272" t="s">
        <v>17</v>
      </c>
      <c r="J4973" s="272" t="s">
        <v>7147</v>
      </c>
      <c r="K4973" s="273">
        <v>117.76</v>
      </c>
      <c r="L4973" s="272" t="s">
        <v>7090</v>
      </c>
    </row>
    <row r="4974" spans="1:12">
      <c r="A4974" s="272" t="s">
        <v>10732</v>
      </c>
      <c r="B4974" s="272" t="s">
        <v>10733</v>
      </c>
      <c r="C4974" s="272" t="s">
        <v>10037</v>
      </c>
      <c r="D4974" s="272" t="s">
        <v>10986</v>
      </c>
      <c r="E4974" s="273" t="s">
        <v>7087</v>
      </c>
      <c r="F4974" s="272" t="s">
        <v>7087</v>
      </c>
      <c r="G4974" s="272">
        <v>104168</v>
      </c>
      <c r="H4974" s="272" t="s">
        <v>12214</v>
      </c>
      <c r="I4974" s="272" t="s">
        <v>17</v>
      </c>
      <c r="J4974" s="272" t="s">
        <v>7147</v>
      </c>
      <c r="K4974" s="273">
        <v>114.88</v>
      </c>
      <c r="L4974" s="272" t="s">
        <v>7090</v>
      </c>
    </row>
    <row r="4975" spans="1:12">
      <c r="A4975" s="272" t="s">
        <v>10732</v>
      </c>
      <c r="B4975" s="272" t="s">
        <v>10733</v>
      </c>
      <c r="C4975" s="272" t="s">
        <v>10037</v>
      </c>
      <c r="D4975" s="272" t="s">
        <v>10986</v>
      </c>
      <c r="E4975" s="273" t="s">
        <v>7087</v>
      </c>
      <c r="F4975" s="272" t="s">
        <v>7087</v>
      </c>
      <c r="G4975" s="272">
        <v>104169</v>
      </c>
      <c r="H4975" s="272" t="s">
        <v>12215</v>
      </c>
      <c r="I4975" s="272" t="s">
        <v>17</v>
      </c>
      <c r="J4975" s="272" t="s">
        <v>7147</v>
      </c>
      <c r="K4975" s="273">
        <v>140.16999999999999</v>
      </c>
      <c r="L4975" s="272" t="s">
        <v>7090</v>
      </c>
    </row>
    <row r="4976" spans="1:12">
      <c r="A4976" s="272" t="s">
        <v>10732</v>
      </c>
      <c r="B4976" s="272" t="s">
        <v>10733</v>
      </c>
      <c r="C4976" s="272" t="s">
        <v>10037</v>
      </c>
      <c r="D4976" s="272" t="s">
        <v>10986</v>
      </c>
      <c r="E4976" s="273" t="s">
        <v>7087</v>
      </c>
      <c r="F4976" s="272" t="s">
        <v>7087</v>
      </c>
      <c r="G4976" s="272">
        <v>104170</v>
      </c>
      <c r="H4976" s="272" t="s">
        <v>12216</v>
      </c>
      <c r="I4976" s="272" t="s">
        <v>17</v>
      </c>
      <c r="J4976" s="272" t="s">
        <v>7147</v>
      </c>
      <c r="K4976" s="273">
        <v>66.08</v>
      </c>
      <c r="L4976" s="272" t="s">
        <v>7090</v>
      </c>
    </row>
    <row r="4977" spans="1:12">
      <c r="A4977" s="272" t="s">
        <v>10732</v>
      </c>
      <c r="B4977" s="272" t="s">
        <v>10733</v>
      </c>
      <c r="C4977" s="272" t="s">
        <v>10037</v>
      </c>
      <c r="D4977" s="272" t="s">
        <v>10986</v>
      </c>
      <c r="E4977" s="273" t="s">
        <v>7087</v>
      </c>
      <c r="F4977" s="272" t="s">
        <v>7087</v>
      </c>
      <c r="G4977" s="272">
        <v>104171</v>
      </c>
      <c r="H4977" s="272" t="s">
        <v>12217</v>
      </c>
      <c r="I4977" s="272" t="s">
        <v>17</v>
      </c>
      <c r="J4977" s="272" t="s">
        <v>7147</v>
      </c>
      <c r="K4977" s="273">
        <v>88.49</v>
      </c>
      <c r="L4977" s="272" t="s">
        <v>7090</v>
      </c>
    </row>
    <row r="4978" spans="1:12">
      <c r="A4978" s="272" t="s">
        <v>10732</v>
      </c>
      <c r="B4978" s="272" t="s">
        <v>10733</v>
      </c>
      <c r="C4978" s="272" t="s">
        <v>10037</v>
      </c>
      <c r="D4978" s="272" t="s">
        <v>10986</v>
      </c>
      <c r="E4978" s="273" t="s">
        <v>7087</v>
      </c>
      <c r="F4978" s="272" t="s">
        <v>7087</v>
      </c>
      <c r="G4978" s="272">
        <v>104172</v>
      </c>
      <c r="H4978" s="272" t="s">
        <v>12218</v>
      </c>
      <c r="I4978" s="272" t="s">
        <v>17</v>
      </c>
      <c r="J4978" s="272" t="s">
        <v>7147</v>
      </c>
      <c r="K4978" s="273">
        <v>253.21</v>
      </c>
      <c r="L4978" s="272" t="s">
        <v>7090</v>
      </c>
    </row>
    <row r="4979" spans="1:12">
      <c r="A4979" s="272" t="s">
        <v>10732</v>
      </c>
      <c r="B4979" s="272" t="s">
        <v>10733</v>
      </c>
      <c r="C4979" s="272" t="s">
        <v>10037</v>
      </c>
      <c r="D4979" s="272" t="s">
        <v>10986</v>
      </c>
      <c r="E4979" s="273" t="s">
        <v>7087</v>
      </c>
      <c r="F4979" s="272" t="s">
        <v>7087</v>
      </c>
      <c r="G4979" s="272">
        <v>104173</v>
      </c>
      <c r="H4979" s="272" t="s">
        <v>12219</v>
      </c>
      <c r="I4979" s="272" t="s">
        <v>17</v>
      </c>
      <c r="J4979" s="272" t="s">
        <v>7147</v>
      </c>
      <c r="K4979" s="273">
        <v>80.91</v>
      </c>
      <c r="L4979" s="272" t="s">
        <v>7090</v>
      </c>
    </row>
    <row r="4980" spans="1:12">
      <c r="A4980" s="272" t="s">
        <v>10732</v>
      </c>
      <c r="B4980" s="272" t="s">
        <v>10733</v>
      </c>
      <c r="C4980" s="272" t="s">
        <v>10037</v>
      </c>
      <c r="D4980" s="272" t="s">
        <v>10986</v>
      </c>
      <c r="E4980" s="273" t="s">
        <v>7087</v>
      </c>
      <c r="F4980" s="272" t="s">
        <v>7087</v>
      </c>
      <c r="G4980" s="272">
        <v>104174</v>
      </c>
      <c r="H4980" s="272" t="s">
        <v>12220</v>
      </c>
      <c r="I4980" s="272" t="s">
        <v>17</v>
      </c>
      <c r="J4980" s="272" t="s">
        <v>7147</v>
      </c>
      <c r="K4980" s="273">
        <v>178.2</v>
      </c>
      <c r="L4980" s="272" t="s">
        <v>7090</v>
      </c>
    </row>
    <row r="4981" spans="1:12">
      <c r="A4981" s="272" t="s">
        <v>10732</v>
      </c>
      <c r="B4981" s="272" t="s">
        <v>10733</v>
      </c>
      <c r="C4981" s="272" t="s">
        <v>10037</v>
      </c>
      <c r="D4981" s="272" t="s">
        <v>10986</v>
      </c>
      <c r="E4981" s="273" t="s">
        <v>7087</v>
      </c>
      <c r="F4981" s="272" t="s">
        <v>7087</v>
      </c>
      <c r="G4981" s="272">
        <v>104175</v>
      </c>
      <c r="H4981" s="272" t="s">
        <v>12221</v>
      </c>
      <c r="I4981" s="272" t="s">
        <v>17</v>
      </c>
      <c r="J4981" s="272" t="s">
        <v>7147</v>
      </c>
      <c r="K4981" s="273">
        <v>134.99</v>
      </c>
      <c r="L4981" s="272" t="s">
        <v>7090</v>
      </c>
    </row>
    <row r="4982" spans="1:12">
      <c r="A4982" s="272" t="s">
        <v>10732</v>
      </c>
      <c r="B4982" s="272" t="s">
        <v>10733</v>
      </c>
      <c r="C4982" s="272" t="s">
        <v>10037</v>
      </c>
      <c r="D4982" s="272" t="s">
        <v>10986</v>
      </c>
      <c r="E4982" s="273" t="s">
        <v>7087</v>
      </c>
      <c r="F4982" s="272" t="s">
        <v>7087</v>
      </c>
      <c r="G4982" s="272">
        <v>104176</v>
      </c>
      <c r="H4982" s="272" t="s">
        <v>12222</v>
      </c>
      <c r="I4982" s="272" t="s">
        <v>17</v>
      </c>
      <c r="J4982" s="272" t="s">
        <v>7147</v>
      </c>
      <c r="K4982" s="273">
        <v>236.1</v>
      </c>
      <c r="L4982" s="272" t="s">
        <v>7090</v>
      </c>
    </row>
    <row r="4983" spans="1:12">
      <c r="A4983" s="272" t="s">
        <v>10732</v>
      </c>
      <c r="B4983" s="272" t="s">
        <v>10733</v>
      </c>
      <c r="C4983" s="272" t="s">
        <v>10037</v>
      </c>
      <c r="D4983" s="272" t="s">
        <v>10986</v>
      </c>
      <c r="E4983" s="273" t="s">
        <v>7087</v>
      </c>
      <c r="F4983" s="272" t="s">
        <v>7087</v>
      </c>
      <c r="G4983" s="272">
        <v>104177</v>
      </c>
      <c r="H4983" s="272" t="s">
        <v>12223</v>
      </c>
      <c r="I4983" s="272" t="s">
        <v>17</v>
      </c>
      <c r="J4983" s="272" t="s">
        <v>7147</v>
      </c>
      <c r="K4983" s="273">
        <v>174.8</v>
      </c>
      <c r="L4983" s="272" t="s">
        <v>7090</v>
      </c>
    </row>
    <row r="4984" spans="1:12">
      <c r="A4984" s="272" t="s">
        <v>10732</v>
      </c>
      <c r="B4984" s="272" t="s">
        <v>10733</v>
      </c>
      <c r="C4984" s="272" t="s">
        <v>10037</v>
      </c>
      <c r="D4984" s="272" t="s">
        <v>10986</v>
      </c>
      <c r="E4984" s="273" t="s">
        <v>7087</v>
      </c>
      <c r="F4984" s="272" t="s">
        <v>7087</v>
      </c>
      <c r="G4984" s="272">
        <v>104178</v>
      </c>
      <c r="H4984" s="272" t="s">
        <v>12224</v>
      </c>
      <c r="I4984" s="272" t="s">
        <v>17</v>
      </c>
      <c r="J4984" s="272" t="s">
        <v>7147</v>
      </c>
      <c r="K4984" s="273">
        <v>20.62</v>
      </c>
      <c r="L4984" s="272" t="s">
        <v>7090</v>
      </c>
    </row>
    <row r="4985" spans="1:12">
      <c r="A4985" s="272" t="s">
        <v>10732</v>
      </c>
      <c r="B4985" s="272" t="s">
        <v>10733</v>
      </c>
      <c r="C4985" s="272" t="s">
        <v>10037</v>
      </c>
      <c r="D4985" s="272" t="s">
        <v>10986</v>
      </c>
      <c r="E4985" s="273" t="s">
        <v>7087</v>
      </c>
      <c r="F4985" s="272" t="s">
        <v>7087</v>
      </c>
      <c r="G4985" s="272">
        <v>104179</v>
      </c>
      <c r="H4985" s="272" t="s">
        <v>12225</v>
      </c>
      <c r="I4985" s="272" t="s">
        <v>17</v>
      </c>
      <c r="J4985" s="272" t="s">
        <v>7147</v>
      </c>
      <c r="K4985" s="273">
        <v>78.510000000000005</v>
      </c>
      <c r="L4985" s="272" t="s">
        <v>7090</v>
      </c>
    </row>
    <row r="4986" spans="1:12">
      <c r="A4986" s="272" t="s">
        <v>10732</v>
      </c>
      <c r="B4986" s="272" t="s">
        <v>10733</v>
      </c>
      <c r="C4986" s="272" t="s">
        <v>10037</v>
      </c>
      <c r="D4986" s="272" t="s">
        <v>10986</v>
      </c>
      <c r="E4986" s="273" t="s">
        <v>7087</v>
      </c>
      <c r="F4986" s="272" t="s">
        <v>7087</v>
      </c>
      <c r="G4986" s="272">
        <v>104191</v>
      </c>
      <c r="H4986" s="272" t="s">
        <v>12226</v>
      </c>
      <c r="I4986" s="272" t="s">
        <v>17</v>
      </c>
      <c r="J4986" s="272" t="s">
        <v>7089</v>
      </c>
      <c r="K4986" s="273">
        <v>9.92</v>
      </c>
      <c r="L4986" s="272" t="s">
        <v>7090</v>
      </c>
    </row>
    <row r="4987" spans="1:12">
      <c r="A4987" s="272" t="s">
        <v>10732</v>
      </c>
      <c r="B4987" s="272" t="s">
        <v>10733</v>
      </c>
      <c r="C4987" s="272" t="s">
        <v>10037</v>
      </c>
      <c r="D4987" s="272" t="s">
        <v>10986</v>
      </c>
      <c r="E4987" s="273" t="s">
        <v>7087</v>
      </c>
      <c r="F4987" s="272" t="s">
        <v>7087</v>
      </c>
      <c r="G4987" s="272">
        <v>104192</v>
      </c>
      <c r="H4987" s="272" t="s">
        <v>12227</v>
      </c>
      <c r="I4987" s="272" t="s">
        <v>17</v>
      </c>
      <c r="J4987" s="272" t="s">
        <v>7089</v>
      </c>
      <c r="K4987" s="273">
        <v>27.31</v>
      </c>
      <c r="L4987" s="272" t="s">
        <v>7090</v>
      </c>
    </row>
    <row r="4988" spans="1:12">
      <c r="A4988" s="272" t="s">
        <v>10732</v>
      </c>
      <c r="B4988" s="272" t="s">
        <v>10733</v>
      </c>
      <c r="C4988" s="272" t="s">
        <v>10037</v>
      </c>
      <c r="D4988" s="272" t="s">
        <v>10986</v>
      </c>
      <c r="E4988" s="273" t="s">
        <v>7087</v>
      </c>
      <c r="F4988" s="272" t="s">
        <v>7087</v>
      </c>
      <c r="G4988" s="272">
        <v>104193</v>
      </c>
      <c r="H4988" s="272" t="s">
        <v>12228</v>
      </c>
      <c r="I4988" s="272" t="s">
        <v>17</v>
      </c>
      <c r="J4988" s="272" t="s">
        <v>7089</v>
      </c>
      <c r="K4988" s="273">
        <v>154.52000000000001</v>
      </c>
      <c r="L4988" s="272" t="s">
        <v>7090</v>
      </c>
    </row>
    <row r="4989" spans="1:12">
      <c r="A4989" s="272" t="s">
        <v>10732</v>
      </c>
      <c r="B4989" s="272" t="s">
        <v>10733</v>
      </c>
      <c r="C4989" s="272" t="s">
        <v>10037</v>
      </c>
      <c r="D4989" s="272" t="s">
        <v>10986</v>
      </c>
      <c r="E4989" s="273" t="s">
        <v>7087</v>
      </c>
      <c r="F4989" s="272" t="s">
        <v>7087</v>
      </c>
      <c r="G4989" s="272">
        <v>104196</v>
      </c>
      <c r="H4989" s="272" t="s">
        <v>12229</v>
      </c>
      <c r="I4989" s="272" t="s">
        <v>17</v>
      </c>
      <c r="J4989" s="272" t="s">
        <v>7089</v>
      </c>
      <c r="K4989" s="273">
        <v>14.93</v>
      </c>
      <c r="L4989" s="272" t="s">
        <v>7090</v>
      </c>
    </row>
    <row r="4990" spans="1:12">
      <c r="A4990" s="272" t="s">
        <v>10732</v>
      </c>
      <c r="B4990" s="272" t="s">
        <v>10733</v>
      </c>
      <c r="C4990" s="272" t="s">
        <v>10037</v>
      </c>
      <c r="D4990" s="272" t="s">
        <v>10986</v>
      </c>
      <c r="E4990" s="273" t="s">
        <v>7087</v>
      </c>
      <c r="F4990" s="272" t="s">
        <v>7087</v>
      </c>
      <c r="G4990" s="272">
        <v>104197</v>
      </c>
      <c r="H4990" s="272" t="s">
        <v>12230</v>
      </c>
      <c r="I4990" s="272" t="s">
        <v>17</v>
      </c>
      <c r="J4990" s="272" t="s">
        <v>7089</v>
      </c>
      <c r="K4990" s="273">
        <v>28.28</v>
      </c>
      <c r="L4990" s="272" t="s">
        <v>7090</v>
      </c>
    </row>
    <row r="4991" spans="1:12">
      <c r="A4991" s="272" t="s">
        <v>10732</v>
      </c>
      <c r="B4991" s="272" t="s">
        <v>10733</v>
      </c>
      <c r="C4991" s="272" t="s">
        <v>10037</v>
      </c>
      <c r="D4991" s="272" t="s">
        <v>10986</v>
      </c>
      <c r="E4991" s="273" t="s">
        <v>7087</v>
      </c>
      <c r="F4991" s="272" t="s">
        <v>7087</v>
      </c>
      <c r="G4991" s="272">
        <v>104198</v>
      </c>
      <c r="H4991" s="272" t="s">
        <v>12231</v>
      </c>
      <c r="I4991" s="272" t="s">
        <v>17</v>
      </c>
      <c r="J4991" s="272" t="s">
        <v>7089</v>
      </c>
      <c r="K4991" s="273">
        <v>7.43</v>
      </c>
      <c r="L4991" s="272" t="s">
        <v>7090</v>
      </c>
    </row>
    <row r="4992" spans="1:12">
      <c r="A4992" s="272" t="s">
        <v>10732</v>
      </c>
      <c r="B4992" s="272" t="s">
        <v>10733</v>
      </c>
      <c r="C4992" s="272" t="s">
        <v>10037</v>
      </c>
      <c r="D4992" s="272" t="s">
        <v>10986</v>
      </c>
      <c r="E4992" s="273" t="s">
        <v>7087</v>
      </c>
      <c r="F4992" s="272" t="s">
        <v>7087</v>
      </c>
      <c r="G4992" s="272">
        <v>104199</v>
      </c>
      <c r="H4992" s="272" t="s">
        <v>12232</v>
      </c>
      <c r="I4992" s="272" t="s">
        <v>17</v>
      </c>
      <c r="J4992" s="272" t="s">
        <v>7089</v>
      </c>
      <c r="K4992" s="273">
        <v>7.21</v>
      </c>
      <c r="L4992" s="272" t="s">
        <v>7090</v>
      </c>
    </row>
    <row r="4993" spans="1:12">
      <c r="A4993" s="272" t="s">
        <v>10732</v>
      </c>
      <c r="B4993" s="272" t="s">
        <v>10733</v>
      </c>
      <c r="C4993" s="272" t="s">
        <v>10037</v>
      </c>
      <c r="D4993" s="272" t="s">
        <v>10986</v>
      </c>
      <c r="E4993" s="273" t="s">
        <v>7087</v>
      </c>
      <c r="F4993" s="272" t="s">
        <v>7087</v>
      </c>
      <c r="G4993" s="272">
        <v>104200</v>
      </c>
      <c r="H4993" s="272" t="s">
        <v>12233</v>
      </c>
      <c r="I4993" s="272" t="s">
        <v>17</v>
      </c>
      <c r="J4993" s="272" t="s">
        <v>7089</v>
      </c>
      <c r="K4993" s="273">
        <v>5.84</v>
      </c>
      <c r="L4993" s="272" t="s">
        <v>7090</v>
      </c>
    </row>
    <row r="4994" spans="1:12">
      <c r="A4994" s="272" t="s">
        <v>10732</v>
      </c>
      <c r="B4994" s="272" t="s">
        <v>10733</v>
      </c>
      <c r="C4994" s="272" t="s">
        <v>10037</v>
      </c>
      <c r="D4994" s="272" t="s">
        <v>10986</v>
      </c>
      <c r="E4994" s="273" t="s">
        <v>7087</v>
      </c>
      <c r="F4994" s="272" t="s">
        <v>7087</v>
      </c>
      <c r="G4994" s="272">
        <v>104201</v>
      </c>
      <c r="H4994" s="272" t="s">
        <v>12234</v>
      </c>
      <c r="I4994" s="272" t="s">
        <v>17</v>
      </c>
      <c r="J4994" s="272" t="s">
        <v>7089</v>
      </c>
      <c r="K4994" s="273">
        <v>18.48</v>
      </c>
      <c r="L4994" s="272" t="s">
        <v>7090</v>
      </c>
    </row>
    <row r="4995" spans="1:12">
      <c r="A4995" s="272" t="s">
        <v>10732</v>
      </c>
      <c r="B4995" s="272" t="s">
        <v>10733</v>
      </c>
      <c r="C4995" s="272" t="s">
        <v>10037</v>
      </c>
      <c r="D4995" s="272" t="s">
        <v>10986</v>
      </c>
      <c r="E4995" s="273" t="s">
        <v>7087</v>
      </c>
      <c r="F4995" s="272" t="s">
        <v>7087</v>
      </c>
      <c r="G4995" s="272">
        <v>104202</v>
      </c>
      <c r="H4995" s="272" t="s">
        <v>12235</v>
      </c>
      <c r="I4995" s="272" t="s">
        <v>17</v>
      </c>
      <c r="J4995" s="272" t="s">
        <v>7089</v>
      </c>
      <c r="K4995" s="273">
        <v>10.64</v>
      </c>
      <c r="L4995" s="272" t="s">
        <v>7090</v>
      </c>
    </row>
    <row r="4996" spans="1:12">
      <c r="A4996" s="272" t="s">
        <v>10732</v>
      </c>
      <c r="B4996" s="272" t="s">
        <v>10733</v>
      </c>
      <c r="C4996" s="272" t="s">
        <v>10037</v>
      </c>
      <c r="D4996" s="272" t="s">
        <v>10986</v>
      </c>
      <c r="E4996" s="273" t="s">
        <v>7087</v>
      </c>
      <c r="F4996" s="272" t="s">
        <v>7087</v>
      </c>
      <c r="G4996" s="272">
        <v>104317</v>
      </c>
      <c r="H4996" s="272" t="s">
        <v>12236</v>
      </c>
      <c r="I4996" s="272" t="s">
        <v>17</v>
      </c>
      <c r="J4996" s="272" t="s">
        <v>7147</v>
      </c>
      <c r="K4996" s="273">
        <v>6.52</v>
      </c>
      <c r="L4996" s="272" t="s">
        <v>7090</v>
      </c>
    </row>
    <row r="4997" spans="1:12">
      <c r="A4997" s="272" t="s">
        <v>10732</v>
      </c>
      <c r="B4997" s="272" t="s">
        <v>10733</v>
      </c>
      <c r="C4997" s="272" t="s">
        <v>10037</v>
      </c>
      <c r="D4997" s="272" t="s">
        <v>10986</v>
      </c>
      <c r="E4997" s="273" t="s">
        <v>7087</v>
      </c>
      <c r="F4997" s="272" t="s">
        <v>7087</v>
      </c>
      <c r="G4997" s="272">
        <v>104318</v>
      </c>
      <c r="H4997" s="272" t="s">
        <v>12237</v>
      </c>
      <c r="I4997" s="272" t="s">
        <v>17</v>
      </c>
      <c r="J4997" s="272" t="s">
        <v>7147</v>
      </c>
      <c r="K4997" s="273">
        <v>7.1</v>
      </c>
      <c r="L4997" s="272" t="s">
        <v>7090</v>
      </c>
    </row>
    <row r="4998" spans="1:12">
      <c r="A4998" s="272" t="s">
        <v>10732</v>
      </c>
      <c r="B4998" s="272" t="s">
        <v>10733</v>
      </c>
      <c r="C4998" s="272" t="s">
        <v>10037</v>
      </c>
      <c r="D4998" s="272" t="s">
        <v>10986</v>
      </c>
      <c r="E4998" s="273" t="s">
        <v>7087</v>
      </c>
      <c r="F4998" s="272" t="s">
        <v>7087</v>
      </c>
      <c r="G4998" s="272">
        <v>104319</v>
      </c>
      <c r="H4998" s="272" t="s">
        <v>12238</v>
      </c>
      <c r="I4998" s="272" t="s">
        <v>17</v>
      </c>
      <c r="J4998" s="272" t="s">
        <v>7147</v>
      </c>
      <c r="K4998" s="273">
        <v>9.6300000000000008</v>
      </c>
      <c r="L4998" s="272" t="s">
        <v>7090</v>
      </c>
    </row>
    <row r="4999" spans="1:12">
      <c r="A4999" s="272" t="s">
        <v>10732</v>
      </c>
      <c r="B4999" s="272" t="s">
        <v>10733</v>
      </c>
      <c r="C4999" s="272" t="s">
        <v>10037</v>
      </c>
      <c r="D4999" s="272" t="s">
        <v>10986</v>
      </c>
      <c r="E4999" s="273" t="s">
        <v>7087</v>
      </c>
      <c r="F4999" s="272" t="s">
        <v>7087</v>
      </c>
      <c r="G4999" s="272">
        <v>104320</v>
      </c>
      <c r="H4999" s="272" t="s">
        <v>12239</v>
      </c>
      <c r="I4999" s="272" t="s">
        <v>17</v>
      </c>
      <c r="J4999" s="272" t="s">
        <v>7147</v>
      </c>
      <c r="K4999" s="273">
        <v>11.51</v>
      </c>
      <c r="L4999" s="272" t="s">
        <v>7090</v>
      </c>
    </row>
    <row r="5000" spans="1:12">
      <c r="A5000" s="272" t="s">
        <v>10732</v>
      </c>
      <c r="B5000" s="272" t="s">
        <v>10733</v>
      </c>
      <c r="C5000" s="272" t="s">
        <v>10037</v>
      </c>
      <c r="D5000" s="272" t="s">
        <v>10986</v>
      </c>
      <c r="E5000" s="273" t="s">
        <v>7087</v>
      </c>
      <c r="F5000" s="272" t="s">
        <v>7087</v>
      </c>
      <c r="G5000" s="272">
        <v>104321</v>
      </c>
      <c r="H5000" s="272" t="s">
        <v>12240</v>
      </c>
      <c r="I5000" s="272" t="s">
        <v>17</v>
      </c>
      <c r="J5000" s="272" t="s">
        <v>7147</v>
      </c>
      <c r="K5000" s="273">
        <v>4.97</v>
      </c>
      <c r="L5000" s="272" t="s">
        <v>7090</v>
      </c>
    </row>
    <row r="5001" spans="1:12">
      <c r="A5001" s="272" t="s">
        <v>10732</v>
      </c>
      <c r="B5001" s="272" t="s">
        <v>10733</v>
      </c>
      <c r="C5001" s="272" t="s">
        <v>10037</v>
      </c>
      <c r="D5001" s="272" t="s">
        <v>10986</v>
      </c>
      <c r="E5001" s="273" t="s">
        <v>7087</v>
      </c>
      <c r="F5001" s="272" t="s">
        <v>7087</v>
      </c>
      <c r="G5001" s="272">
        <v>104322</v>
      </c>
      <c r="H5001" s="272" t="s">
        <v>12241</v>
      </c>
      <c r="I5001" s="272" t="s">
        <v>17</v>
      </c>
      <c r="J5001" s="272" t="s">
        <v>7147</v>
      </c>
      <c r="K5001" s="273">
        <v>7.21</v>
      </c>
      <c r="L5001" s="272" t="s">
        <v>7090</v>
      </c>
    </row>
    <row r="5002" spans="1:12">
      <c r="A5002" s="272" t="s">
        <v>10732</v>
      </c>
      <c r="B5002" s="272" t="s">
        <v>10733</v>
      </c>
      <c r="C5002" s="272" t="s">
        <v>10037</v>
      </c>
      <c r="D5002" s="272" t="s">
        <v>10986</v>
      </c>
      <c r="E5002" s="273" t="s">
        <v>7087</v>
      </c>
      <c r="F5002" s="272" t="s">
        <v>7087</v>
      </c>
      <c r="G5002" s="272">
        <v>104323</v>
      </c>
      <c r="H5002" s="272" t="s">
        <v>12242</v>
      </c>
      <c r="I5002" s="272" t="s">
        <v>17</v>
      </c>
      <c r="J5002" s="272" t="s">
        <v>7147</v>
      </c>
      <c r="K5002" s="273">
        <v>9.08</v>
      </c>
      <c r="L5002" s="272" t="s">
        <v>7090</v>
      </c>
    </row>
    <row r="5003" spans="1:12">
      <c r="A5003" s="272" t="s">
        <v>10732</v>
      </c>
      <c r="B5003" s="272" t="s">
        <v>10733</v>
      </c>
      <c r="C5003" s="272" t="s">
        <v>10037</v>
      </c>
      <c r="D5003" s="272" t="s">
        <v>10986</v>
      </c>
      <c r="E5003" s="273" t="s">
        <v>7087</v>
      </c>
      <c r="F5003" s="272" t="s">
        <v>7087</v>
      </c>
      <c r="G5003" s="272">
        <v>104324</v>
      </c>
      <c r="H5003" s="272" t="s">
        <v>12243</v>
      </c>
      <c r="I5003" s="272" t="s">
        <v>17</v>
      </c>
      <c r="J5003" s="272" t="s">
        <v>7147</v>
      </c>
      <c r="K5003" s="273">
        <v>13.62</v>
      </c>
      <c r="L5003" s="272" t="s">
        <v>7090</v>
      </c>
    </row>
    <row r="5004" spans="1:12">
      <c r="A5004" s="272" t="s">
        <v>10732</v>
      </c>
      <c r="B5004" s="272" t="s">
        <v>10733</v>
      </c>
      <c r="C5004" s="272" t="s">
        <v>10037</v>
      </c>
      <c r="D5004" s="272" t="s">
        <v>10986</v>
      </c>
      <c r="E5004" s="273" t="s">
        <v>7087</v>
      </c>
      <c r="F5004" s="272" t="s">
        <v>7087</v>
      </c>
      <c r="G5004" s="272">
        <v>104341</v>
      </c>
      <c r="H5004" s="272" t="s">
        <v>12244</v>
      </c>
      <c r="I5004" s="272" t="s">
        <v>17</v>
      </c>
      <c r="J5004" s="272" t="s">
        <v>7147</v>
      </c>
      <c r="K5004" s="273">
        <v>10.54</v>
      </c>
      <c r="L5004" s="272" t="s">
        <v>7090</v>
      </c>
    </row>
    <row r="5005" spans="1:12">
      <c r="A5005" s="272" t="s">
        <v>10732</v>
      </c>
      <c r="B5005" s="272" t="s">
        <v>10733</v>
      </c>
      <c r="C5005" s="272" t="s">
        <v>10037</v>
      </c>
      <c r="D5005" s="272" t="s">
        <v>10986</v>
      </c>
      <c r="E5005" s="273" t="s">
        <v>7087</v>
      </c>
      <c r="F5005" s="272" t="s">
        <v>7087</v>
      </c>
      <c r="G5005" s="272">
        <v>104343</v>
      </c>
      <c r="H5005" s="272" t="s">
        <v>12245</v>
      </c>
      <c r="I5005" s="272" t="s">
        <v>17</v>
      </c>
      <c r="J5005" s="272" t="s">
        <v>7147</v>
      </c>
      <c r="K5005" s="273">
        <v>33.29</v>
      </c>
      <c r="L5005" s="272" t="s">
        <v>7090</v>
      </c>
    </row>
    <row r="5006" spans="1:12">
      <c r="A5006" s="272" t="s">
        <v>10732</v>
      </c>
      <c r="B5006" s="272" t="s">
        <v>10733</v>
      </c>
      <c r="C5006" s="272" t="s">
        <v>10037</v>
      </c>
      <c r="D5006" s="272" t="s">
        <v>10986</v>
      </c>
      <c r="E5006" s="273" t="s">
        <v>7087</v>
      </c>
      <c r="F5006" s="272" t="s">
        <v>7087</v>
      </c>
      <c r="G5006" s="272">
        <v>104344</v>
      </c>
      <c r="H5006" s="272" t="s">
        <v>12246</v>
      </c>
      <c r="I5006" s="272" t="s">
        <v>17</v>
      </c>
      <c r="J5006" s="272" t="s">
        <v>7147</v>
      </c>
      <c r="K5006" s="273">
        <v>39.729999999999997</v>
      </c>
      <c r="L5006" s="272" t="s">
        <v>7090</v>
      </c>
    </row>
    <row r="5007" spans="1:12">
      <c r="A5007" s="272" t="s">
        <v>10732</v>
      </c>
      <c r="B5007" s="272" t="s">
        <v>10733</v>
      </c>
      <c r="C5007" s="272" t="s">
        <v>10037</v>
      </c>
      <c r="D5007" s="272" t="s">
        <v>10986</v>
      </c>
      <c r="E5007" s="273" t="s">
        <v>7087</v>
      </c>
      <c r="F5007" s="272" t="s">
        <v>7087</v>
      </c>
      <c r="G5007" s="272">
        <v>104345</v>
      </c>
      <c r="H5007" s="272" t="s">
        <v>12247</v>
      </c>
      <c r="I5007" s="272" t="s">
        <v>17</v>
      </c>
      <c r="J5007" s="272" t="s">
        <v>7147</v>
      </c>
      <c r="K5007" s="273">
        <v>41.63</v>
      </c>
      <c r="L5007" s="272" t="s">
        <v>7090</v>
      </c>
    </row>
    <row r="5008" spans="1:12">
      <c r="A5008" s="272" t="s">
        <v>10732</v>
      </c>
      <c r="B5008" s="272" t="s">
        <v>10733</v>
      </c>
      <c r="C5008" s="272" t="s">
        <v>10037</v>
      </c>
      <c r="D5008" s="272" t="s">
        <v>10986</v>
      </c>
      <c r="E5008" s="273" t="s">
        <v>7087</v>
      </c>
      <c r="F5008" s="272" t="s">
        <v>7087</v>
      </c>
      <c r="G5008" s="272">
        <v>104346</v>
      </c>
      <c r="H5008" s="272" t="s">
        <v>12248</v>
      </c>
      <c r="I5008" s="272" t="s">
        <v>17</v>
      </c>
      <c r="J5008" s="272" t="s">
        <v>7147</v>
      </c>
      <c r="K5008" s="273">
        <v>43.9</v>
      </c>
      <c r="L5008" s="272" t="s">
        <v>7090</v>
      </c>
    </row>
    <row r="5009" spans="1:12">
      <c r="A5009" s="272" t="s">
        <v>10732</v>
      </c>
      <c r="B5009" s="272" t="s">
        <v>10733</v>
      </c>
      <c r="C5009" s="272" t="s">
        <v>10037</v>
      </c>
      <c r="D5009" s="272" t="s">
        <v>10986</v>
      </c>
      <c r="E5009" s="273" t="s">
        <v>7087</v>
      </c>
      <c r="F5009" s="272" t="s">
        <v>7087</v>
      </c>
      <c r="G5009" s="272">
        <v>104347</v>
      </c>
      <c r="H5009" s="272" t="s">
        <v>12249</v>
      </c>
      <c r="I5009" s="272" t="s">
        <v>17</v>
      </c>
      <c r="J5009" s="272" t="s">
        <v>7147</v>
      </c>
      <c r="K5009" s="273">
        <v>46.34</v>
      </c>
      <c r="L5009" s="272" t="s">
        <v>7090</v>
      </c>
    </row>
    <row r="5010" spans="1:12">
      <c r="A5010" s="272" t="s">
        <v>10732</v>
      </c>
      <c r="B5010" s="272" t="s">
        <v>10733</v>
      </c>
      <c r="C5010" s="272" t="s">
        <v>10037</v>
      </c>
      <c r="D5010" s="272" t="s">
        <v>10986</v>
      </c>
      <c r="E5010" s="273" t="s">
        <v>7087</v>
      </c>
      <c r="F5010" s="272" t="s">
        <v>7087</v>
      </c>
      <c r="G5010" s="272">
        <v>104348</v>
      </c>
      <c r="H5010" s="272" t="s">
        <v>12250</v>
      </c>
      <c r="I5010" s="272" t="s">
        <v>17</v>
      </c>
      <c r="J5010" s="272" t="s">
        <v>7147</v>
      </c>
      <c r="K5010" s="273">
        <v>9.9499999999999993</v>
      </c>
      <c r="L5010" s="272" t="s">
        <v>7090</v>
      </c>
    </row>
    <row r="5011" spans="1:12">
      <c r="A5011" s="272" t="s">
        <v>10732</v>
      </c>
      <c r="B5011" s="272" t="s">
        <v>10733</v>
      </c>
      <c r="C5011" s="272" t="s">
        <v>10037</v>
      </c>
      <c r="D5011" s="272" t="s">
        <v>10986</v>
      </c>
      <c r="E5011" s="273" t="s">
        <v>7087</v>
      </c>
      <c r="F5011" s="272" t="s">
        <v>7087</v>
      </c>
      <c r="G5011" s="272">
        <v>104350</v>
      </c>
      <c r="H5011" s="272" t="s">
        <v>12251</v>
      </c>
      <c r="I5011" s="272" t="s">
        <v>17</v>
      </c>
      <c r="J5011" s="272" t="s">
        <v>7147</v>
      </c>
      <c r="K5011" s="273">
        <v>29.26</v>
      </c>
      <c r="L5011" s="272" t="s">
        <v>7090</v>
      </c>
    </row>
    <row r="5012" spans="1:12">
      <c r="A5012" s="272" t="s">
        <v>10732</v>
      </c>
      <c r="B5012" s="272" t="s">
        <v>10733</v>
      </c>
      <c r="C5012" s="272" t="s">
        <v>10037</v>
      </c>
      <c r="D5012" s="272" t="s">
        <v>10986</v>
      </c>
      <c r="E5012" s="273" t="s">
        <v>7087</v>
      </c>
      <c r="F5012" s="272" t="s">
        <v>7087</v>
      </c>
      <c r="G5012" s="272">
        <v>104351</v>
      </c>
      <c r="H5012" s="272" t="s">
        <v>12252</v>
      </c>
      <c r="I5012" s="272" t="s">
        <v>17</v>
      </c>
      <c r="J5012" s="272" t="s">
        <v>7147</v>
      </c>
      <c r="K5012" s="273">
        <v>20.6</v>
      </c>
      <c r="L5012" s="272" t="s">
        <v>7090</v>
      </c>
    </row>
    <row r="5013" spans="1:12">
      <c r="A5013" s="272" t="s">
        <v>10732</v>
      </c>
      <c r="B5013" s="272" t="s">
        <v>10733</v>
      </c>
      <c r="C5013" s="272" t="s">
        <v>10037</v>
      </c>
      <c r="D5013" s="272" t="s">
        <v>10986</v>
      </c>
      <c r="E5013" s="273" t="s">
        <v>7087</v>
      </c>
      <c r="F5013" s="272" t="s">
        <v>7087</v>
      </c>
      <c r="G5013" s="272">
        <v>104352</v>
      </c>
      <c r="H5013" s="272" t="s">
        <v>12253</v>
      </c>
      <c r="I5013" s="272" t="s">
        <v>17</v>
      </c>
      <c r="J5013" s="272" t="s">
        <v>7147</v>
      </c>
      <c r="K5013" s="273">
        <v>38.53</v>
      </c>
      <c r="L5013" s="272" t="s">
        <v>7090</v>
      </c>
    </row>
    <row r="5014" spans="1:12">
      <c r="A5014" s="272" t="s">
        <v>10732</v>
      </c>
      <c r="B5014" s="272" t="s">
        <v>10733</v>
      </c>
      <c r="C5014" s="272" t="s">
        <v>10037</v>
      </c>
      <c r="D5014" s="272" t="s">
        <v>10986</v>
      </c>
      <c r="E5014" s="273" t="s">
        <v>7087</v>
      </c>
      <c r="F5014" s="272" t="s">
        <v>7087</v>
      </c>
      <c r="G5014" s="272">
        <v>104353</v>
      </c>
      <c r="H5014" s="272" t="s">
        <v>12254</v>
      </c>
      <c r="I5014" s="272" t="s">
        <v>17</v>
      </c>
      <c r="J5014" s="272" t="s">
        <v>7147</v>
      </c>
      <c r="K5014" s="273">
        <v>40.43</v>
      </c>
      <c r="L5014" s="272" t="s">
        <v>7090</v>
      </c>
    </row>
    <row r="5015" spans="1:12">
      <c r="A5015" s="272" t="s">
        <v>10732</v>
      </c>
      <c r="B5015" s="272" t="s">
        <v>10733</v>
      </c>
      <c r="C5015" s="272" t="s">
        <v>10037</v>
      </c>
      <c r="D5015" s="272" t="s">
        <v>10986</v>
      </c>
      <c r="E5015" s="273" t="s">
        <v>7087</v>
      </c>
      <c r="F5015" s="272" t="s">
        <v>7087</v>
      </c>
      <c r="G5015" s="272">
        <v>104354</v>
      </c>
      <c r="H5015" s="272" t="s">
        <v>12255</v>
      </c>
      <c r="I5015" s="272" t="s">
        <v>17</v>
      </c>
      <c r="J5015" s="272" t="s">
        <v>7147</v>
      </c>
      <c r="K5015" s="273">
        <v>44.11</v>
      </c>
      <c r="L5015" s="272" t="s">
        <v>7090</v>
      </c>
    </row>
    <row r="5016" spans="1:12">
      <c r="A5016" s="272" t="s">
        <v>10732</v>
      </c>
      <c r="B5016" s="272" t="s">
        <v>10733</v>
      </c>
      <c r="C5016" s="272" t="s">
        <v>10037</v>
      </c>
      <c r="D5016" s="272" t="s">
        <v>10986</v>
      </c>
      <c r="E5016" s="273" t="s">
        <v>7087</v>
      </c>
      <c r="F5016" s="272" t="s">
        <v>7087</v>
      </c>
      <c r="G5016" s="272">
        <v>104355</v>
      </c>
      <c r="H5016" s="272" t="s">
        <v>12256</v>
      </c>
      <c r="I5016" s="272" t="s">
        <v>17</v>
      </c>
      <c r="J5016" s="272" t="s">
        <v>7147</v>
      </c>
      <c r="K5016" s="273">
        <v>46.55</v>
      </c>
      <c r="L5016" s="272" t="s">
        <v>7090</v>
      </c>
    </row>
    <row r="5017" spans="1:12">
      <c r="A5017" s="272" t="s">
        <v>10732</v>
      </c>
      <c r="B5017" s="272" t="s">
        <v>10733</v>
      </c>
      <c r="C5017" s="272" t="s">
        <v>10037</v>
      </c>
      <c r="D5017" s="272" t="s">
        <v>10986</v>
      </c>
      <c r="E5017" s="273" t="s">
        <v>7087</v>
      </c>
      <c r="F5017" s="272" t="s">
        <v>7087</v>
      </c>
      <c r="G5017" s="272">
        <v>104356</v>
      </c>
      <c r="H5017" s="272" t="s">
        <v>12257</v>
      </c>
      <c r="I5017" s="272" t="s">
        <v>17</v>
      </c>
      <c r="J5017" s="272" t="s">
        <v>7147</v>
      </c>
      <c r="K5017" s="273">
        <v>27.3</v>
      </c>
      <c r="L5017" s="272" t="s">
        <v>7090</v>
      </c>
    </row>
    <row r="5018" spans="1:12">
      <c r="A5018" s="272" t="s">
        <v>10732</v>
      </c>
      <c r="B5018" s="272" t="s">
        <v>10733</v>
      </c>
      <c r="C5018" s="272" t="s">
        <v>10037</v>
      </c>
      <c r="D5018" s="272" t="s">
        <v>10986</v>
      </c>
      <c r="E5018" s="273" t="s">
        <v>7087</v>
      </c>
      <c r="F5018" s="272" t="s">
        <v>7087</v>
      </c>
      <c r="G5018" s="272">
        <v>104357</v>
      </c>
      <c r="H5018" s="272" t="s">
        <v>12258</v>
      </c>
      <c r="I5018" s="272" t="s">
        <v>17</v>
      </c>
      <c r="J5018" s="272" t="s">
        <v>7147</v>
      </c>
      <c r="K5018" s="273">
        <v>18.399999999999999</v>
      </c>
      <c r="L5018" s="272" t="s">
        <v>7090</v>
      </c>
    </row>
    <row r="5019" spans="1:12">
      <c r="A5019" s="272" t="s">
        <v>10732</v>
      </c>
      <c r="B5019" s="272" t="s">
        <v>10733</v>
      </c>
      <c r="C5019" s="272" t="s">
        <v>10037</v>
      </c>
      <c r="D5019" s="272" t="s">
        <v>10986</v>
      </c>
      <c r="E5019" s="273" t="s">
        <v>7087</v>
      </c>
      <c r="F5019" s="272" t="s">
        <v>7087</v>
      </c>
      <c r="G5019" s="272">
        <v>104576</v>
      </c>
      <c r="H5019" s="272" t="s">
        <v>12259</v>
      </c>
      <c r="I5019" s="272" t="s">
        <v>17</v>
      </c>
      <c r="J5019" s="272" t="s">
        <v>7089</v>
      </c>
      <c r="K5019" s="273">
        <v>14.68</v>
      </c>
      <c r="L5019" s="272" t="s">
        <v>7090</v>
      </c>
    </row>
    <row r="5020" spans="1:12">
      <c r="A5020" s="272" t="s">
        <v>10732</v>
      </c>
      <c r="B5020" s="272" t="s">
        <v>10733</v>
      </c>
      <c r="C5020" s="272" t="s">
        <v>10037</v>
      </c>
      <c r="D5020" s="272" t="s">
        <v>10986</v>
      </c>
      <c r="E5020" s="273" t="s">
        <v>7087</v>
      </c>
      <c r="F5020" s="272" t="s">
        <v>7087</v>
      </c>
      <c r="G5020" s="272">
        <v>104577</v>
      </c>
      <c r="H5020" s="272" t="s">
        <v>12260</v>
      </c>
      <c r="I5020" s="272" t="s">
        <v>17</v>
      </c>
      <c r="J5020" s="272" t="s">
        <v>7089</v>
      </c>
      <c r="K5020" s="273">
        <v>19.63</v>
      </c>
      <c r="L5020" s="272" t="s">
        <v>7090</v>
      </c>
    </row>
    <row r="5021" spans="1:12">
      <c r="A5021" s="272" t="s">
        <v>10732</v>
      </c>
      <c r="B5021" s="272" t="s">
        <v>10733</v>
      </c>
      <c r="C5021" s="272" t="s">
        <v>10037</v>
      </c>
      <c r="D5021" s="272" t="s">
        <v>10986</v>
      </c>
      <c r="E5021" s="273" t="s">
        <v>7087</v>
      </c>
      <c r="F5021" s="272" t="s">
        <v>7087</v>
      </c>
      <c r="G5021" s="272">
        <v>104578</v>
      </c>
      <c r="H5021" s="272" t="s">
        <v>12261</v>
      </c>
      <c r="I5021" s="272" t="s">
        <v>17</v>
      </c>
      <c r="J5021" s="272" t="s">
        <v>7089</v>
      </c>
      <c r="K5021" s="273">
        <v>21.04</v>
      </c>
      <c r="L5021" s="272" t="s">
        <v>7090</v>
      </c>
    </row>
    <row r="5022" spans="1:12">
      <c r="A5022" s="272" t="s">
        <v>10732</v>
      </c>
      <c r="B5022" s="272" t="s">
        <v>10733</v>
      </c>
      <c r="C5022" s="272" t="s">
        <v>10037</v>
      </c>
      <c r="D5022" s="272" t="s">
        <v>10986</v>
      </c>
      <c r="E5022" s="273" t="s">
        <v>7087</v>
      </c>
      <c r="F5022" s="272" t="s">
        <v>7087</v>
      </c>
      <c r="G5022" s="272">
        <v>104579</v>
      </c>
      <c r="H5022" s="272" t="s">
        <v>12262</v>
      </c>
      <c r="I5022" s="272" t="s">
        <v>17</v>
      </c>
      <c r="J5022" s="272" t="s">
        <v>7089</v>
      </c>
      <c r="K5022" s="273">
        <v>27.58</v>
      </c>
      <c r="L5022" s="272" t="s">
        <v>7090</v>
      </c>
    </row>
    <row r="5023" spans="1:12">
      <c r="A5023" s="272" t="s">
        <v>10732</v>
      </c>
      <c r="B5023" s="272" t="s">
        <v>10733</v>
      </c>
      <c r="C5023" s="272" t="s">
        <v>10037</v>
      </c>
      <c r="D5023" s="272" t="s">
        <v>10986</v>
      </c>
      <c r="E5023" s="273" t="s">
        <v>7087</v>
      </c>
      <c r="F5023" s="272" t="s">
        <v>7087</v>
      </c>
      <c r="G5023" s="272">
        <v>104581</v>
      </c>
      <c r="H5023" s="272" t="s">
        <v>12263</v>
      </c>
      <c r="I5023" s="272" t="s">
        <v>17</v>
      </c>
      <c r="J5023" s="272" t="s">
        <v>7089</v>
      </c>
      <c r="K5023" s="273">
        <v>13.4</v>
      </c>
      <c r="L5023" s="272" t="s">
        <v>7090</v>
      </c>
    </row>
    <row r="5024" spans="1:12">
      <c r="A5024" s="272" t="s">
        <v>10732</v>
      </c>
      <c r="B5024" s="272" t="s">
        <v>10733</v>
      </c>
      <c r="C5024" s="272" t="s">
        <v>10037</v>
      </c>
      <c r="D5024" s="272" t="s">
        <v>10986</v>
      </c>
      <c r="E5024" s="273" t="s">
        <v>7087</v>
      </c>
      <c r="F5024" s="272" t="s">
        <v>7087</v>
      </c>
      <c r="G5024" s="272">
        <v>104582</v>
      </c>
      <c r="H5024" s="272" t="s">
        <v>12264</v>
      </c>
      <c r="I5024" s="272" t="s">
        <v>17</v>
      </c>
      <c r="J5024" s="272" t="s">
        <v>7089</v>
      </c>
      <c r="K5024" s="273">
        <v>17.07</v>
      </c>
      <c r="L5024" s="272" t="s">
        <v>7090</v>
      </c>
    </row>
    <row r="5025" spans="1:12">
      <c r="A5025" s="272" t="s">
        <v>10732</v>
      </c>
      <c r="B5025" s="272" t="s">
        <v>10733</v>
      </c>
      <c r="C5025" s="272" t="s">
        <v>10037</v>
      </c>
      <c r="D5025" s="272" t="s">
        <v>10986</v>
      </c>
      <c r="E5025" s="273" t="s">
        <v>7087</v>
      </c>
      <c r="F5025" s="272" t="s">
        <v>7087</v>
      </c>
      <c r="G5025" s="272">
        <v>104583</v>
      </c>
      <c r="H5025" s="272" t="s">
        <v>12265</v>
      </c>
      <c r="I5025" s="272" t="s">
        <v>17</v>
      </c>
      <c r="J5025" s="272" t="s">
        <v>7089</v>
      </c>
      <c r="K5025" s="273">
        <v>27.2</v>
      </c>
      <c r="L5025" s="272" t="s">
        <v>7090</v>
      </c>
    </row>
    <row r="5026" spans="1:12">
      <c r="A5026" s="272" t="s">
        <v>10732</v>
      </c>
      <c r="B5026" s="272" t="s">
        <v>10733</v>
      </c>
      <c r="C5026" s="272" t="s">
        <v>10037</v>
      </c>
      <c r="D5026" s="272" t="s">
        <v>10986</v>
      </c>
      <c r="E5026" s="273" t="s">
        <v>7087</v>
      </c>
      <c r="F5026" s="272" t="s">
        <v>7087</v>
      </c>
      <c r="G5026" s="272">
        <v>104584</v>
      </c>
      <c r="H5026" s="272" t="s">
        <v>12266</v>
      </c>
      <c r="I5026" s="272" t="s">
        <v>17</v>
      </c>
      <c r="J5026" s="272" t="s">
        <v>7089</v>
      </c>
      <c r="K5026" s="273">
        <v>32.64</v>
      </c>
      <c r="L5026" s="272" t="s">
        <v>7090</v>
      </c>
    </row>
    <row r="5027" spans="1:12">
      <c r="A5027" s="272" t="s">
        <v>10732</v>
      </c>
      <c r="B5027" s="272" t="s">
        <v>10733</v>
      </c>
      <c r="C5027" s="272" t="s">
        <v>12267</v>
      </c>
      <c r="D5027" s="272" t="s">
        <v>12268</v>
      </c>
      <c r="E5027" s="273" t="s">
        <v>7087</v>
      </c>
      <c r="F5027" s="272" t="s">
        <v>7087</v>
      </c>
      <c r="G5027" s="272">
        <v>97895</v>
      </c>
      <c r="H5027" s="272" t="s">
        <v>12269</v>
      </c>
      <c r="I5027" s="272" t="s">
        <v>17</v>
      </c>
      <c r="J5027" s="272" t="s">
        <v>7089</v>
      </c>
      <c r="K5027" s="273">
        <v>133.25</v>
      </c>
      <c r="L5027" s="272" t="s">
        <v>7090</v>
      </c>
    </row>
    <row r="5028" spans="1:12">
      <c r="A5028" s="272" t="s">
        <v>10732</v>
      </c>
      <c r="B5028" s="272" t="s">
        <v>10733</v>
      </c>
      <c r="C5028" s="272" t="s">
        <v>12267</v>
      </c>
      <c r="D5028" s="272" t="s">
        <v>12268</v>
      </c>
      <c r="E5028" s="273" t="s">
        <v>7087</v>
      </c>
      <c r="F5028" s="272" t="s">
        <v>7087</v>
      </c>
      <c r="G5028" s="272">
        <v>97896</v>
      </c>
      <c r="H5028" s="272" t="s">
        <v>12270</v>
      </c>
      <c r="I5028" s="272" t="s">
        <v>17</v>
      </c>
      <c r="J5028" s="272" t="s">
        <v>7089</v>
      </c>
      <c r="K5028" s="273">
        <v>247.52</v>
      </c>
      <c r="L5028" s="272" t="s">
        <v>7090</v>
      </c>
    </row>
    <row r="5029" spans="1:12">
      <c r="A5029" s="272" t="s">
        <v>10732</v>
      </c>
      <c r="B5029" s="272" t="s">
        <v>10733</v>
      </c>
      <c r="C5029" s="272" t="s">
        <v>12267</v>
      </c>
      <c r="D5029" s="272" t="s">
        <v>12268</v>
      </c>
      <c r="E5029" s="273" t="s">
        <v>7087</v>
      </c>
      <c r="F5029" s="272" t="s">
        <v>7087</v>
      </c>
      <c r="G5029" s="272">
        <v>97897</v>
      </c>
      <c r="H5029" s="272" t="s">
        <v>12271</v>
      </c>
      <c r="I5029" s="272" t="s">
        <v>17</v>
      </c>
      <c r="J5029" s="272" t="s">
        <v>7089</v>
      </c>
      <c r="K5029" s="273">
        <v>322.64</v>
      </c>
      <c r="L5029" s="272" t="s">
        <v>7090</v>
      </c>
    </row>
    <row r="5030" spans="1:12">
      <c r="A5030" s="272" t="s">
        <v>10732</v>
      </c>
      <c r="B5030" s="272" t="s">
        <v>10733</v>
      </c>
      <c r="C5030" s="272" t="s">
        <v>12267</v>
      </c>
      <c r="D5030" s="272" t="s">
        <v>12268</v>
      </c>
      <c r="E5030" s="273" t="s">
        <v>7087</v>
      </c>
      <c r="F5030" s="272" t="s">
        <v>7087</v>
      </c>
      <c r="G5030" s="272">
        <v>97898</v>
      </c>
      <c r="H5030" s="272" t="s">
        <v>12272</v>
      </c>
      <c r="I5030" s="272" t="s">
        <v>17</v>
      </c>
      <c r="J5030" s="272" t="s">
        <v>7089</v>
      </c>
      <c r="K5030" s="273">
        <v>651.17999999999995</v>
      </c>
      <c r="L5030" s="272" t="s">
        <v>7090</v>
      </c>
    </row>
    <row r="5031" spans="1:12">
      <c r="A5031" s="272" t="s">
        <v>10732</v>
      </c>
      <c r="B5031" s="272" t="s">
        <v>10733</v>
      </c>
      <c r="C5031" s="272" t="s">
        <v>12267</v>
      </c>
      <c r="D5031" s="272" t="s">
        <v>12268</v>
      </c>
      <c r="E5031" s="273" t="s">
        <v>7087</v>
      </c>
      <c r="F5031" s="272" t="s">
        <v>7087</v>
      </c>
      <c r="G5031" s="272">
        <v>97900</v>
      </c>
      <c r="H5031" s="272" t="s">
        <v>12273</v>
      </c>
      <c r="I5031" s="272" t="s">
        <v>17</v>
      </c>
      <c r="J5031" s="272" t="s">
        <v>7089</v>
      </c>
      <c r="K5031" s="273">
        <v>173.87</v>
      </c>
      <c r="L5031" s="272" t="s">
        <v>7090</v>
      </c>
    </row>
    <row r="5032" spans="1:12">
      <c r="A5032" s="272" t="s">
        <v>10732</v>
      </c>
      <c r="B5032" s="272" t="s">
        <v>10733</v>
      </c>
      <c r="C5032" s="272" t="s">
        <v>12267</v>
      </c>
      <c r="D5032" s="272" t="s">
        <v>12268</v>
      </c>
      <c r="E5032" s="273" t="s">
        <v>7087</v>
      </c>
      <c r="F5032" s="272" t="s">
        <v>7087</v>
      </c>
      <c r="G5032" s="272">
        <v>97901</v>
      </c>
      <c r="H5032" s="272" t="s">
        <v>12274</v>
      </c>
      <c r="I5032" s="272" t="s">
        <v>17</v>
      </c>
      <c r="J5032" s="272" t="s">
        <v>7089</v>
      </c>
      <c r="K5032" s="273">
        <v>273.45</v>
      </c>
      <c r="L5032" s="272" t="s">
        <v>7090</v>
      </c>
    </row>
    <row r="5033" spans="1:12">
      <c r="A5033" s="272" t="s">
        <v>10732</v>
      </c>
      <c r="B5033" s="272" t="s">
        <v>10733</v>
      </c>
      <c r="C5033" s="272" t="s">
        <v>12267</v>
      </c>
      <c r="D5033" s="272" t="s">
        <v>12268</v>
      </c>
      <c r="E5033" s="273" t="s">
        <v>7087</v>
      </c>
      <c r="F5033" s="272" t="s">
        <v>7087</v>
      </c>
      <c r="G5033" s="272">
        <v>97902</v>
      </c>
      <c r="H5033" s="272" t="s">
        <v>12275</v>
      </c>
      <c r="I5033" s="272" t="s">
        <v>17</v>
      </c>
      <c r="J5033" s="272" t="s">
        <v>7089</v>
      </c>
      <c r="K5033" s="273">
        <v>532.19000000000005</v>
      </c>
      <c r="L5033" s="272" t="s">
        <v>7090</v>
      </c>
    </row>
    <row r="5034" spans="1:12">
      <c r="A5034" s="272" t="s">
        <v>10732</v>
      </c>
      <c r="B5034" s="272" t="s">
        <v>10733</v>
      </c>
      <c r="C5034" s="272" t="s">
        <v>12267</v>
      </c>
      <c r="D5034" s="272" t="s">
        <v>12268</v>
      </c>
      <c r="E5034" s="273" t="s">
        <v>7087</v>
      </c>
      <c r="F5034" s="272" t="s">
        <v>7087</v>
      </c>
      <c r="G5034" s="272">
        <v>97903</v>
      </c>
      <c r="H5034" s="272" t="s">
        <v>12276</v>
      </c>
      <c r="I5034" s="272" t="s">
        <v>17</v>
      </c>
      <c r="J5034" s="272" t="s">
        <v>7089</v>
      </c>
      <c r="K5034" s="273">
        <v>740.13</v>
      </c>
      <c r="L5034" s="272" t="s">
        <v>7090</v>
      </c>
    </row>
    <row r="5035" spans="1:12">
      <c r="A5035" s="272" t="s">
        <v>10732</v>
      </c>
      <c r="B5035" s="272" t="s">
        <v>10733</v>
      </c>
      <c r="C5035" s="272" t="s">
        <v>12267</v>
      </c>
      <c r="D5035" s="272" t="s">
        <v>12268</v>
      </c>
      <c r="E5035" s="273" t="s">
        <v>7087</v>
      </c>
      <c r="F5035" s="272" t="s">
        <v>7087</v>
      </c>
      <c r="G5035" s="272">
        <v>97904</v>
      </c>
      <c r="H5035" s="272" t="s">
        <v>12277</v>
      </c>
      <c r="I5035" s="272" t="s">
        <v>17</v>
      </c>
      <c r="J5035" s="272" t="s">
        <v>7089</v>
      </c>
      <c r="K5035" s="273">
        <v>878.15</v>
      </c>
      <c r="L5035" s="272" t="s">
        <v>7090</v>
      </c>
    </row>
    <row r="5036" spans="1:12">
      <c r="A5036" s="272" t="s">
        <v>10732</v>
      </c>
      <c r="B5036" s="272" t="s">
        <v>10733</v>
      </c>
      <c r="C5036" s="272" t="s">
        <v>12267</v>
      </c>
      <c r="D5036" s="272" t="s">
        <v>12268</v>
      </c>
      <c r="E5036" s="273" t="s">
        <v>7087</v>
      </c>
      <c r="F5036" s="272" t="s">
        <v>7087</v>
      </c>
      <c r="G5036" s="272">
        <v>97905</v>
      </c>
      <c r="H5036" s="272" t="s">
        <v>12278</v>
      </c>
      <c r="I5036" s="272" t="s">
        <v>17</v>
      </c>
      <c r="J5036" s="272" t="s">
        <v>7089</v>
      </c>
      <c r="K5036" s="273">
        <v>219.03</v>
      </c>
      <c r="L5036" s="272" t="s">
        <v>7090</v>
      </c>
    </row>
    <row r="5037" spans="1:12">
      <c r="A5037" s="272" t="s">
        <v>10732</v>
      </c>
      <c r="B5037" s="272" t="s">
        <v>10733</v>
      </c>
      <c r="C5037" s="272" t="s">
        <v>12267</v>
      </c>
      <c r="D5037" s="272" t="s">
        <v>12268</v>
      </c>
      <c r="E5037" s="273" t="s">
        <v>7087</v>
      </c>
      <c r="F5037" s="272" t="s">
        <v>7087</v>
      </c>
      <c r="G5037" s="272">
        <v>97906</v>
      </c>
      <c r="H5037" s="272" t="s">
        <v>12279</v>
      </c>
      <c r="I5037" s="272" t="s">
        <v>17</v>
      </c>
      <c r="J5037" s="272" t="s">
        <v>7089</v>
      </c>
      <c r="K5037" s="273">
        <v>406.84</v>
      </c>
      <c r="L5037" s="272" t="s">
        <v>7090</v>
      </c>
    </row>
    <row r="5038" spans="1:12">
      <c r="A5038" s="272" t="s">
        <v>10732</v>
      </c>
      <c r="B5038" s="272" t="s">
        <v>10733</v>
      </c>
      <c r="C5038" s="272" t="s">
        <v>12267</v>
      </c>
      <c r="D5038" s="272" t="s">
        <v>12268</v>
      </c>
      <c r="E5038" s="273" t="s">
        <v>7087</v>
      </c>
      <c r="F5038" s="272" t="s">
        <v>7087</v>
      </c>
      <c r="G5038" s="272">
        <v>97907</v>
      </c>
      <c r="H5038" s="272" t="s">
        <v>12280</v>
      </c>
      <c r="I5038" s="272" t="s">
        <v>17</v>
      </c>
      <c r="J5038" s="272" t="s">
        <v>7089</v>
      </c>
      <c r="K5038" s="273">
        <v>580.19000000000005</v>
      </c>
      <c r="L5038" s="272" t="s">
        <v>7090</v>
      </c>
    </row>
    <row r="5039" spans="1:12">
      <c r="A5039" s="272" t="s">
        <v>10732</v>
      </c>
      <c r="B5039" s="272" t="s">
        <v>10733</v>
      </c>
      <c r="C5039" s="272" t="s">
        <v>12267</v>
      </c>
      <c r="D5039" s="272" t="s">
        <v>12268</v>
      </c>
      <c r="E5039" s="273" t="s">
        <v>7087</v>
      </c>
      <c r="F5039" s="272" t="s">
        <v>7087</v>
      </c>
      <c r="G5039" s="272">
        <v>97908</v>
      </c>
      <c r="H5039" s="272" t="s">
        <v>12281</v>
      </c>
      <c r="I5039" s="272" t="s">
        <v>17</v>
      </c>
      <c r="J5039" s="272" t="s">
        <v>7089</v>
      </c>
      <c r="K5039" s="273">
        <v>688.88</v>
      </c>
      <c r="L5039" s="272" t="s">
        <v>7090</v>
      </c>
    </row>
    <row r="5040" spans="1:12">
      <c r="A5040" s="272" t="s">
        <v>10732</v>
      </c>
      <c r="B5040" s="272" t="s">
        <v>10733</v>
      </c>
      <c r="C5040" s="272" t="s">
        <v>12267</v>
      </c>
      <c r="D5040" s="272" t="s">
        <v>12268</v>
      </c>
      <c r="E5040" s="273" t="s">
        <v>7087</v>
      </c>
      <c r="F5040" s="272" t="s">
        <v>7087</v>
      </c>
      <c r="G5040" s="272">
        <v>98102</v>
      </c>
      <c r="H5040" s="272" t="s">
        <v>12282</v>
      </c>
      <c r="I5040" s="272" t="s">
        <v>17</v>
      </c>
      <c r="J5040" s="272" t="s">
        <v>7089</v>
      </c>
      <c r="K5040" s="273">
        <v>127.57</v>
      </c>
      <c r="L5040" s="272" t="s">
        <v>7090</v>
      </c>
    </row>
    <row r="5041" spans="1:12">
      <c r="A5041" s="272" t="s">
        <v>10732</v>
      </c>
      <c r="B5041" s="272" t="s">
        <v>10733</v>
      </c>
      <c r="C5041" s="272" t="s">
        <v>12267</v>
      </c>
      <c r="D5041" s="272" t="s">
        <v>12268</v>
      </c>
      <c r="E5041" s="273" t="s">
        <v>7087</v>
      </c>
      <c r="F5041" s="272" t="s">
        <v>7087</v>
      </c>
      <c r="G5041" s="272">
        <v>98104</v>
      </c>
      <c r="H5041" s="272" t="s">
        <v>12283</v>
      </c>
      <c r="I5041" s="272" t="s">
        <v>17</v>
      </c>
      <c r="J5041" s="272" t="s">
        <v>7089</v>
      </c>
      <c r="K5041" s="273">
        <v>345.48</v>
      </c>
      <c r="L5041" s="272" t="s">
        <v>7090</v>
      </c>
    </row>
    <row r="5042" spans="1:12">
      <c r="A5042" s="272" t="s">
        <v>10732</v>
      </c>
      <c r="B5042" s="272" t="s">
        <v>10733</v>
      </c>
      <c r="C5042" s="272" t="s">
        <v>12267</v>
      </c>
      <c r="D5042" s="272" t="s">
        <v>12268</v>
      </c>
      <c r="E5042" s="273" t="s">
        <v>7087</v>
      </c>
      <c r="F5042" s="272" t="s">
        <v>7087</v>
      </c>
      <c r="G5042" s="272">
        <v>98105</v>
      </c>
      <c r="H5042" s="272" t="s">
        <v>12284</v>
      </c>
      <c r="I5042" s="272" t="s">
        <v>17</v>
      </c>
      <c r="J5042" s="272" t="s">
        <v>7089</v>
      </c>
      <c r="K5042" s="273">
        <v>601.19000000000005</v>
      </c>
      <c r="L5042" s="272" t="s">
        <v>7090</v>
      </c>
    </row>
    <row r="5043" spans="1:12">
      <c r="A5043" s="272" t="s">
        <v>10732</v>
      </c>
      <c r="B5043" s="272" t="s">
        <v>10733</v>
      </c>
      <c r="C5043" s="272" t="s">
        <v>12267</v>
      </c>
      <c r="D5043" s="272" t="s">
        <v>12268</v>
      </c>
      <c r="E5043" s="273" t="s">
        <v>7087</v>
      </c>
      <c r="F5043" s="272" t="s">
        <v>7087</v>
      </c>
      <c r="G5043" s="272">
        <v>98106</v>
      </c>
      <c r="H5043" s="272" t="s">
        <v>12285</v>
      </c>
      <c r="I5043" s="272" t="s">
        <v>17</v>
      </c>
      <c r="J5043" s="272" t="s">
        <v>7089</v>
      </c>
      <c r="K5043" s="273">
        <v>992.5</v>
      </c>
      <c r="L5043" s="272" t="s">
        <v>7090</v>
      </c>
    </row>
    <row r="5044" spans="1:12">
      <c r="A5044" s="272" t="s">
        <v>10732</v>
      </c>
      <c r="B5044" s="272" t="s">
        <v>10733</v>
      </c>
      <c r="C5044" s="272" t="s">
        <v>12267</v>
      </c>
      <c r="D5044" s="272" t="s">
        <v>12268</v>
      </c>
      <c r="E5044" s="273" t="s">
        <v>7087</v>
      </c>
      <c r="F5044" s="272" t="s">
        <v>7087</v>
      </c>
      <c r="G5044" s="272">
        <v>98107</v>
      </c>
      <c r="H5044" s="272" t="s">
        <v>12286</v>
      </c>
      <c r="I5044" s="272" t="s">
        <v>17</v>
      </c>
      <c r="J5044" s="272" t="s">
        <v>7089</v>
      </c>
      <c r="K5044" s="273">
        <v>248.5</v>
      </c>
      <c r="L5044" s="272" t="s">
        <v>7090</v>
      </c>
    </row>
    <row r="5045" spans="1:12">
      <c r="A5045" s="272" t="s">
        <v>10732</v>
      </c>
      <c r="B5045" s="272" t="s">
        <v>10733</v>
      </c>
      <c r="C5045" s="272" t="s">
        <v>12267</v>
      </c>
      <c r="D5045" s="272" t="s">
        <v>12268</v>
      </c>
      <c r="E5045" s="273" t="s">
        <v>7087</v>
      </c>
      <c r="F5045" s="272" t="s">
        <v>7087</v>
      </c>
      <c r="G5045" s="272">
        <v>98108</v>
      </c>
      <c r="H5045" s="272" t="s">
        <v>12287</v>
      </c>
      <c r="I5045" s="272" t="s">
        <v>17</v>
      </c>
      <c r="J5045" s="272" t="s">
        <v>7089</v>
      </c>
      <c r="K5045" s="273">
        <v>444.58</v>
      </c>
      <c r="L5045" s="272" t="s">
        <v>7090</v>
      </c>
    </row>
    <row r="5046" spans="1:12">
      <c r="A5046" s="272" t="s">
        <v>10732</v>
      </c>
      <c r="B5046" s="272" t="s">
        <v>10733</v>
      </c>
      <c r="C5046" s="272" t="s">
        <v>12267</v>
      </c>
      <c r="D5046" s="272" t="s">
        <v>12268</v>
      </c>
      <c r="E5046" s="273" t="s">
        <v>7087</v>
      </c>
      <c r="F5046" s="272" t="s">
        <v>7087</v>
      </c>
      <c r="G5046" s="272">
        <v>99250</v>
      </c>
      <c r="H5046" s="272" t="s">
        <v>12288</v>
      </c>
      <c r="I5046" s="272" t="s">
        <v>17</v>
      </c>
      <c r="J5046" s="272" t="s">
        <v>7089</v>
      </c>
      <c r="K5046" s="273">
        <v>168.48</v>
      </c>
      <c r="L5046" s="272" t="s">
        <v>7090</v>
      </c>
    </row>
    <row r="5047" spans="1:12">
      <c r="A5047" s="272" t="s">
        <v>10732</v>
      </c>
      <c r="B5047" s="272" t="s">
        <v>10733</v>
      </c>
      <c r="C5047" s="272" t="s">
        <v>12267</v>
      </c>
      <c r="D5047" s="272" t="s">
        <v>12268</v>
      </c>
      <c r="E5047" s="273" t="s">
        <v>7087</v>
      </c>
      <c r="F5047" s="272" t="s">
        <v>7087</v>
      </c>
      <c r="G5047" s="272">
        <v>99251</v>
      </c>
      <c r="H5047" s="272" t="s">
        <v>12289</v>
      </c>
      <c r="I5047" s="272" t="s">
        <v>17</v>
      </c>
      <c r="J5047" s="272" t="s">
        <v>7089</v>
      </c>
      <c r="K5047" s="273">
        <v>264.2</v>
      </c>
      <c r="L5047" s="272" t="s">
        <v>7090</v>
      </c>
    </row>
    <row r="5048" spans="1:12">
      <c r="A5048" s="272" t="s">
        <v>10732</v>
      </c>
      <c r="B5048" s="272" t="s">
        <v>10733</v>
      </c>
      <c r="C5048" s="272" t="s">
        <v>12267</v>
      </c>
      <c r="D5048" s="272" t="s">
        <v>12268</v>
      </c>
      <c r="E5048" s="273" t="s">
        <v>7087</v>
      </c>
      <c r="F5048" s="272" t="s">
        <v>7087</v>
      </c>
      <c r="G5048" s="272">
        <v>99253</v>
      </c>
      <c r="H5048" s="272" t="s">
        <v>12290</v>
      </c>
      <c r="I5048" s="272" t="s">
        <v>17</v>
      </c>
      <c r="J5048" s="272" t="s">
        <v>7089</v>
      </c>
      <c r="K5048" s="273">
        <v>511.42</v>
      </c>
      <c r="L5048" s="272" t="s">
        <v>7090</v>
      </c>
    </row>
    <row r="5049" spans="1:12">
      <c r="A5049" s="272" t="s">
        <v>10732</v>
      </c>
      <c r="B5049" s="272" t="s">
        <v>10733</v>
      </c>
      <c r="C5049" s="272" t="s">
        <v>12267</v>
      </c>
      <c r="D5049" s="272" t="s">
        <v>12268</v>
      </c>
      <c r="E5049" s="273" t="s">
        <v>7087</v>
      </c>
      <c r="F5049" s="272" t="s">
        <v>7087</v>
      </c>
      <c r="G5049" s="272">
        <v>99255</v>
      </c>
      <c r="H5049" s="272" t="s">
        <v>12291</v>
      </c>
      <c r="I5049" s="272" t="s">
        <v>17</v>
      </c>
      <c r="J5049" s="272" t="s">
        <v>7089</v>
      </c>
      <c r="K5049" s="273">
        <v>711.66</v>
      </c>
      <c r="L5049" s="272" t="s">
        <v>7090</v>
      </c>
    </row>
    <row r="5050" spans="1:12">
      <c r="A5050" s="272" t="s">
        <v>10732</v>
      </c>
      <c r="B5050" s="272" t="s">
        <v>10733</v>
      </c>
      <c r="C5050" s="272" t="s">
        <v>12267</v>
      </c>
      <c r="D5050" s="272" t="s">
        <v>12268</v>
      </c>
      <c r="E5050" s="273" t="s">
        <v>7087</v>
      </c>
      <c r="F5050" s="272" t="s">
        <v>7087</v>
      </c>
      <c r="G5050" s="272">
        <v>99257</v>
      </c>
      <c r="H5050" s="272" t="s">
        <v>12292</v>
      </c>
      <c r="I5050" s="272" t="s">
        <v>17</v>
      </c>
      <c r="J5050" s="272" t="s">
        <v>7089</v>
      </c>
      <c r="K5050" s="273">
        <v>841.32</v>
      </c>
      <c r="L5050" s="272" t="s">
        <v>7090</v>
      </c>
    </row>
    <row r="5051" spans="1:12">
      <c r="A5051" s="272" t="s">
        <v>10732</v>
      </c>
      <c r="B5051" s="272" t="s">
        <v>10733</v>
      </c>
      <c r="C5051" s="272" t="s">
        <v>12267</v>
      </c>
      <c r="D5051" s="272" t="s">
        <v>12268</v>
      </c>
      <c r="E5051" s="273" t="s">
        <v>7087</v>
      </c>
      <c r="F5051" s="272" t="s">
        <v>7087</v>
      </c>
      <c r="G5051" s="272">
        <v>99258</v>
      </c>
      <c r="H5051" s="272" t="s">
        <v>12293</v>
      </c>
      <c r="I5051" s="272" t="s">
        <v>17</v>
      </c>
      <c r="J5051" s="272" t="s">
        <v>7089</v>
      </c>
      <c r="K5051" s="273">
        <v>213.16</v>
      </c>
      <c r="L5051" s="272" t="s">
        <v>7090</v>
      </c>
    </row>
    <row r="5052" spans="1:12">
      <c r="A5052" s="272" t="s">
        <v>10732</v>
      </c>
      <c r="B5052" s="272" t="s">
        <v>10733</v>
      </c>
      <c r="C5052" s="272" t="s">
        <v>12267</v>
      </c>
      <c r="D5052" s="272" t="s">
        <v>12268</v>
      </c>
      <c r="E5052" s="273" t="s">
        <v>7087</v>
      </c>
      <c r="F5052" s="272" t="s">
        <v>7087</v>
      </c>
      <c r="G5052" s="272">
        <v>99260</v>
      </c>
      <c r="H5052" s="272" t="s">
        <v>12294</v>
      </c>
      <c r="I5052" s="272" t="s">
        <v>17</v>
      </c>
      <c r="J5052" s="272" t="s">
        <v>7089</v>
      </c>
      <c r="K5052" s="273">
        <v>393.76</v>
      </c>
      <c r="L5052" s="272" t="s">
        <v>7090</v>
      </c>
    </row>
    <row r="5053" spans="1:12">
      <c r="A5053" s="272" t="s">
        <v>10732</v>
      </c>
      <c r="B5053" s="272" t="s">
        <v>10733</v>
      </c>
      <c r="C5053" s="272" t="s">
        <v>12267</v>
      </c>
      <c r="D5053" s="272" t="s">
        <v>12268</v>
      </c>
      <c r="E5053" s="273" t="s">
        <v>7087</v>
      </c>
      <c r="F5053" s="272" t="s">
        <v>7087</v>
      </c>
      <c r="G5053" s="272">
        <v>99262</v>
      </c>
      <c r="H5053" s="272" t="s">
        <v>12295</v>
      </c>
      <c r="I5053" s="272" t="s">
        <v>17</v>
      </c>
      <c r="J5053" s="272" t="s">
        <v>7089</v>
      </c>
      <c r="K5053" s="273">
        <v>561.52</v>
      </c>
      <c r="L5053" s="272" t="s">
        <v>7090</v>
      </c>
    </row>
    <row r="5054" spans="1:12">
      <c r="A5054" s="272" t="s">
        <v>10732</v>
      </c>
      <c r="B5054" s="272" t="s">
        <v>10733</v>
      </c>
      <c r="C5054" s="272" t="s">
        <v>12267</v>
      </c>
      <c r="D5054" s="272" t="s">
        <v>12268</v>
      </c>
      <c r="E5054" s="273" t="s">
        <v>7087</v>
      </c>
      <c r="F5054" s="272" t="s">
        <v>7087</v>
      </c>
      <c r="G5054" s="272">
        <v>99264</v>
      </c>
      <c r="H5054" s="272" t="s">
        <v>12296</v>
      </c>
      <c r="I5054" s="272" t="s">
        <v>17</v>
      </c>
      <c r="J5054" s="272" t="s">
        <v>7089</v>
      </c>
      <c r="K5054" s="273">
        <v>663.66</v>
      </c>
      <c r="L5054" s="272" t="s">
        <v>7090</v>
      </c>
    </row>
    <row r="5055" spans="1:12">
      <c r="A5055" s="272" t="s">
        <v>10732</v>
      </c>
      <c r="B5055" s="272" t="s">
        <v>10733</v>
      </c>
      <c r="C5055" s="272" t="s">
        <v>12267</v>
      </c>
      <c r="D5055" s="272" t="s">
        <v>12268</v>
      </c>
      <c r="E5055" s="273" t="s">
        <v>7087</v>
      </c>
      <c r="F5055" s="272" t="s">
        <v>7087</v>
      </c>
      <c r="G5055" s="272">
        <v>102587</v>
      </c>
      <c r="H5055" s="272" t="s">
        <v>12297</v>
      </c>
      <c r="I5055" s="272" t="s">
        <v>17</v>
      </c>
      <c r="J5055" s="272" t="s">
        <v>7147</v>
      </c>
      <c r="K5055" s="273">
        <v>3.46</v>
      </c>
      <c r="L5055" s="272" t="s">
        <v>7090</v>
      </c>
    </row>
    <row r="5056" spans="1:12">
      <c r="A5056" s="272" t="s">
        <v>10732</v>
      </c>
      <c r="B5056" s="272" t="s">
        <v>10733</v>
      </c>
      <c r="C5056" s="272" t="s">
        <v>12267</v>
      </c>
      <c r="D5056" s="272" t="s">
        <v>12268</v>
      </c>
      <c r="E5056" s="273" t="s">
        <v>7087</v>
      </c>
      <c r="F5056" s="272" t="s">
        <v>7087</v>
      </c>
      <c r="G5056" s="272">
        <v>102588</v>
      </c>
      <c r="H5056" s="272" t="s">
        <v>12298</v>
      </c>
      <c r="I5056" s="272" t="s">
        <v>17</v>
      </c>
      <c r="J5056" s="272" t="s">
        <v>7147</v>
      </c>
      <c r="K5056" s="273">
        <v>5.0199999999999996</v>
      </c>
      <c r="L5056" s="272" t="s">
        <v>7090</v>
      </c>
    </row>
    <row r="5057" spans="1:12">
      <c r="A5057" s="272" t="s">
        <v>10732</v>
      </c>
      <c r="B5057" s="272" t="s">
        <v>10733</v>
      </c>
      <c r="C5057" s="272" t="s">
        <v>12267</v>
      </c>
      <c r="D5057" s="272" t="s">
        <v>12268</v>
      </c>
      <c r="E5057" s="273" t="s">
        <v>7087</v>
      </c>
      <c r="F5057" s="272" t="s">
        <v>7087</v>
      </c>
      <c r="G5057" s="272">
        <v>102589</v>
      </c>
      <c r="H5057" s="272" t="s">
        <v>12299</v>
      </c>
      <c r="I5057" s="272" t="s">
        <v>17</v>
      </c>
      <c r="J5057" s="272" t="s">
        <v>7147</v>
      </c>
      <c r="K5057" s="273">
        <v>3.85</v>
      </c>
      <c r="L5057" s="272" t="s">
        <v>7090</v>
      </c>
    </row>
    <row r="5058" spans="1:12">
      <c r="A5058" s="272" t="s">
        <v>10732</v>
      </c>
      <c r="B5058" s="272" t="s">
        <v>10733</v>
      </c>
      <c r="C5058" s="272" t="s">
        <v>12267</v>
      </c>
      <c r="D5058" s="272" t="s">
        <v>12268</v>
      </c>
      <c r="E5058" s="273" t="s">
        <v>7087</v>
      </c>
      <c r="F5058" s="272" t="s">
        <v>7087</v>
      </c>
      <c r="G5058" s="272">
        <v>102590</v>
      </c>
      <c r="H5058" s="272" t="s">
        <v>12300</v>
      </c>
      <c r="I5058" s="272" t="s">
        <v>17</v>
      </c>
      <c r="J5058" s="272" t="s">
        <v>7147</v>
      </c>
      <c r="K5058" s="273">
        <v>5.4</v>
      </c>
      <c r="L5058" s="272" t="s">
        <v>7090</v>
      </c>
    </row>
    <row r="5059" spans="1:12">
      <c r="A5059" s="272" t="s">
        <v>10732</v>
      </c>
      <c r="B5059" s="272" t="s">
        <v>10733</v>
      </c>
      <c r="C5059" s="272" t="s">
        <v>12267</v>
      </c>
      <c r="D5059" s="272" t="s">
        <v>12268</v>
      </c>
      <c r="E5059" s="273" t="s">
        <v>7087</v>
      </c>
      <c r="F5059" s="272" t="s">
        <v>7087</v>
      </c>
      <c r="G5059" s="272">
        <v>102591</v>
      </c>
      <c r="H5059" s="272" t="s">
        <v>12301</v>
      </c>
      <c r="I5059" s="272" t="s">
        <v>17</v>
      </c>
      <c r="J5059" s="272" t="s">
        <v>7147</v>
      </c>
      <c r="K5059" s="273">
        <v>4.25</v>
      </c>
      <c r="L5059" s="272" t="s">
        <v>7090</v>
      </c>
    </row>
    <row r="5060" spans="1:12">
      <c r="A5060" s="272" t="s">
        <v>10732</v>
      </c>
      <c r="B5060" s="272" t="s">
        <v>10733</v>
      </c>
      <c r="C5060" s="272" t="s">
        <v>12267</v>
      </c>
      <c r="D5060" s="272" t="s">
        <v>12268</v>
      </c>
      <c r="E5060" s="273" t="s">
        <v>7087</v>
      </c>
      <c r="F5060" s="272" t="s">
        <v>7087</v>
      </c>
      <c r="G5060" s="272">
        <v>102592</v>
      </c>
      <c r="H5060" s="272" t="s">
        <v>12302</v>
      </c>
      <c r="I5060" s="272" t="s">
        <v>17</v>
      </c>
      <c r="J5060" s="272" t="s">
        <v>7147</v>
      </c>
      <c r="K5060" s="273">
        <v>5.79</v>
      </c>
      <c r="L5060" s="272" t="s">
        <v>7090</v>
      </c>
    </row>
    <row r="5061" spans="1:12">
      <c r="A5061" s="272" t="s">
        <v>10732</v>
      </c>
      <c r="B5061" s="272" t="s">
        <v>10733</v>
      </c>
      <c r="C5061" s="272" t="s">
        <v>12267</v>
      </c>
      <c r="D5061" s="272" t="s">
        <v>12268</v>
      </c>
      <c r="E5061" s="273" t="s">
        <v>7087</v>
      </c>
      <c r="F5061" s="272" t="s">
        <v>7087</v>
      </c>
      <c r="G5061" s="272">
        <v>102593</v>
      </c>
      <c r="H5061" s="272" t="s">
        <v>12303</v>
      </c>
      <c r="I5061" s="272" t="s">
        <v>17</v>
      </c>
      <c r="J5061" s="272" t="s">
        <v>7147</v>
      </c>
      <c r="K5061" s="273">
        <v>4.79</v>
      </c>
      <c r="L5061" s="272" t="s">
        <v>7090</v>
      </c>
    </row>
    <row r="5062" spans="1:12">
      <c r="A5062" s="272" t="s">
        <v>10732</v>
      </c>
      <c r="B5062" s="272" t="s">
        <v>10733</v>
      </c>
      <c r="C5062" s="272" t="s">
        <v>12267</v>
      </c>
      <c r="D5062" s="272" t="s">
        <v>12268</v>
      </c>
      <c r="E5062" s="273" t="s">
        <v>7087</v>
      </c>
      <c r="F5062" s="272" t="s">
        <v>7087</v>
      </c>
      <c r="G5062" s="272">
        <v>102594</v>
      </c>
      <c r="H5062" s="272" t="s">
        <v>12304</v>
      </c>
      <c r="I5062" s="272" t="s">
        <v>17</v>
      </c>
      <c r="J5062" s="272" t="s">
        <v>7147</v>
      </c>
      <c r="K5062" s="273">
        <v>6.34</v>
      </c>
      <c r="L5062" s="272" t="s">
        <v>7090</v>
      </c>
    </row>
    <row r="5063" spans="1:12">
      <c r="A5063" s="272" t="s">
        <v>10732</v>
      </c>
      <c r="B5063" s="272" t="s">
        <v>10733</v>
      </c>
      <c r="C5063" s="272" t="s">
        <v>12267</v>
      </c>
      <c r="D5063" s="272" t="s">
        <v>12268</v>
      </c>
      <c r="E5063" s="273" t="s">
        <v>7087</v>
      </c>
      <c r="F5063" s="272" t="s">
        <v>7087</v>
      </c>
      <c r="G5063" s="272">
        <v>102595</v>
      </c>
      <c r="H5063" s="272" t="s">
        <v>12305</v>
      </c>
      <c r="I5063" s="272" t="s">
        <v>17</v>
      </c>
      <c r="J5063" s="272" t="s">
        <v>7147</v>
      </c>
      <c r="K5063" s="273">
        <v>5.41</v>
      </c>
      <c r="L5063" s="272" t="s">
        <v>7090</v>
      </c>
    </row>
    <row r="5064" spans="1:12">
      <c r="A5064" s="272" t="s">
        <v>10732</v>
      </c>
      <c r="B5064" s="272" t="s">
        <v>10733</v>
      </c>
      <c r="C5064" s="272" t="s">
        <v>12267</v>
      </c>
      <c r="D5064" s="272" t="s">
        <v>12268</v>
      </c>
      <c r="E5064" s="273" t="s">
        <v>7087</v>
      </c>
      <c r="F5064" s="272" t="s">
        <v>7087</v>
      </c>
      <c r="G5064" s="272">
        <v>102596</v>
      </c>
      <c r="H5064" s="272" t="s">
        <v>12306</v>
      </c>
      <c r="I5064" s="272" t="s">
        <v>17</v>
      </c>
      <c r="J5064" s="272" t="s">
        <v>7147</v>
      </c>
      <c r="K5064" s="273">
        <v>6.97</v>
      </c>
      <c r="L5064" s="272" t="s">
        <v>7090</v>
      </c>
    </row>
    <row r="5065" spans="1:12">
      <c r="A5065" s="272" t="s">
        <v>10732</v>
      </c>
      <c r="B5065" s="272" t="s">
        <v>10733</v>
      </c>
      <c r="C5065" s="272" t="s">
        <v>12267</v>
      </c>
      <c r="D5065" s="272" t="s">
        <v>12268</v>
      </c>
      <c r="E5065" s="273" t="s">
        <v>7087</v>
      </c>
      <c r="F5065" s="272" t="s">
        <v>7087</v>
      </c>
      <c r="G5065" s="272">
        <v>102597</v>
      </c>
      <c r="H5065" s="272" t="s">
        <v>12307</v>
      </c>
      <c r="I5065" s="272" t="s">
        <v>17</v>
      </c>
      <c r="J5065" s="272" t="s">
        <v>7147</v>
      </c>
      <c r="K5065" s="273">
        <v>6.2</v>
      </c>
      <c r="L5065" s="272" t="s">
        <v>7090</v>
      </c>
    </row>
    <row r="5066" spans="1:12">
      <c r="A5066" s="272" t="s">
        <v>10732</v>
      </c>
      <c r="B5066" s="272" t="s">
        <v>10733</v>
      </c>
      <c r="C5066" s="272" t="s">
        <v>12267</v>
      </c>
      <c r="D5066" s="272" t="s">
        <v>12268</v>
      </c>
      <c r="E5066" s="273" t="s">
        <v>7087</v>
      </c>
      <c r="F5066" s="272" t="s">
        <v>7087</v>
      </c>
      <c r="G5066" s="272">
        <v>102598</v>
      </c>
      <c r="H5066" s="272" t="s">
        <v>12308</v>
      </c>
      <c r="I5066" s="272" t="s">
        <v>17</v>
      </c>
      <c r="J5066" s="272" t="s">
        <v>7147</v>
      </c>
      <c r="K5066" s="273">
        <v>7.75</v>
      </c>
      <c r="L5066" s="272" t="s">
        <v>7090</v>
      </c>
    </row>
    <row r="5067" spans="1:12">
      <c r="A5067" s="272" t="s">
        <v>10732</v>
      </c>
      <c r="B5067" s="272" t="s">
        <v>10733</v>
      </c>
      <c r="C5067" s="272" t="s">
        <v>12267</v>
      </c>
      <c r="D5067" s="272" t="s">
        <v>12268</v>
      </c>
      <c r="E5067" s="273" t="s">
        <v>7087</v>
      </c>
      <c r="F5067" s="272" t="s">
        <v>7087</v>
      </c>
      <c r="G5067" s="272">
        <v>102599</v>
      </c>
      <c r="H5067" s="272" t="s">
        <v>12309</v>
      </c>
      <c r="I5067" s="272" t="s">
        <v>17</v>
      </c>
      <c r="J5067" s="272" t="s">
        <v>7147</v>
      </c>
      <c r="K5067" s="273">
        <v>6.98</v>
      </c>
      <c r="L5067" s="272" t="s">
        <v>7090</v>
      </c>
    </row>
    <row r="5068" spans="1:12">
      <c r="A5068" s="272" t="s">
        <v>10732</v>
      </c>
      <c r="B5068" s="272" t="s">
        <v>10733</v>
      </c>
      <c r="C5068" s="272" t="s">
        <v>12267</v>
      </c>
      <c r="D5068" s="272" t="s">
        <v>12268</v>
      </c>
      <c r="E5068" s="273" t="s">
        <v>7087</v>
      </c>
      <c r="F5068" s="272" t="s">
        <v>7087</v>
      </c>
      <c r="G5068" s="272">
        <v>102600</v>
      </c>
      <c r="H5068" s="272" t="s">
        <v>12310</v>
      </c>
      <c r="I5068" s="272" t="s">
        <v>17</v>
      </c>
      <c r="J5068" s="272" t="s">
        <v>7147</v>
      </c>
      <c r="K5068" s="273">
        <v>8.5299999999999994</v>
      </c>
      <c r="L5068" s="272" t="s">
        <v>7090</v>
      </c>
    </row>
    <row r="5069" spans="1:12">
      <c r="A5069" s="272" t="s">
        <v>10732</v>
      </c>
      <c r="B5069" s="272" t="s">
        <v>10733</v>
      </c>
      <c r="C5069" s="272" t="s">
        <v>12267</v>
      </c>
      <c r="D5069" s="272" t="s">
        <v>12268</v>
      </c>
      <c r="E5069" s="273" t="s">
        <v>7087</v>
      </c>
      <c r="F5069" s="272" t="s">
        <v>7087</v>
      </c>
      <c r="G5069" s="272">
        <v>102601</v>
      </c>
      <c r="H5069" s="272" t="s">
        <v>12311</v>
      </c>
      <c r="I5069" s="272" t="s">
        <v>17</v>
      </c>
      <c r="J5069" s="272" t="s">
        <v>7147</v>
      </c>
      <c r="K5069" s="273">
        <v>8.16</v>
      </c>
      <c r="L5069" s="272" t="s">
        <v>7090</v>
      </c>
    </row>
    <row r="5070" spans="1:12">
      <c r="A5070" s="272" t="s">
        <v>10732</v>
      </c>
      <c r="B5070" s="272" t="s">
        <v>10733</v>
      </c>
      <c r="C5070" s="272" t="s">
        <v>12267</v>
      </c>
      <c r="D5070" s="272" t="s">
        <v>12268</v>
      </c>
      <c r="E5070" s="273" t="s">
        <v>7087</v>
      </c>
      <c r="F5070" s="272" t="s">
        <v>7087</v>
      </c>
      <c r="G5070" s="272">
        <v>102602</v>
      </c>
      <c r="H5070" s="272" t="s">
        <v>12312</v>
      </c>
      <c r="I5070" s="272" t="s">
        <v>17</v>
      </c>
      <c r="J5070" s="272" t="s">
        <v>7147</v>
      </c>
      <c r="K5070" s="273">
        <v>9.6999999999999993</v>
      </c>
      <c r="L5070" s="272" t="s">
        <v>7090</v>
      </c>
    </row>
    <row r="5071" spans="1:12">
      <c r="A5071" s="272" t="s">
        <v>10732</v>
      </c>
      <c r="B5071" s="272" t="s">
        <v>10733</v>
      </c>
      <c r="C5071" s="272" t="s">
        <v>12267</v>
      </c>
      <c r="D5071" s="272" t="s">
        <v>12268</v>
      </c>
      <c r="E5071" s="273" t="s">
        <v>7087</v>
      </c>
      <c r="F5071" s="272" t="s">
        <v>7087</v>
      </c>
      <c r="G5071" s="272">
        <v>102603</v>
      </c>
      <c r="H5071" s="272" t="s">
        <v>12313</v>
      </c>
      <c r="I5071" s="272" t="s">
        <v>17</v>
      </c>
      <c r="J5071" s="272" t="s">
        <v>7147</v>
      </c>
      <c r="K5071" s="273">
        <v>10.11</v>
      </c>
      <c r="L5071" s="272" t="s">
        <v>7090</v>
      </c>
    </row>
    <row r="5072" spans="1:12">
      <c r="A5072" s="272" t="s">
        <v>10732</v>
      </c>
      <c r="B5072" s="272" t="s">
        <v>10733</v>
      </c>
      <c r="C5072" s="272" t="s">
        <v>12267</v>
      </c>
      <c r="D5072" s="272" t="s">
        <v>12268</v>
      </c>
      <c r="E5072" s="273" t="s">
        <v>7087</v>
      </c>
      <c r="F5072" s="272" t="s">
        <v>7087</v>
      </c>
      <c r="G5072" s="272">
        <v>102604</v>
      </c>
      <c r="H5072" s="272" t="s">
        <v>12314</v>
      </c>
      <c r="I5072" s="272" t="s">
        <v>17</v>
      </c>
      <c r="J5072" s="272" t="s">
        <v>7147</v>
      </c>
      <c r="K5072" s="273">
        <v>11.65</v>
      </c>
      <c r="L5072" s="272" t="s">
        <v>7090</v>
      </c>
    </row>
    <row r="5073" spans="1:12">
      <c r="A5073" s="272" t="s">
        <v>10732</v>
      </c>
      <c r="B5073" s="272" t="s">
        <v>10733</v>
      </c>
      <c r="C5073" s="272" t="s">
        <v>12267</v>
      </c>
      <c r="D5073" s="272" t="s">
        <v>12268</v>
      </c>
      <c r="E5073" s="273" t="s">
        <v>7087</v>
      </c>
      <c r="F5073" s="272" t="s">
        <v>7087</v>
      </c>
      <c r="G5073" s="272">
        <v>102605</v>
      </c>
      <c r="H5073" s="272" t="s">
        <v>12315</v>
      </c>
      <c r="I5073" s="272" t="s">
        <v>17</v>
      </c>
      <c r="J5073" s="272" t="s">
        <v>7147</v>
      </c>
      <c r="K5073" s="273">
        <v>277.33999999999997</v>
      </c>
      <c r="L5073" s="272" t="s">
        <v>7090</v>
      </c>
    </row>
    <row r="5074" spans="1:12">
      <c r="A5074" s="272" t="s">
        <v>10732</v>
      </c>
      <c r="B5074" s="272" t="s">
        <v>10733</v>
      </c>
      <c r="C5074" s="272" t="s">
        <v>12267</v>
      </c>
      <c r="D5074" s="272" t="s">
        <v>12268</v>
      </c>
      <c r="E5074" s="273" t="s">
        <v>7087</v>
      </c>
      <c r="F5074" s="272" t="s">
        <v>7087</v>
      </c>
      <c r="G5074" s="272">
        <v>102606</v>
      </c>
      <c r="H5074" s="272" t="s">
        <v>12316</v>
      </c>
      <c r="I5074" s="272" t="s">
        <v>17</v>
      </c>
      <c r="J5074" s="272" t="s">
        <v>7147</v>
      </c>
      <c r="K5074" s="273">
        <v>427.37</v>
      </c>
      <c r="L5074" s="272" t="s">
        <v>7090</v>
      </c>
    </row>
    <row r="5075" spans="1:12">
      <c r="A5075" s="272" t="s">
        <v>10732</v>
      </c>
      <c r="B5075" s="272" t="s">
        <v>10733</v>
      </c>
      <c r="C5075" s="272" t="s">
        <v>12267</v>
      </c>
      <c r="D5075" s="272" t="s">
        <v>12268</v>
      </c>
      <c r="E5075" s="273" t="s">
        <v>7087</v>
      </c>
      <c r="F5075" s="272" t="s">
        <v>7087</v>
      </c>
      <c r="G5075" s="272">
        <v>102607</v>
      </c>
      <c r="H5075" s="272" t="s">
        <v>12317</v>
      </c>
      <c r="I5075" s="272" t="s">
        <v>17</v>
      </c>
      <c r="J5075" s="272" t="s">
        <v>7147</v>
      </c>
      <c r="K5075" s="273">
        <v>457.49</v>
      </c>
      <c r="L5075" s="272" t="s">
        <v>7090</v>
      </c>
    </row>
    <row r="5076" spans="1:12">
      <c r="A5076" s="272" t="s">
        <v>10732</v>
      </c>
      <c r="B5076" s="272" t="s">
        <v>10733</v>
      </c>
      <c r="C5076" s="272" t="s">
        <v>12267</v>
      </c>
      <c r="D5076" s="272" t="s">
        <v>12268</v>
      </c>
      <c r="E5076" s="273" t="s">
        <v>7087</v>
      </c>
      <c r="F5076" s="272" t="s">
        <v>7087</v>
      </c>
      <c r="G5076" s="272">
        <v>102608</v>
      </c>
      <c r="H5076" s="272" t="s">
        <v>12318</v>
      </c>
      <c r="I5076" s="272" t="s">
        <v>17</v>
      </c>
      <c r="J5076" s="272" t="s">
        <v>7147</v>
      </c>
      <c r="K5076" s="274">
        <v>1048.6400000000001</v>
      </c>
      <c r="L5076" s="272" t="s">
        <v>7090</v>
      </c>
    </row>
    <row r="5077" spans="1:12">
      <c r="A5077" s="272" t="s">
        <v>10732</v>
      </c>
      <c r="B5077" s="272" t="s">
        <v>10733</v>
      </c>
      <c r="C5077" s="272" t="s">
        <v>12267</v>
      </c>
      <c r="D5077" s="272" t="s">
        <v>12268</v>
      </c>
      <c r="E5077" s="273" t="s">
        <v>7087</v>
      </c>
      <c r="F5077" s="272" t="s">
        <v>7087</v>
      </c>
      <c r="G5077" s="272">
        <v>102609</v>
      </c>
      <c r="H5077" s="272" t="s">
        <v>12319</v>
      </c>
      <c r="I5077" s="272" t="s">
        <v>17</v>
      </c>
      <c r="J5077" s="272" t="s">
        <v>7147</v>
      </c>
      <c r="K5077" s="274">
        <v>1191.54</v>
      </c>
      <c r="L5077" s="272" t="s">
        <v>7090</v>
      </c>
    </row>
    <row r="5078" spans="1:12">
      <c r="A5078" s="272" t="s">
        <v>10732</v>
      </c>
      <c r="B5078" s="272" t="s">
        <v>10733</v>
      </c>
      <c r="C5078" s="272" t="s">
        <v>12267</v>
      </c>
      <c r="D5078" s="272" t="s">
        <v>12268</v>
      </c>
      <c r="E5078" s="273" t="s">
        <v>7087</v>
      </c>
      <c r="F5078" s="272" t="s">
        <v>7087</v>
      </c>
      <c r="G5078" s="272">
        <v>102610</v>
      </c>
      <c r="H5078" s="272" t="s">
        <v>12320</v>
      </c>
      <c r="I5078" s="272" t="s">
        <v>17</v>
      </c>
      <c r="J5078" s="272" t="s">
        <v>7147</v>
      </c>
      <c r="K5078" s="274">
        <v>2047.89</v>
      </c>
      <c r="L5078" s="272" t="s">
        <v>7090</v>
      </c>
    </row>
    <row r="5079" spans="1:12">
      <c r="A5079" s="272" t="s">
        <v>10732</v>
      </c>
      <c r="B5079" s="272" t="s">
        <v>10733</v>
      </c>
      <c r="C5079" s="272" t="s">
        <v>12267</v>
      </c>
      <c r="D5079" s="272" t="s">
        <v>12268</v>
      </c>
      <c r="E5079" s="273" t="s">
        <v>7087</v>
      </c>
      <c r="F5079" s="272" t="s">
        <v>7087</v>
      </c>
      <c r="G5079" s="272">
        <v>102611</v>
      </c>
      <c r="H5079" s="272" t="s">
        <v>12321</v>
      </c>
      <c r="I5079" s="272" t="s">
        <v>17</v>
      </c>
      <c r="J5079" s="272" t="s">
        <v>7147</v>
      </c>
      <c r="K5079" s="273">
        <v>460.8</v>
      </c>
      <c r="L5079" s="272" t="s">
        <v>7090</v>
      </c>
    </row>
    <row r="5080" spans="1:12">
      <c r="A5080" s="272" t="s">
        <v>10732</v>
      </c>
      <c r="B5080" s="272" t="s">
        <v>10733</v>
      </c>
      <c r="C5080" s="272" t="s">
        <v>12267</v>
      </c>
      <c r="D5080" s="272" t="s">
        <v>12268</v>
      </c>
      <c r="E5080" s="273" t="s">
        <v>7087</v>
      </c>
      <c r="F5080" s="272" t="s">
        <v>7087</v>
      </c>
      <c r="G5080" s="272">
        <v>102612</v>
      </c>
      <c r="H5080" s="272" t="s">
        <v>12322</v>
      </c>
      <c r="I5080" s="272" t="s">
        <v>17</v>
      </c>
      <c r="J5080" s="272" t="s">
        <v>7147</v>
      </c>
      <c r="K5080" s="273">
        <v>661.58</v>
      </c>
      <c r="L5080" s="272" t="s">
        <v>7090</v>
      </c>
    </row>
    <row r="5081" spans="1:12">
      <c r="A5081" s="272" t="s">
        <v>10732</v>
      </c>
      <c r="B5081" s="272" t="s">
        <v>10733</v>
      </c>
      <c r="C5081" s="272" t="s">
        <v>12267</v>
      </c>
      <c r="D5081" s="272" t="s">
        <v>12268</v>
      </c>
      <c r="E5081" s="273" t="s">
        <v>7087</v>
      </c>
      <c r="F5081" s="272" t="s">
        <v>7087</v>
      </c>
      <c r="G5081" s="272">
        <v>102613</v>
      </c>
      <c r="H5081" s="272" t="s">
        <v>12323</v>
      </c>
      <c r="I5081" s="272" t="s">
        <v>17</v>
      </c>
      <c r="J5081" s="272" t="s">
        <v>7147</v>
      </c>
      <c r="K5081" s="273">
        <v>641.29999999999995</v>
      </c>
      <c r="L5081" s="272" t="s">
        <v>7090</v>
      </c>
    </row>
    <row r="5082" spans="1:12">
      <c r="A5082" s="272" t="s">
        <v>10732</v>
      </c>
      <c r="B5082" s="272" t="s">
        <v>10733</v>
      </c>
      <c r="C5082" s="272" t="s">
        <v>12267</v>
      </c>
      <c r="D5082" s="272" t="s">
        <v>12268</v>
      </c>
      <c r="E5082" s="273" t="s">
        <v>7087</v>
      </c>
      <c r="F5082" s="272" t="s">
        <v>7087</v>
      </c>
      <c r="G5082" s="272">
        <v>102614</v>
      </c>
      <c r="H5082" s="272" t="s">
        <v>12324</v>
      </c>
      <c r="I5082" s="272" t="s">
        <v>17</v>
      </c>
      <c r="J5082" s="272" t="s">
        <v>7147</v>
      </c>
      <c r="K5082" s="273">
        <v>986.08</v>
      </c>
      <c r="L5082" s="272" t="s">
        <v>7090</v>
      </c>
    </row>
    <row r="5083" spans="1:12">
      <c r="A5083" s="272" t="s">
        <v>10732</v>
      </c>
      <c r="B5083" s="272" t="s">
        <v>10733</v>
      </c>
      <c r="C5083" s="272" t="s">
        <v>12267</v>
      </c>
      <c r="D5083" s="272" t="s">
        <v>12268</v>
      </c>
      <c r="E5083" s="273" t="s">
        <v>7087</v>
      </c>
      <c r="F5083" s="272" t="s">
        <v>7087</v>
      </c>
      <c r="G5083" s="272">
        <v>102615</v>
      </c>
      <c r="H5083" s="272" t="s">
        <v>12325</v>
      </c>
      <c r="I5083" s="272" t="s">
        <v>17</v>
      </c>
      <c r="J5083" s="272" t="s">
        <v>7147</v>
      </c>
      <c r="K5083" s="274">
        <v>1237.54</v>
      </c>
      <c r="L5083" s="272" t="s">
        <v>7090</v>
      </c>
    </row>
    <row r="5084" spans="1:12">
      <c r="A5084" s="272" t="s">
        <v>10732</v>
      </c>
      <c r="B5084" s="272" t="s">
        <v>10733</v>
      </c>
      <c r="C5084" s="272" t="s">
        <v>12267</v>
      </c>
      <c r="D5084" s="272" t="s">
        <v>12268</v>
      </c>
      <c r="E5084" s="273" t="s">
        <v>7087</v>
      </c>
      <c r="F5084" s="272" t="s">
        <v>7087</v>
      </c>
      <c r="G5084" s="272">
        <v>102616</v>
      </c>
      <c r="H5084" s="272" t="s">
        <v>12326</v>
      </c>
      <c r="I5084" s="272" t="s">
        <v>17</v>
      </c>
      <c r="J5084" s="272" t="s">
        <v>7147</v>
      </c>
      <c r="K5084" s="274">
        <v>1831.95</v>
      </c>
      <c r="L5084" s="272" t="s">
        <v>7090</v>
      </c>
    </row>
    <row r="5085" spans="1:12">
      <c r="A5085" s="272" t="s">
        <v>10732</v>
      </c>
      <c r="B5085" s="272" t="s">
        <v>10733</v>
      </c>
      <c r="C5085" s="272" t="s">
        <v>12267</v>
      </c>
      <c r="D5085" s="272" t="s">
        <v>12268</v>
      </c>
      <c r="E5085" s="273" t="s">
        <v>7087</v>
      </c>
      <c r="F5085" s="272" t="s">
        <v>7087</v>
      </c>
      <c r="G5085" s="272">
        <v>102617</v>
      </c>
      <c r="H5085" s="272" t="s">
        <v>12327</v>
      </c>
      <c r="I5085" s="272" t="s">
        <v>17</v>
      </c>
      <c r="J5085" s="272" t="s">
        <v>7089</v>
      </c>
      <c r="K5085" s="274">
        <v>3353.95</v>
      </c>
      <c r="L5085" s="272" t="s">
        <v>7090</v>
      </c>
    </row>
    <row r="5086" spans="1:12">
      <c r="A5086" s="272" t="s">
        <v>10732</v>
      </c>
      <c r="B5086" s="272" t="s">
        <v>10733</v>
      </c>
      <c r="C5086" s="272" t="s">
        <v>12267</v>
      </c>
      <c r="D5086" s="272" t="s">
        <v>12268</v>
      </c>
      <c r="E5086" s="273" t="s">
        <v>7087</v>
      </c>
      <c r="F5086" s="272" t="s">
        <v>7087</v>
      </c>
      <c r="G5086" s="272">
        <v>102618</v>
      </c>
      <c r="H5086" s="272" t="s">
        <v>12328</v>
      </c>
      <c r="I5086" s="272" t="s">
        <v>17</v>
      </c>
      <c r="J5086" s="272" t="s">
        <v>7089</v>
      </c>
      <c r="K5086" s="274">
        <v>4041.11</v>
      </c>
      <c r="L5086" s="272" t="s">
        <v>7090</v>
      </c>
    </row>
    <row r="5087" spans="1:12">
      <c r="A5087" s="272" t="s">
        <v>10732</v>
      </c>
      <c r="B5087" s="272" t="s">
        <v>10733</v>
      </c>
      <c r="C5087" s="272" t="s">
        <v>12267</v>
      </c>
      <c r="D5087" s="272" t="s">
        <v>12268</v>
      </c>
      <c r="E5087" s="273" t="s">
        <v>7087</v>
      </c>
      <c r="F5087" s="272" t="s">
        <v>7087</v>
      </c>
      <c r="G5087" s="272">
        <v>102619</v>
      </c>
      <c r="H5087" s="272" t="s">
        <v>12329</v>
      </c>
      <c r="I5087" s="272" t="s">
        <v>17</v>
      </c>
      <c r="J5087" s="272" t="s">
        <v>7089</v>
      </c>
      <c r="K5087" s="274">
        <v>5435.22</v>
      </c>
      <c r="L5087" s="272" t="s">
        <v>7090</v>
      </c>
    </row>
    <row r="5088" spans="1:12">
      <c r="A5088" s="272" t="s">
        <v>10732</v>
      </c>
      <c r="B5088" s="272" t="s">
        <v>10733</v>
      </c>
      <c r="C5088" s="272" t="s">
        <v>12267</v>
      </c>
      <c r="D5088" s="272" t="s">
        <v>12268</v>
      </c>
      <c r="E5088" s="273" t="s">
        <v>7087</v>
      </c>
      <c r="F5088" s="272" t="s">
        <v>7087</v>
      </c>
      <c r="G5088" s="272">
        <v>102620</v>
      </c>
      <c r="H5088" s="272" t="s">
        <v>12330</v>
      </c>
      <c r="I5088" s="272" t="s">
        <v>17</v>
      </c>
      <c r="J5088" s="272" t="s">
        <v>7089</v>
      </c>
      <c r="K5088" s="274">
        <v>7910.1</v>
      </c>
      <c r="L5088" s="272" t="s">
        <v>7090</v>
      </c>
    </row>
    <row r="5089" spans="1:12">
      <c r="A5089" s="272" t="s">
        <v>10732</v>
      </c>
      <c r="B5089" s="272" t="s">
        <v>10733</v>
      </c>
      <c r="C5089" s="272" t="s">
        <v>12267</v>
      </c>
      <c r="D5089" s="272" t="s">
        <v>12268</v>
      </c>
      <c r="E5089" s="273" t="s">
        <v>7087</v>
      </c>
      <c r="F5089" s="272" t="s">
        <v>7087</v>
      </c>
      <c r="G5089" s="272">
        <v>102621</v>
      </c>
      <c r="H5089" s="272" t="s">
        <v>12331</v>
      </c>
      <c r="I5089" s="272" t="s">
        <v>17</v>
      </c>
      <c r="J5089" s="272" t="s">
        <v>7089</v>
      </c>
      <c r="K5089" s="274">
        <v>12174.94</v>
      </c>
      <c r="L5089" s="272" t="s">
        <v>7090</v>
      </c>
    </row>
    <row r="5090" spans="1:12">
      <c r="A5090" s="272" t="s">
        <v>10732</v>
      </c>
      <c r="B5090" s="272" t="s">
        <v>10733</v>
      </c>
      <c r="C5090" s="272" t="s">
        <v>12267</v>
      </c>
      <c r="D5090" s="272" t="s">
        <v>12268</v>
      </c>
      <c r="E5090" s="273" t="s">
        <v>7087</v>
      </c>
      <c r="F5090" s="272" t="s">
        <v>7087</v>
      </c>
      <c r="G5090" s="272">
        <v>102622</v>
      </c>
      <c r="H5090" s="272" t="s">
        <v>12332</v>
      </c>
      <c r="I5090" s="272" t="s">
        <v>17</v>
      </c>
      <c r="J5090" s="272" t="s">
        <v>7147</v>
      </c>
      <c r="K5090" s="273">
        <v>580.07000000000005</v>
      </c>
      <c r="L5090" s="272" t="s">
        <v>7090</v>
      </c>
    </row>
    <row r="5091" spans="1:12">
      <c r="A5091" s="272" t="s">
        <v>10732</v>
      </c>
      <c r="B5091" s="272" t="s">
        <v>10733</v>
      </c>
      <c r="C5091" s="272" t="s">
        <v>12267</v>
      </c>
      <c r="D5091" s="272" t="s">
        <v>12268</v>
      </c>
      <c r="E5091" s="273" t="s">
        <v>7087</v>
      </c>
      <c r="F5091" s="272" t="s">
        <v>7087</v>
      </c>
      <c r="G5091" s="272">
        <v>102623</v>
      </c>
      <c r="H5091" s="272" t="s">
        <v>12333</v>
      </c>
      <c r="I5091" s="272" t="s">
        <v>17</v>
      </c>
      <c r="J5091" s="272" t="s">
        <v>7147</v>
      </c>
      <c r="K5091" s="273">
        <v>815.07</v>
      </c>
      <c r="L5091" s="272" t="s">
        <v>7090</v>
      </c>
    </row>
    <row r="5092" spans="1:12">
      <c r="A5092" s="272" t="s">
        <v>10732</v>
      </c>
      <c r="B5092" s="272" t="s">
        <v>10733</v>
      </c>
      <c r="C5092" s="272" t="s">
        <v>12334</v>
      </c>
      <c r="D5092" s="272" t="s">
        <v>12335</v>
      </c>
      <c r="E5092" s="273" t="s">
        <v>7087</v>
      </c>
      <c r="F5092" s="272" t="s">
        <v>7087</v>
      </c>
      <c r="G5092" s="272">
        <v>89482</v>
      </c>
      <c r="H5092" s="272" t="s">
        <v>12336</v>
      </c>
      <c r="I5092" s="272" t="s">
        <v>17</v>
      </c>
      <c r="J5092" s="272" t="s">
        <v>7147</v>
      </c>
      <c r="K5092" s="273">
        <v>35.43</v>
      </c>
      <c r="L5092" s="272" t="s">
        <v>7090</v>
      </c>
    </row>
    <row r="5093" spans="1:12">
      <c r="A5093" s="272" t="s">
        <v>10732</v>
      </c>
      <c r="B5093" s="272" t="s">
        <v>10733</v>
      </c>
      <c r="C5093" s="272" t="s">
        <v>12334</v>
      </c>
      <c r="D5093" s="272" t="s">
        <v>12335</v>
      </c>
      <c r="E5093" s="273" t="s">
        <v>7087</v>
      </c>
      <c r="F5093" s="272" t="s">
        <v>7087</v>
      </c>
      <c r="G5093" s="272">
        <v>89491</v>
      </c>
      <c r="H5093" s="272" t="s">
        <v>12337</v>
      </c>
      <c r="I5093" s="272" t="s">
        <v>17</v>
      </c>
      <c r="J5093" s="272" t="s">
        <v>7147</v>
      </c>
      <c r="K5093" s="273">
        <v>89.25</v>
      </c>
      <c r="L5093" s="272" t="s">
        <v>7090</v>
      </c>
    </row>
    <row r="5094" spans="1:12">
      <c r="A5094" s="272" t="s">
        <v>10732</v>
      </c>
      <c r="B5094" s="272" t="s">
        <v>10733</v>
      </c>
      <c r="C5094" s="272" t="s">
        <v>12334</v>
      </c>
      <c r="D5094" s="272" t="s">
        <v>12335</v>
      </c>
      <c r="E5094" s="273" t="s">
        <v>7087</v>
      </c>
      <c r="F5094" s="272" t="s">
        <v>7087</v>
      </c>
      <c r="G5094" s="272">
        <v>89495</v>
      </c>
      <c r="H5094" s="272" t="s">
        <v>12338</v>
      </c>
      <c r="I5094" s="272" t="s">
        <v>17</v>
      </c>
      <c r="J5094" s="272" t="s">
        <v>7147</v>
      </c>
      <c r="K5094" s="273">
        <v>16.57</v>
      </c>
      <c r="L5094" s="272" t="s">
        <v>7090</v>
      </c>
    </row>
    <row r="5095" spans="1:12">
      <c r="A5095" s="272" t="s">
        <v>10732</v>
      </c>
      <c r="B5095" s="272" t="s">
        <v>10733</v>
      </c>
      <c r="C5095" s="272" t="s">
        <v>12334</v>
      </c>
      <c r="D5095" s="272" t="s">
        <v>12335</v>
      </c>
      <c r="E5095" s="273" t="s">
        <v>7087</v>
      </c>
      <c r="F5095" s="272" t="s">
        <v>7087</v>
      </c>
      <c r="G5095" s="272">
        <v>89707</v>
      </c>
      <c r="H5095" s="272" t="s">
        <v>12339</v>
      </c>
      <c r="I5095" s="272" t="s">
        <v>17</v>
      </c>
      <c r="J5095" s="272" t="s">
        <v>7147</v>
      </c>
      <c r="K5095" s="273">
        <v>44.45</v>
      </c>
      <c r="L5095" s="272" t="s">
        <v>7090</v>
      </c>
    </row>
    <row r="5096" spans="1:12">
      <c r="A5096" s="272" t="s">
        <v>10732</v>
      </c>
      <c r="B5096" s="272" t="s">
        <v>10733</v>
      </c>
      <c r="C5096" s="272" t="s">
        <v>12334</v>
      </c>
      <c r="D5096" s="272" t="s">
        <v>12335</v>
      </c>
      <c r="E5096" s="273" t="s">
        <v>7087</v>
      </c>
      <c r="F5096" s="272" t="s">
        <v>7087</v>
      </c>
      <c r="G5096" s="272">
        <v>89708</v>
      </c>
      <c r="H5096" s="272" t="s">
        <v>12340</v>
      </c>
      <c r="I5096" s="272" t="s">
        <v>17</v>
      </c>
      <c r="J5096" s="272" t="s">
        <v>7147</v>
      </c>
      <c r="K5096" s="273">
        <v>92.23</v>
      </c>
      <c r="L5096" s="272" t="s">
        <v>7090</v>
      </c>
    </row>
    <row r="5097" spans="1:12">
      <c r="A5097" s="272" t="s">
        <v>10732</v>
      </c>
      <c r="B5097" s="272" t="s">
        <v>10733</v>
      </c>
      <c r="C5097" s="272" t="s">
        <v>12334</v>
      </c>
      <c r="D5097" s="272" t="s">
        <v>12335</v>
      </c>
      <c r="E5097" s="273" t="s">
        <v>7087</v>
      </c>
      <c r="F5097" s="272" t="s">
        <v>7087</v>
      </c>
      <c r="G5097" s="272">
        <v>89709</v>
      </c>
      <c r="H5097" s="272" t="s">
        <v>12341</v>
      </c>
      <c r="I5097" s="272" t="s">
        <v>17</v>
      </c>
      <c r="J5097" s="272" t="s">
        <v>7147</v>
      </c>
      <c r="K5097" s="273">
        <v>19.260000000000002</v>
      </c>
      <c r="L5097" s="272" t="s">
        <v>7090</v>
      </c>
    </row>
    <row r="5098" spans="1:12">
      <c r="A5098" s="272" t="s">
        <v>10732</v>
      </c>
      <c r="B5098" s="272" t="s">
        <v>10733</v>
      </c>
      <c r="C5098" s="272" t="s">
        <v>12334</v>
      </c>
      <c r="D5098" s="272" t="s">
        <v>12335</v>
      </c>
      <c r="E5098" s="273" t="s">
        <v>7087</v>
      </c>
      <c r="F5098" s="272" t="s">
        <v>7087</v>
      </c>
      <c r="G5098" s="272">
        <v>89710</v>
      </c>
      <c r="H5098" s="272" t="s">
        <v>12342</v>
      </c>
      <c r="I5098" s="272" t="s">
        <v>17</v>
      </c>
      <c r="J5098" s="272" t="s">
        <v>7147</v>
      </c>
      <c r="K5098" s="273">
        <v>17.04</v>
      </c>
      <c r="L5098" s="272" t="s">
        <v>7090</v>
      </c>
    </row>
    <row r="5099" spans="1:12">
      <c r="A5099" s="272" t="s">
        <v>10732</v>
      </c>
      <c r="B5099" s="272" t="s">
        <v>10733</v>
      </c>
      <c r="C5099" s="272" t="s">
        <v>12334</v>
      </c>
      <c r="D5099" s="272" t="s">
        <v>12335</v>
      </c>
      <c r="E5099" s="273" t="s">
        <v>7087</v>
      </c>
      <c r="F5099" s="272" t="s">
        <v>7087</v>
      </c>
      <c r="G5099" s="272">
        <v>104326</v>
      </c>
      <c r="H5099" s="272" t="s">
        <v>12343</v>
      </c>
      <c r="I5099" s="272" t="s">
        <v>17</v>
      </c>
      <c r="J5099" s="272" t="s">
        <v>7147</v>
      </c>
      <c r="K5099" s="273">
        <v>18.420000000000002</v>
      </c>
      <c r="L5099" s="272" t="s">
        <v>7090</v>
      </c>
    </row>
    <row r="5100" spans="1:12">
      <c r="A5100" s="272" t="s">
        <v>10732</v>
      </c>
      <c r="B5100" s="272" t="s">
        <v>10733</v>
      </c>
      <c r="C5100" s="272" t="s">
        <v>12334</v>
      </c>
      <c r="D5100" s="272" t="s">
        <v>12335</v>
      </c>
      <c r="E5100" s="273" t="s">
        <v>7087</v>
      </c>
      <c r="F5100" s="272" t="s">
        <v>7087</v>
      </c>
      <c r="G5100" s="272">
        <v>104327</v>
      </c>
      <c r="H5100" s="272" t="s">
        <v>12344</v>
      </c>
      <c r="I5100" s="272" t="s">
        <v>17</v>
      </c>
      <c r="J5100" s="272" t="s">
        <v>7147</v>
      </c>
      <c r="K5100" s="273">
        <v>17.600000000000001</v>
      </c>
      <c r="L5100" s="272" t="s">
        <v>7090</v>
      </c>
    </row>
    <row r="5101" spans="1:12">
      <c r="A5101" s="272" t="s">
        <v>10732</v>
      </c>
      <c r="B5101" s="272" t="s">
        <v>10733</v>
      </c>
      <c r="C5101" s="272" t="s">
        <v>12334</v>
      </c>
      <c r="D5101" s="272" t="s">
        <v>12335</v>
      </c>
      <c r="E5101" s="273" t="s">
        <v>7087</v>
      </c>
      <c r="F5101" s="272" t="s">
        <v>7087</v>
      </c>
      <c r="G5101" s="272">
        <v>104328</v>
      </c>
      <c r="H5101" s="272" t="s">
        <v>12345</v>
      </c>
      <c r="I5101" s="272" t="s">
        <v>17</v>
      </c>
      <c r="J5101" s="272" t="s">
        <v>7147</v>
      </c>
      <c r="K5101" s="273">
        <v>63.59</v>
      </c>
      <c r="L5101" s="272" t="s">
        <v>7090</v>
      </c>
    </row>
    <row r="5102" spans="1:12">
      <c r="A5102" s="272" t="s">
        <v>10732</v>
      </c>
      <c r="B5102" s="272" t="s">
        <v>10733</v>
      </c>
      <c r="C5102" s="272" t="s">
        <v>12334</v>
      </c>
      <c r="D5102" s="272" t="s">
        <v>12335</v>
      </c>
      <c r="E5102" s="273" t="s">
        <v>7087</v>
      </c>
      <c r="F5102" s="272" t="s">
        <v>7087</v>
      </c>
      <c r="G5102" s="272">
        <v>104329</v>
      </c>
      <c r="H5102" s="272" t="s">
        <v>12346</v>
      </c>
      <c r="I5102" s="272" t="s">
        <v>17</v>
      </c>
      <c r="J5102" s="272" t="s">
        <v>7147</v>
      </c>
      <c r="K5102" s="273">
        <v>71.5</v>
      </c>
      <c r="L5102" s="272" t="s">
        <v>7090</v>
      </c>
    </row>
    <row r="5103" spans="1:12">
      <c r="A5103" s="272" t="s">
        <v>10732</v>
      </c>
      <c r="B5103" s="272" t="s">
        <v>10733</v>
      </c>
      <c r="C5103" s="272" t="s">
        <v>12347</v>
      </c>
      <c r="D5103" s="272" t="s">
        <v>12348</v>
      </c>
      <c r="E5103" s="273" t="s">
        <v>7087</v>
      </c>
      <c r="F5103" s="272" t="s">
        <v>7087</v>
      </c>
      <c r="G5103" s="272">
        <v>86872</v>
      </c>
      <c r="H5103" s="272" t="s">
        <v>12349</v>
      </c>
      <c r="I5103" s="272" t="s">
        <v>17</v>
      </c>
      <c r="J5103" s="272" t="s">
        <v>7147</v>
      </c>
      <c r="K5103" s="273">
        <v>695.47</v>
      </c>
      <c r="L5103" s="272" t="s">
        <v>7090</v>
      </c>
    </row>
    <row r="5104" spans="1:12">
      <c r="A5104" s="272" t="s">
        <v>10732</v>
      </c>
      <c r="B5104" s="272" t="s">
        <v>10733</v>
      </c>
      <c r="C5104" s="272" t="s">
        <v>12347</v>
      </c>
      <c r="D5104" s="272" t="s">
        <v>12348</v>
      </c>
      <c r="E5104" s="273" t="s">
        <v>7087</v>
      </c>
      <c r="F5104" s="272" t="s">
        <v>7087</v>
      </c>
      <c r="G5104" s="272">
        <v>86874</v>
      </c>
      <c r="H5104" s="272" t="s">
        <v>12350</v>
      </c>
      <c r="I5104" s="272" t="s">
        <v>17</v>
      </c>
      <c r="J5104" s="272" t="s">
        <v>7147</v>
      </c>
      <c r="K5104" s="273">
        <v>485.11</v>
      </c>
      <c r="L5104" s="272" t="s">
        <v>7090</v>
      </c>
    </row>
    <row r="5105" spans="1:12">
      <c r="A5105" s="272" t="s">
        <v>10732</v>
      </c>
      <c r="B5105" s="272" t="s">
        <v>10733</v>
      </c>
      <c r="C5105" s="272" t="s">
        <v>12347</v>
      </c>
      <c r="D5105" s="272" t="s">
        <v>12348</v>
      </c>
      <c r="E5105" s="273" t="s">
        <v>7087</v>
      </c>
      <c r="F5105" s="272" t="s">
        <v>7087</v>
      </c>
      <c r="G5105" s="272">
        <v>86875</v>
      </c>
      <c r="H5105" s="272" t="s">
        <v>12351</v>
      </c>
      <c r="I5105" s="272" t="s">
        <v>17</v>
      </c>
      <c r="J5105" s="272" t="s">
        <v>7147</v>
      </c>
      <c r="K5105" s="273">
        <v>374.53</v>
      </c>
      <c r="L5105" s="272" t="s">
        <v>7090</v>
      </c>
    </row>
    <row r="5106" spans="1:12">
      <c r="A5106" s="272" t="s">
        <v>10732</v>
      </c>
      <c r="B5106" s="272" t="s">
        <v>10733</v>
      </c>
      <c r="C5106" s="272" t="s">
        <v>12347</v>
      </c>
      <c r="D5106" s="272" t="s">
        <v>12348</v>
      </c>
      <c r="E5106" s="273" t="s">
        <v>7087</v>
      </c>
      <c r="F5106" s="272" t="s">
        <v>7087</v>
      </c>
      <c r="G5106" s="272">
        <v>86876</v>
      </c>
      <c r="H5106" s="272" t="s">
        <v>12352</v>
      </c>
      <c r="I5106" s="272" t="s">
        <v>17</v>
      </c>
      <c r="J5106" s="272" t="s">
        <v>7147</v>
      </c>
      <c r="K5106" s="273">
        <v>220.52</v>
      </c>
      <c r="L5106" s="272" t="s">
        <v>7090</v>
      </c>
    </row>
    <row r="5107" spans="1:12">
      <c r="A5107" s="272" t="s">
        <v>10732</v>
      </c>
      <c r="B5107" s="272" t="s">
        <v>10733</v>
      </c>
      <c r="C5107" s="272" t="s">
        <v>12347</v>
      </c>
      <c r="D5107" s="272" t="s">
        <v>12348</v>
      </c>
      <c r="E5107" s="273" t="s">
        <v>7087</v>
      </c>
      <c r="F5107" s="272" t="s">
        <v>7087</v>
      </c>
      <c r="G5107" s="272">
        <v>86877</v>
      </c>
      <c r="H5107" s="272" t="s">
        <v>12353</v>
      </c>
      <c r="I5107" s="272" t="s">
        <v>17</v>
      </c>
      <c r="J5107" s="272" t="s">
        <v>7147</v>
      </c>
      <c r="K5107" s="273">
        <v>93.09</v>
      </c>
      <c r="L5107" s="272" t="s">
        <v>7090</v>
      </c>
    </row>
    <row r="5108" spans="1:12">
      <c r="A5108" s="272" t="s">
        <v>10732</v>
      </c>
      <c r="B5108" s="272" t="s">
        <v>10733</v>
      </c>
      <c r="C5108" s="272" t="s">
        <v>12347</v>
      </c>
      <c r="D5108" s="272" t="s">
        <v>12348</v>
      </c>
      <c r="E5108" s="273" t="s">
        <v>7087</v>
      </c>
      <c r="F5108" s="272" t="s">
        <v>7087</v>
      </c>
      <c r="G5108" s="272">
        <v>86878</v>
      </c>
      <c r="H5108" s="272" t="s">
        <v>12354</v>
      </c>
      <c r="I5108" s="272" t="s">
        <v>17</v>
      </c>
      <c r="J5108" s="272" t="s">
        <v>7147</v>
      </c>
      <c r="K5108" s="273">
        <v>100.53</v>
      </c>
      <c r="L5108" s="272" t="s">
        <v>7090</v>
      </c>
    </row>
    <row r="5109" spans="1:12">
      <c r="A5109" s="272" t="s">
        <v>10732</v>
      </c>
      <c r="B5109" s="272" t="s">
        <v>10733</v>
      </c>
      <c r="C5109" s="272" t="s">
        <v>12347</v>
      </c>
      <c r="D5109" s="272" t="s">
        <v>12348</v>
      </c>
      <c r="E5109" s="273" t="s">
        <v>7087</v>
      </c>
      <c r="F5109" s="272" t="s">
        <v>7087</v>
      </c>
      <c r="G5109" s="272">
        <v>86879</v>
      </c>
      <c r="H5109" s="272" t="s">
        <v>12355</v>
      </c>
      <c r="I5109" s="272" t="s">
        <v>17</v>
      </c>
      <c r="J5109" s="272" t="s">
        <v>7147</v>
      </c>
      <c r="K5109" s="273">
        <v>9.4</v>
      </c>
      <c r="L5109" s="272" t="s">
        <v>7090</v>
      </c>
    </row>
    <row r="5110" spans="1:12">
      <c r="A5110" s="272" t="s">
        <v>10732</v>
      </c>
      <c r="B5110" s="272" t="s">
        <v>10733</v>
      </c>
      <c r="C5110" s="272" t="s">
        <v>12347</v>
      </c>
      <c r="D5110" s="272" t="s">
        <v>12348</v>
      </c>
      <c r="E5110" s="273" t="s">
        <v>7087</v>
      </c>
      <c r="F5110" s="272" t="s">
        <v>7087</v>
      </c>
      <c r="G5110" s="272">
        <v>86880</v>
      </c>
      <c r="H5110" s="272" t="s">
        <v>12356</v>
      </c>
      <c r="I5110" s="272" t="s">
        <v>17</v>
      </c>
      <c r="J5110" s="272" t="s">
        <v>7147</v>
      </c>
      <c r="K5110" s="273">
        <v>24.82</v>
      </c>
      <c r="L5110" s="272" t="s">
        <v>7090</v>
      </c>
    </row>
    <row r="5111" spans="1:12">
      <c r="A5111" s="272" t="s">
        <v>10732</v>
      </c>
      <c r="B5111" s="272" t="s">
        <v>10733</v>
      </c>
      <c r="C5111" s="272" t="s">
        <v>12347</v>
      </c>
      <c r="D5111" s="272" t="s">
        <v>12348</v>
      </c>
      <c r="E5111" s="273" t="s">
        <v>7087</v>
      </c>
      <c r="F5111" s="272" t="s">
        <v>7087</v>
      </c>
      <c r="G5111" s="272">
        <v>86881</v>
      </c>
      <c r="H5111" s="272" t="s">
        <v>12357</v>
      </c>
      <c r="I5111" s="272" t="s">
        <v>17</v>
      </c>
      <c r="J5111" s="272" t="s">
        <v>7644</v>
      </c>
      <c r="K5111" s="273">
        <v>285.74</v>
      </c>
      <c r="L5111" s="272" t="s">
        <v>7090</v>
      </c>
    </row>
    <row r="5112" spans="1:12">
      <c r="A5112" s="272" t="s">
        <v>10732</v>
      </c>
      <c r="B5112" s="272" t="s">
        <v>10733</v>
      </c>
      <c r="C5112" s="272" t="s">
        <v>12347</v>
      </c>
      <c r="D5112" s="272" t="s">
        <v>12348</v>
      </c>
      <c r="E5112" s="273" t="s">
        <v>7087</v>
      </c>
      <c r="F5112" s="272" t="s">
        <v>7087</v>
      </c>
      <c r="G5112" s="272">
        <v>86882</v>
      </c>
      <c r="H5112" s="272" t="s">
        <v>12358</v>
      </c>
      <c r="I5112" s="272" t="s">
        <v>17</v>
      </c>
      <c r="J5112" s="272" t="s">
        <v>7147</v>
      </c>
      <c r="K5112" s="273">
        <v>21.16</v>
      </c>
      <c r="L5112" s="272" t="s">
        <v>7090</v>
      </c>
    </row>
    <row r="5113" spans="1:12">
      <c r="A5113" s="272" t="s">
        <v>10732</v>
      </c>
      <c r="B5113" s="272" t="s">
        <v>10733</v>
      </c>
      <c r="C5113" s="272" t="s">
        <v>12347</v>
      </c>
      <c r="D5113" s="272" t="s">
        <v>12348</v>
      </c>
      <c r="E5113" s="273" t="s">
        <v>7087</v>
      </c>
      <c r="F5113" s="272" t="s">
        <v>7087</v>
      </c>
      <c r="G5113" s="272">
        <v>86883</v>
      </c>
      <c r="H5113" s="272" t="s">
        <v>12359</v>
      </c>
      <c r="I5113" s="272" t="s">
        <v>17</v>
      </c>
      <c r="J5113" s="272" t="s">
        <v>7644</v>
      </c>
      <c r="K5113" s="273">
        <v>11.52</v>
      </c>
      <c r="L5113" s="272" t="s">
        <v>7090</v>
      </c>
    </row>
    <row r="5114" spans="1:12">
      <c r="A5114" s="272" t="s">
        <v>10732</v>
      </c>
      <c r="B5114" s="272" t="s">
        <v>10733</v>
      </c>
      <c r="C5114" s="272" t="s">
        <v>12347</v>
      </c>
      <c r="D5114" s="272" t="s">
        <v>12348</v>
      </c>
      <c r="E5114" s="273" t="s">
        <v>7087</v>
      </c>
      <c r="F5114" s="272" t="s">
        <v>7087</v>
      </c>
      <c r="G5114" s="272">
        <v>86884</v>
      </c>
      <c r="H5114" s="272" t="s">
        <v>12360</v>
      </c>
      <c r="I5114" s="272" t="s">
        <v>17</v>
      </c>
      <c r="J5114" s="272" t="s">
        <v>7147</v>
      </c>
      <c r="K5114" s="273">
        <v>10.56</v>
      </c>
      <c r="L5114" s="272" t="s">
        <v>7090</v>
      </c>
    </row>
    <row r="5115" spans="1:12">
      <c r="A5115" s="272" t="s">
        <v>10732</v>
      </c>
      <c r="B5115" s="272" t="s">
        <v>10733</v>
      </c>
      <c r="C5115" s="272" t="s">
        <v>12347</v>
      </c>
      <c r="D5115" s="272" t="s">
        <v>12348</v>
      </c>
      <c r="E5115" s="273" t="s">
        <v>7087</v>
      </c>
      <c r="F5115" s="272" t="s">
        <v>7087</v>
      </c>
      <c r="G5115" s="272">
        <v>86885</v>
      </c>
      <c r="H5115" s="272" t="s">
        <v>12361</v>
      </c>
      <c r="I5115" s="272" t="s">
        <v>17</v>
      </c>
      <c r="J5115" s="272" t="s">
        <v>7147</v>
      </c>
      <c r="K5115" s="273">
        <v>11.89</v>
      </c>
      <c r="L5115" s="272" t="s">
        <v>7090</v>
      </c>
    </row>
    <row r="5116" spans="1:12">
      <c r="A5116" s="272" t="s">
        <v>10732</v>
      </c>
      <c r="B5116" s="272" t="s">
        <v>10733</v>
      </c>
      <c r="C5116" s="272" t="s">
        <v>12347</v>
      </c>
      <c r="D5116" s="272" t="s">
        <v>12348</v>
      </c>
      <c r="E5116" s="273" t="s">
        <v>7087</v>
      </c>
      <c r="F5116" s="272" t="s">
        <v>7087</v>
      </c>
      <c r="G5116" s="272">
        <v>86886</v>
      </c>
      <c r="H5116" s="272" t="s">
        <v>12362</v>
      </c>
      <c r="I5116" s="272" t="s">
        <v>17</v>
      </c>
      <c r="J5116" s="272" t="s">
        <v>7147</v>
      </c>
      <c r="K5116" s="273">
        <v>68.73</v>
      </c>
      <c r="L5116" s="272" t="s">
        <v>7090</v>
      </c>
    </row>
    <row r="5117" spans="1:12">
      <c r="A5117" s="272" t="s">
        <v>10732</v>
      </c>
      <c r="B5117" s="272" t="s">
        <v>10733</v>
      </c>
      <c r="C5117" s="272" t="s">
        <v>12347</v>
      </c>
      <c r="D5117" s="272" t="s">
        <v>12348</v>
      </c>
      <c r="E5117" s="273" t="s">
        <v>7087</v>
      </c>
      <c r="F5117" s="272" t="s">
        <v>7087</v>
      </c>
      <c r="G5117" s="272">
        <v>86887</v>
      </c>
      <c r="H5117" s="272" t="s">
        <v>12363</v>
      </c>
      <c r="I5117" s="272" t="s">
        <v>17</v>
      </c>
      <c r="J5117" s="272" t="s">
        <v>7147</v>
      </c>
      <c r="K5117" s="273">
        <v>74.72</v>
      </c>
      <c r="L5117" s="272" t="s">
        <v>7090</v>
      </c>
    </row>
    <row r="5118" spans="1:12">
      <c r="A5118" s="272" t="s">
        <v>10732</v>
      </c>
      <c r="B5118" s="272" t="s">
        <v>10733</v>
      </c>
      <c r="C5118" s="272" t="s">
        <v>12347</v>
      </c>
      <c r="D5118" s="272" t="s">
        <v>12348</v>
      </c>
      <c r="E5118" s="273" t="s">
        <v>7087</v>
      </c>
      <c r="F5118" s="272" t="s">
        <v>7087</v>
      </c>
      <c r="G5118" s="272">
        <v>86888</v>
      </c>
      <c r="H5118" s="272" t="s">
        <v>12364</v>
      </c>
      <c r="I5118" s="272" t="s">
        <v>17</v>
      </c>
      <c r="J5118" s="272" t="s">
        <v>7147</v>
      </c>
      <c r="K5118" s="273">
        <v>469.75</v>
      </c>
      <c r="L5118" s="272" t="s">
        <v>7090</v>
      </c>
    </row>
    <row r="5119" spans="1:12">
      <c r="A5119" s="272" t="s">
        <v>10732</v>
      </c>
      <c r="B5119" s="272" t="s">
        <v>10733</v>
      </c>
      <c r="C5119" s="272" t="s">
        <v>12347</v>
      </c>
      <c r="D5119" s="272" t="s">
        <v>12348</v>
      </c>
      <c r="E5119" s="273" t="s">
        <v>7087</v>
      </c>
      <c r="F5119" s="272" t="s">
        <v>7087</v>
      </c>
      <c r="G5119" s="272">
        <v>86889</v>
      </c>
      <c r="H5119" s="272" t="s">
        <v>12365</v>
      </c>
      <c r="I5119" s="272" t="s">
        <v>17</v>
      </c>
      <c r="J5119" s="272" t="s">
        <v>7089</v>
      </c>
      <c r="K5119" s="273">
        <v>733.03</v>
      </c>
      <c r="L5119" s="272" t="s">
        <v>7090</v>
      </c>
    </row>
    <row r="5120" spans="1:12">
      <c r="A5120" s="272" t="s">
        <v>10732</v>
      </c>
      <c r="B5120" s="272" t="s">
        <v>10733</v>
      </c>
      <c r="C5120" s="272" t="s">
        <v>12347</v>
      </c>
      <c r="D5120" s="272" t="s">
        <v>12348</v>
      </c>
      <c r="E5120" s="273" t="s">
        <v>7087</v>
      </c>
      <c r="F5120" s="272" t="s">
        <v>7087</v>
      </c>
      <c r="G5120" s="272">
        <v>86893</v>
      </c>
      <c r="H5120" s="272" t="s">
        <v>12366</v>
      </c>
      <c r="I5120" s="272" t="s">
        <v>17</v>
      </c>
      <c r="J5120" s="272" t="s">
        <v>7089</v>
      </c>
      <c r="K5120" s="273">
        <v>606.15</v>
      </c>
      <c r="L5120" s="272" t="s">
        <v>7090</v>
      </c>
    </row>
    <row r="5121" spans="1:12">
      <c r="A5121" s="272" t="s">
        <v>10732</v>
      </c>
      <c r="B5121" s="272" t="s">
        <v>10733</v>
      </c>
      <c r="C5121" s="272" t="s">
        <v>12347</v>
      </c>
      <c r="D5121" s="272" t="s">
        <v>12348</v>
      </c>
      <c r="E5121" s="273" t="s">
        <v>7087</v>
      </c>
      <c r="F5121" s="272" t="s">
        <v>7087</v>
      </c>
      <c r="G5121" s="272">
        <v>86894</v>
      </c>
      <c r="H5121" s="272" t="s">
        <v>12367</v>
      </c>
      <c r="I5121" s="272" t="s">
        <v>17</v>
      </c>
      <c r="J5121" s="272" t="s">
        <v>7089</v>
      </c>
      <c r="K5121" s="273">
        <v>216.59</v>
      </c>
      <c r="L5121" s="272" t="s">
        <v>7090</v>
      </c>
    </row>
    <row r="5122" spans="1:12">
      <c r="A5122" s="272" t="s">
        <v>10732</v>
      </c>
      <c r="B5122" s="272" t="s">
        <v>10733</v>
      </c>
      <c r="C5122" s="272" t="s">
        <v>12347</v>
      </c>
      <c r="D5122" s="272" t="s">
        <v>12348</v>
      </c>
      <c r="E5122" s="273" t="s">
        <v>7087</v>
      </c>
      <c r="F5122" s="272" t="s">
        <v>7087</v>
      </c>
      <c r="G5122" s="272">
        <v>86895</v>
      </c>
      <c r="H5122" s="272" t="s">
        <v>12368</v>
      </c>
      <c r="I5122" s="272" t="s">
        <v>17</v>
      </c>
      <c r="J5122" s="272" t="s">
        <v>7089</v>
      </c>
      <c r="K5122" s="273">
        <v>350.84</v>
      </c>
      <c r="L5122" s="272" t="s">
        <v>7090</v>
      </c>
    </row>
    <row r="5123" spans="1:12">
      <c r="A5123" s="272" t="s">
        <v>10732</v>
      </c>
      <c r="B5123" s="272" t="s">
        <v>10733</v>
      </c>
      <c r="C5123" s="272" t="s">
        <v>12347</v>
      </c>
      <c r="D5123" s="272" t="s">
        <v>12348</v>
      </c>
      <c r="E5123" s="273" t="s">
        <v>7087</v>
      </c>
      <c r="F5123" s="272" t="s">
        <v>7087</v>
      </c>
      <c r="G5123" s="272">
        <v>86899</v>
      </c>
      <c r="H5123" s="272" t="s">
        <v>12369</v>
      </c>
      <c r="I5123" s="272" t="s">
        <v>17</v>
      </c>
      <c r="J5123" s="272" t="s">
        <v>7089</v>
      </c>
      <c r="K5123" s="273">
        <v>303.24</v>
      </c>
      <c r="L5123" s="272" t="s">
        <v>7090</v>
      </c>
    </row>
    <row r="5124" spans="1:12">
      <c r="A5124" s="272" t="s">
        <v>10732</v>
      </c>
      <c r="B5124" s="272" t="s">
        <v>10733</v>
      </c>
      <c r="C5124" s="272" t="s">
        <v>12347</v>
      </c>
      <c r="D5124" s="272" t="s">
        <v>12348</v>
      </c>
      <c r="E5124" s="273" t="s">
        <v>7087</v>
      </c>
      <c r="F5124" s="272" t="s">
        <v>7087</v>
      </c>
      <c r="G5124" s="272">
        <v>86900</v>
      </c>
      <c r="H5124" s="272" t="s">
        <v>12370</v>
      </c>
      <c r="I5124" s="272" t="s">
        <v>17</v>
      </c>
      <c r="J5124" s="272" t="s">
        <v>7147</v>
      </c>
      <c r="K5124" s="273">
        <v>211.01</v>
      </c>
      <c r="L5124" s="272" t="s">
        <v>7090</v>
      </c>
    </row>
    <row r="5125" spans="1:12">
      <c r="A5125" s="272" t="s">
        <v>10732</v>
      </c>
      <c r="B5125" s="272" t="s">
        <v>10733</v>
      </c>
      <c r="C5125" s="272" t="s">
        <v>12347</v>
      </c>
      <c r="D5125" s="272" t="s">
        <v>12348</v>
      </c>
      <c r="E5125" s="273" t="s">
        <v>7087</v>
      </c>
      <c r="F5125" s="272" t="s">
        <v>7087</v>
      </c>
      <c r="G5125" s="272">
        <v>86901</v>
      </c>
      <c r="H5125" s="272" t="s">
        <v>12371</v>
      </c>
      <c r="I5125" s="272" t="s">
        <v>17</v>
      </c>
      <c r="J5125" s="272" t="s">
        <v>7147</v>
      </c>
      <c r="K5125" s="273">
        <v>143.56</v>
      </c>
      <c r="L5125" s="272" t="s">
        <v>7090</v>
      </c>
    </row>
    <row r="5126" spans="1:12">
      <c r="A5126" s="272" t="s">
        <v>10732</v>
      </c>
      <c r="B5126" s="272" t="s">
        <v>10733</v>
      </c>
      <c r="C5126" s="272" t="s">
        <v>12347</v>
      </c>
      <c r="D5126" s="272" t="s">
        <v>12348</v>
      </c>
      <c r="E5126" s="273" t="s">
        <v>7087</v>
      </c>
      <c r="F5126" s="272" t="s">
        <v>7087</v>
      </c>
      <c r="G5126" s="272">
        <v>86902</v>
      </c>
      <c r="H5126" s="272" t="s">
        <v>12372</v>
      </c>
      <c r="I5126" s="272" t="s">
        <v>17</v>
      </c>
      <c r="J5126" s="272" t="s">
        <v>7147</v>
      </c>
      <c r="K5126" s="273">
        <v>302.63</v>
      </c>
      <c r="L5126" s="272" t="s">
        <v>7090</v>
      </c>
    </row>
    <row r="5127" spans="1:12">
      <c r="A5127" s="272" t="s">
        <v>10732</v>
      </c>
      <c r="B5127" s="272" t="s">
        <v>10733</v>
      </c>
      <c r="C5127" s="272" t="s">
        <v>12347</v>
      </c>
      <c r="D5127" s="272" t="s">
        <v>12348</v>
      </c>
      <c r="E5127" s="273" t="s">
        <v>7087</v>
      </c>
      <c r="F5127" s="272" t="s">
        <v>7087</v>
      </c>
      <c r="G5127" s="272">
        <v>86903</v>
      </c>
      <c r="H5127" s="272" t="s">
        <v>12373</v>
      </c>
      <c r="I5127" s="272" t="s">
        <v>17</v>
      </c>
      <c r="J5127" s="272" t="s">
        <v>7147</v>
      </c>
      <c r="K5127" s="273">
        <v>344</v>
      </c>
      <c r="L5127" s="272" t="s">
        <v>7090</v>
      </c>
    </row>
    <row r="5128" spans="1:12">
      <c r="A5128" s="272" t="s">
        <v>10732</v>
      </c>
      <c r="B5128" s="272" t="s">
        <v>10733</v>
      </c>
      <c r="C5128" s="272" t="s">
        <v>12347</v>
      </c>
      <c r="D5128" s="272" t="s">
        <v>12348</v>
      </c>
      <c r="E5128" s="273" t="s">
        <v>7087</v>
      </c>
      <c r="F5128" s="272" t="s">
        <v>7087</v>
      </c>
      <c r="G5128" s="272">
        <v>86904</v>
      </c>
      <c r="H5128" s="272" t="s">
        <v>12374</v>
      </c>
      <c r="I5128" s="272" t="s">
        <v>17</v>
      </c>
      <c r="J5128" s="272" t="s">
        <v>7147</v>
      </c>
      <c r="K5128" s="273">
        <v>142.34</v>
      </c>
      <c r="L5128" s="272" t="s">
        <v>7090</v>
      </c>
    </row>
    <row r="5129" spans="1:12">
      <c r="A5129" s="272" t="s">
        <v>10732</v>
      </c>
      <c r="B5129" s="272" t="s">
        <v>10733</v>
      </c>
      <c r="C5129" s="272" t="s">
        <v>12347</v>
      </c>
      <c r="D5129" s="272" t="s">
        <v>12348</v>
      </c>
      <c r="E5129" s="273" t="s">
        <v>7087</v>
      </c>
      <c r="F5129" s="272" t="s">
        <v>7087</v>
      </c>
      <c r="G5129" s="272">
        <v>86905</v>
      </c>
      <c r="H5129" s="272" t="s">
        <v>12375</v>
      </c>
      <c r="I5129" s="272" t="s">
        <v>17</v>
      </c>
      <c r="J5129" s="272" t="s">
        <v>7147</v>
      </c>
      <c r="K5129" s="273">
        <v>359.47</v>
      </c>
      <c r="L5129" s="272" t="s">
        <v>7090</v>
      </c>
    </row>
    <row r="5130" spans="1:12">
      <c r="A5130" s="272" t="s">
        <v>10732</v>
      </c>
      <c r="B5130" s="272" t="s">
        <v>10733</v>
      </c>
      <c r="C5130" s="272" t="s">
        <v>12347</v>
      </c>
      <c r="D5130" s="272" t="s">
        <v>12348</v>
      </c>
      <c r="E5130" s="273" t="s">
        <v>7087</v>
      </c>
      <c r="F5130" s="272" t="s">
        <v>7087</v>
      </c>
      <c r="G5130" s="272">
        <v>86906</v>
      </c>
      <c r="H5130" s="272" t="s">
        <v>12376</v>
      </c>
      <c r="I5130" s="272" t="s">
        <v>17</v>
      </c>
      <c r="J5130" s="272" t="s">
        <v>7644</v>
      </c>
      <c r="K5130" s="273">
        <v>66.569999999999993</v>
      </c>
      <c r="L5130" s="272" t="s">
        <v>7090</v>
      </c>
    </row>
    <row r="5131" spans="1:12">
      <c r="A5131" s="272" t="s">
        <v>10732</v>
      </c>
      <c r="B5131" s="272" t="s">
        <v>10733</v>
      </c>
      <c r="C5131" s="272" t="s">
        <v>12347</v>
      </c>
      <c r="D5131" s="272" t="s">
        <v>12348</v>
      </c>
      <c r="E5131" s="273" t="s">
        <v>7087</v>
      </c>
      <c r="F5131" s="272" t="s">
        <v>7087</v>
      </c>
      <c r="G5131" s="272">
        <v>86908</v>
      </c>
      <c r="H5131" s="272" t="s">
        <v>12377</v>
      </c>
      <c r="I5131" s="272" t="s">
        <v>17</v>
      </c>
      <c r="J5131" s="272" t="s">
        <v>7147</v>
      </c>
      <c r="K5131" s="273">
        <v>428.22</v>
      </c>
      <c r="L5131" s="272" t="s">
        <v>7090</v>
      </c>
    </row>
    <row r="5132" spans="1:12">
      <c r="A5132" s="272" t="s">
        <v>10732</v>
      </c>
      <c r="B5132" s="272" t="s">
        <v>10733</v>
      </c>
      <c r="C5132" s="272" t="s">
        <v>12347</v>
      </c>
      <c r="D5132" s="272" t="s">
        <v>12348</v>
      </c>
      <c r="E5132" s="273" t="s">
        <v>7087</v>
      </c>
      <c r="F5132" s="272" t="s">
        <v>7087</v>
      </c>
      <c r="G5132" s="272">
        <v>86909</v>
      </c>
      <c r="H5132" s="272" t="s">
        <v>12378</v>
      </c>
      <c r="I5132" s="272" t="s">
        <v>17</v>
      </c>
      <c r="J5132" s="272" t="s">
        <v>7147</v>
      </c>
      <c r="K5132" s="273">
        <v>115.6</v>
      </c>
      <c r="L5132" s="272" t="s">
        <v>7090</v>
      </c>
    </row>
    <row r="5133" spans="1:12">
      <c r="A5133" s="272" t="s">
        <v>10732</v>
      </c>
      <c r="B5133" s="272" t="s">
        <v>10733</v>
      </c>
      <c r="C5133" s="272" t="s">
        <v>12347</v>
      </c>
      <c r="D5133" s="272" t="s">
        <v>12348</v>
      </c>
      <c r="E5133" s="273" t="s">
        <v>7087</v>
      </c>
      <c r="F5133" s="272" t="s">
        <v>7087</v>
      </c>
      <c r="G5133" s="272">
        <v>86910</v>
      </c>
      <c r="H5133" s="272" t="s">
        <v>12379</v>
      </c>
      <c r="I5133" s="272" t="s">
        <v>17</v>
      </c>
      <c r="J5133" s="272" t="s">
        <v>7147</v>
      </c>
      <c r="K5133" s="273">
        <v>113.48</v>
      </c>
      <c r="L5133" s="272" t="s">
        <v>7090</v>
      </c>
    </row>
    <row r="5134" spans="1:12">
      <c r="A5134" s="272" t="s">
        <v>10732</v>
      </c>
      <c r="B5134" s="272" t="s">
        <v>10733</v>
      </c>
      <c r="C5134" s="272" t="s">
        <v>12347</v>
      </c>
      <c r="D5134" s="272" t="s">
        <v>12348</v>
      </c>
      <c r="E5134" s="273" t="s">
        <v>7087</v>
      </c>
      <c r="F5134" s="272" t="s">
        <v>7087</v>
      </c>
      <c r="G5134" s="272">
        <v>86911</v>
      </c>
      <c r="H5134" s="272" t="s">
        <v>12380</v>
      </c>
      <c r="I5134" s="272" t="s">
        <v>17</v>
      </c>
      <c r="J5134" s="272" t="s">
        <v>7147</v>
      </c>
      <c r="K5134" s="273">
        <v>77.930000000000007</v>
      </c>
      <c r="L5134" s="272" t="s">
        <v>7090</v>
      </c>
    </row>
    <row r="5135" spans="1:12">
      <c r="A5135" s="272" t="s">
        <v>10732</v>
      </c>
      <c r="B5135" s="272" t="s">
        <v>10733</v>
      </c>
      <c r="C5135" s="272" t="s">
        <v>12347</v>
      </c>
      <c r="D5135" s="272" t="s">
        <v>12348</v>
      </c>
      <c r="E5135" s="273" t="s">
        <v>7087</v>
      </c>
      <c r="F5135" s="272" t="s">
        <v>7087</v>
      </c>
      <c r="G5135" s="272">
        <v>86913</v>
      </c>
      <c r="H5135" s="272" t="s">
        <v>12381</v>
      </c>
      <c r="I5135" s="272" t="s">
        <v>17</v>
      </c>
      <c r="J5135" s="272" t="s">
        <v>7147</v>
      </c>
      <c r="K5135" s="273">
        <v>49.34</v>
      </c>
      <c r="L5135" s="272" t="s">
        <v>7090</v>
      </c>
    </row>
    <row r="5136" spans="1:12">
      <c r="A5136" s="272" t="s">
        <v>10732</v>
      </c>
      <c r="B5136" s="272" t="s">
        <v>10733</v>
      </c>
      <c r="C5136" s="272" t="s">
        <v>12347</v>
      </c>
      <c r="D5136" s="272" t="s">
        <v>12348</v>
      </c>
      <c r="E5136" s="273" t="s">
        <v>7087</v>
      </c>
      <c r="F5136" s="272" t="s">
        <v>7087</v>
      </c>
      <c r="G5136" s="272">
        <v>86914</v>
      </c>
      <c r="H5136" s="272" t="s">
        <v>12382</v>
      </c>
      <c r="I5136" s="272" t="s">
        <v>17</v>
      </c>
      <c r="J5136" s="272" t="s">
        <v>7147</v>
      </c>
      <c r="K5136" s="273">
        <v>87.65</v>
      </c>
      <c r="L5136" s="272" t="s">
        <v>7090</v>
      </c>
    </row>
    <row r="5137" spans="1:12">
      <c r="A5137" s="272" t="s">
        <v>10732</v>
      </c>
      <c r="B5137" s="272" t="s">
        <v>10733</v>
      </c>
      <c r="C5137" s="272" t="s">
        <v>12347</v>
      </c>
      <c r="D5137" s="272" t="s">
        <v>12348</v>
      </c>
      <c r="E5137" s="273" t="s">
        <v>7087</v>
      </c>
      <c r="F5137" s="272" t="s">
        <v>7087</v>
      </c>
      <c r="G5137" s="272">
        <v>86915</v>
      </c>
      <c r="H5137" s="272" t="s">
        <v>12383</v>
      </c>
      <c r="I5137" s="272" t="s">
        <v>17</v>
      </c>
      <c r="J5137" s="272" t="s">
        <v>7147</v>
      </c>
      <c r="K5137" s="273">
        <v>126.83</v>
      </c>
      <c r="L5137" s="272" t="s">
        <v>7090</v>
      </c>
    </row>
    <row r="5138" spans="1:12">
      <c r="A5138" s="272" t="s">
        <v>10732</v>
      </c>
      <c r="B5138" s="272" t="s">
        <v>10733</v>
      </c>
      <c r="C5138" s="272" t="s">
        <v>12347</v>
      </c>
      <c r="D5138" s="272" t="s">
        <v>12348</v>
      </c>
      <c r="E5138" s="273" t="s">
        <v>7087</v>
      </c>
      <c r="F5138" s="272" t="s">
        <v>7087</v>
      </c>
      <c r="G5138" s="272">
        <v>86916</v>
      </c>
      <c r="H5138" s="272" t="s">
        <v>12384</v>
      </c>
      <c r="I5138" s="272" t="s">
        <v>17</v>
      </c>
      <c r="J5138" s="272" t="s">
        <v>7147</v>
      </c>
      <c r="K5138" s="273">
        <v>21.66</v>
      </c>
      <c r="L5138" s="272" t="s">
        <v>7090</v>
      </c>
    </row>
    <row r="5139" spans="1:12">
      <c r="A5139" s="272" t="s">
        <v>10732</v>
      </c>
      <c r="B5139" s="272" t="s">
        <v>10733</v>
      </c>
      <c r="C5139" s="272" t="s">
        <v>12347</v>
      </c>
      <c r="D5139" s="272" t="s">
        <v>12348</v>
      </c>
      <c r="E5139" s="273" t="s">
        <v>7087</v>
      </c>
      <c r="F5139" s="272" t="s">
        <v>7087</v>
      </c>
      <c r="G5139" s="272">
        <v>86919</v>
      </c>
      <c r="H5139" s="272" t="s">
        <v>12385</v>
      </c>
      <c r="I5139" s="272" t="s">
        <v>17</v>
      </c>
      <c r="J5139" s="272" t="s">
        <v>7147</v>
      </c>
      <c r="K5139" s="273">
        <v>887.73</v>
      </c>
      <c r="L5139" s="272" t="s">
        <v>7090</v>
      </c>
    </row>
    <row r="5140" spans="1:12">
      <c r="A5140" s="272" t="s">
        <v>10732</v>
      </c>
      <c r="B5140" s="272" t="s">
        <v>10733</v>
      </c>
      <c r="C5140" s="272" t="s">
        <v>12347</v>
      </c>
      <c r="D5140" s="272" t="s">
        <v>12348</v>
      </c>
      <c r="E5140" s="273" t="s">
        <v>7087</v>
      </c>
      <c r="F5140" s="272" t="s">
        <v>7087</v>
      </c>
      <c r="G5140" s="272">
        <v>86920</v>
      </c>
      <c r="H5140" s="272" t="s">
        <v>12386</v>
      </c>
      <c r="I5140" s="272" t="s">
        <v>17</v>
      </c>
      <c r="J5140" s="272" t="s">
        <v>7147</v>
      </c>
      <c r="K5140" s="273">
        <v>765.73</v>
      </c>
      <c r="L5140" s="272" t="s">
        <v>7090</v>
      </c>
    </row>
    <row r="5141" spans="1:12">
      <c r="A5141" s="272" t="s">
        <v>10732</v>
      </c>
      <c r="B5141" s="272" t="s">
        <v>10733</v>
      </c>
      <c r="C5141" s="272" t="s">
        <v>12347</v>
      </c>
      <c r="D5141" s="272" t="s">
        <v>12348</v>
      </c>
      <c r="E5141" s="273" t="s">
        <v>7087</v>
      </c>
      <c r="F5141" s="272" t="s">
        <v>7087</v>
      </c>
      <c r="G5141" s="272">
        <v>86921</v>
      </c>
      <c r="H5141" s="272" t="s">
        <v>12387</v>
      </c>
      <c r="I5141" s="272" t="s">
        <v>17</v>
      </c>
      <c r="J5141" s="272" t="s">
        <v>7147</v>
      </c>
      <c r="K5141" s="273">
        <v>738.05</v>
      </c>
      <c r="L5141" s="272" t="s">
        <v>7090</v>
      </c>
    </row>
    <row r="5142" spans="1:12">
      <c r="A5142" s="272" t="s">
        <v>10732</v>
      </c>
      <c r="B5142" s="272" t="s">
        <v>10733</v>
      </c>
      <c r="C5142" s="272" t="s">
        <v>12347</v>
      </c>
      <c r="D5142" s="272" t="s">
        <v>12348</v>
      </c>
      <c r="E5142" s="273" t="s">
        <v>7087</v>
      </c>
      <c r="F5142" s="272" t="s">
        <v>7087</v>
      </c>
      <c r="G5142" s="272">
        <v>86922</v>
      </c>
      <c r="H5142" s="272" t="s">
        <v>12388</v>
      </c>
      <c r="I5142" s="272" t="s">
        <v>17</v>
      </c>
      <c r="J5142" s="272" t="s">
        <v>7147</v>
      </c>
      <c r="K5142" s="273">
        <v>951.59</v>
      </c>
      <c r="L5142" s="272" t="s">
        <v>7090</v>
      </c>
    </row>
    <row r="5143" spans="1:12">
      <c r="A5143" s="272" t="s">
        <v>10732</v>
      </c>
      <c r="B5143" s="272" t="s">
        <v>10733</v>
      </c>
      <c r="C5143" s="272" t="s">
        <v>12347</v>
      </c>
      <c r="D5143" s="272" t="s">
        <v>12348</v>
      </c>
      <c r="E5143" s="273" t="s">
        <v>7087</v>
      </c>
      <c r="F5143" s="272" t="s">
        <v>7087</v>
      </c>
      <c r="G5143" s="272">
        <v>86923</v>
      </c>
      <c r="H5143" s="272" t="s">
        <v>12389</v>
      </c>
      <c r="I5143" s="272" t="s">
        <v>17</v>
      </c>
      <c r="J5143" s="272" t="s">
        <v>7147</v>
      </c>
      <c r="K5143" s="273">
        <v>565.01</v>
      </c>
      <c r="L5143" s="272" t="s">
        <v>7090</v>
      </c>
    </row>
    <row r="5144" spans="1:12">
      <c r="A5144" s="272" t="s">
        <v>10732</v>
      </c>
      <c r="B5144" s="272" t="s">
        <v>10733</v>
      </c>
      <c r="C5144" s="272" t="s">
        <v>12347</v>
      </c>
      <c r="D5144" s="272" t="s">
        <v>12348</v>
      </c>
      <c r="E5144" s="273" t="s">
        <v>7087</v>
      </c>
      <c r="F5144" s="272" t="s">
        <v>7087</v>
      </c>
      <c r="G5144" s="272">
        <v>86924</v>
      </c>
      <c r="H5144" s="272" t="s">
        <v>12390</v>
      </c>
      <c r="I5144" s="272" t="s">
        <v>17</v>
      </c>
      <c r="J5144" s="272" t="s">
        <v>7147</v>
      </c>
      <c r="K5144" s="273">
        <v>537.33000000000004</v>
      </c>
      <c r="L5144" s="272" t="s">
        <v>7090</v>
      </c>
    </row>
    <row r="5145" spans="1:12">
      <c r="A5145" s="272" t="s">
        <v>10732</v>
      </c>
      <c r="B5145" s="272" t="s">
        <v>10733</v>
      </c>
      <c r="C5145" s="272" t="s">
        <v>12347</v>
      </c>
      <c r="D5145" s="272" t="s">
        <v>12348</v>
      </c>
      <c r="E5145" s="273" t="s">
        <v>7087</v>
      </c>
      <c r="F5145" s="272" t="s">
        <v>7087</v>
      </c>
      <c r="G5145" s="272">
        <v>86925</v>
      </c>
      <c r="H5145" s="272" t="s">
        <v>12391</v>
      </c>
      <c r="I5145" s="272" t="s">
        <v>17</v>
      </c>
      <c r="J5145" s="272" t="s">
        <v>7147</v>
      </c>
      <c r="K5145" s="273">
        <v>444.79</v>
      </c>
      <c r="L5145" s="272" t="s">
        <v>7090</v>
      </c>
    </row>
    <row r="5146" spans="1:12">
      <c r="A5146" s="272" t="s">
        <v>10732</v>
      </c>
      <c r="B5146" s="272" t="s">
        <v>10733</v>
      </c>
      <c r="C5146" s="272" t="s">
        <v>12347</v>
      </c>
      <c r="D5146" s="272" t="s">
        <v>12348</v>
      </c>
      <c r="E5146" s="273" t="s">
        <v>7087</v>
      </c>
      <c r="F5146" s="272" t="s">
        <v>7087</v>
      </c>
      <c r="G5146" s="272">
        <v>86926</v>
      </c>
      <c r="H5146" s="272" t="s">
        <v>12392</v>
      </c>
      <c r="I5146" s="272" t="s">
        <v>17</v>
      </c>
      <c r="J5146" s="272" t="s">
        <v>7147</v>
      </c>
      <c r="K5146" s="273">
        <v>417.11</v>
      </c>
      <c r="L5146" s="272" t="s">
        <v>7090</v>
      </c>
    </row>
    <row r="5147" spans="1:12">
      <c r="A5147" s="272" t="s">
        <v>10732</v>
      </c>
      <c r="B5147" s="272" t="s">
        <v>10733</v>
      </c>
      <c r="C5147" s="272" t="s">
        <v>12347</v>
      </c>
      <c r="D5147" s="272" t="s">
        <v>12348</v>
      </c>
      <c r="E5147" s="273" t="s">
        <v>7087</v>
      </c>
      <c r="F5147" s="272" t="s">
        <v>7087</v>
      </c>
      <c r="G5147" s="272">
        <v>86927</v>
      </c>
      <c r="H5147" s="272" t="s">
        <v>12393</v>
      </c>
      <c r="I5147" s="272" t="s">
        <v>17</v>
      </c>
      <c r="J5147" s="272" t="s">
        <v>7147</v>
      </c>
      <c r="K5147" s="273">
        <v>300.42</v>
      </c>
      <c r="L5147" s="272" t="s">
        <v>7090</v>
      </c>
    </row>
    <row r="5148" spans="1:12">
      <c r="A5148" s="272" t="s">
        <v>10732</v>
      </c>
      <c r="B5148" s="272" t="s">
        <v>10733</v>
      </c>
      <c r="C5148" s="272" t="s">
        <v>12347</v>
      </c>
      <c r="D5148" s="272" t="s">
        <v>12348</v>
      </c>
      <c r="E5148" s="273" t="s">
        <v>7087</v>
      </c>
      <c r="F5148" s="272" t="s">
        <v>7087</v>
      </c>
      <c r="G5148" s="272">
        <v>86928</v>
      </c>
      <c r="H5148" s="272" t="s">
        <v>12394</v>
      </c>
      <c r="I5148" s="272" t="s">
        <v>17</v>
      </c>
      <c r="J5148" s="272" t="s">
        <v>7147</v>
      </c>
      <c r="K5148" s="273">
        <v>272.74</v>
      </c>
      <c r="L5148" s="272" t="s">
        <v>7090</v>
      </c>
    </row>
    <row r="5149" spans="1:12">
      <c r="A5149" s="272" t="s">
        <v>10732</v>
      </c>
      <c r="B5149" s="272" t="s">
        <v>10733</v>
      </c>
      <c r="C5149" s="272" t="s">
        <v>12347</v>
      </c>
      <c r="D5149" s="272" t="s">
        <v>12348</v>
      </c>
      <c r="E5149" s="273" t="s">
        <v>7087</v>
      </c>
      <c r="F5149" s="272" t="s">
        <v>7087</v>
      </c>
      <c r="G5149" s="272">
        <v>86929</v>
      </c>
      <c r="H5149" s="272" t="s">
        <v>12395</v>
      </c>
      <c r="I5149" s="272" t="s">
        <v>17</v>
      </c>
      <c r="J5149" s="272" t="s">
        <v>7147</v>
      </c>
      <c r="K5149" s="273">
        <v>290.77999999999997</v>
      </c>
      <c r="L5149" s="272" t="s">
        <v>7090</v>
      </c>
    </row>
    <row r="5150" spans="1:12">
      <c r="A5150" s="272" t="s">
        <v>10732</v>
      </c>
      <c r="B5150" s="272" t="s">
        <v>10733</v>
      </c>
      <c r="C5150" s="272" t="s">
        <v>12347</v>
      </c>
      <c r="D5150" s="272" t="s">
        <v>12348</v>
      </c>
      <c r="E5150" s="273" t="s">
        <v>7087</v>
      </c>
      <c r="F5150" s="272" t="s">
        <v>7087</v>
      </c>
      <c r="G5150" s="272">
        <v>86930</v>
      </c>
      <c r="H5150" s="272" t="s">
        <v>12396</v>
      </c>
      <c r="I5150" s="272" t="s">
        <v>17</v>
      </c>
      <c r="J5150" s="272" t="s">
        <v>7147</v>
      </c>
      <c r="K5150" s="273">
        <v>263.10000000000002</v>
      </c>
      <c r="L5150" s="272" t="s">
        <v>7090</v>
      </c>
    </row>
    <row r="5151" spans="1:12">
      <c r="A5151" s="272" t="s">
        <v>10732</v>
      </c>
      <c r="B5151" s="272" t="s">
        <v>10733</v>
      </c>
      <c r="C5151" s="272" t="s">
        <v>12347</v>
      </c>
      <c r="D5151" s="272" t="s">
        <v>12348</v>
      </c>
      <c r="E5151" s="273" t="s">
        <v>7087</v>
      </c>
      <c r="F5151" s="272" t="s">
        <v>7087</v>
      </c>
      <c r="G5151" s="272">
        <v>86931</v>
      </c>
      <c r="H5151" s="272" t="s">
        <v>12397</v>
      </c>
      <c r="I5151" s="272" t="s">
        <v>17</v>
      </c>
      <c r="J5151" s="272" t="s">
        <v>7147</v>
      </c>
      <c r="K5151" s="273">
        <v>481.64</v>
      </c>
      <c r="L5151" s="272" t="s">
        <v>7090</v>
      </c>
    </row>
    <row r="5152" spans="1:12">
      <c r="A5152" s="272" t="s">
        <v>10732</v>
      </c>
      <c r="B5152" s="272" t="s">
        <v>10733</v>
      </c>
      <c r="C5152" s="272" t="s">
        <v>12347</v>
      </c>
      <c r="D5152" s="272" t="s">
        <v>12348</v>
      </c>
      <c r="E5152" s="273" t="s">
        <v>7087</v>
      </c>
      <c r="F5152" s="272" t="s">
        <v>7087</v>
      </c>
      <c r="G5152" s="272">
        <v>86932</v>
      </c>
      <c r="H5152" s="272" t="s">
        <v>12398</v>
      </c>
      <c r="I5152" s="272" t="s">
        <v>17</v>
      </c>
      <c r="J5152" s="272" t="s">
        <v>7147</v>
      </c>
      <c r="K5152" s="273">
        <v>544.47</v>
      </c>
      <c r="L5152" s="272" t="s">
        <v>7090</v>
      </c>
    </row>
    <row r="5153" spans="1:12">
      <c r="A5153" s="272" t="s">
        <v>10732</v>
      </c>
      <c r="B5153" s="272" t="s">
        <v>10733</v>
      </c>
      <c r="C5153" s="272" t="s">
        <v>12347</v>
      </c>
      <c r="D5153" s="272" t="s">
        <v>12348</v>
      </c>
      <c r="E5153" s="273" t="s">
        <v>7087</v>
      </c>
      <c r="F5153" s="272" t="s">
        <v>7087</v>
      </c>
      <c r="G5153" s="272">
        <v>86933</v>
      </c>
      <c r="H5153" s="272" t="s">
        <v>12399</v>
      </c>
      <c r="I5153" s="272" t="s">
        <v>17</v>
      </c>
      <c r="J5153" s="272" t="s">
        <v>7089</v>
      </c>
      <c r="K5153" s="273">
        <v>340.5</v>
      </c>
      <c r="L5153" s="272" t="s">
        <v>7090</v>
      </c>
    </row>
    <row r="5154" spans="1:12">
      <c r="A5154" s="272" t="s">
        <v>10732</v>
      </c>
      <c r="B5154" s="272" t="s">
        <v>10733</v>
      </c>
      <c r="C5154" s="272" t="s">
        <v>12347</v>
      </c>
      <c r="D5154" s="272" t="s">
        <v>12348</v>
      </c>
      <c r="E5154" s="273" t="s">
        <v>7087</v>
      </c>
      <c r="F5154" s="272" t="s">
        <v>7087</v>
      </c>
      <c r="G5154" s="272">
        <v>86934</v>
      </c>
      <c r="H5154" s="272" t="s">
        <v>12400</v>
      </c>
      <c r="I5154" s="272" t="s">
        <v>17</v>
      </c>
      <c r="J5154" s="272" t="s">
        <v>7089</v>
      </c>
      <c r="K5154" s="273">
        <v>330.86</v>
      </c>
      <c r="L5154" s="272" t="s">
        <v>7090</v>
      </c>
    </row>
    <row r="5155" spans="1:12">
      <c r="A5155" s="272" t="s">
        <v>10732</v>
      </c>
      <c r="B5155" s="272" t="s">
        <v>10733</v>
      </c>
      <c r="C5155" s="272" t="s">
        <v>12347</v>
      </c>
      <c r="D5155" s="272" t="s">
        <v>12348</v>
      </c>
      <c r="E5155" s="273" t="s">
        <v>7087</v>
      </c>
      <c r="F5155" s="272" t="s">
        <v>7087</v>
      </c>
      <c r="G5155" s="272">
        <v>86935</v>
      </c>
      <c r="H5155" s="272" t="s">
        <v>12401</v>
      </c>
      <c r="I5155" s="272" t="s">
        <v>17</v>
      </c>
      <c r="J5155" s="272" t="s">
        <v>7147</v>
      </c>
      <c r="K5155" s="273">
        <v>323.06</v>
      </c>
      <c r="L5155" s="272" t="s">
        <v>7090</v>
      </c>
    </row>
    <row r="5156" spans="1:12">
      <c r="A5156" s="272" t="s">
        <v>10732</v>
      </c>
      <c r="B5156" s="272" t="s">
        <v>10733</v>
      </c>
      <c r="C5156" s="272" t="s">
        <v>12347</v>
      </c>
      <c r="D5156" s="272" t="s">
        <v>12348</v>
      </c>
      <c r="E5156" s="273" t="s">
        <v>7087</v>
      </c>
      <c r="F5156" s="272" t="s">
        <v>7087</v>
      </c>
      <c r="G5156" s="272">
        <v>86936</v>
      </c>
      <c r="H5156" s="272" t="s">
        <v>12402</v>
      </c>
      <c r="I5156" s="272" t="s">
        <v>17</v>
      </c>
      <c r="J5156" s="272" t="s">
        <v>7147</v>
      </c>
      <c r="K5156" s="273">
        <v>597.28</v>
      </c>
      <c r="L5156" s="272" t="s">
        <v>7090</v>
      </c>
    </row>
    <row r="5157" spans="1:12">
      <c r="A5157" s="272" t="s">
        <v>10732</v>
      </c>
      <c r="B5157" s="272" t="s">
        <v>10733</v>
      </c>
      <c r="C5157" s="272" t="s">
        <v>12347</v>
      </c>
      <c r="D5157" s="272" t="s">
        <v>12348</v>
      </c>
      <c r="E5157" s="273" t="s">
        <v>7087</v>
      </c>
      <c r="F5157" s="272" t="s">
        <v>7087</v>
      </c>
      <c r="G5157" s="272">
        <v>86937</v>
      </c>
      <c r="H5157" s="272" t="s">
        <v>12403</v>
      </c>
      <c r="I5157" s="272" t="s">
        <v>17</v>
      </c>
      <c r="J5157" s="272" t="s">
        <v>7147</v>
      </c>
      <c r="K5157" s="273">
        <v>248.17</v>
      </c>
      <c r="L5157" s="272" t="s">
        <v>7090</v>
      </c>
    </row>
    <row r="5158" spans="1:12">
      <c r="A5158" s="272" t="s">
        <v>10732</v>
      </c>
      <c r="B5158" s="272" t="s">
        <v>10733</v>
      </c>
      <c r="C5158" s="272" t="s">
        <v>12347</v>
      </c>
      <c r="D5158" s="272" t="s">
        <v>12348</v>
      </c>
      <c r="E5158" s="273" t="s">
        <v>7087</v>
      </c>
      <c r="F5158" s="272" t="s">
        <v>7087</v>
      </c>
      <c r="G5158" s="272">
        <v>86938</v>
      </c>
      <c r="H5158" s="272" t="s">
        <v>12404</v>
      </c>
      <c r="I5158" s="272" t="s">
        <v>17</v>
      </c>
      <c r="J5158" s="272" t="s">
        <v>7147</v>
      </c>
      <c r="K5158" s="273">
        <v>522.39</v>
      </c>
      <c r="L5158" s="272" t="s">
        <v>7090</v>
      </c>
    </row>
    <row r="5159" spans="1:12">
      <c r="A5159" s="272" t="s">
        <v>10732</v>
      </c>
      <c r="B5159" s="272" t="s">
        <v>10733</v>
      </c>
      <c r="C5159" s="272" t="s">
        <v>12347</v>
      </c>
      <c r="D5159" s="272" t="s">
        <v>12348</v>
      </c>
      <c r="E5159" s="273" t="s">
        <v>7087</v>
      </c>
      <c r="F5159" s="272" t="s">
        <v>7087</v>
      </c>
      <c r="G5159" s="272">
        <v>86939</v>
      </c>
      <c r="H5159" s="272" t="s">
        <v>12405</v>
      </c>
      <c r="I5159" s="272" t="s">
        <v>17</v>
      </c>
      <c r="J5159" s="272" t="s">
        <v>7147</v>
      </c>
      <c r="K5159" s="273">
        <v>400.68</v>
      </c>
      <c r="L5159" s="272" t="s">
        <v>7090</v>
      </c>
    </row>
    <row r="5160" spans="1:12">
      <c r="A5160" s="272" t="s">
        <v>10732</v>
      </c>
      <c r="B5160" s="272" t="s">
        <v>10733</v>
      </c>
      <c r="C5160" s="272" t="s">
        <v>12347</v>
      </c>
      <c r="D5160" s="272" t="s">
        <v>12348</v>
      </c>
      <c r="E5160" s="273" t="s">
        <v>7087</v>
      </c>
      <c r="F5160" s="272" t="s">
        <v>7087</v>
      </c>
      <c r="G5160" s="272">
        <v>86940</v>
      </c>
      <c r="H5160" s="272" t="s">
        <v>12406</v>
      </c>
      <c r="I5160" s="272" t="s">
        <v>17</v>
      </c>
      <c r="J5160" s="272" t="s">
        <v>7147</v>
      </c>
      <c r="K5160" s="274">
        <v>1231.74</v>
      </c>
      <c r="L5160" s="272" t="s">
        <v>7090</v>
      </c>
    </row>
    <row r="5161" spans="1:12">
      <c r="A5161" s="272" t="s">
        <v>10732</v>
      </c>
      <c r="B5161" s="272" t="s">
        <v>10733</v>
      </c>
      <c r="C5161" s="272" t="s">
        <v>12347</v>
      </c>
      <c r="D5161" s="272" t="s">
        <v>12348</v>
      </c>
      <c r="E5161" s="273" t="s">
        <v>7087</v>
      </c>
      <c r="F5161" s="272" t="s">
        <v>7087</v>
      </c>
      <c r="G5161" s="272">
        <v>86941</v>
      </c>
      <c r="H5161" s="272" t="s">
        <v>12407</v>
      </c>
      <c r="I5161" s="272" t="s">
        <v>17</v>
      </c>
      <c r="J5161" s="272" t="s">
        <v>7147</v>
      </c>
      <c r="K5161" s="273">
        <v>924.38</v>
      </c>
      <c r="L5161" s="272" t="s">
        <v>7090</v>
      </c>
    </row>
    <row r="5162" spans="1:12">
      <c r="A5162" s="272" t="s">
        <v>10732</v>
      </c>
      <c r="B5162" s="272" t="s">
        <v>10733</v>
      </c>
      <c r="C5162" s="272" t="s">
        <v>12347</v>
      </c>
      <c r="D5162" s="272" t="s">
        <v>12348</v>
      </c>
      <c r="E5162" s="273" t="s">
        <v>7087</v>
      </c>
      <c r="F5162" s="272" t="s">
        <v>7087</v>
      </c>
      <c r="G5162" s="272">
        <v>86942</v>
      </c>
      <c r="H5162" s="272" t="s">
        <v>12408</v>
      </c>
      <c r="I5162" s="272" t="s">
        <v>17</v>
      </c>
      <c r="J5162" s="272" t="s">
        <v>7147</v>
      </c>
      <c r="K5162" s="273">
        <v>250.03</v>
      </c>
      <c r="L5162" s="272" t="s">
        <v>7090</v>
      </c>
    </row>
    <row r="5163" spans="1:12">
      <c r="A5163" s="272" t="s">
        <v>10732</v>
      </c>
      <c r="B5163" s="272" t="s">
        <v>10733</v>
      </c>
      <c r="C5163" s="272" t="s">
        <v>12347</v>
      </c>
      <c r="D5163" s="272" t="s">
        <v>12348</v>
      </c>
      <c r="E5163" s="273" t="s">
        <v>7087</v>
      </c>
      <c r="F5163" s="272" t="s">
        <v>7087</v>
      </c>
      <c r="G5163" s="272">
        <v>86943</v>
      </c>
      <c r="H5163" s="272" t="s">
        <v>12409</v>
      </c>
      <c r="I5163" s="272" t="s">
        <v>17</v>
      </c>
      <c r="J5163" s="272" t="s">
        <v>7147</v>
      </c>
      <c r="K5163" s="273">
        <v>240.39</v>
      </c>
      <c r="L5163" s="272" t="s">
        <v>7090</v>
      </c>
    </row>
    <row r="5164" spans="1:12">
      <c r="A5164" s="272" t="s">
        <v>10732</v>
      </c>
      <c r="B5164" s="272" t="s">
        <v>10733</v>
      </c>
      <c r="C5164" s="272" t="s">
        <v>12347</v>
      </c>
      <c r="D5164" s="272" t="s">
        <v>12348</v>
      </c>
      <c r="E5164" s="273" t="s">
        <v>7087</v>
      </c>
      <c r="F5164" s="272" t="s">
        <v>7087</v>
      </c>
      <c r="G5164" s="272">
        <v>86947</v>
      </c>
      <c r="H5164" s="272" t="s">
        <v>12410</v>
      </c>
      <c r="I5164" s="272" t="s">
        <v>17</v>
      </c>
      <c r="J5164" s="272" t="s">
        <v>7089</v>
      </c>
      <c r="K5164" s="274">
        <v>1334.54</v>
      </c>
      <c r="L5164" s="272" t="s">
        <v>7090</v>
      </c>
    </row>
    <row r="5165" spans="1:12">
      <c r="A5165" s="272" t="s">
        <v>10732</v>
      </c>
      <c r="B5165" s="272" t="s">
        <v>10733</v>
      </c>
      <c r="C5165" s="272" t="s">
        <v>12347</v>
      </c>
      <c r="D5165" s="272" t="s">
        <v>12348</v>
      </c>
      <c r="E5165" s="273" t="s">
        <v>7087</v>
      </c>
      <c r="F5165" s="272" t="s">
        <v>7087</v>
      </c>
      <c r="G5165" s="272">
        <v>93396</v>
      </c>
      <c r="H5165" s="272" t="s">
        <v>12411</v>
      </c>
      <c r="I5165" s="272" t="s">
        <v>17</v>
      </c>
      <c r="J5165" s="272" t="s">
        <v>7089</v>
      </c>
      <c r="K5165" s="273">
        <v>676.14</v>
      </c>
      <c r="L5165" s="272" t="s">
        <v>7090</v>
      </c>
    </row>
    <row r="5166" spans="1:12">
      <c r="A5166" s="272" t="s">
        <v>10732</v>
      </c>
      <c r="B5166" s="272" t="s">
        <v>10733</v>
      </c>
      <c r="C5166" s="272" t="s">
        <v>12347</v>
      </c>
      <c r="D5166" s="272" t="s">
        <v>12348</v>
      </c>
      <c r="E5166" s="273" t="s">
        <v>7087</v>
      </c>
      <c r="F5166" s="272" t="s">
        <v>7087</v>
      </c>
      <c r="G5166" s="272">
        <v>93441</v>
      </c>
      <c r="H5166" s="272" t="s">
        <v>12412</v>
      </c>
      <c r="I5166" s="272" t="s">
        <v>17</v>
      </c>
      <c r="J5166" s="272" t="s">
        <v>7089</v>
      </c>
      <c r="K5166" s="274">
        <v>1144.58</v>
      </c>
      <c r="L5166" s="272" t="s">
        <v>7090</v>
      </c>
    </row>
    <row r="5167" spans="1:12">
      <c r="A5167" s="272" t="s">
        <v>10732</v>
      </c>
      <c r="B5167" s="272" t="s">
        <v>10733</v>
      </c>
      <c r="C5167" s="272" t="s">
        <v>12347</v>
      </c>
      <c r="D5167" s="272" t="s">
        <v>12348</v>
      </c>
      <c r="E5167" s="273" t="s">
        <v>7087</v>
      </c>
      <c r="F5167" s="272" t="s">
        <v>7087</v>
      </c>
      <c r="G5167" s="272">
        <v>93442</v>
      </c>
      <c r="H5167" s="272" t="s">
        <v>12413</v>
      </c>
      <c r="I5167" s="272" t="s">
        <v>17</v>
      </c>
      <c r="J5167" s="272" t="s">
        <v>7089</v>
      </c>
      <c r="K5167" s="274">
        <v>1329.59</v>
      </c>
      <c r="L5167" s="272" t="s">
        <v>7090</v>
      </c>
    </row>
    <row r="5168" spans="1:12">
      <c r="A5168" s="272" t="s">
        <v>10732</v>
      </c>
      <c r="B5168" s="272" t="s">
        <v>10733</v>
      </c>
      <c r="C5168" s="272" t="s">
        <v>12347</v>
      </c>
      <c r="D5168" s="272" t="s">
        <v>12348</v>
      </c>
      <c r="E5168" s="273" t="s">
        <v>7087</v>
      </c>
      <c r="F5168" s="272" t="s">
        <v>7087</v>
      </c>
      <c r="G5168" s="272">
        <v>95469</v>
      </c>
      <c r="H5168" s="272" t="s">
        <v>12414</v>
      </c>
      <c r="I5168" s="272" t="s">
        <v>17</v>
      </c>
      <c r="J5168" s="272" t="s">
        <v>7147</v>
      </c>
      <c r="K5168" s="273">
        <v>285.92</v>
      </c>
      <c r="L5168" s="272" t="s">
        <v>7090</v>
      </c>
    </row>
    <row r="5169" spans="1:12">
      <c r="A5169" s="272" t="s">
        <v>10732</v>
      </c>
      <c r="B5169" s="272" t="s">
        <v>10733</v>
      </c>
      <c r="C5169" s="272" t="s">
        <v>12347</v>
      </c>
      <c r="D5169" s="272" t="s">
        <v>12348</v>
      </c>
      <c r="E5169" s="273" t="s">
        <v>7087</v>
      </c>
      <c r="F5169" s="272" t="s">
        <v>7087</v>
      </c>
      <c r="G5169" s="272">
        <v>95470</v>
      </c>
      <c r="H5169" s="272" t="s">
        <v>12415</v>
      </c>
      <c r="I5169" s="272" t="s">
        <v>17</v>
      </c>
      <c r="J5169" s="272" t="s">
        <v>7147</v>
      </c>
      <c r="K5169" s="273">
        <v>293.85000000000002</v>
      </c>
      <c r="L5169" s="272" t="s">
        <v>7090</v>
      </c>
    </row>
    <row r="5170" spans="1:12">
      <c r="A5170" s="272" t="s">
        <v>10732</v>
      </c>
      <c r="B5170" s="272" t="s">
        <v>10733</v>
      </c>
      <c r="C5170" s="272" t="s">
        <v>12347</v>
      </c>
      <c r="D5170" s="272" t="s">
        <v>12348</v>
      </c>
      <c r="E5170" s="273" t="s">
        <v>7087</v>
      </c>
      <c r="F5170" s="272" t="s">
        <v>7087</v>
      </c>
      <c r="G5170" s="272">
        <v>95471</v>
      </c>
      <c r="H5170" s="272" t="s">
        <v>12416</v>
      </c>
      <c r="I5170" s="272" t="s">
        <v>17</v>
      </c>
      <c r="J5170" s="272" t="s">
        <v>7147</v>
      </c>
      <c r="K5170" s="273">
        <v>738.35</v>
      </c>
      <c r="L5170" s="272" t="s">
        <v>7090</v>
      </c>
    </row>
    <row r="5171" spans="1:12">
      <c r="A5171" s="272" t="s">
        <v>10732</v>
      </c>
      <c r="B5171" s="272" t="s">
        <v>10733</v>
      </c>
      <c r="C5171" s="272" t="s">
        <v>12347</v>
      </c>
      <c r="D5171" s="272" t="s">
        <v>12348</v>
      </c>
      <c r="E5171" s="273" t="s">
        <v>7087</v>
      </c>
      <c r="F5171" s="272" t="s">
        <v>7087</v>
      </c>
      <c r="G5171" s="272">
        <v>95472</v>
      </c>
      <c r="H5171" s="272" t="s">
        <v>12417</v>
      </c>
      <c r="I5171" s="272" t="s">
        <v>17</v>
      </c>
      <c r="J5171" s="272" t="s">
        <v>7147</v>
      </c>
      <c r="K5171" s="273">
        <v>746.28</v>
      </c>
      <c r="L5171" s="272" t="s">
        <v>7090</v>
      </c>
    </row>
    <row r="5172" spans="1:12">
      <c r="A5172" s="272" t="s">
        <v>10732</v>
      </c>
      <c r="B5172" s="272" t="s">
        <v>10733</v>
      </c>
      <c r="C5172" s="272" t="s">
        <v>12347</v>
      </c>
      <c r="D5172" s="272" t="s">
        <v>12348</v>
      </c>
      <c r="E5172" s="273" t="s">
        <v>7087</v>
      </c>
      <c r="F5172" s="272" t="s">
        <v>7087</v>
      </c>
      <c r="G5172" s="272">
        <v>95542</v>
      </c>
      <c r="H5172" s="272" t="s">
        <v>12418</v>
      </c>
      <c r="I5172" s="272" t="s">
        <v>17</v>
      </c>
      <c r="J5172" s="272" t="s">
        <v>7147</v>
      </c>
      <c r="K5172" s="273">
        <v>33.1</v>
      </c>
      <c r="L5172" s="272" t="s">
        <v>7090</v>
      </c>
    </row>
    <row r="5173" spans="1:12">
      <c r="A5173" s="272" t="s">
        <v>10732</v>
      </c>
      <c r="B5173" s="272" t="s">
        <v>10733</v>
      </c>
      <c r="C5173" s="272" t="s">
        <v>12347</v>
      </c>
      <c r="D5173" s="272" t="s">
        <v>12348</v>
      </c>
      <c r="E5173" s="273" t="s">
        <v>7087</v>
      </c>
      <c r="F5173" s="272" t="s">
        <v>7087</v>
      </c>
      <c r="G5173" s="272">
        <v>95543</v>
      </c>
      <c r="H5173" s="272" t="s">
        <v>12419</v>
      </c>
      <c r="I5173" s="272" t="s">
        <v>17</v>
      </c>
      <c r="J5173" s="272" t="s">
        <v>7147</v>
      </c>
      <c r="K5173" s="273">
        <v>56.51</v>
      </c>
      <c r="L5173" s="272" t="s">
        <v>7090</v>
      </c>
    </row>
    <row r="5174" spans="1:12">
      <c r="A5174" s="272" t="s">
        <v>10732</v>
      </c>
      <c r="B5174" s="272" t="s">
        <v>10733</v>
      </c>
      <c r="C5174" s="272" t="s">
        <v>12347</v>
      </c>
      <c r="D5174" s="272" t="s">
        <v>12348</v>
      </c>
      <c r="E5174" s="273" t="s">
        <v>7087</v>
      </c>
      <c r="F5174" s="272" t="s">
        <v>7087</v>
      </c>
      <c r="G5174" s="272">
        <v>95544</v>
      </c>
      <c r="H5174" s="272" t="s">
        <v>12420</v>
      </c>
      <c r="I5174" s="272" t="s">
        <v>17</v>
      </c>
      <c r="J5174" s="272" t="s">
        <v>7147</v>
      </c>
      <c r="K5174" s="273">
        <v>39.880000000000003</v>
      </c>
      <c r="L5174" s="272" t="s">
        <v>7090</v>
      </c>
    </row>
    <row r="5175" spans="1:12">
      <c r="A5175" s="272" t="s">
        <v>10732</v>
      </c>
      <c r="B5175" s="272" t="s">
        <v>10733</v>
      </c>
      <c r="C5175" s="272" t="s">
        <v>12347</v>
      </c>
      <c r="D5175" s="272" t="s">
        <v>12348</v>
      </c>
      <c r="E5175" s="273" t="s">
        <v>7087</v>
      </c>
      <c r="F5175" s="272" t="s">
        <v>7087</v>
      </c>
      <c r="G5175" s="272">
        <v>95545</v>
      </c>
      <c r="H5175" s="272" t="s">
        <v>12421</v>
      </c>
      <c r="I5175" s="272" t="s">
        <v>17</v>
      </c>
      <c r="J5175" s="272" t="s">
        <v>7644</v>
      </c>
      <c r="K5175" s="273">
        <v>39.159999999999997</v>
      </c>
      <c r="L5175" s="272" t="s">
        <v>7090</v>
      </c>
    </row>
    <row r="5176" spans="1:12">
      <c r="A5176" s="272" t="s">
        <v>10732</v>
      </c>
      <c r="B5176" s="272" t="s">
        <v>10733</v>
      </c>
      <c r="C5176" s="272" t="s">
        <v>12347</v>
      </c>
      <c r="D5176" s="272" t="s">
        <v>12348</v>
      </c>
      <c r="E5176" s="273" t="s">
        <v>7087</v>
      </c>
      <c r="F5176" s="272" t="s">
        <v>7087</v>
      </c>
      <c r="G5176" s="272">
        <v>95546</v>
      </c>
      <c r="H5176" s="272" t="s">
        <v>12422</v>
      </c>
      <c r="I5176" s="272" t="s">
        <v>17</v>
      </c>
      <c r="J5176" s="272" t="s">
        <v>7147</v>
      </c>
      <c r="K5176" s="273">
        <v>140.86000000000001</v>
      </c>
      <c r="L5176" s="272" t="s">
        <v>7090</v>
      </c>
    </row>
    <row r="5177" spans="1:12">
      <c r="A5177" s="272" t="s">
        <v>10732</v>
      </c>
      <c r="B5177" s="272" t="s">
        <v>10733</v>
      </c>
      <c r="C5177" s="272" t="s">
        <v>12347</v>
      </c>
      <c r="D5177" s="272" t="s">
        <v>12348</v>
      </c>
      <c r="E5177" s="273" t="s">
        <v>7087</v>
      </c>
      <c r="F5177" s="272" t="s">
        <v>7087</v>
      </c>
      <c r="G5177" s="272">
        <v>95547</v>
      </c>
      <c r="H5177" s="272" t="s">
        <v>12423</v>
      </c>
      <c r="I5177" s="272" t="s">
        <v>17</v>
      </c>
      <c r="J5177" s="272" t="s">
        <v>7644</v>
      </c>
      <c r="K5177" s="273">
        <v>76.709999999999994</v>
      </c>
      <c r="L5177" s="272" t="s">
        <v>7090</v>
      </c>
    </row>
    <row r="5178" spans="1:12">
      <c r="A5178" s="272" t="s">
        <v>10732</v>
      </c>
      <c r="B5178" s="272" t="s">
        <v>10733</v>
      </c>
      <c r="C5178" s="272" t="s">
        <v>12347</v>
      </c>
      <c r="D5178" s="272" t="s">
        <v>12348</v>
      </c>
      <c r="E5178" s="273" t="s">
        <v>7087</v>
      </c>
      <c r="F5178" s="272" t="s">
        <v>7087</v>
      </c>
      <c r="G5178" s="272">
        <v>100848</v>
      </c>
      <c r="H5178" s="272" t="s">
        <v>12424</v>
      </c>
      <c r="I5178" s="272" t="s">
        <v>17</v>
      </c>
      <c r="J5178" s="272" t="s">
        <v>7147</v>
      </c>
      <c r="K5178" s="273">
        <v>529.07000000000005</v>
      </c>
      <c r="L5178" s="272" t="s">
        <v>7090</v>
      </c>
    </row>
    <row r="5179" spans="1:12">
      <c r="A5179" s="272" t="s">
        <v>10732</v>
      </c>
      <c r="B5179" s="272" t="s">
        <v>10733</v>
      </c>
      <c r="C5179" s="272" t="s">
        <v>12347</v>
      </c>
      <c r="D5179" s="272" t="s">
        <v>12348</v>
      </c>
      <c r="E5179" s="273" t="s">
        <v>7087</v>
      </c>
      <c r="F5179" s="272" t="s">
        <v>7087</v>
      </c>
      <c r="G5179" s="272">
        <v>100849</v>
      </c>
      <c r="H5179" s="272" t="s">
        <v>12425</v>
      </c>
      <c r="I5179" s="272" t="s">
        <v>17</v>
      </c>
      <c r="J5179" s="272" t="s">
        <v>7644</v>
      </c>
      <c r="K5179" s="273">
        <v>39.369999999999997</v>
      </c>
      <c r="L5179" s="272" t="s">
        <v>7090</v>
      </c>
    </row>
    <row r="5180" spans="1:12">
      <c r="A5180" s="272" t="s">
        <v>10732</v>
      </c>
      <c r="B5180" s="272" t="s">
        <v>10733</v>
      </c>
      <c r="C5180" s="272" t="s">
        <v>12347</v>
      </c>
      <c r="D5180" s="272" t="s">
        <v>12348</v>
      </c>
      <c r="E5180" s="273" t="s">
        <v>7087</v>
      </c>
      <c r="F5180" s="272" t="s">
        <v>7087</v>
      </c>
      <c r="G5180" s="272">
        <v>100851</v>
      </c>
      <c r="H5180" s="272" t="s">
        <v>12426</v>
      </c>
      <c r="I5180" s="272" t="s">
        <v>17</v>
      </c>
      <c r="J5180" s="272" t="s">
        <v>7147</v>
      </c>
      <c r="K5180" s="273">
        <v>77.67</v>
      </c>
      <c r="L5180" s="272" t="s">
        <v>7090</v>
      </c>
    </row>
    <row r="5181" spans="1:12">
      <c r="A5181" s="272" t="s">
        <v>10732</v>
      </c>
      <c r="B5181" s="272" t="s">
        <v>10733</v>
      </c>
      <c r="C5181" s="272" t="s">
        <v>12347</v>
      </c>
      <c r="D5181" s="272" t="s">
        <v>12348</v>
      </c>
      <c r="E5181" s="273" t="s">
        <v>7087</v>
      </c>
      <c r="F5181" s="272" t="s">
        <v>7087</v>
      </c>
      <c r="G5181" s="272">
        <v>100852</v>
      </c>
      <c r="H5181" s="272" t="s">
        <v>12427</v>
      </c>
      <c r="I5181" s="272" t="s">
        <v>17</v>
      </c>
      <c r="J5181" s="272" t="s">
        <v>7147</v>
      </c>
      <c r="K5181" s="273">
        <v>231.35</v>
      </c>
      <c r="L5181" s="272" t="s">
        <v>7090</v>
      </c>
    </row>
    <row r="5182" spans="1:12">
      <c r="A5182" s="272" t="s">
        <v>10732</v>
      </c>
      <c r="B5182" s="272" t="s">
        <v>10733</v>
      </c>
      <c r="C5182" s="272" t="s">
        <v>12347</v>
      </c>
      <c r="D5182" s="272" t="s">
        <v>12348</v>
      </c>
      <c r="E5182" s="273" t="s">
        <v>7087</v>
      </c>
      <c r="F5182" s="272" t="s">
        <v>7087</v>
      </c>
      <c r="G5182" s="272">
        <v>100853</v>
      </c>
      <c r="H5182" s="272" t="s">
        <v>12428</v>
      </c>
      <c r="I5182" s="272" t="s">
        <v>17</v>
      </c>
      <c r="J5182" s="272" t="s">
        <v>7147</v>
      </c>
      <c r="K5182" s="273">
        <v>305.95</v>
      </c>
      <c r="L5182" s="272" t="s">
        <v>7090</v>
      </c>
    </row>
    <row r="5183" spans="1:12">
      <c r="A5183" s="272" t="s">
        <v>10732</v>
      </c>
      <c r="B5183" s="272" t="s">
        <v>10733</v>
      </c>
      <c r="C5183" s="272" t="s">
        <v>12347</v>
      </c>
      <c r="D5183" s="272" t="s">
        <v>12348</v>
      </c>
      <c r="E5183" s="273" t="s">
        <v>7087</v>
      </c>
      <c r="F5183" s="272" t="s">
        <v>7087</v>
      </c>
      <c r="G5183" s="272">
        <v>100854</v>
      </c>
      <c r="H5183" s="272" t="s">
        <v>12429</v>
      </c>
      <c r="I5183" s="272" t="s">
        <v>17</v>
      </c>
      <c r="J5183" s="272" t="s">
        <v>7147</v>
      </c>
      <c r="K5183" s="274">
        <v>1582.86</v>
      </c>
      <c r="L5183" s="272" t="s">
        <v>7090</v>
      </c>
    </row>
    <row r="5184" spans="1:12">
      <c r="A5184" s="272" t="s">
        <v>10732</v>
      </c>
      <c r="B5184" s="272" t="s">
        <v>10733</v>
      </c>
      <c r="C5184" s="272" t="s">
        <v>12347</v>
      </c>
      <c r="D5184" s="272" t="s">
        <v>12348</v>
      </c>
      <c r="E5184" s="273" t="s">
        <v>7087</v>
      </c>
      <c r="F5184" s="272" t="s">
        <v>7087</v>
      </c>
      <c r="G5184" s="272">
        <v>100856</v>
      </c>
      <c r="H5184" s="272" t="s">
        <v>12430</v>
      </c>
      <c r="I5184" s="272" t="s">
        <v>17</v>
      </c>
      <c r="J5184" s="272" t="s">
        <v>7147</v>
      </c>
      <c r="K5184" s="273">
        <v>34.1</v>
      </c>
      <c r="L5184" s="272" t="s">
        <v>7090</v>
      </c>
    </row>
    <row r="5185" spans="1:12">
      <c r="A5185" s="272" t="s">
        <v>10732</v>
      </c>
      <c r="B5185" s="272" t="s">
        <v>10733</v>
      </c>
      <c r="C5185" s="272" t="s">
        <v>12347</v>
      </c>
      <c r="D5185" s="272" t="s">
        <v>12348</v>
      </c>
      <c r="E5185" s="273" t="s">
        <v>7087</v>
      </c>
      <c r="F5185" s="272" t="s">
        <v>7087</v>
      </c>
      <c r="G5185" s="272">
        <v>100857</v>
      </c>
      <c r="H5185" s="272" t="s">
        <v>12431</v>
      </c>
      <c r="I5185" s="272" t="s">
        <v>17</v>
      </c>
      <c r="J5185" s="272" t="s">
        <v>7147</v>
      </c>
      <c r="K5185" s="273">
        <v>464.94</v>
      </c>
      <c r="L5185" s="272" t="s">
        <v>7090</v>
      </c>
    </row>
    <row r="5186" spans="1:12">
      <c r="A5186" s="272" t="s">
        <v>10732</v>
      </c>
      <c r="B5186" s="272" t="s">
        <v>10733</v>
      </c>
      <c r="C5186" s="272" t="s">
        <v>12347</v>
      </c>
      <c r="D5186" s="272" t="s">
        <v>12348</v>
      </c>
      <c r="E5186" s="273" t="s">
        <v>7087</v>
      </c>
      <c r="F5186" s="272" t="s">
        <v>7087</v>
      </c>
      <c r="G5186" s="272">
        <v>100858</v>
      </c>
      <c r="H5186" s="272" t="s">
        <v>12432</v>
      </c>
      <c r="I5186" s="272" t="s">
        <v>17</v>
      </c>
      <c r="J5186" s="272" t="s">
        <v>7089</v>
      </c>
      <c r="K5186" s="273">
        <v>760.37</v>
      </c>
      <c r="L5186" s="272" t="s">
        <v>7090</v>
      </c>
    </row>
    <row r="5187" spans="1:12">
      <c r="A5187" s="272" t="s">
        <v>10732</v>
      </c>
      <c r="B5187" s="272" t="s">
        <v>10733</v>
      </c>
      <c r="C5187" s="272" t="s">
        <v>12347</v>
      </c>
      <c r="D5187" s="272" t="s">
        <v>12348</v>
      </c>
      <c r="E5187" s="273" t="s">
        <v>7087</v>
      </c>
      <c r="F5187" s="272" t="s">
        <v>7087</v>
      </c>
      <c r="G5187" s="272">
        <v>100859</v>
      </c>
      <c r="H5187" s="272" t="s">
        <v>12433</v>
      </c>
      <c r="I5187" s="272" t="s">
        <v>17</v>
      </c>
      <c r="J5187" s="272" t="s">
        <v>7147</v>
      </c>
      <c r="K5187" s="273">
        <v>975.36</v>
      </c>
      <c r="L5187" s="272" t="s">
        <v>7090</v>
      </c>
    </row>
    <row r="5188" spans="1:12">
      <c r="A5188" s="272" t="s">
        <v>10732</v>
      </c>
      <c r="B5188" s="272" t="s">
        <v>10733</v>
      </c>
      <c r="C5188" s="272" t="s">
        <v>12347</v>
      </c>
      <c r="D5188" s="272" t="s">
        <v>12348</v>
      </c>
      <c r="E5188" s="273" t="s">
        <v>7087</v>
      </c>
      <c r="F5188" s="272" t="s">
        <v>7087</v>
      </c>
      <c r="G5188" s="272">
        <v>100860</v>
      </c>
      <c r="H5188" s="272" t="s">
        <v>12434</v>
      </c>
      <c r="I5188" s="272" t="s">
        <v>17</v>
      </c>
      <c r="J5188" s="272" t="s">
        <v>7644</v>
      </c>
      <c r="K5188" s="273">
        <v>91.84</v>
      </c>
      <c r="L5188" s="272" t="s">
        <v>7090</v>
      </c>
    </row>
    <row r="5189" spans="1:12">
      <c r="A5189" s="272" t="s">
        <v>10732</v>
      </c>
      <c r="B5189" s="272" t="s">
        <v>10733</v>
      </c>
      <c r="C5189" s="272" t="s">
        <v>12347</v>
      </c>
      <c r="D5189" s="272" t="s">
        <v>12348</v>
      </c>
      <c r="E5189" s="273" t="s">
        <v>7087</v>
      </c>
      <c r="F5189" s="272" t="s">
        <v>7087</v>
      </c>
      <c r="G5189" s="272">
        <v>100861</v>
      </c>
      <c r="H5189" s="272" t="s">
        <v>12435</v>
      </c>
      <c r="I5189" s="272" t="s">
        <v>17</v>
      </c>
      <c r="J5189" s="272" t="s">
        <v>7089</v>
      </c>
      <c r="K5189" s="273">
        <v>35.44</v>
      </c>
      <c r="L5189" s="272" t="s">
        <v>7090</v>
      </c>
    </row>
    <row r="5190" spans="1:12">
      <c r="A5190" s="272" t="s">
        <v>10732</v>
      </c>
      <c r="B5190" s="272" t="s">
        <v>10733</v>
      </c>
      <c r="C5190" s="272" t="s">
        <v>12347</v>
      </c>
      <c r="D5190" s="272" t="s">
        <v>12348</v>
      </c>
      <c r="E5190" s="273" t="s">
        <v>7087</v>
      </c>
      <c r="F5190" s="272" t="s">
        <v>7087</v>
      </c>
      <c r="G5190" s="272">
        <v>100862</v>
      </c>
      <c r="H5190" s="272" t="s">
        <v>12436</v>
      </c>
      <c r="I5190" s="272" t="s">
        <v>17</v>
      </c>
      <c r="J5190" s="272" t="s">
        <v>7089</v>
      </c>
      <c r="K5190" s="273">
        <v>38.85</v>
      </c>
      <c r="L5190" s="272" t="s">
        <v>7090</v>
      </c>
    </row>
    <row r="5191" spans="1:12">
      <c r="A5191" s="272" t="s">
        <v>10732</v>
      </c>
      <c r="B5191" s="272" t="s">
        <v>10733</v>
      </c>
      <c r="C5191" s="272" t="s">
        <v>12347</v>
      </c>
      <c r="D5191" s="272" t="s">
        <v>12348</v>
      </c>
      <c r="E5191" s="273" t="s">
        <v>7087</v>
      </c>
      <c r="F5191" s="272" t="s">
        <v>7087</v>
      </c>
      <c r="G5191" s="272">
        <v>100863</v>
      </c>
      <c r="H5191" s="272" t="s">
        <v>12437</v>
      </c>
      <c r="I5191" s="272" t="s">
        <v>17</v>
      </c>
      <c r="J5191" s="272" t="s">
        <v>7089</v>
      </c>
      <c r="K5191" s="273">
        <v>623.38</v>
      </c>
      <c r="L5191" s="272" t="s">
        <v>7090</v>
      </c>
    </row>
    <row r="5192" spans="1:12">
      <c r="A5192" s="272" t="s">
        <v>10732</v>
      </c>
      <c r="B5192" s="272" t="s">
        <v>10733</v>
      </c>
      <c r="C5192" s="272" t="s">
        <v>12347</v>
      </c>
      <c r="D5192" s="272" t="s">
        <v>12348</v>
      </c>
      <c r="E5192" s="273" t="s">
        <v>7087</v>
      </c>
      <c r="F5192" s="272" t="s">
        <v>7087</v>
      </c>
      <c r="G5192" s="272">
        <v>100864</v>
      </c>
      <c r="H5192" s="272" t="s">
        <v>12438</v>
      </c>
      <c r="I5192" s="272" t="s">
        <v>17</v>
      </c>
      <c r="J5192" s="272" t="s">
        <v>7089</v>
      </c>
      <c r="K5192" s="273">
        <v>685.69</v>
      </c>
      <c r="L5192" s="272" t="s">
        <v>7090</v>
      </c>
    </row>
    <row r="5193" spans="1:12">
      <c r="A5193" s="272" t="s">
        <v>10732</v>
      </c>
      <c r="B5193" s="272" t="s">
        <v>10733</v>
      </c>
      <c r="C5193" s="272" t="s">
        <v>12347</v>
      </c>
      <c r="D5193" s="272" t="s">
        <v>12348</v>
      </c>
      <c r="E5193" s="273" t="s">
        <v>7087</v>
      </c>
      <c r="F5193" s="272" t="s">
        <v>7087</v>
      </c>
      <c r="G5193" s="272">
        <v>100865</v>
      </c>
      <c r="H5193" s="272" t="s">
        <v>12439</v>
      </c>
      <c r="I5193" s="272" t="s">
        <v>17</v>
      </c>
      <c r="J5193" s="272" t="s">
        <v>7089</v>
      </c>
      <c r="K5193" s="273">
        <v>613.48</v>
      </c>
      <c r="L5193" s="272" t="s">
        <v>7090</v>
      </c>
    </row>
    <row r="5194" spans="1:12">
      <c r="A5194" s="272" t="s">
        <v>10732</v>
      </c>
      <c r="B5194" s="272" t="s">
        <v>10733</v>
      </c>
      <c r="C5194" s="272" t="s">
        <v>12347</v>
      </c>
      <c r="D5194" s="272" t="s">
        <v>12348</v>
      </c>
      <c r="E5194" s="273" t="s">
        <v>7087</v>
      </c>
      <c r="F5194" s="272" t="s">
        <v>7087</v>
      </c>
      <c r="G5194" s="272">
        <v>100866</v>
      </c>
      <c r="H5194" s="272" t="s">
        <v>12440</v>
      </c>
      <c r="I5194" s="272" t="s">
        <v>17</v>
      </c>
      <c r="J5194" s="272" t="s">
        <v>7089</v>
      </c>
      <c r="K5194" s="273">
        <v>320.02999999999997</v>
      </c>
      <c r="L5194" s="272" t="s">
        <v>7090</v>
      </c>
    </row>
    <row r="5195" spans="1:12">
      <c r="A5195" s="272" t="s">
        <v>10732</v>
      </c>
      <c r="B5195" s="272" t="s">
        <v>10733</v>
      </c>
      <c r="C5195" s="272" t="s">
        <v>12347</v>
      </c>
      <c r="D5195" s="272" t="s">
        <v>12348</v>
      </c>
      <c r="E5195" s="273" t="s">
        <v>7087</v>
      </c>
      <c r="F5195" s="272" t="s">
        <v>7087</v>
      </c>
      <c r="G5195" s="272">
        <v>100867</v>
      </c>
      <c r="H5195" s="272" t="s">
        <v>12441</v>
      </c>
      <c r="I5195" s="272" t="s">
        <v>17</v>
      </c>
      <c r="J5195" s="272" t="s">
        <v>7089</v>
      </c>
      <c r="K5195" s="273">
        <v>340.58</v>
      </c>
      <c r="L5195" s="272" t="s">
        <v>7090</v>
      </c>
    </row>
    <row r="5196" spans="1:12">
      <c r="A5196" s="272" t="s">
        <v>10732</v>
      </c>
      <c r="B5196" s="272" t="s">
        <v>10733</v>
      </c>
      <c r="C5196" s="272" t="s">
        <v>12347</v>
      </c>
      <c r="D5196" s="272" t="s">
        <v>12348</v>
      </c>
      <c r="E5196" s="273" t="s">
        <v>7087</v>
      </c>
      <c r="F5196" s="272" t="s">
        <v>7087</v>
      </c>
      <c r="G5196" s="272">
        <v>100868</v>
      </c>
      <c r="H5196" s="272" t="s">
        <v>12442</v>
      </c>
      <c r="I5196" s="272" t="s">
        <v>17</v>
      </c>
      <c r="J5196" s="272" t="s">
        <v>7089</v>
      </c>
      <c r="K5196" s="273">
        <v>354.25</v>
      </c>
      <c r="L5196" s="272" t="s">
        <v>7090</v>
      </c>
    </row>
    <row r="5197" spans="1:12">
      <c r="A5197" s="272" t="s">
        <v>10732</v>
      </c>
      <c r="B5197" s="272" t="s">
        <v>10733</v>
      </c>
      <c r="C5197" s="272" t="s">
        <v>12347</v>
      </c>
      <c r="D5197" s="272" t="s">
        <v>12348</v>
      </c>
      <c r="E5197" s="273" t="s">
        <v>7087</v>
      </c>
      <c r="F5197" s="272" t="s">
        <v>7087</v>
      </c>
      <c r="G5197" s="272">
        <v>100869</v>
      </c>
      <c r="H5197" s="272" t="s">
        <v>12443</v>
      </c>
      <c r="I5197" s="272" t="s">
        <v>17</v>
      </c>
      <c r="J5197" s="272" t="s">
        <v>7089</v>
      </c>
      <c r="K5197" s="273">
        <v>364.74</v>
      </c>
      <c r="L5197" s="272" t="s">
        <v>7090</v>
      </c>
    </row>
    <row r="5198" spans="1:12">
      <c r="A5198" s="272" t="s">
        <v>10732</v>
      </c>
      <c r="B5198" s="272" t="s">
        <v>10733</v>
      </c>
      <c r="C5198" s="272" t="s">
        <v>12347</v>
      </c>
      <c r="D5198" s="272" t="s">
        <v>12348</v>
      </c>
      <c r="E5198" s="273" t="s">
        <v>7087</v>
      </c>
      <c r="F5198" s="272" t="s">
        <v>7087</v>
      </c>
      <c r="G5198" s="272">
        <v>100870</v>
      </c>
      <c r="H5198" s="272" t="s">
        <v>12444</v>
      </c>
      <c r="I5198" s="272" t="s">
        <v>17</v>
      </c>
      <c r="J5198" s="272" t="s">
        <v>7089</v>
      </c>
      <c r="K5198" s="273">
        <v>290.25</v>
      </c>
      <c r="L5198" s="272" t="s">
        <v>7090</v>
      </c>
    </row>
    <row r="5199" spans="1:12">
      <c r="A5199" s="272" t="s">
        <v>10732</v>
      </c>
      <c r="B5199" s="272" t="s">
        <v>10733</v>
      </c>
      <c r="C5199" s="272" t="s">
        <v>12347</v>
      </c>
      <c r="D5199" s="272" t="s">
        <v>12348</v>
      </c>
      <c r="E5199" s="273" t="s">
        <v>7087</v>
      </c>
      <c r="F5199" s="272" t="s">
        <v>7087</v>
      </c>
      <c r="G5199" s="272">
        <v>100871</v>
      </c>
      <c r="H5199" s="272" t="s">
        <v>12445</v>
      </c>
      <c r="I5199" s="272" t="s">
        <v>17</v>
      </c>
      <c r="J5199" s="272" t="s">
        <v>7089</v>
      </c>
      <c r="K5199" s="273">
        <v>313.13</v>
      </c>
      <c r="L5199" s="272" t="s">
        <v>7090</v>
      </c>
    </row>
    <row r="5200" spans="1:12">
      <c r="A5200" s="272" t="s">
        <v>10732</v>
      </c>
      <c r="B5200" s="272" t="s">
        <v>10733</v>
      </c>
      <c r="C5200" s="272" t="s">
        <v>12347</v>
      </c>
      <c r="D5200" s="272" t="s">
        <v>12348</v>
      </c>
      <c r="E5200" s="273" t="s">
        <v>7087</v>
      </c>
      <c r="F5200" s="272" t="s">
        <v>7087</v>
      </c>
      <c r="G5200" s="272">
        <v>100872</v>
      </c>
      <c r="H5200" s="272" t="s">
        <v>12446</v>
      </c>
      <c r="I5200" s="272" t="s">
        <v>17</v>
      </c>
      <c r="J5200" s="272" t="s">
        <v>7089</v>
      </c>
      <c r="K5200" s="273">
        <v>327.74</v>
      </c>
      <c r="L5200" s="272" t="s">
        <v>7090</v>
      </c>
    </row>
    <row r="5201" spans="1:12">
      <c r="A5201" s="272" t="s">
        <v>10732</v>
      </c>
      <c r="B5201" s="272" t="s">
        <v>10733</v>
      </c>
      <c r="C5201" s="272" t="s">
        <v>12347</v>
      </c>
      <c r="D5201" s="272" t="s">
        <v>12348</v>
      </c>
      <c r="E5201" s="273" t="s">
        <v>7087</v>
      </c>
      <c r="F5201" s="272" t="s">
        <v>7087</v>
      </c>
      <c r="G5201" s="272">
        <v>100873</v>
      </c>
      <c r="H5201" s="272" t="s">
        <v>12447</v>
      </c>
      <c r="I5201" s="272" t="s">
        <v>17</v>
      </c>
      <c r="J5201" s="272" t="s">
        <v>7089</v>
      </c>
      <c r="K5201" s="273">
        <v>336.86</v>
      </c>
      <c r="L5201" s="272" t="s">
        <v>7090</v>
      </c>
    </row>
    <row r="5202" spans="1:12">
      <c r="A5202" s="272" t="s">
        <v>10732</v>
      </c>
      <c r="B5202" s="272" t="s">
        <v>10733</v>
      </c>
      <c r="C5202" s="272" t="s">
        <v>12347</v>
      </c>
      <c r="D5202" s="272" t="s">
        <v>12348</v>
      </c>
      <c r="E5202" s="273" t="s">
        <v>7087</v>
      </c>
      <c r="F5202" s="272" t="s">
        <v>7087</v>
      </c>
      <c r="G5202" s="272">
        <v>100874</v>
      </c>
      <c r="H5202" s="272" t="s">
        <v>12448</v>
      </c>
      <c r="I5202" s="272" t="s">
        <v>17</v>
      </c>
      <c r="J5202" s="272" t="s">
        <v>7089</v>
      </c>
      <c r="K5202" s="273">
        <v>320.02999999999997</v>
      </c>
      <c r="L5202" s="272" t="s">
        <v>7090</v>
      </c>
    </row>
    <row r="5203" spans="1:12">
      <c r="A5203" s="272" t="s">
        <v>10732</v>
      </c>
      <c r="B5203" s="272" t="s">
        <v>10733</v>
      </c>
      <c r="C5203" s="272" t="s">
        <v>12347</v>
      </c>
      <c r="D5203" s="272" t="s">
        <v>12348</v>
      </c>
      <c r="E5203" s="273" t="s">
        <v>7087</v>
      </c>
      <c r="F5203" s="272" t="s">
        <v>7087</v>
      </c>
      <c r="G5203" s="272">
        <v>100875</v>
      </c>
      <c r="H5203" s="272" t="s">
        <v>12449</v>
      </c>
      <c r="I5203" s="272" t="s">
        <v>17</v>
      </c>
      <c r="J5203" s="272" t="s">
        <v>7089</v>
      </c>
      <c r="K5203" s="274">
        <v>1131.72</v>
      </c>
      <c r="L5203" s="272" t="s">
        <v>7090</v>
      </c>
    </row>
    <row r="5204" spans="1:12">
      <c r="A5204" s="272" t="s">
        <v>10732</v>
      </c>
      <c r="B5204" s="272" t="s">
        <v>10733</v>
      </c>
      <c r="C5204" s="272" t="s">
        <v>12347</v>
      </c>
      <c r="D5204" s="272" t="s">
        <v>12348</v>
      </c>
      <c r="E5204" s="273" t="s">
        <v>7087</v>
      </c>
      <c r="F5204" s="272" t="s">
        <v>7087</v>
      </c>
      <c r="G5204" s="272">
        <v>100878</v>
      </c>
      <c r="H5204" s="272" t="s">
        <v>12450</v>
      </c>
      <c r="I5204" s="272" t="s">
        <v>17</v>
      </c>
      <c r="J5204" s="272" t="s">
        <v>7147</v>
      </c>
      <c r="K5204" s="273">
        <v>632.22</v>
      </c>
      <c r="L5204" s="272" t="s">
        <v>7090</v>
      </c>
    </row>
    <row r="5205" spans="1:12">
      <c r="A5205" s="272" t="s">
        <v>10732</v>
      </c>
      <c r="B5205" s="272" t="s">
        <v>10733</v>
      </c>
      <c r="C5205" s="272" t="s">
        <v>12451</v>
      </c>
      <c r="D5205" s="272" t="s">
        <v>12452</v>
      </c>
      <c r="E5205" s="273" t="s">
        <v>7087</v>
      </c>
      <c r="F5205" s="272" t="s">
        <v>7087</v>
      </c>
      <c r="G5205" s="272">
        <v>98052</v>
      </c>
      <c r="H5205" s="272" t="s">
        <v>12453</v>
      </c>
      <c r="I5205" s="272" t="s">
        <v>17</v>
      </c>
      <c r="J5205" s="272" t="s">
        <v>7089</v>
      </c>
      <c r="K5205" s="274">
        <v>1567.46</v>
      </c>
      <c r="L5205" s="272" t="s">
        <v>7090</v>
      </c>
    </row>
    <row r="5206" spans="1:12">
      <c r="A5206" s="272" t="s">
        <v>10732</v>
      </c>
      <c r="B5206" s="272" t="s">
        <v>10733</v>
      </c>
      <c r="C5206" s="272" t="s">
        <v>12451</v>
      </c>
      <c r="D5206" s="272" t="s">
        <v>12452</v>
      </c>
      <c r="E5206" s="273" t="s">
        <v>7087</v>
      </c>
      <c r="F5206" s="272" t="s">
        <v>7087</v>
      </c>
      <c r="G5206" s="272">
        <v>98053</v>
      </c>
      <c r="H5206" s="272" t="s">
        <v>12454</v>
      </c>
      <c r="I5206" s="272" t="s">
        <v>17</v>
      </c>
      <c r="J5206" s="272" t="s">
        <v>7089</v>
      </c>
      <c r="K5206" s="274">
        <v>2159.3000000000002</v>
      </c>
      <c r="L5206" s="272" t="s">
        <v>7090</v>
      </c>
    </row>
    <row r="5207" spans="1:12">
      <c r="A5207" s="272" t="s">
        <v>10732</v>
      </c>
      <c r="B5207" s="272" t="s">
        <v>10733</v>
      </c>
      <c r="C5207" s="272" t="s">
        <v>12451</v>
      </c>
      <c r="D5207" s="272" t="s">
        <v>12452</v>
      </c>
      <c r="E5207" s="273" t="s">
        <v>7087</v>
      </c>
      <c r="F5207" s="272" t="s">
        <v>7087</v>
      </c>
      <c r="G5207" s="272">
        <v>98054</v>
      </c>
      <c r="H5207" s="272" t="s">
        <v>12455</v>
      </c>
      <c r="I5207" s="272" t="s">
        <v>17</v>
      </c>
      <c r="J5207" s="272" t="s">
        <v>7089</v>
      </c>
      <c r="K5207" s="274">
        <v>3479.49</v>
      </c>
      <c r="L5207" s="272" t="s">
        <v>7090</v>
      </c>
    </row>
    <row r="5208" spans="1:12">
      <c r="A5208" s="272" t="s">
        <v>10732</v>
      </c>
      <c r="B5208" s="272" t="s">
        <v>10733</v>
      </c>
      <c r="C5208" s="272" t="s">
        <v>12451</v>
      </c>
      <c r="D5208" s="272" t="s">
        <v>12452</v>
      </c>
      <c r="E5208" s="273" t="s">
        <v>7087</v>
      </c>
      <c r="F5208" s="272" t="s">
        <v>7087</v>
      </c>
      <c r="G5208" s="272">
        <v>98055</v>
      </c>
      <c r="H5208" s="272" t="s">
        <v>12456</v>
      </c>
      <c r="I5208" s="272" t="s">
        <v>17</v>
      </c>
      <c r="J5208" s="272" t="s">
        <v>7089</v>
      </c>
      <c r="K5208" s="274">
        <v>4752.99</v>
      </c>
      <c r="L5208" s="272" t="s">
        <v>7090</v>
      </c>
    </row>
    <row r="5209" spans="1:12">
      <c r="A5209" s="272" t="s">
        <v>10732</v>
      </c>
      <c r="B5209" s="272" t="s">
        <v>10733</v>
      </c>
      <c r="C5209" s="272" t="s">
        <v>12451</v>
      </c>
      <c r="D5209" s="272" t="s">
        <v>12452</v>
      </c>
      <c r="E5209" s="273" t="s">
        <v>7087</v>
      </c>
      <c r="F5209" s="272" t="s">
        <v>7087</v>
      </c>
      <c r="G5209" s="272">
        <v>98056</v>
      </c>
      <c r="H5209" s="272" t="s">
        <v>12457</v>
      </c>
      <c r="I5209" s="272" t="s">
        <v>17</v>
      </c>
      <c r="J5209" s="272" t="s">
        <v>7089</v>
      </c>
      <c r="K5209" s="274">
        <v>5509.62</v>
      </c>
      <c r="L5209" s="272" t="s">
        <v>7090</v>
      </c>
    </row>
    <row r="5210" spans="1:12">
      <c r="A5210" s="272" t="s">
        <v>10732</v>
      </c>
      <c r="B5210" s="272" t="s">
        <v>10733</v>
      </c>
      <c r="C5210" s="272" t="s">
        <v>12451</v>
      </c>
      <c r="D5210" s="272" t="s">
        <v>12452</v>
      </c>
      <c r="E5210" s="273" t="s">
        <v>7087</v>
      </c>
      <c r="F5210" s="272" t="s">
        <v>7087</v>
      </c>
      <c r="G5210" s="272">
        <v>98057</v>
      </c>
      <c r="H5210" s="272" t="s">
        <v>12458</v>
      </c>
      <c r="I5210" s="272" t="s">
        <v>17</v>
      </c>
      <c r="J5210" s="272" t="s">
        <v>7089</v>
      </c>
      <c r="K5210" s="274">
        <v>6602.7</v>
      </c>
      <c r="L5210" s="272" t="s">
        <v>7090</v>
      </c>
    </row>
    <row r="5211" spans="1:12">
      <c r="A5211" s="272" t="s">
        <v>10732</v>
      </c>
      <c r="B5211" s="272" t="s">
        <v>10733</v>
      </c>
      <c r="C5211" s="272" t="s">
        <v>12451</v>
      </c>
      <c r="D5211" s="272" t="s">
        <v>12452</v>
      </c>
      <c r="E5211" s="273" t="s">
        <v>7087</v>
      </c>
      <c r="F5211" s="272" t="s">
        <v>7087</v>
      </c>
      <c r="G5211" s="272">
        <v>98058</v>
      </c>
      <c r="H5211" s="272" t="s">
        <v>12459</v>
      </c>
      <c r="I5211" s="272" t="s">
        <v>17</v>
      </c>
      <c r="J5211" s="272" t="s">
        <v>7089</v>
      </c>
      <c r="K5211" s="274">
        <v>1393.85</v>
      </c>
      <c r="L5211" s="272" t="s">
        <v>7090</v>
      </c>
    </row>
    <row r="5212" spans="1:12">
      <c r="A5212" s="272" t="s">
        <v>10732</v>
      </c>
      <c r="B5212" s="272" t="s">
        <v>10733</v>
      </c>
      <c r="C5212" s="272" t="s">
        <v>12451</v>
      </c>
      <c r="D5212" s="272" t="s">
        <v>12452</v>
      </c>
      <c r="E5212" s="273" t="s">
        <v>7087</v>
      </c>
      <c r="F5212" s="272" t="s">
        <v>7087</v>
      </c>
      <c r="G5212" s="272">
        <v>98059</v>
      </c>
      <c r="H5212" s="272" t="s">
        <v>12460</v>
      </c>
      <c r="I5212" s="272" t="s">
        <v>17</v>
      </c>
      <c r="J5212" s="272" t="s">
        <v>7089</v>
      </c>
      <c r="K5212" s="274">
        <v>3009.82</v>
      </c>
      <c r="L5212" s="272" t="s">
        <v>7090</v>
      </c>
    </row>
    <row r="5213" spans="1:12">
      <c r="A5213" s="272" t="s">
        <v>10732</v>
      </c>
      <c r="B5213" s="272" t="s">
        <v>10733</v>
      </c>
      <c r="C5213" s="272" t="s">
        <v>12451</v>
      </c>
      <c r="D5213" s="272" t="s">
        <v>12452</v>
      </c>
      <c r="E5213" s="273" t="s">
        <v>7087</v>
      </c>
      <c r="F5213" s="272" t="s">
        <v>7087</v>
      </c>
      <c r="G5213" s="272">
        <v>98060</v>
      </c>
      <c r="H5213" s="272" t="s">
        <v>12461</v>
      </c>
      <c r="I5213" s="272" t="s">
        <v>17</v>
      </c>
      <c r="J5213" s="272" t="s">
        <v>7089</v>
      </c>
      <c r="K5213" s="274">
        <v>4244.49</v>
      </c>
      <c r="L5213" s="272" t="s">
        <v>7090</v>
      </c>
    </row>
    <row r="5214" spans="1:12">
      <c r="A5214" s="272" t="s">
        <v>10732</v>
      </c>
      <c r="B5214" s="272" t="s">
        <v>10733</v>
      </c>
      <c r="C5214" s="272" t="s">
        <v>12451</v>
      </c>
      <c r="D5214" s="272" t="s">
        <v>12452</v>
      </c>
      <c r="E5214" s="273" t="s">
        <v>7087</v>
      </c>
      <c r="F5214" s="272" t="s">
        <v>7087</v>
      </c>
      <c r="G5214" s="272">
        <v>98061</v>
      </c>
      <c r="H5214" s="272" t="s">
        <v>12462</v>
      </c>
      <c r="I5214" s="272" t="s">
        <v>17</v>
      </c>
      <c r="J5214" s="272" t="s">
        <v>7089</v>
      </c>
      <c r="K5214" s="274">
        <v>5932.89</v>
      </c>
      <c r="L5214" s="272" t="s">
        <v>7090</v>
      </c>
    </row>
    <row r="5215" spans="1:12">
      <c r="A5215" s="272" t="s">
        <v>10732</v>
      </c>
      <c r="B5215" s="272" t="s">
        <v>10733</v>
      </c>
      <c r="C5215" s="272" t="s">
        <v>12451</v>
      </c>
      <c r="D5215" s="272" t="s">
        <v>12452</v>
      </c>
      <c r="E5215" s="273" t="s">
        <v>7087</v>
      </c>
      <c r="F5215" s="272" t="s">
        <v>7087</v>
      </c>
      <c r="G5215" s="272">
        <v>98062</v>
      </c>
      <c r="H5215" s="272" t="s">
        <v>12463</v>
      </c>
      <c r="I5215" s="272" t="s">
        <v>17</v>
      </c>
      <c r="J5215" s="272" t="s">
        <v>7089</v>
      </c>
      <c r="K5215" s="274">
        <v>2354.89</v>
      </c>
      <c r="L5215" s="272" t="s">
        <v>7090</v>
      </c>
    </row>
    <row r="5216" spans="1:12">
      <c r="A5216" s="272" t="s">
        <v>10732</v>
      </c>
      <c r="B5216" s="272" t="s">
        <v>10733</v>
      </c>
      <c r="C5216" s="272" t="s">
        <v>12451</v>
      </c>
      <c r="D5216" s="272" t="s">
        <v>12452</v>
      </c>
      <c r="E5216" s="273" t="s">
        <v>7087</v>
      </c>
      <c r="F5216" s="272" t="s">
        <v>7087</v>
      </c>
      <c r="G5216" s="272">
        <v>98063</v>
      </c>
      <c r="H5216" s="272" t="s">
        <v>12464</v>
      </c>
      <c r="I5216" s="272" t="s">
        <v>17</v>
      </c>
      <c r="J5216" s="272" t="s">
        <v>7089</v>
      </c>
      <c r="K5216" s="274">
        <v>3597.36</v>
      </c>
      <c r="L5216" s="272" t="s">
        <v>7090</v>
      </c>
    </row>
    <row r="5217" spans="1:12">
      <c r="A5217" s="272" t="s">
        <v>10732</v>
      </c>
      <c r="B5217" s="272" t="s">
        <v>10733</v>
      </c>
      <c r="C5217" s="272" t="s">
        <v>12451</v>
      </c>
      <c r="D5217" s="272" t="s">
        <v>12452</v>
      </c>
      <c r="E5217" s="273" t="s">
        <v>7087</v>
      </c>
      <c r="F5217" s="272" t="s">
        <v>7087</v>
      </c>
      <c r="G5217" s="272">
        <v>98064</v>
      </c>
      <c r="H5217" s="272" t="s">
        <v>12465</v>
      </c>
      <c r="I5217" s="272" t="s">
        <v>17</v>
      </c>
      <c r="J5217" s="272" t="s">
        <v>7089</v>
      </c>
      <c r="K5217" s="274">
        <v>4123.7700000000004</v>
      </c>
      <c r="L5217" s="272" t="s">
        <v>7090</v>
      </c>
    </row>
    <row r="5218" spans="1:12">
      <c r="A5218" s="272" t="s">
        <v>10732</v>
      </c>
      <c r="B5218" s="272" t="s">
        <v>10733</v>
      </c>
      <c r="C5218" s="272" t="s">
        <v>12451</v>
      </c>
      <c r="D5218" s="272" t="s">
        <v>12452</v>
      </c>
      <c r="E5218" s="273" t="s">
        <v>7087</v>
      </c>
      <c r="F5218" s="272" t="s">
        <v>7087</v>
      </c>
      <c r="G5218" s="272">
        <v>98065</v>
      </c>
      <c r="H5218" s="272" t="s">
        <v>12466</v>
      </c>
      <c r="I5218" s="272" t="s">
        <v>17</v>
      </c>
      <c r="J5218" s="272" t="s">
        <v>7089</v>
      </c>
      <c r="K5218" s="274">
        <v>5729.05</v>
      </c>
      <c r="L5218" s="272" t="s">
        <v>7090</v>
      </c>
    </row>
    <row r="5219" spans="1:12">
      <c r="A5219" s="272" t="s">
        <v>10732</v>
      </c>
      <c r="B5219" s="272" t="s">
        <v>10733</v>
      </c>
      <c r="C5219" s="272" t="s">
        <v>12451</v>
      </c>
      <c r="D5219" s="272" t="s">
        <v>12452</v>
      </c>
      <c r="E5219" s="273" t="s">
        <v>7087</v>
      </c>
      <c r="F5219" s="272" t="s">
        <v>7087</v>
      </c>
      <c r="G5219" s="272">
        <v>98066</v>
      </c>
      <c r="H5219" s="272" t="s">
        <v>12467</v>
      </c>
      <c r="I5219" s="272" t="s">
        <v>17</v>
      </c>
      <c r="J5219" s="272" t="s">
        <v>7089</v>
      </c>
      <c r="K5219" s="274">
        <v>4358.29</v>
      </c>
      <c r="L5219" s="272" t="s">
        <v>7090</v>
      </c>
    </row>
    <row r="5220" spans="1:12">
      <c r="A5220" s="272" t="s">
        <v>10732</v>
      </c>
      <c r="B5220" s="272" t="s">
        <v>10733</v>
      </c>
      <c r="C5220" s="272" t="s">
        <v>12451</v>
      </c>
      <c r="D5220" s="272" t="s">
        <v>12452</v>
      </c>
      <c r="E5220" s="273" t="s">
        <v>7087</v>
      </c>
      <c r="F5220" s="272" t="s">
        <v>7087</v>
      </c>
      <c r="G5220" s="272">
        <v>98067</v>
      </c>
      <c r="H5220" s="272" t="s">
        <v>12468</v>
      </c>
      <c r="I5220" s="272" t="s">
        <v>17</v>
      </c>
      <c r="J5220" s="272" t="s">
        <v>7089</v>
      </c>
      <c r="K5220" s="274">
        <v>5806.91</v>
      </c>
      <c r="L5220" s="272" t="s">
        <v>7090</v>
      </c>
    </row>
    <row r="5221" spans="1:12">
      <c r="A5221" s="272" t="s">
        <v>10732</v>
      </c>
      <c r="B5221" s="272" t="s">
        <v>10733</v>
      </c>
      <c r="C5221" s="272" t="s">
        <v>12451</v>
      </c>
      <c r="D5221" s="272" t="s">
        <v>12452</v>
      </c>
      <c r="E5221" s="273" t="s">
        <v>7087</v>
      </c>
      <c r="F5221" s="272" t="s">
        <v>7087</v>
      </c>
      <c r="G5221" s="272">
        <v>98068</v>
      </c>
      <c r="H5221" s="272" t="s">
        <v>12469</v>
      </c>
      <c r="I5221" s="272" t="s">
        <v>17</v>
      </c>
      <c r="J5221" s="272" t="s">
        <v>7089</v>
      </c>
      <c r="K5221" s="274">
        <v>8200.02</v>
      </c>
      <c r="L5221" s="272" t="s">
        <v>7090</v>
      </c>
    </row>
    <row r="5222" spans="1:12">
      <c r="A5222" s="272" t="s">
        <v>10732</v>
      </c>
      <c r="B5222" s="272" t="s">
        <v>10733</v>
      </c>
      <c r="C5222" s="272" t="s">
        <v>12451</v>
      </c>
      <c r="D5222" s="272" t="s">
        <v>12452</v>
      </c>
      <c r="E5222" s="273" t="s">
        <v>7087</v>
      </c>
      <c r="F5222" s="272" t="s">
        <v>7087</v>
      </c>
      <c r="G5222" s="272">
        <v>98069</v>
      </c>
      <c r="H5222" s="272" t="s">
        <v>12470</v>
      </c>
      <c r="I5222" s="272" t="s">
        <v>17</v>
      </c>
      <c r="J5222" s="272" t="s">
        <v>7089</v>
      </c>
      <c r="K5222" s="274">
        <v>11027.61</v>
      </c>
      <c r="L5222" s="272" t="s">
        <v>7090</v>
      </c>
    </row>
    <row r="5223" spans="1:12">
      <c r="A5223" s="272" t="s">
        <v>10732</v>
      </c>
      <c r="B5223" s="272" t="s">
        <v>10733</v>
      </c>
      <c r="C5223" s="272" t="s">
        <v>12451</v>
      </c>
      <c r="D5223" s="272" t="s">
        <v>12452</v>
      </c>
      <c r="E5223" s="273" t="s">
        <v>7087</v>
      </c>
      <c r="F5223" s="272" t="s">
        <v>7087</v>
      </c>
      <c r="G5223" s="272">
        <v>98070</v>
      </c>
      <c r="H5223" s="272" t="s">
        <v>12471</v>
      </c>
      <c r="I5223" s="272" t="s">
        <v>17</v>
      </c>
      <c r="J5223" s="272" t="s">
        <v>7089</v>
      </c>
      <c r="K5223" s="274">
        <v>12594.87</v>
      </c>
      <c r="L5223" s="272" t="s">
        <v>7090</v>
      </c>
    </row>
    <row r="5224" spans="1:12">
      <c r="A5224" s="272" t="s">
        <v>10732</v>
      </c>
      <c r="B5224" s="272" t="s">
        <v>10733</v>
      </c>
      <c r="C5224" s="272" t="s">
        <v>12451</v>
      </c>
      <c r="D5224" s="272" t="s">
        <v>12452</v>
      </c>
      <c r="E5224" s="273" t="s">
        <v>7087</v>
      </c>
      <c r="F5224" s="272" t="s">
        <v>7087</v>
      </c>
      <c r="G5224" s="272">
        <v>98071</v>
      </c>
      <c r="H5224" s="272" t="s">
        <v>12472</v>
      </c>
      <c r="I5224" s="272" t="s">
        <v>17</v>
      </c>
      <c r="J5224" s="272" t="s">
        <v>7089</v>
      </c>
      <c r="K5224" s="274">
        <v>13732.65</v>
      </c>
      <c r="L5224" s="272" t="s">
        <v>7090</v>
      </c>
    </row>
    <row r="5225" spans="1:12">
      <c r="A5225" s="272" t="s">
        <v>10732</v>
      </c>
      <c r="B5225" s="272" t="s">
        <v>10733</v>
      </c>
      <c r="C5225" s="272" t="s">
        <v>12451</v>
      </c>
      <c r="D5225" s="272" t="s">
        <v>12452</v>
      </c>
      <c r="E5225" s="273" t="s">
        <v>7087</v>
      </c>
      <c r="F5225" s="272" t="s">
        <v>7087</v>
      </c>
      <c r="G5225" s="272">
        <v>98072</v>
      </c>
      <c r="H5225" s="272" t="s">
        <v>12473</v>
      </c>
      <c r="I5225" s="272" t="s">
        <v>17</v>
      </c>
      <c r="J5225" s="272" t="s">
        <v>7089</v>
      </c>
      <c r="K5225" s="274">
        <v>3661.88</v>
      </c>
      <c r="L5225" s="272" t="s">
        <v>7090</v>
      </c>
    </row>
    <row r="5226" spans="1:12">
      <c r="A5226" s="272" t="s">
        <v>10732</v>
      </c>
      <c r="B5226" s="272" t="s">
        <v>10733</v>
      </c>
      <c r="C5226" s="272" t="s">
        <v>12451</v>
      </c>
      <c r="D5226" s="272" t="s">
        <v>12452</v>
      </c>
      <c r="E5226" s="273" t="s">
        <v>7087</v>
      </c>
      <c r="F5226" s="272" t="s">
        <v>7087</v>
      </c>
      <c r="G5226" s="272">
        <v>98073</v>
      </c>
      <c r="H5226" s="272" t="s">
        <v>12474</v>
      </c>
      <c r="I5226" s="272" t="s">
        <v>17</v>
      </c>
      <c r="J5226" s="272" t="s">
        <v>7089</v>
      </c>
      <c r="K5226" s="274">
        <v>5737.71</v>
      </c>
      <c r="L5226" s="272" t="s">
        <v>7090</v>
      </c>
    </row>
    <row r="5227" spans="1:12">
      <c r="A5227" s="272" t="s">
        <v>10732</v>
      </c>
      <c r="B5227" s="272" t="s">
        <v>10733</v>
      </c>
      <c r="C5227" s="272" t="s">
        <v>12451</v>
      </c>
      <c r="D5227" s="272" t="s">
        <v>12452</v>
      </c>
      <c r="E5227" s="273" t="s">
        <v>7087</v>
      </c>
      <c r="F5227" s="272" t="s">
        <v>7087</v>
      </c>
      <c r="G5227" s="272">
        <v>98074</v>
      </c>
      <c r="H5227" s="272" t="s">
        <v>12475</v>
      </c>
      <c r="I5227" s="272" t="s">
        <v>17</v>
      </c>
      <c r="J5227" s="272" t="s">
        <v>7089</v>
      </c>
      <c r="K5227" s="274">
        <v>8920.01</v>
      </c>
      <c r="L5227" s="272" t="s">
        <v>7090</v>
      </c>
    </row>
    <row r="5228" spans="1:12">
      <c r="A5228" s="272" t="s">
        <v>10732</v>
      </c>
      <c r="B5228" s="272" t="s">
        <v>10733</v>
      </c>
      <c r="C5228" s="272" t="s">
        <v>12451</v>
      </c>
      <c r="D5228" s="272" t="s">
        <v>12452</v>
      </c>
      <c r="E5228" s="273" t="s">
        <v>7087</v>
      </c>
      <c r="F5228" s="272" t="s">
        <v>7087</v>
      </c>
      <c r="G5228" s="272">
        <v>98075</v>
      </c>
      <c r="H5228" s="272" t="s">
        <v>12476</v>
      </c>
      <c r="I5228" s="272" t="s">
        <v>17</v>
      </c>
      <c r="J5228" s="272" t="s">
        <v>7089</v>
      </c>
      <c r="K5228" s="274">
        <v>11603.99</v>
      </c>
      <c r="L5228" s="272" t="s">
        <v>7090</v>
      </c>
    </row>
    <row r="5229" spans="1:12">
      <c r="A5229" s="272" t="s">
        <v>10732</v>
      </c>
      <c r="B5229" s="272" t="s">
        <v>10733</v>
      </c>
      <c r="C5229" s="272" t="s">
        <v>12451</v>
      </c>
      <c r="D5229" s="272" t="s">
        <v>12452</v>
      </c>
      <c r="E5229" s="273" t="s">
        <v>7087</v>
      </c>
      <c r="F5229" s="272" t="s">
        <v>7087</v>
      </c>
      <c r="G5229" s="272">
        <v>98076</v>
      </c>
      <c r="H5229" s="272" t="s">
        <v>12477</v>
      </c>
      <c r="I5229" s="272" t="s">
        <v>17</v>
      </c>
      <c r="J5229" s="272" t="s">
        <v>7089</v>
      </c>
      <c r="K5229" s="274">
        <v>13380.36</v>
      </c>
      <c r="L5229" s="272" t="s">
        <v>7090</v>
      </c>
    </row>
    <row r="5230" spans="1:12">
      <c r="A5230" s="272" t="s">
        <v>10732</v>
      </c>
      <c r="B5230" s="272" t="s">
        <v>10733</v>
      </c>
      <c r="C5230" s="272" t="s">
        <v>12451</v>
      </c>
      <c r="D5230" s="272" t="s">
        <v>12452</v>
      </c>
      <c r="E5230" s="273" t="s">
        <v>7087</v>
      </c>
      <c r="F5230" s="272" t="s">
        <v>7087</v>
      </c>
      <c r="G5230" s="272">
        <v>98077</v>
      </c>
      <c r="H5230" s="272" t="s">
        <v>12478</v>
      </c>
      <c r="I5230" s="272" t="s">
        <v>17</v>
      </c>
      <c r="J5230" s="272" t="s">
        <v>7089</v>
      </c>
      <c r="K5230" s="274">
        <v>15756.09</v>
      </c>
      <c r="L5230" s="272" t="s">
        <v>7090</v>
      </c>
    </row>
    <row r="5231" spans="1:12">
      <c r="A5231" s="272" t="s">
        <v>10732</v>
      </c>
      <c r="B5231" s="272" t="s">
        <v>10733</v>
      </c>
      <c r="C5231" s="272" t="s">
        <v>12451</v>
      </c>
      <c r="D5231" s="272" t="s">
        <v>12452</v>
      </c>
      <c r="E5231" s="273" t="s">
        <v>7087</v>
      </c>
      <c r="F5231" s="272" t="s">
        <v>7087</v>
      </c>
      <c r="G5231" s="272">
        <v>98078</v>
      </c>
      <c r="H5231" s="272" t="s">
        <v>12479</v>
      </c>
      <c r="I5231" s="272" t="s">
        <v>17</v>
      </c>
      <c r="J5231" s="272" t="s">
        <v>7089</v>
      </c>
      <c r="K5231" s="274">
        <v>4079.44</v>
      </c>
      <c r="L5231" s="272" t="s">
        <v>7090</v>
      </c>
    </row>
    <row r="5232" spans="1:12">
      <c r="A5232" s="272" t="s">
        <v>10732</v>
      </c>
      <c r="B5232" s="272" t="s">
        <v>10733</v>
      </c>
      <c r="C5232" s="272" t="s">
        <v>12451</v>
      </c>
      <c r="D5232" s="272" t="s">
        <v>12452</v>
      </c>
      <c r="E5232" s="273" t="s">
        <v>7087</v>
      </c>
      <c r="F5232" s="272" t="s">
        <v>7087</v>
      </c>
      <c r="G5232" s="272">
        <v>98079</v>
      </c>
      <c r="H5232" s="272" t="s">
        <v>12480</v>
      </c>
      <c r="I5232" s="272" t="s">
        <v>17</v>
      </c>
      <c r="J5232" s="272" t="s">
        <v>7089</v>
      </c>
      <c r="K5232" s="274">
        <v>7138.59</v>
      </c>
      <c r="L5232" s="272" t="s">
        <v>7090</v>
      </c>
    </row>
    <row r="5233" spans="1:12">
      <c r="A5233" s="272" t="s">
        <v>10732</v>
      </c>
      <c r="B5233" s="272" t="s">
        <v>10733</v>
      </c>
      <c r="C5233" s="272" t="s">
        <v>12451</v>
      </c>
      <c r="D5233" s="272" t="s">
        <v>12452</v>
      </c>
      <c r="E5233" s="273" t="s">
        <v>7087</v>
      </c>
      <c r="F5233" s="272" t="s">
        <v>7087</v>
      </c>
      <c r="G5233" s="272">
        <v>98080</v>
      </c>
      <c r="H5233" s="272" t="s">
        <v>12481</v>
      </c>
      <c r="I5233" s="272" t="s">
        <v>17</v>
      </c>
      <c r="J5233" s="272" t="s">
        <v>7089</v>
      </c>
      <c r="K5233" s="274">
        <v>9165.4</v>
      </c>
      <c r="L5233" s="272" t="s">
        <v>7090</v>
      </c>
    </row>
    <row r="5234" spans="1:12">
      <c r="A5234" s="272" t="s">
        <v>10732</v>
      </c>
      <c r="B5234" s="272" t="s">
        <v>10733</v>
      </c>
      <c r="C5234" s="272" t="s">
        <v>12451</v>
      </c>
      <c r="D5234" s="272" t="s">
        <v>12452</v>
      </c>
      <c r="E5234" s="273" t="s">
        <v>7087</v>
      </c>
      <c r="F5234" s="272" t="s">
        <v>7087</v>
      </c>
      <c r="G5234" s="272">
        <v>98081</v>
      </c>
      <c r="H5234" s="272" t="s">
        <v>12482</v>
      </c>
      <c r="I5234" s="272" t="s">
        <v>17</v>
      </c>
      <c r="J5234" s="272" t="s">
        <v>7089</v>
      </c>
      <c r="K5234" s="274">
        <v>13567.42</v>
      </c>
      <c r="L5234" s="272" t="s">
        <v>7090</v>
      </c>
    </row>
    <row r="5235" spans="1:12">
      <c r="A5235" s="272" t="s">
        <v>10732</v>
      </c>
      <c r="B5235" s="272" t="s">
        <v>10733</v>
      </c>
      <c r="C5235" s="272" t="s">
        <v>12451</v>
      </c>
      <c r="D5235" s="272" t="s">
        <v>12452</v>
      </c>
      <c r="E5235" s="273" t="s">
        <v>7087</v>
      </c>
      <c r="F5235" s="272" t="s">
        <v>7087</v>
      </c>
      <c r="G5235" s="272">
        <v>98082</v>
      </c>
      <c r="H5235" s="272" t="s">
        <v>12483</v>
      </c>
      <c r="I5235" s="272" t="s">
        <v>17</v>
      </c>
      <c r="J5235" s="272" t="s">
        <v>7089</v>
      </c>
      <c r="K5235" s="274">
        <v>3339.68</v>
      </c>
      <c r="L5235" s="272" t="s">
        <v>7090</v>
      </c>
    </row>
    <row r="5236" spans="1:12">
      <c r="A5236" s="272" t="s">
        <v>10732</v>
      </c>
      <c r="B5236" s="272" t="s">
        <v>10733</v>
      </c>
      <c r="C5236" s="272" t="s">
        <v>12451</v>
      </c>
      <c r="D5236" s="272" t="s">
        <v>12452</v>
      </c>
      <c r="E5236" s="273" t="s">
        <v>7087</v>
      </c>
      <c r="F5236" s="272" t="s">
        <v>7087</v>
      </c>
      <c r="G5236" s="272">
        <v>98083</v>
      </c>
      <c r="H5236" s="272" t="s">
        <v>12484</v>
      </c>
      <c r="I5236" s="272" t="s">
        <v>17</v>
      </c>
      <c r="J5236" s="272" t="s">
        <v>7089</v>
      </c>
      <c r="K5236" s="274">
        <v>4398.74</v>
      </c>
      <c r="L5236" s="272" t="s">
        <v>7090</v>
      </c>
    </row>
    <row r="5237" spans="1:12">
      <c r="A5237" s="272" t="s">
        <v>10732</v>
      </c>
      <c r="B5237" s="272" t="s">
        <v>10733</v>
      </c>
      <c r="C5237" s="272" t="s">
        <v>12451</v>
      </c>
      <c r="D5237" s="272" t="s">
        <v>12452</v>
      </c>
      <c r="E5237" s="273" t="s">
        <v>7087</v>
      </c>
      <c r="F5237" s="272" t="s">
        <v>7087</v>
      </c>
      <c r="G5237" s="272">
        <v>98084</v>
      </c>
      <c r="H5237" s="272" t="s">
        <v>12485</v>
      </c>
      <c r="I5237" s="272" t="s">
        <v>17</v>
      </c>
      <c r="J5237" s="272" t="s">
        <v>7089</v>
      </c>
      <c r="K5237" s="274">
        <v>6163.12</v>
      </c>
      <c r="L5237" s="272" t="s">
        <v>7090</v>
      </c>
    </row>
    <row r="5238" spans="1:12">
      <c r="A5238" s="272" t="s">
        <v>10732</v>
      </c>
      <c r="B5238" s="272" t="s">
        <v>10733</v>
      </c>
      <c r="C5238" s="272" t="s">
        <v>12451</v>
      </c>
      <c r="D5238" s="272" t="s">
        <v>12452</v>
      </c>
      <c r="E5238" s="273" t="s">
        <v>7087</v>
      </c>
      <c r="F5238" s="272" t="s">
        <v>7087</v>
      </c>
      <c r="G5238" s="272">
        <v>98085</v>
      </c>
      <c r="H5238" s="272" t="s">
        <v>12486</v>
      </c>
      <c r="I5238" s="272" t="s">
        <v>17</v>
      </c>
      <c r="J5238" s="272" t="s">
        <v>7089</v>
      </c>
      <c r="K5238" s="274">
        <v>8369.66</v>
      </c>
      <c r="L5238" s="272" t="s">
        <v>7090</v>
      </c>
    </row>
    <row r="5239" spans="1:12">
      <c r="A5239" s="272" t="s">
        <v>10732</v>
      </c>
      <c r="B5239" s="272" t="s">
        <v>10733</v>
      </c>
      <c r="C5239" s="272" t="s">
        <v>12451</v>
      </c>
      <c r="D5239" s="272" t="s">
        <v>12452</v>
      </c>
      <c r="E5239" s="273" t="s">
        <v>7087</v>
      </c>
      <c r="F5239" s="272" t="s">
        <v>7087</v>
      </c>
      <c r="G5239" s="272">
        <v>98086</v>
      </c>
      <c r="H5239" s="272" t="s">
        <v>12487</v>
      </c>
      <c r="I5239" s="272" t="s">
        <v>17</v>
      </c>
      <c r="J5239" s="272" t="s">
        <v>7089</v>
      </c>
      <c r="K5239" s="274">
        <v>9431.14</v>
      </c>
      <c r="L5239" s="272" t="s">
        <v>7090</v>
      </c>
    </row>
    <row r="5240" spans="1:12">
      <c r="A5240" s="272" t="s">
        <v>10732</v>
      </c>
      <c r="B5240" s="272" t="s">
        <v>10733</v>
      </c>
      <c r="C5240" s="272" t="s">
        <v>12451</v>
      </c>
      <c r="D5240" s="272" t="s">
        <v>12452</v>
      </c>
      <c r="E5240" s="273" t="s">
        <v>7087</v>
      </c>
      <c r="F5240" s="272" t="s">
        <v>7087</v>
      </c>
      <c r="G5240" s="272">
        <v>98087</v>
      </c>
      <c r="H5240" s="272" t="s">
        <v>12488</v>
      </c>
      <c r="I5240" s="272" t="s">
        <v>17</v>
      </c>
      <c r="J5240" s="272" t="s">
        <v>7089</v>
      </c>
      <c r="K5240" s="274">
        <v>10031.58</v>
      </c>
      <c r="L5240" s="272" t="s">
        <v>7090</v>
      </c>
    </row>
    <row r="5241" spans="1:12">
      <c r="A5241" s="272" t="s">
        <v>10732</v>
      </c>
      <c r="B5241" s="272" t="s">
        <v>10733</v>
      </c>
      <c r="C5241" s="272" t="s">
        <v>12451</v>
      </c>
      <c r="D5241" s="272" t="s">
        <v>12452</v>
      </c>
      <c r="E5241" s="273" t="s">
        <v>7087</v>
      </c>
      <c r="F5241" s="272" t="s">
        <v>7087</v>
      </c>
      <c r="G5241" s="272">
        <v>98088</v>
      </c>
      <c r="H5241" s="272" t="s">
        <v>12489</v>
      </c>
      <c r="I5241" s="272" t="s">
        <v>17</v>
      </c>
      <c r="J5241" s="272" t="s">
        <v>7089</v>
      </c>
      <c r="K5241" s="274">
        <v>2888.49</v>
      </c>
      <c r="L5241" s="272" t="s">
        <v>7090</v>
      </c>
    </row>
    <row r="5242" spans="1:12">
      <c r="A5242" s="272" t="s">
        <v>10732</v>
      </c>
      <c r="B5242" s="272" t="s">
        <v>10733</v>
      </c>
      <c r="C5242" s="272" t="s">
        <v>12451</v>
      </c>
      <c r="D5242" s="272" t="s">
        <v>12452</v>
      </c>
      <c r="E5242" s="273" t="s">
        <v>7087</v>
      </c>
      <c r="F5242" s="272" t="s">
        <v>7087</v>
      </c>
      <c r="G5242" s="272">
        <v>98089</v>
      </c>
      <c r="H5242" s="272" t="s">
        <v>12490</v>
      </c>
      <c r="I5242" s="272" t="s">
        <v>17</v>
      </c>
      <c r="J5242" s="272" t="s">
        <v>7089</v>
      </c>
      <c r="K5242" s="274">
        <v>4572.16</v>
      </c>
      <c r="L5242" s="272" t="s">
        <v>7090</v>
      </c>
    </row>
    <row r="5243" spans="1:12">
      <c r="A5243" s="272" t="s">
        <v>10732</v>
      </c>
      <c r="B5243" s="272" t="s">
        <v>10733</v>
      </c>
      <c r="C5243" s="272" t="s">
        <v>12451</v>
      </c>
      <c r="D5243" s="272" t="s">
        <v>12452</v>
      </c>
      <c r="E5243" s="273" t="s">
        <v>7087</v>
      </c>
      <c r="F5243" s="272" t="s">
        <v>7087</v>
      </c>
      <c r="G5243" s="272">
        <v>98090</v>
      </c>
      <c r="H5243" s="272" t="s">
        <v>12491</v>
      </c>
      <c r="I5243" s="272" t="s">
        <v>17</v>
      </c>
      <c r="J5243" s="272" t="s">
        <v>7089</v>
      </c>
      <c r="K5243" s="274">
        <v>7190.73</v>
      </c>
      <c r="L5243" s="272" t="s">
        <v>7090</v>
      </c>
    </row>
    <row r="5244" spans="1:12">
      <c r="A5244" s="272" t="s">
        <v>10732</v>
      </c>
      <c r="B5244" s="272" t="s">
        <v>10733</v>
      </c>
      <c r="C5244" s="272" t="s">
        <v>12451</v>
      </c>
      <c r="D5244" s="272" t="s">
        <v>12452</v>
      </c>
      <c r="E5244" s="273" t="s">
        <v>7087</v>
      </c>
      <c r="F5244" s="272" t="s">
        <v>7087</v>
      </c>
      <c r="G5244" s="272">
        <v>98091</v>
      </c>
      <c r="H5244" s="272" t="s">
        <v>12492</v>
      </c>
      <c r="I5244" s="272" t="s">
        <v>17</v>
      </c>
      <c r="J5244" s="272" t="s">
        <v>7089</v>
      </c>
      <c r="K5244" s="274">
        <v>9396.5400000000009</v>
      </c>
      <c r="L5244" s="272" t="s">
        <v>7090</v>
      </c>
    </row>
    <row r="5245" spans="1:12">
      <c r="A5245" s="272" t="s">
        <v>10732</v>
      </c>
      <c r="B5245" s="272" t="s">
        <v>10733</v>
      </c>
      <c r="C5245" s="272" t="s">
        <v>12451</v>
      </c>
      <c r="D5245" s="272" t="s">
        <v>12452</v>
      </c>
      <c r="E5245" s="273" t="s">
        <v>7087</v>
      </c>
      <c r="F5245" s="272" t="s">
        <v>7087</v>
      </c>
      <c r="G5245" s="272">
        <v>98092</v>
      </c>
      <c r="H5245" s="272" t="s">
        <v>12493</v>
      </c>
      <c r="I5245" s="272" t="s">
        <v>17</v>
      </c>
      <c r="J5245" s="272" t="s">
        <v>7089</v>
      </c>
      <c r="K5245" s="274">
        <v>10922.2</v>
      </c>
      <c r="L5245" s="272" t="s">
        <v>7090</v>
      </c>
    </row>
    <row r="5246" spans="1:12">
      <c r="A5246" s="272" t="s">
        <v>10732</v>
      </c>
      <c r="B5246" s="272" t="s">
        <v>10733</v>
      </c>
      <c r="C5246" s="272" t="s">
        <v>12451</v>
      </c>
      <c r="D5246" s="272" t="s">
        <v>12452</v>
      </c>
      <c r="E5246" s="273" t="s">
        <v>7087</v>
      </c>
      <c r="F5246" s="272" t="s">
        <v>7087</v>
      </c>
      <c r="G5246" s="272">
        <v>98093</v>
      </c>
      <c r="H5246" s="272" t="s">
        <v>12494</v>
      </c>
      <c r="I5246" s="272" t="s">
        <v>17</v>
      </c>
      <c r="J5246" s="272" t="s">
        <v>7089</v>
      </c>
      <c r="K5246" s="274">
        <v>12895.58</v>
      </c>
      <c r="L5246" s="272" t="s">
        <v>7090</v>
      </c>
    </row>
    <row r="5247" spans="1:12">
      <c r="A5247" s="272" t="s">
        <v>10732</v>
      </c>
      <c r="B5247" s="272" t="s">
        <v>10733</v>
      </c>
      <c r="C5247" s="272" t="s">
        <v>12451</v>
      </c>
      <c r="D5247" s="272" t="s">
        <v>12452</v>
      </c>
      <c r="E5247" s="273" t="s">
        <v>7087</v>
      </c>
      <c r="F5247" s="272" t="s">
        <v>7087</v>
      </c>
      <c r="G5247" s="272">
        <v>98094</v>
      </c>
      <c r="H5247" s="272" t="s">
        <v>12495</v>
      </c>
      <c r="I5247" s="272" t="s">
        <v>17</v>
      </c>
      <c r="J5247" s="272" t="s">
        <v>7089</v>
      </c>
      <c r="K5247" s="274">
        <v>2373.9499999999998</v>
      </c>
      <c r="L5247" s="272" t="s">
        <v>7090</v>
      </c>
    </row>
    <row r="5248" spans="1:12">
      <c r="A5248" s="272" t="s">
        <v>10732</v>
      </c>
      <c r="B5248" s="272" t="s">
        <v>10733</v>
      </c>
      <c r="C5248" s="272" t="s">
        <v>12451</v>
      </c>
      <c r="D5248" s="272" t="s">
        <v>12452</v>
      </c>
      <c r="E5248" s="273" t="s">
        <v>7087</v>
      </c>
      <c r="F5248" s="272" t="s">
        <v>7087</v>
      </c>
      <c r="G5248" s="272">
        <v>98099</v>
      </c>
      <c r="H5248" s="272" t="s">
        <v>12496</v>
      </c>
      <c r="I5248" s="272" t="s">
        <v>17</v>
      </c>
      <c r="J5248" s="272" t="s">
        <v>7089</v>
      </c>
      <c r="K5248" s="274">
        <v>4045.07</v>
      </c>
      <c r="L5248" s="272" t="s">
        <v>7090</v>
      </c>
    </row>
    <row r="5249" spans="1:12">
      <c r="A5249" s="272" t="s">
        <v>10732</v>
      </c>
      <c r="B5249" s="272" t="s">
        <v>10733</v>
      </c>
      <c r="C5249" s="272" t="s">
        <v>12451</v>
      </c>
      <c r="D5249" s="272" t="s">
        <v>12452</v>
      </c>
      <c r="E5249" s="273" t="s">
        <v>7087</v>
      </c>
      <c r="F5249" s="272" t="s">
        <v>7087</v>
      </c>
      <c r="G5249" s="272">
        <v>98100</v>
      </c>
      <c r="H5249" s="272" t="s">
        <v>12497</v>
      </c>
      <c r="I5249" s="272" t="s">
        <v>17</v>
      </c>
      <c r="J5249" s="272" t="s">
        <v>7089</v>
      </c>
      <c r="K5249" s="274">
        <v>5300.67</v>
      </c>
      <c r="L5249" s="272" t="s">
        <v>7090</v>
      </c>
    </row>
    <row r="5250" spans="1:12">
      <c r="A5250" s="272" t="s">
        <v>10732</v>
      </c>
      <c r="B5250" s="272" t="s">
        <v>10733</v>
      </c>
      <c r="C5250" s="272" t="s">
        <v>12451</v>
      </c>
      <c r="D5250" s="272" t="s">
        <v>12452</v>
      </c>
      <c r="E5250" s="273" t="s">
        <v>7087</v>
      </c>
      <c r="F5250" s="272" t="s">
        <v>7087</v>
      </c>
      <c r="G5250" s="272">
        <v>98101</v>
      </c>
      <c r="H5250" s="272" t="s">
        <v>12498</v>
      </c>
      <c r="I5250" s="272" t="s">
        <v>17</v>
      </c>
      <c r="J5250" s="272" t="s">
        <v>7089</v>
      </c>
      <c r="K5250" s="274">
        <v>7830.22</v>
      </c>
      <c r="L5250" s="272" t="s">
        <v>7090</v>
      </c>
    </row>
    <row r="5251" spans="1:12">
      <c r="A5251" s="272" t="s">
        <v>10732</v>
      </c>
      <c r="B5251" s="272" t="s">
        <v>10733</v>
      </c>
      <c r="C5251" s="272" t="s">
        <v>12451</v>
      </c>
      <c r="D5251" s="272" t="s">
        <v>12452</v>
      </c>
      <c r="E5251" s="273" t="s">
        <v>7087</v>
      </c>
      <c r="F5251" s="272" t="s">
        <v>7087</v>
      </c>
      <c r="G5251" s="272">
        <v>98109</v>
      </c>
      <c r="H5251" s="272" t="s">
        <v>12499</v>
      </c>
      <c r="I5251" s="272" t="s">
        <v>17</v>
      </c>
      <c r="J5251" s="272" t="s">
        <v>7089</v>
      </c>
      <c r="K5251" s="273">
        <v>721.1</v>
      </c>
      <c r="L5251" s="272" t="s">
        <v>7090</v>
      </c>
    </row>
    <row r="5252" spans="1:12">
      <c r="A5252" s="272" t="s">
        <v>10732</v>
      </c>
      <c r="B5252" s="272" t="s">
        <v>10733</v>
      </c>
      <c r="C5252" s="272" t="s">
        <v>12451</v>
      </c>
      <c r="D5252" s="272" t="s">
        <v>12452</v>
      </c>
      <c r="E5252" s="273" t="s">
        <v>7087</v>
      </c>
      <c r="F5252" s="272" t="s">
        <v>7087</v>
      </c>
      <c r="G5252" s="272">
        <v>98110</v>
      </c>
      <c r="H5252" s="272" t="s">
        <v>12500</v>
      </c>
      <c r="I5252" s="272" t="s">
        <v>17</v>
      </c>
      <c r="J5252" s="272" t="s">
        <v>7089</v>
      </c>
      <c r="K5252" s="273">
        <v>339.69</v>
      </c>
      <c r="L5252" s="272" t="s">
        <v>7090</v>
      </c>
    </row>
    <row r="5253" spans="1:12">
      <c r="A5253" s="272" t="s">
        <v>10732</v>
      </c>
      <c r="B5253" s="272" t="s">
        <v>10733</v>
      </c>
      <c r="C5253" s="272" t="s">
        <v>12451</v>
      </c>
      <c r="D5253" s="272" t="s">
        <v>12452</v>
      </c>
      <c r="E5253" s="273" t="s">
        <v>7087</v>
      </c>
      <c r="F5253" s="272" t="s">
        <v>7087</v>
      </c>
      <c r="G5253" s="272">
        <v>98111</v>
      </c>
      <c r="H5253" s="272" t="s">
        <v>12501</v>
      </c>
      <c r="I5253" s="272" t="s">
        <v>17</v>
      </c>
      <c r="J5253" s="272" t="s">
        <v>7089</v>
      </c>
      <c r="K5253" s="273">
        <v>46.15</v>
      </c>
      <c r="L5253" s="272" t="s">
        <v>7090</v>
      </c>
    </row>
    <row r="5254" spans="1:12">
      <c r="A5254" s="272" t="s">
        <v>10732</v>
      </c>
      <c r="B5254" s="272" t="s">
        <v>10733</v>
      </c>
      <c r="C5254" s="272" t="s">
        <v>12451</v>
      </c>
      <c r="D5254" s="272" t="s">
        <v>12452</v>
      </c>
      <c r="E5254" s="273" t="s">
        <v>7087</v>
      </c>
      <c r="F5254" s="272" t="s">
        <v>7087</v>
      </c>
      <c r="G5254" s="272">
        <v>98112</v>
      </c>
      <c r="H5254" s="272" t="s">
        <v>12502</v>
      </c>
      <c r="I5254" s="272" t="s">
        <v>17</v>
      </c>
      <c r="J5254" s="272" t="s">
        <v>7089</v>
      </c>
      <c r="K5254" s="273">
        <v>87.08</v>
      </c>
      <c r="L5254" s="272" t="s">
        <v>7090</v>
      </c>
    </row>
    <row r="5255" spans="1:12">
      <c r="A5255" s="272" t="s">
        <v>10732</v>
      </c>
      <c r="B5255" s="272" t="s">
        <v>10733</v>
      </c>
      <c r="C5255" s="272" t="s">
        <v>12451</v>
      </c>
      <c r="D5255" s="272" t="s">
        <v>12452</v>
      </c>
      <c r="E5255" s="273" t="s">
        <v>7087</v>
      </c>
      <c r="F5255" s="272" t="s">
        <v>7087</v>
      </c>
      <c r="G5255" s="272">
        <v>98114</v>
      </c>
      <c r="H5255" s="272" t="s">
        <v>12503</v>
      </c>
      <c r="I5255" s="272" t="s">
        <v>17</v>
      </c>
      <c r="J5255" s="272" t="s">
        <v>7089</v>
      </c>
      <c r="K5255" s="273">
        <v>703</v>
      </c>
      <c r="L5255" s="272" t="s">
        <v>7090</v>
      </c>
    </row>
    <row r="5256" spans="1:12">
      <c r="A5256" s="272" t="s">
        <v>10732</v>
      </c>
      <c r="B5256" s="272" t="s">
        <v>10733</v>
      </c>
      <c r="C5256" s="272" t="s">
        <v>12451</v>
      </c>
      <c r="D5256" s="272" t="s">
        <v>12452</v>
      </c>
      <c r="E5256" s="273" t="s">
        <v>7087</v>
      </c>
      <c r="F5256" s="272" t="s">
        <v>7087</v>
      </c>
      <c r="G5256" s="272">
        <v>98115</v>
      </c>
      <c r="H5256" s="272" t="s">
        <v>12504</v>
      </c>
      <c r="I5256" s="272" t="s">
        <v>17</v>
      </c>
      <c r="J5256" s="272" t="s">
        <v>7089</v>
      </c>
      <c r="K5256" s="273">
        <v>92.31</v>
      </c>
      <c r="L5256" s="272" t="s">
        <v>7090</v>
      </c>
    </row>
    <row r="5257" spans="1:12">
      <c r="A5257" s="272" t="s">
        <v>10732</v>
      </c>
      <c r="B5257" s="272" t="s">
        <v>10733</v>
      </c>
      <c r="C5257" s="272" t="s">
        <v>12505</v>
      </c>
      <c r="D5257" s="272" t="s">
        <v>12506</v>
      </c>
      <c r="E5257" s="273" t="s">
        <v>7087</v>
      </c>
      <c r="F5257" s="272" t="s">
        <v>7087</v>
      </c>
      <c r="G5257" s="272">
        <v>89349</v>
      </c>
      <c r="H5257" s="272" t="s">
        <v>12507</v>
      </c>
      <c r="I5257" s="272" t="s">
        <v>17</v>
      </c>
      <c r="J5257" s="272" t="s">
        <v>7147</v>
      </c>
      <c r="K5257" s="273">
        <v>24.26</v>
      </c>
      <c r="L5257" s="272" t="s">
        <v>7090</v>
      </c>
    </row>
    <row r="5258" spans="1:12">
      <c r="A5258" s="272" t="s">
        <v>10732</v>
      </c>
      <c r="B5258" s="272" t="s">
        <v>10733</v>
      </c>
      <c r="C5258" s="272" t="s">
        <v>12505</v>
      </c>
      <c r="D5258" s="272" t="s">
        <v>12506</v>
      </c>
      <c r="E5258" s="273" t="s">
        <v>7087</v>
      </c>
      <c r="F5258" s="272" t="s">
        <v>7087</v>
      </c>
      <c r="G5258" s="272">
        <v>89351</v>
      </c>
      <c r="H5258" s="272" t="s">
        <v>12508</v>
      </c>
      <c r="I5258" s="272" t="s">
        <v>17</v>
      </c>
      <c r="J5258" s="272" t="s">
        <v>7147</v>
      </c>
      <c r="K5258" s="273">
        <v>30.19</v>
      </c>
      <c r="L5258" s="272" t="s">
        <v>7090</v>
      </c>
    </row>
    <row r="5259" spans="1:12">
      <c r="A5259" s="272" t="s">
        <v>10732</v>
      </c>
      <c r="B5259" s="272" t="s">
        <v>10733</v>
      </c>
      <c r="C5259" s="272" t="s">
        <v>12505</v>
      </c>
      <c r="D5259" s="272" t="s">
        <v>12506</v>
      </c>
      <c r="E5259" s="273" t="s">
        <v>7087</v>
      </c>
      <c r="F5259" s="272" t="s">
        <v>7087</v>
      </c>
      <c r="G5259" s="272">
        <v>89352</v>
      </c>
      <c r="H5259" s="272" t="s">
        <v>12509</v>
      </c>
      <c r="I5259" s="272" t="s">
        <v>17</v>
      </c>
      <c r="J5259" s="272" t="s">
        <v>7147</v>
      </c>
      <c r="K5259" s="273">
        <v>32.74</v>
      </c>
      <c r="L5259" s="272" t="s">
        <v>7090</v>
      </c>
    </row>
    <row r="5260" spans="1:12">
      <c r="A5260" s="272" t="s">
        <v>10732</v>
      </c>
      <c r="B5260" s="272" t="s">
        <v>10733</v>
      </c>
      <c r="C5260" s="272" t="s">
        <v>12505</v>
      </c>
      <c r="D5260" s="272" t="s">
        <v>12506</v>
      </c>
      <c r="E5260" s="273" t="s">
        <v>7087</v>
      </c>
      <c r="F5260" s="272" t="s">
        <v>7087</v>
      </c>
      <c r="G5260" s="272">
        <v>89353</v>
      </c>
      <c r="H5260" s="272" t="s">
        <v>12510</v>
      </c>
      <c r="I5260" s="272" t="s">
        <v>17</v>
      </c>
      <c r="J5260" s="272" t="s">
        <v>7147</v>
      </c>
      <c r="K5260" s="273">
        <v>36.26</v>
      </c>
      <c r="L5260" s="272" t="s">
        <v>7090</v>
      </c>
    </row>
    <row r="5261" spans="1:12">
      <c r="A5261" s="272" t="s">
        <v>10732</v>
      </c>
      <c r="B5261" s="272" t="s">
        <v>10733</v>
      </c>
      <c r="C5261" s="272" t="s">
        <v>12505</v>
      </c>
      <c r="D5261" s="272" t="s">
        <v>12506</v>
      </c>
      <c r="E5261" s="273" t="s">
        <v>7087</v>
      </c>
      <c r="F5261" s="272" t="s">
        <v>7087</v>
      </c>
      <c r="G5261" s="272">
        <v>89354</v>
      </c>
      <c r="H5261" s="272" t="s">
        <v>12511</v>
      </c>
      <c r="I5261" s="272" t="s">
        <v>17</v>
      </c>
      <c r="J5261" s="272" t="s">
        <v>7147</v>
      </c>
      <c r="K5261" s="273">
        <v>483.68</v>
      </c>
      <c r="L5261" s="272" t="s">
        <v>7090</v>
      </c>
    </row>
    <row r="5262" spans="1:12">
      <c r="A5262" s="272" t="s">
        <v>10732</v>
      </c>
      <c r="B5262" s="272" t="s">
        <v>10733</v>
      </c>
      <c r="C5262" s="272" t="s">
        <v>12505</v>
      </c>
      <c r="D5262" s="272" t="s">
        <v>12506</v>
      </c>
      <c r="E5262" s="273" t="s">
        <v>7087</v>
      </c>
      <c r="F5262" s="272" t="s">
        <v>7087</v>
      </c>
      <c r="G5262" s="272">
        <v>89984</v>
      </c>
      <c r="H5262" s="272" t="s">
        <v>12512</v>
      </c>
      <c r="I5262" s="272" t="s">
        <v>17</v>
      </c>
      <c r="J5262" s="272" t="s">
        <v>7147</v>
      </c>
      <c r="K5262" s="273">
        <v>77.47</v>
      </c>
      <c r="L5262" s="272" t="s">
        <v>7090</v>
      </c>
    </row>
    <row r="5263" spans="1:12">
      <c r="A5263" s="272" t="s">
        <v>10732</v>
      </c>
      <c r="B5263" s="272" t="s">
        <v>10733</v>
      </c>
      <c r="C5263" s="272" t="s">
        <v>12505</v>
      </c>
      <c r="D5263" s="272" t="s">
        <v>12506</v>
      </c>
      <c r="E5263" s="273" t="s">
        <v>7087</v>
      </c>
      <c r="F5263" s="272" t="s">
        <v>7087</v>
      </c>
      <c r="G5263" s="272">
        <v>89985</v>
      </c>
      <c r="H5263" s="272" t="s">
        <v>12513</v>
      </c>
      <c r="I5263" s="272" t="s">
        <v>17</v>
      </c>
      <c r="J5263" s="272" t="s">
        <v>7147</v>
      </c>
      <c r="K5263" s="273">
        <v>81.7</v>
      </c>
      <c r="L5263" s="272" t="s">
        <v>7090</v>
      </c>
    </row>
    <row r="5264" spans="1:12">
      <c r="A5264" s="272" t="s">
        <v>10732</v>
      </c>
      <c r="B5264" s="272" t="s">
        <v>10733</v>
      </c>
      <c r="C5264" s="272" t="s">
        <v>12505</v>
      </c>
      <c r="D5264" s="272" t="s">
        <v>12506</v>
      </c>
      <c r="E5264" s="273" t="s">
        <v>7087</v>
      </c>
      <c r="F5264" s="272" t="s">
        <v>7087</v>
      </c>
      <c r="G5264" s="272">
        <v>89986</v>
      </c>
      <c r="H5264" s="272" t="s">
        <v>12514</v>
      </c>
      <c r="I5264" s="272" t="s">
        <v>17</v>
      </c>
      <c r="J5264" s="272" t="s">
        <v>7147</v>
      </c>
      <c r="K5264" s="273">
        <v>75.53</v>
      </c>
      <c r="L5264" s="272" t="s">
        <v>7090</v>
      </c>
    </row>
    <row r="5265" spans="1:12">
      <c r="A5265" s="272" t="s">
        <v>10732</v>
      </c>
      <c r="B5265" s="272" t="s">
        <v>10733</v>
      </c>
      <c r="C5265" s="272" t="s">
        <v>12505</v>
      </c>
      <c r="D5265" s="272" t="s">
        <v>12506</v>
      </c>
      <c r="E5265" s="273" t="s">
        <v>7087</v>
      </c>
      <c r="F5265" s="272" t="s">
        <v>7087</v>
      </c>
      <c r="G5265" s="272">
        <v>89987</v>
      </c>
      <c r="H5265" s="272" t="s">
        <v>12515</v>
      </c>
      <c r="I5265" s="272" t="s">
        <v>17</v>
      </c>
      <c r="J5265" s="272" t="s">
        <v>7147</v>
      </c>
      <c r="K5265" s="273">
        <v>85.96</v>
      </c>
      <c r="L5265" s="272" t="s">
        <v>7090</v>
      </c>
    </row>
    <row r="5266" spans="1:12">
      <c r="A5266" s="272" t="s">
        <v>10732</v>
      </c>
      <c r="B5266" s="272" t="s">
        <v>10733</v>
      </c>
      <c r="C5266" s="272" t="s">
        <v>12505</v>
      </c>
      <c r="D5266" s="272" t="s">
        <v>12506</v>
      </c>
      <c r="E5266" s="273" t="s">
        <v>7087</v>
      </c>
      <c r="F5266" s="272" t="s">
        <v>7087</v>
      </c>
      <c r="G5266" s="272">
        <v>90371</v>
      </c>
      <c r="H5266" s="272" t="s">
        <v>12516</v>
      </c>
      <c r="I5266" s="272" t="s">
        <v>17</v>
      </c>
      <c r="J5266" s="272" t="s">
        <v>7147</v>
      </c>
      <c r="K5266" s="273">
        <v>22.29</v>
      </c>
      <c r="L5266" s="272" t="s">
        <v>7090</v>
      </c>
    </row>
    <row r="5267" spans="1:12">
      <c r="A5267" s="272" t="s">
        <v>10732</v>
      </c>
      <c r="B5267" s="272" t="s">
        <v>10733</v>
      </c>
      <c r="C5267" s="272" t="s">
        <v>12505</v>
      </c>
      <c r="D5267" s="272" t="s">
        <v>12506</v>
      </c>
      <c r="E5267" s="273" t="s">
        <v>7087</v>
      </c>
      <c r="F5267" s="272" t="s">
        <v>7087</v>
      </c>
      <c r="G5267" s="272">
        <v>94489</v>
      </c>
      <c r="H5267" s="272" t="s">
        <v>12517</v>
      </c>
      <c r="I5267" s="272" t="s">
        <v>17</v>
      </c>
      <c r="J5267" s="272" t="s">
        <v>7147</v>
      </c>
      <c r="K5267" s="273">
        <v>22.12</v>
      </c>
      <c r="L5267" s="272" t="s">
        <v>7090</v>
      </c>
    </row>
    <row r="5268" spans="1:12">
      <c r="A5268" s="272" t="s">
        <v>10732</v>
      </c>
      <c r="B5268" s="272" t="s">
        <v>10733</v>
      </c>
      <c r="C5268" s="272" t="s">
        <v>12505</v>
      </c>
      <c r="D5268" s="272" t="s">
        <v>12506</v>
      </c>
      <c r="E5268" s="273" t="s">
        <v>7087</v>
      </c>
      <c r="F5268" s="272" t="s">
        <v>7087</v>
      </c>
      <c r="G5268" s="272">
        <v>94490</v>
      </c>
      <c r="H5268" s="272" t="s">
        <v>12518</v>
      </c>
      <c r="I5268" s="272" t="s">
        <v>17</v>
      </c>
      <c r="J5268" s="272" t="s">
        <v>7147</v>
      </c>
      <c r="K5268" s="273">
        <v>32.08</v>
      </c>
      <c r="L5268" s="272" t="s">
        <v>7090</v>
      </c>
    </row>
    <row r="5269" spans="1:12">
      <c r="A5269" s="272" t="s">
        <v>10732</v>
      </c>
      <c r="B5269" s="272" t="s">
        <v>10733</v>
      </c>
      <c r="C5269" s="272" t="s">
        <v>12505</v>
      </c>
      <c r="D5269" s="272" t="s">
        <v>12506</v>
      </c>
      <c r="E5269" s="273" t="s">
        <v>7087</v>
      </c>
      <c r="F5269" s="272" t="s">
        <v>7087</v>
      </c>
      <c r="G5269" s="272">
        <v>94491</v>
      </c>
      <c r="H5269" s="272" t="s">
        <v>12519</v>
      </c>
      <c r="I5269" s="272" t="s">
        <v>17</v>
      </c>
      <c r="J5269" s="272" t="s">
        <v>7147</v>
      </c>
      <c r="K5269" s="273">
        <v>43.89</v>
      </c>
      <c r="L5269" s="272" t="s">
        <v>7090</v>
      </c>
    </row>
    <row r="5270" spans="1:12">
      <c r="A5270" s="272" t="s">
        <v>10732</v>
      </c>
      <c r="B5270" s="272" t="s">
        <v>10733</v>
      </c>
      <c r="C5270" s="272" t="s">
        <v>12505</v>
      </c>
      <c r="D5270" s="272" t="s">
        <v>12506</v>
      </c>
      <c r="E5270" s="273" t="s">
        <v>7087</v>
      </c>
      <c r="F5270" s="272" t="s">
        <v>7087</v>
      </c>
      <c r="G5270" s="272">
        <v>94492</v>
      </c>
      <c r="H5270" s="272" t="s">
        <v>12520</v>
      </c>
      <c r="I5270" s="272" t="s">
        <v>17</v>
      </c>
      <c r="J5270" s="272" t="s">
        <v>7147</v>
      </c>
      <c r="K5270" s="273">
        <v>45.07</v>
      </c>
      <c r="L5270" s="272" t="s">
        <v>7090</v>
      </c>
    </row>
    <row r="5271" spans="1:12">
      <c r="A5271" s="272" t="s">
        <v>10732</v>
      </c>
      <c r="B5271" s="272" t="s">
        <v>10733</v>
      </c>
      <c r="C5271" s="272" t="s">
        <v>12505</v>
      </c>
      <c r="D5271" s="272" t="s">
        <v>12506</v>
      </c>
      <c r="E5271" s="273" t="s">
        <v>7087</v>
      </c>
      <c r="F5271" s="272" t="s">
        <v>7087</v>
      </c>
      <c r="G5271" s="272">
        <v>94493</v>
      </c>
      <c r="H5271" s="272" t="s">
        <v>12521</v>
      </c>
      <c r="I5271" s="272" t="s">
        <v>17</v>
      </c>
      <c r="J5271" s="272" t="s">
        <v>7147</v>
      </c>
      <c r="K5271" s="273">
        <v>82.22</v>
      </c>
      <c r="L5271" s="272" t="s">
        <v>7090</v>
      </c>
    </row>
    <row r="5272" spans="1:12">
      <c r="A5272" s="272" t="s">
        <v>10732</v>
      </c>
      <c r="B5272" s="272" t="s">
        <v>10733</v>
      </c>
      <c r="C5272" s="272" t="s">
        <v>12505</v>
      </c>
      <c r="D5272" s="272" t="s">
        <v>12506</v>
      </c>
      <c r="E5272" s="273" t="s">
        <v>7087</v>
      </c>
      <c r="F5272" s="272" t="s">
        <v>7087</v>
      </c>
      <c r="G5272" s="272">
        <v>94495</v>
      </c>
      <c r="H5272" s="272" t="s">
        <v>12522</v>
      </c>
      <c r="I5272" s="272" t="s">
        <v>17</v>
      </c>
      <c r="J5272" s="272" t="s">
        <v>7147</v>
      </c>
      <c r="K5272" s="273">
        <v>55.95</v>
      </c>
      <c r="L5272" s="272" t="s">
        <v>7090</v>
      </c>
    </row>
    <row r="5273" spans="1:12">
      <c r="A5273" s="272" t="s">
        <v>10732</v>
      </c>
      <c r="B5273" s="272" t="s">
        <v>10733</v>
      </c>
      <c r="C5273" s="272" t="s">
        <v>12505</v>
      </c>
      <c r="D5273" s="272" t="s">
        <v>12506</v>
      </c>
      <c r="E5273" s="273" t="s">
        <v>7087</v>
      </c>
      <c r="F5273" s="272" t="s">
        <v>7087</v>
      </c>
      <c r="G5273" s="272">
        <v>94496</v>
      </c>
      <c r="H5273" s="272" t="s">
        <v>12523</v>
      </c>
      <c r="I5273" s="272" t="s">
        <v>17</v>
      </c>
      <c r="J5273" s="272" t="s">
        <v>7147</v>
      </c>
      <c r="K5273" s="273">
        <v>76.22</v>
      </c>
      <c r="L5273" s="272" t="s">
        <v>7090</v>
      </c>
    </row>
    <row r="5274" spans="1:12">
      <c r="A5274" s="272" t="s">
        <v>10732</v>
      </c>
      <c r="B5274" s="272" t="s">
        <v>10733</v>
      </c>
      <c r="C5274" s="272" t="s">
        <v>12505</v>
      </c>
      <c r="D5274" s="272" t="s">
        <v>12506</v>
      </c>
      <c r="E5274" s="273" t="s">
        <v>7087</v>
      </c>
      <c r="F5274" s="272" t="s">
        <v>7087</v>
      </c>
      <c r="G5274" s="272">
        <v>94497</v>
      </c>
      <c r="H5274" s="272" t="s">
        <v>12524</v>
      </c>
      <c r="I5274" s="272" t="s">
        <v>17</v>
      </c>
      <c r="J5274" s="272" t="s">
        <v>7147</v>
      </c>
      <c r="K5274" s="273">
        <v>96.62</v>
      </c>
      <c r="L5274" s="272" t="s">
        <v>7090</v>
      </c>
    </row>
    <row r="5275" spans="1:12">
      <c r="A5275" s="272" t="s">
        <v>10732</v>
      </c>
      <c r="B5275" s="272" t="s">
        <v>10733</v>
      </c>
      <c r="C5275" s="272" t="s">
        <v>12505</v>
      </c>
      <c r="D5275" s="272" t="s">
        <v>12506</v>
      </c>
      <c r="E5275" s="273" t="s">
        <v>7087</v>
      </c>
      <c r="F5275" s="272" t="s">
        <v>7087</v>
      </c>
      <c r="G5275" s="272">
        <v>94498</v>
      </c>
      <c r="H5275" s="272" t="s">
        <v>12525</v>
      </c>
      <c r="I5275" s="272" t="s">
        <v>17</v>
      </c>
      <c r="J5275" s="272" t="s">
        <v>7147</v>
      </c>
      <c r="K5275" s="273">
        <v>133.22</v>
      </c>
      <c r="L5275" s="272" t="s">
        <v>7090</v>
      </c>
    </row>
    <row r="5276" spans="1:12">
      <c r="A5276" s="272" t="s">
        <v>10732</v>
      </c>
      <c r="B5276" s="272" t="s">
        <v>10733</v>
      </c>
      <c r="C5276" s="272" t="s">
        <v>12505</v>
      </c>
      <c r="D5276" s="272" t="s">
        <v>12506</v>
      </c>
      <c r="E5276" s="273" t="s">
        <v>7087</v>
      </c>
      <c r="F5276" s="272" t="s">
        <v>7087</v>
      </c>
      <c r="G5276" s="272">
        <v>94499</v>
      </c>
      <c r="H5276" s="272" t="s">
        <v>12526</v>
      </c>
      <c r="I5276" s="272" t="s">
        <v>17</v>
      </c>
      <c r="J5276" s="272" t="s">
        <v>7147</v>
      </c>
      <c r="K5276" s="273">
        <v>263.67</v>
      </c>
      <c r="L5276" s="272" t="s">
        <v>7090</v>
      </c>
    </row>
    <row r="5277" spans="1:12">
      <c r="A5277" s="272" t="s">
        <v>10732</v>
      </c>
      <c r="B5277" s="272" t="s">
        <v>10733</v>
      </c>
      <c r="C5277" s="272" t="s">
        <v>12505</v>
      </c>
      <c r="D5277" s="272" t="s">
        <v>12506</v>
      </c>
      <c r="E5277" s="273" t="s">
        <v>7087</v>
      </c>
      <c r="F5277" s="272" t="s">
        <v>7087</v>
      </c>
      <c r="G5277" s="272">
        <v>94500</v>
      </c>
      <c r="H5277" s="272" t="s">
        <v>12527</v>
      </c>
      <c r="I5277" s="272" t="s">
        <v>17</v>
      </c>
      <c r="J5277" s="272" t="s">
        <v>7147</v>
      </c>
      <c r="K5277" s="273">
        <v>320.16000000000003</v>
      </c>
      <c r="L5277" s="272" t="s">
        <v>7090</v>
      </c>
    </row>
    <row r="5278" spans="1:12">
      <c r="A5278" s="272" t="s">
        <v>10732</v>
      </c>
      <c r="B5278" s="272" t="s">
        <v>10733</v>
      </c>
      <c r="C5278" s="272" t="s">
        <v>12505</v>
      </c>
      <c r="D5278" s="272" t="s">
        <v>12506</v>
      </c>
      <c r="E5278" s="273" t="s">
        <v>7087</v>
      </c>
      <c r="F5278" s="272" t="s">
        <v>7087</v>
      </c>
      <c r="G5278" s="272">
        <v>94501</v>
      </c>
      <c r="H5278" s="272" t="s">
        <v>12528</v>
      </c>
      <c r="I5278" s="272" t="s">
        <v>17</v>
      </c>
      <c r="J5278" s="272" t="s">
        <v>7147</v>
      </c>
      <c r="K5278" s="273">
        <v>643.78</v>
      </c>
      <c r="L5278" s="272" t="s">
        <v>7090</v>
      </c>
    </row>
    <row r="5279" spans="1:12">
      <c r="A5279" s="272" t="s">
        <v>10732</v>
      </c>
      <c r="B5279" s="272" t="s">
        <v>10733</v>
      </c>
      <c r="C5279" s="272" t="s">
        <v>12505</v>
      </c>
      <c r="D5279" s="272" t="s">
        <v>12506</v>
      </c>
      <c r="E5279" s="273" t="s">
        <v>7087</v>
      </c>
      <c r="F5279" s="272" t="s">
        <v>7087</v>
      </c>
      <c r="G5279" s="272">
        <v>94792</v>
      </c>
      <c r="H5279" s="272" t="s">
        <v>12529</v>
      </c>
      <c r="I5279" s="272" t="s">
        <v>17</v>
      </c>
      <c r="J5279" s="272" t="s">
        <v>7147</v>
      </c>
      <c r="K5279" s="273">
        <v>104.67</v>
      </c>
      <c r="L5279" s="272" t="s">
        <v>7090</v>
      </c>
    </row>
    <row r="5280" spans="1:12">
      <c r="A5280" s="272" t="s">
        <v>10732</v>
      </c>
      <c r="B5280" s="272" t="s">
        <v>10733</v>
      </c>
      <c r="C5280" s="272" t="s">
        <v>12505</v>
      </c>
      <c r="D5280" s="272" t="s">
        <v>12506</v>
      </c>
      <c r="E5280" s="273" t="s">
        <v>7087</v>
      </c>
      <c r="F5280" s="272" t="s">
        <v>7087</v>
      </c>
      <c r="G5280" s="272">
        <v>94793</v>
      </c>
      <c r="H5280" s="272" t="s">
        <v>12530</v>
      </c>
      <c r="I5280" s="272" t="s">
        <v>17</v>
      </c>
      <c r="J5280" s="272" t="s">
        <v>7147</v>
      </c>
      <c r="K5280" s="273">
        <v>143.13999999999999</v>
      </c>
      <c r="L5280" s="272" t="s">
        <v>7090</v>
      </c>
    </row>
    <row r="5281" spans="1:12">
      <c r="A5281" s="272" t="s">
        <v>10732</v>
      </c>
      <c r="B5281" s="272" t="s">
        <v>10733</v>
      </c>
      <c r="C5281" s="272" t="s">
        <v>12505</v>
      </c>
      <c r="D5281" s="272" t="s">
        <v>12506</v>
      </c>
      <c r="E5281" s="273" t="s">
        <v>7087</v>
      </c>
      <c r="F5281" s="272" t="s">
        <v>7087</v>
      </c>
      <c r="G5281" s="272">
        <v>94794</v>
      </c>
      <c r="H5281" s="272" t="s">
        <v>12531</v>
      </c>
      <c r="I5281" s="272" t="s">
        <v>17</v>
      </c>
      <c r="J5281" s="272" t="s">
        <v>7147</v>
      </c>
      <c r="K5281" s="273">
        <v>152.06</v>
      </c>
      <c r="L5281" s="272" t="s">
        <v>7090</v>
      </c>
    </row>
    <row r="5282" spans="1:12">
      <c r="A5282" s="272" t="s">
        <v>10732</v>
      </c>
      <c r="B5282" s="272" t="s">
        <v>10733</v>
      </c>
      <c r="C5282" s="272" t="s">
        <v>12505</v>
      </c>
      <c r="D5282" s="272" t="s">
        <v>12506</v>
      </c>
      <c r="E5282" s="273" t="s">
        <v>7087</v>
      </c>
      <c r="F5282" s="272" t="s">
        <v>7087</v>
      </c>
      <c r="G5282" s="272">
        <v>94795</v>
      </c>
      <c r="H5282" s="272" t="s">
        <v>12532</v>
      </c>
      <c r="I5282" s="272" t="s">
        <v>17</v>
      </c>
      <c r="J5282" s="272" t="s">
        <v>7147</v>
      </c>
      <c r="K5282" s="273">
        <v>26.13</v>
      </c>
      <c r="L5282" s="272" t="s">
        <v>7090</v>
      </c>
    </row>
    <row r="5283" spans="1:12">
      <c r="A5283" s="272" t="s">
        <v>10732</v>
      </c>
      <c r="B5283" s="272" t="s">
        <v>10733</v>
      </c>
      <c r="C5283" s="272" t="s">
        <v>12505</v>
      </c>
      <c r="D5283" s="272" t="s">
        <v>12506</v>
      </c>
      <c r="E5283" s="273" t="s">
        <v>7087</v>
      </c>
      <c r="F5283" s="272" t="s">
        <v>7087</v>
      </c>
      <c r="G5283" s="272">
        <v>94796</v>
      </c>
      <c r="H5283" s="272" t="s">
        <v>12533</v>
      </c>
      <c r="I5283" s="272" t="s">
        <v>17</v>
      </c>
      <c r="J5283" s="272" t="s">
        <v>7147</v>
      </c>
      <c r="K5283" s="273">
        <v>31.03</v>
      </c>
      <c r="L5283" s="272" t="s">
        <v>7090</v>
      </c>
    </row>
    <row r="5284" spans="1:12">
      <c r="A5284" s="272" t="s">
        <v>10732</v>
      </c>
      <c r="B5284" s="272" t="s">
        <v>10733</v>
      </c>
      <c r="C5284" s="272" t="s">
        <v>12505</v>
      </c>
      <c r="D5284" s="272" t="s">
        <v>12506</v>
      </c>
      <c r="E5284" s="273" t="s">
        <v>7087</v>
      </c>
      <c r="F5284" s="272" t="s">
        <v>7087</v>
      </c>
      <c r="G5284" s="272">
        <v>94797</v>
      </c>
      <c r="H5284" s="272" t="s">
        <v>12534</v>
      </c>
      <c r="I5284" s="272" t="s">
        <v>17</v>
      </c>
      <c r="J5284" s="272" t="s">
        <v>7147</v>
      </c>
      <c r="K5284" s="273">
        <v>61.25</v>
      </c>
      <c r="L5284" s="272" t="s">
        <v>7090</v>
      </c>
    </row>
    <row r="5285" spans="1:12">
      <c r="A5285" s="272" t="s">
        <v>10732</v>
      </c>
      <c r="B5285" s="272" t="s">
        <v>10733</v>
      </c>
      <c r="C5285" s="272" t="s">
        <v>12505</v>
      </c>
      <c r="D5285" s="272" t="s">
        <v>12506</v>
      </c>
      <c r="E5285" s="273" t="s">
        <v>7087</v>
      </c>
      <c r="F5285" s="272" t="s">
        <v>7087</v>
      </c>
      <c r="G5285" s="272">
        <v>94798</v>
      </c>
      <c r="H5285" s="272" t="s">
        <v>12535</v>
      </c>
      <c r="I5285" s="272" t="s">
        <v>17</v>
      </c>
      <c r="J5285" s="272" t="s">
        <v>7147</v>
      </c>
      <c r="K5285" s="273">
        <v>99.92</v>
      </c>
      <c r="L5285" s="272" t="s">
        <v>7090</v>
      </c>
    </row>
    <row r="5286" spans="1:12">
      <c r="A5286" s="272" t="s">
        <v>10732</v>
      </c>
      <c r="B5286" s="272" t="s">
        <v>10733</v>
      </c>
      <c r="C5286" s="272" t="s">
        <v>12505</v>
      </c>
      <c r="D5286" s="272" t="s">
        <v>12506</v>
      </c>
      <c r="E5286" s="273" t="s">
        <v>7087</v>
      </c>
      <c r="F5286" s="272" t="s">
        <v>7087</v>
      </c>
      <c r="G5286" s="272">
        <v>94799</v>
      </c>
      <c r="H5286" s="272" t="s">
        <v>12536</v>
      </c>
      <c r="I5286" s="272" t="s">
        <v>17</v>
      </c>
      <c r="J5286" s="272" t="s">
        <v>7147</v>
      </c>
      <c r="K5286" s="273">
        <v>123.26</v>
      </c>
      <c r="L5286" s="272" t="s">
        <v>7090</v>
      </c>
    </row>
    <row r="5287" spans="1:12">
      <c r="A5287" s="272" t="s">
        <v>10732</v>
      </c>
      <c r="B5287" s="272" t="s">
        <v>10733</v>
      </c>
      <c r="C5287" s="272" t="s">
        <v>12505</v>
      </c>
      <c r="D5287" s="272" t="s">
        <v>12506</v>
      </c>
      <c r="E5287" s="273" t="s">
        <v>7087</v>
      </c>
      <c r="F5287" s="272" t="s">
        <v>7087</v>
      </c>
      <c r="G5287" s="272">
        <v>94800</v>
      </c>
      <c r="H5287" s="272" t="s">
        <v>12537</v>
      </c>
      <c r="I5287" s="272" t="s">
        <v>17</v>
      </c>
      <c r="J5287" s="272" t="s">
        <v>7147</v>
      </c>
      <c r="K5287" s="273">
        <v>158.31</v>
      </c>
      <c r="L5287" s="272" t="s">
        <v>7090</v>
      </c>
    </row>
    <row r="5288" spans="1:12">
      <c r="A5288" s="272" t="s">
        <v>10732</v>
      </c>
      <c r="B5288" s="272" t="s">
        <v>10733</v>
      </c>
      <c r="C5288" s="272" t="s">
        <v>12505</v>
      </c>
      <c r="D5288" s="272" t="s">
        <v>12506</v>
      </c>
      <c r="E5288" s="273" t="s">
        <v>7087</v>
      </c>
      <c r="F5288" s="272" t="s">
        <v>7087</v>
      </c>
      <c r="G5288" s="272">
        <v>95248</v>
      </c>
      <c r="H5288" s="272" t="s">
        <v>12538</v>
      </c>
      <c r="I5288" s="272" t="s">
        <v>17</v>
      </c>
      <c r="J5288" s="272" t="s">
        <v>7147</v>
      </c>
      <c r="K5288" s="273">
        <v>47.26</v>
      </c>
      <c r="L5288" s="272" t="s">
        <v>7090</v>
      </c>
    </row>
    <row r="5289" spans="1:12">
      <c r="A5289" s="272" t="s">
        <v>10732</v>
      </c>
      <c r="B5289" s="272" t="s">
        <v>10733</v>
      </c>
      <c r="C5289" s="272" t="s">
        <v>12505</v>
      </c>
      <c r="D5289" s="272" t="s">
        <v>12506</v>
      </c>
      <c r="E5289" s="273" t="s">
        <v>7087</v>
      </c>
      <c r="F5289" s="272" t="s">
        <v>7087</v>
      </c>
      <c r="G5289" s="272">
        <v>95249</v>
      </c>
      <c r="H5289" s="272" t="s">
        <v>12539</v>
      </c>
      <c r="I5289" s="272" t="s">
        <v>17</v>
      </c>
      <c r="J5289" s="272" t="s">
        <v>7147</v>
      </c>
      <c r="K5289" s="273">
        <v>55.92</v>
      </c>
      <c r="L5289" s="272" t="s">
        <v>7090</v>
      </c>
    </row>
    <row r="5290" spans="1:12">
      <c r="A5290" s="272" t="s">
        <v>10732</v>
      </c>
      <c r="B5290" s="272" t="s">
        <v>10733</v>
      </c>
      <c r="C5290" s="272" t="s">
        <v>12505</v>
      </c>
      <c r="D5290" s="272" t="s">
        <v>12506</v>
      </c>
      <c r="E5290" s="273" t="s">
        <v>7087</v>
      </c>
      <c r="F5290" s="272" t="s">
        <v>7087</v>
      </c>
      <c r="G5290" s="272">
        <v>95250</v>
      </c>
      <c r="H5290" s="272" t="s">
        <v>12540</v>
      </c>
      <c r="I5290" s="272" t="s">
        <v>17</v>
      </c>
      <c r="J5290" s="272" t="s">
        <v>7147</v>
      </c>
      <c r="K5290" s="273">
        <v>75.47</v>
      </c>
      <c r="L5290" s="272" t="s">
        <v>7090</v>
      </c>
    </row>
    <row r="5291" spans="1:12">
      <c r="A5291" s="272" t="s">
        <v>10732</v>
      </c>
      <c r="B5291" s="272" t="s">
        <v>10733</v>
      </c>
      <c r="C5291" s="272" t="s">
        <v>12505</v>
      </c>
      <c r="D5291" s="272" t="s">
        <v>12506</v>
      </c>
      <c r="E5291" s="273" t="s">
        <v>7087</v>
      </c>
      <c r="F5291" s="272" t="s">
        <v>7087</v>
      </c>
      <c r="G5291" s="272">
        <v>95251</v>
      </c>
      <c r="H5291" s="272" t="s">
        <v>12541</v>
      </c>
      <c r="I5291" s="272" t="s">
        <v>17</v>
      </c>
      <c r="J5291" s="272" t="s">
        <v>7147</v>
      </c>
      <c r="K5291" s="273">
        <v>111.5</v>
      </c>
      <c r="L5291" s="272" t="s">
        <v>7090</v>
      </c>
    </row>
    <row r="5292" spans="1:12">
      <c r="A5292" s="272" t="s">
        <v>10732</v>
      </c>
      <c r="B5292" s="272" t="s">
        <v>10733</v>
      </c>
      <c r="C5292" s="272" t="s">
        <v>12505</v>
      </c>
      <c r="D5292" s="272" t="s">
        <v>12506</v>
      </c>
      <c r="E5292" s="273" t="s">
        <v>7087</v>
      </c>
      <c r="F5292" s="272" t="s">
        <v>7087</v>
      </c>
      <c r="G5292" s="272">
        <v>95252</v>
      </c>
      <c r="H5292" s="272" t="s">
        <v>12542</v>
      </c>
      <c r="I5292" s="272" t="s">
        <v>17</v>
      </c>
      <c r="J5292" s="272" t="s">
        <v>7147</v>
      </c>
      <c r="K5292" s="273">
        <v>135.34</v>
      </c>
      <c r="L5292" s="272" t="s">
        <v>7090</v>
      </c>
    </row>
    <row r="5293" spans="1:12">
      <c r="A5293" s="272" t="s">
        <v>10732</v>
      </c>
      <c r="B5293" s="272" t="s">
        <v>10733</v>
      </c>
      <c r="C5293" s="272" t="s">
        <v>12505</v>
      </c>
      <c r="D5293" s="272" t="s">
        <v>12506</v>
      </c>
      <c r="E5293" s="273" t="s">
        <v>7087</v>
      </c>
      <c r="F5293" s="272" t="s">
        <v>7087</v>
      </c>
      <c r="G5293" s="272">
        <v>95253</v>
      </c>
      <c r="H5293" s="272" t="s">
        <v>12543</v>
      </c>
      <c r="I5293" s="272" t="s">
        <v>17</v>
      </c>
      <c r="J5293" s="272" t="s">
        <v>7147</v>
      </c>
      <c r="K5293" s="273">
        <v>205.36</v>
      </c>
      <c r="L5293" s="272" t="s">
        <v>7090</v>
      </c>
    </row>
    <row r="5294" spans="1:12">
      <c r="A5294" s="272" t="s">
        <v>10732</v>
      </c>
      <c r="B5294" s="272" t="s">
        <v>10733</v>
      </c>
      <c r="C5294" s="272" t="s">
        <v>12505</v>
      </c>
      <c r="D5294" s="272" t="s">
        <v>12506</v>
      </c>
      <c r="E5294" s="273" t="s">
        <v>7087</v>
      </c>
      <c r="F5294" s="272" t="s">
        <v>7087</v>
      </c>
      <c r="G5294" s="272">
        <v>99619</v>
      </c>
      <c r="H5294" s="272" t="s">
        <v>12544</v>
      </c>
      <c r="I5294" s="272" t="s">
        <v>17</v>
      </c>
      <c r="J5294" s="272" t="s">
        <v>7089</v>
      </c>
      <c r="K5294" s="273">
        <v>118.49</v>
      </c>
      <c r="L5294" s="272" t="s">
        <v>7090</v>
      </c>
    </row>
    <row r="5295" spans="1:12">
      <c r="A5295" s="272" t="s">
        <v>10732</v>
      </c>
      <c r="B5295" s="272" t="s">
        <v>10733</v>
      </c>
      <c r="C5295" s="272" t="s">
        <v>12505</v>
      </c>
      <c r="D5295" s="272" t="s">
        <v>12506</v>
      </c>
      <c r="E5295" s="273" t="s">
        <v>7087</v>
      </c>
      <c r="F5295" s="272" t="s">
        <v>7087</v>
      </c>
      <c r="G5295" s="272">
        <v>99620</v>
      </c>
      <c r="H5295" s="272" t="s">
        <v>12545</v>
      </c>
      <c r="I5295" s="272" t="s">
        <v>17</v>
      </c>
      <c r="J5295" s="272" t="s">
        <v>7089</v>
      </c>
      <c r="K5295" s="273">
        <v>160.97999999999999</v>
      </c>
      <c r="L5295" s="272" t="s">
        <v>7090</v>
      </c>
    </row>
    <row r="5296" spans="1:12">
      <c r="A5296" s="272" t="s">
        <v>10732</v>
      </c>
      <c r="B5296" s="272" t="s">
        <v>10733</v>
      </c>
      <c r="C5296" s="272" t="s">
        <v>12505</v>
      </c>
      <c r="D5296" s="272" t="s">
        <v>12506</v>
      </c>
      <c r="E5296" s="273" t="s">
        <v>7087</v>
      </c>
      <c r="F5296" s="272" t="s">
        <v>7087</v>
      </c>
      <c r="G5296" s="272">
        <v>99621</v>
      </c>
      <c r="H5296" s="272" t="s">
        <v>12546</v>
      </c>
      <c r="I5296" s="272" t="s">
        <v>17</v>
      </c>
      <c r="J5296" s="272" t="s">
        <v>7089</v>
      </c>
      <c r="K5296" s="273">
        <v>239.95</v>
      </c>
      <c r="L5296" s="272" t="s">
        <v>7090</v>
      </c>
    </row>
    <row r="5297" spans="1:12">
      <c r="A5297" s="272" t="s">
        <v>10732</v>
      </c>
      <c r="B5297" s="272" t="s">
        <v>10733</v>
      </c>
      <c r="C5297" s="272" t="s">
        <v>12505</v>
      </c>
      <c r="D5297" s="272" t="s">
        <v>12506</v>
      </c>
      <c r="E5297" s="273" t="s">
        <v>7087</v>
      </c>
      <c r="F5297" s="272" t="s">
        <v>7087</v>
      </c>
      <c r="G5297" s="272">
        <v>99622</v>
      </c>
      <c r="H5297" s="272" t="s">
        <v>12547</v>
      </c>
      <c r="I5297" s="272" t="s">
        <v>17</v>
      </c>
      <c r="J5297" s="272" t="s">
        <v>7089</v>
      </c>
      <c r="K5297" s="273">
        <v>270.02999999999997</v>
      </c>
      <c r="L5297" s="272" t="s">
        <v>7090</v>
      </c>
    </row>
    <row r="5298" spans="1:12">
      <c r="A5298" s="272" t="s">
        <v>10732</v>
      </c>
      <c r="B5298" s="272" t="s">
        <v>10733</v>
      </c>
      <c r="C5298" s="272" t="s">
        <v>12505</v>
      </c>
      <c r="D5298" s="272" t="s">
        <v>12506</v>
      </c>
      <c r="E5298" s="273" t="s">
        <v>7087</v>
      </c>
      <c r="F5298" s="272" t="s">
        <v>7087</v>
      </c>
      <c r="G5298" s="272">
        <v>99623</v>
      </c>
      <c r="H5298" s="272" t="s">
        <v>12548</v>
      </c>
      <c r="I5298" s="272" t="s">
        <v>17</v>
      </c>
      <c r="J5298" s="272" t="s">
        <v>7089</v>
      </c>
      <c r="K5298" s="273">
        <v>376.85</v>
      </c>
      <c r="L5298" s="272" t="s">
        <v>7090</v>
      </c>
    </row>
    <row r="5299" spans="1:12">
      <c r="A5299" s="272" t="s">
        <v>10732</v>
      </c>
      <c r="B5299" s="272" t="s">
        <v>10733</v>
      </c>
      <c r="C5299" s="272" t="s">
        <v>12505</v>
      </c>
      <c r="D5299" s="272" t="s">
        <v>12506</v>
      </c>
      <c r="E5299" s="273" t="s">
        <v>7087</v>
      </c>
      <c r="F5299" s="272" t="s">
        <v>7087</v>
      </c>
      <c r="G5299" s="272">
        <v>99624</v>
      </c>
      <c r="H5299" s="272" t="s">
        <v>12549</v>
      </c>
      <c r="I5299" s="272" t="s">
        <v>17</v>
      </c>
      <c r="J5299" s="272" t="s">
        <v>7089</v>
      </c>
      <c r="K5299" s="273">
        <v>537.30999999999995</v>
      </c>
      <c r="L5299" s="272" t="s">
        <v>7090</v>
      </c>
    </row>
    <row r="5300" spans="1:12">
      <c r="A5300" s="272" t="s">
        <v>10732</v>
      </c>
      <c r="B5300" s="272" t="s">
        <v>10733</v>
      </c>
      <c r="C5300" s="272" t="s">
        <v>12505</v>
      </c>
      <c r="D5300" s="272" t="s">
        <v>12506</v>
      </c>
      <c r="E5300" s="273" t="s">
        <v>7087</v>
      </c>
      <c r="F5300" s="272" t="s">
        <v>7087</v>
      </c>
      <c r="G5300" s="272">
        <v>99625</v>
      </c>
      <c r="H5300" s="272" t="s">
        <v>12550</v>
      </c>
      <c r="I5300" s="272" t="s">
        <v>17</v>
      </c>
      <c r="J5300" s="272" t="s">
        <v>7089</v>
      </c>
      <c r="K5300" s="273">
        <v>739.18</v>
      </c>
      <c r="L5300" s="272" t="s">
        <v>7090</v>
      </c>
    </row>
    <row r="5301" spans="1:12">
      <c r="A5301" s="272" t="s">
        <v>10732</v>
      </c>
      <c r="B5301" s="272" t="s">
        <v>10733</v>
      </c>
      <c r="C5301" s="272" t="s">
        <v>12505</v>
      </c>
      <c r="D5301" s="272" t="s">
        <v>12506</v>
      </c>
      <c r="E5301" s="273" t="s">
        <v>7087</v>
      </c>
      <c r="F5301" s="272" t="s">
        <v>7087</v>
      </c>
      <c r="G5301" s="272">
        <v>99626</v>
      </c>
      <c r="H5301" s="272" t="s">
        <v>12551</v>
      </c>
      <c r="I5301" s="272" t="s">
        <v>17</v>
      </c>
      <c r="J5301" s="272" t="s">
        <v>7089</v>
      </c>
      <c r="K5301" s="274">
        <v>1138.4000000000001</v>
      </c>
      <c r="L5301" s="272" t="s">
        <v>7090</v>
      </c>
    </row>
    <row r="5302" spans="1:12">
      <c r="A5302" s="272" t="s">
        <v>10732</v>
      </c>
      <c r="B5302" s="272" t="s">
        <v>10733</v>
      </c>
      <c r="C5302" s="272" t="s">
        <v>12505</v>
      </c>
      <c r="D5302" s="272" t="s">
        <v>12506</v>
      </c>
      <c r="E5302" s="273" t="s">
        <v>7087</v>
      </c>
      <c r="F5302" s="272" t="s">
        <v>7087</v>
      </c>
      <c r="G5302" s="272">
        <v>99627</v>
      </c>
      <c r="H5302" s="272" t="s">
        <v>12552</v>
      </c>
      <c r="I5302" s="272" t="s">
        <v>17</v>
      </c>
      <c r="J5302" s="272" t="s">
        <v>7089</v>
      </c>
      <c r="K5302" s="273">
        <v>71.47</v>
      </c>
      <c r="L5302" s="272" t="s">
        <v>7090</v>
      </c>
    </row>
    <row r="5303" spans="1:12">
      <c r="A5303" s="272" t="s">
        <v>10732</v>
      </c>
      <c r="B5303" s="272" t="s">
        <v>10733</v>
      </c>
      <c r="C5303" s="272" t="s">
        <v>12505</v>
      </c>
      <c r="D5303" s="272" t="s">
        <v>12506</v>
      </c>
      <c r="E5303" s="273" t="s">
        <v>7087</v>
      </c>
      <c r="F5303" s="272" t="s">
        <v>7087</v>
      </c>
      <c r="G5303" s="272">
        <v>99628</v>
      </c>
      <c r="H5303" s="272" t="s">
        <v>12553</v>
      </c>
      <c r="I5303" s="272" t="s">
        <v>17</v>
      </c>
      <c r="J5303" s="272" t="s">
        <v>7089</v>
      </c>
      <c r="K5303" s="273">
        <v>77.959999999999994</v>
      </c>
      <c r="L5303" s="272" t="s">
        <v>7090</v>
      </c>
    </row>
    <row r="5304" spans="1:12">
      <c r="A5304" s="272" t="s">
        <v>10732</v>
      </c>
      <c r="B5304" s="272" t="s">
        <v>10733</v>
      </c>
      <c r="C5304" s="272" t="s">
        <v>12505</v>
      </c>
      <c r="D5304" s="272" t="s">
        <v>12506</v>
      </c>
      <c r="E5304" s="273" t="s">
        <v>7087</v>
      </c>
      <c r="F5304" s="272" t="s">
        <v>7087</v>
      </c>
      <c r="G5304" s="272">
        <v>99629</v>
      </c>
      <c r="H5304" s="272" t="s">
        <v>12554</v>
      </c>
      <c r="I5304" s="272" t="s">
        <v>17</v>
      </c>
      <c r="J5304" s="272" t="s">
        <v>7089</v>
      </c>
      <c r="K5304" s="273">
        <v>86.59</v>
      </c>
      <c r="L5304" s="272" t="s">
        <v>7090</v>
      </c>
    </row>
    <row r="5305" spans="1:12">
      <c r="A5305" s="272" t="s">
        <v>10732</v>
      </c>
      <c r="B5305" s="272" t="s">
        <v>10733</v>
      </c>
      <c r="C5305" s="272" t="s">
        <v>12505</v>
      </c>
      <c r="D5305" s="272" t="s">
        <v>12506</v>
      </c>
      <c r="E5305" s="273" t="s">
        <v>7087</v>
      </c>
      <c r="F5305" s="272" t="s">
        <v>7087</v>
      </c>
      <c r="G5305" s="272">
        <v>99630</v>
      </c>
      <c r="H5305" s="272" t="s">
        <v>12555</v>
      </c>
      <c r="I5305" s="272" t="s">
        <v>17</v>
      </c>
      <c r="J5305" s="272" t="s">
        <v>7089</v>
      </c>
      <c r="K5305" s="273">
        <v>128.84</v>
      </c>
      <c r="L5305" s="272" t="s">
        <v>7090</v>
      </c>
    </row>
    <row r="5306" spans="1:12">
      <c r="A5306" s="272" t="s">
        <v>10732</v>
      </c>
      <c r="B5306" s="272" t="s">
        <v>10733</v>
      </c>
      <c r="C5306" s="272" t="s">
        <v>12505</v>
      </c>
      <c r="D5306" s="272" t="s">
        <v>12506</v>
      </c>
      <c r="E5306" s="273" t="s">
        <v>7087</v>
      </c>
      <c r="F5306" s="272" t="s">
        <v>7087</v>
      </c>
      <c r="G5306" s="272">
        <v>99631</v>
      </c>
      <c r="H5306" s="272" t="s">
        <v>12556</v>
      </c>
      <c r="I5306" s="272" t="s">
        <v>17</v>
      </c>
      <c r="J5306" s="272" t="s">
        <v>7089</v>
      </c>
      <c r="K5306" s="273">
        <v>149.96</v>
      </c>
      <c r="L5306" s="272" t="s">
        <v>7090</v>
      </c>
    </row>
    <row r="5307" spans="1:12">
      <c r="A5307" s="272" t="s">
        <v>10732</v>
      </c>
      <c r="B5307" s="272" t="s">
        <v>10733</v>
      </c>
      <c r="C5307" s="272" t="s">
        <v>12505</v>
      </c>
      <c r="D5307" s="272" t="s">
        <v>12506</v>
      </c>
      <c r="E5307" s="273" t="s">
        <v>7087</v>
      </c>
      <c r="F5307" s="272" t="s">
        <v>7087</v>
      </c>
      <c r="G5307" s="272">
        <v>99632</v>
      </c>
      <c r="H5307" s="272" t="s">
        <v>12557</v>
      </c>
      <c r="I5307" s="272" t="s">
        <v>17</v>
      </c>
      <c r="J5307" s="272" t="s">
        <v>7089</v>
      </c>
      <c r="K5307" s="273">
        <v>216.28</v>
      </c>
      <c r="L5307" s="272" t="s">
        <v>7090</v>
      </c>
    </row>
    <row r="5308" spans="1:12">
      <c r="A5308" s="272" t="s">
        <v>10732</v>
      </c>
      <c r="B5308" s="272" t="s">
        <v>10733</v>
      </c>
      <c r="C5308" s="272" t="s">
        <v>12505</v>
      </c>
      <c r="D5308" s="272" t="s">
        <v>12506</v>
      </c>
      <c r="E5308" s="273" t="s">
        <v>7087</v>
      </c>
      <c r="F5308" s="272" t="s">
        <v>7087</v>
      </c>
      <c r="G5308" s="272">
        <v>99633</v>
      </c>
      <c r="H5308" s="272" t="s">
        <v>12558</v>
      </c>
      <c r="I5308" s="272" t="s">
        <v>17</v>
      </c>
      <c r="J5308" s="272" t="s">
        <v>7089</v>
      </c>
      <c r="K5308" s="273">
        <v>464.47</v>
      </c>
      <c r="L5308" s="272" t="s">
        <v>7090</v>
      </c>
    </row>
    <row r="5309" spans="1:12">
      <c r="A5309" s="272" t="s">
        <v>10732</v>
      </c>
      <c r="B5309" s="272" t="s">
        <v>10733</v>
      </c>
      <c r="C5309" s="272" t="s">
        <v>12505</v>
      </c>
      <c r="D5309" s="272" t="s">
        <v>12506</v>
      </c>
      <c r="E5309" s="273" t="s">
        <v>7087</v>
      </c>
      <c r="F5309" s="272" t="s">
        <v>7087</v>
      </c>
      <c r="G5309" s="272">
        <v>99634</v>
      </c>
      <c r="H5309" s="272" t="s">
        <v>12559</v>
      </c>
      <c r="I5309" s="272" t="s">
        <v>17</v>
      </c>
      <c r="J5309" s="272" t="s">
        <v>7089</v>
      </c>
      <c r="K5309" s="273">
        <v>792.75</v>
      </c>
      <c r="L5309" s="272" t="s">
        <v>7090</v>
      </c>
    </row>
    <row r="5310" spans="1:12">
      <c r="A5310" s="272" t="s">
        <v>10732</v>
      </c>
      <c r="B5310" s="272" t="s">
        <v>10733</v>
      </c>
      <c r="C5310" s="272" t="s">
        <v>12505</v>
      </c>
      <c r="D5310" s="272" t="s">
        <v>12506</v>
      </c>
      <c r="E5310" s="273" t="s">
        <v>7087</v>
      </c>
      <c r="F5310" s="272" t="s">
        <v>7087</v>
      </c>
      <c r="G5310" s="272">
        <v>99635</v>
      </c>
      <c r="H5310" s="272" t="s">
        <v>12560</v>
      </c>
      <c r="I5310" s="272" t="s">
        <v>17</v>
      </c>
      <c r="J5310" s="272" t="s">
        <v>7089</v>
      </c>
      <c r="K5310" s="273">
        <v>435.13</v>
      </c>
      <c r="L5310" s="272" t="s">
        <v>7090</v>
      </c>
    </row>
    <row r="5311" spans="1:12">
      <c r="A5311" s="272" t="s">
        <v>10732</v>
      </c>
      <c r="B5311" s="272" t="s">
        <v>10733</v>
      </c>
      <c r="C5311" s="272" t="s">
        <v>12505</v>
      </c>
      <c r="D5311" s="272" t="s">
        <v>12506</v>
      </c>
      <c r="E5311" s="273" t="s">
        <v>7087</v>
      </c>
      <c r="F5311" s="272" t="s">
        <v>7087</v>
      </c>
      <c r="G5311" s="272">
        <v>103008</v>
      </c>
      <c r="H5311" s="272" t="s">
        <v>12561</v>
      </c>
      <c r="I5311" s="272" t="s">
        <v>17</v>
      </c>
      <c r="J5311" s="272" t="s">
        <v>7089</v>
      </c>
      <c r="K5311" s="273">
        <v>96.82</v>
      </c>
      <c r="L5311" s="272" t="s">
        <v>7090</v>
      </c>
    </row>
    <row r="5312" spans="1:12">
      <c r="A5312" s="272" t="s">
        <v>10732</v>
      </c>
      <c r="B5312" s="272" t="s">
        <v>10733</v>
      </c>
      <c r="C5312" s="272" t="s">
        <v>12505</v>
      </c>
      <c r="D5312" s="272" t="s">
        <v>12506</v>
      </c>
      <c r="E5312" s="273" t="s">
        <v>7087</v>
      </c>
      <c r="F5312" s="272" t="s">
        <v>7087</v>
      </c>
      <c r="G5312" s="272">
        <v>103009</v>
      </c>
      <c r="H5312" s="272" t="s">
        <v>12562</v>
      </c>
      <c r="I5312" s="272" t="s">
        <v>17</v>
      </c>
      <c r="J5312" s="272" t="s">
        <v>7089</v>
      </c>
      <c r="K5312" s="273">
        <v>342.03</v>
      </c>
      <c r="L5312" s="272" t="s">
        <v>7090</v>
      </c>
    </row>
    <row r="5313" spans="1:12">
      <c r="A5313" s="272" t="s">
        <v>10732</v>
      </c>
      <c r="B5313" s="272" t="s">
        <v>10733</v>
      </c>
      <c r="C5313" s="272" t="s">
        <v>12505</v>
      </c>
      <c r="D5313" s="272" t="s">
        <v>12506</v>
      </c>
      <c r="E5313" s="273" t="s">
        <v>7087</v>
      </c>
      <c r="F5313" s="272" t="s">
        <v>7087</v>
      </c>
      <c r="G5313" s="272">
        <v>103010</v>
      </c>
      <c r="H5313" s="272" t="s">
        <v>12563</v>
      </c>
      <c r="I5313" s="272" t="s">
        <v>17</v>
      </c>
      <c r="J5313" s="272" t="s">
        <v>7089</v>
      </c>
      <c r="K5313" s="273">
        <v>73.42</v>
      </c>
      <c r="L5313" s="272" t="s">
        <v>7090</v>
      </c>
    </row>
    <row r="5314" spans="1:12">
      <c r="A5314" s="272" t="s">
        <v>10732</v>
      </c>
      <c r="B5314" s="272" t="s">
        <v>10733</v>
      </c>
      <c r="C5314" s="272" t="s">
        <v>12505</v>
      </c>
      <c r="D5314" s="272" t="s">
        <v>12506</v>
      </c>
      <c r="E5314" s="273" t="s">
        <v>7087</v>
      </c>
      <c r="F5314" s="272" t="s">
        <v>7087</v>
      </c>
      <c r="G5314" s="272">
        <v>103011</v>
      </c>
      <c r="H5314" s="272" t="s">
        <v>12564</v>
      </c>
      <c r="I5314" s="272" t="s">
        <v>17</v>
      </c>
      <c r="J5314" s="272" t="s">
        <v>7089</v>
      </c>
      <c r="K5314" s="273">
        <v>81.86</v>
      </c>
      <c r="L5314" s="272" t="s">
        <v>7090</v>
      </c>
    </row>
    <row r="5315" spans="1:12">
      <c r="A5315" s="272" t="s">
        <v>10732</v>
      </c>
      <c r="B5315" s="272" t="s">
        <v>10733</v>
      </c>
      <c r="C5315" s="272" t="s">
        <v>12505</v>
      </c>
      <c r="D5315" s="272" t="s">
        <v>12506</v>
      </c>
      <c r="E5315" s="273" t="s">
        <v>7087</v>
      </c>
      <c r="F5315" s="272" t="s">
        <v>7087</v>
      </c>
      <c r="G5315" s="272">
        <v>103012</v>
      </c>
      <c r="H5315" s="272" t="s">
        <v>12565</v>
      </c>
      <c r="I5315" s="272" t="s">
        <v>17</v>
      </c>
      <c r="J5315" s="272" t="s">
        <v>7089</v>
      </c>
      <c r="K5315" s="273">
        <v>129.09</v>
      </c>
      <c r="L5315" s="272" t="s">
        <v>7090</v>
      </c>
    </row>
    <row r="5316" spans="1:12">
      <c r="A5316" s="272" t="s">
        <v>10732</v>
      </c>
      <c r="B5316" s="272" t="s">
        <v>10733</v>
      </c>
      <c r="C5316" s="272" t="s">
        <v>12505</v>
      </c>
      <c r="D5316" s="272" t="s">
        <v>12506</v>
      </c>
      <c r="E5316" s="273" t="s">
        <v>7087</v>
      </c>
      <c r="F5316" s="272" t="s">
        <v>7087</v>
      </c>
      <c r="G5316" s="272">
        <v>103013</v>
      </c>
      <c r="H5316" s="272" t="s">
        <v>12566</v>
      </c>
      <c r="I5316" s="272" t="s">
        <v>17</v>
      </c>
      <c r="J5316" s="272" t="s">
        <v>7089</v>
      </c>
      <c r="K5316" s="273">
        <v>138.97</v>
      </c>
      <c r="L5316" s="272" t="s">
        <v>7090</v>
      </c>
    </row>
    <row r="5317" spans="1:12">
      <c r="A5317" s="272" t="s">
        <v>10732</v>
      </c>
      <c r="B5317" s="272" t="s">
        <v>10733</v>
      </c>
      <c r="C5317" s="272" t="s">
        <v>12505</v>
      </c>
      <c r="D5317" s="272" t="s">
        <v>12506</v>
      </c>
      <c r="E5317" s="273" t="s">
        <v>7087</v>
      </c>
      <c r="F5317" s="272" t="s">
        <v>7087</v>
      </c>
      <c r="G5317" s="272">
        <v>103014</v>
      </c>
      <c r="H5317" s="272" t="s">
        <v>12567</v>
      </c>
      <c r="I5317" s="272" t="s">
        <v>17</v>
      </c>
      <c r="J5317" s="272" t="s">
        <v>7089</v>
      </c>
      <c r="K5317" s="273">
        <v>209.01</v>
      </c>
      <c r="L5317" s="272" t="s">
        <v>7090</v>
      </c>
    </row>
    <row r="5318" spans="1:12">
      <c r="A5318" s="272" t="s">
        <v>10732</v>
      </c>
      <c r="B5318" s="272" t="s">
        <v>10733</v>
      </c>
      <c r="C5318" s="272" t="s">
        <v>12505</v>
      </c>
      <c r="D5318" s="272" t="s">
        <v>12506</v>
      </c>
      <c r="E5318" s="273" t="s">
        <v>7087</v>
      </c>
      <c r="F5318" s="272" t="s">
        <v>7087</v>
      </c>
      <c r="G5318" s="272">
        <v>103015</v>
      </c>
      <c r="H5318" s="272" t="s">
        <v>12568</v>
      </c>
      <c r="I5318" s="272" t="s">
        <v>17</v>
      </c>
      <c r="J5318" s="272" t="s">
        <v>7089</v>
      </c>
      <c r="K5318" s="273">
        <v>369.67</v>
      </c>
      <c r="L5318" s="272" t="s">
        <v>7090</v>
      </c>
    </row>
    <row r="5319" spans="1:12">
      <c r="A5319" s="272" t="s">
        <v>10732</v>
      </c>
      <c r="B5319" s="272" t="s">
        <v>10733</v>
      </c>
      <c r="C5319" s="272" t="s">
        <v>12505</v>
      </c>
      <c r="D5319" s="272" t="s">
        <v>12506</v>
      </c>
      <c r="E5319" s="273" t="s">
        <v>7087</v>
      </c>
      <c r="F5319" s="272" t="s">
        <v>7087</v>
      </c>
      <c r="G5319" s="272">
        <v>103016</v>
      </c>
      <c r="H5319" s="272" t="s">
        <v>12569</v>
      </c>
      <c r="I5319" s="272" t="s">
        <v>17</v>
      </c>
      <c r="J5319" s="272" t="s">
        <v>7089</v>
      </c>
      <c r="K5319" s="273">
        <v>505.4</v>
      </c>
      <c r="L5319" s="272" t="s">
        <v>7090</v>
      </c>
    </row>
    <row r="5320" spans="1:12">
      <c r="A5320" s="272" t="s">
        <v>10732</v>
      </c>
      <c r="B5320" s="272" t="s">
        <v>10733</v>
      </c>
      <c r="C5320" s="272" t="s">
        <v>12505</v>
      </c>
      <c r="D5320" s="272" t="s">
        <v>12506</v>
      </c>
      <c r="E5320" s="273" t="s">
        <v>7087</v>
      </c>
      <c r="F5320" s="272" t="s">
        <v>7087</v>
      </c>
      <c r="G5320" s="272">
        <v>103017</v>
      </c>
      <c r="H5320" s="272" t="s">
        <v>12570</v>
      </c>
      <c r="I5320" s="272" t="s">
        <v>17</v>
      </c>
      <c r="J5320" s="272" t="s">
        <v>7089</v>
      </c>
      <c r="K5320" s="273">
        <v>882.45</v>
      </c>
      <c r="L5320" s="272" t="s">
        <v>7090</v>
      </c>
    </row>
    <row r="5321" spans="1:12">
      <c r="A5321" s="272" t="s">
        <v>10732</v>
      </c>
      <c r="B5321" s="272" t="s">
        <v>10733</v>
      </c>
      <c r="C5321" s="272" t="s">
        <v>12505</v>
      </c>
      <c r="D5321" s="272" t="s">
        <v>12506</v>
      </c>
      <c r="E5321" s="273" t="s">
        <v>7087</v>
      </c>
      <c r="F5321" s="272" t="s">
        <v>7087</v>
      </c>
      <c r="G5321" s="272">
        <v>103018</v>
      </c>
      <c r="H5321" s="272" t="s">
        <v>12571</v>
      </c>
      <c r="I5321" s="272" t="s">
        <v>17</v>
      </c>
      <c r="J5321" s="272" t="s">
        <v>7089</v>
      </c>
      <c r="K5321" s="273">
        <v>355.15</v>
      </c>
      <c r="L5321" s="272" t="s">
        <v>7090</v>
      </c>
    </row>
    <row r="5322" spans="1:12">
      <c r="A5322" s="272" t="s">
        <v>10732</v>
      </c>
      <c r="B5322" s="272" t="s">
        <v>10733</v>
      </c>
      <c r="C5322" s="272" t="s">
        <v>12505</v>
      </c>
      <c r="D5322" s="272" t="s">
        <v>12506</v>
      </c>
      <c r="E5322" s="273" t="s">
        <v>7087</v>
      </c>
      <c r="F5322" s="272" t="s">
        <v>7087</v>
      </c>
      <c r="G5322" s="272">
        <v>103019</v>
      </c>
      <c r="H5322" s="272" t="s">
        <v>12572</v>
      </c>
      <c r="I5322" s="272" t="s">
        <v>17</v>
      </c>
      <c r="J5322" s="272" t="s">
        <v>7147</v>
      </c>
      <c r="K5322" s="273">
        <v>232.87</v>
      </c>
      <c r="L5322" s="272" t="s">
        <v>7090</v>
      </c>
    </row>
    <row r="5323" spans="1:12">
      <c r="A5323" s="272" t="s">
        <v>10732</v>
      </c>
      <c r="B5323" s="272" t="s">
        <v>10733</v>
      </c>
      <c r="C5323" s="272" t="s">
        <v>12505</v>
      </c>
      <c r="D5323" s="272" t="s">
        <v>12506</v>
      </c>
      <c r="E5323" s="273" t="s">
        <v>7087</v>
      </c>
      <c r="F5323" s="272" t="s">
        <v>7087</v>
      </c>
      <c r="G5323" s="272">
        <v>103029</v>
      </c>
      <c r="H5323" s="272" t="s">
        <v>12573</v>
      </c>
      <c r="I5323" s="272" t="s">
        <v>17</v>
      </c>
      <c r="J5323" s="272" t="s">
        <v>7147</v>
      </c>
      <c r="K5323" s="273">
        <v>41.33</v>
      </c>
      <c r="L5323" s="272" t="s">
        <v>7090</v>
      </c>
    </row>
    <row r="5324" spans="1:12">
      <c r="A5324" s="272" t="s">
        <v>10732</v>
      </c>
      <c r="B5324" s="272" t="s">
        <v>10733</v>
      </c>
      <c r="C5324" s="272" t="s">
        <v>12505</v>
      </c>
      <c r="D5324" s="272" t="s">
        <v>12506</v>
      </c>
      <c r="E5324" s="273" t="s">
        <v>7087</v>
      </c>
      <c r="F5324" s="272" t="s">
        <v>7087</v>
      </c>
      <c r="G5324" s="272">
        <v>103036</v>
      </c>
      <c r="H5324" s="272" t="s">
        <v>12574</v>
      </c>
      <c r="I5324" s="272" t="s">
        <v>17</v>
      </c>
      <c r="J5324" s="272" t="s">
        <v>7147</v>
      </c>
      <c r="K5324" s="273">
        <v>17.59</v>
      </c>
      <c r="L5324" s="272" t="s">
        <v>7090</v>
      </c>
    </row>
    <row r="5325" spans="1:12">
      <c r="A5325" s="272" t="s">
        <v>10732</v>
      </c>
      <c r="B5325" s="272" t="s">
        <v>10733</v>
      </c>
      <c r="C5325" s="272" t="s">
        <v>12505</v>
      </c>
      <c r="D5325" s="272" t="s">
        <v>12506</v>
      </c>
      <c r="E5325" s="273" t="s">
        <v>7087</v>
      </c>
      <c r="F5325" s="272" t="s">
        <v>7087</v>
      </c>
      <c r="G5325" s="272">
        <v>103037</v>
      </c>
      <c r="H5325" s="272" t="s">
        <v>12575</v>
      </c>
      <c r="I5325" s="272" t="s">
        <v>17</v>
      </c>
      <c r="J5325" s="272" t="s">
        <v>7147</v>
      </c>
      <c r="K5325" s="273">
        <v>34.78</v>
      </c>
      <c r="L5325" s="272" t="s">
        <v>7090</v>
      </c>
    </row>
    <row r="5326" spans="1:12">
      <c r="A5326" s="272" t="s">
        <v>10732</v>
      </c>
      <c r="B5326" s="272" t="s">
        <v>10733</v>
      </c>
      <c r="C5326" s="272" t="s">
        <v>12505</v>
      </c>
      <c r="D5326" s="272" t="s">
        <v>12506</v>
      </c>
      <c r="E5326" s="273" t="s">
        <v>7087</v>
      </c>
      <c r="F5326" s="272" t="s">
        <v>7087</v>
      </c>
      <c r="G5326" s="272">
        <v>103038</v>
      </c>
      <c r="H5326" s="272" t="s">
        <v>12576</v>
      </c>
      <c r="I5326" s="272" t="s">
        <v>17</v>
      </c>
      <c r="J5326" s="272" t="s">
        <v>7147</v>
      </c>
      <c r="K5326" s="273">
        <v>46.61</v>
      </c>
      <c r="L5326" s="272" t="s">
        <v>7090</v>
      </c>
    </row>
    <row r="5327" spans="1:12">
      <c r="A5327" s="272" t="s">
        <v>10732</v>
      </c>
      <c r="B5327" s="272" t="s">
        <v>10733</v>
      </c>
      <c r="C5327" s="272" t="s">
        <v>12505</v>
      </c>
      <c r="D5327" s="272" t="s">
        <v>12506</v>
      </c>
      <c r="E5327" s="273" t="s">
        <v>7087</v>
      </c>
      <c r="F5327" s="272" t="s">
        <v>7087</v>
      </c>
      <c r="G5327" s="272">
        <v>103039</v>
      </c>
      <c r="H5327" s="272" t="s">
        <v>12577</v>
      </c>
      <c r="I5327" s="272" t="s">
        <v>17</v>
      </c>
      <c r="J5327" s="272" t="s">
        <v>7147</v>
      </c>
      <c r="K5327" s="273">
        <v>51.5</v>
      </c>
      <c r="L5327" s="272" t="s">
        <v>7090</v>
      </c>
    </row>
    <row r="5328" spans="1:12">
      <c r="A5328" s="272" t="s">
        <v>10732</v>
      </c>
      <c r="B5328" s="272" t="s">
        <v>10733</v>
      </c>
      <c r="C5328" s="272" t="s">
        <v>12505</v>
      </c>
      <c r="D5328" s="272" t="s">
        <v>12506</v>
      </c>
      <c r="E5328" s="273" t="s">
        <v>7087</v>
      </c>
      <c r="F5328" s="272" t="s">
        <v>7087</v>
      </c>
      <c r="G5328" s="272">
        <v>103040</v>
      </c>
      <c r="H5328" s="272" t="s">
        <v>12578</v>
      </c>
      <c r="I5328" s="272" t="s">
        <v>17</v>
      </c>
      <c r="J5328" s="272" t="s">
        <v>7147</v>
      </c>
      <c r="K5328" s="273">
        <v>75.64</v>
      </c>
      <c r="L5328" s="272" t="s">
        <v>7090</v>
      </c>
    </row>
    <row r="5329" spans="1:12">
      <c r="A5329" s="272" t="s">
        <v>10732</v>
      </c>
      <c r="B5329" s="272" t="s">
        <v>10733</v>
      </c>
      <c r="C5329" s="272" t="s">
        <v>12505</v>
      </c>
      <c r="D5329" s="272" t="s">
        <v>12506</v>
      </c>
      <c r="E5329" s="273" t="s">
        <v>7087</v>
      </c>
      <c r="F5329" s="272" t="s">
        <v>7087</v>
      </c>
      <c r="G5329" s="272">
        <v>103041</v>
      </c>
      <c r="H5329" s="272" t="s">
        <v>12579</v>
      </c>
      <c r="I5329" s="272" t="s">
        <v>17</v>
      </c>
      <c r="J5329" s="272" t="s">
        <v>7147</v>
      </c>
      <c r="K5329" s="273">
        <v>14.87</v>
      </c>
      <c r="L5329" s="272" t="s">
        <v>7090</v>
      </c>
    </row>
    <row r="5330" spans="1:12">
      <c r="A5330" s="272" t="s">
        <v>10732</v>
      </c>
      <c r="B5330" s="272" t="s">
        <v>10733</v>
      </c>
      <c r="C5330" s="272" t="s">
        <v>12505</v>
      </c>
      <c r="D5330" s="272" t="s">
        <v>12506</v>
      </c>
      <c r="E5330" s="273" t="s">
        <v>7087</v>
      </c>
      <c r="F5330" s="272" t="s">
        <v>7087</v>
      </c>
      <c r="G5330" s="272">
        <v>103042</v>
      </c>
      <c r="H5330" s="272" t="s">
        <v>12580</v>
      </c>
      <c r="I5330" s="272" t="s">
        <v>17</v>
      </c>
      <c r="J5330" s="272" t="s">
        <v>7147</v>
      </c>
      <c r="K5330" s="273">
        <v>18.77</v>
      </c>
      <c r="L5330" s="272" t="s">
        <v>7090</v>
      </c>
    </row>
    <row r="5331" spans="1:12">
      <c r="A5331" s="272" t="s">
        <v>10732</v>
      </c>
      <c r="B5331" s="272" t="s">
        <v>10733</v>
      </c>
      <c r="C5331" s="272" t="s">
        <v>12505</v>
      </c>
      <c r="D5331" s="272" t="s">
        <v>12506</v>
      </c>
      <c r="E5331" s="273" t="s">
        <v>7087</v>
      </c>
      <c r="F5331" s="272" t="s">
        <v>7087</v>
      </c>
      <c r="G5331" s="272">
        <v>103043</v>
      </c>
      <c r="H5331" s="272" t="s">
        <v>12581</v>
      </c>
      <c r="I5331" s="272" t="s">
        <v>17</v>
      </c>
      <c r="J5331" s="272" t="s">
        <v>7147</v>
      </c>
      <c r="K5331" s="273">
        <v>16.98</v>
      </c>
      <c r="L5331" s="272" t="s">
        <v>7090</v>
      </c>
    </row>
    <row r="5332" spans="1:12">
      <c r="A5332" s="272" t="s">
        <v>10732</v>
      </c>
      <c r="B5332" s="272" t="s">
        <v>10733</v>
      </c>
      <c r="C5332" s="272" t="s">
        <v>12505</v>
      </c>
      <c r="D5332" s="272" t="s">
        <v>12506</v>
      </c>
      <c r="E5332" s="273" t="s">
        <v>7087</v>
      </c>
      <c r="F5332" s="272" t="s">
        <v>7087</v>
      </c>
      <c r="G5332" s="272">
        <v>103044</v>
      </c>
      <c r="H5332" s="272" t="s">
        <v>12582</v>
      </c>
      <c r="I5332" s="272" t="s">
        <v>17</v>
      </c>
      <c r="J5332" s="272" t="s">
        <v>7147</v>
      </c>
      <c r="K5332" s="273">
        <v>23.15</v>
      </c>
      <c r="L5332" s="272" t="s">
        <v>7090</v>
      </c>
    </row>
    <row r="5333" spans="1:12">
      <c r="A5333" s="272" t="s">
        <v>10732</v>
      </c>
      <c r="B5333" s="272" t="s">
        <v>10733</v>
      </c>
      <c r="C5333" s="272" t="s">
        <v>12505</v>
      </c>
      <c r="D5333" s="272" t="s">
        <v>12506</v>
      </c>
      <c r="E5333" s="273" t="s">
        <v>7087</v>
      </c>
      <c r="F5333" s="272" t="s">
        <v>7087</v>
      </c>
      <c r="G5333" s="272">
        <v>103045</v>
      </c>
      <c r="H5333" s="272" t="s">
        <v>12583</v>
      </c>
      <c r="I5333" s="272" t="s">
        <v>17</v>
      </c>
      <c r="J5333" s="272" t="s">
        <v>7147</v>
      </c>
      <c r="K5333" s="273">
        <v>7.96</v>
      </c>
      <c r="L5333" s="272" t="s">
        <v>7090</v>
      </c>
    </row>
    <row r="5334" spans="1:12">
      <c r="A5334" s="272" t="s">
        <v>10732</v>
      </c>
      <c r="B5334" s="272" t="s">
        <v>10733</v>
      </c>
      <c r="C5334" s="272" t="s">
        <v>12505</v>
      </c>
      <c r="D5334" s="272" t="s">
        <v>12506</v>
      </c>
      <c r="E5334" s="273" t="s">
        <v>7087</v>
      </c>
      <c r="F5334" s="272" t="s">
        <v>7087</v>
      </c>
      <c r="G5334" s="272">
        <v>103046</v>
      </c>
      <c r="H5334" s="272" t="s">
        <v>12584</v>
      </c>
      <c r="I5334" s="272" t="s">
        <v>17</v>
      </c>
      <c r="J5334" s="272" t="s">
        <v>7147</v>
      </c>
      <c r="K5334" s="273">
        <v>17.88</v>
      </c>
      <c r="L5334" s="272" t="s">
        <v>7090</v>
      </c>
    </row>
    <row r="5335" spans="1:12">
      <c r="A5335" s="272" t="s">
        <v>10732</v>
      </c>
      <c r="B5335" s="272" t="s">
        <v>10733</v>
      </c>
      <c r="C5335" s="272" t="s">
        <v>12505</v>
      </c>
      <c r="D5335" s="272" t="s">
        <v>12506</v>
      </c>
      <c r="E5335" s="273" t="s">
        <v>7087</v>
      </c>
      <c r="F5335" s="272" t="s">
        <v>7087</v>
      </c>
      <c r="G5335" s="272">
        <v>103047</v>
      </c>
      <c r="H5335" s="272" t="s">
        <v>12585</v>
      </c>
      <c r="I5335" s="272" t="s">
        <v>17</v>
      </c>
      <c r="J5335" s="272" t="s">
        <v>7147</v>
      </c>
      <c r="K5335" s="273">
        <v>18.329999999999998</v>
      </c>
      <c r="L5335" s="272" t="s">
        <v>7090</v>
      </c>
    </row>
    <row r="5336" spans="1:12">
      <c r="A5336" s="272" t="s">
        <v>10732</v>
      </c>
      <c r="B5336" s="272" t="s">
        <v>10733</v>
      </c>
      <c r="C5336" s="272" t="s">
        <v>12505</v>
      </c>
      <c r="D5336" s="272" t="s">
        <v>12506</v>
      </c>
      <c r="E5336" s="273" t="s">
        <v>7087</v>
      </c>
      <c r="F5336" s="272" t="s">
        <v>7087</v>
      </c>
      <c r="G5336" s="272">
        <v>103048</v>
      </c>
      <c r="H5336" s="272" t="s">
        <v>12586</v>
      </c>
      <c r="I5336" s="272" t="s">
        <v>17</v>
      </c>
      <c r="J5336" s="272" t="s">
        <v>7147</v>
      </c>
      <c r="K5336" s="273">
        <v>14.15</v>
      </c>
      <c r="L5336" s="272" t="s">
        <v>7090</v>
      </c>
    </row>
    <row r="5337" spans="1:12">
      <c r="A5337" s="272" t="s">
        <v>10732</v>
      </c>
      <c r="B5337" s="272" t="s">
        <v>10733</v>
      </c>
      <c r="C5337" s="272" t="s">
        <v>12505</v>
      </c>
      <c r="D5337" s="272" t="s">
        <v>12506</v>
      </c>
      <c r="E5337" s="273" t="s">
        <v>7087</v>
      </c>
      <c r="F5337" s="272" t="s">
        <v>7087</v>
      </c>
      <c r="G5337" s="272">
        <v>103049</v>
      </c>
      <c r="H5337" s="272" t="s">
        <v>12587</v>
      </c>
      <c r="I5337" s="272" t="s">
        <v>17</v>
      </c>
      <c r="J5337" s="272" t="s">
        <v>7147</v>
      </c>
      <c r="K5337" s="273">
        <v>15.16</v>
      </c>
      <c r="L5337" s="272" t="s">
        <v>7090</v>
      </c>
    </row>
    <row r="5338" spans="1:12">
      <c r="A5338" s="272" t="s">
        <v>10732</v>
      </c>
      <c r="B5338" s="272" t="s">
        <v>10733</v>
      </c>
      <c r="C5338" s="272" t="s">
        <v>12505</v>
      </c>
      <c r="D5338" s="272" t="s">
        <v>12506</v>
      </c>
      <c r="E5338" s="273" t="s">
        <v>7087</v>
      </c>
      <c r="F5338" s="272" t="s">
        <v>7087</v>
      </c>
      <c r="G5338" s="272">
        <v>103050</v>
      </c>
      <c r="H5338" s="272" t="s">
        <v>12588</v>
      </c>
      <c r="I5338" s="272" t="s">
        <v>17</v>
      </c>
      <c r="J5338" s="272" t="s">
        <v>7147</v>
      </c>
      <c r="K5338" s="273">
        <v>24.48</v>
      </c>
      <c r="L5338" s="272" t="s">
        <v>7090</v>
      </c>
    </row>
    <row r="5339" spans="1:12">
      <c r="A5339" s="272" t="s">
        <v>10732</v>
      </c>
      <c r="B5339" s="272" t="s">
        <v>10733</v>
      </c>
      <c r="C5339" s="272" t="s">
        <v>12505</v>
      </c>
      <c r="D5339" s="272" t="s">
        <v>12506</v>
      </c>
      <c r="E5339" s="273" t="s">
        <v>7087</v>
      </c>
      <c r="F5339" s="272" t="s">
        <v>7087</v>
      </c>
      <c r="G5339" s="272">
        <v>103051</v>
      </c>
      <c r="H5339" s="272" t="s">
        <v>12589</v>
      </c>
      <c r="I5339" s="272" t="s">
        <v>17</v>
      </c>
      <c r="J5339" s="272" t="s">
        <v>7147</v>
      </c>
      <c r="K5339" s="273">
        <v>29.5</v>
      </c>
      <c r="L5339" s="272" t="s">
        <v>7090</v>
      </c>
    </row>
    <row r="5340" spans="1:12">
      <c r="A5340" s="272" t="s">
        <v>10732</v>
      </c>
      <c r="B5340" s="272" t="s">
        <v>10733</v>
      </c>
      <c r="C5340" s="272" t="s">
        <v>12505</v>
      </c>
      <c r="D5340" s="272" t="s">
        <v>12506</v>
      </c>
      <c r="E5340" s="273" t="s">
        <v>7087</v>
      </c>
      <c r="F5340" s="272" t="s">
        <v>7087</v>
      </c>
      <c r="G5340" s="272">
        <v>103052</v>
      </c>
      <c r="H5340" s="272" t="s">
        <v>12590</v>
      </c>
      <c r="I5340" s="272" t="s">
        <v>17</v>
      </c>
      <c r="J5340" s="272" t="s">
        <v>7147</v>
      </c>
      <c r="K5340" s="273">
        <v>39.82</v>
      </c>
      <c r="L5340" s="272" t="s">
        <v>7090</v>
      </c>
    </row>
    <row r="5341" spans="1:12">
      <c r="A5341" s="272" t="s">
        <v>10732</v>
      </c>
      <c r="B5341" s="272" t="s">
        <v>10733</v>
      </c>
      <c r="C5341" s="272" t="s">
        <v>12591</v>
      </c>
      <c r="D5341" s="272" t="s">
        <v>12592</v>
      </c>
      <c r="E5341" s="273" t="s">
        <v>7087</v>
      </c>
      <c r="F5341" s="272" t="s">
        <v>7087</v>
      </c>
      <c r="G5341" s="272">
        <v>95634</v>
      </c>
      <c r="H5341" s="272" t="s">
        <v>12593</v>
      </c>
      <c r="I5341" s="272" t="s">
        <v>17</v>
      </c>
      <c r="J5341" s="272" t="s">
        <v>7147</v>
      </c>
      <c r="K5341" s="273">
        <v>216.09</v>
      </c>
      <c r="L5341" s="272" t="s">
        <v>7090</v>
      </c>
    </row>
    <row r="5342" spans="1:12">
      <c r="A5342" s="272" t="s">
        <v>10732</v>
      </c>
      <c r="B5342" s="272" t="s">
        <v>10733</v>
      </c>
      <c r="C5342" s="272" t="s">
        <v>12591</v>
      </c>
      <c r="D5342" s="272" t="s">
        <v>12592</v>
      </c>
      <c r="E5342" s="273" t="s">
        <v>7087</v>
      </c>
      <c r="F5342" s="272" t="s">
        <v>7087</v>
      </c>
      <c r="G5342" s="272">
        <v>95635</v>
      </c>
      <c r="H5342" s="272" t="s">
        <v>12594</v>
      </c>
      <c r="I5342" s="272" t="s">
        <v>17</v>
      </c>
      <c r="J5342" s="272" t="s">
        <v>7147</v>
      </c>
      <c r="K5342" s="273">
        <v>226.48</v>
      </c>
      <c r="L5342" s="272" t="s">
        <v>7090</v>
      </c>
    </row>
    <row r="5343" spans="1:12">
      <c r="A5343" s="272" t="s">
        <v>10732</v>
      </c>
      <c r="B5343" s="272" t="s">
        <v>10733</v>
      </c>
      <c r="C5343" s="272" t="s">
        <v>12591</v>
      </c>
      <c r="D5343" s="272" t="s">
        <v>12592</v>
      </c>
      <c r="E5343" s="273" t="s">
        <v>7087</v>
      </c>
      <c r="F5343" s="272" t="s">
        <v>7087</v>
      </c>
      <c r="G5343" s="272">
        <v>95636</v>
      </c>
      <c r="H5343" s="272" t="s">
        <v>12595</v>
      </c>
      <c r="I5343" s="272" t="s">
        <v>17</v>
      </c>
      <c r="J5343" s="272" t="s">
        <v>7089</v>
      </c>
      <c r="K5343" s="273">
        <v>395.95</v>
      </c>
      <c r="L5343" s="272" t="s">
        <v>7090</v>
      </c>
    </row>
    <row r="5344" spans="1:12">
      <c r="A5344" s="272" t="s">
        <v>10732</v>
      </c>
      <c r="B5344" s="272" t="s">
        <v>10733</v>
      </c>
      <c r="C5344" s="272" t="s">
        <v>12591</v>
      </c>
      <c r="D5344" s="272" t="s">
        <v>12592</v>
      </c>
      <c r="E5344" s="273" t="s">
        <v>7087</v>
      </c>
      <c r="F5344" s="272" t="s">
        <v>7087</v>
      </c>
      <c r="G5344" s="272">
        <v>95637</v>
      </c>
      <c r="H5344" s="272" t="s">
        <v>12596</v>
      </c>
      <c r="I5344" s="272" t="s">
        <v>17</v>
      </c>
      <c r="J5344" s="272" t="s">
        <v>7089</v>
      </c>
      <c r="K5344" s="273">
        <v>527.91999999999996</v>
      </c>
      <c r="L5344" s="272" t="s">
        <v>7090</v>
      </c>
    </row>
    <row r="5345" spans="1:12">
      <c r="A5345" s="272" t="s">
        <v>10732</v>
      </c>
      <c r="B5345" s="272" t="s">
        <v>10733</v>
      </c>
      <c r="C5345" s="272" t="s">
        <v>12591</v>
      </c>
      <c r="D5345" s="272" t="s">
        <v>12592</v>
      </c>
      <c r="E5345" s="273" t="s">
        <v>7087</v>
      </c>
      <c r="F5345" s="272" t="s">
        <v>7087</v>
      </c>
      <c r="G5345" s="272">
        <v>95638</v>
      </c>
      <c r="H5345" s="272" t="s">
        <v>12597</v>
      </c>
      <c r="I5345" s="272" t="s">
        <v>17</v>
      </c>
      <c r="J5345" s="272" t="s">
        <v>7089</v>
      </c>
      <c r="K5345" s="273">
        <v>653.51</v>
      </c>
      <c r="L5345" s="272" t="s">
        <v>7090</v>
      </c>
    </row>
    <row r="5346" spans="1:12">
      <c r="A5346" s="272" t="s">
        <v>10732</v>
      </c>
      <c r="B5346" s="272" t="s">
        <v>10733</v>
      </c>
      <c r="C5346" s="272" t="s">
        <v>12591</v>
      </c>
      <c r="D5346" s="272" t="s">
        <v>12592</v>
      </c>
      <c r="E5346" s="273" t="s">
        <v>7087</v>
      </c>
      <c r="F5346" s="272" t="s">
        <v>7087</v>
      </c>
      <c r="G5346" s="272">
        <v>95639</v>
      </c>
      <c r="H5346" s="272" t="s">
        <v>12598</v>
      </c>
      <c r="I5346" s="272" t="s">
        <v>17</v>
      </c>
      <c r="J5346" s="272" t="s">
        <v>7089</v>
      </c>
      <c r="K5346" s="273">
        <v>902.28</v>
      </c>
      <c r="L5346" s="272" t="s">
        <v>7090</v>
      </c>
    </row>
    <row r="5347" spans="1:12">
      <c r="A5347" s="272" t="s">
        <v>10732</v>
      </c>
      <c r="B5347" s="272" t="s">
        <v>10733</v>
      </c>
      <c r="C5347" s="272" t="s">
        <v>12591</v>
      </c>
      <c r="D5347" s="272" t="s">
        <v>12592</v>
      </c>
      <c r="E5347" s="273" t="s">
        <v>7087</v>
      </c>
      <c r="F5347" s="272" t="s">
        <v>7087</v>
      </c>
      <c r="G5347" s="272">
        <v>95641</v>
      </c>
      <c r="H5347" s="272" t="s">
        <v>12599</v>
      </c>
      <c r="I5347" s="272" t="s">
        <v>17</v>
      </c>
      <c r="J5347" s="272" t="s">
        <v>7147</v>
      </c>
      <c r="K5347" s="273">
        <v>291.88</v>
      </c>
      <c r="L5347" s="272" t="s">
        <v>7090</v>
      </c>
    </row>
    <row r="5348" spans="1:12">
      <c r="A5348" s="272" t="s">
        <v>10732</v>
      </c>
      <c r="B5348" s="272" t="s">
        <v>10733</v>
      </c>
      <c r="C5348" s="272" t="s">
        <v>12591</v>
      </c>
      <c r="D5348" s="272" t="s">
        <v>12592</v>
      </c>
      <c r="E5348" s="273" t="s">
        <v>7087</v>
      </c>
      <c r="F5348" s="272" t="s">
        <v>7087</v>
      </c>
      <c r="G5348" s="272">
        <v>95642</v>
      </c>
      <c r="H5348" s="272" t="s">
        <v>12600</v>
      </c>
      <c r="I5348" s="272" t="s">
        <v>17</v>
      </c>
      <c r="J5348" s="272" t="s">
        <v>7147</v>
      </c>
      <c r="K5348" s="273">
        <v>431.63</v>
      </c>
      <c r="L5348" s="272" t="s">
        <v>7090</v>
      </c>
    </row>
    <row r="5349" spans="1:12">
      <c r="A5349" s="272" t="s">
        <v>10732</v>
      </c>
      <c r="B5349" s="272" t="s">
        <v>10733</v>
      </c>
      <c r="C5349" s="272" t="s">
        <v>12591</v>
      </c>
      <c r="D5349" s="272" t="s">
        <v>12592</v>
      </c>
      <c r="E5349" s="273" t="s">
        <v>7087</v>
      </c>
      <c r="F5349" s="272" t="s">
        <v>7087</v>
      </c>
      <c r="G5349" s="272">
        <v>95643</v>
      </c>
      <c r="H5349" s="272" t="s">
        <v>12601</v>
      </c>
      <c r="I5349" s="272" t="s">
        <v>17</v>
      </c>
      <c r="J5349" s="272" t="s">
        <v>7147</v>
      </c>
      <c r="K5349" s="273">
        <v>564.07000000000005</v>
      </c>
      <c r="L5349" s="272" t="s">
        <v>7090</v>
      </c>
    </row>
    <row r="5350" spans="1:12">
      <c r="A5350" s="272" t="s">
        <v>10732</v>
      </c>
      <c r="B5350" s="272" t="s">
        <v>10733</v>
      </c>
      <c r="C5350" s="272" t="s">
        <v>12591</v>
      </c>
      <c r="D5350" s="272" t="s">
        <v>12592</v>
      </c>
      <c r="E5350" s="273" t="s">
        <v>7087</v>
      </c>
      <c r="F5350" s="272" t="s">
        <v>7087</v>
      </c>
      <c r="G5350" s="272">
        <v>95644</v>
      </c>
      <c r="H5350" s="272" t="s">
        <v>12602</v>
      </c>
      <c r="I5350" s="272" t="s">
        <v>17</v>
      </c>
      <c r="J5350" s="272" t="s">
        <v>7147</v>
      </c>
      <c r="K5350" s="273">
        <v>215.43</v>
      </c>
      <c r="L5350" s="272" t="s">
        <v>7090</v>
      </c>
    </row>
    <row r="5351" spans="1:12">
      <c r="A5351" s="272" t="s">
        <v>10732</v>
      </c>
      <c r="B5351" s="272" t="s">
        <v>10733</v>
      </c>
      <c r="C5351" s="272" t="s">
        <v>12591</v>
      </c>
      <c r="D5351" s="272" t="s">
        <v>12592</v>
      </c>
      <c r="E5351" s="273" t="s">
        <v>7087</v>
      </c>
      <c r="F5351" s="272" t="s">
        <v>7087</v>
      </c>
      <c r="G5351" s="272">
        <v>95645</v>
      </c>
      <c r="H5351" s="272" t="s">
        <v>12603</v>
      </c>
      <c r="I5351" s="272" t="s">
        <v>17</v>
      </c>
      <c r="J5351" s="272" t="s">
        <v>7147</v>
      </c>
      <c r="K5351" s="273">
        <v>392.67</v>
      </c>
      <c r="L5351" s="272" t="s">
        <v>7090</v>
      </c>
    </row>
    <row r="5352" spans="1:12">
      <c r="A5352" s="272" t="s">
        <v>10732</v>
      </c>
      <c r="B5352" s="272" t="s">
        <v>10733</v>
      </c>
      <c r="C5352" s="272" t="s">
        <v>12591</v>
      </c>
      <c r="D5352" s="272" t="s">
        <v>12592</v>
      </c>
      <c r="E5352" s="273" t="s">
        <v>7087</v>
      </c>
      <c r="F5352" s="272" t="s">
        <v>7087</v>
      </c>
      <c r="G5352" s="272">
        <v>95646</v>
      </c>
      <c r="H5352" s="272" t="s">
        <v>12604</v>
      </c>
      <c r="I5352" s="272" t="s">
        <v>17</v>
      </c>
      <c r="J5352" s="272" t="s">
        <v>7147</v>
      </c>
      <c r="K5352" s="273">
        <v>585.51</v>
      </c>
      <c r="L5352" s="272" t="s">
        <v>7090</v>
      </c>
    </row>
    <row r="5353" spans="1:12">
      <c r="A5353" s="272" t="s">
        <v>10732</v>
      </c>
      <c r="B5353" s="272" t="s">
        <v>10733</v>
      </c>
      <c r="C5353" s="272" t="s">
        <v>12591</v>
      </c>
      <c r="D5353" s="272" t="s">
        <v>12592</v>
      </c>
      <c r="E5353" s="273" t="s">
        <v>7087</v>
      </c>
      <c r="F5353" s="272" t="s">
        <v>7087</v>
      </c>
      <c r="G5353" s="272">
        <v>95647</v>
      </c>
      <c r="H5353" s="272" t="s">
        <v>12605</v>
      </c>
      <c r="I5353" s="272" t="s">
        <v>17</v>
      </c>
      <c r="J5353" s="272" t="s">
        <v>7147</v>
      </c>
      <c r="K5353" s="273">
        <v>767.12</v>
      </c>
      <c r="L5353" s="272" t="s">
        <v>7090</v>
      </c>
    </row>
    <row r="5354" spans="1:12">
      <c r="A5354" s="272" t="s">
        <v>10732</v>
      </c>
      <c r="B5354" s="272" t="s">
        <v>10733</v>
      </c>
      <c r="C5354" s="272" t="s">
        <v>12591</v>
      </c>
      <c r="D5354" s="272" t="s">
        <v>12592</v>
      </c>
      <c r="E5354" s="273" t="s">
        <v>7087</v>
      </c>
      <c r="F5354" s="272" t="s">
        <v>7087</v>
      </c>
      <c r="G5354" s="272">
        <v>95648</v>
      </c>
      <c r="H5354" s="272" t="s">
        <v>12606</v>
      </c>
      <c r="I5354" s="272" t="s">
        <v>17</v>
      </c>
      <c r="J5354" s="272" t="s">
        <v>7089</v>
      </c>
      <c r="K5354" s="273">
        <v>493.11</v>
      </c>
      <c r="L5354" s="272" t="s">
        <v>7090</v>
      </c>
    </row>
    <row r="5355" spans="1:12">
      <c r="A5355" s="272" t="s">
        <v>10732</v>
      </c>
      <c r="B5355" s="272" t="s">
        <v>10733</v>
      </c>
      <c r="C5355" s="272" t="s">
        <v>12591</v>
      </c>
      <c r="D5355" s="272" t="s">
        <v>12592</v>
      </c>
      <c r="E5355" s="273" t="s">
        <v>7087</v>
      </c>
      <c r="F5355" s="272" t="s">
        <v>7087</v>
      </c>
      <c r="G5355" s="272">
        <v>95649</v>
      </c>
      <c r="H5355" s="272" t="s">
        <v>12607</v>
      </c>
      <c r="I5355" s="272" t="s">
        <v>17</v>
      </c>
      <c r="J5355" s="272" t="s">
        <v>7089</v>
      </c>
      <c r="K5355" s="273">
        <v>853.54</v>
      </c>
      <c r="L5355" s="272" t="s">
        <v>7090</v>
      </c>
    </row>
    <row r="5356" spans="1:12">
      <c r="A5356" s="272" t="s">
        <v>10732</v>
      </c>
      <c r="B5356" s="272" t="s">
        <v>10733</v>
      </c>
      <c r="C5356" s="272" t="s">
        <v>12591</v>
      </c>
      <c r="D5356" s="272" t="s">
        <v>12592</v>
      </c>
      <c r="E5356" s="273" t="s">
        <v>7087</v>
      </c>
      <c r="F5356" s="272" t="s">
        <v>7087</v>
      </c>
      <c r="G5356" s="272">
        <v>95650</v>
      </c>
      <c r="H5356" s="272" t="s">
        <v>12608</v>
      </c>
      <c r="I5356" s="272" t="s">
        <v>17</v>
      </c>
      <c r="J5356" s="272" t="s">
        <v>7089</v>
      </c>
      <c r="K5356" s="274">
        <v>1247.8800000000001</v>
      </c>
      <c r="L5356" s="272" t="s">
        <v>7090</v>
      </c>
    </row>
    <row r="5357" spans="1:12">
      <c r="A5357" s="272" t="s">
        <v>10732</v>
      </c>
      <c r="B5357" s="272" t="s">
        <v>10733</v>
      </c>
      <c r="C5357" s="272" t="s">
        <v>12591</v>
      </c>
      <c r="D5357" s="272" t="s">
        <v>12592</v>
      </c>
      <c r="E5357" s="273" t="s">
        <v>7087</v>
      </c>
      <c r="F5357" s="272" t="s">
        <v>7087</v>
      </c>
      <c r="G5357" s="272">
        <v>95651</v>
      </c>
      <c r="H5357" s="272" t="s">
        <v>12609</v>
      </c>
      <c r="I5357" s="272" t="s">
        <v>17</v>
      </c>
      <c r="J5357" s="272" t="s">
        <v>7089</v>
      </c>
      <c r="K5357" s="274">
        <v>1621.91</v>
      </c>
      <c r="L5357" s="272" t="s">
        <v>7090</v>
      </c>
    </row>
    <row r="5358" spans="1:12">
      <c r="A5358" s="272" t="s">
        <v>10732</v>
      </c>
      <c r="B5358" s="272" t="s">
        <v>10733</v>
      </c>
      <c r="C5358" s="272" t="s">
        <v>12591</v>
      </c>
      <c r="D5358" s="272" t="s">
        <v>12592</v>
      </c>
      <c r="E5358" s="273" t="s">
        <v>7087</v>
      </c>
      <c r="F5358" s="272" t="s">
        <v>7087</v>
      </c>
      <c r="G5358" s="272">
        <v>95652</v>
      </c>
      <c r="H5358" s="272" t="s">
        <v>12610</v>
      </c>
      <c r="I5358" s="272" t="s">
        <v>17</v>
      </c>
      <c r="J5358" s="272" t="s">
        <v>7089</v>
      </c>
      <c r="K5358" s="273">
        <v>608.78</v>
      </c>
      <c r="L5358" s="272" t="s">
        <v>7090</v>
      </c>
    </row>
    <row r="5359" spans="1:12">
      <c r="A5359" s="272" t="s">
        <v>10732</v>
      </c>
      <c r="B5359" s="272" t="s">
        <v>10733</v>
      </c>
      <c r="C5359" s="272" t="s">
        <v>12591</v>
      </c>
      <c r="D5359" s="272" t="s">
        <v>12592</v>
      </c>
      <c r="E5359" s="273" t="s">
        <v>7087</v>
      </c>
      <c r="F5359" s="272" t="s">
        <v>7087</v>
      </c>
      <c r="G5359" s="272">
        <v>95653</v>
      </c>
      <c r="H5359" s="272" t="s">
        <v>12611</v>
      </c>
      <c r="I5359" s="272" t="s">
        <v>17</v>
      </c>
      <c r="J5359" s="272" t="s">
        <v>7089</v>
      </c>
      <c r="K5359" s="274">
        <v>1083.33</v>
      </c>
      <c r="L5359" s="272" t="s">
        <v>7090</v>
      </c>
    </row>
    <row r="5360" spans="1:12">
      <c r="A5360" s="272" t="s">
        <v>10732</v>
      </c>
      <c r="B5360" s="272" t="s">
        <v>10733</v>
      </c>
      <c r="C5360" s="272" t="s">
        <v>12591</v>
      </c>
      <c r="D5360" s="272" t="s">
        <v>12592</v>
      </c>
      <c r="E5360" s="273" t="s">
        <v>7087</v>
      </c>
      <c r="F5360" s="272" t="s">
        <v>7087</v>
      </c>
      <c r="G5360" s="272">
        <v>95654</v>
      </c>
      <c r="H5360" s="272" t="s">
        <v>12612</v>
      </c>
      <c r="I5360" s="272" t="s">
        <v>17</v>
      </c>
      <c r="J5360" s="272" t="s">
        <v>7089</v>
      </c>
      <c r="K5360" s="274">
        <v>1596.41</v>
      </c>
      <c r="L5360" s="272" t="s">
        <v>7090</v>
      </c>
    </row>
    <row r="5361" spans="1:12">
      <c r="A5361" s="272" t="s">
        <v>10732</v>
      </c>
      <c r="B5361" s="272" t="s">
        <v>10733</v>
      </c>
      <c r="C5361" s="272" t="s">
        <v>12591</v>
      </c>
      <c r="D5361" s="272" t="s">
        <v>12592</v>
      </c>
      <c r="E5361" s="273" t="s">
        <v>7087</v>
      </c>
      <c r="F5361" s="272" t="s">
        <v>7087</v>
      </c>
      <c r="G5361" s="272">
        <v>95655</v>
      </c>
      <c r="H5361" s="272" t="s">
        <v>12613</v>
      </c>
      <c r="I5361" s="272" t="s">
        <v>17</v>
      </c>
      <c r="J5361" s="272" t="s">
        <v>7089</v>
      </c>
      <c r="K5361" s="274">
        <v>2083.5500000000002</v>
      </c>
      <c r="L5361" s="272" t="s">
        <v>7090</v>
      </c>
    </row>
    <row r="5362" spans="1:12">
      <c r="A5362" s="272" t="s">
        <v>10732</v>
      </c>
      <c r="B5362" s="272" t="s">
        <v>10733</v>
      </c>
      <c r="C5362" s="272" t="s">
        <v>12591</v>
      </c>
      <c r="D5362" s="272" t="s">
        <v>12592</v>
      </c>
      <c r="E5362" s="273" t="s">
        <v>7087</v>
      </c>
      <c r="F5362" s="272" t="s">
        <v>7087</v>
      </c>
      <c r="G5362" s="272">
        <v>95657</v>
      </c>
      <c r="H5362" s="272" t="s">
        <v>12614</v>
      </c>
      <c r="I5362" s="272" t="s">
        <v>17</v>
      </c>
      <c r="J5362" s="272" t="s">
        <v>7089</v>
      </c>
      <c r="K5362" s="273">
        <v>292.89999999999998</v>
      </c>
      <c r="L5362" s="272" t="s">
        <v>7090</v>
      </c>
    </row>
    <row r="5363" spans="1:12">
      <c r="A5363" s="272" t="s">
        <v>10732</v>
      </c>
      <c r="B5363" s="272" t="s">
        <v>10733</v>
      </c>
      <c r="C5363" s="272" t="s">
        <v>12591</v>
      </c>
      <c r="D5363" s="272" t="s">
        <v>12592</v>
      </c>
      <c r="E5363" s="273" t="s">
        <v>7087</v>
      </c>
      <c r="F5363" s="272" t="s">
        <v>7087</v>
      </c>
      <c r="G5363" s="272">
        <v>95658</v>
      </c>
      <c r="H5363" s="272" t="s">
        <v>12615</v>
      </c>
      <c r="I5363" s="272" t="s">
        <v>17</v>
      </c>
      <c r="J5363" s="272" t="s">
        <v>7089</v>
      </c>
      <c r="K5363" s="273">
        <v>532.65</v>
      </c>
      <c r="L5363" s="272" t="s">
        <v>7090</v>
      </c>
    </row>
    <row r="5364" spans="1:12">
      <c r="A5364" s="272" t="s">
        <v>10732</v>
      </c>
      <c r="B5364" s="272" t="s">
        <v>10733</v>
      </c>
      <c r="C5364" s="272" t="s">
        <v>12591</v>
      </c>
      <c r="D5364" s="272" t="s">
        <v>12592</v>
      </c>
      <c r="E5364" s="273" t="s">
        <v>7087</v>
      </c>
      <c r="F5364" s="272" t="s">
        <v>7087</v>
      </c>
      <c r="G5364" s="272">
        <v>95659</v>
      </c>
      <c r="H5364" s="272" t="s">
        <v>12616</v>
      </c>
      <c r="I5364" s="272" t="s">
        <v>17</v>
      </c>
      <c r="J5364" s="272" t="s">
        <v>7089</v>
      </c>
      <c r="K5364" s="273">
        <v>792.51</v>
      </c>
      <c r="L5364" s="272" t="s">
        <v>7090</v>
      </c>
    </row>
    <row r="5365" spans="1:12">
      <c r="A5365" s="272" t="s">
        <v>10732</v>
      </c>
      <c r="B5365" s="272" t="s">
        <v>10733</v>
      </c>
      <c r="C5365" s="272" t="s">
        <v>12591</v>
      </c>
      <c r="D5365" s="272" t="s">
        <v>12592</v>
      </c>
      <c r="E5365" s="273" t="s">
        <v>7087</v>
      </c>
      <c r="F5365" s="272" t="s">
        <v>7087</v>
      </c>
      <c r="G5365" s="272">
        <v>95660</v>
      </c>
      <c r="H5365" s="272" t="s">
        <v>12617</v>
      </c>
      <c r="I5365" s="272" t="s">
        <v>17</v>
      </c>
      <c r="J5365" s="272" t="s">
        <v>7089</v>
      </c>
      <c r="K5365" s="274">
        <v>1038.5899999999999</v>
      </c>
      <c r="L5365" s="272" t="s">
        <v>7090</v>
      </c>
    </row>
    <row r="5366" spans="1:12">
      <c r="A5366" s="272" t="s">
        <v>10732</v>
      </c>
      <c r="B5366" s="272" t="s">
        <v>10733</v>
      </c>
      <c r="C5366" s="272" t="s">
        <v>12591</v>
      </c>
      <c r="D5366" s="272" t="s">
        <v>12592</v>
      </c>
      <c r="E5366" s="273" t="s">
        <v>7087</v>
      </c>
      <c r="F5366" s="272" t="s">
        <v>7087</v>
      </c>
      <c r="G5366" s="272">
        <v>95661</v>
      </c>
      <c r="H5366" s="272" t="s">
        <v>12618</v>
      </c>
      <c r="I5366" s="272" t="s">
        <v>17</v>
      </c>
      <c r="J5366" s="272" t="s">
        <v>7089</v>
      </c>
      <c r="K5366" s="273">
        <v>362.15</v>
      </c>
      <c r="L5366" s="272" t="s">
        <v>7090</v>
      </c>
    </row>
    <row r="5367" spans="1:12">
      <c r="A5367" s="272" t="s">
        <v>10732</v>
      </c>
      <c r="B5367" s="272" t="s">
        <v>10733</v>
      </c>
      <c r="C5367" s="272" t="s">
        <v>12591</v>
      </c>
      <c r="D5367" s="272" t="s">
        <v>12592</v>
      </c>
      <c r="E5367" s="273" t="s">
        <v>7087</v>
      </c>
      <c r="F5367" s="272" t="s">
        <v>7087</v>
      </c>
      <c r="G5367" s="272">
        <v>95662</v>
      </c>
      <c r="H5367" s="272" t="s">
        <v>12619</v>
      </c>
      <c r="I5367" s="272" t="s">
        <v>17</v>
      </c>
      <c r="J5367" s="272" t="s">
        <v>7089</v>
      </c>
      <c r="K5367" s="273">
        <v>669.82</v>
      </c>
      <c r="L5367" s="272" t="s">
        <v>7090</v>
      </c>
    </row>
    <row r="5368" spans="1:12">
      <c r="A5368" s="272" t="s">
        <v>10732</v>
      </c>
      <c r="B5368" s="272" t="s">
        <v>10733</v>
      </c>
      <c r="C5368" s="272" t="s">
        <v>12591</v>
      </c>
      <c r="D5368" s="272" t="s">
        <v>12592</v>
      </c>
      <c r="E5368" s="273" t="s">
        <v>7087</v>
      </c>
      <c r="F5368" s="272" t="s">
        <v>7087</v>
      </c>
      <c r="G5368" s="272">
        <v>95663</v>
      </c>
      <c r="H5368" s="272" t="s">
        <v>12620</v>
      </c>
      <c r="I5368" s="272" t="s">
        <v>17</v>
      </c>
      <c r="J5368" s="272" t="s">
        <v>7089</v>
      </c>
      <c r="K5368" s="274">
        <v>1001.61</v>
      </c>
      <c r="L5368" s="272" t="s">
        <v>7090</v>
      </c>
    </row>
    <row r="5369" spans="1:12">
      <c r="A5369" s="272" t="s">
        <v>10732</v>
      </c>
      <c r="B5369" s="272" t="s">
        <v>10733</v>
      </c>
      <c r="C5369" s="272" t="s">
        <v>12591</v>
      </c>
      <c r="D5369" s="272" t="s">
        <v>12592</v>
      </c>
      <c r="E5369" s="273" t="s">
        <v>7087</v>
      </c>
      <c r="F5369" s="272" t="s">
        <v>7087</v>
      </c>
      <c r="G5369" s="272">
        <v>95664</v>
      </c>
      <c r="H5369" s="272" t="s">
        <v>12621</v>
      </c>
      <c r="I5369" s="272" t="s">
        <v>17</v>
      </c>
      <c r="J5369" s="272" t="s">
        <v>7089</v>
      </c>
      <c r="K5369" s="274">
        <v>1314.72</v>
      </c>
      <c r="L5369" s="272" t="s">
        <v>7090</v>
      </c>
    </row>
    <row r="5370" spans="1:12">
      <c r="A5370" s="272" t="s">
        <v>10732</v>
      </c>
      <c r="B5370" s="272" t="s">
        <v>10733</v>
      </c>
      <c r="C5370" s="272" t="s">
        <v>12591</v>
      </c>
      <c r="D5370" s="272" t="s">
        <v>12592</v>
      </c>
      <c r="E5370" s="273" t="s">
        <v>7087</v>
      </c>
      <c r="F5370" s="272" t="s">
        <v>7087</v>
      </c>
      <c r="G5370" s="272">
        <v>95665</v>
      </c>
      <c r="H5370" s="272" t="s">
        <v>12622</v>
      </c>
      <c r="I5370" s="272" t="s">
        <v>17</v>
      </c>
      <c r="J5370" s="272" t="s">
        <v>7089</v>
      </c>
      <c r="K5370" s="273">
        <v>324.25</v>
      </c>
      <c r="L5370" s="272" t="s">
        <v>7090</v>
      </c>
    </row>
    <row r="5371" spans="1:12">
      <c r="A5371" s="272" t="s">
        <v>10732</v>
      </c>
      <c r="B5371" s="272" t="s">
        <v>10733</v>
      </c>
      <c r="C5371" s="272" t="s">
        <v>12591</v>
      </c>
      <c r="D5371" s="272" t="s">
        <v>12592</v>
      </c>
      <c r="E5371" s="273" t="s">
        <v>7087</v>
      </c>
      <c r="F5371" s="272" t="s">
        <v>7087</v>
      </c>
      <c r="G5371" s="272">
        <v>95666</v>
      </c>
      <c r="H5371" s="272" t="s">
        <v>12623</v>
      </c>
      <c r="I5371" s="272" t="s">
        <v>17</v>
      </c>
      <c r="J5371" s="272" t="s">
        <v>7089</v>
      </c>
      <c r="K5371" s="273">
        <v>573.41</v>
      </c>
      <c r="L5371" s="272" t="s">
        <v>7090</v>
      </c>
    </row>
    <row r="5372" spans="1:12">
      <c r="A5372" s="272" t="s">
        <v>10732</v>
      </c>
      <c r="B5372" s="272" t="s">
        <v>10733</v>
      </c>
      <c r="C5372" s="272" t="s">
        <v>12591</v>
      </c>
      <c r="D5372" s="272" t="s">
        <v>12592</v>
      </c>
      <c r="E5372" s="273" t="s">
        <v>7087</v>
      </c>
      <c r="F5372" s="272" t="s">
        <v>7087</v>
      </c>
      <c r="G5372" s="272">
        <v>95667</v>
      </c>
      <c r="H5372" s="272" t="s">
        <v>12624</v>
      </c>
      <c r="I5372" s="272" t="s">
        <v>17</v>
      </c>
      <c r="J5372" s="272" t="s">
        <v>7089</v>
      </c>
      <c r="K5372" s="273">
        <v>849.01</v>
      </c>
      <c r="L5372" s="272" t="s">
        <v>7090</v>
      </c>
    </row>
    <row r="5373" spans="1:12">
      <c r="A5373" s="272" t="s">
        <v>10732</v>
      </c>
      <c r="B5373" s="272" t="s">
        <v>10733</v>
      </c>
      <c r="C5373" s="272" t="s">
        <v>12591</v>
      </c>
      <c r="D5373" s="272" t="s">
        <v>12592</v>
      </c>
      <c r="E5373" s="273" t="s">
        <v>7087</v>
      </c>
      <c r="F5373" s="272" t="s">
        <v>7087</v>
      </c>
      <c r="G5373" s="272">
        <v>95668</v>
      </c>
      <c r="H5373" s="272" t="s">
        <v>12625</v>
      </c>
      <c r="I5373" s="272" t="s">
        <v>17</v>
      </c>
      <c r="J5373" s="272" t="s">
        <v>7089</v>
      </c>
      <c r="K5373" s="274">
        <v>1108.9100000000001</v>
      </c>
      <c r="L5373" s="272" t="s">
        <v>7090</v>
      </c>
    </row>
    <row r="5374" spans="1:12">
      <c r="A5374" s="272" t="s">
        <v>10732</v>
      </c>
      <c r="B5374" s="272" t="s">
        <v>10733</v>
      </c>
      <c r="C5374" s="272" t="s">
        <v>12591</v>
      </c>
      <c r="D5374" s="272" t="s">
        <v>12592</v>
      </c>
      <c r="E5374" s="273" t="s">
        <v>7087</v>
      </c>
      <c r="F5374" s="272" t="s">
        <v>7087</v>
      </c>
      <c r="G5374" s="272">
        <v>95669</v>
      </c>
      <c r="H5374" s="272" t="s">
        <v>12626</v>
      </c>
      <c r="I5374" s="272" t="s">
        <v>17</v>
      </c>
      <c r="J5374" s="272" t="s">
        <v>7089</v>
      </c>
      <c r="K5374" s="273">
        <v>389.93</v>
      </c>
      <c r="L5374" s="272" t="s">
        <v>7090</v>
      </c>
    </row>
    <row r="5375" spans="1:12">
      <c r="A5375" s="272" t="s">
        <v>10732</v>
      </c>
      <c r="B5375" s="272" t="s">
        <v>10733</v>
      </c>
      <c r="C5375" s="272" t="s">
        <v>12591</v>
      </c>
      <c r="D5375" s="272" t="s">
        <v>12592</v>
      </c>
      <c r="E5375" s="273" t="s">
        <v>7087</v>
      </c>
      <c r="F5375" s="272" t="s">
        <v>7087</v>
      </c>
      <c r="G5375" s="272">
        <v>95670</v>
      </c>
      <c r="H5375" s="272" t="s">
        <v>12627</v>
      </c>
      <c r="I5375" s="272" t="s">
        <v>17</v>
      </c>
      <c r="J5375" s="272" t="s">
        <v>7089</v>
      </c>
      <c r="K5375" s="273">
        <v>703.64</v>
      </c>
      <c r="L5375" s="272" t="s">
        <v>7090</v>
      </c>
    </row>
    <row r="5376" spans="1:12">
      <c r="A5376" s="272" t="s">
        <v>10732</v>
      </c>
      <c r="B5376" s="272" t="s">
        <v>10733</v>
      </c>
      <c r="C5376" s="272" t="s">
        <v>12591</v>
      </c>
      <c r="D5376" s="272" t="s">
        <v>12592</v>
      </c>
      <c r="E5376" s="273" t="s">
        <v>7087</v>
      </c>
      <c r="F5376" s="272" t="s">
        <v>7087</v>
      </c>
      <c r="G5376" s="272">
        <v>95671</v>
      </c>
      <c r="H5376" s="272" t="s">
        <v>12628</v>
      </c>
      <c r="I5376" s="272" t="s">
        <v>17</v>
      </c>
      <c r="J5376" s="272" t="s">
        <v>7089</v>
      </c>
      <c r="K5376" s="274">
        <v>1047.22</v>
      </c>
      <c r="L5376" s="272" t="s">
        <v>7090</v>
      </c>
    </row>
    <row r="5377" spans="1:12">
      <c r="A5377" s="272" t="s">
        <v>10732</v>
      </c>
      <c r="B5377" s="272" t="s">
        <v>10733</v>
      </c>
      <c r="C5377" s="272" t="s">
        <v>12591</v>
      </c>
      <c r="D5377" s="272" t="s">
        <v>12592</v>
      </c>
      <c r="E5377" s="273" t="s">
        <v>7087</v>
      </c>
      <c r="F5377" s="272" t="s">
        <v>7087</v>
      </c>
      <c r="G5377" s="272">
        <v>95672</v>
      </c>
      <c r="H5377" s="272" t="s">
        <v>12629</v>
      </c>
      <c r="I5377" s="272" t="s">
        <v>17</v>
      </c>
      <c r="J5377" s="272" t="s">
        <v>7089</v>
      </c>
      <c r="K5377" s="274">
        <v>1370.91</v>
      </c>
      <c r="L5377" s="272" t="s">
        <v>7090</v>
      </c>
    </row>
    <row r="5378" spans="1:12">
      <c r="A5378" s="272" t="s">
        <v>10732</v>
      </c>
      <c r="B5378" s="272" t="s">
        <v>10733</v>
      </c>
      <c r="C5378" s="272" t="s">
        <v>12591</v>
      </c>
      <c r="D5378" s="272" t="s">
        <v>12592</v>
      </c>
      <c r="E5378" s="273" t="s">
        <v>7087</v>
      </c>
      <c r="F5378" s="272" t="s">
        <v>7087</v>
      </c>
      <c r="G5378" s="272">
        <v>95673</v>
      </c>
      <c r="H5378" s="272" t="s">
        <v>12630</v>
      </c>
      <c r="I5378" s="272" t="s">
        <v>17</v>
      </c>
      <c r="J5378" s="272" t="s">
        <v>7089</v>
      </c>
      <c r="K5378" s="273">
        <v>115.61</v>
      </c>
      <c r="L5378" s="272" t="s">
        <v>7090</v>
      </c>
    </row>
    <row r="5379" spans="1:12">
      <c r="A5379" s="272" t="s">
        <v>10732</v>
      </c>
      <c r="B5379" s="272" t="s">
        <v>10733</v>
      </c>
      <c r="C5379" s="272" t="s">
        <v>12591</v>
      </c>
      <c r="D5379" s="272" t="s">
        <v>12592</v>
      </c>
      <c r="E5379" s="273" t="s">
        <v>7087</v>
      </c>
      <c r="F5379" s="272" t="s">
        <v>7087</v>
      </c>
      <c r="G5379" s="272">
        <v>95674</v>
      </c>
      <c r="H5379" s="272" t="s">
        <v>12631</v>
      </c>
      <c r="I5379" s="272" t="s">
        <v>17</v>
      </c>
      <c r="J5379" s="272" t="s">
        <v>7089</v>
      </c>
      <c r="K5379" s="273">
        <v>122.52</v>
      </c>
      <c r="L5379" s="272" t="s">
        <v>7090</v>
      </c>
    </row>
    <row r="5380" spans="1:12">
      <c r="A5380" s="272" t="s">
        <v>10732</v>
      </c>
      <c r="B5380" s="272" t="s">
        <v>10733</v>
      </c>
      <c r="C5380" s="272" t="s">
        <v>12591</v>
      </c>
      <c r="D5380" s="272" t="s">
        <v>12592</v>
      </c>
      <c r="E5380" s="273" t="s">
        <v>7087</v>
      </c>
      <c r="F5380" s="272" t="s">
        <v>7087</v>
      </c>
      <c r="G5380" s="272">
        <v>95675</v>
      </c>
      <c r="H5380" s="272" t="s">
        <v>12632</v>
      </c>
      <c r="I5380" s="272" t="s">
        <v>17</v>
      </c>
      <c r="J5380" s="272" t="s">
        <v>7089</v>
      </c>
      <c r="K5380" s="273">
        <v>151.19</v>
      </c>
      <c r="L5380" s="272" t="s">
        <v>7090</v>
      </c>
    </row>
    <row r="5381" spans="1:12">
      <c r="A5381" s="272" t="s">
        <v>10732</v>
      </c>
      <c r="B5381" s="272" t="s">
        <v>10733</v>
      </c>
      <c r="C5381" s="272" t="s">
        <v>12591</v>
      </c>
      <c r="D5381" s="272" t="s">
        <v>12592</v>
      </c>
      <c r="E5381" s="273" t="s">
        <v>7087</v>
      </c>
      <c r="F5381" s="272" t="s">
        <v>7087</v>
      </c>
      <c r="G5381" s="272">
        <v>95676</v>
      </c>
      <c r="H5381" s="272" t="s">
        <v>12633</v>
      </c>
      <c r="I5381" s="272" t="s">
        <v>17</v>
      </c>
      <c r="J5381" s="272" t="s">
        <v>7147</v>
      </c>
      <c r="K5381" s="273">
        <v>97.63</v>
      </c>
      <c r="L5381" s="272" t="s">
        <v>7090</v>
      </c>
    </row>
    <row r="5382" spans="1:12">
      <c r="A5382" s="272" t="s">
        <v>10732</v>
      </c>
      <c r="B5382" s="272" t="s">
        <v>10733</v>
      </c>
      <c r="C5382" s="272" t="s">
        <v>12591</v>
      </c>
      <c r="D5382" s="272" t="s">
        <v>12592</v>
      </c>
      <c r="E5382" s="273" t="s">
        <v>7087</v>
      </c>
      <c r="F5382" s="272" t="s">
        <v>7087</v>
      </c>
      <c r="G5382" s="272">
        <v>97741</v>
      </c>
      <c r="H5382" s="272" t="s">
        <v>12634</v>
      </c>
      <c r="I5382" s="272" t="s">
        <v>17</v>
      </c>
      <c r="J5382" s="272" t="s">
        <v>7147</v>
      </c>
      <c r="K5382" s="273">
        <v>164.5</v>
      </c>
      <c r="L5382" s="272" t="s">
        <v>7090</v>
      </c>
    </row>
    <row r="5383" spans="1:12">
      <c r="A5383" s="272" t="s">
        <v>10732</v>
      </c>
      <c r="B5383" s="272" t="s">
        <v>10733</v>
      </c>
      <c r="C5383" s="272" t="s">
        <v>12591</v>
      </c>
      <c r="D5383" s="272" t="s">
        <v>12592</v>
      </c>
      <c r="E5383" s="273" t="s">
        <v>7087</v>
      </c>
      <c r="F5383" s="272" t="s">
        <v>7087</v>
      </c>
      <c r="G5383" s="272">
        <v>104992</v>
      </c>
      <c r="H5383" s="272" t="s">
        <v>12635</v>
      </c>
      <c r="I5383" s="272" t="s">
        <v>17</v>
      </c>
      <c r="J5383" s="272" t="s">
        <v>7089</v>
      </c>
      <c r="K5383" s="274">
        <v>1191.18</v>
      </c>
      <c r="L5383" s="272" t="s">
        <v>7090</v>
      </c>
    </row>
    <row r="5384" spans="1:12">
      <c r="A5384" s="272" t="s">
        <v>10732</v>
      </c>
      <c r="B5384" s="272" t="s">
        <v>10733</v>
      </c>
      <c r="C5384" s="272" t="s">
        <v>12591</v>
      </c>
      <c r="D5384" s="272" t="s">
        <v>12592</v>
      </c>
      <c r="E5384" s="273" t="s">
        <v>7087</v>
      </c>
      <c r="F5384" s="272" t="s">
        <v>7087</v>
      </c>
      <c r="G5384" s="272">
        <v>104997</v>
      </c>
      <c r="H5384" s="272" t="s">
        <v>12636</v>
      </c>
      <c r="I5384" s="272" t="s">
        <v>17</v>
      </c>
      <c r="J5384" s="272" t="s">
        <v>7089</v>
      </c>
      <c r="K5384" s="273">
        <v>392.11</v>
      </c>
      <c r="L5384" s="272" t="s">
        <v>7090</v>
      </c>
    </row>
    <row r="5385" spans="1:12">
      <c r="A5385" s="272" t="s">
        <v>10732</v>
      </c>
      <c r="B5385" s="272" t="s">
        <v>10733</v>
      </c>
      <c r="C5385" s="272" t="s">
        <v>12591</v>
      </c>
      <c r="D5385" s="272" t="s">
        <v>12592</v>
      </c>
      <c r="E5385" s="273" t="s">
        <v>7087</v>
      </c>
      <c r="F5385" s="272" t="s">
        <v>7087</v>
      </c>
      <c r="G5385" s="272">
        <v>104998</v>
      </c>
      <c r="H5385" s="272" t="s">
        <v>12637</v>
      </c>
      <c r="I5385" s="272" t="s">
        <v>17</v>
      </c>
      <c r="J5385" s="272" t="s">
        <v>7089</v>
      </c>
      <c r="K5385" s="273">
        <v>523.57000000000005</v>
      </c>
      <c r="L5385" s="272" t="s">
        <v>7090</v>
      </c>
    </row>
    <row r="5386" spans="1:12">
      <c r="A5386" s="272" t="s">
        <v>10732</v>
      </c>
      <c r="B5386" s="272" t="s">
        <v>10733</v>
      </c>
      <c r="C5386" s="272" t="s">
        <v>12591</v>
      </c>
      <c r="D5386" s="272" t="s">
        <v>12592</v>
      </c>
      <c r="E5386" s="273" t="s">
        <v>7087</v>
      </c>
      <c r="F5386" s="272" t="s">
        <v>7087</v>
      </c>
      <c r="G5386" s="272">
        <v>105135</v>
      </c>
      <c r="H5386" s="272" t="s">
        <v>12638</v>
      </c>
      <c r="I5386" s="272" t="s">
        <v>17</v>
      </c>
      <c r="J5386" s="272" t="s">
        <v>7089</v>
      </c>
      <c r="K5386" s="273">
        <v>853.9</v>
      </c>
      <c r="L5386" s="272" t="s">
        <v>7090</v>
      </c>
    </row>
    <row r="5387" spans="1:12">
      <c r="A5387" s="272" t="s">
        <v>10732</v>
      </c>
      <c r="B5387" s="272" t="s">
        <v>10733</v>
      </c>
      <c r="C5387" s="272" t="s">
        <v>10579</v>
      </c>
      <c r="D5387" s="272" t="s">
        <v>12639</v>
      </c>
      <c r="E5387" s="273" t="s">
        <v>7087</v>
      </c>
      <c r="F5387" s="272" t="s">
        <v>7087</v>
      </c>
      <c r="G5387" s="272">
        <v>90436</v>
      </c>
      <c r="H5387" s="272" t="s">
        <v>12640</v>
      </c>
      <c r="I5387" s="272" t="s">
        <v>17</v>
      </c>
      <c r="J5387" s="272" t="s">
        <v>7147</v>
      </c>
      <c r="K5387" s="273">
        <v>15.19</v>
      </c>
      <c r="L5387" s="272" t="s">
        <v>7090</v>
      </c>
    </row>
    <row r="5388" spans="1:12">
      <c r="A5388" s="272" t="s">
        <v>10732</v>
      </c>
      <c r="B5388" s="272" t="s">
        <v>10733</v>
      </c>
      <c r="C5388" s="272" t="s">
        <v>10579</v>
      </c>
      <c r="D5388" s="272" t="s">
        <v>12639</v>
      </c>
      <c r="E5388" s="273" t="s">
        <v>7087</v>
      </c>
      <c r="F5388" s="272" t="s">
        <v>7087</v>
      </c>
      <c r="G5388" s="272">
        <v>90437</v>
      </c>
      <c r="H5388" s="272" t="s">
        <v>12641</v>
      </c>
      <c r="I5388" s="272" t="s">
        <v>17</v>
      </c>
      <c r="J5388" s="272" t="s">
        <v>7147</v>
      </c>
      <c r="K5388" s="273">
        <v>40.479999999999997</v>
      </c>
      <c r="L5388" s="272" t="s">
        <v>7090</v>
      </c>
    </row>
    <row r="5389" spans="1:12">
      <c r="A5389" s="272" t="s">
        <v>10732</v>
      </c>
      <c r="B5389" s="272" t="s">
        <v>10733</v>
      </c>
      <c r="C5389" s="272" t="s">
        <v>10579</v>
      </c>
      <c r="D5389" s="272" t="s">
        <v>12639</v>
      </c>
      <c r="E5389" s="273" t="s">
        <v>7087</v>
      </c>
      <c r="F5389" s="272" t="s">
        <v>7087</v>
      </c>
      <c r="G5389" s="272">
        <v>90438</v>
      </c>
      <c r="H5389" s="272" t="s">
        <v>12642</v>
      </c>
      <c r="I5389" s="272" t="s">
        <v>17</v>
      </c>
      <c r="J5389" s="272" t="s">
        <v>7147</v>
      </c>
      <c r="K5389" s="273">
        <v>59.12</v>
      </c>
      <c r="L5389" s="272" t="s">
        <v>7090</v>
      </c>
    </row>
    <row r="5390" spans="1:12">
      <c r="A5390" s="272" t="s">
        <v>10732</v>
      </c>
      <c r="B5390" s="272" t="s">
        <v>10733</v>
      </c>
      <c r="C5390" s="272" t="s">
        <v>10579</v>
      </c>
      <c r="D5390" s="272" t="s">
        <v>12639</v>
      </c>
      <c r="E5390" s="273" t="s">
        <v>7087</v>
      </c>
      <c r="F5390" s="272" t="s">
        <v>7087</v>
      </c>
      <c r="G5390" s="272">
        <v>90439</v>
      </c>
      <c r="H5390" s="272" t="s">
        <v>12643</v>
      </c>
      <c r="I5390" s="272" t="s">
        <v>17</v>
      </c>
      <c r="J5390" s="272" t="s">
        <v>7147</v>
      </c>
      <c r="K5390" s="273">
        <v>7.62</v>
      </c>
      <c r="L5390" s="272" t="s">
        <v>7090</v>
      </c>
    </row>
    <row r="5391" spans="1:12">
      <c r="A5391" s="272" t="s">
        <v>10732</v>
      </c>
      <c r="B5391" s="272" t="s">
        <v>10733</v>
      </c>
      <c r="C5391" s="272" t="s">
        <v>10579</v>
      </c>
      <c r="D5391" s="272" t="s">
        <v>12639</v>
      </c>
      <c r="E5391" s="273" t="s">
        <v>7087</v>
      </c>
      <c r="F5391" s="272" t="s">
        <v>7087</v>
      </c>
      <c r="G5391" s="272">
        <v>90440</v>
      </c>
      <c r="H5391" s="272" t="s">
        <v>12644</v>
      </c>
      <c r="I5391" s="272" t="s">
        <v>17</v>
      </c>
      <c r="J5391" s="272" t="s">
        <v>7147</v>
      </c>
      <c r="K5391" s="273">
        <v>20.34</v>
      </c>
      <c r="L5391" s="272" t="s">
        <v>7090</v>
      </c>
    </row>
    <row r="5392" spans="1:12">
      <c r="A5392" s="272" t="s">
        <v>10732</v>
      </c>
      <c r="B5392" s="272" t="s">
        <v>10733</v>
      </c>
      <c r="C5392" s="272" t="s">
        <v>10579</v>
      </c>
      <c r="D5392" s="272" t="s">
        <v>12639</v>
      </c>
      <c r="E5392" s="273" t="s">
        <v>7087</v>
      </c>
      <c r="F5392" s="272" t="s">
        <v>7087</v>
      </c>
      <c r="G5392" s="272">
        <v>90441</v>
      </c>
      <c r="H5392" s="272" t="s">
        <v>12645</v>
      </c>
      <c r="I5392" s="272" t="s">
        <v>17</v>
      </c>
      <c r="J5392" s="272" t="s">
        <v>7147</v>
      </c>
      <c r="K5392" s="273">
        <v>29.73</v>
      </c>
      <c r="L5392" s="272" t="s">
        <v>7090</v>
      </c>
    </row>
    <row r="5393" spans="1:12">
      <c r="A5393" s="272" t="s">
        <v>10732</v>
      </c>
      <c r="B5393" s="272" t="s">
        <v>10733</v>
      </c>
      <c r="C5393" s="272" t="s">
        <v>10579</v>
      </c>
      <c r="D5393" s="272" t="s">
        <v>12639</v>
      </c>
      <c r="E5393" s="273" t="s">
        <v>7087</v>
      </c>
      <c r="F5393" s="272" t="s">
        <v>7087</v>
      </c>
      <c r="G5393" s="272">
        <v>90443</v>
      </c>
      <c r="H5393" s="272" t="s">
        <v>12646</v>
      </c>
      <c r="I5393" s="272" t="s">
        <v>261</v>
      </c>
      <c r="J5393" s="272" t="s">
        <v>7147</v>
      </c>
      <c r="K5393" s="273">
        <v>8.15</v>
      </c>
      <c r="L5393" s="272" t="s">
        <v>7090</v>
      </c>
    </row>
    <row r="5394" spans="1:12">
      <c r="A5394" s="272" t="s">
        <v>10732</v>
      </c>
      <c r="B5394" s="272" t="s">
        <v>10733</v>
      </c>
      <c r="C5394" s="272" t="s">
        <v>10579</v>
      </c>
      <c r="D5394" s="272" t="s">
        <v>12639</v>
      </c>
      <c r="E5394" s="273" t="s">
        <v>7087</v>
      </c>
      <c r="F5394" s="272" t="s">
        <v>7087</v>
      </c>
      <c r="G5394" s="272">
        <v>90444</v>
      </c>
      <c r="H5394" s="272" t="s">
        <v>12647</v>
      </c>
      <c r="I5394" s="272" t="s">
        <v>261</v>
      </c>
      <c r="J5394" s="272" t="s">
        <v>7147</v>
      </c>
      <c r="K5394" s="273">
        <v>10.27</v>
      </c>
      <c r="L5394" s="272" t="s">
        <v>7090</v>
      </c>
    </row>
    <row r="5395" spans="1:12">
      <c r="A5395" s="272" t="s">
        <v>10732</v>
      </c>
      <c r="B5395" s="272" t="s">
        <v>10733</v>
      </c>
      <c r="C5395" s="272" t="s">
        <v>10579</v>
      </c>
      <c r="D5395" s="272" t="s">
        <v>12639</v>
      </c>
      <c r="E5395" s="273" t="s">
        <v>7087</v>
      </c>
      <c r="F5395" s="272" t="s">
        <v>7087</v>
      </c>
      <c r="G5395" s="272">
        <v>90445</v>
      </c>
      <c r="H5395" s="272" t="s">
        <v>12648</v>
      </c>
      <c r="I5395" s="272" t="s">
        <v>261</v>
      </c>
      <c r="J5395" s="272" t="s">
        <v>7147</v>
      </c>
      <c r="K5395" s="273">
        <v>13.62</v>
      </c>
      <c r="L5395" s="272" t="s">
        <v>7090</v>
      </c>
    </row>
    <row r="5396" spans="1:12">
      <c r="A5396" s="272" t="s">
        <v>10732</v>
      </c>
      <c r="B5396" s="272" t="s">
        <v>10733</v>
      </c>
      <c r="C5396" s="272" t="s">
        <v>10579</v>
      </c>
      <c r="D5396" s="272" t="s">
        <v>12639</v>
      </c>
      <c r="E5396" s="273" t="s">
        <v>7087</v>
      </c>
      <c r="F5396" s="272" t="s">
        <v>7087</v>
      </c>
      <c r="G5396" s="272">
        <v>90446</v>
      </c>
      <c r="H5396" s="272" t="s">
        <v>12649</v>
      </c>
      <c r="I5396" s="272" t="s">
        <v>261</v>
      </c>
      <c r="J5396" s="272" t="s">
        <v>7147</v>
      </c>
      <c r="K5396" s="273">
        <v>18.09</v>
      </c>
      <c r="L5396" s="272" t="s">
        <v>7090</v>
      </c>
    </row>
    <row r="5397" spans="1:12">
      <c r="A5397" s="272" t="s">
        <v>10732</v>
      </c>
      <c r="B5397" s="272" t="s">
        <v>10733</v>
      </c>
      <c r="C5397" s="272" t="s">
        <v>10579</v>
      </c>
      <c r="D5397" s="272" t="s">
        <v>12639</v>
      </c>
      <c r="E5397" s="273" t="s">
        <v>7087</v>
      </c>
      <c r="F5397" s="272" t="s">
        <v>7087</v>
      </c>
      <c r="G5397" s="272">
        <v>90447</v>
      </c>
      <c r="H5397" s="272" t="s">
        <v>12650</v>
      </c>
      <c r="I5397" s="272" t="s">
        <v>261</v>
      </c>
      <c r="J5397" s="272" t="s">
        <v>7147</v>
      </c>
      <c r="K5397" s="273">
        <v>8.5</v>
      </c>
      <c r="L5397" s="272" t="s">
        <v>7090</v>
      </c>
    </row>
    <row r="5398" spans="1:12">
      <c r="A5398" s="272" t="s">
        <v>10732</v>
      </c>
      <c r="B5398" s="272" t="s">
        <v>10733</v>
      </c>
      <c r="C5398" s="272" t="s">
        <v>10579</v>
      </c>
      <c r="D5398" s="272" t="s">
        <v>12639</v>
      </c>
      <c r="E5398" s="273" t="s">
        <v>7087</v>
      </c>
      <c r="F5398" s="272" t="s">
        <v>7087</v>
      </c>
      <c r="G5398" s="272">
        <v>90451</v>
      </c>
      <c r="H5398" s="272" t="s">
        <v>12651</v>
      </c>
      <c r="I5398" s="272" t="s">
        <v>17</v>
      </c>
      <c r="J5398" s="272" t="s">
        <v>7089</v>
      </c>
      <c r="K5398" s="273">
        <v>7.2</v>
      </c>
      <c r="L5398" s="272" t="s">
        <v>7090</v>
      </c>
    </row>
    <row r="5399" spans="1:12">
      <c r="A5399" s="272" t="s">
        <v>10732</v>
      </c>
      <c r="B5399" s="272" t="s">
        <v>10733</v>
      </c>
      <c r="C5399" s="272" t="s">
        <v>10579</v>
      </c>
      <c r="D5399" s="272" t="s">
        <v>12639</v>
      </c>
      <c r="E5399" s="273" t="s">
        <v>7087</v>
      </c>
      <c r="F5399" s="272" t="s">
        <v>7087</v>
      </c>
      <c r="G5399" s="272">
        <v>90452</v>
      </c>
      <c r="H5399" s="272" t="s">
        <v>12652</v>
      </c>
      <c r="I5399" s="272" t="s">
        <v>17</v>
      </c>
      <c r="J5399" s="272" t="s">
        <v>7089</v>
      </c>
      <c r="K5399" s="273">
        <v>28.85</v>
      </c>
      <c r="L5399" s="272" t="s">
        <v>7090</v>
      </c>
    </row>
    <row r="5400" spans="1:12">
      <c r="A5400" s="272" t="s">
        <v>10732</v>
      </c>
      <c r="B5400" s="272" t="s">
        <v>10733</v>
      </c>
      <c r="C5400" s="272" t="s">
        <v>10579</v>
      </c>
      <c r="D5400" s="272" t="s">
        <v>12639</v>
      </c>
      <c r="E5400" s="273" t="s">
        <v>7087</v>
      </c>
      <c r="F5400" s="272" t="s">
        <v>7087</v>
      </c>
      <c r="G5400" s="272">
        <v>90453</v>
      </c>
      <c r="H5400" s="272" t="s">
        <v>12653</v>
      </c>
      <c r="I5400" s="272" t="s">
        <v>17</v>
      </c>
      <c r="J5400" s="272" t="s">
        <v>7147</v>
      </c>
      <c r="K5400" s="273">
        <v>4.18</v>
      </c>
      <c r="L5400" s="272" t="s">
        <v>7090</v>
      </c>
    </row>
    <row r="5401" spans="1:12">
      <c r="A5401" s="272" t="s">
        <v>10732</v>
      </c>
      <c r="B5401" s="272" t="s">
        <v>10733</v>
      </c>
      <c r="C5401" s="272" t="s">
        <v>10579</v>
      </c>
      <c r="D5401" s="272" t="s">
        <v>12639</v>
      </c>
      <c r="E5401" s="273" t="s">
        <v>7087</v>
      </c>
      <c r="F5401" s="272" t="s">
        <v>7087</v>
      </c>
      <c r="G5401" s="272">
        <v>90454</v>
      </c>
      <c r="H5401" s="272" t="s">
        <v>12654</v>
      </c>
      <c r="I5401" s="272" t="s">
        <v>17</v>
      </c>
      <c r="J5401" s="272" t="s">
        <v>7147</v>
      </c>
      <c r="K5401" s="273">
        <v>6.5</v>
      </c>
      <c r="L5401" s="272" t="s">
        <v>7090</v>
      </c>
    </row>
    <row r="5402" spans="1:12">
      <c r="A5402" s="272" t="s">
        <v>10732</v>
      </c>
      <c r="B5402" s="272" t="s">
        <v>10733</v>
      </c>
      <c r="C5402" s="272" t="s">
        <v>10579</v>
      </c>
      <c r="D5402" s="272" t="s">
        <v>12639</v>
      </c>
      <c r="E5402" s="273" t="s">
        <v>7087</v>
      </c>
      <c r="F5402" s="272" t="s">
        <v>7087</v>
      </c>
      <c r="G5402" s="272">
        <v>90455</v>
      </c>
      <c r="H5402" s="272" t="s">
        <v>12655</v>
      </c>
      <c r="I5402" s="272" t="s">
        <v>17</v>
      </c>
      <c r="J5402" s="272" t="s">
        <v>7147</v>
      </c>
      <c r="K5402" s="273">
        <v>8.2899999999999991</v>
      </c>
      <c r="L5402" s="272" t="s">
        <v>7090</v>
      </c>
    </row>
    <row r="5403" spans="1:12">
      <c r="A5403" s="272" t="s">
        <v>10732</v>
      </c>
      <c r="B5403" s="272" t="s">
        <v>10733</v>
      </c>
      <c r="C5403" s="272" t="s">
        <v>10579</v>
      </c>
      <c r="D5403" s="272" t="s">
        <v>12639</v>
      </c>
      <c r="E5403" s="273" t="s">
        <v>7087</v>
      </c>
      <c r="F5403" s="272" t="s">
        <v>7087</v>
      </c>
      <c r="G5403" s="272">
        <v>90456</v>
      </c>
      <c r="H5403" s="272" t="s">
        <v>12656</v>
      </c>
      <c r="I5403" s="272" t="s">
        <v>17</v>
      </c>
      <c r="J5403" s="272" t="s">
        <v>7147</v>
      </c>
      <c r="K5403" s="273">
        <v>5.63</v>
      </c>
      <c r="L5403" s="272" t="s">
        <v>7090</v>
      </c>
    </row>
    <row r="5404" spans="1:12">
      <c r="A5404" s="272" t="s">
        <v>10732</v>
      </c>
      <c r="B5404" s="272" t="s">
        <v>10733</v>
      </c>
      <c r="C5404" s="272" t="s">
        <v>10579</v>
      </c>
      <c r="D5404" s="272" t="s">
        <v>12639</v>
      </c>
      <c r="E5404" s="273" t="s">
        <v>7087</v>
      </c>
      <c r="F5404" s="272" t="s">
        <v>7087</v>
      </c>
      <c r="G5404" s="272">
        <v>90457</v>
      </c>
      <c r="H5404" s="272" t="s">
        <v>12657</v>
      </c>
      <c r="I5404" s="272" t="s">
        <v>17</v>
      </c>
      <c r="J5404" s="272" t="s">
        <v>7147</v>
      </c>
      <c r="K5404" s="273">
        <v>12.86</v>
      </c>
      <c r="L5404" s="272" t="s">
        <v>7090</v>
      </c>
    </row>
    <row r="5405" spans="1:12">
      <c r="A5405" s="272" t="s">
        <v>10732</v>
      </c>
      <c r="B5405" s="272" t="s">
        <v>10733</v>
      </c>
      <c r="C5405" s="272" t="s">
        <v>10579</v>
      </c>
      <c r="D5405" s="272" t="s">
        <v>12639</v>
      </c>
      <c r="E5405" s="273" t="s">
        <v>7087</v>
      </c>
      <c r="F5405" s="272" t="s">
        <v>7087</v>
      </c>
      <c r="G5405" s="272">
        <v>90458</v>
      </c>
      <c r="H5405" s="272" t="s">
        <v>12658</v>
      </c>
      <c r="I5405" s="272" t="s">
        <v>17</v>
      </c>
      <c r="J5405" s="272" t="s">
        <v>7147</v>
      </c>
      <c r="K5405" s="273">
        <v>36.68</v>
      </c>
      <c r="L5405" s="272" t="s">
        <v>7090</v>
      </c>
    </row>
    <row r="5406" spans="1:12">
      <c r="A5406" s="272" t="s">
        <v>10732</v>
      </c>
      <c r="B5406" s="272" t="s">
        <v>10733</v>
      </c>
      <c r="C5406" s="272" t="s">
        <v>10579</v>
      </c>
      <c r="D5406" s="272" t="s">
        <v>12639</v>
      </c>
      <c r="E5406" s="273" t="s">
        <v>7087</v>
      </c>
      <c r="F5406" s="272" t="s">
        <v>7087</v>
      </c>
      <c r="G5406" s="272">
        <v>90459</v>
      </c>
      <c r="H5406" s="272" t="s">
        <v>12659</v>
      </c>
      <c r="I5406" s="272" t="s">
        <v>17</v>
      </c>
      <c r="J5406" s="272" t="s">
        <v>7147</v>
      </c>
      <c r="K5406" s="273">
        <v>49.8</v>
      </c>
      <c r="L5406" s="272" t="s">
        <v>7090</v>
      </c>
    </row>
    <row r="5407" spans="1:12">
      <c r="A5407" s="272" t="s">
        <v>10732</v>
      </c>
      <c r="B5407" s="272" t="s">
        <v>10733</v>
      </c>
      <c r="C5407" s="272" t="s">
        <v>10579</v>
      </c>
      <c r="D5407" s="272" t="s">
        <v>12639</v>
      </c>
      <c r="E5407" s="273" t="s">
        <v>7087</v>
      </c>
      <c r="F5407" s="272" t="s">
        <v>7087</v>
      </c>
      <c r="G5407" s="272">
        <v>90460</v>
      </c>
      <c r="H5407" s="272" t="s">
        <v>12660</v>
      </c>
      <c r="I5407" s="272" t="s">
        <v>261</v>
      </c>
      <c r="J5407" s="272" t="s">
        <v>7089</v>
      </c>
      <c r="K5407" s="273">
        <v>28.42</v>
      </c>
      <c r="L5407" s="272" t="s">
        <v>7090</v>
      </c>
    </row>
    <row r="5408" spans="1:12">
      <c r="A5408" s="272" t="s">
        <v>10732</v>
      </c>
      <c r="B5408" s="272" t="s">
        <v>10733</v>
      </c>
      <c r="C5408" s="272" t="s">
        <v>10579</v>
      </c>
      <c r="D5408" s="272" t="s">
        <v>12639</v>
      </c>
      <c r="E5408" s="273" t="s">
        <v>7087</v>
      </c>
      <c r="F5408" s="272" t="s">
        <v>7087</v>
      </c>
      <c r="G5408" s="272">
        <v>90461</v>
      </c>
      <c r="H5408" s="272" t="s">
        <v>12661</v>
      </c>
      <c r="I5408" s="272" t="s">
        <v>261</v>
      </c>
      <c r="J5408" s="272" t="s">
        <v>7089</v>
      </c>
      <c r="K5408" s="273">
        <v>20.94</v>
      </c>
      <c r="L5408" s="272" t="s">
        <v>7090</v>
      </c>
    </row>
    <row r="5409" spans="1:12">
      <c r="A5409" s="272" t="s">
        <v>10732</v>
      </c>
      <c r="B5409" s="272" t="s">
        <v>10733</v>
      </c>
      <c r="C5409" s="272" t="s">
        <v>10579</v>
      </c>
      <c r="D5409" s="272" t="s">
        <v>12639</v>
      </c>
      <c r="E5409" s="273" t="s">
        <v>7087</v>
      </c>
      <c r="F5409" s="272" t="s">
        <v>7087</v>
      </c>
      <c r="G5409" s="272">
        <v>90462</v>
      </c>
      <c r="H5409" s="272" t="s">
        <v>12662</v>
      </c>
      <c r="I5409" s="272" t="s">
        <v>261</v>
      </c>
      <c r="J5409" s="272" t="s">
        <v>7089</v>
      </c>
      <c r="K5409" s="273">
        <v>4.99</v>
      </c>
      <c r="L5409" s="272" t="s">
        <v>7090</v>
      </c>
    </row>
    <row r="5410" spans="1:12">
      <c r="A5410" s="272" t="s">
        <v>10732</v>
      </c>
      <c r="B5410" s="272" t="s">
        <v>10733</v>
      </c>
      <c r="C5410" s="272" t="s">
        <v>10579</v>
      </c>
      <c r="D5410" s="272" t="s">
        <v>12639</v>
      </c>
      <c r="E5410" s="273" t="s">
        <v>7087</v>
      </c>
      <c r="F5410" s="272" t="s">
        <v>7087</v>
      </c>
      <c r="G5410" s="272">
        <v>90463</v>
      </c>
      <c r="H5410" s="272" t="s">
        <v>12663</v>
      </c>
      <c r="I5410" s="272" t="s">
        <v>261</v>
      </c>
      <c r="J5410" s="272" t="s">
        <v>7089</v>
      </c>
      <c r="K5410" s="273">
        <v>4.22</v>
      </c>
      <c r="L5410" s="272" t="s">
        <v>7090</v>
      </c>
    </row>
    <row r="5411" spans="1:12">
      <c r="A5411" s="272" t="s">
        <v>10732</v>
      </c>
      <c r="B5411" s="272" t="s">
        <v>10733</v>
      </c>
      <c r="C5411" s="272" t="s">
        <v>10579</v>
      </c>
      <c r="D5411" s="272" t="s">
        <v>12639</v>
      </c>
      <c r="E5411" s="273" t="s">
        <v>7087</v>
      </c>
      <c r="F5411" s="272" t="s">
        <v>7087</v>
      </c>
      <c r="G5411" s="272">
        <v>90466</v>
      </c>
      <c r="H5411" s="272" t="s">
        <v>12664</v>
      </c>
      <c r="I5411" s="272" t="s">
        <v>261</v>
      </c>
      <c r="J5411" s="272" t="s">
        <v>7147</v>
      </c>
      <c r="K5411" s="273">
        <v>15.55</v>
      </c>
      <c r="L5411" s="272" t="s">
        <v>7090</v>
      </c>
    </row>
    <row r="5412" spans="1:12">
      <c r="A5412" s="272" t="s">
        <v>10732</v>
      </c>
      <c r="B5412" s="272" t="s">
        <v>10733</v>
      </c>
      <c r="C5412" s="272" t="s">
        <v>10579</v>
      </c>
      <c r="D5412" s="272" t="s">
        <v>12639</v>
      </c>
      <c r="E5412" s="273" t="s">
        <v>7087</v>
      </c>
      <c r="F5412" s="272" t="s">
        <v>7087</v>
      </c>
      <c r="G5412" s="272">
        <v>90467</v>
      </c>
      <c r="H5412" s="272" t="s">
        <v>12665</v>
      </c>
      <c r="I5412" s="272" t="s">
        <v>261</v>
      </c>
      <c r="J5412" s="272" t="s">
        <v>7147</v>
      </c>
      <c r="K5412" s="273">
        <v>23.37</v>
      </c>
      <c r="L5412" s="272" t="s">
        <v>7090</v>
      </c>
    </row>
    <row r="5413" spans="1:12">
      <c r="A5413" s="272" t="s">
        <v>10732</v>
      </c>
      <c r="B5413" s="272" t="s">
        <v>10733</v>
      </c>
      <c r="C5413" s="272" t="s">
        <v>10579</v>
      </c>
      <c r="D5413" s="272" t="s">
        <v>12639</v>
      </c>
      <c r="E5413" s="273" t="s">
        <v>7087</v>
      </c>
      <c r="F5413" s="272" t="s">
        <v>7087</v>
      </c>
      <c r="G5413" s="272">
        <v>90468</v>
      </c>
      <c r="H5413" s="272" t="s">
        <v>12666</v>
      </c>
      <c r="I5413" s="272" t="s">
        <v>261</v>
      </c>
      <c r="J5413" s="272" t="s">
        <v>7147</v>
      </c>
      <c r="K5413" s="273">
        <v>7.55</v>
      </c>
      <c r="L5413" s="272" t="s">
        <v>7090</v>
      </c>
    </row>
    <row r="5414" spans="1:12">
      <c r="A5414" s="272" t="s">
        <v>10732</v>
      </c>
      <c r="B5414" s="272" t="s">
        <v>10733</v>
      </c>
      <c r="C5414" s="272" t="s">
        <v>10579</v>
      </c>
      <c r="D5414" s="272" t="s">
        <v>12639</v>
      </c>
      <c r="E5414" s="273" t="s">
        <v>7087</v>
      </c>
      <c r="F5414" s="272" t="s">
        <v>7087</v>
      </c>
      <c r="G5414" s="272">
        <v>90469</v>
      </c>
      <c r="H5414" s="272" t="s">
        <v>12667</v>
      </c>
      <c r="I5414" s="272" t="s">
        <v>261</v>
      </c>
      <c r="J5414" s="272" t="s">
        <v>7147</v>
      </c>
      <c r="K5414" s="273">
        <v>11.47</v>
      </c>
      <c r="L5414" s="272" t="s">
        <v>7090</v>
      </c>
    </row>
    <row r="5415" spans="1:12">
      <c r="A5415" s="272" t="s">
        <v>10732</v>
      </c>
      <c r="B5415" s="272" t="s">
        <v>10733</v>
      </c>
      <c r="C5415" s="272" t="s">
        <v>10579</v>
      </c>
      <c r="D5415" s="272" t="s">
        <v>12639</v>
      </c>
      <c r="E5415" s="273" t="s">
        <v>7087</v>
      </c>
      <c r="F5415" s="272" t="s">
        <v>7087</v>
      </c>
      <c r="G5415" s="272">
        <v>90470</v>
      </c>
      <c r="H5415" s="272" t="s">
        <v>12668</v>
      </c>
      <c r="I5415" s="272" t="s">
        <v>261</v>
      </c>
      <c r="J5415" s="272" t="s">
        <v>7147</v>
      </c>
      <c r="K5415" s="273">
        <v>15.21</v>
      </c>
      <c r="L5415" s="272" t="s">
        <v>7090</v>
      </c>
    </row>
    <row r="5416" spans="1:12">
      <c r="A5416" s="272" t="s">
        <v>10732</v>
      </c>
      <c r="B5416" s="272" t="s">
        <v>10733</v>
      </c>
      <c r="C5416" s="272" t="s">
        <v>10579</v>
      </c>
      <c r="D5416" s="272" t="s">
        <v>12639</v>
      </c>
      <c r="E5416" s="273" t="s">
        <v>7087</v>
      </c>
      <c r="F5416" s="272" t="s">
        <v>7087</v>
      </c>
      <c r="G5416" s="272">
        <v>91166</v>
      </c>
      <c r="H5416" s="272" t="s">
        <v>12669</v>
      </c>
      <c r="I5416" s="272" t="s">
        <v>261</v>
      </c>
      <c r="J5416" s="272" t="s">
        <v>7147</v>
      </c>
      <c r="K5416" s="273">
        <v>3.9</v>
      </c>
      <c r="L5416" s="272" t="s">
        <v>7090</v>
      </c>
    </row>
    <row r="5417" spans="1:12">
      <c r="A5417" s="272" t="s">
        <v>10732</v>
      </c>
      <c r="B5417" s="272" t="s">
        <v>10733</v>
      </c>
      <c r="C5417" s="272" t="s">
        <v>10579</v>
      </c>
      <c r="D5417" s="272" t="s">
        <v>12639</v>
      </c>
      <c r="E5417" s="273" t="s">
        <v>7087</v>
      </c>
      <c r="F5417" s="272" t="s">
        <v>7087</v>
      </c>
      <c r="G5417" s="272">
        <v>91167</v>
      </c>
      <c r="H5417" s="272" t="s">
        <v>12670</v>
      </c>
      <c r="I5417" s="272" t="s">
        <v>261</v>
      </c>
      <c r="J5417" s="272" t="s">
        <v>7147</v>
      </c>
      <c r="K5417" s="273">
        <v>10.94</v>
      </c>
      <c r="L5417" s="272" t="s">
        <v>7090</v>
      </c>
    </row>
    <row r="5418" spans="1:12">
      <c r="A5418" s="272" t="s">
        <v>10732</v>
      </c>
      <c r="B5418" s="272" t="s">
        <v>10733</v>
      </c>
      <c r="C5418" s="272" t="s">
        <v>10579</v>
      </c>
      <c r="D5418" s="272" t="s">
        <v>12639</v>
      </c>
      <c r="E5418" s="273" t="s">
        <v>7087</v>
      </c>
      <c r="F5418" s="272" t="s">
        <v>7087</v>
      </c>
      <c r="G5418" s="272">
        <v>91170</v>
      </c>
      <c r="H5418" s="272" t="s">
        <v>12671</v>
      </c>
      <c r="I5418" s="272" t="s">
        <v>261</v>
      </c>
      <c r="J5418" s="272" t="s">
        <v>7147</v>
      </c>
      <c r="K5418" s="273">
        <v>10.94</v>
      </c>
      <c r="L5418" s="272" t="s">
        <v>7090</v>
      </c>
    </row>
    <row r="5419" spans="1:12">
      <c r="A5419" s="272" t="s">
        <v>10732</v>
      </c>
      <c r="B5419" s="272" t="s">
        <v>10733</v>
      </c>
      <c r="C5419" s="272" t="s">
        <v>10579</v>
      </c>
      <c r="D5419" s="272" t="s">
        <v>12639</v>
      </c>
      <c r="E5419" s="273" t="s">
        <v>7087</v>
      </c>
      <c r="F5419" s="272" t="s">
        <v>7087</v>
      </c>
      <c r="G5419" s="272">
        <v>91171</v>
      </c>
      <c r="H5419" s="272" t="s">
        <v>12672</v>
      </c>
      <c r="I5419" s="272" t="s">
        <v>261</v>
      </c>
      <c r="J5419" s="272" t="s">
        <v>7147</v>
      </c>
      <c r="K5419" s="273">
        <v>17.920000000000002</v>
      </c>
      <c r="L5419" s="272" t="s">
        <v>7090</v>
      </c>
    </row>
    <row r="5420" spans="1:12">
      <c r="A5420" s="272" t="s">
        <v>10732</v>
      </c>
      <c r="B5420" s="272" t="s">
        <v>10733</v>
      </c>
      <c r="C5420" s="272" t="s">
        <v>10579</v>
      </c>
      <c r="D5420" s="272" t="s">
        <v>12639</v>
      </c>
      <c r="E5420" s="273" t="s">
        <v>7087</v>
      </c>
      <c r="F5420" s="272" t="s">
        <v>7087</v>
      </c>
      <c r="G5420" s="272">
        <v>91172</v>
      </c>
      <c r="H5420" s="272" t="s">
        <v>12673</v>
      </c>
      <c r="I5420" s="272" t="s">
        <v>261</v>
      </c>
      <c r="J5420" s="272" t="s">
        <v>7147</v>
      </c>
      <c r="K5420" s="273">
        <v>20.68</v>
      </c>
      <c r="L5420" s="272" t="s">
        <v>7090</v>
      </c>
    </row>
    <row r="5421" spans="1:12">
      <c r="A5421" s="272" t="s">
        <v>10732</v>
      </c>
      <c r="B5421" s="272" t="s">
        <v>10733</v>
      </c>
      <c r="C5421" s="272" t="s">
        <v>10579</v>
      </c>
      <c r="D5421" s="272" t="s">
        <v>12639</v>
      </c>
      <c r="E5421" s="273" t="s">
        <v>7087</v>
      </c>
      <c r="F5421" s="272" t="s">
        <v>7087</v>
      </c>
      <c r="G5421" s="272">
        <v>91173</v>
      </c>
      <c r="H5421" s="272" t="s">
        <v>12674</v>
      </c>
      <c r="I5421" s="272" t="s">
        <v>261</v>
      </c>
      <c r="J5421" s="272" t="s">
        <v>7147</v>
      </c>
      <c r="K5421" s="273">
        <v>4.07</v>
      </c>
      <c r="L5421" s="272" t="s">
        <v>7090</v>
      </c>
    </row>
    <row r="5422" spans="1:12">
      <c r="A5422" s="272" t="s">
        <v>10732</v>
      </c>
      <c r="B5422" s="272" t="s">
        <v>10733</v>
      </c>
      <c r="C5422" s="272" t="s">
        <v>10579</v>
      </c>
      <c r="D5422" s="272" t="s">
        <v>12639</v>
      </c>
      <c r="E5422" s="273" t="s">
        <v>7087</v>
      </c>
      <c r="F5422" s="272" t="s">
        <v>7087</v>
      </c>
      <c r="G5422" s="272">
        <v>91174</v>
      </c>
      <c r="H5422" s="272" t="s">
        <v>12675</v>
      </c>
      <c r="I5422" s="272" t="s">
        <v>261</v>
      </c>
      <c r="J5422" s="272" t="s">
        <v>7147</v>
      </c>
      <c r="K5422" s="273">
        <v>7.15</v>
      </c>
      <c r="L5422" s="272" t="s">
        <v>7090</v>
      </c>
    </row>
    <row r="5423" spans="1:12">
      <c r="A5423" s="272" t="s">
        <v>10732</v>
      </c>
      <c r="B5423" s="272" t="s">
        <v>10733</v>
      </c>
      <c r="C5423" s="272" t="s">
        <v>10579</v>
      </c>
      <c r="D5423" s="272" t="s">
        <v>12639</v>
      </c>
      <c r="E5423" s="273" t="s">
        <v>7087</v>
      </c>
      <c r="F5423" s="272" t="s">
        <v>7087</v>
      </c>
      <c r="G5423" s="272">
        <v>91175</v>
      </c>
      <c r="H5423" s="272" t="s">
        <v>12676</v>
      </c>
      <c r="I5423" s="272" t="s">
        <v>261</v>
      </c>
      <c r="J5423" s="272" t="s">
        <v>7147</v>
      </c>
      <c r="K5423" s="273">
        <v>11.17</v>
      </c>
      <c r="L5423" s="272" t="s">
        <v>7090</v>
      </c>
    </row>
    <row r="5424" spans="1:12">
      <c r="A5424" s="272" t="s">
        <v>10732</v>
      </c>
      <c r="B5424" s="272" t="s">
        <v>10733</v>
      </c>
      <c r="C5424" s="272" t="s">
        <v>10579</v>
      </c>
      <c r="D5424" s="272" t="s">
        <v>12639</v>
      </c>
      <c r="E5424" s="273" t="s">
        <v>7087</v>
      </c>
      <c r="F5424" s="272" t="s">
        <v>7087</v>
      </c>
      <c r="G5424" s="272">
        <v>91176</v>
      </c>
      <c r="H5424" s="272" t="s">
        <v>12677</v>
      </c>
      <c r="I5424" s="272" t="s">
        <v>261</v>
      </c>
      <c r="J5424" s="272" t="s">
        <v>7147</v>
      </c>
      <c r="K5424" s="273">
        <v>18.149999999999999</v>
      </c>
      <c r="L5424" s="272" t="s">
        <v>7090</v>
      </c>
    </row>
    <row r="5425" spans="1:12">
      <c r="A5425" s="272" t="s">
        <v>10732</v>
      </c>
      <c r="B5425" s="272" t="s">
        <v>10733</v>
      </c>
      <c r="C5425" s="272" t="s">
        <v>10579</v>
      </c>
      <c r="D5425" s="272" t="s">
        <v>12639</v>
      </c>
      <c r="E5425" s="273" t="s">
        <v>7087</v>
      </c>
      <c r="F5425" s="272" t="s">
        <v>7087</v>
      </c>
      <c r="G5425" s="272">
        <v>91179</v>
      </c>
      <c r="H5425" s="272" t="s">
        <v>12678</v>
      </c>
      <c r="I5425" s="272" t="s">
        <v>261</v>
      </c>
      <c r="J5425" s="272" t="s">
        <v>7147</v>
      </c>
      <c r="K5425" s="273">
        <v>18.149999999999999</v>
      </c>
      <c r="L5425" s="272" t="s">
        <v>7090</v>
      </c>
    </row>
    <row r="5426" spans="1:12">
      <c r="A5426" s="272" t="s">
        <v>10732</v>
      </c>
      <c r="B5426" s="272" t="s">
        <v>10733</v>
      </c>
      <c r="C5426" s="272" t="s">
        <v>10579</v>
      </c>
      <c r="D5426" s="272" t="s">
        <v>12639</v>
      </c>
      <c r="E5426" s="273" t="s">
        <v>7087</v>
      </c>
      <c r="F5426" s="272" t="s">
        <v>7087</v>
      </c>
      <c r="G5426" s="272">
        <v>91180</v>
      </c>
      <c r="H5426" s="272" t="s">
        <v>12679</v>
      </c>
      <c r="I5426" s="272" t="s">
        <v>261</v>
      </c>
      <c r="J5426" s="272" t="s">
        <v>7147</v>
      </c>
      <c r="K5426" s="273">
        <v>24.33</v>
      </c>
      <c r="L5426" s="272" t="s">
        <v>7090</v>
      </c>
    </row>
    <row r="5427" spans="1:12">
      <c r="A5427" s="272" t="s">
        <v>10732</v>
      </c>
      <c r="B5427" s="272" t="s">
        <v>10733</v>
      </c>
      <c r="C5427" s="272" t="s">
        <v>10579</v>
      </c>
      <c r="D5427" s="272" t="s">
        <v>12639</v>
      </c>
      <c r="E5427" s="273" t="s">
        <v>7087</v>
      </c>
      <c r="F5427" s="272" t="s">
        <v>7087</v>
      </c>
      <c r="G5427" s="272">
        <v>91181</v>
      </c>
      <c r="H5427" s="272" t="s">
        <v>12680</v>
      </c>
      <c r="I5427" s="272" t="s">
        <v>261</v>
      </c>
      <c r="J5427" s="272" t="s">
        <v>7147</v>
      </c>
      <c r="K5427" s="273">
        <v>25.59</v>
      </c>
      <c r="L5427" s="272" t="s">
        <v>7090</v>
      </c>
    </row>
    <row r="5428" spans="1:12">
      <c r="A5428" s="272" t="s">
        <v>10732</v>
      </c>
      <c r="B5428" s="272" t="s">
        <v>10733</v>
      </c>
      <c r="C5428" s="272" t="s">
        <v>10579</v>
      </c>
      <c r="D5428" s="272" t="s">
        <v>12639</v>
      </c>
      <c r="E5428" s="273" t="s">
        <v>7087</v>
      </c>
      <c r="F5428" s="272" t="s">
        <v>7087</v>
      </c>
      <c r="G5428" s="272">
        <v>91182</v>
      </c>
      <c r="H5428" s="272" t="s">
        <v>12681</v>
      </c>
      <c r="I5428" s="272" t="s">
        <v>261</v>
      </c>
      <c r="J5428" s="272" t="s">
        <v>7089</v>
      </c>
      <c r="K5428" s="273">
        <v>25.22</v>
      </c>
      <c r="L5428" s="272" t="s">
        <v>7090</v>
      </c>
    </row>
    <row r="5429" spans="1:12">
      <c r="A5429" s="272" t="s">
        <v>10732</v>
      </c>
      <c r="B5429" s="272" t="s">
        <v>10733</v>
      </c>
      <c r="C5429" s="272" t="s">
        <v>10579</v>
      </c>
      <c r="D5429" s="272" t="s">
        <v>12639</v>
      </c>
      <c r="E5429" s="273" t="s">
        <v>7087</v>
      </c>
      <c r="F5429" s="272" t="s">
        <v>7087</v>
      </c>
      <c r="G5429" s="272">
        <v>91185</v>
      </c>
      <c r="H5429" s="272" t="s">
        <v>12682</v>
      </c>
      <c r="I5429" s="272" t="s">
        <v>261</v>
      </c>
      <c r="J5429" s="272" t="s">
        <v>7089</v>
      </c>
      <c r="K5429" s="273">
        <v>25.22</v>
      </c>
      <c r="L5429" s="272" t="s">
        <v>7090</v>
      </c>
    </row>
    <row r="5430" spans="1:12">
      <c r="A5430" s="272" t="s">
        <v>10732</v>
      </c>
      <c r="B5430" s="272" t="s">
        <v>10733</v>
      </c>
      <c r="C5430" s="272" t="s">
        <v>10579</v>
      </c>
      <c r="D5430" s="272" t="s">
        <v>12639</v>
      </c>
      <c r="E5430" s="273" t="s">
        <v>7087</v>
      </c>
      <c r="F5430" s="272" t="s">
        <v>7087</v>
      </c>
      <c r="G5430" s="272">
        <v>91186</v>
      </c>
      <c r="H5430" s="272" t="s">
        <v>12683</v>
      </c>
      <c r="I5430" s="272" t="s">
        <v>261</v>
      </c>
      <c r="J5430" s="272" t="s">
        <v>7089</v>
      </c>
      <c r="K5430" s="273">
        <v>27.77</v>
      </c>
      <c r="L5430" s="272" t="s">
        <v>7090</v>
      </c>
    </row>
    <row r="5431" spans="1:12">
      <c r="A5431" s="272" t="s">
        <v>10732</v>
      </c>
      <c r="B5431" s="272" t="s">
        <v>10733</v>
      </c>
      <c r="C5431" s="272" t="s">
        <v>10579</v>
      </c>
      <c r="D5431" s="272" t="s">
        <v>12639</v>
      </c>
      <c r="E5431" s="273" t="s">
        <v>7087</v>
      </c>
      <c r="F5431" s="272" t="s">
        <v>7087</v>
      </c>
      <c r="G5431" s="272">
        <v>91187</v>
      </c>
      <c r="H5431" s="272" t="s">
        <v>12684</v>
      </c>
      <c r="I5431" s="272" t="s">
        <v>261</v>
      </c>
      <c r="J5431" s="272" t="s">
        <v>7089</v>
      </c>
      <c r="K5431" s="273">
        <v>24.95</v>
      </c>
      <c r="L5431" s="272" t="s">
        <v>7090</v>
      </c>
    </row>
    <row r="5432" spans="1:12">
      <c r="A5432" s="272" t="s">
        <v>10732</v>
      </c>
      <c r="B5432" s="272" t="s">
        <v>10733</v>
      </c>
      <c r="C5432" s="272" t="s">
        <v>10579</v>
      </c>
      <c r="D5432" s="272" t="s">
        <v>12639</v>
      </c>
      <c r="E5432" s="273" t="s">
        <v>7087</v>
      </c>
      <c r="F5432" s="272" t="s">
        <v>7087</v>
      </c>
      <c r="G5432" s="272">
        <v>91188</v>
      </c>
      <c r="H5432" s="272" t="s">
        <v>12685</v>
      </c>
      <c r="I5432" s="272" t="s">
        <v>17</v>
      </c>
      <c r="J5432" s="272" t="s">
        <v>7089</v>
      </c>
      <c r="K5432" s="273">
        <v>13.43</v>
      </c>
      <c r="L5432" s="272" t="s">
        <v>7090</v>
      </c>
    </row>
    <row r="5433" spans="1:12">
      <c r="A5433" s="272" t="s">
        <v>10732</v>
      </c>
      <c r="B5433" s="272" t="s">
        <v>10733</v>
      </c>
      <c r="C5433" s="272" t="s">
        <v>10579</v>
      </c>
      <c r="D5433" s="272" t="s">
        <v>12639</v>
      </c>
      <c r="E5433" s="273" t="s">
        <v>7087</v>
      </c>
      <c r="F5433" s="272" t="s">
        <v>7087</v>
      </c>
      <c r="G5433" s="272">
        <v>91189</v>
      </c>
      <c r="H5433" s="272" t="s">
        <v>12686</v>
      </c>
      <c r="I5433" s="272" t="s">
        <v>17</v>
      </c>
      <c r="J5433" s="272" t="s">
        <v>7089</v>
      </c>
      <c r="K5433" s="273">
        <v>73.42</v>
      </c>
      <c r="L5433" s="272" t="s">
        <v>7090</v>
      </c>
    </row>
    <row r="5434" spans="1:12">
      <c r="A5434" s="272" t="s">
        <v>10732</v>
      </c>
      <c r="B5434" s="272" t="s">
        <v>10733</v>
      </c>
      <c r="C5434" s="272" t="s">
        <v>10579</v>
      </c>
      <c r="D5434" s="272" t="s">
        <v>12639</v>
      </c>
      <c r="E5434" s="273" t="s">
        <v>7087</v>
      </c>
      <c r="F5434" s="272" t="s">
        <v>7087</v>
      </c>
      <c r="G5434" s="272">
        <v>91190</v>
      </c>
      <c r="H5434" s="272" t="s">
        <v>12687</v>
      </c>
      <c r="I5434" s="272" t="s">
        <v>17</v>
      </c>
      <c r="J5434" s="272" t="s">
        <v>7147</v>
      </c>
      <c r="K5434" s="273">
        <v>10.59</v>
      </c>
      <c r="L5434" s="272" t="s">
        <v>7090</v>
      </c>
    </row>
    <row r="5435" spans="1:12">
      <c r="A5435" s="272" t="s">
        <v>10732</v>
      </c>
      <c r="B5435" s="272" t="s">
        <v>10733</v>
      </c>
      <c r="C5435" s="272" t="s">
        <v>10579</v>
      </c>
      <c r="D5435" s="272" t="s">
        <v>12639</v>
      </c>
      <c r="E5435" s="273" t="s">
        <v>7087</v>
      </c>
      <c r="F5435" s="272" t="s">
        <v>7087</v>
      </c>
      <c r="G5435" s="272">
        <v>91191</v>
      </c>
      <c r="H5435" s="272" t="s">
        <v>12688</v>
      </c>
      <c r="I5435" s="272" t="s">
        <v>17</v>
      </c>
      <c r="J5435" s="272" t="s">
        <v>7147</v>
      </c>
      <c r="K5435" s="273">
        <v>14.51</v>
      </c>
      <c r="L5435" s="272" t="s">
        <v>7090</v>
      </c>
    </row>
    <row r="5436" spans="1:12">
      <c r="A5436" s="272" t="s">
        <v>10732</v>
      </c>
      <c r="B5436" s="272" t="s">
        <v>10733</v>
      </c>
      <c r="C5436" s="272" t="s">
        <v>10579</v>
      </c>
      <c r="D5436" s="272" t="s">
        <v>12639</v>
      </c>
      <c r="E5436" s="273" t="s">
        <v>7087</v>
      </c>
      <c r="F5436" s="272" t="s">
        <v>7087</v>
      </c>
      <c r="G5436" s="272">
        <v>91192</v>
      </c>
      <c r="H5436" s="272" t="s">
        <v>12689</v>
      </c>
      <c r="I5436" s="272" t="s">
        <v>17</v>
      </c>
      <c r="J5436" s="272" t="s">
        <v>7147</v>
      </c>
      <c r="K5436" s="273">
        <v>21.54</v>
      </c>
      <c r="L5436" s="272" t="s">
        <v>7090</v>
      </c>
    </row>
    <row r="5437" spans="1:12">
      <c r="A5437" s="272" t="s">
        <v>10732</v>
      </c>
      <c r="B5437" s="272" t="s">
        <v>10733</v>
      </c>
      <c r="C5437" s="272" t="s">
        <v>10579</v>
      </c>
      <c r="D5437" s="272" t="s">
        <v>12639</v>
      </c>
      <c r="E5437" s="273" t="s">
        <v>7087</v>
      </c>
      <c r="F5437" s="272" t="s">
        <v>7087</v>
      </c>
      <c r="G5437" s="272">
        <v>91222</v>
      </c>
      <c r="H5437" s="272" t="s">
        <v>12690</v>
      </c>
      <c r="I5437" s="272" t="s">
        <v>261</v>
      </c>
      <c r="J5437" s="272" t="s">
        <v>7147</v>
      </c>
      <c r="K5437" s="273">
        <v>9.06</v>
      </c>
      <c r="L5437" s="272" t="s">
        <v>7090</v>
      </c>
    </row>
    <row r="5438" spans="1:12">
      <c r="A5438" s="272" t="s">
        <v>10732</v>
      </c>
      <c r="B5438" s="272" t="s">
        <v>10733</v>
      </c>
      <c r="C5438" s="272" t="s">
        <v>10579</v>
      </c>
      <c r="D5438" s="272" t="s">
        <v>12639</v>
      </c>
      <c r="E5438" s="273" t="s">
        <v>7087</v>
      </c>
      <c r="F5438" s="272" t="s">
        <v>7087</v>
      </c>
      <c r="G5438" s="272">
        <v>94480</v>
      </c>
      <c r="H5438" s="272" t="s">
        <v>12691</v>
      </c>
      <c r="I5438" s="272" t="s">
        <v>17</v>
      </c>
      <c r="J5438" s="272" t="s">
        <v>7089</v>
      </c>
      <c r="K5438" s="274">
        <v>2895.33</v>
      </c>
      <c r="L5438" s="272" t="s">
        <v>7090</v>
      </c>
    </row>
    <row r="5439" spans="1:12">
      <c r="A5439" s="272" t="s">
        <v>10732</v>
      </c>
      <c r="B5439" s="272" t="s">
        <v>10733</v>
      </c>
      <c r="C5439" s="272" t="s">
        <v>10579</v>
      </c>
      <c r="D5439" s="272" t="s">
        <v>12639</v>
      </c>
      <c r="E5439" s="273" t="s">
        <v>7087</v>
      </c>
      <c r="F5439" s="272" t="s">
        <v>7087</v>
      </c>
      <c r="G5439" s="272">
        <v>94481</v>
      </c>
      <c r="H5439" s="272" t="s">
        <v>12692</v>
      </c>
      <c r="I5439" s="272" t="s">
        <v>17</v>
      </c>
      <c r="J5439" s="272" t="s">
        <v>7089</v>
      </c>
      <c r="K5439" s="274">
        <v>2031.55</v>
      </c>
      <c r="L5439" s="272" t="s">
        <v>7090</v>
      </c>
    </row>
    <row r="5440" spans="1:12">
      <c r="A5440" s="272" t="s">
        <v>10732</v>
      </c>
      <c r="B5440" s="272" t="s">
        <v>10733</v>
      </c>
      <c r="C5440" s="272" t="s">
        <v>10579</v>
      </c>
      <c r="D5440" s="272" t="s">
        <v>12639</v>
      </c>
      <c r="E5440" s="273" t="s">
        <v>7087</v>
      </c>
      <c r="F5440" s="272" t="s">
        <v>7087</v>
      </c>
      <c r="G5440" s="272">
        <v>94482</v>
      </c>
      <c r="H5440" s="272" t="s">
        <v>12693</v>
      </c>
      <c r="I5440" s="272" t="s">
        <v>17</v>
      </c>
      <c r="J5440" s="272" t="s">
        <v>7089</v>
      </c>
      <c r="K5440" s="274">
        <v>1600.05</v>
      </c>
      <c r="L5440" s="272" t="s">
        <v>7090</v>
      </c>
    </row>
    <row r="5441" spans="1:12">
      <c r="A5441" s="272" t="s">
        <v>10732</v>
      </c>
      <c r="B5441" s="272" t="s">
        <v>10733</v>
      </c>
      <c r="C5441" s="272" t="s">
        <v>10579</v>
      </c>
      <c r="D5441" s="272" t="s">
        <v>12639</v>
      </c>
      <c r="E5441" s="273" t="s">
        <v>7087</v>
      </c>
      <c r="F5441" s="272" t="s">
        <v>7087</v>
      </c>
      <c r="G5441" s="272">
        <v>94483</v>
      </c>
      <c r="H5441" s="272" t="s">
        <v>12694</v>
      </c>
      <c r="I5441" s="272" t="s">
        <v>17</v>
      </c>
      <c r="J5441" s="272" t="s">
        <v>7089</v>
      </c>
      <c r="K5441" s="274">
        <v>1345.21</v>
      </c>
      <c r="L5441" s="272" t="s">
        <v>7090</v>
      </c>
    </row>
    <row r="5442" spans="1:12">
      <c r="A5442" s="272" t="s">
        <v>10732</v>
      </c>
      <c r="B5442" s="272" t="s">
        <v>10733</v>
      </c>
      <c r="C5442" s="272" t="s">
        <v>10579</v>
      </c>
      <c r="D5442" s="272" t="s">
        <v>12639</v>
      </c>
      <c r="E5442" s="273" t="s">
        <v>7087</v>
      </c>
      <c r="F5442" s="272" t="s">
        <v>7087</v>
      </c>
      <c r="G5442" s="272">
        <v>95541</v>
      </c>
      <c r="H5442" s="272" t="s">
        <v>12695</v>
      </c>
      <c r="I5442" s="272" t="s">
        <v>17</v>
      </c>
      <c r="J5442" s="272" t="s">
        <v>7147</v>
      </c>
      <c r="K5442" s="273">
        <v>23.88</v>
      </c>
      <c r="L5442" s="272" t="s">
        <v>7090</v>
      </c>
    </row>
    <row r="5443" spans="1:12">
      <c r="A5443" s="272" t="s">
        <v>10732</v>
      </c>
      <c r="B5443" s="272" t="s">
        <v>10733</v>
      </c>
      <c r="C5443" s="272" t="s">
        <v>10579</v>
      </c>
      <c r="D5443" s="272" t="s">
        <v>12639</v>
      </c>
      <c r="E5443" s="273" t="s">
        <v>7087</v>
      </c>
      <c r="F5443" s="272" t="s">
        <v>7087</v>
      </c>
      <c r="G5443" s="272">
        <v>96559</v>
      </c>
      <c r="H5443" s="272" t="s">
        <v>12696</v>
      </c>
      <c r="I5443" s="272" t="s">
        <v>38</v>
      </c>
      <c r="J5443" s="272" t="s">
        <v>7089</v>
      </c>
      <c r="K5443" s="273">
        <v>40.56</v>
      </c>
      <c r="L5443" s="272" t="s">
        <v>7090</v>
      </c>
    </row>
    <row r="5444" spans="1:12">
      <c r="A5444" s="272" t="s">
        <v>10732</v>
      </c>
      <c r="B5444" s="272" t="s">
        <v>10733</v>
      </c>
      <c r="C5444" s="272" t="s">
        <v>10579</v>
      </c>
      <c r="D5444" s="272" t="s">
        <v>12639</v>
      </c>
      <c r="E5444" s="273" t="s">
        <v>7087</v>
      </c>
      <c r="F5444" s="272" t="s">
        <v>7087</v>
      </c>
      <c r="G5444" s="272">
        <v>96560</v>
      </c>
      <c r="H5444" s="272" t="s">
        <v>12697</v>
      </c>
      <c r="I5444" s="272" t="s">
        <v>38</v>
      </c>
      <c r="J5444" s="272" t="s">
        <v>7089</v>
      </c>
      <c r="K5444" s="273">
        <v>37.549999999999997</v>
      </c>
      <c r="L5444" s="272" t="s">
        <v>7090</v>
      </c>
    </row>
    <row r="5445" spans="1:12">
      <c r="A5445" s="272" t="s">
        <v>10732</v>
      </c>
      <c r="B5445" s="272" t="s">
        <v>10733</v>
      </c>
      <c r="C5445" s="272" t="s">
        <v>10579</v>
      </c>
      <c r="D5445" s="272" t="s">
        <v>12639</v>
      </c>
      <c r="E5445" s="273" t="s">
        <v>7087</v>
      </c>
      <c r="F5445" s="272" t="s">
        <v>7087</v>
      </c>
      <c r="G5445" s="272">
        <v>96562</v>
      </c>
      <c r="H5445" s="272" t="s">
        <v>12698</v>
      </c>
      <c r="I5445" s="272" t="s">
        <v>261</v>
      </c>
      <c r="J5445" s="272" t="s">
        <v>7089</v>
      </c>
      <c r="K5445" s="273">
        <v>58.08</v>
      </c>
      <c r="L5445" s="272" t="s">
        <v>7090</v>
      </c>
    </row>
    <row r="5446" spans="1:12">
      <c r="A5446" s="272" t="s">
        <v>10732</v>
      </c>
      <c r="B5446" s="272" t="s">
        <v>10733</v>
      </c>
      <c r="C5446" s="272" t="s">
        <v>10579</v>
      </c>
      <c r="D5446" s="272" t="s">
        <v>12639</v>
      </c>
      <c r="E5446" s="273" t="s">
        <v>7087</v>
      </c>
      <c r="F5446" s="272" t="s">
        <v>7087</v>
      </c>
      <c r="G5446" s="272">
        <v>96563</v>
      </c>
      <c r="H5446" s="272" t="s">
        <v>12699</v>
      </c>
      <c r="I5446" s="272" t="s">
        <v>261</v>
      </c>
      <c r="J5446" s="272" t="s">
        <v>7089</v>
      </c>
      <c r="K5446" s="273">
        <v>67.569999999999993</v>
      </c>
      <c r="L5446" s="272" t="s">
        <v>7090</v>
      </c>
    </row>
    <row r="5447" spans="1:12">
      <c r="A5447" s="272" t="s">
        <v>10732</v>
      </c>
      <c r="B5447" s="272" t="s">
        <v>10733</v>
      </c>
      <c r="C5447" s="272" t="s">
        <v>10579</v>
      </c>
      <c r="D5447" s="272" t="s">
        <v>12639</v>
      </c>
      <c r="E5447" s="273" t="s">
        <v>7087</v>
      </c>
      <c r="F5447" s="272" t="s">
        <v>7087</v>
      </c>
      <c r="G5447" s="272">
        <v>100128</v>
      </c>
      <c r="H5447" s="272" t="s">
        <v>12700</v>
      </c>
      <c r="I5447" s="272" t="s">
        <v>17</v>
      </c>
      <c r="J5447" s="272" t="s">
        <v>7089</v>
      </c>
      <c r="K5447" s="274">
        <v>1434.39</v>
      </c>
      <c r="L5447" s="272" t="s">
        <v>7090</v>
      </c>
    </row>
    <row r="5448" spans="1:12">
      <c r="A5448" s="272" t="s">
        <v>10732</v>
      </c>
      <c r="B5448" s="272" t="s">
        <v>10733</v>
      </c>
      <c r="C5448" s="272" t="s">
        <v>10579</v>
      </c>
      <c r="D5448" s="272" t="s">
        <v>12639</v>
      </c>
      <c r="E5448" s="273" t="s">
        <v>7087</v>
      </c>
      <c r="F5448" s="272" t="s">
        <v>7087</v>
      </c>
      <c r="G5448" s="272">
        <v>101802</v>
      </c>
      <c r="H5448" s="272" t="s">
        <v>12701</v>
      </c>
      <c r="I5448" s="272" t="s">
        <v>17</v>
      </c>
      <c r="J5448" s="272" t="s">
        <v>7089</v>
      </c>
      <c r="K5448" s="274">
        <v>1548.64</v>
      </c>
      <c r="L5448" s="272" t="s">
        <v>7090</v>
      </c>
    </row>
    <row r="5449" spans="1:12">
      <c r="A5449" s="272" t="s">
        <v>10732</v>
      </c>
      <c r="B5449" s="272" t="s">
        <v>10733</v>
      </c>
      <c r="C5449" s="272" t="s">
        <v>10579</v>
      </c>
      <c r="D5449" s="272" t="s">
        <v>12639</v>
      </c>
      <c r="E5449" s="273" t="s">
        <v>7087</v>
      </c>
      <c r="F5449" s="272" t="s">
        <v>7087</v>
      </c>
      <c r="G5449" s="272">
        <v>101803</v>
      </c>
      <c r="H5449" s="272" t="s">
        <v>12702</v>
      </c>
      <c r="I5449" s="272" t="s">
        <v>17</v>
      </c>
      <c r="J5449" s="272" t="s">
        <v>7089</v>
      </c>
      <c r="K5449" s="273">
        <v>990.93</v>
      </c>
      <c r="L5449" s="272" t="s">
        <v>7090</v>
      </c>
    </row>
    <row r="5450" spans="1:12">
      <c r="A5450" s="272" t="s">
        <v>10732</v>
      </c>
      <c r="B5450" s="272" t="s">
        <v>10733</v>
      </c>
      <c r="C5450" s="272" t="s">
        <v>10579</v>
      </c>
      <c r="D5450" s="272" t="s">
        <v>12639</v>
      </c>
      <c r="E5450" s="273" t="s">
        <v>7087</v>
      </c>
      <c r="F5450" s="272" t="s">
        <v>7087</v>
      </c>
      <c r="G5450" s="272">
        <v>101804</v>
      </c>
      <c r="H5450" s="272" t="s">
        <v>12703</v>
      </c>
      <c r="I5450" s="272" t="s">
        <v>17</v>
      </c>
      <c r="J5450" s="272" t="s">
        <v>7089</v>
      </c>
      <c r="K5450" s="274">
        <v>1252.71</v>
      </c>
      <c r="L5450" s="272" t="s">
        <v>7090</v>
      </c>
    </row>
    <row r="5451" spans="1:12">
      <c r="A5451" s="272" t="s">
        <v>10732</v>
      </c>
      <c r="B5451" s="272" t="s">
        <v>10733</v>
      </c>
      <c r="C5451" s="272" t="s">
        <v>10579</v>
      </c>
      <c r="D5451" s="272" t="s">
        <v>12639</v>
      </c>
      <c r="E5451" s="273" t="s">
        <v>7087</v>
      </c>
      <c r="F5451" s="272" t="s">
        <v>7087</v>
      </c>
      <c r="G5451" s="272">
        <v>101805</v>
      </c>
      <c r="H5451" s="272" t="s">
        <v>12704</v>
      </c>
      <c r="I5451" s="272" t="s">
        <v>17</v>
      </c>
      <c r="J5451" s="272" t="s">
        <v>7089</v>
      </c>
      <c r="K5451" s="274">
        <v>1598.13</v>
      </c>
      <c r="L5451" s="272" t="s">
        <v>7090</v>
      </c>
    </row>
    <row r="5452" spans="1:12">
      <c r="A5452" s="272" t="s">
        <v>10732</v>
      </c>
      <c r="B5452" s="272" t="s">
        <v>10733</v>
      </c>
      <c r="C5452" s="272" t="s">
        <v>10579</v>
      </c>
      <c r="D5452" s="272" t="s">
        <v>12639</v>
      </c>
      <c r="E5452" s="273" t="s">
        <v>7087</v>
      </c>
      <c r="F5452" s="272" t="s">
        <v>7087</v>
      </c>
      <c r="G5452" s="272">
        <v>102111</v>
      </c>
      <c r="H5452" s="272" t="s">
        <v>12705</v>
      </c>
      <c r="I5452" s="272" t="s">
        <v>17</v>
      </c>
      <c r="J5452" s="272" t="s">
        <v>7089</v>
      </c>
      <c r="K5452" s="273">
        <v>949.37</v>
      </c>
      <c r="L5452" s="272" t="s">
        <v>7090</v>
      </c>
    </row>
    <row r="5453" spans="1:12">
      <c r="A5453" s="272" t="s">
        <v>10732</v>
      </c>
      <c r="B5453" s="272" t="s">
        <v>10733</v>
      </c>
      <c r="C5453" s="272" t="s">
        <v>10579</v>
      </c>
      <c r="D5453" s="272" t="s">
        <v>12639</v>
      </c>
      <c r="E5453" s="273" t="s">
        <v>7087</v>
      </c>
      <c r="F5453" s="272" t="s">
        <v>7087</v>
      </c>
      <c r="G5453" s="272">
        <v>102112</v>
      </c>
      <c r="H5453" s="272" t="s">
        <v>12706</v>
      </c>
      <c r="I5453" s="272" t="s">
        <v>17</v>
      </c>
      <c r="J5453" s="272" t="s">
        <v>7089</v>
      </c>
      <c r="K5453" s="273">
        <v>142.55000000000001</v>
      </c>
      <c r="L5453" s="272" t="s">
        <v>7090</v>
      </c>
    </row>
    <row r="5454" spans="1:12">
      <c r="A5454" s="272" t="s">
        <v>10732</v>
      </c>
      <c r="B5454" s="272" t="s">
        <v>10733</v>
      </c>
      <c r="C5454" s="272" t="s">
        <v>10579</v>
      </c>
      <c r="D5454" s="272" t="s">
        <v>12639</v>
      </c>
      <c r="E5454" s="273" t="s">
        <v>7087</v>
      </c>
      <c r="F5454" s="272" t="s">
        <v>7087</v>
      </c>
      <c r="G5454" s="272">
        <v>102113</v>
      </c>
      <c r="H5454" s="272" t="s">
        <v>12707</v>
      </c>
      <c r="I5454" s="272" t="s">
        <v>17</v>
      </c>
      <c r="J5454" s="272" t="s">
        <v>7089</v>
      </c>
      <c r="K5454" s="274">
        <v>1506.15</v>
      </c>
      <c r="L5454" s="272" t="s">
        <v>7090</v>
      </c>
    </row>
    <row r="5455" spans="1:12">
      <c r="A5455" s="272" t="s">
        <v>10732</v>
      </c>
      <c r="B5455" s="272" t="s">
        <v>10733</v>
      </c>
      <c r="C5455" s="272" t="s">
        <v>10579</v>
      </c>
      <c r="D5455" s="272" t="s">
        <v>12639</v>
      </c>
      <c r="E5455" s="273" t="s">
        <v>7087</v>
      </c>
      <c r="F5455" s="272" t="s">
        <v>7087</v>
      </c>
      <c r="G5455" s="272">
        <v>102114</v>
      </c>
      <c r="H5455" s="272" t="s">
        <v>12708</v>
      </c>
      <c r="I5455" s="272" t="s">
        <v>17</v>
      </c>
      <c r="J5455" s="272" t="s">
        <v>7089</v>
      </c>
      <c r="K5455" s="273">
        <v>146.12</v>
      </c>
      <c r="L5455" s="272" t="s">
        <v>7090</v>
      </c>
    </row>
    <row r="5456" spans="1:12">
      <c r="A5456" s="272" t="s">
        <v>10732</v>
      </c>
      <c r="B5456" s="272" t="s">
        <v>10733</v>
      </c>
      <c r="C5456" s="272" t="s">
        <v>10579</v>
      </c>
      <c r="D5456" s="272" t="s">
        <v>12639</v>
      </c>
      <c r="E5456" s="273" t="s">
        <v>7087</v>
      </c>
      <c r="F5456" s="272" t="s">
        <v>7087</v>
      </c>
      <c r="G5456" s="272">
        <v>102115</v>
      </c>
      <c r="H5456" s="272" t="s">
        <v>12709</v>
      </c>
      <c r="I5456" s="272" t="s">
        <v>17</v>
      </c>
      <c r="J5456" s="272" t="s">
        <v>7089</v>
      </c>
      <c r="K5456" s="274">
        <v>2623.84</v>
      </c>
      <c r="L5456" s="272" t="s">
        <v>7090</v>
      </c>
    </row>
    <row r="5457" spans="1:12">
      <c r="A5457" s="272" t="s">
        <v>10732</v>
      </c>
      <c r="B5457" s="272" t="s">
        <v>10733</v>
      </c>
      <c r="C5457" s="272" t="s">
        <v>10579</v>
      </c>
      <c r="D5457" s="272" t="s">
        <v>12639</v>
      </c>
      <c r="E5457" s="273" t="s">
        <v>7087</v>
      </c>
      <c r="F5457" s="272" t="s">
        <v>7087</v>
      </c>
      <c r="G5457" s="272">
        <v>102116</v>
      </c>
      <c r="H5457" s="272" t="s">
        <v>12710</v>
      </c>
      <c r="I5457" s="272" t="s">
        <v>17</v>
      </c>
      <c r="J5457" s="272" t="s">
        <v>7089</v>
      </c>
      <c r="K5457" s="274">
        <v>1608.41</v>
      </c>
      <c r="L5457" s="272" t="s">
        <v>7090</v>
      </c>
    </row>
    <row r="5458" spans="1:12">
      <c r="A5458" s="272" t="s">
        <v>10732</v>
      </c>
      <c r="B5458" s="272" t="s">
        <v>10733</v>
      </c>
      <c r="C5458" s="272" t="s">
        <v>10579</v>
      </c>
      <c r="D5458" s="272" t="s">
        <v>12639</v>
      </c>
      <c r="E5458" s="273" t="s">
        <v>7087</v>
      </c>
      <c r="F5458" s="272" t="s">
        <v>7087</v>
      </c>
      <c r="G5458" s="272">
        <v>102117</v>
      </c>
      <c r="H5458" s="272" t="s">
        <v>12711</v>
      </c>
      <c r="I5458" s="272" t="s">
        <v>17</v>
      </c>
      <c r="J5458" s="272" t="s">
        <v>7089</v>
      </c>
      <c r="K5458" s="273">
        <v>150.46</v>
      </c>
      <c r="L5458" s="272" t="s">
        <v>7090</v>
      </c>
    </row>
    <row r="5459" spans="1:12">
      <c r="A5459" s="272" t="s">
        <v>10732</v>
      </c>
      <c r="B5459" s="272" t="s">
        <v>10733</v>
      </c>
      <c r="C5459" s="272" t="s">
        <v>10579</v>
      </c>
      <c r="D5459" s="272" t="s">
        <v>12639</v>
      </c>
      <c r="E5459" s="273" t="s">
        <v>7087</v>
      </c>
      <c r="F5459" s="272" t="s">
        <v>7087</v>
      </c>
      <c r="G5459" s="272">
        <v>102118</v>
      </c>
      <c r="H5459" s="272" t="s">
        <v>12712</v>
      </c>
      <c r="I5459" s="272" t="s">
        <v>17</v>
      </c>
      <c r="J5459" s="272" t="s">
        <v>7089</v>
      </c>
      <c r="K5459" s="274">
        <v>2188.5100000000002</v>
      </c>
      <c r="L5459" s="272" t="s">
        <v>7090</v>
      </c>
    </row>
    <row r="5460" spans="1:12">
      <c r="A5460" s="272" t="s">
        <v>10732</v>
      </c>
      <c r="B5460" s="272" t="s">
        <v>10733</v>
      </c>
      <c r="C5460" s="272" t="s">
        <v>10579</v>
      </c>
      <c r="D5460" s="272" t="s">
        <v>12639</v>
      </c>
      <c r="E5460" s="273" t="s">
        <v>7087</v>
      </c>
      <c r="F5460" s="272" t="s">
        <v>7087</v>
      </c>
      <c r="G5460" s="272">
        <v>102119</v>
      </c>
      <c r="H5460" s="272" t="s">
        <v>12713</v>
      </c>
      <c r="I5460" s="272" t="s">
        <v>17</v>
      </c>
      <c r="J5460" s="272" t="s">
        <v>7089</v>
      </c>
      <c r="K5460" s="273">
        <v>154.21</v>
      </c>
      <c r="L5460" s="272" t="s">
        <v>7090</v>
      </c>
    </row>
    <row r="5461" spans="1:12">
      <c r="A5461" s="272" t="s">
        <v>10732</v>
      </c>
      <c r="B5461" s="272" t="s">
        <v>10733</v>
      </c>
      <c r="C5461" s="272" t="s">
        <v>10579</v>
      </c>
      <c r="D5461" s="272" t="s">
        <v>12639</v>
      </c>
      <c r="E5461" s="273" t="s">
        <v>7087</v>
      </c>
      <c r="F5461" s="272" t="s">
        <v>7087</v>
      </c>
      <c r="G5461" s="272">
        <v>102121</v>
      </c>
      <c r="H5461" s="272" t="s">
        <v>12714</v>
      </c>
      <c r="I5461" s="272" t="s">
        <v>17</v>
      </c>
      <c r="J5461" s="272" t="s">
        <v>7089</v>
      </c>
      <c r="K5461" s="273">
        <v>193.28</v>
      </c>
      <c r="L5461" s="272" t="s">
        <v>7090</v>
      </c>
    </row>
    <row r="5462" spans="1:12">
      <c r="A5462" s="272" t="s">
        <v>10732</v>
      </c>
      <c r="B5462" s="272" t="s">
        <v>10733</v>
      </c>
      <c r="C5462" s="272" t="s">
        <v>10579</v>
      </c>
      <c r="D5462" s="272" t="s">
        <v>12639</v>
      </c>
      <c r="E5462" s="273" t="s">
        <v>7087</v>
      </c>
      <c r="F5462" s="272" t="s">
        <v>7087</v>
      </c>
      <c r="G5462" s="272">
        <v>102122</v>
      </c>
      <c r="H5462" s="272" t="s">
        <v>12715</v>
      </c>
      <c r="I5462" s="272" t="s">
        <v>17</v>
      </c>
      <c r="J5462" s="272" t="s">
        <v>7089</v>
      </c>
      <c r="K5462" s="274">
        <v>7379.09</v>
      </c>
      <c r="L5462" s="272" t="s">
        <v>7090</v>
      </c>
    </row>
    <row r="5463" spans="1:12">
      <c r="A5463" s="272" t="s">
        <v>10732</v>
      </c>
      <c r="B5463" s="272" t="s">
        <v>10733</v>
      </c>
      <c r="C5463" s="272" t="s">
        <v>10579</v>
      </c>
      <c r="D5463" s="272" t="s">
        <v>12639</v>
      </c>
      <c r="E5463" s="273" t="s">
        <v>7087</v>
      </c>
      <c r="F5463" s="272" t="s">
        <v>7087</v>
      </c>
      <c r="G5463" s="272">
        <v>102123</v>
      </c>
      <c r="H5463" s="272" t="s">
        <v>12716</v>
      </c>
      <c r="I5463" s="272" t="s">
        <v>17</v>
      </c>
      <c r="J5463" s="272" t="s">
        <v>7089</v>
      </c>
      <c r="K5463" s="273">
        <v>204.41</v>
      </c>
      <c r="L5463" s="272" t="s">
        <v>7090</v>
      </c>
    </row>
    <row r="5464" spans="1:12">
      <c r="A5464" s="272" t="s">
        <v>10732</v>
      </c>
      <c r="B5464" s="272" t="s">
        <v>10733</v>
      </c>
      <c r="C5464" s="272" t="s">
        <v>10579</v>
      </c>
      <c r="D5464" s="272" t="s">
        <v>12639</v>
      </c>
      <c r="E5464" s="273" t="s">
        <v>7087</v>
      </c>
      <c r="F5464" s="272" t="s">
        <v>7087</v>
      </c>
      <c r="G5464" s="272">
        <v>102136</v>
      </c>
      <c r="H5464" s="272" t="s">
        <v>12717</v>
      </c>
      <c r="I5464" s="272" t="s">
        <v>17</v>
      </c>
      <c r="J5464" s="272" t="s">
        <v>7147</v>
      </c>
      <c r="K5464" s="273">
        <v>73.55</v>
      </c>
      <c r="L5464" s="272" t="s">
        <v>7090</v>
      </c>
    </row>
    <row r="5465" spans="1:12">
      <c r="A5465" s="272" t="s">
        <v>10732</v>
      </c>
      <c r="B5465" s="272" t="s">
        <v>10733</v>
      </c>
      <c r="C5465" s="272" t="s">
        <v>10579</v>
      </c>
      <c r="D5465" s="272" t="s">
        <v>12639</v>
      </c>
      <c r="E5465" s="273" t="s">
        <v>7087</v>
      </c>
      <c r="F5465" s="272" t="s">
        <v>7087</v>
      </c>
      <c r="G5465" s="272">
        <v>102137</v>
      </c>
      <c r="H5465" s="272" t="s">
        <v>12718</v>
      </c>
      <c r="I5465" s="272" t="s">
        <v>17</v>
      </c>
      <c r="J5465" s="272" t="s">
        <v>7147</v>
      </c>
      <c r="K5465" s="273">
        <v>84.09</v>
      </c>
      <c r="L5465" s="272" t="s">
        <v>7090</v>
      </c>
    </row>
    <row r="5466" spans="1:12">
      <c r="A5466" s="272" t="s">
        <v>10732</v>
      </c>
      <c r="B5466" s="272" t="s">
        <v>10733</v>
      </c>
      <c r="C5466" s="272" t="s">
        <v>10579</v>
      </c>
      <c r="D5466" s="272" t="s">
        <v>12639</v>
      </c>
      <c r="E5466" s="273" t="s">
        <v>7087</v>
      </c>
      <c r="F5466" s="272" t="s">
        <v>7087</v>
      </c>
      <c r="G5466" s="272">
        <v>102138</v>
      </c>
      <c r="H5466" s="272" t="s">
        <v>12719</v>
      </c>
      <c r="I5466" s="272" t="s">
        <v>17</v>
      </c>
      <c r="J5466" s="272" t="s">
        <v>7089</v>
      </c>
      <c r="K5466" s="273">
        <v>222.54</v>
      </c>
      <c r="L5466" s="272" t="s">
        <v>7090</v>
      </c>
    </row>
    <row r="5467" spans="1:12">
      <c r="A5467" s="272" t="s">
        <v>10732</v>
      </c>
      <c r="B5467" s="272" t="s">
        <v>10733</v>
      </c>
      <c r="C5467" s="272" t="s">
        <v>10579</v>
      </c>
      <c r="D5467" s="272" t="s">
        <v>12639</v>
      </c>
      <c r="E5467" s="273" t="s">
        <v>7087</v>
      </c>
      <c r="F5467" s="272" t="s">
        <v>7087</v>
      </c>
      <c r="G5467" s="272">
        <v>103517</v>
      </c>
      <c r="H5467" s="272" t="s">
        <v>12720</v>
      </c>
      <c r="I5467" s="272" t="s">
        <v>17</v>
      </c>
      <c r="J5467" s="272" t="s">
        <v>7089</v>
      </c>
      <c r="K5467" s="274">
        <v>3592.04</v>
      </c>
      <c r="L5467" s="272" t="s">
        <v>7090</v>
      </c>
    </row>
    <row r="5468" spans="1:12">
      <c r="A5468" s="272" t="s">
        <v>10732</v>
      </c>
      <c r="B5468" s="272" t="s">
        <v>10733</v>
      </c>
      <c r="C5468" s="272" t="s">
        <v>10579</v>
      </c>
      <c r="D5468" s="272" t="s">
        <v>12639</v>
      </c>
      <c r="E5468" s="273" t="s">
        <v>7087</v>
      </c>
      <c r="F5468" s="272" t="s">
        <v>7087</v>
      </c>
      <c r="G5468" s="272">
        <v>103519</v>
      </c>
      <c r="H5468" s="272" t="s">
        <v>12721</v>
      </c>
      <c r="I5468" s="272" t="s">
        <v>17</v>
      </c>
      <c r="J5468" s="272" t="s">
        <v>7089</v>
      </c>
      <c r="K5468" s="273">
        <v>11.61</v>
      </c>
      <c r="L5468" s="272" t="s">
        <v>7090</v>
      </c>
    </row>
    <row r="5469" spans="1:12">
      <c r="A5469" s="272" t="s">
        <v>10732</v>
      </c>
      <c r="B5469" s="272" t="s">
        <v>10733</v>
      </c>
      <c r="C5469" s="272" t="s">
        <v>10579</v>
      </c>
      <c r="D5469" s="272" t="s">
        <v>12639</v>
      </c>
      <c r="E5469" s="273" t="s">
        <v>7087</v>
      </c>
      <c r="F5469" s="272" t="s">
        <v>7087</v>
      </c>
      <c r="G5469" s="272">
        <v>103520</v>
      </c>
      <c r="H5469" s="272" t="s">
        <v>12722</v>
      </c>
      <c r="I5469" s="272" t="s">
        <v>17</v>
      </c>
      <c r="J5469" s="272" t="s">
        <v>7089</v>
      </c>
      <c r="K5469" s="274">
        <v>5929.87</v>
      </c>
      <c r="L5469" s="272" t="s">
        <v>7090</v>
      </c>
    </row>
    <row r="5470" spans="1:12">
      <c r="A5470" s="272" t="s">
        <v>10732</v>
      </c>
      <c r="B5470" s="272" t="s">
        <v>10733</v>
      </c>
      <c r="C5470" s="272" t="s">
        <v>10579</v>
      </c>
      <c r="D5470" s="272" t="s">
        <v>12639</v>
      </c>
      <c r="E5470" s="273" t="s">
        <v>7087</v>
      </c>
      <c r="F5470" s="272" t="s">
        <v>7087</v>
      </c>
      <c r="G5470" s="272">
        <v>103521</v>
      </c>
      <c r="H5470" s="272" t="s">
        <v>12723</v>
      </c>
      <c r="I5470" s="272" t="s">
        <v>17</v>
      </c>
      <c r="J5470" s="272" t="s">
        <v>7089</v>
      </c>
      <c r="K5470" s="274">
        <v>7873.49</v>
      </c>
      <c r="L5470" s="272" t="s">
        <v>7090</v>
      </c>
    </row>
    <row r="5471" spans="1:12">
      <c r="A5471" s="272" t="s">
        <v>10732</v>
      </c>
      <c r="B5471" s="272" t="s">
        <v>10733</v>
      </c>
      <c r="C5471" s="272" t="s">
        <v>10579</v>
      </c>
      <c r="D5471" s="272" t="s">
        <v>12639</v>
      </c>
      <c r="E5471" s="273" t="s">
        <v>7087</v>
      </c>
      <c r="F5471" s="272" t="s">
        <v>7087</v>
      </c>
      <c r="G5471" s="272">
        <v>103522</v>
      </c>
      <c r="H5471" s="272" t="s">
        <v>12724</v>
      </c>
      <c r="I5471" s="272" t="s">
        <v>17</v>
      </c>
      <c r="J5471" s="272" t="s">
        <v>7089</v>
      </c>
      <c r="K5471" s="274">
        <v>7914.53</v>
      </c>
      <c r="L5471" s="272" t="s">
        <v>7090</v>
      </c>
    </row>
    <row r="5472" spans="1:12">
      <c r="A5472" s="272" t="s">
        <v>10732</v>
      </c>
      <c r="B5472" s="272" t="s">
        <v>10733</v>
      </c>
      <c r="C5472" s="272" t="s">
        <v>10579</v>
      </c>
      <c r="D5472" s="272" t="s">
        <v>12639</v>
      </c>
      <c r="E5472" s="273" t="s">
        <v>7087</v>
      </c>
      <c r="F5472" s="272" t="s">
        <v>7087</v>
      </c>
      <c r="G5472" s="272">
        <v>103523</v>
      </c>
      <c r="H5472" s="272" t="s">
        <v>12725</v>
      </c>
      <c r="I5472" s="272" t="s">
        <v>17</v>
      </c>
      <c r="J5472" s="272" t="s">
        <v>7089</v>
      </c>
      <c r="K5472" s="274">
        <v>11921.86</v>
      </c>
      <c r="L5472" s="272" t="s">
        <v>7090</v>
      </c>
    </row>
    <row r="5473" spans="1:12">
      <c r="A5473" s="272" t="s">
        <v>10732</v>
      </c>
      <c r="B5473" s="272" t="s">
        <v>10733</v>
      </c>
      <c r="C5473" s="272" t="s">
        <v>10579</v>
      </c>
      <c r="D5473" s="272" t="s">
        <v>12639</v>
      </c>
      <c r="E5473" s="273" t="s">
        <v>7087</v>
      </c>
      <c r="F5473" s="272" t="s">
        <v>7087</v>
      </c>
      <c r="G5473" s="272">
        <v>104660</v>
      </c>
      <c r="H5473" s="272" t="s">
        <v>12726</v>
      </c>
      <c r="I5473" s="272" t="s">
        <v>17</v>
      </c>
      <c r="J5473" s="272" t="s">
        <v>7089</v>
      </c>
      <c r="K5473" s="274">
        <v>1350.96</v>
      </c>
      <c r="L5473" s="272" t="s">
        <v>7090</v>
      </c>
    </row>
    <row r="5474" spans="1:12">
      <c r="A5474" s="272" t="s">
        <v>10732</v>
      </c>
      <c r="B5474" s="272" t="s">
        <v>10733</v>
      </c>
      <c r="C5474" s="272" t="s">
        <v>10579</v>
      </c>
      <c r="D5474" s="272" t="s">
        <v>12639</v>
      </c>
      <c r="E5474" s="273" t="s">
        <v>7087</v>
      </c>
      <c r="F5474" s="272" t="s">
        <v>7087</v>
      </c>
      <c r="G5474" s="272">
        <v>104661</v>
      </c>
      <c r="H5474" s="272" t="s">
        <v>12727</v>
      </c>
      <c r="I5474" s="272" t="s">
        <v>17</v>
      </c>
      <c r="J5474" s="272" t="s">
        <v>7089</v>
      </c>
      <c r="K5474" s="273">
        <v>601.19000000000005</v>
      </c>
      <c r="L5474" s="272" t="s">
        <v>7090</v>
      </c>
    </row>
    <row r="5475" spans="1:12">
      <c r="A5475" s="272" t="s">
        <v>10732</v>
      </c>
      <c r="B5475" s="272" t="s">
        <v>10733</v>
      </c>
      <c r="C5475" s="272" t="s">
        <v>10579</v>
      </c>
      <c r="D5475" s="272" t="s">
        <v>12639</v>
      </c>
      <c r="E5475" s="273" t="s">
        <v>7087</v>
      </c>
      <c r="F5475" s="272" t="s">
        <v>7087</v>
      </c>
      <c r="G5475" s="272">
        <v>104662</v>
      </c>
      <c r="H5475" s="272" t="s">
        <v>12728</v>
      </c>
      <c r="I5475" s="272" t="s">
        <v>17</v>
      </c>
      <c r="J5475" s="272" t="s">
        <v>7089</v>
      </c>
      <c r="K5475" s="273">
        <v>418.71</v>
      </c>
      <c r="L5475" s="272" t="s">
        <v>7090</v>
      </c>
    </row>
    <row r="5476" spans="1:12">
      <c r="A5476" s="272" t="s">
        <v>10732</v>
      </c>
      <c r="B5476" s="272" t="s">
        <v>10733</v>
      </c>
      <c r="C5476" s="272" t="s">
        <v>10579</v>
      </c>
      <c r="D5476" s="272" t="s">
        <v>12639</v>
      </c>
      <c r="E5476" s="273" t="s">
        <v>7087</v>
      </c>
      <c r="F5476" s="272" t="s">
        <v>7087</v>
      </c>
      <c r="G5476" s="272">
        <v>104663</v>
      </c>
      <c r="H5476" s="272" t="s">
        <v>12729</v>
      </c>
      <c r="I5476" s="272" t="s">
        <v>17</v>
      </c>
      <c r="J5476" s="272" t="s">
        <v>7089</v>
      </c>
      <c r="K5476" s="273">
        <v>520.16</v>
      </c>
      <c r="L5476" s="272" t="s">
        <v>7090</v>
      </c>
    </row>
    <row r="5477" spans="1:12">
      <c r="A5477" s="272" t="s">
        <v>10732</v>
      </c>
      <c r="B5477" s="272" t="s">
        <v>10733</v>
      </c>
      <c r="C5477" s="272" t="s">
        <v>10579</v>
      </c>
      <c r="D5477" s="272" t="s">
        <v>12639</v>
      </c>
      <c r="E5477" s="273" t="s">
        <v>7087</v>
      </c>
      <c r="F5477" s="272" t="s">
        <v>7087</v>
      </c>
      <c r="G5477" s="272">
        <v>104664</v>
      </c>
      <c r="H5477" s="272" t="s">
        <v>12730</v>
      </c>
      <c r="I5477" s="272" t="s">
        <v>17</v>
      </c>
      <c r="J5477" s="272" t="s">
        <v>7089</v>
      </c>
      <c r="K5477" s="273">
        <v>160.1</v>
      </c>
      <c r="L5477" s="272" t="s">
        <v>7090</v>
      </c>
    </row>
    <row r="5478" spans="1:12">
      <c r="A5478" s="272" t="s">
        <v>10732</v>
      </c>
      <c r="B5478" s="272" t="s">
        <v>10733</v>
      </c>
      <c r="C5478" s="272" t="s">
        <v>10579</v>
      </c>
      <c r="D5478" s="272" t="s">
        <v>12639</v>
      </c>
      <c r="E5478" s="273" t="s">
        <v>7087</v>
      </c>
      <c r="F5478" s="272" t="s">
        <v>7087</v>
      </c>
      <c r="G5478" s="272">
        <v>104665</v>
      </c>
      <c r="H5478" s="272" t="s">
        <v>12731</v>
      </c>
      <c r="I5478" s="272" t="s">
        <v>17</v>
      </c>
      <c r="J5478" s="272" t="s">
        <v>7089</v>
      </c>
      <c r="K5478" s="273">
        <v>670.22</v>
      </c>
      <c r="L5478" s="272" t="s">
        <v>7090</v>
      </c>
    </row>
    <row r="5479" spans="1:12">
      <c r="A5479" s="272" t="s">
        <v>10732</v>
      </c>
      <c r="B5479" s="272" t="s">
        <v>10733</v>
      </c>
      <c r="C5479" s="272" t="s">
        <v>10579</v>
      </c>
      <c r="D5479" s="272" t="s">
        <v>12639</v>
      </c>
      <c r="E5479" s="273" t="s">
        <v>7087</v>
      </c>
      <c r="F5479" s="272" t="s">
        <v>7087</v>
      </c>
      <c r="G5479" s="272">
        <v>104666</v>
      </c>
      <c r="H5479" s="272" t="s">
        <v>12732</v>
      </c>
      <c r="I5479" s="272" t="s">
        <v>17</v>
      </c>
      <c r="J5479" s="272" t="s">
        <v>7089</v>
      </c>
      <c r="K5479" s="273">
        <v>318.44</v>
      </c>
      <c r="L5479" s="272" t="s">
        <v>7090</v>
      </c>
    </row>
    <row r="5480" spans="1:12">
      <c r="A5480" s="272" t="s">
        <v>10732</v>
      </c>
      <c r="B5480" s="272" t="s">
        <v>10733</v>
      </c>
      <c r="C5480" s="272" t="s">
        <v>10579</v>
      </c>
      <c r="D5480" s="272" t="s">
        <v>12639</v>
      </c>
      <c r="E5480" s="273" t="s">
        <v>7087</v>
      </c>
      <c r="F5480" s="272" t="s">
        <v>7087</v>
      </c>
      <c r="G5480" s="272">
        <v>104671</v>
      </c>
      <c r="H5480" s="272" t="s">
        <v>12733</v>
      </c>
      <c r="I5480" s="272" t="s">
        <v>17</v>
      </c>
      <c r="J5480" s="272" t="s">
        <v>7089</v>
      </c>
      <c r="K5480" s="274">
        <v>1145.46</v>
      </c>
      <c r="L5480" s="272" t="s">
        <v>7090</v>
      </c>
    </row>
    <row r="5481" spans="1:12">
      <c r="A5481" s="272" t="s">
        <v>10732</v>
      </c>
      <c r="B5481" s="272" t="s">
        <v>10733</v>
      </c>
      <c r="C5481" s="272" t="s">
        <v>10579</v>
      </c>
      <c r="D5481" s="272" t="s">
        <v>12639</v>
      </c>
      <c r="E5481" s="273" t="s">
        <v>7087</v>
      </c>
      <c r="F5481" s="272" t="s">
        <v>7087</v>
      </c>
      <c r="G5481" s="272">
        <v>104672</v>
      </c>
      <c r="H5481" s="272" t="s">
        <v>12734</v>
      </c>
      <c r="I5481" s="272" t="s">
        <v>17</v>
      </c>
      <c r="J5481" s="272" t="s">
        <v>7089</v>
      </c>
      <c r="K5481" s="273">
        <v>424.08</v>
      </c>
      <c r="L5481" s="272" t="s">
        <v>7090</v>
      </c>
    </row>
    <row r="5482" spans="1:12">
      <c r="A5482" s="272" t="s">
        <v>10732</v>
      </c>
      <c r="B5482" s="272" t="s">
        <v>10733</v>
      </c>
      <c r="C5482" s="272" t="s">
        <v>10579</v>
      </c>
      <c r="D5482" s="272" t="s">
        <v>12639</v>
      </c>
      <c r="E5482" s="273" t="s">
        <v>7087</v>
      </c>
      <c r="F5482" s="272" t="s">
        <v>7087</v>
      </c>
      <c r="G5482" s="272">
        <v>104673</v>
      </c>
      <c r="H5482" s="272" t="s">
        <v>12735</v>
      </c>
      <c r="I5482" s="272" t="s">
        <v>17</v>
      </c>
      <c r="J5482" s="272" t="s">
        <v>7089</v>
      </c>
      <c r="K5482" s="273">
        <v>697.64</v>
      </c>
      <c r="L5482" s="272" t="s">
        <v>7090</v>
      </c>
    </row>
    <row r="5483" spans="1:12">
      <c r="A5483" s="272" t="s">
        <v>10732</v>
      </c>
      <c r="B5483" s="272" t="s">
        <v>10733</v>
      </c>
      <c r="C5483" s="272" t="s">
        <v>10579</v>
      </c>
      <c r="D5483" s="272" t="s">
        <v>12639</v>
      </c>
      <c r="E5483" s="273" t="s">
        <v>7087</v>
      </c>
      <c r="F5483" s="272" t="s">
        <v>7087</v>
      </c>
      <c r="G5483" s="272">
        <v>104676</v>
      </c>
      <c r="H5483" s="272" t="s">
        <v>12736</v>
      </c>
      <c r="I5483" s="272" t="s">
        <v>17</v>
      </c>
      <c r="J5483" s="272" t="s">
        <v>7089</v>
      </c>
      <c r="K5483" s="273">
        <v>387.93</v>
      </c>
      <c r="L5483" s="272" t="s">
        <v>7090</v>
      </c>
    </row>
    <row r="5484" spans="1:12">
      <c r="A5484" s="272" t="s">
        <v>10732</v>
      </c>
      <c r="B5484" s="272" t="s">
        <v>10733</v>
      </c>
      <c r="C5484" s="272" t="s">
        <v>10579</v>
      </c>
      <c r="D5484" s="272" t="s">
        <v>12639</v>
      </c>
      <c r="E5484" s="273" t="s">
        <v>7087</v>
      </c>
      <c r="F5484" s="272" t="s">
        <v>7087</v>
      </c>
      <c r="G5484" s="272">
        <v>104677</v>
      </c>
      <c r="H5484" s="272" t="s">
        <v>12737</v>
      </c>
      <c r="I5484" s="272" t="s">
        <v>17</v>
      </c>
      <c r="J5484" s="272" t="s">
        <v>7089</v>
      </c>
      <c r="K5484" s="273">
        <v>643.59</v>
      </c>
      <c r="L5484" s="272" t="s">
        <v>7090</v>
      </c>
    </row>
    <row r="5485" spans="1:12">
      <c r="A5485" s="272" t="s">
        <v>10732</v>
      </c>
      <c r="B5485" s="272" t="s">
        <v>10733</v>
      </c>
      <c r="C5485" s="272" t="s">
        <v>10579</v>
      </c>
      <c r="D5485" s="272" t="s">
        <v>12639</v>
      </c>
      <c r="E5485" s="273" t="s">
        <v>7087</v>
      </c>
      <c r="F5485" s="272" t="s">
        <v>7087</v>
      </c>
      <c r="G5485" s="272">
        <v>104678</v>
      </c>
      <c r="H5485" s="272" t="s">
        <v>12738</v>
      </c>
      <c r="I5485" s="272" t="s">
        <v>17</v>
      </c>
      <c r="J5485" s="272" t="s">
        <v>7089</v>
      </c>
      <c r="K5485" s="273">
        <v>153.84</v>
      </c>
      <c r="L5485" s="272" t="s">
        <v>7090</v>
      </c>
    </row>
    <row r="5486" spans="1:12">
      <c r="A5486" s="272" t="s">
        <v>10732</v>
      </c>
      <c r="B5486" s="272" t="s">
        <v>10733</v>
      </c>
      <c r="C5486" s="272" t="s">
        <v>10579</v>
      </c>
      <c r="D5486" s="272" t="s">
        <v>12639</v>
      </c>
      <c r="E5486" s="273" t="s">
        <v>7087</v>
      </c>
      <c r="F5486" s="272" t="s">
        <v>7087</v>
      </c>
      <c r="G5486" s="272">
        <v>104679</v>
      </c>
      <c r="H5486" s="272" t="s">
        <v>12739</v>
      </c>
      <c r="I5486" s="272" t="s">
        <v>17</v>
      </c>
      <c r="J5486" s="272" t="s">
        <v>7089</v>
      </c>
      <c r="K5486" s="273">
        <v>161.79</v>
      </c>
      <c r="L5486" s="272" t="s">
        <v>7090</v>
      </c>
    </row>
    <row r="5487" spans="1:12">
      <c r="A5487" s="272" t="s">
        <v>10732</v>
      </c>
      <c r="B5487" s="272" t="s">
        <v>10733</v>
      </c>
      <c r="C5487" s="272" t="s">
        <v>10579</v>
      </c>
      <c r="D5487" s="272" t="s">
        <v>12639</v>
      </c>
      <c r="E5487" s="273" t="s">
        <v>7087</v>
      </c>
      <c r="F5487" s="272" t="s">
        <v>7087</v>
      </c>
      <c r="G5487" s="272">
        <v>104767</v>
      </c>
      <c r="H5487" s="272" t="s">
        <v>12740</v>
      </c>
      <c r="I5487" s="272" t="s">
        <v>17</v>
      </c>
      <c r="J5487" s="272" t="s">
        <v>7147</v>
      </c>
      <c r="K5487" s="273">
        <v>0.63</v>
      </c>
      <c r="L5487" s="272" t="s">
        <v>7090</v>
      </c>
    </row>
    <row r="5488" spans="1:12">
      <c r="A5488" s="272" t="s">
        <v>10732</v>
      </c>
      <c r="B5488" s="272" t="s">
        <v>10733</v>
      </c>
      <c r="C5488" s="272" t="s">
        <v>10579</v>
      </c>
      <c r="D5488" s="272" t="s">
        <v>12639</v>
      </c>
      <c r="E5488" s="273" t="s">
        <v>7087</v>
      </c>
      <c r="F5488" s="272" t="s">
        <v>7087</v>
      </c>
      <c r="G5488" s="272">
        <v>104769</v>
      </c>
      <c r="H5488" s="272" t="s">
        <v>12741</v>
      </c>
      <c r="I5488" s="272" t="s">
        <v>17</v>
      </c>
      <c r="J5488" s="272" t="s">
        <v>7147</v>
      </c>
      <c r="K5488" s="273">
        <v>1.71</v>
      </c>
      <c r="L5488" s="272" t="s">
        <v>7090</v>
      </c>
    </row>
    <row r="5489" spans="1:12">
      <c r="A5489" s="272" t="s">
        <v>10732</v>
      </c>
      <c r="B5489" s="272" t="s">
        <v>10733</v>
      </c>
      <c r="C5489" s="272" t="s">
        <v>10579</v>
      </c>
      <c r="D5489" s="272" t="s">
        <v>12639</v>
      </c>
      <c r="E5489" s="273" t="s">
        <v>7087</v>
      </c>
      <c r="F5489" s="272" t="s">
        <v>7087</v>
      </c>
      <c r="G5489" s="272">
        <v>104771</v>
      </c>
      <c r="H5489" s="272" t="s">
        <v>12742</v>
      </c>
      <c r="I5489" s="272" t="s">
        <v>17</v>
      </c>
      <c r="J5489" s="272" t="s">
        <v>7147</v>
      </c>
      <c r="K5489" s="273">
        <v>2.5</v>
      </c>
      <c r="L5489" s="272" t="s">
        <v>7090</v>
      </c>
    </row>
    <row r="5490" spans="1:12">
      <c r="A5490" s="272" t="s">
        <v>10732</v>
      </c>
      <c r="B5490" s="272" t="s">
        <v>10733</v>
      </c>
      <c r="C5490" s="272" t="s">
        <v>10579</v>
      </c>
      <c r="D5490" s="272" t="s">
        <v>12639</v>
      </c>
      <c r="E5490" s="273" t="s">
        <v>7087</v>
      </c>
      <c r="F5490" s="272" t="s">
        <v>7087</v>
      </c>
      <c r="G5490" s="272">
        <v>104773</v>
      </c>
      <c r="H5490" s="272" t="s">
        <v>12743</v>
      </c>
      <c r="I5490" s="272" t="s">
        <v>17</v>
      </c>
      <c r="J5490" s="272" t="s">
        <v>7147</v>
      </c>
      <c r="K5490" s="273">
        <v>2.21</v>
      </c>
      <c r="L5490" s="272" t="s">
        <v>7090</v>
      </c>
    </row>
    <row r="5491" spans="1:12">
      <c r="A5491" s="272" t="s">
        <v>10732</v>
      </c>
      <c r="B5491" s="272" t="s">
        <v>10733</v>
      </c>
      <c r="C5491" s="272" t="s">
        <v>10579</v>
      </c>
      <c r="D5491" s="272" t="s">
        <v>12639</v>
      </c>
      <c r="E5491" s="273" t="s">
        <v>7087</v>
      </c>
      <c r="F5491" s="272" t="s">
        <v>7087</v>
      </c>
      <c r="G5491" s="272">
        <v>104775</v>
      </c>
      <c r="H5491" s="272" t="s">
        <v>12744</v>
      </c>
      <c r="I5491" s="272" t="s">
        <v>17</v>
      </c>
      <c r="J5491" s="272" t="s">
        <v>7147</v>
      </c>
      <c r="K5491" s="273">
        <v>5.9</v>
      </c>
      <c r="L5491" s="272" t="s">
        <v>7090</v>
      </c>
    </row>
    <row r="5492" spans="1:12">
      <c r="A5492" s="272" t="s">
        <v>10732</v>
      </c>
      <c r="B5492" s="272" t="s">
        <v>10733</v>
      </c>
      <c r="C5492" s="272" t="s">
        <v>10579</v>
      </c>
      <c r="D5492" s="272" t="s">
        <v>12639</v>
      </c>
      <c r="E5492" s="273" t="s">
        <v>7087</v>
      </c>
      <c r="F5492" s="272" t="s">
        <v>7087</v>
      </c>
      <c r="G5492" s="272">
        <v>104777</v>
      </c>
      <c r="H5492" s="272" t="s">
        <v>12745</v>
      </c>
      <c r="I5492" s="272" t="s">
        <v>17</v>
      </c>
      <c r="J5492" s="272" t="s">
        <v>7147</v>
      </c>
      <c r="K5492" s="273">
        <v>8.64</v>
      </c>
      <c r="L5492" s="272" t="s">
        <v>7090</v>
      </c>
    </row>
    <row r="5493" spans="1:12">
      <c r="A5493" s="272" t="s">
        <v>10732</v>
      </c>
      <c r="B5493" s="272" t="s">
        <v>10733</v>
      </c>
      <c r="C5493" s="272" t="s">
        <v>10579</v>
      </c>
      <c r="D5493" s="272" t="s">
        <v>12639</v>
      </c>
      <c r="E5493" s="273" t="s">
        <v>7087</v>
      </c>
      <c r="F5493" s="272" t="s">
        <v>7087</v>
      </c>
      <c r="G5493" s="272">
        <v>104779</v>
      </c>
      <c r="H5493" s="272" t="s">
        <v>12746</v>
      </c>
      <c r="I5493" s="272" t="s">
        <v>261</v>
      </c>
      <c r="J5493" s="272" t="s">
        <v>7147</v>
      </c>
      <c r="K5493" s="273">
        <v>4.72</v>
      </c>
      <c r="L5493" s="272" t="s">
        <v>7090</v>
      </c>
    </row>
    <row r="5494" spans="1:12">
      <c r="A5494" s="272" t="s">
        <v>10732</v>
      </c>
      <c r="B5494" s="272" t="s">
        <v>10733</v>
      </c>
      <c r="C5494" s="272" t="s">
        <v>10579</v>
      </c>
      <c r="D5494" s="272" t="s">
        <v>12639</v>
      </c>
      <c r="E5494" s="273" t="s">
        <v>7087</v>
      </c>
      <c r="F5494" s="272" t="s">
        <v>7087</v>
      </c>
      <c r="G5494" s="272">
        <v>104781</v>
      </c>
      <c r="H5494" s="272" t="s">
        <v>12747</v>
      </c>
      <c r="I5494" s="272" t="s">
        <v>261</v>
      </c>
      <c r="J5494" s="272" t="s">
        <v>7147</v>
      </c>
      <c r="K5494" s="273">
        <v>5.44</v>
      </c>
      <c r="L5494" s="272" t="s">
        <v>7090</v>
      </c>
    </row>
    <row r="5495" spans="1:12">
      <c r="A5495" s="272" t="s">
        <v>10732</v>
      </c>
      <c r="B5495" s="272" t="s">
        <v>10733</v>
      </c>
      <c r="C5495" s="272" t="s">
        <v>10579</v>
      </c>
      <c r="D5495" s="272" t="s">
        <v>12639</v>
      </c>
      <c r="E5495" s="273" t="s">
        <v>7087</v>
      </c>
      <c r="F5495" s="272" t="s">
        <v>7087</v>
      </c>
      <c r="G5495" s="272">
        <v>104782</v>
      </c>
      <c r="H5495" s="272" t="s">
        <v>12748</v>
      </c>
      <c r="I5495" s="272" t="s">
        <v>17</v>
      </c>
      <c r="J5495" s="272" t="s">
        <v>7147</v>
      </c>
      <c r="K5495" s="273">
        <v>79.459999999999994</v>
      </c>
      <c r="L5495" s="272" t="s">
        <v>7090</v>
      </c>
    </row>
    <row r="5496" spans="1:12">
      <c r="A5496" s="272" t="s">
        <v>10732</v>
      </c>
      <c r="B5496" s="272" t="s">
        <v>10733</v>
      </c>
      <c r="C5496" s="272" t="s">
        <v>10579</v>
      </c>
      <c r="D5496" s="272" t="s">
        <v>12639</v>
      </c>
      <c r="E5496" s="273" t="s">
        <v>7087</v>
      </c>
      <c r="F5496" s="272" t="s">
        <v>7087</v>
      </c>
      <c r="G5496" s="272">
        <v>104783</v>
      </c>
      <c r="H5496" s="272" t="s">
        <v>12749</v>
      </c>
      <c r="I5496" s="272" t="s">
        <v>17</v>
      </c>
      <c r="J5496" s="272" t="s">
        <v>7147</v>
      </c>
      <c r="K5496" s="273">
        <v>5.18</v>
      </c>
      <c r="L5496" s="272" t="s">
        <v>7090</v>
      </c>
    </row>
    <row r="5497" spans="1:12">
      <c r="A5497" s="272" t="s">
        <v>10732</v>
      </c>
      <c r="B5497" s="272" t="s">
        <v>10733</v>
      </c>
      <c r="C5497" s="272" t="s">
        <v>10579</v>
      </c>
      <c r="D5497" s="272" t="s">
        <v>12639</v>
      </c>
      <c r="E5497" s="273" t="s">
        <v>7087</v>
      </c>
      <c r="F5497" s="272" t="s">
        <v>7087</v>
      </c>
      <c r="G5497" s="272">
        <v>104784</v>
      </c>
      <c r="H5497" s="272" t="s">
        <v>12750</v>
      </c>
      <c r="I5497" s="272" t="s">
        <v>17</v>
      </c>
      <c r="J5497" s="272" t="s">
        <v>7147</v>
      </c>
      <c r="K5497" s="273">
        <v>13.71</v>
      </c>
      <c r="L5497" s="272" t="s">
        <v>7090</v>
      </c>
    </row>
    <row r="5498" spans="1:12">
      <c r="A5498" s="272" t="s">
        <v>10732</v>
      </c>
      <c r="B5498" s="272" t="s">
        <v>10733</v>
      </c>
      <c r="C5498" s="272" t="s">
        <v>10579</v>
      </c>
      <c r="D5498" s="272" t="s">
        <v>12639</v>
      </c>
      <c r="E5498" s="273" t="s">
        <v>7087</v>
      </c>
      <c r="F5498" s="272" t="s">
        <v>7087</v>
      </c>
      <c r="G5498" s="272">
        <v>104786</v>
      </c>
      <c r="H5498" s="272" t="s">
        <v>12751</v>
      </c>
      <c r="I5498" s="272" t="s">
        <v>261</v>
      </c>
      <c r="J5498" s="272" t="s">
        <v>7147</v>
      </c>
      <c r="K5498" s="273">
        <v>5.07</v>
      </c>
      <c r="L5498" s="272" t="s">
        <v>7090</v>
      </c>
    </row>
    <row r="5499" spans="1:12">
      <c r="A5499" s="272" t="s">
        <v>10732</v>
      </c>
      <c r="B5499" s="272" t="s">
        <v>10733</v>
      </c>
      <c r="C5499" s="272" t="s">
        <v>10579</v>
      </c>
      <c r="D5499" s="272" t="s">
        <v>12639</v>
      </c>
      <c r="E5499" s="273" t="s">
        <v>7087</v>
      </c>
      <c r="F5499" s="272" t="s">
        <v>7087</v>
      </c>
      <c r="G5499" s="272">
        <v>104787</v>
      </c>
      <c r="H5499" s="272" t="s">
        <v>12752</v>
      </c>
      <c r="I5499" s="272" t="s">
        <v>261</v>
      </c>
      <c r="J5499" s="272" t="s">
        <v>7147</v>
      </c>
      <c r="K5499" s="273">
        <v>6.72</v>
      </c>
      <c r="L5499" s="272" t="s">
        <v>7090</v>
      </c>
    </row>
    <row r="5500" spans="1:12">
      <c r="A5500" s="272" t="s">
        <v>10732</v>
      </c>
      <c r="B5500" s="272" t="s">
        <v>10733</v>
      </c>
      <c r="C5500" s="272" t="s">
        <v>10579</v>
      </c>
      <c r="D5500" s="272" t="s">
        <v>12639</v>
      </c>
      <c r="E5500" s="273" t="s">
        <v>7087</v>
      </c>
      <c r="F5500" s="272" t="s">
        <v>7087</v>
      </c>
      <c r="G5500" s="272">
        <v>104788</v>
      </c>
      <c r="H5500" s="272" t="s">
        <v>12753</v>
      </c>
      <c r="I5500" s="272" t="s">
        <v>261</v>
      </c>
      <c r="J5500" s="272" t="s">
        <v>7147</v>
      </c>
      <c r="K5500" s="273">
        <v>8.9499999999999993</v>
      </c>
      <c r="L5500" s="272" t="s">
        <v>7090</v>
      </c>
    </row>
    <row r="5501" spans="1:12">
      <c r="A5501" s="272" t="s">
        <v>12754</v>
      </c>
      <c r="B5501" s="272" t="s">
        <v>12755</v>
      </c>
      <c r="C5501" s="272" t="s">
        <v>12756</v>
      </c>
      <c r="D5501" s="272" t="s">
        <v>12757</v>
      </c>
      <c r="E5501" s="273" t="s">
        <v>7087</v>
      </c>
      <c r="F5501" s="272" t="s">
        <v>7087</v>
      </c>
      <c r="G5501" s="272">
        <v>104031</v>
      </c>
      <c r="H5501" s="272" t="s">
        <v>12758</v>
      </c>
      <c r="I5501" s="272" t="s">
        <v>17</v>
      </c>
      <c r="J5501" s="272" t="s">
        <v>7089</v>
      </c>
      <c r="K5501" s="273">
        <v>15.81</v>
      </c>
      <c r="L5501" s="272" t="s">
        <v>7090</v>
      </c>
    </row>
    <row r="5502" spans="1:12">
      <c r="A5502" s="272" t="s">
        <v>12754</v>
      </c>
      <c r="B5502" s="272" t="s">
        <v>12755</v>
      </c>
      <c r="C5502" s="272" t="s">
        <v>12756</v>
      </c>
      <c r="D5502" s="272" t="s">
        <v>12757</v>
      </c>
      <c r="E5502" s="273" t="s">
        <v>7087</v>
      </c>
      <c r="F5502" s="272" t="s">
        <v>7087</v>
      </c>
      <c r="G5502" s="272">
        <v>104032</v>
      </c>
      <c r="H5502" s="272" t="s">
        <v>12759</v>
      </c>
      <c r="I5502" s="272" t="s">
        <v>17</v>
      </c>
      <c r="J5502" s="272" t="s">
        <v>7089</v>
      </c>
      <c r="K5502" s="273">
        <v>20.3</v>
      </c>
      <c r="L5502" s="272" t="s">
        <v>7090</v>
      </c>
    </row>
    <row r="5503" spans="1:12">
      <c r="A5503" s="272" t="s">
        <v>12754</v>
      </c>
      <c r="B5503" s="272" t="s">
        <v>12755</v>
      </c>
      <c r="C5503" s="272" t="s">
        <v>12756</v>
      </c>
      <c r="D5503" s="272" t="s">
        <v>12757</v>
      </c>
      <c r="E5503" s="273" t="s">
        <v>7087</v>
      </c>
      <c r="F5503" s="272" t="s">
        <v>7087</v>
      </c>
      <c r="G5503" s="272">
        <v>104033</v>
      </c>
      <c r="H5503" s="272" t="s">
        <v>12760</v>
      </c>
      <c r="I5503" s="272" t="s">
        <v>17</v>
      </c>
      <c r="J5503" s="272" t="s">
        <v>7089</v>
      </c>
      <c r="K5503" s="273">
        <v>18.34</v>
      </c>
      <c r="L5503" s="272" t="s">
        <v>7090</v>
      </c>
    </row>
    <row r="5504" spans="1:12">
      <c r="A5504" s="272" t="s">
        <v>12754</v>
      </c>
      <c r="B5504" s="272" t="s">
        <v>12755</v>
      </c>
      <c r="C5504" s="272" t="s">
        <v>12756</v>
      </c>
      <c r="D5504" s="272" t="s">
        <v>12757</v>
      </c>
      <c r="E5504" s="273" t="s">
        <v>7087</v>
      </c>
      <c r="F5504" s="272" t="s">
        <v>7087</v>
      </c>
      <c r="G5504" s="272">
        <v>104034</v>
      </c>
      <c r="H5504" s="272" t="s">
        <v>12761</v>
      </c>
      <c r="I5504" s="272" t="s">
        <v>17</v>
      </c>
      <c r="J5504" s="272" t="s">
        <v>7089</v>
      </c>
      <c r="K5504" s="273">
        <v>24.43</v>
      </c>
      <c r="L5504" s="272" t="s">
        <v>7090</v>
      </c>
    </row>
    <row r="5505" spans="1:12">
      <c r="A5505" s="272" t="s">
        <v>12754</v>
      </c>
      <c r="B5505" s="272" t="s">
        <v>12755</v>
      </c>
      <c r="C5505" s="272" t="s">
        <v>12756</v>
      </c>
      <c r="D5505" s="272" t="s">
        <v>12757</v>
      </c>
      <c r="E5505" s="273" t="s">
        <v>7087</v>
      </c>
      <c r="F5505" s="272" t="s">
        <v>7087</v>
      </c>
      <c r="G5505" s="272">
        <v>104035</v>
      </c>
      <c r="H5505" s="272" t="s">
        <v>12762</v>
      </c>
      <c r="I5505" s="272" t="s">
        <v>17</v>
      </c>
      <c r="J5505" s="272" t="s">
        <v>7089</v>
      </c>
      <c r="K5505" s="273">
        <v>31.59</v>
      </c>
      <c r="L5505" s="272" t="s">
        <v>7090</v>
      </c>
    </row>
    <row r="5506" spans="1:12">
      <c r="A5506" s="272" t="s">
        <v>12754</v>
      </c>
      <c r="B5506" s="272" t="s">
        <v>12755</v>
      </c>
      <c r="C5506" s="272" t="s">
        <v>12756</v>
      </c>
      <c r="D5506" s="272" t="s">
        <v>12757</v>
      </c>
      <c r="E5506" s="273" t="s">
        <v>7087</v>
      </c>
      <c r="F5506" s="272" t="s">
        <v>7087</v>
      </c>
      <c r="G5506" s="272">
        <v>104036</v>
      </c>
      <c r="H5506" s="272" t="s">
        <v>12763</v>
      </c>
      <c r="I5506" s="272" t="s">
        <v>17</v>
      </c>
      <c r="J5506" s="272" t="s">
        <v>7089</v>
      </c>
      <c r="K5506" s="273">
        <v>32.58</v>
      </c>
      <c r="L5506" s="272" t="s">
        <v>7090</v>
      </c>
    </row>
    <row r="5507" spans="1:12">
      <c r="A5507" s="272" t="s">
        <v>12754</v>
      </c>
      <c r="B5507" s="272" t="s">
        <v>12755</v>
      </c>
      <c r="C5507" s="272" t="s">
        <v>12756</v>
      </c>
      <c r="D5507" s="272" t="s">
        <v>12757</v>
      </c>
      <c r="E5507" s="273" t="s">
        <v>7087</v>
      </c>
      <c r="F5507" s="272" t="s">
        <v>7087</v>
      </c>
      <c r="G5507" s="272">
        <v>104039</v>
      </c>
      <c r="H5507" s="272" t="s">
        <v>12764</v>
      </c>
      <c r="I5507" s="272" t="s">
        <v>17</v>
      </c>
      <c r="J5507" s="272" t="s">
        <v>7089</v>
      </c>
      <c r="K5507" s="273">
        <v>66.319999999999993</v>
      </c>
      <c r="L5507" s="272" t="s">
        <v>7090</v>
      </c>
    </row>
    <row r="5508" spans="1:12">
      <c r="A5508" s="272" t="s">
        <v>12754</v>
      </c>
      <c r="B5508" s="272" t="s">
        <v>12755</v>
      </c>
      <c r="C5508" s="272" t="s">
        <v>12756</v>
      </c>
      <c r="D5508" s="272" t="s">
        <v>12757</v>
      </c>
      <c r="E5508" s="273" t="s">
        <v>7087</v>
      </c>
      <c r="F5508" s="272" t="s">
        <v>7087</v>
      </c>
      <c r="G5508" s="272">
        <v>104043</v>
      </c>
      <c r="H5508" s="272" t="s">
        <v>12765</v>
      </c>
      <c r="I5508" s="272" t="s">
        <v>17</v>
      </c>
      <c r="J5508" s="272" t="s">
        <v>7089</v>
      </c>
      <c r="K5508" s="273">
        <v>7.15</v>
      </c>
      <c r="L5508" s="272" t="s">
        <v>7090</v>
      </c>
    </row>
    <row r="5509" spans="1:12">
      <c r="A5509" s="272" t="s">
        <v>12754</v>
      </c>
      <c r="B5509" s="272" t="s">
        <v>12755</v>
      </c>
      <c r="C5509" s="272" t="s">
        <v>12756</v>
      </c>
      <c r="D5509" s="272" t="s">
        <v>12757</v>
      </c>
      <c r="E5509" s="273" t="s">
        <v>7087</v>
      </c>
      <c r="F5509" s="272" t="s">
        <v>7087</v>
      </c>
      <c r="G5509" s="272">
        <v>104044</v>
      </c>
      <c r="H5509" s="272" t="s">
        <v>12766</v>
      </c>
      <c r="I5509" s="272" t="s">
        <v>17</v>
      </c>
      <c r="J5509" s="272" t="s">
        <v>7089</v>
      </c>
      <c r="K5509" s="273">
        <v>7.46</v>
      </c>
      <c r="L5509" s="272" t="s">
        <v>7090</v>
      </c>
    </row>
    <row r="5510" spans="1:12">
      <c r="A5510" s="272" t="s">
        <v>12754</v>
      </c>
      <c r="B5510" s="272" t="s">
        <v>12755</v>
      </c>
      <c r="C5510" s="272" t="s">
        <v>12756</v>
      </c>
      <c r="D5510" s="272" t="s">
        <v>12757</v>
      </c>
      <c r="E5510" s="273" t="s">
        <v>7087</v>
      </c>
      <c r="F5510" s="272" t="s">
        <v>7087</v>
      </c>
      <c r="G5510" s="272">
        <v>104045</v>
      </c>
      <c r="H5510" s="272" t="s">
        <v>12767</v>
      </c>
      <c r="I5510" s="272" t="s">
        <v>17</v>
      </c>
      <c r="J5510" s="272" t="s">
        <v>7089</v>
      </c>
      <c r="K5510" s="273">
        <v>12.28</v>
      </c>
      <c r="L5510" s="272" t="s">
        <v>7090</v>
      </c>
    </row>
    <row r="5511" spans="1:12">
      <c r="A5511" s="272" t="s">
        <v>12754</v>
      </c>
      <c r="B5511" s="272" t="s">
        <v>12755</v>
      </c>
      <c r="C5511" s="272" t="s">
        <v>12756</v>
      </c>
      <c r="D5511" s="272" t="s">
        <v>12757</v>
      </c>
      <c r="E5511" s="273" t="s">
        <v>7087</v>
      </c>
      <c r="F5511" s="272" t="s">
        <v>7087</v>
      </c>
      <c r="G5511" s="272">
        <v>104046</v>
      </c>
      <c r="H5511" s="272" t="s">
        <v>12768</v>
      </c>
      <c r="I5511" s="272" t="s">
        <v>17</v>
      </c>
      <c r="J5511" s="272" t="s">
        <v>7089</v>
      </c>
      <c r="K5511" s="273">
        <v>6.78</v>
      </c>
      <c r="L5511" s="272" t="s">
        <v>7090</v>
      </c>
    </row>
    <row r="5512" spans="1:12">
      <c r="A5512" s="272" t="s">
        <v>12754</v>
      </c>
      <c r="B5512" s="272" t="s">
        <v>12755</v>
      </c>
      <c r="C5512" s="272" t="s">
        <v>12756</v>
      </c>
      <c r="D5512" s="272" t="s">
        <v>12757</v>
      </c>
      <c r="E5512" s="273" t="s">
        <v>7087</v>
      </c>
      <c r="F5512" s="272" t="s">
        <v>7087</v>
      </c>
      <c r="G5512" s="272">
        <v>104047</v>
      </c>
      <c r="H5512" s="272" t="s">
        <v>12769</v>
      </c>
      <c r="I5512" s="272" t="s">
        <v>17</v>
      </c>
      <c r="J5512" s="272" t="s">
        <v>7089</v>
      </c>
      <c r="K5512" s="273">
        <v>7.83</v>
      </c>
      <c r="L5512" s="272" t="s">
        <v>7090</v>
      </c>
    </row>
    <row r="5513" spans="1:12">
      <c r="A5513" s="272" t="s">
        <v>12754</v>
      </c>
      <c r="B5513" s="272" t="s">
        <v>12755</v>
      </c>
      <c r="C5513" s="272" t="s">
        <v>12756</v>
      </c>
      <c r="D5513" s="272" t="s">
        <v>12757</v>
      </c>
      <c r="E5513" s="273" t="s">
        <v>7087</v>
      </c>
      <c r="F5513" s="272" t="s">
        <v>7087</v>
      </c>
      <c r="G5513" s="272">
        <v>104048</v>
      </c>
      <c r="H5513" s="272" t="s">
        <v>12770</v>
      </c>
      <c r="I5513" s="272" t="s">
        <v>17</v>
      </c>
      <c r="J5513" s="272" t="s">
        <v>7089</v>
      </c>
      <c r="K5513" s="273">
        <v>11.95</v>
      </c>
      <c r="L5513" s="272" t="s">
        <v>7090</v>
      </c>
    </row>
    <row r="5514" spans="1:12">
      <c r="A5514" s="272" t="s">
        <v>12754</v>
      </c>
      <c r="B5514" s="272" t="s">
        <v>12755</v>
      </c>
      <c r="C5514" s="272" t="s">
        <v>12756</v>
      </c>
      <c r="D5514" s="272" t="s">
        <v>12757</v>
      </c>
      <c r="E5514" s="273" t="s">
        <v>7087</v>
      </c>
      <c r="F5514" s="272" t="s">
        <v>7087</v>
      </c>
      <c r="G5514" s="272">
        <v>104049</v>
      </c>
      <c r="H5514" s="272" t="s">
        <v>12771</v>
      </c>
      <c r="I5514" s="272" t="s">
        <v>17</v>
      </c>
      <c r="J5514" s="272" t="s">
        <v>7147</v>
      </c>
      <c r="K5514" s="273">
        <v>4.42</v>
      </c>
      <c r="L5514" s="272" t="s">
        <v>7090</v>
      </c>
    </row>
    <row r="5515" spans="1:12">
      <c r="A5515" s="272" t="s">
        <v>12754</v>
      </c>
      <c r="B5515" s="272" t="s">
        <v>12755</v>
      </c>
      <c r="C5515" s="272" t="s">
        <v>12756</v>
      </c>
      <c r="D5515" s="272" t="s">
        <v>12757</v>
      </c>
      <c r="E5515" s="273" t="s">
        <v>7087</v>
      </c>
      <c r="F5515" s="272" t="s">
        <v>7087</v>
      </c>
      <c r="G5515" s="272">
        <v>104050</v>
      </c>
      <c r="H5515" s="272" t="s">
        <v>12772</v>
      </c>
      <c r="I5515" s="272" t="s">
        <v>17</v>
      </c>
      <c r="J5515" s="272" t="s">
        <v>7147</v>
      </c>
      <c r="K5515" s="273">
        <v>6.86</v>
      </c>
      <c r="L5515" s="272" t="s">
        <v>7090</v>
      </c>
    </row>
    <row r="5516" spans="1:12">
      <c r="A5516" s="272" t="s">
        <v>12754</v>
      </c>
      <c r="B5516" s="272" t="s">
        <v>12755</v>
      </c>
      <c r="C5516" s="272" t="s">
        <v>12756</v>
      </c>
      <c r="D5516" s="272" t="s">
        <v>12757</v>
      </c>
      <c r="E5516" s="273" t="s">
        <v>7087</v>
      </c>
      <c r="F5516" s="272" t="s">
        <v>7087</v>
      </c>
      <c r="G5516" s="272">
        <v>104051</v>
      </c>
      <c r="H5516" s="272" t="s">
        <v>12773</v>
      </c>
      <c r="I5516" s="272" t="s">
        <v>17</v>
      </c>
      <c r="J5516" s="272" t="s">
        <v>7089</v>
      </c>
      <c r="K5516" s="273">
        <v>6.34</v>
      </c>
      <c r="L5516" s="272" t="s">
        <v>7090</v>
      </c>
    </row>
    <row r="5517" spans="1:12">
      <c r="A5517" s="272" t="s">
        <v>12754</v>
      </c>
      <c r="B5517" s="272" t="s">
        <v>12755</v>
      </c>
      <c r="C5517" s="272" t="s">
        <v>12756</v>
      </c>
      <c r="D5517" s="272" t="s">
        <v>12757</v>
      </c>
      <c r="E5517" s="273" t="s">
        <v>7087</v>
      </c>
      <c r="F5517" s="272" t="s">
        <v>7087</v>
      </c>
      <c r="G5517" s="272">
        <v>104052</v>
      </c>
      <c r="H5517" s="272" t="s">
        <v>12774</v>
      </c>
      <c r="I5517" s="272" t="s">
        <v>17</v>
      </c>
      <c r="J5517" s="272" t="s">
        <v>7089</v>
      </c>
      <c r="K5517" s="273">
        <v>8.91</v>
      </c>
      <c r="L5517" s="272" t="s">
        <v>7090</v>
      </c>
    </row>
    <row r="5518" spans="1:12">
      <c r="A5518" s="272" t="s">
        <v>12754</v>
      </c>
      <c r="B5518" s="272" t="s">
        <v>12755</v>
      </c>
      <c r="C5518" s="272" t="s">
        <v>12756</v>
      </c>
      <c r="D5518" s="272" t="s">
        <v>12757</v>
      </c>
      <c r="E5518" s="273" t="s">
        <v>7087</v>
      </c>
      <c r="F5518" s="272" t="s">
        <v>7087</v>
      </c>
      <c r="G5518" s="272">
        <v>104053</v>
      </c>
      <c r="H5518" s="272" t="s">
        <v>12775</v>
      </c>
      <c r="I5518" s="272" t="s">
        <v>17</v>
      </c>
      <c r="J5518" s="272" t="s">
        <v>7089</v>
      </c>
      <c r="K5518" s="273">
        <v>7.55</v>
      </c>
      <c r="L5518" s="272" t="s">
        <v>7090</v>
      </c>
    </row>
    <row r="5519" spans="1:12">
      <c r="A5519" s="272" t="s">
        <v>12754</v>
      </c>
      <c r="B5519" s="272" t="s">
        <v>12755</v>
      </c>
      <c r="C5519" s="272" t="s">
        <v>12756</v>
      </c>
      <c r="D5519" s="272" t="s">
        <v>12757</v>
      </c>
      <c r="E5519" s="273" t="s">
        <v>7087</v>
      </c>
      <c r="F5519" s="272" t="s">
        <v>7087</v>
      </c>
      <c r="G5519" s="272">
        <v>104054</v>
      </c>
      <c r="H5519" s="272" t="s">
        <v>12776</v>
      </c>
      <c r="I5519" s="272" t="s">
        <v>17</v>
      </c>
      <c r="J5519" s="272" t="s">
        <v>7089</v>
      </c>
      <c r="K5519" s="273">
        <v>15.6</v>
      </c>
      <c r="L5519" s="272" t="s">
        <v>7090</v>
      </c>
    </row>
    <row r="5520" spans="1:12">
      <c r="A5520" s="272" t="s">
        <v>12754</v>
      </c>
      <c r="B5520" s="272" t="s">
        <v>12755</v>
      </c>
      <c r="C5520" s="272" t="s">
        <v>12756</v>
      </c>
      <c r="D5520" s="272" t="s">
        <v>12757</v>
      </c>
      <c r="E5520" s="273" t="s">
        <v>7087</v>
      </c>
      <c r="F5520" s="272" t="s">
        <v>7087</v>
      </c>
      <c r="G5520" s="272">
        <v>104055</v>
      </c>
      <c r="H5520" s="272" t="s">
        <v>12777</v>
      </c>
      <c r="I5520" s="272" t="s">
        <v>17</v>
      </c>
      <c r="J5520" s="272" t="s">
        <v>7147</v>
      </c>
      <c r="K5520" s="273">
        <v>11.01</v>
      </c>
      <c r="L5520" s="272" t="s">
        <v>7090</v>
      </c>
    </row>
    <row r="5521" spans="1:12">
      <c r="A5521" s="272" t="s">
        <v>12754</v>
      </c>
      <c r="B5521" s="272" t="s">
        <v>12755</v>
      </c>
      <c r="C5521" s="272" t="s">
        <v>12756</v>
      </c>
      <c r="D5521" s="272" t="s">
        <v>12757</v>
      </c>
      <c r="E5521" s="273" t="s">
        <v>7087</v>
      </c>
      <c r="F5521" s="272" t="s">
        <v>7087</v>
      </c>
      <c r="G5521" s="272">
        <v>104056</v>
      </c>
      <c r="H5521" s="272" t="s">
        <v>12778</v>
      </c>
      <c r="I5521" s="272" t="s">
        <v>17</v>
      </c>
      <c r="J5521" s="272" t="s">
        <v>7147</v>
      </c>
      <c r="K5521" s="273">
        <v>16.489999999999998</v>
      </c>
      <c r="L5521" s="272" t="s">
        <v>7090</v>
      </c>
    </row>
    <row r="5522" spans="1:12">
      <c r="A5522" s="272" t="s">
        <v>12754</v>
      </c>
      <c r="B5522" s="272" t="s">
        <v>12755</v>
      </c>
      <c r="C5522" s="272" t="s">
        <v>12756</v>
      </c>
      <c r="D5522" s="272" t="s">
        <v>12757</v>
      </c>
      <c r="E5522" s="273" t="s">
        <v>7087</v>
      </c>
      <c r="F5522" s="272" t="s">
        <v>7087</v>
      </c>
      <c r="G5522" s="272">
        <v>104058</v>
      </c>
      <c r="H5522" s="272" t="s">
        <v>12779</v>
      </c>
      <c r="I5522" s="272" t="s">
        <v>17</v>
      </c>
      <c r="J5522" s="272" t="s">
        <v>7147</v>
      </c>
      <c r="K5522" s="273">
        <v>6.77</v>
      </c>
      <c r="L5522" s="272" t="s">
        <v>7090</v>
      </c>
    </row>
    <row r="5523" spans="1:12">
      <c r="A5523" s="272" t="s">
        <v>12754</v>
      </c>
      <c r="B5523" s="272" t="s">
        <v>12755</v>
      </c>
      <c r="C5523" s="272" t="s">
        <v>12756</v>
      </c>
      <c r="D5523" s="272" t="s">
        <v>12757</v>
      </c>
      <c r="E5523" s="273" t="s">
        <v>7087</v>
      </c>
      <c r="F5523" s="272" t="s">
        <v>7087</v>
      </c>
      <c r="G5523" s="272">
        <v>104059</v>
      </c>
      <c r="H5523" s="272" t="s">
        <v>12780</v>
      </c>
      <c r="I5523" s="272" t="s">
        <v>17</v>
      </c>
      <c r="J5523" s="272" t="s">
        <v>7147</v>
      </c>
      <c r="K5523" s="273">
        <v>9.3699999999999992</v>
      </c>
      <c r="L5523" s="272" t="s">
        <v>7090</v>
      </c>
    </row>
    <row r="5524" spans="1:12">
      <c r="A5524" s="272" t="s">
        <v>12754</v>
      </c>
      <c r="B5524" s="272" t="s">
        <v>12755</v>
      </c>
      <c r="C5524" s="272" t="s">
        <v>12756</v>
      </c>
      <c r="D5524" s="272" t="s">
        <v>12757</v>
      </c>
      <c r="E5524" s="273" t="s">
        <v>7087</v>
      </c>
      <c r="F5524" s="272" t="s">
        <v>7087</v>
      </c>
      <c r="G5524" s="272">
        <v>104060</v>
      </c>
      <c r="H5524" s="272" t="s">
        <v>12781</v>
      </c>
      <c r="I5524" s="272" t="s">
        <v>261</v>
      </c>
      <c r="J5524" s="272" t="s">
        <v>7089</v>
      </c>
      <c r="K5524" s="273">
        <v>7.74</v>
      </c>
      <c r="L5524" s="272" t="s">
        <v>7090</v>
      </c>
    </row>
    <row r="5525" spans="1:12">
      <c r="A5525" s="272" t="s">
        <v>12754</v>
      </c>
      <c r="B5525" s="272" t="s">
        <v>12755</v>
      </c>
      <c r="C5525" s="272" t="s">
        <v>12756</v>
      </c>
      <c r="D5525" s="272" t="s">
        <v>12757</v>
      </c>
      <c r="E5525" s="273" t="s">
        <v>7087</v>
      </c>
      <c r="F5525" s="272" t="s">
        <v>7087</v>
      </c>
      <c r="G5525" s="272">
        <v>104061</v>
      </c>
      <c r="H5525" s="272" t="s">
        <v>12782</v>
      </c>
      <c r="I5525" s="272" t="s">
        <v>261</v>
      </c>
      <c r="J5525" s="272" t="s">
        <v>7089</v>
      </c>
      <c r="K5525" s="273">
        <v>14.16</v>
      </c>
      <c r="L5525" s="272" t="s">
        <v>7090</v>
      </c>
    </row>
    <row r="5526" spans="1:12">
      <c r="A5526" s="272" t="s">
        <v>12754</v>
      </c>
      <c r="B5526" s="272" t="s">
        <v>12755</v>
      </c>
      <c r="C5526" s="272" t="s">
        <v>12783</v>
      </c>
      <c r="D5526" s="272" t="s">
        <v>12784</v>
      </c>
      <c r="E5526" s="273" t="s">
        <v>7087</v>
      </c>
      <c r="F5526" s="272" t="s">
        <v>7087</v>
      </c>
      <c r="G5526" s="272">
        <v>104062</v>
      </c>
      <c r="H5526" s="272" t="s">
        <v>12785</v>
      </c>
      <c r="I5526" s="272" t="s">
        <v>17</v>
      </c>
      <c r="J5526" s="272" t="s">
        <v>7147</v>
      </c>
      <c r="K5526" s="273">
        <v>64.67</v>
      </c>
      <c r="L5526" s="272" t="s">
        <v>7090</v>
      </c>
    </row>
    <row r="5527" spans="1:12">
      <c r="A5527" s="272" t="s">
        <v>12754</v>
      </c>
      <c r="B5527" s="272" t="s">
        <v>12755</v>
      </c>
      <c r="C5527" s="272" t="s">
        <v>12783</v>
      </c>
      <c r="D5527" s="272" t="s">
        <v>12784</v>
      </c>
      <c r="E5527" s="273" t="s">
        <v>7087</v>
      </c>
      <c r="F5527" s="272" t="s">
        <v>7087</v>
      </c>
      <c r="G5527" s="272">
        <v>104063</v>
      </c>
      <c r="H5527" s="272" t="s">
        <v>12786</v>
      </c>
      <c r="I5527" s="272" t="s">
        <v>17</v>
      </c>
      <c r="J5527" s="272" t="s">
        <v>7147</v>
      </c>
      <c r="K5527" s="273">
        <v>61.44</v>
      </c>
      <c r="L5527" s="272" t="s">
        <v>7090</v>
      </c>
    </row>
    <row r="5528" spans="1:12">
      <c r="A5528" s="272" t="s">
        <v>12754</v>
      </c>
      <c r="B5528" s="272" t="s">
        <v>12755</v>
      </c>
      <c r="C5528" s="272" t="s">
        <v>12783</v>
      </c>
      <c r="D5528" s="272" t="s">
        <v>12784</v>
      </c>
      <c r="E5528" s="273" t="s">
        <v>7087</v>
      </c>
      <c r="F5528" s="272" t="s">
        <v>7087</v>
      </c>
      <c r="G5528" s="272">
        <v>104064</v>
      </c>
      <c r="H5528" s="272" t="s">
        <v>12787</v>
      </c>
      <c r="I5528" s="272" t="s">
        <v>17</v>
      </c>
      <c r="J5528" s="272" t="s">
        <v>7147</v>
      </c>
      <c r="K5528" s="273">
        <v>160.47999999999999</v>
      </c>
      <c r="L5528" s="272" t="s">
        <v>7090</v>
      </c>
    </row>
    <row r="5529" spans="1:12">
      <c r="A5529" s="272" t="s">
        <v>12754</v>
      </c>
      <c r="B5529" s="272" t="s">
        <v>12755</v>
      </c>
      <c r="C5529" s="272" t="s">
        <v>12783</v>
      </c>
      <c r="D5529" s="272" t="s">
        <v>12784</v>
      </c>
      <c r="E5529" s="273" t="s">
        <v>7087</v>
      </c>
      <c r="F5529" s="272" t="s">
        <v>7087</v>
      </c>
      <c r="G5529" s="272">
        <v>104065</v>
      </c>
      <c r="H5529" s="272" t="s">
        <v>12788</v>
      </c>
      <c r="I5529" s="272" t="s">
        <v>17</v>
      </c>
      <c r="J5529" s="272" t="s">
        <v>7147</v>
      </c>
      <c r="K5529" s="273">
        <v>136.16</v>
      </c>
      <c r="L5529" s="272" t="s">
        <v>7090</v>
      </c>
    </row>
    <row r="5530" spans="1:12">
      <c r="A5530" s="272" t="s">
        <v>12754</v>
      </c>
      <c r="B5530" s="272" t="s">
        <v>12755</v>
      </c>
      <c r="C5530" s="272" t="s">
        <v>12783</v>
      </c>
      <c r="D5530" s="272" t="s">
        <v>12784</v>
      </c>
      <c r="E5530" s="273" t="s">
        <v>7087</v>
      </c>
      <c r="F5530" s="272" t="s">
        <v>7087</v>
      </c>
      <c r="G5530" s="272">
        <v>104072</v>
      </c>
      <c r="H5530" s="272" t="s">
        <v>12789</v>
      </c>
      <c r="I5530" s="272" t="s">
        <v>17</v>
      </c>
      <c r="J5530" s="272" t="s">
        <v>7147</v>
      </c>
      <c r="K5530" s="273">
        <v>260.38</v>
      </c>
      <c r="L5530" s="272" t="s">
        <v>7090</v>
      </c>
    </row>
    <row r="5531" spans="1:12">
      <c r="A5531" s="272" t="s">
        <v>12754</v>
      </c>
      <c r="B5531" s="272" t="s">
        <v>12755</v>
      </c>
      <c r="C5531" s="272" t="s">
        <v>12783</v>
      </c>
      <c r="D5531" s="272" t="s">
        <v>12784</v>
      </c>
      <c r="E5531" s="273" t="s">
        <v>7087</v>
      </c>
      <c r="F5531" s="272" t="s">
        <v>7087</v>
      </c>
      <c r="G5531" s="272">
        <v>104076</v>
      </c>
      <c r="H5531" s="272" t="s">
        <v>12790</v>
      </c>
      <c r="I5531" s="272" t="s">
        <v>17</v>
      </c>
      <c r="J5531" s="272" t="s">
        <v>7147</v>
      </c>
      <c r="K5531" s="273">
        <v>38.979999999999997</v>
      </c>
      <c r="L5531" s="272" t="s">
        <v>7090</v>
      </c>
    </row>
    <row r="5532" spans="1:12">
      <c r="A5532" s="272" t="s">
        <v>12754</v>
      </c>
      <c r="B5532" s="272" t="s">
        <v>12755</v>
      </c>
      <c r="C5532" s="272" t="s">
        <v>12783</v>
      </c>
      <c r="D5532" s="272" t="s">
        <v>12784</v>
      </c>
      <c r="E5532" s="273" t="s">
        <v>7087</v>
      </c>
      <c r="F5532" s="272" t="s">
        <v>7087</v>
      </c>
      <c r="G5532" s="272">
        <v>104082</v>
      </c>
      <c r="H5532" s="272" t="s">
        <v>12791</v>
      </c>
      <c r="I5532" s="272" t="s">
        <v>17</v>
      </c>
      <c r="J5532" s="272" t="s">
        <v>7147</v>
      </c>
      <c r="K5532" s="273">
        <v>27.12</v>
      </c>
      <c r="L5532" s="272" t="s">
        <v>7090</v>
      </c>
    </row>
    <row r="5533" spans="1:12">
      <c r="A5533" s="272" t="s">
        <v>12754</v>
      </c>
      <c r="B5533" s="272" t="s">
        <v>12755</v>
      </c>
      <c r="C5533" s="272" t="s">
        <v>12783</v>
      </c>
      <c r="D5533" s="272" t="s">
        <v>12784</v>
      </c>
      <c r="E5533" s="273" t="s">
        <v>7087</v>
      </c>
      <c r="F5533" s="272" t="s">
        <v>7087</v>
      </c>
      <c r="G5533" s="272">
        <v>104083</v>
      </c>
      <c r="H5533" s="272" t="s">
        <v>12792</v>
      </c>
      <c r="I5533" s="272" t="s">
        <v>17</v>
      </c>
      <c r="J5533" s="272" t="s">
        <v>7147</v>
      </c>
      <c r="K5533" s="273">
        <v>67.59</v>
      </c>
      <c r="L5533" s="272" t="s">
        <v>7090</v>
      </c>
    </row>
    <row r="5534" spans="1:12">
      <c r="A5534" s="272" t="s">
        <v>12754</v>
      </c>
      <c r="B5534" s="272" t="s">
        <v>12755</v>
      </c>
      <c r="C5534" s="272" t="s">
        <v>12783</v>
      </c>
      <c r="D5534" s="272" t="s">
        <v>12784</v>
      </c>
      <c r="E5534" s="273" t="s">
        <v>7087</v>
      </c>
      <c r="F5534" s="272" t="s">
        <v>7087</v>
      </c>
      <c r="G5534" s="272">
        <v>104084</v>
      </c>
      <c r="H5534" s="272" t="s">
        <v>12793</v>
      </c>
      <c r="I5534" s="272" t="s">
        <v>17</v>
      </c>
      <c r="J5534" s="272" t="s">
        <v>7147</v>
      </c>
      <c r="K5534" s="273">
        <v>76.760000000000005</v>
      </c>
      <c r="L5534" s="272" t="s">
        <v>7090</v>
      </c>
    </row>
    <row r="5535" spans="1:12">
      <c r="A5535" s="272" t="s">
        <v>12754</v>
      </c>
      <c r="B5535" s="272" t="s">
        <v>12755</v>
      </c>
      <c r="C5535" s="272" t="s">
        <v>12783</v>
      </c>
      <c r="D5535" s="272" t="s">
        <v>12784</v>
      </c>
      <c r="E5535" s="273" t="s">
        <v>7087</v>
      </c>
      <c r="F5535" s="272" t="s">
        <v>7087</v>
      </c>
      <c r="G5535" s="272">
        <v>104085</v>
      </c>
      <c r="H5535" s="272" t="s">
        <v>12794</v>
      </c>
      <c r="I5535" s="272" t="s">
        <v>261</v>
      </c>
      <c r="J5535" s="272" t="s">
        <v>7147</v>
      </c>
      <c r="K5535" s="273">
        <v>46.81</v>
      </c>
      <c r="L5535" s="272" t="s">
        <v>7090</v>
      </c>
    </row>
    <row r="5536" spans="1:12">
      <c r="A5536" s="272" t="s">
        <v>12754</v>
      </c>
      <c r="B5536" s="272" t="s">
        <v>12755</v>
      </c>
      <c r="C5536" s="272" t="s">
        <v>12783</v>
      </c>
      <c r="D5536" s="272" t="s">
        <v>12784</v>
      </c>
      <c r="E5536" s="273" t="s">
        <v>7087</v>
      </c>
      <c r="F5536" s="272" t="s">
        <v>7087</v>
      </c>
      <c r="G5536" s="272">
        <v>104086</v>
      </c>
      <c r="H5536" s="272" t="s">
        <v>12795</v>
      </c>
      <c r="I5536" s="272" t="s">
        <v>261</v>
      </c>
      <c r="J5536" s="272" t="s">
        <v>7147</v>
      </c>
      <c r="K5536" s="273">
        <v>85.1</v>
      </c>
      <c r="L5536" s="272" t="s">
        <v>7090</v>
      </c>
    </row>
    <row r="5537" spans="1:12">
      <c r="A5537" s="272" t="s">
        <v>12796</v>
      </c>
      <c r="B5537" s="272" t="s">
        <v>12797</v>
      </c>
      <c r="C5537" s="272" t="s">
        <v>12798</v>
      </c>
      <c r="D5537" s="272" t="s">
        <v>12799</v>
      </c>
      <c r="E5537" s="273" t="s">
        <v>7087</v>
      </c>
      <c r="F5537" s="272" t="s">
        <v>7087</v>
      </c>
      <c r="G5537" s="272">
        <v>104947</v>
      </c>
      <c r="H5537" s="272" t="s">
        <v>12800</v>
      </c>
      <c r="I5537" s="272" t="s">
        <v>145</v>
      </c>
      <c r="J5537" s="272" t="s">
        <v>7089</v>
      </c>
      <c r="K5537" s="273">
        <v>10.63</v>
      </c>
      <c r="L5537" s="272" t="s">
        <v>7090</v>
      </c>
    </row>
    <row r="5538" spans="1:12">
      <c r="A5538" s="272" t="s">
        <v>12796</v>
      </c>
      <c r="B5538" s="272" t="s">
        <v>12797</v>
      </c>
      <c r="C5538" s="272" t="s">
        <v>12798</v>
      </c>
      <c r="D5538" s="272" t="s">
        <v>12799</v>
      </c>
      <c r="E5538" s="273" t="s">
        <v>7087</v>
      </c>
      <c r="F5538" s="272" t="s">
        <v>7087</v>
      </c>
      <c r="G5538" s="272">
        <v>104948</v>
      </c>
      <c r="H5538" s="272" t="s">
        <v>12801</v>
      </c>
      <c r="I5538" s="272" t="s">
        <v>145</v>
      </c>
      <c r="J5538" s="272" t="s">
        <v>7089</v>
      </c>
      <c r="K5538" s="273">
        <v>4.78</v>
      </c>
      <c r="L5538" s="272" t="s">
        <v>7090</v>
      </c>
    </row>
    <row r="5539" spans="1:12">
      <c r="A5539" s="272" t="s">
        <v>12796</v>
      </c>
      <c r="B5539" s="272" t="s">
        <v>12797</v>
      </c>
      <c r="C5539" s="272" t="s">
        <v>12802</v>
      </c>
      <c r="D5539" s="272" t="s">
        <v>12803</v>
      </c>
      <c r="E5539" s="273" t="s">
        <v>7087</v>
      </c>
      <c r="F5539" s="272" t="s">
        <v>7087</v>
      </c>
      <c r="G5539" s="272">
        <v>96520</v>
      </c>
      <c r="H5539" s="272" t="s">
        <v>12804</v>
      </c>
      <c r="I5539" s="272" t="s">
        <v>145</v>
      </c>
      <c r="J5539" s="272" t="s">
        <v>7089</v>
      </c>
      <c r="K5539" s="273">
        <v>83.04</v>
      </c>
      <c r="L5539" s="272" t="s">
        <v>7090</v>
      </c>
    </row>
    <row r="5540" spans="1:12">
      <c r="A5540" s="272" t="s">
        <v>12796</v>
      </c>
      <c r="B5540" s="272" t="s">
        <v>12797</v>
      </c>
      <c r="C5540" s="272" t="s">
        <v>12802</v>
      </c>
      <c r="D5540" s="272" t="s">
        <v>12803</v>
      </c>
      <c r="E5540" s="273" t="s">
        <v>7087</v>
      </c>
      <c r="F5540" s="272" t="s">
        <v>7087</v>
      </c>
      <c r="G5540" s="272">
        <v>96521</v>
      </c>
      <c r="H5540" s="272" t="s">
        <v>12805</v>
      </c>
      <c r="I5540" s="272" t="s">
        <v>145</v>
      </c>
      <c r="J5540" s="272" t="s">
        <v>7089</v>
      </c>
      <c r="K5540" s="273">
        <v>37.4</v>
      </c>
      <c r="L5540" s="272" t="s">
        <v>7090</v>
      </c>
    </row>
    <row r="5541" spans="1:12">
      <c r="A5541" s="272" t="s">
        <v>12796</v>
      </c>
      <c r="B5541" s="272" t="s">
        <v>12797</v>
      </c>
      <c r="C5541" s="272" t="s">
        <v>12802</v>
      </c>
      <c r="D5541" s="272" t="s">
        <v>12803</v>
      </c>
      <c r="E5541" s="273" t="s">
        <v>7087</v>
      </c>
      <c r="F5541" s="272" t="s">
        <v>7087</v>
      </c>
      <c r="G5541" s="272">
        <v>96522</v>
      </c>
      <c r="H5541" s="272" t="s">
        <v>12806</v>
      </c>
      <c r="I5541" s="272" t="s">
        <v>145</v>
      </c>
      <c r="J5541" s="272" t="s">
        <v>7644</v>
      </c>
      <c r="K5541" s="273">
        <v>131.86000000000001</v>
      </c>
      <c r="L5541" s="272" t="s">
        <v>7090</v>
      </c>
    </row>
    <row r="5542" spans="1:12">
      <c r="A5542" s="272" t="s">
        <v>12796</v>
      </c>
      <c r="B5542" s="272" t="s">
        <v>12797</v>
      </c>
      <c r="C5542" s="272" t="s">
        <v>12802</v>
      </c>
      <c r="D5542" s="272" t="s">
        <v>12803</v>
      </c>
      <c r="E5542" s="273" t="s">
        <v>7087</v>
      </c>
      <c r="F5542" s="272" t="s">
        <v>7087</v>
      </c>
      <c r="G5542" s="272">
        <v>96523</v>
      </c>
      <c r="H5542" s="272" t="s">
        <v>12807</v>
      </c>
      <c r="I5542" s="272" t="s">
        <v>145</v>
      </c>
      <c r="J5542" s="272" t="s">
        <v>7644</v>
      </c>
      <c r="K5542" s="273">
        <v>87.38</v>
      </c>
      <c r="L5542" s="272" t="s">
        <v>7090</v>
      </c>
    </row>
    <row r="5543" spans="1:12">
      <c r="A5543" s="272" t="s">
        <v>12796</v>
      </c>
      <c r="B5543" s="272" t="s">
        <v>12797</v>
      </c>
      <c r="C5543" s="272" t="s">
        <v>12802</v>
      </c>
      <c r="D5543" s="272" t="s">
        <v>12803</v>
      </c>
      <c r="E5543" s="273" t="s">
        <v>7087</v>
      </c>
      <c r="F5543" s="272" t="s">
        <v>7087</v>
      </c>
      <c r="G5543" s="272">
        <v>96524</v>
      </c>
      <c r="H5543" s="272" t="s">
        <v>12808</v>
      </c>
      <c r="I5543" s="272" t="s">
        <v>145</v>
      </c>
      <c r="J5543" s="272" t="s">
        <v>7089</v>
      </c>
      <c r="K5543" s="273">
        <v>140.63</v>
      </c>
      <c r="L5543" s="272" t="s">
        <v>7090</v>
      </c>
    </row>
    <row r="5544" spans="1:12">
      <c r="A5544" s="272" t="s">
        <v>12796</v>
      </c>
      <c r="B5544" s="272" t="s">
        <v>12797</v>
      </c>
      <c r="C5544" s="272" t="s">
        <v>12802</v>
      </c>
      <c r="D5544" s="272" t="s">
        <v>12803</v>
      </c>
      <c r="E5544" s="273" t="s">
        <v>7087</v>
      </c>
      <c r="F5544" s="272" t="s">
        <v>7087</v>
      </c>
      <c r="G5544" s="272">
        <v>96525</v>
      </c>
      <c r="H5544" s="272" t="s">
        <v>12809</v>
      </c>
      <c r="I5544" s="272" t="s">
        <v>145</v>
      </c>
      <c r="J5544" s="272" t="s">
        <v>7089</v>
      </c>
      <c r="K5544" s="273">
        <v>51.38</v>
      </c>
      <c r="L5544" s="272" t="s">
        <v>7090</v>
      </c>
    </row>
    <row r="5545" spans="1:12">
      <c r="A5545" s="272" t="s">
        <v>12796</v>
      </c>
      <c r="B5545" s="272" t="s">
        <v>12797</v>
      </c>
      <c r="C5545" s="272" t="s">
        <v>12802</v>
      </c>
      <c r="D5545" s="272" t="s">
        <v>12803</v>
      </c>
      <c r="E5545" s="273" t="s">
        <v>7087</v>
      </c>
      <c r="F5545" s="272" t="s">
        <v>7087</v>
      </c>
      <c r="G5545" s="272">
        <v>96526</v>
      </c>
      <c r="H5545" s="272" t="s">
        <v>12810</v>
      </c>
      <c r="I5545" s="272" t="s">
        <v>145</v>
      </c>
      <c r="J5545" s="272" t="s">
        <v>7644</v>
      </c>
      <c r="K5545" s="273">
        <v>188.3</v>
      </c>
      <c r="L5545" s="272" t="s">
        <v>7090</v>
      </c>
    </row>
    <row r="5546" spans="1:12">
      <c r="A5546" s="272" t="s">
        <v>12796</v>
      </c>
      <c r="B5546" s="272" t="s">
        <v>12797</v>
      </c>
      <c r="C5546" s="272" t="s">
        <v>12802</v>
      </c>
      <c r="D5546" s="272" t="s">
        <v>12803</v>
      </c>
      <c r="E5546" s="273" t="s">
        <v>7087</v>
      </c>
      <c r="F5546" s="272" t="s">
        <v>7087</v>
      </c>
      <c r="G5546" s="272">
        <v>96527</v>
      </c>
      <c r="H5546" s="272" t="s">
        <v>12811</v>
      </c>
      <c r="I5546" s="272" t="s">
        <v>145</v>
      </c>
      <c r="J5546" s="272" t="s">
        <v>7644</v>
      </c>
      <c r="K5546" s="273">
        <v>96.21</v>
      </c>
      <c r="L5546" s="272" t="s">
        <v>7090</v>
      </c>
    </row>
    <row r="5547" spans="1:12">
      <c r="A5547" s="272" t="s">
        <v>12796</v>
      </c>
      <c r="B5547" s="272" t="s">
        <v>12797</v>
      </c>
      <c r="C5547" s="272" t="s">
        <v>12802</v>
      </c>
      <c r="D5547" s="272" t="s">
        <v>12803</v>
      </c>
      <c r="E5547" s="273" t="s">
        <v>7087</v>
      </c>
      <c r="F5547" s="272" t="s">
        <v>7087</v>
      </c>
      <c r="G5547" s="272">
        <v>96528</v>
      </c>
      <c r="H5547" s="272" t="s">
        <v>12812</v>
      </c>
      <c r="I5547" s="272" t="s">
        <v>38</v>
      </c>
      <c r="J5547" s="272" t="s">
        <v>7147</v>
      </c>
      <c r="K5547" s="273">
        <v>179.05</v>
      </c>
      <c r="L5547" s="272" t="s">
        <v>7090</v>
      </c>
    </row>
    <row r="5548" spans="1:12">
      <c r="A5548" s="272" t="s">
        <v>12796</v>
      </c>
      <c r="B5548" s="272" t="s">
        <v>12797</v>
      </c>
      <c r="C5548" s="272" t="s">
        <v>12802</v>
      </c>
      <c r="D5548" s="272" t="s">
        <v>12803</v>
      </c>
      <c r="E5548" s="273" t="s">
        <v>7087</v>
      </c>
      <c r="F5548" s="272" t="s">
        <v>7087</v>
      </c>
      <c r="G5548" s="272">
        <v>101114</v>
      </c>
      <c r="H5548" s="272" t="s">
        <v>12813</v>
      </c>
      <c r="I5548" s="272" t="s">
        <v>145</v>
      </c>
      <c r="J5548" s="272" t="s">
        <v>7089</v>
      </c>
      <c r="K5548" s="273">
        <v>3.95</v>
      </c>
      <c r="L5548" s="272" t="s">
        <v>7090</v>
      </c>
    </row>
    <row r="5549" spans="1:12">
      <c r="A5549" s="272" t="s">
        <v>12796</v>
      </c>
      <c r="B5549" s="272" t="s">
        <v>12797</v>
      </c>
      <c r="C5549" s="272" t="s">
        <v>12802</v>
      </c>
      <c r="D5549" s="272" t="s">
        <v>12803</v>
      </c>
      <c r="E5549" s="273" t="s">
        <v>7087</v>
      </c>
      <c r="F5549" s="272" t="s">
        <v>7087</v>
      </c>
      <c r="G5549" s="272">
        <v>101115</v>
      </c>
      <c r="H5549" s="272" t="s">
        <v>12814</v>
      </c>
      <c r="I5549" s="272" t="s">
        <v>145</v>
      </c>
      <c r="J5549" s="272" t="s">
        <v>7089</v>
      </c>
      <c r="K5549" s="273">
        <v>3.37</v>
      </c>
      <c r="L5549" s="272" t="s">
        <v>7090</v>
      </c>
    </row>
    <row r="5550" spans="1:12">
      <c r="A5550" s="272" t="s">
        <v>12796</v>
      </c>
      <c r="B5550" s="272" t="s">
        <v>12797</v>
      </c>
      <c r="C5550" s="272" t="s">
        <v>12802</v>
      </c>
      <c r="D5550" s="272" t="s">
        <v>12803</v>
      </c>
      <c r="E5550" s="273" t="s">
        <v>7087</v>
      </c>
      <c r="F5550" s="272" t="s">
        <v>7087</v>
      </c>
      <c r="G5550" s="272">
        <v>101116</v>
      </c>
      <c r="H5550" s="272" t="s">
        <v>12815</v>
      </c>
      <c r="I5550" s="272" t="s">
        <v>145</v>
      </c>
      <c r="J5550" s="272" t="s">
        <v>7089</v>
      </c>
      <c r="K5550" s="273">
        <v>2.1</v>
      </c>
      <c r="L5550" s="272" t="s">
        <v>7090</v>
      </c>
    </row>
    <row r="5551" spans="1:12">
      <c r="A5551" s="272" t="s">
        <v>12796</v>
      </c>
      <c r="B5551" s="272" t="s">
        <v>12797</v>
      </c>
      <c r="C5551" s="272" t="s">
        <v>12802</v>
      </c>
      <c r="D5551" s="272" t="s">
        <v>12803</v>
      </c>
      <c r="E5551" s="273" t="s">
        <v>7087</v>
      </c>
      <c r="F5551" s="272" t="s">
        <v>7087</v>
      </c>
      <c r="G5551" s="272">
        <v>101117</v>
      </c>
      <c r="H5551" s="272" t="s">
        <v>12816</v>
      </c>
      <c r="I5551" s="272" t="s">
        <v>145</v>
      </c>
      <c r="J5551" s="272" t="s">
        <v>7089</v>
      </c>
      <c r="K5551" s="273">
        <v>3.03</v>
      </c>
      <c r="L5551" s="272" t="s">
        <v>7090</v>
      </c>
    </row>
    <row r="5552" spans="1:12">
      <c r="A5552" s="272" t="s">
        <v>12796</v>
      </c>
      <c r="B5552" s="272" t="s">
        <v>12797</v>
      </c>
      <c r="C5552" s="272" t="s">
        <v>12802</v>
      </c>
      <c r="D5552" s="272" t="s">
        <v>12803</v>
      </c>
      <c r="E5552" s="273" t="s">
        <v>7087</v>
      </c>
      <c r="F5552" s="272" t="s">
        <v>7087</v>
      </c>
      <c r="G5552" s="272">
        <v>101118</v>
      </c>
      <c r="H5552" s="272" t="s">
        <v>12817</v>
      </c>
      <c r="I5552" s="272" t="s">
        <v>145</v>
      </c>
      <c r="J5552" s="272" t="s">
        <v>7089</v>
      </c>
      <c r="K5552" s="273">
        <v>3.42</v>
      </c>
      <c r="L5552" s="272" t="s">
        <v>7090</v>
      </c>
    </row>
    <row r="5553" spans="1:12">
      <c r="A5553" s="272" t="s">
        <v>12796</v>
      </c>
      <c r="B5553" s="272" t="s">
        <v>12797</v>
      </c>
      <c r="C5553" s="272" t="s">
        <v>12802</v>
      </c>
      <c r="D5553" s="272" t="s">
        <v>12803</v>
      </c>
      <c r="E5553" s="273" t="s">
        <v>7087</v>
      </c>
      <c r="F5553" s="272" t="s">
        <v>7087</v>
      </c>
      <c r="G5553" s="272">
        <v>101119</v>
      </c>
      <c r="H5553" s="272" t="s">
        <v>12818</v>
      </c>
      <c r="I5553" s="272" t="s">
        <v>145</v>
      </c>
      <c r="J5553" s="272" t="s">
        <v>7089</v>
      </c>
      <c r="K5553" s="273">
        <v>7.55</v>
      </c>
      <c r="L5553" s="272" t="s">
        <v>7090</v>
      </c>
    </row>
    <row r="5554" spans="1:12">
      <c r="A5554" s="272" t="s">
        <v>12796</v>
      </c>
      <c r="B5554" s="272" t="s">
        <v>12797</v>
      </c>
      <c r="C5554" s="272" t="s">
        <v>12802</v>
      </c>
      <c r="D5554" s="272" t="s">
        <v>12803</v>
      </c>
      <c r="E5554" s="273" t="s">
        <v>7087</v>
      </c>
      <c r="F5554" s="272" t="s">
        <v>7087</v>
      </c>
      <c r="G5554" s="272">
        <v>101120</v>
      </c>
      <c r="H5554" s="272" t="s">
        <v>12819</v>
      </c>
      <c r="I5554" s="272" t="s">
        <v>145</v>
      </c>
      <c r="J5554" s="272" t="s">
        <v>7089</v>
      </c>
      <c r="K5554" s="273">
        <v>6.44</v>
      </c>
      <c r="L5554" s="272" t="s">
        <v>7090</v>
      </c>
    </row>
    <row r="5555" spans="1:12">
      <c r="A5555" s="272" t="s">
        <v>12796</v>
      </c>
      <c r="B5555" s="272" t="s">
        <v>12797</v>
      </c>
      <c r="C5555" s="272" t="s">
        <v>12802</v>
      </c>
      <c r="D5555" s="272" t="s">
        <v>12803</v>
      </c>
      <c r="E5555" s="273" t="s">
        <v>7087</v>
      </c>
      <c r="F5555" s="272" t="s">
        <v>7087</v>
      </c>
      <c r="G5555" s="272">
        <v>101121</v>
      </c>
      <c r="H5555" s="272" t="s">
        <v>12820</v>
      </c>
      <c r="I5555" s="272" t="s">
        <v>145</v>
      </c>
      <c r="J5555" s="272" t="s">
        <v>7089</v>
      </c>
      <c r="K5555" s="273">
        <v>4.04</v>
      </c>
      <c r="L5555" s="272" t="s">
        <v>7090</v>
      </c>
    </row>
    <row r="5556" spans="1:12">
      <c r="A5556" s="272" t="s">
        <v>12796</v>
      </c>
      <c r="B5556" s="272" t="s">
        <v>12797</v>
      </c>
      <c r="C5556" s="272" t="s">
        <v>12802</v>
      </c>
      <c r="D5556" s="272" t="s">
        <v>12803</v>
      </c>
      <c r="E5556" s="273" t="s">
        <v>7087</v>
      </c>
      <c r="F5556" s="272" t="s">
        <v>7087</v>
      </c>
      <c r="G5556" s="272">
        <v>101122</v>
      </c>
      <c r="H5556" s="272" t="s">
        <v>12821</v>
      </c>
      <c r="I5556" s="272" t="s">
        <v>145</v>
      </c>
      <c r="J5556" s="272" t="s">
        <v>7089</v>
      </c>
      <c r="K5556" s="273">
        <v>5.79</v>
      </c>
      <c r="L5556" s="272" t="s">
        <v>7090</v>
      </c>
    </row>
    <row r="5557" spans="1:12">
      <c r="A5557" s="272" t="s">
        <v>12796</v>
      </c>
      <c r="B5557" s="272" t="s">
        <v>12797</v>
      </c>
      <c r="C5557" s="272" t="s">
        <v>12802</v>
      </c>
      <c r="D5557" s="272" t="s">
        <v>12803</v>
      </c>
      <c r="E5557" s="273" t="s">
        <v>7087</v>
      </c>
      <c r="F5557" s="272" t="s">
        <v>7087</v>
      </c>
      <c r="G5557" s="272">
        <v>101123</v>
      </c>
      <c r="H5557" s="272" t="s">
        <v>12822</v>
      </c>
      <c r="I5557" s="272" t="s">
        <v>145</v>
      </c>
      <c r="J5557" s="272" t="s">
        <v>7089</v>
      </c>
      <c r="K5557" s="273">
        <v>6.55</v>
      </c>
      <c r="L5557" s="272" t="s">
        <v>7090</v>
      </c>
    </row>
    <row r="5558" spans="1:12">
      <c r="A5558" s="272" t="s">
        <v>12796</v>
      </c>
      <c r="B5558" s="272" t="s">
        <v>12797</v>
      </c>
      <c r="C5558" s="272" t="s">
        <v>12802</v>
      </c>
      <c r="D5558" s="272" t="s">
        <v>12803</v>
      </c>
      <c r="E5558" s="273" t="s">
        <v>7087</v>
      </c>
      <c r="F5558" s="272" t="s">
        <v>7087</v>
      </c>
      <c r="G5558" s="272">
        <v>101124</v>
      </c>
      <c r="H5558" s="272" t="s">
        <v>12823</v>
      </c>
      <c r="I5558" s="272" t="s">
        <v>145</v>
      </c>
      <c r="J5558" s="272" t="s">
        <v>7089</v>
      </c>
      <c r="K5558" s="273">
        <v>14.3</v>
      </c>
      <c r="L5558" s="272" t="s">
        <v>7090</v>
      </c>
    </row>
    <row r="5559" spans="1:12">
      <c r="A5559" s="272" t="s">
        <v>12796</v>
      </c>
      <c r="B5559" s="272" t="s">
        <v>12797</v>
      </c>
      <c r="C5559" s="272" t="s">
        <v>12802</v>
      </c>
      <c r="D5559" s="272" t="s">
        <v>12803</v>
      </c>
      <c r="E5559" s="273" t="s">
        <v>7087</v>
      </c>
      <c r="F5559" s="272" t="s">
        <v>7087</v>
      </c>
      <c r="G5559" s="272">
        <v>101125</v>
      </c>
      <c r="H5559" s="272" t="s">
        <v>12824</v>
      </c>
      <c r="I5559" s="272" t="s">
        <v>145</v>
      </c>
      <c r="J5559" s="272" t="s">
        <v>7089</v>
      </c>
      <c r="K5559" s="273">
        <v>13.72</v>
      </c>
      <c r="L5559" s="272" t="s">
        <v>7090</v>
      </c>
    </row>
    <row r="5560" spans="1:12">
      <c r="A5560" s="272" t="s">
        <v>12796</v>
      </c>
      <c r="B5560" s="272" t="s">
        <v>12797</v>
      </c>
      <c r="C5560" s="272" t="s">
        <v>12802</v>
      </c>
      <c r="D5560" s="272" t="s">
        <v>12803</v>
      </c>
      <c r="E5560" s="273" t="s">
        <v>7087</v>
      </c>
      <c r="F5560" s="272" t="s">
        <v>7087</v>
      </c>
      <c r="G5560" s="272">
        <v>101126</v>
      </c>
      <c r="H5560" s="272" t="s">
        <v>144</v>
      </c>
      <c r="I5560" s="272" t="s">
        <v>145</v>
      </c>
      <c r="J5560" s="272" t="s">
        <v>7089</v>
      </c>
      <c r="K5560" s="273">
        <v>12.45</v>
      </c>
      <c r="L5560" s="272" t="s">
        <v>7090</v>
      </c>
    </row>
    <row r="5561" spans="1:12">
      <c r="A5561" s="272" t="s">
        <v>12796</v>
      </c>
      <c r="B5561" s="272" t="s">
        <v>12797</v>
      </c>
      <c r="C5561" s="272" t="s">
        <v>12802</v>
      </c>
      <c r="D5561" s="272" t="s">
        <v>12803</v>
      </c>
      <c r="E5561" s="273" t="s">
        <v>7087</v>
      </c>
      <c r="F5561" s="272" t="s">
        <v>7087</v>
      </c>
      <c r="G5561" s="272">
        <v>101127</v>
      </c>
      <c r="H5561" s="272" t="s">
        <v>12825</v>
      </c>
      <c r="I5561" s="272" t="s">
        <v>145</v>
      </c>
      <c r="J5561" s="272" t="s">
        <v>7089</v>
      </c>
      <c r="K5561" s="273">
        <v>13.38</v>
      </c>
      <c r="L5561" s="272" t="s">
        <v>7090</v>
      </c>
    </row>
    <row r="5562" spans="1:12">
      <c r="A5562" s="272" t="s">
        <v>12796</v>
      </c>
      <c r="B5562" s="272" t="s">
        <v>12797</v>
      </c>
      <c r="C5562" s="272" t="s">
        <v>12802</v>
      </c>
      <c r="D5562" s="272" t="s">
        <v>12803</v>
      </c>
      <c r="E5562" s="273" t="s">
        <v>7087</v>
      </c>
      <c r="F5562" s="272" t="s">
        <v>7087</v>
      </c>
      <c r="G5562" s="272">
        <v>101128</v>
      </c>
      <c r="H5562" s="272" t="s">
        <v>12826</v>
      </c>
      <c r="I5562" s="272" t="s">
        <v>145</v>
      </c>
      <c r="J5562" s="272" t="s">
        <v>7089</v>
      </c>
      <c r="K5562" s="273">
        <v>13.77</v>
      </c>
      <c r="L5562" s="272" t="s">
        <v>7090</v>
      </c>
    </row>
    <row r="5563" spans="1:12">
      <c r="A5563" s="272" t="s">
        <v>12796</v>
      </c>
      <c r="B5563" s="272" t="s">
        <v>12797</v>
      </c>
      <c r="C5563" s="272" t="s">
        <v>12802</v>
      </c>
      <c r="D5563" s="272" t="s">
        <v>12803</v>
      </c>
      <c r="E5563" s="273" t="s">
        <v>7087</v>
      </c>
      <c r="F5563" s="272" t="s">
        <v>7087</v>
      </c>
      <c r="G5563" s="272">
        <v>101129</v>
      </c>
      <c r="H5563" s="272" t="s">
        <v>12827</v>
      </c>
      <c r="I5563" s="272" t="s">
        <v>145</v>
      </c>
      <c r="J5563" s="272" t="s">
        <v>7089</v>
      </c>
      <c r="K5563" s="273">
        <v>18.309999999999999</v>
      </c>
      <c r="L5563" s="272" t="s">
        <v>7090</v>
      </c>
    </row>
    <row r="5564" spans="1:12">
      <c r="A5564" s="272" t="s">
        <v>12796</v>
      </c>
      <c r="B5564" s="272" t="s">
        <v>12797</v>
      </c>
      <c r="C5564" s="272" t="s">
        <v>12802</v>
      </c>
      <c r="D5564" s="272" t="s">
        <v>12803</v>
      </c>
      <c r="E5564" s="273" t="s">
        <v>7087</v>
      </c>
      <c r="F5564" s="272" t="s">
        <v>7087</v>
      </c>
      <c r="G5564" s="272">
        <v>101130</v>
      </c>
      <c r="H5564" s="272" t="s">
        <v>12828</v>
      </c>
      <c r="I5564" s="272" t="s">
        <v>145</v>
      </c>
      <c r="J5564" s="272" t="s">
        <v>7089</v>
      </c>
      <c r="K5564" s="273">
        <v>17.2</v>
      </c>
      <c r="L5564" s="272" t="s">
        <v>7090</v>
      </c>
    </row>
    <row r="5565" spans="1:12">
      <c r="A5565" s="272" t="s">
        <v>12796</v>
      </c>
      <c r="B5565" s="272" t="s">
        <v>12797</v>
      </c>
      <c r="C5565" s="272" t="s">
        <v>12802</v>
      </c>
      <c r="D5565" s="272" t="s">
        <v>12803</v>
      </c>
      <c r="E5565" s="273" t="s">
        <v>7087</v>
      </c>
      <c r="F5565" s="272" t="s">
        <v>7087</v>
      </c>
      <c r="G5565" s="272">
        <v>101131</v>
      </c>
      <c r="H5565" s="272" t="s">
        <v>12829</v>
      </c>
      <c r="I5565" s="272" t="s">
        <v>145</v>
      </c>
      <c r="J5565" s="272" t="s">
        <v>7089</v>
      </c>
      <c r="K5565" s="273">
        <v>14.8</v>
      </c>
      <c r="L5565" s="272" t="s">
        <v>7090</v>
      </c>
    </row>
    <row r="5566" spans="1:12">
      <c r="A5566" s="272" t="s">
        <v>12796</v>
      </c>
      <c r="B5566" s="272" t="s">
        <v>12797</v>
      </c>
      <c r="C5566" s="272" t="s">
        <v>12802</v>
      </c>
      <c r="D5566" s="272" t="s">
        <v>12803</v>
      </c>
      <c r="E5566" s="273" t="s">
        <v>7087</v>
      </c>
      <c r="F5566" s="272" t="s">
        <v>7087</v>
      </c>
      <c r="G5566" s="272">
        <v>101132</v>
      </c>
      <c r="H5566" s="272" t="s">
        <v>12830</v>
      </c>
      <c r="I5566" s="272" t="s">
        <v>145</v>
      </c>
      <c r="J5566" s="272" t="s">
        <v>7089</v>
      </c>
      <c r="K5566" s="273">
        <v>16.55</v>
      </c>
      <c r="L5566" s="272" t="s">
        <v>7090</v>
      </c>
    </row>
    <row r="5567" spans="1:12">
      <c r="A5567" s="272" t="s">
        <v>12796</v>
      </c>
      <c r="B5567" s="272" t="s">
        <v>12797</v>
      </c>
      <c r="C5567" s="272" t="s">
        <v>12802</v>
      </c>
      <c r="D5567" s="272" t="s">
        <v>12803</v>
      </c>
      <c r="E5567" s="273" t="s">
        <v>7087</v>
      </c>
      <c r="F5567" s="272" t="s">
        <v>7087</v>
      </c>
      <c r="G5567" s="272">
        <v>101133</v>
      </c>
      <c r="H5567" s="272" t="s">
        <v>12831</v>
      </c>
      <c r="I5567" s="272" t="s">
        <v>145</v>
      </c>
      <c r="J5567" s="272" t="s">
        <v>7089</v>
      </c>
      <c r="K5567" s="273">
        <v>17.309999999999999</v>
      </c>
      <c r="L5567" s="272" t="s">
        <v>7090</v>
      </c>
    </row>
    <row r="5568" spans="1:12">
      <c r="A5568" s="272" t="s">
        <v>12796</v>
      </c>
      <c r="B5568" s="272" t="s">
        <v>12797</v>
      </c>
      <c r="C5568" s="272" t="s">
        <v>12802</v>
      </c>
      <c r="D5568" s="272" t="s">
        <v>12803</v>
      </c>
      <c r="E5568" s="273" t="s">
        <v>7087</v>
      </c>
      <c r="F5568" s="272" t="s">
        <v>7087</v>
      </c>
      <c r="G5568" s="272">
        <v>101134</v>
      </c>
      <c r="H5568" s="272" t="s">
        <v>12832</v>
      </c>
      <c r="I5568" s="272" t="s">
        <v>145</v>
      </c>
      <c r="J5568" s="272" t="s">
        <v>7089</v>
      </c>
      <c r="K5568" s="273">
        <v>14.96</v>
      </c>
      <c r="L5568" s="272" t="s">
        <v>7090</v>
      </c>
    </row>
    <row r="5569" spans="1:12">
      <c r="A5569" s="272" t="s">
        <v>12796</v>
      </c>
      <c r="B5569" s="272" t="s">
        <v>12797</v>
      </c>
      <c r="C5569" s="272" t="s">
        <v>12802</v>
      </c>
      <c r="D5569" s="272" t="s">
        <v>12803</v>
      </c>
      <c r="E5569" s="273" t="s">
        <v>7087</v>
      </c>
      <c r="F5569" s="272" t="s">
        <v>7087</v>
      </c>
      <c r="G5569" s="272">
        <v>101135</v>
      </c>
      <c r="H5569" s="272" t="s">
        <v>12833</v>
      </c>
      <c r="I5569" s="272" t="s">
        <v>145</v>
      </c>
      <c r="J5569" s="272" t="s">
        <v>7089</v>
      </c>
      <c r="K5569" s="273">
        <v>14.38</v>
      </c>
      <c r="L5569" s="272" t="s">
        <v>7090</v>
      </c>
    </row>
    <row r="5570" spans="1:12">
      <c r="A5570" s="272" t="s">
        <v>12796</v>
      </c>
      <c r="B5570" s="272" t="s">
        <v>12797</v>
      </c>
      <c r="C5570" s="272" t="s">
        <v>12802</v>
      </c>
      <c r="D5570" s="272" t="s">
        <v>12803</v>
      </c>
      <c r="E5570" s="273" t="s">
        <v>7087</v>
      </c>
      <c r="F5570" s="272" t="s">
        <v>7087</v>
      </c>
      <c r="G5570" s="272">
        <v>101136</v>
      </c>
      <c r="H5570" s="272" t="s">
        <v>12834</v>
      </c>
      <c r="I5570" s="272" t="s">
        <v>145</v>
      </c>
      <c r="J5570" s="272" t="s">
        <v>7089</v>
      </c>
      <c r="K5570" s="273">
        <v>13.11</v>
      </c>
      <c r="L5570" s="272" t="s">
        <v>7090</v>
      </c>
    </row>
    <row r="5571" spans="1:12">
      <c r="A5571" s="272" t="s">
        <v>12796</v>
      </c>
      <c r="B5571" s="272" t="s">
        <v>12797</v>
      </c>
      <c r="C5571" s="272" t="s">
        <v>12802</v>
      </c>
      <c r="D5571" s="272" t="s">
        <v>12803</v>
      </c>
      <c r="E5571" s="273" t="s">
        <v>7087</v>
      </c>
      <c r="F5571" s="272" t="s">
        <v>7087</v>
      </c>
      <c r="G5571" s="272">
        <v>101137</v>
      </c>
      <c r="H5571" s="272" t="s">
        <v>12835</v>
      </c>
      <c r="I5571" s="272" t="s">
        <v>145</v>
      </c>
      <c r="J5571" s="272" t="s">
        <v>7089</v>
      </c>
      <c r="K5571" s="273">
        <v>14.04</v>
      </c>
      <c r="L5571" s="272" t="s">
        <v>7090</v>
      </c>
    </row>
    <row r="5572" spans="1:12">
      <c r="A5572" s="272" t="s">
        <v>12796</v>
      </c>
      <c r="B5572" s="272" t="s">
        <v>12797</v>
      </c>
      <c r="C5572" s="272" t="s">
        <v>12802</v>
      </c>
      <c r="D5572" s="272" t="s">
        <v>12803</v>
      </c>
      <c r="E5572" s="273" t="s">
        <v>7087</v>
      </c>
      <c r="F5572" s="272" t="s">
        <v>7087</v>
      </c>
      <c r="G5572" s="272">
        <v>101138</v>
      </c>
      <c r="H5572" s="272" t="s">
        <v>12836</v>
      </c>
      <c r="I5572" s="272" t="s">
        <v>145</v>
      </c>
      <c r="J5572" s="272" t="s">
        <v>7089</v>
      </c>
      <c r="K5572" s="273">
        <v>14.43</v>
      </c>
      <c r="L5572" s="272" t="s">
        <v>7090</v>
      </c>
    </row>
    <row r="5573" spans="1:12">
      <c r="A5573" s="272" t="s">
        <v>12796</v>
      </c>
      <c r="B5573" s="272" t="s">
        <v>12797</v>
      </c>
      <c r="C5573" s="272" t="s">
        <v>12802</v>
      </c>
      <c r="D5573" s="272" t="s">
        <v>12803</v>
      </c>
      <c r="E5573" s="273" t="s">
        <v>7087</v>
      </c>
      <c r="F5573" s="272" t="s">
        <v>7087</v>
      </c>
      <c r="G5573" s="272">
        <v>101139</v>
      </c>
      <c r="H5573" s="272" t="s">
        <v>12837</v>
      </c>
      <c r="I5573" s="272" t="s">
        <v>145</v>
      </c>
      <c r="J5573" s="272" t="s">
        <v>7089</v>
      </c>
      <c r="K5573" s="273">
        <v>18.989999999999998</v>
      </c>
      <c r="L5573" s="272" t="s">
        <v>7090</v>
      </c>
    </row>
    <row r="5574" spans="1:12">
      <c r="A5574" s="272" t="s">
        <v>12796</v>
      </c>
      <c r="B5574" s="272" t="s">
        <v>12797</v>
      </c>
      <c r="C5574" s="272" t="s">
        <v>12802</v>
      </c>
      <c r="D5574" s="272" t="s">
        <v>12803</v>
      </c>
      <c r="E5574" s="273" t="s">
        <v>7087</v>
      </c>
      <c r="F5574" s="272" t="s">
        <v>7087</v>
      </c>
      <c r="G5574" s="272">
        <v>101140</v>
      </c>
      <c r="H5574" s="272" t="s">
        <v>12838</v>
      </c>
      <c r="I5574" s="272" t="s">
        <v>145</v>
      </c>
      <c r="J5574" s="272" t="s">
        <v>7089</v>
      </c>
      <c r="K5574" s="273">
        <v>17.88</v>
      </c>
      <c r="L5574" s="272" t="s">
        <v>7090</v>
      </c>
    </row>
    <row r="5575" spans="1:12">
      <c r="A5575" s="272" t="s">
        <v>12796</v>
      </c>
      <c r="B5575" s="272" t="s">
        <v>12797</v>
      </c>
      <c r="C5575" s="272" t="s">
        <v>12802</v>
      </c>
      <c r="D5575" s="272" t="s">
        <v>12803</v>
      </c>
      <c r="E5575" s="273" t="s">
        <v>7087</v>
      </c>
      <c r="F5575" s="272" t="s">
        <v>7087</v>
      </c>
      <c r="G5575" s="272">
        <v>101141</v>
      </c>
      <c r="H5575" s="272" t="s">
        <v>12839</v>
      </c>
      <c r="I5575" s="272" t="s">
        <v>145</v>
      </c>
      <c r="J5575" s="272" t="s">
        <v>7089</v>
      </c>
      <c r="K5575" s="273">
        <v>15.48</v>
      </c>
      <c r="L5575" s="272" t="s">
        <v>7090</v>
      </c>
    </row>
    <row r="5576" spans="1:12">
      <c r="A5576" s="272" t="s">
        <v>12796</v>
      </c>
      <c r="B5576" s="272" t="s">
        <v>12797</v>
      </c>
      <c r="C5576" s="272" t="s">
        <v>12802</v>
      </c>
      <c r="D5576" s="272" t="s">
        <v>12803</v>
      </c>
      <c r="E5576" s="273" t="s">
        <v>7087</v>
      </c>
      <c r="F5576" s="272" t="s">
        <v>7087</v>
      </c>
      <c r="G5576" s="272">
        <v>101142</v>
      </c>
      <c r="H5576" s="272" t="s">
        <v>12840</v>
      </c>
      <c r="I5576" s="272" t="s">
        <v>145</v>
      </c>
      <c r="J5576" s="272" t="s">
        <v>7089</v>
      </c>
      <c r="K5576" s="273">
        <v>17.23</v>
      </c>
      <c r="L5576" s="272" t="s">
        <v>7090</v>
      </c>
    </row>
    <row r="5577" spans="1:12">
      <c r="A5577" s="272" t="s">
        <v>12796</v>
      </c>
      <c r="B5577" s="272" t="s">
        <v>12797</v>
      </c>
      <c r="C5577" s="272" t="s">
        <v>12802</v>
      </c>
      <c r="D5577" s="272" t="s">
        <v>12803</v>
      </c>
      <c r="E5577" s="273" t="s">
        <v>7087</v>
      </c>
      <c r="F5577" s="272" t="s">
        <v>7087</v>
      </c>
      <c r="G5577" s="272">
        <v>101143</v>
      </c>
      <c r="H5577" s="272" t="s">
        <v>12841</v>
      </c>
      <c r="I5577" s="272" t="s">
        <v>145</v>
      </c>
      <c r="J5577" s="272" t="s">
        <v>7089</v>
      </c>
      <c r="K5577" s="273">
        <v>17.989999999999998</v>
      </c>
      <c r="L5577" s="272" t="s">
        <v>7090</v>
      </c>
    </row>
    <row r="5578" spans="1:12">
      <c r="A5578" s="272" t="s">
        <v>12796</v>
      </c>
      <c r="B5578" s="272" t="s">
        <v>12797</v>
      </c>
      <c r="C5578" s="272" t="s">
        <v>12802</v>
      </c>
      <c r="D5578" s="272" t="s">
        <v>12803</v>
      </c>
      <c r="E5578" s="273" t="s">
        <v>7087</v>
      </c>
      <c r="F5578" s="272" t="s">
        <v>7087</v>
      </c>
      <c r="G5578" s="272">
        <v>101144</v>
      </c>
      <c r="H5578" s="272" t="s">
        <v>12842</v>
      </c>
      <c r="I5578" s="272" t="s">
        <v>145</v>
      </c>
      <c r="J5578" s="272" t="s">
        <v>7089</v>
      </c>
      <c r="K5578" s="273">
        <v>15</v>
      </c>
      <c r="L5578" s="272" t="s">
        <v>7090</v>
      </c>
    </row>
    <row r="5579" spans="1:12">
      <c r="A5579" s="272" t="s">
        <v>12796</v>
      </c>
      <c r="B5579" s="272" t="s">
        <v>12797</v>
      </c>
      <c r="C5579" s="272" t="s">
        <v>12802</v>
      </c>
      <c r="D5579" s="272" t="s">
        <v>12803</v>
      </c>
      <c r="E5579" s="273" t="s">
        <v>7087</v>
      </c>
      <c r="F5579" s="272" t="s">
        <v>7087</v>
      </c>
      <c r="G5579" s="272">
        <v>101145</v>
      </c>
      <c r="H5579" s="272" t="s">
        <v>12843</v>
      </c>
      <c r="I5579" s="272" t="s">
        <v>145</v>
      </c>
      <c r="J5579" s="272" t="s">
        <v>7089</v>
      </c>
      <c r="K5579" s="273">
        <v>14.42</v>
      </c>
      <c r="L5579" s="272" t="s">
        <v>7090</v>
      </c>
    </row>
    <row r="5580" spans="1:12">
      <c r="A5580" s="272" t="s">
        <v>12796</v>
      </c>
      <c r="B5580" s="272" t="s">
        <v>12797</v>
      </c>
      <c r="C5580" s="272" t="s">
        <v>12802</v>
      </c>
      <c r="D5580" s="272" t="s">
        <v>12803</v>
      </c>
      <c r="E5580" s="273" t="s">
        <v>7087</v>
      </c>
      <c r="F5580" s="272" t="s">
        <v>7087</v>
      </c>
      <c r="G5580" s="272">
        <v>101146</v>
      </c>
      <c r="H5580" s="272" t="s">
        <v>12844</v>
      </c>
      <c r="I5580" s="272" t="s">
        <v>145</v>
      </c>
      <c r="J5580" s="272" t="s">
        <v>7089</v>
      </c>
      <c r="K5580" s="273">
        <v>13.15</v>
      </c>
      <c r="L5580" s="272" t="s">
        <v>7090</v>
      </c>
    </row>
    <row r="5581" spans="1:12">
      <c r="A5581" s="272" t="s">
        <v>12796</v>
      </c>
      <c r="B5581" s="272" t="s">
        <v>12797</v>
      </c>
      <c r="C5581" s="272" t="s">
        <v>12802</v>
      </c>
      <c r="D5581" s="272" t="s">
        <v>12803</v>
      </c>
      <c r="E5581" s="273" t="s">
        <v>7087</v>
      </c>
      <c r="F5581" s="272" t="s">
        <v>7087</v>
      </c>
      <c r="G5581" s="272">
        <v>101147</v>
      </c>
      <c r="H5581" s="272" t="s">
        <v>12845</v>
      </c>
      <c r="I5581" s="272" t="s">
        <v>145</v>
      </c>
      <c r="J5581" s="272" t="s">
        <v>7089</v>
      </c>
      <c r="K5581" s="273">
        <v>14.08</v>
      </c>
      <c r="L5581" s="272" t="s">
        <v>7090</v>
      </c>
    </row>
    <row r="5582" spans="1:12">
      <c r="A5582" s="272" t="s">
        <v>12796</v>
      </c>
      <c r="B5582" s="272" t="s">
        <v>12797</v>
      </c>
      <c r="C5582" s="272" t="s">
        <v>12802</v>
      </c>
      <c r="D5582" s="272" t="s">
        <v>12803</v>
      </c>
      <c r="E5582" s="273" t="s">
        <v>7087</v>
      </c>
      <c r="F5582" s="272" t="s">
        <v>7087</v>
      </c>
      <c r="G5582" s="272">
        <v>101148</v>
      </c>
      <c r="H5582" s="272" t="s">
        <v>12846</v>
      </c>
      <c r="I5582" s="272" t="s">
        <v>145</v>
      </c>
      <c r="J5582" s="272" t="s">
        <v>7089</v>
      </c>
      <c r="K5582" s="273">
        <v>14.47</v>
      </c>
      <c r="L5582" s="272" t="s">
        <v>7090</v>
      </c>
    </row>
    <row r="5583" spans="1:12">
      <c r="A5583" s="272" t="s">
        <v>12796</v>
      </c>
      <c r="B5583" s="272" t="s">
        <v>12797</v>
      </c>
      <c r="C5583" s="272" t="s">
        <v>12802</v>
      </c>
      <c r="D5583" s="272" t="s">
        <v>12803</v>
      </c>
      <c r="E5583" s="273" t="s">
        <v>7087</v>
      </c>
      <c r="F5583" s="272" t="s">
        <v>7087</v>
      </c>
      <c r="G5583" s="272">
        <v>101149</v>
      </c>
      <c r="H5583" s="272" t="s">
        <v>12847</v>
      </c>
      <c r="I5583" s="272" t="s">
        <v>145</v>
      </c>
      <c r="J5583" s="272" t="s">
        <v>7089</v>
      </c>
      <c r="K5583" s="273">
        <v>19.04</v>
      </c>
      <c r="L5583" s="272" t="s">
        <v>7090</v>
      </c>
    </row>
    <row r="5584" spans="1:12">
      <c r="A5584" s="272" t="s">
        <v>12796</v>
      </c>
      <c r="B5584" s="272" t="s">
        <v>12797</v>
      </c>
      <c r="C5584" s="272" t="s">
        <v>12802</v>
      </c>
      <c r="D5584" s="272" t="s">
        <v>12803</v>
      </c>
      <c r="E5584" s="273" t="s">
        <v>7087</v>
      </c>
      <c r="F5584" s="272" t="s">
        <v>7087</v>
      </c>
      <c r="G5584" s="272">
        <v>101150</v>
      </c>
      <c r="H5584" s="272" t="s">
        <v>12848</v>
      </c>
      <c r="I5584" s="272" t="s">
        <v>145</v>
      </c>
      <c r="J5584" s="272" t="s">
        <v>7089</v>
      </c>
      <c r="K5584" s="273">
        <v>17.93</v>
      </c>
      <c r="L5584" s="272" t="s">
        <v>7090</v>
      </c>
    </row>
    <row r="5585" spans="1:12">
      <c r="A5585" s="272" t="s">
        <v>12796</v>
      </c>
      <c r="B5585" s="272" t="s">
        <v>12797</v>
      </c>
      <c r="C5585" s="272" t="s">
        <v>12802</v>
      </c>
      <c r="D5585" s="272" t="s">
        <v>12803</v>
      </c>
      <c r="E5585" s="273" t="s">
        <v>7087</v>
      </c>
      <c r="F5585" s="272" t="s">
        <v>7087</v>
      </c>
      <c r="G5585" s="272">
        <v>101151</v>
      </c>
      <c r="H5585" s="272" t="s">
        <v>12849</v>
      </c>
      <c r="I5585" s="272" t="s">
        <v>145</v>
      </c>
      <c r="J5585" s="272" t="s">
        <v>7089</v>
      </c>
      <c r="K5585" s="273">
        <v>15.53</v>
      </c>
      <c r="L5585" s="272" t="s">
        <v>7090</v>
      </c>
    </row>
    <row r="5586" spans="1:12">
      <c r="A5586" s="272" t="s">
        <v>12796</v>
      </c>
      <c r="B5586" s="272" t="s">
        <v>12797</v>
      </c>
      <c r="C5586" s="272" t="s">
        <v>12802</v>
      </c>
      <c r="D5586" s="272" t="s">
        <v>12803</v>
      </c>
      <c r="E5586" s="273" t="s">
        <v>7087</v>
      </c>
      <c r="F5586" s="272" t="s">
        <v>7087</v>
      </c>
      <c r="G5586" s="272">
        <v>101152</v>
      </c>
      <c r="H5586" s="272" t="s">
        <v>12850</v>
      </c>
      <c r="I5586" s="272" t="s">
        <v>145</v>
      </c>
      <c r="J5586" s="272" t="s">
        <v>7089</v>
      </c>
      <c r="K5586" s="273">
        <v>17.28</v>
      </c>
      <c r="L5586" s="272" t="s">
        <v>7090</v>
      </c>
    </row>
    <row r="5587" spans="1:12">
      <c r="A5587" s="272" t="s">
        <v>12796</v>
      </c>
      <c r="B5587" s="272" t="s">
        <v>12797</v>
      </c>
      <c r="C5587" s="272" t="s">
        <v>12802</v>
      </c>
      <c r="D5587" s="272" t="s">
        <v>12803</v>
      </c>
      <c r="E5587" s="273" t="s">
        <v>7087</v>
      </c>
      <c r="F5587" s="272" t="s">
        <v>7087</v>
      </c>
      <c r="G5587" s="272">
        <v>101153</v>
      </c>
      <c r="H5587" s="272" t="s">
        <v>12851</v>
      </c>
      <c r="I5587" s="272" t="s">
        <v>145</v>
      </c>
      <c r="J5587" s="272" t="s">
        <v>7089</v>
      </c>
      <c r="K5587" s="273">
        <v>18.04</v>
      </c>
      <c r="L5587" s="272" t="s">
        <v>7090</v>
      </c>
    </row>
    <row r="5588" spans="1:12">
      <c r="A5588" s="272" t="s">
        <v>12796</v>
      </c>
      <c r="B5588" s="272" t="s">
        <v>12797</v>
      </c>
      <c r="C5588" s="272" t="s">
        <v>12802</v>
      </c>
      <c r="D5588" s="272" t="s">
        <v>12803</v>
      </c>
      <c r="E5588" s="273" t="s">
        <v>7087</v>
      </c>
      <c r="F5588" s="272" t="s">
        <v>7087</v>
      </c>
      <c r="G5588" s="272">
        <v>101206</v>
      </c>
      <c r="H5588" s="272" t="s">
        <v>12852</v>
      </c>
      <c r="I5588" s="272" t="s">
        <v>145</v>
      </c>
      <c r="J5588" s="272" t="s">
        <v>7089</v>
      </c>
      <c r="K5588" s="273">
        <v>12.31</v>
      </c>
      <c r="L5588" s="272" t="s">
        <v>7090</v>
      </c>
    </row>
    <row r="5589" spans="1:12">
      <c r="A5589" s="272" t="s">
        <v>12796</v>
      </c>
      <c r="B5589" s="272" t="s">
        <v>12797</v>
      </c>
      <c r="C5589" s="272" t="s">
        <v>12802</v>
      </c>
      <c r="D5589" s="272" t="s">
        <v>12803</v>
      </c>
      <c r="E5589" s="273" t="s">
        <v>7087</v>
      </c>
      <c r="F5589" s="272" t="s">
        <v>7087</v>
      </c>
      <c r="G5589" s="272">
        <v>101207</v>
      </c>
      <c r="H5589" s="272" t="s">
        <v>12853</v>
      </c>
      <c r="I5589" s="272" t="s">
        <v>145</v>
      </c>
      <c r="J5589" s="272" t="s">
        <v>7089</v>
      </c>
      <c r="K5589" s="273">
        <v>10.68</v>
      </c>
      <c r="L5589" s="272" t="s">
        <v>7090</v>
      </c>
    </row>
    <row r="5590" spans="1:12">
      <c r="A5590" s="272" t="s">
        <v>12796</v>
      </c>
      <c r="B5590" s="272" t="s">
        <v>12797</v>
      </c>
      <c r="C5590" s="272" t="s">
        <v>12802</v>
      </c>
      <c r="D5590" s="272" t="s">
        <v>12803</v>
      </c>
      <c r="E5590" s="273" t="s">
        <v>7087</v>
      </c>
      <c r="F5590" s="272" t="s">
        <v>7087</v>
      </c>
      <c r="G5590" s="272">
        <v>101208</v>
      </c>
      <c r="H5590" s="272" t="s">
        <v>12854</v>
      </c>
      <c r="I5590" s="272" t="s">
        <v>145</v>
      </c>
      <c r="J5590" s="272" t="s">
        <v>7089</v>
      </c>
      <c r="K5590" s="273">
        <v>10.43</v>
      </c>
      <c r="L5590" s="272" t="s">
        <v>7090</v>
      </c>
    </row>
    <row r="5591" spans="1:12">
      <c r="A5591" s="272" t="s">
        <v>12796</v>
      </c>
      <c r="B5591" s="272" t="s">
        <v>12797</v>
      </c>
      <c r="C5591" s="272" t="s">
        <v>12802</v>
      </c>
      <c r="D5591" s="272" t="s">
        <v>12803</v>
      </c>
      <c r="E5591" s="273" t="s">
        <v>7087</v>
      </c>
      <c r="F5591" s="272" t="s">
        <v>7087</v>
      </c>
      <c r="G5591" s="272">
        <v>101209</v>
      </c>
      <c r="H5591" s="272" t="s">
        <v>12855</v>
      </c>
      <c r="I5591" s="272" t="s">
        <v>145</v>
      </c>
      <c r="J5591" s="272" t="s">
        <v>7089</v>
      </c>
      <c r="K5591" s="273">
        <v>9.69</v>
      </c>
      <c r="L5591" s="272" t="s">
        <v>7090</v>
      </c>
    </row>
    <row r="5592" spans="1:12">
      <c r="A5592" s="272" t="s">
        <v>12796</v>
      </c>
      <c r="B5592" s="272" t="s">
        <v>12797</v>
      </c>
      <c r="C5592" s="272" t="s">
        <v>12802</v>
      </c>
      <c r="D5592" s="272" t="s">
        <v>12803</v>
      </c>
      <c r="E5592" s="273" t="s">
        <v>7087</v>
      </c>
      <c r="F5592" s="272" t="s">
        <v>7087</v>
      </c>
      <c r="G5592" s="272">
        <v>101210</v>
      </c>
      <c r="H5592" s="272" t="s">
        <v>12856</v>
      </c>
      <c r="I5592" s="272" t="s">
        <v>145</v>
      </c>
      <c r="J5592" s="272" t="s">
        <v>7089</v>
      </c>
      <c r="K5592" s="273">
        <v>17.32</v>
      </c>
      <c r="L5592" s="272" t="s">
        <v>7090</v>
      </c>
    </row>
    <row r="5593" spans="1:12">
      <c r="A5593" s="272" t="s">
        <v>12796</v>
      </c>
      <c r="B5593" s="272" t="s">
        <v>12797</v>
      </c>
      <c r="C5593" s="272" t="s">
        <v>12802</v>
      </c>
      <c r="D5593" s="272" t="s">
        <v>12803</v>
      </c>
      <c r="E5593" s="273" t="s">
        <v>7087</v>
      </c>
      <c r="F5593" s="272" t="s">
        <v>7087</v>
      </c>
      <c r="G5593" s="272">
        <v>101211</v>
      </c>
      <c r="H5593" s="272" t="s">
        <v>12857</v>
      </c>
      <c r="I5593" s="272" t="s">
        <v>145</v>
      </c>
      <c r="J5593" s="272" t="s">
        <v>7089</v>
      </c>
      <c r="K5593" s="273">
        <v>18.61</v>
      </c>
      <c r="L5593" s="272" t="s">
        <v>7090</v>
      </c>
    </row>
    <row r="5594" spans="1:12">
      <c r="A5594" s="272" t="s">
        <v>12796</v>
      </c>
      <c r="B5594" s="272" t="s">
        <v>12797</v>
      </c>
      <c r="C5594" s="272" t="s">
        <v>12802</v>
      </c>
      <c r="D5594" s="272" t="s">
        <v>12803</v>
      </c>
      <c r="E5594" s="273" t="s">
        <v>7087</v>
      </c>
      <c r="F5594" s="272" t="s">
        <v>7087</v>
      </c>
      <c r="G5594" s="272">
        <v>101212</v>
      </c>
      <c r="H5594" s="272" t="s">
        <v>12858</v>
      </c>
      <c r="I5594" s="272" t="s">
        <v>145</v>
      </c>
      <c r="J5594" s="272" t="s">
        <v>7089</v>
      </c>
      <c r="K5594" s="273">
        <v>21.72</v>
      </c>
      <c r="L5594" s="272" t="s">
        <v>7090</v>
      </c>
    </row>
    <row r="5595" spans="1:12">
      <c r="A5595" s="272" t="s">
        <v>12796</v>
      </c>
      <c r="B5595" s="272" t="s">
        <v>12797</v>
      </c>
      <c r="C5595" s="272" t="s">
        <v>12802</v>
      </c>
      <c r="D5595" s="272" t="s">
        <v>12803</v>
      </c>
      <c r="E5595" s="273" t="s">
        <v>7087</v>
      </c>
      <c r="F5595" s="272" t="s">
        <v>7087</v>
      </c>
      <c r="G5595" s="272">
        <v>101213</v>
      </c>
      <c r="H5595" s="272" t="s">
        <v>12859</v>
      </c>
      <c r="I5595" s="272" t="s">
        <v>145</v>
      </c>
      <c r="J5595" s="272" t="s">
        <v>7089</v>
      </c>
      <c r="K5595" s="273">
        <v>24.28</v>
      </c>
      <c r="L5595" s="272" t="s">
        <v>7090</v>
      </c>
    </row>
    <row r="5596" spans="1:12">
      <c r="A5596" s="272" t="s">
        <v>12796</v>
      </c>
      <c r="B5596" s="272" t="s">
        <v>12797</v>
      </c>
      <c r="C5596" s="272" t="s">
        <v>12802</v>
      </c>
      <c r="D5596" s="272" t="s">
        <v>12803</v>
      </c>
      <c r="E5596" s="273" t="s">
        <v>7087</v>
      </c>
      <c r="F5596" s="272" t="s">
        <v>7087</v>
      </c>
      <c r="G5596" s="272">
        <v>101214</v>
      </c>
      <c r="H5596" s="272" t="s">
        <v>12860</v>
      </c>
      <c r="I5596" s="272" t="s">
        <v>145</v>
      </c>
      <c r="J5596" s="272" t="s">
        <v>7089</v>
      </c>
      <c r="K5596" s="273">
        <v>29.41</v>
      </c>
      <c r="L5596" s="272" t="s">
        <v>7090</v>
      </c>
    </row>
    <row r="5597" spans="1:12">
      <c r="A5597" s="272" t="s">
        <v>12796</v>
      </c>
      <c r="B5597" s="272" t="s">
        <v>12797</v>
      </c>
      <c r="C5597" s="272" t="s">
        <v>12802</v>
      </c>
      <c r="D5597" s="272" t="s">
        <v>12803</v>
      </c>
      <c r="E5597" s="273" t="s">
        <v>7087</v>
      </c>
      <c r="F5597" s="272" t="s">
        <v>7087</v>
      </c>
      <c r="G5597" s="272">
        <v>101215</v>
      </c>
      <c r="H5597" s="272" t="s">
        <v>12861</v>
      </c>
      <c r="I5597" s="272" t="s">
        <v>145</v>
      </c>
      <c r="J5597" s="272" t="s">
        <v>7089</v>
      </c>
      <c r="K5597" s="273">
        <v>16.63</v>
      </c>
      <c r="L5597" s="272" t="s">
        <v>7090</v>
      </c>
    </row>
    <row r="5598" spans="1:12">
      <c r="A5598" s="272" t="s">
        <v>12796</v>
      </c>
      <c r="B5598" s="272" t="s">
        <v>12797</v>
      </c>
      <c r="C5598" s="272" t="s">
        <v>12802</v>
      </c>
      <c r="D5598" s="272" t="s">
        <v>12803</v>
      </c>
      <c r="E5598" s="273" t="s">
        <v>7087</v>
      </c>
      <c r="F5598" s="272" t="s">
        <v>7087</v>
      </c>
      <c r="G5598" s="272">
        <v>101216</v>
      </c>
      <c r="H5598" s="272" t="s">
        <v>12862</v>
      </c>
      <c r="I5598" s="272" t="s">
        <v>145</v>
      </c>
      <c r="J5598" s="272" t="s">
        <v>7089</v>
      </c>
      <c r="K5598" s="273">
        <v>17.46</v>
      </c>
      <c r="L5598" s="272" t="s">
        <v>7090</v>
      </c>
    </row>
    <row r="5599" spans="1:12">
      <c r="A5599" s="272" t="s">
        <v>12796</v>
      </c>
      <c r="B5599" s="272" t="s">
        <v>12797</v>
      </c>
      <c r="C5599" s="272" t="s">
        <v>12802</v>
      </c>
      <c r="D5599" s="272" t="s">
        <v>12803</v>
      </c>
      <c r="E5599" s="273" t="s">
        <v>7087</v>
      </c>
      <c r="F5599" s="272" t="s">
        <v>7087</v>
      </c>
      <c r="G5599" s="272">
        <v>101217</v>
      </c>
      <c r="H5599" s="272" t="s">
        <v>12863</v>
      </c>
      <c r="I5599" s="272" t="s">
        <v>145</v>
      </c>
      <c r="J5599" s="272" t="s">
        <v>7089</v>
      </c>
      <c r="K5599" s="273">
        <v>20.34</v>
      </c>
      <c r="L5599" s="272" t="s">
        <v>7090</v>
      </c>
    </row>
    <row r="5600" spans="1:12">
      <c r="A5600" s="272" t="s">
        <v>12796</v>
      </c>
      <c r="B5600" s="272" t="s">
        <v>12797</v>
      </c>
      <c r="C5600" s="272" t="s">
        <v>12802</v>
      </c>
      <c r="D5600" s="272" t="s">
        <v>12803</v>
      </c>
      <c r="E5600" s="273" t="s">
        <v>7087</v>
      </c>
      <c r="F5600" s="272" t="s">
        <v>7087</v>
      </c>
      <c r="G5600" s="272">
        <v>101218</v>
      </c>
      <c r="H5600" s="272" t="s">
        <v>12864</v>
      </c>
      <c r="I5600" s="272" t="s">
        <v>145</v>
      </c>
      <c r="J5600" s="272" t="s">
        <v>7089</v>
      </c>
      <c r="K5600" s="273">
        <v>21.56</v>
      </c>
      <c r="L5600" s="272" t="s">
        <v>7090</v>
      </c>
    </row>
    <row r="5601" spans="1:12">
      <c r="A5601" s="272" t="s">
        <v>12796</v>
      </c>
      <c r="B5601" s="272" t="s">
        <v>12797</v>
      </c>
      <c r="C5601" s="272" t="s">
        <v>12802</v>
      </c>
      <c r="D5601" s="272" t="s">
        <v>12803</v>
      </c>
      <c r="E5601" s="273" t="s">
        <v>7087</v>
      </c>
      <c r="F5601" s="272" t="s">
        <v>7087</v>
      </c>
      <c r="G5601" s="272">
        <v>101219</v>
      </c>
      <c r="H5601" s="272" t="s">
        <v>12865</v>
      </c>
      <c r="I5601" s="272" t="s">
        <v>145</v>
      </c>
      <c r="J5601" s="272" t="s">
        <v>7089</v>
      </c>
      <c r="K5601" s="273">
        <v>26.18</v>
      </c>
      <c r="L5601" s="272" t="s">
        <v>7090</v>
      </c>
    </row>
    <row r="5602" spans="1:12">
      <c r="A5602" s="272" t="s">
        <v>12796</v>
      </c>
      <c r="B5602" s="272" t="s">
        <v>12797</v>
      </c>
      <c r="C5602" s="272" t="s">
        <v>12802</v>
      </c>
      <c r="D5602" s="272" t="s">
        <v>12803</v>
      </c>
      <c r="E5602" s="273" t="s">
        <v>7087</v>
      </c>
      <c r="F5602" s="272" t="s">
        <v>7087</v>
      </c>
      <c r="G5602" s="272">
        <v>101220</v>
      </c>
      <c r="H5602" s="272" t="s">
        <v>12866</v>
      </c>
      <c r="I5602" s="272" t="s">
        <v>145</v>
      </c>
      <c r="J5602" s="272" t="s">
        <v>7089</v>
      </c>
      <c r="K5602" s="273">
        <v>16.350000000000001</v>
      </c>
      <c r="L5602" s="272" t="s">
        <v>7090</v>
      </c>
    </row>
    <row r="5603" spans="1:12">
      <c r="A5603" s="272" t="s">
        <v>12796</v>
      </c>
      <c r="B5603" s="272" t="s">
        <v>12797</v>
      </c>
      <c r="C5603" s="272" t="s">
        <v>12802</v>
      </c>
      <c r="D5603" s="272" t="s">
        <v>12803</v>
      </c>
      <c r="E5603" s="273" t="s">
        <v>7087</v>
      </c>
      <c r="F5603" s="272" t="s">
        <v>7087</v>
      </c>
      <c r="G5603" s="272">
        <v>101221</v>
      </c>
      <c r="H5603" s="272" t="s">
        <v>12867</v>
      </c>
      <c r="I5603" s="272" t="s">
        <v>145</v>
      </c>
      <c r="J5603" s="272" t="s">
        <v>7089</v>
      </c>
      <c r="K5603" s="273">
        <v>17.3</v>
      </c>
      <c r="L5603" s="272" t="s">
        <v>7090</v>
      </c>
    </row>
    <row r="5604" spans="1:12">
      <c r="A5604" s="272" t="s">
        <v>12796</v>
      </c>
      <c r="B5604" s="272" t="s">
        <v>12797</v>
      </c>
      <c r="C5604" s="272" t="s">
        <v>12802</v>
      </c>
      <c r="D5604" s="272" t="s">
        <v>12803</v>
      </c>
      <c r="E5604" s="273" t="s">
        <v>7087</v>
      </c>
      <c r="F5604" s="272" t="s">
        <v>7087</v>
      </c>
      <c r="G5604" s="272">
        <v>101222</v>
      </c>
      <c r="H5604" s="272" t="s">
        <v>12868</v>
      </c>
      <c r="I5604" s="272" t="s">
        <v>145</v>
      </c>
      <c r="J5604" s="272" t="s">
        <v>7089</v>
      </c>
      <c r="K5604" s="273">
        <v>20.14</v>
      </c>
      <c r="L5604" s="272" t="s">
        <v>7090</v>
      </c>
    </row>
    <row r="5605" spans="1:12">
      <c r="A5605" s="272" t="s">
        <v>12796</v>
      </c>
      <c r="B5605" s="272" t="s">
        <v>12797</v>
      </c>
      <c r="C5605" s="272" t="s">
        <v>12802</v>
      </c>
      <c r="D5605" s="272" t="s">
        <v>12803</v>
      </c>
      <c r="E5605" s="273" t="s">
        <v>7087</v>
      </c>
      <c r="F5605" s="272" t="s">
        <v>7087</v>
      </c>
      <c r="G5605" s="272">
        <v>101223</v>
      </c>
      <c r="H5605" s="272" t="s">
        <v>12869</v>
      </c>
      <c r="I5605" s="272" t="s">
        <v>145</v>
      </c>
      <c r="J5605" s="272" t="s">
        <v>7089</v>
      </c>
      <c r="K5605" s="273">
        <v>22.41</v>
      </c>
      <c r="L5605" s="272" t="s">
        <v>7090</v>
      </c>
    </row>
    <row r="5606" spans="1:12">
      <c r="A5606" s="272" t="s">
        <v>12796</v>
      </c>
      <c r="B5606" s="272" t="s">
        <v>12797</v>
      </c>
      <c r="C5606" s="272" t="s">
        <v>12802</v>
      </c>
      <c r="D5606" s="272" t="s">
        <v>12803</v>
      </c>
      <c r="E5606" s="273" t="s">
        <v>7087</v>
      </c>
      <c r="F5606" s="272" t="s">
        <v>7087</v>
      </c>
      <c r="G5606" s="272">
        <v>101224</v>
      </c>
      <c r="H5606" s="272" t="s">
        <v>12870</v>
      </c>
      <c r="I5606" s="272" t="s">
        <v>145</v>
      </c>
      <c r="J5606" s="272" t="s">
        <v>7089</v>
      </c>
      <c r="K5606" s="273">
        <v>28.13</v>
      </c>
      <c r="L5606" s="272" t="s">
        <v>7090</v>
      </c>
    </row>
    <row r="5607" spans="1:12">
      <c r="A5607" s="272" t="s">
        <v>12796</v>
      </c>
      <c r="B5607" s="272" t="s">
        <v>12797</v>
      </c>
      <c r="C5607" s="272" t="s">
        <v>12802</v>
      </c>
      <c r="D5607" s="272" t="s">
        <v>12803</v>
      </c>
      <c r="E5607" s="273" t="s">
        <v>7087</v>
      </c>
      <c r="F5607" s="272" t="s">
        <v>7087</v>
      </c>
      <c r="G5607" s="272">
        <v>101225</v>
      </c>
      <c r="H5607" s="272" t="s">
        <v>12871</v>
      </c>
      <c r="I5607" s="272" t="s">
        <v>145</v>
      </c>
      <c r="J5607" s="272" t="s">
        <v>7089</v>
      </c>
      <c r="K5607" s="273">
        <v>15.01</v>
      </c>
      <c r="L5607" s="272" t="s">
        <v>7090</v>
      </c>
    </row>
    <row r="5608" spans="1:12">
      <c r="A5608" s="272" t="s">
        <v>12796</v>
      </c>
      <c r="B5608" s="272" t="s">
        <v>12797</v>
      </c>
      <c r="C5608" s="272" t="s">
        <v>12802</v>
      </c>
      <c r="D5608" s="272" t="s">
        <v>12803</v>
      </c>
      <c r="E5608" s="273" t="s">
        <v>7087</v>
      </c>
      <c r="F5608" s="272" t="s">
        <v>7087</v>
      </c>
      <c r="G5608" s="272">
        <v>101226</v>
      </c>
      <c r="H5608" s="272" t="s">
        <v>12872</v>
      </c>
      <c r="I5608" s="272" t="s">
        <v>145</v>
      </c>
      <c r="J5608" s="272" t="s">
        <v>7089</v>
      </c>
      <c r="K5608" s="273">
        <v>15.84</v>
      </c>
      <c r="L5608" s="272" t="s">
        <v>7090</v>
      </c>
    </row>
    <row r="5609" spans="1:12">
      <c r="A5609" s="272" t="s">
        <v>12796</v>
      </c>
      <c r="B5609" s="272" t="s">
        <v>12797</v>
      </c>
      <c r="C5609" s="272" t="s">
        <v>12802</v>
      </c>
      <c r="D5609" s="272" t="s">
        <v>12803</v>
      </c>
      <c r="E5609" s="273" t="s">
        <v>7087</v>
      </c>
      <c r="F5609" s="272" t="s">
        <v>7087</v>
      </c>
      <c r="G5609" s="272">
        <v>101227</v>
      </c>
      <c r="H5609" s="272" t="s">
        <v>12873</v>
      </c>
      <c r="I5609" s="272" t="s">
        <v>145</v>
      </c>
      <c r="J5609" s="272" t="s">
        <v>7089</v>
      </c>
      <c r="K5609" s="273">
        <v>18.38</v>
      </c>
      <c r="L5609" s="272" t="s">
        <v>7090</v>
      </c>
    </row>
    <row r="5610" spans="1:12">
      <c r="A5610" s="272" t="s">
        <v>12796</v>
      </c>
      <c r="B5610" s="272" t="s">
        <v>12797</v>
      </c>
      <c r="C5610" s="272" t="s">
        <v>12802</v>
      </c>
      <c r="D5610" s="272" t="s">
        <v>12803</v>
      </c>
      <c r="E5610" s="273" t="s">
        <v>7087</v>
      </c>
      <c r="F5610" s="272" t="s">
        <v>7087</v>
      </c>
      <c r="G5610" s="272">
        <v>101228</v>
      </c>
      <c r="H5610" s="272" t="s">
        <v>12874</v>
      </c>
      <c r="I5610" s="272" t="s">
        <v>145</v>
      </c>
      <c r="J5610" s="272" t="s">
        <v>7089</v>
      </c>
      <c r="K5610" s="273">
        <v>19.64</v>
      </c>
      <c r="L5610" s="272" t="s">
        <v>7090</v>
      </c>
    </row>
    <row r="5611" spans="1:12">
      <c r="A5611" s="272" t="s">
        <v>12796</v>
      </c>
      <c r="B5611" s="272" t="s">
        <v>12797</v>
      </c>
      <c r="C5611" s="272" t="s">
        <v>12802</v>
      </c>
      <c r="D5611" s="272" t="s">
        <v>12803</v>
      </c>
      <c r="E5611" s="273" t="s">
        <v>7087</v>
      </c>
      <c r="F5611" s="272" t="s">
        <v>7087</v>
      </c>
      <c r="G5611" s="272">
        <v>101229</v>
      </c>
      <c r="H5611" s="272" t="s">
        <v>12875</v>
      </c>
      <c r="I5611" s="272" t="s">
        <v>145</v>
      </c>
      <c r="J5611" s="272" t="s">
        <v>7089</v>
      </c>
      <c r="K5611" s="273">
        <v>24.77</v>
      </c>
      <c r="L5611" s="272" t="s">
        <v>7090</v>
      </c>
    </row>
    <row r="5612" spans="1:12">
      <c r="A5612" s="272" t="s">
        <v>12796</v>
      </c>
      <c r="B5612" s="272" t="s">
        <v>12797</v>
      </c>
      <c r="C5612" s="272" t="s">
        <v>12802</v>
      </c>
      <c r="D5612" s="272" t="s">
        <v>12803</v>
      </c>
      <c r="E5612" s="273" t="s">
        <v>7087</v>
      </c>
      <c r="F5612" s="272" t="s">
        <v>7087</v>
      </c>
      <c r="G5612" s="272">
        <v>101230</v>
      </c>
      <c r="H5612" s="272" t="s">
        <v>12876</v>
      </c>
      <c r="I5612" s="272" t="s">
        <v>145</v>
      </c>
      <c r="J5612" s="272" t="s">
        <v>7089</v>
      </c>
      <c r="K5612" s="273">
        <v>10.87</v>
      </c>
      <c r="L5612" s="272" t="s">
        <v>7090</v>
      </c>
    </row>
    <row r="5613" spans="1:12">
      <c r="A5613" s="272" t="s">
        <v>12796</v>
      </c>
      <c r="B5613" s="272" t="s">
        <v>12797</v>
      </c>
      <c r="C5613" s="272" t="s">
        <v>12802</v>
      </c>
      <c r="D5613" s="272" t="s">
        <v>12803</v>
      </c>
      <c r="E5613" s="273" t="s">
        <v>7087</v>
      </c>
      <c r="F5613" s="272" t="s">
        <v>7087</v>
      </c>
      <c r="G5613" s="272">
        <v>101231</v>
      </c>
      <c r="H5613" s="272" t="s">
        <v>12877</v>
      </c>
      <c r="I5613" s="272" t="s">
        <v>145</v>
      </c>
      <c r="J5613" s="272" t="s">
        <v>7089</v>
      </c>
      <c r="K5613" s="273">
        <v>10.33</v>
      </c>
      <c r="L5613" s="272" t="s">
        <v>7090</v>
      </c>
    </row>
    <row r="5614" spans="1:12">
      <c r="A5614" s="272" t="s">
        <v>12796</v>
      </c>
      <c r="B5614" s="272" t="s">
        <v>12797</v>
      </c>
      <c r="C5614" s="272" t="s">
        <v>12802</v>
      </c>
      <c r="D5614" s="272" t="s">
        <v>12803</v>
      </c>
      <c r="E5614" s="273" t="s">
        <v>7087</v>
      </c>
      <c r="F5614" s="272" t="s">
        <v>7087</v>
      </c>
      <c r="G5614" s="272">
        <v>101232</v>
      </c>
      <c r="H5614" s="272" t="s">
        <v>12878</v>
      </c>
      <c r="I5614" s="272" t="s">
        <v>145</v>
      </c>
      <c r="J5614" s="272" t="s">
        <v>7089</v>
      </c>
      <c r="K5614" s="273">
        <v>9.32</v>
      </c>
      <c r="L5614" s="272" t="s">
        <v>7090</v>
      </c>
    </row>
    <row r="5615" spans="1:12">
      <c r="A5615" s="272" t="s">
        <v>12796</v>
      </c>
      <c r="B5615" s="272" t="s">
        <v>12797</v>
      </c>
      <c r="C5615" s="272" t="s">
        <v>12802</v>
      </c>
      <c r="D5615" s="272" t="s">
        <v>12803</v>
      </c>
      <c r="E5615" s="273" t="s">
        <v>7087</v>
      </c>
      <c r="F5615" s="272" t="s">
        <v>7087</v>
      </c>
      <c r="G5615" s="272">
        <v>101233</v>
      </c>
      <c r="H5615" s="272" t="s">
        <v>12879</v>
      </c>
      <c r="I5615" s="272" t="s">
        <v>145</v>
      </c>
      <c r="J5615" s="272" t="s">
        <v>7089</v>
      </c>
      <c r="K5615" s="273">
        <v>8.6</v>
      </c>
      <c r="L5615" s="272" t="s">
        <v>7090</v>
      </c>
    </row>
    <row r="5616" spans="1:12">
      <c r="A5616" s="272" t="s">
        <v>12796</v>
      </c>
      <c r="B5616" s="272" t="s">
        <v>12797</v>
      </c>
      <c r="C5616" s="272" t="s">
        <v>12802</v>
      </c>
      <c r="D5616" s="272" t="s">
        <v>12803</v>
      </c>
      <c r="E5616" s="273" t="s">
        <v>7087</v>
      </c>
      <c r="F5616" s="272" t="s">
        <v>7087</v>
      </c>
      <c r="G5616" s="272">
        <v>101234</v>
      </c>
      <c r="H5616" s="272" t="s">
        <v>12880</v>
      </c>
      <c r="I5616" s="272" t="s">
        <v>145</v>
      </c>
      <c r="J5616" s="272" t="s">
        <v>7089</v>
      </c>
      <c r="K5616" s="273">
        <v>16.989999999999998</v>
      </c>
      <c r="L5616" s="272" t="s">
        <v>7090</v>
      </c>
    </row>
    <row r="5617" spans="1:12">
      <c r="A5617" s="272" t="s">
        <v>12796</v>
      </c>
      <c r="B5617" s="272" t="s">
        <v>12797</v>
      </c>
      <c r="C5617" s="272" t="s">
        <v>12802</v>
      </c>
      <c r="D5617" s="272" t="s">
        <v>12803</v>
      </c>
      <c r="E5617" s="273" t="s">
        <v>7087</v>
      </c>
      <c r="F5617" s="272" t="s">
        <v>7087</v>
      </c>
      <c r="G5617" s="272">
        <v>101235</v>
      </c>
      <c r="H5617" s="272" t="s">
        <v>12881</v>
      </c>
      <c r="I5617" s="272" t="s">
        <v>145</v>
      </c>
      <c r="J5617" s="272" t="s">
        <v>7089</v>
      </c>
      <c r="K5617" s="273">
        <v>17.91</v>
      </c>
      <c r="L5617" s="272" t="s">
        <v>7090</v>
      </c>
    </row>
    <row r="5618" spans="1:12">
      <c r="A5618" s="272" t="s">
        <v>12796</v>
      </c>
      <c r="B5618" s="272" t="s">
        <v>12797</v>
      </c>
      <c r="C5618" s="272" t="s">
        <v>12802</v>
      </c>
      <c r="D5618" s="272" t="s">
        <v>12803</v>
      </c>
      <c r="E5618" s="273" t="s">
        <v>7087</v>
      </c>
      <c r="F5618" s="272" t="s">
        <v>7087</v>
      </c>
      <c r="G5618" s="272">
        <v>101236</v>
      </c>
      <c r="H5618" s="272" t="s">
        <v>12882</v>
      </c>
      <c r="I5618" s="272" t="s">
        <v>145</v>
      </c>
      <c r="J5618" s="272" t="s">
        <v>7089</v>
      </c>
      <c r="K5618" s="273">
        <v>20.88</v>
      </c>
      <c r="L5618" s="272" t="s">
        <v>7090</v>
      </c>
    </row>
    <row r="5619" spans="1:12">
      <c r="A5619" s="272" t="s">
        <v>12796</v>
      </c>
      <c r="B5619" s="272" t="s">
        <v>12797</v>
      </c>
      <c r="C5619" s="272" t="s">
        <v>12802</v>
      </c>
      <c r="D5619" s="272" t="s">
        <v>12803</v>
      </c>
      <c r="E5619" s="273" t="s">
        <v>7087</v>
      </c>
      <c r="F5619" s="272" t="s">
        <v>7087</v>
      </c>
      <c r="G5619" s="272">
        <v>101237</v>
      </c>
      <c r="H5619" s="272" t="s">
        <v>12883</v>
      </c>
      <c r="I5619" s="272" t="s">
        <v>145</v>
      </c>
      <c r="J5619" s="272" t="s">
        <v>7089</v>
      </c>
      <c r="K5619" s="273">
        <v>22.29</v>
      </c>
      <c r="L5619" s="272" t="s">
        <v>7090</v>
      </c>
    </row>
    <row r="5620" spans="1:12">
      <c r="A5620" s="272" t="s">
        <v>12796</v>
      </c>
      <c r="B5620" s="272" t="s">
        <v>12797</v>
      </c>
      <c r="C5620" s="272" t="s">
        <v>12802</v>
      </c>
      <c r="D5620" s="272" t="s">
        <v>12803</v>
      </c>
      <c r="E5620" s="273" t="s">
        <v>7087</v>
      </c>
      <c r="F5620" s="272" t="s">
        <v>7087</v>
      </c>
      <c r="G5620" s="272">
        <v>101238</v>
      </c>
      <c r="H5620" s="272" t="s">
        <v>12884</v>
      </c>
      <c r="I5620" s="272" t="s">
        <v>145</v>
      </c>
      <c r="J5620" s="272" t="s">
        <v>7089</v>
      </c>
      <c r="K5620" s="273">
        <v>28.2</v>
      </c>
      <c r="L5620" s="272" t="s">
        <v>7090</v>
      </c>
    </row>
    <row r="5621" spans="1:12">
      <c r="A5621" s="272" t="s">
        <v>12796</v>
      </c>
      <c r="B5621" s="272" t="s">
        <v>12797</v>
      </c>
      <c r="C5621" s="272" t="s">
        <v>12802</v>
      </c>
      <c r="D5621" s="272" t="s">
        <v>12803</v>
      </c>
      <c r="E5621" s="273" t="s">
        <v>7087</v>
      </c>
      <c r="F5621" s="272" t="s">
        <v>7087</v>
      </c>
      <c r="G5621" s="272">
        <v>101239</v>
      </c>
      <c r="H5621" s="272" t="s">
        <v>12885</v>
      </c>
      <c r="I5621" s="272" t="s">
        <v>145</v>
      </c>
      <c r="J5621" s="272" t="s">
        <v>7089</v>
      </c>
      <c r="K5621" s="273">
        <v>14.93</v>
      </c>
      <c r="L5621" s="272" t="s">
        <v>7090</v>
      </c>
    </row>
    <row r="5622" spans="1:12">
      <c r="A5622" s="272" t="s">
        <v>12796</v>
      </c>
      <c r="B5622" s="272" t="s">
        <v>12797</v>
      </c>
      <c r="C5622" s="272" t="s">
        <v>12802</v>
      </c>
      <c r="D5622" s="272" t="s">
        <v>12803</v>
      </c>
      <c r="E5622" s="273" t="s">
        <v>7087</v>
      </c>
      <c r="F5622" s="272" t="s">
        <v>7087</v>
      </c>
      <c r="G5622" s="272">
        <v>101240</v>
      </c>
      <c r="H5622" s="272" t="s">
        <v>12886</v>
      </c>
      <c r="I5622" s="272" t="s">
        <v>145</v>
      </c>
      <c r="J5622" s="272" t="s">
        <v>7089</v>
      </c>
      <c r="K5622" s="273">
        <v>15.78</v>
      </c>
      <c r="L5622" s="272" t="s">
        <v>7090</v>
      </c>
    </row>
    <row r="5623" spans="1:12">
      <c r="A5623" s="272" t="s">
        <v>12796</v>
      </c>
      <c r="B5623" s="272" t="s">
        <v>12797</v>
      </c>
      <c r="C5623" s="272" t="s">
        <v>12802</v>
      </c>
      <c r="D5623" s="272" t="s">
        <v>12803</v>
      </c>
      <c r="E5623" s="273" t="s">
        <v>7087</v>
      </c>
      <c r="F5623" s="272" t="s">
        <v>7087</v>
      </c>
      <c r="G5623" s="272">
        <v>101241</v>
      </c>
      <c r="H5623" s="272" t="s">
        <v>12887</v>
      </c>
      <c r="I5623" s="272" t="s">
        <v>145</v>
      </c>
      <c r="J5623" s="272" t="s">
        <v>7089</v>
      </c>
      <c r="K5623" s="273">
        <v>18.45</v>
      </c>
      <c r="L5623" s="272" t="s">
        <v>7090</v>
      </c>
    </row>
    <row r="5624" spans="1:12">
      <c r="A5624" s="272" t="s">
        <v>12796</v>
      </c>
      <c r="B5624" s="272" t="s">
        <v>12797</v>
      </c>
      <c r="C5624" s="272" t="s">
        <v>12802</v>
      </c>
      <c r="D5624" s="272" t="s">
        <v>12803</v>
      </c>
      <c r="E5624" s="273" t="s">
        <v>7087</v>
      </c>
      <c r="F5624" s="272" t="s">
        <v>7087</v>
      </c>
      <c r="G5624" s="272">
        <v>101242</v>
      </c>
      <c r="H5624" s="272" t="s">
        <v>12888</v>
      </c>
      <c r="I5624" s="272" t="s">
        <v>145</v>
      </c>
      <c r="J5624" s="272" t="s">
        <v>7089</v>
      </c>
      <c r="K5624" s="273">
        <v>20.61</v>
      </c>
      <c r="L5624" s="272" t="s">
        <v>7090</v>
      </c>
    </row>
    <row r="5625" spans="1:12">
      <c r="A5625" s="272" t="s">
        <v>12796</v>
      </c>
      <c r="B5625" s="272" t="s">
        <v>12797</v>
      </c>
      <c r="C5625" s="272" t="s">
        <v>12802</v>
      </c>
      <c r="D5625" s="272" t="s">
        <v>12803</v>
      </c>
      <c r="E5625" s="273" t="s">
        <v>7087</v>
      </c>
      <c r="F5625" s="272" t="s">
        <v>7087</v>
      </c>
      <c r="G5625" s="272">
        <v>101243</v>
      </c>
      <c r="H5625" s="272" t="s">
        <v>12889</v>
      </c>
      <c r="I5625" s="272" t="s">
        <v>145</v>
      </c>
      <c r="J5625" s="272" t="s">
        <v>7089</v>
      </c>
      <c r="K5625" s="273">
        <v>25.05</v>
      </c>
      <c r="L5625" s="272" t="s">
        <v>7090</v>
      </c>
    </row>
    <row r="5626" spans="1:12">
      <c r="A5626" s="272" t="s">
        <v>12796</v>
      </c>
      <c r="B5626" s="272" t="s">
        <v>12797</v>
      </c>
      <c r="C5626" s="272" t="s">
        <v>12802</v>
      </c>
      <c r="D5626" s="272" t="s">
        <v>12803</v>
      </c>
      <c r="E5626" s="273" t="s">
        <v>7087</v>
      </c>
      <c r="F5626" s="272" t="s">
        <v>7087</v>
      </c>
      <c r="G5626" s="272">
        <v>101244</v>
      </c>
      <c r="H5626" s="272" t="s">
        <v>12890</v>
      </c>
      <c r="I5626" s="272" t="s">
        <v>145</v>
      </c>
      <c r="J5626" s="272" t="s">
        <v>7089</v>
      </c>
      <c r="K5626" s="273">
        <v>15.71</v>
      </c>
      <c r="L5626" s="272" t="s">
        <v>7090</v>
      </c>
    </row>
    <row r="5627" spans="1:12">
      <c r="A5627" s="272" t="s">
        <v>12796</v>
      </c>
      <c r="B5627" s="272" t="s">
        <v>12797</v>
      </c>
      <c r="C5627" s="272" t="s">
        <v>12802</v>
      </c>
      <c r="D5627" s="272" t="s">
        <v>12803</v>
      </c>
      <c r="E5627" s="273" t="s">
        <v>7087</v>
      </c>
      <c r="F5627" s="272" t="s">
        <v>7087</v>
      </c>
      <c r="G5627" s="272">
        <v>101245</v>
      </c>
      <c r="H5627" s="272" t="s">
        <v>12891</v>
      </c>
      <c r="I5627" s="272" t="s">
        <v>145</v>
      </c>
      <c r="J5627" s="272" t="s">
        <v>7089</v>
      </c>
      <c r="K5627" s="273">
        <v>16.649999999999999</v>
      </c>
      <c r="L5627" s="272" t="s">
        <v>7090</v>
      </c>
    </row>
    <row r="5628" spans="1:12">
      <c r="A5628" s="272" t="s">
        <v>12796</v>
      </c>
      <c r="B5628" s="272" t="s">
        <v>12797</v>
      </c>
      <c r="C5628" s="272" t="s">
        <v>12802</v>
      </c>
      <c r="D5628" s="272" t="s">
        <v>12803</v>
      </c>
      <c r="E5628" s="273" t="s">
        <v>7087</v>
      </c>
      <c r="F5628" s="272" t="s">
        <v>7087</v>
      </c>
      <c r="G5628" s="272">
        <v>101246</v>
      </c>
      <c r="H5628" s="272" t="s">
        <v>12892</v>
      </c>
      <c r="I5628" s="272" t="s">
        <v>145</v>
      </c>
      <c r="J5628" s="272" t="s">
        <v>7089</v>
      </c>
      <c r="K5628" s="273">
        <v>19.37</v>
      </c>
      <c r="L5628" s="272" t="s">
        <v>7090</v>
      </c>
    </row>
    <row r="5629" spans="1:12">
      <c r="A5629" s="272" t="s">
        <v>12796</v>
      </c>
      <c r="B5629" s="272" t="s">
        <v>12797</v>
      </c>
      <c r="C5629" s="272" t="s">
        <v>12802</v>
      </c>
      <c r="D5629" s="272" t="s">
        <v>12803</v>
      </c>
      <c r="E5629" s="273" t="s">
        <v>7087</v>
      </c>
      <c r="F5629" s="272" t="s">
        <v>7087</v>
      </c>
      <c r="G5629" s="272">
        <v>101247</v>
      </c>
      <c r="H5629" s="272" t="s">
        <v>12893</v>
      </c>
      <c r="I5629" s="272" t="s">
        <v>145</v>
      </c>
      <c r="J5629" s="272" t="s">
        <v>7089</v>
      </c>
      <c r="K5629" s="273">
        <v>21.5</v>
      </c>
      <c r="L5629" s="272" t="s">
        <v>7090</v>
      </c>
    </row>
    <row r="5630" spans="1:12">
      <c r="A5630" s="272" t="s">
        <v>12796</v>
      </c>
      <c r="B5630" s="272" t="s">
        <v>12797</v>
      </c>
      <c r="C5630" s="272" t="s">
        <v>12802</v>
      </c>
      <c r="D5630" s="272" t="s">
        <v>12803</v>
      </c>
      <c r="E5630" s="273" t="s">
        <v>7087</v>
      </c>
      <c r="F5630" s="272" t="s">
        <v>7087</v>
      </c>
      <c r="G5630" s="272">
        <v>101248</v>
      </c>
      <c r="H5630" s="272" t="s">
        <v>12894</v>
      </c>
      <c r="I5630" s="272" t="s">
        <v>145</v>
      </c>
      <c r="J5630" s="272" t="s">
        <v>7089</v>
      </c>
      <c r="K5630" s="273">
        <v>26.96</v>
      </c>
      <c r="L5630" s="272" t="s">
        <v>7090</v>
      </c>
    </row>
    <row r="5631" spans="1:12">
      <c r="A5631" s="272" t="s">
        <v>12796</v>
      </c>
      <c r="B5631" s="272" t="s">
        <v>12797</v>
      </c>
      <c r="C5631" s="272" t="s">
        <v>12802</v>
      </c>
      <c r="D5631" s="272" t="s">
        <v>12803</v>
      </c>
      <c r="E5631" s="273" t="s">
        <v>7087</v>
      </c>
      <c r="F5631" s="272" t="s">
        <v>7087</v>
      </c>
      <c r="G5631" s="272">
        <v>101249</v>
      </c>
      <c r="H5631" s="272" t="s">
        <v>12895</v>
      </c>
      <c r="I5631" s="272" t="s">
        <v>145</v>
      </c>
      <c r="J5631" s="272" t="s">
        <v>7089</v>
      </c>
      <c r="K5631" s="273">
        <v>13.68</v>
      </c>
      <c r="L5631" s="272" t="s">
        <v>7090</v>
      </c>
    </row>
    <row r="5632" spans="1:12">
      <c r="A5632" s="272" t="s">
        <v>12796</v>
      </c>
      <c r="B5632" s="272" t="s">
        <v>12797</v>
      </c>
      <c r="C5632" s="272" t="s">
        <v>12802</v>
      </c>
      <c r="D5632" s="272" t="s">
        <v>12803</v>
      </c>
      <c r="E5632" s="273" t="s">
        <v>7087</v>
      </c>
      <c r="F5632" s="272" t="s">
        <v>7087</v>
      </c>
      <c r="G5632" s="272">
        <v>101250</v>
      </c>
      <c r="H5632" s="272" t="s">
        <v>12896</v>
      </c>
      <c r="I5632" s="272" t="s">
        <v>145</v>
      </c>
      <c r="J5632" s="272" t="s">
        <v>7089</v>
      </c>
      <c r="K5632" s="273">
        <v>15.19</v>
      </c>
      <c r="L5632" s="272" t="s">
        <v>7090</v>
      </c>
    </row>
    <row r="5633" spans="1:12">
      <c r="A5633" s="272" t="s">
        <v>12796</v>
      </c>
      <c r="B5633" s="272" t="s">
        <v>12797</v>
      </c>
      <c r="C5633" s="272" t="s">
        <v>12802</v>
      </c>
      <c r="D5633" s="272" t="s">
        <v>12803</v>
      </c>
      <c r="E5633" s="273" t="s">
        <v>7087</v>
      </c>
      <c r="F5633" s="272" t="s">
        <v>7087</v>
      </c>
      <c r="G5633" s="272">
        <v>101251</v>
      </c>
      <c r="H5633" s="272" t="s">
        <v>12897</v>
      </c>
      <c r="I5633" s="272" t="s">
        <v>145</v>
      </c>
      <c r="J5633" s="272" t="s">
        <v>7089</v>
      </c>
      <c r="K5633" s="273">
        <v>17.3</v>
      </c>
      <c r="L5633" s="272" t="s">
        <v>7090</v>
      </c>
    </row>
    <row r="5634" spans="1:12">
      <c r="A5634" s="272" t="s">
        <v>12796</v>
      </c>
      <c r="B5634" s="272" t="s">
        <v>12797</v>
      </c>
      <c r="C5634" s="272" t="s">
        <v>12802</v>
      </c>
      <c r="D5634" s="272" t="s">
        <v>12803</v>
      </c>
      <c r="E5634" s="273" t="s">
        <v>7087</v>
      </c>
      <c r="F5634" s="272" t="s">
        <v>7087</v>
      </c>
      <c r="G5634" s="272">
        <v>101252</v>
      </c>
      <c r="H5634" s="272" t="s">
        <v>12898</v>
      </c>
      <c r="I5634" s="272" t="s">
        <v>145</v>
      </c>
      <c r="J5634" s="272" t="s">
        <v>7089</v>
      </c>
      <c r="K5634" s="273">
        <v>18.829999999999998</v>
      </c>
      <c r="L5634" s="272" t="s">
        <v>7090</v>
      </c>
    </row>
    <row r="5635" spans="1:12">
      <c r="A5635" s="272" t="s">
        <v>12796</v>
      </c>
      <c r="B5635" s="272" t="s">
        <v>12797</v>
      </c>
      <c r="C5635" s="272" t="s">
        <v>12802</v>
      </c>
      <c r="D5635" s="272" t="s">
        <v>12803</v>
      </c>
      <c r="E5635" s="273" t="s">
        <v>7087</v>
      </c>
      <c r="F5635" s="272" t="s">
        <v>7087</v>
      </c>
      <c r="G5635" s="272">
        <v>101253</v>
      </c>
      <c r="H5635" s="272" t="s">
        <v>12899</v>
      </c>
      <c r="I5635" s="272" t="s">
        <v>145</v>
      </c>
      <c r="J5635" s="272" t="s">
        <v>7089</v>
      </c>
      <c r="K5635" s="273">
        <v>23.75</v>
      </c>
      <c r="L5635" s="272" t="s">
        <v>7090</v>
      </c>
    </row>
    <row r="5636" spans="1:12">
      <c r="A5636" s="272" t="s">
        <v>12796</v>
      </c>
      <c r="B5636" s="272" t="s">
        <v>12797</v>
      </c>
      <c r="C5636" s="272" t="s">
        <v>12802</v>
      </c>
      <c r="D5636" s="272" t="s">
        <v>12803</v>
      </c>
      <c r="E5636" s="273" t="s">
        <v>7087</v>
      </c>
      <c r="F5636" s="272" t="s">
        <v>7087</v>
      </c>
      <c r="G5636" s="272">
        <v>101254</v>
      </c>
      <c r="H5636" s="272" t="s">
        <v>12900</v>
      </c>
      <c r="I5636" s="272" t="s">
        <v>145</v>
      </c>
      <c r="J5636" s="272" t="s">
        <v>7089</v>
      </c>
      <c r="K5636" s="273">
        <v>12.48</v>
      </c>
      <c r="L5636" s="272" t="s">
        <v>7090</v>
      </c>
    </row>
    <row r="5637" spans="1:12">
      <c r="A5637" s="272" t="s">
        <v>12796</v>
      </c>
      <c r="B5637" s="272" t="s">
        <v>12797</v>
      </c>
      <c r="C5637" s="272" t="s">
        <v>12802</v>
      </c>
      <c r="D5637" s="272" t="s">
        <v>12803</v>
      </c>
      <c r="E5637" s="273" t="s">
        <v>7087</v>
      </c>
      <c r="F5637" s="272" t="s">
        <v>7087</v>
      </c>
      <c r="G5637" s="272">
        <v>101255</v>
      </c>
      <c r="H5637" s="272" t="s">
        <v>12901</v>
      </c>
      <c r="I5637" s="272" t="s">
        <v>145</v>
      </c>
      <c r="J5637" s="272" t="s">
        <v>7089</v>
      </c>
      <c r="K5637" s="273">
        <v>11.06</v>
      </c>
      <c r="L5637" s="272" t="s">
        <v>7090</v>
      </c>
    </row>
    <row r="5638" spans="1:12">
      <c r="A5638" s="272" t="s">
        <v>12796</v>
      </c>
      <c r="B5638" s="272" t="s">
        <v>12797</v>
      </c>
      <c r="C5638" s="272" t="s">
        <v>12802</v>
      </c>
      <c r="D5638" s="272" t="s">
        <v>12803</v>
      </c>
      <c r="E5638" s="273" t="s">
        <v>7087</v>
      </c>
      <c r="F5638" s="272" t="s">
        <v>7087</v>
      </c>
      <c r="G5638" s="272">
        <v>101256</v>
      </c>
      <c r="H5638" s="272" t="s">
        <v>12902</v>
      </c>
      <c r="I5638" s="272" t="s">
        <v>145</v>
      </c>
      <c r="J5638" s="272" t="s">
        <v>7089</v>
      </c>
      <c r="K5638" s="273">
        <v>19.34</v>
      </c>
      <c r="L5638" s="272" t="s">
        <v>7090</v>
      </c>
    </row>
    <row r="5639" spans="1:12">
      <c r="A5639" s="272" t="s">
        <v>12796</v>
      </c>
      <c r="B5639" s="272" t="s">
        <v>12797</v>
      </c>
      <c r="C5639" s="272" t="s">
        <v>12802</v>
      </c>
      <c r="D5639" s="272" t="s">
        <v>12803</v>
      </c>
      <c r="E5639" s="273" t="s">
        <v>7087</v>
      </c>
      <c r="F5639" s="272" t="s">
        <v>7087</v>
      </c>
      <c r="G5639" s="272">
        <v>101257</v>
      </c>
      <c r="H5639" s="272" t="s">
        <v>12903</v>
      </c>
      <c r="I5639" s="272" t="s">
        <v>145</v>
      </c>
      <c r="J5639" s="272" t="s">
        <v>7089</v>
      </c>
      <c r="K5639" s="273">
        <v>20.43</v>
      </c>
      <c r="L5639" s="272" t="s">
        <v>7090</v>
      </c>
    </row>
    <row r="5640" spans="1:12">
      <c r="A5640" s="272" t="s">
        <v>12796</v>
      </c>
      <c r="B5640" s="272" t="s">
        <v>12797</v>
      </c>
      <c r="C5640" s="272" t="s">
        <v>12802</v>
      </c>
      <c r="D5640" s="272" t="s">
        <v>12803</v>
      </c>
      <c r="E5640" s="273" t="s">
        <v>7087</v>
      </c>
      <c r="F5640" s="272" t="s">
        <v>7087</v>
      </c>
      <c r="G5640" s="272">
        <v>101258</v>
      </c>
      <c r="H5640" s="272" t="s">
        <v>12904</v>
      </c>
      <c r="I5640" s="272" t="s">
        <v>145</v>
      </c>
      <c r="J5640" s="272" t="s">
        <v>7089</v>
      </c>
      <c r="K5640" s="273">
        <v>23.71</v>
      </c>
      <c r="L5640" s="272" t="s">
        <v>7090</v>
      </c>
    </row>
    <row r="5641" spans="1:12">
      <c r="A5641" s="272" t="s">
        <v>12796</v>
      </c>
      <c r="B5641" s="272" t="s">
        <v>12797</v>
      </c>
      <c r="C5641" s="272" t="s">
        <v>12802</v>
      </c>
      <c r="D5641" s="272" t="s">
        <v>12803</v>
      </c>
      <c r="E5641" s="273" t="s">
        <v>7087</v>
      </c>
      <c r="F5641" s="272" t="s">
        <v>7087</v>
      </c>
      <c r="G5641" s="272">
        <v>101259</v>
      </c>
      <c r="H5641" s="272" t="s">
        <v>12905</v>
      </c>
      <c r="I5641" s="272" t="s">
        <v>145</v>
      </c>
      <c r="J5641" s="272" t="s">
        <v>7089</v>
      </c>
      <c r="K5641" s="273">
        <v>26.35</v>
      </c>
      <c r="L5641" s="272" t="s">
        <v>7090</v>
      </c>
    </row>
    <row r="5642" spans="1:12">
      <c r="A5642" s="272" t="s">
        <v>12796</v>
      </c>
      <c r="B5642" s="272" t="s">
        <v>12797</v>
      </c>
      <c r="C5642" s="272" t="s">
        <v>12802</v>
      </c>
      <c r="D5642" s="272" t="s">
        <v>12803</v>
      </c>
      <c r="E5642" s="273" t="s">
        <v>7087</v>
      </c>
      <c r="F5642" s="272" t="s">
        <v>7087</v>
      </c>
      <c r="G5642" s="272">
        <v>101260</v>
      </c>
      <c r="H5642" s="272" t="s">
        <v>12906</v>
      </c>
      <c r="I5642" s="272" t="s">
        <v>145</v>
      </c>
      <c r="J5642" s="272" t="s">
        <v>7089</v>
      </c>
      <c r="K5642" s="273">
        <v>32.97</v>
      </c>
      <c r="L5642" s="272" t="s">
        <v>7090</v>
      </c>
    </row>
    <row r="5643" spans="1:12">
      <c r="A5643" s="272" t="s">
        <v>12796</v>
      </c>
      <c r="B5643" s="272" t="s">
        <v>12797</v>
      </c>
      <c r="C5643" s="272" t="s">
        <v>12802</v>
      </c>
      <c r="D5643" s="272" t="s">
        <v>12803</v>
      </c>
      <c r="E5643" s="273" t="s">
        <v>7087</v>
      </c>
      <c r="F5643" s="272" t="s">
        <v>7087</v>
      </c>
      <c r="G5643" s="272">
        <v>101261</v>
      </c>
      <c r="H5643" s="272" t="s">
        <v>12907</v>
      </c>
      <c r="I5643" s="272" t="s">
        <v>145</v>
      </c>
      <c r="J5643" s="272" t="s">
        <v>7089</v>
      </c>
      <c r="K5643" s="273">
        <v>18.329999999999998</v>
      </c>
      <c r="L5643" s="272" t="s">
        <v>7090</v>
      </c>
    </row>
    <row r="5644" spans="1:12">
      <c r="A5644" s="272" t="s">
        <v>12796</v>
      </c>
      <c r="B5644" s="272" t="s">
        <v>12797</v>
      </c>
      <c r="C5644" s="272" t="s">
        <v>12802</v>
      </c>
      <c r="D5644" s="272" t="s">
        <v>12803</v>
      </c>
      <c r="E5644" s="273" t="s">
        <v>7087</v>
      </c>
      <c r="F5644" s="272" t="s">
        <v>7087</v>
      </c>
      <c r="G5644" s="272">
        <v>101262</v>
      </c>
      <c r="H5644" s="272" t="s">
        <v>12908</v>
      </c>
      <c r="I5644" s="272" t="s">
        <v>145</v>
      </c>
      <c r="J5644" s="272" t="s">
        <v>7089</v>
      </c>
      <c r="K5644" s="273">
        <v>19.39</v>
      </c>
      <c r="L5644" s="272" t="s">
        <v>7090</v>
      </c>
    </row>
    <row r="5645" spans="1:12">
      <c r="A5645" s="272" t="s">
        <v>12796</v>
      </c>
      <c r="B5645" s="272" t="s">
        <v>12797</v>
      </c>
      <c r="C5645" s="272" t="s">
        <v>12802</v>
      </c>
      <c r="D5645" s="272" t="s">
        <v>12803</v>
      </c>
      <c r="E5645" s="273" t="s">
        <v>7087</v>
      </c>
      <c r="F5645" s="272" t="s">
        <v>7087</v>
      </c>
      <c r="G5645" s="272">
        <v>101263</v>
      </c>
      <c r="H5645" s="272" t="s">
        <v>12909</v>
      </c>
      <c r="I5645" s="272" t="s">
        <v>145</v>
      </c>
      <c r="J5645" s="272" t="s">
        <v>7089</v>
      </c>
      <c r="K5645" s="273">
        <v>22.45</v>
      </c>
      <c r="L5645" s="272" t="s">
        <v>7090</v>
      </c>
    </row>
    <row r="5646" spans="1:12">
      <c r="A5646" s="272" t="s">
        <v>12796</v>
      </c>
      <c r="B5646" s="272" t="s">
        <v>12797</v>
      </c>
      <c r="C5646" s="272" t="s">
        <v>12802</v>
      </c>
      <c r="D5646" s="272" t="s">
        <v>12803</v>
      </c>
      <c r="E5646" s="273" t="s">
        <v>7087</v>
      </c>
      <c r="F5646" s="272" t="s">
        <v>7087</v>
      </c>
      <c r="G5646" s="272">
        <v>101264</v>
      </c>
      <c r="H5646" s="272" t="s">
        <v>12910</v>
      </c>
      <c r="I5646" s="272" t="s">
        <v>145</v>
      </c>
      <c r="J5646" s="272" t="s">
        <v>7089</v>
      </c>
      <c r="K5646" s="273">
        <v>24.89</v>
      </c>
      <c r="L5646" s="272" t="s">
        <v>7090</v>
      </c>
    </row>
    <row r="5647" spans="1:12">
      <c r="A5647" s="272" t="s">
        <v>12796</v>
      </c>
      <c r="B5647" s="272" t="s">
        <v>12797</v>
      </c>
      <c r="C5647" s="272" t="s">
        <v>12802</v>
      </c>
      <c r="D5647" s="272" t="s">
        <v>12803</v>
      </c>
      <c r="E5647" s="273" t="s">
        <v>7087</v>
      </c>
      <c r="F5647" s="272" t="s">
        <v>7087</v>
      </c>
      <c r="G5647" s="272">
        <v>101265</v>
      </c>
      <c r="H5647" s="272" t="s">
        <v>12911</v>
      </c>
      <c r="I5647" s="272" t="s">
        <v>145</v>
      </c>
      <c r="J5647" s="272" t="s">
        <v>7089</v>
      </c>
      <c r="K5647" s="273">
        <v>31.07</v>
      </c>
      <c r="L5647" s="272" t="s">
        <v>7090</v>
      </c>
    </row>
    <row r="5648" spans="1:12">
      <c r="A5648" s="272" t="s">
        <v>12796</v>
      </c>
      <c r="B5648" s="272" t="s">
        <v>12797</v>
      </c>
      <c r="C5648" s="272" t="s">
        <v>12802</v>
      </c>
      <c r="D5648" s="272" t="s">
        <v>12803</v>
      </c>
      <c r="E5648" s="273" t="s">
        <v>7087</v>
      </c>
      <c r="F5648" s="272" t="s">
        <v>7087</v>
      </c>
      <c r="G5648" s="272">
        <v>101266</v>
      </c>
      <c r="H5648" s="272" t="s">
        <v>12912</v>
      </c>
      <c r="I5648" s="272" t="s">
        <v>145</v>
      </c>
      <c r="J5648" s="272" t="s">
        <v>7089</v>
      </c>
      <c r="K5648" s="273">
        <v>11.12</v>
      </c>
      <c r="L5648" s="272" t="s">
        <v>7090</v>
      </c>
    </row>
    <row r="5649" spans="1:12">
      <c r="A5649" s="272" t="s">
        <v>12796</v>
      </c>
      <c r="B5649" s="272" t="s">
        <v>12797</v>
      </c>
      <c r="C5649" s="272" t="s">
        <v>12802</v>
      </c>
      <c r="D5649" s="272" t="s">
        <v>12803</v>
      </c>
      <c r="E5649" s="273" t="s">
        <v>7087</v>
      </c>
      <c r="F5649" s="272" t="s">
        <v>7087</v>
      </c>
      <c r="G5649" s="272">
        <v>101267</v>
      </c>
      <c r="H5649" s="272" t="s">
        <v>12913</v>
      </c>
      <c r="I5649" s="272" t="s">
        <v>145</v>
      </c>
      <c r="J5649" s="272" t="s">
        <v>7089</v>
      </c>
      <c r="K5649" s="273">
        <v>10.7</v>
      </c>
      <c r="L5649" s="272" t="s">
        <v>7090</v>
      </c>
    </row>
    <row r="5650" spans="1:12">
      <c r="A5650" s="272" t="s">
        <v>12796</v>
      </c>
      <c r="B5650" s="272" t="s">
        <v>12797</v>
      </c>
      <c r="C5650" s="272" t="s">
        <v>12802</v>
      </c>
      <c r="D5650" s="272" t="s">
        <v>12803</v>
      </c>
      <c r="E5650" s="273" t="s">
        <v>7087</v>
      </c>
      <c r="F5650" s="272" t="s">
        <v>7087</v>
      </c>
      <c r="G5650" s="272">
        <v>101268</v>
      </c>
      <c r="H5650" s="272" t="s">
        <v>12914</v>
      </c>
      <c r="I5650" s="272" t="s">
        <v>145</v>
      </c>
      <c r="J5650" s="272" t="s">
        <v>7089</v>
      </c>
      <c r="K5650" s="273">
        <v>17.62</v>
      </c>
      <c r="L5650" s="272" t="s">
        <v>7090</v>
      </c>
    </row>
    <row r="5651" spans="1:12">
      <c r="A5651" s="272" t="s">
        <v>12796</v>
      </c>
      <c r="B5651" s="272" t="s">
        <v>12797</v>
      </c>
      <c r="C5651" s="272" t="s">
        <v>12802</v>
      </c>
      <c r="D5651" s="272" t="s">
        <v>12803</v>
      </c>
      <c r="E5651" s="273" t="s">
        <v>7087</v>
      </c>
      <c r="F5651" s="272" t="s">
        <v>7087</v>
      </c>
      <c r="G5651" s="272">
        <v>101269</v>
      </c>
      <c r="H5651" s="272" t="s">
        <v>12915</v>
      </c>
      <c r="I5651" s="272" t="s">
        <v>145</v>
      </c>
      <c r="J5651" s="272" t="s">
        <v>7089</v>
      </c>
      <c r="K5651" s="273">
        <v>19.61</v>
      </c>
      <c r="L5651" s="272" t="s">
        <v>7090</v>
      </c>
    </row>
    <row r="5652" spans="1:12">
      <c r="A5652" s="272" t="s">
        <v>12796</v>
      </c>
      <c r="B5652" s="272" t="s">
        <v>12797</v>
      </c>
      <c r="C5652" s="272" t="s">
        <v>12802</v>
      </c>
      <c r="D5652" s="272" t="s">
        <v>12803</v>
      </c>
      <c r="E5652" s="273" t="s">
        <v>7087</v>
      </c>
      <c r="F5652" s="272" t="s">
        <v>7087</v>
      </c>
      <c r="G5652" s="272">
        <v>101270</v>
      </c>
      <c r="H5652" s="272" t="s">
        <v>12916</v>
      </c>
      <c r="I5652" s="272" t="s">
        <v>145</v>
      </c>
      <c r="J5652" s="272" t="s">
        <v>7089</v>
      </c>
      <c r="K5652" s="273">
        <v>22.75</v>
      </c>
      <c r="L5652" s="272" t="s">
        <v>7090</v>
      </c>
    </row>
    <row r="5653" spans="1:12">
      <c r="A5653" s="272" t="s">
        <v>12796</v>
      </c>
      <c r="B5653" s="272" t="s">
        <v>12797</v>
      </c>
      <c r="C5653" s="272" t="s">
        <v>12802</v>
      </c>
      <c r="D5653" s="272" t="s">
        <v>12803</v>
      </c>
      <c r="E5653" s="273" t="s">
        <v>7087</v>
      </c>
      <c r="F5653" s="272" t="s">
        <v>7087</v>
      </c>
      <c r="G5653" s="272">
        <v>101271</v>
      </c>
      <c r="H5653" s="272" t="s">
        <v>12917</v>
      </c>
      <c r="I5653" s="272" t="s">
        <v>145</v>
      </c>
      <c r="J5653" s="272" t="s">
        <v>7089</v>
      </c>
      <c r="K5653" s="273">
        <v>25.22</v>
      </c>
      <c r="L5653" s="272" t="s">
        <v>7090</v>
      </c>
    </row>
    <row r="5654" spans="1:12">
      <c r="A5654" s="272" t="s">
        <v>12796</v>
      </c>
      <c r="B5654" s="272" t="s">
        <v>12797</v>
      </c>
      <c r="C5654" s="272" t="s">
        <v>12802</v>
      </c>
      <c r="D5654" s="272" t="s">
        <v>12803</v>
      </c>
      <c r="E5654" s="273" t="s">
        <v>7087</v>
      </c>
      <c r="F5654" s="272" t="s">
        <v>7087</v>
      </c>
      <c r="G5654" s="272">
        <v>101272</v>
      </c>
      <c r="H5654" s="272" t="s">
        <v>12918</v>
      </c>
      <c r="I5654" s="272" t="s">
        <v>145</v>
      </c>
      <c r="J5654" s="272" t="s">
        <v>7089</v>
      </c>
      <c r="K5654" s="273">
        <v>31.53</v>
      </c>
      <c r="L5654" s="272" t="s">
        <v>7090</v>
      </c>
    </row>
    <row r="5655" spans="1:12">
      <c r="A5655" s="272" t="s">
        <v>12796</v>
      </c>
      <c r="B5655" s="272" t="s">
        <v>12797</v>
      </c>
      <c r="C5655" s="272" t="s">
        <v>12802</v>
      </c>
      <c r="D5655" s="272" t="s">
        <v>12803</v>
      </c>
      <c r="E5655" s="273" t="s">
        <v>7087</v>
      </c>
      <c r="F5655" s="272" t="s">
        <v>7087</v>
      </c>
      <c r="G5655" s="272">
        <v>101273</v>
      </c>
      <c r="H5655" s="272" t="s">
        <v>12919</v>
      </c>
      <c r="I5655" s="272" t="s">
        <v>145</v>
      </c>
      <c r="J5655" s="272" t="s">
        <v>7089</v>
      </c>
      <c r="K5655" s="273">
        <v>16.87</v>
      </c>
      <c r="L5655" s="272" t="s">
        <v>7090</v>
      </c>
    </row>
    <row r="5656" spans="1:12">
      <c r="A5656" s="272" t="s">
        <v>12796</v>
      </c>
      <c r="B5656" s="272" t="s">
        <v>12797</v>
      </c>
      <c r="C5656" s="272" t="s">
        <v>12802</v>
      </c>
      <c r="D5656" s="272" t="s">
        <v>12803</v>
      </c>
      <c r="E5656" s="273" t="s">
        <v>7087</v>
      </c>
      <c r="F5656" s="272" t="s">
        <v>7087</v>
      </c>
      <c r="G5656" s="272">
        <v>101274</v>
      </c>
      <c r="H5656" s="272" t="s">
        <v>12920</v>
      </c>
      <c r="I5656" s="272" t="s">
        <v>145</v>
      </c>
      <c r="J5656" s="272" t="s">
        <v>7089</v>
      </c>
      <c r="K5656" s="273">
        <v>18.649999999999999</v>
      </c>
      <c r="L5656" s="272" t="s">
        <v>7090</v>
      </c>
    </row>
    <row r="5657" spans="1:12">
      <c r="A5657" s="272" t="s">
        <v>12796</v>
      </c>
      <c r="B5657" s="272" t="s">
        <v>12797</v>
      </c>
      <c r="C5657" s="272" t="s">
        <v>12802</v>
      </c>
      <c r="D5657" s="272" t="s">
        <v>12803</v>
      </c>
      <c r="E5657" s="273" t="s">
        <v>7087</v>
      </c>
      <c r="F5657" s="272" t="s">
        <v>7087</v>
      </c>
      <c r="G5657" s="272">
        <v>101275</v>
      </c>
      <c r="H5657" s="272" t="s">
        <v>12921</v>
      </c>
      <c r="I5657" s="272" t="s">
        <v>145</v>
      </c>
      <c r="J5657" s="272" t="s">
        <v>7089</v>
      </c>
      <c r="K5657" s="273">
        <v>21.62</v>
      </c>
      <c r="L5657" s="272" t="s">
        <v>7090</v>
      </c>
    </row>
    <row r="5658" spans="1:12">
      <c r="A5658" s="272" t="s">
        <v>12796</v>
      </c>
      <c r="B5658" s="272" t="s">
        <v>12797</v>
      </c>
      <c r="C5658" s="272" t="s">
        <v>12802</v>
      </c>
      <c r="D5658" s="272" t="s">
        <v>12803</v>
      </c>
      <c r="E5658" s="273" t="s">
        <v>7087</v>
      </c>
      <c r="F5658" s="272" t="s">
        <v>7087</v>
      </c>
      <c r="G5658" s="272">
        <v>101276</v>
      </c>
      <c r="H5658" s="272" t="s">
        <v>12922</v>
      </c>
      <c r="I5658" s="272" t="s">
        <v>145</v>
      </c>
      <c r="J5658" s="272" t="s">
        <v>7089</v>
      </c>
      <c r="K5658" s="273">
        <v>23.9</v>
      </c>
      <c r="L5658" s="272" t="s">
        <v>7090</v>
      </c>
    </row>
    <row r="5659" spans="1:12">
      <c r="A5659" s="272" t="s">
        <v>12796</v>
      </c>
      <c r="B5659" s="272" t="s">
        <v>12797</v>
      </c>
      <c r="C5659" s="272" t="s">
        <v>12802</v>
      </c>
      <c r="D5659" s="272" t="s">
        <v>12803</v>
      </c>
      <c r="E5659" s="273" t="s">
        <v>7087</v>
      </c>
      <c r="F5659" s="272" t="s">
        <v>7087</v>
      </c>
      <c r="G5659" s="272">
        <v>101277</v>
      </c>
      <c r="H5659" s="272" t="s">
        <v>12923</v>
      </c>
      <c r="I5659" s="272" t="s">
        <v>145</v>
      </c>
      <c r="J5659" s="272" t="s">
        <v>7089</v>
      </c>
      <c r="K5659" s="273">
        <v>30.55</v>
      </c>
      <c r="L5659" s="272" t="s">
        <v>7090</v>
      </c>
    </row>
    <row r="5660" spans="1:12">
      <c r="A5660" s="272" t="s">
        <v>12796</v>
      </c>
      <c r="B5660" s="272" t="s">
        <v>12797</v>
      </c>
      <c r="C5660" s="272" t="s">
        <v>12802</v>
      </c>
      <c r="D5660" s="272" t="s">
        <v>12803</v>
      </c>
      <c r="E5660" s="273" t="s">
        <v>7087</v>
      </c>
      <c r="F5660" s="272" t="s">
        <v>7087</v>
      </c>
      <c r="G5660" s="272">
        <v>102354</v>
      </c>
      <c r="H5660" s="272" t="s">
        <v>12924</v>
      </c>
      <c r="I5660" s="272" t="s">
        <v>145</v>
      </c>
      <c r="J5660" s="272" t="s">
        <v>7089</v>
      </c>
      <c r="K5660" s="273">
        <v>143.37</v>
      </c>
      <c r="L5660" s="272" t="s">
        <v>7090</v>
      </c>
    </row>
    <row r="5661" spans="1:12">
      <c r="A5661" s="272" t="s">
        <v>12796</v>
      </c>
      <c r="B5661" s="272" t="s">
        <v>12797</v>
      </c>
      <c r="C5661" s="272" t="s">
        <v>12802</v>
      </c>
      <c r="D5661" s="272" t="s">
        <v>12803</v>
      </c>
      <c r="E5661" s="273" t="s">
        <v>7087</v>
      </c>
      <c r="F5661" s="272" t="s">
        <v>7087</v>
      </c>
      <c r="G5661" s="272">
        <v>102355</v>
      </c>
      <c r="H5661" s="272" t="s">
        <v>12925</v>
      </c>
      <c r="I5661" s="272" t="s">
        <v>145</v>
      </c>
      <c r="J5661" s="272" t="s">
        <v>7089</v>
      </c>
      <c r="K5661" s="273">
        <v>166</v>
      </c>
      <c r="L5661" s="272" t="s">
        <v>7090</v>
      </c>
    </row>
    <row r="5662" spans="1:12">
      <c r="A5662" s="272" t="s">
        <v>12796</v>
      </c>
      <c r="B5662" s="272" t="s">
        <v>12797</v>
      </c>
      <c r="C5662" s="272" t="s">
        <v>12802</v>
      </c>
      <c r="D5662" s="272" t="s">
        <v>12803</v>
      </c>
      <c r="E5662" s="273" t="s">
        <v>7087</v>
      </c>
      <c r="F5662" s="272" t="s">
        <v>7087</v>
      </c>
      <c r="G5662" s="272">
        <v>102360</v>
      </c>
      <c r="H5662" s="272" t="s">
        <v>12926</v>
      </c>
      <c r="I5662" s="272" t="s">
        <v>145</v>
      </c>
      <c r="J5662" s="272" t="s">
        <v>7089</v>
      </c>
      <c r="K5662" s="273">
        <v>22.21</v>
      </c>
      <c r="L5662" s="272" t="s">
        <v>7090</v>
      </c>
    </row>
    <row r="5663" spans="1:12">
      <c r="A5663" s="272" t="s">
        <v>12796</v>
      </c>
      <c r="B5663" s="272" t="s">
        <v>12797</v>
      </c>
      <c r="C5663" s="272" t="s">
        <v>12802</v>
      </c>
      <c r="D5663" s="272" t="s">
        <v>12803</v>
      </c>
      <c r="E5663" s="273" t="s">
        <v>7087</v>
      </c>
      <c r="F5663" s="272" t="s">
        <v>7087</v>
      </c>
      <c r="G5663" s="272">
        <v>102361</v>
      </c>
      <c r="H5663" s="272" t="s">
        <v>12927</v>
      </c>
      <c r="I5663" s="272" t="s">
        <v>145</v>
      </c>
      <c r="J5663" s="272" t="s">
        <v>7089</v>
      </c>
      <c r="K5663" s="273">
        <v>31.96</v>
      </c>
      <c r="L5663" s="272" t="s">
        <v>7090</v>
      </c>
    </row>
    <row r="5664" spans="1:12">
      <c r="A5664" s="272" t="s">
        <v>12796</v>
      </c>
      <c r="B5664" s="272" t="s">
        <v>12797</v>
      </c>
      <c r="C5664" s="272" t="s">
        <v>12928</v>
      </c>
      <c r="D5664" s="272" t="s">
        <v>12929</v>
      </c>
      <c r="E5664" s="273" t="s">
        <v>7087</v>
      </c>
      <c r="F5664" s="272" t="s">
        <v>7087</v>
      </c>
      <c r="G5664" s="272">
        <v>90082</v>
      </c>
      <c r="H5664" s="272" t="s">
        <v>12930</v>
      </c>
      <c r="I5664" s="272" t="s">
        <v>145</v>
      </c>
      <c r="J5664" s="272" t="s">
        <v>7089</v>
      </c>
      <c r="K5664" s="273">
        <v>10.67</v>
      </c>
      <c r="L5664" s="272" t="s">
        <v>7090</v>
      </c>
    </row>
    <row r="5665" spans="1:12">
      <c r="A5665" s="272" t="s">
        <v>12796</v>
      </c>
      <c r="B5665" s="272" t="s">
        <v>12797</v>
      </c>
      <c r="C5665" s="272" t="s">
        <v>12928</v>
      </c>
      <c r="D5665" s="272" t="s">
        <v>12929</v>
      </c>
      <c r="E5665" s="273" t="s">
        <v>7087</v>
      </c>
      <c r="F5665" s="272" t="s">
        <v>7087</v>
      </c>
      <c r="G5665" s="272">
        <v>90084</v>
      </c>
      <c r="H5665" s="272" t="s">
        <v>12931</v>
      </c>
      <c r="I5665" s="272" t="s">
        <v>145</v>
      </c>
      <c r="J5665" s="272" t="s">
        <v>7089</v>
      </c>
      <c r="K5665" s="273">
        <v>10.32</v>
      </c>
      <c r="L5665" s="272" t="s">
        <v>7090</v>
      </c>
    </row>
    <row r="5666" spans="1:12">
      <c r="A5666" s="272" t="s">
        <v>12796</v>
      </c>
      <c r="B5666" s="272" t="s">
        <v>12797</v>
      </c>
      <c r="C5666" s="272" t="s">
        <v>12928</v>
      </c>
      <c r="D5666" s="272" t="s">
        <v>12929</v>
      </c>
      <c r="E5666" s="273" t="s">
        <v>7087</v>
      </c>
      <c r="F5666" s="272" t="s">
        <v>7087</v>
      </c>
      <c r="G5666" s="272">
        <v>90086</v>
      </c>
      <c r="H5666" s="272" t="s">
        <v>12932</v>
      </c>
      <c r="I5666" s="272" t="s">
        <v>145</v>
      </c>
      <c r="J5666" s="272" t="s">
        <v>7089</v>
      </c>
      <c r="K5666" s="273">
        <v>9.76</v>
      </c>
      <c r="L5666" s="272" t="s">
        <v>7090</v>
      </c>
    </row>
    <row r="5667" spans="1:12">
      <c r="A5667" s="272" t="s">
        <v>12796</v>
      </c>
      <c r="B5667" s="272" t="s">
        <v>12797</v>
      </c>
      <c r="C5667" s="272" t="s">
        <v>12928</v>
      </c>
      <c r="D5667" s="272" t="s">
        <v>12929</v>
      </c>
      <c r="E5667" s="273" t="s">
        <v>7087</v>
      </c>
      <c r="F5667" s="272" t="s">
        <v>7087</v>
      </c>
      <c r="G5667" s="272">
        <v>90087</v>
      </c>
      <c r="H5667" s="272" t="s">
        <v>12933</v>
      </c>
      <c r="I5667" s="272" t="s">
        <v>145</v>
      </c>
      <c r="J5667" s="272" t="s">
        <v>7089</v>
      </c>
      <c r="K5667" s="273">
        <v>8.9600000000000009</v>
      </c>
      <c r="L5667" s="272" t="s">
        <v>7090</v>
      </c>
    </row>
    <row r="5668" spans="1:12">
      <c r="A5668" s="272" t="s">
        <v>12796</v>
      </c>
      <c r="B5668" s="272" t="s">
        <v>12797</v>
      </c>
      <c r="C5668" s="272" t="s">
        <v>12928</v>
      </c>
      <c r="D5668" s="272" t="s">
        <v>12929</v>
      </c>
      <c r="E5668" s="273" t="s">
        <v>7087</v>
      </c>
      <c r="F5668" s="272" t="s">
        <v>7087</v>
      </c>
      <c r="G5668" s="272">
        <v>90090</v>
      </c>
      <c r="H5668" s="272" t="s">
        <v>12934</v>
      </c>
      <c r="I5668" s="272" t="s">
        <v>145</v>
      </c>
      <c r="J5668" s="272" t="s">
        <v>7089</v>
      </c>
      <c r="K5668" s="273">
        <v>8.77</v>
      </c>
      <c r="L5668" s="272" t="s">
        <v>7090</v>
      </c>
    </row>
    <row r="5669" spans="1:12">
      <c r="A5669" s="272" t="s">
        <v>12796</v>
      </c>
      <c r="B5669" s="272" t="s">
        <v>12797</v>
      </c>
      <c r="C5669" s="272" t="s">
        <v>12928</v>
      </c>
      <c r="D5669" s="272" t="s">
        <v>12929</v>
      </c>
      <c r="E5669" s="273" t="s">
        <v>7087</v>
      </c>
      <c r="F5669" s="272" t="s">
        <v>7087</v>
      </c>
      <c r="G5669" s="272">
        <v>90091</v>
      </c>
      <c r="H5669" s="272" t="s">
        <v>12935</v>
      </c>
      <c r="I5669" s="272" t="s">
        <v>145</v>
      </c>
      <c r="J5669" s="272" t="s">
        <v>7089</v>
      </c>
      <c r="K5669" s="273">
        <v>5.76</v>
      </c>
      <c r="L5669" s="272" t="s">
        <v>7090</v>
      </c>
    </row>
    <row r="5670" spans="1:12">
      <c r="A5670" s="272" t="s">
        <v>12796</v>
      </c>
      <c r="B5670" s="272" t="s">
        <v>12797</v>
      </c>
      <c r="C5670" s="272" t="s">
        <v>12928</v>
      </c>
      <c r="D5670" s="272" t="s">
        <v>12929</v>
      </c>
      <c r="E5670" s="273" t="s">
        <v>7087</v>
      </c>
      <c r="F5670" s="272" t="s">
        <v>7087</v>
      </c>
      <c r="G5670" s="272">
        <v>90092</v>
      </c>
      <c r="H5670" s="272" t="s">
        <v>12936</v>
      </c>
      <c r="I5670" s="272" t="s">
        <v>145</v>
      </c>
      <c r="J5670" s="272" t="s">
        <v>7089</v>
      </c>
      <c r="K5670" s="273">
        <v>5.68</v>
      </c>
      <c r="L5670" s="272" t="s">
        <v>7090</v>
      </c>
    </row>
    <row r="5671" spans="1:12">
      <c r="A5671" s="272" t="s">
        <v>12796</v>
      </c>
      <c r="B5671" s="272" t="s">
        <v>12797</v>
      </c>
      <c r="C5671" s="272" t="s">
        <v>12928</v>
      </c>
      <c r="D5671" s="272" t="s">
        <v>12929</v>
      </c>
      <c r="E5671" s="273" t="s">
        <v>7087</v>
      </c>
      <c r="F5671" s="272" t="s">
        <v>7087</v>
      </c>
      <c r="G5671" s="272">
        <v>90094</v>
      </c>
      <c r="H5671" s="272" t="s">
        <v>12937</v>
      </c>
      <c r="I5671" s="272" t="s">
        <v>145</v>
      </c>
      <c r="J5671" s="272" t="s">
        <v>7089</v>
      </c>
      <c r="K5671" s="273">
        <v>5.38</v>
      </c>
      <c r="L5671" s="272" t="s">
        <v>7090</v>
      </c>
    </row>
    <row r="5672" spans="1:12">
      <c r="A5672" s="272" t="s">
        <v>12796</v>
      </c>
      <c r="B5672" s="272" t="s">
        <v>12797</v>
      </c>
      <c r="C5672" s="272" t="s">
        <v>12928</v>
      </c>
      <c r="D5672" s="272" t="s">
        <v>12929</v>
      </c>
      <c r="E5672" s="273" t="s">
        <v>7087</v>
      </c>
      <c r="F5672" s="272" t="s">
        <v>7087</v>
      </c>
      <c r="G5672" s="272">
        <v>90095</v>
      </c>
      <c r="H5672" s="272" t="s">
        <v>12938</v>
      </c>
      <c r="I5672" s="272" t="s">
        <v>145</v>
      </c>
      <c r="J5672" s="272" t="s">
        <v>7089</v>
      </c>
      <c r="K5672" s="273">
        <v>4.93</v>
      </c>
      <c r="L5672" s="272" t="s">
        <v>7090</v>
      </c>
    </row>
    <row r="5673" spans="1:12">
      <c r="A5673" s="272" t="s">
        <v>12796</v>
      </c>
      <c r="B5673" s="272" t="s">
        <v>12797</v>
      </c>
      <c r="C5673" s="272" t="s">
        <v>12928</v>
      </c>
      <c r="D5673" s="272" t="s">
        <v>12929</v>
      </c>
      <c r="E5673" s="273" t="s">
        <v>7087</v>
      </c>
      <c r="F5673" s="272" t="s">
        <v>7087</v>
      </c>
      <c r="G5673" s="272">
        <v>90098</v>
      </c>
      <c r="H5673" s="272" t="s">
        <v>12939</v>
      </c>
      <c r="I5673" s="272" t="s">
        <v>145</v>
      </c>
      <c r="J5673" s="272" t="s">
        <v>7089</v>
      </c>
      <c r="K5673" s="273">
        <v>4.8499999999999996</v>
      </c>
      <c r="L5673" s="272" t="s">
        <v>7090</v>
      </c>
    </row>
    <row r="5674" spans="1:12">
      <c r="A5674" s="272" t="s">
        <v>12796</v>
      </c>
      <c r="B5674" s="272" t="s">
        <v>12797</v>
      </c>
      <c r="C5674" s="272" t="s">
        <v>12928</v>
      </c>
      <c r="D5674" s="272" t="s">
        <v>12929</v>
      </c>
      <c r="E5674" s="273" t="s">
        <v>7087</v>
      </c>
      <c r="F5674" s="272" t="s">
        <v>7087</v>
      </c>
      <c r="G5674" s="272">
        <v>90099</v>
      </c>
      <c r="H5674" s="272" t="s">
        <v>12940</v>
      </c>
      <c r="I5674" s="272" t="s">
        <v>145</v>
      </c>
      <c r="J5674" s="272" t="s">
        <v>7089</v>
      </c>
      <c r="K5674" s="273">
        <v>14.5</v>
      </c>
      <c r="L5674" s="272" t="s">
        <v>7090</v>
      </c>
    </row>
    <row r="5675" spans="1:12">
      <c r="A5675" s="272" t="s">
        <v>12796</v>
      </c>
      <c r="B5675" s="272" t="s">
        <v>12797</v>
      </c>
      <c r="C5675" s="272" t="s">
        <v>12928</v>
      </c>
      <c r="D5675" s="272" t="s">
        <v>12929</v>
      </c>
      <c r="E5675" s="273" t="s">
        <v>7087</v>
      </c>
      <c r="F5675" s="272" t="s">
        <v>7087</v>
      </c>
      <c r="G5675" s="272">
        <v>90100</v>
      </c>
      <c r="H5675" s="272" t="s">
        <v>12941</v>
      </c>
      <c r="I5675" s="272" t="s">
        <v>145</v>
      </c>
      <c r="J5675" s="272" t="s">
        <v>7089</v>
      </c>
      <c r="K5675" s="273">
        <v>12.31</v>
      </c>
      <c r="L5675" s="272" t="s">
        <v>7090</v>
      </c>
    </row>
    <row r="5676" spans="1:12">
      <c r="A5676" s="272" t="s">
        <v>12796</v>
      </c>
      <c r="B5676" s="272" t="s">
        <v>12797</v>
      </c>
      <c r="C5676" s="272" t="s">
        <v>12928</v>
      </c>
      <c r="D5676" s="272" t="s">
        <v>12929</v>
      </c>
      <c r="E5676" s="273" t="s">
        <v>7087</v>
      </c>
      <c r="F5676" s="272" t="s">
        <v>7087</v>
      </c>
      <c r="G5676" s="272">
        <v>90101</v>
      </c>
      <c r="H5676" s="272" t="s">
        <v>12942</v>
      </c>
      <c r="I5676" s="272" t="s">
        <v>145</v>
      </c>
      <c r="J5676" s="272" t="s">
        <v>7089</v>
      </c>
      <c r="K5676" s="273">
        <v>12.16</v>
      </c>
      <c r="L5676" s="272" t="s">
        <v>7090</v>
      </c>
    </row>
    <row r="5677" spans="1:12">
      <c r="A5677" s="272" t="s">
        <v>12796</v>
      </c>
      <c r="B5677" s="272" t="s">
        <v>12797</v>
      </c>
      <c r="C5677" s="272" t="s">
        <v>12928</v>
      </c>
      <c r="D5677" s="272" t="s">
        <v>12929</v>
      </c>
      <c r="E5677" s="273" t="s">
        <v>7087</v>
      </c>
      <c r="F5677" s="272" t="s">
        <v>7087</v>
      </c>
      <c r="G5677" s="272">
        <v>90102</v>
      </c>
      <c r="H5677" s="272" t="s">
        <v>12943</v>
      </c>
      <c r="I5677" s="272" t="s">
        <v>145</v>
      </c>
      <c r="J5677" s="272" t="s">
        <v>7089</v>
      </c>
      <c r="K5677" s="273">
        <v>11.06</v>
      </c>
      <c r="L5677" s="272" t="s">
        <v>7090</v>
      </c>
    </row>
    <row r="5678" spans="1:12">
      <c r="A5678" s="272" t="s">
        <v>12796</v>
      </c>
      <c r="B5678" s="272" t="s">
        <v>12797</v>
      </c>
      <c r="C5678" s="272" t="s">
        <v>12928</v>
      </c>
      <c r="D5678" s="272" t="s">
        <v>12929</v>
      </c>
      <c r="E5678" s="273" t="s">
        <v>7087</v>
      </c>
      <c r="F5678" s="272" t="s">
        <v>7087</v>
      </c>
      <c r="G5678" s="272">
        <v>90105</v>
      </c>
      <c r="H5678" s="272" t="s">
        <v>12944</v>
      </c>
      <c r="I5678" s="272" t="s">
        <v>145</v>
      </c>
      <c r="J5678" s="272" t="s">
        <v>7089</v>
      </c>
      <c r="K5678" s="273">
        <v>7.99</v>
      </c>
      <c r="L5678" s="272" t="s">
        <v>7090</v>
      </c>
    </row>
    <row r="5679" spans="1:12">
      <c r="A5679" s="272" t="s">
        <v>12796</v>
      </c>
      <c r="B5679" s="272" t="s">
        <v>12797</v>
      </c>
      <c r="C5679" s="272" t="s">
        <v>12928</v>
      </c>
      <c r="D5679" s="272" t="s">
        <v>12929</v>
      </c>
      <c r="E5679" s="273" t="s">
        <v>7087</v>
      </c>
      <c r="F5679" s="272" t="s">
        <v>7087</v>
      </c>
      <c r="G5679" s="272">
        <v>90106</v>
      </c>
      <c r="H5679" s="272" t="s">
        <v>12945</v>
      </c>
      <c r="I5679" s="272" t="s">
        <v>145</v>
      </c>
      <c r="J5679" s="272" t="s">
        <v>7089</v>
      </c>
      <c r="K5679" s="273">
        <v>6.8</v>
      </c>
      <c r="L5679" s="272" t="s">
        <v>7090</v>
      </c>
    </row>
    <row r="5680" spans="1:12">
      <c r="A5680" s="272" t="s">
        <v>12796</v>
      </c>
      <c r="B5680" s="272" t="s">
        <v>12797</v>
      </c>
      <c r="C5680" s="272" t="s">
        <v>12928</v>
      </c>
      <c r="D5680" s="272" t="s">
        <v>12929</v>
      </c>
      <c r="E5680" s="273" t="s">
        <v>7087</v>
      </c>
      <c r="F5680" s="272" t="s">
        <v>7087</v>
      </c>
      <c r="G5680" s="272">
        <v>90107</v>
      </c>
      <c r="H5680" s="272" t="s">
        <v>12946</v>
      </c>
      <c r="I5680" s="272" t="s">
        <v>145</v>
      </c>
      <c r="J5680" s="272" t="s">
        <v>7089</v>
      </c>
      <c r="K5680" s="273">
        <v>6.69</v>
      </c>
      <c r="L5680" s="272" t="s">
        <v>7090</v>
      </c>
    </row>
    <row r="5681" spans="1:12">
      <c r="A5681" s="272" t="s">
        <v>12796</v>
      </c>
      <c r="B5681" s="272" t="s">
        <v>12797</v>
      </c>
      <c r="C5681" s="272" t="s">
        <v>12928</v>
      </c>
      <c r="D5681" s="272" t="s">
        <v>12929</v>
      </c>
      <c r="E5681" s="273" t="s">
        <v>7087</v>
      </c>
      <c r="F5681" s="272" t="s">
        <v>7087</v>
      </c>
      <c r="G5681" s="272">
        <v>90108</v>
      </c>
      <c r="H5681" s="272" t="s">
        <v>12947</v>
      </c>
      <c r="I5681" s="272" t="s">
        <v>145</v>
      </c>
      <c r="J5681" s="272" t="s">
        <v>7089</v>
      </c>
      <c r="K5681" s="273">
        <v>6.1</v>
      </c>
      <c r="L5681" s="272" t="s">
        <v>7090</v>
      </c>
    </row>
    <row r="5682" spans="1:12">
      <c r="A5682" s="272" t="s">
        <v>12796</v>
      </c>
      <c r="B5682" s="272" t="s">
        <v>12797</v>
      </c>
      <c r="C5682" s="272" t="s">
        <v>12928</v>
      </c>
      <c r="D5682" s="272" t="s">
        <v>12929</v>
      </c>
      <c r="E5682" s="273" t="s">
        <v>7087</v>
      </c>
      <c r="F5682" s="272" t="s">
        <v>7087</v>
      </c>
      <c r="G5682" s="272">
        <v>93358</v>
      </c>
      <c r="H5682" s="272" t="s">
        <v>247</v>
      </c>
      <c r="I5682" s="272" t="s">
        <v>145</v>
      </c>
      <c r="J5682" s="272" t="s">
        <v>7644</v>
      </c>
      <c r="K5682" s="273">
        <v>80.22</v>
      </c>
      <c r="L5682" s="272" t="s">
        <v>7090</v>
      </c>
    </row>
    <row r="5683" spans="1:12">
      <c r="A5683" s="272" t="s">
        <v>12796</v>
      </c>
      <c r="B5683" s="272" t="s">
        <v>12797</v>
      </c>
      <c r="C5683" s="272" t="s">
        <v>12928</v>
      </c>
      <c r="D5683" s="272" t="s">
        <v>12929</v>
      </c>
      <c r="E5683" s="273" t="s">
        <v>7087</v>
      </c>
      <c r="F5683" s="272" t="s">
        <v>7087</v>
      </c>
      <c r="G5683" s="272">
        <v>102276</v>
      </c>
      <c r="H5683" s="272" t="s">
        <v>12948</v>
      </c>
      <c r="I5683" s="272" t="s">
        <v>145</v>
      </c>
      <c r="J5683" s="272" t="s">
        <v>7089</v>
      </c>
      <c r="K5683" s="273">
        <v>12</v>
      </c>
      <c r="L5683" s="272" t="s">
        <v>7090</v>
      </c>
    </row>
    <row r="5684" spans="1:12">
      <c r="A5684" s="272" t="s">
        <v>12796</v>
      </c>
      <c r="B5684" s="272" t="s">
        <v>12797</v>
      </c>
      <c r="C5684" s="272" t="s">
        <v>12928</v>
      </c>
      <c r="D5684" s="272" t="s">
        <v>12929</v>
      </c>
      <c r="E5684" s="273" t="s">
        <v>7087</v>
      </c>
      <c r="F5684" s="272" t="s">
        <v>7087</v>
      </c>
      <c r="G5684" s="272">
        <v>102277</v>
      </c>
      <c r="H5684" s="272" t="s">
        <v>12949</v>
      </c>
      <c r="I5684" s="272" t="s">
        <v>145</v>
      </c>
      <c r="J5684" s="272" t="s">
        <v>7089</v>
      </c>
      <c r="K5684" s="273">
        <v>9.48</v>
      </c>
      <c r="L5684" s="272" t="s">
        <v>7090</v>
      </c>
    </row>
    <row r="5685" spans="1:12">
      <c r="A5685" s="272" t="s">
        <v>12796</v>
      </c>
      <c r="B5685" s="272" t="s">
        <v>12797</v>
      </c>
      <c r="C5685" s="272" t="s">
        <v>12928</v>
      </c>
      <c r="D5685" s="272" t="s">
        <v>12929</v>
      </c>
      <c r="E5685" s="273" t="s">
        <v>7087</v>
      </c>
      <c r="F5685" s="272" t="s">
        <v>7087</v>
      </c>
      <c r="G5685" s="272">
        <v>102278</v>
      </c>
      <c r="H5685" s="272" t="s">
        <v>12950</v>
      </c>
      <c r="I5685" s="272" t="s">
        <v>145</v>
      </c>
      <c r="J5685" s="272" t="s">
        <v>7089</v>
      </c>
      <c r="K5685" s="273">
        <v>9.35</v>
      </c>
      <c r="L5685" s="272" t="s">
        <v>7090</v>
      </c>
    </row>
    <row r="5686" spans="1:12">
      <c r="A5686" s="272" t="s">
        <v>12796</v>
      </c>
      <c r="B5686" s="272" t="s">
        <v>12797</v>
      </c>
      <c r="C5686" s="272" t="s">
        <v>12928</v>
      </c>
      <c r="D5686" s="272" t="s">
        <v>12929</v>
      </c>
      <c r="E5686" s="273" t="s">
        <v>7087</v>
      </c>
      <c r="F5686" s="272" t="s">
        <v>7087</v>
      </c>
      <c r="G5686" s="272">
        <v>102279</v>
      </c>
      <c r="H5686" s="272" t="s">
        <v>12951</v>
      </c>
      <c r="I5686" s="272" t="s">
        <v>145</v>
      </c>
      <c r="J5686" s="272" t="s">
        <v>7089</v>
      </c>
      <c r="K5686" s="273">
        <v>6.61</v>
      </c>
      <c r="L5686" s="272" t="s">
        <v>7090</v>
      </c>
    </row>
    <row r="5687" spans="1:12">
      <c r="A5687" s="272" t="s">
        <v>12796</v>
      </c>
      <c r="B5687" s="272" t="s">
        <v>12797</v>
      </c>
      <c r="C5687" s="272" t="s">
        <v>12928</v>
      </c>
      <c r="D5687" s="272" t="s">
        <v>12929</v>
      </c>
      <c r="E5687" s="273" t="s">
        <v>7087</v>
      </c>
      <c r="F5687" s="272" t="s">
        <v>7087</v>
      </c>
      <c r="G5687" s="272">
        <v>102280</v>
      </c>
      <c r="H5687" s="272" t="s">
        <v>12952</v>
      </c>
      <c r="I5687" s="272" t="s">
        <v>145</v>
      </c>
      <c r="J5687" s="272" t="s">
        <v>7089</v>
      </c>
      <c r="K5687" s="273">
        <v>5.22</v>
      </c>
      <c r="L5687" s="272" t="s">
        <v>7090</v>
      </c>
    </row>
    <row r="5688" spans="1:12">
      <c r="A5688" s="272" t="s">
        <v>12796</v>
      </c>
      <c r="B5688" s="272" t="s">
        <v>12797</v>
      </c>
      <c r="C5688" s="272" t="s">
        <v>12928</v>
      </c>
      <c r="D5688" s="272" t="s">
        <v>12929</v>
      </c>
      <c r="E5688" s="273" t="s">
        <v>7087</v>
      </c>
      <c r="F5688" s="272" t="s">
        <v>7087</v>
      </c>
      <c r="G5688" s="272">
        <v>102281</v>
      </c>
      <c r="H5688" s="272" t="s">
        <v>12953</v>
      </c>
      <c r="I5688" s="272" t="s">
        <v>145</v>
      </c>
      <c r="J5688" s="272" t="s">
        <v>7089</v>
      </c>
      <c r="K5688" s="273">
        <v>5.16</v>
      </c>
      <c r="L5688" s="272" t="s">
        <v>7090</v>
      </c>
    </row>
    <row r="5689" spans="1:12">
      <c r="A5689" s="272" t="s">
        <v>12796</v>
      </c>
      <c r="B5689" s="272" t="s">
        <v>12797</v>
      </c>
      <c r="C5689" s="272" t="s">
        <v>12928</v>
      </c>
      <c r="D5689" s="272" t="s">
        <v>12929</v>
      </c>
      <c r="E5689" s="273" t="s">
        <v>7087</v>
      </c>
      <c r="F5689" s="272" t="s">
        <v>7087</v>
      </c>
      <c r="G5689" s="272">
        <v>102282</v>
      </c>
      <c r="H5689" s="272" t="s">
        <v>12954</v>
      </c>
      <c r="I5689" s="272" t="s">
        <v>145</v>
      </c>
      <c r="J5689" s="272" t="s">
        <v>7089</v>
      </c>
      <c r="K5689" s="273">
        <v>13.31</v>
      </c>
      <c r="L5689" s="272" t="s">
        <v>7090</v>
      </c>
    </row>
    <row r="5690" spans="1:12">
      <c r="A5690" s="272" t="s">
        <v>12796</v>
      </c>
      <c r="B5690" s="272" t="s">
        <v>12797</v>
      </c>
      <c r="C5690" s="272" t="s">
        <v>12928</v>
      </c>
      <c r="D5690" s="272" t="s">
        <v>12929</v>
      </c>
      <c r="E5690" s="273" t="s">
        <v>7087</v>
      </c>
      <c r="F5690" s="272" t="s">
        <v>7087</v>
      </c>
      <c r="G5690" s="272">
        <v>102283</v>
      </c>
      <c r="H5690" s="272" t="s">
        <v>12955</v>
      </c>
      <c r="I5690" s="272" t="s">
        <v>145</v>
      </c>
      <c r="J5690" s="272" t="s">
        <v>7089</v>
      </c>
      <c r="K5690" s="273">
        <v>11.83</v>
      </c>
      <c r="L5690" s="272" t="s">
        <v>7090</v>
      </c>
    </row>
    <row r="5691" spans="1:12">
      <c r="A5691" s="272" t="s">
        <v>12796</v>
      </c>
      <c r="B5691" s="272" t="s">
        <v>12797</v>
      </c>
      <c r="C5691" s="272" t="s">
        <v>12928</v>
      </c>
      <c r="D5691" s="272" t="s">
        <v>12929</v>
      </c>
      <c r="E5691" s="273" t="s">
        <v>7087</v>
      </c>
      <c r="F5691" s="272" t="s">
        <v>7087</v>
      </c>
      <c r="G5691" s="272">
        <v>102284</v>
      </c>
      <c r="H5691" s="272" t="s">
        <v>12956</v>
      </c>
      <c r="I5691" s="272" t="s">
        <v>145</v>
      </c>
      <c r="J5691" s="272" t="s">
        <v>7089</v>
      </c>
      <c r="K5691" s="273">
        <v>11.46</v>
      </c>
      <c r="L5691" s="272" t="s">
        <v>7090</v>
      </c>
    </row>
    <row r="5692" spans="1:12">
      <c r="A5692" s="272" t="s">
        <v>12796</v>
      </c>
      <c r="B5692" s="272" t="s">
        <v>12797</v>
      </c>
      <c r="C5692" s="272" t="s">
        <v>12928</v>
      </c>
      <c r="D5692" s="272" t="s">
        <v>12929</v>
      </c>
      <c r="E5692" s="273" t="s">
        <v>7087</v>
      </c>
      <c r="F5692" s="272" t="s">
        <v>7087</v>
      </c>
      <c r="G5692" s="272">
        <v>102285</v>
      </c>
      <c r="H5692" s="272" t="s">
        <v>12957</v>
      </c>
      <c r="I5692" s="272" t="s">
        <v>145</v>
      </c>
      <c r="J5692" s="272" t="s">
        <v>7089</v>
      </c>
      <c r="K5692" s="273">
        <v>10.84</v>
      </c>
      <c r="L5692" s="272" t="s">
        <v>7090</v>
      </c>
    </row>
    <row r="5693" spans="1:12">
      <c r="A5693" s="272" t="s">
        <v>12796</v>
      </c>
      <c r="B5693" s="272" t="s">
        <v>12797</v>
      </c>
      <c r="C5693" s="272" t="s">
        <v>12928</v>
      </c>
      <c r="D5693" s="272" t="s">
        <v>12929</v>
      </c>
      <c r="E5693" s="273" t="s">
        <v>7087</v>
      </c>
      <c r="F5693" s="272" t="s">
        <v>7087</v>
      </c>
      <c r="G5693" s="272">
        <v>102286</v>
      </c>
      <c r="H5693" s="272" t="s">
        <v>12958</v>
      </c>
      <c r="I5693" s="272" t="s">
        <v>145</v>
      </c>
      <c r="J5693" s="272" t="s">
        <v>7089</v>
      </c>
      <c r="K5693" s="273">
        <v>10.54</v>
      </c>
      <c r="L5693" s="272" t="s">
        <v>7090</v>
      </c>
    </row>
    <row r="5694" spans="1:12">
      <c r="A5694" s="272" t="s">
        <v>12796</v>
      </c>
      <c r="B5694" s="272" t="s">
        <v>12797</v>
      </c>
      <c r="C5694" s="272" t="s">
        <v>12928</v>
      </c>
      <c r="D5694" s="272" t="s">
        <v>12929</v>
      </c>
      <c r="E5694" s="273" t="s">
        <v>7087</v>
      </c>
      <c r="F5694" s="272" t="s">
        <v>7087</v>
      </c>
      <c r="G5694" s="272">
        <v>102287</v>
      </c>
      <c r="H5694" s="272" t="s">
        <v>12959</v>
      </c>
      <c r="I5694" s="272" t="s">
        <v>145</v>
      </c>
      <c r="J5694" s="272" t="s">
        <v>7089</v>
      </c>
      <c r="K5694" s="273">
        <v>10.4</v>
      </c>
      <c r="L5694" s="272" t="s">
        <v>7090</v>
      </c>
    </row>
    <row r="5695" spans="1:12">
      <c r="A5695" s="272" t="s">
        <v>12796</v>
      </c>
      <c r="B5695" s="272" t="s">
        <v>12797</v>
      </c>
      <c r="C5695" s="272" t="s">
        <v>12928</v>
      </c>
      <c r="D5695" s="272" t="s">
        <v>12929</v>
      </c>
      <c r="E5695" s="273" t="s">
        <v>7087</v>
      </c>
      <c r="F5695" s="272" t="s">
        <v>7087</v>
      </c>
      <c r="G5695" s="272">
        <v>102288</v>
      </c>
      <c r="H5695" s="272" t="s">
        <v>12960</v>
      </c>
      <c r="I5695" s="272" t="s">
        <v>145</v>
      </c>
      <c r="J5695" s="272" t="s">
        <v>7089</v>
      </c>
      <c r="K5695" s="273">
        <v>9.98</v>
      </c>
      <c r="L5695" s="272" t="s">
        <v>7090</v>
      </c>
    </row>
    <row r="5696" spans="1:12">
      <c r="A5696" s="272" t="s">
        <v>12796</v>
      </c>
      <c r="B5696" s="272" t="s">
        <v>12797</v>
      </c>
      <c r="C5696" s="272" t="s">
        <v>12928</v>
      </c>
      <c r="D5696" s="272" t="s">
        <v>12929</v>
      </c>
      <c r="E5696" s="273" t="s">
        <v>7087</v>
      </c>
      <c r="F5696" s="272" t="s">
        <v>7087</v>
      </c>
      <c r="G5696" s="272">
        <v>102289</v>
      </c>
      <c r="H5696" s="272" t="s">
        <v>12961</v>
      </c>
      <c r="I5696" s="272" t="s">
        <v>145</v>
      </c>
      <c r="J5696" s="272" t="s">
        <v>7089</v>
      </c>
      <c r="K5696" s="273">
        <v>9.75</v>
      </c>
      <c r="L5696" s="272" t="s">
        <v>7090</v>
      </c>
    </row>
    <row r="5697" spans="1:12">
      <c r="A5697" s="272" t="s">
        <v>12796</v>
      </c>
      <c r="B5697" s="272" t="s">
        <v>12797</v>
      </c>
      <c r="C5697" s="272" t="s">
        <v>12928</v>
      </c>
      <c r="D5697" s="272" t="s">
        <v>12929</v>
      </c>
      <c r="E5697" s="273" t="s">
        <v>7087</v>
      </c>
      <c r="F5697" s="272" t="s">
        <v>7087</v>
      </c>
      <c r="G5697" s="272">
        <v>102290</v>
      </c>
      <c r="H5697" s="272" t="s">
        <v>12962</v>
      </c>
      <c r="I5697" s="272" t="s">
        <v>145</v>
      </c>
      <c r="J5697" s="272" t="s">
        <v>7089</v>
      </c>
      <c r="K5697" s="273">
        <v>7.35</v>
      </c>
      <c r="L5697" s="272" t="s">
        <v>7090</v>
      </c>
    </row>
    <row r="5698" spans="1:12">
      <c r="A5698" s="272" t="s">
        <v>12796</v>
      </c>
      <c r="B5698" s="272" t="s">
        <v>12797</v>
      </c>
      <c r="C5698" s="272" t="s">
        <v>12928</v>
      </c>
      <c r="D5698" s="272" t="s">
        <v>12929</v>
      </c>
      <c r="E5698" s="273" t="s">
        <v>7087</v>
      </c>
      <c r="F5698" s="272" t="s">
        <v>7087</v>
      </c>
      <c r="G5698" s="272">
        <v>102291</v>
      </c>
      <c r="H5698" s="272" t="s">
        <v>12963</v>
      </c>
      <c r="I5698" s="272" t="s">
        <v>145</v>
      </c>
      <c r="J5698" s="272" t="s">
        <v>7089</v>
      </c>
      <c r="K5698" s="273">
        <v>6.53</v>
      </c>
      <c r="L5698" s="272" t="s">
        <v>7090</v>
      </c>
    </row>
    <row r="5699" spans="1:12">
      <c r="A5699" s="272" t="s">
        <v>12796</v>
      </c>
      <c r="B5699" s="272" t="s">
        <v>12797</v>
      </c>
      <c r="C5699" s="272" t="s">
        <v>12928</v>
      </c>
      <c r="D5699" s="272" t="s">
        <v>12929</v>
      </c>
      <c r="E5699" s="273" t="s">
        <v>7087</v>
      </c>
      <c r="F5699" s="272" t="s">
        <v>7087</v>
      </c>
      <c r="G5699" s="272">
        <v>102292</v>
      </c>
      <c r="H5699" s="272" t="s">
        <v>12964</v>
      </c>
      <c r="I5699" s="272" t="s">
        <v>145</v>
      </c>
      <c r="J5699" s="272" t="s">
        <v>7089</v>
      </c>
      <c r="K5699" s="273">
        <v>6.32</v>
      </c>
      <c r="L5699" s="272" t="s">
        <v>7090</v>
      </c>
    </row>
    <row r="5700" spans="1:12">
      <c r="A5700" s="272" t="s">
        <v>12796</v>
      </c>
      <c r="B5700" s="272" t="s">
        <v>12797</v>
      </c>
      <c r="C5700" s="272" t="s">
        <v>12928</v>
      </c>
      <c r="D5700" s="272" t="s">
        <v>12929</v>
      </c>
      <c r="E5700" s="273" t="s">
        <v>7087</v>
      </c>
      <c r="F5700" s="272" t="s">
        <v>7087</v>
      </c>
      <c r="G5700" s="272">
        <v>102293</v>
      </c>
      <c r="H5700" s="272" t="s">
        <v>12965</v>
      </c>
      <c r="I5700" s="272" t="s">
        <v>145</v>
      </c>
      <c r="J5700" s="272" t="s">
        <v>7089</v>
      </c>
      <c r="K5700" s="273">
        <v>5.99</v>
      </c>
      <c r="L5700" s="272" t="s">
        <v>7090</v>
      </c>
    </row>
    <row r="5701" spans="1:12">
      <c r="A5701" s="272" t="s">
        <v>12796</v>
      </c>
      <c r="B5701" s="272" t="s">
        <v>12797</v>
      </c>
      <c r="C5701" s="272" t="s">
        <v>12928</v>
      </c>
      <c r="D5701" s="272" t="s">
        <v>12929</v>
      </c>
      <c r="E5701" s="273" t="s">
        <v>7087</v>
      </c>
      <c r="F5701" s="272" t="s">
        <v>7087</v>
      </c>
      <c r="G5701" s="272">
        <v>102294</v>
      </c>
      <c r="H5701" s="272" t="s">
        <v>12966</v>
      </c>
      <c r="I5701" s="272" t="s">
        <v>145</v>
      </c>
      <c r="J5701" s="272" t="s">
        <v>7089</v>
      </c>
      <c r="K5701" s="273">
        <v>5.81</v>
      </c>
      <c r="L5701" s="272" t="s">
        <v>7090</v>
      </c>
    </row>
    <row r="5702" spans="1:12">
      <c r="A5702" s="272" t="s">
        <v>12796</v>
      </c>
      <c r="B5702" s="272" t="s">
        <v>12797</v>
      </c>
      <c r="C5702" s="272" t="s">
        <v>12928</v>
      </c>
      <c r="D5702" s="272" t="s">
        <v>12929</v>
      </c>
      <c r="E5702" s="273" t="s">
        <v>7087</v>
      </c>
      <c r="F5702" s="272" t="s">
        <v>7087</v>
      </c>
      <c r="G5702" s="272">
        <v>102295</v>
      </c>
      <c r="H5702" s="272" t="s">
        <v>12967</v>
      </c>
      <c r="I5702" s="272" t="s">
        <v>145</v>
      </c>
      <c r="J5702" s="272" t="s">
        <v>7089</v>
      </c>
      <c r="K5702" s="273">
        <v>5.73</v>
      </c>
      <c r="L5702" s="272" t="s">
        <v>7090</v>
      </c>
    </row>
    <row r="5703" spans="1:12">
      <c r="A5703" s="272" t="s">
        <v>12796</v>
      </c>
      <c r="B5703" s="272" t="s">
        <v>12797</v>
      </c>
      <c r="C5703" s="272" t="s">
        <v>12928</v>
      </c>
      <c r="D5703" s="272" t="s">
        <v>12929</v>
      </c>
      <c r="E5703" s="273" t="s">
        <v>7087</v>
      </c>
      <c r="F5703" s="272" t="s">
        <v>7087</v>
      </c>
      <c r="G5703" s="272">
        <v>102296</v>
      </c>
      <c r="H5703" s="272" t="s">
        <v>12968</v>
      </c>
      <c r="I5703" s="272" t="s">
        <v>145</v>
      </c>
      <c r="J5703" s="272" t="s">
        <v>7089</v>
      </c>
      <c r="K5703" s="273">
        <v>5.49</v>
      </c>
      <c r="L5703" s="272" t="s">
        <v>7090</v>
      </c>
    </row>
    <row r="5704" spans="1:12">
      <c r="A5704" s="272" t="s">
        <v>12796</v>
      </c>
      <c r="B5704" s="272" t="s">
        <v>12797</v>
      </c>
      <c r="C5704" s="272" t="s">
        <v>12928</v>
      </c>
      <c r="D5704" s="272" t="s">
        <v>12929</v>
      </c>
      <c r="E5704" s="273" t="s">
        <v>7087</v>
      </c>
      <c r="F5704" s="272" t="s">
        <v>7087</v>
      </c>
      <c r="G5704" s="272">
        <v>102297</v>
      </c>
      <c r="H5704" s="272" t="s">
        <v>12969</v>
      </c>
      <c r="I5704" s="272" t="s">
        <v>145</v>
      </c>
      <c r="J5704" s="272" t="s">
        <v>7089</v>
      </c>
      <c r="K5704" s="273">
        <v>5.38</v>
      </c>
      <c r="L5704" s="272" t="s">
        <v>7090</v>
      </c>
    </row>
    <row r="5705" spans="1:12">
      <c r="A5705" s="272" t="s">
        <v>12796</v>
      </c>
      <c r="B5705" s="272" t="s">
        <v>12797</v>
      </c>
      <c r="C5705" s="272" t="s">
        <v>12928</v>
      </c>
      <c r="D5705" s="272" t="s">
        <v>12929</v>
      </c>
      <c r="E5705" s="273" t="s">
        <v>7087</v>
      </c>
      <c r="F5705" s="272" t="s">
        <v>7087</v>
      </c>
      <c r="G5705" s="272">
        <v>102298</v>
      </c>
      <c r="H5705" s="272" t="s">
        <v>12970</v>
      </c>
      <c r="I5705" s="272" t="s">
        <v>145</v>
      </c>
      <c r="J5705" s="272" t="s">
        <v>7089</v>
      </c>
      <c r="K5705" s="273">
        <v>16.100000000000001</v>
      </c>
      <c r="L5705" s="272" t="s">
        <v>7090</v>
      </c>
    </row>
    <row r="5706" spans="1:12">
      <c r="A5706" s="272" t="s">
        <v>12796</v>
      </c>
      <c r="B5706" s="272" t="s">
        <v>12797</v>
      </c>
      <c r="C5706" s="272" t="s">
        <v>12928</v>
      </c>
      <c r="D5706" s="272" t="s">
        <v>12929</v>
      </c>
      <c r="E5706" s="273" t="s">
        <v>7087</v>
      </c>
      <c r="F5706" s="272" t="s">
        <v>7087</v>
      </c>
      <c r="G5706" s="272">
        <v>102299</v>
      </c>
      <c r="H5706" s="272" t="s">
        <v>12971</v>
      </c>
      <c r="I5706" s="272" t="s">
        <v>145</v>
      </c>
      <c r="J5706" s="272" t="s">
        <v>7089</v>
      </c>
      <c r="K5706" s="273">
        <v>13.68</v>
      </c>
      <c r="L5706" s="272" t="s">
        <v>7090</v>
      </c>
    </row>
    <row r="5707" spans="1:12">
      <c r="A5707" s="272" t="s">
        <v>12796</v>
      </c>
      <c r="B5707" s="272" t="s">
        <v>12797</v>
      </c>
      <c r="C5707" s="272" t="s">
        <v>12928</v>
      </c>
      <c r="D5707" s="272" t="s">
        <v>12929</v>
      </c>
      <c r="E5707" s="273" t="s">
        <v>7087</v>
      </c>
      <c r="F5707" s="272" t="s">
        <v>7087</v>
      </c>
      <c r="G5707" s="272">
        <v>102300</v>
      </c>
      <c r="H5707" s="272" t="s">
        <v>12972</v>
      </c>
      <c r="I5707" s="272" t="s">
        <v>145</v>
      </c>
      <c r="J5707" s="272" t="s">
        <v>7089</v>
      </c>
      <c r="K5707" s="273">
        <v>13.52</v>
      </c>
      <c r="L5707" s="272" t="s">
        <v>7090</v>
      </c>
    </row>
    <row r="5708" spans="1:12">
      <c r="A5708" s="272" t="s">
        <v>12796</v>
      </c>
      <c r="B5708" s="272" t="s">
        <v>12797</v>
      </c>
      <c r="C5708" s="272" t="s">
        <v>12928</v>
      </c>
      <c r="D5708" s="272" t="s">
        <v>12929</v>
      </c>
      <c r="E5708" s="273" t="s">
        <v>7087</v>
      </c>
      <c r="F5708" s="272" t="s">
        <v>7087</v>
      </c>
      <c r="G5708" s="272">
        <v>102301</v>
      </c>
      <c r="H5708" s="272" t="s">
        <v>12973</v>
      </c>
      <c r="I5708" s="272" t="s">
        <v>145</v>
      </c>
      <c r="J5708" s="272" t="s">
        <v>7089</v>
      </c>
      <c r="K5708" s="273">
        <v>12.28</v>
      </c>
      <c r="L5708" s="272" t="s">
        <v>7090</v>
      </c>
    </row>
    <row r="5709" spans="1:12">
      <c r="A5709" s="272" t="s">
        <v>12796</v>
      </c>
      <c r="B5709" s="272" t="s">
        <v>12797</v>
      </c>
      <c r="C5709" s="272" t="s">
        <v>12928</v>
      </c>
      <c r="D5709" s="272" t="s">
        <v>12929</v>
      </c>
      <c r="E5709" s="273" t="s">
        <v>7087</v>
      </c>
      <c r="F5709" s="272" t="s">
        <v>7087</v>
      </c>
      <c r="G5709" s="272">
        <v>102302</v>
      </c>
      <c r="H5709" s="272" t="s">
        <v>12974</v>
      </c>
      <c r="I5709" s="272" t="s">
        <v>145</v>
      </c>
      <c r="J5709" s="272" t="s">
        <v>7089</v>
      </c>
      <c r="K5709" s="273">
        <v>8.8800000000000008</v>
      </c>
      <c r="L5709" s="272" t="s">
        <v>7090</v>
      </c>
    </row>
    <row r="5710" spans="1:12">
      <c r="A5710" s="272" t="s">
        <v>12796</v>
      </c>
      <c r="B5710" s="272" t="s">
        <v>12797</v>
      </c>
      <c r="C5710" s="272" t="s">
        <v>12928</v>
      </c>
      <c r="D5710" s="272" t="s">
        <v>12929</v>
      </c>
      <c r="E5710" s="273" t="s">
        <v>7087</v>
      </c>
      <c r="F5710" s="272" t="s">
        <v>7087</v>
      </c>
      <c r="G5710" s="272">
        <v>102303</v>
      </c>
      <c r="H5710" s="272" t="s">
        <v>12975</v>
      </c>
      <c r="I5710" s="272" t="s">
        <v>145</v>
      </c>
      <c r="J5710" s="272" t="s">
        <v>7089</v>
      </c>
      <c r="K5710" s="273">
        <v>7.55</v>
      </c>
      <c r="L5710" s="272" t="s">
        <v>7090</v>
      </c>
    </row>
    <row r="5711" spans="1:12">
      <c r="A5711" s="272" t="s">
        <v>12796</v>
      </c>
      <c r="B5711" s="272" t="s">
        <v>12797</v>
      </c>
      <c r="C5711" s="272" t="s">
        <v>12928</v>
      </c>
      <c r="D5711" s="272" t="s">
        <v>12929</v>
      </c>
      <c r="E5711" s="273" t="s">
        <v>7087</v>
      </c>
      <c r="F5711" s="272" t="s">
        <v>7087</v>
      </c>
      <c r="G5711" s="272">
        <v>102304</v>
      </c>
      <c r="H5711" s="272" t="s">
        <v>12976</v>
      </c>
      <c r="I5711" s="272" t="s">
        <v>145</v>
      </c>
      <c r="J5711" s="272" t="s">
        <v>7089</v>
      </c>
      <c r="K5711" s="273">
        <v>7.44</v>
      </c>
      <c r="L5711" s="272" t="s">
        <v>7090</v>
      </c>
    </row>
    <row r="5712" spans="1:12">
      <c r="A5712" s="272" t="s">
        <v>12796</v>
      </c>
      <c r="B5712" s="272" t="s">
        <v>12797</v>
      </c>
      <c r="C5712" s="272" t="s">
        <v>12928</v>
      </c>
      <c r="D5712" s="272" t="s">
        <v>12929</v>
      </c>
      <c r="E5712" s="273" t="s">
        <v>7087</v>
      </c>
      <c r="F5712" s="272" t="s">
        <v>7087</v>
      </c>
      <c r="G5712" s="272">
        <v>102305</v>
      </c>
      <c r="H5712" s="272" t="s">
        <v>12977</v>
      </c>
      <c r="I5712" s="272" t="s">
        <v>145</v>
      </c>
      <c r="J5712" s="272" t="s">
        <v>7089</v>
      </c>
      <c r="K5712" s="273">
        <v>6.79</v>
      </c>
      <c r="L5712" s="272" t="s">
        <v>7090</v>
      </c>
    </row>
    <row r="5713" spans="1:12">
      <c r="A5713" s="272" t="s">
        <v>12796</v>
      </c>
      <c r="B5713" s="272" t="s">
        <v>12797</v>
      </c>
      <c r="C5713" s="272" t="s">
        <v>12928</v>
      </c>
      <c r="D5713" s="272" t="s">
        <v>12929</v>
      </c>
      <c r="E5713" s="273" t="s">
        <v>7087</v>
      </c>
      <c r="F5713" s="272" t="s">
        <v>7087</v>
      </c>
      <c r="G5713" s="272">
        <v>102306</v>
      </c>
      <c r="H5713" s="272" t="s">
        <v>12978</v>
      </c>
      <c r="I5713" s="272" t="s">
        <v>145</v>
      </c>
      <c r="J5713" s="272" t="s">
        <v>7089</v>
      </c>
      <c r="K5713" s="273">
        <v>15.01</v>
      </c>
      <c r="L5713" s="272" t="s">
        <v>7090</v>
      </c>
    </row>
    <row r="5714" spans="1:12">
      <c r="A5714" s="272" t="s">
        <v>12796</v>
      </c>
      <c r="B5714" s="272" t="s">
        <v>12797</v>
      </c>
      <c r="C5714" s="272" t="s">
        <v>12928</v>
      </c>
      <c r="D5714" s="272" t="s">
        <v>12929</v>
      </c>
      <c r="E5714" s="273" t="s">
        <v>7087</v>
      </c>
      <c r="F5714" s="272" t="s">
        <v>7087</v>
      </c>
      <c r="G5714" s="272">
        <v>102307</v>
      </c>
      <c r="H5714" s="272" t="s">
        <v>12979</v>
      </c>
      <c r="I5714" s="272" t="s">
        <v>145</v>
      </c>
      <c r="J5714" s="272" t="s">
        <v>7089</v>
      </c>
      <c r="K5714" s="273">
        <v>13.31</v>
      </c>
      <c r="L5714" s="272" t="s">
        <v>7090</v>
      </c>
    </row>
    <row r="5715" spans="1:12">
      <c r="A5715" s="272" t="s">
        <v>12796</v>
      </c>
      <c r="B5715" s="272" t="s">
        <v>12797</v>
      </c>
      <c r="C5715" s="272" t="s">
        <v>12928</v>
      </c>
      <c r="D5715" s="272" t="s">
        <v>12929</v>
      </c>
      <c r="E5715" s="273" t="s">
        <v>7087</v>
      </c>
      <c r="F5715" s="272" t="s">
        <v>7087</v>
      </c>
      <c r="G5715" s="272">
        <v>102308</v>
      </c>
      <c r="H5715" s="272" t="s">
        <v>12980</v>
      </c>
      <c r="I5715" s="272" t="s">
        <v>145</v>
      </c>
      <c r="J5715" s="272" t="s">
        <v>7089</v>
      </c>
      <c r="K5715" s="273">
        <v>12.9</v>
      </c>
      <c r="L5715" s="272" t="s">
        <v>7090</v>
      </c>
    </row>
    <row r="5716" spans="1:12">
      <c r="A5716" s="272" t="s">
        <v>12796</v>
      </c>
      <c r="B5716" s="272" t="s">
        <v>12797</v>
      </c>
      <c r="C5716" s="272" t="s">
        <v>12928</v>
      </c>
      <c r="D5716" s="272" t="s">
        <v>12929</v>
      </c>
      <c r="E5716" s="273" t="s">
        <v>7087</v>
      </c>
      <c r="F5716" s="272" t="s">
        <v>7087</v>
      </c>
      <c r="G5716" s="272">
        <v>102309</v>
      </c>
      <c r="H5716" s="272" t="s">
        <v>12981</v>
      </c>
      <c r="I5716" s="272" t="s">
        <v>145</v>
      </c>
      <c r="J5716" s="272" t="s">
        <v>7089</v>
      </c>
      <c r="K5716" s="273">
        <v>12.22</v>
      </c>
      <c r="L5716" s="272" t="s">
        <v>7090</v>
      </c>
    </row>
    <row r="5717" spans="1:12">
      <c r="A5717" s="272" t="s">
        <v>12796</v>
      </c>
      <c r="B5717" s="272" t="s">
        <v>12797</v>
      </c>
      <c r="C5717" s="272" t="s">
        <v>12928</v>
      </c>
      <c r="D5717" s="272" t="s">
        <v>12929</v>
      </c>
      <c r="E5717" s="273" t="s">
        <v>7087</v>
      </c>
      <c r="F5717" s="272" t="s">
        <v>7087</v>
      </c>
      <c r="G5717" s="272">
        <v>102310</v>
      </c>
      <c r="H5717" s="272" t="s">
        <v>12982</v>
      </c>
      <c r="I5717" s="272" t="s">
        <v>145</v>
      </c>
      <c r="J5717" s="272" t="s">
        <v>7089</v>
      </c>
      <c r="K5717" s="273">
        <v>11.85</v>
      </c>
      <c r="L5717" s="272" t="s">
        <v>7090</v>
      </c>
    </row>
    <row r="5718" spans="1:12">
      <c r="A5718" s="272" t="s">
        <v>12796</v>
      </c>
      <c r="B5718" s="272" t="s">
        <v>12797</v>
      </c>
      <c r="C5718" s="272" t="s">
        <v>12928</v>
      </c>
      <c r="D5718" s="272" t="s">
        <v>12929</v>
      </c>
      <c r="E5718" s="273" t="s">
        <v>7087</v>
      </c>
      <c r="F5718" s="272" t="s">
        <v>7087</v>
      </c>
      <c r="G5718" s="272">
        <v>102311</v>
      </c>
      <c r="H5718" s="272" t="s">
        <v>12983</v>
      </c>
      <c r="I5718" s="272" t="s">
        <v>145</v>
      </c>
      <c r="J5718" s="272" t="s">
        <v>7089</v>
      </c>
      <c r="K5718" s="273">
        <v>11.69</v>
      </c>
      <c r="L5718" s="272" t="s">
        <v>7090</v>
      </c>
    </row>
    <row r="5719" spans="1:12">
      <c r="A5719" s="272" t="s">
        <v>12796</v>
      </c>
      <c r="B5719" s="272" t="s">
        <v>12797</v>
      </c>
      <c r="C5719" s="272" t="s">
        <v>12928</v>
      </c>
      <c r="D5719" s="272" t="s">
        <v>12929</v>
      </c>
      <c r="E5719" s="273" t="s">
        <v>7087</v>
      </c>
      <c r="F5719" s="272" t="s">
        <v>7087</v>
      </c>
      <c r="G5719" s="272">
        <v>102312</v>
      </c>
      <c r="H5719" s="272" t="s">
        <v>12984</v>
      </c>
      <c r="I5719" s="272" t="s">
        <v>145</v>
      </c>
      <c r="J5719" s="272" t="s">
        <v>7089</v>
      </c>
      <c r="K5719" s="273">
        <v>11.23</v>
      </c>
      <c r="L5719" s="272" t="s">
        <v>7090</v>
      </c>
    </row>
    <row r="5720" spans="1:12">
      <c r="A5720" s="272" t="s">
        <v>12796</v>
      </c>
      <c r="B5720" s="272" t="s">
        <v>12797</v>
      </c>
      <c r="C5720" s="272" t="s">
        <v>12928</v>
      </c>
      <c r="D5720" s="272" t="s">
        <v>12929</v>
      </c>
      <c r="E5720" s="273" t="s">
        <v>7087</v>
      </c>
      <c r="F5720" s="272" t="s">
        <v>7087</v>
      </c>
      <c r="G5720" s="272">
        <v>102313</v>
      </c>
      <c r="H5720" s="272" t="s">
        <v>12985</v>
      </c>
      <c r="I5720" s="272" t="s">
        <v>145</v>
      </c>
      <c r="J5720" s="272" t="s">
        <v>7089</v>
      </c>
      <c r="K5720" s="273">
        <v>10.98</v>
      </c>
      <c r="L5720" s="272" t="s">
        <v>7090</v>
      </c>
    </row>
    <row r="5721" spans="1:12">
      <c r="A5721" s="272" t="s">
        <v>12796</v>
      </c>
      <c r="B5721" s="272" t="s">
        <v>12797</v>
      </c>
      <c r="C5721" s="272" t="s">
        <v>12928</v>
      </c>
      <c r="D5721" s="272" t="s">
        <v>12929</v>
      </c>
      <c r="E5721" s="273" t="s">
        <v>7087</v>
      </c>
      <c r="F5721" s="272" t="s">
        <v>7087</v>
      </c>
      <c r="G5721" s="272">
        <v>102314</v>
      </c>
      <c r="H5721" s="272" t="s">
        <v>12986</v>
      </c>
      <c r="I5721" s="272" t="s">
        <v>145</v>
      </c>
      <c r="J5721" s="272" t="s">
        <v>7089</v>
      </c>
      <c r="K5721" s="273">
        <v>8.27</v>
      </c>
      <c r="L5721" s="272" t="s">
        <v>7090</v>
      </c>
    </row>
    <row r="5722" spans="1:12">
      <c r="A5722" s="272" t="s">
        <v>12796</v>
      </c>
      <c r="B5722" s="272" t="s">
        <v>12797</v>
      </c>
      <c r="C5722" s="272" t="s">
        <v>12928</v>
      </c>
      <c r="D5722" s="272" t="s">
        <v>12929</v>
      </c>
      <c r="E5722" s="273" t="s">
        <v>7087</v>
      </c>
      <c r="F5722" s="272" t="s">
        <v>7087</v>
      </c>
      <c r="G5722" s="272">
        <v>102315</v>
      </c>
      <c r="H5722" s="272" t="s">
        <v>12987</v>
      </c>
      <c r="I5722" s="272" t="s">
        <v>145</v>
      </c>
      <c r="J5722" s="272" t="s">
        <v>7089</v>
      </c>
      <c r="K5722" s="273">
        <v>7.34</v>
      </c>
      <c r="L5722" s="272" t="s">
        <v>7090</v>
      </c>
    </row>
    <row r="5723" spans="1:12">
      <c r="A5723" s="272" t="s">
        <v>12796</v>
      </c>
      <c r="B5723" s="272" t="s">
        <v>12797</v>
      </c>
      <c r="C5723" s="272" t="s">
        <v>12928</v>
      </c>
      <c r="D5723" s="272" t="s">
        <v>12929</v>
      </c>
      <c r="E5723" s="273" t="s">
        <v>7087</v>
      </c>
      <c r="F5723" s="272" t="s">
        <v>7087</v>
      </c>
      <c r="G5723" s="272">
        <v>102316</v>
      </c>
      <c r="H5723" s="272" t="s">
        <v>12988</v>
      </c>
      <c r="I5723" s="272" t="s">
        <v>145</v>
      </c>
      <c r="J5723" s="272" t="s">
        <v>7089</v>
      </c>
      <c r="K5723" s="273">
        <v>7.12</v>
      </c>
      <c r="L5723" s="272" t="s">
        <v>7090</v>
      </c>
    </row>
    <row r="5724" spans="1:12">
      <c r="A5724" s="272" t="s">
        <v>12796</v>
      </c>
      <c r="B5724" s="272" t="s">
        <v>12797</v>
      </c>
      <c r="C5724" s="272" t="s">
        <v>12928</v>
      </c>
      <c r="D5724" s="272" t="s">
        <v>12929</v>
      </c>
      <c r="E5724" s="273" t="s">
        <v>7087</v>
      </c>
      <c r="F5724" s="272" t="s">
        <v>7087</v>
      </c>
      <c r="G5724" s="272">
        <v>102317</v>
      </c>
      <c r="H5724" s="272" t="s">
        <v>12989</v>
      </c>
      <c r="I5724" s="272" t="s">
        <v>145</v>
      </c>
      <c r="J5724" s="272" t="s">
        <v>7089</v>
      </c>
      <c r="K5724" s="273">
        <v>6.72</v>
      </c>
      <c r="L5724" s="272" t="s">
        <v>7090</v>
      </c>
    </row>
    <row r="5725" spans="1:12">
      <c r="A5725" s="272" t="s">
        <v>12796</v>
      </c>
      <c r="B5725" s="272" t="s">
        <v>12797</v>
      </c>
      <c r="C5725" s="272" t="s">
        <v>12928</v>
      </c>
      <c r="D5725" s="272" t="s">
        <v>12929</v>
      </c>
      <c r="E5725" s="273" t="s">
        <v>7087</v>
      </c>
      <c r="F5725" s="272" t="s">
        <v>7087</v>
      </c>
      <c r="G5725" s="272">
        <v>102318</v>
      </c>
      <c r="H5725" s="272" t="s">
        <v>12990</v>
      </c>
      <c r="I5725" s="272" t="s">
        <v>145</v>
      </c>
      <c r="J5725" s="272" t="s">
        <v>7089</v>
      </c>
      <c r="K5725" s="273">
        <v>6.55</v>
      </c>
      <c r="L5725" s="272" t="s">
        <v>7090</v>
      </c>
    </row>
    <row r="5726" spans="1:12">
      <c r="A5726" s="272" t="s">
        <v>12796</v>
      </c>
      <c r="B5726" s="272" t="s">
        <v>12797</v>
      </c>
      <c r="C5726" s="272" t="s">
        <v>12928</v>
      </c>
      <c r="D5726" s="272" t="s">
        <v>12929</v>
      </c>
      <c r="E5726" s="273" t="s">
        <v>7087</v>
      </c>
      <c r="F5726" s="272" t="s">
        <v>7087</v>
      </c>
      <c r="G5726" s="272">
        <v>102319</v>
      </c>
      <c r="H5726" s="272" t="s">
        <v>12991</v>
      </c>
      <c r="I5726" s="272" t="s">
        <v>145</v>
      </c>
      <c r="J5726" s="272" t="s">
        <v>7089</v>
      </c>
      <c r="K5726" s="273">
        <v>6.44</v>
      </c>
      <c r="L5726" s="272" t="s">
        <v>7090</v>
      </c>
    </row>
    <row r="5727" spans="1:12">
      <c r="A5727" s="272" t="s">
        <v>12796</v>
      </c>
      <c r="B5727" s="272" t="s">
        <v>12797</v>
      </c>
      <c r="C5727" s="272" t="s">
        <v>12928</v>
      </c>
      <c r="D5727" s="272" t="s">
        <v>12929</v>
      </c>
      <c r="E5727" s="273" t="s">
        <v>7087</v>
      </c>
      <c r="F5727" s="272" t="s">
        <v>7087</v>
      </c>
      <c r="G5727" s="272">
        <v>102320</v>
      </c>
      <c r="H5727" s="272" t="s">
        <v>12992</v>
      </c>
      <c r="I5727" s="272" t="s">
        <v>145</v>
      </c>
      <c r="J5727" s="272" t="s">
        <v>7089</v>
      </c>
      <c r="K5727" s="273">
        <v>6.18</v>
      </c>
      <c r="L5727" s="272" t="s">
        <v>7090</v>
      </c>
    </row>
    <row r="5728" spans="1:12">
      <c r="A5728" s="272" t="s">
        <v>12796</v>
      </c>
      <c r="B5728" s="272" t="s">
        <v>12797</v>
      </c>
      <c r="C5728" s="272" t="s">
        <v>12928</v>
      </c>
      <c r="D5728" s="272" t="s">
        <v>12929</v>
      </c>
      <c r="E5728" s="273" t="s">
        <v>7087</v>
      </c>
      <c r="F5728" s="272" t="s">
        <v>7087</v>
      </c>
      <c r="G5728" s="272">
        <v>102321</v>
      </c>
      <c r="H5728" s="272" t="s">
        <v>12993</v>
      </c>
      <c r="I5728" s="272" t="s">
        <v>145</v>
      </c>
      <c r="J5728" s="272" t="s">
        <v>7089</v>
      </c>
      <c r="K5728" s="273">
        <v>6.07</v>
      </c>
      <c r="L5728" s="272" t="s">
        <v>7090</v>
      </c>
    </row>
    <row r="5729" spans="1:12">
      <c r="A5729" s="272" t="s">
        <v>12796</v>
      </c>
      <c r="B5729" s="272" t="s">
        <v>12797</v>
      </c>
      <c r="C5729" s="272" t="s">
        <v>12928</v>
      </c>
      <c r="D5729" s="272" t="s">
        <v>12929</v>
      </c>
      <c r="E5729" s="273" t="s">
        <v>7087</v>
      </c>
      <c r="F5729" s="272" t="s">
        <v>7087</v>
      </c>
      <c r="G5729" s="272">
        <v>102322</v>
      </c>
      <c r="H5729" s="272" t="s">
        <v>12994</v>
      </c>
      <c r="I5729" s="272" t="s">
        <v>145</v>
      </c>
      <c r="J5729" s="272" t="s">
        <v>7089</v>
      </c>
      <c r="K5729" s="273">
        <v>18.13</v>
      </c>
      <c r="L5729" s="272" t="s">
        <v>7090</v>
      </c>
    </row>
    <row r="5730" spans="1:12">
      <c r="A5730" s="272" t="s">
        <v>12796</v>
      </c>
      <c r="B5730" s="272" t="s">
        <v>12797</v>
      </c>
      <c r="C5730" s="272" t="s">
        <v>12928</v>
      </c>
      <c r="D5730" s="272" t="s">
        <v>12929</v>
      </c>
      <c r="E5730" s="273" t="s">
        <v>7087</v>
      </c>
      <c r="F5730" s="272" t="s">
        <v>7087</v>
      </c>
      <c r="G5730" s="272">
        <v>102323</v>
      </c>
      <c r="H5730" s="272" t="s">
        <v>12995</v>
      </c>
      <c r="I5730" s="272" t="s">
        <v>145</v>
      </c>
      <c r="J5730" s="272" t="s">
        <v>7089</v>
      </c>
      <c r="K5730" s="273">
        <v>15.39</v>
      </c>
      <c r="L5730" s="272" t="s">
        <v>7090</v>
      </c>
    </row>
    <row r="5731" spans="1:12">
      <c r="A5731" s="272" t="s">
        <v>12796</v>
      </c>
      <c r="B5731" s="272" t="s">
        <v>12797</v>
      </c>
      <c r="C5731" s="272" t="s">
        <v>12928</v>
      </c>
      <c r="D5731" s="272" t="s">
        <v>12929</v>
      </c>
      <c r="E5731" s="273" t="s">
        <v>7087</v>
      </c>
      <c r="F5731" s="272" t="s">
        <v>7087</v>
      </c>
      <c r="G5731" s="272">
        <v>102324</v>
      </c>
      <c r="H5731" s="272" t="s">
        <v>12996</v>
      </c>
      <c r="I5731" s="272" t="s">
        <v>145</v>
      </c>
      <c r="J5731" s="272" t="s">
        <v>7089</v>
      </c>
      <c r="K5731" s="273">
        <v>15.2</v>
      </c>
      <c r="L5731" s="272" t="s">
        <v>7090</v>
      </c>
    </row>
    <row r="5732" spans="1:12">
      <c r="A5732" s="272" t="s">
        <v>12796</v>
      </c>
      <c r="B5732" s="272" t="s">
        <v>12797</v>
      </c>
      <c r="C5732" s="272" t="s">
        <v>12928</v>
      </c>
      <c r="D5732" s="272" t="s">
        <v>12929</v>
      </c>
      <c r="E5732" s="273" t="s">
        <v>7087</v>
      </c>
      <c r="F5732" s="272" t="s">
        <v>7087</v>
      </c>
      <c r="G5732" s="272">
        <v>102325</v>
      </c>
      <c r="H5732" s="272" t="s">
        <v>12997</v>
      </c>
      <c r="I5732" s="272" t="s">
        <v>145</v>
      </c>
      <c r="J5732" s="272" t="s">
        <v>7089</v>
      </c>
      <c r="K5732" s="273">
        <v>13.84</v>
      </c>
      <c r="L5732" s="272" t="s">
        <v>7090</v>
      </c>
    </row>
    <row r="5733" spans="1:12">
      <c r="A5733" s="272" t="s">
        <v>12796</v>
      </c>
      <c r="B5733" s="272" t="s">
        <v>12797</v>
      </c>
      <c r="C5733" s="272" t="s">
        <v>12928</v>
      </c>
      <c r="D5733" s="272" t="s">
        <v>12929</v>
      </c>
      <c r="E5733" s="273" t="s">
        <v>7087</v>
      </c>
      <c r="F5733" s="272" t="s">
        <v>7087</v>
      </c>
      <c r="G5733" s="272">
        <v>102326</v>
      </c>
      <c r="H5733" s="272" t="s">
        <v>12998</v>
      </c>
      <c r="I5733" s="272" t="s">
        <v>145</v>
      </c>
      <c r="J5733" s="272" t="s">
        <v>7089</v>
      </c>
      <c r="K5733" s="273">
        <v>10</v>
      </c>
      <c r="L5733" s="272" t="s">
        <v>7090</v>
      </c>
    </row>
    <row r="5734" spans="1:12">
      <c r="A5734" s="272" t="s">
        <v>12796</v>
      </c>
      <c r="B5734" s="272" t="s">
        <v>12797</v>
      </c>
      <c r="C5734" s="272" t="s">
        <v>12928</v>
      </c>
      <c r="D5734" s="272" t="s">
        <v>12929</v>
      </c>
      <c r="E5734" s="273" t="s">
        <v>7087</v>
      </c>
      <c r="F5734" s="272" t="s">
        <v>7087</v>
      </c>
      <c r="G5734" s="272">
        <v>102327</v>
      </c>
      <c r="H5734" s="272" t="s">
        <v>12999</v>
      </c>
      <c r="I5734" s="272" t="s">
        <v>145</v>
      </c>
      <c r="J5734" s="272" t="s">
        <v>7089</v>
      </c>
      <c r="K5734" s="273">
        <v>8.49</v>
      </c>
      <c r="L5734" s="272" t="s">
        <v>7090</v>
      </c>
    </row>
    <row r="5735" spans="1:12">
      <c r="A5735" s="272" t="s">
        <v>12796</v>
      </c>
      <c r="B5735" s="272" t="s">
        <v>12797</v>
      </c>
      <c r="C5735" s="272" t="s">
        <v>12928</v>
      </c>
      <c r="D5735" s="272" t="s">
        <v>12929</v>
      </c>
      <c r="E5735" s="273" t="s">
        <v>7087</v>
      </c>
      <c r="F5735" s="272" t="s">
        <v>7087</v>
      </c>
      <c r="G5735" s="272">
        <v>102328</v>
      </c>
      <c r="H5735" s="272" t="s">
        <v>13000</v>
      </c>
      <c r="I5735" s="272" t="s">
        <v>145</v>
      </c>
      <c r="J5735" s="272" t="s">
        <v>7089</v>
      </c>
      <c r="K5735" s="273">
        <v>8.3800000000000008</v>
      </c>
      <c r="L5735" s="272" t="s">
        <v>7090</v>
      </c>
    </row>
    <row r="5736" spans="1:12">
      <c r="A5736" s="272" t="s">
        <v>12796</v>
      </c>
      <c r="B5736" s="272" t="s">
        <v>12797</v>
      </c>
      <c r="C5736" s="272" t="s">
        <v>12928</v>
      </c>
      <c r="D5736" s="272" t="s">
        <v>12929</v>
      </c>
      <c r="E5736" s="273" t="s">
        <v>7087</v>
      </c>
      <c r="F5736" s="272" t="s">
        <v>7087</v>
      </c>
      <c r="G5736" s="272">
        <v>102329</v>
      </c>
      <c r="H5736" s="272" t="s">
        <v>13001</v>
      </c>
      <c r="I5736" s="272" t="s">
        <v>145</v>
      </c>
      <c r="J5736" s="272" t="s">
        <v>7089</v>
      </c>
      <c r="K5736" s="273">
        <v>7.63</v>
      </c>
      <c r="L5736" s="272" t="s">
        <v>7090</v>
      </c>
    </row>
    <row r="5737" spans="1:12">
      <c r="A5737" s="272" t="s">
        <v>12796</v>
      </c>
      <c r="B5737" s="272" t="s">
        <v>12797</v>
      </c>
      <c r="C5737" s="272" t="s">
        <v>13002</v>
      </c>
      <c r="D5737" s="272" t="s">
        <v>13003</v>
      </c>
      <c r="E5737" s="273" t="s">
        <v>7087</v>
      </c>
      <c r="F5737" s="272" t="s">
        <v>7087</v>
      </c>
      <c r="G5737" s="272">
        <v>94304</v>
      </c>
      <c r="H5737" s="272" t="s">
        <v>13004</v>
      </c>
      <c r="I5737" s="272" t="s">
        <v>145</v>
      </c>
      <c r="J5737" s="272" t="s">
        <v>7089</v>
      </c>
      <c r="K5737" s="273">
        <v>71.67</v>
      </c>
      <c r="L5737" s="272" t="s">
        <v>7090</v>
      </c>
    </row>
    <row r="5738" spans="1:12">
      <c r="A5738" s="272" t="s">
        <v>12796</v>
      </c>
      <c r="B5738" s="272" t="s">
        <v>12797</v>
      </c>
      <c r="C5738" s="272" t="s">
        <v>13002</v>
      </c>
      <c r="D5738" s="272" t="s">
        <v>13003</v>
      </c>
      <c r="E5738" s="273" t="s">
        <v>7087</v>
      </c>
      <c r="F5738" s="272" t="s">
        <v>7087</v>
      </c>
      <c r="G5738" s="272">
        <v>94306</v>
      </c>
      <c r="H5738" s="272" t="s">
        <v>13005</v>
      </c>
      <c r="I5738" s="272" t="s">
        <v>145</v>
      </c>
      <c r="J5738" s="272" t="s">
        <v>7089</v>
      </c>
      <c r="K5738" s="273">
        <v>65.69</v>
      </c>
      <c r="L5738" s="272" t="s">
        <v>7090</v>
      </c>
    </row>
    <row r="5739" spans="1:12">
      <c r="A5739" s="272" t="s">
        <v>12796</v>
      </c>
      <c r="B5739" s="272" t="s">
        <v>12797</v>
      </c>
      <c r="C5739" s="272" t="s">
        <v>13002</v>
      </c>
      <c r="D5739" s="272" t="s">
        <v>13003</v>
      </c>
      <c r="E5739" s="273" t="s">
        <v>7087</v>
      </c>
      <c r="F5739" s="272" t="s">
        <v>7087</v>
      </c>
      <c r="G5739" s="272">
        <v>94310</v>
      </c>
      <c r="H5739" s="272" t="s">
        <v>13006</v>
      </c>
      <c r="I5739" s="272" t="s">
        <v>145</v>
      </c>
      <c r="J5739" s="272" t="s">
        <v>7089</v>
      </c>
      <c r="K5739" s="273">
        <v>62.97</v>
      </c>
      <c r="L5739" s="272" t="s">
        <v>7090</v>
      </c>
    </row>
    <row r="5740" spans="1:12">
      <c r="A5740" s="272" t="s">
        <v>12796</v>
      </c>
      <c r="B5740" s="272" t="s">
        <v>12797</v>
      </c>
      <c r="C5740" s="272" t="s">
        <v>13002</v>
      </c>
      <c r="D5740" s="272" t="s">
        <v>13003</v>
      </c>
      <c r="E5740" s="273" t="s">
        <v>7087</v>
      </c>
      <c r="F5740" s="272" t="s">
        <v>7087</v>
      </c>
      <c r="G5740" s="272">
        <v>94316</v>
      </c>
      <c r="H5740" s="272" t="s">
        <v>13007</v>
      </c>
      <c r="I5740" s="272" t="s">
        <v>145</v>
      </c>
      <c r="J5740" s="272" t="s">
        <v>7089</v>
      </c>
      <c r="K5740" s="273">
        <v>66.459999999999994</v>
      </c>
      <c r="L5740" s="272" t="s">
        <v>7090</v>
      </c>
    </row>
    <row r="5741" spans="1:12">
      <c r="A5741" s="272" t="s">
        <v>12796</v>
      </c>
      <c r="B5741" s="272" t="s">
        <v>12797</v>
      </c>
      <c r="C5741" s="272" t="s">
        <v>13002</v>
      </c>
      <c r="D5741" s="272" t="s">
        <v>13003</v>
      </c>
      <c r="E5741" s="273" t="s">
        <v>7087</v>
      </c>
      <c r="F5741" s="272" t="s">
        <v>7087</v>
      </c>
      <c r="G5741" s="272">
        <v>94318</v>
      </c>
      <c r="H5741" s="272" t="s">
        <v>13008</v>
      </c>
      <c r="I5741" s="272" t="s">
        <v>145</v>
      </c>
      <c r="J5741" s="272" t="s">
        <v>7089</v>
      </c>
      <c r="K5741" s="273">
        <v>61.57</v>
      </c>
      <c r="L5741" s="272" t="s">
        <v>7090</v>
      </c>
    </row>
    <row r="5742" spans="1:12">
      <c r="A5742" s="272" t="s">
        <v>12796</v>
      </c>
      <c r="B5742" s="272" t="s">
        <v>12797</v>
      </c>
      <c r="C5742" s="272" t="s">
        <v>13002</v>
      </c>
      <c r="D5742" s="272" t="s">
        <v>13003</v>
      </c>
      <c r="E5742" s="273" t="s">
        <v>7087</v>
      </c>
      <c r="F5742" s="272" t="s">
        <v>7087</v>
      </c>
      <c r="G5742" s="272">
        <v>94319</v>
      </c>
      <c r="H5742" s="272" t="s">
        <v>13009</v>
      </c>
      <c r="I5742" s="272" t="s">
        <v>145</v>
      </c>
      <c r="J5742" s="272" t="s">
        <v>7089</v>
      </c>
      <c r="K5742" s="273">
        <v>74.13</v>
      </c>
      <c r="L5742" s="272" t="s">
        <v>7090</v>
      </c>
    </row>
    <row r="5743" spans="1:12">
      <c r="A5743" s="272" t="s">
        <v>12796</v>
      </c>
      <c r="B5743" s="272" t="s">
        <v>12797</v>
      </c>
      <c r="C5743" s="272" t="s">
        <v>13002</v>
      </c>
      <c r="D5743" s="272" t="s">
        <v>13003</v>
      </c>
      <c r="E5743" s="273" t="s">
        <v>7087</v>
      </c>
      <c r="F5743" s="272" t="s">
        <v>7087</v>
      </c>
      <c r="G5743" s="272">
        <v>94327</v>
      </c>
      <c r="H5743" s="272" t="s">
        <v>13010</v>
      </c>
      <c r="I5743" s="272" t="s">
        <v>145</v>
      </c>
      <c r="J5743" s="272" t="s">
        <v>7089</v>
      </c>
      <c r="K5743" s="273">
        <v>86.94</v>
      </c>
      <c r="L5743" s="272" t="s">
        <v>7090</v>
      </c>
    </row>
    <row r="5744" spans="1:12">
      <c r="A5744" s="272" t="s">
        <v>12796</v>
      </c>
      <c r="B5744" s="272" t="s">
        <v>12797</v>
      </c>
      <c r="C5744" s="272" t="s">
        <v>13002</v>
      </c>
      <c r="D5744" s="272" t="s">
        <v>13003</v>
      </c>
      <c r="E5744" s="273" t="s">
        <v>7087</v>
      </c>
      <c r="F5744" s="272" t="s">
        <v>7087</v>
      </c>
      <c r="G5744" s="272">
        <v>94329</v>
      </c>
      <c r="H5744" s="272" t="s">
        <v>13011</v>
      </c>
      <c r="I5744" s="272" t="s">
        <v>145</v>
      </c>
      <c r="J5744" s="272" t="s">
        <v>7089</v>
      </c>
      <c r="K5744" s="273">
        <v>80.959999999999994</v>
      </c>
      <c r="L5744" s="272" t="s">
        <v>7090</v>
      </c>
    </row>
    <row r="5745" spans="1:12">
      <c r="A5745" s="272" t="s">
        <v>12796</v>
      </c>
      <c r="B5745" s="272" t="s">
        <v>12797</v>
      </c>
      <c r="C5745" s="272" t="s">
        <v>13002</v>
      </c>
      <c r="D5745" s="272" t="s">
        <v>13003</v>
      </c>
      <c r="E5745" s="273" t="s">
        <v>7087</v>
      </c>
      <c r="F5745" s="272" t="s">
        <v>7087</v>
      </c>
      <c r="G5745" s="272">
        <v>94333</v>
      </c>
      <c r="H5745" s="272" t="s">
        <v>13012</v>
      </c>
      <c r="I5745" s="272" t="s">
        <v>145</v>
      </c>
      <c r="J5745" s="272" t="s">
        <v>7089</v>
      </c>
      <c r="K5745" s="273">
        <v>78.239999999999995</v>
      </c>
      <c r="L5745" s="272" t="s">
        <v>7090</v>
      </c>
    </row>
    <row r="5746" spans="1:12">
      <c r="A5746" s="272" t="s">
        <v>12796</v>
      </c>
      <c r="B5746" s="272" t="s">
        <v>12797</v>
      </c>
      <c r="C5746" s="272" t="s">
        <v>13002</v>
      </c>
      <c r="D5746" s="272" t="s">
        <v>13003</v>
      </c>
      <c r="E5746" s="273" t="s">
        <v>7087</v>
      </c>
      <c r="F5746" s="272" t="s">
        <v>7087</v>
      </c>
      <c r="G5746" s="272">
        <v>94339</v>
      </c>
      <c r="H5746" s="272" t="s">
        <v>13013</v>
      </c>
      <c r="I5746" s="272" t="s">
        <v>145</v>
      </c>
      <c r="J5746" s="272" t="s">
        <v>7089</v>
      </c>
      <c r="K5746" s="273">
        <v>81.73</v>
      </c>
      <c r="L5746" s="272" t="s">
        <v>7090</v>
      </c>
    </row>
    <row r="5747" spans="1:12">
      <c r="A5747" s="272" t="s">
        <v>12796</v>
      </c>
      <c r="B5747" s="272" t="s">
        <v>12797</v>
      </c>
      <c r="C5747" s="272" t="s">
        <v>13002</v>
      </c>
      <c r="D5747" s="272" t="s">
        <v>13003</v>
      </c>
      <c r="E5747" s="273" t="s">
        <v>7087</v>
      </c>
      <c r="F5747" s="272" t="s">
        <v>7087</v>
      </c>
      <c r="G5747" s="272">
        <v>94341</v>
      </c>
      <c r="H5747" s="272" t="s">
        <v>13014</v>
      </c>
      <c r="I5747" s="272" t="s">
        <v>145</v>
      </c>
      <c r="J5747" s="272" t="s">
        <v>7089</v>
      </c>
      <c r="K5747" s="273">
        <v>76.84</v>
      </c>
      <c r="L5747" s="272" t="s">
        <v>7090</v>
      </c>
    </row>
    <row r="5748" spans="1:12">
      <c r="A5748" s="272" t="s">
        <v>12796</v>
      </c>
      <c r="B5748" s="272" t="s">
        <v>12797</v>
      </c>
      <c r="C5748" s="272" t="s">
        <v>13002</v>
      </c>
      <c r="D5748" s="272" t="s">
        <v>13003</v>
      </c>
      <c r="E5748" s="273" t="s">
        <v>7087</v>
      </c>
      <c r="F5748" s="272" t="s">
        <v>7087</v>
      </c>
      <c r="G5748" s="272">
        <v>94342</v>
      </c>
      <c r="H5748" s="272" t="s">
        <v>13015</v>
      </c>
      <c r="I5748" s="272" t="s">
        <v>145</v>
      </c>
      <c r="J5748" s="272" t="s">
        <v>7089</v>
      </c>
      <c r="K5748" s="273">
        <v>89.4</v>
      </c>
      <c r="L5748" s="272" t="s">
        <v>7090</v>
      </c>
    </row>
    <row r="5749" spans="1:12">
      <c r="A5749" s="272" t="s">
        <v>12796</v>
      </c>
      <c r="B5749" s="272" t="s">
        <v>12797</v>
      </c>
      <c r="C5749" s="272" t="s">
        <v>13002</v>
      </c>
      <c r="D5749" s="272" t="s">
        <v>13003</v>
      </c>
      <c r="E5749" s="273" t="s">
        <v>7087</v>
      </c>
      <c r="F5749" s="272" t="s">
        <v>7087</v>
      </c>
      <c r="G5749" s="272">
        <v>96385</v>
      </c>
      <c r="H5749" s="272" t="s">
        <v>13016</v>
      </c>
      <c r="I5749" s="272" t="s">
        <v>145</v>
      </c>
      <c r="J5749" s="272" t="s">
        <v>7089</v>
      </c>
      <c r="K5749" s="273">
        <v>11.18</v>
      </c>
      <c r="L5749" s="272" t="s">
        <v>7090</v>
      </c>
    </row>
    <row r="5750" spans="1:12">
      <c r="A5750" s="272" t="s">
        <v>12796</v>
      </c>
      <c r="B5750" s="272" t="s">
        <v>12797</v>
      </c>
      <c r="C5750" s="272" t="s">
        <v>13002</v>
      </c>
      <c r="D5750" s="272" t="s">
        <v>13003</v>
      </c>
      <c r="E5750" s="273" t="s">
        <v>7087</v>
      </c>
      <c r="F5750" s="272" t="s">
        <v>7087</v>
      </c>
      <c r="G5750" s="272">
        <v>96386</v>
      </c>
      <c r="H5750" s="272" t="s">
        <v>13017</v>
      </c>
      <c r="I5750" s="272" t="s">
        <v>145</v>
      </c>
      <c r="J5750" s="272" t="s">
        <v>7089</v>
      </c>
      <c r="K5750" s="273">
        <v>8.4600000000000009</v>
      </c>
      <c r="L5750" s="272" t="s">
        <v>7090</v>
      </c>
    </row>
    <row r="5751" spans="1:12">
      <c r="A5751" s="272" t="s">
        <v>12796</v>
      </c>
      <c r="B5751" s="272" t="s">
        <v>12797</v>
      </c>
      <c r="C5751" s="272" t="s">
        <v>13018</v>
      </c>
      <c r="D5751" s="272" t="s">
        <v>13019</v>
      </c>
      <c r="E5751" s="273" t="s">
        <v>7087</v>
      </c>
      <c r="F5751" s="272" t="s">
        <v>7087</v>
      </c>
      <c r="G5751" s="272">
        <v>93367</v>
      </c>
      <c r="H5751" s="272" t="s">
        <v>13020</v>
      </c>
      <c r="I5751" s="272" t="s">
        <v>145</v>
      </c>
      <c r="J5751" s="272" t="s">
        <v>7089</v>
      </c>
      <c r="K5751" s="273">
        <v>20.97</v>
      </c>
      <c r="L5751" s="272" t="s">
        <v>7090</v>
      </c>
    </row>
    <row r="5752" spans="1:12">
      <c r="A5752" s="272" t="s">
        <v>12796</v>
      </c>
      <c r="B5752" s="272" t="s">
        <v>12797</v>
      </c>
      <c r="C5752" s="272" t="s">
        <v>13018</v>
      </c>
      <c r="D5752" s="272" t="s">
        <v>13019</v>
      </c>
      <c r="E5752" s="273" t="s">
        <v>7087</v>
      </c>
      <c r="F5752" s="272" t="s">
        <v>7087</v>
      </c>
      <c r="G5752" s="272">
        <v>93368</v>
      </c>
      <c r="H5752" s="272" t="s">
        <v>13021</v>
      </c>
      <c r="I5752" s="272" t="s">
        <v>145</v>
      </c>
      <c r="J5752" s="272" t="s">
        <v>7089</v>
      </c>
      <c r="K5752" s="273">
        <v>18.34</v>
      </c>
      <c r="L5752" s="272" t="s">
        <v>7090</v>
      </c>
    </row>
    <row r="5753" spans="1:12">
      <c r="A5753" s="272" t="s">
        <v>12796</v>
      </c>
      <c r="B5753" s="272" t="s">
        <v>12797</v>
      </c>
      <c r="C5753" s="272" t="s">
        <v>13018</v>
      </c>
      <c r="D5753" s="272" t="s">
        <v>13019</v>
      </c>
      <c r="E5753" s="273" t="s">
        <v>7087</v>
      </c>
      <c r="F5753" s="272" t="s">
        <v>7087</v>
      </c>
      <c r="G5753" s="272">
        <v>93369</v>
      </c>
      <c r="H5753" s="272" t="s">
        <v>13022</v>
      </c>
      <c r="I5753" s="272" t="s">
        <v>145</v>
      </c>
      <c r="J5753" s="272" t="s">
        <v>7089</v>
      </c>
      <c r="K5753" s="273">
        <v>14.99</v>
      </c>
      <c r="L5753" s="272" t="s">
        <v>7090</v>
      </c>
    </row>
    <row r="5754" spans="1:12">
      <c r="A5754" s="272" t="s">
        <v>12796</v>
      </c>
      <c r="B5754" s="272" t="s">
        <v>12797</v>
      </c>
      <c r="C5754" s="272" t="s">
        <v>13018</v>
      </c>
      <c r="D5754" s="272" t="s">
        <v>13019</v>
      </c>
      <c r="E5754" s="273" t="s">
        <v>7087</v>
      </c>
      <c r="F5754" s="272" t="s">
        <v>7087</v>
      </c>
      <c r="G5754" s="272">
        <v>93372</v>
      </c>
      <c r="H5754" s="272" t="s">
        <v>13023</v>
      </c>
      <c r="I5754" s="272" t="s">
        <v>145</v>
      </c>
      <c r="J5754" s="272" t="s">
        <v>7089</v>
      </c>
      <c r="K5754" s="273">
        <v>14.39</v>
      </c>
      <c r="L5754" s="272" t="s">
        <v>7090</v>
      </c>
    </row>
    <row r="5755" spans="1:12">
      <c r="A5755" s="272" t="s">
        <v>12796</v>
      </c>
      <c r="B5755" s="272" t="s">
        <v>12797</v>
      </c>
      <c r="C5755" s="272" t="s">
        <v>13018</v>
      </c>
      <c r="D5755" s="272" t="s">
        <v>13019</v>
      </c>
      <c r="E5755" s="273" t="s">
        <v>7087</v>
      </c>
      <c r="F5755" s="272" t="s">
        <v>7087</v>
      </c>
      <c r="G5755" s="272">
        <v>93373</v>
      </c>
      <c r="H5755" s="272" t="s">
        <v>13024</v>
      </c>
      <c r="I5755" s="272" t="s">
        <v>145</v>
      </c>
      <c r="J5755" s="272" t="s">
        <v>7089</v>
      </c>
      <c r="K5755" s="273">
        <v>12.27</v>
      </c>
      <c r="L5755" s="272" t="s">
        <v>7090</v>
      </c>
    </row>
    <row r="5756" spans="1:12">
      <c r="A5756" s="272" t="s">
        <v>12796</v>
      </c>
      <c r="B5756" s="272" t="s">
        <v>12797</v>
      </c>
      <c r="C5756" s="272" t="s">
        <v>13018</v>
      </c>
      <c r="D5756" s="272" t="s">
        <v>13019</v>
      </c>
      <c r="E5756" s="273" t="s">
        <v>7087</v>
      </c>
      <c r="F5756" s="272" t="s">
        <v>7087</v>
      </c>
      <c r="G5756" s="272">
        <v>93378</v>
      </c>
      <c r="H5756" s="272" t="s">
        <v>13025</v>
      </c>
      <c r="I5756" s="272" t="s">
        <v>145</v>
      </c>
      <c r="J5756" s="272" t="s">
        <v>7089</v>
      </c>
      <c r="K5756" s="273">
        <v>20.51</v>
      </c>
      <c r="L5756" s="272" t="s">
        <v>7090</v>
      </c>
    </row>
    <row r="5757" spans="1:12">
      <c r="A5757" s="272" t="s">
        <v>12796</v>
      </c>
      <c r="B5757" s="272" t="s">
        <v>12797</v>
      </c>
      <c r="C5757" s="272" t="s">
        <v>13018</v>
      </c>
      <c r="D5757" s="272" t="s">
        <v>13019</v>
      </c>
      <c r="E5757" s="273" t="s">
        <v>7087</v>
      </c>
      <c r="F5757" s="272" t="s">
        <v>7087</v>
      </c>
      <c r="G5757" s="272">
        <v>93379</v>
      </c>
      <c r="H5757" s="272" t="s">
        <v>13026</v>
      </c>
      <c r="I5757" s="272" t="s">
        <v>145</v>
      </c>
      <c r="J5757" s="272" t="s">
        <v>7089</v>
      </c>
      <c r="K5757" s="273">
        <v>15.76</v>
      </c>
      <c r="L5757" s="272" t="s">
        <v>7090</v>
      </c>
    </row>
    <row r="5758" spans="1:12">
      <c r="A5758" s="272" t="s">
        <v>12796</v>
      </c>
      <c r="B5758" s="272" t="s">
        <v>12797</v>
      </c>
      <c r="C5758" s="272" t="s">
        <v>13018</v>
      </c>
      <c r="D5758" s="272" t="s">
        <v>13019</v>
      </c>
      <c r="E5758" s="273" t="s">
        <v>7087</v>
      </c>
      <c r="F5758" s="272" t="s">
        <v>7087</v>
      </c>
      <c r="G5758" s="272">
        <v>93380</v>
      </c>
      <c r="H5758" s="272" t="s">
        <v>13027</v>
      </c>
      <c r="I5758" s="272" t="s">
        <v>145</v>
      </c>
      <c r="J5758" s="272" t="s">
        <v>7089</v>
      </c>
      <c r="K5758" s="273">
        <v>13.43</v>
      </c>
      <c r="L5758" s="272" t="s">
        <v>7090</v>
      </c>
    </row>
    <row r="5759" spans="1:12">
      <c r="A5759" s="272" t="s">
        <v>12796</v>
      </c>
      <c r="B5759" s="272" t="s">
        <v>12797</v>
      </c>
      <c r="C5759" s="272" t="s">
        <v>13018</v>
      </c>
      <c r="D5759" s="272" t="s">
        <v>13019</v>
      </c>
      <c r="E5759" s="273" t="s">
        <v>7087</v>
      </c>
      <c r="F5759" s="272" t="s">
        <v>7087</v>
      </c>
      <c r="G5759" s="272">
        <v>93381</v>
      </c>
      <c r="H5759" s="272" t="s">
        <v>13028</v>
      </c>
      <c r="I5759" s="272" t="s">
        <v>145</v>
      </c>
      <c r="J5759" s="272" t="s">
        <v>7089</v>
      </c>
      <c r="K5759" s="273">
        <v>10.87</v>
      </c>
      <c r="L5759" s="272" t="s">
        <v>7090</v>
      </c>
    </row>
    <row r="5760" spans="1:12">
      <c r="A5760" s="272" t="s">
        <v>12796</v>
      </c>
      <c r="B5760" s="272" t="s">
        <v>12797</v>
      </c>
      <c r="C5760" s="272" t="s">
        <v>13018</v>
      </c>
      <c r="D5760" s="272" t="s">
        <v>13019</v>
      </c>
      <c r="E5760" s="273" t="s">
        <v>7087</v>
      </c>
      <c r="F5760" s="272" t="s">
        <v>7087</v>
      </c>
      <c r="G5760" s="272">
        <v>93382</v>
      </c>
      <c r="H5760" s="272" t="s">
        <v>249</v>
      </c>
      <c r="I5760" s="272" t="s">
        <v>145</v>
      </c>
      <c r="J5760" s="272" t="s">
        <v>7089</v>
      </c>
      <c r="K5760" s="273">
        <v>23.43</v>
      </c>
      <c r="L5760" s="272" t="s">
        <v>7090</v>
      </c>
    </row>
    <row r="5761" spans="1:12">
      <c r="A5761" s="272" t="s">
        <v>12796</v>
      </c>
      <c r="B5761" s="272" t="s">
        <v>12797</v>
      </c>
      <c r="C5761" s="272" t="s">
        <v>13018</v>
      </c>
      <c r="D5761" s="272" t="s">
        <v>13019</v>
      </c>
      <c r="E5761" s="273" t="s">
        <v>7087</v>
      </c>
      <c r="F5761" s="272" t="s">
        <v>7087</v>
      </c>
      <c r="G5761" s="272">
        <v>104728</v>
      </c>
      <c r="H5761" s="272" t="s">
        <v>13029</v>
      </c>
      <c r="I5761" s="272" t="s">
        <v>145</v>
      </c>
      <c r="J5761" s="272" t="s">
        <v>7089</v>
      </c>
      <c r="K5761" s="273">
        <v>18</v>
      </c>
      <c r="L5761" s="272" t="s">
        <v>7090</v>
      </c>
    </row>
    <row r="5762" spans="1:12">
      <c r="A5762" s="272" t="s">
        <v>12796</v>
      </c>
      <c r="B5762" s="272" t="s">
        <v>12797</v>
      </c>
      <c r="C5762" s="272" t="s">
        <v>13018</v>
      </c>
      <c r="D5762" s="272" t="s">
        <v>13019</v>
      </c>
      <c r="E5762" s="273" t="s">
        <v>7087</v>
      </c>
      <c r="F5762" s="272" t="s">
        <v>7087</v>
      </c>
      <c r="G5762" s="272">
        <v>104729</v>
      </c>
      <c r="H5762" s="272" t="s">
        <v>13030</v>
      </c>
      <c r="I5762" s="272" t="s">
        <v>145</v>
      </c>
      <c r="J5762" s="272" t="s">
        <v>7089</v>
      </c>
      <c r="K5762" s="273">
        <v>15.36</v>
      </c>
      <c r="L5762" s="272" t="s">
        <v>7090</v>
      </c>
    </row>
    <row r="5763" spans="1:12">
      <c r="A5763" s="272" t="s">
        <v>12796</v>
      </c>
      <c r="B5763" s="272" t="s">
        <v>12797</v>
      </c>
      <c r="C5763" s="272" t="s">
        <v>13018</v>
      </c>
      <c r="D5763" s="272" t="s">
        <v>13019</v>
      </c>
      <c r="E5763" s="273" t="s">
        <v>7087</v>
      </c>
      <c r="F5763" s="272" t="s">
        <v>7087</v>
      </c>
      <c r="G5763" s="272">
        <v>104730</v>
      </c>
      <c r="H5763" s="272" t="s">
        <v>13031</v>
      </c>
      <c r="I5763" s="272" t="s">
        <v>145</v>
      </c>
      <c r="J5763" s="272" t="s">
        <v>7089</v>
      </c>
      <c r="K5763" s="273">
        <v>12.01</v>
      </c>
      <c r="L5763" s="272" t="s">
        <v>7090</v>
      </c>
    </row>
    <row r="5764" spans="1:12">
      <c r="A5764" s="272" t="s">
        <v>12796</v>
      </c>
      <c r="B5764" s="272" t="s">
        <v>12797</v>
      </c>
      <c r="C5764" s="272" t="s">
        <v>13018</v>
      </c>
      <c r="D5764" s="272" t="s">
        <v>13019</v>
      </c>
      <c r="E5764" s="273" t="s">
        <v>7087</v>
      </c>
      <c r="F5764" s="272" t="s">
        <v>7087</v>
      </c>
      <c r="G5764" s="272">
        <v>104731</v>
      </c>
      <c r="H5764" s="272" t="s">
        <v>13032</v>
      </c>
      <c r="I5764" s="272" t="s">
        <v>145</v>
      </c>
      <c r="J5764" s="272" t="s">
        <v>7089</v>
      </c>
      <c r="K5764" s="273">
        <v>11.41</v>
      </c>
      <c r="L5764" s="272" t="s">
        <v>7090</v>
      </c>
    </row>
    <row r="5765" spans="1:12">
      <c r="A5765" s="272" t="s">
        <v>12796</v>
      </c>
      <c r="B5765" s="272" t="s">
        <v>12797</v>
      </c>
      <c r="C5765" s="272" t="s">
        <v>13018</v>
      </c>
      <c r="D5765" s="272" t="s">
        <v>13019</v>
      </c>
      <c r="E5765" s="273" t="s">
        <v>7087</v>
      </c>
      <c r="F5765" s="272" t="s">
        <v>7087</v>
      </c>
      <c r="G5765" s="272">
        <v>104732</v>
      </c>
      <c r="H5765" s="272" t="s">
        <v>13033</v>
      </c>
      <c r="I5765" s="272" t="s">
        <v>145</v>
      </c>
      <c r="J5765" s="272" t="s">
        <v>7089</v>
      </c>
      <c r="K5765" s="273">
        <v>9.2899999999999991</v>
      </c>
      <c r="L5765" s="272" t="s">
        <v>7090</v>
      </c>
    </row>
    <row r="5766" spans="1:12">
      <c r="A5766" s="272" t="s">
        <v>12796</v>
      </c>
      <c r="B5766" s="272" t="s">
        <v>12797</v>
      </c>
      <c r="C5766" s="272" t="s">
        <v>13018</v>
      </c>
      <c r="D5766" s="272" t="s">
        <v>13019</v>
      </c>
      <c r="E5766" s="273" t="s">
        <v>7087</v>
      </c>
      <c r="F5766" s="272" t="s">
        <v>7087</v>
      </c>
      <c r="G5766" s="272">
        <v>104733</v>
      </c>
      <c r="H5766" s="272" t="s">
        <v>13034</v>
      </c>
      <c r="I5766" s="272" t="s">
        <v>145</v>
      </c>
      <c r="J5766" s="272" t="s">
        <v>7089</v>
      </c>
      <c r="K5766" s="273">
        <v>17.559999999999999</v>
      </c>
      <c r="L5766" s="272" t="s">
        <v>7090</v>
      </c>
    </row>
    <row r="5767" spans="1:12">
      <c r="A5767" s="272" t="s">
        <v>12796</v>
      </c>
      <c r="B5767" s="272" t="s">
        <v>12797</v>
      </c>
      <c r="C5767" s="272" t="s">
        <v>13018</v>
      </c>
      <c r="D5767" s="272" t="s">
        <v>13019</v>
      </c>
      <c r="E5767" s="273" t="s">
        <v>7087</v>
      </c>
      <c r="F5767" s="272" t="s">
        <v>7087</v>
      </c>
      <c r="G5767" s="272">
        <v>104734</v>
      </c>
      <c r="H5767" s="272" t="s">
        <v>13035</v>
      </c>
      <c r="I5767" s="272" t="s">
        <v>145</v>
      </c>
      <c r="J5767" s="272" t="s">
        <v>7089</v>
      </c>
      <c r="K5767" s="273">
        <v>12.8</v>
      </c>
      <c r="L5767" s="272" t="s">
        <v>7090</v>
      </c>
    </row>
    <row r="5768" spans="1:12">
      <c r="A5768" s="272" t="s">
        <v>12796</v>
      </c>
      <c r="B5768" s="272" t="s">
        <v>12797</v>
      </c>
      <c r="C5768" s="272" t="s">
        <v>13018</v>
      </c>
      <c r="D5768" s="272" t="s">
        <v>13019</v>
      </c>
      <c r="E5768" s="273" t="s">
        <v>7087</v>
      </c>
      <c r="F5768" s="272" t="s">
        <v>7087</v>
      </c>
      <c r="G5768" s="272">
        <v>104735</v>
      </c>
      <c r="H5768" s="272" t="s">
        <v>13036</v>
      </c>
      <c r="I5768" s="272" t="s">
        <v>145</v>
      </c>
      <c r="J5768" s="272" t="s">
        <v>7089</v>
      </c>
      <c r="K5768" s="273">
        <v>10.46</v>
      </c>
      <c r="L5768" s="272" t="s">
        <v>7090</v>
      </c>
    </row>
    <row r="5769" spans="1:12">
      <c r="A5769" s="272" t="s">
        <v>12796</v>
      </c>
      <c r="B5769" s="272" t="s">
        <v>12797</v>
      </c>
      <c r="C5769" s="272" t="s">
        <v>13018</v>
      </c>
      <c r="D5769" s="272" t="s">
        <v>13019</v>
      </c>
      <c r="E5769" s="273" t="s">
        <v>7087</v>
      </c>
      <c r="F5769" s="272" t="s">
        <v>7087</v>
      </c>
      <c r="G5769" s="272">
        <v>104736</v>
      </c>
      <c r="H5769" s="272" t="s">
        <v>13037</v>
      </c>
      <c r="I5769" s="272" t="s">
        <v>145</v>
      </c>
      <c r="J5769" s="272" t="s">
        <v>7089</v>
      </c>
      <c r="K5769" s="273">
        <v>7.89</v>
      </c>
      <c r="L5769" s="272" t="s">
        <v>7090</v>
      </c>
    </row>
    <row r="5770" spans="1:12">
      <c r="A5770" s="272" t="s">
        <v>12796</v>
      </c>
      <c r="B5770" s="272" t="s">
        <v>12797</v>
      </c>
      <c r="C5770" s="272" t="s">
        <v>13018</v>
      </c>
      <c r="D5770" s="272" t="s">
        <v>13019</v>
      </c>
      <c r="E5770" s="273" t="s">
        <v>7087</v>
      </c>
      <c r="F5770" s="272" t="s">
        <v>7087</v>
      </c>
      <c r="G5770" s="272">
        <v>104737</v>
      </c>
      <c r="H5770" s="272" t="s">
        <v>419</v>
      </c>
      <c r="I5770" s="272" t="s">
        <v>145</v>
      </c>
      <c r="J5770" s="272" t="s">
        <v>7089</v>
      </c>
      <c r="K5770" s="273">
        <v>20.48</v>
      </c>
      <c r="L5770" s="272" t="s">
        <v>7090</v>
      </c>
    </row>
    <row r="5771" spans="1:12">
      <c r="A5771" s="272" t="s">
        <v>12796</v>
      </c>
      <c r="B5771" s="272" t="s">
        <v>12797</v>
      </c>
      <c r="C5771" s="272" t="s">
        <v>13018</v>
      </c>
      <c r="D5771" s="272" t="s">
        <v>13019</v>
      </c>
      <c r="E5771" s="273" t="s">
        <v>7087</v>
      </c>
      <c r="F5771" s="272" t="s">
        <v>7087</v>
      </c>
      <c r="G5771" s="272">
        <v>104738</v>
      </c>
      <c r="H5771" s="272" t="s">
        <v>13038</v>
      </c>
      <c r="I5771" s="272" t="s">
        <v>145</v>
      </c>
      <c r="J5771" s="272" t="s">
        <v>7089</v>
      </c>
      <c r="K5771" s="273">
        <v>75.39</v>
      </c>
      <c r="L5771" s="272" t="s">
        <v>7090</v>
      </c>
    </row>
    <row r="5772" spans="1:12">
      <c r="A5772" s="272" t="s">
        <v>12796</v>
      </c>
      <c r="B5772" s="272" t="s">
        <v>12797</v>
      </c>
      <c r="C5772" s="272" t="s">
        <v>13018</v>
      </c>
      <c r="D5772" s="272" t="s">
        <v>13019</v>
      </c>
      <c r="E5772" s="273" t="s">
        <v>7087</v>
      </c>
      <c r="F5772" s="272" t="s">
        <v>7087</v>
      </c>
      <c r="G5772" s="272">
        <v>104739</v>
      </c>
      <c r="H5772" s="272" t="s">
        <v>13039</v>
      </c>
      <c r="I5772" s="272" t="s">
        <v>145</v>
      </c>
      <c r="J5772" s="272" t="s">
        <v>7089</v>
      </c>
      <c r="K5772" s="273">
        <v>90.66</v>
      </c>
      <c r="L5772" s="272" t="s">
        <v>7090</v>
      </c>
    </row>
    <row r="5773" spans="1:12">
      <c r="A5773" s="272" t="s">
        <v>12796</v>
      </c>
      <c r="B5773" s="272" t="s">
        <v>12797</v>
      </c>
      <c r="C5773" s="272" t="s">
        <v>13018</v>
      </c>
      <c r="D5773" s="272" t="s">
        <v>13019</v>
      </c>
      <c r="E5773" s="273" t="s">
        <v>7087</v>
      </c>
      <c r="F5773" s="272" t="s">
        <v>7087</v>
      </c>
      <c r="G5773" s="272">
        <v>104740</v>
      </c>
      <c r="H5773" s="272" t="s">
        <v>13040</v>
      </c>
      <c r="I5773" s="272" t="s">
        <v>145</v>
      </c>
      <c r="J5773" s="272" t="s">
        <v>7089</v>
      </c>
      <c r="K5773" s="273">
        <v>24.69</v>
      </c>
      <c r="L5773" s="272" t="s">
        <v>7090</v>
      </c>
    </row>
    <row r="5774" spans="1:12">
      <c r="A5774" s="272" t="s">
        <v>12796</v>
      </c>
      <c r="B5774" s="272" t="s">
        <v>12797</v>
      </c>
      <c r="C5774" s="272" t="s">
        <v>13018</v>
      </c>
      <c r="D5774" s="272" t="s">
        <v>13019</v>
      </c>
      <c r="E5774" s="273" t="s">
        <v>7087</v>
      </c>
      <c r="F5774" s="272" t="s">
        <v>7087</v>
      </c>
      <c r="G5774" s="272">
        <v>104741</v>
      </c>
      <c r="H5774" s="272" t="s">
        <v>13041</v>
      </c>
      <c r="I5774" s="272" t="s">
        <v>145</v>
      </c>
      <c r="J5774" s="272" t="s">
        <v>7089</v>
      </c>
      <c r="K5774" s="273">
        <v>21.74</v>
      </c>
      <c r="L5774" s="272" t="s">
        <v>7090</v>
      </c>
    </row>
    <row r="5775" spans="1:12">
      <c r="A5775" s="272" t="s">
        <v>12796</v>
      </c>
      <c r="B5775" s="272" t="s">
        <v>12797</v>
      </c>
      <c r="C5775" s="272" t="s">
        <v>13018</v>
      </c>
      <c r="D5775" s="272" t="s">
        <v>13019</v>
      </c>
      <c r="E5775" s="273" t="s">
        <v>7087</v>
      </c>
      <c r="F5775" s="272" t="s">
        <v>7087</v>
      </c>
      <c r="G5775" s="272">
        <v>104742</v>
      </c>
      <c r="H5775" s="272" t="s">
        <v>13042</v>
      </c>
      <c r="I5775" s="272" t="s">
        <v>38</v>
      </c>
      <c r="J5775" s="272" t="s">
        <v>7089</v>
      </c>
      <c r="K5775" s="273">
        <v>8.32</v>
      </c>
      <c r="L5775" s="272" t="s">
        <v>7090</v>
      </c>
    </row>
    <row r="5776" spans="1:12">
      <c r="A5776" s="272" t="s">
        <v>12796</v>
      </c>
      <c r="B5776" s="272" t="s">
        <v>12797</v>
      </c>
      <c r="C5776" s="272" t="s">
        <v>13043</v>
      </c>
      <c r="D5776" s="272" t="s">
        <v>13044</v>
      </c>
      <c r="E5776" s="273" t="s">
        <v>7087</v>
      </c>
      <c r="F5776" s="272" t="s">
        <v>7087</v>
      </c>
      <c r="G5776" s="272">
        <v>97916</v>
      </c>
      <c r="H5776" s="272" t="s">
        <v>13045</v>
      </c>
      <c r="I5776" s="272" t="s">
        <v>13046</v>
      </c>
      <c r="J5776" s="272" t="s">
        <v>7089</v>
      </c>
      <c r="K5776" s="273">
        <v>2.42</v>
      </c>
      <c r="L5776" s="272" t="s">
        <v>7090</v>
      </c>
    </row>
    <row r="5777" spans="1:12">
      <c r="A5777" s="272" t="s">
        <v>12796</v>
      </c>
      <c r="B5777" s="272" t="s">
        <v>12797</v>
      </c>
      <c r="C5777" s="272" t="s">
        <v>13043</v>
      </c>
      <c r="D5777" s="272" t="s">
        <v>13044</v>
      </c>
      <c r="E5777" s="273" t="s">
        <v>7087</v>
      </c>
      <c r="F5777" s="272" t="s">
        <v>7087</v>
      </c>
      <c r="G5777" s="272">
        <v>97917</v>
      </c>
      <c r="H5777" s="272" t="s">
        <v>13047</v>
      </c>
      <c r="I5777" s="272" t="s">
        <v>13046</v>
      </c>
      <c r="J5777" s="272" t="s">
        <v>7089</v>
      </c>
      <c r="K5777" s="273">
        <v>2.09</v>
      </c>
      <c r="L5777" s="272" t="s">
        <v>7090</v>
      </c>
    </row>
    <row r="5778" spans="1:12">
      <c r="A5778" s="272" t="s">
        <v>12796</v>
      </c>
      <c r="B5778" s="272" t="s">
        <v>12797</v>
      </c>
      <c r="C5778" s="272" t="s">
        <v>13043</v>
      </c>
      <c r="D5778" s="272" t="s">
        <v>13044</v>
      </c>
      <c r="E5778" s="273" t="s">
        <v>7087</v>
      </c>
      <c r="F5778" s="272" t="s">
        <v>7087</v>
      </c>
      <c r="G5778" s="272">
        <v>97918</v>
      </c>
      <c r="H5778" s="272" t="s">
        <v>13048</v>
      </c>
      <c r="I5778" s="272" t="s">
        <v>13046</v>
      </c>
      <c r="J5778" s="272" t="s">
        <v>7089</v>
      </c>
      <c r="K5778" s="273">
        <v>1.92</v>
      </c>
      <c r="L5778" s="272" t="s">
        <v>7090</v>
      </c>
    </row>
    <row r="5779" spans="1:12">
      <c r="A5779" s="272" t="s">
        <v>12796</v>
      </c>
      <c r="B5779" s="272" t="s">
        <v>12797</v>
      </c>
      <c r="C5779" s="272" t="s">
        <v>13043</v>
      </c>
      <c r="D5779" s="272" t="s">
        <v>13044</v>
      </c>
      <c r="E5779" s="273" t="s">
        <v>7087</v>
      </c>
      <c r="F5779" s="272" t="s">
        <v>7087</v>
      </c>
      <c r="G5779" s="272">
        <v>97919</v>
      </c>
      <c r="H5779" s="272" t="s">
        <v>13049</v>
      </c>
      <c r="I5779" s="272" t="s">
        <v>13046</v>
      </c>
      <c r="J5779" s="272" t="s">
        <v>7089</v>
      </c>
      <c r="K5779" s="273">
        <v>0.76</v>
      </c>
      <c r="L5779" s="272" t="s">
        <v>7090</v>
      </c>
    </row>
    <row r="5780" spans="1:12">
      <c r="A5780" s="272" t="s">
        <v>12796</v>
      </c>
      <c r="B5780" s="272" t="s">
        <v>12797</v>
      </c>
      <c r="C5780" s="272" t="s">
        <v>13050</v>
      </c>
      <c r="D5780" s="272" t="s">
        <v>13051</v>
      </c>
      <c r="E5780" s="273" t="s">
        <v>7087</v>
      </c>
      <c r="F5780" s="272" t="s">
        <v>7087</v>
      </c>
      <c r="G5780" s="272">
        <v>101616</v>
      </c>
      <c r="H5780" s="272" t="s">
        <v>13052</v>
      </c>
      <c r="I5780" s="272" t="s">
        <v>38</v>
      </c>
      <c r="J5780" s="272" t="s">
        <v>7089</v>
      </c>
      <c r="K5780" s="273">
        <v>5.81</v>
      </c>
      <c r="L5780" s="272" t="s">
        <v>7090</v>
      </c>
    </row>
    <row r="5781" spans="1:12">
      <c r="A5781" s="272" t="s">
        <v>12796</v>
      </c>
      <c r="B5781" s="272" t="s">
        <v>12797</v>
      </c>
      <c r="C5781" s="272" t="s">
        <v>13050</v>
      </c>
      <c r="D5781" s="272" t="s">
        <v>13051</v>
      </c>
      <c r="E5781" s="273" t="s">
        <v>7087</v>
      </c>
      <c r="F5781" s="272" t="s">
        <v>7087</v>
      </c>
      <c r="G5781" s="272">
        <v>101617</v>
      </c>
      <c r="H5781" s="272" t="s">
        <v>13053</v>
      </c>
      <c r="I5781" s="272" t="s">
        <v>38</v>
      </c>
      <c r="J5781" s="272" t="s">
        <v>7089</v>
      </c>
      <c r="K5781" s="273">
        <v>2.86</v>
      </c>
      <c r="L5781" s="272" t="s">
        <v>7090</v>
      </c>
    </row>
    <row r="5782" spans="1:12">
      <c r="A5782" s="272" t="s">
        <v>12796</v>
      </c>
      <c r="B5782" s="272" t="s">
        <v>12797</v>
      </c>
      <c r="C5782" s="272" t="s">
        <v>13050</v>
      </c>
      <c r="D5782" s="272" t="s">
        <v>13051</v>
      </c>
      <c r="E5782" s="273" t="s">
        <v>7087</v>
      </c>
      <c r="F5782" s="272" t="s">
        <v>7087</v>
      </c>
      <c r="G5782" s="272">
        <v>101618</v>
      </c>
      <c r="H5782" s="272" t="s">
        <v>13054</v>
      </c>
      <c r="I5782" s="272" t="s">
        <v>145</v>
      </c>
      <c r="J5782" s="272" t="s">
        <v>7089</v>
      </c>
      <c r="K5782" s="273">
        <v>219.82</v>
      </c>
      <c r="L5782" s="272" t="s">
        <v>7090</v>
      </c>
    </row>
    <row r="5783" spans="1:12">
      <c r="A5783" s="272" t="s">
        <v>12796</v>
      </c>
      <c r="B5783" s="272" t="s">
        <v>12797</v>
      </c>
      <c r="C5783" s="272" t="s">
        <v>13050</v>
      </c>
      <c r="D5783" s="272" t="s">
        <v>13051</v>
      </c>
      <c r="E5783" s="273" t="s">
        <v>7087</v>
      </c>
      <c r="F5783" s="272" t="s">
        <v>7087</v>
      </c>
      <c r="G5783" s="272">
        <v>101619</v>
      </c>
      <c r="H5783" s="272" t="s">
        <v>13055</v>
      </c>
      <c r="I5783" s="272" t="s">
        <v>145</v>
      </c>
      <c r="J5783" s="272" t="s">
        <v>7089</v>
      </c>
      <c r="K5783" s="273">
        <v>246.25</v>
      </c>
      <c r="L5783" s="272" t="s">
        <v>7090</v>
      </c>
    </row>
    <row r="5784" spans="1:12">
      <c r="A5784" s="272" t="s">
        <v>12796</v>
      </c>
      <c r="B5784" s="272" t="s">
        <v>12797</v>
      </c>
      <c r="C5784" s="272" t="s">
        <v>13050</v>
      </c>
      <c r="D5784" s="272" t="s">
        <v>13051</v>
      </c>
      <c r="E5784" s="273" t="s">
        <v>7087</v>
      </c>
      <c r="F5784" s="272" t="s">
        <v>7087</v>
      </c>
      <c r="G5784" s="272">
        <v>101620</v>
      </c>
      <c r="H5784" s="272" t="s">
        <v>13056</v>
      </c>
      <c r="I5784" s="272" t="s">
        <v>145</v>
      </c>
      <c r="J5784" s="272" t="s">
        <v>7089</v>
      </c>
      <c r="K5784" s="273">
        <v>196.6</v>
      </c>
      <c r="L5784" s="272" t="s">
        <v>7090</v>
      </c>
    </row>
    <row r="5785" spans="1:12">
      <c r="A5785" s="272" t="s">
        <v>12796</v>
      </c>
      <c r="B5785" s="272" t="s">
        <v>12797</v>
      </c>
      <c r="C5785" s="272" t="s">
        <v>13050</v>
      </c>
      <c r="D5785" s="272" t="s">
        <v>13051</v>
      </c>
      <c r="E5785" s="273" t="s">
        <v>7087</v>
      </c>
      <c r="F5785" s="272" t="s">
        <v>7087</v>
      </c>
      <c r="G5785" s="272">
        <v>101621</v>
      </c>
      <c r="H5785" s="272" t="s">
        <v>13057</v>
      </c>
      <c r="I5785" s="272" t="s">
        <v>145</v>
      </c>
      <c r="J5785" s="272" t="s">
        <v>7089</v>
      </c>
      <c r="K5785" s="273">
        <v>223.02</v>
      </c>
      <c r="L5785" s="272" t="s">
        <v>7090</v>
      </c>
    </row>
    <row r="5786" spans="1:12">
      <c r="A5786" s="272" t="s">
        <v>12796</v>
      </c>
      <c r="B5786" s="272" t="s">
        <v>12797</v>
      </c>
      <c r="C5786" s="272" t="s">
        <v>13050</v>
      </c>
      <c r="D5786" s="272" t="s">
        <v>13051</v>
      </c>
      <c r="E5786" s="273" t="s">
        <v>7087</v>
      </c>
      <c r="F5786" s="272" t="s">
        <v>7087</v>
      </c>
      <c r="G5786" s="272">
        <v>101622</v>
      </c>
      <c r="H5786" s="272" t="s">
        <v>13058</v>
      </c>
      <c r="I5786" s="272" t="s">
        <v>145</v>
      </c>
      <c r="J5786" s="272" t="s">
        <v>7089</v>
      </c>
      <c r="K5786" s="273">
        <v>191.59</v>
      </c>
      <c r="L5786" s="272" t="s">
        <v>7090</v>
      </c>
    </row>
    <row r="5787" spans="1:12">
      <c r="A5787" s="272" t="s">
        <v>12796</v>
      </c>
      <c r="B5787" s="272" t="s">
        <v>12797</v>
      </c>
      <c r="C5787" s="272" t="s">
        <v>13050</v>
      </c>
      <c r="D5787" s="272" t="s">
        <v>13051</v>
      </c>
      <c r="E5787" s="273" t="s">
        <v>7087</v>
      </c>
      <c r="F5787" s="272" t="s">
        <v>7087</v>
      </c>
      <c r="G5787" s="272">
        <v>101623</v>
      </c>
      <c r="H5787" s="272" t="s">
        <v>13059</v>
      </c>
      <c r="I5787" s="272" t="s">
        <v>145</v>
      </c>
      <c r="J5787" s="272" t="s">
        <v>7089</v>
      </c>
      <c r="K5787" s="273">
        <v>211.45</v>
      </c>
      <c r="L5787" s="272" t="s">
        <v>7090</v>
      </c>
    </row>
    <row r="5788" spans="1:12">
      <c r="A5788" s="272" t="s">
        <v>12796</v>
      </c>
      <c r="B5788" s="272" t="s">
        <v>12797</v>
      </c>
      <c r="C5788" s="272" t="s">
        <v>13050</v>
      </c>
      <c r="D5788" s="272" t="s">
        <v>13051</v>
      </c>
      <c r="E5788" s="273" t="s">
        <v>7087</v>
      </c>
      <c r="F5788" s="272" t="s">
        <v>7087</v>
      </c>
      <c r="G5788" s="272">
        <v>101624</v>
      </c>
      <c r="H5788" s="272" t="s">
        <v>13060</v>
      </c>
      <c r="I5788" s="272" t="s">
        <v>145</v>
      </c>
      <c r="J5788" s="272" t="s">
        <v>7089</v>
      </c>
      <c r="K5788" s="273">
        <v>170.4</v>
      </c>
      <c r="L5788" s="272" t="s">
        <v>7090</v>
      </c>
    </row>
    <row r="5789" spans="1:12">
      <c r="A5789" s="272" t="s">
        <v>12796</v>
      </c>
      <c r="B5789" s="272" t="s">
        <v>12797</v>
      </c>
      <c r="C5789" s="272" t="s">
        <v>13050</v>
      </c>
      <c r="D5789" s="272" t="s">
        <v>13051</v>
      </c>
      <c r="E5789" s="273" t="s">
        <v>7087</v>
      </c>
      <c r="F5789" s="272" t="s">
        <v>7087</v>
      </c>
      <c r="G5789" s="272">
        <v>101625</v>
      </c>
      <c r="H5789" s="272" t="s">
        <v>13061</v>
      </c>
      <c r="I5789" s="272" t="s">
        <v>145</v>
      </c>
      <c r="J5789" s="272" t="s">
        <v>7089</v>
      </c>
      <c r="K5789" s="273">
        <v>155.75</v>
      </c>
      <c r="L5789" s="272" t="s">
        <v>7090</v>
      </c>
    </row>
    <row r="5790" spans="1:12">
      <c r="A5790" s="272" t="s">
        <v>13062</v>
      </c>
      <c r="B5790" s="272" t="s">
        <v>13063</v>
      </c>
      <c r="C5790" s="272" t="s">
        <v>13064</v>
      </c>
      <c r="D5790" s="272" t="s">
        <v>13065</v>
      </c>
      <c r="E5790" s="273" t="s">
        <v>7087</v>
      </c>
      <c r="F5790" s="272" t="s">
        <v>7087</v>
      </c>
      <c r="G5790" s="272">
        <v>101159</v>
      </c>
      <c r="H5790" s="272" t="s">
        <v>13066</v>
      </c>
      <c r="I5790" s="272" t="s">
        <v>38</v>
      </c>
      <c r="J5790" s="272" t="s">
        <v>7147</v>
      </c>
      <c r="K5790" s="273">
        <v>130.94</v>
      </c>
      <c r="L5790" s="272" t="s">
        <v>7090</v>
      </c>
    </row>
    <row r="5791" spans="1:12">
      <c r="A5791" s="272" t="s">
        <v>13062</v>
      </c>
      <c r="B5791" s="272" t="s">
        <v>13063</v>
      </c>
      <c r="C5791" s="272" t="s">
        <v>13064</v>
      </c>
      <c r="D5791" s="272" t="s">
        <v>13065</v>
      </c>
      <c r="E5791" s="273" t="s">
        <v>7087</v>
      </c>
      <c r="F5791" s="272" t="s">
        <v>7087</v>
      </c>
      <c r="G5791" s="272">
        <v>103322</v>
      </c>
      <c r="H5791" s="272" t="s">
        <v>13067</v>
      </c>
      <c r="I5791" s="272" t="s">
        <v>38</v>
      </c>
      <c r="J5791" s="272" t="s">
        <v>7089</v>
      </c>
      <c r="K5791" s="273">
        <v>54.48</v>
      </c>
      <c r="L5791" s="272" t="s">
        <v>7090</v>
      </c>
    </row>
    <row r="5792" spans="1:12">
      <c r="A5792" s="272" t="s">
        <v>13062</v>
      </c>
      <c r="B5792" s="272" t="s">
        <v>13063</v>
      </c>
      <c r="C5792" s="272" t="s">
        <v>13064</v>
      </c>
      <c r="D5792" s="272" t="s">
        <v>13065</v>
      </c>
      <c r="E5792" s="273" t="s">
        <v>7087</v>
      </c>
      <c r="F5792" s="272" t="s">
        <v>7087</v>
      </c>
      <c r="G5792" s="272">
        <v>103323</v>
      </c>
      <c r="H5792" s="272" t="s">
        <v>13068</v>
      </c>
      <c r="I5792" s="272" t="s">
        <v>38</v>
      </c>
      <c r="J5792" s="272" t="s">
        <v>7089</v>
      </c>
      <c r="K5792" s="273">
        <v>55.9</v>
      </c>
      <c r="L5792" s="272" t="s">
        <v>7090</v>
      </c>
    </row>
    <row r="5793" spans="1:12">
      <c r="A5793" s="272" t="s">
        <v>13062</v>
      </c>
      <c r="B5793" s="272" t="s">
        <v>13063</v>
      </c>
      <c r="C5793" s="272" t="s">
        <v>13064</v>
      </c>
      <c r="D5793" s="272" t="s">
        <v>13065</v>
      </c>
      <c r="E5793" s="273" t="s">
        <v>7087</v>
      </c>
      <c r="F5793" s="272" t="s">
        <v>7087</v>
      </c>
      <c r="G5793" s="272">
        <v>103324</v>
      </c>
      <c r="H5793" s="272" t="s">
        <v>13069</v>
      </c>
      <c r="I5793" s="272" t="s">
        <v>38</v>
      </c>
      <c r="J5793" s="272" t="s">
        <v>7089</v>
      </c>
      <c r="K5793" s="273">
        <v>73</v>
      </c>
      <c r="L5793" s="272" t="s">
        <v>7090</v>
      </c>
    </row>
    <row r="5794" spans="1:12">
      <c r="A5794" s="272" t="s">
        <v>13062</v>
      </c>
      <c r="B5794" s="272" t="s">
        <v>13063</v>
      </c>
      <c r="C5794" s="272" t="s">
        <v>13064</v>
      </c>
      <c r="D5794" s="272" t="s">
        <v>13065</v>
      </c>
      <c r="E5794" s="273" t="s">
        <v>7087</v>
      </c>
      <c r="F5794" s="272" t="s">
        <v>7087</v>
      </c>
      <c r="G5794" s="272">
        <v>103325</v>
      </c>
      <c r="H5794" s="272" t="s">
        <v>13070</v>
      </c>
      <c r="I5794" s="272" t="s">
        <v>38</v>
      </c>
      <c r="J5794" s="272" t="s">
        <v>7089</v>
      </c>
      <c r="K5794" s="273">
        <v>74.61</v>
      </c>
      <c r="L5794" s="272" t="s">
        <v>7090</v>
      </c>
    </row>
    <row r="5795" spans="1:12">
      <c r="A5795" s="272" t="s">
        <v>13062</v>
      </c>
      <c r="B5795" s="272" t="s">
        <v>13063</v>
      </c>
      <c r="C5795" s="272" t="s">
        <v>13064</v>
      </c>
      <c r="D5795" s="272" t="s">
        <v>13065</v>
      </c>
      <c r="E5795" s="273" t="s">
        <v>7087</v>
      </c>
      <c r="F5795" s="272" t="s">
        <v>7087</v>
      </c>
      <c r="G5795" s="272">
        <v>103326</v>
      </c>
      <c r="H5795" s="272" t="s">
        <v>13071</v>
      </c>
      <c r="I5795" s="272" t="s">
        <v>38</v>
      </c>
      <c r="J5795" s="272" t="s">
        <v>7089</v>
      </c>
      <c r="K5795" s="273">
        <v>88.11</v>
      </c>
      <c r="L5795" s="272" t="s">
        <v>7090</v>
      </c>
    </row>
    <row r="5796" spans="1:12">
      <c r="A5796" s="272" t="s">
        <v>13062</v>
      </c>
      <c r="B5796" s="272" t="s">
        <v>13063</v>
      </c>
      <c r="C5796" s="272" t="s">
        <v>13064</v>
      </c>
      <c r="D5796" s="272" t="s">
        <v>13065</v>
      </c>
      <c r="E5796" s="273" t="s">
        <v>7087</v>
      </c>
      <c r="F5796" s="272" t="s">
        <v>7087</v>
      </c>
      <c r="G5796" s="272">
        <v>103327</v>
      </c>
      <c r="H5796" s="272" t="s">
        <v>13072</v>
      </c>
      <c r="I5796" s="272" t="s">
        <v>38</v>
      </c>
      <c r="J5796" s="272" t="s">
        <v>7089</v>
      </c>
      <c r="K5796" s="273">
        <v>90</v>
      </c>
      <c r="L5796" s="272" t="s">
        <v>7090</v>
      </c>
    </row>
    <row r="5797" spans="1:12">
      <c r="A5797" s="272" t="s">
        <v>13062</v>
      </c>
      <c r="B5797" s="272" t="s">
        <v>13063</v>
      </c>
      <c r="C5797" s="272" t="s">
        <v>13064</v>
      </c>
      <c r="D5797" s="272" t="s">
        <v>13065</v>
      </c>
      <c r="E5797" s="273" t="s">
        <v>7087</v>
      </c>
      <c r="F5797" s="272" t="s">
        <v>7087</v>
      </c>
      <c r="G5797" s="272">
        <v>103328</v>
      </c>
      <c r="H5797" s="272" t="s">
        <v>13073</v>
      </c>
      <c r="I5797" s="272" t="s">
        <v>38</v>
      </c>
      <c r="J5797" s="272" t="s">
        <v>7089</v>
      </c>
      <c r="K5797" s="273">
        <v>84.31</v>
      </c>
      <c r="L5797" s="272" t="s">
        <v>7090</v>
      </c>
    </row>
    <row r="5798" spans="1:12">
      <c r="A5798" s="272" t="s">
        <v>13062</v>
      </c>
      <c r="B5798" s="272" t="s">
        <v>13063</v>
      </c>
      <c r="C5798" s="272" t="s">
        <v>13064</v>
      </c>
      <c r="D5798" s="272" t="s">
        <v>13065</v>
      </c>
      <c r="E5798" s="273" t="s">
        <v>7087</v>
      </c>
      <c r="F5798" s="272" t="s">
        <v>7087</v>
      </c>
      <c r="G5798" s="272">
        <v>103329</v>
      </c>
      <c r="H5798" s="272" t="s">
        <v>13074</v>
      </c>
      <c r="I5798" s="272" t="s">
        <v>38</v>
      </c>
      <c r="J5798" s="272" t="s">
        <v>7089</v>
      </c>
      <c r="K5798" s="273">
        <v>85.55</v>
      </c>
      <c r="L5798" s="272" t="s">
        <v>7090</v>
      </c>
    </row>
    <row r="5799" spans="1:12">
      <c r="A5799" s="272" t="s">
        <v>13062</v>
      </c>
      <c r="B5799" s="272" t="s">
        <v>13063</v>
      </c>
      <c r="C5799" s="272" t="s">
        <v>13064</v>
      </c>
      <c r="D5799" s="272" t="s">
        <v>13065</v>
      </c>
      <c r="E5799" s="273" t="s">
        <v>7087</v>
      </c>
      <c r="F5799" s="272" t="s">
        <v>7087</v>
      </c>
      <c r="G5799" s="272">
        <v>103330</v>
      </c>
      <c r="H5799" s="272" t="s">
        <v>13075</v>
      </c>
      <c r="I5799" s="272" t="s">
        <v>38</v>
      </c>
      <c r="J5799" s="272" t="s">
        <v>7089</v>
      </c>
      <c r="K5799" s="273">
        <v>77.989999999999995</v>
      </c>
      <c r="L5799" s="272" t="s">
        <v>7090</v>
      </c>
    </row>
    <row r="5800" spans="1:12">
      <c r="A5800" s="272" t="s">
        <v>13062</v>
      </c>
      <c r="B5800" s="272" t="s">
        <v>13063</v>
      </c>
      <c r="C5800" s="272" t="s">
        <v>13064</v>
      </c>
      <c r="D5800" s="272" t="s">
        <v>13065</v>
      </c>
      <c r="E5800" s="273" t="s">
        <v>7087</v>
      </c>
      <c r="F5800" s="272" t="s">
        <v>7087</v>
      </c>
      <c r="G5800" s="272">
        <v>103331</v>
      </c>
      <c r="H5800" s="272" t="s">
        <v>13076</v>
      </c>
      <c r="I5800" s="272" t="s">
        <v>38</v>
      </c>
      <c r="J5800" s="272" t="s">
        <v>7089</v>
      </c>
      <c r="K5800" s="273">
        <v>79.33</v>
      </c>
      <c r="L5800" s="272" t="s">
        <v>7090</v>
      </c>
    </row>
    <row r="5801" spans="1:12">
      <c r="A5801" s="272" t="s">
        <v>13062</v>
      </c>
      <c r="B5801" s="272" t="s">
        <v>13063</v>
      </c>
      <c r="C5801" s="272" t="s">
        <v>13064</v>
      </c>
      <c r="D5801" s="272" t="s">
        <v>13065</v>
      </c>
      <c r="E5801" s="273" t="s">
        <v>7087</v>
      </c>
      <c r="F5801" s="272" t="s">
        <v>7087</v>
      </c>
      <c r="G5801" s="272">
        <v>103332</v>
      </c>
      <c r="H5801" s="272" t="s">
        <v>13077</v>
      </c>
      <c r="I5801" s="272" t="s">
        <v>38</v>
      </c>
      <c r="J5801" s="272" t="s">
        <v>7089</v>
      </c>
      <c r="K5801" s="273">
        <v>110.79</v>
      </c>
      <c r="L5801" s="272" t="s">
        <v>7090</v>
      </c>
    </row>
    <row r="5802" spans="1:12">
      <c r="A5802" s="272" t="s">
        <v>13062</v>
      </c>
      <c r="B5802" s="272" t="s">
        <v>13063</v>
      </c>
      <c r="C5802" s="272" t="s">
        <v>13064</v>
      </c>
      <c r="D5802" s="272" t="s">
        <v>13065</v>
      </c>
      <c r="E5802" s="273" t="s">
        <v>7087</v>
      </c>
      <c r="F5802" s="272" t="s">
        <v>7087</v>
      </c>
      <c r="G5802" s="272">
        <v>103333</v>
      </c>
      <c r="H5802" s="272" t="s">
        <v>13078</v>
      </c>
      <c r="I5802" s="272" t="s">
        <v>38</v>
      </c>
      <c r="J5802" s="272" t="s">
        <v>7089</v>
      </c>
      <c r="K5802" s="273">
        <v>112.23</v>
      </c>
      <c r="L5802" s="272" t="s">
        <v>7090</v>
      </c>
    </row>
    <row r="5803" spans="1:12">
      <c r="A5803" s="272" t="s">
        <v>13062</v>
      </c>
      <c r="B5803" s="272" t="s">
        <v>13063</v>
      </c>
      <c r="C5803" s="272" t="s">
        <v>13064</v>
      </c>
      <c r="D5803" s="272" t="s">
        <v>13065</v>
      </c>
      <c r="E5803" s="273" t="s">
        <v>7087</v>
      </c>
      <c r="F5803" s="272" t="s">
        <v>7087</v>
      </c>
      <c r="G5803" s="272">
        <v>103334</v>
      </c>
      <c r="H5803" s="272" t="s">
        <v>13079</v>
      </c>
      <c r="I5803" s="272" t="s">
        <v>38</v>
      </c>
      <c r="J5803" s="272" t="s">
        <v>7089</v>
      </c>
      <c r="K5803" s="273">
        <v>134.94</v>
      </c>
      <c r="L5803" s="272" t="s">
        <v>7090</v>
      </c>
    </row>
    <row r="5804" spans="1:12">
      <c r="A5804" s="272" t="s">
        <v>13062</v>
      </c>
      <c r="B5804" s="272" t="s">
        <v>13063</v>
      </c>
      <c r="C5804" s="272" t="s">
        <v>13064</v>
      </c>
      <c r="D5804" s="272" t="s">
        <v>13065</v>
      </c>
      <c r="E5804" s="273" t="s">
        <v>7087</v>
      </c>
      <c r="F5804" s="272" t="s">
        <v>7087</v>
      </c>
      <c r="G5804" s="272">
        <v>103335</v>
      </c>
      <c r="H5804" s="272" t="s">
        <v>13080</v>
      </c>
      <c r="I5804" s="272" t="s">
        <v>38</v>
      </c>
      <c r="J5804" s="272" t="s">
        <v>7089</v>
      </c>
      <c r="K5804" s="273">
        <v>137.44</v>
      </c>
      <c r="L5804" s="272" t="s">
        <v>7090</v>
      </c>
    </row>
    <row r="5805" spans="1:12">
      <c r="A5805" s="272" t="s">
        <v>13062</v>
      </c>
      <c r="B5805" s="272" t="s">
        <v>13063</v>
      </c>
      <c r="C5805" s="272" t="s">
        <v>13064</v>
      </c>
      <c r="D5805" s="272" t="s">
        <v>13065</v>
      </c>
      <c r="E5805" s="273" t="s">
        <v>7087</v>
      </c>
      <c r="F5805" s="272" t="s">
        <v>7087</v>
      </c>
      <c r="G5805" s="272">
        <v>103350</v>
      </c>
      <c r="H5805" s="272" t="s">
        <v>13081</v>
      </c>
      <c r="I5805" s="272" t="s">
        <v>38</v>
      </c>
      <c r="J5805" s="272" t="s">
        <v>7089</v>
      </c>
      <c r="K5805" s="273">
        <v>166.02</v>
      </c>
      <c r="L5805" s="272" t="s">
        <v>7090</v>
      </c>
    </row>
    <row r="5806" spans="1:12">
      <c r="A5806" s="272" t="s">
        <v>13062</v>
      </c>
      <c r="B5806" s="272" t="s">
        <v>13063</v>
      </c>
      <c r="C5806" s="272" t="s">
        <v>13064</v>
      </c>
      <c r="D5806" s="272" t="s">
        <v>13065</v>
      </c>
      <c r="E5806" s="273" t="s">
        <v>7087</v>
      </c>
      <c r="F5806" s="272" t="s">
        <v>7087</v>
      </c>
      <c r="G5806" s="272">
        <v>103351</v>
      </c>
      <c r="H5806" s="272" t="s">
        <v>13082</v>
      </c>
      <c r="I5806" s="272" t="s">
        <v>38</v>
      </c>
      <c r="J5806" s="272" t="s">
        <v>7089</v>
      </c>
      <c r="K5806" s="273">
        <v>167.85</v>
      </c>
      <c r="L5806" s="272" t="s">
        <v>7090</v>
      </c>
    </row>
    <row r="5807" spans="1:12">
      <c r="A5807" s="272" t="s">
        <v>13062</v>
      </c>
      <c r="B5807" s="272" t="s">
        <v>13063</v>
      </c>
      <c r="C5807" s="272" t="s">
        <v>13064</v>
      </c>
      <c r="D5807" s="272" t="s">
        <v>13065</v>
      </c>
      <c r="E5807" s="273" t="s">
        <v>7087</v>
      </c>
      <c r="F5807" s="272" t="s">
        <v>7087</v>
      </c>
      <c r="G5807" s="272">
        <v>103356</v>
      </c>
      <c r="H5807" s="272" t="s">
        <v>13083</v>
      </c>
      <c r="I5807" s="272" t="s">
        <v>38</v>
      </c>
      <c r="J5807" s="272" t="s">
        <v>7089</v>
      </c>
      <c r="K5807" s="273">
        <v>52.45</v>
      </c>
      <c r="L5807" s="272" t="s">
        <v>7090</v>
      </c>
    </row>
    <row r="5808" spans="1:12">
      <c r="A5808" s="272" t="s">
        <v>13062</v>
      </c>
      <c r="B5808" s="272" t="s">
        <v>13063</v>
      </c>
      <c r="C5808" s="272" t="s">
        <v>13064</v>
      </c>
      <c r="D5808" s="272" t="s">
        <v>13065</v>
      </c>
      <c r="E5808" s="273" t="s">
        <v>7087</v>
      </c>
      <c r="F5808" s="272" t="s">
        <v>7087</v>
      </c>
      <c r="G5808" s="272">
        <v>103357</v>
      </c>
      <c r="H5808" s="272" t="s">
        <v>13084</v>
      </c>
      <c r="I5808" s="272" t="s">
        <v>38</v>
      </c>
      <c r="J5808" s="272" t="s">
        <v>7089</v>
      </c>
      <c r="K5808" s="273">
        <v>53.5</v>
      </c>
      <c r="L5808" s="272" t="s">
        <v>7090</v>
      </c>
    </row>
    <row r="5809" spans="1:12">
      <c r="A5809" s="272" t="s">
        <v>13062</v>
      </c>
      <c r="B5809" s="272" t="s">
        <v>13063</v>
      </c>
      <c r="C5809" s="272" t="s">
        <v>13085</v>
      </c>
      <c r="D5809" s="272" t="s">
        <v>13086</v>
      </c>
      <c r="E5809" s="273" t="s">
        <v>7087</v>
      </c>
      <c r="F5809" s="272" t="s">
        <v>7087</v>
      </c>
      <c r="G5809" s="272">
        <v>89282</v>
      </c>
      <c r="H5809" s="272" t="s">
        <v>13087</v>
      </c>
      <c r="I5809" s="272" t="s">
        <v>38</v>
      </c>
      <c r="J5809" s="272" t="s">
        <v>7147</v>
      </c>
      <c r="K5809" s="273">
        <v>66.98</v>
      </c>
      <c r="L5809" s="272" t="s">
        <v>7090</v>
      </c>
    </row>
    <row r="5810" spans="1:12">
      <c r="A5810" s="272" t="s">
        <v>13062</v>
      </c>
      <c r="B5810" s="272" t="s">
        <v>13063</v>
      </c>
      <c r="C5810" s="272" t="s">
        <v>13085</v>
      </c>
      <c r="D5810" s="272" t="s">
        <v>13086</v>
      </c>
      <c r="E5810" s="273" t="s">
        <v>7087</v>
      </c>
      <c r="F5810" s="272" t="s">
        <v>7087</v>
      </c>
      <c r="G5810" s="272">
        <v>89283</v>
      </c>
      <c r="H5810" s="272" t="s">
        <v>13088</v>
      </c>
      <c r="I5810" s="272" t="s">
        <v>38</v>
      </c>
      <c r="J5810" s="272" t="s">
        <v>7147</v>
      </c>
      <c r="K5810" s="273">
        <v>68.680000000000007</v>
      </c>
      <c r="L5810" s="272" t="s">
        <v>7090</v>
      </c>
    </row>
    <row r="5811" spans="1:12">
      <c r="A5811" s="272" t="s">
        <v>13062</v>
      </c>
      <c r="B5811" s="272" t="s">
        <v>13063</v>
      </c>
      <c r="C5811" s="272" t="s">
        <v>13085</v>
      </c>
      <c r="D5811" s="272" t="s">
        <v>13086</v>
      </c>
      <c r="E5811" s="273" t="s">
        <v>7087</v>
      </c>
      <c r="F5811" s="272" t="s">
        <v>7087</v>
      </c>
      <c r="G5811" s="272">
        <v>89290</v>
      </c>
      <c r="H5811" s="272" t="s">
        <v>13089</v>
      </c>
      <c r="I5811" s="272" t="s">
        <v>38</v>
      </c>
      <c r="J5811" s="272" t="s">
        <v>7147</v>
      </c>
      <c r="K5811" s="273">
        <v>75.73</v>
      </c>
      <c r="L5811" s="272" t="s">
        <v>7090</v>
      </c>
    </row>
    <row r="5812" spans="1:12">
      <c r="A5812" s="272" t="s">
        <v>13062</v>
      </c>
      <c r="B5812" s="272" t="s">
        <v>13063</v>
      </c>
      <c r="C5812" s="272" t="s">
        <v>13085</v>
      </c>
      <c r="D5812" s="272" t="s">
        <v>13086</v>
      </c>
      <c r="E5812" s="273" t="s">
        <v>7087</v>
      </c>
      <c r="F5812" s="272" t="s">
        <v>7087</v>
      </c>
      <c r="G5812" s="272">
        <v>89291</v>
      </c>
      <c r="H5812" s="272" t="s">
        <v>13090</v>
      </c>
      <c r="I5812" s="272" t="s">
        <v>38</v>
      </c>
      <c r="J5812" s="272" t="s">
        <v>7147</v>
      </c>
      <c r="K5812" s="273">
        <v>77.62</v>
      </c>
      <c r="L5812" s="272" t="s">
        <v>7090</v>
      </c>
    </row>
    <row r="5813" spans="1:12">
      <c r="A5813" s="272" t="s">
        <v>13062</v>
      </c>
      <c r="B5813" s="272" t="s">
        <v>13063</v>
      </c>
      <c r="C5813" s="272" t="s">
        <v>13085</v>
      </c>
      <c r="D5813" s="272" t="s">
        <v>13086</v>
      </c>
      <c r="E5813" s="273" t="s">
        <v>7087</v>
      </c>
      <c r="F5813" s="272" t="s">
        <v>7087</v>
      </c>
      <c r="G5813" s="272">
        <v>89298</v>
      </c>
      <c r="H5813" s="272" t="s">
        <v>13091</v>
      </c>
      <c r="I5813" s="272" t="s">
        <v>38</v>
      </c>
      <c r="J5813" s="272" t="s">
        <v>7147</v>
      </c>
      <c r="K5813" s="273">
        <v>77.260000000000005</v>
      </c>
      <c r="L5813" s="272" t="s">
        <v>7090</v>
      </c>
    </row>
    <row r="5814" spans="1:12">
      <c r="A5814" s="272" t="s">
        <v>13062</v>
      </c>
      <c r="B5814" s="272" t="s">
        <v>13063</v>
      </c>
      <c r="C5814" s="272" t="s">
        <v>13085</v>
      </c>
      <c r="D5814" s="272" t="s">
        <v>13086</v>
      </c>
      <c r="E5814" s="273" t="s">
        <v>7087</v>
      </c>
      <c r="F5814" s="272" t="s">
        <v>7087</v>
      </c>
      <c r="G5814" s="272">
        <v>89299</v>
      </c>
      <c r="H5814" s="272" t="s">
        <v>13092</v>
      </c>
      <c r="I5814" s="272" t="s">
        <v>38</v>
      </c>
      <c r="J5814" s="272" t="s">
        <v>7147</v>
      </c>
      <c r="K5814" s="273">
        <v>79.53</v>
      </c>
      <c r="L5814" s="272" t="s">
        <v>7090</v>
      </c>
    </row>
    <row r="5815" spans="1:12">
      <c r="A5815" s="272" t="s">
        <v>13062</v>
      </c>
      <c r="B5815" s="272" t="s">
        <v>13063</v>
      </c>
      <c r="C5815" s="272" t="s">
        <v>13085</v>
      </c>
      <c r="D5815" s="272" t="s">
        <v>13086</v>
      </c>
      <c r="E5815" s="273" t="s">
        <v>7087</v>
      </c>
      <c r="F5815" s="272" t="s">
        <v>7087</v>
      </c>
      <c r="G5815" s="272">
        <v>89306</v>
      </c>
      <c r="H5815" s="272" t="s">
        <v>13093</v>
      </c>
      <c r="I5815" s="272" t="s">
        <v>38</v>
      </c>
      <c r="J5815" s="272" t="s">
        <v>7147</v>
      </c>
      <c r="K5815" s="273">
        <v>90.28</v>
      </c>
      <c r="L5815" s="272" t="s">
        <v>7090</v>
      </c>
    </row>
    <row r="5816" spans="1:12">
      <c r="A5816" s="272" t="s">
        <v>13062</v>
      </c>
      <c r="B5816" s="272" t="s">
        <v>13063</v>
      </c>
      <c r="C5816" s="272" t="s">
        <v>13085</v>
      </c>
      <c r="D5816" s="272" t="s">
        <v>13086</v>
      </c>
      <c r="E5816" s="273" t="s">
        <v>7087</v>
      </c>
      <c r="F5816" s="272" t="s">
        <v>7087</v>
      </c>
      <c r="G5816" s="272">
        <v>89307</v>
      </c>
      <c r="H5816" s="272" t="s">
        <v>13094</v>
      </c>
      <c r="I5816" s="272" t="s">
        <v>38</v>
      </c>
      <c r="J5816" s="272" t="s">
        <v>7147</v>
      </c>
      <c r="K5816" s="273">
        <v>92.82</v>
      </c>
      <c r="L5816" s="272" t="s">
        <v>7090</v>
      </c>
    </row>
    <row r="5817" spans="1:12">
      <c r="A5817" s="272" t="s">
        <v>13062</v>
      </c>
      <c r="B5817" s="272" t="s">
        <v>13063</v>
      </c>
      <c r="C5817" s="272" t="s">
        <v>13085</v>
      </c>
      <c r="D5817" s="272" t="s">
        <v>13086</v>
      </c>
      <c r="E5817" s="273" t="s">
        <v>7087</v>
      </c>
      <c r="F5817" s="272" t="s">
        <v>7087</v>
      </c>
      <c r="G5817" s="272">
        <v>101157</v>
      </c>
      <c r="H5817" s="272" t="s">
        <v>13095</v>
      </c>
      <c r="I5817" s="272" t="s">
        <v>38</v>
      </c>
      <c r="J5817" s="272" t="s">
        <v>7147</v>
      </c>
      <c r="K5817" s="273">
        <v>69.180000000000007</v>
      </c>
      <c r="L5817" s="272" t="s">
        <v>7090</v>
      </c>
    </row>
    <row r="5818" spans="1:12">
      <c r="A5818" s="272" t="s">
        <v>13062</v>
      </c>
      <c r="B5818" s="272" t="s">
        <v>13063</v>
      </c>
      <c r="C5818" s="272" t="s">
        <v>13085</v>
      </c>
      <c r="D5818" s="272" t="s">
        <v>13086</v>
      </c>
      <c r="E5818" s="273" t="s">
        <v>7087</v>
      </c>
      <c r="F5818" s="272" t="s">
        <v>7087</v>
      </c>
      <c r="G5818" s="272">
        <v>101158</v>
      </c>
      <c r="H5818" s="272" t="s">
        <v>13096</v>
      </c>
      <c r="I5818" s="272" t="s">
        <v>38</v>
      </c>
      <c r="J5818" s="272" t="s">
        <v>7147</v>
      </c>
      <c r="K5818" s="273">
        <v>91.09</v>
      </c>
      <c r="L5818" s="272" t="s">
        <v>7090</v>
      </c>
    </row>
    <row r="5819" spans="1:12">
      <c r="A5819" s="272" t="s">
        <v>13062</v>
      </c>
      <c r="B5819" s="272" t="s">
        <v>13063</v>
      </c>
      <c r="C5819" s="272" t="s">
        <v>13085</v>
      </c>
      <c r="D5819" s="272" t="s">
        <v>13086</v>
      </c>
      <c r="E5819" s="273" t="s">
        <v>7087</v>
      </c>
      <c r="F5819" s="272" t="s">
        <v>7087</v>
      </c>
      <c r="G5819" s="272">
        <v>101162</v>
      </c>
      <c r="H5819" s="272" t="s">
        <v>13097</v>
      </c>
      <c r="I5819" s="272" t="s">
        <v>38</v>
      </c>
      <c r="J5819" s="272" t="s">
        <v>7147</v>
      </c>
      <c r="K5819" s="273">
        <v>145.55000000000001</v>
      </c>
      <c r="L5819" s="272" t="s">
        <v>7090</v>
      </c>
    </row>
    <row r="5820" spans="1:12">
      <c r="A5820" s="272" t="s">
        <v>13062</v>
      </c>
      <c r="B5820" s="272" t="s">
        <v>13063</v>
      </c>
      <c r="C5820" s="272" t="s">
        <v>13098</v>
      </c>
      <c r="D5820" s="272" t="s">
        <v>13099</v>
      </c>
      <c r="E5820" s="273" t="s">
        <v>7087</v>
      </c>
      <c r="F5820" s="272" t="s">
        <v>7087</v>
      </c>
      <c r="G5820" s="272">
        <v>103316</v>
      </c>
      <c r="H5820" s="272" t="s">
        <v>13100</v>
      </c>
      <c r="I5820" s="272" t="s">
        <v>38</v>
      </c>
      <c r="J5820" s="272" t="s">
        <v>7089</v>
      </c>
      <c r="K5820" s="273">
        <v>66.48</v>
      </c>
      <c r="L5820" s="272" t="s">
        <v>7090</v>
      </c>
    </row>
    <row r="5821" spans="1:12">
      <c r="A5821" s="272" t="s">
        <v>13062</v>
      </c>
      <c r="B5821" s="272" t="s">
        <v>13063</v>
      </c>
      <c r="C5821" s="272" t="s">
        <v>13098</v>
      </c>
      <c r="D5821" s="272" t="s">
        <v>13099</v>
      </c>
      <c r="E5821" s="273" t="s">
        <v>7087</v>
      </c>
      <c r="F5821" s="272" t="s">
        <v>7087</v>
      </c>
      <c r="G5821" s="272">
        <v>103317</v>
      </c>
      <c r="H5821" s="272" t="s">
        <v>13101</v>
      </c>
      <c r="I5821" s="272" t="s">
        <v>38</v>
      </c>
      <c r="J5821" s="272" t="s">
        <v>7089</v>
      </c>
      <c r="K5821" s="273">
        <v>67.67</v>
      </c>
      <c r="L5821" s="272" t="s">
        <v>7090</v>
      </c>
    </row>
    <row r="5822" spans="1:12">
      <c r="A5822" s="272" t="s">
        <v>13062</v>
      </c>
      <c r="B5822" s="272" t="s">
        <v>13063</v>
      </c>
      <c r="C5822" s="272" t="s">
        <v>13098</v>
      </c>
      <c r="D5822" s="272" t="s">
        <v>13099</v>
      </c>
      <c r="E5822" s="273" t="s">
        <v>7087</v>
      </c>
      <c r="F5822" s="272" t="s">
        <v>7087</v>
      </c>
      <c r="G5822" s="272">
        <v>103318</v>
      </c>
      <c r="H5822" s="272" t="s">
        <v>13102</v>
      </c>
      <c r="I5822" s="272" t="s">
        <v>38</v>
      </c>
      <c r="J5822" s="272" t="s">
        <v>7089</v>
      </c>
      <c r="K5822" s="273">
        <v>86.4</v>
      </c>
      <c r="L5822" s="272" t="s">
        <v>7090</v>
      </c>
    </row>
    <row r="5823" spans="1:12">
      <c r="A5823" s="272" t="s">
        <v>13062</v>
      </c>
      <c r="B5823" s="272" t="s">
        <v>13063</v>
      </c>
      <c r="C5823" s="272" t="s">
        <v>13098</v>
      </c>
      <c r="D5823" s="272" t="s">
        <v>13099</v>
      </c>
      <c r="E5823" s="273" t="s">
        <v>7087</v>
      </c>
      <c r="F5823" s="272" t="s">
        <v>7087</v>
      </c>
      <c r="G5823" s="272">
        <v>103319</v>
      </c>
      <c r="H5823" s="272" t="s">
        <v>13103</v>
      </c>
      <c r="I5823" s="272" t="s">
        <v>38</v>
      </c>
      <c r="J5823" s="272" t="s">
        <v>7089</v>
      </c>
      <c r="K5823" s="273">
        <v>87.79</v>
      </c>
      <c r="L5823" s="272" t="s">
        <v>7090</v>
      </c>
    </row>
    <row r="5824" spans="1:12">
      <c r="A5824" s="272" t="s">
        <v>13062</v>
      </c>
      <c r="B5824" s="272" t="s">
        <v>13063</v>
      </c>
      <c r="C5824" s="272" t="s">
        <v>13098</v>
      </c>
      <c r="D5824" s="272" t="s">
        <v>13099</v>
      </c>
      <c r="E5824" s="273" t="s">
        <v>7087</v>
      </c>
      <c r="F5824" s="272" t="s">
        <v>7087</v>
      </c>
      <c r="G5824" s="272">
        <v>103320</v>
      </c>
      <c r="H5824" s="272" t="s">
        <v>13104</v>
      </c>
      <c r="I5824" s="272" t="s">
        <v>38</v>
      </c>
      <c r="J5824" s="272" t="s">
        <v>7089</v>
      </c>
      <c r="K5824" s="273">
        <v>104.01</v>
      </c>
      <c r="L5824" s="272" t="s">
        <v>7090</v>
      </c>
    </row>
    <row r="5825" spans="1:12">
      <c r="A5825" s="272" t="s">
        <v>13062</v>
      </c>
      <c r="B5825" s="272" t="s">
        <v>13063</v>
      </c>
      <c r="C5825" s="272" t="s">
        <v>13098</v>
      </c>
      <c r="D5825" s="272" t="s">
        <v>13099</v>
      </c>
      <c r="E5825" s="273" t="s">
        <v>7087</v>
      </c>
      <c r="F5825" s="272" t="s">
        <v>7087</v>
      </c>
      <c r="G5825" s="272">
        <v>103321</v>
      </c>
      <c r="H5825" s="272" t="s">
        <v>13105</v>
      </c>
      <c r="I5825" s="272" t="s">
        <v>38</v>
      </c>
      <c r="J5825" s="272" t="s">
        <v>7089</v>
      </c>
      <c r="K5825" s="273">
        <v>105.76</v>
      </c>
      <c r="L5825" s="272" t="s">
        <v>7090</v>
      </c>
    </row>
    <row r="5826" spans="1:12">
      <c r="A5826" s="272" t="s">
        <v>13062</v>
      </c>
      <c r="B5826" s="272" t="s">
        <v>13063</v>
      </c>
      <c r="C5826" s="272" t="s">
        <v>13098</v>
      </c>
      <c r="D5826" s="272" t="s">
        <v>13099</v>
      </c>
      <c r="E5826" s="273" t="s">
        <v>7087</v>
      </c>
      <c r="F5826" s="272" t="s">
        <v>7087</v>
      </c>
      <c r="G5826" s="272">
        <v>103336</v>
      </c>
      <c r="H5826" s="272" t="s">
        <v>13106</v>
      </c>
      <c r="I5826" s="272" t="s">
        <v>38</v>
      </c>
      <c r="J5826" s="272" t="s">
        <v>7089</v>
      </c>
      <c r="K5826" s="273">
        <v>74.849999999999994</v>
      </c>
      <c r="L5826" s="272" t="s">
        <v>7090</v>
      </c>
    </row>
    <row r="5827" spans="1:12">
      <c r="A5827" s="272" t="s">
        <v>13062</v>
      </c>
      <c r="B5827" s="272" t="s">
        <v>13063</v>
      </c>
      <c r="C5827" s="272" t="s">
        <v>13098</v>
      </c>
      <c r="D5827" s="272" t="s">
        <v>13099</v>
      </c>
      <c r="E5827" s="273" t="s">
        <v>7087</v>
      </c>
      <c r="F5827" s="272" t="s">
        <v>7087</v>
      </c>
      <c r="G5827" s="272">
        <v>103337</v>
      </c>
      <c r="H5827" s="272" t="s">
        <v>13107</v>
      </c>
      <c r="I5827" s="272" t="s">
        <v>38</v>
      </c>
      <c r="J5827" s="272" t="s">
        <v>7089</v>
      </c>
      <c r="K5827" s="273">
        <v>76.040000000000006</v>
      </c>
      <c r="L5827" s="272" t="s">
        <v>7090</v>
      </c>
    </row>
    <row r="5828" spans="1:12">
      <c r="A5828" s="272" t="s">
        <v>13062</v>
      </c>
      <c r="B5828" s="272" t="s">
        <v>13063</v>
      </c>
      <c r="C5828" s="272" t="s">
        <v>13098</v>
      </c>
      <c r="D5828" s="272" t="s">
        <v>13099</v>
      </c>
      <c r="E5828" s="273" t="s">
        <v>7087</v>
      </c>
      <c r="F5828" s="272" t="s">
        <v>7087</v>
      </c>
      <c r="G5828" s="272">
        <v>103338</v>
      </c>
      <c r="H5828" s="272" t="s">
        <v>13108</v>
      </c>
      <c r="I5828" s="272" t="s">
        <v>38</v>
      </c>
      <c r="J5828" s="272" t="s">
        <v>7089</v>
      </c>
      <c r="K5828" s="273">
        <v>98.52</v>
      </c>
      <c r="L5828" s="272" t="s">
        <v>7090</v>
      </c>
    </row>
    <row r="5829" spans="1:12">
      <c r="A5829" s="272" t="s">
        <v>13062</v>
      </c>
      <c r="B5829" s="272" t="s">
        <v>13063</v>
      </c>
      <c r="C5829" s="272" t="s">
        <v>13098</v>
      </c>
      <c r="D5829" s="272" t="s">
        <v>13099</v>
      </c>
      <c r="E5829" s="273" t="s">
        <v>7087</v>
      </c>
      <c r="F5829" s="272" t="s">
        <v>7087</v>
      </c>
      <c r="G5829" s="272">
        <v>103339</v>
      </c>
      <c r="H5829" s="272" t="s">
        <v>13109</v>
      </c>
      <c r="I5829" s="272" t="s">
        <v>38</v>
      </c>
      <c r="J5829" s="272" t="s">
        <v>7089</v>
      </c>
      <c r="K5829" s="273">
        <v>99.91</v>
      </c>
      <c r="L5829" s="272" t="s">
        <v>7090</v>
      </c>
    </row>
    <row r="5830" spans="1:12">
      <c r="A5830" s="272" t="s">
        <v>13062</v>
      </c>
      <c r="B5830" s="272" t="s">
        <v>13063</v>
      </c>
      <c r="C5830" s="272" t="s">
        <v>13098</v>
      </c>
      <c r="D5830" s="272" t="s">
        <v>13099</v>
      </c>
      <c r="E5830" s="273" t="s">
        <v>7087</v>
      </c>
      <c r="F5830" s="272" t="s">
        <v>7087</v>
      </c>
      <c r="G5830" s="272">
        <v>103340</v>
      </c>
      <c r="H5830" s="272" t="s">
        <v>13110</v>
      </c>
      <c r="I5830" s="272" t="s">
        <v>38</v>
      </c>
      <c r="J5830" s="272" t="s">
        <v>7089</v>
      </c>
      <c r="K5830" s="273">
        <v>119.31</v>
      </c>
      <c r="L5830" s="272" t="s">
        <v>7090</v>
      </c>
    </row>
    <row r="5831" spans="1:12">
      <c r="A5831" s="272" t="s">
        <v>13062</v>
      </c>
      <c r="B5831" s="272" t="s">
        <v>13063</v>
      </c>
      <c r="C5831" s="272" t="s">
        <v>13098</v>
      </c>
      <c r="D5831" s="272" t="s">
        <v>13099</v>
      </c>
      <c r="E5831" s="273" t="s">
        <v>7087</v>
      </c>
      <c r="F5831" s="272" t="s">
        <v>7087</v>
      </c>
      <c r="G5831" s="272">
        <v>103341</v>
      </c>
      <c r="H5831" s="272" t="s">
        <v>13111</v>
      </c>
      <c r="I5831" s="272" t="s">
        <v>38</v>
      </c>
      <c r="J5831" s="272" t="s">
        <v>7089</v>
      </c>
      <c r="K5831" s="273">
        <v>121.06</v>
      </c>
      <c r="L5831" s="272" t="s">
        <v>7090</v>
      </c>
    </row>
    <row r="5832" spans="1:12">
      <c r="A5832" s="272" t="s">
        <v>13062</v>
      </c>
      <c r="B5832" s="272" t="s">
        <v>13063</v>
      </c>
      <c r="C5832" s="272" t="s">
        <v>13098</v>
      </c>
      <c r="D5832" s="272" t="s">
        <v>13099</v>
      </c>
      <c r="E5832" s="273" t="s">
        <v>7087</v>
      </c>
      <c r="F5832" s="272" t="s">
        <v>7087</v>
      </c>
      <c r="G5832" s="272">
        <v>103342</v>
      </c>
      <c r="H5832" s="272" t="s">
        <v>13112</v>
      </c>
      <c r="I5832" s="272" t="s">
        <v>38</v>
      </c>
      <c r="J5832" s="272" t="s">
        <v>7089</v>
      </c>
      <c r="K5832" s="273">
        <v>100.57</v>
      </c>
      <c r="L5832" s="272" t="s">
        <v>7090</v>
      </c>
    </row>
    <row r="5833" spans="1:12">
      <c r="A5833" s="272" t="s">
        <v>13062</v>
      </c>
      <c r="B5833" s="272" t="s">
        <v>13063</v>
      </c>
      <c r="C5833" s="272" t="s">
        <v>13098</v>
      </c>
      <c r="D5833" s="272" t="s">
        <v>13099</v>
      </c>
      <c r="E5833" s="273" t="s">
        <v>7087</v>
      </c>
      <c r="F5833" s="272" t="s">
        <v>7087</v>
      </c>
      <c r="G5833" s="272">
        <v>103343</v>
      </c>
      <c r="H5833" s="272" t="s">
        <v>13113</v>
      </c>
      <c r="I5833" s="272" t="s">
        <v>38</v>
      </c>
      <c r="J5833" s="272" t="s">
        <v>7089</v>
      </c>
      <c r="K5833" s="273">
        <v>102.12</v>
      </c>
      <c r="L5833" s="272" t="s">
        <v>7090</v>
      </c>
    </row>
    <row r="5834" spans="1:12">
      <c r="A5834" s="272" t="s">
        <v>13062</v>
      </c>
      <c r="B5834" s="272" t="s">
        <v>13063</v>
      </c>
      <c r="C5834" s="272" t="s">
        <v>13114</v>
      </c>
      <c r="D5834" s="272" t="s">
        <v>13115</v>
      </c>
      <c r="E5834" s="273" t="s">
        <v>7087</v>
      </c>
      <c r="F5834" s="272" t="s">
        <v>7087</v>
      </c>
      <c r="G5834" s="272">
        <v>89453</v>
      </c>
      <c r="H5834" s="272" t="s">
        <v>13116</v>
      </c>
      <c r="I5834" s="272" t="s">
        <v>38</v>
      </c>
      <c r="J5834" s="272" t="s">
        <v>7147</v>
      </c>
      <c r="K5834" s="273">
        <v>75.11</v>
      </c>
      <c r="L5834" s="272" t="s">
        <v>7090</v>
      </c>
    </row>
    <row r="5835" spans="1:12">
      <c r="A5835" s="272" t="s">
        <v>13062</v>
      </c>
      <c r="B5835" s="272" t="s">
        <v>13063</v>
      </c>
      <c r="C5835" s="272" t="s">
        <v>13114</v>
      </c>
      <c r="D5835" s="272" t="s">
        <v>13115</v>
      </c>
      <c r="E5835" s="273" t="s">
        <v>7087</v>
      </c>
      <c r="F5835" s="272" t="s">
        <v>7087</v>
      </c>
      <c r="G5835" s="272">
        <v>89455</v>
      </c>
      <c r="H5835" s="272" t="s">
        <v>13117</v>
      </c>
      <c r="I5835" s="272" t="s">
        <v>38</v>
      </c>
      <c r="J5835" s="272" t="s">
        <v>7147</v>
      </c>
      <c r="K5835" s="273">
        <v>90.84</v>
      </c>
      <c r="L5835" s="272" t="s">
        <v>7090</v>
      </c>
    </row>
    <row r="5836" spans="1:12">
      <c r="A5836" s="272" t="s">
        <v>13062</v>
      </c>
      <c r="B5836" s="272" t="s">
        <v>13063</v>
      </c>
      <c r="C5836" s="272" t="s">
        <v>13114</v>
      </c>
      <c r="D5836" s="272" t="s">
        <v>13115</v>
      </c>
      <c r="E5836" s="273" t="s">
        <v>7087</v>
      </c>
      <c r="F5836" s="272" t="s">
        <v>7087</v>
      </c>
      <c r="G5836" s="272">
        <v>89462</v>
      </c>
      <c r="H5836" s="272" t="s">
        <v>13118</v>
      </c>
      <c r="I5836" s="272" t="s">
        <v>38</v>
      </c>
      <c r="J5836" s="272" t="s">
        <v>7147</v>
      </c>
      <c r="K5836" s="273">
        <v>99.15</v>
      </c>
      <c r="L5836" s="272" t="s">
        <v>7090</v>
      </c>
    </row>
    <row r="5837" spans="1:12">
      <c r="A5837" s="272" t="s">
        <v>13062</v>
      </c>
      <c r="B5837" s="272" t="s">
        <v>13063</v>
      </c>
      <c r="C5837" s="272" t="s">
        <v>13114</v>
      </c>
      <c r="D5837" s="272" t="s">
        <v>13115</v>
      </c>
      <c r="E5837" s="273" t="s">
        <v>7087</v>
      </c>
      <c r="F5837" s="272" t="s">
        <v>7087</v>
      </c>
      <c r="G5837" s="272">
        <v>89464</v>
      </c>
      <c r="H5837" s="272" t="s">
        <v>13119</v>
      </c>
      <c r="I5837" s="272" t="s">
        <v>38</v>
      </c>
      <c r="J5837" s="272" t="s">
        <v>7147</v>
      </c>
      <c r="K5837" s="273">
        <v>116.57</v>
      </c>
      <c r="L5837" s="272" t="s">
        <v>7090</v>
      </c>
    </row>
    <row r="5838" spans="1:12">
      <c r="A5838" s="272" t="s">
        <v>13062</v>
      </c>
      <c r="B5838" s="272" t="s">
        <v>13063</v>
      </c>
      <c r="C5838" s="272" t="s">
        <v>13114</v>
      </c>
      <c r="D5838" s="272" t="s">
        <v>13115</v>
      </c>
      <c r="E5838" s="273" t="s">
        <v>7087</v>
      </c>
      <c r="F5838" s="272" t="s">
        <v>7087</v>
      </c>
      <c r="G5838" s="272">
        <v>89470</v>
      </c>
      <c r="H5838" s="272" t="s">
        <v>13120</v>
      </c>
      <c r="I5838" s="272" t="s">
        <v>38</v>
      </c>
      <c r="J5838" s="272" t="s">
        <v>7147</v>
      </c>
      <c r="K5838" s="273">
        <v>85.63</v>
      </c>
      <c r="L5838" s="272" t="s">
        <v>7090</v>
      </c>
    </row>
    <row r="5839" spans="1:12">
      <c r="A5839" s="272" t="s">
        <v>13062</v>
      </c>
      <c r="B5839" s="272" t="s">
        <v>13063</v>
      </c>
      <c r="C5839" s="272" t="s">
        <v>13114</v>
      </c>
      <c r="D5839" s="272" t="s">
        <v>13115</v>
      </c>
      <c r="E5839" s="273" t="s">
        <v>7087</v>
      </c>
      <c r="F5839" s="272" t="s">
        <v>7087</v>
      </c>
      <c r="G5839" s="272">
        <v>89472</v>
      </c>
      <c r="H5839" s="272" t="s">
        <v>13121</v>
      </c>
      <c r="I5839" s="272" t="s">
        <v>38</v>
      </c>
      <c r="J5839" s="272" t="s">
        <v>7147</v>
      </c>
      <c r="K5839" s="273">
        <v>102.3</v>
      </c>
      <c r="L5839" s="272" t="s">
        <v>7090</v>
      </c>
    </row>
    <row r="5840" spans="1:12">
      <c r="A5840" s="272" t="s">
        <v>13062</v>
      </c>
      <c r="B5840" s="272" t="s">
        <v>13063</v>
      </c>
      <c r="C5840" s="272" t="s">
        <v>13114</v>
      </c>
      <c r="D5840" s="272" t="s">
        <v>13115</v>
      </c>
      <c r="E5840" s="273" t="s">
        <v>7087</v>
      </c>
      <c r="F5840" s="272" t="s">
        <v>7087</v>
      </c>
      <c r="G5840" s="272">
        <v>89478</v>
      </c>
      <c r="H5840" s="272" t="s">
        <v>13122</v>
      </c>
      <c r="I5840" s="272" t="s">
        <v>38</v>
      </c>
      <c r="J5840" s="272" t="s">
        <v>7147</v>
      </c>
      <c r="K5840" s="273">
        <v>116.34</v>
      </c>
      <c r="L5840" s="272" t="s">
        <v>7090</v>
      </c>
    </row>
    <row r="5841" spans="1:12">
      <c r="A5841" s="272" t="s">
        <v>13062</v>
      </c>
      <c r="B5841" s="272" t="s">
        <v>13063</v>
      </c>
      <c r="C5841" s="272" t="s">
        <v>13114</v>
      </c>
      <c r="D5841" s="272" t="s">
        <v>13115</v>
      </c>
      <c r="E5841" s="273" t="s">
        <v>7087</v>
      </c>
      <c r="F5841" s="272" t="s">
        <v>7087</v>
      </c>
      <c r="G5841" s="272">
        <v>89480</v>
      </c>
      <c r="H5841" s="272" t="s">
        <v>13123</v>
      </c>
      <c r="I5841" s="272" t="s">
        <v>38</v>
      </c>
      <c r="J5841" s="272" t="s">
        <v>7147</v>
      </c>
      <c r="K5841" s="273">
        <v>134.71</v>
      </c>
      <c r="L5841" s="272" t="s">
        <v>7090</v>
      </c>
    </row>
    <row r="5842" spans="1:12">
      <c r="A5842" s="272" t="s">
        <v>13062</v>
      </c>
      <c r="B5842" s="272" t="s">
        <v>13063</v>
      </c>
      <c r="C5842" s="272" t="s">
        <v>13114</v>
      </c>
      <c r="D5842" s="272" t="s">
        <v>13115</v>
      </c>
      <c r="E5842" s="273" t="s">
        <v>7087</v>
      </c>
      <c r="F5842" s="272" t="s">
        <v>7087</v>
      </c>
      <c r="G5842" s="272">
        <v>101161</v>
      </c>
      <c r="H5842" s="272" t="s">
        <v>13124</v>
      </c>
      <c r="I5842" s="272" t="s">
        <v>38</v>
      </c>
      <c r="J5842" s="272" t="s">
        <v>7147</v>
      </c>
      <c r="K5842" s="273">
        <v>195.38</v>
      </c>
      <c r="L5842" s="272" t="s">
        <v>7090</v>
      </c>
    </row>
    <row r="5843" spans="1:12">
      <c r="A5843" s="272" t="s">
        <v>13062</v>
      </c>
      <c r="B5843" s="272" t="s">
        <v>13063</v>
      </c>
      <c r="C5843" s="272" t="s">
        <v>13125</v>
      </c>
      <c r="D5843" s="272" t="s">
        <v>13126</v>
      </c>
      <c r="E5843" s="273" t="s">
        <v>7087</v>
      </c>
      <c r="F5843" s="272" t="s">
        <v>7087</v>
      </c>
      <c r="G5843" s="272">
        <v>101163</v>
      </c>
      <c r="H5843" s="272" t="s">
        <v>13127</v>
      </c>
      <c r="I5843" s="272" t="s">
        <v>38</v>
      </c>
      <c r="J5843" s="272" t="s">
        <v>7147</v>
      </c>
      <c r="K5843" s="273">
        <v>789.94</v>
      </c>
      <c r="L5843" s="272" t="s">
        <v>7090</v>
      </c>
    </row>
    <row r="5844" spans="1:12">
      <c r="A5844" s="272" t="s">
        <v>13062</v>
      </c>
      <c r="B5844" s="272" t="s">
        <v>13063</v>
      </c>
      <c r="C5844" s="272" t="s">
        <v>13125</v>
      </c>
      <c r="D5844" s="272" t="s">
        <v>13126</v>
      </c>
      <c r="E5844" s="273" t="s">
        <v>7087</v>
      </c>
      <c r="F5844" s="272" t="s">
        <v>7087</v>
      </c>
      <c r="G5844" s="272">
        <v>101164</v>
      </c>
      <c r="H5844" s="272" t="s">
        <v>13128</v>
      </c>
      <c r="I5844" s="272" t="s">
        <v>38</v>
      </c>
      <c r="J5844" s="272" t="s">
        <v>7147</v>
      </c>
      <c r="K5844" s="273">
        <v>801.48</v>
      </c>
      <c r="L5844" s="272" t="s">
        <v>7090</v>
      </c>
    </row>
    <row r="5845" spans="1:12">
      <c r="A5845" s="272" t="s">
        <v>13062</v>
      </c>
      <c r="B5845" s="272" t="s">
        <v>13063</v>
      </c>
      <c r="C5845" s="272" t="s">
        <v>13129</v>
      </c>
      <c r="D5845" s="272" t="s">
        <v>13130</v>
      </c>
      <c r="E5845" s="273" t="s">
        <v>7087</v>
      </c>
      <c r="F5845" s="272" t="s">
        <v>7087</v>
      </c>
      <c r="G5845" s="272">
        <v>96358</v>
      </c>
      <c r="H5845" s="272" t="s">
        <v>13131</v>
      </c>
      <c r="I5845" s="272" t="s">
        <v>38</v>
      </c>
      <c r="J5845" s="272" t="s">
        <v>7089</v>
      </c>
      <c r="K5845" s="273">
        <v>107.28</v>
      </c>
      <c r="L5845" s="272" t="s">
        <v>7090</v>
      </c>
    </row>
    <row r="5846" spans="1:12">
      <c r="A5846" s="272" t="s">
        <v>13062</v>
      </c>
      <c r="B5846" s="272" t="s">
        <v>13063</v>
      </c>
      <c r="C5846" s="272" t="s">
        <v>13129</v>
      </c>
      <c r="D5846" s="272" t="s">
        <v>13130</v>
      </c>
      <c r="E5846" s="273" t="s">
        <v>7087</v>
      </c>
      <c r="F5846" s="272" t="s">
        <v>7087</v>
      </c>
      <c r="G5846" s="272">
        <v>96359</v>
      </c>
      <c r="H5846" s="272" t="s">
        <v>13132</v>
      </c>
      <c r="I5846" s="272" t="s">
        <v>38</v>
      </c>
      <c r="J5846" s="272" t="s">
        <v>7089</v>
      </c>
      <c r="K5846" s="273">
        <v>121.76</v>
      </c>
      <c r="L5846" s="272" t="s">
        <v>7090</v>
      </c>
    </row>
    <row r="5847" spans="1:12">
      <c r="A5847" s="272" t="s">
        <v>13062</v>
      </c>
      <c r="B5847" s="272" t="s">
        <v>13063</v>
      </c>
      <c r="C5847" s="272" t="s">
        <v>13129</v>
      </c>
      <c r="D5847" s="272" t="s">
        <v>13130</v>
      </c>
      <c r="E5847" s="273" t="s">
        <v>7087</v>
      </c>
      <c r="F5847" s="272" t="s">
        <v>7087</v>
      </c>
      <c r="G5847" s="272">
        <v>96360</v>
      </c>
      <c r="H5847" s="272" t="s">
        <v>13133</v>
      </c>
      <c r="I5847" s="272" t="s">
        <v>38</v>
      </c>
      <c r="J5847" s="272" t="s">
        <v>7089</v>
      </c>
      <c r="K5847" s="273">
        <v>144.38</v>
      </c>
      <c r="L5847" s="272" t="s">
        <v>7090</v>
      </c>
    </row>
    <row r="5848" spans="1:12">
      <c r="A5848" s="272" t="s">
        <v>13062</v>
      </c>
      <c r="B5848" s="272" t="s">
        <v>13063</v>
      </c>
      <c r="C5848" s="272" t="s">
        <v>13129</v>
      </c>
      <c r="D5848" s="272" t="s">
        <v>13130</v>
      </c>
      <c r="E5848" s="273" t="s">
        <v>7087</v>
      </c>
      <c r="F5848" s="272" t="s">
        <v>7087</v>
      </c>
      <c r="G5848" s="272">
        <v>96361</v>
      </c>
      <c r="H5848" s="272" t="s">
        <v>13134</v>
      </c>
      <c r="I5848" s="272" t="s">
        <v>38</v>
      </c>
      <c r="J5848" s="272" t="s">
        <v>7089</v>
      </c>
      <c r="K5848" s="273">
        <v>172.37</v>
      </c>
      <c r="L5848" s="272" t="s">
        <v>7090</v>
      </c>
    </row>
    <row r="5849" spans="1:12">
      <c r="A5849" s="272" t="s">
        <v>13062</v>
      </c>
      <c r="B5849" s="272" t="s">
        <v>13063</v>
      </c>
      <c r="C5849" s="272" t="s">
        <v>13129</v>
      </c>
      <c r="D5849" s="272" t="s">
        <v>13130</v>
      </c>
      <c r="E5849" s="273" t="s">
        <v>7087</v>
      </c>
      <c r="F5849" s="272" t="s">
        <v>7087</v>
      </c>
      <c r="G5849" s="272">
        <v>96362</v>
      </c>
      <c r="H5849" s="272" t="s">
        <v>13135</v>
      </c>
      <c r="I5849" s="272" t="s">
        <v>38</v>
      </c>
      <c r="J5849" s="272" t="s">
        <v>7089</v>
      </c>
      <c r="K5849" s="273">
        <v>137.62</v>
      </c>
      <c r="L5849" s="272" t="s">
        <v>7090</v>
      </c>
    </row>
    <row r="5850" spans="1:12">
      <c r="A5850" s="272" t="s">
        <v>13062</v>
      </c>
      <c r="B5850" s="272" t="s">
        <v>13063</v>
      </c>
      <c r="C5850" s="272" t="s">
        <v>13129</v>
      </c>
      <c r="D5850" s="272" t="s">
        <v>13130</v>
      </c>
      <c r="E5850" s="273" t="s">
        <v>7087</v>
      </c>
      <c r="F5850" s="272" t="s">
        <v>7087</v>
      </c>
      <c r="G5850" s="272">
        <v>96363</v>
      </c>
      <c r="H5850" s="272" t="s">
        <v>13136</v>
      </c>
      <c r="I5850" s="272" t="s">
        <v>38</v>
      </c>
      <c r="J5850" s="272" t="s">
        <v>7089</v>
      </c>
      <c r="K5850" s="273">
        <v>152.58000000000001</v>
      </c>
      <c r="L5850" s="272" t="s">
        <v>7090</v>
      </c>
    </row>
    <row r="5851" spans="1:12">
      <c r="A5851" s="272" t="s">
        <v>13062</v>
      </c>
      <c r="B5851" s="272" t="s">
        <v>13063</v>
      </c>
      <c r="C5851" s="272" t="s">
        <v>13129</v>
      </c>
      <c r="D5851" s="272" t="s">
        <v>13130</v>
      </c>
      <c r="E5851" s="273" t="s">
        <v>7087</v>
      </c>
      <c r="F5851" s="272" t="s">
        <v>7087</v>
      </c>
      <c r="G5851" s="272">
        <v>96364</v>
      </c>
      <c r="H5851" s="272" t="s">
        <v>13137</v>
      </c>
      <c r="I5851" s="272" t="s">
        <v>38</v>
      </c>
      <c r="J5851" s="272" t="s">
        <v>7089</v>
      </c>
      <c r="K5851" s="273">
        <v>174.72</v>
      </c>
      <c r="L5851" s="272" t="s">
        <v>7090</v>
      </c>
    </row>
    <row r="5852" spans="1:12">
      <c r="A5852" s="272" t="s">
        <v>13062</v>
      </c>
      <c r="B5852" s="272" t="s">
        <v>13063</v>
      </c>
      <c r="C5852" s="272" t="s">
        <v>13129</v>
      </c>
      <c r="D5852" s="272" t="s">
        <v>13130</v>
      </c>
      <c r="E5852" s="273" t="s">
        <v>7087</v>
      </c>
      <c r="F5852" s="272" t="s">
        <v>7087</v>
      </c>
      <c r="G5852" s="272">
        <v>96365</v>
      </c>
      <c r="H5852" s="272" t="s">
        <v>13138</v>
      </c>
      <c r="I5852" s="272" t="s">
        <v>38</v>
      </c>
      <c r="J5852" s="272" t="s">
        <v>7089</v>
      </c>
      <c r="K5852" s="273">
        <v>203.21</v>
      </c>
      <c r="L5852" s="272" t="s">
        <v>7090</v>
      </c>
    </row>
    <row r="5853" spans="1:12">
      <c r="A5853" s="272" t="s">
        <v>13062</v>
      </c>
      <c r="B5853" s="272" t="s">
        <v>13063</v>
      </c>
      <c r="C5853" s="272" t="s">
        <v>13129</v>
      </c>
      <c r="D5853" s="272" t="s">
        <v>13130</v>
      </c>
      <c r="E5853" s="273" t="s">
        <v>7087</v>
      </c>
      <c r="F5853" s="272" t="s">
        <v>7087</v>
      </c>
      <c r="G5853" s="272">
        <v>96366</v>
      </c>
      <c r="H5853" s="272" t="s">
        <v>13139</v>
      </c>
      <c r="I5853" s="272" t="s">
        <v>38</v>
      </c>
      <c r="J5853" s="272" t="s">
        <v>7089</v>
      </c>
      <c r="K5853" s="273">
        <v>167.97</v>
      </c>
      <c r="L5853" s="272" t="s">
        <v>7090</v>
      </c>
    </row>
    <row r="5854" spans="1:12">
      <c r="A5854" s="272" t="s">
        <v>13062</v>
      </c>
      <c r="B5854" s="272" t="s">
        <v>13063</v>
      </c>
      <c r="C5854" s="272" t="s">
        <v>13129</v>
      </c>
      <c r="D5854" s="272" t="s">
        <v>13130</v>
      </c>
      <c r="E5854" s="273" t="s">
        <v>7087</v>
      </c>
      <c r="F5854" s="272" t="s">
        <v>7087</v>
      </c>
      <c r="G5854" s="272">
        <v>96367</v>
      </c>
      <c r="H5854" s="272" t="s">
        <v>13140</v>
      </c>
      <c r="I5854" s="272" t="s">
        <v>38</v>
      </c>
      <c r="J5854" s="272" t="s">
        <v>7089</v>
      </c>
      <c r="K5854" s="273">
        <v>183.41</v>
      </c>
      <c r="L5854" s="272" t="s">
        <v>7090</v>
      </c>
    </row>
    <row r="5855" spans="1:12">
      <c r="A5855" s="272" t="s">
        <v>13062</v>
      </c>
      <c r="B5855" s="272" t="s">
        <v>13063</v>
      </c>
      <c r="C5855" s="272" t="s">
        <v>13129</v>
      </c>
      <c r="D5855" s="272" t="s">
        <v>13130</v>
      </c>
      <c r="E5855" s="273" t="s">
        <v>7087</v>
      </c>
      <c r="F5855" s="272" t="s">
        <v>7087</v>
      </c>
      <c r="G5855" s="272">
        <v>96368</v>
      </c>
      <c r="H5855" s="272" t="s">
        <v>13141</v>
      </c>
      <c r="I5855" s="272" t="s">
        <v>38</v>
      </c>
      <c r="J5855" s="272" t="s">
        <v>7089</v>
      </c>
      <c r="K5855" s="273">
        <v>205.09</v>
      </c>
      <c r="L5855" s="272" t="s">
        <v>7090</v>
      </c>
    </row>
    <row r="5856" spans="1:12">
      <c r="A5856" s="272" t="s">
        <v>13062</v>
      </c>
      <c r="B5856" s="272" t="s">
        <v>13063</v>
      </c>
      <c r="C5856" s="272" t="s">
        <v>13129</v>
      </c>
      <c r="D5856" s="272" t="s">
        <v>13130</v>
      </c>
      <c r="E5856" s="273" t="s">
        <v>7087</v>
      </c>
      <c r="F5856" s="272" t="s">
        <v>7087</v>
      </c>
      <c r="G5856" s="272">
        <v>96369</v>
      </c>
      <c r="H5856" s="272" t="s">
        <v>13142</v>
      </c>
      <c r="I5856" s="272" t="s">
        <v>38</v>
      </c>
      <c r="J5856" s="272" t="s">
        <v>7089</v>
      </c>
      <c r="K5856" s="273">
        <v>234.04</v>
      </c>
      <c r="L5856" s="272" t="s">
        <v>7090</v>
      </c>
    </row>
    <row r="5857" spans="1:12">
      <c r="A5857" s="272" t="s">
        <v>13062</v>
      </c>
      <c r="B5857" s="272" t="s">
        <v>13063</v>
      </c>
      <c r="C5857" s="272" t="s">
        <v>13129</v>
      </c>
      <c r="D5857" s="272" t="s">
        <v>13130</v>
      </c>
      <c r="E5857" s="273" t="s">
        <v>7087</v>
      </c>
      <c r="F5857" s="272" t="s">
        <v>7087</v>
      </c>
      <c r="G5857" s="272">
        <v>96370</v>
      </c>
      <c r="H5857" s="272" t="s">
        <v>13143</v>
      </c>
      <c r="I5857" s="272" t="s">
        <v>38</v>
      </c>
      <c r="J5857" s="272" t="s">
        <v>7089</v>
      </c>
      <c r="K5857" s="273">
        <v>73.180000000000007</v>
      </c>
      <c r="L5857" s="272" t="s">
        <v>7090</v>
      </c>
    </row>
    <row r="5858" spans="1:12">
      <c r="A5858" s="272" t="s">
        <v>13062</v>
      </c>
      <c r="B5858" s="272" t="s">
        <v>13063</v>
      </c>
      <c r="C5858" s="272" t="s">
        <v>13129</v>
      </c>
      <c r="D5858" s="272" t="s">
        <v>13130</v>
      </c>
      <c r="E5858" s="273" t="s">
        <v>7087</v>
      </c>
      <c r="F5858" s="272" t="s">
        <v>7087</v>
      </c>
      <c r="G5858" s="272">
        <v>96371</v>
      </c>
      <c r="H5858" s="272" t="s">
        <v>13144</v>
      </c>
      <c r="I5858" s="272" t="s">
        <v>38</v>
      </c>
      <c r="J5858" s="272" t="s">
        <v>7089</v>
      </c>
      <c r="K5858" s="273">
        <v>87.15</v>
      </c>
      <c r="L5858" s="272" t="s">
        <v>7090</v>
      </c>
    </row>
    <row r="5859" spans="1:12">
      <c r="A5859" s="272" t="s">
        <v>13062</v>
      </c>
      <c r="B5859" s="272" t="s">
        <v>13063</v>
      </c>
      <c r="C5859" s="272" t="s">
        <v>13129</v>
      </c>
      <c r="D5859" s="272" t="s">
        <v>13130</v>
      </c>
      <c r="E5859" s="273" t="s">
        <v>7087</v>
      </c>
      <c r="F5859" s="272" t="s">
        <v>7087</v>
      </c>
      <c r="G5859" s="272">
        <v>96373</v>
      </c>
      <c r="H5859" s="272" t="s">
        <v>13145</v>
      </c>
      <c r="I5859" s="272" t="s">
        <v>261</v>
      </c>
      <c r="J5859" s="272" t="s">
        <v>7147</v>
      </c>
      <c r="K5859" s="273">
        <v>14.09</v>
      </c>
      <c r="L5859" s="272" t="s">
        <v>7090</v>
      </c>
    </row>
    <row r="5860" spans="1:12">
      <c r="A5860" s="272" t="s">
        <v>13062</v>
      </c>
      <c r="B5860" s="272" t="s">
        <v>13063</v>
      </c>
      <c r="C5860" s="272" t="s">
        <v>13129</v>
      </c>
      <c r="D5860" s="272" t="s">
        <v>13130</v>
      </c>
      <c r="E5860" s="273" t="s">
        <v>7087</v>
      </c>
      <c r="F5860" s="272" t="s">
        <v>7087</v>
      </c>
      <c r="G5860" s="272">
        <v>96374</v>
      </c>
      <c r="H5860" s="272" t="s">
        <v>13146</v>
      </c>
      <c r="I5860" s="272" t="s">
        <v>261</v>
      </c>
      <c r="J5860" s="272" t="s">
        <v>7147</v>
      </c>
      <c r="K5860" s="273">
        <v>22.57</v>
      </c>
      <c r="L5860" s="272" t="s">
        <v>7090</v>
      </c>
    </row>
    <row r="5861" spans="1:12">
      <c r="A5861" s="272" t="s">
        <v>13062</v>
      </c>
      <c r="B5861" s="272" t="s">
        <v>13063</v>
      </c>
      <c r="C5861" s="272" t="s">
        <v>13129</v>
      </c>
      <c r="D5861" s="272" t="s">
        <v>13130</v>
      </c>
      <c r="E5861" s="273" t="s">
        <v>7087</v>
      </c>
      <c r="F5861" s="272" t="s">
        <v>7087</v>
      </c>
      <c r="G5861" s="272">
        <v>102235</v>
      </c>
      <c r="H5861" s="272" t="s">
        <v>13147</v>
      </c>
      <c r="I5861" s="272" t="s">
        <v>38</v>
      </c>
      <c r="J5861" s="272" t="s">
        <v>7089</v>
      </c>
      <c r="K5861" s="273">
        <v>497.58</v>
      </c>
      <c r="L5861" s="272" t="s">
        <v>7090</v>
      </c>
    </row>
    <row r="5862" spans="1:12">
      <c r="A5862" s="272" t="s">
        <v>13062</v>
      </c>
      <c r="B5862" s="272" t="s">
        <v>13063</v>
      </c>
      <c r="C5862" s="272" t="s">
        <v>13129</v>
      </c>
      <c r="D5862" s="272" t="s">
        <v>13130</v>
      </c>
      <c r="E5862" s="273" t="s">
        <v>7087</v>
      </c>
      <c r="F5862" s="272" t="s">
        <v>7087</v>
      </c>
      <c r="G5862" s="272">
        <v>102253</v>
      </c>
      <c r="H5862" s="272" t="s">
        <v>13148</v>
      </c>
      <c r="I5862" s="272" t="s">
        <v>38</v>
      </c>
      <c r="J5862" s="272" t="s">
        <v>7147</v>
      </c>
      <c r="K5862" s="273">
        <v>814.66</v>
      </c>
      <c r="L5862" s="272" t="s">
        <v>7090</v>
      </c>
    </row>
    <row r="5863" spans="1:12">
      <c r="A5863" s="272" t="s">
        <v>13062</v>
      </c>
      <c r="B5863" s="272" t="s">
        <v>13063</v>
      </c>
      <c r="C5863" s="272" t="s">
        <v>13129</v>
      </c>
      <c r="D5863" s="272" t="s">
        <v>13130</v>
      </c>
      <c r="E5863" s="273" t="s">
        <v>7087</v>
      </c>
      <c r="F5863" s="272" t="s">
        <v>7087</v>
      </c>
      <c r="G5863" s="272">
        <v>102254</v>
      </c>
      <c r="H5863" s="272" t="s">
        <v>13149</v>
      </c>
      <c r="I5863" s="272" t="s">
        <v>38</v>
      </c>
      <c r="J5863" s="272" t="s">
        <v>7147</v>
      </c>
      <c r="K5863" s="273">
        <v>747.42</v>
      </c>
      <c r="L5863" s="272" t="s">
        <v>7090</v>
      </c>
    </row>
    <row r="5864" spans="1:12">
      <c r="A5864" s="272" t="s">
        <v>13062</v>
      </c>
      <c r="B5864" s="272" t="s">
        <v>13063</v>
      </c>
      <c r="C5864" s="272" t="s">
        <v>13129</v>
      </c>
      <c r="D5864" s="272" t="s">
        <v>13130</v>
      </c>
      <c r="E5864" s="273" t="s">
        <v>7087</v>
      </c>
      <c r="F5864" s="272" t="s">
        <v>7087</v>
      </c>
      <c r="G5864" s="272">
        <v>102255</v>
      </c>
      <c r="H5864" s="272" t="s">
        <v>13150</v>
      </c>
      <c r="I5864" s="272" t="s">
        <v>38</v>
      </c>
      <c r="J5864" s="272" t="s">
        <v>7147</v>
      </c>
      <c r="K5864" s="273">
        <v>825.77</v>
      </c>
      <c r="L5864" s="272" t="s">
        <v>7090</v>
      </c>
    </row>
    <row r="5865" spans="1:12">
      <c r="A5865" s="272" t="s">
        <v>13062</v>
      </c>
      <c r="B5865" s="272" t="s">
        <v>13063</v>
      </c>
      <c r="C5865" s="272" t="s">
        <v>13129</v>
      </c>
      <c r="D5865" s="272" t="s">
        <v>13130</v>
      </c>
      <c r="E5865" s="273" t="s">
        <v>7087</v>
      </c>
      <c r="F5865" s="272" t="s">
        <v>7087</v>
      </c>
      <c r="G5865" s="272">
        <v>102256</v>
      </c>
      <c r="H5865" s="272" t="s">
        <v>13151</v>
      </c>
      <c r="I5865" s="272" t="s">
        <v>38</v>
      </c>
      <c r="J5865" s="272" t="s">
        <v>7147</v>
      </c>
      <c r="K5865" s="273">
        <v>761.73</v>
      </c>
      <c r="L5865" s="272" t="s">
        <v>7090</v>
      </c>
    </row>
    <row r="5866" spans="1:12">
      <c r="A5866" s="272" t="s">
        <v>13062</v>
      </c>
      <c r="B5866" s="272" t="s">
        <v>13063</v>
      </c>
      <c r="C5866" s="272" t="s">
        <v>13129</v>
      </c>
      <c r="D5866" s="272" t="s">
        <v>13130</v>
      </c>
      <c r="E5866" s="273" t="s">
        <v>7087</v>
      </c>
      <c r="F5866" s="272" t="s">
        <v>7087</v>
      </c>
      <c r="G5866" s="272">
        <v>102257</v>
      </c>
      <c r="H5866" s="272" t="s">
        <v>13152</v>
      </c>
      <c r="I5866" s="272" t="s">
        <v>38</v>
      </c>
      <c r="J5866" s="272" t="s">
        <v>7089</v>
      </c>
      <c r="K5866" s="273">
        <v>362.17</v>
      </c>
      <c r="L5866" s="272" t="s">
        <v>7090</v>
      </c>
    </row>
    <row r="5867" spans="1:12">
      <c r="A5867" s="272" t="s">
        <v>13062</v>
      </c>
      <c r="B5867" s="272" t="s">
        <v>13063</v>
      </c>
      <c r="C5867" s="272" t="s">
        <v>13129</v>
      </c>
      <c r="D5867" s="272" t="s">
        <v>13130</v>
      </c>
      <c r="E5867" s="273" t="s">
        <v>7087</v>
      </c>
      <c r="F5867" s="272" t="s">
        <v>7087</v>
      </c>
      <c r="G5867" s="272">
        <v>102258</v>
      </c>
      <c r="H5867" s="272" t="s">
        <v>13153</v>
      </c>
      <c r="I5867" s="272" t="s">
        <v>38</v>
      </c>
      <c r="J5867" s="272" t="s">
        <v>7089</v>
      </c>
      <c r="K5867" s="273">
        <v>388.25</v>
      </c>
      <c r="L5867" s="272" t="s">
        <v>7090</v>
      </c>
    </row>
    <row r="5868" spans="1:12">
      <c r="A5868" s="272" t="s">
        <v>13062</v>
      </c>
      <c r="B5868" s="272" t="s">
        <v>13063</v>
      </c>
      <c r="C5868" s="272" t="s">
        <v>13129</v>
      </c>
      <c r="D5868" s="272" t="s">
        <v>13130</v>
      </c>
      <c r="E5868" s="273" t="s">
        <v>7087</v>
      </c>
      <c r="F5868" s="272" t="s">
        <v>7087</v>
      </c>
      <c r="G5868" s="272">
        <v>104718</v>
      </c>
      <c r="H5868" s="272" t="s">
        <v>13154</v>
      </c>
      <c r="I5868" s="272" t="s">
        <v>38</v>
      </c>
      <c r="J5868" s="272" t="s">
        <v>7089</v>
      </c>
      <c r="K5868" s="273">
        <v>147.19999999999999</v>
      </c>
      <c r="L5868" s="272" t="s">
        <v>7090</v>
      </c>
    </row>
    <row r="5869" spans="1:12">
      <c r="A5869" s="272" t="s">
        <v>13062</v>
      </c>
      <c r="B5869" s="272" t="s">
        <v>13063</v>
      </c>
      <c r="C5869" s="272" t="s">
        <v>13129</v>
      </c>
      <c r="D5869" s="272" t="s">
        <v>13130</v>
      </c>
      <c r="E5869" s="273" t="s">
        <v>7087</v>
      </c>
      <c r="F5869" s="272" t="s">
        <v>7087</v>
      </c>
      <c r="G5869" s="272">
        <v>104719</v>
      </c>
      <c r="H5869" s="272" t="s">
        <v>13155</v>
      </c>
      <c r="I5869" s="272" t="s">
        <v>38</v>
      </c>
      <c r="J5869" s="272" t="s">
        <v>7089</v>
      </c>
      <c r="K5869" s="273">
        <v>220.8</v>
      </c>
      <c r="L5869" s="272" t="s">
        <v>7090</v>
      </c>
    </row>
    <row r="5870" spans="1:12">
      <c r="A5870" s="272" t="s">
        <v>13062</v>
      </c>
      <c r="B5870" s="272" t="s">
        <v>13063</v>
      </c>
      <c r="C5870" s="272" t="s">
        <v>13129</v>
      </c>
      <c r="D5870" s="272" t="s">
        <v>13130</v>
      </c>
      <c r="E5870" s="273" t="s">
        <v>7087</v>
      </c>
      <c r="F5870" s="272" t="s">
        <v>7087</v>
      </c>
      <c r="G5870" s="272">
        <v>104720</v>
      </c>
      <c r="H5870" s="272" t="s">
        <v>13156</v>
      </c>
      <c r="I5870" s="272" t="s">
        <v>38</v>
      </c>
      <c r="J5870" s="272" t="s">
        <v>7089</v>
      </c>
      <c r="K5870" s="273">
        <v>178.99</v>
      </c>
      <c r="L5870" s="272" t="s">
        <v>7090</v>
      </c>
    </row>
    <row r="5871" spans="1:12">
      <c r="A5871" s="272" t="s">
        <v>13062</v>
      </c>
      <c r="B5871" s="272" t="s">
        <v>13063</v>
      </c>
      <c r="C5871" s="272" t="s">
        <v>13129</v>
      </c>
      <c r="D5871" s="272" t="s">
        <v>13130</v>
      </c>
      <c r="E5871" s="273" t="s">
        <v>7087</v>
      </c>
      <c r="F5871" s="272" t="s">
        <v>7087</v>
      </c>
      <c r="G5871" s="272">
        <v>104721</v>
      </c>
      <c r="H5871" s="272" t="s">
        <v>13157</v>
      </c>
      <c r="I5871" s="272" t="s">
        <v>38</v>
      </c>
      <c r="J5871" s="272" t="s">
        <v>7089</v>
      </c>
      <c r="K5871" s="273">
        <v>252.58</v>
      </c>
      <c r="L5871" s="272" t="s">
        <v>7090</v>
      </c>
    </row>
    <row r="5872" spans="1:12">
      <c r="A5872" s="272" t="s">
        <v>13062</v>
      </c>
      <c r="B5872" s="272" t="s">
        <v>13063</v>
      </c>
      <c r="C5872" s="272" t="s">
        <v>13129</v>
      </c>
      <c r="D5872" s="272" t="s">
        <v>13130</v>
      </c>
      <c r="E5872" s="273" t="s">
        <v>7087</v>
      </c>
      <c r="F5872" s="272" t="s">
        <v>7087</v>
      </c>
      <c r="G5872" s="272">
        <v>104722</v>
      </c>
      <c r="H5872" s="272" t="s">
        <v>13158</v>
      </c>
      <c r="I5872" s="272" t="s">
        <v>38</v>
      </c>
      <c r="J5872" s="272" t="s">
        <v>7089</v>
      </c>
      <c r="K5872" s="273">
        <v>210.77</v>
      </c>
      <c r="L5872" s="272" t="s">
        <v>7090</v>
      </c>
    </row>
    <row r="5873" spans="1:12">
      <c r="A5873" s="272" t="s">
        <v>13062</v>
      </c>
      <c r="B5873" s="272" t="s">
        <v>13063</v>
      </c>
      <c r="C5873" s="272" t="s">
        <v>13129</v>
      </c>
      <c r="D5873" s="272" t="s">
        <v>13130</v>
      </c>
      <c r="E5873" s="273" t="s">
        <v>7087</v>
      </c>
      <c r="F5873" s="272" t="s">
        <v>7087</v>
      </c>
      <c r="G5873" s="272">
        <v>104723</v>
      </c>
      <c r="H5873" s="272" t="s">
        <v>13159</v>
      </c>
      <c r="I5873" s="272" t="s">
        <v>38</v>
      </c>
      <c r="J5873" s="272" t="s">
        <v>7089</v>
      </c>
      <c r="K5873" s="273">
        <v>284.37</v>
      </c>
      <c r="L5873" s="272" t="s">
        <v>7090</v>
      </c>
    </row>
    <row r="5874" spans="1:12">
      <c r="A5874" s="272" t="s">
        <v>13062</v>
      </c>
      <c r="B5874" s="272" t="s">
        <v>13063</v>
      </c>
      <c r="C5874" s="272" t="s">
        <v>13129</v>
      </c>
      <c r="D5874" s="272" t="s">
        <v>13130</v>
      </c>
      <c r="E5874" s="273" t="s">
        <v>7087</v>
      </c>
      <c r="F5874" s="272" t="s">
        <v>7087</v>
      </c>
      <c r="G5874" s="272">
        <v>104724</v>
      </c>
      <c r="H5874" s="272" t="s">
        <v>13160</v>
      </c>
      <c r="I5874" s="272" t="s">
        <v>38</v>
      </c>
      <c r="J5874" s="272" t="s">
        <v>7089</v>
      </c>
      <c r="K5874" s="273">
        <v>111.62</v>
      </c>
      <c r="L5874" s="272" t="s">
        <v>7090</v>
      </c>
    </row>
    <row r="5875" spans="1:12">
      <c r="A5875" s="272" t="s">
        <v>13062</v>
      </c>
      <c r="B5875" s="272" t="s">
        <v>13063</v>
      </c>
      <c r="C5875" s="272" t="s">
        <v>13161</v>
      </c>
      <c r="D5875" s="272" t="s">
        <v>13162</v>
      </c>
      <c r="E5875" s="273" t="s">
        <v>7087</v>
      </c>
      <c r="F5875" s="272" t="s">
        <v>7087</v>
      </c>
      <c r="G5875" s="272">
        <v>101154</v>
      </c>
      <c r="H5875" s="272" t="s">
        <v>13163</v>
      </c>
      <c r="I5875" s="272" t="s">
        <v>38</v>
      </c>
      <c r="J5875" s="272" t="s">
        <v>7089</v>
      </c>
      <c r="K5875" s="273">
        <v>127.84</v>
      </c>
      <c r="L5875" s="272" t="s">
        <v>7090</v>
      </c>
    </row>
    <row r="5876" spans="1:12">
      <c r="A5876" s="272" t="s">
        <v>13062</v>
      </c>
      <c r="B5876" s="272" t="s">
        <v>13063</v>
      </c>
      <c r="C5876" s="272" t="s">
        <v>13161</v>
      </c>
      <c r="D5876" s="272" t="s">
        <v>13162</v>
      </c>
      <c r="E5876" s="273" t="s">
        <v>7087</v>
      </c>
      <c r="F5876" s="272" t="s">
        <v>7087</v>
      </c>
      <c r="G5876" s="272">
        <v>101155</v>
      </c>
      <c r="H5876" s="272" t="s">
        <v>13164</v>
      </c>
      <c r="I5876" s="272" t="s">
        <v>38</v>
      </c>
      <c r="J5876" s="272" t="s">
        <v>7089</v>
      </c>
      <c r="K5876" s="273">
        <v>180.18</v>
      </c>
      <c r="L5876" s="272" t="s">
        <v>7090</v>
      </c>
    </row>
    <row r="5877" spans="1:12">
      <c r="A5877" s="272" t="s">
        <v>13062</v>
      </c>
      <c r="B5877" s="272" t="s">
        <v>13063</v>
      </c>
      <c r="C5877" s="272" t="s">
        <v>13161</v>
      </c>
      <c r="D5877" s="272" t="s">
        <v>13162</v>
      </c>
      <c r="E5877" s="273" t="s">
        <v>7087</v>
      </c>
      <c r="F5877" s="272" t="s">
        <v>7087</v>
      </c>
      <c r="G5877" s="272">
        <v>101156</v>
      </c>
      <c r="H5877" s="272" t="s">
        <v>13165</v>
      </c>
      <c r="I5877" s="272" t="s">
        <v>38</v>
      </c>
      <c r="J5877" s="272" t="s">
        <v>7089</v>
      </c>
      <c r="K5877" s="273">
        <v>265.3</v>
      </c>
      <c r="L5877" s="272" t="s">
        <v>7090</v>
      </c>
    </row>
    <row r="5878" spans="1:12">
      <c r="A5878" s="272" t="s">
        <v>13166</v>
      </c>
      <c r="B5878" s="272" t="s">
        <v>13167</v>
      </c>
      <c r="C5878" s="272" t="s">
        <v>13168</v>
      </c>
      <c r="D5878" s="272" t="s">
        <v>13169</v>
      </c>
      <c r="E5878" s="273" t="s">
        <v>7087</v>
      </c>
      <c r="F5878" s="272" t="s">
        <v>7087</v>
      </c>
      <c r="G5878" s="272">
        <v>101814</v>
      </c>
      <c r="H5878" s="272" t="s">
        <v>13170</v>
      </c>
      <c r="I5878" s="272" t="s">
        <v>38</v>
      </c>
      <c r="J5878" s="272" t="s">
        <v>7089</v>
      </c>
      <c r="K5878" s="273">
        <v>43</v>
      </c>
      <c r="L5878" s="272" t="s">
        <v>7090</v>
      </c>
    </row>
    <row r="5879" spans="1:12">
      <c r="A5879" s="272" t="s">
        <v>13166</v>
      </c>
      <c r="B5879" s="272" t="s">
        <v>13167</v>
      </c>
      <c r="C5879" s="272" t="s">
        <v>13168</v>
      </c>
      <c r="D5879" s="272" t="s">
        <v>13169</v>
      </c>
      <c r="E5879" s="273" t="s">
        <v>7087</v>
      </c>
      <c r="F5879" s="272" t="s">
        <v>7087</v>
      </c>
      <c r="G5879" s="272">
        <v>101816</v>
      </c>
      <c r="H5879" s="272" t="s">
        <v>13171</v>
      </c>
      <c r="I5879" s="272" t="s">
        <v>38</v>
      </c>
      <c r="J5879" s="272" t="s">
        <v>7089</v>
      </c>
      <c r="K5879" s="273">
        <v>67.05</v>
      </c>
      <c r="L5879" s="272" t="s">
        <v>7090</v>
      </c>
    </row>
    <row r="5880" spans="1:12">
      <c r="A5880" s="272" t="s">
        <v>13166</v>
      </c>
      <c r="B5880" s="272" t="s">
        <v>13167</v>
      </c>
      <c r="C5880" s="272" t="s">
        <v>13168</v>
      </c>
      <c r="D5880" s="272" t="s">
        <v>13169</v>
      </c>
      <c r="E5880" s="273" t="s">
        <v>7087</v>
      </c>
      <c r="F5880" s="272" t="s">
        <v>7087</v>
      </c>
      <c r="G5880" s="272">
        <v>101817</v>
      </c>
      <c r="H5880" s="272" t="s">
        <v>13172</v>
      </c>
      <c r="I5880" s="272" t="s">
        <v>38</v>
      </c>
      <c r="J5880" s="272" t="s">
        <v>7089</v>
      </c>
      <c r="K5880" s="273">
        <v>47.35</v>
      </c>
      <c r="L5880" s="272" t="s">
        <v>7090</v>
      </c>
    </row>
    <row r="5881" spans="1:12">
      <c r="A5881" s="272" t="s">
        <v>13166</v>
      </c>
      <c r="B5881" s="272" t="s">
        <v>13167</v>
      </c>
      <c r="C5881" s="272" t="s">
        <v>13168</v>
      </c>
      <c r="D5881" s="272" t="s">
        <v>13169</v>
      </c>
      <c r="E5881" s="273" t="s">
        <v>7087</v>
      </c>
      <c r="F5881" s="272" t="s">
        <v>7087</v>
      </c>
      <c r="G5881" s="272">
        <v>101819</v>
      </c>
      <c r="H5881" s="272" t="s">
        <v>13173</v>
      </c>
      <c r="I5881" s="272" t="s">
        <v>38</v>
      </c>
      <c r="J5881" s="272" t="s">
        <v>7089</v>
      </c>
      <c r="K5881" s="273">
        <v>60.72</v>
      </c>
      <c r="L5881" s="272" t="s">
        <v>7090</v>
      </c>
    </row>
    <row r="5882" spans="1:12">
      <c r="A5882" s="272" t="s">
        <v>13166</v>
      </c>
      <c r="B5882" s="272" t="s">
        <v>13167</v>
      </c>
      <c r="C5882" s="272" t="s">
        <v>13168</v>
      </c>
      <c r="D5882" s="272" t="s">
        <v>13169</v>
      </c>
      <c r="E5882" s="273" t="s">
        <v>7087</v>
      </c>
      <c r="F5882" s="272" t="s">
        <v>7087</v>
      </c>
      <c r="G5882" s="272">
        <v>101820</v>
      </c>
      <c r="H5882" s="272" t="s">
        <v>13174</v>
      </c>
      <c r="I5882" s="272" t="s">
        <v>38</v>
      </c>
      <c r="J5882" s="272" t="s">
        <v>7089</v>
      </c>
      <c r="K5882" s="273">
        <v>40.590000000000003</v>
      </c>
      <c r="L5882" s="272" t="s">
        <v>7090</v>
      </c>
    </row>
    <row r="5883" spans="1:12">
      <c r="A5883" s="272" t="s">
        <v>13166</v>
      </c>
      <c r="B5883" s="272" t="s">
        <v>13167</v>
      </c>
      <c r="C5883" s="272" t="s">
        <v>13168</v>
      </c>
      <c r="D5883" s="272" t="s">
        <v>13169</v>
      </c>
      <c r="E5883" s="273" t="s">
        <v>7087</v>
      </c>
      <c r="F5883" s="272" t="s">
        <v>7087</v>
      </c>
      <c r="G5883" s="272">
        <v>101822</v>
      </c>
      <c r="H5883" s="272" t="s">
        <v>13175</v>
      </c>
      <c r="I5883" s="272" t="s">
        <v>145</v>
      </c>
      <c r="J5883" s="272" t="s">
        <v>7089</v>
      </c>
      <c r="K5883" s="273">
        <v>110.23</v>
      </c>
      <c r="L5883" s="272" t="s">
        <v>7090</v>
      </c>
    </row>
    <row r="5884" spans="1:12">
      <c r="A5884" s="272" t="s">
        <v>13166</v>
      </c>
      <c r="B5884" s="272" t="s">
        <v>13167</v>
      </c>
      <c r="C5884" s="272" t="s">
        <v>13168</v>
      </c>
      <c r="D5884" s="272" t="s">
        <v>13169</v>
      </c>
      <c r="E5884" s="273" t="s">
        <v>7087</v>
      </c>
      <c r="F5884" s="272" t="s">
        <v>7087</v>
      </c>
      <c r="G5884" s="272">
        <v>101823</v>
      </c>
      <c r="H5884" s="272" t="s">
        <v>13176</v>
      </c>
      <c r="I5884" s="272" t="s">
        <v>145</v>
      </c>
      <c r="J5884" s="272" t="s">
        <v>7089</v>
      </c>
      <c r="K5884" s="273">
        <v>146.84</v>
      </c>
      <c r="L5884" s="272" t="s">
        <v>7090</v>
      </c>
    </row>
    <row r="5885" spans="1:12">
      <c r="A5885" s="272" t="s">
        <v>13166</v>
      </c>
      <c r="B5885" s="272" t="s">
        <v>13167</v>
      </c>
      <c r="C5885" s="272" t="s">
        <v>13168</v>
      </c>
      <c r="D5885" s="272" t="s">
        <v>13169</v>
      </c>
      <c r="E5885" s="273" t="s">
        <v>7087</v>
      </c>
      <c r="F5885" s="272" t="s">
        <v>7087</v>
      </c>
      <c r="G5885" s="272">
        <v>101824</v>
      </c>
      <c r="H5885" s="272" t="s">
        <v>13177</v>
      </c>
      <c r="I5885" s="272" t="s">
        <v>145</v>
      </c>
      <c r="J5885" s="272" t="s">
        <v>7089</v>
      </c>
      <c r="K5885" s="273">
        <v>180.92</v>
      </c>
      <c r="L5885" s="272" t="s">
        <v>7090</v>
      </c>
    </row>
    <row r="5886" spans="1:12">
      <c r="A5886" s="272" t="s">
        <v>13166</v>
      </c>
      <c r="B5886" s="272" t="s">
        <v>13167</v>
      </c>
      <c r="C5886" s="272" t="s">
        <v>13168</v>
      </c>
      <c r="D5886" s="272" t="s">
        <v>13169</v>
      </c>
      <c r="E5886" s="273" t="s">
        <v>7087</v>
      </c>
      <c r="F5886" s="272" t="s">
        <v>7087</v>
      </c>
      <c r="G5886" s="272">
        <v>101825</v>
      </c>
      <c r="H5886" s="272" t="s">
        <v>13178</v>
      </c>
      <c r="I5886" s="272" t="s">
        <v>145</v>
      </c>
      <c r="J5886" s="272" t="s">
        <v>7089</v>
      </c>
      <c r="K5886" s="273">
        <v>214.09</v>
      </c>
      <c r="L5886" s="272" t="s">
        <v>7090</v>
      </c>
    </row>
    <row r="5887" spans="1:12">
      <c r="A5887" s="272" t="s">
        <v>13166</v>
      </c>
      <c r="B5887" s="272" t="s">
        <v>13167</v>
      </c>
      <c r="C5887" s="272" t="s">
        <v>13168</v>
      </c>
      <c r="D5887" s="272" t="s">
        <v>13169</v>
      </c>
      <c r="E5887" s="273" t="s">
        <v>7087</v>
      </c>
      <c r="F5887" s="272" t="s">
        <v>7087</v>
      </c>
      <c r="G5887" s="272">
        <v>101826</v>
      </c>
      <c r="H5887" s="272" t="s">
        <v>13179</v>
      </c>
      <c r="I5887" s="272" t="s">
        <v>145</v>
      </c>
      <c r="J5887" s="272" t="s">
        <v>7089</v>
      </c>
      <c r="K5887" s="273">
        <v>246.82</v>
      </c>
      <c r="L5887" s="272" t="s">
        <v>7090</v>
      </c>
    </row>
    <row r="5888" spans="1:12">
      <c r="A5888" s="272" t="s">
        <v>13166</v>
      </c>
      <c r="B5888" s="272" t="s">
        <v>13167</v>
      </c>
      <c r="C5888" s="272" t="s">
        <v>13168</v>
      </c>
      <c r="D5888" s="272" t="s">
        <v>13169</v>
      </c>
      <c r="E5888" s="273" t="s">
        <v>7087</v>
      </c>
      <c r="F5888" s="272" t="s">
        <v>7087</v>
      </c>
      <c r="G5888" s="272">
        <v>101827</v>
      </c>
      <c r="H5888" s="272" t="s">
        <v>13180</v>
      </c>
      <c r="I5888" s="272" t="s">
        <v>145</v>
      </c>
      <c r="J5888" s="272" t="s">
        <v>7089</v>
      </c>
      <c r="K5888" s="273">
        <v>178.35</v>
      </c>
      <c r="L5888" s="272" t="s">
        <v>7090</v>
      </c>
    </row>
    <row r="5889" spans="1:12">
      <c r="A5889" s="272" t="s">
        <v>13166</v>
      </c>
      <c r="B5889" s="272" t="s">
        <v>13167</v>
      </c>
      <c r="C5889" s="272" t="s">
        <v>13168</v>
      </c>
      <c r="D5889" s="272" t="s">
        <v>13169</v>
      </c>
      <c r="E5889" s="273" t="s">
        <v>7087</v>
      </c>
      <c r="F5889" s="272" t="s">
        <v>7087</v>
      </c>
      <c r="G5889" s="272">
        <v>101828</v>
      </c>
      <c r="H5889" s="272" t="s">
        <v>13181</v>
      </c>
      <c r="I5889" s="272" t="s">
        <v>145</v>
      </c>
      <c r="J5889" s="272" t="s">
        <v>7089</v>
      </c>
      <c r="K5889" s="273">
        <v>167</v>
      </c>
      <c r="L5889" s="272" t="s">
        <v>7090</v>
      </c>
    </row>
    <row r="5890" spans="1:12">
      <c r="A5890" s="272" t="s">
        <v>13166</v>
      </c>
      <c r="B5890" s="272" t="s">
        <v>13167</v>
      </c>
      <c r="C5890" s="272" t="s">
        <v>13168</v>
      </c>
      <c r="D5890" s="272" t="s">
        <v>13169</v>
      </c>
      <c r="E5890" s="273" t="s">
        <v>7087</v>
      </c>
      <c r="F5890" s="272" t="s">
        <v>7087</v>
      </c>
      <c r="G5890" s="272">
        <v>101829</v>
      </c>
      <c r="H5890" s="272" t="s">
        <v>13182</v>
      </c>
      <c r="I5890" s="272" t="s">
        <v>145</v>
      </c>
      <c r="J5890" s="272" t="s">
        <v>7089</v>
      </c>
      <c r="K5890" s="273">
        <v>246.32</v>
      </c>
      <c r="L5890" s="272" t="s">
        <v>7090</v>
      </c>
    </row>
    <row r="5891" spans="1:12">
      <c r="A5891" s="272" t="s">
        <v>13166</v>
      </c>
      <c r="B5891" s="272" t="s">
        <v>13167</v>
      </c>
      <c r="C5891" s="272" t="s">
        <v>13168</v>
      </c>
      <c r="D5891" s="272" t="s">
        <v>13169</v>
      </c>
      <c r="E5891" s="273" t="s">
        <v>7087</v>
      </c>
      <c r="F5891" s="272" t="s">
        <v>7087</v>
      </c>
      <c r="G5891" s="272">
        <v>101830</v>
      </c>
      <c r="H5891" s="272" t="s">
        <v>13183</v>
      </c>
      <c r="I5891" s="272" t="s">
        <v>145</v>
      </c>
      <c r="J5891" s="272" t="s">
        <v>7089</v>
      </c>
      <c r="K5891" s="273">
        <v>278.13</v>
      </c>
      <c r="L5891" s="272" t="s">
        <v>7090</v>
      </c>
    </row>
    <row r="5892" spans="1:12">
      <c r="A5892" s="272" t="s">
        <v>13166</v>
      </c>
      <c r="B5892" s="272" t="s">
        <v>13167</v>
      </c>
      <c r="C5892" s="272" t="s">
        <v>13168</v>
      </c>
      <c r="D5892" s="272" t="s">
        <v>13169</v>
      </c>
      <c r="E5892" s="273" t="s">
        <v>7087</v>
      </c>
      <c r="F5892" s="272" t="s">
        <v>7087</v>
      </c>
      <c r="G5892" s="272">
        <v>101831</v>
      </c>
      <c r="H5892" s="272" t="s">
        <v>13184</v>
      </c>
      <c r="I5892" s="272" t="s">
        <v>145</v>
      </c>
      <c r="J5892" s="272" t="s">
        <v>7089</v>
      </c>
      <c r="K5892" s="273">
        <v>309.49</v>
      </c>
      <c r="L5892" s="272" t="s">
        <v>7090</v>
      </c>
    </row>
    <row r="5893" spans="1:12">
      <c r="A5893" s="272" t="s">
        <v>13166</v>
      </c>
      <c r="B5893" s="272" t="s">
        <v>13167</v>
      </c>
      <c r="C5893" s="272" t="s">
        <v>13168</v>
      </c>
      <c r="D5893" s="272" t="s">
        <v>13169</v>
      </c>
      <c r="E5893" s="273" t="s">
        <v>7087</v>
      </c>
      <c r="F5893" s="272" t="s">
        <v>7087</v>
      </c>
      <c r="G5893" s="272">
        <v>101832</v>
      </c>
      <c r="H5893" s="272" t="s">
        <v>13185</v>
      </c>
      <c r="I5893" s="272" t="s">
        <v>145</v>
      </c>
      <c r="J5893" s="272" t="s">
        <v>7089</v>
      </c>
      <c r="K5893" s="273">
        <v>235.42</v>
      </c>
      <c r="L5893" s="272" t="s">
        <v>7090</v>
      </c>
    </row>
    <row r="5894" spans="1:12">
      <c r="A5894" s="272" t="s">
        <v>13166</v>
      </c>
      <c r="B5894" s="272" t="s">
        <v>13167</v>
      </c>
      <c r="C5894" s="272" t="s">
        <v>13168</v>
      </c>
      <c r="D5894" s="272" t="s">
        <v>13169</v>
      </c>
      <c r="E5894" s="273" t="s">
        <v>7087</v>
      </c>
      <c r="F5894" s="272" t="s">
        <v>7087</v>
      </c>
      <c r="G5894" s="272">
        <v>101833</v>
      </c>
      <c r="H5894" s="272" t="s">
        <v>13186</v>
      </c>
      <c r="I5894" s="272" t="s">
        <v>145</v>
      </c>
      <c r="J5894" s="272" t="s">
        <v>7089</v>
      </c>
      <c r="K5894" s="273">
        <v>267.45</v>
      </c>
      <c r="L5894" s="272" t="s">
        <v>7090</v>
      </c>
    </row>
    <row r="5895" spans="1:12">
      <c r="A5895" s="272" t="s">
        <v>13166</v>
      </c>
      <c r="B5895" s="272" t="s">
        <v>13167</v>
      </c>
      <c r="C5895" s="272" t="s">
        <v>13168</v>
      </c>
      <c r="D5895" s="272" t="s">
        <v>13169</v>
      </c>
      <c r="E5895" s="273" t="s">
        <v>7087</v>
      </c>
      <c r="F5895" s="272" t="s">
        <v>7087</v>
      </c>
      <c r="G5895" s="272">
        <v>101834</v>
      </c>
      <c r="H5895" s="272" t="s">
        <v>13187</v>
      </c>
      <c r="I5895" s="272" t="s">
        <v>145</v>
      </c>
      <c r="J5895" s="272" t="s">
        <v>7089</v>
      </c>
      <c r="K5895" s="273">
        <v>299.05</v>
      </c>
      <c r="L5895" s="272" t="s">
        <v>7090</v>
      </c>
    </row>
    <row r="5896" spans="1:12">
      <c r="A5896" s="272" t="s">
        <v>13166</v>
      </c>
      <c r="B5896" s="272" t="s">
        <v>13167</v>
      </c>
      <c r="C5896" s="272" t="s">
        <v>13168</v>
      </c>
      <c r="D5896" s="272" t="s">
        <v>13169</v>
      </c>
      <c r="E5896" s="273" t="s">
        <v>7087</v>
      </c>
      <c r="F5896" s="272" t="s">
        <v>7087</v>
      </c>
      <c r="G5896" s="272">
        <v>101835</v>
      </c>
      <c r="H5896" s="272" t="s">
        <v>13188</v>
      </c>
      <c r="I5896" s="272" t="s">
        <v>145</v>
      </c>
      <c r="J5896" s="272" t="s">
        <v>7089</v>
      </c>
      <c r="K5896" s="273">
        <v>242.34</v>
      </c>
      <c r="L5896" s="272" t="s">
        <v>7090</v>
      </c>
    </row>
    <row r="5897" spans="1:12">
      <c r="A5897" s="272" t="s">
        <v>13166</v>
      </c>
      <c r="B5897" s="272" t="s">
        <v>13167</v>
      </c>
      <c r="C5897" s="272" t="s">
        <v>13168</v>
      </c>
      <c r="D5897" s="272" t="s">
        <v>13169</v>
      </c>
      <c r="E5897" s="273" t="s">
        <v>7087</v>
      </c>
      <c r="F5897" s="272" t="s">
        <v>7087</v>
      </c>
      <c r="G5897" s="272">
        <v>101836</v>
      </c>
      <c r="H5897" s="272" t="s">
        <v>13189</v>
      </c>
      <c r="I5897" s="272" t="s">
        <v>145</v>
      </c>
      <c r="J5897" s="272" t="s">
        <v>7089</v>
      </c>
      <c r="K5897" s="273">
        <v>25.12</v>
      </c>
      <c r="L5897" s="272" t="s">
        <v>7090</v>
      </c>
    </row>
    <row r="5898" spans="1:12">
      <c r="A5898" s="272" t="s">
        <v>13166</v>
      </c>
      <c r="B5898" s="272" t="s">
        <v>13167</v>
      </c>
      <c r="C5898" s="272" t="s">
        <v>13168</v>
      </c>
      <c r="D5898" s="272" t="s">
        <v>13169</v>
      </c>
      <c r="E5898" s="273" t="s">
        <v>7087</v>
      </c>
      <c r="F5898" s="272" t="s">
        <v>7087</v>
      </c>
      <c r="G5898" s="272">
        <v>101837</v>
      </c>
      <c r="H5898" s="272" t="s">
        <v>13190</v>
      </c>
      <c r="I5898" s="272" t="s">
        <v>145</v>
      </c>
      <c r="J5898" s="272" t="s">
        <v>7089</v>
      </c>
      <c r="K5898" s="273">
        <v>61.73</v>
      </c>
      <c r="L5898" s="272" t="s">
        <v>7090</v>
      </c>
    </row>
    <row r="5899" spans="1:12">
      <c r="A5899" s="272" t="s">
        <v>13166</v>
      </c>
      <c r="B5899" s="272" t="s">
        <v>13167</v>
      </c>
      <c r="C5899" s="272" t="s">
        <v>13168</v>
      </c>
      <c r="D5899" s="272" t="s">
        <v>13169</v>
      </c>
      <c r="E5899" s="273" t="s">
        <v>7087</v>
      </c>
      <c r="F5899" s="272" t="s">
        <v>7087</v>
      </c>
      <c r="G5899" s="272">
        <v>101838</v>
      </c>
      <c r="H5899" s="272" t="s">
        <v>13191</v>
      </c>
      <c r="I5899" s="272" t="s">
        <v>145</v>
      </c>
      <c r="J5899" s="272" t="s">
        <v>7089</v>
      </c>
      <c r="K5899" s="273">
        <v>95.81</v>
      </c>
      <c r="L5899" s="272" t="s">
        <v>7090</v>
      </c>
    </row>
    <row r="5900" spans="1:12">
      <c r="A5900" s="272" t="s">
        <v>13166</v>
      </c>
      <c r="B5900" s="272" t="s">
        <v>13167</v>
      </c>
      <c r="C5900" s="272" t="s">
        <v>13168</v>
      </c>
      <c r="D5900" s="272" t="s">
        <v>13169</v>
      </c>
      <c r="E5900" s="273" t="s">
        <v>7087</v>
      </c>
      <c r="F5900" s="272" t="s">
        <v>7087</v>
      </c>
      <c r="G5900" s="272">
        <v>101839</v>
      </c>
      <c r="H5900" s="272" t="s">
        <v>13192</v>
      </c>
      <c r="I5900" s="272" t="s">
        <v>145</v>
      </c>
      <c r="J5900" s="272" t="s">
        <v>7089</v>
      </c>
      <c r="K5900" s="273">
        <v>128.97</v>
      </c>
      <c r="L5900" s="272" t="s">
        <v>7090</v>
      </c>
    </row>
    <row r="5901" spans="1:12">
      <c r="A5901" s="272" t="s">
        <v>13166</v>
      </c>
      <c r="B5901" s="272" t="s">
        <v>13167</v>
      </c>
      <c r="C5901" s="272" t="s">
        <v>13168</v>
      </c>
      <c r="D5901" s="272" t="s">
        <v>13169</v>
      </c>
      <c r="E5901" s="273" t="s">
        <v>7087</v>
      </c>
      <c r="F5901" s="272" t="s">
        <v>7087</v>
      </c>
      <c r="G5901" s="272">
        <v>101840</v>
      </c>
      <c r="H5901" s="272" t="s">
        <v>13193</v>
      </c>
      <c r="I5901" s="272" t="s">
        <v>145</v>
      </c>
      <c r="J5901" s="272" t="s">
        <v>7089</v>
      </c>
      <c r="K5901" s="273">
        <v>203.23</v>
      </c>
      <c r="L5901" s="272" t="s">
        <v>7090</v>
      </c>
    </row>
    <row r="5902" spans="1:12">
      <c r="A5902" s="272" t="s">
        <v>13166</v>
      </c>
      <c r="B5902" s="272" t="s">
        <v>13167</v>
      </c>
      <c r="C5902" s="272" t="s">
        <v>13168</v>
      </c>
      <c r="D5902" s="272" t="s">
        <v>13169</v>
      </c>
      <c r="E5902" s="273" t="s">
        <v>7087</v>
      </c>
      <c r="F5902" s="272" t="s">
        <v>7087</v>
      </c>
      <c r="G5902" s="272">
        <v>101841</v>
      </c>
      <c r="H5902" s="272" t="s">
        <v>13194</v>
      </c>
      <c r="I5902" s="272" t="s">
        <v>145</v>
      </c>
      <c r="J5902" s="272" t="s">
        <v>7089</v>
      </c>
      <c r="K5902" s="273">
        <v>93.24</v>
      </c>
      <c r="L5902" s="272" t="s">
        <v>7090</v>
      </c>
    </row>
    <row r="5903" spans="1:12">
      <c r="A5903" s="272" t="s">
        <v>13166</v>
      </c>
      <c r="B5903" s="272" t="s">
        <v>13167</v>
      </c>
      <c r="C5903" s="272" t="s">
        <v>13168</v>
      </c>
      <c r="D5903" s="272" t="s">
        <v>13169</v>
      </c>
      <c r="E5903" s="273" t="s">
        <v>7087</v>
      </c>
      <c r="F5903" s="272" t="s">
        <v>7087</v>
      </c>
      <c r="G5903" s="272">
        <v>101842</v>
      </c>
      <c r="H5903" s="272" t="s">
        <v>13195</v>
      </c>
      <c r="I5903" s="272" t="s">
        <v>145</v>
      </c>
      <c r="J5903" s="272" t="s">
        <v>7089</v>
      </c>
      <c r="K5903" s="273">
        <v>81.89</v>
      </c>
      <c r="L5903" s="272" t="s">
        <v>7090</v>
      </c>
    </row>
    <row r="5904" spans="1:12">
      <c r="A5904" s="272" t="s">
        <v>13166</v>
      </c>
      <c r="B5904" s="272" t="s">
        <v>13167</v>
      </c>
      <c r="C5904" s="272" t="s">
        <v>13168</v>
      </c>
      <c r="D5904" s="272" t="s">
        <v>13169</v>
      </c>
      <c r="E5904" s="273" t="s">
        <v>7087</v>
      </c>
      <c r="F5904" s="272" t="s">
        <v>7087</v>
      </c>
      <c r="G5904" s="272">
        <v>101843</v>
      </c>
      <c r="H5904" s="272" t="s">
        <v>13196</v>
      </c>
      <c r="I5904" s="272" t="s">
        <v>145</v>
      </c>
      <c r="J5904" s="272" t="s">
        <v>7089</v>
      </c>
      <c r="K5904" s="273">
        <v>161.21</v>
      </c>
      <c r="L5904" s="272" t="s">
        <v>7090</v>
      </c>
    </row>
    <row r="5905" spans="1:12">
      <c r="A5905" s="272" t="s">
        <v>13166</v>
      </c>
      <c r="B5905" s="272" t="s">
        <v>13167</v>
      </c>
      <c r="C5905" s="272" t="s">
        <v>13168</v>
      </c>
      <c r="D5905" s="272" t="s">
        <v>13169</v>
      </c>
      <c r="E5905" s="273" t="s">
        <v>7087</v>
      </c>
      <c r="F5905" s="272" t="s">
        <v>7087</v>
      </c>
      <c r="G5905" s="272">
        <v>101844</v>
      </c>
      <c r="H5905" s="272" t="s">
        <v>13197</v>
      </c>
      <c r="I5905" s="272" t="s">
        <v>145</v>
      </c>
      <c r="J5905" s="272" t="s">
        <v>7089</v>
      </c>
      <c r="K5905" s="273">
        <v>193.02</v>
      </c>
      <c r="L5905" s="272" t="s">
        <v>7090</v>
      </c>
    </row>
    <row r="5906" spans="1:12">
      <c r="A5906" s="272" t="s">
        <v>13166</v>
      </c>
      <c r="B5906" s="272" t="s">
        <v>13167</v>
      </c>
      <c r="C5906" s="272" t="s">
        <v>13168</v>
      </c>
      <c r="D5906" s="272" t="s">
        <v>13169</v>
      </c>
      <c r="E5906" s="273" t="s">
        <v>7087</v>
      </c>
      <c r="F5906" s="272" t="s">
        <v>7087</v>
      </c>
      <c r="G5906" s="272">
        <v>101845</v>
      </c>
      <c r="H5906" s="272" t="s">
        <v>13198</v>
      </c>
      <c r="I5906" s="272" t="s">
        <v>145</v>
      </c>
      <c r="J5906" s="272" t="s">
        <v>7089</v>
      </c>
      <c r="K5906" s="273">
        <v>224.38</v>
      </c>
      <c r="L5906" s="272" t="s">
        <v>7090</v>
      </c>
    </row>
    <row r="5907" spans="1:12">
      <c r="A5907" s="272" t="s">
        <v>13166</v>
      </c>
      <c r="B5907" s="272" t="s">
        <v>13167</v>
      </c>
      <c r="C5907" s="272" t="s">
        <v>13168</v>
      </c>
      <c r="D5907" s="272" t="s">
        <v>13169</v>
      </c>
      <c r="E5907" s="273" t="s">
        <v>7087</v>
      </c>
      <c r="F5907" s="272" t="s">
        <v>7087</v>
      </c>
      <c r="G5907" s="272">
        <v>101846</v>
      </c>
      <c r="H5907" s="272" t="s">
        <v>13199</v>
      </c>
      <c r="I5907" s="272" t="s">
        <v>145</v>
      </c>
      <c r="J5907" s="272" t="s">
        <v>7089</v>
      </c>
      <c r="K5907" s="273">
        <v>150.31</v>
      </c>
      <c r="L5907" s="272" t="s">
        <v>7090</v>
      </c>
    </row>
    <row r="5908" spans="1:12">
      <c r="A5908" s="272" t="s">
        <v>13166</v>
      </c>
      <c r="B5908" s="272" t="s">
        <v>13167</v>
      </c>
      <c r="C5908" s="272" t="s">
        <v>13168</v>
      </c>
      <c r="D5908" s="272" t="s">
        <v>13169</v>
      </c>
      <c r="E5908" s="273" t="s">
        <v>7087</v>
      </c>
      <c r="F5908" s="272" t="s">
        <v>7087</v>
      </c>
      <c r="G5908" s="272">
        <v>101847</v>
      </c>
      <c r="H5908" s="272" t="s">
        <v>13200</v>
      </c>
      <c r="I5908" s="272" t="s">
        <v>145</v>
      </c>
      <c r="J5908" s="272" t="s">
        <v>7089</v>
      </c>
      <c r="K5908" s="273">
        <v>182.34</v>
      </c>
      <c r="L5908" s="272" t="s">
        <v>7090</v>
      </c>
    </row>
    <row r="5909" spans="1:12">
      <c r="A5909" s="272" t="s">
        <v>13166</v>
      </c>
      <c r="B5909" s="272" t="s">
        <v>13167</v>
      </c>
      <c r="C5909" s="272" t="s">
        <v>13168</v>
      </c>
      <c r="D5909" s="272" t="s">
        <v>13169</v>
      </c>
      <c r="E5909" s="273" t="s">
        <v>7087</v>
      </c>
      <c r="F5909" s="272" t="s">
        <v>7087</v>
      </c>
      <c r="G5909" s="272">
        <v>101848</v>
      </c>
      <c r="H5909" s="272" t="s">
        <v>13201</v>
      </c>
      <c r="I5909" s="272" t="s">
        <v>145</v>
      </c>
      <c r="J5909" s="272" t="s">
        <v>7089</v>
      </c>
      <c r="K5909" s="273">
        <v>213.94</v>
      </c>
      <c r="L5909" s="272" t="s">
        <v>7090</v>
      </c>
    </row>
    <row r="5910" spans="1:12">
      <c r="A5910" s="272" t="s">
        <v>13166</v>
      </c>
      <c r="B5910" s="272" t="s">
        <v>13167</v>
      </c>
      <c r="C5910" s="272" t="s">
        <v>13168</v>
      </c>
      <c r="D5910" s="272" t="s">
        <v>13169</v>
      </c>
      <c r="E5910" s="273" t="s">
        <v>7087</v>
      </c>
      <c r="F5910" s="272" t="s">
        <v>7087</v>
      </c>
      <c r="G5910" s="272">
        <v>101849</v>
      </c>
      <c r="H5910" s="272" t="s">
        <v>13202</v>
      </c>
      <c r="I5910" s="272" t="s">
        <v>145</v>
      </c>
      <c r="J5910" s="272" t="s">
        <v>7089</v>
      </c>
      <c r="K5910" s="273">
        <v>157.22999999999999</v>
      </c>
      <c r="L5910" s="272" t="s">
        <v>7090</v>
      </c>
    </row>
    <row r="5911" spans="1:12">
      <c r="A5911" s="272" t="s">
        <v>13166</v>
      </c>
      <c r="B5911" s="272" t="s">
        <v>13167</v>
      </c>
      <c r="C5911" s="272" t="s">
        <v>13168</v>
      </c>
      <c r="D5911" s="272" t="s">
        <v>13169</v>
      </c>
      <c r="E5911" s="273" t="s">
        <v>7087</v>
      </c>
      <c r="F5911" s="272" t="s">
        <v>7087</v>
      </c>
      <c r="G5911" s="272">
        <v>101850</v>
      </c>
      <c r="H5911" s="272" t="s">
        <v>13203</v>
      </c>
      <c r="I5911" s="272" t="s">
        <v>38</v>
      </c>
      <c r="J5911" s="272" t="s">
        <v>7089</v>
      </c>
      <c r="K5911" s="273">
        <v>57.56</v>
      </c>
      <c r="L5911" s="272" t="s">
        <v>7090</v>
      </c>
    </row>
    <row r="5912" spans="1:12">
      <c r="A5912" s="272" t="s">
        <v>13166</v>
      </c>
      <c r="B5912" s="272" t="s">
        <v>13167</v>
      </c>
      <c r="C5912" s="272" t="s">
        <v>13168</v>
      </c>
      <c r="D5912" s="272" t="s">
        <v>13169</v>
      </c>
      <c r="E5912" s="273" t="s">
        <v>7087</v>
      </c>
      <c r="F5912" s="272" t="s">
        <v>7087</v>
      </c>
      <c r="G5912" s="272">
        <v>101852</v>
      </c>
      <c r="H5912" s="272" t="s">
        <v>13204</v>
      </c>
      <c r="I5912" s="272" t="s">
        <v>38</v>
      </c>
      <c r="J5912" s="272" t="s">
        <v>7089</v>
      </c>
      <c r="K5912" s="273">
        <v>71.489999999999995</v>
      </c>
      <c r="L5912" s="272" t="s">
        <v>7090</v>
      </c>
    </row>
    <row r="5913" spans="1:12">
      <c r="A5913" s="272" t="s">
        <v>13166</v>
      </c>
      <c r="B5913" s="272" t="s">
        <v>13167</v>
      </c>
      <c r="C5913" s="272" t="s">
        <v>13168</v>
      </c>
      <c r="D5913" s="272" t="s">
        <v>13169</v>
      </c>
      <c r="E5913" s="273" t="s">
        <v>7087</v>
      </c>
      <c r="F5913" s="272" t="s">
        <v>7087</v>
      </c>
      <c r="G5913" s="272">
        <v>101853</v>
      </c>
      <c r="H5913" s="272" t="s">
        <v>13205</v>
      </c>
      <c r="I5913" s="272" t="s">
        <v>38</v>
      </c>
      <c r="J5913" s="272" t="s">
        <v>7089</v>
      </c>
      <c r="K5913" s="273">
        <v>51.15</v>
      </c>
      <c r="L5913" s="272" t="s">
        <v>7090</v>
      </c>
    </row>
    <row r="5914" spans="1:12">
      <c r="A5914" s="272" t="s">
        <v>13166</v>
      </c>
      <c r="B5914" s="272" t="s">
        <v>13167</v>
      </c>
      <c r="C5914" s="272" t="s">
        <v>13168</v>
      </c>
      <c r="D5914" s="272" t="s">
        <v>13169</v>
      </c>
      <c r="E5914" s="273" t="s">
        <v>7087</v>
      </c>
      <c r="F5914" s="272" t="s">
        <v>7087</v>
      </c>
      <c r="G5914" s="272">
        <v>101855</v>
      </c>
      <c r="H5914" s="272" t="s">
        <v>13206</v>
      </c>
      <c r="I5914" s="272" t="s">
        <v>38</v>
      </c>
      <c r="J5914" s="272" t="s">
        <v>7089</v>
      </c>
      <c r="K5914" s="273">
        <v>75.66</v>
      </c>
      <c r="L5914" s="272" t="s">
        <v>7090</v>
      </c>
    </row>
    <row r="5915" spans="1:12">
      <c r="A5915" s="272" t="s">
        <v>13166</v>
      </c>
      <c r="B5915" s="272" t="s">
        <v>13167</v>
      </c>
      <c r="C5915" s="272" t="s">
        <v>13168</v>
      </c>
      <c r="D5915" s="272" t="s">
        <v>13169</v>
      </c>
      <c r="E5915" s="273" t="s">
        <v>7087</v>
      </c>
      <c r="F5915" s="272" t="s">
        <v>7087</v>
      </c>
      <c r="G5915" s="272">
        <v>101856</v>
      </c>
      <c r="H5915" s="272" t="s">
        <v>13207</v>
      </c>
      <c r="I5915" s="272" t="s">
        <v>38</v>
      </c>
      <c r="J5915" s="272" t="s">
        <v>7089</v>
      </c>
      <c r="K5915" s="273">
        <v>26.12</v>
      </c>
      <c r="L5915" s="272" t="s">
        <v>7090</v>
      </c>
    </row>
    <row r="5916" spans="1:12">
      <c r="A5916" s="272" t="s">
        <v>13166</v>
      </c>
      <c r="B5916" s="272" t="s">
        <v>13167</v>
      </c>
      <c r="C5916" s="272" t="s">
        <v>13168</v>
      </c>
      <c r="D5916" s="272" t="s">
        <v>13169</v>
      </c>
      <c r="E5916" s="273" t="s">
        <v>7087</v>
      </c>
      <c r="F5916" s="272" t="s">
        <v>7087</v>
      </c>
      <c r="G5916" s="272">
        <v>101857</v>
      </c>
      <c r="H5916" s="272" t="s">
        <v>13208</v>
      </c>
      <c r="I5916" s="272" t="s">
        <v>38</v>
      </c>
      <c r="J5916" s="272" t="s">
        <v>7089</v>
      </c>
      <c r="K5916" s="273">
        <v>32.42</v>
      </c>
      <c r="L5916" s="272" t="s">
        <v>7090</v>
      </c>
    </row>
    <row r="5917" spans="1:12">
      <c r="A5917" s="272" t="s">
        <v>13166</v>
      </c>
      <c r="B5917" s="272" t="s">
        <v>13167</v>
      </c>
      <c r="C5917" s="272" t="s">
        <v>13168</v>
      </c>
      <c r="D5917" s="272" t="s">
        <v>13169</v>
      </c>
      <c r="E5917" s="273" t="s">
        <v>7087</v>
      </c>
      <c r="F5917" s="272" t="s">
        <v>7087</v>
      </c>
      <c r="G5917" s="272">
        <v>101858</v>
      </c>
      <c r="H5917" s="272" t="s">
        <v>13209</v>
      </c>
      <c r="I5917" s="272" t="s">
        <v>38</v>
      </c>
      <c r="J5917" s="272" t="s">
        <v>7089</v>
      </c>
      <c r="K5917" s="273">
        <v>26.66</v>
      </c>
      <c r="L5917" s="272" t="s">
        <v>7090</v>
      </c>
    </row>
    <row r="5918" spans="1:12">
      <c r="A5918" s="272" t="s">
        <v>13166</v>
      </c>
      <c r="B5918" s="272" t="s">
        <v>13167</v>
      </c>
      <c r="C5918" s="272" t="s">
        <v>13168</v>
      </c>
      <c r="D5918" s="272" t="s">
        <v>13169</v>
      </c>
      <c r="E5918" s="273" t="s">
        <v>7087</v>
      </c>
      <c r="F5918" s="272" t="s">
        <v>7087</v>
      </c>
      <c r="G5918" s="272">
        <v>101859</v>
      </c>
      <c r="H5918" s="272" t="s">
        <v>13210</v>
      </c>
      <c r="I5918" s="272" t="s">
        <v>38</v>
      </c>
      <c r="J5918" s="272" t="s">
        <v>7089</v>
      </c>
      <c r="K5918" s="273">
        <v>29.36</v>
      </c>
      <c r="L5918" s="272" t="s">
        <v>7090</v>
      </c>
    </row>
    <row r="5919" spans="1:12">
      <c r="A5919" s="272" t="s">
        <v>13166</v>
      </c>
      <c r="B5919" s="272" t="s">
        <v>13167</v>
      </c>
      <c r="C5919" s="272" t="s">
        <v>13168</v>
      </c>
      <c r="D5919" s="272" t="s">
        <v>13169</v>
      </c>
      <c r="E5919" s="273" t="s">
        <v>7087</v>
      </c>
      <c r="F5919" s="272" t="s">
        <v>7087</v>
      </c>
      <c r="G5919" s="272">
        <v>101860</v>
      </c>
      <c r="H5919" s="272" t="s">
        <v>13211</v>
      </c>
      <c r="I5919" s="272" t="s">
        <v>38</v>
      </c>
      <c r="J5919" s="272" t="s">
        <v>7089</v>
      </c>
      <c r="K5919" s="273">
        <v>33.6</v>
      </c>
      <c r="L5919" s="272" t="s">
        <v>7090</v>
      </c>
    </row>
    <row r="5920" spans="1:12">
      <c r="A5920" s="272" t="s">
        <v>13166</v>
      </c>
      <c r="B5920" s="272" t="s">
        <v>13167</v>
      </c>
      <c r="C5920" s="272" t="s">
        <v>13168</v>
      </c>
      <c r="D5920" s="272" t="s">
        <v>13169</v>
      </c>
      <c r="E5920" s="273" t="s">
        <v>7087</v>
      </c>
      <c r="F5920" s="272" t="s">
        <v>7087</v>
      </c>
      <c r="G5920" s="272">
        <v>101861</v>
      </c>
      <c r="H5920" s="272" t="s">
        <v>13212</v>
      </c>
      <c r="I5920" s="272" t="s">
        <v>38</v>
      </c>
      <c r="J5920" s="272" t="s">
        <v>7089</v>
      </c>
      <c r="K5920" s="273">
        <v>31.49</v>
      </c>
      <c r="L5920" s="272" t="s">
        <v>7090</v>
      </c>
    </row>
    <row r="5921" spans="1:12">
      <c r="A5921" s="272" t="s">
        <v>13166</v>
      </c>
      <c r="B5921" s="272" t="s">
        <v>13167</v>
      </c>
      <c r="C5921" s="272" t="s">
        <v>13168</v>
      </c>
      <c r="D5921" s="272" t="s">
        <v>13169</v>
      </c>
      <c r="E5921" s="273" t="s">
        <v>7087</v>
      </c>
      <c r="F5921" s="272" t="s">
        <v>7087</v>
      </c>
      <c r="G5921" s="272">
        <v>101862</v>
      </c>
      <c r="H5921" s="272" t="s">
        <v>13213</v>
      </c>
      <c r="I5921" s="272" t="s">
        <v>38</v>
      </c>
      <c r="J5921" s="272" t="s">
        <v>7089</v>
      </c>
      <c r="K5921" s="273">
        <v>34.25</v>
      </c>
      <c r="L5921" s="272" t="s">
        <v>7090</v>
      </c>
    </row>
    <row r="5922" spans="1:12">
      <c r="A5922" s="272" t="s">
        <v>13166</v>
      </c>
      <c r="B5922" s="272" t="s">
        <v>13167</v>
      </c>
      <c r="C5922" s="272" t="s">
        <v>13168</v>
      </c>
      <c r="D5922" s="272" t="s">
        <v>13169</v>
      </c>
      <c r="E5922" s="273" t="s">
        <v>7087</v>
      </c>
      <c r="F5922" s="272" t="s">
        <v>7087</v>
      </c>
      <c r="G5922" s="272">
        <v>101863</v>
      </c>
      <c r="H5922" s="272" t="s">
        <v>13214</v>
      </c>
      <c r="I5922" s="272" t="s">
        <v>38</v>
      </c>
      <c r="J5922" s="272" t="s">
        <v>7089</v>
      </c>
      <c r="K5922" s="273">
        <v>27.04</v>
      </c>
      <c r="L5922" s="272" t="s">
        <v>7090</v>
      </c>
    </row>
    <row r="5923" spans="1:12">
      <c r="A5923" s="272" t="s">
        <v>13166</v>
      </c>
      <c r="B5923" s="272" t="s">
        <v>13167</v>
      </c>
      <c r="C5923" s="272" t="s">
        <v>13168</v>
      </c>
      <c r="D5923" s="272" t="s">
        <v>13169</v>
      </c>
      <c r="E5923" s="273" t="s">
        <v>7087</v>
      </c>
      <c r="F5923" s="272" t="s">
        <v>7087</v>
      </c>
      <c r="G5923" s="272">
        <v>101864</v>
      </c>
      <c r="H5923" s="272" t="s">
        <v>13215</v>
      </c>
      <c r="I5923" s="272" t="s">
        <v>38</v>
      </c>
      <c r="J5923" s="272" t="s">
        <v>7089</v>
      </c>
      <c r="K5923" s="273">
        <v>31.28</v>
      </c>
      <c r="L5923" s="272" t="s">
        <v>7090</v>
      </c>
    </row>
    <row r="5924" spans="1:12">
      <c r="A5924" s="272" t="s">
        <v>13166</v>
      </c>
      <c r="B5924" s="272" t="s">
        <v>13167</v>
      </c>
      <c r="C5924" s="272" t="s">
        <v>13168</v>
      </c>
      <c r="D5924" s="272" t="s">
        <v>13169</v>
      </c>
      <c r="E5924" s="273" t="s">
        <v>7087</v>
      </c>
      <c r="F5924" s="272" t="s">
        <v>7087</v>
      </c>
      <c r="G5924" s="272">
        <v>101865</v>
      </c>
      <c r="H5924" s="272" t="s">
        <v>13216</v>
      </c>
      <c r="I5924" s="272" t="s">
        <v>38</v>
      </c>
      <c r="J5924" s="272" t="s">
        <v>7089</v>
      </c>
      <c r="K5924" s="273">
        <v>35.53</v>
      </c>
      <c r="L5924" s="272" t="s">
        <v>7090</v>
      </c>
    </row>
    <row r="5925" spans="1:12">
      <c r="A5925" s="272" t="s">
        <v>13166</v>
      </c>
      <c r="B5925" s="272" t="s">
        <v>13167</v>
      </c>
      <c r="C5925" s="272" t="s">
        <v>13168</v>
      </c>
      <c r="D5925" s="272" t="s">
        <v>13169</v>
      </c>
      <c r="E5925" s="273" t="s">
        <v>7087</v>
      </c>
      <c r="F5925" s="272" t="s">
        <v>7087</v>
      </c>
      <c r="G5925" s="272">
        <v>101866</v>
      </c>
      <c r="H5925" s="272" t="s">
        <v>13217</v>
      </c>
      <c r="I5925" s="272" t="s">
        <v>38</v>
      </c>
      <c r="J5925" s="272" t="s">
        <v>7089</v>
      </c>
      <c r="K5925" s="273">
        <v>31.7</v>
      </c>
      <c r="L5925" s="272" t="s">
        <v>7090</v>
      </c>
    </row>
    <row r="5926" spans="1:12">
      <c r="A5926" s="272" t="s">
        <v>13166</v>
      </c>
      <c r="B5926" s="272" t="s">
        <v>13167</v>
      </c>
      <c r="C5926" s="272" t="s">
        <v>13168</v>
      </c>
      <c r="D5926" s="272" t="s">
        <v>13169</v>
      </c>
      <c r="E5926" s="273" t="s">
        <v>7087</v>
      </c>
      <c r="F5926" s="272" t="s">
        <v>7087</v>
      </c>
      <c r="G5926" s="272">
        <v>101867</v>
      </c>
      <c r="H5926" s="272" t="s">
        <v>13218</v>
      </c>
      <c r="I5926" s="272" t="s">
        <v>38</v>
      </c>
      <c r="J5926" s="272" t="s">
        <v>7089</v>
      </c>
      <c r="K5926" s="273">
        <v>35.94</v>
      </c>
      <c r="L5926" s="272" t="s">
        <v>7090</v>
      </c>
    </row>
    <row r="5927" spans="1:12">
      <c r="A5927" s="272" t="s">
        <v>13166</v>
      </c>
      <c r="B5927" s="272" t="s">
        <v>13167</v>
      </c>
      <c r="C5927" s="272" t="s">
        <v>13168</v>
      </c>
      <c r="D5927" s="272" t="s">
        <v>13169</v>
      </c>
      <c r="E5927" s="273" t="s">
        <v>7087</v>
      </c>
      <c r="F5927" s="272" t="s">
        <v>7087</v>
      </c>
      <c r="G5927" s="272">
        <v>101868</v>
      </c>
      <c r="H5927" s="272" t="s">
        <v>13219</v>
      </c>
      <c r="I5927" s="272" t="s">
        <v>38</v>
      </c>
      <c r="J5927" s="272" t="s">
        <v>7089</v>
      </c>
      <c r="K5927" s="273">
        <v>28.74</v>
      </c>
      <c r="L5927" s="272" t="s">
        <v>7090</v>
      </c>
    </row>
    <row r="5928" spans="1:12">
      <c r="A5928" s="272" t="s">
        <v>13166</v>
      </c>
      <c r="B5928" s="272" t="s">
        <v>13167</v>
      </c>
      <c r="C5928" s="272" t="s">
        <v>13168</v>
      </c>
      <c r="D5928" s="272" t="s">
        <v>13169</v>
      </c>
      <c r="E5928" s="273" t="s">
        <v>7087</v>
      </c>
      <c r="F5928" s="272" t="s">
        <v>7087</v>
      </c>
      <c r="G5928" s="272">
        <v>101869</v>
      </c>
      <c r="H5928" s="272" t="s">
        <v>13220</v>
      </c>
      <c r="I5928" s="272" t="s">
        <v>38</v>
      </c>
      <c r="J5928" s="272" t="s">
        <v>7089</v>
      </c>
      <c r="K5928" s="273">
        <v>32.99</v>
      </c>
      <c r="L5928" s="272" t="s">
        <v>7090</v>
      </c>
    </row>
    <row r="5929" spans="1:12">
      <c r="A5929" s="272" t="s">
        <v>13166</v>
      </c>
      <c r="B5929" s="272" t="s">
        <v>13167</v>
      </c>
      <c r="C5929" s="272" t="s">
        <v>13168</v>
      </c>
      <c r="D5929" s="272" t="s">
        <v>13169</v>
      </c>
      <c r="E5929" s="273" t="s">
        <v>7087</v>
      </c>
      <c r="F5929" s="272" t="s">
        <v>7087</v>
      </c>
      <c r="G5929" s="272">
        <v>101870</v>
      </c>
      <c r="H5929" s="272" t="s">
        <v>13221</v>
      </c>
      <c r="I5929" s="272" t="s">
        <v>38</v>
      </c>
      <c r="J5929" s="272" t="s">
        <v>7089</v>
      </c>
      <c r="K5929" s="273">
        <v>37.229999999999997</v>
      </c>
      <c r="L5929" s="272" t="s">
        <v>7090</v>
      </c>
    </row>
    <row r="5930" spans="1:12">
      <c r="A5930" s="272" t="s">
        <v>13166</v>
      </c>
      <c r="B5930" s="272" t="s">
        <v>13167</v>
      </c>
      <c r="C5930" s="272" t="s">
        <v>13168</v>
      </c>
      <c r="D5930" s="272" t="s">
        <v>13169</v>
      </c>
      <c r="E5930" s="273" t="s">
        <v>7087</v>
      </c>
      <c r="F5930" s="272" t="s">
        <v>7087</v>
      </c>
      <c r="G5930" s="272">
        <v>102098</v>
      </c>
      <c r="H5930" s="272" t="s">
        <v>13222</v>
      </c>
      <c r="I5930" s="272" t="s">
        <v>145</v>
      </c>
      <c r="J5930" s="272" t="s">
        <v>7089</v>
      </c>
      <c r="K5930" s="274">
        <v>1850.06</v>
      </c>
      <c r="L5930" s="272" t="s">
        <v>7090</v>
      </c>
    </row>
    <row r="5931" spans="1:12">
      <c r="A5931" s="272" t="s">
        <v>13166</v>
      </c>
      <c r="B5931" s="272" t="s">
        <v>13167</v>
      </c>
      <c r="C5931" s="272" t="s">
        <v>13168</v>
      </c>
      <c r="D5931" s="272" t="s">
        <v>13169</v>
      </c>
      <c r="E5931" s="273" t="s">
        <v>7087</v>
      </c>
      <c r="F5931" s="272" t="s">
        <v>7087</v>
      </c>
      <c r="G5931" s="272">
        <v>102988</v>
      </c>
      <c r="H5931" s="272" t="s">
        <v>13223</v>
      </c>
      <c r="I5931" s="272" t="s">
        <v>38</v>
      </c>
      <c r="J5931" s="272" t="s">
        <v>7089</v>
      </c>
      <c r="K5931" s="273">
        <v>53.65</v>
      </c>
      <c r="L5931" s="272" t="s">
        <v>7090</v>
      </c>
    </row>
    <row r="5932" spans="1:12">
      <c r="A5932" s="272" t="s">
        <v>13166</v>
      </c>
      <c r="B5932" s="272" t="s">
        <v>13167</v>
      </c>
      <c r="C5932" s="272" t="s">
        <v>13224</v>
      </c>
      <c r="D5932" s="272" t="s">
        <v>13225</v>
      </c>
      <c r="E5932" s="273" t="s">
        <v>7087</v>
      </c>
      <c r="F5932" s="272" t="s">
        <v>7087</v>
      </c>
      <c r="G5932" s="272">
        <v>100576</v>
      </c>
      <c r="H5932" s="272" t="s">
        <v>13226</v>
      </c>
      <c r="I5932" s="272" t="s">
        <v>38</v>
      </c>
      <c r="J5932" s="272" t="s">
        <v>7089</v>
      </c>
      <c r="K5932" s="273">
        <v>2.4300000000000002</v>
      </c>
      <c r="L5932" s="272" t="s">
        <v>7090</v>
      </c>
    </row>
    <row r="5933" spans="1:12">
      <c r="A5933" s="272" t="s">
        <v>13166</v>
      </c>
      <c r="B5933" s="272" t="s">
        <v>13167</v>
      </c>
      <c r="C5933" s="272" t="s">
        <v>13224</v>
      </c>
      <c r="D5933" s="272" t="s">
        <v>13225</v>
      </c>
      <c r="E5933" s="273" t="s">
        <v>7087</v>
      </c>
      <c r="F5933" s="272" t="s">
        <v>7087</v>
      </c>
      <c r="G5933" s="272">
        <v>100577</v>
      </c>
      <c r="H5933" s="272" t="s">
        <v>13227</v>
      </c>
      <c r="I5933" s="272" t="s">
        <v>38</v>
      </c>
      <c r="J5933" s="272" t="s">
        <v>7089</v>
      </c>
      <c r="K5933" s="273">
        <v>1.2</v>
      </c>
      <c r="L5933" s="272" t="s">
        <v>7090</v>
      </c>
    </row>
    <row r="5934" spans="1:12">
      <c r="A5934" s="272" t="s">
        <v>13166</v>
      </c>
      <c r="B5934" s="272" t="s">
        <v>13167</v>
      </c>
      <c r="C5934" s="272" t="s">
        <v>13228</v>
      </c>
      <c r="D5934" s="272" t="s">
        <v>13229</v>
      </c>
      <c r="E5934" s="273" t="s">
        <v>7087</v>
      </c>
      <c r="F5934" s="272" t="s">
        <v>7087</v>
      </c>
      <c r="G5934" s="272">
        <v>96388</v>
      </c>
      <c r="H5934" s="272" t="s">
        <v>13230</v>
      </c>
      <c r="I5934" s="272" t="s">
        <v>145</v>
      </c>
      <c r="J5934" s="272" t="s">
        <v>7089</v>
      </c>
      <c r="K5934" s="273">
        <v>11.93</v>
      </c>
      <c r="L5934" s="272" t="s">
        <v>7090</v>
      </c>
    </row>
    <row r="5935" spans="1:12">
      <c r="A5935" s="272" t="s">
        <v>13166</v>
      </c>
      <c r="B5935" s="272" t="s">
        <v>13167</v>
      </c>
      <c r="C5935" s="272" t="s">
        <v>13228</v>
      </c>
      <c r="D5935" s="272" t="s">
        <v>13229</v>
      </c>
      <c r="E5935" s="273" t="s">
        <v>7087</v>
      </c>
      <c r="F5935" s="272" t="s">
        <v>7087</v>
      </c>
      <c r="G5935" s="272">
        <v>96389</v>
      </c>
      <c r="H5935" s="272" t="s">
        <v>13231</v>
      </c>
      <c r="I5935" s="272" t="s">
        <v>145</v>
      </c>
      <c r="J5935" s="272" t="s">
        <v>7089</v>
      </c>
      <c r="K5935" s="273">
        <v>53.13</v>
      </c>
      <c r="L5935" s="272" t="s">
        <v>7090</v>
      </c>
    </row>
    <row r="5936" spans="1:12">
      <c r="A5936" s="272" t="s">
        <v>13166</v>
      </c>
      <c r="B5936" s="272" t="s">
        <v>13167</v>
      </c>
      <c r="C5936" s="272" t="s">
        <v>13228</v>
      </c>
      <c r="D5936" s="272" t="s">
        <v>13229</v>
      </c>
      <c r="E5936" s="273" t="s">
        <v>7087</v>
      </c>
      <c r="F5936" s="272" t="s">
        <v>7087</v>
      </c>
      <c r="G5936" s="272">
        <v>96390</v>
      </c>
      <c r="H5936" s="272" t="s">
        <v>13232</v>
      </c>
      <c r="I5936" s="272" t="s">
        <v>145</v>
      </c>
      <c r="J5936" s="272" t="s">
        <v>7089</v>
      </c>
      <c r="K5936" s="273">
        <v>85.52</v>
      </c>
      <c r="L5936" s="272" t="s">
        <v>7090</v>
      </c>
    </row>
    <row r="5937" spans="1:12">
      <c r="A5937" s="272" t="s">
        <v>13166</v>
      </c>
      <c r="B5937" s="272" t="s">
        <v>13167</v>
      </c>
      <c r="C5937" s="272" t="s">
        <v>13228</v>
      </c>
      <c r="D5937" s="272" t="s">
        <v>13229</v>
      </c>
      <c r="E5937" s="273" t="s">
        <v>7087</v>
      </c>
      <c r="F5937" s="272" t="s">
        <v>7087</v>
      </c>
      <c r="G5937" s="272">
        <v>96391</v>
      </c>
      <c r="H5937" s="272" t="s">
        <v>13233</v>
      </c>
      <c r="I5937" s="272" t="s">
        <v>145</v>
      </c>
      <c r="J5937" s="272" t="s">
        <v>7089</v>
      </c>
      <c r="K5937" s="273">
        <v>119.39</v>
      </c>
      <c r="L5937" s="272" t="s">
        <v>7090</v>
      </c>
    </row>
    <row r="5938" spans="1:12">
      <c r="A5938" s="272" t="s">
        <v>13166</v>
      </c>
      <c r="B5938" s="272" t="s">
        <v>13167</v>
      </c>
      <c r="C5938" s="272" t="s">
        <v>13228</v>
      </c>
      <c r="D5938" s="272" t="s">
        <v>13229</v>
      </c>
      <c r="E5938" s="273" t="s">
        <v>7087</v>
      </c>
      <c r="F5938" s="272" t="s">
        <v>7087</v>
      </c>
      <c r="G5938" s="272">
        <v>96392</v>
      </c>
      <c r="H5938" s="272" t="s">
        <v>13234</v>
      </c>
      <c r="I5938" s="272" t="s">
        <v>145</v>
      </c>
      <c r="J5938" s="272" t="s">
        <v>7089</v>
      </c>
      <c r="K5938" s="273">
        <v>152.12</v>
      </c>
      <c r="L5938" s="272" t="s">
        <v>7090</v>
      </c>
    </row>
    <row r="5939" spans="1:12">
      <c r="A5939" s="272" t="s">
        <v>13166</v>
      </c>
      <c r="B5939" s="272" t="s">
        <v>13167</v>
      </c>
      <c r="C5939" s="272" t="s">
        <v>13228</v>
      </c>
      <c r="D5939" s="272" t="s">
        <v>13229</v>
      </c>
      <c r="E5939" s="273" t="s">
        <v>7087</v>
      </c>
      <c r="F5939" s="272" t="s">
        <v>7087</v>
      </c>
      <c r="G5939" s="272">
        <v>96396</v>
      </c>
      <c r="H5939" s="272" t="s">
        <v>178</v>
      </c>
      <c r="I5939" s="272" t="s">
        <v>145</v>
      </c>
      <c r="J5939" s="272" t="s">
        <v>7089</v>
      </c>
      <c r="K5939" s="273">
        <v>145.4</v>
      </c>
      <c r="L5939" s="272" t="s">
        <v>7090</v>
      </c>
    </row>
    <row r="5940" spans="1:12">
      <c r="A5940" s="272" t="s">
        <v>13166</v>
      </c>
      <c r="B5940" s="272" t="s">
        <v>13167</v>
      </c>
      <c r="C5940" s="272" t="s">
        <v>13228</v>
      </c>
      <c r="D5940" s="272" t="s">
        <v>13229</v>
      </c>
      <c r="E5940" s="273" t="s">
        <v>7087</v>
      </c>
      <c r="F5940" s="272" t="s">
        <v>7087</v>
      </c>
      <c r="G5940" s="272">
        <v>96397</v>
      </c>
      <c r="H5940" s="272" t="s">
        <v>13235</v>
      </c>
      <c r="I5940" s="272" t="s">
        <v>145</v>
      </c>
      <c r="J5940" s="272" t="s">
        <v>7089</v>
      </c>
      <c r="K5940" s="273">
        <v>211.39</v>
      </c>
      <c r="L5940" s="272" t="s">
        <v>7090</v>
      </c>
    </row>
    <row r="5941" spans="1:12">
      <c r="A5941" s="272" t="s">
        <v>13166</v>
      </c>
      <c r="B5941" s="272" t="s">
        <v>13167</v>
      </c>
      <c r="C5941" s="272" t="s">
        <v>13228</v>
      </c>
      <c r="D5941" s="272" t="s">
        <v>13229</v>
      </c>
      <c r="E5941" s="273" t="s">
        <v>7087</v>
      </c>
      <c r="F5941" s="272" t="s">
        <v>7087</v>
      </c>
      <c r="G5941" s="272">
        <v>96398</v>
      </c>
      <c r="H5941" s="272" t="s">
        <v>13236</v>
      </c>
      <c r="I5941" s="272" t="s">
        <v>145</v>
      </c>
      <c r="J5941" s="272" t="s">
        <v>7089</v>
      </c>
      <c r="K5941" s="273">
        <v>297.7</v>
      </c>
      <c r="L5941" s="272" t="s">
        <v>7090</v>
      </c>
    </row>
    <row r="5942" spans="1:12">
      <c r="A5942" s="272" t="s">
        <v>13166</v>
      </c>
      <c r="B5942" s="272" t="s">
        <v>13167</v>
      </c>
      <c r="C5942" s="272" t="s">
        <v>13228</v>
      </c>
      <c r="D5942" s="272" t="s">
        <v>13229</v>
      </c>
      <c r="E5942" s="273" t="s">
        <v>7087</v>
      </c>
      <c r="F5942" s="272" t="s">
        <v>7087</v>
      </c>
      <c r="G5942" s="272">
        <v>96399</v>
      </c>
      <c r="H5942" s="272" t="s">
        <v>13237</v>
      </c>
      <c r="I5942" s="272" t="s">
        <v>145</v>
      </c>
      <c r="J5942" s="272" t="s">
        <v>7089</v>
      </c>
      <c r="K5942" s="273">
        <v>99.63</v>
      </c>
      <c r="L5942" s="272" t="s">
        <v>7090</v>
      </c>
    </row>
    <row r="5943" spans="1:12">
      <c r="A5943" s="272" t="s">
        <v>13166</v>
      </c>
      <c r="B5943" s="272" t="s">
        <v>13167</v>
      </c>
      <c r="C5943" s="272" t="s">
        <v>13228</v>
      </c>
      <c r="D5943" s="272" t="s">
        <v>13229</v>
      </c>
      <c r="E5943" s="273" t="s">
        <v>7087</v>
      </c>
      <c r="F5943" s="272" t="s">
        <v>7087</v>
      </c>
      <c r="G5943" s="272">
        <v>96400</v>
      </c>
      <c r="H5943" s="272" t="s">
        <v>13238</v>
      </c>
      <c r="I5943" s="272" t="s">
        <v>145</v>
      </c>
      <c r="J5943" s="272" t="s">
        <v>7089</v>
      </c>
      <c r="K5943" s="273">
        <v>130.24</v>
      </c>
      <c r="L5943" s="272" t="s">
        <v>7090</v>
      </c>
    </row>
    <row r="5944" spans="1:12">
      <c r="A5944" s="272" t="s">
        <v>13166</v>
      </c>
      <c r="B5944" s="272" t="s">
        <v>13167</v>
      </c>
      <c r="C5944" s="272" t="s">
        <v>13228</v>
      </c>
      <c r="D5944" s="272" t="s">
        <v>13229</v>
      </c>
      <c r="E5944" s="273" t="s">
        <v>7087</v>
      </c>
      <c r="F5944" s="272" t="s">
        <v>7087</v>
      </c>
      <c r="G5944" s="272">
        <v>100564</v>
      </c>
      <c r="H5944" s="272" t="s">
        <v>13239</v>
      </c>
      <c r="I5944" s="272" t="s">
        <v>145</v>
      </c>
      <c r="J5944" s="272" t="s">
        <v>7089</v>
      </c>
      <c r="K5944" s="273">
        <v>90.47</v>
      </c>
      <c r="L5944" s="272" t="s">
        <v>7090</v>
      </c>
    </row>
    <row r="5945" spans="1:12">
      <c r="A5945" s="272" t="s">
        <v>13166</v>
      </c>
      <c r="B5945" s="272" t="s">
        <v>13167</v>
      </c>
      <c r="C5945" s="272" t="s">
        <v>13228</v>
      </c>
      <c r="D5945" s="272" t="s">
        <v>13229</v>
      </c>
      <c r="E5945" s="273" t="s">
        <v>7087</v>
      </c>
      <c r="F5945" s="272" t="s">
        <v>7087</v>
      </c>
      <c r="G5945" s="272">
        <v>100565</v>
      </c>
      <c r="H5945" s="272" t="s">
        <v>13240</v>
      </c>
      <c r="I5945" s="272" t="s">
        <v>145</v>
      </c>
      <c r="J5945" s="272" t="s">
        <v>7089</v>
      </c>
      <c r="K5945" s="273">
        <v>79.16</v>
      </c>
      <c r="L5945" s="272" t="s">
        <v>7090</v>
      </c>
    </row>
    <row r="5946" spans="1:12">
      <c r="A5946" s="272" t="s">
        <v>13166</v>
      </c>
      <c r="B5946" s="272" t="s">
        <v>13167</v>
      </c>
      <c r="C5946" s="272" t="s">
        <v>13228</v>
      </c>
      <c r="D5946" s="272" t="s">
        <v>13229</v>
      </c>
      <c r="E5946" s="273" t="s">
        <v>7087</v>
      </c>
      <c r="F5946" s="272" t="s">
        <v>7087</v>
      </c>
      <c r="G5946" s="272">
        <v>100566</v>
      </c>
      <c r="H5946" s="272" t="s">
        <v>13241</v>
      </c>
      <c r="I5946" s="272" t="s">
        <v>145</v>
      </c>
      <c r="J5946" s="272" t="s">
        <v>7089</v>
      </c>
      <c r="K5946" s="273">
        <v>158.43</v>
      </c>
      <c r="L5946" s="272" t="s">
        <v>7090</v>
      </c>
    </row>
    <row r="5947" spans="1:12">
      <c r="A5947" s="272" t="s">
        <v>13166</v>
      </c>
      <c r="B5947" s="272" t="s">
        <v>13167</v>
      </c>
      <c r="C5947" s="272" t="s">
        <v>13228</v>
      </c>
      <c r="D5947" s="272" t="s">
        <v>13229</v>
      </c>
      <c r="E5947" s="273" t="s">
        <v>7087</v>
      </c>
      <c r="F5947" s="272" t="s">
        <v>7087</v>
      </c>
      <c r="G5947" s="272">
        <v>100567</v>
      </c>
      <c r="H5947" s="272" t="s">
        <v>13242</v>
      </c>
      <c r="I5947" s="272" t="s">
        <v>145</v>
      </c>
      <c r="J5947" s="272" t="s">
        <v>7089</v>
      </c>
      <c r="K5947" s="273">
        <v>190.28</v>
      </c>
      <c r="L5947" s="272" t="s">
        <v>7090</v>
      </c>
    </row>
    <row r="5948" spans="1:12">
      <c r="A5948" s="272" t="s">
        <v>13166</v>
      </c>
      <c r="B5948" s="272" t="s">
        <v>13167</v>
      </c>
      <c r="C5948" s="272" t="s">
        <v>13228</v>
      </c>
      <c r="D5948" s="272" t="s">
        <v>13229</v>
      </c>
      <c r="E5948" s="273" t="s">
        <v>7087</v>
      </c>
      <c r="F5948" s="272" t="s">
        <v>7087</v>
      </c>
      <c r="G5948" s="272">
        <v>100568</v>
      </c>
      <c r="H5948" s="272" t="s">
        <v>13243</v>
      </c>
      <c r="I5948" s="272" t="s">
        <v>145</v>
      </c>
      <c r="J5948" s="272" t="s">
        <v>7089</v>
      </c>
      <c r="K5948" s="273">
        <v>221.61</v>
      </c>
      <c r="L5948" s="272" t="s">
        <v>7090</v>
      </c>
    </row>
    <row r="5949" spans="1:12">
      <c r="A5949" s="272" t="s">
        <v>13166</v>
      </c>
      <c r="B5949" s="272" t="s">
        <v>13167</v>
      </c>
      <c r="C5949" s="272" t="s">
        <v>13228</v>
      </c>
      <c r="D5949" s="272" t="s">
        <v>13229</v>
      </c>
      <c r="E5949" s="273" t="s">
        <v>7087</v>
      </c>
      <c r="F5949" s="272" t="s">
        <v>7087</v>
      </c>
      <c r="G5949" s="272">
        <v>100569</v>
      </c>
      <c r="H5949" s="272" t="s">
        <v>13244</v>
      </c>
      <c r="I5949" s="272" t="s">
        <v>145</v>
      </c>
      <c r="J5949" s="272" t="s">
        <v>7089</v>
      </c>
      <c r="K5949" s="273">
        <v>147.53</v>
      </c>
      <c r="L5949" s="272" t="s">
        <v>7090</v>
      </c>
    </row>
    <row r="5950" spans="1:12">
      <c r="A5950" s="272" t="s">
        <v>13166</v>
      </c>
      <c r="B5950" s="272" t="s">
        <v>13167</v>
      </c>
      <c r="C5950" s="272" t="s">
        <v>13228</v>
      </c>
      <c r="D5950" s="272" t="s">
        <v>13229</v>
      </c>
      <c r="E5950" s="273" t="s">
        <v>7087</v>
      </c>
      <c r="F5950" s="272" t="s">
        <v>7087</v>
      </c>
      <c r="G5950" s="272">
        <v>100570</v>
      </c>
      <c r="H5950" s="272" t="s">
        <v>13245</v>
      </c>
      <c r="I5950" s="272" t="s">
        <v>145</v>
      </c>
      <c r="J5950" s="272" t="s">
        <v>7089</v>
      </c>
      <c r="K5950" s="273">
        <v>181.91</v>
      </c>
      <c r="L5950" s="272" t="s">
        <v>7090</v>
      </c>
    </row>
    <row r="5951" spans="1:12">
      <c r="A5951" s="272" t="s">
        <v>13166</v>
      </c>
      <c r="B5951" s="272" t="s">
        <v>13167</v>
      </c>
      <c r="C5951" s="272" t="s">
        <v>13228</v>
      </c>
      <c r="D5951" s="272" t="s">
        <v>13229</v>
      </c>
      <c r="E5951" s="273" t="s">
        <v>7087</v>
      </c>
      <c r="F5951" s="272" t="s">
        <v>7087</v>
      </c>
      <c r="G5951" s="272">
        <v>100571</v>
      </c>
      <c r="H5951" s="272" t="s">
        <v>13246</v>
      </c>
      <c r="I5951" s="272" t="s">
        <v>145</v>
      </c>
      <c r="J5951" s="272" t="s">
        <v>7089</v>
      </c>
      <c r="K5951" s="273">
        <v>211.21</v>
      </c>
      <c r="L5951" s="272" t="s">
        <v>7090</v>
      </c>
    </row>
    <row r="5952" spans="1:12">
      <c r="A5952" s="272" t="s">
        <v>13166</v>
      </c>
      <c r="B5952" s="272" t="s">
        <v>13167</v>
      </c>
      <c r="C5952" s="272" t="s">
        <v>13228</v>
      </c>
      <c r="D5952" s="272" t="s">
        <v>13229</v>
      </c>
      <c r="E5952" s="273" t="s">
        <v>7087</v>
      </c>
      <c r="F5952" s="272" t="s">
        <v>7087</v>
      </c>
      <c r="G5952" s="272">
        <v>100572</v>
      </c>
      <c r="H5952" s="272" t="s">
        <v>13247</v>
      </c>
      <c r="I5952" s="272" t="s">
        <v>145</v>
      </c>
      <c r="J5952" s="272" t="s">
        <v>7089</v>
      </c>
      <c r="K5952" s="273">
        <v>95.17</v>
      </c>
      <c r="L5952" s="272" t="s">
        <v>7090</v>
      </c>
    </row>
    <row r="5953" spans="1:12">
      <c r="A5953" s="272" t="s">
        <v>13166</v>
      </c>
      <c r="B5953" s="272" t="s">
        <v>13167</v>
      </c>
      <c r="C5953" s="272" t="s">
        <v>13228</v>
      </c>
      <c r="D5953" s="272" t="s">
        <v>13229</v>
      </c>
      <c r="E5953" s="273" t="s">
        <v>7087</v>
      </c>
      <c r="F5953" s="272" t="s">
        <v>7087</v>
      </c>
      <c r="G5953" s="272">
        <v>100573</v>
      </c>
      <c r="H5953" s="272" t="s">
        <v>13248</v>
      </c>
      <c r="I5953" s="272" t="s">
        <v>145</v>
      </c>
      <c r="J5953" s="272" t="s">
        <v>7089</v>
      </c>
      <c r="K5953" s="273">
        <v>83.86</v>
      </c>
      <c r="L5953" s="272" t="s">
        <v>7090</v>
      </c>
    </row>
    <row r="5954" spans="1:12">
      <c r="A5954" s="272" t="s">
        <v>13166</v>
      </c>
      <c r="B5954" s="272" t="s">
        <v>13167</v>
      </c>
      <c r="C5954" s="272" t="s">
        <v>13228</v>
      </c>
      <c r="D5954" s="272" t="s">
        <v>13229</v>
      </c>
      <c r="E5954" s="273" t="s">
        <v>7087</v>
      </c>
      <c r="F5954" s="272" t="s">
        <v>7087</v>
      </c>
      <c r="G5954" s="272">
        <v>100574</v>
      </c>
      <c r="H5954" s="272" t="s">
        <v>13249</v>
      </c>
      <c r="I5954" s="272" t="s">
        <v>145</v>
      </c>
      <c r="J5954" s="272" t="s">
        <v>7089</v>
      </c>
      <c r="K5954" s="273">
        <v>1.36</v>
      </c>
      <c r="L5954" s="272" t="s">
        <v>7090</v>
      </c>
    </row>
    <row r="5955" spans="1:12">
      <c r="A5955" s="272" t="s">
        <v>13166</v>
      </c>
      <c r="B5955" s="272" t="s">
        <v>13167</v>
      </c>
      <c r="C5955" s="272" t="s">
        <v>13228</v>
      </c>
      <c r="D5955" s="272" t="s">
        <v>13229</v>
      </c>
      <c r="E5955" s="273" t="s">
        <v>7087</v>
      </c>
      <c r="F5955" s="272" t="s">
        <v>7087</v>
      </c>
      <c r="G5955" s="272">
        <v>100575</v>
      </c>
      <c r="H5955" s="272" t="s">
        <v>13250</v>
      </c>
      <c r="I5955" s="272" t="s">
        <v>38</v>
      </c>
      <c r="J5955" s="272" t="s">
        <v>7089</v>
      </c>
      <c r="K5955" s="273">
        <v>0.13</v>
      </c>
      <c r="L5955" s="272" t="s">
        <v>7090</v>
      </c>
    </row>
    <row r="5956" spans="1:12">
      <c r="A5956" s="272" t="s">
        <v>13166</v>
      </c>
      <c r="B5956" s="272" t="s">
        <v>13167</v>
      </c>
      <c r="C5956" s="272" t="s">
        <v>13228</v>
      </c>
      <c r="D5956" s="272" t="s">
        <v>13229</v>
      </c>
      <c r="E5956" s="273" t="s">
        <v>7087</v>
      </c>
      <c r="F5956" s="272" t="s">
        <v>7087</v>
      </c>
      <c r="G5956" s="272">
        <v>101767</v>
      </c>
      <c r="H5956" s="272" t="s">
        <v>13251</v>
      </c>
      <c r="I5956" s="272" t="s">
        <v>145</v>
      </c>
      <c r="J5956" s="272" t="s">
        <v>7089</v>
      </c>
      <c r="K5956" s="273">
        <v>27.02</v>
      </c>
      <c r="L5956" s="272" t="s">
        <v>7090</v>
      </c>
    </row>
    <row r="5957" spans="1:12">
      <c r="A5957" s="272" t="s">
        <v>13166</v>
      </c>
      <c r="B5957" s="272" t="s">
        <v>13167</v>
      </c>
      <c r="C5957" s="272" t="s">
        <v>13228</v>
      </c>
      <c r="D5957" s="272" t="s">
        <v>13229</v>
      </c>
      <c r="E5957" s="273" t="s">
        <v>7087</v>
      </c>
      <c r="F5957" s="272" t="s">
        <v>7087</v>
      </c>
      <c r="G5957" s="272">
        <v>101768</v>
      </c>
      <c r="H5957" s="272" t="s">
        <v>13252</v>
      </c>
      <c r="I5957" s="272" t="s">
        <v>145</v>
      </c>
      <c r="J5957" s="272" t="s">
        <v>7089</v>
      </c>
      <c r="K5957" s="273">
        <v>23.33</v>
      </c>
      <c r="L5957" s="272" t="s">
        <v>7090</v>
      </c>
    </row>
    <row r="5958" spans="1:12">
      <c r="A5958" s="272" t="s">
        <v>13166</v>
      </c>
      <c r="B5958" s="272" t="s">
        <v>13167</v>
      </c>
      <c r="C5958" s="272" t="s">
        <v>13253</v>
      </c>
      <c r="D5958" s="272" t="s">
        <v>13254</v>
      </c>
      <c r="E5958" s="273" t="s">
        <v>7087</v>
      </c>
      <c r="F5958" s="272" t="s">
        <v>7087</v>
      </c>
      <c r="G5958" s="272">
        <v>92391</v>
      </c>
      <c r="H5958" s="272" t="s">
        <v>13255</v>
      </c>
      <c r="I5958" s="272" t="s">
        <v>38</v>
      </c>
      <c r="J5958" s="272" t="s">
        <v>7089</v>
      </c>
      <c r="K5958" s="273">
        <v>60.43</v>
      </c>
      <c r="L5958" s="272" t="s">
        <v>7090</v>
      </c>
    </row>
    <row r="5959" spans="1:12">
      <c r="A5959" s="272" t="s">
        <v>13166</v>
      </c>
      <c r="B5959" s="272" t="s">
        <v>13167</v>
      </c>
      <c r="C5959" s="272" t="s">
        <v>13253</v>
      </c>
      <c r="D5959" s="272" t="s">
        <v>13254</v>
      </c>
      <c r="E5959" s="273" t="s">
        <v>7087</v>
      </c>
      <c r="F5959" s="272" t="s">
        <v>7087</v>
      </c>
      <c r="G5959" s="272">
        <v>92392</v>
      </c>
      <c r="H5959" s="272" t="s">
        <v>13256</v>
      </c>
      <c r="I5959" s="272" t="s">
        <v>38</v>
      </c>
      <c r="J5959" s="272" t="s">
        <v>7089</v>
      </c>
      <c r="K5959" s="273">
        <v>124.17</v>
      </c>
      <c r="L5959" s="272" t="s">
        <v>7090</v>
      </c>
    </row>
    <row r="5960" spans="1:12">
      <c r="A5960" s="272" t="s">
        <v>13166</v>
      </c>
      <c r="B5960" s="272" t="s">
        <v>13167</v>
      </c>
      <c r="C5960" s="272" t="s">
        <v>13253</v>
      </c>
      <c r="D5960" s="272" t="s">
        <v>13254</v>
      </c>
      <c r="E5960" s="273" t="s">
        <v>7087</v>
      </c>
      <c r="F5960" s="272" t="s">
        <v>7087</v>
      </c>
      <c r="G5960" s="272">
        <v>92393</v>
      </c>
      <c r="H5960" s="272" t="s">
        <v>13257</v>
      </c>
      <c r="I5960" s="272" t="s">
        <v>38</v>
      </c>
      <c r="J5960" s="272" t="s">
        <v>7089</v>
      </c>
      <c r="K5960" s="273">
        <v>59.61</v>
      </c>
      <c r="L5960" s="272" t="s">
        <v>7090</v>
      </c>
    </row>
    <row r="5961" spans="1:12">
      <c r="A5961" s="272" t="s">
        <v>13166</v>
      </c>
      <c r="B5961" s="272" t="s">
        <v>13167</v>
      </c>
      <c r="C5961" s="272" t="s">
        <v>13253</v>
      </c>
      <c r="D5961" s="272" t="s">
        <v>13254</v>
      </c>
      <c r="E5961" s="273" t="s">
        <v>7087</v>
      </c>
      <c r="F5961" s="272" t="s">
        <v>7087</v>
      </c>
      <c r="G5961" s="272">
        <v>92394</v>
      </c>
      <c r="H5961" s="272" t="s">
        <v>13258</v>
      </c>
      <c r="I5961" s="272" t="s">
        <v>38</v>
      </c>
      <c r="J5961" s="272" t="s">
        <v>7089</v>
      </c>
      <c r="K5961" s="273">
        <v>74.13</v>
      </c>
      <c r="L5961" s="272" t="s">
        <v>7090</v>
      </c>
    </row>
    <row r="5962" spans="1:12">
      <c r="A5962" s="272" t="s">
        <v>13166</v>
      </c>
      <c r="B5962" s="272" t="s">
        <v>13167</v>
      </c>
      <c r="C5962" s="272" t="s">
        <v>13253</v>
      </c>
      <c r="D5962" s="272" t="s">
        <v>13254</v>
      </c>
      <c r="E5962" s="273" t="s">
        <v>7087</v>
      </c>
      <c r="F5962" s="272" t="s">
        <v>7087</v>
      </c>
      <c r="G5962" s="272">
        <v>92395</v>
      </c>
      <c r="H5962" s="272" t="s">
        <v>13259</v>
      </c>
      <c r="I5962" s="272" t="s">
        <v>38</v>
      </c>
      <c r="J5962" s="272" t="s">
        <v>7089</v>
      </c>
      <c r="K5962" s="273">
        <v>89.06</v>
      </c>
      <c r="L5962" s="272" t="s">
        <v>7090</v>
      </c>
    </row>
    <row r="5963" spans="1:12">
      <c r="A5963" s="272" t="s">
        <v>13166</v>
      </c>
      <c r="B5963" s="272" t="s">
        <v>13167</v>
      </c>
      <c r="C5963" s="272" t="s">
        <v>13253</v>
      </c>
      <c r="D5963" s="272" t="s">
        <v>13254</v>
      </c>
      <c r="E5963" s="273" t="s">
        <v>7087</v>
      </c>
      <c r="F5963" s="272" t="s">
        <v>7087</v>
      </c>
      <c r="G5963" s="272">
        <v>92396</v>
      </c>
      <c r="H5963" s="272" t="s">
        <v>13260</v>
      </c>
      <c r="I5963" s="272" t="s">
        <v>38</v>
      </c>
      <c r="J5963" s="272" t="s">
        <v>7089</v>
      </c>
      <c r="K5963" s="273">
        <v>72.56</v>
      </c>
      <c r="L5963" s="272" t="s">
        <v>7090</v>
      </c>
    </row>
    <row r="5964" spans="1:12">
      <c r="A5964" s="272" t="s">
        <v>13166</v>
      </c>
      <c r="B5964" s="272" t="s">
        <v>13167</v>
      </c>
      <c r="C5964" s="272" t="s">
        <v>13253</v>
      </c>
      <c r="D5964" s="272" t="s">
        <v>13254</v>
      </c>
      <c r="E5964" s="273" t="s">
        <v>7087</v>
      </c>
      <c r="F5964" s="272" t="s">
        <v>7087</v>
      </c>
      <c r="G5964" s="272">
        <v>92397</v>
      </c>
      <c r="H5964" s="272" t="s">
        <v>13261</v>
      </c>
      <c r="I5964" s="272" t="s">
        <v>38</v>
      </c>
      <c r="J5964" s="272" t="s">
        <v>7089</v>
      </c>
      <c r="K5964" s="273">
        <v>63.09</v>
      </c>
      <c r="L5964" s="272" t="s">
        <v>7090</v>
      </c>
    </row>
    <row r="5965" spans="1:12">
      <c r="A5965" s="272" t="s">
        <v>13166</v>
      </c>
      <c r="B5965" s="272" t="s">
        <v>13167</v>
      </c>
      <c r="C5965" s="272" t="s">
        <v>13253</v>
      </c>
      <c r="D5965" s="272" t="s">
        <v>13254</v>
      </c>
      <c r="E5965" s="273" t="s">
        <v>7087</v>
      </c>
      <c r="F5965" s="272" t="s">
        <v>7087</v>
      </c>
      <c r="G5965" s="272">
        <v>92398</v>
      </c>
      <c r="H5965" s="272" t="s">
        <v>13262</v>
      </c>
      <c r="I5965" s="272" t="s">
        <v>38</v>
      </c>
      <c r="J5965" s="272" t="s">
        <v>7089</v>
      </c>
      <c r="K5965" s="273">
        <v>78.489999999999995</v>
      </c>
      <c r="L5965" s="272" t="s">
        <v>7090</v>
      </c>
    </row>
    <row r="5966" spans="1:12">
      <c r="A5966" s="272" t="s">
        <v>13166</v>
      </c>
      <c r="B5966" s="272" t="s">
        <v>13167</v>
      </c>
      <c r="C5966" s="272" t="s">
        <v>13253</v>
      </c>
      <c r="D5966" s="272" t="s">
        <v>13254</v>
      </c>
      <c r="E5966" s="273" t="s">
        <v>7087</v>
      </c>
      <c r="F5966" s="272" t="s">
        <v>7087</v>
      </c>
      <c r="G5966" s="272">
        <v>92400</v>
      </c>
      <c r="H5966" s="272" t="s">
        <v>13263</v>
      </c>
      <c r="I5966" s="272" t="s">
        <v>38</v>
      </c>
      <c r="J5966" s="272" t="s">
        <v>7089</v>
      </c>
      <c r="K5966" s="273">
        <v>92.1</v>
      </c>
      <c r="L5966" s="272" t="s">
        <v>7090</v>
      </c>
    </row>
    <row r="5967" spans="1:12">
      <c r="A5967" s="272" t="s">
        <v>13166</v>
      </c>
      <c r="B5967" s="272" t="s">
        <v>13167</v>
      </c>
      <c r="C5967" s="272" t="s">
        <v>13253</v>
      </c>
      <c r="D5967" s="272" t="s">
        <v>13254</v>
      </c>
      <c r="E5967" s="273" t="s">
        <v>7087</v>
      </c>
      <c r="F5967" s="272" t="s">
        <v>7087</v>
      </c>
      <c r="G5967" s="272">
        <v>92402</v>
      </c>
      <c r="H5967" s="272" t="s">
        <v>13264</v>
      </c>
      <c r="I5967" s="272" t="s">
        <v>38</v>
      </c>
      <c r="J5967" s="272" t="s">
        <v>7089</v>
      </c>
      <c r="K5967" s="273">
        <v>70.55</v>
      </c>
      <c r="L5967" s="272" t="s">
        <v>7090</v>
      </c>
    </row>
    <row r="5968" spans="1:12">
      <c r="A5968" s="272" t="s">
        <v>13166</v>
      </c>
      <c r="B5968" s="272" t="s">
        <v>13167</v>
      </c>
      <c r="C5968" s="272" t="s">
        <v>13253</v>
      </c>
      <c r="D5968" s="272" t="s">
        <v>13254</v>
      </c>
      <c r="E5968" s="273" t="s">
        <v>7087</v>
      </c>
      <c r="F5968" s="272" t="s">
        <v>7087</v>
      </c>
      <c r="G5968" s="272">
        <v>92403</v>
      </c>
      <c r="H5968" s="272" t="s">
        <v>13265</v>
      </c>
      <c r="I5968" s="272" t="s">
        <v>38</v>
      </c>
      <c r="J5968" s="272" t="s">
        <v>7089</v>
      </c>
      <c r="K5968" s="273">
        <v>60.79</v>
      </c>
      <c r="L5968" s="272" t="s">
        <v>7090</v>
      </c>
    </row>
    <row r="5969" spans="1:12">
      <c r="A5969" s="272" t="s">
        <v>13166</v>
      </c>
      <c r="B5969" s="272" t="s">
        <v>13167</v>
      </c>
      <c r="C5969" s="272" t="s">
        <v>13253</v>
      </c>
      <c r="D5969" s="272" t="s">
        <v>13254</v>
      </c>
      <c r="E5969" s="273" t="s">
        <v>7087</v>
      </c>
      <c r="F5969" s="272" t="s">
        <v>7087</v>
      </c>
      <c r="G5969" s="272">
        <v>92404</v>
      </c>
      <c r="H5969" s="272" t="s">
        <v>13266</v>
      </c>
      <c r="I5969" s="272" t="s">
        <v>38</v>
      </c>
      <c r="J5969" s="272" t="s">
        <v>7089</v>
      </c>
      <c r="K5969" s="273">
        <v>76.180000000000007</v>
      </c>
      <c r="L5969" s="272" t="s">
        <v>7090</v>
      </c>
    </row>
    <row r="5970" spans="1:12">
      <c r="A5970" s="272" t="s">
        <v>13166</v>
      </c>
      <c r="B5970" s="272" t="s">
        <v>13167</v>
      </c>
      <c r="C5970" s="272" t="s">
        <v>13253</v>
      </c>
      <c r="D5970" s="272" t="s">
        <v>13254</v>
      </c>
      <c r="E5970" s="273" t="s">
        <v>7087</v>
      </c>
      <c r="F5970" s="272" t="s">
        <v>7087</v>
      </c>
      <c r="G5970" s="272">
        <v>92406</v>
      </c>
      <c r="H5970" s="272" t="s">
        <v>13267</v>
      </c>
      <c r="I5970" s="272" t="s">
        <v>38</v>
      </c>
      <c r="J5970" s="272" t="s">
        <v>7089</v>
      </c>
      <c r="K5970" s="273">
        <v>91.36</v>
      </c>
      <c r="L5970" s="272" t="s">
        <v>7090</v>
      </c>
    </row>
    <row r="5971" spans="1:12">
      <c r="A5971" s="272" t="s">
        <v>13166</v>
      </c>
      <c r="B5971" s="272" t="s">
        <v>13167</v>
      </c>
      <c r="C5971" s="272" t="s">
        <v>13253</v>
      </c>
      <c r="D5971" s="272" t="s">
        <v>13254</v>
      </c>
      <c r="E5971" s="273" t="s">
        <v>7087</v>
      </c>
      <c r="F5971" s="272" t="s">
        <v>7087</v>
      </c>
      <c r="G5971" s="272">
        <v>93679</v>
      </c>
      <c r="H5971" s="272" t="s">
        <v>13268</v>
      </c>
      <c r="I5971" s="272" t="s">
        <v>38</v>
      </c>
      <c r="J5971" s="272" t="s">
        <v>7089</v>
      </c>
      <c r="K5971" s="273">
        <v>80.31</v>
      </c>
      <c r="L5971" s="272" t="s">
        <v>7090</v>
      </c>
    </row>
    <row r="5972" spans="1:12">
      <c r="A5972" s="272" t="s">
        <v>13166</v>
      </c>
      <c r="B5972" s="272" t="s">
        <v>13167</v>
      </c>
      <c r="C5972" s="272" t="s">
        <v>13253</v>
      </c>
      <c r="D5972" s="272" t="s">
        <v>13254</v>
      </c>
      <c r="E5972" s="273" t="s">
        <v>7087</v>
      </c>
      <c r="F5972" s="272" t="s">
        <v>7087</v>
      </c>
      <c r="G5972" s="272">
        <v>93680</v>
      </c>
      <c r="H5972" s="272" t="s">
        <v>13269</v>
      </c>
      <c r="I5972" s="272" t="s">
        <v>38</v>
      </c>
      <c r="J5972" s="272" t="s">
        <v>7089</v>
      </c>
      <c r="K5972" s="273">
        <v>70.64</v>
      </c>
      <c r="L5972" s="272" t="s">
        <v>7090</v>
      </c>
    </row>
    <row r="5973" spans="1:12">
      <c r="A5973" s="272" t="s">
        <v>13166</v>
      </c>
      <c r="B5973" s="272" t="s">
        <v>13167</v>
      </c>
      <c r="C5973" s="272" t="s">
        <v>13253</v>
      </c>
      <c r="D5973" s="272" t="s">
        <v>13254</v>
      </c>
      <c r="E5973" s="273" t="s">
        <v>7087</v>
      </c>
      <c r="F5973" s="272" t="s">
        <v>7087</v>
      </c>
      <c r="G5973" s="272">
        <v>93681</v>
      </c>
      <c r="H5973" s="272" t="s">
        <v>13270</v>
      </c>
      <c r="I5973" s="272" t="s">
        <v>38</v>
      </c>
      <c r="J5973" s="272" t="s">
        <v>7089</v>
      </c>
      <c r="K5973" s="273">
        <v>84.54</v>
      </c>
      <c r="L5973" s="272" t="s">
        <v>7090</v>
      </c>
    </row>
    <row r="5974" spans="1:12">
      <c r="A5974" s="272" t="s">
        <v>13166</v>
      </c>
      <c r="B5974" s="272" t="s">
        <v>13167</v>
      </c>
      <c r="C5974" s="272" t="s">
        <v>13253</v>
      </c>
      <c r="D5974" s="272" t="s">
        <v>13254</v>
      </c>
      <c r="E5974" s="273" t="s">
        <v>7087</v>
      </c>
      <c r="F5974" s="272" t="s">
        <v>7087</v>
      </c>
      <c r="G5974" s="272">
        <v>97104</v>
      </c>
      <c r="H5974" s="272" t="s">
        <v>13271</v>
      </c>
      <c r="I5974" s="272" t="s">
        <v>38</v>
      </c>
      <c r="J5974" s="272" t="s">
        <v>7089</v>
      </c>
      <c r="K5974" s="273">
        <v>132.74</v>
      </c>
      <c r="L5974" s="272" t="s">
        <v>7090</v>
      </c>
    </row>
    <row r="5975" spans="1:12">
      <c r="A5975" s="272" t="s">
        <v>13166</v>
      </c>
      <c r="B5975" s="272" t="s">
        <v>13167</v>
      </c>
      <c r="C5975" s="272" t="s">
        <v>13253</v>
      </c>
      <c r="D5975" s="272" t="s">
        <v>13254</v>
      </c>
      <c r="E5975" s="273" t="s">
        <v>7087</v>
      </c>
      <c r="F5975" s="272" t="s">
        <v>7087</v>
      </c>
      <c r="G5975" s="272">
        <v>97105</v>
      </c>
      <c r="H5975" s="272" t="s">
        <v>13272</v>
      </c>
      <c r="I5975" s="272" t="s">
        <v>38</v>
      </c>
      <c r="J5975" s="272" t="s">
        <v>7089</v>
      </c>
      <c r="K5975" s="273">
        <v>149.71</v>
      </c>
      <c r="L5975" s="272" t="s">
        <v>7090</v>
      </c>
    </row>
    <row r="5976" spans="1:12">
      <c r="A5976" s="272" t="s">
        <v>13166</v>
      </c>
      <c r="B5976" s="272" t="s">
        <v>13167</v>
      </c>
      <c r="C5976" s="272" t="s">
        <v>13253</v>
      </c>
      <c r="D5976" s="272" t="s">
        <v>13254</v>
      </c>
      <c r="E5976" s="273" t="s">
        <v>7087</v>
      </c>
      <c r="F5976" s="272" t="s">
        <v>7087</v>
      </c>
      <c r="G5976" s="272">
        <v>97106</v>
      </c>
      <c r="H5976" s="272" t="s">
        <v>13273</v>
      </c>
      <c r="I5976" s="272" t="s">
        <v>38</v>
      </c>
      <c r="J5976" s="272" t="s">
        <v>7089</v>
      </c>
      <c r="K5976" s="273">
        <v>166.05</v>
      </c>
      <c r="L5976" s="272" t="s">
        <v>7090</v>
      </c>
    </row>
    <row r="5977" spans="1:12">
      <c r="A5977" s="272" t="s">
        <v>13166</v>
      </c>
      <c r="B5977" s="272" t="s">
        <v>13167</v>
      </c>
      <c r="C5977" s="272" t="s">
        <v>13253</v>
      </c>
      <c r="D5977" s="272" t="s">
        <v>13254</v>
      </c>
      <c r="E5977" s="273" t="s">
        <v>7087</v>
      </c>
      <c r="F5977" s="272" t="s">
        <v>7087</v>
      </c>
      <c r="G5977" s="272">
        <v>97107</v>
      </c>
      <c r="H5977" s="272" t="s">
        <v>13274</v>
      </c>
      <c r="I5977" s="272" t="s">
        <v>38</v>
      </c>
      <c r="J5977" s="272" t="s">
        <v>7089</v>
      </c>
      <c r="K5977" s="273">
        <v>188.93</v>
      </c>
      <c r="L5977" s="272" t="s">
        <v>7090</v>
      </c>
    </row>
    <row r="5978" spans="1:12">
      <c r="A5978" s="272" t="s">
        <v>13166</v>
      </c>
      <c r="B5978" s="272" t="s">
        <v>13167</v>
      </c>
      <c r="C5978" s="272" t="s">
        <v>13253</v>
      </c>
      <c r="D5978" s="272" t="s">
        <v>13254</v>
      </c>
      <c r="E5978" s="273" t="s">
        <v>7087</v>
      </c>
      <c r="F5978" s="272" t="s">
        <v>7087</v>
      </c>
      <c r="G5978" s="272">
        <v>97108</v>
      </c>
      <c r="H5978" s="272" t="s">
        <v>13275</v>
      </c>
      <c r="I5978" s="272" t="s">
        <v>38</v>
      </c>
      <c r="J5978" s="272" t="s">
        <v>7089</v>
      </c>
      <c r="K5978" s="273">
        <v>216.16</v>
      </c>
      <c r="L5978" s="272" t="s">
        <v>7090</v>
      </c>
    </row>
    <row r="5979" spans="1:12">
      <c r="A5979" s="272" t="s">
        <v>13166</v>
      </c>
      <c r="B5979" s="272" t="s">
        <v>13167</v>
      </c>
      <c r="C5979" s="272" t="s">
        <v>13253</v>
      </c>
      <c r="D5979" s="272" t="s">
        <v>13254</v>
      </c>
      <c r="E5979" s="273" t="s">
        <v>7087</v>
      </c>
      <c r="F5979" s="272" t="s">
        <v>7087</v>
      </c>
      <c r="G5979" s="272">
        <v>97109</v>
      </c>
      <c r="H5979" s="272" t="s">
        <v>13276</v>
      </c>
      <c r="I5979" s="272" t="s">
        <v>38</v>
      </c>
      <c r="J5979" s="272" t="s">
        <v>7089</v>
      </c>
      <c r="K5979" s="273">
        <v>239.09</v>
      </c>
      <c r="L5979" s="272" t="s">
        <v>7090</v>
      </c>
    </row>
    <row r="5980" spans="1:12">
      <c r="A5980" s="272" t="s">
        <v>13166</v>
      </c>
      <c r="B5980" s="272" t="s">
        <v>13167</v>
      </c>
      <c r="C5980" s="272" t="s">
        <v>13253</v>
      </c>
      <c r="D5980" s="272" t="s">
        <v>13254</v>
      </c>
      <c r="E5980" s="273" t="s">
        <v>7087</v>
      </c>
      <c r="F5980" s="272" t="s">
        <v>7087</v>
      </c>
      <c r="G5980" s="272">
        <v>97111</v>
      </c>
      <c r="H5980" s="272" t="s">
        <v>13277</v>
      </c>
      <c r="I5980" s="272" t="s">
        <v>38</v>
      </c>
      <c r="J5980" s="272" t="s">
        <v>7089</v>
      </c>
      <c r="K5980" s="273">
        <v>283.13</v>
      </c>
      <c r="L5980" s="272" t="s">
        <v>7090</v>
      </c>
    </row>
    <row r="5981" spans="1:12">
      <c r="A5981" s="272" t="s">
        <v>13166</v>
      </c>
      <c r="B5981" s="272" t="s">
        <v>13167</v>
      </c>
      <c r="C5981" s="272" t="s">
        <v>13253</v>
      </c>
      <c r="D5981" s="272" t="s">
        <v>13254</v>
      </c>
      <c r="E5981" s="273" t="s">
        <v>7087</v>
      </c>
      <c r="F5981" s="272" t="s">
        <v>7087</v>
      </c>
      <c r="G5981" s="272">
        <v>97112</v>
      </c>
      <c r="H5981" s="272" t="s">
        <v>13278</v>
      </c>
      <c r="I5981" s="272" t="s">
        <v>38</v>
      </c>
      <c r="J5981" s="272" t="s">
        <v>7089</v>
      </c>
      <c r="K5981" s="273">
        <v>241.87</v>
      </c>
      <c r="L5981" s="272" t="s">
        <v>7090</v>
      </c>
    </row>
    <row r="5982" spans="1:12">
      <c r="A5982" s="272" t="s">
        <v>13166</v>
      </c>
      <c r="B5982" s="272" t="s">
        <v>13167</v>
      </c>
      <c r="C5982" s="272" t="s">
        <v>13253</v>
      </c>
      <c r="D5982" s="272" t="s">
        <v>13254</v>
      </c>
      <c r="E5982" s="273" t="s">
        <v>7087</v>
      </c>
      <c r="F5982" s="272" t="s">
        <v>7087</v>
      </c>
      <c r="G5982" s="272">
        <v>97113</v>
      </c>
      <c r="H5982" s="272" t="s">
        <v>13279</v>
      </c>
      <c r="I5982" s="272" t="s">
        <v>38</v>
      </c>
      <c r="J5982" s="272" t="s">
        <v>7147</v>
      </c>
      <c r="K5982" s="273">
        <v>3.16</v>
      </c>
      <c r="L5982" s="272" t="s">
        <v>7090</v>
      </c>
    </row>
    <row r="5983" spans="1:12">
      <c r="A5983" s="272" t="s">
        <v>13166</v>
      </c>
      <c r="B5983" s="272" t="s">
        <v>13167</v>
      </c>
      <c r="C5983" s="272" t="s">
        <v>13253</v>
      </c>
      <c r="D5983" s="272" t="s">
        <v>13254</v>
      </c>
      <c r="E5983" s="273" t="s">
        <v>7087</v>
      </c>
      <c r="F5983" s="272" t="s">
        <v>7087</v>
      </c>
      <c r="G5983" s="272">
        <v>97114</v>
      </c>
      <c r="H5983" s="272" t="s">
        <v>13280</v>
      </c>
      <c r="I5983" s="272" t="s">
        <v>261</v>
      </c>
      <c r="J5983" s="272" t="s">
        <v>7147</v>
      </c>
      <c r="K5983" s="273">
        <v>0.34</v>
      </c>
      <c r="L5983" s="272" t="s">
        <v>7090</v>
      </c>
    </row>
    <row r="5984" spans="1:12">
      <c r="A5984" s="272" t="s">
        <v>13166</v>
      </c>
      <c r="B5984" s="272" t="s">
        <v>13167</v>
      </c>
      <c r="C5984" s="272" t="s">
        <v>13253</v>
      </c>
      <c r="D5984" s="272" t="s">
        <v>13254</v>
      </c>
      <c r="E5984" s="273" t="s">
        <v>7087</v>
      </c>
      <c r="F5984" s="272" t="s">
        <v>7087</v>
      </c>
      <c r="G5984" s="272">
        <v>97115</v>
      </c>
      <c r="H5984" s="272" t="s">
        <v>13281</v>
      </c>
      <c r="I5984" s="272" t="s">
        <v>349</v>
      </c>
      <c r="J5984" s="272" t="s">
        <v>7147</v>
      </c>
      <c r="K5984" s="273">
        <v>58.83</v>
      </c>
      <c r="L5984" s="272" t="s">
        <v>7090</v>
      </c>
    </row>
    <row r="5985" spans="1:12">
      <c r="A5985" s="272" t="s">
        <v>13166</v>
      </c>
      <c r="B5985" s="272" t="s">
        <v>13167</v>
      </c>
      <c r="C5985" s="272" t="s">
        <v>13253</v>
      </c>
      <c r="D5985" s="272" t="s">
        <v>13254</v>
      </c>
      <c r="E5985" s="273" t="s">
        <v>7087</v>
      </c>
      <c r="F5985" s="272" t="s">
        <v>7087</v>
      </c>
      <c r="G5985" s="272">
        <v>97116</v>
      </c>
      <c r="H5985" s="272" t="s">
        <v>13282</v>
      </c>
      <c r="I5985" s="272" t="s">
        <v>349</v>
      </c>
      <c r="J5985" s="272" t="s">
        <v>7147</v>
      </c>
      <c r="K5985" s="273">
        <v>23.81</v>
      </c>
      <c r="L5985" s="272" t="s">
        <v>7090</v>
      </c>
    </row>
    <row r="5986" spans="1:12">
      <c r="A5986" s="272" t="s">
        <v>13166</v>
      </c>
      <c r="B5986" s="272" t="s">
        <v>13167</v>
      </c>
      <c r="C5986" s="272" t="s">
        <v>13253</v>
      </c>
      <c r="D5986" s="272" t="s">
        <v>13254</v>
      </c>
      <c r="E5986" s="273" t="s">
        <v>7087</v>
      </c>
      <c r="F5986" s="272" t="s">
        <v>7087</v>
      </c>
      <c r="G5986" s="272">
        <v>97117</v>
      </c>
      <c r="H5986" s="272" t="s">
        <v>13283</v>
      </c>
      <c r="I5986" s="272" t="s">
        <v>349</v>
      </c>
      <c r="J5986" s="272" t="s">
        <v>7147</v>
      </c>
      <c r="K5986" s="273">
        <v>21.08</v>
      </c>
      <c r="L5986" s="272" t="s">
        <v>7090</v>
      </c>
    </row>
    <row r="5987" spans="1:12">
      <c r="A5987" s="272" t="s">
        <v>13166</v>
      </c>
      <c r="B5987" s="272" t="s">
        <v>13167</v>
      </c>
      <c r="C5987" s="272" t="s">
        <v>13253</v>
      </c>
      <c r="D5987" s="272" t="s">
        <v>13254</v>
      </c>
      <c r="E5987" s="273" t="s">
        <v>7087</v>
      </c>
      <c r="F5987" s="272" t="s">
        <v>7087</v>
      </c>
      <c r="G5987" s="272">
        <v>97118</v>
      </c>
      <c r="H5987" s="272" t="s">
        <v>13284</v>
      </c>
      <c r="I5987" s="272" t="s">
        <v>349</v>
      </c>
      <c r="J5987" s="272" t="s">
        <v>7147</v>
      </c>
      <c r="K5987" s="273">
        <v>17.62</v>
      </c>
      <c r="L5987" s="272" t="s">
        <v>7090</v>
      </c>
    </row>
    <row r="5988" spans="1:12">
      <c r="A5988" s="272" t="s">
        <v>13166</v>
      </c>
      <c r="B5988" s="272" t="s">
        <v>13167</v>
      </c>
      <c r="C5988" s="272" t="s">
        <v>13253</v>
      </c>
      <c r="D5988" s="272" t="s">
        <v>13254</v>
      </c>
      <c r="E5988" s="273" t="s">
        <v>7087</v>
      </c>
      <c r="F5988" s="272" t="s">
        <v>7087</v>
      </c>
      <c r="G5988" s="272">
        <v>97119</v>
      </c>
      <c r="H5988" s="272" t="s">
        <v>13285</v>
      </c>
      <c r="I5988" s="272" t="s">
        <v>349</v>
      </c>
      <c r="J5988" s="272" t="s">
        <v>7147</v>
      </c>
      <c r="K5988" s="273">
        <v>16.04</v>
      </c>
      <c r="L5988" s="272" t="s">
        <v>7090</v>
      </c>
    </row>
    <row r="5989" spans="1:12">
      <c r="A5989" s="272" t="s">
        <v>13166</v>
      </c>
      <c r="B5989" s="272" t="s">
        <v>13167</v>
      </c>
      <c r="C5989" s="272" t="s">
        <v>13253</v>
      </c>
      <c r="D5989" s="272" t="s">
        <v>13254</v>
      </c>
      <c r="E5989" s="273" t="s">
        <v>7087</v>
      </c>
      <c r="F5989" s="272" t="s">
        <v>7087</v>
      </c>
      <c r="G5989" s="272">
        <v>97120</v>
      </c>
      <c r="H5989" s="272" t="s">
        <v>13286</v>
      </c>
      <c r="I5989" s="272" t="s">
        <v>349</v>
      </c>
      <c r="J5989" s="272" t="s">
        <v>7147</v>
      </c>
      <c r="K5989" s="273">
        <v>10.3</v>
      </c>
      <c r="L5989" s="272" t="s">
        <v>7090</v>
      </c>
    </row>
    <row r="5990" spans="1:12">
      <c r="A5990" s="272" t="s">
        <v>13166</v>
      </c>
      <c r="B5990" s="272" t="s">
        <v>13167</v>
      </c>
      <c r="C5990" s="272" t="s">
        <v>13253</v>
      </c>
      <c r="D5990" s="272" t="s">
        <v>13254</v>
      </c>
      <c r="E5990" s="273" t="s">
        <v>7087</v>
      </c>
      <c r="F5990" s="272" t="s">
        <v>7087</v>
      </c>
      <c r="G5990" s="272">
        <v>101167</v>
      </c>
      <c r="H5990" s="272" t="s">
        <v>13287</v>
      </c>
      <c r="I5990" s="272" t="s">
        <v>38</v>
      </c>
      <c r="J5990" s="272" t="s">
        <v>7089</v>
      </c>
      <c r="K5990" s="273">
        <v>60.18</v>
      </c>
      <c r="L5990" s="272" t="s">
        <v>7090</v>
      </c>
    </row>
    <row r="5991" spans="1:12">
      <c r="A5991" s="272" t="s">
        <v>13166</v>
      </c>
      <c r="B5991" s="272" t="s">
        <v>13167</v>
      </c>
      <c r="C5991" s="272" t="s">
        <v>13253</v>
      </c>
      <c r="D5991" s="272" t="s">
        <v>13254</v>
      </c>
      <c r="E5991" s="273" t="s">
        <v>7087</v>
      </c>
      <c r="F5991" s="272" t="s">
        <v>7087</v>
      </c>
      <c r="G5991" s="272">
        <v>101169</v>
      </c>
      <c r="H5991" s="272" t="s">
        <v>13288</v>
      </c>
      <c r="I5991" s="272" t="s">
        <v>38</v>
      </c>
      <c r="J5991" s="272" t="s">
        <v>7089</v>
      </c>
      <c r="K5991" s="273">
        <v>74.150000000000006</v>
      </c>
      <c r="L5991" s="272" t="s">
        <v>7090</v>
      </c>
    </row>
    <row r="5992" spans="1:12">
      <c r="A5992" s="272" t="s">
        <v>13166</v>
      </c>
      <c r="B5992" s="272" t="s">
        <v>13167</v>
      </c>
      <c r="C5992" s="272" t="s">
        <v>13253</v>
      </c>
      <c r="D5992" s="272" t="s">
        <v>13254</v>
      </c>
      <c r="E5992" s="273" t="s">
        <v>7087</v>
      </c>
      <c r="F5992" s="272" t="s">
        <v>7087</v>
      </c>
      <c r="G5992" s="272">
        <v>101170</v>
      </c>
      <c r="H5992" s="272" t="s">
        <v>13289</v>
      </c>
      <c r="I5992" s="272" t="s">
        <v>38</v>
      </c>
      <c r="J5992" s="272" t="s">
        <v>7089</v>
      </c>
      <c r="K5992" s="273">
        <v>42.65</v>
      </c>
      <c r="L5992" s="272" t="s">
        <v>7090</v>
      </c>
    </row>
    <row r="5993" spans="1:12">
      <c r="A5993" s="272" t="s">
        <v>13166</v>
      </c>
      <c r="B5993" s="272" t="s">
        <v>13167</v>
      </c>
      <c r="C5993" s="272" t="s">
        <v>13253</v>
      </c>
      <c r="D5993" s="272" t="s">
        <v>13254</v>
      </c>
      <c r="E5993" s="273" t="s">
        <v>7087</v>
      </c>
      <c r="F5993" s="272" t="s">
        <v>7087</v>
      </c>
      <c r="G5993" s="272">
        <v>101172</v>
      </c>
      <c r="H5993" s="272" t="s">
        <v>13290</v>
      </c>
      <c r="I5993" s="272" t="s">
        <v>38</v>
      </c>
      <c r="J5993" s="272" t="s">
        <v>7089</v>
      </c>
      <c r="K5993" s="273">
        <v>67.290000000000006</v>
      </c>
      <c r="L5993" s="272" t="s">
        <v>7090</v>
      </c>
    </row>
    <row r="5994" spans="1:12">
      <c r="A5994" s="272" t="s">
        <v>13166</v>
      </c>
      <c r="B5994" s="272" t="s">
        <v>13167</v>
      </c>
      <c r="C5994" s="272" t="s">
        <v>13253</v>
      </c>
      <c r="D5994" s="272" t="s">
        <v>13254</v>
      </c>
      <c r="E5994" s="273" t="s">
        <v>7087</v>
      </c>
      <c r="F5994" s="272" t="s">
        <v>7087</v>
      </c>
      <c r="G5994" s="272">
        <v>103904</v>
      </c>
      <c r="H5994" s="272" t="s">
        <v>13291</v>
      </c>
      <c r="I5994" s="272" t="s">
        <v>38</v>
      </c>
      <c r="J5994" s="272" t="s">
        <v>7089</v>
      </c>
      <c r="K5994" s="273">
        <v>129.05000000000001</v>
      </c>
      <c r="L5994" s="272" t="s">
        <v>7090</v>
      </c>
    </row>
    <row r="5995" spans="1:12">
      <c r="A5995" s="272" t="s">
        <v>13166</v>
      </c>
      <c r="B5995" s="272" t="s">
        <v>13167</v>
      </c>
      <c r="C5995" s="272" t="s">
        <v>13253</v>
      </c>
      <c r="D5995" s="272" t="s">
        <v>13254</v>
      </c>
      <c r="E5995" s="273" t="s">
        <v>7087</v>
      </c>
      <c r="F5995" s="272" t="s">
        <v>7087</v>
      </c>
      <c r="G5995" s="272">
        <v>103905</v>
      </c>
      <c r="H5995" s="272" t="s">
        <v>13292</v>
      </c>
      <c r="I5995" s="272" t="s">
        <v>38</v>
      </c>
      <c r="J5995" s="272" t="s">
        <v>7089</v>
      </c>
      <c r="K5995" s="273">
        <v>135.93</v>
      </c>
      <c r="L5995" s="272" t="s">
        <v>7090</v>
      </c>
    </row>
    <row r="5996" spans="1:12">
      <c r="A5996" s="272" t="s">
        <v>13166</v>
      </c>
      <c r="B5996" s="272" t="s">
        <v>13167</v>
      </c>
      <c r="C5996" s="272" t="s">
        <v>13253</v>
      </c>
      <c r="D5996" s="272" t="s">
        <v>13254</v>
      </c>
      <c r="E5996" s="273" t="s">
        <v>7087</v>
      </c>
      <c r="F5996" s="272" t="s">
        <v>7087</v>
      </c>
      <c r="G5996" s="272">
        <v>103906</v>
      </c>
      <c r="H5996" s="272" t="s">
        <v>13293</v>
      </c>
      <c r="I5996" s="272" t="s">
        <v>38</v>
      </c>
      <c r="J5996" s="272" t="s">
        <v>7089</v>
      </c>
      <c r="K5996" s="273">
        <v>165.06</v>
      </c>
      <c r="L5996" s="272" t="s">
        <v>7090</v>
      </c>
    </row>
    <row r="5997" spans="1:12">
      <c r="A5997" s="272" t="s">
        <v>13166</v>
      </c>
      <c r="B5997" s="272" t="s">
        <v>13167</v>
      </c>
      <c r="C5997" s="272" t="s">
        <v>13253</v>
      </c>
      <c r="D5997" s="272" t="s">
        <v>13254</v>
      </c>
      <c r="E5997" s="273" t="s">
        <v>7087</v>
      </c>
      <c r="F5997" s="272" t="s">
        <v>7087</v>
      </c>
      <c r="G5997" s="272">
        <v>103907</v>
      </c>
      <c r="H5997" s="272" t="s">
        <v>13294</v>
      </c>
      <c r="I5997" s="272" t="s">
        <v>38</v>
      </c>
      <c r="J5997" s="272" t="s">
        <v>7089</v>
      </c>
      <c r="K5997" s="273">
        <v>142.4</v>
      </c>
      <c r="L5997" s="272" t="s">
        <v>7090</v>
      </c>
    </row>
    <row r="5998" spans="1:12">
      <c r="A5998" s="272" t="s">
        <v>13166</v>
      </c>
      <c r="B5998" s="272" t="s">
        <v>13167</v>
      </c>
      <c r="C5998" s="272" t="s">
        <v>13253</v>
      </c>
      <c r="D5998" s="272" t="s">
        <v>13254</v>
      </c>
      <c r="E5998" s="273" t="s">
        <v>7087</v>
      </c>
      <c r="F5998" s="272" t="s">
        <v>7087</v>
      </c>
      <c r="G5998" s="272">
        <v>103908</v>
      </c>
      <c r="H5998" s="272" t="s">
        <v>13295</v>
      </c>
      <c r="I5998" s="272" t="s">
        <v>38</v>
      </c>
      <c r="J5998" s="272" t="s">
        <v>7089</v>
      </c>
      <c r="K5998" s="273">
        <v>161.13</v>
      </c>
      <c r="L5998" s="272" t="s">
        <v>7090</v>
      </c>
    </row>
    <row r="5999" spans="1:12">
      <c r="A5999" s="272" t="s">
        <v>13166</v>
      </c>
      <c r="B5999" s="272" t="s">
        <v>13167</v>
      </c>
      <c r="C5999" s="272" t="s">
        <v>13253</v>
      </c>
      <c r="D5999" s="272" t="s">
        <v>13254</v>
      </c>
      <c r="E5999" s="273" t="s">
        <v>7087</v>
      </c>
      <c r="F5999" s="272" t="s">
        <v>7087</v>
      </c>
      <c r="G5999" s="272">
        <v>103909</v>
      </c>
      <c r="H5999" s="272" t="s">
        <v>13296</v>
      </c>
      <c r="I5999" s="272" t="s">
        <v>38</v>
      </c>
      <c r="J5999" s="272" t="s">
        <v>7089</v>
      </c>
      <c r="K5999" s="273">
        <v>183.4</v>
      </c>
      <c r="L5999" s="272" t="s">
        <v>7090</v>
      </c>
    </row>
    <row r="6000" spans="1:12">
      <c r="A6000" s="272" t="s">
        <v>13166</v>
      </c>
      <c r="B6000" s="272" t="s">
        <v>13167</v>
      </c>
      <c r="C6000" s="272" t="s">
        <v>13253</v>
      </c>
      <c r="D6000" s="272" t="s">
        <v>13254</v>
      </c>
      <c r="E6000" s="273" t="s">
        <v>7087</v>
      </c>
      <c r="F6000" s="272" t="s">
        <v>7087</v>
      </c>
      <c r="G6000" s="272">
        <v>103911</v>
      </c>
      <c r="H6000" s="272" t="s">
        <v>13297</v>
      </c>
      <c r="I6000" s="272" t="s">
        <v>38</v>
      </c>
      <c r="J6000" s="272" t="s">
        <v>7089</v>
      </c>
      <c r="K6000" s="273">
        <v>210.01</v>
      </c>
      <c r="L6000" s="272" t="s">
        <v>7090</v>
      </c>
    </row>
    <row r="6001" spans="1:12">
      <c r="A6001" s="272" t="s">
        <v>13166</v>
      </c>
      <c r="B6001" s="272" t="s">
        <v>13167</v>
      </c>
      <c r="C6001" s="272" t="s">
        <v>13253</v>
      </c>
      <c r="D6001" s="272" t="s">
        <v>13254</v>
      </c>
      <c r="E6001" s="273" t="s">
        <v>7087</v>
      </c>
      <c r="F6001" s="272" t="s">
        <v>7087</v>
      </c>
      <c r="G6001" s="272">
        <v>103912</v>
      </c>
      <c r="H6001" s="272" t="s">
        <v>13298</v>
      </c>
      <c r="I6001" s="272" t="s">
        <v>38</v>
      </c>
      <c r="J6001" s="272" t="s">
        <v>7089</v>
      </c>
      <c r="K6001" s="273">
        <v>232.33</v>
      </c>
      <c r="L6001" s="272" t="s">
        <v>7090</v>
      </c>
    </row>
    <row r="6002" spans="1:12">
      <c r="A6002" s="272" t="s">
        <v>13166</v>
      </c>
      <c r="B6002" s="272" t="s">
        <v>13167</v>
      </c>
      <c r="C6002" s="272" t="s">
        <v>13253</v>
      </c>
      <c r="D6002" s="272" t="s">
        <v>13254</v>
      </c>
      <c r="E6002" s="273" t="s">
        <v>7087</v>
      </c>
      <c r="F6002" s="272" t="s">
        <v>7087</v>
      </c>
      <c r="G6002" s="272">
        <v>103913</v>
      </c>
      <c r="H6002" s="272" t="s">
        <v>13299</v>
      </c>
      <c r="I6002" s="272" t="s">
        <v>38</v>
      </c>
      <c r="J6002" s="272" t="s">
        <v>7089</v>
      </c>
      <c r="K6002" s="273">
        <v>131.08000000000001</v>
      </c>
      <c r="L6002" s="272" t="s">
        <v>7090</v>
      </c>
    </row>
    <row r="6003" spans="1:12">
      <c r="A6003" s="272" t="s">
        <v>13166</v>
      </c>
      <c r="B6003" s="272" t="s">
        <v>13167</v>
      </c>
      <c r="C6003" s="272" t="s">
        <v>13253</v>
      </c>
      <c r="D6003" s="272" t="s">
        <v>13254</v>
      </c>
      <c r="E6003" s="273" t="s">
        <v>7087</v>
      </c>
      <c r="F6003" s="272" t="s">
        <v>7087</v>
      </c>
      <c r="G6003" s="272">
        <v>103914</v>
      </c>
      <c r="H6003" s="272" t="s">
        <v>13300</v>
      </c>
      <c r="I6003" s="272" t="s">
        <v>38</v>
      </c>
      <c r="J6003" s="272" t="s">
        <v>7089</v>
      </c>
      <c r="K6003" s="273">
        <v>152.38</v>
      </c>
      <c r="L6003" s="272" t="s">
        <v>7090</v>
      </c>
    </row>
    <row r="6004" spans="1:12">
      <c r="A6004" s="272" t="s">
        <v>13166</v>
      </c>
      <c r="B6004" s="272" t="s">
        <v>13167</v>
      </c>
      <c r="C6004" s="272" t="s">
        <v>13253</v>
      </c>
      <c r="D6004" s="272" t="s">
        <v>13254</v>
      </c>
      <c r="E6004" s="273" t="s">
        <v>7087</v>
      </c>
      <c r="F6004" s="272" t="s">
        <v>7087</v>
      </c>
      <c r="G6004" s="272">
        <v>103915</v>
      </c>
      <c r="H6004" s="272" t="s">
        <v>13301</v>
      </c>
      <c r="I6004" s="272" t="s">
        <v>38</v>
      </c>
      <c r="J6004" s="272" t="s">
        <v>7089</v>
      </c>
      <c r="K6004" s="273">
        <v>167.05</v>
      </c>
      <c r="L6004" s="272" t="s">
        <v>7090</v>
      </c>
    </row>
    <row r="6005" spans="1:12">
      <c r="A6005" s="272" t="s">
        <v>13166</v>
      </c>
      <c r="B6005" s="272" t="s">
        <v>13167</v>
      </c>
      <c r="C6005" s="272" t="s">
        <v>13253</v>
      </c>
      <c r="D6005" s="272" t="s">
        <v>13254</v>
      </c>
      <c r="E6005" s="273" t="s">
        <v>7087</v>
      </c>
      <c r="F6005" s="272" t="s">
        <v>7087</v>
      </c>
      <c r="G6005" s="272">
        <v>103916</v>
      </c>
      <c r="H6005" s="272" t="s">
        <v>13302</v>
      </c>
      <c r="I6005" s="272" t="s">
        <v>38</v>
      </c>
      <c r="J6005" s="272" t="s">
        <v>7089</v>
      </c>
      <c r="K6005" s="273">
        <v>190.04</v>
      </c>
      <c r="L6005" s="272" t="s">
        <v>7090</v>
      </c>
    </row>
    <row r="6006" spans="1:12">
      <c r="A6006" s="272" t="s">
        <v>13166</v>
      </c>
      <c r="B6006" s="272" t="s">
        <v>13167</v>
      </c>
      <c r="C6006" s="272" t="s">
        <v>13253</v>
      </c>
      <c r="D6006" s="272" t="s">
        <v>13254</v>
      </c>
      <c r="E6006" s="273" t="s">
        <v>7087</v>
      </c>
      <c r="F6006" s="272" t="s">
        <v>7087</v>
      </c>
      <c r="G6006" s="272">
        <v>103917</v>
      </c>
      <c r="H6006" s="272" t="s">
        <v>13303</v>
      </c>
      <c r="I6006" s="272" t="s">
        <v>38</v>
      </c>
      <c r="J6006" s="272" t="s">
        <v>7089</v>
      </c>
      <c r="K6006" s="273">
        <v>220.32</v>
      </c>
      <c r="L6006" s="272" t="s">
        <v>7090</v>
      </c>
    </row>
    <row r="6007" spans="1:12">
      <c r="A6007" s="272" t="s">
        <v>13166</v>
      </c>
      <c r="B6007" s="272" t="s">
        <v>13167</v>
      </c>
      <c r="C6007" s="272" t="s">
        <v>13253</v>
      </c>
      <c r="D6007" s="272" t="s">
        <v>13254</v>
      </c>
      <c r="E6007" s="273" t="s">
        <v>7087</v>
      </c>
      <c r="F6007" s="272" t="s">
        <v>7087</v>
      </c>
      <c r="G6007" s="272">
        <v>103918</v>
      </c>
      <c r="H6007" s="272" t="s">
        <v>13304</v>
      </c>
      <c r="I6007" s="272" t="s">
        <v>38</v>
      </c>
      <c r="J6007" s="272" t="s">
        <v>7089</v>
      </c>
      <c r="K6007" s="273">
        <v>231.92</v>
      </c>
      <c r="L6007" s="272" t="s">
        <v>7090</v>
      </c>
    </row>
    <row r="6008" spans="1:12">
      <c r="A6008" s="272" t="s">
        <v>13166</v>
      </c>
      <c r="B6008" s="272" t="s">
        <v>13167</v>
      </c>
      <c r="C6008" s="272" t="s">
        <v>13253</v>
      </c>
      <c r="D6008" s="272" t="s">
        <v>13254</v>
      </c>
      <c r="E6008" s="273" t="s">
        <v>7087</v>
      </c>
      <c r="F6008" s="272" t="s">
        <v>7087</v>
      </c>
      <c r="G6008" s="272">
        <v>104432</v>
      </c>
      <c r="H6008" s="272" t="s">
        <v>13305</v>
      </c>
      <c r="I6008" s="272" t="s">
        <v>38</v>
      </c>
      <c r="J6008" s="272" t="s">
        <v>7089</v>
      </c>
      <c r="K6008" s="273">
        <v>76.599999999999994</v>
      </c>
      <c r="L6008" s="272" t="s">
        <v>7090</v>
      </c>
    </row>
    <row r="6009" spans="1:12">
      <c r="A6009" s="272" t="s">
        <v>13166</v>
      </c>
      <c r="B6009" s="272" t="s">
        <v>13167</v>
      </c>
      <c r="C6009" s="272" t="s">
        <v>13253</v>
      </c>
      <c r="D6009" s="272" t="s">
        <v>13254</v>
      </c>
      <c r="E6009" s="273" t="s">
        <v>7087</v>
      </c>
      <c r="F6009" s="272" t="s">
        <v>7087</v>
      </c>
      <c r="G6009" s="272">
        <v>104433</v>
      </c>
      <c r="H6009" s="272" t="s">
        <v>13306</v>
      </c>
      <c r="I6009" s="272" t="s">
        <v>38</v>
      </c>
      <c r="J6009" s="272" t="s">
        <v>7089</v>
      </c>
      <c r="K6009" s="273">
        <v>66</v>
      </c>
      <c r="L6009" s="272" t="s">
        <v>7090</v>
      </c>
    </row>
    <row r="6010" spans="1:12">
      <c r="A6010" s="272" t="s">
        <v>13166</v>
      </c>
      <c r="B6010" s="272" t="s">
        <v>13167</v>
      </c>
      <c r="C6010" s="272" t="s">
        <v>13307</v>
      </c>
      <c r="D6010" s="272" t="s">
        <v>13308</v>
      </c>
      <c r="E6010" s="273" t="s">
        <v>7087</v>
      </c>
      <c r="F6010" s="272" t="s">
        <v>7087</v>
      </c>
      <c r="G6010" s="272">
        <v>103689</v>
      </c>
      <c r="H6010" s="272" t="s">
        <v>13309</v>
      </c>
      <c r="I6010" s="272" t="s">
        <v>38</v>
      </c>
      <c r="J6010" s="272" t="s">
        <v>7089</v>
      </c>
      <c r="K6010" s="273">
        <v>313.3</v>
      </c>
      <c r="L6010" s="272" t="s">
        <v>7090</v>
      </c>
    </row>
    <row r="6011" spans="1:12">
      <c r="A6011" s="272" t="s">
        <v>13166</v>
      </c>
      <c r="B6011" s="272" t="s">
        <v>13167</v>
      </c>
      <c r="C6011" s="272" t="s">
        <v>13307</v>
      </c>
      <c r="D6011" s="272" t="s">
        <v>13308</v>
      </c>
      <c r="E6011" s="273" t="s">
        <v>7087</v>
      </c>
      <c r="F6011" s="272" t="s">
        <v>7087</v>
      </c>
      <c r="G6011" s="272">
        <v>103694</v>
      </c>
      <c r="H6011" s="272" t="s">
        <v>13310</v>
      </c>
      <c r="I6011" s="272" t="s">
        <v>17</v>
      </c>
      <c r="J6011" s="272" t="s">
        <v>7147</v>
      </c>
      <c r="K6011" s="273">
        <v>107.55</v>
      </c>
      <c r="L6011" s="272" t="s">
        <v>7090</v>
      </c>
    </row>
    <row r="6012" spans="1:12">
      <c r="A6012" s="272" t="s">
        <v>13166</v>
      </c>
      <c r="B6012" s="272" t="s">
        <v>13167</v>
      </c>
      <c r="C6012" s="272" t="s">
        <v>13307</v>
      </c>
      <c r="D6012" s="272" t="s">
        <v>13308</v>
      </c>
      <c r="E6012" s="273" t="s">
        <v>7087</v>
      </c>
      <c r="F6012" s="272" t="s">
        <v>7087</v>
      </c>
      <c r="G6012" s="272">
        <v>103695</v>
      </c>
      <c r="H6012" s="272" t="s">
        <v>13311</v>
      </c>
      <c r="I6012" s="272" t="s">
        <v>17</v>
      </c>
      <c r="J6012" s="272" t="s">
        <v>7147</v>
      </c>
      <c r="K6012" s="273">
        <v>96</v>
      </c>
      <c r="L6012" s="272" t="s">
        <v>7090</v>
      </c>
    </row>
    <row r="6013" spans="1:12">
      <c r="A6013" s="272" t="s">
        <v>13166</v>
      </c>
      <c r="B6013" s="272" t="s">
        <v>13167</v>
      </c>
      <c r="C6013" s="272" t="s">
        <v>13307</v>
      </c>
      <c r="D6013" s="272" t="s">
        <v>13308</v>
      </c>
      <c r="E6013" s="273" t="s">
        <v>7087</v>
      </c>
      <c r="F6013" s="272" t="s">
        <v>7087</v>
      </c>
      <c r="G6013" s="272">
        <v>103696</v>
      </c>
      <c r="H6013" s="272" t="s">
        <v>13312</v>
      </c>
      <c r="I6013" s="272" t="s">
        <v>17</v>
      </c>
      <c r="J6013" s="272" t="s">
        <v>7147</v>
      </c>
      <c r="K6013" s="273">
        <v>133.28</v>
      </c>
      <c r="L6013" s="272" t="s">
        <v>7090</v>
      </c>
    </row>
    <row r="6014" spans="1:12">
      <c r="A6014" s="272" t="s">
        <v>13166</v>
      </c>
      <c r="B6014" s="272" t="s">
        <v>13167</v>
      </c>
      <c r="C6014" s="272" t="s">
        <v>13307</v>
      </c>
      <c r="D6014" s="272" t="s">
        <v>13308</v>
      </c>
      <c r="E6014" s="273" t="s">
        <v>7087</v>
      </c>
      <c r="F6014" s="272" t="s">
        <v>7087</v>
      </c>
      <c r="G6014" s="272">
        <v>103697</v>
      </c>
      <c r="H6014" s="272" t="s">
        <v>13313</v>
      </c>
      <c r="I6014" s="272" t="s">
        <v>17</v>
      </c>
      <c r="J6014" s="272" t="s">
        <v>7147</v>
      </c>
      <c r="K6014" s="273">
        <v>121.73</v>
      </c>
      <c r="L6014" s="272" t="s">
        <v>7090</v>
      </c>
    </row>
    <row r="6015" spans="1:12">
      <c r="A6015" s="272" t="s">
        <v>13166</v>
      </c>
      <c r="B6015" s="272" t="s">
        <v>13167</v>
      </c>
      <c r="C6015" s="272" t="s">
        <v>13314</v>
      </c>
      <c r="D6015" s="272" t="s">
        <v>13315</v>
      </c>
      <c r="E6015" s="273" t="s">
        <v>7087</v>
      </c>
      <c r="F6015" s="272" t="s">
        <v>7087</v>
      </c>
      <c r="G6015" s="272">
        <v>95995</v>
      </c>
      <c r="H6015" s="272" t="s">
        <v>13316</v>
      </c>
      <c r="I6015" s="272" t="s">
        <v>145</v>
      </c>
      <c r="J6015" s="272" t="s">
        <v>7089</v>
      </c>
      <c r="K6015" s="274">
        <v>1427.57</v>
      </c>
      <c r="L6015" s="272" t="s">
        <v>7090</v>
      </c>
    </row>
    <row r="6016" spans="1:12">
      <c r="A6016" s="272" t="s">
        <v>13166</v>
      </c>
      <c r="B6016" s="272" t="s">
        <v>13167</v>
      </c>
      <c r="C6016" s="272" t="s">
        <v>13314</v>
      </c>
      <c r="D6016" s="272" t="s">
        <v>13315</v>
      </c>
      <c r="E6016" s="273" t="s">
        <v>7087</v>
      </c>
      <c r="F6016" s="272" t="s">
        <v>7087</v>
      </c>
      <c r="G6016" s="272">
        <v>95996</v>
      </c>
      <c r="H6016" s="272" t="s">
        <v>13317</v>
      </c>
      <c r="I6016" s="272" t="s">
        <v>145</v>
      </c>
      <c r="J6016" s="272" t="s">
        <v>7089</v>
      </c>
      <c r="K6016" s="274">
        <v>1233.3599999999999</v>
      </c>
      <c r="L6016" s="272" t="s">
        <v>7090</v>
      </c>
    </row>
    <row r="6017" spans="1:12">
      <c r="A6017" s="272" t="s">
        <v>13166</v>
      </c>
      <c r="B6017" s="272" t="s">
        <v>13167</v>
      </c>
      <c r="C6017" s="272" t="s">
        <v>13314</v>
      </c>
      <c r="D6017" s="272" t="s">
        <v>13315</v>
      </c>
      <c r="E6017" s="273" t="s">
        <v>7087</v>
      </c>
      <c r="F6017" s="272" t="s">
        <v>7087</v>
      </c>
      <c r="G6017" s="272">
        <v>96001</v>
      </c>
      <c r="H6017" s="272" t="s">
        <v>13318</v>
      </c>
      <c r="I6017" s="272" t="s">
        <v>38</v>
      </c>
      <c r="J6017" s="272" t="s">
        <v>7089</v>
      </c>
      <c r="K6017" s="273">
        <v>6.79</v>
      </c>
      <c r="L6017" s="272" t="s">
        <v>7090</v>
      </c>
    </row>
    <row r="6018" spans="1:12">
      <c r="A6018" s="272" t="s">
        <v>13166</v>
      </c>
      <c r="B6018" s="272" t="s">
        <v>13167</v>
      </c>
      <c r="C6018" s="272" t="s">
        <v>13314</v>
      </c>
      <c r="D6018" s="272" t="s">
        <v>13315</v>
      </c>
      <c r="E6018" s="273" t="s">
        <v>7087</v>
      </c>
      <c r="F6018" s="272" t="s">
        <v>7087</v>
      </c>
      <c r="G6018" s="272">
        <v>96393</v>
      </c>
      <c r="H6018" s="272" t="s">
        <v>13319</v>
      </c>
      <c r="I6018" s="272" t="s">
        <v>145</v>
      </c>
      <c r="J6018" s="272" t="s">
        <v>7089</v>
      </c>
      <c r="K6018" s="273">
        <v>132.11000000000001</v>
      </c>
      <c r="L6018" s="272" t="s">
        <v>7090</v>
      </c>
    </row>
    <row r="6019" spans="1:12">
      <c r="A6019" s="272" t="s">
        <v>13166</v>
      </c>
      <c r="B6019" s="272" t="s">
        <v>13167</v>
      </c>
      <c r="C6019" s="272" t="s">
        <v>13314</v>
      </c>
      <c r="D6019" s="272" t="s">
        <v>13315</v>
      </c>
      <c r="E6019" s="273" t="s">
        <v>7087</v>
      </c>
      <c r="F6019" s="272" t="s">
        <v>7087</v>
      </c>
      <c r="G6019" s="272">
        <v>96394</v>
      </c>
      <c r="H6019" s="272" t="s">
        <v>13320</v>
      </c>
      <c r="I6019" s="272" t="s">
        <v>145</v>
      </c>
      <c r="J6019" s="272" t="s">
        <v>7089</v>
      </c>
      <c r="K6019" s="273">
        <v>196.29</v>
      </c>
      <c r="L6019" s="272" t="s">
        <v>7090</v>
      </c>
    </row>
    <row r="6020" spans="1:12">
      <c r="A6020" s="272" t="s">
        <v>13166</v>
      </c>
      <c r="B6020" s="272" t="s">
        <v>13167</v>
      </c>
      <c r="C6020" s="272" t="s">
        <v>13314</v>
      </c>
      <c r="D6020" s="272" t="s">
        <v>13315</v>
      </c>
      <c r="E6020" s="273" t="s">
        <v>7087</v>
      </c>
      <c r="F6020" s="272" t="s">
        <v>7087</v>
      </c>
      <c r="G6020" s="272">
        <v>96395</v>
      </c>
      <c r="H6020" s="272" t="s">
        <v>13321</v>
      </c>
      <c r="I6020" s="272" t="s">
        <v>145</v>
      </c>
      <c r="J6020" s="272" t="s">
        <v>7089</v>
      </c>
      <c r="K6020" s="273">
        <v>284.41000000000003</v>
      </c>
      <c r="L6020" s="272" t="s">
        <v>7090</v>
      </c>
    </row>
    <row r="6021" spans="1:12">
      <c r="A6021" s="272" t="s">
        <v>13322</v>
      </c>
      <c r="B6021" s="272" t="s">
        <v>13323</v>
      </c>
      <c r="C6021" s="272" t="s">
        <v>13324</v>
      </c>
      <c r="D6021" s="272" t="s">
        <v>13325</v>
      </c>
      <c r="E6021" s="273" t="s">
        <v>7087</v>
      </c>
      <c r="F6021" s="272" t="s">
        <v>7087</v>
      </c>
      <c r="G6021" s="272">
        <v>88411</v>
      </c>
      <c r="H6021" s="272" t="s">
        <v>13326</v>
      </c>
      <c r="I6021" s="272" t="s">
        <v>38</v>
      </c>
      <c r="J6021" s="272" t="s">
        <v>7644</v>
      </c>
      <c r="K6021" s="273">
        <v>3.89</v>
      </c>
      <c r="L6021" s="272" t="s">
        <v>7090</v>
      </c>
    </row>
    <row r="6022" spans="1:12">
      <c r="A6022" s="272" t="s">
        <v>13322</v>
      </c>
      <c r="B6022" s="272" t="s">
        <v>13323</v>
      </c>
      <c r="C6022" s="272" t="s">
        <v>13324</v>
      </c>
      <c r="D6022" s="272" t="s">
        <v>13325</v>
      </c>
      <c r="E6022" s="273" t="s">
        <v>7087</v>
      </c>
      <c r="F6022" s="272" t="s">
        <v>7087</v>
      </c>
      <c r="G6022" s="272">
        <v>88412</v>
      </c>
      <c r="H6022" s="272" t="s">
        <v>13327</v>
      </c>
      <c r="I6022" s="272" t="s">
        <v>38</v>
      </c>
      <c r="J6022" s="272" t="s">
        <v>7644</v>
      </c>
      <c r="K6022" s="273">
        <v>3.13</v>
      </c>
      <c r="L6022" s="272" t="s">
        <v>7090</v>
      </c>
    </row>
    <row r="6023" spans="1:12">
      <c r="A6023" s="272" t="s">
        <v>13322</v>
      </c>
      <c r="B6023" s="272" t="s">
        <v>13323</v>
      </c>
      <c r="C6023" s="272" t="s">
        <v>13324</v>
      </c>
      <c r="D6023" s="272" t="s">
        <v>13325</v>
      </c>
      <c r="E6023" s="273" t="s">
        <v>7087</v>
      </c>
      <c r="F6023" s="272" t="s">
        <v>7087</v>
      </c>
      <c r="G6023" s="272">
        <v>88413</v>
      </c>
      <c r="H6023" s="272" t="s">
        <v>13328</v>
      </c>
      <c r="I6023" s="272" t="s">
        <v>38</v>
      </c>
      <c r="J6023" s="272" t="s">
        <v>7644</v>
      </c>
      <c r="K6023" s="273">
        <v>4.8899999999999997</v>
      </c>
      <c r="L6023" s="272" t="s">
        <v>7090</v>
      </c>
    </row>
    <row r="6024" spans="1:12">
      <c r="A6024" s="272" t="s">
        <v>13322</v>
      </c>
      <c r="B6024" s="272" t="s">
        <v>13323</v>
      </c>
      <c r="C6024" s="272" t="s">
        <v>13324</v>
      </c>
      <c r="D6024" s="272" t="s">
        <v>13325</v>
      </c>
      <c r="E6024" s="273" t="s">
        <v>7087</v>
      </c>
      <c r="F6024" s="272" t="s">
        <v>7087</v>
      </c>
      <c r="G6024" s="272">
        <v>88414</v>
      </c>
      <c r="H6024" s="272" t="s">
        <v>13329</v>
      </c>
      <c r="I6024" s="272" t="s">
        <v>38</v>
      </c>
      <c r="J6024" s="272" t="s">
        <v>7644</v>
      </c>
      <c r="K6024" s="273">
        <v>5.8</v>
      </c>
      <c r="L6024" s="272" t="s">
        <v>7090</v>
      </c>
    </row>
    <row r="6025" spans="1:12">
      <c r="A6025" s="272" t="s">
        <v>13322</v>
      </c>
      <c r="B6025" s="272" t="s">
        <v>13323</v>
      </c>
      <c r="C6025" s="272" t="s">
        <v>13324</v>
      </c>
      <c r="D6025" s="272" t="s">
        <v>13325</v>
      </c>
      <c r="E6025" s="273" t="s">
        <v>7087</v>
      </c>
      <c r="F6025" s="272" t="s">
        <v>7087</v>
      </c>
      <c r="G6025" s="272">
        <v>88415</v>
      </c>
      <c r="H6025" s="272" t="s">
        <v>13330</v>
      </c>
      <c r="I6025" s="272" t="s">
        <v>38</v>
      </c>
      <c r="J6025" s="272" t="s">
        <v>7644</v>
      </c>
      <c r="K6025" s="273">
        <v>3.96</v>
      </c>
      <c r="L6025" s="272" t="s">
        <v>7090</v>
      </c>
    </row>
    <row r="6026" spans="1:12">
      <c r="A6026" s="272" t="s">
        <v>13322</v>
      </c>
      <c r="B6026" s="272" t="s">
        <v>13323</v>
      </c>
      <c r="C6026" s="272" t="s">
        <v>13324</v>
      </c>
      <c r="D6026" s="272" t="s">
        <v>13325</v>
      </c>
      <c r="E6026" s="273" t="s">
        <v>7087</v>
      </c>
      <c r="F6026" s="272" t="s">
        <v>7087</v>
      </c>
      <c r="G6026" s="272">
        <v>88416</v>
      </c>
      <c r="H6026" s="272" t="s">
        <v>13331</v>
      </c>
      <c r="I6026" s="272" t="s">
        <v>38</v>
      </c>
      <c r="J6026" s="272" t="s">
        <v>7147</v>
      </c>
      <c r="K6026" s="273">
        <v>21.21</v>
      </c>
      <c r="L6026" s="272" t="s">
        <v>7090</v>
      </c>
    </row>
    <row r="6027" spans="1:12">
      <c r="A6027" s="272" t="s">
        <v>13322</v>
      </c>
      <c r="B6027" s="272" t="s">
        <v>13323</v>
      </c>
      <c r="C6027" s="272" t="s">
        <v>13324</v>
      </c>
      <c r="D6027" s="272" t="s">
        <v>13325</v>
      </c>
      <c r="E6027" s="273" t="s">
        <v>7087</v>
      </c>
      <c r="F6027" s="272" t="s">
        <v>7087</v>
      </c>
      <c r="G6027" s="272">
        <v>88417</v>
      </c>
      <c r="H6027" s="272" t="s">
        <v>13332</v>
      </c>
      <c r="I6027" s="272" t="s">
        <v>38</v>
      </c>
      <c r="J6027" s="272" t="s">
        <v>7147</v>
      </c>
      <c r="K6027" s="273">
        <v>18.2</v>
      </c>
      <c r="L6027" s="272" t="s">
        <v>7090</v>
      </c>
    </row>
    <row r="6028" spans="1:12">
      <c r="A6028" s="272" t="s">
        <v>13322</v>
      </c>
      <c r="B6028" s="272" t="s">
        <v>13323</v>
      </c>
      <c r="C6028" s="272" t="s">
        <v>13324</v>
      </c>
      <c r="D6028" s="272" t="s">
        <v>13325</v>
      </c>
      <c r="E6028" s="273" t="s">
        <v>7087</v>
      </c>
      <c r="F6028" s="272" t="s">
        <v>7087</v>
      </c>
      <c r="G6028" s="272">
        <v>88420</v>
      </c>
      <c r="H6028" s="272" t="s">
        <v>13333</v>
      </c>
      <c r="I6028" s="272" t="s">
        <v>38</v>
      </c>
      <c r="J6028" s="272" t="s">
        <v>7147</v>
      </c>
      <c r="K6028" s="273">
        <v>23.75</v>
      </c>
      <c r="L6028" s="272" t="s">
        <v>7090</v>
      </c>
    </row>
    <row r="6029" spans="1:12">
      <c r="A6029" s="272" t="s">
        <v>13322</v>
      </c>
      <c r="B6029" s="272" t="s">
        <v>13323</v>
      </c>
      <c r="C6029" s="272" t="s">
        <v>13324</v>
      </c>
      <c r="D6029" s="272" t="s">
        <v>13325</v>
      </c>
      <c r="E6029" s="273" t="s">
        <v>7087</v>
      </c>
      <c r="F6029" s="272" t="s">
        <v>7087</v>
      </c>
      <c r="G6029" s="272">
        <v>88421</v>
      </c>
      <c r="H6029" s="272" t="s">
        <v>13334</v>
      </c>
      <c r="I6029" s="272" t="s">
        <v>38</v>
      </c>
      <c r="J6029" s="272" t="s">
        <v>7147</v>
      </c>
      <c r="K6029" s="273">
        <v>28.72</v>
      </c>
      <c r="L6029" s="272" t="s">
        <v>7090</v>
      </c>
    </row>
    <row r="6030" spans="1:12">
      <c r="A6030" s="272" t="s">
        <v>13322</v>
      </c>
      <c r="B6030" s="272" t="s">
        <v>13323</v>
      </c>
      <c r="C6030" s="272" t="s">
        <v>13324</v>
      </c>
      <c r="D6030" s="272" t="s">
        <v>13325</v>
      </c>
      <c r="E6030" s="273" t="s">
        <v>7087</v>
      </c>
      <c r="F6030" s="272" t="s">
        <v>7087</v>
      </c>
      <c r="G6030" s="272">
        <v>88423</v>
      </c>
      <c r="H6030" s="272" t="s">
        <v>13335</v>
      </c>
      <c r="I6030" s="272" t="s">
        <v>38</v>
      </c>
      <c r="J6030" s="272" t="s">
        <v>7147</v>
      </c>
      <c r="K6030" s="273">
        <v>21.12</v>
      </c>
      <c r="L6030" s="272" t="s">
        <v>7090</v>
      </c>
    </row>
    <row r="6031" spans="1:12">
      <c r="A6031" s="272" t="s">
        <v>13322</v>
      </c>
      <c r="B6031" s="272" t="s">
        <v>13323</v>
      </c>
      <c r="C6031" s="272" t="s">
        <v>13324</v>
      </c>
      <c r="D6031" s="272" t="s">
        <v>13325</v>
      </c>
      <c r="E6031" s="273" t="s">
        <v>7087</v>
      </c>
      <c r="F6031" s="272" t="s">
        <v>7087</v>
      </c>
      <c r="G6031" s="272">
        <v>88424</v>
      </c>
      <c r="H6031" s="272" t="s">
        <v>13336</v>
      </c>
      <c r="I6031" s="272" t="s">
        <v>38</v>
      </c>
      <c r="J6031" s="272" t="s">
        <v>7147</v>
      </c>
      <c r="K6031" s="273">
        <v>24.35</v>
      </c>
      <c r="L6031" s="272" t="s">
        <v>7090</v>
      </c>
    </row>
    <row r="6032" spans="1:12">
      <c r="A6032" s="272" t="s">
        <v>13322</v>
      </c>
      <c r="B6032" s="272" t="s">
        <v>13323</v>
      </c>
      <c r="C6032" s="272" t="s">
        <v>13324</v>
      </c>
      <c r="D6032" s="272" t="s">
        <v>13325</v>
      </c>
      <c r="E6032" s="273" t="s">
        <v>7087</v>
      </c>
      <c r="F6032" s="272" t="s">
        <v>7087</v>
      </c>
      <c r="G6032" s="272">
        <v>88426</v>
      </c>
      <c r="H6032" s="272" t="s">
        <v>13337</v>
      </c>
      <c r="I6032" s="272" t="s">
        <v>38</v>
      </c>
      <c r="J6032" s="272" t="s">
        <v>7147</v>
      </c>
      <c r="K6032" s="273">
        <v>19.89</v>
      </c>
      <c r="L6032" s="272" t="s">
        <v>7090</v>
      </c>
    </row>
    <row r="6033" spans="1:12">
      <c r="A6033" s="272" t="s">
        <v>13322</v>
      </c>
      <c r="B6033" s="272" t="s">
        <v>13323</v>
      </c>
      <c r="C6033" s="272" t="s">
        <v>13324</v>
      </c>
      <c r="D6033" s="272" t="s">
        <v>13325</v>
      </c>
      <c r="E6033" s="273" t="s">
        <v>7087</v>
      </c>
      <c r="F6033" s="272" t="s">
        <v>7087</v>
      </c>
      <c r="G6033" s="272">
        <v>88428</v>
      </c>
      <c r="H6033" s="272" t="s">
        <v>13338</v>
      </c>
      <c r="I6033" s="272" t="s">
        <v>38</v>
      </c>
      <c r="J6033" s="272" t="s">
        <v>7147</v>
      </c>
      <c r="K6033" s="273">
        <v>29.78</v>
      </c>
      <c r="L6033" s="272" t="s">
        <v>7090</v>
      </c>
    </row>
    <row r="6034" spans="1:12">
      <c r="A6034" s="272" t="s">
        <v>13322</v>
      </c>
      <c r="B6034" s="272" t="s">
        <v>13323</v>
      </c>
      <c r="C6034" s="272" t="s">
        <v>13324</v>
      </c>
      <c r="D6034" s="272" t="s">
        <v>13325</v>
      </c>
      <c r="E6034" s="273" t="s">
        <v>7087</v>
      </c>
      <c r="F6034" s="272" t="s">
        <v>7087</v>
      </c>
      <c r="G6034" s="272">
        <v>88429</v>
      </c>
      <c r="H6034" s="272" t="s">
        <v>13339</v>
      </c>
      <c r="I6034" s="272" t="s">
        <v>38</v>
      </c>
      <c r="J6034" s="272" t="s">
        <v>7147</v>
      </c>
      <c r="K6034" s="273">
        <v>35.729999999999997</v>
      </c>
      <c r="L6034" s="272" t="s">
        <v>7090</v>
      </c>
    </row>
    <row r="6035" spans="1:12">
      <c r="A6035" s="272" t="s">
        <v>13322</v>
      </c>
      <c r="B6035" s="272" t="s">
        <v>13323</v>
      </c>
      <c r="C6035" s="272" t="s">
        <v>13324</v>
      </c>
      <c r="D6035" s="272" t="s">
        <v>13325</v>
      </c>
      <c r="E6035" s="273" t="s">
        <v>7087</v>
      </c>
      <c r="F6035" s="272" t="s">
        <v>7087</v>
      </c>
      <c r="G6035" s="272">
        <v>88431</v>
      </c>
      <c r="H6035" s="272" t="s">
        <v>13340</v>
      </c>
      <c r="I6035" s="272" t="s">
        <v>38</v>
      </c>
      <c r="J6035" s="272" t="s">
        <v>7147</v>
      </c>
      <c r="K6035" s="273">
        <v>24.66</v>
      </c>
      <c r="L6035" s="272" t="s">
        <v>7090</v>
      </c>
    </row>
    <row r="6036" spans="1:12">
      <c r="A6036" s="272" t="s">
        <v>13322</v>
      </c>
      <c r="B6036" s="272" t="s">
        <v>13323</v>
      </c>
      <c r="C6036" s="272" t="s">
        <v>13324</v>
      </c>
      <c r="D6036" s="272" t="s">
        <v>13325</v>
      </c>
      <c r="E6036" s="273" t="s">
        <v>7087</v>
      </c>
      <c r="F6036" s="272" t="s">
        <v>7087</v>
      </c>
      <c r="G6036" s="272">
        <v>88432</v>
      </c>
      <c r="H6036" s="272" t="s">
        <v>13341</v>
      </c>
      <c r="I6036" s="272" t="s">
        <v>38</v>
      </c>
      <c r="J6036" s="272" t="s">
        <v>7147</v>
      </c>
      <c r="K6036" s="273">
        <v>30.29</v>
      </c>
      <c r="L6036" s="272" t="s">
        <v>7090</v>
      </c>
    </row>
    <row r="6037" spans="1:12">
      <c r="A6037" s="272" t="s">
        <v>13322</v>
      </c>
      <c r="B6037" s="272" t="s">
        <v>13323</v>
      </c>
      <c r="C6037" s="272" t="s">
        <v>13324</v>
      </c>
      <c r="D6037" s="272" t="s">
        <v>13325</v>
      </c>
      <c r="E6037" s="273" t="s">
        <v>7087</v>
      </c>
      <c r="F6037" s="272" t="s">
        <v>7087</v>
      </c>
      <c r="G6037" s="272">
        <v>88484</v>
      </c>
      <c r="H6037" s="272" t="s">
        <v>13342</v>
      </c>
      <c r="I6037" s="272" t="s">
        <v>38</v>
      </c>
      <c r="J6037" s="272" t="s">
        <v>7644</v>
      </c>
      <c r="K6037" s="273">
        <v>4.3499999999999996</v>
      </c>
      <c r="L6037" s="272" t="s">
        <v>7090</v>
      </c>
    </row>
    <row r="6038" spans="1:12">
      <c r="A6038" s="272" t="s">
        <v>13322</v>
      </c>
      <c r="B6038" s="272" t="s">
        <v>13323</v>
      </c>
      <c r="C6038" s="272" t="s">
        <v>13324</v>
      </c>
      <c r="D6038" s="272" t="s">
        <v>13325</v>
      </c>
      <c r="E6038" s="273" t="s">
        <v>7087</v>
      </c>
      <c r="F6038" s="272" t="s">
        <v>7087</v>
      </c>
      <c r="G6038" s="272">
        <v>88485</v>
      </c>
      <c r="H6038" s="272" t="s">
        <v>13343</v>
      </c>
      <c r="I6038" s="272" t="s">
        <v>38</v>
      </c>
      <c r="J6038" s="272" t="s">
        <v>7644</v>
      </c>
      <c r="K6038" s="273">
        <v>3.49</v>
      </c>
      <c r="L6038" s="272" t="s">
        <v>7090</v>
      </c>
    </row>
    <row r="6039" spans="1:12">
      <c r="A6039" s="272" t="s">
        <v>13322</v>
      </c>
      <c r="B6039" s="272" t="s">
        <v>13323</v>
      </c>
      <c r="C6039" s="272" t="s">
        <v>13324</v>
      </c>
      <c r="D6039" s="272" t="s">
        <v>13325</v>
      </c>
      <c r="E6039" s="273" t="s">
        <v>7087</v>
      </c>
      <c r="F6039" s="272" t="s">
        <v>7087</v>
      </c>
      <c r="G6039" s="272">
        <v>88488</v>
      </c>
      <c r="H6039" s="272" t="s">
        <v>13344</v>
      </c>
      <c r="I6039" s="272" t="s">
        <v>38</v>
      </c>
      <c r="J6039" s="272" t="s">
        <v>7644</v>
      </c>
      <c r="K6039" s="273">
        <v>14.54</v>
      </c>
      <c r="L6039" s="272" t="s">
        <v>7090</v>
      </c>
    </row>
    <row r="6040" spans="1:12">
      <c r="A6040" s="272" t="s">
        <v>13322</v>
      </c>
      <c r="B6040" s="272" t="s">
        <v>13323</v>
      </c>
      <c r="C6040" s="272" t="s">
        <v>13324</v>
      </c>
      <c r="D6040" s="272" t="s">
        <v>13325</v>
      </c>
      <c r="E6040" s="273" t="s">
        <v>7087</v>
      </c>
      <c r="F6040" s="272" t="s">
        <v>7087</v>
      </c>
      <c r="G6040" s="272">
        <v>88489</v>
      </c>
      <c r="H6040" s="272" t="s">
        <v>13345</v>
      </c>
      <c r="I6040" s="272" t="s">
        <v>38</v>
      </c>
      <c r="J6040" s="272" t="s">
        <v>7644</v>
      </c>
      <c r="K6040" s="273">
        <v>12.43</v>
      </c>
      <c r="L6040" s="272" t="s">
        <v>7090</v>
      </c>
    </row>
    <row r="6041" spans="1:12">
      <c r="A6041" s="272" t="s">
        <v>13322</v>
      </c>
      <c r="B6041" s="272" t="s">
        <v>13323</v>
      </c>
      <c r="C6041" s="272" t="s">
        <v>13324</v>
      </c>
      <c r="D6041" s="272" t="s">
        <v>13325</v>
      </c>
      <c r="E6041" s="273" t="s">
        <v>7087</v>
      </c>
      <c r="F6041" s="272" t="s">
        <v>7087</v>
      </c>
      <c r="G6041" s="272">
        <v>88494</v>
      </c>
      <c r="H6041" s="272" t="s">
        <v>13346</v>
      </c>
      <c r="I6041" s="272" t="s">
        <v>38</v>
      </c>
      <c r="J6041" s="272" t="s">
        <v>7147</v>
      </c>
      <c r="K6041" s="273">
        <v>18.64</v>
      </c>
      <c r="L6041" s="272" t="s">
        <v>7090</v>
      </c>
    </row>
    <row r="6042" spans="1:12">
      <c r="A6042" s="272" t="s">
        <v>13322</v>
      </c>
      <c r="B6042" s="272" t="s">
        <v>13323</v>
      </c>
      <c r="C6042" s="272" t="s">
        <v>13324</v>
      </c>
      <c r="D6042" s="272" t="s">
        <v>13325</v>
      </c>
      <c r="E6042" s="273" t="s">
        <v>7087</v>
      </c>
      <c r="F6042" s="272" t="s">
        <v>7087</v>
      </c>
      <c r="G6042" s="272">
        <v>88495</v>
      </c>
      <c r="H6042" s="272" t="s">
        <v>13347</v>
      </c>
      <c r="I6042" s="272" t="s">
        <v>38</v>
      </c>
      <c r="J6042" s="272" t="s">
        <v>7147</v>
      </c>
      <c r="K6042" s="273">
        <v>10.050000000000001</v>
      </c>
      <c r="L6042" s="272" t="s">
        <v>7090</v>
      </c>
    </row>
    <row r="6043" spans="1:12">
      <c r="A6043" s="272" t="s">
        <v>13322</v>
      </c>
      <c r="B6043" s="272" t="s">
        <v>13323</v>
      </c>
      <c r="C6043" s="272" t="s">
        <v>13324</v>
      </c>
      <c r="D6043" s="272" t="s">
        <v>13325</v>
      </c>
      <c r="E6043" s="273" t="s">
        <v>7087</v>
      </c>
      <c r="F6043" s="272" t="s">
        <v>7087</v>
      </c>
      <c r="G6043" s="272">
        <v>88496</v>
      </c>
      <c r="H6043" s="272" t="s">
        <v>13348</v>
      </c>
      <c r="I6043" s="272" t="s">
        <v>38</v>
      </c>
      <c r="J6043" s="272" t="s">
        <v>7147</v>
      </c>
      <c r="K6043" s="273">
        <v>28.1</v>
      </c>
      <c r="L6043" s="272" t="s">
        <v>7090</v>
      </c>
    </row>
    <row r="6044" spans="1:12">
      <c r="A6044" s="272" t="s">
        <v>13322</v>
      </c>
      <c r="B6044" s="272" t="s">
        <v>13323</v>
      </c>
      <c r="C6044" s="272" t="s">
        <v>13324</v>
      </c>
      <c r="D6044" s="272" t="s">
        <v>13325</v>
      </c>
      <c r="E6044" s="273" t="s">
        <v>7087</v>
      </c>
      <c r="F6044" s="272" t="s">
        <v>7087</v>
      </c>
      <c r="G6044" s="272">
        <v>88497</v>
      </c>
      <c r="H6044" s="272" t="s">
        <v>13349</v>
      </c>
      <c r="I6044" s="272" t="s">
        <v>38</v>
      </c>
      <c r="J6044" s="272" t="s">
        <v>7147</v>
      </c>
      <c r="K6044" s="273">
        <v>15.48</v>
      </c>
      <c r="L6044" s="272" t="s">
        <v>7090</v>
      </c>
    </row>
    <row r="6045" spans="1:12">
      <c r="A6045" s="272" t="s">
        <v>13322</v>
      </c>
      <c r="B6045" s="272" t="s">
        <v>13323</v>
      </c>
      <c r="C6045" s="272" t="s">
        <v>13324</v>
      </c>
      <c r="D6045" s="272" t="s">
        <v>13325</v>
      </c>
      <c r="E6045" s="273" t="s">
        <v>7087</v>
      </c>
      <c r="F6045" s="272" t="s">
        <v>7087</v>
      </c>
      <c r="G6045" s="272">
        <v>95305</v>
      </c>
      <c r="H6045" s="272" t="s">
        <v>13350</v>
      </c>
      <c r="I6045" s="272" t="s">
        <v>38</v>
      </c>
      <c r="J6045" s="272" t="s">
        <v>7147</v>
      </c>
      <c r="K6045" s="273">
        <v>13.22</v>
      </c>
      <c r="L6045" s="272" t="s">
        <v>7090</v>
      </c>
    </row>
    <row r="6046" spans="1:12">
      <c r="A6046" s="272" t="s">
        <v>13322</v>
      </c>
      <c r="B6046" s="272" t="s">
        <v>13323</v>
      </c>
      <c r="C6046" s="272" t="s">
        <v>13324</v>
      </c>
      <c r="D6046" s="272" t="s">
        <v>13325</v>
      </c>
      <c r="E6046" s="273" t="s">
        <v>7087</v>
      </c>
      <c r="F6046" s="272" t="s">
        <v>7087</v>
      </c>
      <c r="G6046" s="272">
        <v>95306</v>
      </c>
      <c r="H6046" s="272" t="s">
        <v>13351</v>
      </c>
      <c r="I6046" s="272" t="s">
        <v>38</v>
      </c>
      <c r="J6046" s="272" t="s">
        <v>7147</v>
      </c>
      <c r="K6046" s="273">
        <v>15.22</v>
      </c>
      <c r="L6046" s="272" t="s">
        <v>7090</v>
      </c>
    </row>
    <row r="6047" spans="1:12">
      <c r="A6047" s="272" t="s">
        <v>13322</v>
      </c>
      <c r="B6047" s="272" t="s">
        <v>13323</v>
      </c>
      <c r="C6047" s="272" t="s">
        <v>13324</v>
      </c>
      <c r="D6047" s="272" t="s">
        <v>13325</v>
      </c>
      <c r="E6047" s="273" t="s">
        <v>7087</v>
      </c>
      <c r="F6047" s="272" t="s">
        <v>7087</v>
      </c>
      <c r="G6047" s="272">
        <v>95622</v>
      </c>
      <c r="H6047" s="272" t="s">
        <v>13352</v>
      </c>
      <c r="I6047" s="272" t="s">
        <v>38</v>
      </c>
      <c r="J6047" s="272" t="s">
        <v>7644</v>
      </c>
      <c r="K6047" s="273">
        <v>14.1</v>
      </c>
      <c r="L6047" s="272" t="s">
        <v>7090</v>
      </c>
    </row>
    <row r="6048" spans="1:12">
      <c r="A6048" s="272" t="s">
        <v>13322</v>
      </c>
      <c r="B6048" s="272" t="s">
        <v>13323</v>
      </c>
      <c r="C6048" s="272" t="s">
        <v>13324</v>
      </c>
      <c r="D6048" s="272" t="s">
        <v>13325</v>
      </c>
      <c r="E6048" s="273" t="s">
        <v>7087</v>
      </c>
      <c r="F6048" s="272" t="s">
        <v>7087</v>
      </c>
      <c r="G6048" s="272">
        <v>95623</v>
      </c>
      <c r="H6048" s="272" t="s">
        <v>13353</v>
      </c>
      <c r="I6048" s="272" t="s">
        <v>38</v>
      </c>
      <c r="J6048" s="272" t="s">
        <v>7644</v>
      </c>
      <c r="K6048" s="273">
        <v>10.119999999999999</v>
      </c>
      <c r="L6048" s="272" t="s">
        <v>7090</v>
      </c>
    </row>
    <row r="6049" spans="1:12">
      <c r="A6049" s="272" t="s">
        <v>13322</v>
      </c>
      <c r="B6049" s="272" t="s">
        <v>13323</v>
      </c>
      <c r="C6049" s="272" t="s">
        <v>13324</v>
      </c>
      <c r="D6049" s="272" t="s">
        <v>13325</v>
      </c>
      <c r="E6049" s="273" t="s">
        <v>7087</v>
      </c>
      <c r="F6049" s="272" t="s">
        <v>7087</v>
      </c>
      <c r="G6049" s="272">
        <v>95624</v>
      </c>
      <c r="H6049" s="272" t="s">
        <v>13354</v>
      </c>
      <c r="I6049" s="272" t="s">
        <v>38</v>
      </c>
      <c r="J6049" s="272" t="s">
        <v>7644</v>
      </c>
      <c r="K6049" s="273">
        <v>20.73</v>
      </c>
      <c r="L6049" s="272" t="s">
        <v>7090</v>
      </c>
    </row>
    <row r="6050" spans="1:12">
      <c r="A6050" s="272" t="s">
        <v>13322</v>
      </c>
      <c r="B6050" s="272" t="s">
        <v>13323</v>
      </c>
      <c r="C6050" s="272" t="s">
        <v>13324</v>
      </c>
      <c r="D6050" s="272" t="s">
        <v>13325</v>
      </c>
      <c r="E6050" s="273" t="s">
        <v>7087</v>
      </c>
      <c r="F6050" s="272" t="s">
        <v>7087</v>
      </c>
      <c r="G6050" s="272">
        <v>95625</v>
      </c>
      <c r="H6050" s="272" t="s">
        <v>13355</v>
      </c>
      <c r="I6050" s="272" t="s">
        <v>38</v>
      </c>
      <c r="J6050" s="272" t="s">
        <v>7644</v>
      </c>
      <c r="K6050" s="273">
        <v>24.55</v>
      </c>
      <c r="L6050" s="272" t="s">
        <v>7090</v>
      </c>
    </row>
    <row r="6051" spans="1:12">
      <c r="A6051" s="272" t="s">
        <v>13322</v>
      </c>
      <c r="B6051" s="272" t="s">
        <v>13323</v>
      </c>
      <c r="C6051" s="272" t="s">
        <v>13324</v>
      </c>
      <c r="D6051" s="272" t="s">
        <v>13325</v>
      </c>
      <c r="E6051" s="273" t="s">
        <v>7087</v>
      </c>
      <c r="F6051" s="272" t="s">
        <v>7087</v>
      </c>
      <c r="G6051" s="272">
        <v>95626</v>
      </c>
      <c r="H6051" s="272" t="s">
        <v>13356</v>
      </c>
      <c r="I6051" s="272" t="s">
        <v>38</v>
      </c>
      <c r="J6051" s="272" t="s">
        <v>7644</v>
      </c>
      <c r="K6051" s="273">
        <v>14.83</v>
      </c>
      <c r="L6051" s="272" t="s">
        <v>7090</v>
      </c>
    </row>
    <row r="6052" spans="1:12">
      <c r="A6052" s="272" t="s">
        <v>13322</v>
      </c>
      <c r="B6052" s="272" t="s">
        <v>13323</v>
      </c>
      <c r="C6052" s="272" t="s">
        <v>13324</v>
      </c>
      <c r="D6052" s="272" t="s">
        <v>13325</v>
      </c>
      <c r="E6052" s="273" t="s">
        <v>7087</v>
      </c>
      <c r="F6052" s="272" t="s">
        <v>7087</v>
      </c>
      <c r="G6052" s="272">
        <v>96126</v>
      </c>
      <c r="H6052" s="272" t="s">
        <v>13357</v>
      </c>
      <c r="I6052" s="272" t="s">
        <v>38</v>
      </c>
      <c r="J6052" s="272" t="s">
        <v>7147</v>
      </c>
      <c r="K6052" s="273">
        <v>15.03</v>
      </c>
      <c r="L6052" s="272" t="s">
        <v>7090</v>
      </c>
    </row>
    <row r="6053" spans="1:12">
      <c r="A6053" s="272" t="s">
        <v>13322</v>
      </c>
      <c r="B6053" s="272" t="s">
        <v>13323</v>
      </c>
      <c r="C6053" s="272" t="s">
        <v>13324</v>
      </c>
      <c r="D6053" s="272" t="s">
        <v>13325</v>
      </c>
      <c r="E6053" s="273" t="s">
        <v>7087</v>
      </c>
      <c r="F6053" s="272" t="s">
        <v>7087</v>
      </c>
      <c r="G6053" s="272">
        <v>96127</v>
      </c>
      <c r="H6053" s="272" t="s">
        <v>13358</v>
      </c>
      <c r="I6053" s="272" t="s">
        <v>38</v>
      </c>
      <c r="J6053" s="272" t="s">
        <v>7147</v>
      </c>
      <c r="K6053" s="273">
        <v>9.4499999999999993</v>
      </c>
      <c r="L6053" s="272" t="s">
        <v>7090</v>
      </c>
    </row>
    <row r="6054" spans="1:12">
      <c r="A6054" s="272" t="s">
        <v>13322</v>
      </c>
      <c r="B6054" s="272" t="s">
        <v>13323</v>
      </c>
      <c r="C6054" s="272" t="s">
        <v>13324</v>
      </c>
      <c r="D6054" s="272" t="s">
        <v>13325</v>
      </c>
      <c r="E6054" s="273" t="s">
        <v>7087</v>
      </c>
      <c r="F6054" s="272" t="s">
        <v>7087</v>
      </c>
      <c r="G6054" s="272">
        <v>96128</v>
      </c>
      <c r="H6054" s="272" t="s">
        <v>13359</v>
      </c>
      <c r="I6054" s="272" t="s">
        <v>38</v>
      </c>
      <c r="J6054" s="272" t="s">
        <v>7147</v>
      </c>
      <c r="K6054" s="273">
        <v>25.44</v>
      </c>
      <c r="L6054" s="272" t="s">
        <v>7090</v>
      </c>
    </row>
    <row r="6055" spans="1:12">
      <c r="A6055" s="272" t="s">
        <v>13322</v>
      </c>
      <c r="B6055" s="272" t="s">
        <v>13323</v>
      </c>
      <c r="C6055" s="272" t="s">
        <v>13324</v>
      </c>
      <c r="D6055" s="272" t="s">
        <v>13325</v>
      </c>
      <c r="E6055" s="273" t="s">
        <v>7087</v>
      </c>
      <c r="F6055" s="272" t="s">
        <v>7087</v>
      </c>
      <c r="G6055" s="272">
        <v>96129</v>
      </c>
      <c r="H6055" s="272" t="s">
        <v>13360</v>
      </c>
      <c r="I6055" s="272" t="s">
        <v>38</v>
      </c>
      <c r="J6055" s="272" t="s">
        <v>7147</v>
      </c>
      <c r="K6055" s="273">
        <v>29.87</v>
      </c>
      <c r="L6055" s="272" t="s">
        <v>7090</v>
      </c>
    </row>
    <row r="6056" spans="1:12">
      <c r="A6056" s="272" t="s">
        <v>13322</v>
      </c>
      <c r="B6056" s="272" t="s">
        <v>13323</v>
      </c>
      <c r="C6056" s="272" t="s">
        <v>13324</v>
      </c>
      <c r="D6056" s="272" t="s">
        <v>13325</v>
      </c>
      <c r="E6056" s="273" t="s">
        <v>7087</v>
      </c>
      <c r="F6056" s="272" t="s">
        <v>7087</v>
      </c>
      <c r="G6056" s="272">
        <v>96130</v>
      </c>
      <c r="H6056" s="272" t="s">
        <v>13361</v>
      </c>
      <c r="I6056" s="272" t="s">
        <v>38</v>
      </c>
      <c r="J6056" s="272" t="s">
        <v>7147</v>
      </c>
      <c r="K6056" s="273">
        <v>16.36</v>
      </c>
      <c r="L6056" s="272" t="s">
        <v>7090</v>
      </c>
    </row>
    <row r="6057" spans="1:12">
      <c r="A6057" s="272" t="s">
        <v>13322</v>
      </c>
      <c r="B6057" s="272" t="s">
        <v>13323</v>
      </c>
      <c r="C6057" s="272" t="s">
        <v>13324</v>
      </c>
      <c r="D6057" s="272" t="s">
        <v>13325</v>
      </c>
      <c r="E6057" s="273" t="s">
        <v>7087</v>
      </c>
      <c r="F6057" s="272" t="s">
        <v>7087</v>
      </c>
      <c r="G6057" s="272">
        <v>96131</v>
      </c>
      <c r="H6057" s="272" t="s">
        <v>13362</v>
      </c>
      <c r="I6057" s="272" t="s">
        <v>38</v>
      </c>
      <c r="J6057" s="272" t="s">
        <v>7147</v>
      </c>
      <c r="K6057" s="273">
        <v>23.46</v>
      </c>
      <c r="L6057" s="272" t="s">
        <v>7090</v>
      </c>
    </row>
    <row r="6058" spans="1:12">
      <c r="A6058" s="272" t="s">
        <v>13322</v>
      </c>
      <c r="B6058" s="272" t="s">
        <v>13323</v>
      </c>
      <c r="C6058" s="272" t="s">
        <v>13324</v>
      </c>
      <c r="D6058" s="272" t="s">
        <v>13325</v>
      </c>
      <c r="E6058" s="273" t="s">
        <v>7087</v>
      </c>
      <c r="F6058" s="272" t="s">
        <v>7087</v>
      </c>
      <c r="G6058" s="272">
        <v>96132</v>
      </c>
      <c r="H6058" s="272" t="s">
        <v>13363</v>
      </c>
      <c r="I6058" s="272" t="s">
        <v>38</v>
      </c>
      <c r="J6058" s="272" t="s">
        <v>7147</v>
      </c>
      <c r="K6058" s="273">
        <v>15.16</v>
      </c>
      <c r="L6058" s="272" t="s">
        <v>7090</v>
      </c>
    </row>
    <row r="6059" spans="1:12">
      <c r="A6059" s="272" t="s">
        <v>13322</v>
      </c>
      <c r="B6059" s="272" t="s">
        <v>13323</v>
      </c>
      <c r="C6059" s="272" t="s">
        <v>13324</v>
      </c>
      <c r="D6059" s="272" t="s">
        <v>13325</v>
      </c>
      <c r="E6059" s="273" t="s">
        <v>7087</v>
      </c>
      <c r="F6059" s="272" t="s">
        <v>7087</v>
      </c>
      <c r="G6059" s="272">
        <v>96133</v>
      </c>
      <c r="H6059" s="272" t="s">
        <v>13364</v>
      </c>
      <c r="I6059" s="272" t="s">
        <v>38</v>
      </c>
      <c r="J6059" s="272" t="s">
        <v>7147</v>
      </c>
      <c r="K6059" s="273">
        <v>38.64</v>
      </c>
      <c r="L6059" s="272" t="s">
        <v>7090</v>
      </c>
    </row>
    <row r="6060" spans="1:12">
      <c r="A6060" s="272" t="s">
        <v>13322</v>
      </c>
      <c r="B6060" s="272" t="s">
        <v>13323</v>
      </c>
      <c r="C6060" s="272" t="s">
        <v>13324</v>
      </c>
      <c r="D6060" s="272" t="s">
        <v>13325</v>
      </c>
      <c r="E6060" s="273" t="s">
        <v>7087</v>
      </c>
      <c r="F6060" s="272" t="s">
        <v>7087</v>
      </c>
      <c r="G6060" s="272">
        <v>96134</v>
      </c>
      <c r="H6060" s="272" t="s">
        <v>13365</v>
      </c>
      <c r="I6060" s="272" t="s">
        <v>38</v>
      </c>
      <c r="J6060" s="272" t="s">
        <v>7147</v>
      </c>
      <c r="K6060" s="273">
        <v>45.42</v>
      </c>
      <c r="L6060" s="272" t="s">
        <v>7090</v>
      </c>
    </row>
    <row r="6061" spans="1:12">
      <c r="A6061" s="272" t="s">
        <v>13322</v>
      </c>
      <c r="B6061" s="272" t="s">
        <v>13323</v>
      </c>
      <c r="C6061" s="272" t="s">
        <v>13324</v>
      </c>
      <c r="D6061" s="272" t="s">
        <v>13325</v>
      </c>
      <c r="E6061" s="273" t="s">
        <v>7087</v>
      </c>
      <c r="F6061" s="272" t="s">
        <v>7087</v>
      </c>
      <c r="G6061" s="272">
        <v>96135</v>
      </c>
      <c r="H6061" s="272" t="s">
        <v>13366</v>
      </c>
      <c r="I6061" s="272" t="s">
        <v>38</v>
      </c>
      <c r="J6061" s="272" t="s">
        <v>7147</v>
      </c>
      <c r="K6061" s="273">
        <v>25.35</v>
      </c>
      <c r="L6061" s="272" t="s">
        <v>7090</v>
      </c>
    </row>
    <row r="6062" spans="1:12">
      <c r="A6062" s="272" t="s">
        <v>13322</v>
      </c>
      <c r="B6062" s="272" t="s">
        <v>13323</v>
      </c>
      <c r="C6062" s="272" t="s">
        <v>13324</v>
      </c>
      <c r="D6062" s="272" t="s">
        <v>13325</v>
      </c>
      <c r="E6062" s="273" t="s">
        <v>7087</v>
      </c>
      <c r="F6062" s="272" t="s">
        <v>7087</v>
      </c>
      <c r="G6062" s="272">
        <v>104639</v>
      </c>
      <c r="H6062" s="272" t="s">
        <v>13367</v>
      </c>
      <c r="I6062" s="272" t="s">
        <v>38</v>
      </c>
      <c r="J6062" s="272" t="s">
        <v>7147</v>
      </c>
      <c r="K6062" s="273">
        <v>10.94</v>
      </c>
      <c r="L6062" s="272" t="s">
        <v>7090</v>
      </c>
    </row>
    <row r="6063" spans="1:12">
      <c r="A6063" s="272" t="s">
        <v>13322</v>
      </c>
      <c r="B6063" s="272" t="s">
        <v>13323</v>
      </c>
      <c r="C6063" s="272" t="s">
        <v>13324</v>
      </c>
      <c r="D6063" s="272" t="s">
        <v>13325</v>
      </c>
      <c r="E6063" s="273" t="s">
        <v>7087</v>
      </c>
      <c r="F6063" s="272" t="s">
        <v>7087</v>
      </c>
      <c r="G6063" s="272">
        <v>104640</v>
      </c>
      <c r="H6063" s="272" t="s">
        <v>13368</v>
      </c>
      <c r="I6063" s="272" t="s">
        <v>38</v>
      </c>
      <c r="J6063" s="272" t="s">
        <v>7147</v>
      </c>
      <c r="K6063" s="273">
        <v>12.27</v>
      </c>
      <c r="L6063" s="272" t="s">
        <v>7090</v>
      </c>
    </row>
    <row r="6064" spans="1:12">
      <c r="A6064" s="272" t="s">
        <v>13322</v>
      </c>
      <c r="B6064" s="272" t="s">
        <v>13323</v>
      </c>
      <c r="C6064" s="272" t="s">
        <v>13324</v>
      </c>
      <c r="D6064" s="272" t="s">
        <v>13325</v>
      </c>
      <c r="E6064" s="273" t="s">
        <v>7087</v>
      </c>
      <c r="F6064" s="272" t="s">
        <v>7087</v>
      </c>
      <c r="G6064" s="272">
        <v>104641</v>
      </c>
      <c r="H6064" s="272" t="s">
        <v>13369</v>
      </c>
      <c r="I6064" s="272" t="s">
        <v>38</v>
      </c>
      <c r="J6064" s="272" t="s">
        <v>7147</v>
      </c>
      <c r="K6064" s="273">
        <v>8.83</v>
      </c>
      <c r="L6064" s="272" t="s">
        <v>7090</v>
      </c>
    </row>
    <row r="6065" spans="1:12">
      <c r="A6065" s="272" t="s">
        <v>13322</v>
      </c>
      <c r="B6065" s="272" t="s">
        <v>13323</v>
      </c>
      <c r="C6065" s="272" t="s">
        <v>13324</v>
      </c>
      <c r="D6065" s="272" t="s">
        <v>13325</v>
      </c>
      <c r="E6065" s="273" t="s">
        <v>7087</v>
      </c>
      <c r="F6065" s="272" t="s">
        <v>7087</v>
      </c>
      <c r="G6065" s="272">
        <v>104642</v>
      </c>
      <c r="H6065" s="272" t="s">
        <v>13370</v>
      </c>
      <c r="I6065" s="272" t="s">
        <v>38</v>
      </c>
      <c r="J6065" s="272" t="s">
        <v>7147</v>
      </c>
      <c r="K6065" s="273">
        <v>10.16</v>
      </c>
      <c r="L6065" s="272" t="s">
        <v>7090</v>
      </c>
    </row>
    <row r="6066" spans="1:12">
      <c r="A6066" s="272" t="s">
        <v>13322</v>
      </c>
      <c r="B6066" s="272" t="s">
        <v>13323</v>
      </c>
      <c r="C6066" s="272" t="s">
        <v>13371</v>
      </c>
      <c r="D6066" s="272" t="s">
        <v>13372</v>
      </c>
      <c r="E6066" s="273" t="s">
        <v>7087</v>
      </c>
      <c r="F6066" s="272" t="s">
        <v>7087</v>
      </c>
      <c r="G6066" s="272">
        <v>102193</v>
      </c>
      <c r="H6066" s="272" t="s">
        <v>13373</v>
      </c>
      <c r="I6066" s="272" t="s">
        <v>38</v>
      </c>
      <c r="J6066" s="272" t="s">
        <v>7147</v>
      </c>
      <c r="K6066" s="273">
        <v>1.77</v>
      </c>
      <c r="L6066" s="272" t="s">
        <v>7090</v>
      </c>
    </row>
    <row r="6067" spans="1:12">
      <c r="A6067" s="272" t="s">
        <v>13322</v>
      </c>
      <c r="B6067" s="272" t="s">
        <v>13323</v>
      </c>
      <c r="C6067" s="272" t="s">
        <v>13371</v>
      </c>
      <c r="D6067" s="272" t="s">
        <v>13372</v>
      </c>
      <c r="E6067" s="273" t="s">
        <v>7087</v>
      </c>
      <c r="F6067" s="272" t="s">
        <v>7087</v>
      </c>
      <c r="G6067" s="272">
        <v>102194</v>
      </c>
      <c r="H6067" s="272" t="s">
        <v>13374</v>
      </c>
      <c r="I6067" s="272" t="s">
        <v>38</v>
      </c>
      <c r="J6067" s="272" t="s">
        <v>7147</v>
      </c>
      <c r="K6067" s="273">
        <v>7.3</v>
      </c>
      <c r="L6067" s="272" t="s">
        <v>7090</v>
      </c>
    </row>
    <row r="6068" spans="1:12">
      <c r="A6068" s="272" t="s">
        <v>13322</v>
      </c>
      <c r="B6068" s="272" t="s">
        <v>13323</v>
      </c>
      <c r="C6068" s="272" t="s">
        <v>13371</v>
      </c>
      <c r="D6068" s="272" t="s">
        <v>13372</v>
      </c>
      <c r="E6068" s="273" t="s">
        <v>7087</v>
      </c>
      <c r="F6068" s="272" t="s">
        <v>7087</v>
      </c>
      <c r="G6068" s="272">
        <v>102197</v>
      </c>
      <c r="H6068" s="272" t="s">
        <v>13375</v>
      </c>
      <c r="I6068" s="272" t="s">
        <v>38</v>
      </c>
      <c r="J6068" s="272" t="s">
        <v>7147</v>
      </c>
      <c r="K6068" s="273">
        <v>21.05</v>
      </c>
      <c r="L6068" s="272" t="s">
        <v>7090</v>
      </c>
    </row>
    <row r="6069" spans="1:12">
      <c r="A6069" s="272" t="s">
        <v>13322</v>
      </c>
      <c r="B6069" s="272" t="s">
        <v>13323</v>
      </c>
      <c r="C6069" s="272" t="s">
        <v>13371</v>
      </c>
      <c r="D6069" s="272" t="s">
        <v>13372</v>
      </c>
      <c r="E6069" s="273" t="s">
        <v>7087</v>
      </c>
      <c r="F6069" s="272" t="s">
        <v>7087</v>
      </c>
      <c r="G6069" s="272">
        <v>102200</v>
      </c>
      <c r="H6069" s="272" t="s">
        <v>13376</v>
      </c>
      <c r="I6069" s="272" t="s">
        <v>38</v>
      </c>
      <c r="J6069" s="272" t="s">
        <v>7147</v>
      </c>
      <c r="K6069" s="273">
        <v>17.059999999999999</v>
      </c>
      <c r="L6069" s="272" t="s">
        <v>7090</v>
      </c>
    </row>
    <row r="6070" spans="1:12">
      <c r="A6070" s="272" t="s">
        <v>13322</v>
      </c>
      <c r="B6070" s="272" t="s">
        <v>13323</v>
      </c>
      <c r="C6070" s="272" t="s">
        <v>13371</v>
      </c>
      <c r="D6070" s="272" t="s">
        <v>13372</v>
      </c>
      <c r="E6070" s="273" t="s">
        <v>7087</v>
      </c>
      <c r="F6070" s="272" t="s">
        <v>7087</v>
      </c>
      <c r="G6070" s="272">
        <v>102201</v>
      </c>
      <c r="H6070" s="272" t="s">
        <v>13377</v>
      </c>
      <c r="I6070" s="272" t="s">
        <v>38</v>
      </c>
      <c r="J6070" s="272" t="s">
        <v>7147</v>
      </c>
      <c r="K6070" s="273">
        <v>16.27</v>
      </c>
      <c r="L6070" s="272" t="s">
        <v>7090</v>
      </c>
    </row>
    <row r="6071" spans="1:12">
      <c r="A6071" s="272" t="s">
        <v>13322</v>
      </c>
      <c r="B6071" s="272" t="s">
        <v>13323</v>
      </c>
      <c r="C6071" s="272" t="s">
        <v>13371</v>
      </c>
      <c r="D6071" s="272" t="s">
        <v>13372</v>
      </c>
      <c r="E6071" s="273" t="s">
        <v>7087</v>
      </c>
      <c r="F6071" s="272" t="s">
        <v>7087</v>
      </c>
      <c r="G6071" s="272">
        <v>102202</v>
      </c>
      <c r="H6071" s="272" t="s">
        <v>13378</v>
      </c>
      <c r="I6071" s="272" t="s">
        <v>38</v>
      </c>
      <c r="J6071" s="272" t="s">
        <v>7147</v>
      </c>
      <c r="K6071" s="273">
        <v>38.869999999999997</v>
      </c>
      <c r="L6071" s="272" t="s">
        <v>7090</v>
      </c>
    </row>
    <row r="6072" spans="1:12">
      <c r="A6072" s="272" t="s">
        <v>13322</v>
      </c>
      <c r="B6072" s="272" t="s">
        <v>13323</v>
      </c>
      <c r="C6072" s="272" t="s">
        <v>13371</v>
      </c>
      <c r="D6072" s="272" t="s">
        <v>13372</v>
      </c>
      <c r="E6072" s="273" t="s">
        <v>7087</v>
      </c>
      <c r="F6072" s="272" t="s">
        <v>7087</v>
      </c>
      <c r="G6072" s="272">
        <v>102203</v>
      </c>
      <c r="H6072" s="272" t="s">
        <v>13379</v>
      </c>
      <c r="I6072" s="272" t="s">
        <v>38</v>
      </c>
      <c r="J6072" s="272" t="s">
        <v>7147</v>
      </c>
      <c r="K6072" s="273">
        <v>9.43</v>
      </c>
      <c r="L6072" s="272" t="s">
        <v>7090</v>
      </c>
    </row>
    <row r="6073" spans="1:12">
      <c r="A6073" s="272" t="s">
        <v>13322</v>
      </c>
      <c r="B6073" s="272" t="s">
        <v>13323</v>
      </c>
      <c r="C6073" s="272" t="s">
        <v>13371</v>
      </c>
      <c r="D6073" s="272" t="s">
        <v>13372</v>
      </c>
      <c r="E6073" s="273" t="s">
        <v>7087</v>
      </c>
      <c r="F6073" s="272" t="s">
        <v>7087</v>
      </c>
      <c r="G6073" s="272">
        <v>102204</v>
      </c>
      <c r="H6073" s="272" t="s">
        <v>13380</v>
      </c>
      <c r="I6073" s="272" t="s">
        <v>38</v>
      </c>
      <c r="J6073" s="272" t="s">
        <v>7147</v>
      </c>
      <c r="K6073" s="273">
        <v>9.7200000000000006</v>
      </c>
      <c r="L6073" s="272" t="s">
        <v>7090</v>
      </c>
    </row>
    <row r="6074" spans="1:12">
      <c r="A6074" s="272" t="s">
        <v>13322</v>
      </c>
      <c r="B6074" s="272" t="s">
        <v>13323</v>
      </c>
      <c r="C6074" s="272" t="s">
        <v>13371</v>
      </c>
      <c r="D6074" s="272" t="s">
        <v>13372</v>
      </c>
      <c r="E6074" s="273" t="s">
        <v>7087</v>
      </c>
      <c r="F6074" s="272" t="s">
        <v>7087</v>
      </c>
      <c r="G6074" s="272">
        <v>102205</v>
      </c>
      <c r="H6074" s="272" t="s">
        <v>13381</v>
      </c>
      <c r="I6074" s="272" t="s">
        <v>38</v>
      </c>
      <c r="J6074" s="272" t="s">
        <v>7644</v>
      </c>
      <c r="K6074" s="273">
        <v>8.77</v>
      </c>
      <c r="L6074" s="272" t="s">
        <v>7090</v>
      </c>
    </row>
    <row r="6075" spans="1:12">
      <c r="A6075" s="272" t="s">
        <v>13322</v>
      </c>
      <c r="B6075" s="272" t="s">
        <v>13323</v>
      </c>
      <c r="C6075" s="272" t="s">
        <v>13371</v>
      </c>
      <c r="D6075" s="272" t="s">
        <v>13372</v>
      </c>
      <c r="E6075" s="273" t="s">
        <v>7087</v>
      </c>
      <c r="F6075" s="272" t="s">
        <v>7087</v>
      </c>
      <c r="G6075" s="272">
        <v>102207</v>
      </c>
      <c r="H6075" s="272" t="s">
        <v>13382</v>
      </c>
      <c r="I6075" s="272" t="s">
        <v>38</v>
      </c>
      <c r="J6075" s="272" t="s">
        <v>7147</v>
      </c>
      <c r="K6075" s="273">
        <v>8.17</v>
      </c>
      <c r="L6075" s="272" t="s">
        <v>7090</v>
      </c>
    </row>
    <row r="6076" spans="1:12">
      <c r="A6076" s="272" t="s">
        <v>13322</v>
      </c>
      <c r="B6076" s="272" t="s">
        <v>13323</v>
      </c>
      <c r="C6076" s="272" t="s">
        <v>13371</v>
      </c>
      <c r="D6076" s="272" t="s">
        <v>13372</v>
      </c>
      <c r="E6076" s="273" t="s">
        <v>7087</v>
      </c>
      <c r="F6076" s="272" t="s">
        <v>7087</v>
      </c>
      <c r="G6076" s="272">
        <v>102208</v>
      </c>
      <c r="H6076" s="272" t="s">
        <v>13383</v>
      </c>
      <c r="I6076" s="272" t="s">
        <v>38</v>
      </c>
      <c r="J6076" s="272" t="s">
        <v>7147</v>
      </c>
      <c r="K6076" s="273">
        <v>7.75</v>
      </c>
      <c r="L6076" s="272" t="s">
        <v>7090</v>
      </c>
    </row>
    <row r="6077" spans="1:12">
      <c r="A6077" s="272" t="s">
        <v>13322</v>
      </c>
      <c r="B6077" s="272" t="s">
        <v>13323</v>
      </c>
      <c r="C6077" s="272" t="s">
        <v>13371</v>
      </c>
      <c r="D6077" s="272" t="s">
        <v>13372</v>
      </c>
      <c r="E6077" s="273" t="s">
        <v>7087</v>
      </c>
      <c r="F6077" s="272" t="s">
        <v>7087</v>
      </c>
      <c r="G6077" s="272">
        <v>102209</v>
      </c>
      <c r="H6077" s="272" t="s">
        <v>13384</v>
      </c>
      <c r="I6077" s="272" t="s">
        <v>38</v>
      </c>
      <c r="J6077" s="272" t="s">
        <v>7147</v>
      </c>
      <c r="K6077" s="273">
        <v>8.0299999999999994</v>
      </c>
      <c r="L6077" s="272" t="s">
        <v>7090</v>
      </c>
    </row>
    <row r="6078" spans="1:12">
      <c r="A6078" s="272" t="s">
        <v>13322</v>
      </c>
      <c r="B6078" s="272" t="s">
        <v>13323</v>
      </c>
      <c r="C6078" s="272" t="s">
        <v>13371</v>
      </c>
      <c r="D6078" s="272" t="s">
        <v>13372</v>
      </c>
      <c r="E6078" s="273" t="s">
        <v>7087</v>
      </c>
      <c r="F6078" s="272" t="s">
        <v>7087</v>
      </c>
      <c r="G6078" s="272">
        <v>102210</v>
      </c>
      <c r="H6078" s="272" t="s">
        <v>13385</v>
      </c>
      <c r="I6078" s="272" t="s">
        <v>38</v>
      </c>
      <c r="J6078" s="272" t="s">
        <v>7644</v>
      </c>
      <c r="K6078" s="273">
        <v>7.61</v>
      </c>
      <c r="L6078" s="272" t="s">
        <v>7090</v>
      </c>
    </row>
    <row r="6079" spans="1:12">
      <c r="A6079" s="272" t="s">
        <v>13322</v>
      </c>
      <c r="B6079" s="272" t="s">
        <v>13323</v>
      </c>
      <c r="C6079" s="272" t="s">
        <v>13371</v>
      </c>
      <c r="D6079" s="272" t="s">
        <v>13372</v>
      </c>
      <c r="E6079" s="273" t="s">
        <v>7087</v>
      </c>
      <c r="F6079" s="272" t="s">
        <v>7087</v>
      </c>
      <c r="G6079" s="272">
        <v>102213</v>
      </c>
      <c r="H6079" s="272" t="s">
        <v>13386</v>
      </c>
      <c r="I6079" s="272" t="s">
        <v>38</v>
      </c>
      <c r="J6079" s="272" t="s">
        <v>7147</v>
      </c>
      <c r="K6079" s="273">
        <v>18.87</v>
      </c>
      <c r="L6079" s="272" t="s">
        <v>7090</v>
      </c>
    </row>
    <row r="6080" spans="1:12">
      <c r="A6080" s="272" t="s">
        <v>13322</v>
      </c>
      <c r="B6080" s="272" t="s">
        <v>13323</v>
      </c>
      <c r="C6080" s="272" t="s">
        <v>13371</v>
      </c>
      <c r="D6080" s="272" t="s">
        <v>13372</v>
      </c>
      <c r="E6080" s="273" t="s">
        <v>7087</v>
      </c>
      <c r="F6080" s="272" t="s">
        <v>7087</v>
      </c>
      <c r="G6080" s="272">
        <v>102214</v>
      </c>
      <c r="H6080" s="272" t="s">
        <v>13387</v>
      </c>
      <c r="I6080" s="272" t="s">
        <v>38</v>
      </c>
      <c r="J6080" s="272" t="s">
        <v>7147</v>
      </c>
      <c r="K6080" s="273">
        <v>19.46</v>
      </c>
      <c r="L6080" s="272" t="s">
        <v>7090</v>
      </c>
    </row>
    <row r="6081" spans="1:12">
      <c r="A6081" s="272" t="s">
        <v>13322</v>
      </c>
      <c r="B6081" s="272" t="s">
        <v>13323</v>
      </c>
      <c r="C6081" s="272" t="s">
        <v>13371</v>
      </c>
      <c r="D6081" s="272" t="s">
        <v>13372</v>
      </c>
      <c r="E6081" s="273" t="s">
        <v>7087</v>
      </c>
      <c r="F6081" s="272" t="s">
        <v>7087</v>
      </c>
      <c r="G6081" s="272">
        <v>102215</v>
      </c>
      <c r="H6081" s="272" t="s">
        <v>13388</v>
      </c>
      <c r="I6081" s="272" t="s">
        <v>38</v>
      </c>
      <c r="J6081" s="272" t="s">
        <v>7644</v>
      </c>
      <c r="K6081" s="273">
        <v>17.55</v>
      </c>
      <c r="L6081" s="272" t="s">
        <v>7090</v>
      </c>
    </row>
    <row r="6082" spans="1:12">
      <c r="A6082" s="272" t="s">
        <v>13322</v>
      </c>
      <c r="B6082" s="272" t="s">
        <v>13323</v>
      </c>
      <c r="C6082" s="272" t="s">
        <v>13371</v>
      </c>
      <c r="D6082" s="272" t="s">
        <v>13372</v>
      </c>
      <c r="E6082" s="273" t="s">
        <v>7087</v>
      </c>
      <c r="F6082" s="272" t="s">
        <v>7087</v>
      </c>
      <c r="G6082" s="272">
        <v>102217</v>
      </c>
      <c r="H6082" s="272" t="s">
        <v>13389</v>
      </c>
      <c r="I6082" s="272" t="s">
        <v>38</v>
      </c>
      <c r="J6082" s="272" t="s">
        <v>7147</v>
      </c>
      <c r="K6082" s="273">
        <v>16.34</v>
      </c>
      <c r="L6082" s="272" t="s">
        <v>7090</v>
      </c>
    </row>
    <row r="6083" spans="1:12">
      <c r="A6083" s="272" t="s">
        <v>13322</v>
      </c>
      <c r="B6083" s="272" t="s">
        <v>13323</v>
      </c>
      <c r="C6083" s="272" t="s">
        <v>13371</v>
      </c>
      <c r="D6083" s="272" t="s">
        <v>13372</v>
      </c>
      <c r="E6083" s="273" t="s">
        <v>7087</v>
      </c>
      <c r="F6083" s="272" t="s">
        <v>7087</v>
      </c>
      <c r="G6083" s="272">
        <v>102218</v>
      </c>
      <c r="H6083" s="272" t="s">
        <v>13390</v>
      </c>
      <c r="I6083" s="272" t="s">
        <v>38</v>
      </c>
      <c r="J6083" s="272" t="s">
        <v>7147</v>
      </c>
      <c r="K6083" s="273">
        <v>15.5</v>
      </c>
      <c r="L6083" s="272" t="s">
        <v>7090</v>
      </c>
    </row>
    <row r="6084" spans="1:12">
      <c r="A6084" s="272" t="s">
        <v>13322</v>
      </c>
      <c r="B6084" s="272" t="s">
        <v>13323</v>
      </c>
      <c r="C6084" s="272" t="s">
        <v>13371</v>
      </c>
      <c r="D6084" s="272" t="s">
        <v>13372</v>
      </c>
      <c r="E6084" s="273" t="s">
        <v>7087</v>
      </c>
      <c r="F6084" s="272" t="s">
        <v>7087</v>
      </c>
      <c r="G6084" s="272">
        <v>102219</v>
      </c>
      <c r="H6084" s="272" t="s">
        <v>13391</v>
      </c>
      <c r="I6084" s="272" t="s">
        <v>38</v>
      </c>
      <c r="J6084" s="272" t="s">
        <v>7147</v>
      </c>
      <c r="K6084" s="273">
        <v>16.05</v>
      </c>
      <c r="L6084" s="272" t="s">
        <v>7090</v>
      </c>
    </row>
    <row r="6085" spans="1:12">
      <c r="A6085" s="272" t="s">
        <v>13322</v>
      </c>
      <c r="B6085" s="272" t="s">
        <v>13323</v>
      </c>
      <c r="C6085" s="272" t="s">
        <v>13371</v>
      </c>
      <c r="D6085" s="272" t="s">
        <v>13372</v>
      </c>
      <c r="E6085" s="273" t="s">
        <v>7087</v>
      </c>
      <c r="F6085" s="272" t="s">
        <v>7087</v>
      </c>
      <c r="G6085" s="272">
        <v>102220</v>
      </c>
      <c r="H6085" s="272" t="s">
        <v>13392</v>
      </c>
      <c r="I6085" s="272" t="s">
        <v>38</v>
      </c>
      <c r="J6085" s="272" t="s">
        <v>7644</v>
      </c>
      <c r="K6085" s="273">
        <v>15.24</v>
      </c>
      <c r="L6085" s="272" t="s">
        <v>7090</v>
      </c>
    </row>
    <row r="6086" spans="1:12">
      <c r="A6086" s="272" t="s">
        <v>13322</v>
      </c>
      <c r="B6086" s="272" t="s">
        <v>13323</v>
      </c>
      <c r="C6086" s="272" t="s">
        <v>13371</v>
      </c>
      <c r="D6086" s="272" t="s">
        <v>13372</v>
      </c>
      <c r="E6086" s="273" t="s">
        <v>7087</v>
      </c>
      <c r="F6086" s="272" t="s">
        <v>7087</v>
      </c>
      <c r="G6086" s="272">
        <v>102223</v>
      </c>
      <c r="H6086" s="272" t="s">
        <v>13393</v>
      </c>
      <c r="I6086" s="272" t="s">
        <v>38</v>
      </c>
      <c r="J6086" s="272" t="s">
        <v>7147</v>
      </c>
      <c r="K6086" s="273">
        <v>28.31</v>
      </c>
      <c r="L6086" s="272" t="s">
        <v>7090</v>
      </c>
    </row>
    <row r="6087" spans="1:12">
      <c r="A6087" s="272" t="s">
        <v>13322</v>
      </c>
      <c r="B6087" s="272" t="s">
        <v>13323</v>
      </c>
      <c r="C6087" s="272" t="s">
        <v>13371</v>
      </c>
      <c r="D6087" s="272" t="s">
        <v>13372</v>
      </c>
      <c r="E6087" s="273" t="s">
        <v>7087</v>
      </c>
      <c r="F6087" s="272" t="s">
        <v>7087</v>
      </c>
      <c r="G6087" s="272">
        <v>102224</v>
      </c>
      <c r="H6087" s="272" t="s">
        <v>13394</v>
      </c>
      <c r="I6087" s="272" t="s">
        <v>38</v>
      </c>
      <c r="J6087" s="272" t="s">
        <v>7147</v>
      </c>
      <c r="K6087" s="273">
        <v>29.21</v>
      </c>
      <c r="L6087" s="272" t="s">
        <v>7090</v>
      </c>
    </row>
    <row r="6088" spans="1:12">
      <c r="A6088" s="272" t="s">
        <v>13322</v>
      </c>
      <c r="B6088" s="272" t="s">
        <v>13323</v>
      </c>
      <c r="C6088" s="272" t="s">
        <v>13371</v>
      </c>
      <c r="D6088" s="272" t="s">
        <v>13372</v>
      </c>
      <c r="E6088" s="273" t="s">
        <v>7087</v>
      </c>
      <c r="F6088" s="272" t="s">
        <v>7087</v>
      </c>
      <c r="G6088" s="272">
        <v>102225</v>
      </c>
      <c r="H6088" s="272" t="s">
        <v>13395</v>
      </c>
      <c r="I6088" s="272" t="s">
        <v>38</v>
      </c>
      <c r="J6088" s="272" t="s">
        <v>7644</v>
      </c>
      <c r="K6088" s="273">
        <v>26.33</v>
      </c>
      <c r="L6088" s="272" t="s">
        <v>7090</v>
      </c>
    </row>
    <row r="6089" spans="1:12">
      <c r="A6089" s="272" t="s">
        <v>13322</v>
      </c>
      <c r="B6089" s="272" t="s">
        <v>13323</v>
      </c>
      <c r="C6089" s="272" t="s">
        <v>13371</v>
      </c>
      <c r="D6089" s="272" t="s">
        <v>13372</v>
      </c>
      <c r="E6089" s="273" t="s">
        <v>7087</v>
      </c>
      <c r="F6089" s="272" t="s">
        <v>7087</v>
      </c>
      <c r="G6089" s="272">
        <v>102227</v>
      </c>
      <c r="H6089" s="272" t="s">
        <v>13396</v>
      </c>
      <c r="I6089" s="272" t="s">
        <v>38</v>
      </c>
      <c r="J6089" s="272" t="s">
        <v>7147</v>
      </c>
      <c r="K6089" s="273">
        <v>24.53</v>
      </c>
      <c r="L6089" s="272" t="s">
        <v>7090</v>
      </c>
    </row>
    <row r="6090" spans="1:12">
      <c r="A6090" s="272" t="s">
        <v>13322</v>
      </c>
      <c r="B6090" s="272" t="s">
        <v>13323</v>
      </c>
      <c r="C6090" s="272" t="s">
        <v>13371</v>
      </c>
      <c r="D6090" s="272" t="s">
        <v>13372</v>
      </c>
      <c r="E6090" s="273" t="s">
        <v>7087</v>
      </c>
      <c r="F6090" s="272" t="s">
        <v>7087</v>
      </c>
      <c r="G6090" s="272">
        <v>102228</v>
      </c>
      <c r="H6090" s="272" t="s">
        <v>13397</v>
      </c>
      <c r="I6090" s="272" t="s">
        <v>38</v>
      </c>
      <c r="J6090" s="272" t="s">
        <v>7147</v>
      </c>
      <c r="K6090" s="273">
        <v>23.28</v>
      </c>
      <c r="L6090" s="272" t="s">
        <v>7090</v>
      </c>
    </row>
    <row r="6091" spans="1:12">
      <c r="A6091" s="272" t="s">
        <v>13322</v>
      </c>
      <c r="B6091" s="272" t="s">
        <v>13323</v>
      </c>
      <c r="C6091" s="272" t="s">
        <v>13371</v>
      </c>
      <c r="D6091" s="272" t="s">
        <v>13372</v>
      </c>
      <c r="E6091" s="273" t="s">
        <v>7087</v>
      </c>
      <c r="F6091" s="272" t="s">
        <v>7087</v>
      </c>
      <c r="G6091" s="272">
        <v>102229</v>
      </c>
      <c r="H6091" s="272" t="s">
        <v>13398</v>
      </c>
      <c r="I6091" s="272" t="s">
        <v>38</v>
      </c>
      <c r="J6091" s="272" t="s">
        <v>7147</v>
      </c>
      <c r="K6091" s="273">
        <v>24.08</v>
      </c>
      <c r="L6091" s="272" t="s">
        <v>7090</v>
      </c>
    </row>
    <row r="6092" spans="1:12">
      <c r="A6092" s="272" t="s">
        <v>13322</v>
      </c>
      <c r="B6092" s="272" t="s">
        <v>13323</v>
      </c>
      <c r="C6092" s="272" t="s">
        <v>13371</v>
      </c>
      <c r="D6092" s="272" t="s">
        <v>13372</v>
      </c>
      <c r="E6092" s="273" t="s">
        <v>7087</v>
      </c>
      <c r="F6092" s="272" t="s">
        <v>7087</v>
      </c>
      <c r="G6092" s="272">
        <v>102230</v>
      </c>
      <c r="H6092" s="272" t="s">
        <v>13399</v>
      </c>
      <c r="I6092" s="272" t="s">
        <v>38</v>
      </c>
      <c r="J6092" s="272" t="s">
        <v>7644</v>
      </c>
      <c r="K6092" s="273">
        <v>22.87</v>
      </c>
      <c r="L6092" s="272" t="s">
        <v>7090</v>
      </c>
    </row>
    <row r="6093" spans="1:12">
      <c r="A6093" s="272" t="s">
        <v>13322</v>
      </c>
      <c r="B6093" s="272" t="s">
        <v>13323</v>
      </c>
      <c r="C6093" s="272" t="s">
        <v>13371</v>
      </c>
      <c r="D6093" s="272" t="s">
        <v>13372</v>
      </c>
      <c r="E6093" s="273" t="s">
        <v>7087</v>
      </c>
      <c r="F6093" s="272" t="s">
        <v>7087</v>
      </c>
      <c r="G6093" s="272">
        <v>102233</v>
      </c>
      <c r="H6093" s="272" t="s">
        <v>13400</v>
      </c>
      <c r="I6093" s="272" t="s">
        <v>38</v>
      </c>
      <c r="J6093" s="272" t="s">
        <v>7147</v>
      </c>
      <c r="K6093" s="273">
        <v>12.66</v>
      </c>
      <c r="L6093" s="272" t="s">
        <v>7090</v>
      </c>
    </row>
    <row r="6094" spans="1:12">
      <c r="A6094" s="272" t="s">
        <v>13322</v>
      </c>
      <c r="B6094" s="272" t="s">
        <v>13323</v>
      </c>
      <c r="C6094" s="272" t="s">
        <v>13371</v>
      </c>
      <c r="D6094" s="272" t="s">
        <v>13372</v>
      </c>
      <c r="E6094" s="273" t="s">
        <v>7087</v>
      </c>
      <c r="F6094" s="272" t="s">
        <v>7087</v>
      </c>
      <c r="G6094" s="272">
        <v>102234</v>
      </c>
      <c r="H6094" s="272" t="s">
        <v>398</v>
      </c>
      <c r="I6094" s="272" t="s">
        <v>38</v>
      </c>
      <c r="J6094" s="272" t="s">
        <v>7147</v>
      </c>
      <c r="K6094" s="273">
        <v>25.32</v>
      </c>
      <c r="L6094" s="272" t="s">
        <v>7090</v>
      </c>
    </row>
    <row r="6095" spans="1:12">
      <c r="A6095" s="272" t="s">
        <v>13322</v>
      </c>
      <c r="B6095" s="272" t="s">
        <v>13323</v>
      </c>
      <c r="C6095" s="272" t="s">
        <v>13401</v>
      </c>
      <c r="D6095" s="272" t="s">
        <v>13402</v>
      </c>
      <c r="E6095" s="273" t="s">
        <v>7087</v>
      </c>
      <c r="F6095" s="272" t="s">
        <v>7087</v>
      </c>
      <c r="G6095" s="272">
        <v>100716</v>
      </c>
      <c r="H6095" s="272" t="s">
        <v>13403</v>
      </c>
      <c r="I6095" s="272" t="s">
        <v>38</v>
      </c>
      <c r="J6095" s="272" t="s">
        <v>7089</v>
      </c>
      <c r="K6095" s="273">
        <v>26.17</v>
      </c>
      <c r="L6095" s="272" t="s">
        <v>7090</v>
      </c>
    </row>
    <row r="6096" spans="1:12">
      <c r="A6096" s="272" t="s">
        <v>13322</v>
      </c>
      <c r="B6096" s="272" t="s">
        <v>13323</v>
      </c>
      <c r="C6096" s="272" t="s">
        <v>13401</v>
      </c>
      <c r="D6096" s="272" t="s">
        <v>13402</v>
      </c>
      <c r="E6096" s="273" t="s">
        <v>7087</v>
      </c>
      <c r="F6096" s="272" t="s">
        <v>7087</v>
      </c>
      <c r="G6096" s="272">
        <v>100717</v>
      </c>
      <c r="H6096" s="272" t="s">
        <v>13404</v>
      </c>
      <c r="I6096" s="272" t="s">
        <v>38</v>
      </c>
      <c r="J6096" s="272" t="s">
        <v>7147</v>
      </c>
      <c r="K6096" s="273">
        <v>8.64</v>
      </c>
      <c r="L6096" s="272" t="s">
        <v>7090</v>
      </c>
    </row>
    <row r="6097" spans="1:12">
      <c r="A6097" s="272" t="s">
        <v>13322</v>
      </c>
      <c r="B6097" s="272" t="s">
        <v>13323</v>
      </c>
      <c r="C6097" s="272" t="s">
        <v>13401</v>
      </c>
      <c r="D6097" s="272" t="s">
        <v>13402</v>
      </c>
      <c r="E6097" s="273" t="s">
        <v>7087</v>
      </c>
      <c r="F6097" s="272" t="s">
        <v>7087</v>
      </c>
      <c r="G6097" s="272">
        <v>100718</v>
      </c>
      <c r="H6097" s="272" t="s">
        <v>13405</v>
      </c>
      <c r="I6097" s="272" t="s">
        <v>261</v>
      </c>
      <c r="J6097" s="272" t="s">
        <v>7147</v>
      </c>
      <c r="K6097" s="273">
        <v>1.24</v>
      </c>
      <c r="L6097" s="272" t="s">
        <v>7090</v>
      </c>
    </row>
    <row r="6098" spans="1:12">
      <c r="A6098" s="272" t="s">
        <v>13322</v>
      </c>
      <c r="B6098" s="272" t="s">
        <v>13323</v>
      </c>
      <c r="C6098" s="272" t="s">
        <v>13401</v>
      </c>
      <c r="D6098" s="272" t="s">
        <v>13402</v>
      </c>
      <c r="E6098" s="273" t="s">
        <v>7087</v>
      </c>
      <c r="F6098" s="272" t="s">
        <v>7087</v>
      </c>
      <c r="G6098" s="272">
        <v>100719</v>
      </c>
      <c r="H6098" s="272" t="s">
        <v>13406</v>
      </c>
      <c r="I6098" s="272" t="s">
        <v>38</v>
      </c>
      <c r="J6098" s="272" t="s">
        <v>7147</v>
      </c>
      <c r="K6098" s="273">
        <v>11.1</v>
      </c>
      <c r="L6098" s="272" t="s">
        <v>7090</v>
      </c>
    </row>
    <row r="6099" spans="1:12">
      <c r="A6099" s="272" t="s">
        <v>13322</v>
      </c>
      <c r="B6099" s="272" t="s">
        <v>13323</v>
      </c>
      <c r="C6099" s="272" t="s">
        <v>13401</v>
      </c>
      <c r="D6099" s="272" t="s">
        <v>13402</v>
      </c>
      <c r="E6099" s="273" t="s">
        <v>7087</v>
      </c>
      <c r="F6099" s="272" t="s">
        <v>7087</v>
      </c>
      <c r="G6099" s="272">
        <v>100720</v>
      </c>
      <c r="H6099" s="272" t="s">
        <v>13407</v>
      </c>
      <c r="I6099" s="272" t="s">
        <v>38</v>
      </c>
      <c r="J6099" s="272" t="s">
        <v>7147</v>
      </c>
      <c r="K6099" s="273">
        <v>10.41</v>
      </c>
      <c r="L6099" s="272" t="s">
        <v>7090</v>
      </c>
    </row>
    <row r="6100" spans="1:12">
      <c r="A6100" s="272" t="s">
        <v>13322</v>
      </c>
      <c r="B6100" s="272" t="s">
        <v>13323</v>
      </c>
      <c r="C6100" s="272" t="s">
        <v>13401</v>
      </c>
      <c r="D6100" s="272" t="s">
        <v>13402</v>
      </c>
      <c r="E6100" s="273" t="s">
        <v>7087</v>
      </c>
      <c r="F6100" s="272" t="s">
        <v>7087</v>
      </c>
      <c r="G6100" s="272">
        <v>100721</v>
      </c>
      <c r="H6100" s="272" t="s">
        <v>13408</v>
      </c>
      <c r="I6100" s="272" t="s">
        <v>38</v>
      </c>
      <c r="J6100" s="272" t="s">
        <v>7147</v>
      </c>
      <c r="K6100" s="273">
        <v>24.09</v>
      </c>
      <c r="L6100" s="272" t="s">
        <v>7090</v>
      </c>
    </row>
    <row r="6101" spans="1:12">
      <c r="A6101" s="272" t="s">
        <v>13322</v>
      </c>
      <c r="B6101" s="272" t="s">
        <v>13323</v>
      </c>
      <c r="C6101" s="272" t="s">
        <v>13401</v>
      </c>
      <c r="D6101" s="272" t="s">
        <v>13402</v>
      </c>
      <c r="E6101" s="273" t="s">
        <v>7087</v>
      </c>
      <c r="F6101" s="272" t="s">
        <v>7087</v>
      </c>
      <c r="G6101" s="272">
        <v>100722</v>
      </c>
      <c r="H6101" s="272" t="s">
        <v>13409</v>
      </c>
      <c r="I6101" s="272" t="s">
        <v>38</v>
      </c>
      <c r="J6101" s="272" t="s">
        <v>7147</v>
      </c>
      <c r="K6101" s="273">
        <v>22.77</v>
      </c>
      <c r="L6101" s="272" t="s">
        <v>7090</v>
      </c>
    </row>
    <row r="6102" spans="1:12">
      <c r="A6102" s="272" t="s">
        <v>13322</v>
      </c>
      <c r="B6102" s="272" t="s">
        <v>13323</v>
      </c>
      <c r="C6102" s="272" t="s">
        <v>13401</v>
      </c>
      <c r="D6102" s="272" t="s">
        <v>13402</v>
      </c>
      <c r="E6102" s="273" t="s">
        <v>7087</v>
      </c>
      <c r="F6102" s="272" t="s">
        <v>7087</v>
      </c>
      <c r="G6102" s="272">
        <v>100723</v>
      </c>
      <c r="H6102" s="272" t="s">
        <v>13410</v>
      </c>
      <c r="I6102" s="272" t="s">
        <v>38</v>
      </c>
      <c r="J6102" s="272" t="s">
        <v>7147</v>
      </c>
      <c r="K6102" s="273">
        <v>11.93</v>
      </c>
      <c r="L6102" s="272" t="s">
        <v>7090</v>
      </c>
    </row>
    <row r="6103" spans="1:12">
      <c r="A6103" s="272" t="s">
        <v>13322</v>
      </c>
      <c r="B6103" s="272" t="s">
        <v>13323</v>
      </c>
      <c r="C6103" s="272" t="s">
        <v>13401</v>
      </c>
      <c r="D6103" s="272" t="s">
        <v>13402</v>
      </c>
      <c r="E6103" s="273" t="s">
        <v>7087</v>
      </c>
      <c r="F6103" s="272" t="s">
        <v>7087</v>
      </c>
      <c r="G6103" s="272">
        <v>100724</v>
      </c>
      <c r="H6103" s="272" t="s">
        <v>13411</v>
      </c>
      <c r="I6103" s="272" t="s">
        <v>38</v>
      </c>
      <c r="J6103" s="272" t="s">
        <v>7147</v>
      </c>
      <c r="K6103" s="273">
        <v>13.75</v>
      </c>
      <c r="L6103" s="272" t="s">
        <v>7090</v>
      </c>
    </row>
    <row r="6104" spans="1:12">
      <c r="A6104" s="272" t="s">
        <v>13322</v>
      </c>
      <c r="B6104" s="272" t="s">
        <v>13323</v>
      </c>
      <c r="C6104" s="272" t="s">
        <v>13401</v>
      </c>
      <c r="D6104" s="272" t="s">
        <v>13402</v>
      </c>
      <c r="E6104" s="273" t="s">
        <v>7087</v>
      </c>
      <c r="F6104" s="272" t="s">
        <v>7087</v>
      </c>
      <c r="G6104" s="272">
        <v>100725</v>
      </c>
      <c r="H6104" s="272" t="s">
        <v>13412</v>
      </c>
      <c r="I6104" s="272" t="s">
        <v>38</v>
      </c>
      <c r="J6104" s="272" t="s">
        <v>7147</v>
      </c>
      <c r="K6104" s="273">
        <v>24.36</v>
      </c>
      <c r="L6104" s="272" t="s">
        <v>7090</v>
      </c>
    </row>
    <row r="6105" spans="1:12">
      <c r="A6105" s="272" t="s">
        <v>13322</v>
      </c>
      <c r="B6105" s="272" t="s">
        <v>13323</v>
      </c>
      <c r="C6105" s="272" t="s">
        <v>13401</v>
      </c>
      <c r="D6105" s="272" t="s">
        <v>13402</v>
      </c>
      <c r="E6105" s="273" t="s">
        <v>7087</v>
      </c>
      <c r="F6105" s="272" t="s">
        <v>7087</v>
      </c>
      <c r="G6105" s="272">
        <v>100726</v>
      </c>
      <c r="H6105" s="272" t="s">
        <v>13413</v>
      </c>
      <c r="I6105" s="272" t="s">
        <v>38</v>
      </c>
      <c r="J6105" s="272" t="s">
        <v>7147</v>
      </c>
      <c r="K6105" s="273">
        <v>26</v>
      </c>
      <c r="L6105" s="272" t="s">
        <v>7090</v>
      </c>
    </row>
    <row r="6106" spans="1:12">
      <c r="A6106" s="272" t="s">
        <v>13322</v>
      </c>
      <c r="B6106" s="272" t="s">
        <v>13323</v>
      </c>
      <c r="C6106" s="272" t="s">
        <v>13401</v>
      </c>
      <c r="D6106" s="272" t="s">
        <v>13402</v>
      </c>
      <c r="E6106" s="273" t="s">
        <v>7087</v>
      </c>
      <c r="F6106" s="272" t="s">
        <v>7087</v>
      </c>
      <c r="G6106" s="272">
        <v>100727</v>
      </c>
      <c r="H6106" s="272" t="s">
        <v>13414</v>
      </c>
      <c r="I6106" s="272" t="s">
        <v>38</v>
      </c>
      <c r="J6106" s="272" t="s">
        <v>7147</v>
      </c>
      <c r="K6106" s="273">
        <v>27.39</v>
      </c>
      <c r="L6106" s="272" t="s">
        <v>7090</v>
      </c>
    </row>
    <row r="6107" spans="1:12">
      <c r="A6107" s="272" t="s">
        <v>13322</v>
      </c>
      <c r="B6107" s="272" t="s">
        <v>13323</v>
      </c>
      <c r="C6107" s="272" t="s">
        <v>13401</v>
      </c>
      <c r="D6107" s="272" t="s">
        <v>13402</v>
      </c>
      <c r="E6107" s="273" t="s">
        <v>7087</v>
      </c>
      <c r="F6107" s="272" t="s">
        <v>7087</v>
      </c>
      <c r="G6107" s="272">
        <v>100728</v>
      </c>
      <c r="H6107" s="272" t="s">
        <v>13415</v>
      </c>
      <c r="I6107" s="272" t="s">
        <v>38</v>
      </c>
      <c r="J6107" s="272" t="s">
        <v>7147</v>
      </c>
      <c r="K6107" s="273">
        <v>24.06</v>
      </c>
      <c r="L6107" s="272" t="s">
        <v>7090</v>
      </c>
    </row>
    <row r="6108" spans="1:12">
      <c r="A6108" s="272" t="s">
        <v>13322</v>
      </c>
      <c r="B6108" s="272" t="s">
        <v>13323</v>
      </c>
      <c r="C6108" s="272" t="s">
        <v>13401</v>
      </c>
      <c r="D6108" s="272" t="s">
        <v>13402</v>
      </c>
      <c r="E6108" s="273" t="s">
        <v>7087</v>
      </c>
      <c r="F6108" s="272" t="s">
        <v>7087</v>
      </c>
      <c r="G6108" s="272">
        <v>100729</v>
      </c>
      <c r="H6108" s="272" t="s">
        <v>13416</v>
      </c>
      <c r="I6108" s="272" t="s">
        <v>38</v>
      </c>
      <c r="J6108" s="272" t="s">
        <v>7147</v>
      </c>
      <c r="K6108" s="273">
        <v>20.72</v>
      </c>
      <c r="L6108" s="272" t="s">
        <v>7090</v>
      </c>
    </row>
    <row r="6109" spans="1:12">
      <c r="A6109" s="272" t="s">
        <v>13322</v>
      </c>
      <c r="B6109" s="272" t="s">
        <v>13323</v>
      </c>
      <c r="C6109" s="272" t="s">
        <v>13401</v>
      </c>
      <c r="D6109" s="272" t="s">
        <v>13402</v>
      </c>
      <c r="E6109" s="273" t="s">
        <v>7087</v>
      </c>
      <c r="F6109" s="272" t="s">
        <v>7087</v>
      </c>
      <c r="G6109" s="272">
        <v>100730</v>
      </c>
      <c r="H6109" s="272" t="s">
        <v>13417</v>
      </c>
      <c r="I6109" s="272" t="s">
        <v>38</v>
      </c>
      <c r="J6109" s="272" t="s">
        <v>7147</v>
      </c>
      <c r="K6109" s="273">
        <v>23.68</v>
      </c>
      <c r="L6109" s="272" t="s">
        <v>7090</v>
      </c>
    </row>
    <row r="6110" spans="1:12">
      <c r="A6110" s="272" t="s">
        <v>13322</v>
      </c>
      <c r="B6110" s="272" t="s">
        <v>13323</v>
      </c>
      <c r="C6110" s="272" t="s">
        <v>13401</v>
      </c>
      <c r="D6110" s="272" t="s">
        <v>13402</v>
      </c>
      <c r="E6110" s="273" t="s">
        <v>7087</v>
      </c>
      <c r="F6110" s="272" t="s">
        <v>7087</v>
      </c>
      <c r="G6110" s="272">
        <v>100733</v>
      </c>
      <c r="H6110" s="272" t="s">
        <v>13418</v>
      </c>
      <c r="I6110" s="272" t="s">
        <v>38</v>
      </c>
      <c r="J6110" s="272" t="s">
        <v>7147</v>
      </c>
      <c r="K6110" s="273">
        <v>10.87</v>
      </c>
      <c r="L6110" s="272" t="s">
        <v>7090</v>
      </c>
    </row>
    <row r="6111" spans="1:12">
      <c r="A6111" s="272" t="s">
        <v>13322</v>
      </c>
      <c r="B6111" s="272" t="s">
        <v>13323</v>
      </c>
      <c r="C6111" s="272" t="s">
        <v>13401</v>
      </c>
      <c r="D6111" s="272" t="s">
        <v>13402</v>
      </c>
      <c r="E6111" s="273" t="s">
        <v>7087</v>
      </c>
      <c r="F6111" s="272" t="s">
        <v>7087</v>
      </c>
      <c r="G6111" s="272">
        <v>100734</v>
      </c>
      <c r="H6111" s="272" t="s">
        <v>13419</v>
      </c>
      <c r="I6111" s="272" t="s">
        <v>38</v>
      </c>
      <c r="J6111" s="272" t="s">
        <v>7147</v>
      </c>
      <c r="K6111" s="273">
        <v>14.12</v>
      </c>
      <c r="L6111" s="272" t="s">
        <v>7090</v>
      </c>
    </row>
    <row r="6112" spans="1:12">
      <c r="A6112" s="272" t="s">
        <v>13322</v>
      </c>
      <c r="B6112" s="272" t="s">
        <v>13323</v>
      </c>
      <c r="C6112" s="272" t="s">
        <v>13401</v>
      </c>
      <c r="D6112" s="272" t="s">
        <v>13402</v>
      </c>
      <c r="E6112" s="273" t="s">
        <v>7087</v>
      </c>
      <c r="F6112" s="272" t="s">
        <v>7087</v>
      </c>
      <c r="G6112" s="272">
        <v>100735</v>
      </c>
      <c r="H6112" s="272" t="s">
        <v>13420</v>
      </c>
      <c r="I6112" s="272" t="s">
        <v>38</v>
      </c>
      <c r="J6112" s="272" t="s">
        <v>7147</v>
      </c>
      <c r="K6112" s="273">
        <v>10.41</v>
      </c>
      <c r="L6112" s="272" t="s">
        <v>7090</v>
      </c>
    </row>
    <row r="6113" spans="1:12">
      <c r="A6113" s="272" t="s">
        <v>13322</v>
      </c>
      <c r="B6113" s="272" t="s">
        <v>13323</v>
      </c>
      <c r="C6113" s="272" t="s">
        <v>13401</v>
      </c>
      <c r="D6113" s="272" t="s">
        <v>13402</v>
      </c>
      <c r="E6113" s="273" t="s">
        <v>7087</v>
      </c>
      <c r="F6113" s="272" t="s">
        <v>7087</v>
      </c>
      <c r="G6113" s="272">
        <v>100736</v>
      </c>
      <c r="H6113" s="272" t="s">
        <v>13421</v>
      </c>
      <c r="I6113" s="272" t="s">
        <v>38</v>
      </c>
      <c r="J6113" s="272" t="s">
        <v>7147</v>
      </c>
      <c r="K6113" s="273">
        <v>13.63</v>
      </c>
      <c r="L6113" s="272" t="s">
        <v>7090</v>
      </c>
    </row>
    <row r="6114" spans="1:12">
      <c r="A6114" s="272" t="s">
        <v>13322</v>
      </c>
      <c r="B6114" s="272" t="s">
        <v>13323</v>
      </c>
      <c r="C6114" s="272" t="s">
        <v>13401</v>
      </c>
      <c r="D6114" s="272" t="s">
        <v>13402</v>
      </c>
      <c r="E6114" s="273" t="s">
        <v>7087</v>
      </c>
      <c r="F6114" s="272" t="s">
        <v>7087</v>
      </c>
      <c r="G6114" s="272">
        <v>100739</v>
      </c>
      <c r="H6114" s="272" t="s">
        <v>13422</v>
      </c>
      <c r="I6114" s="272" t="s">
        <v>38</v>
      </c>
      <c r="J6114" s="272" t="s">
        <v>7147</v>
      </c>
      <c r="K6114" s="273">
        <v>10.93</v>
      </c>
      <c r="L6114" s="272" t="s">
        <v>7090</v>
      </c>
    </row>
    <row r="6115" spans="1:12">
      <c r="A6115" s="272" t="s">
        <v>13322</v>
      </c>
      <c r="B6115" s="272" t="s">
        <v>13323</v>
      </c>
      <c r="C6115" s="272" t="s">
        <v>13401</v>
      </c>
      <c r="D6115" s="272" t="s">
        <v>13402</v>
      </c>
      <c r="E6115" s="273" t="s">
        <v>7087</v>
      </c>
      <c r="F6115" s="272" t="s">
        <v>7087</v>
      </c>
      <c r="G6115" s="272">
        <v>100740</v>
      </c>
      <c r="H6115" s="272" t="s">
        <v>13423</v>
      </c>
      <c r="I6115" s="272" t="s">
        <v>38</v>
      </c>
      <c r="J6115" s="272" t="s">
        <v>7147</v>
      </c>
      <c r="K6115" s="273">
        <v>11</v>
      </c>
      <c r="L6115" s="272" t="s">
        <v>7090</v>
      </c>
    </row>
    <row r="6116" spans="1:12">
      <c r="A6116" s="272" t="s">
        <v>13322</v>
      </c>
      <c r="B6116" s="272" t="s">
        <v>13323</v>
      </c>
      <c r="C6116" s="272" t="s">
        <v>13401</v>
      </c>
      <c r="D6116" s="272" t="s">
        <v>13402</v>
      </c>
      <c r="E6116" s="273" t="s">
        <v>7087</v>
      </c>
      <c r="F6116" s="272" t="s">
        <v>7087</v>
      </c>
      <c r="G6116" s="272">
        <v>100741</v>
      </c>
      <c r="H6116" s="272" t="s">
        <v>13424</v>
      </c>
      <c r="I6116" s="272" t="s">
        <v>38</v>
      </c>
      <c r="J6116" s="272" t="s">
        <v>7147</v>
      </c>
      <c r="K6116" s="273">
        <v>23.71</v>
      </c>
      <c r="L6116" s="272" t="s">
        <v>7090</v>
      </c>
    </row>
    <row r="6117" spans="1:12">
      <c r="A6117" s="272" t="s">
        <v>13322</v>
      </c>
      <c r="B6117" s="272" t="s">
        <v>13323</v>
      </c>
      <c r="C6117" s="272" t="s">
        <v>13401</v>
      </c>
      <c r="D6117" s="272" t="s">
        <v>13402</v>
      </c>
      <c r="E6117" s="273" t="s">
        <v>7087</v>
      </c>
      <c r="F6117" s="272" t="s">
        <v>7087</v>
      </c>
      <c r="G6117" s="272">
        <v>100742</v>
      </c>
      <c r="H6117" s="272" t="s">
        <v>13425</v>
      </c>
      <c r="I6117" s="272" t="s">
        <v>38</v>
      </c>
      <c r="J6117" s="272" t="s">
        <v>7147</v>
      </c>
      <c r="K6117" s="273">
        <v>23.33</v>
      </c>
      <c r="L6117" s="272" t="s">
        <v>7090</v>
      </c>
    </row>
    <row r="6118" spans="1:12">
      <c r="A6118" s="272" t="s">
        <v>13322</v>
      </c>
      <c r="B6118" s="272" t="s">
        <v>13323</v>
      </c>
      <c r="C6118" s="272" t="s">
        <v>13401</v>
      </c>
      <c r="D6118" s="272" t="s">
        <v>13402</v>
      </c>
      <c r="E6118" s="273" t="s">
        <v>7087</v>
      </c>
      <c r="F6118" s="272" t="s">
        <v>7087</v>
      </c>
      <c r="G6118" s="272">
        <v>100743</v>
      </c>
      <c r="H6118" s="272" t="s">
        <v>13426</v>
      </c>
      <c r="I6118" s="272" t="s">
        <v>38</v>
      </c>
      <c r="J6118" s="272" t="s">
        <v>7644</v>
      </c>
      <c r="K6118" s="273">
        <v>10.68</v>
      </c>
      <c r="L6118" s="272" t="s">
        <v>7090</v>
      </c>
    </row>
    <row r="6119" spans="1:12">
      <c r="A6119" s="272" t="s">
        <v>13322</v>
      </c>
      <c r="B6119" s="272" t="s">
        <v>13323</v>
      </c>
      <c r="C6119" s="272" t="s">
        <v>13401</v>
      </c>
      <c r="D6119" s="272" t="s">
        <v>13402</v>
      </c>
      <c r="E6119" s="273" t="s">
        <v>7087</v>
      </c>
      <c r="F6119" s="272" t="s">
        <v>7087</v>
      </c>
      <c r="G6119" s="272">
        <v>100744</v>
      </c>
      <c r="H6119" s="272" t="s">
        <v>13427</v>
      </c>
      <c r="I6119" s="272" t="s">
        <v>38</v>
      </c>
      <c r="J6119" s="272" t="s">
        <v>7644</v>
      </c>
      <c r="K6119" s="273">
        <v>10.83</v>
      </c>
      <c r="L6119" s="272" t="s">
        <v>7090</v>
      </c>
    </row>
    <row r="6120" spans="1:12">
      <c r="A6120" s="272" t="s">
        <v>13322</v>
      </c>
      <c r="B6120" s="272" t="s">
        <v>13323</v>
      </c>
      <c r="C6120" s="272" t="s">
        <v>13401</v>
      </c>
      <c r="D6120" s="272" t="s">
        <v>13402</v>
      </c>
      <c r="E6120" s="273" t="s">
        <v>7087</v>
      </c>
      <c r="F6120" s="272" t="s">
        <v>7087</v>
      </c>
      <c r="G6120" s="272">
        <v>100745</v>
      </c>
      <c r="H6120" s="272" t="s">
        <v>13428</v>
      </c>
      <c r="I6120" s="272" t="s">
        <v>38</v>
      </c>
      <c r="J6120" s="272" t="s">
        <v>7644</v>
      </c>
      <c r="K6120" s="273">
        <v>23.44</v>
      </c>
      <c r="L6120" s="272" t="s">
        <v>7090</v>
      </c>
    </row>
    <row r="6121" spans="1:12">
      <c r="A6121" s="272" t="s">
        <v>13322</v>
      </c>
      <c r="B6121" s="272" t="s">
        <v>13323</v>
      </c>
      <c r="C6121" s="272" t="s">
        <v>13401</v>
      </c>
      <c r="D6121" s="272" t="s">
        <v>13402</v>
      </c>
      <c r="E6121" s="273" t="s">
        <v>7087</v>
      </c>
      <c r="F6121" s="272" t="s">
        <v>7087</v>
      </c>
      <c r="G6121" s="272">
        <v>100746</v>
      </c>
      <c r="H6121" s="272" t="s">
        <v>13429</v>
      </c>
      <c r="I6121" s="272" t="s">
        <v>38</v>
      </c>
      <c r="J6121" s="272" t="s">
        <v>7644</v>
      </c>
      <c r="K6121" s="273">
        <v>23.16</v>
      </c>
      <c r="L6121" s="272" t="s">
        <v>7090</v>
      </c>
    </row>
    <row r="6122" spans="1:12">
      <c r="A6122" s="272" t="s">
        <v>13322</v>
      </c>
      <c r="B6122" s="272" t="s">
        <v>13323</v>
      </c>
      <c r="C6122" s="272" t="s">
        <v>13401</v>
      </c>
      <c r="D6122" s="272" t="s">
        <v>13402</v>
      </c>
      <c r="E6122" s="273" t="s">
        <v>7087</v>
      </c>
      <c r="F6122" s="272" t="s">
        <v>7087</v>
      </c>
      <c r="G6122" s="272">
        <v>100747</v>
      </c>
      <c r="H6122" s="272" t="s">
        <v>13430</v>
      </c>
      <c r="I6122" s="272" t="s">
        <v>38</v>
      </c>
      <c r="J6122" s="272" t="s">
        <v>7147</v>
      </c>
      <c r="K6122" s="273">
        <v>10.78</v>
      </c>
      <c r="L6122" s="272" t="s">
        <v>7090</v>
      </c>
    </row>
    <row r="6123" spans="1:12">
      <c r="A6123" s="272" t="s">
        <v>13322</v>
      </c>
      <c r="B6123" s="272" t="s">
        <v>13323</v>
      </c>
      <c r="C6123" s="272" t="s">
        <v>13401</v>
      </c>
      <c r="D6123" s="272" t="s">
        <v>13402</v>
      </c>
      <c r="E6123" s="273" t="s">
        <v>7087</v>
      </c>
      <c r="F6123" s="272" t="s">
        <v>7087</v>
      </c>
      <c r="G6123" s="272">
        <v>100748</v>
      </c>
      <c r="H6123" s="272" t="s">
        <v>13431</v>
      </c>
      <c r="I6123" s="272" t="s">
        <v>38</v>
      </c>
      <c r="J6123" s="272" t="s">
        <v>7147</v>
      </c>
      <c r="K6123" s="273">
        <v>10.9</v>
      </c>
      <c r="L6123" s="272" t="s">
        <v>7090</v>
      </c>
    </row>
    <row r="6124" spans="1:12">
      <c r="A6124" s="272" t="s">
        <v>13322</v>
      </c>
      <c r="B6124" s="272" t="s">
        <v>13323</v>
      </c>
      <c r="C6124" s="272" t="s">
        <v>13401</v>
      </c>
      <c r="D6124" s="272" t="s">
        <v>13402</v>
      </c>
      <c r="E6124" s="273" t="s">
        <v>7087</v>
      </c>
      <c r="F6124" s="272" t="s">
        <v>7087</v>
      </c>
      <c r="G6124" s="272">
        <v>100749</v>
      </c>
      <c r="H6124" s="272" t="s">
        <v>13432</v>
      </c>
      <c r="I6124" s="272" t="s">
        <v>38</v>
      </c>
      <c r="J6124" s="272" t="s">
        <v>7147</v>
      </c>
      <c r="K6124" s="273">
        <v>23.55</v>
      </c>
      <c r="L6124" s="272" t="s">
        <v>7090</v>
      </c>
    </row>
    <row r="6125" spans="1:12">
      <c r="A6125" s="272" t="s">
        <v>13322</v>
      </c>
      <c r="B6125" s="272" t="s">
        <v>13323</v>
      </c>
      <c r="C6125" s="272" t="s">
        <v>13401</v>
      </c>
      <c r="D6125" s="272" t="s">
        <v>13402</v>
      </c>
      <c r="E6125" s="273" t="s">
        <v>7087</v>
      </c>
      <c r="F6125" s="272" t="s">
        <v>7087</v>
      </c>
      <c r="G6125" s="272">
        <v>100750</v>
      </c>
      <c r="H6125" s="272" t="s">
        <v>13433</v>
      </c>
      <c r="I6125" s="272" t="s">
        <v>38</v>
      </c>
      <c r="J6125" s="272" t="s">
        <v>7147</v>
      </c>
      <c r="K6125" s="273">
        <v>23.23</v>
      </c>
      <c r="L6125" s="272" t="s">
        <v>7090</v>
      </c>
    </row>
    <row r="6126" spans="1:12">
      <c r="A6126" s="272" t="s">
        <v>13322</v>
      </c>
      <c r="B6126" s="272" t="s">
        <v>13323</v>
      </c>
      <c r="C6126" s="272" t="s">
        <v>13401</v>
      </c>
      <c r="D6126" s="272" t="s">
        <v>13402</v>
      </c>
      <c r="E6126" s="273" t="s">
        <v>7087</v>
      </c>
      <c r="F6126" s="272" t="s">
        <v>7087</v>
      </c>
      <c r="G6126" s="272">
        <v>100751</v>
      </c>
      <c r="H6126" s="272" t="s">
        <v>13434</v>
      </c>
      <c r="I6126" s="272" t="s">
        <v>38</v>
      </c>
      <c r="J6126" s="272" t="s">
        <v>7147</v>
      </c>
      <c r="K6126" s="273">
        <v>41.44</v>
      </c>
      <c r="L6126" s="272" t="s">
        <v>7090</v>
      </c>
    </row>
    <row r="6127" spans="1:12">
      <c r="A6127" s="272" t="s">
        <v>13322</v>
      </c>
      <c r="B6127" s="272" t="s">
        <v>13323</v>
      </c>
      <c r="C6127" s="272" t="s">
        <v>13401</v>
      </c>
      <c r="D6127" s="272" t="s">
        <v>13402</v>
      </c>
      <c r="E6127" s="273" t="s">
        <v>7087</v>
      </c>
      <c r="F6127" s="272" t="s">
        <v>7087</v>
      </c>
      <c r="G6127" s="272">
        <v>100752</v>
      </c>
      <c r="H6127" s="272" t="s">
        <v>13435</v>
      </c>
      <c r="I6127" s="272" t="s">
        <v>38</v>
      </c>
      <c r="J6127" s="272" t="s">
        <v>7147</v>
      </c>
      <c r="K6127" s="273">
        <v>47.36</v>
      </c>
      <c r="L6127" s="272" t="s">
        <v>7090</v>
      </c>
    </row>
    <row r="6128" spans="1:12">
      <c r="A6128" s="272" t="s">
        <v>13322</v>
      </c>
      <c r="B6128" s="272" t="s">
        <v>13323</v>
      </c>
      <c r="C6128" s="272" t="s">
        <v>13401</v>
      </c>
      <c r="D6128" s="272" t="s">
        <v>13402</v>
      </c>
      <c r="E6128" s="273" t="s">
        <v>7087</v>
      </c>
      <c r="F6128" s="272" t="s">
        <v>7087</v>
      </c>
      <c r="G6128" s="272">
        <v>100753</v>
      </c>
      <c r="H6128" s="272" t="s">
        <v>13436</v>
      </c>
      <c r="I6128" s="272" t="s">
        <v>38</v>
      </c>
      <c r="J6128" s="272" t="s">
        <v>7147</v>
      </c>
      <c r="K6128" s="273">
        <v>20.82</v>
      </c>
      <c r="L6128" s="272" t="s">
        <v>7090</v>
      </c>
    </row>
    <row r="6129" spans="1:12">
      <c r="A6129" s="272" t="s">
        <v>13322</v>
      </c>
      <c r="B6129" s="272" t="s">
        <v>13323</v>
      </c>
      <c r="C6129" s="272" t="s">
        <v>13401</v>
      </c>
      <c r="D6129" s="272" t="s">
        <v>13402</v>
      </c>
      <c r="E6129" s="273" t="s">
        <v>7087</v>
      </c>
      <c r="F6129" s="272" t="s">
        <v>7087</v>
      </c>
      <c r="G6129" s="272">
        <v>100754</v>
      </c>
      <c r="H6129" s="272" t="s">
        <v>13437</v>
      </c>
      <c r="I6129" s="272" t="s">
        <v>38</v>
      </c>
      <c r="J6129" s="272" t="s">
        <v>7147</v>
      </c>
      <c r="K6129" s="273">
        <v>27.29</v>
      </c>
      <c r="L6129" s="272" t="s">
        <v>7090</v>
      </c>
    </row>
    <row r="6130" spans="1:12">
      <c r="A6130" s="272" t="s">
        <v>13322</v>
      </c>
      <c r="B6130" s="272" t="s">
        <v>13323</v>
      </c>
      <c r="C6130" s="272" t="s">
        <v>13401</v>
      </c>
      <c r="D6130" s="272" t="s">
        <v>13402</v>
      </c>
      <c r="E6130" s="273" t="s">
        <v>7087</v>
      </c>
      <c r="F6130" s="272" t="s">
        <v>7087</v>
      </c>
      <c r="G6130" s="272">
        <v>100757</v>
      </c>
      <c r="H6130" s="272" t="s">
        <v>13438</v>
      </c>
      <c r="I6130" s="272" t="s">
        <v>38</v>
      </c>
      <c r="J6130" s="272" t="s">
        <v>7147</v>
      </c>
      <c r="K6130" s="273">
        <v>47.41</v>
      </c>
      <c r="L6130" s="272" t="s">
        <v>7090</v>
      </c>
    </row>
    <row r="6131" spans="1:12">
      <c r="A6131" s="272" t="s">
        <v>13322</v>
      </c>
      <c r="B6131" s="272" t="s">
        <v>13323</v>
      </c>
      <c r="C6131" s="272" t="s">
        <v>13401</v>
      </c>
      <c r="D6131" s="272" t="s">
        <v>13402</v>
      </c>
      <c r="E6131" s="273" t="s">
        <v>7087</v>
      </c>
      <c r="F6131" s="272" t="s">
        <v>7087</v>
      </c>
      <c r="G6131" s="272">
        <v>100758</v>
      </c>
      <c r="H6131" s="272" t="s">
        <v>13439</v>
      </c>
      <c r="I6131" s="272" t="s">
        <v>38</v>
      </c>
      <c r="J6131" s="272" t="s">
        <v>7147</v>
      </c>
      <c r="K6131" s="273">
        <v>46.67</v>
      </c>
      <c r="L6131" s="272" t="s">
        <v>7090</v>
      </c>
    </row>
    <row r="6132" spans="1:12">
      <c r="A6132" s="272" t="s">
        <v>13322</v>
      </c>
      <c r="B6132" s="272" t="s">
        <v>13323</v>
      </c>
      <c r="C6132" s="272" t="s">
        <v>13401</v>
      </c>
      <c r="D6132" s="272" t="s">
        <v>13402</v>
      </c>
      <c r="E6132" s="273" t="s">
        <v>7087</v>
      </c>
      <c r="F6132" s="272" t="s">
        <v>7087</v>
      </c>
      <c r="G6132" s="272">
        <v>100759</v>
      </c>
      <c r="H6132" s="272" t="s">
        <v>13440</v>
      </c>
      <c r="I6132" s="272" t="s">
        <v>38</v>
      </c>
      <c r="J6132" s="272" t="s">
        <v>7644</v>
      </c>
      <c r="K6132" s="273">
        <v>46.87</v>
      </c>
      <c r="L6132" s="272" t="s">
        <v>7090</v>
      </c>
    </row>
    <row r="6133" spans="1:12">
      <c r="A6133" s="272" t="s">
        <v>13322</v>
      </c>
      <c r="B6133" s="272" t="s">
        <v>13323</v>
      </c>
      <c r="C6133" s="272" t="s">
        <v>13401</v>
      </c>
      <c r="D6133" s="272" t="s">
        <v>13402</v>
      </c>
      <c r="E6133" s="273" t="s">
        <v>7087</v>
      </c>
      <c r="F6133" s="272" t="s">
        <v>7087</v>
      </c>
      <c r="G6133" s="272">
        <v>100760</v>
      </c>
      <c r="H6133" s="272" t="s">
        <v>13441</v>
      </c>
      <c r="I6133" s="272" t="s">
        <v>38</v>
      </c>
      <c r="J6133" s="272" t="s">
        <v>7644</v>
      </c>
      <c r="K6133" s="273">
        <v>46.34</v>
      </c>
      <c r="L6133" s="272" t="s">
        <v>7090</v>
      </c>
    </row>
    <row r="6134" spans="1:12">
      <c r="A6134" s="272" t="s">
        <v>13322</v>
      </c>
      <c r="B6134" s="272" t="s">
        <v>13323</v>
      </c>
      <c r="C6134" s="272" t="s">
        <v>13401</v>
      </c>
      <c r="D6134" s="272" t="s">
        <v>13402</v>
      </c>
      <c r="E6134" s="273" t="s">
        <v>7087</v>
      </c>
      <c r="F6134" s="272" t="s">
        <v>7087</v>
      </c>
      <c r="G6134" s="272">
        <v>100761</v>
      </c>
      <c r="H6134" s="272" t="s">
        <v>13442</v>
      </c>
      <c r="I6134" s="272" t="s">
        <v>38</v>
      </c>
      <c r="J6134" s="272" t="s">
        <v>7147</v>
      </c>
      <c r="K6134" s="273">
        <v>47.1</v>
      </c>
      <c r="L6134" s="272" t="s">
        <v>7090</v>
      </c>
    </row>
    <row r="6135" spans="1:12">
      <c r="A6135" s="272" t="s">
        <v>13322</v>
      </c>
      <c r="B6135" s="272" t="s">
        <v>13323</v>
      </c>
      <c r="C6135" s="272" t="s">
        <v>13401</v>
      </c>
      <c r="D6135" s="272" t="s">
        <v>13402</v>
      </c>
      <c r="E6135" s="273" t="s">
        <v>7087</v>
      </c>
      <c r="F6135" s="272" t="s">
        <v>7087</v>
      </c>
      <c r="G6135" s="272">
        <v>100762</v>
      </c>
      <c r="H6135" s="272" t="s">
        <v>13443</v>
      </c>
      <c r="I6135" s="272" t="s">
        <v>38</v>
      </c>
      <c r="J6135" s="272" t="s">
        <v>7147</v>
      </c>
      <c r="K6135" s="273">
        <v>46.48</v>
      </c>
      <c r="L6135" s="272" t="s">
        <v>7090</v>
      </c>
    </row>
    <row r="6136" spans="1:12">
      <c r="A6136" s="272" t="s">
        <v>13322</v>
      </c>
      <c r="B6136" s="272" t="s">
        <v>13323</v>
      </c>
      <c r="C6136" s="272" t="s">
        <v>13444</v>
      </c>
      <c r="D6136" s="272" t="s">
        <v>13445</v>
      </c>
      <c r="E6136" s="273" t="s">
        <v>7087</v>
      </c>
      <c r="F6136" s="272" t="s">
        <v>7087</v>
      </c>
      <c r="G6136" s="272">
        <v>102488</v>
      </c>
      <c r="H6136" s="272" t="s">
        <v>13446</v>
      </c>
      <c r="I6136" s="272" t="s">
        <v>38</v>
      </c>
      <c r="J6136" s="272" t="s">
        <v>7089</v>
      </c>
      <c r="K6136" s="273">
        <v>3.27</v>
      </c>
      <c r="L6136" s="272" t="s">
        <v>7090</v>
      </c>
    </row>
    <row r="6137" spans="1:12">
      <c r="A6137" s="272" t="s">
        <v>13322</v>
      </c>
      <c r="B6137" s="272" t="s">
        <v>13323</v>
      </c>
      <c r="C6137" s="272" t="s">
        <v>13444</v>
      </c>
      <c r="D6137" s="272" t="s">
        <v>13445</v>
      </c>
      <c r="E6137" s="273" t="s">
        <v>7087</v>
      </c>
      <c r="F6137" s="272" t="s">
        <v>7087</v>
      </c>
      <c r="G6137" s="272">
        <v>102489</v>
      </c>
      <c r="H6137" s="272" t="s">
        <v>13447</v>
      </c>
      <c r="I6137" s="272" t="s">
        <v>38</v>
      </c>
      <c r="J6137" s="272" t="s">
        <v>7147</v>
      </c>
      <c r="K6137" s="273">
        <v>29.7</v>
      </c>
      <c r="L6137" s="272" t="s">
        <v>7090</v>
      </c>
    </row>
    <row r="6138" spans="1:12">
      <c r="A6138" s="272" t="s">
        <v>13322</v>
      </c>
      <c r="B6138" s="272" t="s">
        <v>13323</v>
      </c>
      <c r="C6138" s="272" t="s">
        <v>13444</v>
      </c>
      <c r="D6138" s="272" t="s">
        <v>13445</v>
      </c>
      <c r="E6138" s="273" t="s">
        <v>7087</v>
      </c>
      <c r="F6138" s="272" t="s">
        <v>7087</v>
      </c>
      <c r="G6138" s="272">
        <v>102491</v>
      </c>
      <c r="H6138" s="272" t="s">
        <v>13448</v>
      </c>
      <c r="I6138" s="272" t="s">
        <v>38</v>
      </c>
      <c r="J6138" s="272" t="s">
        <v>7147</v>
      </c>
      <c r="K6138" s="273">
        <v>19.71</v>
      </c>
      <c r="L6138" s="272" t="s">
        <v>7090</v>
      </c>
    </row>
    <row r="6139" spans="1:12">
      <c r="A6139" s="272" t="s">
        <v>13322</v>
      </c>
      <c r="B6139" s="272" t="s">
        <v>13323</v>
      </c>
      <c r="C6139" s="272" t="s">
        <v>13444</v>
      </c>
      <c r="D6139" s="272" t="s">
        <v>13445</v>
      </c>
      <c r="E6139" s="273" t="s">
        <v>7087</v>
      </c>
      <c r="F6139" s="272" t="s">
        <v>7087</v>
      </c>
      <c r="G6139" s="272">
        <v>102492</v>
      </c>
      <c r="H6139" s="272" t="s">
        <v>13449</v>
      </c>
      <c r="I6139" s="272" t="s">
        <v>38</v>
      </c>
      <c r="J6139" s="272" t="s">
        <v>7147</v>
      </c>
      <c r="K6139" s="273">
        <v>25.04</v>
      </c>
      <c r="L6139" s="272" t="s">
        <v>7090</v>
      </c>
    </row>
    <row r="6140" spans="1:12">
      <c r="A6140" s="272" t="s">
        <v>13322</v>
      </c>
      <c r="B6140" s="272" t="s">
        <v>13323</v>
      </c>
      <c r="C6140" s="272" t="s">
        <v>13444</v>
      </c>
      <c r="D6140" s="272" t="s">
        <v>13445</v>
      </c>
      <c r="E6140" s="273" t="s">
        <v>7087</v>
      </c>
      <c r="F6140" s="272" t="s">
        <v>7087</v>
      </c>
      <c r="G6140" s="272">
        <v>102494</v>
      </c>
      <c r="H6140" s="272" t="s">
        <v>13450</v>
      </c>
      <c r="I6140" s="272" t="s">
        <v>38</v>
      </c>
      <c r="J6140" s="272" t="s">
        <v>7147</v>
      </c>
      <c r="K6140" s="273">
        <v>63.9</v>
      </c>
      <c r="L6140" s="272" t="s">
        <v>7090</v>
      </c>
    </row>
    <row r="6141" spans="1:12">
      <c r="A6141" s="272" t="s">
        <v>13322</v>
      </c>
      <c r="B6141" s="272" t="s">
        <v>13323</v>
      </c>
      <c r="C6141" s="272" t="s">
        <v>13444</v>
      </c>
      <c r="D6141" s="272" t="s">
        <v>13445</v>
      </c>
      <c r="E6141" s="273" t="s">
        <v>7087</v>
      </c>
      <c r="F6141" s="272" t="s">
        <v>7087</v>
      </c>
      <c r="G6141" s="272">
        <v>102496</v>
      </c>
      <c r="H6141" s="272" t="s">
        <v>13451</v>
      </c>
      <c r="I6141" s="272" t="s">
        <v>261</v>
      </c>
      <c r="J6141" s="272" t="s">
        <v>7147</v>
      </c>
      <c r="K6141" s="273">
        <v>13.07</v>
      </c>
      <c r="L6141" s="272" t="s">
        <v>7090</v>
      </c>
    </row>
    <row r="6142" spans="1:12">
      <c r="A6142" s="272" t="s">
        <v>13322</v>
      </c>
      <c r="B6142" s="272" t="s">
        <v>13323</v>
      </c>
      <c r="C6142" s="272" t="s">
        <v>13444</v>
      </c>
      <c r="D6142" s="272" t="s">
        <v>13445</v>
      </c>
      <c r="E6142" s="273" t="s">
        <v>7087</v>
      </c>
      <c r="F6142" s="272" t="s">
        <v>7087</v>
      </c>
      <c r="G6142" s="272">
        <v>102497</v>
      </c>
      <c r="H6142" s="272" t="s">
        <v>13452</v>
      </c>
      <c r="I6142" s="272" t="s">
        <v>261</v>
      </c>
      <c r="J6142" s="272" t="s">
        <v>7147</v>
      </c>
      <c r="K6142" s="273">
        <v>4.53</v>
      </c>
      <c r="L6142" s="272" t="s">
        <v>7090</v>
      </c>
    </row>
    <row r="6143" spans="1:12">
      <c r="A6143" s="272" t="s">
        <v>13322</v>
      </c>
      <c r="B6143" s="272" t="s">
        <v>13323</v>
      </c>
      <c r="C6143" s="272" t="s">
        <v>13444</v>
      </c>
      <c r="D6143" s="272" t="s">
        <v>13445</v>
      </c>
      <c r="E6143" s="273" t="s">
        <v>7087</v>
      </c>
      <c r="F6143" s="272" t="s">
        <v>7087</v>
      </c>
      <c r="G6143" s="272">
        <v>102498</v>
      </c>
      <c r="H6143" s="272" t="s">
        <v>13453</v>
      </c>
      <c r="I6143" s="272" t="s">
        <v>261</v>
      </c>
      <c r="J6143" s="272" t="s">
        <v>7147</v>
      </c>
      <c r="K6143" s="273">
        <v>1.5</v>
      </c>
      <c r="L6143" s="272" t="s">
        <v>7090</v>
      </c>
    </row>
    <row r="6144" spans="1:12">
      <c r="A6144" s="272" t="s">
        <v>13322</v>
      </c>
      <c r="B6144" s="272" t="s">
        <v>13323</v>
      </c>
      <c r="C6144" s="272" t="s">
        <v>13444</v>
      </c>
      <c r="D6144" s="272" t="s">
        <v>13445</v>
      </c>
      <c r="E6144" s="273" t="s">
        <v>7087</v>
      </c>
      <c r="F6144" s="272" t="s">
        <v>7087</v>
      </c>
      <c r="G6144" s="272">
        <v>102499</v>
      </c>
      <c r="H6144" s="272" t="s">
        <v>13454</v>
      </c>
      <c r="I6144" s="272" t="s">
        <v>38</v>
      </c>
      <c r="J6144" s="272" t="s">
        <v>7147</v>
      </c>
      <c r="K6144" s="273">
        <v>3.32</v>
      </c>
      <c r="L6144" s="272" t="s">
        <v>7090</v>
      </c>
    </row>
    <row r="6145" spans="1:12">
      <c r="A6145" s="272" t="s">
        <v>13322</v>
      </c>
      <c r="B6145" s="272" t="s">
        <v>13323</v>
      </c>
      <c r="C6145" s="272" t="s">
        <v>13444</v>
      </c>
      <c r="D6145" s="272" t="s">
        <v>13445</v>
      </c>
      <c r="E6145" s="273" t="s">
        <v>7087</v>
      </c>
      <c r="F6145" s="272" t="s">
        <v>7087</v>
      </c>
      <c r="G6145" s="272">
        <v>102500</v>
      </c>
      <c r="H6145" s="272" t="s">
        <v>13455</v>
      </c>
      <c r="I6145" s="272" t="s">
        <v>261</v>
      </c>
      <c r="J6145" s="272" t="s">
        <v>7147</v>
      </c>
      <c r="K6145" s="273">
        <v>4.09</v>
      </c>
      <c r="L6145" s="272" t="s">
        <v>7090</v>
      </c>
    </row>
    <row r="6146" spans="1:12">
      <c r="A6146" s="272" t="s">
        <v>13322</v>
      </c>
      <c r="B6146" s="272" t="s">
        <v>13323</v>
      </c>
      <c r="C6146" s="272" t="s">
        <v>13444</v>
      </c>
      <c r="D6146" s="272" t="s">
        <v>13445</v>
      </c>
      <c r="E6146" s="273" t="s">
        <v>7087</v>
      </c>
      <c r="F6146" s="272" t="s">
        <v>7087</v>
      </c>
      <c r="G6146" s="272">
        <v>102501</v>
      </c>
      <c r="H6146" s="272" t="s">
        <v>13456</v>
      </c>
      <c r="I6146" s="272" t="s">
        <v>38</v>
      </c>
      <c r="J6146" s="272" t="s">
        <v>7147</v>
      </c>
      <c r="K6146" s="273">
        <v>23.94</v>
      </c>
      <c r="L6146" s="272" t="s">
        <v>7090</v>
      </c>
    </row>
    <row r="6147" spans="1:12">
      <c r="A6147" s="272" t="s">
        <v>13322</v>
      </c>
      <c r="B6147" s="272" t="s">
        <v>13323</v>
      </c>
      <c r="C6147" s="272" t="s">
        <v>13444</v>
      </c>
      <c r="D6147" s="272" t="s">
        <v>13445</v>
      </c>
      <c r="E6147" s="273" t="s">
        <v>7087</v>
      </c>
      <c r="F6147" s="272" t="s">
        <v>7087</v>
      </c>
      <c r="G6147" s="272">
        <v>102504</v>
      </c>
      <c r="H6147" s="272" t="s">
        <v>13457</v>
      </c>
      <c r="I6147" s="272" t="s">
        <v>261</v>
      </c>
      <c r="J6147" s="272" t="s">
        <v>7147</v>
      </c>
      <c r="K6147" s="273">
        <v>9.07</v>
      </c>
      <c r="L6147" s="272" t="s">
        <v>7090</v>
      </c>
    </row>
    <row r="6148" spans="1:12">
      <c r="A6148" s="272" t="s">
        <v>13322</v>
      </c>
      <c r="B6148" s="272" t="s">
        <v>13323</v>
      </c>
      <c r="C6148" s="272" t="s">
        <v>13444</v>
      </c>
      <c r="D6148" s="272" t="s">
        <v>13445</v>
      </c>
      <c r="E6148" s="273" t="s">
        <v>7087</v>
      </c>
      <c r="F6148" s="272" t="s">
        <v>7087</v>
      </c>
      <c r="G6148" s="272">
        <v>102505</v>
      </c>
      <c r="H6148" s="272" t="s">
        <v>13458</v>
      </c>
      <c r="I6148" s="272" t="s">
        <v>261</v>
      </c>
      <c r="J6148" s="272" t="s">
        <v>7147</v>
      </c>
      <c r="K6148" s="273">
        <v>9.32</v>
      </c>
      <c r="L6148" s="272" t="s">
        <v>7090</v>
      </c>
    </row>
    <row r="6149" spans="1:12">
      <c r="A6149" s="272" t="s">
        <v>13322</v>
      </c>
      <c r="B6149" s="272" t="s">
        <v>13323</v>
      </c>
      <c r="C6149" s="272" t="s">
        <v>13444</v>
      </c>
      <c r="D6149" s="272" t="s">
        <v>13445</v>
      </c>
      <c r="E6149" s="273" t="s">
        <v>7087</v>
      </c>
      <c r="F6149" s="272" t="s">
        <v>7087</v>
      </c>
      <c r="G6149" s="272">
        <v>102506</v>
      </c>
      <c r="H6149" s="272" t="s">
        <v>13459</v>
      </c>
      <c r="I6149" s="272" t="s">
        <v>261</v>
      </c>
      <c r="J6149" s="272" t="s">
        <v>7147</v>
      </c>
      <c r="K6149" s="273">
        <v>10.09</v>
      </c>
      <c r="L6149" s="272" t="s">
        <v>7090</v>
      </c>
    </row>
    <row r="6150" spans="1:12">
      <c r="A6150" s="272" t="s">
        <v>13322</v>
      </c>
      <c r="B6150" s="272" t="s">
        <v>13323</v>
      </c>
      <c r="C6150" s="272" t="s">
        <v>13444</v>
      </c>
      <c r="D6150" s="272" t="s">
        <v>13445</v>
      </c>
      <c r="E6150" s="273" t="s">
        <v>7087</v>
      </c>
      <c r="F6150" s="272" t="s">
        <v>7087</v>
      </c>
      <c r="G6150" s="272">
        <v>102507</v>
      </c>
      <c r="H6150" s="272" t="s">
        <v>13460</v>
      </c>
      <c r="I6150" s="272" t="s">
        <v>261</v>
      </c>
      <c r="J6150" s="272" t="s">
        <v>7147</v>
      </c>
      <c r="K6150" s="273">
        <v>6.12</v>
      </c>
      <c r="L6150" s="272" t="s">
        <v>7090</v>
      </c>
    </row>
    <row r="6151" spans="1:12">
      <c r="A6151" s="272" t="s">
        <v>13322</v>
      </c>
      <c r="B6151" s="272" t="s">
        <v>13323</v>
      </c>
      <c r="C6151" s="272" t="s">
        <v>13444</v>
      </c>
      <c r="D6151" s="272" t="s">
        <v>13445</v>
      </c>
      <c r="E6151" s="273" t="s">
        <v>7087</v>
      </c>
      <c r="F6151" s="272" t="s">
        <v>7087</v>
      </c>
      <c r="G6151" s="272">
        <v>102508</v>
      </c>
      <c r="H6151" s="272" t="s">
        <v>13461</v>
      </c>
      <c r="I6151" s="272" t="s">
        <v>38</v>
      </c>
      <c r="J6151" s="272" t="s">
        <v>7147</v>
      </c>
      <c r="K6151" s="273">
        <v>44.67</v>
      </c>
      <c r="L6151" s="272" t="s">
        <v>7090</v>
      </c>
    </row>
    <row r="6152" spans="1:12">
      <c r="A6152" s="272" t="s">
        <v>13322</v>
      </c>
      <c r="B6152" s="272" t="s">
        <v>13323</v>
      </c>
      <c r="C6152" s="272" t="s">
        <v>13444</v>
      </c>
      <c r="D6152" s="272" t="s">
        <v>13445</v>
      </c>
      <c r="E6152" s="273" t="s">
        <v>7087</v>
      </c>
      <c r="F6152" s="272" t="s">
        <v>7087</v>
      </c>
      <c r="G6152" s="272">
        <v>102509</v>
      </c>
      <c r="H6152" s="272" t="s">
        <v>13462</v>
      </c>
      <c r="I6152" s="272" t="s">
        <v>38</v>
      </c>
      <c r="J6152" s="272" t="s">
        <v>7147</v>
      </c>
      <c r="K6152" s="273">
        <v>22.72</v>
      </c>
      <c r="L6152" s="272" t="s">
        <v>7090</v>
      </c>
    </row>
    <row r="6153" spans="1:12">
      <c r="A6153" s="272" t="s">
        <v>13322</v>
      </c>
      <c r="B6153" s="272" t="s">
        <v>13323</v>
      </c>
      <c r="C6153" s="272" t="s">
        <v>13444</v>
      </c>
      <c r="D6153" s="272" t="s">
        <v>13445</v>
      </c>
      <c r="E6153" s="273" t="s">
        <v>7087</v>
      </c>
      <c r="F6153" s="272" t="s">
        <v>7087</v>
      </c>
      <c r="G6153" s="272">
        <v>102512</v>
      </c>
      <c r="H6153" s="272" t="s">
        <v>13463</v>
      </c>
      <c r="I6153" s="272" t="s">
        <v>261</v>
      </c>
      <c r="J6153" s="272" t="s">
        <v>7089</v>
      </c>
      <c r="K6153" s="273">
        <v>5.09</v>
      </c>
      <c r="L6153" s="272" t="s">
        <v>7090</v>
      </c>
    </row>
    <row r="6154" spans="1:12">
      <c r="A6154" s="272" t="s">
        <v>13322</v>
      </c>
      <c r="B6154" s="272" t="s">
        <v>13323</v>
      </c>
      <c r="C6154" s="272" t="s">
        <v>13444</v>
      </c>
      <c r="D6154" s="272" t="s">
        <v>13445</v>
      </c>
      <c r="E6154" s="273" t="s">
        <v>7087</v>
      </c>
      <c r="F6154" s="272" t="s">
        <v>7087</v>
      </c>
      <c r="G6154" s="272">
        <v>102513</v>
      </c>
      <c r="H6154" s="272" t="s">
        <v>13464</v>
      </c>
      <c r="I6154" s="272" t="s">
        <v>38</v>
      </c>
      <c r="J6154" s="272" t="s">
        <v>7147</v>
      </c>
      <c r="K6154" s="273">
        <v>44.14</v>
      </c>
      <c r="L6154" s="272" t="s">
        <v>7090</v>
      </c>
    </row>
    <row r="6155" spans="1:12">
      <c r="A6155" s="272" t="s">
        <v>13322</v>
      </c>
      <c r="B6155" s="272" t="s">
        <v>13323</v>
      </c>
      <c r="C6155" s="272" t="s">
        <v>13444</v>
      </c>
      <c r="D6155" s="272" t="s">
        <v>13445</v>
      </c>
      <c r="E6155" s="273" t="s">
        <v>7087</v>
      </c>
      <c r="F6155" s="272" t="s">
        <v>7087</v>
      </c>
      <c r="G6155" s="272">
        <v>102520</v>
      </c>
      <c r="H6155" s="272" t="s">
        <v>13465</v>
      </c>
      <c r="I6155" s="272" t="s">
        <v>38</v>
      </c>
      <c r="J6155" s="272" t="s">
        <v>7147</v>
      </c>
      <c r="K6155" s="273">
        <v>76.010000000000005</v>
      </c>
      <c r="L6155" s="272" t="s">
        <v>7090</v>
      </c>
    </row>
    <row r="6156" spans="1:12">
      <c r="A6156" s="272" t="s">
        <v>13466</v>
      </c>
      <c r="B6156" s="272" t="s">
        <v>13467</v>
      </c>
      <c r="C6156" s="272" t="s">
        <v>13468</v>
      </c>
      <c r="D6156" s="272" t="s">
        <v>13469</v>
      </c>
      <c r="E6156" s="273" t="s">
        <v>7087</v>
      </c>
      <c r="F6156" s="272" t="s">
        <v>7087</v>
      </c>
      <c r="G6156" s="272">
        <v>101749</v>
      </c>
      <c r="H6156" s="272" t="s">
        <v>13470</v>
      </c>
      <c r="I6156" s="272" t="s">
        <v>38</v>
      </c>
      <c r="J6156" s="272" t="s">
        <v>7089</v>
      </c>
      <c r="K6156" s="273">
        <v>50.82</v>
      </c>
      <c r="L6156" s="272" t="s">
        <v>7090</v>
      </c>
    </row>
    <row r="6157" spans="1:12">
      <c r="A6157" s="272" t="s">
        <v>13466</v>
      </c>
      <c r="B6157" s="272" t="s">
        <v>13467</v>
      </c>
      <c r="C6157" s="272" t="s">
        <v>13468</v>
      </c>
      <c r="D6157" s="272" t="s">
        <v>13469</v>
      </c>
      <c r="E6157" s="273" t="s">
        <v>7087</v>
      </c>
      <c r="F6157" s="272" t="s">
        <v>7087</v>
      </c>
      <c r="G6157" s="272">
        <v>101750</v>
      </c>
      <c r="H6157" s="272" t="s">
        <v>13471</v>
      </c>
      <c r="I6157" s="272" t="s">
        <v>38</v>
      </c>
      <c r="J6157" s="272" t="s">
        <v>7089</v>
      </c>
      <c r="K6157" s="273">
        <v>48.49</v>
      </c>
      <c r="L6157" s="272" t="s">
        <v>7090</v>
      </c>
    </row>
    <row r="6158" spans="1:12">
      <c r="A6158" s="272" t="s">
        <v>13466</v>
      </c>
      <c r="B6158" s="272" t="s">
        <v>13467</v>
      </c>
      <c r="C6158" s="272" t="s">
        <v>13472</v>
      </c>
      <c r="D6158" s="272" t="s">
        <v>13473</v>
      </c>
      <c r="E6158" s="273" t="s">
        <v>7087</v>
      </c>
      <c r="F6158" s="272" t="s">
        <v>7087</v>
      </c>
      <c r="G6158" s="272">
        <v>101729</v>
      </c>
      <c r="H6158" s="272" t="s">
        <v>13474</v>
      </c>
      <c r="I6158" s="272" t="s">
        <v>38</v>
      </c>
      <c r="J6158" s="272" t="s">
        <v>7089</v>
      </c>
      <c r="K6158" s="273">
        <v>228.56</v>
      </c>
      <c r="L6158" s="272" t="s">
        <v>7090</v>
      </c>
    </row>
    <row r="6159" spans="1:12">
      <c r="A6159" s="272" t="s">
        <v>13466</v>
      </c>
      <c r="B6159" s="272" t="s">
        <v>13467</v>
      </c>
      <c r="C6159" s="272" t="s">
        <v>13472</v>
      </c>
      <c r="D6159" s="272" t="s">
        <v>13473</v>
      </c>
      <c r="E6159" s="273" t="s">
        <v>7087</v>
      </c>
      <c r="F6159" s="272" t="s">
        <v>7087</v>
      </c>
      <c r="G6159" s="272">
        <v>101746</v>
      </c>
      <c r="H6159" s="272" t="s">
        <v>13475</v>
      </c>
      <c r="I6159" s="272" t="s">
        <v>38</v>
      </c>
      <c r="J6159" s="272" t="s">
        <v>7089</v>
      </c>
      <c r="K6159" s="273">
        <v>356.74</v>
      </c>
      <c r="L6159" s="272" t="s">
        <v>7090</v>
      </c>
    </row>
    <row r="6160" spans="1:12">
      <c r="A6160" s="272" t="s">
        <v>13466</v>
      </c>
      <c r="B6160" s="272" t="s">
        <v>13467</v>
      </c>
      <c r="C6160" s="272" t="s">
        <v>13472</v>
      </c>
      <c r="D6160" s="272" t="s">
        <v>13473</v>
      </c>
      <c r="E6160" s="273" t="s">
        <v>7087</v>
      </c>
      <c r="F6160" s="272" t="s">
        <v>7087</v>
      </c>
      <c r="G6160" s="272">
        <v>101751</v>
      </c>
      <c r="H6160" s="272" t="s">
        <v>13476</v>
      </c>
      <c r="I6160" s="272" t="s">
        <v>38</v>
      </c>
      <c r="J6160" s="272" t="s">
        <v>7089</v>
      </c>
      <c r="K6160" s="273">
        <v>234.45</v>
      </c>
      <c r="L6160" s="272" t="s">
        <v>7090</v>
      </c>
    </row>
    <row r="6161" spans="1:12">
      <c r="A6161" s="272" t="s">
        <v>13466</v>
      </c>
      <c r="B6161" s="272" t="s">
        <v>13467</v>
      </c>
      <c r="C6161" s="272" t="s">
        <v>13477</v>
      </c>
      <c r="D6161" s="272" t="s">
        <v>13478</v>
      </c>
      <c r="E6161" s="273" t="s">
        <v>7087</v>
      </c>
      <c r="F6161" s="272" t="s">
        <v>7087</v>
      </c>
      <c r="G6161" s="272">
        <v>87246</v>
      </c>
      <c r="H6161" s="272" t="s">
        <v>13479</v>
      </c>
      <c r="I6161" s="272" t="s">
        <v>38</v>
      </c>
      <c r="J6161" s="272" t="s">
        <v>7147</v>
      </c>
      <c r="K6161" s="273">
        <v>68.47</v>
      </c>
      <c r="L6161" s="272" t="s">
        <v>7090</v>
      </c>
    </row>
    <row r="6162" spans="1:12">
      <c r="A6162" s="272" t="s">
        <v>13466</v>
      </c>
      <c r="B6162" s="272" t="s">
        <v>13467</v>
      </c>
      <c r="C6162" s="272" t="s">
        <v>13477</v>
      </c>
      <c r="D6162" s="272" t="s">
        <v>13478</v>
      </c>
      <c r="E6162" s="273" t="s">
        <v>7087</v>
      </c>
      <c r="F6162" s="272" t="s">
        <v>7087</v>
      </c>
      <c r="G6162" s="272">
        <v>87247</v>
      </c>
      <c r="H6162" s="272" t="s">
        <v>13480</v>
      </c>
      <c r="I6162" s="272" t="s">
        <v>38</v>
      </c>
      <c r="J6162" s="272" t="s">
        <v>7147</v>
      </c>
      <c r="K6162" s="273">
        <v>62.12</v>
      </c>
      <c r="L6162" s="272" t="s">
        <v>7090</v>
      </c>
    </row>
    <row r="6163" spans="1:12">
      <c r="A6163" s="272" t="s">
        <v>13466</v>
      </c>
      <c r="B6163" s="272" t="s">
        <v>13467</v>
      </c>
      <c r="C6163" s="272" t="s">
        <v>13477</v>
      </c>
      <c r="D6163" s="272" t="s">
        <v>13478</v>
      </c>
      <c r="E6163" s="273" t="s">
        <v>7087</v>
      </c>
      <c r="F6163" s="272" t="s">
        <v>7087</v>
      </c>
      <c r="G6163" s="272">
        <v>87248</v>
      </c>
      <c r="H6163" s="272" t="s">
        <v>13481</v>
      </c>
      <c r="I6163" s="272" t="s">
        <v>38</v>
      </c>
      <c r="J6163" s="272" t="s">
        <v>7147</v>
      </c>
      <c r="K6163" s="273">
        <v>55.56</v>
      </c>
      <c r="L6163" s="272" t="s">
        <v>7090</v>
      </c>
    </row>
    <row r="6164" spans="1:12">
      <c r="A6164" s="272" t="s">
        <v>13466</v>
      </c>
      <c r="B6164" s="272" t="s">
        <v>13467</v>
      </c>
      <c r="C6164" s="272" t="s">
        <v>13477</v>
      </c>
      <c r="D6164" s="272" t="s">
        <v>13478</v>
      </c>
      <c r="E6164" s="273" t="s">
        <v>7087</v>
      </c>
      <c r="F6164" s="272" t="s">
        <v>7087</v>
      </c>
      <c r="G6164" s="272">
        <v>87249</v>
      </c>
      <c r="H6164" s="272" t="s">
        <v>13482</v>
      </c>
      <c r="I6164" s="272" t="s">
        <v>38</v>
      </c>
      <c r="J6164" s="272" t="s">
        <v>7147</v>
      </c>
      <c r="K6164" s="273">
        <v>72.86</v>
      </c>
      <c r="L6164" s="272" t="s">
        <v>7090</v>
      </c>
    </row>
    <row r="6165" spans="1:12">
      <c r="A6165" s="272" t="s">
        <v>13466</v>
      </c>
      <c r="B6165" s="272" t="s">
        <v>13467</v>
      </c>
      <c r="C6165" s="272" t="s">
        <v>13477</v>
      </c>
      <c r="D6165" s="272" t="s">
        <v>13478</v>
      </c>
      <c r="E6165" s="273" t="s">
        <v>7087</v>
      </c>
      <c r="F6165" s="272" t="s">
        <v>7087</v>
      </c>
      <c r="G6165" s="272">
        <v>87250</v>
      </c>
      <c r="H6165" s="272" t="s">
        <v>13483</v>
      </c>
      <c r="I6165" s="272" t="s">
        <v>38</v>
      </c>
      <c r="J6165" s="272" t="s">
        <v>7147</v>
      </c>
      <c r="K6165" s="273">
        <v>63.3</v>
      </c>
      <c r="L6165" s="272" t="s">
        <v>7090</v>
      </c>
    </row>
    <row r="6166" spans="1:12">
      <c r="A6166" s="272" t="s">
        <v>13466</v>
      </c>
      <c r="B6166" s="272" t="s">
        <v>13467</v>
      </c>
      <c r="C6166" s="272" t="s">
        <v>13477</v>
      </c>
      <c r="D6166" s="272" t="s">
        <v>13478</v>
      </c>
      <c r="E6166" s="273" t="s">
        <v>7087</v>
      </c>
      <c r="F6166" s="272" t="s">
        <v>7087</v>
      </c>
      <c r="G6166" s="272">
        <v>87251</v>
      </c>
      <c r="H6166" s="272" t="s">
        <v>13484</v>
      </c>
      <c r="I6166" s="272" t="s">
        <v>38</v>
      </c>
      <c r="J6166" s="272" t="s">
        <v>7147</v>
      </c>
      <c r="K6166" s="273">
        <v>55.74</v>
      </c>
      <c r="L6166" s="272" t="s">
        <v>7090</v>
      </c>
    </row>
    <row r="6167" spans="1:12">
      <c r="A6167" s="272" t="s">
        <v>13466</v>
      </c>
      <c r="B6167" s="272" t="s">
        <v>13467</v>
      </c>
      <c r="C6167" s="272" t="s">
        <v>13477</v>
      </c>
      <c r="D6167" s="272" t="s">
        <v>13478</v>
      </c>
      <c r="E6167" s="273" t="s">
        <v>7087</v>
      </c>
      <c r="F6167" s="272" t="s">
        <v>7087</v>
      </c>
      <c r="G6167" s="272">
        <v>87255</v>
      </c>
      <c r="H6167" s="272" t="s">
        <v>13485</v>
      </c>
      <c r="I6167" s="272" t="s">
        <v>38</v>
      </c>
      <c r="J6167" s="272" t="s">
        <v>7147</v>
      </c>
      <c r="K6167" s="273">
        <v>117.74</v>
      </c>
      <c r="L6167" s="272" t="s">
        <v>7090</v>
      </c>
    </row>
    <row r="6168" spans="1:12">
      <c r="A6168" s="272" t="s">
        <v>13466</v>
      </c>
      <c r="B6168" s="272" t="s">
        <v>13467</v>
      </c>
      <c r="C6168" s="272" t="s">
        <v>13477</v>
      </c>
      <c r="D6168" s="272" t="s">
        <v>13478</v>
      </c>
      <c r="E6168" s="273" t="s">
        <v>7087</v>
      </c>
      <c r="F6168" s="272" t="s">
        <v>7087</v>
      </c>
      <c r="G6168" s="272">
        <v>87256</v>
      </c>
      <c r="H6168" s="272" t="s">
        <v>13486</v>
      </c>
      <c r="I6168" s="272" t="s">
        <v>38</v>
      </c>
      <c r="J6168" s="272" t="s">
        <v>7147</v>
      </c>
      <c r="K6168" s="273">
        <v>105.83</v>
      </c>
      <c r="L6168" s="272" t="s">
        <v>7090</v>
      </c>
    </row>
    <row r="6169" spans="1:12">
      <c r="A6169" s="272" t="s">
        <v>13466</v>
      </c>
      <c r="B6169" s="272" t="s">
        <v>13467</v>
      </c>
      <c r="C6169" s="272" t="s">
        <v>13477</v>
      </c>
      <c r="D6169" s="272" t="s">
        <v>13478</v>
      </c>
      <c r="E6169" s="273" t="s">
        <v>7087</v>
      </c>
      <c r="F6169" s="272" t="s">
        <v>7087</v>
      </c>
      <c r="G6169" s="272">
        <v>87257</v>
      </c>
      <c r="H6169" s="272" t="s">
        <v>13487</v>
      </c>
      <c r="I6169" s="272" t="s">
        <v>38</v>
      </c>
      <c r="J6169" s="272" t="s">
        <v>7147</v>
      </c>
      <c r="K6169" s="273">
        <v>96.76</v>
      </c>
      <c r="L6169" s="272" t="s">
        <v>7090</v>
      </c>
    </row>
    <row r="6170" spans="1:12">
      <c r="A6170" s="272" t="s">
        <v>13466</v>
      </c>
      <c r="B6170" s="272" t="s">
        <v>13467</v>
      </c>
      <c r="C6170" s="272" t="s">
        <v>13477</v>
      </c>
      <c r="D6170" s="272" t="s">
        <v>13478</v>
      </c>
      <c r="E6170" s="273" t="s">
        <v>7087</v>
      </c>
      <c r="F6170" s="272" t="s">
        <v>7087</v>
      </c>
      <c r="G6170" s="272">
        <v>87258</v>
      </c>
      <c r="H6170" s="272" t="s">
        <v>13488</v>
      </c>
      <c r="I6170" s="272" t="s">
        <v>38</v>
      </c>
      <c r="J6170" s="272" t="s">
        <v>7147</v>
      </c>
      <c r="K6170" s="273">
        <v>164.08</v>
      </c>
      <c r="L6170" s="272" t="s">
        <v>7090</v>
      </c>
    </row>
    <row r="6171" spans="1:12">
      <c r="A6171" s="272" t="s">
        <v>13466</v>
      </c>
      <c r="B6171" s="272" t="s">
        <v>13467</v>
      </c>
      <c r="C6171" s="272" t="s">
        <v>13477</v>
      </c>
      <c r="D6171" s="272" t="s">
        <v>13478</v>
      </c>
      <c r="E6171" s="273" t="s">
        <v>7087</v>
      </c>
      <c r="F6171" s="272" t="s">
        <v>7087</v>
      </c>
      <c r="G6171" s="272">
        <v>87259</v>
      </c>
      <c r="H6171" s="272" t="s">
        <v>13489</v>
      </c>
      <c r="I6171" s="272" t="s">
        <v>38</v>
      </c>
      <c r="J6171" s="272" t="s">
        <v>7147</v>
      </c>
      <c r="K6171" s="273">
        <v>151.97</v>
      </c>
      <c r="L6171" s="272" t="s">
        <v>7090</v>
      </c>
    </row>
    <row r="6172" spans="1:12">
      <c r="A6172" s="272" t="s">
        <v>13466</v>
      </c>
      <c r="B6172" s="272" t="s">
        <v>13467</v>
      </c>
      <c r="C6172" s="272" t="s">
        <v>13477</v>
      </c>
      <c r="D6172" s="272" t="s">
        <v>13478</v>
      </c>
      <c r="E6172" s="273" t="s">
        <v>7087</v>
      </c>
      <c r="F6172" s="272" t="s">
        <v>7087</v>
      </c>
      <c r="G6172" s="272">
        <v>87260</v>
      </c>
      <c r="H6172" s="272" t="s">
        <v>13490</v>
      </c>
      <c r="I6172" s="272" t="s">
        <v>38</v>
      </c>
      <c r="J6172" s="272" t="s">
        <v>7147</v>
      </c>
      <c r="K6172" s="273">
        <v>143.66999999999999</v>
      </c>
      <c r="L6172" s="272" t="s">
        <v>7090</v>
      </c>
    </row>
    <row r="6173" spans="1:12">
      <c r="A6173" s="272" t="s">
        <v>13466</v>
      </c>
      <c r="B6173" s="272" t="s">
        <v>13467</v>
      </c>
      <c r="C6173" s="272" t="s">
        <v>13477</v>
      </c>
      <c r="D6173" s="272" t="s">
        <v>13478</v>
      </c>
      <c r="E6173" s="273" t="s">
        <v>7087</v>
      </c>
      <c r="F6173" s="272" t="s">
        <v>7087</v>
      </c>
      <c r="G6173" s="272">
        <v>87261</v>
      </c>
      <c r="H6173" s="272" t="s">
        <v>13491</v>
      </c>
      <c r="I6173" s="272" t="s">
        <v>38</v>
      </c>
      <c r="J6173" s="272" t="s">
        <v>7147</v>
      </c>
      <c r="K6173" s="273">
        <v>187.86</v>
      </c>
      <c r="L6173" s="272" t="s">
        <v>7090</v>
      </c>
    </row>
    <row r="6174" spans="1:12">
      <c r="A6174" s="272" t="s">
        <v>13466</v>
      </c>
      <c r="B6174" s="272" t="s">
        <v>13467</v>
      </c>
      <c r="C6174" s="272" t="s">
        <v>13477</v>
      </c>
      <c r="D6174" s="272" t="s">
        <v>13478</v>
      </c>
      <c r="E6174" s="273" t="s">
        <v>7087</v>
      </c>
      <c r="F6174" s="272" t="s">
        <v>7087</v>
      </c>
      <c r="G6174" s="272">
        <v>87262</v>
      </c>
      <c r="H6174" s="272" t="s">
        <v>13492</v>
      </c>
      <c r="I6174" s="272" t="s">
        <v>38</v>
      </c>
      <c r="J6174" s="272" t="s">
        <v>7147</v>
      </c>
      <c r="K6174" s="273">
        <v>174.01</v>
      </c>
      <c r="L6174" s="272" t="s">
        <v>7090</v>
      </c>
    </row>
    <row r="6175" spans="1:12">
      <c r="A6175" s="272" t="s">
        <v>13466</v>
      </c>
      <c r="B6175" s="272" t="s">
        <v>13467</v>
      </c>
      <c r="C6175" s="272" t="s">
        <v>13477</v>
      </c>
      <c r="D6175" s="272" t="s">
        <v>13478</v>
      </c>
      <c r="E6175" s="273" t="s">
        <v>7087</v>
      </c>
      <c r="F6175" s="272" t="s">
        <v>7087</v>
      </c>
      <c r="G6175" s="272">
        <v>87263</v>
      </c>
      <c r="H6175" s="272" t="s">
        <v>13493</v>
      </c>
      <c r="I6175" s="272" t="s">
        <v>38</v>
      </c>
      <c r="J6175" s="272" t="s">
        <v>7147</v>
      </c>
      <c r="K6175" s="273">
        <v>164.21</v>
      </c>
      <c r="L6175" s="272" t="s">
        <v>7090</v>
      </c>
    </row>
    <row r="6176" spans="1:12">
      <c r="A6176" s="272" t="s">
        <v>13466</v>
      </c>
      <c r="B6176" s="272" t="s">
        <v>13467</v>
      </c>
      <c r="C6176" s="272" t="s">
        <v>13477</v>
      </c>
      <c r="D6176" s="272" t="s">
        <v>13478</v>
      </c>
      <c r="E6176" s="273" t="s">
        <v>7087</v>
      </c>
      <c r="F6176" s="272" t="s">
        <v>7087</v>
      </c>
      <c r="G6176" s="272">
        <v>93389</v>
      </c>
      <c r="H6176" s="272" t="s">
        <v>13494</v>
      </c>
      <c r="I6176" s="272" t="s">
        <v>38</v>
      </c>
      <c r="J6176" s="272" t="s">
        <v>7147</v>
      </c>
      <c r="K6176" s="273">
        <v>61.86</v>
      </c>
      <c r="L6176" s="272" t="s">
        <v>7090</v>
      </c>
    </row>
    <row r="6177" spans="1:12">
      <c r="A6177" s="272" t="s">
        <v>13466</v>
      </c>
      <c r="B6177" s="272" t="s">
        <v>13467</v>
      </c>
      <c r="C6177" s="272" t="s">
        <v>13477</v>
      </c>
      <c r="D6177" s="272" t="s">
        <v>13478</v>
      </c>
      <c r="E6177" s="273" t="s">
        <v>7087</v>
      </c>
      <c r="F6177" s="272" t="s">
        <v>7087</v>
      </c>
      <c r="G6177" s="272">
        <v>93390</v>
      </c>
      <c r="H6177" s="272" t="s">
        <v>13495</v>
      </c>
      <c r="I6177" s="272" t="s">
        <v>38</v>
      </c>
      <c r="J6177" s="272" t="s">
        <v>7147</v>
      </c>
      <c r="K6177" s="273">
        <v>55.6</v>
      </c>
      <c r="L6177" s="272" t="s">
        <v>7090</v>
      </c>
    </row>
    <row r="6178" spans="1:12">
      <c r="A6178" s="272" t="s">
        <v>13466</v>
      </c>
      <c r="B6178" s="272" t="s">
        <v>13467</v>
      </c>
      <c r="C6178" s="272" t="s">
        <v>13477</v>
      </c>
      <c r="D6178" s="272" t="s">
        <v>13478</v>
      </c>
      <c r="E6178" s="273" t="s">
        <v>7087</v>
      </c>
      <c r="F6178" s="272" t="s">
        <v>7087</v>
      </c>
      <c r="G6178" s="272">
        <v>93391</v>
      </c>
      <c r="H6178" s="272" t="s">
        <v>13496</v>
      </c>
      <c r="I6178" s="272" t="s">
        <v>38</v>
      </c>
      <c r="J6178" s="272" t="s">
        <v>7147</v>
      </c>
      <c r="K6178" s="273">
        <v>49.07</v>
      </c>
      <c r="L6178" s="272" t="s">
        <v>7090</v>
      </c>
    </row>
    <row r="6179" spans="1:12">
      <c r="A6179" s="272" t="s">
        <v>13466</v>
      </c>
      <c r="B6179" s="272" t="s">
        <v>13467</v>
      </c>
      <c r="C6179" s="272" t="s">
        <v>13477</v>
      </c>
      <c r="D6179" s="272" t="s">
        <v>13478</v>
      </c>
      <c r="E6179" s="273" t="s">
        <v>7087</v>
      </c>
      <c r="F6179" s="272" t="s">
        <v>7087</v>
      </c>
      <c r="G6179" s="272">
        <v>104593</v>
      </c>
      <c r="H6179" s="272" t="s">
        <v>13497</v>
      </c>
      <c r="I6179" s="272" t="s">
        <v>38</v>
      </c>
      <c r="J6179" s="272" t="s">
        <v>7147</v>
      </c>
      <c r="K6179" s="273">
        <v>121.54</v>
      </c>
      <c r="L6179" s="272" t="s">
        <v>7090</v>
      </c>
    </row>
    <row r="6180" spans="1:12">
      <c r="A6180" s="272" t="s">
        <v>13466</v>
      </c>
      <c r="B6180" s="272" t="s">
        <v>13467</v>
      </c>
      <c r="C6180" s="272" t="s">
        <v>13477</v>
      </c>
      <c r="D6180" s="272" t="s">
        <v>13478</v>
      </c>
      <c r="E6180" s="273" t="s">
        <v>7087</v>
      </c>
      <c r="F6180" s="272" t="s">
        <v>7087</v>
      </c>
      <c r="G6180" s="272">
        <v>104594</v>
      </c>
      <c r="H6180" s="272" t="s">
        <v>13498</v>
      </c>
      <c r="I6180" s="272" t="s">
        <v>38</v>
      </c>
      <c r="J6180" s="272" t="s">
        <v>7147</v>
      </c>
      <c r="K6180" s="273">
        <v>108.14</v>
      </c>
      <c r="L6180" s="272" t="s">
        <v>7090</v>
      </c>
    </row>
    <row r="6181" spans="1:12">
      <c r="A6181" s="272" t="s">
        <v>13466</v>
      </c>
      <c r="B6181" s="272" t="s">
        <v>13467</v>
      </c>
      <c r="C6181" s="272" t="s">
        <v>13477</v>
      </c>
      <c r="D6181" s="272" t="s">
        <v>13478</v>
      </c>
      <c r="E6181" s="273" t="s">
        <v>7087</v>
      </c>
      <c r="F6181" s="272" t="s">
        <v>7087</v>
      </c>
      <c r="G6181" s="272">
        <v>104595</v>
      </c>
      <c r="H6181" s="272" t="s">
        <v>13499</v>
      </c>
      <c r="I6181" s="272" t="s">
        <v>38</v>
      </c>
      <c r="J6181" s="272" t="s">
        <v>7147</v>
      </c>
      <c r="K6181" s="273">
        <v>97.27</v>
      </c>
      <c r="L6181" s="272" t="s">
        <v>7090</v>
      </c>
    </row>
    <row r="6182" spans="1:12">
      <c r="A6182" s="272" t="s">
        <v>13466</v>
      </c>
      <c r="B6182" s="272" t="s">
        <v>13467</v>
      </c>
      <c r="C6182" s="272" t="s">
        <v>13477</v>
      </c>
      <c r="D6182" s="272" t="s">
        <v>13478</v>
      </c>
      <c r="E6182" s="273" t="s">
        <v>7087</v>
      </c>
      <c r="F6182" s="272" t="s">
        <v>7087</v>
      </c>
      <c r="G6182" s="272">
        <v>104596</v>
      </c>
      <c r="H6182" s="272" t="s">
        <v>13500</v>
      </c>
      <c r="I6182" s="272" t="s">
        <v>38</v>
      </c>
      <c r="J6182" s="272" t="s">
        <v>7147</v>
      </c>
      <c r="K6182" s="273">
        <v>192.6</v>
      </c>
      <c r="L6182" s="272" t="s">
        <v>7090</v>
      </c>
    </row>
    <row r="6183" spans="1:12">
      <c r="A6183" s="272" t="s">
        <v>13466</v>
      </c>
      <c r="B6183" s="272" t="s">
        <v>13467</v>
      </c>
      <c r="C6183" s="272" t="s">
        <v>13477</v>
      </c>
      <c r="D6183" s="272" t="s">
        <v>13478</v>
      </c>
      <c r="E6183" s="273" t="s">
        <v>7087</v>
      </c>
      <c r="F6183" s="272" t="s">
        <v>7087</v>
      </c>
      <c r="G6183" s="272">
        <v>104597</v>
      </c>
      <c r="H6183" s="272" t="s">
        <v>13501</v>
      </c>
      <c r="I6183" s="272" t="s">
        <v>38</v>
      </c>
      <c r="J6183" s="272" t="s">
        <v>7147</v>
      </c>
      <c r="K6183" s="273">
        <v>176.89</v>
      </c>
      <c r="L6183" s="272" t="s">
        <v>7090</v>
      </c>
    </row>
    <row r="6184" spans="1:12">
      <c r="A6184" s="272" t="s">
        <v>13466</v>
      </c>
      <c r="B6184" s="272" t="s">
        <v>13467</v>
      </c>
      <c r="C6184" s="272" t="s">
        <v>13477</v>
      </c>
      <c r="D6184" s="272" t="s">
        <v>13478</v>
      </c>
      <c r="E6184" s="273" t="s">
        <v>7087</v>
      </c>
      <c r="F6184" s="272" t="s">
        <v>7087</v>
      </c>
      <c r="G6184" s="272">
        <v>104598</v>
      </c>
      <c r="H6184" s="272" t="s">
        <v>13502</v>
      </c>
      <c r="I6184" s="272" t="s">
        <v>38</v>
      </c>
      <c r="J6184" s="272" t="s">
        <v>7147</v>
      </c>
      <c r="K6184" s="273">
        <v>164.86</v>
      </c>
      <c r="L6184" s="272" t="s">
        <v>7090</v>
      </c>
    </row>
    <row r="6185" spans="1:12">
      <c r="A6185" s="272" t="s">
        <v>13466</v>
      </c>
      <c r="B6185" s="272" t="s">
        <v>13467</v>
      </c>
      <c r="C6185" s="272" t="s">
        <v>13477</v>
      </c>
      <c r="D6185" s="272" t="s">
        <v>13478</v>
      </c>
      <c r="E6185" s="273" t="s">
        <v>7087</v>
      </c>
      <c r="F6185" s="272" t="s">
        <v>7087</v>
      </c>
      <c r="G6185" s="272">
        <v>104599</v>
      </c>
      <c r="H6185" s="272" t="s">
        <v>13503</v>
      </c>
      <c r="I6185" s="272" t="s">
        <v>38</v>
      </c>
      <c r="J6185" s="272" t="s">
        <v>7147</v>
      </c>
      <c r="K6185" s="273">
        <v>80.66</v>
      </c>
      <c r="L6185" s="272" t="s">
        <v>7090</v>
      </c>
    </row>
    <row r="6186" spans="1:12">
      <c r="A6186" s="272" t="s">
        <v>13466</v>
      </c>
      <c r="B6186" s="272" t="s">
        <v>13467</v>
      </c>
      <c r="C6186" s="272" t="s">
        <v>13477</v>
      </c>
      <c r="D6186" s="272" t="s">
        <v>13478</v>
      </c>
      <c r="E6186" s="273" t="s">
        <v>7087</v>
      </c>
      <c r="F6186" s="272" t="s">
        <v>7087</v>
      </c>
      <c r="G6186" s="272">
        <v>104600</v>
      </c>
      <c r="H6186" s="272" t="s">
        <v>13504</v>
      </c>
      <c r="I6186" s="272" t="s">
        <v>38</v>
      </c>
      <c r="J6186" s="272" t="s">
        <v>7147</v>
      </c>
      <c r="K6186" s="273">
        <v>73.510000000000005</v>
      </c>
      <c r="L6186" s="272" t="s">
        <v>7090</v>
      </c>
    </row>
    <row r="6187" spans="1:12">
      <c r="A6187" s="272" t="s">
        <v>13466</v>
      </c>
      <c r="B6187" s="272" t="s">
        <v>13467</v>
      </c>
      <c r="C6187" s="272" t="s">
        <v>13477</v>
      </c>
      <c r="D6187" s="272" t="s">
        <v>13478</v>
      </c>
      <c r="E6187" s="273" t="s">
        <v>7087</v>
      </c>
      <c r="F6187" s="272" t="s">
        <v>7087</v>
      </c>
      <c r="G6187" s="272">
        <v>104601</v>
      </c>
      <c r="H6187" s="272" t="s">
        <v>13505</v>
      </c>
      <c r="I6187" s="272" t="s">
        <v>38</v>
      </c>
      <c r="J6187" s="272" t="s">
        <v>7147</v>
      </c>
      <c r="K6187" s="273">
        <v>66.72</v>
      </c>
      <c r="L6187" s="272" t="s">
        <v>7090</v>
      </c>
    </row>
    <row r="6188" spans="1:12">
      <c r="A6188" s="272" t="s">
        <v>13466</v>
      </c>
      <c r="B6188" s="272" t="s">
        <v>13467</v>
      </c>
      <c r="C6188" s="272" t="s">
        <v>13477</v>
      </c>
      <c r="D6188" s="272" t="s">
        <v>13478</v>
      </c>
      <c r="E6188" s="273" t="s">
        <v>7087</v>
      </c>
      <c r="F6188" s="272" t="s">
        <v>7087</v>
      </c>
      <c r="G6188" s="272">
        <v>104602</v>
      </c>
      <c r="H6188" s="272" t="s">
        <v>13506</v>
      </c>
      <c r="I6188" s="272" t="s">
        <v>38</v>
      </c>
      <c r="J6188" s="272" t="s">
        <v>7147</v>
      </c>
      <c r="K6188" s="273">
        <v>60.01</v>
      </c>
      <c r="L6188" s="272" t="s">
        <v>7090</v>
      </c>
    </row>
    <row r="6189" spans="1:12">
      <c r="A6189" s="272" t="s">
        <v>13466</v>
      </c>
      <c r="B6189" s="272" t="s">
        <v>13467</v>
      </c>
      <c r="C6189" s="272" t="s">
        <v>13477</v>
      </c>
      <c r="D6189" s="272" t="s">
        <v>13478</v>
      </c>
      <c r="E6189" s="273" t="s">
        <v>7087</v>
      </c>
      <c r="F6189" s="272" t="s">
        <v>7087</v>
      </c>
      <c r="G6189" s="272">
        <v>104603</v>
      </c>
      <c r="H6189" s="272" t="s">
        <v>13507</v>
      </c>
      <c r="I6189" s="272" t="s">
        <v>38</v>
      </c>
      <c r="J6189" s="272" t="s">
        <v>7147</v>
      </c>
      <c r="K6189" s="273">
        <v>57.86</v>
      </c>
      <c r="L6189" s="272" t="s">
        <v>7090</v>
      </c>
    </row>
    <row r="6190" spans="1:12">
      <c r="A6190" s="272" t="s">
        <v>13466</v>
      </c>
      <c r="B6190" s="272" t="s">
        <v>13467</v>
      </c>
      <c r="C6190" s="272" t="s">
        <v>13477</v>
      </c>
      <c r="D6190" s="272" t="s">
        <v>13478</v>
      </c>
      <c r="E6190" s="273" t="s">
        <v>7087</v>
      </c>
      <c r="F6190" s="272" t="s">
        <v>7087</v>
      </c>
      <c r="G6190" s="272">
        <v>104604</v>
      </c>
      <c r="H6190" s="272" t="s">
        <v>13508</v>
      </c>
      <c r="I6190" s="272" t="s">
        <v>38</v>
      </c>
      <c r="J6190" s="272" t="s">
        <v>7147</v>
      </c>
      <c r="K6190" s="273">
        <v>51.27</v>
      </c>
      <c r="L6190" s="272" t="s">
        <v>7090</v>
      </c>
    </row>
    <row r="6191" spans="1:12">
      <c r="A6191" s="272" t="s">
        <v>13466</v>
      </c>
      <c r="B6191" s="272" t="s">
        <v>13467</v>
      </c>
      <c r="C6191" s="272" t="s">
        <v>13477</v>
      </c>
      <c r="D6191" s="272" t="s">
        <v>13478</v>
      </c>
      <c r="E6191" s="273" t="s">
        <v>7087</v>
      </c>
      <c r="F6191" s="272" t="s">
        <v>7087</v>
      </c>
      <c r="G6191" s="272">
        <v>104605</v>
      </c>
      <c r="H6191" s="272" t="s">
        <v>13509</v>
      </c>
      <c r="I6191" s="272" t="s">
        <v>38</v>
      </c>
      <c r="J6191" s="272" t="s">
        <v>7147</v>
      </c>
      <c r="K6191" s="273">
        <v>98.65</v>
      </c>
      <c r="L6191" s="272" t="s">
        <v>7090</v>
      </c>
    </row>
    <row r="6192" spans="1:12">
      <c r="A6192" s="272" t="s">
        <v>13466</v>
      </c>
      <c r="B6192" s="272" t="s">
        <v>13467</v>
      </c>
      <c r="C6192" s="272" t="s">
        <v>13477</v>
      </c>
      <c r="D6192" s="272" t="s">
        <v>13478</v>
      </c>
      <c r="E6192" s="273" t="s">
        <v>7087</v>
      </c>
      <c r="F6192" s="272" t="s">
        <v>7087</v>
      </c>
      <c r="G6192" s="272">
        <v>104606</v>
      </c>
      <c r="H6192" s="272" t="s">
        <v>13510</v>
      </c>
      <c r="I6192" s="272" t="s">
        <v>38</v>
      </c>
      <c r="J6192" s="272" t="s">
        <v>7147</v>
      </c>
      <c r="K6192" s="273">
        <v>70.62</v>
      </c>
      <c r="L6192" s="272" t="s">
        <v>7090</v>
      </c>
    </row>
    <row r="6193" spans="1:12">
      <c r="A6193" s="272" t="s">
        <v>13466</v>
      </c>
      <c r="B6193" s="272" t="s">
        <v>13467</v>
      </c>
      <c r="C6193" s="272" t="s">
        <v>13477</v>
      </c>
      <c r="D6193" s="272" t="s">
        <v>13478</v>
      </c>
      <c r="E6193" s="273" t="s">
        <v>7087</v>
      </c>
      <c r="F6193" s="272" t="s">
        <v>7087</v>
      </c>
      <c r="G6193" s="272">
        <v>104607</v>
      </c>
      <c r="H6193" s="272" t="s">
        <v>13511</v>
      </c>
      <c r="I6193" s="272" t="s">
        <v>38</v>
      </c>
      <c r="J6193" s="272" t="s">
        <v>7147</v>
      </c>
      <c r="K6193" s="273">
        <v>59</v>
      </c>
      <c r="L6193" s="272" t="s">
        <v>7090</v>
      </c>
    </row>
    <row r="6194" spans="1:12">
      <c r="A6194" s="272" t="s">
        <v>13466</v>
      </c>
      <c r="B6194" s="272" t="s">
        <v>13467</v>
      </c>
      <c r="C6194" s="272" t="s">
        <v>13477</v>
      </c>
      <c r="D6194" s="272" t="s">
        <v>13478</v>
      </c>
      <c r="E6194" s="273" t="s">
        <v>7087</v>
      </c>
      <c r="F6194" s="272" t="s">
        <v>7087</v>
      </c>
      <c r="G6194" s="272">
        <v>104608</v>
      </c>
      <c r="H6194" s="272" t="s">
        <v>13512</v>
      </c>
      <c r="I6194" s="272" t="s">
        <v>38</v>
      </c>
      <c r="J6194" s="272" t="s">
        <v>7147</v>
      </c>
      <c r="K6194" s="273">
        <v>200.78</v>
      </c>
      <c r="L6194" s="272" t="s">
        <v>7090</v>
      </c>
    </row>
    <row r="6195" spans="1:12">
      <c r="A6195" s="272" t="s">
        <v>13466</v>
      </c>
      <c r="B6195" s="272" t="s">
        <v>13467</v>
      </c>
      <c r="C6195" s="272" t="s">
        <v>13477</v>
      </c>
      <c r="D6195" s="272" t="s">
        <v>13478</v>
      </c>
      <c r="E6195" s="273" t="s">
        <v>7087</v>
      </c>
      <c r="F6195" s="272" t="s">
        <v>7087</v>
      </c>
      <c r="G6195" s="272">
        <v>104609</v>
      </c>
      <c r="H6195" s="272" t="s">
        <v>13513</v>
      </c>
      <c r="I6195" s="272" t="s">
        <v>38</v>
      </c>
      <c r="J6195" s="272" t="s">
        <v>7147</v>
      </c>
      <c r="K6195" s="273">
        <v>162.34</v>
      </c>
      <c r="L6195" s="272" t="s">
        <v>7090</v>
      </c>
    </row>
    <row r="6196" spans="1:12">
      <c r="A6196" s="272" t="s">
        <v>13466</v>
      </c>
      <c r="B6196" s="272" t="s">
        <v>13467</v>
      </c>
      <c r="C6196" s="272" t="s">
        <v>13477</v>
      </c>
      <c r="D6196" s="272" t="s">
        <v>13478</v>
      </c>
      <c r="E6196" s="273" t="s">
        <v>7087</v>
      </c>
      <c r="F6196" s="272" t="s">
        <v>7087</v>
      </c>
      <c r="G6196" s="272">
        <v>104610</v>
      </c>
      <c r="H6196" s="272" t="s">
        <v>13514</v>
      </c>
      <c r="I6196" s="272" t="s">
        <v>38</v>
      </c>
      <c r="J6196" s="272" t="s">
        <v>7147</v>
      </c>
      <c r="K6196" s="273">
        <v>148.30000000000001</v>
      </c>
      <c r="L6196" s="272" t="s">
        <v>7090</v>
      </c>
    </row>
    <row r="6197" spans="1:12">
      <c r="A6197" s="272" t="s">
        <v>13466</v>
      </c>
      <c r="B6197" s="272" t="s">
        <v>13467</v>
      </c>
      <c r="C6197" s="272" t="s">
        <v>13515</v>
      </c>
      <c r="D6197" s="272" t="s">
        <v>13516</v>
      </c>
      <c r="E6197" s="273" t="s">
        <v>7087</v>
      </c>
      <c r="F6197" s="272" t="s">
        <v>7087</v>
      </c>
      <c r="G6197" s="272">
        <v>98671</v>
      </c>
      <c r="H6197" s="272" t="s">
        <v>13517</v>
      </c>
      <c r="I6197" s="272" t="s">
        <v>38</v>
      </c>
      <c r="J6197" s="272" t="s">
        <v>7147</v>
      </c>
      <c r="K6197" s="273">
        <v>414.74</v>
      </c>
      <c r="L6197" s="272" t="s">
        <v>7090</v>
      </c>
    </row>
    <row r="6198" spans="1:12">
      <c r="A6198" s="272" t="s">
        <v>13466</v>
      </c>
      <c r="B6198" s="272" t="s">
        <v>13467</v>
      </c>
      <c r="C6198" s="272" t="s">
        <v>13515</v>
      </c>
      <c r="D6198" s="272" t="s">
        <v>13516</v>
      </c>
      <c r="E6198" s="273" t="s">
        <v>7087</v>
      </c>
      <c r="F6198" s="272" t="s">
        <v>7087</v>
      </c>
      <c r="G6198" s="272">
        <v>98672</v>
      </c>
      <c r="H6198" s="272" t="s">
        <v>13518</v>
      </c>
      <c r="I6198" s="272" t="s">
        <v>38</v>
      </c>
      <c r="J6198" s="272" t="s">
        <v>7147</v>
      </c>
      <c r="K6198" s="273">
        <v>525.08000000000004</v>
      </c>
      <c r="L6198" s="272" t="s">
        <v>7090</v>
      </c>
    </row>
    <row r="6199" spans="1:12">
      <c r="A6199" s="272" t="s">
        <v>13466</v>
      </c>
      <c r="B6199" s="272" t="s">
        <v>13467</v>
      </c>
      <c r="C6199" s="272" t="s">
        <v>13515</v>
      </c>
      <c r="D6199" s="272" t="s">
        <v>13516</v>
      </c>
      <c r="E6199" s="273" t="s">
        <v>7087</v>
      </c>
      <c r="F6199" s="272" t="s">
        <v>7087</v>
      </c>
      <c r="G6199" s="272">
        <v>98678</v>
      </c>
      <c r="H6199" s="272" t="s">
        <v>13519</v>
      </c>
      <c r="I6199" s="272" t="s">
        <v>38</v>
      </c>
      <c r="J6199" s="272" t="s">
        <v>7147</v>
      </c>
      <c r="K6199" s="273">
        <v>509.04</v>
      </c>
      <c r="L6199" s="272" t="s">
        <v>7090</v>
      </c>
    </row>
    <row r="6200" spans="1:12">
      <c r="A6200" s="272" t="s">
        <v>13466</v>
      </c>
      <c r="B6200" s="272" t="s">
        <v>13467</v>
      </c>
      <c r="C6200" s="272" t="s">
        <v>13515</v>
      </c>
      <c r="D6200" s="272" t="s">
        <v>13516</v>
      </c>
      <c r="E6200" s="273" t="s">
        <v>7087</v>
      </c>
      <c r="F6200" s="272" t="s">
        <v>7087</v>
      </c>
      <c r="G6200" s="272">
        <v>98679</v>
      </c>
      <c r="H6200" s="272" t="s">
        <v>13520</v>
      </c>
      <c r="I6200" s="272" t="s">
        <v>38</v>
      </c>
      <c r="J6200" s="272" t="s">
        <v>7089</v>
      </c>
      <c r="K6200" s="273">
        <v>34.6</v>
      </c>
      <c r="L6200" s="272" t="s">
        <v>7090</v>
      </c>
    </row>
    <row r="6201" spans="1:12">
      <c r="A6201" s="272" t="s">
        <v>13466</v>
      </c>
      <c r="B6201" s="272" t="s">
        <v>13467</v>
      </c>
      <c r="C6201" s="272" t="s">
        <v>13515</v>
      </c>
      <c r="D6201" s="272" t="s">
        <v>13516</v>
      </c>
      <c r="E6201" s="273" t="s">
        <v>7087</v>
      </c>
      <c r="F6201" s="272" t="s">
        <v>7087</v>
      </c>
      <c r="G6201" s="272">
        <v>98680</v>
      </c>
      <c r="H6201" s="272" t="s">
        <v>13521</v>
      </c>
      <c r="I6201" s="272" t="s">
        <v>38</v>
      </c>
      <c r="J6201" s="272" t="s">
        <v>7089</v>
      </c>
      <c r="K6201" s="273">
        <v>43.53</v>
      </c>
      <c r="L6201" s="272" t="s">
        <v>7090</v>
      </c>
    </row>
    <row r="6202" spans="1:12">
      <c r="A6202" s="272" t="s">
        <v>13466</v>
      </c>
      <c r="B6202" s="272" t="s">
        <v>13467</v>
      </c>
      <c r="C6202" s="272" t="s">
        <v>13515</v>
      </c>
      <c r="D6202" s="272" t="s">
        <v>13516</v>
      </c>
      <c r="E6202" s="273" t="s">
        <v>7087</v>
      </c>
      <c r="F6202" s="272" t="s">
        <v>7087</v>
      </c>
      <c r="G6202" s="272">
        <v>98681</v>
      </c>
      <c r="H6202" s="272" t="s">
        <v>13522</v>
      </c>
      <c r="I6202" s="272" t="s">
        <v>38</v>
      </c>
      <c r="J6202" s="272" t="s">
        <v>7089</v>
      </c>
      <c r="K6202" s="273">
        <v>32.270000000000003</v>
      </c>
      <c r="L6202" s="272" t="s">
        <v>7090</v>
      </c>
    </row>
    <row r="6203" spans="1:12">
      <c r="A6203" s="272" t="s">
        <v>13466</v>
      </c>
      <c r="B6203" s="272" t="s">
        <v>13467</v>
      </c>
      <c r="C6203" s="272" t="s">
        <v>13515</v>
      </c>
      <c r="D6203" s="272" t="s">
        <v>13516</v>
      </c>
      <c r="E6203" s="273" t="s">
        <v>7087</v>
      </c>
      <c r="F6203" s="272" t="s">
        <v>7087</v>
      </c>
      <c r="G6203" s="272">
        <v>98682</v>
      </c>
      <c r="H6203" s="272" t="s">
        <v>13523</v>
      </c>
      <c r="I6203" s="272" t="s">
        <v>38</v>
      </c>
      <c r="J6203" s="272" t="s">
        <v>7089</v>
      </c>
      <c r="K6203" s="273">
        <v>41.19</v>
      </c>
      <c r="L6203" s="272" t="s">
        <v>7090</v>
      </c>
    </row>
    <row r="6204" spans="1:12">
      <c r="A6204" s="272" t="s">
        <v>13466</v>
      </c>
      <c r="B6204" s="272" t="s">
        <v>13467</v>
      </c>
      <c r="C6204" s="272" t="s">
        <v>13515</v>
      </c>
      <c r="D6204" s="272" t="s">
        <v>13516</v>
      </c>
      <c r="E6204" s="273" t="s">
        <v>7087</v>
      </c>
      <c r="F6204" s="272" t="s">
        <v>7087</v>
      </c>
      <c r="G6204" s="272">
        <v>98685</v>
      </c>
      <c r="H6204" s="272" t="s">
        <v>13524</v>
      </c>
      <c r="I6204" s="272" t="s">
        <v>261</v>
      </c>
      <c r="J6204" s="272" t="s">
        <v>7147</v>
      </c>
      <c r="K6204" s="273">
        <v>75.16</v>
      </c>
      <c r="L6204" s="272" t="s">
        <v>7090</v>
      </c>
    </row>
    <row r="6205" spans="1:12">
      <c r="A6205" s="272" t="s">
        <v>13466</v>
      </c>
      <c r="B6205" s="272" t="s">
        <v>13467</v>
      </c>
      <c r="C6205" s="272" t="s">
        <v>13515</v>
      </c>
      <c r="D6205" s="272" t="s">
        <v>13516</v>
      </c>
      <c r="E6205" s="273" t="s">
        <v>7087</v>
      </c>
      <c r="F6205" s="272" t="s">
        <v>7087</v>
      </c>
      <c r="G6205" s="272">
        <v>98686</v>
      </c>
      <c r="H6205" s="272" t="s">
        <v>13525</v>
      </c>
      <c r="I6205" s="272" t="s">
        <v>261</v>
      </c>
      <c r="J6205" s="272" t="s">
        <v>7089</v>
      </c>
      <c r="K6205" s="273">
        <v>40.5</v>
      </c>
      <c r="L6205" s="272" t="s">
        <v>7090</v>
      </c>
    </row>
    <row r="6206" spans="1:12">
      <c r="A6206" s="272" t="s">
        <v>13466</v>
      </c>
      <c r="B6206" s="272" t="s">
        <v>13467</v>
      </c>
      <c r="C6206" s="272" t="s">
        <v>13515</v>
      </c>
      <c r="D6206" s="272" t="s">
        <v>13516</v>
      </c>
      <c r="E6206" s="273" t="s">
        <v>7087</v>
      </c>
      <c r="F6206" s="272" t="s">
        <v>7087</v>
      </c>
      <c r="G6206" s="272">
        <v>98688</v>
      </c>
      <c r="H6206" s="272" t="s">
        <v>13526</v>
      </c>
      <c r="I6206" s="272" t="s">
        <v>261</v>
      </c>
      <c r="J6206" s="272" t="s">
        <v>7089</v>
      </c>
      <c r="K6206" s="273">
        <v>63.11</v>
      </c>
      <c r="L6206" s="272" t="s">
        <v>7090</v>
      </c>
    </row>
    <row r="6207" spans="1:12">
      <c r="A6207" s="272" t="s">
        <v>13466</v>
      </c>
      <c r="B6207" s="272" t="s">
        <v>13467</v>
      </c>
      <c r="C6207" s="272" t="s">
        <v>13515</v>
      </c>
      <c r="D6207" s="272" t="s">
        <v>13516</v>
      </c>
      <c r="E6207" s="273" t="s">
        <v>7087</v>
      </c>
      <c r="F6207" s="272" t="s">
        <v>7087</v>
      </c>
      <c r="G6207" s="272">
        <v>98689</v>
      </c>
      <c r="H6207" s="272" t="s">
        <v>13527</v>
      </c>
      <c r="I6207" s="272" t="s">
        <v>261</v>
      </c>
      <c r="J6207" s="272" t="s">
        <v>7147</v>
      </c>
      <c r="K6207" s="273">
        <v>106.67</v>
      </c>
      <c r="L6207" s="272" t="s">
        <v>7090</v>
      </c>
    </row>
    <row r="6208" spans="1:12">
      <c r="A6208" s="272" t="s">
        <v>13466</v>
      </c>
      <c r="B6208" s="272" t="s">
        <v>13467</v>
      </c>
      <c r="C6208" s="272" t="s">
        <v>13515</v>
      </c>
      <c r="D6208" s="272" t="s">
        <v>13516</v>
      </c>
      <c r="E6208" s="273" t="s">
        <v>7087</v>
      </c>
      <c r="F6208" s="272" t="s">
        <v>7087</v>
      </c>
      <c r="G6208" s="272">
        <v>101090</v>
      </c>
      <c r="H6208" s="272" t="s">
        <v>13528</v>
      </c>
      <c r="I6208" s="272" t="s">
        <v>38</v>
      </c>
      <c r="J6208" s="272" t="s">
        <v>7089</v>
      </c>
      <c r="K6208" s="273">
        <v>211.13</v>
      </c>
      <c r="L6208" s="272" t="s">
        <v>7090</v>
      </c>
    </row>
    <row r="6209" spans="1:12">
      <c r="A6209" s="272" t="s">
        <v>13466</v>
      </c>
      <c r="B6209" s="272" t="s">
        <v>13467</v>
      </c>
      <c r="C6209" s="272" t="s">
        <v>13515</v>
      </c>
      <c r="D6209" s="272" t="s">
        <v>13516</v>
      </c>
      <c r="E6209" s="273" t="s">
        <v>7087</v>
      </c>
      <c r="F6209" s="272" t="s">
        <v>7087</v>
      </c>
      <c r="G6209" s="272">
        <v>101091</v>
      </c>
      <c r="H6209" s="272" t="s">
        <v>13529</v>
      </c>
      <c r="I6209" s="272" t="s">
        <v>38</v>
      </c>
      <c r="J6209" s="272" t="s">
        <v>7089</v>
      </c>
      <c r="K6209" s="273">
        <v>146.6</v>
      </c>
      <c r="L6209" s="272" t="s">
        <v>7090</v>
      </c>
    </row>
    <row r="6210" spans="1:12">
      <c r="A6210" s="272" t="s">
        <v>13466</v>
      </c>
      <c r="B6210" s="272" t="s">
        <v>13467</v>
      </c>
      <c r="C6210" s="272" t="s">
        <v>13515</v>
      </c>
      <c r="D6210" s="272" t="s">
        <v>13516</v>
      </c>
      <c r="E6210" s="273" t="s">
        <v>7087</v>
      </c>
      <c r="F6210" s="272" t="s">
        <v>7087</v>
      </c>
      <c r="G6210" s="272">
        <v>101725</v>
      </c>
      <c r="H6210" s="272" t="s">
        <v>13530</v>
      </c>
      <c r="I6210" s="272" t="s">
        <v>38</v>
      </c>
      <c r="J6210" s="272" t="s">
        <v>7089</v>
      </c>
      <c r="K6210" s="273">
        <v>268.7</v>
      </c>
      <c r="L6210" s="272" t="s">
        <v>7090</v>
      </c>
    </row>
    <row r="6211" spans="1:12">
      <c r="A6211" s="272" t="s">
        <v>13466</v>
      </c>
      <c r="B6211" s="272" t="s">
        <v>13467</v>
      </c>
      <c r="C6211" s="272" t="s">
        <v>13515</v>
      </c>
      <c r="D6211" s="272" t="s">
        <v>13516</v>
      </c>
      <c r="E6211" s="273" t="s">
        <v>7087</v>
      </c>
      <c r="F6211" s="272" t="s">
        <v>7087</v>
      </c>
      <c r="G6211" s="272">
        <v>101726</v>
      </c>
      <c r="H6211" s="272" t="s">
        <v>13531</v>
      </c>
      <c r="I6211" s="272" t="s">
        <v>38</v>
      </c>
      <c r="J6211" s="272" t="s">
        <v>7089</v>
      </c>
      <c r="K6211" s="273">
        <v>185.26</v>
      </c>
      <c r="L6211" s="272" t="s">
        <v>7090</v>
      </c>
    </row>
    <row r="6212" spans="1:12">
      <c r="A6212" s="272" t="s">
        <v>13466</v>
      </c>
      <c r="B6212" s="272" t="s">
        <v>13467</v>
      </c>
      <c r="C6212" s="272" t="s">
        <v>13515</v>
      </c>
      <c r="D6212" s="272" t="s">
        <v>13516</v>
      </c>
      <c r="E6212" s="273" t="s">
        <v>7087</v>
      </c>
      <c r="F6212" s="272" t="s">
        <v>7087</v>
      </c>
      <c r="G6212" s="272">
        <v>101731</v>
      </c>
      <c r="H6212" s="272" t="s">
        <v>13532</v>
      </c>
      <c r="I6212" s="272" t="s">
        <v>38</v>
      </c>
      <c r="J6212" s="272" t="s">
        <v>7089</v>
      </c>
      <c r="K6212" s="273">
        <v>309.07</v>
      </c>
      <c r="L6212" s="272" t="s">
        <v>7090</v>
      </c>
    </row>
    <row r="6213" spans="1:12">
      <c r="A6213" s="272" t="s">
        <v>13466</v>
      </c>
      <c r="B6213" s="272" t="s">
        <v>13467</v>
      </c>
      <c r="C6213" s="272" t="s">
        <v>13515</v>
      </c>
      <c r="D6213" s="272" t="s">
        <v>13516</v>
      </c>
      <c r="E6213" s="273" t="s">
        <v>7087</v>
      </c>
      <c r="F6213" s="272" t="s">
        <v>7087</v>
      </c>
      <c r="G6213" s="272">
        <v>101732</v>
      </c>
      <c r="H6213" s="272" t="s">
        <v>13533</v>
      </c>
      <c r="I6213" s="272" t="s">
        <v>38</v>
      </c>
      <c r="J6213" s="272" t="s">
        <v>7089</v>
      </c>
      <c r="K6213" s="273">
        <v>92.88</v>
      </c>
      <c r="L6213" s="272" t="s">
        <v>7090</v>
      </c>
    </row>
    <row r="6214" spans="1:12">
      <c r="A6214" s="272" t="s">
        <v>13466</v>
      </c>
      <c r="B6214" s="272" t="s">
        <v>13467</v>
      </c>
      <c r="C6214" s="272" t="s">
        <v>13534</v>
      </c>
      <c r="D6214" s="272" t="s">
        <v>13535</v>
      </c>
      <c r="E6214" s="273" t="s">
        <v>7087</v>
      </c>
      <c r="F6214" s="272" t="s">
        <v>7087</v>
      </c>
      <c r="G6214" s="272">
        <v>101094</v>
      </c>
      <c r="H6214" s="272" t="s">
        <v>13536</v>
      </c>
      <c r="I6214" s="272" t="s">
        <v>261</v>
      </c>
      <c r="J6214" s="272" t="s">
        <v>7147</v>
      </c>
      <c r="K6214" s="273">
        <v>165.03</v>
      </c>
      <c r="L6214" s="272" t="s">
        <v>7090</v>
      </c>
    </row>
    <row r="6215" spans="1:12">
      <c r="A6215" s="272" t="s">
        <v>13466</v>
      </c>
      <c r="B6215" s="272" t="s">
        <v>13467</v>
      </c>
      <c r="C6215" s="272" t="s">
        <v>13534</v>
      </c>
      <c r="D6215" s="272" t="s">
        <v>13535</v>
      </c>
      <c r="E6215" s="273" t="s">
        <v>7087</v>
      </c>
      <c r="F6215" s="272" t="s">
        <v>7087</v>
      </c>
      <c r="G6215" s="272">
        <v>101727</v>
      </c>
      <c r="H6215" s="272" t="s">
        <v>13537</v>
      </c>
      <c r="I6215" s="272" t="s">
        <v>38</v>
      </c>
      <c r="J6215" s="272" t="s">
        <v>7147</v>
      </c>
      <c r="K6215" s="273">
        <v>193.75</v>
      </c>
      <c r="L6215" s="272" t="s">
        <v>7090</v>
      </c>
    </row>
    <row r="6216" spans="1:12">
      <c r="A6216" s="272" t="s">
        <v>13466</v>
      </c>
      <c r="B6216" s="272" t="s">
        <v>13467</v>
      </c>
      <c r="C6216" s="272" t="s">
        <v>13534</v>
      </c>
      <c r="D6216" s="272" t="s">
        <v>13535</v>
      </c>
      <c r="E6216" s="273" t="s">
        <v>7087</v>
      </c>
      <c r="F6216" s="272" t="s">
        <v>7087</v>
      </c>
      <c r="G6216" s="272">
        <v>101733</v>
      </c>
      <c r="H6216" s="272" t="s">
        <v>13538</v>
      </c>
      <c r="I6216" s="272" t="s">
        <v>38</v>
      </c>
      <c r="J6216" s="272" t="s">
        <v>7147</v>
      </c>
      <c r="K6216" s="273">
        <v>263.13</v>
      </c>
      <c r="L6216" s="272" t="s">
        <v>7090</v>
      </c>
    </row>
    <row r="6217" spans="1:12">
      <c r="A6217" s="272" t="s">
        <v>13466</v>
      </c>
      <c r="B6217" s="272" t="s">
        <v>13467</v>
      </c>
      <c r="C6217" s="272" t="s">
        <v>13534</v>
      </c>
      <c r="D6217" s="272" t="s">
        <v>13535</v>
      </c>
      <c r="E6217" s="273" t="s">
        <v>7087</v>
      </c>
      <c r="F6217" s="272" t="s">
        <v>7087</v>
      </c>
      <c r="G6217" s="272">
        <v>101734</v>
      </c>
      <c r="H6217" s="272" t="s">
        <v>13539</v>
      </c>
      <c r="I6217" s="272" t="s">
        <v>38</v>
      </c>
      <c r="J6217" s="272" t="s">
        <v>7147</v>
      </c>
      <c r="K6217" s="273">
        <v>400.6</v>
      </c>
      <c r="L6217" s="272" t="s">
        <v>7090</v>
      </c>
    </row>
    <row r="6218" spans="1:12">
      <c r="A6218" s="272" t="s">
        <v>13466</v>
      </c>
      <c r="B6218" s="272" t="s">
        <v>13467</v>
      </c>
      <c r="C6218" s="272" t="s">
        <v>13534</v>
      </c>
      <c r="D6218" s="272" t="s">
        <v>13535</v>
      </c>
      <c r="E6218" s="273" t="s">
        <v>7087</v>
      </c>
      <c r="F6218" s="272" t="s">
        <v>7087</v>
      </c>
      <c r="G6218" s="272">
        <v>101735</v>
      </c>
      <c r="H6218" s="272" t="s">
        <v>13540</v>
      </c>
      <c r="I6218" s="272" t="s">
        <v>38</v>
      </c>
      <c r="J6218" s="272" t="s">
        <v>7147</v>
      </c>
      <c r="K6218" s="273">
        <v>410.57</v>
      </c>
      <c r="L6218" s="272" t="s">
        <v>7090</v>
      </c>
    </row>
    <row r="6219" spans="1:12">
      <c r="A6219" s="272" t="s">
        <v>13466</v>
      </c>
      <c r="B6219" s="272" t="s">
        <v>13467</v>
      </c>
      <c r="C6219" s="272" t="s">
        <v>13534</v>
      </c>
      <c r="D6219" s="272" t="s">
        <v>13535</v>
      </c>
      <c r="E6219" s="273" t="s">
        <v>7087</v>
      </c>
      <c r="F6219" s="272" t="s">
        <v>7087</v>
      </c>
      <c r="G6219" s="272">
        <v>101736</v>
      </c>
      <c r="H6219" s="272" t="s">
        <v>13541</v>
      </c>
      <c r="I6219" s="272" t="s">
        <v>38</v>
      </c>
      <c r="J6219" s="272" t="s">
        <v>7147</v>
      </c>
      <c r="K6219" s="273">
        <v>97.73</v>
      </c>
      <c r="L6219" s="272" t="s">
        <v>7090</v>
      </c>
    </row>
    <row r="6220" spans="1:12">
      <c r="A6220" s="272" t="s">
        <v>13466</v>
      </c>
      <c r="B6220" s="272" t="s">
        <v>13467</v>
      </c>
      <c r="C6220" s="272" t="s">
        <v>13534</v>
      </c>
      <c r="D6220" s="272" t="s">
        <v>13535</v>
      </c>
      <c r="E6220" s="273" t="s">
        <v>7087</v>
      </c>
      <c r="F6220" s="272" t="s">
        <v>7087</v>
      </c>
      <c r="G6220" s="272">
        <v>101737</v>
      </c>
      <c r="H6220" s="272" t="s">
        <v>13542</v>
      </c>
      <c r="I6220" s="272" t="s">
        <v>38</v>
      </c>
      <c r="J6220" s="272" t="s">
        <v>7147</v>
      </c>
      <c r="K6220" s="273">
        <v>117.45</v>
      </c>
      <c r="L6220" s="272" t="s">
        <v>7090</v>
      </c>
    </row>
    <row r="6221" spans="1:12">
      <c r="A6221" s="272" t="s">
        <v>13466</v>
      </c>
      <c r="B6221" s="272" t="s">
        <v>13467</v>
      </c>
      <c r="C6221" s="272" t="s">
        <v>13534</v>
      </c>
      <c r="D6221" s="272" t="s">
        <v>13535</v>
      </c>
      <c r="E6221" s="273" t="s">
        <v>7087</v>
      </c>
      <c r="F6221" s="272" t="s">
        <v>7087</v>
      </c>
      <c r="G6221" s="272">
        <v>101748</v>
      </c>
      <c r="H6221" s="272" t="s">
        <v>13543</v>
      </c>
      <c r="I6221" s="272" t="s">
        <v>38</v>
      </c>
      <c r="J6221" s="272" t="s">
        <v>7089</v>
      </c>
      <c r="K6221" s="273">
        <v>3.3</v>
      </c>
      <c r="L6221" s="272" t="s">
        <v>7090</v>
      </c>
    </row>
    <row r="6222" spans="1:12">
      <c r="A6222" s="272" t="s">
        <v>13466</v>
      </c>
      <c r="B6222" s="272" t="s">
        <v>13467</v>
      </c>
      <c r="C6222" s="272" t="s">
        <v>13544</v>
      </c>
      <c r="D6222" s="272" t="s">
        <v>13545</v>
      </c>
      <c r="E6222" s="273" t="s">
        <v>7087</v>
      </c>
      <c r="F6222" s="272" t="s">
        <v>7087</v>
      </c>
      <c r="G6222" s="272">
        <v>104162</v>
      </c>
      <c r="H6222" s="272" t="s">
        <v>13546</v>
      </c>
      <c r="I6222" s="272" t="s">
        <v>38</v>
      </c>
      <c r="J6222" s="272" t="s">
        <v>7089</v>
      </c>
      <c r="K6222" s="273">
        <v>92.26</v>
      </c>
      <c r="L6222" s="272" t="s">
        <v>7090</v>
      </c>
    </row>
    <row r="6223" spans="1:12">
      <c r="A6223" s="272" t="s">
        <v>13466</v>
      </c>
      <c r="B6223" s="272" t="s">
        <v>13467</v>
      </c>
      <c r="C6223" s="272" t="s">
        <v>13547</v>
      </c>
      <c r="D6223" s="272" t="s">
        <v>13548</v>
      </c>
      <c r="E6223" s="273" t="s">
        <v>7087</v>
      </c>
      <c r="F6223" s="272" t="s">
        <v>7087</v>
      </c>
      <c r="G6223" s="272">
        <v>101092</v>
      </c>
      <c r="H6223" s="272" t="s">
        <v>13549</v>
      </c>
      <c r="I6223" s="272" t="s">
        <v>38</v>
      </c>
      <c r="J6223" s="272" t="s">
        <v>7147</v>
      </c>
      <c r="K6223" s="273">
        <v>424.75</v>
      </c>
      <c r="L6223" s="272" t="s">
        <v>7090</v>
      </c>
    </row>
    <row r="6224" spans="1:12">
      <c r="A6224" s="272" t="s">
        <v>13466</v>
      </c>
      <c r="B6224" s="272" t="s">
        <v>13467</v>
      </c>
      <c r="C6224" s="272" t="s">
        <v>13547</v>
      </c>
      <c r="D6224" s="272" t="s">
        <v>13548</v>
      </c>
      <c r="E6224" s="273" t="s">
        <v>7087</v>
      </c>
      <c r="F6224" s="272" t="s">
        <v>7087</v>
      </c>
      <c r="G6224" s="272">
        <v>101093</v>
      </c>
      <c r="H6224" s="272" t="s">
        <v>13550</v>
      </c>
      <c r="I6224" s="272" t="s">
        <v>38</v>
      </c>
      <c r="J6224" s="272" t="s">
        <v>7147</v>
      </c>
      <c r="K6224" s="273">
        <v>535.09</v>
      </c>
      <c r="L6224" s="272" t="s">
        <v>7090</v>
      </c>
    </row>
    <row r="6225" spans="1:12">
      <c r="A6225" s="272" t="s">
        <v>13466</v>
      </c>
      <c r="B6225" s="272" t="s">
        <v>13467</v>
      </c>
      <c r="C6225" s="272" t="s">
        <v>13551</v>
      </c>
      <c r="D6225" s="272" t="s">
        <v>13552</v>
      </c>
      <c r="E6225" s="273" t="s">
        <v>7087</v>
      </c>
      <c r="F6225" s="272" t="s">
        <v>7087</v>
      </c>
      <c r="G6225" s="272">
        <v>98695</v>
      </c>
      <c r="H6225" s="272" t="s">
        <v>13553</v>
      </c>
      <c r="I6225" s="272" t="s">
        <v>261</v>
      </c>
      <c r="J6225" s="272" t="s">
        <v>7147</v>
      </c>
      <c r="K6225" s="273">
        <v>92.94</v>
      </c>
      <c r="L6225" s="272" t="s">
        <v>7090</v>
      </c>
    </row>
    <row r="6226" spans="1:12">
      <c r="A6226" s="272" t="s">
        <v>13466</v>
      </c>
      <c r="B6226" s="272" t="s">
        <v>13467</v>
      </c>
      <c r="C6226" s="272" t="s">
        <v>13551</v>
      </c>
      <c r="D6226" s="272" t="s">
        <v>13552</v>
      </c>
      <c r="E6226" s="273" t="s">
        <v>7087</v>
      </c>
      <c r="F6226" s="272" t="s">
        <v>7087</v>
      </c>
      <c r="G6226" s="272">
        <v>98697</v>
      </c>
      <c r="H6226" s="272" t="s">
        <v>13554</v>
      </c>
      <c r="I6226" s="272" t="s">
        <v>261</v>
      </c>
      <c r="J6226" s="272" t="s">
        <v>7147</v>
      </c>
      <c r="K6226" s="273">
        <v>61.55</v>
      </c>
      <c r="L6226" s="272" t="s">
        <v>7090</v>
      </c>
    </row>
    <row r="6227" spans="1:12">
      <c r="A6227" s="272" t="s">
        <v>13466</v>
      </c>
      <c r="B6227" s="272" t="s">
        <v>13467</v>
      </c>
      <c r="C6227" s="272" t="s">
        <v>13555</v>
      </c>
      <c r="D6227" s="272" t="s">
        <v>13556</v>
      </c>
      <c r="E6227" s="273" t="s">
        <v>7087</v>
      </c>
      <c r="F6227" s="272" t="s">
        <v>7087</v>
      </c>
      <c r="G6227" s="272">
        <v>101738</v>
      </c>
      <c r="H6227" s="272" t="s">
        <v>13557</v>
      </c>
      <c r="I6227" s="272" t="s">
        <v>261</v>
      </c>
      <c r="J6227" s="272" t="s">
        <v>7089</v>
      </c>
      <c r="K6227" s="273">
        <v>31.87</v>
      </c>
      <c r="L6227" s="272" t="s">
        <v>7090</v>
      </c>
    </row>
    <row r="6228" spans="1:12">
      <c r="A6228" s="272" t="s">
        <v>13466</v>
      </c>
      <c r="B6228" s="272" t="s">
        <v>13467</v>
      </c>
      <c r="C6228" s="272" t="s">
        <v>13555</v>
      </c>
      <c r="D6228" s="272" t="s">
        <v>13556</v>
      </c>
      <c r="E6228" s="273" t="s">
        <v>7087</v>
      </c>
      <c r="F6228" s="272" t="s">
        <v>7087</v>
      </c>
      <c r="G6228" s="272">
        <v>101739</v>
      </c>
      <c r="H6228" s="272" t="s">
        <v>13558</v>
      </c>
      <c r="I6228" s="272" t="s">
        <v>261</v>
      </c>
      <c r="J6228" s="272" t="s">
        <v>7089</v>
      </c>
      <c r="K6228" s="273">
        <v>34.54</v>
      </c>
      <c r="L6228" s="272" t="s">
        <v>7090</v>
      </c>
    </row>
    <row r="6229" spans="1:12">
      <c r="A6229" s="272" t="s">
        <v>13466</v>
      </c>
      <c r="B6229" s="272" t="s">
        <v>13467</v>
      </c>
      <c r="C6229" s="272" t="s">
        <v>13559</v>
      </c>
      <c r="D6229" s="272" t="s">
        <v>13560</v>
      </c>
      <c r="E6229" s="273" t="s">
        <v>7087</v>
      </c>
      <c r="F6229" s="272" t="s">
        <v>7087</v>
      </c>
      <c r="G6229" s="272">
        <v>88648</v>
      </c>
      <c r="H6229" s="272" t="s">
        <v>13561</v>
      </c>
      <c r="I6229" s="272" t="s">
        <v>261</v>
      </c>
      <c r="J6229" s="272" t="s">
        <v>7147</v>
      </c>
      <c r="K6229" s="273">
        <v>7.76</v>
      </c>
      <c r="L6229" s="272" t="s">
        <v>7090</v>
      </c>
    </row>
    <row r="6230" spans="1:12">
      <c r="A6230" s="272" t="s">
        <v>13466</v>
      </c>
      <c r="B6230" s="272" t="s">
        <v>13467</v>
      </c>
      <c r="C6230" s="272" t="s">
        <v>13559</v>
      </c>
      <c r="D6230" s="272" t="s">
        <v>13560</v>
      </c>
      <c r="E6230" s="273" t="s">
        <v>7087</v>
      </c>
      <c r="F6230" s="272" t="s">
        <v>7087</v>
      </c>
      <c r="G6230" s="272">
        <v>88649</v>
      </c>
      <c r="H6230" s="272" t="s">
        <v>13562</v>
      </c>
      <c r="I6230" s="272" t="s">
        <v>261</v>
      </c>
      <c r="J6230" s="272" t="s">
        <v>7147</v>
      </c>
      <c r="K6230" s="273">
        <v>8.85</v>
      </c>
      <c r="L6230" s="272" t="s">
        <v>7090</v>
      </c>
    </row>
    <row r="6231" spans="1:12">
      <c r="A6231" s="272" t="s">
        <v>13466</v>
      </c>
      <c r="B6231" s="272" t="s">
        <v>13467</v>
      </c>
      <c r="C6231" s="272" t="s">
        <v>13559</v>
      </c>
      <c r="D6231" s="272" t="s">
        <v>13560</v>
      </c>
      <c r="E6231" s="273" t="s">
        <v>7087</v>
      </c>
      <c r="F6231" s="272" t="s">
        <v>7087</v>
      </c>
      <c r="G6231" s="272">
        <v>88650</v>
      </c>
      <c r="H6231" s="272" t="s">
        <v>13563</v>
      </c>
      <c r="I6231" s="272" t="s">
        <v>261</v>
      </c>
      <c r="J6231" s="272" t="s">
        <v>7147</v>
      </c>
      <c r="K6231" s="273">
        <v>17.54</v>
      </c>
      <c r="L6231" s="272" t="s">
        <v>7090</v>
      </c>
    </row>
    <row r="6232" spans="1:12">
      <c r="A6232" s="272" t="s">
        <v>13466</v>
      </c>
      <c r="B6232" s="272" t="s">
        <v>13467</v>
      </c>
      <c r="C6232" s="272" t="s">
        <v>13559</v>
      </c>
      <c r="D6232" s="272" t="s">
        <v>13560</v>
      </c>
      <c r="E6232" s="273" t="s">
        <v>7087</v>
      </c>
      <c r="F6232" s="272" t="s">
        <v>7087</v>
      </c>
      <c r="G6232" s="272">
        <v>96467</v>
      </c>
      <c r="H6232" s="272" t="s">
        <v>13564</v>
      </c>
      <c r="I6232" s="272" t="s">
        <v>261</v>
      </c>
      <c r="J6232" s="272" t="s">
        <v>7147</v>
      </c>
      <c r="K6232" s="273">
        <v>7.01</v>
      </c>
      <c r="L6232" s="272" t="s">
        <v>7090</v>
      </c>
    </row>
    <row r="6233" spans="1:12">
      <c r="A6233" s="272" t="s">
        <v>13466</v>
      </c>
      <c r="B6233" s="272" t="s">
        <v>13467</v>
      </c>
      <c r="C6233" s="272" t="s">
        <v>13565</v>
      </c>
      <c r="D6233" s="272" t="s">
        <v>13566</v>
      </c>
      <c r="E6233" s="273" t="s">
        <v>7087</v>
      </c>
      <c r="F6233" s="272" t="s">
        <v>7087</v>
      </c>
      <c r="G6233" s="272">
        <v>101740</v>
      </c>
      <c r="H6233" s="272" t="s">
        <v>13567</v>
      </c>
      <c r="I6233" s="272" t="s">
        <v>261</v>
      </c>
      <c r="J6233" s="272" t="s">
        <v>7089</v>
      </c>
      <c r="K6233" s="273">
        <v>46.17</v>
      </c>
      <c r="L6233" s="272" t="s">
        <v>7090</v>
      </c>
    </row>
    <row r="6234" spans="1:12">
      <c r="A6234" s="272" t="s">
        <v>13466</v>
      </c>
      <c r="B6234" s="272" t="s">
        <v>13467</v>
      </c>
      <c r="C6234" s="272" t="s">
        <v>13565</v>
      </c>
      <c r="D6234" s="272" t="s">
        <v>13566</v>
      </c>
      <c r="E6234" s="273" t="s">
        <v>7087</v>
      </c>
      <c r="F6234" s="272" t="s">
        <v>7087</v>
      </c>
      <c r="G6234" s="272">
        <v>101741</v>
      </c>
      <c r="H6234" s="272" t="s">
        <v>13568</v>
      </c>
      <c r="I6234" s="272" t="s">
        <v>261</v>
      </c>
      <c r="J6234" s="272" t="s">
        <v>7147</v>
      </c>
      <c r="K6234" s="273">
        <v>21.78</v>
      </c>
      <c r="L6234" s="272" t="s">
        <v>7090</v>
      </c>
    </row>
    <row r="6235" spans="1:12">
      <c r="A6235" s="272" t="s">
        <v>13466</v>
      </c>
      <c r="B6235" s="272" t="s">
        <v>13467</v>
      </c>
      <c r="C6235" s="272" t="s">
        <v>13569</v>
      </c>
      <c r="D6235" s="272" t="s">
        <v>13570</v>
      </c>
      <c r="E6235" s="273" t="s">
        <v>7087</v>
      </c>
      <c r="F6235" s="272" t="s">
        <v>7087</v>
      </c>
      <c r="G6235" s="272">
        <v>94990</v>
      </c>
      <c r="H6235" s="272" t="s">
        <v>13571</v>
      </c>
      <c r="I6235" s="272" t="s">
        <v>145</v>
      </c>
      <c r="J6235" s="272" t="s">
        <v>7147</v>
      </c>
      <c r="K6235" s="273">
        <v>721.21</v>
      </c>
      <c r="L6235" s="272" t="s">
        <v>7090</v>
      </c>
    </row>
    <row r="6236" spans="1:12">
      <c r="A6236" s="272" t="s">
        <v>13466</v>
      </c>
      <c r="B6236" s="272" t="s">
        <v>13467</v>
      </c>
      <c r="C6236" s="272" t="s">
        <v>13569</v>
      </c>
      <c r="D6236" s="272" t="s">
        <v>13570</v>
      </c>
      <c r="E6236" s="273" t="s">
        <v>7087</v>
      </c>
      <c r="F6236" s="272" t="s">
        <v>7087</v>
      </c>
      <c r="G6236" s="272">
        <v>94991</v>
      </c>
      <c r="H6236" s="272" t="s">
        <v>13572</v>
      </c>
      <c r="I6236" s="272" t="s">
        <v>145</v>
      </c>
      <c r="J6236" s="272" t="s">
        <v>7147</v>
      </c>
      <c r="K6236" s="273">
        <v>717.97</v>
      </c>
      <c r="L6236" s="272" t="s">
        <v>7090</v>
      </c>
    </row>
    <row r="6237" spans="1:12">
      <c r="A6237" s="272" t="s">
        <v>13466</v>
      </c>
      <c r="B6237" s="272" t="s">
        <v>13467</v>
      </c>
      <c r="C6237" s="272" t="s">
        <v>13569</v>
      </c>
      <c r="D6237" s="272" t="s">
        <v>13570</v>
      </c>
      <c r="E6237" s="273" t="s">
        <v>7087</v>
      </c>
      <c r="F6237" s="272" t="s">
        <v>7087</v>
      </c>
      <c r="G6237" s="272">
        <v>94992</v>
      </c>
      <c r="H6237" s="272" t="s">
        <v>13573</v>
      </c>
      <c r="I6237" s="272" t="s">
        <v>38</v>
      </c>
      <c r="J6237" s="272" t="s">
        <v>7147</v>
      </c>
      <c r="K6237" s="273">
        <v>84.24</v>
      </c>
      <c r="L6237" s="272" t="s">
        <v>7090</v>
      </c>
    </row>
    <row r="6238" spans="1:12">
      <c r="A6238" s="272" t="s">
        <v>13466</v>
      </c>
      <c r="B6238" s="272" t="s">
        <v>13467</v>
      </c>
      <c r="C6238" s="272" t="s">
        <v>13569</v>
      </c>
      <c r="D6238" s="272" t="s">
        <v>13570</v>
      </c>
      <c r="E6238" s="273" t="s">
        <v>7087</v>
      </c>
      <c r="F6238" s="272" t="s">
        <v>7087</v>
      </c>
      <c r="G6238" s="272">
        <v>94993</v>
      </c>
      <c r="H6238" s="272" t="s">
        <v>13574</v>
      </c>
      <c r="I6238" s="272" t="s">
        <v>38</v>
      </c>
      <c r="J6238" s="272" t="s">
        <v>7147</v>
      </c>
      <c r="K6238" s="273">
        <v>84.05</v>
      </c>
      <c r="L6238" s="272" t="s">
        <v>7090</v>
      </c>
    </row>
    <row r="6239" spans="1:12">
      <c r="A6239" s="272" t="s">
        <v>13466</v>
      </c>
      <c r="B6239" s="272" t="s">
        <v>13467</v>
      </c>
      <c r="C6239" s="272" t="s">
        <v>13569</v>
      </c>
      <c r="D6239" s="272" t="s">
        <v>13570</v>
      </c>
      <c r="E6239" s="273" t="s">
        <v>7087</v>
      </c>
      <c r="F6239" s="272" t="s">
        <v>7087</v>
      </c>
      <c r="G6239" s="272">
        <v>94994</v>
      </c>
      <c r="H6239" s="272" t="s">
        <v>13575</v>
      </c>
      <c r="I6239" s="272" t="s">
        <v>38</v>
      </c>
      <c r="J6239" s="272" t="s">
        <v>7147</v>
      </c>
      <c r="K6239" s="273">
        <v>98.92</v>
      </c>
      <c r="L6239" s="272" t="s">
        <v>7090</v>
      </c>
    </row>
    <row r="6240" spans="1:12">
      <c r="A6240" s="272" t="s">
        <v>13466</v>
      </c>
      <c r="B6240" s="272" t="s">
        <v>13467</v>
      </c>
      <c r="C6240" s="272" t="s">
        <v>13569</v>
      </c>
      <c r="D6240" s="272" t="s">
        <v>13570</v>
      </c>
      <c r="E6240" s="273" t="s">
        <v>7087</v>
      </c>
      <c r="F6240" s="272" t="s">
        <v>7087</v>
      </c>
      <c r="G6240" s="272">
        <v>94995</v>
      </c>
      <c r="H6240" s="272" t="s">
        <v>253</v>
      </c>
      <c r="I6240" s="272" t="s">
        <v>38</v>
      </c>
      <c r="J6240" s="272" t="s">
        <v>7147</v>
      </c>
      <c r="K6240" s="273">
        <v>98.66</v>
      </c>
      <c r="L6240" s="272" t="s">
        <v>7090</v>
      </c>
    </row>
    <row r="6241" spans="1:12">
      <c r="A6241" s="272" t="s">
        <v>13466</v>
      </c>
      <c r="B6241" s="272" t="s">
        <v>13467</v>
      </c>
      <c r="C6241" s="272" t="s">
        <v>13569</v>
      </c>
      <c r="D6241" s="272" t="s">
        <v>13570</v>
      </c>
      <c r="E6241" s="273" t="s">
        <v>7087</v>
      </c>
      <c r="F6241" s="272" t="s">
        <v>7087</v>
      </c>
      <c r="G6241" s="272">
        <v>101747</v>
      </c>
      <c r="H6241" s="272" t="s">
        <v>13576</v>
      </c>
      <c r="I6241" s="272" t="s">
        <v>38</v>
      </c>
      <c r="J6241" s="272" t="s">
        <v>7089</v>
      </c>
      <c r="K6241" s="273">
        <v>86.97</v>
      </c>
      <c r="L6241" s="272" t="s">
        <v>7090</v>
      </c>
    </row>
    <row r="6242" spans="1:12">
      <c r="A6242" s="272" t="s">
        <v>13466</v>
      </c>
      <c r="B6242" s="272" t="s">
        <v>13467</v>
      </c>
      <c r="C6242" s="272" t="s">
        <v>13569</v>
      </c>
      <c r="D6242" s="272" t="s">
        <v>13570</v>
      </c>
      <c r="E6242" s="273" t="s">
        <v>7087</v>
      </c>
      <c r="F6242" s="272" t="s">
        <v>7087</v>
      </c>
      <c r="G6242" s="272">
        <v>104626</v>
      </c>
      <c r="H6242" s="272" t="s">
        <v>13577</v>
      </c>
      <c r="I6242" s="272" t="s">
        <v>145</v>
      </c>
      <c r="J6242" s="272" t="s">
        <v>7147</v>
      </c>
      <c r="K6242" s="273">
        <v>734.98</v>
      </c>
      <c r="L6242" s="272" t="s">
        <v>7090</v>
      </c>
    </row>
    <row r="6243" spans="1:12">
      <c r="A6243" s="272" t="s">
        <v>13466</v>
      </c>
      <c r="B6243" s="272" t="s">
        <v>13467</v>
      </c>
      <c r="C6243" s="272" t="s">
        <v>13569</v>
      </c>
      <c r="D6243" s="272" t="s">
        <v>13570</v>
      </c>
      <c r="E6243" s="273" t="s">
        <v>7087</v>
      </c>
      <c r="F6243" s="272" t="s">
        <v>7087</v>
      </c>
      <c r="G6243" s="272">
        <v>104658</v>
      </c>
      <c r="H6243" s="272" t="s">
        <v>13578</v>
      </c>
      <c r="I6243" s="272" t="s">
        <v>38</v>
      </c>
      <c r="J6243" s="272" t="s">
        <v>7147</v>
      </c>
      <c r="K6243" s="273">
        <v>177.98</v>
      </c>
      <c r="L6243" s="272" t="s">
        <v>7090</v>
      </c>
    </row>
    <row r="6244" spans="1:12">
      <c r="A6244" s="272" t="s">
        <v>13466</v>
      </c>
      <c r="B6244" s="272" t="s">
        <v>13467</v>
      </c>
      <c r="C6244" s="272" t="s">
        <v>13579</v>
      </c>
      <c r="D6244" s="272" t="s">
        <v>13580</v>
      </c>
      <c r="E6244" s="273" t="s">
        <v>7087</v>
      </c>
      <c r="F6244" s="272" t="s">
        <v>7087</v>
      </c>
      <c r="G6244" s="272">
        <v>87620</v>
      </c>
      <c r="H6244" s="272" t="s">
        <v>13581</v>
      </c>
      <c r="I6244" s="272" t="s">
        <v>38</v>
      </c>
      <c r="J6244" s="272" t="s">
        <v>7147</v>
      </c>
      <c r="K6244" s="273">
        <v>30</v>
      </c>
      <c r="L6244" s="272" t="s">
        <v>7090</v>
      </c>
    </row>
    <row r="6245" spans="1:12">
      <c r="A6245" s="272" t="s">
        <v>13466</v>
      </c>
      <c r="B6245" s="272" t="s">
        <v>13467</v>
      </c>
      <c r="C6245" s="272" t="s">
        <v>13579</v>
      </c>
      <c r="D6245" s="272" t="s">
        <v>13580</v>
      </c>
      <c r="E6245" s="273" t="s">
        <v>7087</v>
      </c>
      <c r="F6245" s="272" t="s">
        <v>7087</v>
      </c>
      <c r="G6245" s="272">
        <v>87622</v>
      </c>
      <c r="H6245" s="272" t="s">
        <v>13582</v>
      </c>
      <c r="I6245" s="272" t="s">
        <v>38</v>
      </c>
      <c r="J6245" s="272" t="s">
        <v>7147</v>
      </c>
      <c r="K6245" s="273">
        <v>34.090000000000003</v>
      </c>
      <c r="L6245" s="272" t="s">
        <v>7090</v>
      </c>
    </row>
    <row r="6246" spans="1:12">
      <c r="A6246" s="272" t="s">
        <v>13466</v>
      </c>
      <c r="B6246" s="272" t="s">
        <v>13467</v>
      </c>
      <c r="C6246" s="272" t="s">
        <v>13579</v>
      </c>
      <c r="D6246" s="272" t="s">
        <v>13580</v>
      </c>
      <c r="E6246" s="273" t="s">
        <v>7087</v>
      </c>
      <c r="F6246" s="272" t="s">
        <v>7087</v>
      </c>
      <c r="G6246" s="272">
        <v>87623</v>
      </c>
      <c r="H6246" s="272" t="s">
        <v>13583</v>
      </c>
      <c r="I6246" s="272" t="s">
        <v>38</v>
      </c>
      <c r="J6246" s="272" t="s">
        <v>7147</v>
      </c>
      <c r="K6246" s="273">
        <v>76.95</v>
      </c>
      <c r="L6246" s="272" t="s">
        <v>7090</v>
      </c>
    </row>
    <row r="6247" spans="1:12">
      <c r="A6247" s="272" t="s">
        <v>13466</v>
      </c>
      <c r="B6247" s="272" t="s">
        <v>13467</v>
      </c>
      <c r="C6247" s="272" t="s">
        <v>13579</v>
      </c>
      <c r="D6247" s="272" t="s">
        <v>13580</v>
      </c>
      <c r="E6247" s="273" t="s">
        <v>7087</v>
      </c>
      <c r="F6247" s="272" t="s">
        <v>7087</v>
      </c>
      <c r="G6247" s="272">
        <v>87624</v>
      </c>
      <c r="H6247" s="272" t="s">
        <v>13584</v>
      </c>
      <c r="I6247" s="272" t="s">
        <v>38</v>
      </c>
      <c r="J6247" s="272" t="s">
        <v>7147</v>
      </c>
      <c r="K6247" s="273">
        <v>84</v>
      </c>
      <c r="L6247" s="272" t="s">
        <v>7090</v>
      </c>
    </row>
    <row r="6248" spans="1:12">
      <c r="A6248" s="272" t="s">
        <v>13466</v>
      </c>
      <c r="B6248" s="272" t="s">
        <v>13467</v>
      </c>
      <c r="C6248" s="272" t="s">
        <v>13579</v>
      </c>
      <c r="D6248" s="272" t="s">
        <v>13580</v>
      </c>
      <c r="E6248" s="273" t="s">
        <v>7087</v>
      </c>
      <c r="F6248" s="272" t="s">
        <v>7087</v>
      </c>
      <c r="G6248" s="272">
        <v>87630</v>
      </c>
      <c r="H6248" s="272" t="s">
        <v>13585</v>
      </c>
      <c r="I6248" s="272" t="s">
        <v>38</v>
      </c>
      <c r="J6248" s="272" t="s">
        <v>7147</v>
      </c>
      <c r="K6248" s="273">
        <v>37.94</v>
      </c>
      <c r="L6248" s="272" t="s">
        <v>7090</v>
      </c>
    </row>
    <row r="6249" spans="1:12">
      <c r="A6249" s="272" t="s">
        <v>13466</v>
      </c>
      <c r="B6249" s="272" t="s">
        <v>13467</v>
      </c>
      <c r="C6249" s="272" t="s">
        <v>13579</v>
      </c>
      <c r="D6249" s="272" t="s">
        <v>13580</v>
      </c>
      <c r="E6249" s="273" t="s">
        <v>7087</v>
      </c>
      <c r="F6249" s="272" t="s">
        <v>7087</v>
      </c>
      <c r="G6249" s="272">
        <v>87632</v>
      </c>
      <c r="H6249" s="272" t="s">
        <v>13586</v>
      </c>
      <c r="I6249" s="272" t="s">
        <v>38</v>
      </c>
      <c r="J6249" s="272" t="s">
        <v>7147</v>
      </c>
      <c r="K6249" s="273">
        <v>43.62</v>
      </c>
      <c r="L6249" s="272" t="s">
        <v>7090</v>
      </c>
    </row>
    <row r="6250" spans="1:12">
      <c r="A6250" s="272" t="s">
        <v>13466</v>
      </c>
      <c r="B6250" s="272" t="s">
        <v>13467</v>
      </c>
      <c r="C6250" s="272" t="s">
        <v>13579</v>
      </c>
      <c r="D6250" s="272" t="s">
        <v>13580</v>
      </c>
      <c r="E6250" s="273" t="s">
        <v>7087</v>
      </c>
      <c r="F6250" s="272" t="s">
        <v>7087</v>
      </c>
      <c r="G6250" s="272">
        <v>87633</v>
      </c>
      <c r="H6250" s="272" t="s">
        <v>13587</v>
      </c>
      <c r="I6250" s="272" t="s">
        <v>38</v>
      </c>
      <c r="J6250" s="272" t="s">
        <v>7147</v>
      </c>
      <c r="K6250" s="273">
        <v>103.21</v>
      </c>
      <c r="L6250" s="272" t="s">
        <v>7090</v>
      </c>
    </row>
    <row r="6251" spans="1:12">
      <c r="A6251" s="272" t="s">
        <v>13466</v>
      </c>
      <c r="B6251" s="272" t="s">
        <v>13467</v>
      </c>
      <c r="C6251" s="272" t="s">
        <v>13579</v>
      </c>
      <c r="D6251" s="272" t="s">
        <v>13580</v>
      </c>
      <c r="E6251" s="273" t="s">
        <v>7087</v>
      </c>
      <c r="F6251" s="272" t="s">
        <v>7087</v>
      </c>
      <c r="G6251" s="272">
        <v>87634</v>
      </c>
      <c r="H6251" s="272" t="s">
        <v>13588</v>
      </c>
      <c r="I6251" s="272" t="s">
        <v>38</v>
      </c>
      <c r="J6251" s="272" t="s">
        <v>7147</v>
      </c>
      <c r="K6251" s="273">
        <v>113.01</v>
      </c>
      <c r="L6251" s="272" t="s">
        <v>7090</v>
      </c>
    </row>
    <row r="6252" spans="1:12">
      <c r="A6252" s="272" t="s">
        <v>13466</v>
      </c>
      <c r="B6252" s="272" t="s">
        <v>13467</v>
      </c>
      <c r="C6252" s="272" t="s">
        <v>13579</v>
      </c>
      <c r="D6252" s="272" t="s">
        <v>13580</v>
      </c>
      <c r="E6252" s="273" t="s">
        <v>7087</v>
      </c>
      <c r="F6252" s="272" t="s">
        <v>7087</v>
      </c>
      <c r="G6252" s="272">
        <v>87640</v>
      </c>
      <c r="H6252" s="272" t="s">
        <v>13589</v>
      </c>
      <c r="I6252" s="272" t="s">
        <v>38</v>
      </c>
      <c r="J6252" s="272" t="s">
        <v>7147</v>
      </c>
      <c r="K6252" s="273">
        <v>44.45</v>
      </c>
      <c r="L6252" s="272" t="s">
        <v>7090</v>
      </c>
    </row>
    <row r="6253" spans="1:12">
      <c r="A6253" s="272" t="s">
        <v>13466</v>
      </c>
      <c r="B6253" s="272" t="s">
        <v>13467</v>
      </c>
      <c r="C6253" s="272" t="s">
        <v>13579</v>
      </c>
      <c r="D6253" s="272" t="s">
        <v>13580</v>
      </c>
      <c r="E6253" s="273" t="s">
        <v>7087</v>
      </c>
      <c r="F6253" s="272" t="s">
        <v>7087</v>
      </c>
      <c r="G6253" s="272">
        <v>87642</v>
      </c>
      <c r="H6253" s="272" t="s">
        <v>13590</v>
      </c>
      <c r="I6253" s="272" t="s">
        <v>38</v>
      </c>
      <c r="J6253" s="272" t="s">
        <v>7147</v>
      </c>
      <c r="K6253" s="273">
        <v>51.44</v>
      </c>
      <c r="L6253" s="272" t="s">
        <v>7090</v>
      </c>
    </row>
    <row r="6254" spans="1:12">
      <c r="A6254" s="272" t="s">
        <v>13466</v>
      </c>
      <c r="B6254" s="272" t="s">
        <v>13467</v>
      </c>
      <c r="C6254" s="272" t="s">
        <v>13579</v>
      </c>
      <c r="D6254" s="272" t="s">
        <v>13580</v>
      </c>
      <c r="E6254" s="273" t="s">
        <v>7087</v>
      </c>
      <c r="F6254" s="272" t="s">
        <v>7087</v>
      </c>
      <c r="G6254" s="272">
        <v>87643</v>
      </c>
      <c r="H6254" s="272" t="s">
        <v>13591</v>
      </c>
      <c r="I6254" s="272" t="s">
        <v>38</v>
      </c>
      <c r="J6254" s="272" t="s">
        <v>7147</v>
      </c>
      <c r="K6254" s="273">
        <v>124.71</v>
      </c>
      <c r="L6254" s="272" t="s">
        <v>7090</v>
      </c>
    </row>
    <row r="6255" spans="1:12">
      <c r="A6255" s="272" t="s">
        <v>13466</v>
      </c>
      <c r="B6255" s="272" t="s">
        <v>13467</v>
      </c>
      <c r="C6255" s="272" t="s">
        <v>13579</v>
      </c>
      <c r="D6255" s="272" t="s">
        <v>13580</v>
      </c>
      <c r="E6255" s="273" t="s">
        <v>7087</v>
      </c>
      <c r="F6255" s="272" t="s">
        <v>7087</v>
      </c>
      <c r="G6255" s="272">
        <v>87644</v>
      </c>
      <c r="H6255" s="272" t="s">
        <v>13592</v>
      </c>
      <c r="I6255" s="272" t="s">
        <v>38</v>
      </c>
      <c r="J6255" s="272" t="s">
        <v>7147</v>
      </c>
      <c r="K6255" s="273">
        <v>136.77000000000001</v>
      </c>
      <c r="L6255" s="272" t="s">
        <v>7090</v>
      </c>
    </row>
    <row r="6256" spans="1:12">
      <c r="A6256" s="272" t="s">
        <v>13466</v>
      </c>
      <c r="B6256" s="272" t="s">
        <v>13467</v>
      </c>
      <c r="C6256" s="272" t="s">
        <v>13579</v>
      </c>
      <c r="D6256" s="272" t="s">
        <v>13580</v>
      </c>
      <c r="E6256" s="273" t="s">
        <v>7087</v>
      </c>
      <c r="F6256" s="272" t="s">
        <v>7087</v>
      </c>
      <c r="G6256" s="272">
        <v>87680</v>
      </c>
      <c r="H6256" s="272" t="s">
        <v>13593</v>
      </c>
      <c r="I6256" s="272" t="s">
        <v>38</v>
      </c>
      <c r="J6256" s="272" t="s">
        <v>7147</v>
      </c>
      <c r="K6256" s="273">
        <v>38.630000000000003</v>
      </c>
      <c r="L6256" s="272" t="s">
        <v>7090</v>
      </c>
    </row>
    <row r="6257" spans="1:12">
      <c r="A6257" s="272" t="s">
        <v>13466</v>
      </c>
      <c r="B6257" s="272" t="s">
        <v>13467</v>
      </c>
      <c r="C6257" s="272" t="s">
        <v>13579</v>
      </c>
      <c r="D6257" s="272" t="s">
        <v>13580</v>
      </c>
      <c r="E6257" s="273" t="s">
        <v>7087</v>
      </c>
      <c r="F6257" s="272" t="s">
        <v>7087</v>
      </c>
      <c r="G6257" s="272">
        <v>87682</v>
      </c>
      <c r="H6257" s="272" t="s">
        <v>13594</v>
      </c>
      <c r="I6257" s="272" t="s">
        <v>38</v>
      </c>
      <c r="J6257" s="272" t="s">
        <v>7147</v>
      </c>
      <c r="K6257" s="273">
        <v>45.62</v>
      </c>
      <c r="L6257" s="272" t="s">
        <v>7090</v>
      </c>
    </row>
    <row r="6258" spans="1:12">
      <c r="A6258" s="272" t="s">
        <v>13466</v>
      </c>
      <c r="B6258" s="272" t="s">
        <v>13467</v>
      </c>
      <c r="C6258" s="272" t="s">
        <v>13579</v>
      </c>
      <c r="D6258" s="272" t="s">
        <v>13580</v>
      </c>
      <c r="E6258" s="273" t="s">
        <v>7087</v>
      </c>
      <c r="F6258" s="272" t="s">
        <v>7087</v>
      </c>
      <c r="G6258" s="272">
        <v>87683</v>
      </c>
      <c r="H6258" s="272" t="s">
        <v>13595</v>
      </c>
      <c r="I6258" s="272" t="s">
        <v>38</v>
      </c>
      <c r="J6258" s="272" t="s">
        <v>7147</v>
      </c>
      <c r="K6258" s="273">
        <v>118.89</v>
      </c>
      <c r="L6258" s="272" t="s">
        <v>7090</v>
      </c>
    </row>
    <row r="6259" spans="1:12">
      <c r="A6259" s="272" t="s">
        <v>13466</v>
      </c>
      <c r="B6259" s="272" t="s">
        <v>13467</v>
      </c>
      <c r="C6259" s="272" t="s">
        <v>13579</v>
      </c>
      <c r="D6259" s="272" t="s">
        <v>13580</v>
      </c>
      <c r="E6259" s="273" t="s">
        <v>7087</v>
      </c>
      <c r="F6259" s="272" t="s">
        <v>7087</v>
      </c>
      <c r="G6259" s="272">
        <v>87684</v>
      </c>
      <c r="H6259" s="272" t="s">
        <v>13596</v>
      </c>
      <c r="I6259" s="272" t="s">
        <v>38</v>
      </c>
      <c r="J6259" s="272" t="s">
        <v>7147</v>
      </c>
      <c r="K6259" s="273">
        <v>130.94999999999999</v>
      </c>
      <c r="L6259" s="272" t="s">
        <v>7090</v>
      </c>
    </row>
    <row r="6260" spans="1:12">
      <c r="A6260" s="272" t="s">
        <v>13466</v>
      </c>
      <c r="B6260" s="272" t="s">
        <v>13467</v>
      </c>
      <c r="C6260" s="272" t="s">
        <v>13579</v>
      </c>
      <c r="D6260" s="272" t="s">
        <v>13580</v>
      </c>
      <c r="E6260" s="273" t="s">
        <v>7087</v>
      </c>
      <c r="F6260" s="272" t="s">
        <v>7087</v>
      </c>
      <c r="G6260" s="272">
        <v>87690</v>
      </c>
      <c r="H6260" s="272" t="s">
        <v>13597</v>
      </c>
      <c r="I6260" s="272" t="s">
        <v>38</v>
      </c>
      <c r="J6260" s="272" t="s">
        <v>7147</v>
      </c>
      <c r="K6260" s="273">
        <v>44.25</v>
      </c>
      <c r="L6260" s="272" t="s">
        <v>7090</v>
      </c>
    </row>
    <row r="6261" spans="1:12">
      <c r="A6261" s="272" t="s">
        <v>13466</v>
      </c>
      <c r="B6261" s="272" t="s">
        <v>13467</v>
      </c>
      <c r="C6261" s="272" t="s">
        <v>13579</v>
      </c>
      <c r="D6261" s="272" t="s">
        <v>13580</v>
      </c>
      <c r="E6261" s="273" t="s">
        <v>7087</v>
      </c>
      <c r="F6261" s="272" t="s">
        <v>7087</v>
      </c>
      <c r="G6261" s="272">
        <v>87692</v>
      </c>
      <c r="H6261" s="272" t="s">
        <v>13598</v>
      </c>
      <c r="I6261" s="272" t="s">
        <v>38</v>
      </c>
      <c r="J6261" s="272" t="s">
        <v>7147</v>
      </c>
      <c r="K6261" s="273">
        <v>52.26</v>
      </c>
      <c r="L6261" s="272" t="s">
        <v>7090</v>
      </c>
    </row>
    <row r="6262" spans="1:12">
      <c r="A6262" s="272" t="s">
        <v>13466</v>
      </c>
      <c r="B6262" s="272" t="s">
        <v>13467</v>
      </c>
      <c r="C6262" s="272" t="s">
        <v>13579</v>
      </c>
      <c r="D6262" s="272" t="s">
        <v>13580</v>
      </c>
      <c r="E6262" s="273" t="s">
        <v>7087</v>
      </c>
      <c r="F6262" s="272" t="s">
        <v>7087</v>
      </c>
      <c r="G6262" s="272">
        <v>87693</v>
      </c>
      <c r="H6262" s="272" t="s">
        <v>13599</v>
      </c>
      <c r="I6262" s="272" t="s">
        <v>38</v>
      </c>
      <c r="J6262" s="272" t="s">
        <v>7147</v>
      </c>
      <c r="K6262" s="273">
        <v>136.16999999999999</v>
      </c>
      <c r="L6262" s="272" t="s">
        <v>7090</v>
      </c>
    </row>
    <row r="6263" spans="1:12">
      <c r="A6263" s="272" t="s">
        <v>13466</v>
      </c>
      <c r="B6263" s="272" t="s">
        <v>13467</v>
      </c>
      <c r="C6263" s="272" t="s">
        <v>13579</v>
      </c>
      <c r="D6263" s="272" t="s">
        <v>13580</v>
      </c>
      <c r="E6263" s="273" t="s">
        <v>7087</v>
      </c>
      <c r="F6263" s="272" t="s">
        <v>7087</v>
      </c>
      <c r="G6263" s="272">
        <v>87694</v>
      </c>
      <c r="H6263" s="272" t="s">
        <v>13600</v>
      </c>
      <c r="I6263" s="272" t="s">
        <v>38</v>
      </c>
      <c r="J6263" s="272" t="s">
        <v>7147</v>
      </c>
      <c r="K6263" s="273">
        <v>149.97999999999999</v>
      </c>
      <c r="L6263" s="272" t="s">
        <v>7090</v>
      </c>
    </row>
    <row r="6264" spans="1:12">
      <c r="A6264" s="272" t="s">
        <v>13466</v>
      </c>
      <c r="B6264" s="272" t="s">
        <v>13467</v>
      </c>
      <c r="C6264" s="272" t="s">
        <v>13579</v>
      </c>
      <c r="D6264" s="272" t="s">
        <v>13580</v>
      </c>
      <c r="E6264" s="273" t="s">
        <v>7087</v>
      </c>
      <c r="F6264" s="272" t="s">
        <v>7087</v>
      </c>
      <c r="G6264" s="272">
        <v>87700</v>
      </c>
      <c r="H6264" s="272" t="s">
        <v>13601</v>
      </c>
      <c r="I6264" s="272" t="s">
        <v>38</v>
      </c>
      <c r="J6264" s="272" t="s">
        <v>7147</v>
      </c>
      <c r="K6264" s="273">
        <v>47.8</v>
      </c>
      <c r="L6264" s="272" t="s">
        <v>7090</v>
      </c>
    </row>
    <row r="6265" spans="1:12">
      <c r="A6265" s="272" t="s">
        <v>13466</v>
      </c>
      <c r="B6265" s="272" t="s">
        <v>13467</v>
      </c>
      <c r="C6265" s="272" t="s">
        <v>13579</v>
      </c>
      <c r="D6265" s="272" t="s">
        <v>13580</v>
      </c>
      <c r="E6265" s="273" t="s">
        <v>7087</v>
      </c>
      <c r="F6265" s="272" t="s">
        <v>7087</v>
      </c>
      <c r="G6265" s="272">
        <v>87702</v>
      </c>
      <c r="H6265" s="272" t="s">
        <v>13602</v>
      </c>
      <c r="I6265" s="272" t="s">
        <v>38</v>
      </c>
      <c r="J6265" s="272" t="s">
        <v>7147</v>
      </c>
      <c r="K6265" s="273">
        <v>56.52</v>
      </c>
      <c r="L6265" s="272" t="s">
        <v>7090</v>
      </c>
    </row>
    <row r="6266" spans="1:12">
      <c r="A6266" s="272" t="s">
        <v>13466</v>
      </c>
      <c r="B6266" s="272" t="s">
        <v>13467</v>
      </c>
      <c r="C6266" s="272" t="s">
        <v>13579</v>
      </c>
      <c r="D6266" s="272" t="s">
        <v>13580</v>
      </c>
      <c r="E6266" s="273" t="s">
        <v>7087</v>
      </c>
      <c r="F6266" s="272" t="s">
        <v>7087</v>
      </c>
      <c r="G6266" s="272">
        <v>87703</v>
      </c>
      <c r="H6266" s="272" t="s">
        <v>13603</v>
      </c>
      <c r="I6266" s="272" t="s">
        <v>38</v>
      </c>
      <c r="J6266" s="272" t="s">
        <v>7147</v>
      </c>
      <c r="K6266" s="273">
        <v>147.91</v>
      </c>
      <c r="L6266" s="272" t="s">
        <v>7090</v>
      </c>
    </row>
    <row r="6267" spans="1:12">
      <c r="A6267" s="272" t="s">
        <v>13466</v>
      </c>
      <c r="B6267" s="272" t="s">
        <v>13467</v>
      </c>
      <c r="C6267" s="272" t="s">
        <v>13579</v>
      </c>
      <c r="D6267" s="272" t="s">
        <v>13580</v>
      </c>
      <c r="E6267" s="273" t="s">
        <v>7087</v>
      </c>
      <c r="F6267" s="272" t="s">
        <v>7087</v>
      </c>
      <c r="G6267" s="272">
        <v>87704</v>
      </c>
      <c r="H6267" s="272" t="s">
        <v>13604</v>
      </c>
      <c r="I6267" s="272" t="s">
        <v>38</v>
      </c>
      <c r="J6267" s="272" t="s">
        <v>7147</v>
      </c>
      <c r="K6267" s="273">
        <v>162.94</v>
      </c>
      <c r="L6267" s="272" t="s">
        <v>7090</v>
      </c>
    </row>
    <row r="6268" spans="1:12">
      <c r="A6268" s="272" t="s">
        <v>13466</v>
      </c>
      <c r="B6268" s="272" t="s">
        <v>13467</v>
      </c>
      <c r="C6268" s="272" t="s">
        <v>13579</v>
      </c>
      <c r="D6268" s="272" t="s">
        <v>13580</v>
      </c>
      <c r="E6268" s="273" t="s">
        <v>7087</v>
      </c>
      <c r="F6268" s="272" t="s">
        <v>7087</v>
      </c>
      <c r="G6268" s="272">
        <v>87735</v>
      </c>
      <c r="H6268" s="272" t="s">
        <v>13605</v>
      </c>
      <c r="I6268" s="272" t="s">
        <v>38</v>
      </c>
      <c r="J6268" s="272" t="s">
        <v>7147</v>
      </c>
      <c r="K6268" s="273">
        <v>41.04</v>
      </c>
      <c r="L6268" s="272" t="s">
        <v>7090</v>
      </c>
    </row>
    <row r="6269" spans="1:12">
      <c r="A6269" s="272" t="s">
        <v>13466</v>
      </c>
      <c r="B6269" s="272" t="s">
        <v>13467</v>
      </c>
      <c r="C6269" s="272" t="s">
        <v>13579</v>
      </c>
      <c r="D6269" s="272" t="s">
        <v>13580</v>
      </c>
      <c r="E6269" s="273" t="s">
        <v>7087</v>
      </c>
      <c r="F6269" s="272" t="s">
        <v>7087</v>
      </c>
      <c r="G6269" s="272">
        <v>87737</v>
      </c>
      <c r="H6269" s="272" t="s">
        <v>13606</v>
      </c>
      <c r="I6269" s="272" t="s">
        <v>38</v>
      </c>
      <c r="J6269" s="272" t="s">
        <v>7147</v>
      </c>
      <c r="K6269" s="273">
        <v>45.13</v>
      </c>
      <c r="L6269" s="272" t="s">
        <v>7090</v>
      </c>
    </row>
    <row r="6270" spans="1:12">
      <c r="A6270" s="272" t="s">
        <v>13466</v>
      </c>
      <c r="B6270" s="272" t="s">
        <v>13467</v>
      </c>
      <c r="C6270" s="272" t="s">
        <v>13579</v>
      </c>
      <c r="D6270" s="272" t="s">
        <v>13580</v>
      </c>
      <c r="E6270" s="273" t="s">
        <v>7087</v>
      </c>
      <c r="F6270" s="272" t="s">
        <v>7087</v>
      </c>
      <c r="G6270" s="272">
        <v>87738</v>
      </c>
      <c r="H6270" s="272" t="s">
        <v>13607</v>
      </c>
      <c r="I6270" s="272" t="s">
        <v>38</v>
      </c>
      <c r="J6270" s="272" t="s">
        <v>7147</v>
      </c>
      <c r="K6270" s="273">
        <v>87.99</v>
      </c>
      <c r="L6270" s="272" t="s">
        <v>7090</v>
      </c>
    </row>
    <row r="6271" spans="1:12">
      <c r="A6271" s="272" t="s">
        <v>13466</v>
      </c>
      <c r="B6271" s="272" t="s">
        <v>13467</v>
      </c>
      <c r="C6271" s="272" t="s">
        <v>13579</v>
      </c>
      <c r="D6271" s="272" t="s">
        <v>13580</v>
      </c>
      <c r="E6271" s="273" t="s">
        <v>7087</v>
      </c>
      <c r="F6271" s="272" t="s">
        <v>7087</v>
      </c>
      <c r="G6271" s="272">
        <v>87739</v>
      </c>
      <c r="H6271" s="272" t="s">
        <v>13608</v>
      </c>
      <c r="I6271" s="272" t="s">
        <v>38</v>
      </c>
      <c r="J6271" s="272" t="s">
        <v>7147</v>
      </c>
      <c r="K6271" s="273">
        <v>95.04</v>
      </c>
      <c r="L6271" s="272" t="s">
        <v>7090</v>
      </c>
    </row>
    <row r="6272" spans="1:12">
      <c r="A6272" s="272" t="s">
        <v>13466</v>
      </c>
      <c r="B6272" s="272" t="s">
        <v>13467</v>
      </c>
      <c r="C6272" s="272" t="s">
        <v>13579</v>
      </c>
      <c r="D6272" s="272" t="s">
        <v>13580</v>
      </c>
      <c r="E6272" s="273" t="s">
        <v>7087</v>
      </c>
      <c r="F6272" s="272" t="s">
        <v>7087</v>
      </c>
      <c r="G6272" s="272">
        <v>87745</v>
      </c>
      <c r="H6272" s="272" t="s">
        <v>13609</v>
      </c>
      <c r="I6272" s="272" t="s">
        <v>38</v>
      </c>
      <c r="J6272" s="272" t="s">
        <v>7147</v>
      </c>
      <c r="K6272" s="273">
        <v>48.97</v>
      </c>
      <c r="L6272" s="272" t="s">
        <v>7090</v>
      </c>
    </row>
    <row r="6273" spans="1:12">
      <c r="A6273" s="272" t="s">
        <v>13466</v>
      </c>
      <c r="B6273" s="272" t="s">
        <v>13467</v>
      </c>
      <c r="C6273" s="272" t="s">
        <v>13579</v>
      </c>
      <c r="D6273" s="272" t="s">
        <v>13580</v>
      </c>
      <c r="E6273" s="273" t="s">
        <v>7087</v>
      </c>
      <c r="F6273" s="272" t="s">
        <v>7087</v>
      </c>
      <c r="G6273" s="272">
        <v>87747</v>
      </c>
      <c r="H6273" s="272" t="s">
        <v>13610</v>
      </c>
      <c r="I6273" s="272" t="s">
        <v>38</v>
      </c>
      <c r="J6273" s="272" t="s">
        <v>7147</v>
      </c>
      <c r="K6273" s="273">
        <v>54.65</v>
      </c>
      <c r="L6273" s="272" t="s">
        <v>7090</v>
      </c>
    </row>
    <row r="6274" spans="1:12">
      <c r="A6274" s="272" t="s">
        <v>13466</v>
      </c>
      <c r="B6274" s="272" t="s">
        <v>13467</v>
      </c>
      <c r="C6274" s="272" t="s">
        <v>13579</v>
      </c>
      <c r="D6274" s="272" t="s">
        <v>13580</v>
      </c>
      <c r="E6274" s="273" t="s">
        <v>7087</v>
      </c>
      <c r="F6274" s="272" t="s">
        <v>7087</v>
      </c>
      <c r="G6274" s="272">
        <v>87748</v>
      </c>
      <c r="H6274" s="272" t="s">
        <v>13611</v>
      </c>
      <c r="I6274" s="272" t="s">
        <v>38</v>
      </c>
      <c r="J6274" s="272" t="s">
        <v>7147</v>
      </c>
      <c r="K6274" s="273">
        <v>114.24</v>
      </c>
      <c r="L6274" s="272" t="s">
        <v>7090</v>
      </c>
    </row>
    <row r="6275" spans="1:12">
      <c r="A6275" s="272" t="s">
        <v>13466</v>
      </c>
      <c r="B6275" s="272" t="s">
        <v>13467</v>
      </c>
      <c r="C6275" s="272" t="s">
        <v>13579</v>
      </c>
      <c r="D6275" s="272" t="s">
        <v>13580</v>
      </c>
      <c r="E6275" s="273" t="s">
        <v>7087</v>
      </c>
      <c r="F6275" s="272" t="s">
        <v>7087</v>
      </c>
      <c r="G6275" s="272">
        <v>87749</v>
      </c>
      <c r="H6275" s="272" t="s">
        <v>13612</v>
      </c>
      <c r="I6275" s="272" t="s">
        <v>38</v>
      </c>
      <c r="J6275" s="272" t="s">
        <v>7147</v>
      </c>
      <c r="K6275" s="273">
        <v>124.04</v>
      </c>
      <c r="L6275" s="272" t="s">
        <v>7090</v>
      </c>
    </row>
    <row r="6276" spans="1:12">
      <c r="A6276" s="272" t="s">
        <v>13466</v>
      </c>
      <c r="B6276" s="272" t="s">
        <v>13467</v>
      </c>
      <c r="C6276" s="272" t="s">
        <v>13579</v>
      </c>
      <c r="D6276" s="272" t="s">
        <v>13580</v>
      </c>
      <c r="E6276" s="273" t="s">
        <v>7087</v>
      </c>
      <c r="F6276" s="272" t="s">
        <v>7087</v>
      </c>
      <c r="G6276" s="272">
        <v>87755</v>
      </c>
      <c r="H6276" s="272" t="s">
        <v>13613</v>
      </c>
      <c r="I6276" s="272" t="s">
        <v>38</v>
      </c>
      <c r="J6276" s="272" t="s">
        <v>7147</v>
      </c>
      <c r="K6276" s="273">
        <v>45.33</v>
      </c>
      <c r="L6276" s="272" t="s">
        <v>7090</v>
      </c>
    </row>
    <row r="6277" spans="1:12">
      <c r="A6277" s="272" t="s">
        <v>13466</v>
      </c>
      <c r="B6277" s="272" t="s">
        <v>13467</v>
      </c>
      <c r="C6277" s="272" t="s">
        <v>13579</v>
      </c>
      <c r="D6277" s="272" t="s">
        <v>13580</v>
      </c>
      <c r="E6277" s="273" t="s">
        <v>7087</v>
      </c>
      <c r="F6277" s="272" t="s">
        <v>7087</v>
      </c>
      <c r="G6277" s="272">
        <v>87757</v>
      </c>
      <c r="H6277" s="272" t="s">
        <v>13614</v>
      </c>
      <c r="I6277" s="272" t="s">
        <v>38</v>
      </c>
      <c r="J6277" s="272" t="s">
        <v>7147</v>
      </c>
      <c r="K6277" s="273">
        <v>51.01</v>
      </c>
      <c r="L6277" s="272" t="s">
        <v>7090</v>
      </c>
    </row>
    <row r="6278" spans="1:12">
      <c r="A6278" s="272" t="s">
        <v>13466</v>
      </c>
      <c r="B6278" s="272" t="s">
        <v>13467</v>
      </c>
      <c r="C6278" s="272" t="s">
        <v>13579</v>
      </c>
      <c r="D6278" s="272" t="s">
        <v>13580</v>
      </c>
      <c r="E6278" s="273" t="s">
        <v>7087</v>
      </c>
      <c r="F6278" s="272" t="s">
        <v>7087</v>
      </c>
      <c r="G6278" s="272">
        <v>87758</v>
      </c>
      <c r="H6278" s="272" t="s">
        <v>13615</v>
      </c>
      <c r="I6278" s="272" t="s">
        <v>38</v>
      </c>
      <c r="J6278" s="272" t="s">
        <v>7147</v>
      </c>
      <c r="K6278" s="273">
        <v>110.6</v>
      </c>
      <c r="L6278" s="272" t="s">
        <v>7090</v>
      </c>
    </row>
    <row r="6279" spans="1:12">
      <c r="A6279" s="272" t="s">
        <v>13466</v>
      </c>
      <c r="B6279" s="272" t="s">
        <v>13467</v>
      </c>
      <c r="C6279" s="272" t="s">
        <v>13579</v>
      </c>
      <c r="D6279" s="272" t="s">
        <v>13580</v>
      </c>
      <c r="E6279" s="273" t="s">
        <v>7087</v>
      </c>
      <c r="F6279" s="272" t="s">
        <v>7087</v>
      </c>
      <c r="G6279" s="272">
        <v>87759</v>
      </c>
      <c r="H6279" s="272" t="s">
        <v>13616</v>
      </c>
      <c r="I6279" s="272" t="s">
        <v>38</v>
      </c>
      <c r="J6279" s="272" t="s">
        <v>7147</v>
      </c>
      <c r="K6279" s="273">
        <v>120.4</v>
      </c>
      <c r="L6279" s="272" t="s">
        <v>7090</v>
      </c>
    </row>
    <row r="6280" spans="1:12">
      <c r="A6280" s="272" t="s">
        <v>13466</v>
      </c>
      <c r="B6280" s="272" t="s">
        <v>13467</v>
      </c>
      <c r="C6280" s="272" t="s">
        <v>13579</v>
      </c>
      <c r="D6280" s="272" t="s">
        <v>13580</v>
      </c>
      <c r="E6280" s="273" t="s">
        <v>7087</v>
      </c>
      <c r="F6280" s="272" t="s">
        <v>7087</v>
      </c>
      <c r="G6280" s="272">
        <v>87765</v>
      </c>
      <c r="H6280" s="272" t="s">
        <v>13617</v>
      </c>
      <c r="I6280" s="272" t="s">
        <v>38</v>
      </c>
      <c r="J6280" s="272" t="s">
        <v>7147</v>
      </c>
      <c r="K6280" s="273">
        <v>51.88</v>
      </c>
      <c r="L6280" s="272" t="s">
        <v>7090</v>
      </c>
    </row>
    <row r="6281" spans="1:12">
      <c r="A6281" s="272" t="s">
        <v>13466</v>
      </c>
      <c r="B6281" s="272" t="s">
        <v>13467</v>
      </c>
      <c r="C6281" s="272" t="s">
        <v>13579</v>
      </c>
      <c r="D6281" s="272" t="s">
        <v>13580</v>
      </c>
      <c r="E6281" s="273" t="s">
        <v>7087</v>
      </c>
      <c r="F6281" s="272" t="s">
        <v>7087</v>
      </c>
      <c r="G6281" s="272">
        <v>87767</v>
      </c>
      <c r="H6281" s="272" t="s">
        <v>13618</v>
      </c>
      <c r="I6281" s="272" t="s">
        <v>38</v>
      </c>
      <c r="J6281" s="272" t="s">
        <v>7147</v>
      </c>
      <c r="K6281" s="273">
        <v>58.87</v>
      </c>
      <c r="L6281" s="272" t="s">
        <v>7090</v>
      </c>
    </row>
    <row r="6282" spans="1:12">
      <c r="A6282" s="272" t="s">
        <v>13466</v>
      </c>
      <c r="B6282" s="272" t="s">
        <v>13467</v>
      </c>
      <c r="C6282" s="272" t="s">
        <v>13579</v>
      </c>
      <c r="D6282" s="272" t="s">
        <v>13580</v>
      </c>
      <c r="E6282" s="273" t="s">
        <v>7087</v>
      </c>
      <c r="F6282" s="272" t="s">
        <v>7087</v>
      </c>
      <c r="G6282" s="272">
        <v>87768</v>
      </c>
      <c r="H6282" s="272" t="s">
        <v>13619</v>
      </c>
      <c r="I6282" s="272" t="s">
        <v>38</v>
      </c>
      <c r="J6282" s="272" t="s">
        <v>7147</v>
      </c>
      <c r="K6282" s="273">
        <v>132.13999999999999</v>
      </c>
      <c r="L6282" s="272" t="s">
        <v>7090</v>
      </c>
    </row>
    <row r="6283" spans="1:12">
      <c r="A6283" s="272" t="s">
        <v>13466</v>
      </c>
      <c r="B6283" s="272" t="s">
        <v>13467</v>
      </c>
      <c r="C6283" s="272" t="s">
        <v>13579</v>
      </c>
      <c r="D6283" s="272" t="s">
        <v>13580</v>
      </c>
      <c r="E6283" s="273" t="s">
        <v>7087</v>
      </c>
      <c r="F6283" s="272" t="s">
        <v>7087</v>
      </c>
      <c r="G6283" s="272">
        <v>87769</v>
      </c>
      <c r="H6283" s="272" t="s">
        <v>13620</v>
      </c>
      <c r="I6283" s="272" t="s">
        <v>38</v>
      </c>
      <c r="J6283" s="272" t="s">
        <v>7147</v>
      </c>
      <c r="K6283" s="273">
        <v>144.19999999999999</v>
      </c>
      <c r="L6283" s="272" t="s">
        <v>7090</v>
      </c>
    </row>
    <row r="6284" spans="1:12">
      <c r="A6284" s="272" t="s">
        <v>13466</v>
      </c>
      <c r="B6284" s="272" t="s">
        <v>13467</v>
      </c>
      <c r="C6284" s="272" t="s">
        <v>13579</v>
      </c>
      <c r="D6284" s="272" t="s">
        <v>13580</v>
      </c>
      <c r="E6284" s="273" t="s">
        <v>7087</v>
      </c>
      <c r="F6284" s="272" t="s">
        <v>7087</v>
      </c>
      <c r="G6284" s="272">
        <v>88470</v>
      </c>
      <c r="H6284" s="272" t="s">
        <v>13621</v>
      </c>
      <c r="I6284" s="272" t="s">
        <v>38</v>
      </c>
      <c r="J6284" s="272" t="s">
        <v>7147</v>
      </c>
      <c r="K6284" s="273">
        <v>25.9</v>
      </c>
      <c r="L6284" s="272" t="s">
        <v>7090</v>
      </c>
    </row>
    <row r="6285" spans="1:12">
      <c r="A6285" s="272" t="s">
        <v>13466</v>
      </c>
      <c r="B6285" s="272" t="s">
        <v>13467</v>
      </c>
      <c r="C6285" s="272" t="s">
        <v>13579</v>
      </c>
      <c r="D6285" s="272" t="s">
        <v>13580</v>
      </c>
      <c r="E6285" s="273" t="s">
        <v>7087</v>
      </c>
      <c r="F6285" s="272" t="s">
        <v>7087</v>
      </c>
      <c r="G6285" s="272">
        <v>88471</v>
      </c>
      <c r="H6285" s="272" t="s">
        <v>13622</v>
      </c>
      <c r="I6285" s="272" t="s">
        <v>38</v>
      </c>
      <c r="J6285" s="272" t="s">
        <v>7147</v>
      </c>
      <c r="K6285" s="273">
        <v>32.35</v>
      </c>
      <c r="L6285" s="272" t="s">
        <v>7090</v>
      </c>
    </row>
    <row r="6286" spans="1:12">
      <c r="A6286" s="272" t="s">
        <v>13466</v>
      </c>
      <c r="B6286" s="272" t="s">
        <v>13467</v>
      </c>
      <c r="C6286" s="272" t="s">
        <v>13579</v>
      </c>
      <c r="D6286" s="272" t="s">
        <v>13580</v>
      </c>
      <c r="E6286" s="273" t="s">
        <v>7087</v>
      </c>
      <c r="F6286" s="272" t="s">
        <v>7087</v>
      </c>
      <c r="G6286" s="272">
        <v>88472</v>
      </c>
      <c r="H6286" s="272" t="s">
        <v>13623</v>
      </c>
      <c r="I6286" s="272" t="s">
        <v>38</v>
      </c>
      <c r="J6286" s="272" t="s">
        <v>7147</v>
      </c>
      <c r="K6286" s="273">
        <v>37.49</v>
      </c>
      <c r="L6286" s="272" t="s">
        <v>7090</v>
      </c>
    </row>
    <row r="6287" spans="1:12">
      <c r="A6287" s="272" t="s">
        <v>13466</v>
      </c>
      <c r="B6287" s="272" t="s">
        <v>13467</v>
      </c>
      <c r="C6287" s="272" t="s">
        <v>13579</v>
      </c>
      <c r="D6287" s="272" t="s">
        <v>13580</v>
      </c>
      <c r="E6287" s="273" t="s">
        <v>7087</v>
      </c>
      <c r="F6287" s="272" t="s">
        <v>7087</v>
      </c>
      <c r="G6287" s="272">
        <v>88476</v>
      </c>
      <c r="H6287" s="272" t="s">
        <v>13624</v>
      </c>
      <c r="I6287" s="272" t="s">
        <v>38</v>
      </c>
      <c r="J6287" s="272" t="s">
        <v>7147</v>
      </c>
      <c r="K6287" s="273">
        <v>23.03</v>
      </c>
      <c r="L6287" s="272" t="s">
        <v>7090</v>
      </c>
    </row>
    <row r="6288" spans="1:12">
      <c r="A6288" s="272" t="s">
        <v>13466</v>
      </c>
      <c r="B6288" s="272" t="s">
        <v>13467</v>
      </c>
      <c r="C6288" s="272" t="s">
        <v>13579</v>
      </c>
      <c r="D6288" s="272" t="s">
        <v>13580</v>
      </c>
      <c r="E6288" s="273" t="s">
        <v>7087</v>
      </c>
      <c r="F6288" s="272" t="s">
        <v>7087</v>
      </c>
      <c r="G6288" s="272">
        <v>88477</v>
      </c>
      <c r="H6288" s="272" t="s">
        <v>13625</v>
      </c>
      <c r="I6288" s="272" t="s">
        <v>38</v>
      </c>
      <c r="J6288" s="272" t="s">
        <v>7147</v>
      </c>
      <c r="K6288" s="273">
        <v>31.11</v>
      </c>
      <c r="L6288" s="272" t="s">
        <v>7090</v>
      </c>
    </row>
    <row r="6289" spans="1:12">
      <c r="A6289" s="272" t="s">
        <v>13466</v>
      </c>
      <c r="B6289" s="272" t="s">
        <v>13467</v>
      </c>
      <c r="C6289" s="272" t="s">
        <v>13579</v>
      </c>
      <c r="D6289" s="272" t="s">
        <v>13580</v>
      </c>
      <c r="E6289" s="273" t="s">
        <v>7087</v>
      </c>
      <c r="F6289" s="272" t="s">
        <v>7087</v>
      </c>
      <c r="G6289" s="272">
        <v>88478</v>
      </c>
      <c r="H6289" s="272" t="s">
        <v>13626</v>
      </c>
      <c r="I6289" s="272" t="s">
        <v>38</v>
      </c>
      <c r="J6289" s="272" t="s">
        <v>7147</v>
      </c>
      <c r="K6289" s="273">
        <v>37.770000000000003</v>
      </c>
      <c r="L6289" s="272" t="s">
        <v>7090</v>
      </c>
    </row>
    <row r="6290" spans="1:12">
      <c r="A6290" s="272" t="s">
        <v>13466</v>
      </c>
      <c r="B6290" s="272" t="s">
        <v>13467</v>
      </c>
      <c r="C6290" s="272" t="s">
        <v>13579</v>
      </c>
      <c r="D6290" s="272" t="s">
        <v>13580</v>
      </c>
      <c r="E6290" s="273" t="s">
        <v>7087</v>
      </c>
      <c r="F6290" s="272" t="s">
        <v>7087</v>
      </c>
      <c r="G6290" s="272">
        <v>90930</v>
      </c>
      <c r="H6290" s="272" t="s">
        <v>13627</v>
      </c>
      <c r="I6290" s="272" t="s">
        <v>38</v>
      </c>
      <c r="J6290" s="272" t="s">
        <v>7089</v>
      </c>
      <c r="K6290" s="273">
        <v>77.790000000000006</v>
      </c>
      <c r="L6290" s="272" t="s">
        <v>7090</v>
      </c>
    </row>
    <row r="6291" spans="1:12">
      <c r="A6291" s="272" t="s">
        <v>13466</v>
      </c>
      <c r="B6291" s="272" t="s">
        <v>13467</v>
      </c>
      <c r="C6291" s="272" t="s">
        <v>13579</v>
      </c>
      <c r="D6291" s="272" t="s">
        <v>13580</v>
      </c>
      <c r="E6291" s="273" t="s">
        <v>7087</v>
      </c>
      <c r="F6291" s="272" t="s">
        <v>7087</v>
      </c>
      <c r="G6291" s="272">
        <v>90932</v>
      </c>
      <c r="H6291" s="272" t="s">
        <v>13628</v>
      </c>
      <c r="I6291" s="272" t="s">
        <v>38</v>
      </c>
      <c r="J6291" s="272" t="s">
        <v>7089</v>
      </c>
      <c r="K6291" s="273">
        <v>85.8</v>
      </c>
      <c r="L6291" s="272" t="s">
        <v>7090</v>
      </c>
    </row>
    <row r="6292" spans="1:12">
      <c r="A6292" s="272" t="s">
        <v>13466</v>
      </c>
      <c r="B6292" s="272" t="s">
        <v>13467</v>
      </c>
      <c r="C6292" s="272" t="s">
        <v>13579</v>
      </c>
      <c r="D6292" s="272" t="s">
        <v>13580</v>
      </c>
      <c r="E6292" s="273" t="s">
        <v>7087</v>
      </c>
      <c r="F6292" s="272" t="s">
        <v>7087</v>
      </c>
      <c r="G6292" s="272">
        <v>90933</v>
      </c>
      <c r="H6292" s="272" t="s">
        <v>13629</v>
      </c>
      <c r="I6292" s="272" t="s">
        <v>38</v>
      </c>
      <c r="J6292" s="272" t="s">
        <v>7089</v>
      </c>
      <c r="K6292" s="273">
        <v>169.71</v>
      </c>
      <c r="L6292" s="272" t="s">
        <v>7090</v>
      </c>
    </row>
    <row r="6293" spans="1:12">
      <c r="A6293" s="272" t="s">
        <v>13466</v>
      </c>
      <c r="B6293" s="272" t="s">
        <v>13467</v>
      </c>
      <c r="C6293" s="272" t="s">
        <v>13579</v>
      </c>
      <c r="D6293" s="272" t="s">
        <v>13580</v>
      </c>
      <c r="E6293" s="273" t="s">
        <v>7087</v>
      </c>
      <c r="F6293" s="272" t="s">
        <v>7087</v>
      </c>
      <c r="G6293" s="272">
        <v>90934</v>
      </c>
      <c r="H6293" s="272" t="s">
        <v>13630</v>
      </c>
      <c r="I6293" s="272" t="s">
        <v>38</v>
      </c>
      <c r="J6293" s="272" t="s">
        <v>7089</v>
      </c>
      <c r="K6293" s="273">
        <v>183.52</v>
      </c>
      <c r="L6293" s="272" t="s">
        <v>7090</v>
      </c>
    </row>
    <row r="6294" spans="1:12">
      <c r="A6294" s="272" t="s">
        <v>13466</v>
      </c>
      <c r="B6294" s="272" t="s">
        <v>13467</v>
      </c>
      <c r="C6294" s="272" t="s">
        <v>13579</v>
      </c>
      <c r="D6294" s="272" t="s">
        <v>13580</v>
      </c>
      <c r="E6294" s="273" t="s">
        <v>7087</v>
      </c>
      <c r="F6294" s="272" t="s">
        <v>7087</v>
      </c>
      <c r="G6294" s="272">
        <v>90940</v>
      </c>
      <c r="H6294" s="272" t="s">
        <v>13631</v>
      </c>
      <c r="I6294" s="272" t="s">
        <v>38</v>
      </c>
      <c r="J6294" s="272" t="s">
        <v>7089</v>
      </c>
      <c r="K6294" s="273">
        <v>82.52</v>
      </c>
      <c r="L6294" s="272" t="s">
        <v>7090</v>
      </c>
    </row>
    <row r="6295" spans="1:12">
      <c r="A6295" s="272" t="s">
        <v>13466</v>
      </c>
      <c r="B6295" s="272" t="s">
        <v>13467</v>
      </c>
      <c r="C6295" s="272" t="s">
        <v>13579</v>
      </c>
      <c r="D6295" s="272" t="s">
        <v>13580</v>
      </c>
      <c r="E6295" s="273" t="s">
        <v>7087</v>
      </c>
      <c r="F6295" s="272" t="s">
        <v>7087</v>
      </c>
      <c r="G6295" s="272">
        <v>90942</v>
      </c>
      <c r="H6295" s="272" t="s">
        <v>13632</v>
      </c>
      <c r="I6295" s="272" t="s">
        <v>38</v>
      </c>
      <c r="J6295" s="272" t="s">
        <v>7089</v>
      </c>
      <c r="K6295" s="273">
        <v>91.24</v>
      </c>
      <c r="L6295" s="272" t="s">
        <v>7090</v>
      </c>
    </row>
    <row r="6296" spans="1:12">
      <c r="A6296" s="272" t="s">
        <v>13466</v>
      </c>
      <c r="B6296" s="272" t="s">
        <v>13467</v>
      </c>
      <c r="C6296" s="272" t="s">
        <v>13579</v>
      </c>
      <c r="D6296" s="272" t="s">
        <v>13580</v>
      </c>
      <c r="E6296" s="273" t="s">
        <v>7087</v>
      </c>
      <c r="F6296" s="272" t="s">
        <v>7087</v>
      </c>
      <c r="G6296" s="272">
        <v>90943</v>
      </c>
      <c r="H6296" s="272" t="s">
        <v>13633</v>
      </c>
      <c r="I6296" s="272" t="s">
        <v>38</v>
      </c>
      <c r="J6296" s="272" t="s">
        <v>7089</v>
      </c>
      <c r="K6296" s="273">
        <v>182.63</v>
      </c>
      <c r="L6296" s="272" t="s">
        <v>7090</v>
      </c>
    </row>
    <row r="6297" spans="1:12">
      <c r="A6297" s="272" t="s">
        <v>13466</v>
      </c>
      <c r="B6297" s="272" t="s">
        <v>13467</v>
      </c>
      <c r="C6297" s="272" t="s">
        <v>13579</v>
      </c>
      <c r="D6297" s="272" t="s">
        <v>13580</v>
      </c>
      <c r="E6297" s="273" t="s">
        <v>7087</v>
      </c>
      <c r="F6297" s="272" t="s">
        <v>7087</v>
      </c>
      <c r="G6297" s="272">
        <v>90944</v>
      </c>
      <c r="H6297" s="272" t="s">
        <v>13634</v>
      </c>
      <c r="I6297" s="272" t="s">
        <v>38</v>
      </c>
      <c r="J6297" s="272" t="s">
        <v>7089</v>
      </c>
      <c r="K6297" s="273">
        <v>197.66</v>
      </c>
      <c r="L6297" s="272" t="s">
        <v>7090</v>
      </c>
    </row>
    <row r="6298" spans="1:12">
      <c r="A6298" s="272" t="s">
        <v>13466</v>
      </c>
      <c r="B6298" s="272" t="s">
        <v>13467</v>
      </c>
      <c r="C6298" s="272" t="s">
        <v>13579</v>
      </c>
      <c r="D6298" s="272" t="s">
        <v>13580</v>
      </c>
      <c r="E6298" s="273" t="s">
        <v>7087</v>
      </c>
      <c r="F6298" s="272" t="s">
        <v>7087</v>
      </c>
      <c r="G6298" s="272">
        <v>90950</v>
      </c>
      <c r="H6298" s="272" t="s">
        <v>13635</v>
      </c>
      <c r="I6298" s="272" t="s">
        <v>38</v>
      </c>
      <c r="J6298" s="272" t="s">
        <v>7089</v>
      </c>
      <c r="K6298" s="273">
        <v>91.18</v>
      </c>
      <c r="L6298" s="272" t="s">
        <v>7090</v>
      </c>
    </row>
    <row r="6299" spans="1:12">
      <c r="A6299" s="272" t="s">
        <v>13466</v>
      </c>
      <c r="B6299" s="272" t="s">
        <v>13467</v>
      </c>
      <c r="C6299" s="272" t="s">
        <v>13579</v>
      </c>
      <c r="D6299" s="272" t="s">
        <v>13580</v>
      </c>
      <c r="E6299" s="273" t="s">
        <v>7087</v>
      </c>
      <c r="F6299" s="272" t="s">
        <v>7087</v>
      </c>
      <c r="G6299" s="272">
        <v>90952</v>
      </c>
      <c r="H6299" s="272" t="s">
        <v>13636</v>
      </c>
      <c r="I6299" s="272" t="s">
        <v>38</v>
      </c>
      <c r="J6299" s="272" t="s">
        <v>7089</v>
      </c>
      <c r="K6299" s="273">
        <v>101.2</v>
      </c>
      <c r="L6299" s="272" t="s">
        <v>7090</v>
      </c>
    </row>
    <row r="6300" spans="1:12">
      <c r="A6300" s="272" t="s">
        <v>13466</v>
      </c>
      <c r="B6300" s="272" t="s">
        <v>13467</v>
      </c>
      <c r="C6300" s="272" t="s">
        <v>13579</v>
      </c>
      <c r="D6300" s="272" t="s">
        <v>13580</v>
      </c>
      <c r="E6300" s="273" t="s">
        <v>7087</v>
      </c>
      <c r="F6300" s="272" t="s">
        <v>7087</v>
      </c>
      <c r="G6300" s="272">
        <v>90953</v>
      </c>
      <c r="H6300" s="272" t="s">
        <v>13637</v>
      </c>
      <c r="I6300" s="272" t="s">
        <v>38</v>
      </c>
      <c r="J6300" s="272" t="s">
        <v>7089</v>
      </c>
      <c r="K6300" s="273">
        <v>206.27</v>
      </c>
      <c r="L6300" s="272" t="s">
        <v>7090</v>
      </c>
    </row>
    <row r="6301" spans="1:12">
      <c r="A6301" s="272" t="s">
        <v>13466</v>
      </c>
      <c r="B6301" s="272" t="s">
        <v>13467</v>
      </c>
      <c r="C6301" s="272" t="s">
        <v>13579</v>
      </c>
      <c r="D6301" s="272" t="s">
        <v>13580</v>
      </c>
      <c r="E6301" s="273" t="s">
        <v>7087</v>
      </c>
      <c r="F6301" s="272" t="s">
        <v>7087</v>
      </c>
      <c r="G6301" s="272">
        <v>90954</v>
      </c>
      <c r="H6301" s="272" t="s">
        <v>13638</v>
      </c>
      <c r="I6301" s="272" t="s">
        <v>38</v>
      </c>
      <c r="J6301" s="272" t="s">
        <v>7089</v>
      </c>
      <c r="K6301" s="273">
        <v>223.56</v>
      </c>
      <c r="L6301" s="272" t="s">
        <v>7090</v>
      </c>
    </row>
    <row r="6302" spans="1:12">
      <c r="A6302" s="272" t="s">
        <v>13466</v>
      </c>
      <c r="B6302" s="272" t="s">
        <v>13467</v>
      </c>
      <c r="C6302" s="272" t="s">
        <v>13579</v>
      </c>
      <c r="D6302" s="272" t="s">
        <v>13580</v>
      </c>
      <c r="E6302" s="273" t="s">
        <v>7087</v>
      </c>
      <c r="F6302" s="272" t="s">
        <v>7087</v>
      </c>
      <c r="G6302" s="272">
        <v>102803</v>
      </c>
      <c r="H6302" s="272" t="s">
        <v>13639</v>
      </c>
      <c r="I6302" s="272" t="s">
        <v>38</v>
      </c>
      <c r="J6302" s="272" t="s">
        <v>7644</v>
      </c>
      <c r="K6302" s="273">
        <v>2.19</v>
      </c>
      <c r="L6302" s="272" t="s">
        <v>7090</v>
      </c>
    </row>
    <row r="6303" spans="1:12">
      <c r="A6303" s="272" t="s">
        <v>13466</v>
      </c>
      <c r="B6303" s="272" t="s">
        <v>13467</v>
      </c>
      <c r="C6303" s="272" t="s">
        <v>13640</v>
      </c>
      <c r="D6303" s="272" t="s">
        <v>13641</v>
      </c>
      <c r="E6303" s="273" t="s">
        <v>7087</v>
      </c>
      <c r="F6303" s="272" t="s">
        <v>7087</v>
      </c>
      <c r="G6303" s="272">
        <v>101742</v>
      </c>
      <c r="H6303" s="272" t="s">
        <v>13642</v>
      </c>
      <c r="I6303" s="272" t="s">
        <v>261</v>
      </c>
      <c r="J6303" s="272" t="s">
        <v>7147</v>
      </c>
      <c r="K6303" s="273">
        <v>57.26</v>
      </c>
      <c r="L6303" s="272" t="s">
        <v>7090</v>
      </c>
    </row>
    <row r="6304" spans="1:12">
      <c r="A6304" s="272" t="s">
        <v>13643</v>
      </c>
      <c r="B6304" s="272" t="s">
        <v>13644</v>
      </c>
      <c r="C6304" s="272" t="s">
        <v>696</v>
      </c>
      <c r="D6304" s="272" t="s">
        <v>13645</v>
      </c>
      <c r="E6304" s="273" t="s">
        <v>7087</v>
      </c>
      <c r="F6304" s="272" t="s">
        <v>7087</v>
      </c>
      <c r="G6304" s="272">
        <v>87878</v>
      </c>
      <c r="H6304" s="272" t="s">
        <v>13646</v>
      </c>
      <c r="I6304" s="272" t="s">
        <v>38</v>
      </c>
      <c r="J6304" s="272" t="s">
        <v>7147</v>
      </c>
      <c r="K6304" s="273">
        <v>4.54</v>
      </c>
      <c r="L6304" s="272" t="s">
        <v>7090</v>
      </c>
    </row>
    <row r="6305" spans="1:12">
      <c r="A6305" s="272" t="s">
        <v>13643</v>
      </c>
      <c r="B6305" s="272" t="s">
        <v>13644</v>
      </c>
      <c r="C6305" s="272" t="s">
        <v>696</v>
      </c>
      <c r="D6305" s="272" t="s">
        <v>13645</v>
      </c>
      <c r="E6305" s="273" t="s">
        <v>7087</v>
      </c>
      <c r="F6305" s="272" t="s">
        <v>7087</v>
      </c>
      <c r="G6305" s="272">
        <v>87879</v>
      </c>
      <c r="H6305" s="272" t="s">
        <v>13647</v>
      </c>
      <c r="I6305" s="272" t="s">
        <v>38</v>
      </c>
      <c r="J6305" s="272" t="s">
        <v>7147</v>
      </c>
      <c r="K6305" s="273">
        <v>4.0199999999999996</v>
      </c>
      <c r="L6305" s="272" t="s">
        <v>7090</v>
      </c>
    </row>
    <row r="6306" spans="1:12">
      <c r="A6306" s="272" t="s">
        <v>13643</v>
      </c>
      <c r="B6306" s="272" t="s">
        <v>13644</v>
      </c>
      <c r="C6306" s="272" t="s">
        <v>696</v>
      </c>
      <c r="D6306" s="272" t="s">
        <v>13645</v>
      </c>
      <c r="E6306" s="273" t="s">
        <v>7087</v>
      </c>
      <c r="F6306" s="272" t="s">
        <v>7087</v>
      </c>
      <c r="G6306" s="272">
        <v>87881</v>
      </c>
      <c r="H6306" s="272" t="s">
        <v>13648</v>
      </c>
      <c r="I6306" s="272" t="s">
        <v>38</v>
      </c>
      <c r="J6306" s="272" t="s">
        <v>7147</v>
      </c>
      <c r="K6306" s="273">
        <v>8.23</v>
      </c>
      <c r="L6306" s="272" t="s">
        <v>7090</v>
      </c>
    </row>
    <row r="6307" spans="1:12">
      <c r="A6307" s="272" t="s">
        <v>13643</v>
      </c>
      <c r="B6307" s="272" t="s">
        <v>13644</v>
      </c>
      <c r="C6307" s="272" t="s">
        <v>696</v>
      </c>
      <c r="D6307" s="272" t="s">
        <v>13645</v>
      </c>
      <c r="E6307" s="273" t="s">
        <v>7087</v>
      </c>
      <c r="F6307" s="272" t="s">
        <v>7087</v>
      </c>
      <c r="G6307" s="272">
        <v>87882</v>
      </c>
      <c r="H6307" s="272" t="s">
        <v>13649</v>
      </c>
      <c r="I6307" s="272" t="s">
        <v>38</v>
      </c>
      <c r="J6307" s="272" t="s">
        <v>7147</v>
      </c>
      <c r="K6307" s="273">
        <v>8.0500000000000007</v>
      </c>
      <c r="L6307" s="272" t="s">
        <v>7090</v>
      </c>
    </row>
    <row r="6308" spans="1:12">
      <c r="A6308" s="272" t="s">
        <v>13643</v>
      </c>
      <c r="B6308" s="272" t="s">
        <v>13644</v>
      </c>
      <c r="C6308" s="272" t="s">
        <v>696</v>
      </c>
      <c r="D6308" s="272" t="s">
        <v>13645</v>
      </c>
      <c r="E6308" s="273" t="s">
        <v>7087</v>
      </c>
      <c r="F6308" s="272" t="s">
        <v>7087</v>
      </c>
      <c r="G6308" s="272">
        <v>87884</v>
      </c>
      <c r="H6308" s="272" t="s">
        <v>13650</v>
      </c>
      <c r="I6308" s="272" t="s">
        <v>38</v>
      </c>
      <c r="J6308" s="272" t="s">
        <v>7147</v>
      </c>
      <c r="K6308" s="273">
        <v>10.07</v>
      </c>
      <c r="L6308" s="272" t="s">
        <v>7090</v>
      </c>
    </row>
    <row r="6309" spans="1:12">
      <c r="A6309" s="272" t="s">
        <v>13643</v>
      </c>
      <c r="B6309" s="272" t="s">
        <v>13644</v>
      </c>
      <c r="C6309" s="272" t="s">
        <v>696</v>
      </c>
      <c r="D6309" s="272" t="s">
        <v>13645</v>
      </c>
      <c r="E6309" s="273" t="s">
        <v>7087</v>
      </c>
      <c r="F6309" s="272" t="s">
        <v>7087</v>
      </c>
      <c r="G6309" s="272">
        <v>87885</v>
      </c>
      <c r="H6309" s="272" t="s">
        <v>13651</v>
      </c>
      <c r="I6309" s="272" t="s">
        <v>38</v>
      </c>
      <c r="J6309" s="272" t="s">
        <v>7147</v>
      </c>
      <c r="K6309" s="273">
        <v>9.67</v>
      </c>
      <c r="L6309" s="272" t="s">
        <v>7090</v>
      </c>
    </row>
    <row r="6310" spans="1:12">
      <c r="A6310" s="272" t="s">
        <v>13643</v>
      </c>
      <c r="B6310" s="272" t="s">
        <v>13644</v>
      </c>
      <c r="C6310" s="272" t="s">
        <v>696</v>
      </c>
      <c r="D6310" s="272" t="s">
        <v>13645</v>
      </c>
      <c r="E6310" s="273" t="s">
        <v>7087</v>
      </c>
      <c r="F6310" s="272" t="s">
        <v>7087</v>
      </c>
      <c r="G6310" s="272">
        <v>87886</v>
      </c>
      <c r="H6310" s="272" t="s">
        <v>13652</v>
      </c>
      <c r="I6310" s="272" t="s">
        <v>38</v>
      </c>
      <c r="J6310" s="272" t="s">
        <v>7147</v>
      </c>
      <c r="K6310" s="273">
        <v>17.010000000000002</v>
      </c>
      <c r="L6310" s="272" t="s">
        <v>7090</v>
      </c>
    </row>
    <row r="6311" spans="1:12">
      <c r="A6311" s="272" t="s">
        <v>13643</v>
      </c>
      <c r="B6311" s="272" t="s">
        <v>13644</v>
      </c>
      <c r="C6311" s="272" t="s">
        <v>696</v>
      </c>
      <c r="D6311" s="272" t="s">
        <v>13645</v>
      </c>
      <c r="E6311" s="273" t="s">
        <v>7087</v>
      </c>
      <c r="F6311" s="272" t="s">
        <v>7087</v>
      </c>
      <c r="G6311" s="272">
        <v>87887</v>
      </c>
      <c r="H6311" s="272" t="s">
        <v>13653</v>
      </c>
      <c r="I6311" s="272" t="s">
        <v>38</v>
      </c>
      <c r="J6311" s="272" t="s">
        <v>7147</v>
      </c>
      <c r="K6311" s="273">
        <v>16.149999999999999</v>
      </c>
      <c r="L6311" s="272" t="s">
        <v>7090</v>
      </c>
    </row>
    <row r="6312" spans="1:12">
      <c r="A6312" s="272" t="s">
        <v>13643</v>
      </c>
      <c r="B6312" s="272" t="s">
        <v>13644</v>
      </c>
      <c r="C6312" s="272" t="s">
        <v>696</v>
      </c>
      <c r="D6312" s="272" t="s">
        <v>13645</v>
      </c>
      <c r="E6312" s="273" t="s">
        <v>7087</v>
      </c>
      <c r="F6312" s="272" t="s">
        <v>7087</v>
      </c>
      <c r="G6312" s="272">
        <v>87888</v>
      </c>
      <c r="H6312" s="272" t="s">
        <v>13654</v>
      </c>
      <c r="I6312" s="272" t="s">
        <v>38</v>
      </c>
      <c r="J6312" s="272" t="s">
        <v>7147</v>
      </c>
      <c r="K6312" s="273">
        <v>9.7100000000000009</v>
      </c>
      <c r="L6312" s="272" t="s">
        <v>7090</v>
      </c>
    </row>
    <row r="6313" spans="1:12">
      <c r="A6313" s="272" t="s">
        <v>13643</v>
      </c>
      <c r="B6313" s="272" t="s">
        <v>13644</v>
      </c>
      <c r="C6313" s="272" t="s">
        <v>696</v>
      </c>
      <c r="D6313" s="272" t="s">
        <v>13645</v>
      </c>
      <c r="E6313" s="273" t="s">
        <v>7087</v>
      </c>
      <c r="F6313" s="272" t="s">
        <v>7087</v>
      </c>
      <c r="G6313" s="272">
        <v>87889</v>
      </c>
      <c r="H6313" s="272" t="s">
        <v>13655</v>
      </c>
      <c r="I6313" s="272" t="s">
        <v>38</v>
      </c>
      <c r="J6313" s="272" t="s">
        <v>7147</v>
      </c>
      <c r="K6313" s="273">
        <v>9.5299999999999994</v>
      </c>
      <c r="L6313" s="272" t="s">
        <v>7090</v>
      </c>
    </row>
    <row r="6314" spans="1:12">
      <c r="A6314" s="272" t="s">
        <v>13643</v>
      </c>
      <c r="B6314" s="272" t="s">
        <v>13644</v>
      </c>
      <c r="C6314" s="272" t="s">
        <v>696</v>
      </c>
      <c r="D6314" s="272" t="s">
        <v>13645</v>
      </c>
      <c r="E6314" s="273" t="s">
        <v>7087</v>
      </c>
      <c r="F6314" s="272" t="s">
        <v>7087</v>
      </c>
      <c r="G6314" s="272">
        <v>87891</v>
      </c>
      <c r="H6314" s="272" t="s">
        <v>13656</v>
      </c>
      <c r="I6314" s="272" t="s">
        <v>38</v>
      </c>
      <c r="J6314" s="272" t="s">
        <v>7147</v>
      </c>
      <c r="K6314" s="273">
        <v>11.55</v>
      </c>
      <c r="L6314" s="272" t="s">
        <v>7090</v>
      </c>
    </row>
    <row r="6315" spans="1:12">
      <c r="A6315" s="272" t="s">
        <v>13643</v>
      </c>
      <c r="B6315" s="272" t="s">
        <v>13644</v>
      </c>
      <c r="C6315" s="272" t="s">
        <v>696</v>
      </c>
      <c r="D6315" s="272" t="s">
        <v>13645</v>
      </c>
      <c r="E6315" s="273" t="s">
        <v>7087</v>
      </c>
      <c r="F6315" s="272" t="s">
        <v>7087</v>
      </c>
      <c r="G6315" s="272">
        <v>87892</v>
      </c>
      <c r="H6315" s="272" t="s">
        <v>13657</v>
      </c>
      <c r="I6315" s="272" t="s">
        <v>38</v>
      </c>
      <c r="J6315" s="272" t="s">
        <v>7147</v>
      </c>
      <c r="K6315" s="273">
        <v>11.15</v>
      </c>
      <c r="L6315" s="272" t="s">
        <v>7090</v>
      </c>
    </row>
    <row r="6316" spans="1:12">
      <c r="A6316" s="272" t="s">
        <v>13643</v>
      </c>
      <c r="B6316" s="272" t="s">
        <v>13644</v>
      </c>
      <c r="C6316" s="272" t="s">
        <v>696</v>
      </c>
      <c r="D6316" s="272" t="s">
        <v>13645</v>
      </c>
      <c r="E6316" s="273" t="s">
        <v>7087</v>
      </c>
      <c r="F6316" s="272" t="s">
        <v>7087</v>
      </c>
      <c r="G6316" s="272">
        <v>87893</v>
      </c>
      <c r="H6316" s="272" t="s">
        <v>13658</v>
      </c>
      <c r="I6316" s="272" t="s">
        <v>38</v>
      </c>
      <c r="J6316" s="272" t="s">
        <v>7147</v>
      </c>
      <c r="K6316" s="273">
        <v>6.74</v>
      </c>
      <c r="L6316" s="272" t="s">
        <v>7090</v>
      </c>
    </row>
    <row r="6317" spans="1:12">
      <c r="A6317" s="272" t="s">
        <v>13643</v>
      </c>
      <c r="B6317" s="272" t="s">
        <v>13644</v>
      </c>
      <c r="C6317" s="272" t="s">
        <v>696</v>
      </c>
      <c r="D6317" s="272" t="s">
        <v>13645</v>
      </c>
      <c r="E6317" s="273" t="s">
        <v>7087</v>
      </c>
      <c r="F6317" s="272" t="s">
        <v>7087</v>
      </c>
      <c r="G6317" s="272">
        <v>87894</v>
      </c>
      <c r="H6317" s="272" t="s">
        <v>13659</v>
      </c>
      <c r="I6317" s="272" t="s">
        <v>38</v>
      </c>
      <c r="J6317" s="272" t="s">
        <v>7147</v>
      </c>
      <c r="K6317" s="273">
        <v>6.22</v>
      </c>
      <c r="L6317" s="272" t="s">
        <v>7090</v>
      </c>
    </row>
    <row r="6318" spans="1:12">
      <c r="A6318" s="272" t="s">
        <v>13643</v>
      </c>
      <c r="B6318" s="272" t="s">
        <v>13644</v>
      </c>
      <c r="C6318" s="272" t="s">
        <v>696</v>
      </c>
      <c r="D6318" s="272" t="s">
        <v>13645</v>
      </c>
      <c r="E6318" s="273" t="s">
        <v>7087</v>
      </c>
      <c r="F6318" s="272" t="s">
        <v>7087</v>
      </c>
      <c r="G6318" s="272">
        <v>87896</v>
      </c>
      <c r="H6318" s="272" t="s">
        <v>13660</v>
      </c>
      <c r="I6318" s="272" t="s">
        <v>38</v>
      </c>
      <c r="J6318" s="272" t="s">
        <v>7089</v>
      </c>
      <c r="K6318" s="273">
        <v>5.21</v>
      </c>
      <c r="L6318" s="272" t="s">
        <v>7090</v>
      </c>
    </row>
    <row r="6319" spans="1:12">
      <c r="A6319" s="272" t="s">
        <v>13643</v>
      </c>
      <c r="B6319" s="272" t="s">
        <v>13644</v>
      </c>
      <c r="C6319" s="272" t="s">
        <v>696</v>
      </c>
      <c r="D6319" s="272" t="s">
        <v>13645</v>
      </c>
      <c r="E6319" s="273" t="s">
        <v>7087</v>
      </c>
      <c r="F6319" s="272" t="s">
        <v>7087</v>
      </c>
      <c r="G6319" s="272">
        <v>87897</v>
      </c>
      <c r="H6319" s="272" t="s">
        <v>13661</v>
      </c>
      <c r="I6319" s="272" t="s">
        <v>38</v>
      </c>
      <c r="J6319" s="272" t="s">
        <v>7089</v>
      </c>
      <c r="K6319" s="273">
        <v>4.6900000000000004</v>
      </c>
      <c r="L6319" s="272" t="s">
        <v>7090</v>
      </c>
    </row>
    <row r="6320" spans="1:12">
      <c r="A6320" s="272" t="s">
        <v>13643</v>
      </c>
      <c r="B6320" s="272" t="s">
        <v>13644</v>
      </c>
      <c r="C6320" s="272" t="s">
        <v>696</v>
      </c>
      <c r="D6320" s="272" t="s">
        <v>13645</v>
      </c>
      <c r="E6320" s="273" t="s">
        <v>7087</v>
      </c>
      <c r="F6320" s="272" t="s">
        <v>7087</v>
      </c>
      <c r="G6320" s="272">
        <v>87899</v>
      </c>
      <c r="H6320" s="272" t="s">
        <v>13662</v>
      </c>
      <c r="I6320" s="272" t="s">
        <v>38</v>
      </c>
      <c r="J6320" s="272" t="s">
        <v>7147</v>
      </c>
      <c r="K6320" s="273">
        <v>10.36</v>
      </c>
      <c r="L6320" s="272" t="s">
        <v>7090</v>
      </c>
    </row>
    <row r="6321" spans="1:12">
      <c r="A6321" s="272" t="s">
        <v>13643</v>
      </c>
      <c r="B6321" s="272" t="s">
        <v>13644</v>
      </c>
      <c r="C6321" s="272" t="s">
        <v>696</v>
      </c>
      <c r="D6321" s="272" t="s">
        <v>13645</v>
      </c>
      <c r="E6321" s="273" t="s">
        <v>7087</v>
      </c>
      <c r="F6321" s="272" t="s">
        <v>7087</v>
      </c>
      <c r="G6321" s="272">
        <v>87900</v>
      </c>
      <c r="H6321" s="272" t="s">
        <v>13663</v>
      </c>
      <c r="I6321" s="272" t="s">
        <v>38</v>
      </c>
      <c r="J6321" s="272" t="s">
        <v>7147</v>
      </c>
      <c r="K6321" s="273">
        <v>10.18</v>
      </c>
      <c r="L6321" s="272" t="s">
        <v>7090</v>
      </c>
    </row>
    <row r="6322" spans="1:12">
      <c r="A6322" s="272" t="s">
        <v>13643</v>
      </c>
      <c r="B6322" s="272" t="s">
        <v>13644</v>
      </c>
      <c r="C6322" s="272" t="s">
        <v>696</v>
      </c>
      <c r="D6322" s="272" t="s">
        <v>13645</v>
      </c>
      <c r="E6322" s="273" t="s">
        <v>7087</v>
      </c>
      <c r="F6322" s="272" t="s">
        <v>7087</v>
      </c>
      <c r="G6322" s="272">
        <v>87902</v>
      </c>
      <c r="H6322" s="272" t="s">
        <v>13664</v>
      </c>
      <c r="I6322" s="272" t="s">
        <v>38</v>
      </c>
      <c r="J6322" s="272" t="s">
        <v>7147</v>
      </c>
      <c r="K6322" s="273">
        <v>12.2</v>
      </c>
      <c r="L6322" s="272" t="s">
        <v>7090</v>
      </c>
    </row>
    <row r="6323" spans="1:12">
      <c r="A6323" s="272" t="s">
        <v>13643</v>
      </c>
      <c r="B6323" s="272" t="s">
        <v>13644</v>
      </c>
      <c r="C6323" s="272" t="s">
        <v>696</v>
      </c>
      <c r="D6323" s="272" t="s">
        <v>13645</v>
      </c>
      <c r="E6323" s="273" t="s">
        <v>7087</v>
      </c>
      <c r="F6323" s="272" t="s">
        <v>7087</v>
      </c>
      <c r="G6323" s="272">
        <v>87903</v>
      </c>
      <c r="H6323" s="272" t="s">
        <v>13665</v>
      </c>
      <c r="I6323" s="272" t="s">
        <v>38</v>
      </c>
      <c r="J6323" s="272" t="s">
        <v>7147</v>
      </c>
      <c r="K6323" s="273">
        <v>11.8</v>
      </c>
      <c r="L6323" s="272" t="s">
        <v>7090</v>
      </c>
    </row>
    <row r="6324" spans="1:12">
      <c r="A6324" s="272" t="s">
        <v>13643</v>
      </c>
      <c r="B6324" s="272" t="s">
        <v>13644</v>
      </c>
      <c r="C6324" s="272" t="s">
        <v>696</v>
      </c>
      <c r="D6324" s="272" t="s">
        <v>13645</v>
      </c>
      <c r="E6324" s="273" t="s">
        <v>7087</v>
      </c>
      <c r="F6324" s="272" t="s">
        <v>7087</v>
      </c>
      <c r="G6324" s="272">
        <v>87904</v>
      </c>
      <c r="H6324" s="272" t="s">
        <v>13666</v>
      </c>
      <c r="I6324" s="272" t="s">
        <v>38</v>
      </c>
      <c r="J6324" s="272" t="s">
        <v>7147</v>
      </c>
      <c r="K6324" s="273">
        <v>7.78</v>
      </c>
      <c r="L6324" s="272" t="s">
        <v>7090</v>
      </c>
    </row>
    <row r="6325" spans="1:12">
      <c r="A6325" s="272" t="s">
        <v>13643</v>
      </c>
      <c r="B6325" s="272" t="s">
        <v>13644</v>
      </c>
      <c r="C6325" s="272" t="s">
        <v>696</v>
      </c>
      <c r="D6325" s="272" t="s">
        <v>13645</v>
      </c>
      <c r="E6325" s="273" t="s">
        <v>7087</v>
      </c>
      <c r="F6325" s="272" t="s">
        <v>7087</v>
      </c>
      <c r="G6325" s="272">
        <v>87905</v>
      </c>
      <c r="H6325" s="272" t="s">
        <v>13667</v>
      </c>
      <c r="I6325" s="272" t="s">
        <v>38</v>
      </c>
      <c r="J6325" s="272" t="s">
        <v>7147</v>
      </c>
      <c r="K6325" s="273">
        <v>7.26</v>
      </c>
      <c r="L6325" s="272" t="s">
        <v>7090</v>
      </c>
    </row>
    <row r="6326" spans="1:12">
      <c r="A6326" s="272" t="s">
        <v>13643</v>
      </c>
      <c r="B6326" s="272" t="s">
        <v>13644</v>
      </c>
      <c r="C6326" s="272" t="s">
        <v>696</v>
      </c>
      <c r="D6326" s="272" t="s">
        <v>13645</v>
      </c>
      <c r="E6326" s="273" t="s">
        <v>7087</v>
      </c>
      <c r="F6326" s="272" t="s">
        <v>7087</v>
      </c>
      <c r="G6326" s="272">
        <v>87907</v>
      </c>
      <c r="H6326" s="272" t="s">
        <v>13668</v>
      </c>
      <c r="I6326" s="272" t="s">
        <v>38</v>
      </c>
      <c r="J6326" s="272" t="s">
        <v>7089</v>
      </c>
      <c r="K6326" s="273">
        <v>6.23</v>
      </c>
      <c r="L6326" s="272" t="s">
        <v>7090</v>
      </c>
    </row>
    <row r="6327" spans="1:12">
      <c r="A6327" s="272" t="s">
        <v>13643</v>
      </c>
      <c r="B6327" s="272" t="s">
        <v>13644</v>
      </c>
      <c r="C6327" s="272" t="s">
        <v>696</v>
      </c>
      <c r="D6327" s="272" t="s">
        <v>13645</v>
      </c>
      <c r="E6327" s="273" t="s">
        <v>7087</v>
      </c>
      <c r="F6327" s="272" t="s">
        <v>7087</v>
      </c>
      <c r="G6327" s="272">
        <v>87908</v>
      </c>
      <c r="H6327" s="272" t="s">
        <v>13669</v>
      </c>
      <c r="I6327" s="272" t="s">
        <v>38</v>
      </c>
      <c r="J6327" s="272" t="s">
        <v>7089</v>
      </c>
      <c r="K6327" s="273">
        <v>5.71</v>
      </c>
      <c r="L6327" s="272" t="s">
        <v>7090</v>
      </c>
    </row>
    <row r="6328" spans="1:12">
      <c r="A6328" s="272" t="s">
        <v>13643</v>
      </c>
      <c r="B6328" s="272" t="s">
        <v>13644</v>
      </c>
      <c r="C6328" s="272" t="s">
        <v>696</v>
      </c>
      <c r="D6328" s="272" t="s">
        <v>13645</v>
      </c>
      <c r="E6328" s="273" t="s">
        <v>7087</v>
      </c>
      <c r="F6328" s="272" t="s">
        <v>7087</v>
      </c>
      <c r="G6328" s="272">
        <v>87910</v>
      </c>
      <c r="H6328" s="272" t="s">
        <v>13670</v>
      </c>
      <c r="I6328" s="272" t="s">
        <v>38</v>
      </c>
      <c r="J6328" s="272" t="s">
        <v>7147</v>
      </c>
      <c r="K6328" s="273">
        <v>21.95</v>
      </c>
      <c r="L6328" s="272" t="s">
        <v>7090</v>
      </c>
    </row>
    <row r="6329" spans="1:12">
      <c r="A6329" s="272" t="s">
        <v>13643</v>
      </c>
      <c r="B6329" s="272" t="s">
        <v>13644</v>
      </c>
      <c r="C6329" s="272" t="s">
        <v>696</v>
      </c>
      <c r="D6329" s="272" t="s">
        <v>13645</v>
      </c>
      <c r="E6329" s="273" t="s">
        <v>7087</v>
      </c>
      <c r="F6329" s="272" t="s">
        <v>7087</v>
      </c>
      <c r="G6329" s="272">
        <v>87911</v>
      </c>
      <c r="H6329" s="272" t="s">
        <v>13671</v>
      </c>
      <c r="I6329" s="272" t="s">
        <v>38</v>
      </c>
      <c r="J6329" s="272" t="s">
        <v>7147</v>
      </c>
      <c r="K6329" s="273">
        <v>21.09</v>
      </c>
      <c r="L6329" s="272" t="s">
        <v>7090</v>
      </c>
    </row>
    <row r="6330" spans="1:12">
      <c r="A6330" s="272" t="s">
        <v>13643</v>
      </c>
      <c r="B6330" s="272" t="s">
        <v>13644</v>
      </c>
      <c r="C6330" s="272" t="s">
        <v>696</v>
      </c>
      <c r="D6330" s="272" t="s">
        <v>13645</v>
      </c>
      <c r="E6330" s="273" t="s">
        <v>7087</v>
      </c>
      <c r="F6330" s="272" t="s">
        <v>7087</v>
      </c>
      <c r="G6330" s="272">
        <v>104410</v>
      </c>
      <c r="H6330" s="272" t="s">
        <v>13672</v>
      </c>
      <c r="I6330" s="272" t="s">
        <v>38</v>
      </c>
      <c r="J6330" s="272" t="s">
        <v>7089</v>
      </c>
      <c r="K6330" s="273">
        <v>4.8</v>
      </c>
      <c r="L6330" s="272" t="s">
        <v>7090</v>
      </c>
    </row>
    <row r="6331" spans="1:12">
      <c r="A6331" s="272" t="s">
        <v>13643</v>
      </c>
      <c r="B6331" s="272" t="s">
        <v>13644</v>
      </c>
      <c r="C6331" s="272" t="s">
        <v>696</v>
      </c>
      <c r="D6331" s="272" t="s">
        <v>13645</v>
      </c>
      <c r="E6331" s="273" t="s">
        <v>7087</v>
      </c>
      <c r="F6331" s="272" t="s">
        <v>7087</v>
      </c>
      <c r="G6331" s="272">
        <v>104411</v>
      </c>
      <c r="H6331" s="272" t="s">
        <v>13673</v>
      </c>
      <c r="I6331" s="272" t="s">
        <v>38</v>
      </c>
      <c r="J6331" s="272" t="s">
        <v>7089</v>
      </c>
      <c r="K6331" s="273">
        <v>4.8</v>
      </c>
      <c r="L6331" s="272" t="s">
        <v>7090</v>
      </c>
    </row>
    <row r="6332" spans="1:12">
      <c r="A6332" s="272" t="s">
        <v>13643</v>
      </c>
      <c r="B6332" s="272" t="s">
        <v>13644</v>
      </c>
      <c r="C6332" s="272" t="s">
        <v>13674</v>
      </c>
      <c r="D6332" s="272" t="s">
        <v>13675</v>
      </c>
      <c r="E6332" s="273" t="s">
        <v>7087</v>
      </c>
      <c r="F6332" s="272" t="s">
        <v>7087</v>
      </c>
      <c r="G6332" s="272">
        <v>87411</v>
      </c>
      <c r="H6332" s="272" t="s">
        <v>13676</v>
      </c>
      <c r="I6332" s="272" t="s">
        <v>38</v>
      </c>
      <c r="J6332" s="272" t="s">
        <v>7147</v>
      </c>
      <c r="K6332" s="273">
        <v>16.05</v>
      </c>
      <c r="L6332" s="272" t="s">
        <v>7090</v>
      </c>
    </row>
    <row r="6333" spans="1:12">
      <c r="A6333" s="272" t="s">
        <v>13643</v>
      </c>
      <c r="B6333" s="272" t="s">
        <v>13644</v>
      </c>
      <c r="C6333" s="272" t="s">
        <v>13674</v>
      </c>
      <c r="D6333" s="272" t="s">
        <v>13675</v>
      </c>
      <c r="E6333" s="273" t="s">
        <v>7087</v>
      </c>
      <c r="F6333" s="272" t="s">
        <v>7087</v>
      </c>
      <c r="G6333" s="272">
        <v>87412</v>
      </c>
      <c r="H6333" s="272" t="s">
        <v>13677</v>
      </c>
      <c r="I6333" s="272" t="s">
        <v>38</v>
      </c>
      <c r="J6333" s="272" t="s">
        <v>7147</v>
      </c>
      <c r="K6333" s="273">
        <v>22.45</v>
      </c>
      <c r="L6333" s="272" t="s">
        <v>7090</v>
      </c>
    </row>
    <row r="6334" spans="1:12">
      <c r="A6334" s="272" t="s">
        <v>13643</v>
      </c>
      <c r="B6334" s="272" t="s">
        <v>13644</v>
      </c>
      <c r="C6334" s="272" t="s">
        <v>13674</v>
      </c>
      <c r="D6334" s="272" t="s">
        <v>13675</v>
      </c>
      <c r="E6334" s="273" t="s">
        <v>7087</v>
      </c>
      <c r="F6334" s="272" t="s">
        <v>7087</v>
      </c>
      <c r="G6334" s="272">
        <v>87413</v>
      </c>
      <c r="H6334" s="272" t="s">
        <v>13678</v>
      </c>
      <c r="I6334" s="272" t="s">
        <v>38</v>
      </c>
      <c r="J6334" s="272" t="s">
        <v>7147</v>
      </c>
      <c r="K6334" s="273">
        <v>26.14</v>
      </c>
      <c r="L6334" s="272" t="s">
        <v>7090</v>
      </c>
    </row>
    <row r="6335" spans="1:12">
      <c r="A6335" s="272" t="s">
        <v>13643</v>
      </c>
      <c r="B6335" s="272" t="s">
        <v>13644</v>
      </c>
      <c r="C6335" s="272" t="s">
        <v>13674</v>
      </c>
      <c r="D6335" s="272" t="s">
        <v>13675</v>
      </c>
      <c r="E6335" s="273" t="s">
        <v>7087</v>
      </c>
      <c r="F6335" s="272" t="s">
        <v>7087</v>
      </c>
      <c r="G6335" s="272">
        <v>87414</v>
      </c>
      <c r="H6335" s="272" t="s">
        <v>13679</v>
      </c>
      <c r="I6335" s="272" t="s">
        <v>38</v>
      </c>
      <c r="J6335" s="272" t="s">
        <v>7147</v>
      </c>
      <c r="K6335" s="273">
        <v>26.11</v>
      </c>
      <c r="L6335" s="272" t="s">
        <v>7090</v>
      </c>
    </row>
    <row r="6336" spans="1:12">
      <c r="A6336" s="272" t="s">
        <v>13643</v>
      </c>
      <c r="B6336" s="272" t="s">
        <v>13644</v>
      </c>
      <c r="C6336" s="272" t="s">
        <v>13674</v>
      </c>
      <c r="D6336" s="272" t="s">
        <v>13675</v>
      </c>
      <c r="E6336" s="273" t="s">
        <v>7087</v>
      </c>
      <c r="F6336" s="272" t="s">
        <v>7087</v>
      </c>
      <c r="G6336" s="272">
        <v>87415</v>
      </c>
      <c r="H6336" s="272" t="s">
        <v>13680</v>
      </c>
      <c r="I6336" s="272" t="s">
        <v>38</v>
      </c>
      <c r="J6336" s="272" t="s">
        <v>7147</v>
      </c>
      <c r="K6336" s="273">
        <v>32.520000000000003</v>
      </c>
      <c r="L6336" s="272" t="s">
        <v>7090</v>
      </c>
    </row>
    <row r="6337" spans="1:12">
      <c r="A6337" s="272" t="s">
        <v>13643</v>
      </c>
      <c r="B6337" s="272" t="s">
        <v>13644</v>
      </c>
      <c r="C6337" s="272" t="s">
        <v>13674</v>
      </c>
      <c r="D6337" s="272" t="s">
        <v>13675</v>
      </c>
      <c r="E6337" s="273" t="s">
        <v>7087</v>
      </c>
      <c r="F6337" s="272" t="s">
        <v>7087</v>
      </c>
      <c r="G6337" s="272">
        <v>87416</v>
      </c>
      <c r="H6337" s="272" t="s">
        <v>13681</v>
      </c>
      <c r="I6337" s="272" t="s">
        <v>38</v>
      </c>
      <c r="J6337" s="272" t="s">
        <v>7147</v>
      </c>
      <c r="K6337" s="273">
        <v>36.21</v>
      </c>
      <c r="L6337" s="272" t="s">
        <v>7090</v>
      </c>
    </row>
    <row r="6338" spans="1:12">
      <c r="A6338" s="272" t="s">
        <v>13643</v>
      </c>
      <c r="B6338" s="272" t="s">
        <v>13644</v>
      </c>
      <c r="C6338" s="272" t="s">
        <v>13674</v>
      </c>
      <c r="D6338" s="272" t="s">
        <v>13675</v>
      </c>
      <c r="E6338" s="273" t="s">
        <v>7087</v>
      </c>
      <c r="F6338" s="272" t="s">
        <v>7087</v>
      </c>
      <c r="G6338" s="272">
        <v>87418</v>
      </c>
      <c r="H6338" s="272" t="s">
        <v>13682</v>
      </c>
      <c r="I6338" s="272" t="s">
        <v>38</v>
      </c>
      <c r="J6338" s="272" t="s">
        <v>7147</v>
      </c>
      <c r="K6338" s="273">
        <v>18.079999999999998</v>
      </c>
      <c r="L6338" s="272" t="s">
        <v>7090</v>
      </c>
    </row>
    <row r="6339" spans="1:12">
      <c r="A6339" s="272" t="s">
        <v>13643</v>
      </c>
      <c r="B6339" s="272" t="s">
        <v>13644</v>
      </c>
      <c r="C6339" s="272" t="s">
        <v>13674</v>
      </c>
      <c r="D6339" s="272" t="s">
        <v>13675</v>
      </c>
      <c r="E6339" s="273" t="s">
        <v>7087</v>
      </c>
      <c r="F6339" s="272" t="s">
        <v>7087</v>
      </c>
      <c r="G6339" s="272">
        <v>87421</v>
      </c>
      <c r="H6339" s="272" t="s">
        <v>13683</v>
      </c>
      <c r="I6339" s="272" t="s">
        <v>38</v>
      </c>
      <c r="J6339" s="272" t="s">
        <v>7147</v>
      </c>
      <c r="K6339" s="273">
        <v>28.44</v>
      </c>
      <c r="L6339" s="272" t="s">
        <v>7090</v>
      </c>
    </row>
    <row r="6340" spans="1:12">
      <c r="A6340" s="272" t="s">
        <v>13643</v>
      </c>
      <c r="B6340" s="272" t="s">
        <v>13644</v>
      </c>
      <c r="C6340" s="272" t="s">
        <v>13674</v>
      </c>
      <c r="D6340" s="272" t="s">
        <v>13675</v>
      </c>
      <c r="E6340" s="273" t="s">
        <v>7087</v>
      </c>
      <c r="F6340" s="272" t="s">
        <v>7087</v>
      </c>
      <c r="G6340" s="272">
        <v>87424</v>
      </c>
      <c r="H6340" s="272" t="s">
        <v>13684</v>
      </c>
      <c r="I6340" s="272" t="s">
        <v>38</v>
      </c>
      <c r="J6340" s="272" t="s">
        <v>7147</v>
      </c>
      <c r="K6340" s="273">
        <v>35.6</v>
      </c>
      <c r="L6340" s="272" t="s">
        <v>7090</v>
      </c>
    </row>
    <row r="6341" spans="1:12">
      <c r="A6341" s="272" t="s">
        <v>13643</v>
      </c>
      <c r="B6341" s="272" t="s">
        <v>13644</v>
      </c>
      <c r="C6341" s="272" t="s">
        <v>13674</v>
      </c>
      <c r="D6341" s="272" t="s">
        <v>13675</v>
      </c>
      <c r="E6341" s="273" t="s">
        <v>7087</v>
      </c>
      <c r="F6341" s="272" t="s">
        <v>7087</v>
      </c>
      <c r="G6341" s="272">
        <v>87427</v>
      </c>
      <c r="H6341" s="272" t="s">
        <v>13685</v>
      </c>
      <c r="I6341" s="272" t="s">
        <v>38</v>
      </c>
      <c r="J6341" s="272" t="s">
        <v>7147</v>
      </c>
      <c r="K6341" s="273">
        <v>42.8</v>
      </c>
      <c r="L6341" s="272" t="s">
        <v>7090</v>
      </c>
    </row>
    <row r="6342" spans="1:12">
      <c r="A6342" s="272" t="s">
        <v>13643</v>
      </c>
      <c r="B6342" s="272" t="s">
        <v>13644</v>
      </c>
      <c r="C6342" s="272" t="s">
        <v>13674</v>
      </c>
      <c r="D6342" s="272" t="s">
        <v>13675</v>
      </c>
      <c r="E6342" s="273" t="s">
        <v>7087</v>
      </c>
      <c r="F6342" s="272" t="s">
        <v>7087</v>
      </c>
      <c r="G6342" s="272">
        <v>87430</v>
      </c>
      <c r="H6342" s="272" t="s">
        <v>13686</v>
      </c>
      <c r="I6342" s="272" t="s">
        <v>38</v>
      </c>
      <c r="J6342" s="272" t="s">
        <v>7147</v>
      </c>
      <c r="K6342" s="273">
        <v>17.510000000000002</v>
      </c>
      <c r="L6342" s="272" t="s">
        <v>7090</v>
      </c>
    </row>
    <row r="6343" spans="1:12">
      <c r="A6343" s="272" t="s">
        <v>13643</v>
      </c>
      <c r="B6343" s="272" t="s">
        <v>13644</v>
      </c>
      <c r="C6343" s="272" t="s">
        <v>13674</v>
      </c>
      <c r="D6343" s="272" t="s">
        <v>13675</v>
      </c>
      <c r="E6343" s="273" t="s">
        <v>7087</v>
      </c>
      <c r="F6343" s="272" t="s">
        <v>7087</v>
      </c>
      <c r="G6343" s="272">
        <v>87433</v>
      </c>
      <c r="H6343" s="272" t="s">
        <v>13687</v>
      </c>
      <c r="I6343" s="272" t="s">
        <v>38</v>
      </c>
      <c r="J6343" s="272" t="s">
        <v>7147</v>
      </c>
      <c r="K6343" s="273">
        <v>26.23</v>
      </c>
      <c r="L6343" s="272" t="s">
        <v>7090</v>
      </c>
    </row>
    <row r="6344" spans="1:12">
      <c r="A6344" s="272" t="s">
        <v>13643</v>
      </c>
      <c r="B6344" s="272" t="s">
        <v>13644</v>
      </c>
      <c r="C6344" s="272" t="s">
        <v>13674</v>
      </c>
      <c r="D6344" s="272" t="s">
        <v>13675</v>
      </c>
      <c r="E6344" s="273" t="s">
        <v>7087</v>
      </c>
      <c r="F6344" s="272" t="s">
        <v>7087</v>
      </c>
      <c r="G6344" s="272">
        <v>87436</v>
      </c>
      <c r="H6344" s="272" t="s">
        <v>13688</v>
      </c>
      <c r="I6344" s="272" t="s">
        <v>38</v>
      </c>
      <c r="J6344" s="272" t="s">
        <v>7147</v>
      </c>
      <c r="K6344" s="273">
        <v>29.14</v>
      </c>
      <c r="L6344" s="272" t="s">
        <v>7090</v>
      </c>
    </row>
    <row r="6345" spans="1:12">
      <c r="A6345" s="272" t="s">
        <v>13643</v>
      </c>
      <c r="B6345" s="272" t="s">
        <v>13644</v>
      </c>
      <c r="C6345" s="272" t="s">
        <v>13674</v>
      </c>
      <c r="D6345" s="272" t="s">
        <v>13675</v>
      </c>
      <c r="E6345" s="273" t="s">
        <v>7087</v>
      </c>
      <c r="F6345" s="272" t="s">
        <v>7087</v>
      </c>
      <c r="G6345" s="272">
        <v>87439</v>
      </c>
      <c r="H6345" s="272" t="s">
        <v>13689</v>
      </c>
      <c r="I6345" s="272" t="s">
        <v>38</v>
      </c>
      <c r="J6345" s="272" t="s">
        <v>7147</v>
      </c>
      <c r="K6345" s="273">
        <v>36.090000000000003</v>
      </c>
      <c r="L6345" s="272" t="s">
        <v>7090</v>
      </c>
    </row>
    <row r="6346" spans="1:12">
      <c r="A6346" s="272" t="s">
        <v>13643</v>
      </c>
      <c r="B6346" s="272" t="s">
        <v>13644</v>
      </c>
      <c r="C6346" s="272" t="s">
        <v>13674</v>
      </c>
      <c r="D6346" s="272" t="s">
        <v>13675</v>
      </c>
      <c r="E6346" s="273" t="s">
        <v>7087</v>
      </c>
      <c r="F6346" s="272" t="s">
        <v>7087</v>
      </c>
      <c r="G6346" s="272">
        <v>87527</v>
      </c>
      <c r="H6346" s="272" t="s">
        <v>13690</v>
      </c>
      <c r="I6346" s="272" t="s">
        <v>38</v>
      </c>
      <c r="J6346" s="272" t="s">
        <v>7147</v>
      </c>
      <c r="K6346" s="273">
        <v>35.950000000000003</v>
      </c>
      <c r="L6346" s="272" t="s">
        <v>7090</v>
      </c>
    </row>
    <row r="6347" spans="1:12">
      <c r="A6347" s="272" t="s">
        <v>13643</v>
      </c>
      <c r="B6347" s="272" t="s">
        <v>13644</v>
      </c>
      <c r="C6347" s="272" t="s">
        <v>13674</v>
      </c>
      <c r="D6347" s="272" t="s">
        <v>13675</v>
      </c>
      <c r="E6347" s="273" t="s">
        <v>7087</v>
      </c>
      <c r="F6347" s="272" t="s">
        <v>7087</v>
      </c>
      <c r="G6347" s="272">
        <v>87528</v>
      </c>
      <c r="H6347" s="272" t="s">
        <v>13691</v>
      </c>
      <c r="I6347" s="272" t="s">
        <v>38</v>
      </c>
      <c r="J6347" s="272" t="s">
        <v>7147</v>
      </c>
      <c r="K6347" s="273">
        <v>40.1</v>
      </c>
      <c r="L6347" s="272" t="s">
        <v>7090</v>
      </c>
    </row>
    <row r="6348" spans="1:12">
      <c r="A6348" s="272" t="s">
        <v>13643</v>
      </c>
      <c r="B6348" s="272" t="s">
        <v>13644</v>
      </c>
      <c r="C6348" s="272" t="s">
        <v>13674</v>
      </c>
      <c r="D6348" s="272" t="s">
        <v>13675</v>
      </c>
      <c r="E6348" s="273" t="s">
        <v>7087</v>
      </c>
      <c r="F6348" s="272" t="s">
        <v>7087</v>
      </c>
      <c r="G6348" s="272">
        <v>87529</v>
      </c>
      <c r="H6348" s="272" t="s">
        <v>13692</v>
      </c>
      <c r="I6348" s="272" t="s">
        <v>38</v>
      </c>
      <c r="J6348" s="272" t="s">
        <v>7147</v>
      </c>
      <c r="K6348" s="273">
        <v>33.19</v>
      </c>
      <c r="L6348" s="272" t="s">
        <v>7090</v>
      </c>
    </row>
    <row r="6349" spans="1:12">
      <c r="A6349" s="272" t="s">
        <v>13643</v>
      </c>
      <c r="B6349" s="272" t="s">
        <v>13644</v>
      </c>
      <c r="C6349" s="272" t="s">
        <v>13674</v>
      </c>
      <c r="D6349" s="272" t="s">
        <v>13675</v>
      </c>
      <c r="E6349" s="273" t="s">
        <v>7087</v>
      </c>
      <c r="F6349" s="272" t="s">
        <v>7087</v>
      </c>
      <c r="G6349" s="272">
        <v>87530</v>
      </c>
      <c r="H6349" s="272" t="s">
        <v>13693</v>
      </c>
      <c r="I6349" s="272" t="s">
        <v>38</v>
      </c>
      <c r="J6349" s="272" t="s">
        <v>7147</v>
      </c>
      <c r="K6349" s="273">
        <v>37.340000000000003</v>
      </c>
      <c r="L6349" s="272" t="s">
        <v>7090</v>
      </c>
    </row>
    <row r="6350" spans="1:12">
      <c r="A6350" s="272" t="s">
        <v>13643</v>
      </c>
      <c r="B6350" s="272" t="s">
        <v>13644</v>
      </c>
      <c r="C6350" s="272" t="s">
        <v>13674</v>
      </c>
      <c r="D6350" s="272" t="s">
        <v>13675</v>
      </c>
      <c r="E6350" s="273" t="s">
        <v>7087</v>
      </c>
      <c r="F6350" s="272" t="s">
        <v>7087</v>
      </c>
      <c r="G6350" s="272">
        <v>87531</v>
      </c>
      <c r="H6350" s="272" t="s">
        <v>13694</v>
      </c>
      <c r="I6350" s="272" t="s">
        <v>38</v>
      </c>
      <c r="J6350" s="272" t="s">
        <v>7147</v>
      </c>
      <c r="K6350" s="273">
        <v>32.06</v>
      </c>
      <c r="L6350" s="272" t="s">
        <v>7090</v>
      </c>
    </row>
    <row r="6351" spans="1:12">
      <c r="A6351" s="272" t="s">
        <v>13643</v>
      </c>
      <c r="B6351" s="272" t="s">
        <v>13644</v>
      </c>
      <c r="C6351" s="272" t="s">
        <v>13674</v>
      </c>
      <c r="D6351" s="272" t="s">
        <v>13675</v>
      </c>
      <c r="E6351" s="273" t="s">
        <v>7087</v>
      </c>
      <c r="F6351" s="272" t="s">
        <v>7087</v>
      </c>
      <c r="G6351" s="272">
        <v>87532</v>
      </c>
      <c r="H6351" s="272" t="s">
        <v>13695</v>
      </c>
      <c r="I6351" s="272" t="s">
        <v>38</v>
      </c>
      <c r="J6351" s="272" t="s">
        <v>7147</v>
      </c>
      <c r="K6351" s="273">
        <v>36.21</v>
      </c>
      <c r="L6351" s="272" t="s">
        <v>7090</v>
      </c>
    </row>
    <row r="6352" spans="1:12">
      <c r="A6352" s="272" t="s">
        <v>13643</v>
      </c>
      <c r="B6352" s="272" t="s">
        <v>13644</v>
      </c>
      <c r="C6352" s="272" t="s">
        <v>13674</v>
      </c>
      <c r="D6352" s="272" t="s">
        <v>13675</v>
      </c>
      <c r="E6352" s="273" t="s">
        <v>7087</v>
      </c>
      <c r="F6352" s="272" t="s">
        <v>7087</v>
      </c>
      <c r="G6352" s="272">
        <v>87535</v>
      </c>
      <c r="H6352" s="272" t="s">
        <v>13696</v>
      </c>
      <c r="I6352" s="272" t="s">
        <v>38</v>
      </c>
      <c r="J6352" s="272" t="s">
        <v>7147</v>
      </c>
      <c r="K6352" s="273">
        <v>29.75</v>
      </c>
      <c r="L6352" s="272" t="s">
        <v>7090</v>
      </c>
    </row>
    <row r="6353" spans="1:12">
      <c r="A6353" s="272" t="s">
        <v>13643</v>
      </c>
      <c r="B6353" s="272" t="s">
        <v>13644</v>
      </c>
      <c r="C6353" s="272" t="s">
        <v>13674</v>
      </c>
      <c r="D6353" s="272" t="s">
        <v>13675</v>
      </c>
      <c r="E6353" s="273" t="s">
        <v>7087</v>
      </c>
      <c r="F6353" s="272" t="s">
        <v>7087</v>
      </c>
      <c r="G6353" s="272">
        <v>87536</v>
      </c>
      <c r="H6353" s="272" t="s">
        <v>13697</v>
      </c>
      <c r="I6353" s="272" t="s">
        <v>38</v>
      </c>
      <c r="J6353" s="272" t="s">
        <v>7147</v>
      </c>
      <c r="K6353" s="273">
        <v>33.9</v>
      </c>
      <c r="L6353" s="272" t="s">
        <v>7090</v>
      </c>
    </row>
    <row r="6354" spans="1:12">
      <c r="A6354" s="272" t="s">
        <v>13643</v>
      </c>
      <c r="B6354" s="272" t="s">
        <v>13644</v>
      </c>
      <c r="C6354" s="272" t="s">
        <v>13674</v>
      </c>
      <c r="D6354" s="272" t="s">
        <v>13675</v>
      </c>
      <c r="E6354" s="273" t="s">
        <v>7087</v>
      </c>
      <c r="F6354" s="272" t="s">
        <v>7087</v>
      </c>
      <c r="G6354" s="272">
        <v>87537</v>
      </c>
      <c r="H6354" s="272" t="s">
        <v>13698</v>
      </c>
      <c r="I6354" s="272" t="s">
        <v>38</v>
      </c>
      <c r="J6354" s="272" t="s">
        <v>7147</v>
      </c>
      <c r="K6354" s="273">
        <v>82.96</v>
      </c>
      <c r="L6354" s="272" t="s">
        <v>7090</v>
      </c>
    </row>
    <row r="6355" spans="1:12">
      <c r="A6355" s="272" t="s">
        <v>13643</v>
      </c>
      <c r="B6355" s="272" t="s">
        <v>13644</v>
      </c>
      <c r="C6355" s="272" t="s">
        <v>13674</v>
      </c>
      <c r="D6355" s="272" t="s">
        <v>13675</v>
      </c>
      <c r="E6355" s="273" t="s">
        <v>7087</v>
      </c>
      <c r="F6355" s="272" t="s">
        <v>7087</v>
      </c>
      <c r="G6355" s="272">
        <v>87538</v>
      </c>
      <c r="H6355" s="272" t="s">
        <v>13699</v>
      </c>
      <c r="I6355" s="272" t="s">
        <v>38</v>
      </c>
      <c r="J6355" s="272" t="s">
        <v>7147</v>
      </c>
      <c r="K6355" s="273">
        <v>79.95</v>
      </c>
      <c r="L6355" s="272" t="s">
        <v>7090</v>
      </c>
    </row>
    <row r="6356" spans="1:12">
      <c r="A6356" s="272" t="s">
        <v>13643</v>
      </c>
      <c r="B6356" s="272" t="s">
        <v>13644</v>
      </c>
      <c r="C6356" s="272" t="s">
        <v>13674</v>
      </c>
      <c r="D6356" s="272" t="s">
        <v>13675</v>
      </c>
      <c r="E6356" s="273" t="s">
        <v>7087</v>
      </c>
      <c r="F6356" s="272" t="s">
        <v>7087</v>
      </c>
      <c r="G6356" s="272">
        <v>87539</v>
      </c>
      <c r="H6356" s="272" t="s">
        <v>13700</v>
      </c>
      <c r="I6356" s="272" t="s">
        <v>38</v>
      </c>
      <c r="J6356" s="272" t="s">
        <v>7147</v>
      </c>
      <c r="K6356" s="273">
        <v>65.819999999999993</v>
      </c>
      <c r="L6356" s="272" t="s">
        <v>7090</v>
      </c>
    </row>
    <row r="6357" spans="1:12">
      <c r="A6357" s="272" t="s">
        <v>13643</v>
      </c>
      <c r="B6357" s="272" t="s">
        <v>13644</v>
      </c>
      <c r="C6357" s="272" t="s">
        <v>13674</v>
      </c>
      <c r="D6357" s="272" t="s">
        <v>13675</v>
      </c>
      <c r="E6357" s="273" t="s">
        <v>7087</v>
      </c>
      <c r="F6357" s="272" t="s">
        <v>7087</v>
      </c>
      <c r="G6357" s="272">
        <v>87541</v>
      </c>
      <c r="H6357" s="272" t="s">
        <v>13701</v>
      </c>
      <c r="I6357" s="272" t="s">
        <v>38</v>
      </c>
      <c r="J6357" s="272" t="s">
        <v>7147</v>
      </c>
      <c r="K6357" s="273">
        <v>75.849999999999994</v>
      </c>
      <c r="L6357" s="272" t="s">
        <v>7090</v>
      </c>
    </row>
    <row r="6358" spans="1:12">
      <c r="A6358" s="272" t="s">
        <v>13643</v>
      </c>
      <c r="B6358" s="272" t="s">
        <v>13644</v>
      </c>
      <c r="C6358" s="272" t="s">
        <v>13674</v>
      </c>
      <c r="D6358" s="272" t="s">
        <v>13675</v>
      </c>
      <c r="E6358" s="273" t="s">
        <v>7087</v>
      </c>
      <c r="F6358" s="272" t="s">
        <v>7087</v>
      </c>
      <c r="G6358" s="272">
        <v>87543</v>
      </c>
      <c r="H6358" s="272" t="s">
        <v>13702</v>
      </c>
      <c r="I6358" s="272" t="s">
        <v>38</v>
      </c>
      <c r="J6358" s="272" t="s">
        <v>7147</v>
      </c>
      <c r="K6358" s="273">
        <v>24.81</v>
      </c>
      <c r="L6358" s="272" t="s">
        <v>7090</v>
      </c>
    </row>
    <row r="6359" spans="1:12">
      <c r="A6359" s="272" t="s">
        <v>13643</v>
      </c>
      <c r="B6359" s="272" t="s">
        <v>13644</v>
      </c>
      <c r="C6359" s="272" t="s">
        <v>13674</v>
      </c>
      <c r="D6359" s="272" t="s">
        <v>13675</v>
      </c>
      <c r="E6359" s="273" t="s">
        <v>7087</v>
      </c>
      <c r="F6359" s="272" t="s">
        <v>7087</v>
      </c>
      <c r="G6359" s="272">
        <v>87545</v>
      </c>
      <c r="H6359" s="272" t="s">
        <v>13703</v>
      </c>
      <c r="I6359" s="272" t="s">
        <v>38</v>
      </c>
      <c r="J6359" s="272" t="s">
        <v>7147</v>
      </c>
      <c r="K6359" s="273">
        <v>26.64</v>
      </c>
      <c r="L6359" s="272" t="s">
        <v>7090</v>
      </c>
    </row>
    <row r="6360" spans="1:12">
      <c r="A6360" s="272" t="s">
        <v>13643</v>
      </c>
      <c r="B6360" s="272" t="s">
        <v>13644</v>
      </c>
      <c r="C6360" s="272" t="s">
        <v>13674</v>
      </c>
      <c r="D6360" s="272" t="s">
        <v>13675</v>
      </c>
      <c r="E6360" s="273" t="s">
        <v>7087</v>
      </c>
      <c r="F6360" s="272" t="s">
        <v>7087</v>
      </c>
      <c r="G6360" s="272">
        <v>87546</v>
      </c>
      <c r="H6360" s="272" t="s">
        <v>13704</v>
      </c>
      <c r="I6360" s="272" t="s">
        <v>38</v>
      </c>
      <c r="J6360" s="272" t="s">
        <v>7147</v>
      </c>
      <c r="K6360" s="273">
        <v>29.3</v>
      </c>
      <c r="L6360" s="272" t="s">
        <v>7090</v>
      </c>
    </row>
    <row r="6361" spans="1:12">
      <c r="A6361" s="272" t="s">
        <v>13643</v>
      </c>
      <c r="B6361" s="272" t="s">
        <v>13644</v>
      </c>
      <c r="C6361" s="272" t="s">
        <v>13674</v>
      </c>
      <c r="D6361" s="272" t="s">
        <v>13675</v>
      </c>
      <c r="E6361" s="273" t="s">
        <v>7087</v>
      </c>
      <c r="F6361" s="272" t="s">
        <v>7087</v>
      </c>
      <c r="G6361" s="272">
        <v>87547</v>
      </c>
      <c r="H6361" s="272" t="s">
        <v>13705</v>
      </c>
      <c r="I6361" s="272" t="s">
        <v>38</v>
      </c>
      <c r="J6361" s="272" t="s">
        <v>7147</v>
      </c>
      <c r="K6361" s="273">
        <v>23.88</v>
      </c>
      <c r="L6361" s="272" t="s">
        <v>7090</v>
      </c>
    </row>
    <row r="6362" spans="1:12">
      <c r="A6362" s="272" t="s">
        <v>13643</v>
      </c>
      <c r="B6362" s="272" t="s">
        <v>13644</v>
      </c>
      <c r="C6362" s="272" t="s">
        <v>13674</v>
      </c>
      <c r="D6362" s="272" t="s">
        <v>13675</v>
      </c>
      <c r="E6362" s="273" t="s">
        <v>7087</v>
      </c>
      <c r="F6362" s="272" t="s">
        <v>7087</v>
      </c>
      <c r="G6362" s="272">
        <v>87548</v>
      </c>
      <c r="H6362" s="272" t="s">
        <v>13706</v>
      </c>
      <c r="I6362" s="272" t="s">
        <v>38</v>
      </c>
      <c r="J6362" s="272" t="s">
        <v>7147</v>
      </c>
      <c r="K6362" s="273">
        <v>26.54</v>
      </c>
      <c r="L6362" s="272" t="s">
        <v>7090</v>
      </c>
    </row>
    <row r="6363" spans="1:12">
      <c r="A6363" s="272" t="s">
        <v>13643</v>
      </c>
      <c r="B6363" s="272" t="s">
        <v>13644</v>
      </c>
      <c r="C6363" s="272" t="s">
        <v>13674</v>
      </c>
      <c r="D6363" s="272" t="s">
        <v>13675</v>
      </c>
      <c r="E6363" s="273" t="s">
        <v>7087</v>
      </c>
      <c r="F6363" s="272" t="s">
        <v>7087</v>
      </c>
      <c r="G6363" s="272">
        <v>87549</v>
      </c>
      <c r="H6363" s="272" t="s">
        <v>13707</v>
      </c>
      <c r="I6363" s="272" t="s">
        <v>38</v>
      </c>
      <c r="J6363" s="272" t="s">
        <v>7147</v>
      </c>
      <c r="K6363" s="273">
        <v>22.75</v>
      </c>
      <c r="L6363" s="272" t="s">
        <v>7090</v>
      </c>
    </row>
    <row r="6364" spans="1:12">
      <c r="A6364" s="272" t="s">
        <v>13643</v>
      </c>
      <c r="B6364" s="272" t="s">
        <v>13644</v>
      </c>
      <c r="C6364" s="272" t="s">
        <v>13674</v>
      </c>
      <c r="D6364" s="272" t="s">
        <v>13675</v>
      </c>
      <c r="E6364" s="273" t="s">
        <v>7087</v>
      </c>
      <c r="F6364" s="272" t="s">
        <v>7087</v>
      </c>
      <c r="G6364" s="272">
        <v>87550</v>
      </c>
      <c r="H6364" s="272" t="s">
        <v>13708</v>
      </c>
      <c r="I6364" s="272" t="s">
        <v>38</v>
      </c>
      <c r="J6364" s="272" t="s">
        <v>7147</v>
      </c>
      <c r="K6364" s="273">
        <v>25.41</v>
      </c>
      <c r="L6364" s="272" t="s">
        <v>7090</v>
      </c>
    </row>
    <row r="6365" spans="1:12">
      <c r="A6365" s="272" t="s">
        <v>13643</v>
      </c>
      <c r="B6365" s="272" t="s">
        <v>13644</v>
      </c>
      <c r="C6365" s="272" t="s">
        <v>13674</v>
      </c>
      <c r="D6365" s="272" t="s">
        <v>13675</v>
      </c>
      <c r="E6365" s="273" t="s">
        <v>7087</v>
      </c>
      <c r="F6365" s="272" t="s">
        <v>7087</v>
      </c>
      <c r="G6365" s="272">
        <v>87553</v>
      </c>
      <c r="H6365" s="272" t="s">
        <v>13709</v>
      </c>
      <c r="I6365" s="272" t="s">
        <v>38</v>
      </c>
      <c r="J6365" s="272" t="s">
        <v>7147</v>
      </c>
      <c r="K6365" s="273">
        <v>20.43</v>
      </c>
      <c r="L6365" s="272" t="s">
        <v>7090</v>
      </c>
    </row>
    <row r="6366" spans="1:12">
      <c r="A6366" s="272" t="s">
        <v>13643</v>
      </c>
      <c r="B6366" s="272" t="s">
        <v>13644</v>
      </c>
      <c r="C6366" s="272" t="s">
        <v>13674</v>
      </c>
      <c r="D6366" s="272" t="s">
        <v>13675</v>
      </c>
      <c r="E6366" s="273" t="s">
        <v>7087</v>
      </c>
      <c r="F6366" s="272" t="s">
        <v>7087</v>
      </c>
      <c r="G6366" s="272">
        <v>87554</v>
      </c>
      <c r="H6366" s="272" t="s">
        <v>13710</v>
      </c>
      <c r="I6366" s="272" t="s">
        <v>38</v>
      </c>
      <c r="J6366" s="272" t="s">
        <v>7147</v>
      </c>
      <c r="K6366" s="273">
        <v>23.09</v>
      </c>
      <c r="L6366" s="272" t="s">
        <v>7090</v>
      </c>
    </row>
    <row r="6367" spans="1:12">
      <c r="A6367" s="272" t="s">
        <v>13643</v>
      </c>
      <c r="B6367" s="272" t="s">
        <v>13644</v>
      </c>
      <c r="C6367" s="272" t="s">
        <v>13674</v>
      </c>
      <c r="D6367" s="272" t="s">
        <v>13675</v>
      </c>
      <c r="E6367" s="273" t="s">
        <v>7087</v>
      </c>
      <c r="F6367" s="272" t="s">
        <v>7087</v>
      </c>
      <c r="G6367" s="272">
        <v>87555</v>
      </c>
      <c r="H6367" s="272" t="s">
        <v>13711</v>
      </c>
      <c r="I6367" s="272" t="s">
        <v>38</v>
      </c>
      <c r="J6367" s="272" t="s">
        <v>7147</v>
      </c>
      <c r="K6367" s="273">
        <v>50.11</v>
      </c>
      <c r="L6367" s="272" t="s">
        <v>7090</v>
      </c>
    </row>
    <row r="6368" spans="1:12">
      <c r="A6368" s="272" t="s">
        <v>13643</v>
      </c>
      <c r="B6368" s="272" t="s">
        <v>13644</v>
      </c>
      <c r="C6368" s="272" t="s">
        <v>13674</v>
      </c>
      <c r="D6368" s="272" t="s">
        <v>13675</v>
      </c>
      <c r="E6368" s="273" t="s">
        <v>7087</v>
      </c>
      <c r="F6368" s="272" t="s">
        <v>7087</v>
      </c>
      <c r="G6368" s="272">
        <v>87556</v>
      </c>
      <c r="H6368" s="272" t="s">
        <v>13712</v>
      </c>
      <c r="I6368" s="272" t="s">
        <v>38</v>
      </c>
      <c r="J6368" s="272" t="s">
        <v>7147</v>
      </c>
      <c r="K6368" s="273">
        <v>47.12</v>
      </c>
      <c r="L6368" s="272" t="s">
        <v>7090</v>
      </c>
    </row>
    <row r="6369" spans="1:12">
      <c r="A6369" s="272" t="s">
        <v>13643</v>
      </c>
      <c r="B6369" s="272" t="s">
        <v>13644</v>
      </c>
      <c r="C6369" s="272" t="s">
        <v>13674</v>
      </c>
      <c r="D6369" s="272" t="s">
        <v>13675</v>
      </c>
      <c r="E6369" s="273" t="s">
        <v>7087</v>
      </c>
      <c r="F6369" s="272" t="s">
        <v>7087</v>
      </c>
      <c r="G6369" s="272">
        <v>87557</v>
      </c>
      <c r="H6369" s="272" t="s">
        <v>13713</v>
      </c>
      <c r="I6369" s="272" t="s">
        <v>38</v>
      </c>
      <c r="J6369" s="272" t="s">
        <v>7147</v>
      </c>
      <c r="K6369" s="273">
        <v>43.32</v>
      </c>
      <c r="L6369" s="272" t="s">
        <v>7090</v>
      </c>
    </row>
    <row r="6370" spans="1:12">
      <c r="A6370" s="272" t="s">
        <v>13643</v>
      </c>
      <c r="B6370" s="272" t="s">
        <v>13644</v>
      </c>
      <c r="C6370" s="272" t="s">
        <v>13674</v>
      </c>
      <c r="D6370" s="272" t="s">
        <v>13675</v>
      </c>
      <c r="E6370" s="273" t="s">
        <v>7087</v>
      </c>
      <c r="F6370" s="272" t="s">
        <v>7087</v>
      </c>
      <c r="G6370" s="272">
        <v>87559</v>
      </c>
      <c r="H6370" s="272" t="s">
        <v>13714</v>
      </c>
      <c r="I6370" s="272" t="s">
        <v>38</v>
      </c>
      <c r="J6370" s="272" t="s">
        <v>7147</v>
      </c>
      <c r="K6370" s="273">
        <v>43</v>
      </c>
      <c r="L6370" s="272" t="s">
        <v>7090</v>
      </c>
    </row>
    <row r="6371" spans="1:12">
      <c r="A6371" s="272" t="s">
        <v>13643</v>
      </c>
      <c r="B6371" s="272" t="s">
        <v>13644</v>
      </c>
      <c r="C6371" s="272" t="s">
        <v>13674</v>
      </c>
      <c r="D6371" s="272" t="s">
        <v>13675</v>
      </c>
      <c r="E6371" s="273" t="s">
        <v>7087</v>
      </c>
      <c r="F6371" s="272" t="s">
        <v>7087</v>
      </c>
      <c r="G6371" s="272">
        <v>87561</v>
      </c>
      <c r="H6371" s="272" t="s">
        <v>13715</v>
      </c>
      <c r="I6371" s="272" t="s">
        <v>38</v>
      </c>
      <c r="J6371" s="272" t="s">
        <v>7147</v>
      </c>
      <c r="K6371" s="273">
        <v>42.82</v>
      </c>
      <c r="L6371" s="272" t="s">
        <v>7090</v>
      </c>
    </row>
    <row r="6372" spans="1:12">
      <c r="A6372" s="272" t="s">
        <v>13643</v>
      </c>
      <c r="B6372" s="272" t="s">
        <v>13644</v>
      </c>
      <c r="C6372" s="272" t="s">
        <v>13674</v>
      </c>
      <c r="D6372" s="272" t="s">
        <v>13675</v>
      </c>
      <c r="E6372" s="273" t="s">
        <v>7087</v>
      </c>
      <c r="F6372" s="272" t="s">
        <v>7087</v>
      </c>
      <c r="G6372" s="272">
        <v>87775</v>
      </c>
      <c r="H6372" s="272" t="s">
        <v>13716</v>
      </c>
      <c r="I6372" s="272" t="s">
        <v>38</v>
      </c>
      <c r="J6372" s="272" t="s">
        <v>7147</v>
      </c>
      <c r="K6372" s="273">
        <v>50.99</v>
      </c>
      <c r="L6372" s="272" t="s">
        <v>7090</v>
      </c>
    </row>
    <row r="6373" spans="1:12">
      <c r="A6373" s="272" t="s">
        <v>13643</v>
      </c>
      <c r="B6373" s="272" t="s">
        <v>13644</v>
      </c>
      <c r="C6373" s="272" t="s">
        <v>13674</v>
      </c>
      <c r="D6373" s="272" t="s">
        <v>13675</v>
      </c>
      <c r="E6373" s="273" t="s">
        <v>7087</v>
      </c>
      <c r="F6373" s="272" t="s">
        <v>7087</v>
      </c>
      <c r="G6373" s="272">
        <v>87777</v>
      </c>
      <c r="H6373" s="272" t="s">
        <v>13717</v>
      </c>
      <c r="I6373" s="272" t="s">
        <v>38</v>
      </c>
      <c r="J6373" s="272" t="s">
        <v>7147</v>
      </c>
      <c r="K6373" s="273">
        <v>55.29</v>
      </c>
      <c r="L6373" s="272" t="s">
        <v>7090</v>
      </c>
    </row>
    <row r="6374" spans="1:12">
      <c r="A6374" s="272" t="s">
        <v>13643</v>
      </c>
      <c r="B6374" s="272" t="s">
        <v>13644</v>
      </c>
      <c r="C6374" s="272" t="s">
        <v>13674</v>
      </c>
      <c r="D6374" s="272" t="s">
        <v>13675</v>
      </c>
      <c r="E6374" s="273" t="s">
        <v>7087</v>
      </c>
      <c r="F6374" s="272" t="s">
        <v>7087</v>
      </c>
      <c r="G6374" s="272">
        <v>87778</v>
      </c>
      <c r="H6374" s="272" t="s">
        <v>13718</v>
      </c>
      <c r="I6374" s="272" t="s">
        <v>38</v>
      </c>
      <c r="J6374" s="272" t="s">
        <v>7147</v>
      </c>
      <c r="K6374" s="273">
        <v>87.93</v>
      </c>
      <c r="L6374" s="272" t="s">
        <v>7090</v>
      </c>
    </row>
    <row r="6375" spans="1:12">
      <c r="A6375" s="272" t="s">
        <v>13643</v>
      </c>
      <c r="B6375" s="272" t="s">
        <v>13644</v>
      </c>
      <c r="C6375" s="272" t="s">
        <v>13674</v>
      </c>
      <c r="D6375" s="272" t="s">
        <v>13675</v>
      </c>
      <c r="E6375" s="273" t="s">
        <v>7087</v>
      </c>
      <c r="F6375" s="272" t="s">
        <v>7087</v>
      </c>
      <c r="G6375" s="272">
        <v>87779</v>
      </c>
      <c r="H6375" s="272" t="s">
        <v>13719</v>
      </c>
      <c r="I6375" s="272" t="s">
        <v>38</v>
      </c>
      <c r="J6375" s="272" t="s">
        <v>7147</v>
      </c>
      <c r="K6375" s="273">
        <v>65.430000000000007</v>
      </c>
      <c r="L6375" s="272" t="s">
        <v>7090</v>
      </c>
    </row>
    <row r="6376" spans="1:12">
      <c r="A6376" s="272" t="s">
        <v>13643</v>
      </c>
      <c r="B6376" s="272" t="s">
        <v>13644</v>
      </c>
      <c r="C6376" s="272" t="s">
        <v>13674</v>
      </c>
      <c r="D6376" s="272" t="s">
        <v>13675</v>
      </c>
      <c r="E6376" s="273" t="s">
        <v>7087</v>
      </c>
      <c r="F6376" s="272" t="s">
        <v>7087</v>
      </c>
      <c r="G6376" s="272">
        <v>87781</v>
      </c>
      <c r="H6376" s="272" t="s">
        <v>13720</v>
      </c>
      <c r="I6376" s="272" t="s">
        <v>38</v>
      </c>
      <c r="J6376" s="272" t="s">
        <v>7147</v>
      </c>
      <c r="K6376" s="273">
        <v>71.19</v>
      </c>
      <c r="L6376" s="272" t="s">
        <v>7090</v>
      </c>
    </row>
    <row r="6377" spans="1:12">
      <c r="A6377" s="272" t="s">
        <v>13643</v>
      </c>
      <c r="B6377" s="272" t="s">
        <v>13644</v>
      </c>
      <c r="C6377" s="272" t="s">
        <v>13674</v>
      </c>
      <c r="D6377" s="272" t="s">
        <v>13675</v>
      </c>
      <c r="E6377" s="273" t="s">
        <v>7087</v>
      </c>
      <c r="F6377" s="272" t="s">
        <v>7087</v>
      </c>
      <c r="G6377" s="272">
        <v>87783</v>
      </c>
      <c r="H6377" s="272" t="s">
        <v>13721</v>
      </c>
      <c r="I6377" s="272" t="s">
        <v>38</v>
      </c>
      <c r="J6377" s="272" t="s">
        <v>7147</v>
      </c>
      <c r="K6377" s="273">
        <v>115.19</v>
      </c>
      <c r="L6377" s="272" t="s">
        <v>7090</v>
      </c>
    </row>
    <row r="6378" spans="1:12">
      <c r="A6378" s="272" t="s">
        <v>13643</v>
      </c>
      <c r="B6378" s="272" t="s">
        <v>13644</v>
      </c>
      <c r="C6378" s="272" t="s">
        <v>13674</v>
      </c>
      <c r="D6378" s="272" t="s">
        <v>13675</v>
      </c>
      <c r="E6378" s="273" t="s">
        <v>7087</v>
      </c>
      <c r="F6378" s="272" t="s">
        <v>7087</v>
      </c>
      <c r="G6378" s="272">
        <v>87784</v>
      </c>
      <c r="H6378" s="272" t="s">
        <v>13722</v>
      </c>
      <c r="I6378" s="272" t="s">
        <v>38</v>
      </c>
      <c r="J6378" s="272" t="s">
        <v>7147</v>
      </c>
      <c r="K6378" s="273">
        <v>71.3</v>
      </c>
      <c r="L6378" s="272" t="s">
        <v>7090</v>
      </c>
    </row>
    <row r="6379" spans="1:12">
      <c r="A6379" s="272" t="s">
        <v>13643</v>
      </c>
      <c r="B6379" s="272" t="s">
        <v>13644</v>
      </c>
      <c r="C6379" s="272" t="s">
        <v>13674</v>
      </c>
      <c r="D6379" s="272" t="s">
        <v>13675</v>
      </c>
      <c r="E6379" s="273" t="s">
        <v>7087</v>
      </c>
      <c r="F6379" s="272" t="s">
        <v>7087</v>
      </c>
      <c r="G6379" s="272">
        <v>87786</v>
      </c>
      <c r="H6379" s="272" t="s">
        <v>13723</v>
      </c>
      <c r="I6379" s="272" t="s">
        <v>38</v>
      </c>
      <c r="J6379" s="272" t="s">
        <v>7147</v>
      </c>
      <c r="K6379" s="273">
        <v>78.52</v>
      </c>
      <c r="L6379" s="272" t="s">
        <v>7090</v>
      </c>
    </row>
    <row r="6380" spans="1:12">
      <c r="A6380" s="272" t="s">
        <v>13643</v>
      </c>
      <c r="B6380" s="272" t="s">
        <v>13644</v>
      </c>
      <c r="C6380" s="272" t="s">
        <v>13674</v>
      </c>
      <c r="D6380" s="272" t="s">
        <v>13675</v>
      </c>
      <c r="E6380" s="273" t="s">
        <v>7087</v>
      </c>
      <c r="F6380" s="272" t="s">
        <v>7087</v>
      </c>
      <c r="G6380" s="272">
        <v>87787</v>
      </c>
      <c r="H6380" s="272" t="s">
        <v>13724</v>
      </c>
      <c r="I6380" s="272" t="s">
        <v>38</v>
      </c>
      <c r="J6380" s="272" t="s">
        <v>7147</v>
      </c>
      <c r="K6380" s="273">
        <v>134.6</v>
      </c>
      <c r="L6380" s="272" t="s">
        <v>7090</v>
      </c>
    </row>
    <row r="6381" spans="1:12">
      <c r="A6381" s="272" t="s">
        <v>13643</v>
      </c>
      <c r="B6381" s="272" t="s">
        <v>13644</v>
      </c>
      <c r="C6381" s="272" t="s">
        <v>13674</v>
      </c>
      <c r="D6381" s="272" t="s">
        <v>13675</v>
      </c>
      <c r="E6381" s="273" t="s">
        <v>7087</v>
      </c>
      <c r="F6381" s="272" t="s">
        <v>7087</v>
      </c>
      <c r="G6381" s="272">
        <v>87788</v>
      </c>
      <c r="H6381" s="272" t="s">
        <v>13725</v>
      </c>
      <c r="I6381" s="272" t="s">
        <v>38</v>
      </c>
      <c r="J6381" s="272" t="s">
        <v>7147</v>
      </c>
      <c r="K6381" s="273">
        <v>83.95</v>
      </c>
      <c r="L6381" s="272" t="s">
        <v>7090</v>
      </c>
    </row>
    <row r="6382" spans="1:12">
      <c r="A6382" s="272" t="s">
        <v>13643</v>
      </c>
      <c r="B6382" s="272" t="s">
        <v>13644</v>
      </c>
      <c r="C6382" s="272" t="s">
        <v>13674</v>
      </c>
      <c r="D6382" s="272" t="s">
        <v>13675</v>
      </c>
      <c r="E6382" s="273" t="s">
        <v>7087</v>
      </c>
      <c r="F6382" s="272" t="s">
        <v>7087</v>
      </c>
      <c r="G6382" s="272">
        <v>87790</v>
      </c>
      <c r="H6382" s="272" t="s">
        <v>13726</v>
      </c>
      <c r="I6382" s="272" t="s">
        <v>38</v>
      </c>
      <c r="J6382" s="272" t="s">
        <v>7147</v>
      </c>
      <c r="K6382" s="273">
        <v>91.9</v>
      </c>
      <c r="L6382" s="272" t="s">
        <v>7090</v>
      </c>
    </row>
    <row r="6383" spans="1:12">
      <c r="A6383" s="272" t="s">
        <v>13643</v>
      </c>
      <c r="B6383" s="272" t="s">
        <v>13644</v>
      </c>
      <c r="C6383" s="272" t="s">
        <v>13674</v>
      </c>
      <c r="D6383" s="272" t="s">
        <v>13675</v>
      </c>
      <c r="E6383" s="273" t="s">
        <v>7087</v>
      </c>
      <c r="F6383" s="272" t="s">
        <v>7087</v>
      </c>
      <c r="G6383" s="272">
        <v>87791</v>
      </c>
      <c r="H6383" s="272" t="s">
        <v>13727</v>
      </c>
      <c r="I6383" s="272" t="s">
        <v>38</v>
      </c>
      <c r="J6383" s="272" t="s">
        <v>7147</v>
      </c>
      <c r="K6383" s="273">
        <v>148.22999999999999</v>
      </c>
      <c r="L6383" s="272" t="s">
        <v>7090</v>
      </c>
    </row>
    <row r="6384" spans="1:12">
      <c r="A6384" s="272" t="s">
        <v>13643</v>
      </c>
      <c r="B6384" s="272" t="s">
        <v>13644</v>
      </c>
      <c r="C6384" s="272" t="s">
        <v>13674</v>
      </c>
      <c r="D6384" s="272" t="s">
        <v>13675</v>
      </c>
      <c r="E6384" s="273" t="s">
        <v>7087</v>
      </c>
      <c r="F6384" s="272" t="s">
        <v>7087</v>
      </c>
      <c r="G6384" s="272">
        <v>87792</v>
      </c>
      <c r="H6384" s="272" t="s">
        <v>13728</v>
      </c>
      <c r="I6384" s="272" t="s">
        <v>38</v>
      </c>
      <c r="J6384" s="272" t="s">
        <v>7147</v>
      </c>
      <c r="K6384" s="273">
        <v>38.08</v>
      </c>
      <c r="L6384" s="272" t="s">
        <v>7090</v>
      </c>
    </row>
    <row r="6385" spans="1:12">
      <c r="A6385" s="272" t="s">
        <v>13643</v>
      </c>
      <c r="B6385" s="272" t="s">
        <v>13644</v>
      </c>
      <c r="C6385" s="272" t="s">
        <v>13674</v>
      </c>
      <c r="D6385" s="272" t="s">
        <v>13675</v>
      </c>
      <c r="E6385" s="273" t="s">
        <v>7087</v>
      </c>
      <c r="F6385" s="272" t="s">
        <v>7087</v>
      </c>
      <c r="G6385" s="272">
        <v>87794</v>
      </c>
      <c r="H6385" s="272" t="s">
        <v>13729</v>
      </c>
      <c r="I6385" s="272" t="s">
        <v>38</v>
      </c>
      <c r="J6385" s="272" t="s">
        <v>7147</v>
      </c>
      <c r="K6385" s="273">
        <v>42.09</v>
      </c>
      <c r="L6385" s="272" t="s">
        <v>7090</v>
      </c>
    </row>
    <row r="6386" spans="1:12">
      <c r="A6386" s="272" t="s">
        <v>13643</v>
      </c>
      <c r="B6386" s="272" t="s">
        <v>13644</v>
      </c>
      <c r="C6386" s="272" t="s">
        <v>13674</v>
      </c>
      <c r="D6386" s="272" t="s">
        <v>13675</v>
      </c>
      <c r="E6386" s="273" t="s">
        <v>7087</v>
      </c>
      <c r="F6386" s="272" t="s">
        <v>7087</v>
      </c>
      <c r="G6386" s="272">
        <v>87795</v>
      </c>
      <c r="H6386" s="272" t="s">
        <v>13730</v>
      </c>
      <c r="I6386" s="272" t="s">
        <v>38</v>
      </c>
      <c r="J6386" s="272" t="s">
        <v>7147</v>
      </c>
      <c r="K6386" s="273">
        <v>73.5</v>
      </c>
      <c r="L6386" s="272" t="s">
        <v>7090</v>
      </c>
    </row>
    <row r="6387" spans="1:12">
      <c r="A6387" s="272" t="s">
        <v>13643</v>
      </c>
      <c r="B6387" s="272" t="s">
        <v>13644</v>
      </c>
      <c r="C6387" s="272" t="s">
        <v>13674</v>
      </c>
      <c r="D6387" s="272" t="s">
        <v>13675</v>
      </c>
      <c r="E6387" s="273" t="s">
        <v>7087</v>
      </c>
      <c r="F6387" s="272" t="s">
        <v>7087</v>
      </c>
      <c r="G6387" s="272">
        <v>87797</v>
      </c>
      <c r="H6387" s="272" t="s">
        <v>13731</v>
      </c>
      <c r="I6387" s="272" t="s">
        <v>38</v>
      </c>
      <c r="J6387" s="272" t="s">
        <v>7147</v>
      </c>
      <c r="K6387" s="273">
        <v>52.19</v>
      </c>
      <c r="L6387" s="272" t="s">
        <v>7090</v>
      </c>
    </row>
    <row r="6388" spans="1:12">
      <c r="A6388" s="272" t="s">
        <v>13643</v>
      </c>
      <c r="B6388" s="272" t="s">
        <v>13644</v>
      </c>
      <c r="C6388" s="272" t="s">
        <v>13674</v>
      </c>
      <c r="D6388" s="272" t="s">
        <v>13675</v>
      </c>
      <c r="E6388" s="273" t="s">
        <v>7087</v>
      </c>
      <c r="F6388" s="272" t="s">
        <v>7087</v>
      </c>
      <c r="G6388" s="272">
        <v>87799</v>
      </c>
      <c r="H6388" s="272" t="s">
        <v>13732</v>
      </c>
      <c r="I6388" s="272" t="s">
        <v>38</v>
      </c>
      <c r="J6388" s="272" t="s">
        <v>7147</v>
      </c>
      <c r="K6388" s="273">
        <v>57.56</v>
      </c>
      <c r="L6388" s="272" t="s">
        <v>7090</v>
      </c>
    </row>
    <row r="6389" spans="1:12">
      <c r="A6389" s="272" t="s">
        <v>13643</v>
      </c>
      <c r="B6389" s="272" t="s">
        <v>13644</v>
      </c>
      <c r="C6389" s="272" t="s">
        <v>13674</v>
      </c>
      <c r="D6389" s="272" t="s">
        <v>13675</v>
      </c>
      <c r="E6389" s="273" t="s">
        <v>7087</v>
      </c>
      <c r="F6389" s="272" t="s">
        <v>7087</v>
      </c>
      <c r="G6389" s="272">
        <v>87800</v>
      </c>
      <c r="H6389" s="272" t="s">
        <v>13733</v>
      </c>
      <c r="I6389" s="272" t="s">
        <v>38</v>
      </c>
      <c r="J6389" s="272" t="s">
        <v>7147</v>
      </c>
      <c r="K6389" s="273">
        <v>99.44</v>
      </c>
      <c r="L6389" s="272" t="s">
        <v>7090</v>
      </c>
    </row>
    <row r="6390" spans="1:12">
      <c r="A6390" s="272" t="s">
        <v>13643</v>
      </c>
      <c r="B6390" s="272" t="s">
        <v>13644</v>
      </c>
      <c r="C6390" s="272" t="s">
        <v>13674</v>
      </c>
      <c r="D6390" s="272" t="s">
        <v>13675</v>
      </c>
      <c r="E6390" s="273" t="s">
        <v>7087</v>
      </c>
      <c r="F6390" s="272" t="s">
        <v>7087</v>
      </c>
      <c r="G6390" s="272">
        <v>87801</v>
      </c>
      <c r="H6390" s="272" t="s">
        <v>13734</v>
      </c>
      <c r="I6390" s="272" t="s">
        <v>38</v>
      </c>
      <c r="J6390" s="272" t="s">
        <v>7147</v>
      </c>
      <c r="K6390" s="273">
        <v>57.67</v>
      </c>
      <c r="L6390" s="272" t="s">
        <v>7090</v>
      </c>
    </row>
    <row r="6391" spans="1:12">
      <c r="A6391" s="272" t="s">
        <v>13643</v>
      </c>
      <c r="B6391" s="272" t="s">
        <v>13644</v>
      </c>
      <c r="C6391" s="272" t="s">
        <v>13674</v>
      </c>
      <c r="D6391" s="272" t="s">
        <v>13675</v>
      </c>
      <c r="E6391" s="273" t="s">
        <v>7087</v>
      </c>
      <c r="F6391" s="272" t="s">
        <v>7087</v>
      </c>
      <c r="G6391" s="272">
        <v>87803</v>
      </c>
      <c r="H6391" s="272" t="s">
        <v>13735</v>
      </c>
      <c r="I6391" s="272" t="s">
        <v>38</v>
      </c>
      <c r="J6391" s="272" t="s">
        <v>7147</v>
      </c>
      <c r="K6391" s="273">
        <v>64.41</v>
      </c>
      <c r="L6391" s="272" t="s">
        <v>7090</v>
      </c>
    </row>
    <row r="6392" spans="1:12">
      <c r="A6392" s="272" t="s">
        <v>13643</v>
      </c>
      <c r="B6392" s="272" t="s">
        <v>13644</v>
      </c>
      <c r="C6392" s="272" t="s">
        <v>13674</v>
      </c>
      <c r="D6392" s="272" t="s">
        <v>13675</v>
      </c>
      <c r="E6392" s="273" t="s">
        <v>7087</v>
      </c>
      <c r="F6392" s="272" t="s">
        <v>7087</v>
      </c>
      <c r="G6392" s="272">
        <v>87804</v>
      </c>
      <c r="H6392" s="272" t="s">
        <v>13736</v>
      </c>
      <c r="I6392" s="272" t="s">
        <v>38</v>
      </c>
      <c r="J6392" s="272" t="s">
        <v>7147</v>
      </c>
      <c r="K6392" s="273">
        <v>117.58</v>
      </c>
      <c r="L6392" s="272" t="s">
        <v>7090</v>
      </c>
    </row>
    <row r="6393" spans="1:12">
      <c r="A6393" s="272" t="s">
        <v>13643</v>
      </c>
      <c r="B6393" s="272" t="s">
        <v>13644</v>
      </c>
      <c r="C6393" s="272" t="s">
        <v>13674</v>
      </c>
      <c r="D6393" s="272" t="s">
        <v>13675</v>
      </c>
      <c r="E6393" s="273" t="s">
        <v>7087</v>
      </c>
      <c r="F6393" s="272" t="s">
        <v>7087</v>
      </c>
      <c r="G6393" s="272">
        <v>87805</v>
      </c>
      <c r="H6393" s="272" t="s">
        <v>13737</v>
      </c>
      <c r="I6393" s="272" t="s">
        <v>38</v>
      </c>
      <c r="J6393" s="272" t="s">
        <v>7147</v>
      </c>
      <c r="K6393" s="273">
        <v>62.9</v>
      </c>
      <c r="L6393" s="272" t="s">
        <v>7090</v>
      </c>
    </row>
    <row r="6394" spans="1:12">
      <c r="A6394" s="272" t="s">
        <v>13643</v>
      </c>
      <c r="B6394" s="272" t="s">
        <v>13644</v>
      </c>
      <c r="C6394" s="272" t="s">
        <v>13674</v>
      </c>
      <c r="D6394" s="272" t="s">
        <v>13675</v>
      </c>
      <c r="E6394" s="273" t="s">
        <v>7087</v>
      </c>
      <c r="F6394" s="272" t="s">
        <v>7087</v>
      </c>
      <c r="G6394" s="272">
        <v>87807</v>
      </c>
      <c r="H6394" s="272" t="s">
        <v>13738</v>
      </c>
      <c r="I6394" s="272" t="s">
        <v>38</v>
      </c>
      <c r="J6394" s="272" t="s">
        <v>7147</v>
      </c>
      <c r="K6394" s="273">
        <v>70.319999999999993</v>
      </c>
      <c r="L6394" s="272" t="s">
        <v>7090</v>
      </c>
    </row>
    <row r="6395" spans="1:12">
      <c r="A6395" s="272" t="s">
        <v>13643</v>
      </c>
      <c r="B6395" s="272" t="s">
        <v>13644</v>
      </c>
      <c r="C6395" s="272" t="s">
        <v>13674</v>
      </c>
      <c r="D6395" s="272" t="s">
        <v>13675</v>
      </c>
      <c r="E6395" s="273" t="s">
        <v>7087</v>
      </c>
      <c r="F6395" s="272" t="s">
        <v>7087</v>
      </c>
      <c r="G6395" s="272">
        <v>87808</v>
      </c>
      <c r="H6395" s="272" t="s">
        <v>13739</v>
      </c>
      <c r="I6395" s="272" t="s">
        <v>38</v>
      </c>
      <c r="J6395" s="272" t="s">
        <v>7147</v>
      </c>
      <c r="K6395" s="273">
        <v>126.02</v>
      </c>
      <c r="L6395" s="272" t="s">
        <v>7090</v>
      </c>
    </row>
    <row r="6396" spans="1:12">
      <c r="A6396" s="272" t="s">
        <v>13643</v>
      </c>
      <c r="B6396" s="272" t="s">
        <v>13644</v>
      </c>
      <c r="C6396" s="272" t="s">
        <v>13674</v>
      </c>
      <c r="D6396" s="272" t="s">
        <v>13675</v>
      </c>
      <c r="E6396" s="273" t="s">
        <v>7087</v>
      </c>
      <c r="F6396" s="272" t="s">
        <v>7087</v>
      </c>
      <c r="G6396" s="272">
        <v>87809</v>
      </c>
      <c r="H6396" s="272" t="s">
        <v>13740</v>
      </c>
      <c r="I6396" s="272" t="s">
        <v>38</v>
      </c>
      <c r="J6396" s="272" t="s">
        <v>7147</v>
      </c>
      <c r="K6396" s="273">
        <v>70.92</v>
      </c>
      <c r="L6396" s="272" t="s">
        <v>7090</v>
      </c>
    </row>
    <row r="6397" spans="1:12">
      <c r="A6397" s="272" t="s">
        <v>13643</v>
      </c>
      <c r="B6397" s="272" t="s">
        <v>13644</v>
      </c>
      <c r="C6397" s="272" t="s">
        <v>13674</v>
      </c>
      <c r="D6397" s="272" t="s">
        <v>13675</v>
      </c>
      <c r="E6397" s="273" t="s">
        <v>7087</v>
      </c>
      <c r="F6397" s="272" t="s">
        <v>7087</v>
      </c>
      <c r="G6397" s="272">
        <v>87811</v>
      </c>
      <c r="H6397" s="272" t="s">
        <v>13741</v>
      </c>
      <c r="I6397" s="272" t="s">
        <v>38</v>
      </c>
      <c r="J6397" s="272" t="s">
        <v>7147</v>
      </c>
      <c r="K6397" s="273">
        <v>74.930000000000007</v>
      </c>
      <c r="L6397" s="272" t="s">
        <v>7090</v>
      </c>
    </row>
    <row r="6398" spans="1:12">
      <c r="A6398" s="272" t="s">
        <v>13643</v>
      </c>
      <c r="B6398" s="272" t="s">
        <v>13644</v>
      </c>
      <c r="C6398" s="272" t="s">
        <v>13674</v>
      </c>
      <c r="D6398" s="272" t="s">
        <v>13675</v>
      </c>
      <c r="E6398" s="273" t="s">
        <v>7087</v>
      </c>
      <c r="F6398" s="272" t="s">
        <v>7087</v>
      </c>
      <c r="G6398" s="272">
        <v>87812</v>
      </c>
      <c r="H6398" s="272" t="s">
        <v>13742</v>
      </c>
      <c r="I6398" s="272" t="s">
        <v>38</v>
      </c>
      <c r="J6398" s="272" t="s">
        <v>7147</v>
      </c>
      <c r="K6398" s="273">
        <v>102.98</v>
      </c>
      <c r="L6398" s="272" t="s">
        <v>7090</v>
      </c>
    </row>
    <row r="6399" spans="1:12">
      <c r="A6399" s="272" t="s">
        <v>13643</v>
      </c>
      <c r="B6399" s="272" t="s">
        <v>13644</v>
      </c>
      <c r="C6399" s="272" t="s">
        <v>13674</v>
      </c>
      <c r="D6399" s="272" t="s">
        <v>13675</v>
      </c>
      <c r="E6399" s="273" t="s">
        <v>7087</v>
      </c>
      <c r="F6399" s="272" t="s">
        <v>7087</v>
      </c>
      <c r="G6399" s="272">
        <v>87813</v>
      </c>
      <c r="H6399" s="272" t="s">
        <v>13743</v>
      </c>
      <c r="I6399" s="272" t="s">
        <v>38</v>
      </c>
      <c r="J6399" s="272" t="s">
        <v>7147</v>
      </c>
      <c r="K6399" s="273">
        <v>85.02</v>
      </c>
      <c r="L6399" s="272" t="s">
        <v>7090</v>
      </c>
    </row>
    <row r="6400" spans="1:12">
      <c r="A6400" s="272" t="s">
        <v>13643</v>
      </c>
      <c r="B6400" s="272" t="s">
        <v>13644</v>
      </c>
      <c r="C6400" s="272" t="s">
        <v>13674</v>
      </c>
      <c r="D6400" s="272" t="s">
        <v>13675</v>
      </c>
      <c r="E6400" s="273" t="s">
        <v>7087</v>
      </c>
      <c r="F6400" s="272" t="s">
        <v>7087</v>
      </c>
      <c r="G6400" s="272">
        <v>87815</v>
      </c>
      <c r="H6400" s="272" t="s">
        <v>13744</v>
      </c>
      <c r="I6400" s="272" t="s">
        <v>38</v>
      </c>
      <c r="J6400" s="272" t="s">
        <v>7147</v>
      </c>
      <c r="K6400" s="273">
        <v>90.39</v>
      </c>
      <c r="L6400" s="272" t="s">
        <v>7090</v>
      </c>
    </row>
    <row r="6401" spans="1:12">
      <c r="A6401" s="272" t="s">
        <v>13643</v>
      </c>
      <c r="B6401" s="272" t="s">
        <v>13644</v>
      </c>
      <c r="C6401" s="272" t="s">
        <v>13674</v>
      </c>
      <c r="D6401" s="272" t="s">
        <v>13675</v>
      </c>
      <c r="E6401" s="273" t="s">
        <v>7087</v>
      </c>
      <c r="F6401" s="272" t="s">
        <v>7087</v>
      </c>
      <c r="G6401" s="272">
        <v>87816</v>
      </c>
      <c r="H6401" s="272" t="s">
        <v>13745</v>
      </c>
      <c r="I6401" s="272" t="s">
        <v>38</v>
      </c>
      <c r="J6401" s="272" t="s">
        <v>7147</v>
      </c>
      <c r="K6401" s="273">
        <v>128.97999999999999</v>
      </c>
      <c r="L6401" s="272" t="s">
        <v>7090</v>
      </c>
    </row>
    <row r="6402" spans="1:12">
      <c r="A6402" s="272" t="s">
        <v>13643</v>
      </c>
      <c r="B6402" s="272" t="s">
        <v>13644</v>
      </c>
      <c r="C6402" s="272" t="s">
        <v>13674</v>
      </c>
      <c r="D6402" s="272" t="s">
        <v>13675</v>
      </c>
      <c r="E6402" s="273" t="s">
        <v>7087</v>
      </c>
      <c r="F6402" s="272" t="s">
        <v>7087</v>
      </c>
      <c r="G6402" s="272">
        <v>87817</v>
      </c>
      <c r="H6402" s="272" t="s">
        <v>13746</v>
      </c>
      <c r="I6402" s="272" t="s">
        <v>38</v>
      </c>
      <c r="J6402" s="272" t="s">
        <v>7147</v>
      </c>
      <c r="K6402" s="273">
        <v>90.5</v>
      </c>
      <c r="L6402" s="272" t="s">
        <v>7090</v>
      </c>
    </row>
    <row r="6403" spans="1:12">
      <c r="A6403" s="272" t="s">
        <v>13643</v>
      </c>
      <c r="B6403" s="272" t="s">
        <v>13644</v>
      </c>
      <c r="C6403" s="272" t="s">
        <v>13674</v>
      </c>
      <c r="D6403" s="272" t="s">
        <v>13675</v>
      </c>
      <c r="E6403" s="273" t="s">
        <v>7087</v>
      </c>
      <c r="F6403" s="272" t="s">
        <v>7087</v>
      </c>
      <c r="G6403" s="272">
        <v>87819</v>
      </c>
      <c r="H6403" s="272" t="s">
        <v>13747</v>
      </c>
      <c r="I6403" s="272" t="s">
        <v>38</v>
      </c>
      <c r="J6403" s="272" t="s">
        <v>7147</v>
      </c>
      <c r="K6403" s="273">
        <v>97.24</v>
      </c>
      <c r="L6403" s="272" t="s">
        <v>7090</v>
      </c>
    </row>
    <row r="6404" spans="1:12">
      <c r="A6404" s="272" t="s">
        <v>13643</v>
      </c>
      <c r="B6404" s="272" t="s">
        <v>13644</v>
      </c>
      <c r="C6404" s="272" t="s">
        <v>13674</v>
      </c>
      <c r="D6404" s="272" t="s">
        <v>13675</v>
      </c>
      <c r="E6404" s="273" t="s">
        <v>7087</v>
      </c>
      <c r="F6404" s="272" t="s">
        <v>7087</v>
      </c>
      <c r="G6404" s="272">
        <v>87820</v>
      </c>
      <c r="H6404" s="272" t="s">
        <v>13748</v>
      </c>
      <c r="I6404" s="272" t="s">
        <v>38</v>
      </c>
      <c r="J6404" s="272" t="s">
        <v>7147</v>
      </c>
      <c r="K6404" s="273">
        <v>147.12</v>
      </c>
      <c r="L6404" s="272" t="s">
        <v>7090</v>
      </c>
    </row>
    <row r="6405" spans="1:12">
      <c r="A6405" s="272" t="s">
        <v>13643</v>
      </c>
      <c r="B6405" s="272" t="s">
        <v>13644</v>
      </c>
      <c r="C6405" s="272" t="s">
        <v>13674</v>
      </c>
      <c r="D6405" s="272" t="s">
        <v>13675</v>
      </c>
      <c r="E6405" s="273" t="s">
        <v>7087</v>
      </c>
      <c r="F6405" s="272" t="s">
        <v>7087</v>
      </c>
      <c r="G6405" s="272">
        <v>87821</v>
      </c>
      <c r="H6405" s="272" t="s">
        <v>13749</v>
      </c>
      <c r="I6405" s="272" t="s">
        <v>38</v>
      </c>
      <c r="J6405" s="272" t="s">
        <v>7147</v>
      </c>
      <c r="K6405" s="273">
        <v>117.47</v>
      </c>
      <c r="L6405" s="272" t="s">
        <v>7090</v>
      </c>
    </row>
    <row r="6406" spans="1:12">
      <c r="A6406" s="272" t="s">
        <v>13643</v>
      </c>
      <c r="B6406" s="272" t="s">
        <v>13644</v>
      </c>
      <c r="C6406" s="272" t="s">
        <v>13674</v>
      </c>
      <c r="D6406" s="272" t="s">
        <v>13675</v>
      </c>
      <c r="E6406" s="273" t="s">
        <v>7087</v>
      </c>
      <c r="F6406" s="272" t="s">
        <v>7087</v>
      </c>
      <c r="G6406" s="272">
        <v>87823</v>
      </c>
      <c r="H6406" s="272" t="s">
        <v>13750</v>
      </c>
      <c r="I6406" s="272" t="s">
        <v>38</v>
      </c>
      <c r="J6406" s="272" t="s">
        <v>7147</v>
      </c>
      <c r="K6406" s="273">
        <v>124.89</v>
      </c>
      <c r="L6406" s="272" t="s">
        <v>7090</v>
      </c>
    </row>
    <row r="6407" spans="1:12">
      <c r="A6407" s="272" t="s">
        <v>13643</v>
      </c>
      <c r="B6407" s="272" t="s">
        <v>13644</v>
      </c>
      <c r="C6407" s="272" t="s">
        <v>13674</v>
      </c>
      <c r="D6407" s="272" t="s">
        <v>13675</v>
      </c>
      <c r="E6407" s="273" t="s">
        <v>7087</v>
      </c>
      <c r="F6407" s="272" t="s">
        <v>7087</v>
      </c>
      <c r="G6407" s="272">
        <v>87824</v>
      </c>
      <c r="H6407" s="272" t="s">
        <v>13751</v>
      </c>
      <c r="I6407" s="272" t="s">
        <v>38</v>
      </c>
      <c r="J6407" s="272" t="s">
        <v>7147</v>
      </c>
      <c r="K6407" s="273">
        <v>169.64</v>
      </c>
      <c r="L6407" s="272" t="s">
        <v>7090</v>
      </c>
    </row>
    <row r="6408" spans="1:12">
      <c r="A6408" s="272" t="s">
        <v>13643</v>
      </c>
      <c r="B6408" s="272" t="s">
        <v>13644</v>
      </c>
      <c r="C6408" s="272" t="s">
        <v>13674</v>
      </c>
      <c r="D6408" s="272" t="s">
        <v>13675</v>
      </c>
      <c r="E6408" s="273" t="s">
        <v>7087</v>
      </c>
      <c r="F6408" s="272" t="s">
        <v>7087</v>
      </c>
      <c r="G6408" s="272">
        <v>87825</v>
      </c>
      <c r="H6408" s="272" t="s">
        <v>13752</v>
      </c>
      <c r="I6408" s="272" t="s">
        <v>38</v>
      </c>
      <c r="J6408" s="272" t="s">
        <v>7147</v>
      </c>
      <c r="K6408" s="273">
        <v>66.459999999999994</v>
      </c>
      <c r="L6408" s="272" t="s">
        <v>7090</v>
      </c>
    </row>
    <row r="6409" spans="1:12">
      <c r="A6409" s="272" t="s">
        <v>13643</v>
      </c>
      <c r="B6409" s="272" t="s">
        <v>13644</v>
      </c>
      <c r="C6409" s="272" t="s">
        <v>13674</v>
      </c>
      <c r="D6409" s="272" t="s">
        <v>13675</v>
      </c>
      <c r="E6409" s="273" t="s">
        <v>7087</v>
      </c>
      <c r="F6409" s="272" t="s">
        <v>7087</v>
      </c>
      <c r="G6409" s="272">
        <v>87827</v>
      </c>
      <c r="H6409" s="272" t="s">
        <v>13753</v>
      </c>
      <c r="I6409" s="272" t="s">
        <v>38</v>
      </c>
      <c r="J6409" s="272" t="s">
        <v>7147</v>
      </c>
      <c r="K6409" s="273">
        <v>71.37</v>
      </c>
      <c r="L6409" s="272" t="s">
        <v>7090</v>
      </c>
    </row>
    <row r="6410" spans="1:12">
      <c r="A6410" s="272" t="s">
        <v>13643</v>
      </c>
      <c r="B6410" s="272" t="s">
        <v>13644</v>
      </c>
      <c r="C6410" s="272" t="s">
        <v>13674</v>
      </c>
      <c r="D6410" s="272" t="s">
        <v>13675</v>
      </c>
      <c r="E6410" s="273" t="s">
        <v>7087</v>
      </c>
      <c r="F6410" s="272" t="s">
        <v>7087</v>
      </c>
      <c r="G6410" s="272">
        <v>87828</v>
      </c>
      <c r="H6410" s="272" t="s">
        <v>13754</v>
      </c>
      <c r="I6410" s="272" t="s">
        <v>38</v>
      </c>
      <c r="J6410" s="272" t="s">
        <v>7147</v>
      </c>
      <c r="K6410" s="273">
        <v>107.7</v>
      </c>
      <c r="L6410" s="272" t="s">
        <v>7090</v>
      </c>
    </row>
    <row r="6411" spans="1:12">
      <c r="A6411" s="272" t="s">
        <v>13643</v>
      </c>
      <c r="B6411" s="272" t="s">
        <v>13644</v>
      </c>
      <c r="C6411" s="272" t="s">
        <v>13674</v>
      </c>
      <c r="D6411" s="272" t="s">
        <v>13675</v>
      </c>
      <c r="E6411" s="273" t="s">
        <v>7087</v>
      </c>
      <c r="F6411" s="272" t="s">
        <v>7087</v>
      </c>
      <c r="G6411" s="272">
        <v>87829</v>
      </c>
      <c r="H6411" s="272" t="s">
        <v>13755</v>
      </c>
      <c r="I6411" s="272" t="s">
        <v>38</v>
      </c>
      <c r="J6411" s="272" t="s">
        <v>7147</v>
      </c>
      <c r="K6411" s="273">
        <v>80.5</v>
      </c>
      <c r="L6411" s="272" t="s">
        <v>7090</v>
      </c>
    </row>
    <row r="6412" spans="1:12">
      <c r="A6412" s="272" t="s">
        <v>13643</v>
      </c>
      <c r="B6412" s="272" t="s">
        <v>13644</v>
      </c>
      <c r="C6412" s="272" t="s">
        <v>13674</v>
      </c>
      <c r="D6412" s="272" t="s">
        <v>13675</v>
      </c>
      <c r="E6412" s="273" t="s">
        <v>7087</v>
      </c>
      <c r="F6412" s="272" t="s">
        <v>7087</v>
      </c>
      <c r="G6412" s="272">
        <v>87831</v>
      </c>
      <c r="H6412" s="272" t="s">
        <v>13756</v>
      </c>
      <c r="I6412" s="272" t="s">
        <v>38</v>
      </c>
      <c r="J6412" s="272" t="s">
        <v>7147</v>
      </c>
      <c r="K6412" s="273">
        <v>87.08</v>
      </c>
      <c r="L6412" s="272" t="s">
        <v>7090</v>
      </c>
    </row>
    <row r="6413" spans="1:12">
      <c r="A6413" s="272" t="s">
        <v>13643</v>
      </c>
      <c r="B6413" s="272" t="s">
        <v>13644</v>
      </c>
      <c r="C6413" s="272" t="s">
        <v>13674</v>
      </c>
      <c r="D6413" s="272" t="s">
        <v>13675</v>
      </c>
      <c r="E6413" s="273" t="s">
        <v>7087</v>
      </c>
      <c r="F6413" s="272" t="s">
        <v>7087</v>
      </c>
      <c r="G6413" s="272">
        <v>87832</v>
      </c>
      <c r="H6413" s="272" t="s">
        <v>13757</v>
      </c>
      <c r="I6413" s="272" t="s">
        <v>38</v>
      </c>
      <c r="J6413" s="272" t="s">
        <v>7147</v>
      </c>
      <c r="K6413" s="273">
        <v>136.51</v>
      </c>
      <c r="L6413" s="272" t="s">
        <v>7090</v>
      </c>
    </row>
    <row r="6414" spans="1:12">
      <c r="A6414" s="272" t="s">
        <v>13643</v>
      </c>
      <c r="B6414" s="272" t="s">
        <v>13644</v>
      </c>
      <c r="C6414" s="272" t="s">
        <v>13674</v>
      </c>
      <c r="D6414" s="272" t="s">
        <v>13675</v>
      </c>
      <c r="E6414" s="273" t="s">
        <v>7087</v>
      </c>
      <c r="F6414" s="272" t="s">
        <v>7087</v>
      </c>
      <c r="G6414" s="272">
        <v>87834</v>
      </c>
      <c r="H6414" s="272" t="s">
        <v>13758</v>
      </c>
      <c r="I6414" s="272" t="s">
        <v>38</v>
      </c>
      <c r="J6414" s="272" t="s">
        <v>7147</v>
      </c>
      <c r="K6414" s="273">
        <v>202.46</v>
      </c>
      <c r="L6414" s="272" t="s">
        <v>7090</v>
      </c>
    </row>
    <row r="6415" spans="1:12">
      <c r="A6415" s="272" t="s">
        <v>13643</v>
      </c>
      <c r="B6415" s="272" t="s">
        <v>13644</v>
      </c>
      <c r="C6415" s="272" t="s">
        <v>13674</v>
      </c>
      <c r="D6415" s="272" t="s">
        <v>13675</v>
      </c>
      <c r="E6415" s="273" t="s">
        <v>7087</v>
      </c>
      <c r="F6415" s="272" t="s">
        <v>7087</v>
      </c>
      <c r="G6415" s="272">
        <v>87835</v>
      </c>
      <c r="H6415" s="272" t="s">
        <v>13759</v>
      </c>
      <c r="I6415" s="272" t="s">
        <v>38</v>
      </c>
      <c r="J6415" s="272" t="s">
        <v>7147</v>
      </c>
      <c r="K6415" s="273">
        <v>139.99</v>
      </c>
      <c r="L6415" s="272" t="s">
        <v>7090</v>
      </c>
    </row>
    <row r="6416" spans="1:12">
      <c r="A6416" s="272" t="s">
        <v>13643</v>
      </c>
      <c r="B6416" s="272" t="s">
        <v>13644</v>
      </c>
      <c r="C6416" s="272" t="s">
        <v>13674</v>
      </c>
      <c r="D6416" s="272" t="s">
        <v>13675</v>
      </c>
      <c r="E6416" s="273" t="s">
        <v>7087</v>
      </c>
      <c r="F6416" s="272" t="s">
        <v>7087</v>
      </c>
      <c r="G6416" s="272">
        <v>87836</v>
      </c>
      <c r="H6416" s="272" t="s">
        <v>13760</v>
      </c>
      <c r="I6416" s="272" t="s">
        <v>38</v>
      </c>
      <c r="J6416" s="272" t="s">
        <v>7147</v>
      </c>
      <c r="K6416" s="273">
        <v>194.28</v>
      </c>
      <c r="L6416" s="272" t="s">
        <v>7090</v>
      </c>
    </row>
    <row r="6417" spans="1:12">
      <c r="A6417" s="272" t="s">
        <v>13643</v>
      </c>
      <c r="B6417" s="272" t="s">
        <v>13644</v>
      </c>
      <c r="C6417" s="272" t="s">
        <v>13674</v>
      </c>
      <c r="D6417" s="272" t="s">
        <v>13675</v>
      </c>
      <c r="E6417" s="273" t="s">
        <v>7087</v>
      </c>
      <c r="F6417" s="272" t="s">
        <v>7087</v>
      </c>
      <c r="G6417" s="272">
        <v>87837</v>
      </c>
      <c r="H6417" s="272" t="s">
        <v>13761</v>
      </c>
      <c r="I6417" s="272" t="s">
        <v>38</v>
      </c>
      <c r="J6417" s="272" t="s">
        <v>7147</v>
      </c>
      <c r="K6417" s="273">
        <v>132.83000000000001</v>
      </c>
      <c r="L6417" s="272" t="s">
        <v>7090</v>
      </c>
    </row>
    <row r="6418" spans="1:12">
      <c r="A6418" s="272" t="s">
        <v>13643</v>
      </c>
      <c r="B6418" s="272" t="s">
        <v>13644</v>
      </c>
      <c r="C6418" s="272" t="s">
        <v>13674</v>
      </c>
      <c r="D6418" s="272" t="s">
        <v>13675</v>
      </c>
      <c r="E6418" s="273" t="s">
        <v>7087</v>
      </c>
      <c r="F6418" s="272" t="s">
        <v>7087</v>
      </c>
      <c r="G6418" s="272">
        <v>87838</v>
      </c>
      <c r="H6418" s="272" t="s">
        <v>13762</v>
      </c>
      <c r="I6418" s="272" t="s">
        <v>38</v>
      </c>
      <c r="J6418" s="272" t="s">
        <v>7147</v>
      </c>
      <c r="K6418" s="273">
        <v>202.21</v>
      </c>
      <c r="L6418" s="272" t="s">
        <v>7090</v>
      </c>
    </row>
    <row r="6419" spans="1:12">
      <c r="A6419" s="272" t="s">
        <v>13643</v>
      </c>
      <c r="B6419" s="272" t="s">
        <v>13644</v>
      </c>
      <c r="C6419" s="272" t="s">
        <v>13674</v>
      </c>
      <c r="D6419" s="272" t="s">
        <v>13675</v>
      </c>
      <c r="E6419" s="273" t="s">
        <v>7087</v>
      </c>
      <c r="F6419" s="272" t="s">
        <v>7087</v>
      </c>
      <c r="G6419" s="272">
        <v>87839</v>
      </c>
      <c r="H6419" s="272" t="s">
        <v>13763</v>
      </c>
      <c r="I6419" s="272" t="s">
        <v>38</v>
      </c>
      <c r="J6419" s="272" t="s">
        <v>7147</v>
      </c>
      <c r="K6419" s="273">
        <v>144.79</v>
      </c>
      <c r="L6419" s="272" t="s">
        <v>7090</v>
      </c>
    </row>
    <row r="6420" spans="1:12">
      <c r="A6420" s="272" t="s">
        <v>13643</v>
      </c>
      <c r="B6420" s="272" t="s">
        <v>13644</v>
      </c>
      <c r="C6420" s="272" t="s">
        <v>13674</v>
      </c>
      <c r="D6420" s="272" t="s">
        <v>13675</v>
      </c>
      <c r="E6420" s="273" t="s">
        <v>7087</v>
      </c>
      <c r="F6420" s="272" t="s">
        <v>7087</v>
      </c>
      <c r="G6420" s="272">
        <v>87840</v>
      </c>
      <c r="H6420" s="272" t="s">
        <v>13764</v>
      </c>
      <c r="I6420" s="272" t="s">
        <v>38</v>
      </c>
      <c r="J6420" s="272" t="s">
        <v>7147</v>
      </c>
      <c r="K6420" s="273">
        <v>195.76</v>
      </c>
      <c r="L6420" s="272" t="s">
        <v>7090</v>
      </c>
    </row>
    <row r="6421" spans="1:12">
      <c r="A6421" s="272" t="s">
        <v>13643</v>
      </c>
      <c r="B6421" s="272" t="s">
        <v>13644</v>
      </c>
      <c r="C6421" s="272" t="s">
        <v>13674</v>
      </c>
      <c r="D6421" s="272" t="s">
        <v>13675</v>
      </c>
      <c r="E6421" s="273" t="s">
        <v>7087</v>
      </c>
      <c r="F6421" s="272" t="s">
        <v>7087</v>
      </c>
      <c r="G6421" s="272">
        <v>87841</v>
      </c>
      <c r="H6421" s="272" t="s">
        <v>13765</v>
      </c>
      <c r="I6421" s="272" t="s">
        <v>38</v>
      </c>
      <c r="J6421" s="272" t="s">
        <v>7147</v>
      </c>
      <c r="K6421" s="273">
        <v>138.88999999999999</v>
      </c>
      <c r="L6421" s="272" t="s">
        <v>7090</v>
      </c>
    </row>
    <row r="6422" spans="1:12">
      <c r="A6422" s="272" t="s">
        <v>13643</v>
      </c>
      <c r="B6422" s="272" t="s">
        <v>13644</v>
      </c>
      <c r="C6422" s="272" t="s">
        <v>13674</v>
      </c>
      <c r="D6422" s="272" t="s">
        <v>13675</v>
      </c>
      <c r="E6422" s="273" t="s">
        <v>7087</v>
      </c>
      <c r="F6422" s="272" t="s">
        <v>7087</v>
      </c>
      <c r="G6422" s="272">
        <v>87842</v>
      </c>
      <c r="H6422" s="272" t="s">
        <v>13766</v>
      </c>
      <c r="I6422" s="272" t="s">
        <v>38</v>
      </c>
      <c r="J6422" s="272" t="s">
        <v>7147</v>
      </c>
      <c r="K6422" s="273">
        <v>211.24</v>
      </c>
      <c r="L6422" s="272" t="s">
        <v>7090</v>
      </c>
    </row>
    <row r="6423" spans="1:12">
      <c r="A6423" s="272" t="s">
        <v>13643</v>
      </c>
      <c r="B6423" s="272" t="s">
        <v>13644</v>
      </c>
      <c r="C6423" s="272" t="s">
        <v>13674</v>
      </c>
      <c r="D6423" s="272" t="s">
        <v>13675</v>
      </c>
      <c r="E6423" s="273" t="s">
        <v>7087</v>
      </c>
      <c r="F6423" s="272" t="s">
        <v>7087</v>
      </c>
      <c r="G6423" s="272">
        <v>87843</v>
      </c>
      <c r="H6423" s="272" t="s">
        <v>13767</v>
      </c>
      <c r="I6423" s="272" t="s">
        <v>38</v>
      </c>
      <c r="J6423" s="272" t="s">
        <v>7147</v>
      </c>
      <c r="K6423" s="273">
        <v>155.28</v>
      </c>
      <c r="L6423" s="272" t="s">
        <v>7090</v>
      </c>
    </row>
    <row r="6424" spans="1:12">
      <c r="A6424" s="272" t="s">
        <v>13643</v>
      </c>
      <c r="B6424" s="272" t="s">
        <v>13644</v>
      </c>
      <c r="C6424" s="272" t="s">
        <v>13674</v>
      </c>
      <c r="D6424" s="272" t="s">
        <v>13675</v>
      </c>
      <c r="E6424" s="273" t="s">
        <v>7087</v>
      </c>
      <c r="F6424" s="272" t="s">
        <v>7087</v>
      </c>
      <c r="G6424" s="272">
        <v>87844</v>
      </c>
      <c r="H6424" s="272" t="s">
        <v>13768</v>
      </c>
      <c r="I6424" s="272" t="s">
        <v>38</v>
      </c>
      <c r="J6424" s="272" t="s">
        <v>7147</v>
      </c>
      <c r="K6424" s="273">
        <v>196.26</v>
      </c>
      <c r="L6424" s="272" t="s">
        <v>7090</v>
      </c>
    </row>
    <row r="6425" spans="1:12">
      <c r="A6425" s="272" t="s">
        <v>13643</v>
      </c>
      <c r="B6425" s="272" t="s">
        <v>13644</v>
      </c>
      <c r="C6425" s="272" t="s">
        <v>13674</v>
      </c>
      <c r="D6425" s="272" t="s">
        <v>13675</v>
      </c>
      <c r="E6425" s="273" t="s">
        <v>7087</v>
      </c>
      <c r="F6425" s="272" t="s">
        <v>7087</v>
      </c>
      <c r="G6425" s="272">
        <v>87845</v>
      </c>
      <c r="H6425" s="272" t="s">
        <v>13769</v>
      </c>
      <c r="I6425" s="272" t="s">
        <v>38</v>
      </c>
      <c r="J6425" s="272" t="s">
        <v>7147</v>
      </c>
      <c r="K6425" s="273">
        <v>141.35</v>
      </c>
      <c r="L6425" s="272" t="s">
        <v>7090</v>
      </c>
    </row>
    <row r="6426" spans="1:12">
      <c r="A6426" s="272" t="s">
        <v>13643</v>
      </c>
      <c r="B6426" s="272" t="s">
        <v>13644</v>
      </c>
      <c r="C6426" s="272" t="s">
        <v>13674</v>
      </c>
      <c r="D6426" s="272" t="s">
        <v>13675</v>
      </c>
      <c r="E6426" s="273" t="s">
        <v>7087</v>
      </c>
      <c r="F6426" s="272" t="s">
        <v>7087</v>
      </c>
      <c r="G6426" s="272">
        <v>87846</v>
      </c>
      <c r="H6426" s="272" t="s">
        <v>13770</v>
      </c>
      <c r="I6426" s="272" t="s">
        <v>38</v>
      </c>
      <c r="J6426" s="272" t="s">
        <v>7147</v>
      </c>
      <c r="K6426" s="273">
        <v>219.22</v>
      </c>
      <c r="L6426" s="272" t="s">
        <v>7090</v>
      </c>
    </row>
    <row r="6427" spans="1:12">
      <c r="A6427" s="272" t="s">
        <v>13643</v>
      </c>
      <c r="B6427" s="272" t="s">
        <v>13644</v>
      </c>
      <c r="C6427" s="272" t="s">
        <v>13674</v>
      </c>
      <c r="D6427" s="272" t="s">
        <v>13675</v>
      </c>
      <c r="E6427" s="273" t="s">
        <v>7087</v>
      </c>
      <c r="F6427" s="272" t="s">
        <v>7087</v>
      </c>
      <c r="G6427" s="272">
        <v>87847</v>
      </c>
      <c r="H6427" s="272" t="s">
        <v>13771</v>
      </c>
      <c r="I6427" s="272" t="s">
        <v>38</v>
      </c>
      <c r="J6427" s="272" t="s">
        <v>7147</v>
      </c>
      <c r="K6427" s="273">
        <v>156.72</v>
      </c>
      <c r="L6427" s="272" t="s">
        <v>7090</v>
      </c>
    </row>
    <row r="6428" spans="1:12">
      <c r="A6428" s="272" t="s">
        <v>13643</v>
      </c>
      <c r="B6428" s="272" t="s">
        <v>13644</v>
      </c>
      <c r="C6428" s="272" t="s">
        <v>13674</v>
      </c>
      <c r="D6428" s="272" t="s">
        <v>13675</v>
      </c>
      <c r="E6428" s="273" t="s">
        <v>7087</v>
      </c>
      <c r="F6428" s="272" t="s">
        <v>7087</v>
      </c>
      <c r="G6428" s="272">
        <v>87848</v>
      </c>
      <c r="H6428" s="272" t="s">
        <v>13772</v>
      </c>
      <c r="I6428" s="272" t="s">
        <v>38</v>
      </c>
      <c r="J6428" s="272" t="s">
        <v>7147</v>
      </c>
      <c r="K6428" s="273">
        <v>209.67</v>
      </c>
      <c r="L6428" s="272" t="s">
        <v>7090</v>
      </c>
    </row>
    <row r="6429" spans="1:12">
      <c r="A6429" s="272" t="s">
        <v>13643</v>
      </c>
      <c r="B6429" s="272" t="s">
        <v>13644</v>
      </c>
      <c r="C6429" s="272" t="s">
        <v>13674</v>
      </c>
      <c r="D6429" s="272" t="s">
        <v>13675</v>
      </c>
      <c r="E6429" s="273" t="s">
        <v>7087</v>
      </c>
      <c r="F6429" s="272" t="s">
        <v>7087</v>
      </c>
      <c r="G6429" s="272">
        <v>87849</v>
      </c>
      <c r="H6429" s="272" t="s">
        <v>13773</v>
      </c>
      <c r="I6429" s="272" t="s">
        <v>38</v>
      </c>
      <c r="J6429" s="272" t="s">
        <v>7147</v>
      </c>
      <c r="K6429" s="273">
        <v>148.22</v>
      </c>
      <c r="L6429" s="272" t="s">
        <v>7090</v>
      </c>
    </row>
    <row r="6430" spans="1:12">
      <c r="A6430" s="272" t="s">
        <v>13643</v>
      </c>
      <c r="B6430" s="272" t="s">
        <v>13644</v>
      </c>
      <c r="C6430" s="272" t="s">
        <v>13674</v>
      </c>
      <c r="D6430" s="272" t="s">
        <v>13675</v>
      </c>
      <c r="E6430" s="273" t="s">
        <v>7087</v>
      </c>
      <c r="F6430" s="272" t="s">
        <v>7087</v>
      </c>
      <c r="G6430" s="272">
        <v>87850</v>
      </c>
      <c r="H6430" s="272" t="s">
        <v>13774</v>
      </c>
      <c r="I6430" s="272" t="s">
        <v>38</v>
      </c>
      <c r="J6430" s="272" t="s">
        <v>7089</v>
      </c>
      <c r="K6430" s="273">
        <v>218.74</v>
      </c>
      <c r="L6430" s="272" t="s">
        <v>7090</v>
      </c>
    </row>
    <row r="6431" spans="1:12">
      <c r="A6431" s="272" t="s">
        <v>13643</v>
      </c>
      <c r="B6431" s="272" t="s">
        <v>13644</v>
      </c>
      <c r="C6431" s="272" t="s">
        <v>13674</v>
      </c>
      <c r="D6431" s="272" t="s">
        <v>13675</v>
      </c>
      <c r="E6431" s="273" t="s">
        <v>7087</v>
      </c>
      <c r="F6431" s="272" t="s">
        <v>7087</v>
      </c>
      <c r="G6431" s="272">
        <v>87851</v>
      </c>
      <c r="H6431" s="272" t="s">
        <v>13775</v>
      </c>
      <c r="I6431" s="272" t="s">
        <v>38</v>
      </c>
      <c r="J6431" s="272" t="s">
        <v>7089</v>
      </c>
      <c r="K6431" s="273">
        <v>161.32</v>
      </c>
      <c r="L6431" s="272" t="s">
        <v>7090</v>
      </c>
    </row>
    <row r="6432" spans="1:12">
      <c r="A6432" s="272" t="s">
        <v>13643</v>
      </c>
      <c r="B6432" s="272" t="s">
        <v>13644</v>
      </c>
      <c r="C6432" s="272" t="s">
        <v>13674</v>
      </c>
      <c r="D6432" s="272" t="s">
        <v>13675</v>
      </c>
      <c r="E6432" s="273" t="s">
        <v>7087</v>
      </c>
      <c r="F6432" s="272" t="s">
        <v>7087</v>
      </c>
      <c r="G6432" s="272">
        <v>87852</v>
      </c>
      <c r="H6432" s="272" t="s">
        <v>13776</v>
      </c>
      <c r="I6432" s="272" t="s">
        <v>38</v>
      </c>
      <c r="J6432" s="272" t="s">
        <v>7089</v>
      </c>
      <c r="K6432" s="273">
        <v>211.88</v>
      </c>
      <c r="L6432" s="272" t="s">
        <v>7090</v>
      </c>
    </row>
    <row r="6433" spans="1:12">
      <c r="A6433" s="272" t="s">
        <v>13643</v>
      </c>
      <c r="B6433" s="272" t="s">
        <v>13644</v>
      </c>
      <c r="C6433" s="272" t="s">
        <v>13674</v>
      </c>
      <c r="D6433" s="272" t="s">
        <v>13675</v>
      </c>
      <c r="E6433" s="273" t="s">
        <v>7087</v>
      </c>
      <c r="F6433" s="272" t="s">
        <v>7087</v>
      </c>
      <c r="G6433" s="272">
        <v>87853</v>
      </c>
      <c r="H6433" s="272" t="s">
        <v>13777</v>
      </c>
      <c r="I6433" s="272" t="s">
        <v>38</v>
      </c>
      <c r="J6433" s="272" t="s">
        <v>7089</v>
      </c>
      <c r="K6433" s="273">
        <v>155.02000000000001</v>
      </c>
      <c r="L6433" s="272" t="s">
        <v>7090</v>
      </c>
    </row>
    <row r="6434" spans="1:12">
      <c r="A6434" s="272" t="s">
        <v>13643</v>
      </c>
      <c r="B6434" s="272" t="s">
        <v>13644</v>
      </c>
      <c r="C6434" s="272" t="s">
        <v>13674</v>
      </c>
      <c r="D6434" s="272" t="s">
        <v>13675</v>
      </c>
      <c r="E6434" s="273" t="s">
        <v>7087</v>
      </c>
      <c r="F6434" s="272" t="s">
        <v>7087</v>
      </c>
      <c r="G6434" s="272">
        <v>87854</v>
      </c>
      <c r="H6434" s="272" t="s">
        <v>13778</v>
      </c>
      <c r="I6434" s="272" t="s">
        <v>38</v>
      </c>
      <c r="J6434" s="272" t="s">
        <v>7147</v>
      </c>
      <c r="K6434" s="273">
        <v>227.99</v>
      </c>
      <c r="L6434" s="272" t="s">
        <v>7090</v>
      </c>
    </row>
    <row r="6435" spans="1:12">
      <c r="A6435" s="272" t="s">
        <v>13643</v>
      </c>
      <c r="B6435" s="272" t="s">
        <v>13644</v>
      </c>
      <c r="C6435" s="272" t="s">
        <v>13674</v>
      </c>
      <c r="D6435" s="272" t="s">
        <v>13675</v>
      </c>
      <c r="E6435" s="273" t="s">
        <v>7087</v>
      </c>
      <c r="F6435" s="272" t="s">
        <v>7087</v>
      </c>
      <c r="G6435" s="272">
        <v>87855</v>
      </c>
      <c r="H6435" s="272" t="s">
        <v>13779</v>
      </c>
      <c r="I6435" s="272" t="s">
        <v>38</v>
      </c>
      <c r="J6435" s="272" t="s">
        <v>7147</v>
      </c>
      <c r="K6435" s="273">
        <v>172.05</v>
      </c>
      <c r="L6435" s="272" t="s">
        <v>7090</v>
      </c>
    </row>
    <row r="6436" spans="1:12">
      <c r="A6436" s="272" t="s">
        <v>13643</v>
      </c>
      <c r="B6436" s="272" t="s">
        <v>13644</v>
      </c>
      <c r="C6436" s="272" t="s">
        <v>13674</v>
      </c>
      <c r="D6436" s="272" t="s">
        <v>13675</v>
      </c>
      <c r="E6436" s="273" t="s">
        <v>7087</v>
      </c>
      <c r="F6436" s="272" t="s">
        <v>7087</v>
      </c>
      <c r="G6436" s="272">
        <v>87856</v>
      </c>
      <c r="H6436" s="272" t="s">
        <v>13780</v>
      </c>
      <c r="I6436" s="272" t="s">
        <v>38</v>
      </c>
      <c r="J6436" s="272" t="s">
        <v>7147</v>
      </c>
      <c r="K6436" s="273">
        <v>211.65</v>
      </c>
      <c r="L6436" s="272" t="s">
        <v>7090</v>
      </c>
    </row>
    <row r="6437" spans="1:12">
      <c r="A6437" s="272" t="s">
        <v>13643</v>
      </c>
      <c r="B6437" s="272" t="s">
        <v>13644</v>
      </c>
      <c r="C6437" s="272" t="s">
        <v>13674</v>
      </c>
      <c r="D6437" s="272" t="s">
        <v>13675</v>
      </c>
      <c r="E6437" s="273" t="s">
        <v>7087</v>
      </c>
      <c r="F6437" s="272" t="s">
        <v>7087</v>
      </c>
      <c r="G6437" s="272">
        <v>87857</v>
      </c>
      <c r="H6437" s="272" t="s">
        <v>13781</v>
      </c>
      <c r="I6437" s="272" t="s">
        <v>38</v>
      </c>
      <c r="J6437" s="272" t="s">
        <v>7147</v>
      </c>
      <c r="K6437" s="273">
        <v>156.71</v>
      </c>
      <c r="L6437" s="272" t="s">
        <v>7090</v>
      </c>
    </row>
    <row r="6438" spans="1:12">
      <c r="A6438" s="272" t="s">
        <v>13643</v>
      </c>
      <c r="B6438" s="272" t="s">
        <v>13644</v>
      </c>
      <c r="C6438" s="272" t="s">
        <v>13674</v>
      </c>
      <c r="D6438" s="272" t="s">
        <v>13675</v>
      </c>
      <c r="E6438" s="273" t="s">
        <v>7087</v>
      </c>
      <c r="F6438" s="272" t="s">
        <v>7087</v>
      </c>
      <c r="G6438" s="272">
        <v>87858</v>
      </c>
      <c r="H6438" s="272" t="s">
        <v>13782</v>
      </c>
      <c r="I6438" s="272" t="s">
        <v>38</v>
      </c>
      <c r="J6438" s="272" t="s">
        <v>7147</v>
      </c>
      <c r="K6438" s="273">
        <v>149.97999999999999</v>
      </c>
      <c r="L6438" s="272" t="s">
        <v>7090</v>
      </c>
    </row>
    <row r="6439" spans="1:12">
      <c r="A6439" s="272" t="s">
        <v>13643</v>
      </c>
      <c r="B6439" s="272" t="s">
        <v>13644</v>
      </c>
      <c r="C6439" s="272" t="s">
        <v>13674</v>
      </c>
      <c r="D6439" s="272" t="s">
        <v>13675</v>
      </c>
      <c r="E6439" s="273" t="s">
        <v>7087</v>
      </c>
      <c r="F6439" s="272" t="s">
        <v>7087</v>
      </c>
      <c r="G6439" s="272">
        <v>87859</v>
      </c>
      <c r="H6439" s="272" t="s">
        <v>13783</v>
      </c>
      <c r="I6439" s="272" t="s">
        <v>38</v>
      </c>
      <c r="J6439" s="272" t="s">
        <v>7147</v>
      </c>
      <c r="K6439" s="273">
        <v>172.59</v>
      </c>
      <c r="L6439" s="272" t="s">
        <v>7090</v>
      </c>
    </row>
    <row r="6440" spans="1:12">
      <c r="A6440" s="272" t="s">
        <v>13643</v>
      </c>
      <c r="B6440" s="272" t="s">
        <v>13644</v>
      </c>
      <c r="C6440" s="272" t="s">
        <v>13674</v>
      </c>
      <c r="D6440" s="272" t="s">
        <v>13675</v>
      </c>
      <c r="E6440" s="273" t="s">
        <v>7087</v>
      </c>
      <c r="F6440" s="272" t="s">
        <v>7087</v>
      </c>
      <c r="G6440" s="272">
        <v>90406</v>
      </c>
      <c r="H6440" s="272" t="s">
        <v>13784</v>
      </c>
      <c r="I6440" s="272" t="s">
        <v>38</v>
      </c>
      <c r="J6440" s="272" t="s">
        <v>7147</v>
      </c>
      <c r="K6440" s="273">
        <v>39.31</v>
      </c>
      <c r="L6440" s="272" t="s">
        <v>7090</v>
      </c>
    </row>
    <row r="6441" spans="1:12">
      <c r="A6441" s="272" t="s">
        <v>13643</v>
      </c>
      <c r="B6441" s="272" t="s">
        <v>13644</v>
      </c>
      <c r="C6441" s="272" t="s">
        <v>13674</v>
      </c>
      <c r="D6441" s="272" t="s">
        <v>13675</v>
      </c>
      <c r="E6441" s="273" t="s">
        <v>7087</v>
      </c>
      <c r="F6441" s="272" t="s">
        <v>7087</v>
      </c>
      <c r="G6441" s="272">
        <v>90407</v>
      </c>
      <c r="H6441" s="272" t="s">
        <v>13785</v>
      </c>
      <c r="I6441" s="272" t="s">
        <v>38</v>
      </c>
      <c r="J6441" s="272" t="s">
        <v>7147</v>
      </c>
      <c r="K6441" s="273">
        <v>51.23</v>
      </c>
      <c r="L6441" s="272" t="s">
        <v>7090</v>
      </c>
    </row>
    <row r="6442" spans="1:12">
      <c r="A6442" s="272" t="s">
        <v>13643</v>
      </c>
      <c r="B6442" s="272" t="s">
        <v>13644</v>
      </c>
      <c r="C6442" s="272" t="s">
        <v>13674</v>
      </c>
      <c r="D6442" s="272" t="s">
        <v>13675</v>
      </c>
      <c r="E6442" s="273" t="s">
        <v>7087</v>
      </c>
      <c r="F6442" s="272" t="s">
        <v>7087</v>
      </c>
      <c r="G6442" s="272">
        <v>90408</v>
      </c>
      <c r="H6442" s="272" t="s">
        <v>13786</v>
      </c>
      <c r="I6442" s="272" t="s">
        <v>38</v>
      </c>
      <c r="J6442" s="272" t="s">
        <v>7147</v>
      </c>
      <c r="K6442" s="273">
        <v>29.24</v>
      </c>
      <c r="L6442" s="272" t="s">
        <v>7090</v>
      </c>
    </row>
    <row r="6443" spans="1:12">
      <c r="A6443" s="272" t="s">
        <v>13643</v>
      </c>
      <c r="B6443" s="272" t="s">
        <v>13644</v>
      </c>
      <c r="C6443" s="272" t="s">
        <v>13674</v>
      </c>
      <c r="D6443" s="272" t="s">
        <v>13675</v>
      </c>
      <c r="E6443" s="273" t="s">
        <v>7087</v>
      </c>
      <c r="F6443" s="272" t="s">
        <v>7087</v>
      </c>
      <c r="G6443" s="272">
        <v>90409</v>
      </c>
      <c r="H6443" s="272" t="s">
        <v>13787</v>
      </c>
      <c r="I6443" s="272" t="s">
        <v>38</v>
      </c>
      <c r="J6443" s="272" t="s">
        <v>7147</v>
      </c>
      <c r="K6443" s="273">
        <v>35.9</v>
      </c>
      <c r="L6443" s="272" t="s">
        <v>7090</v>
      </c>
    </row>
    <row r="6444" spans="1:12">
      <c r="A6444" s="272" t="s">
        <v>13643</v>
      </c>
      <c r="B6444" s="272" t="s">
        <v>13644</v>
      </c>
      <c r="C6444" s="272" t="s">
        <v>13674</v>
      </c>
      <c r="D6444" s="272" t="s">
        <v>13675</v>
      </c>
      <c r="E6444" s="273" t="s">
        <v>7087</v>
      </c>
      <c r="F6444" s="272" t="s">
        <v>7087</v>
      </c>
      <c r="G6444" s="272">
        <v>104203</v>
      </c>
      <c r="H6444" s="272" t="s">
        <v>13788</v>
      </c>
      <c r="I6444" s="272" t="s">
        <v>38</v>
      </c>
      <c r="J6444" s="272" t="s">
        <v>7089</v>
      </c>
      <c r="K6444" s="273">
        <v>55.32</v>
      </c>
      <c r="L6444" s="272" t="s">
        <v>7090</v>
      </c>
    </row>
    <row r="6445" spans="1:12">
      <c r="A6445" s="272" t="s">
        <v>13643</v>
      </c>
      <c r="B6445" s="272" t="s">
        <v>13644</v>
      </c>
      <c r="C6445" s="272" t="s">
        <v>13674</v>
      </c>
      <c r="D6445" s="272" t="s">
        <v>13675</v>
      </c>
      <c r="E6445" s="273" t="s">
        <v>7087</v>
      </c>
      <c r="F6445" s="272" t="s">
        <v>7087</v>
      </c>
      <c r="G6445" s="272">
        <v>104204</v>
      </c>
      <c r="H6445" s="272" t="s">
        <v>13789</v>
      </c>
      <c r="I6445" s="272" t="s">
        <v>38</v>
      </c>
      <c r="J6445" s="272" t="s">
        <v>7089</v>
      </c>
      <c r="K6445" s="273">
        <v>71.27</v>
      </c>
      <c r="L6445" s="272" t="s">
        <v>7090</v>
      </c>
    </row>
    <row r="6446" spans="1:12">
      <c r="A6446" s="272" t="s">
        <v>13643</v>
      </c>
      <c r="B6446" s="272" t="s">
        <v>13644</v>
      </c>
      <c r="C6446" s="272" t="s">
        <v>13674</v>
      </c>
      <c r="D6446" s="272" t="s">
        <v>13675</v>
      </c>
      <c r="E6446" s="273" t="s">
        <v>7087</v>
      </c>
      <c r="F6446" s="272" t="s">
        <v>7087</v>
      </c>
      <c r="G6446" s="272">
        <v>104205</v>
      </c>
      <c r="H6446" s="272" t="s">
        <v>13790</v>
      </c>
      <c r="I6446" s="272" t="s">
        <v>38</v>
      </c>
      <c r="J6446" s="272" t="s">
        <v>7089</v>
      </c>
      <c r="K6446" s="273">
        <v>77.84</v>
      </c>
      <c r="L6446" s="272" t="s">
        <v>7090</v>
      </c>
    </row>
    <row r="6447" spans="1:12">
      <c r="A6447" s="272" t="s">
        <v>13643</v>
      </c>
      <c r="B6447" s="272" t="s">
        <v>13644</v>
      </c>
      <c r="C6447" s="272" t="s">
        <v>13674</v>
      </c>
      <c r="D6447" s="272" t="s">
        <v>13675</v>
      </c>
      <c r="E6447" s="273" t="s">
        <v>7087</v>
      </c>
      <c r="F6447" s="272" t="s">
        <v>7087</v>
      </c>
      <c r="G6447" s="272">
        <v>104206</v>
      </c>
      <c r="H6447" s="272" t="s">
        <v>13791</v>
      </c>
      <c r="I6447" s="272" t="s">
        <v>38</v>
      </c>
      <c r="J6447" s="272" t="s">
        <v>7089</v>
      </c>
      <c r="K6447" s="273">
        <v>85.88</v>
      </c>
      <c r="L6447" s="272" t="s">
        <v>7090</v>
      </c>
    </row>
    <row r="6448" spans="1:12">
      <c r="A6448" s="272" t="s">
        <v>13643</v>
      </c>
      <c r="B6448" s="272" t="s">
        <v>13644</v>
      </c>
      <c r="C6448" s="272" t="s">
        <v>13674</v>
      </c>
      <c r="D6448" s="272" t="s">
        <v>13675</v>
      </c>
      <c r="E6448" s="273" t="s">
        <v>7087</v>
      </c>
      <c r="F6448" s="272" t="s">
        <v>7087</v>
      </c>
      <c r="G6448" s="272">
        <v>104207</v>
      </c>
      <c r="H6448" s="272" t="s">
        <v>13792</v>
      </c>
      <c r="I6448" s="272" t="s">
        <v>38</v>
      </c>
      <c r="J6448" s="272" t="s">
        <v>7089</v>
      </c>
      <c r="K6448" s="273">
        <v>41.41</v>
      </c>
      <c r="L6448" s="272" t="s">
        <v>7090</v>
      </c>
    </row>
    <row r="6449" spans="1:12">
      <c r="A6449" s="272" t="s">
        <v>13643</v>
      </c>
      <c r="B6449" s="272" t="s">
        <v>13644</v>
      </c>
      <c r="C6449" s="272" t="s">
        <v>13674</v>
      </c>
      <c r="D6449" s="272" t="s">
        <v>13675</v>
      </c>
      <c r="E6449" s="273" t="s">
        <v>7087</v>
      </c>
      <c r="F6449" s="272" t="s">
        <v>7087</v>
      </c>
      <c r="G6449" s="272">
        <v>104208</v>
      </c>
      <c r="H6449" s="272" t="s">
        <v>13793</v>
      </c>
      <c r="I6449" s="272" t="s">
        <v>38</v>
      </c>
      <c r="J6449" s="272" t="s">
        <v>7089</v>
      </c>
      <c r="K6449" s="273">
        <v>56.92</v>
      </c>
      <c r="L6449" s="272" t="s">
        <v>7090</v>
      </c>
    </row>
    <row r="6450" spans="1:12">
      <c r="A6450" s="272" t="s">
        <v>13643</v>
      </c>
      <c r="B6450" s="272" t="s">
        <v>13644</v>
      </c>
      <c r="C6450" s="272" t="s">
        <v>13674</v>
      </c>
      <c r="D6450" s="272" t="s">
        <v>13675</v>
      </c>
      <c r="E6450" s="273" t="s">
        <v>7087</v>
      </c>
      <c r="F6450" s="272" t="s">
        <v>7087</v>
      </c>
      <c r="G6450" s="272">
        <v>104209</v>
      </c>
      <c r="H6450" s="272" t="s">
        <v>13794</v>
      </c>
      <c r="I6450" s="272" t="s">
        <v>38</v>
      </c>
      <c r="J6450" s="272" t="s">
        <v>7089</v>
      </c>
      <c r="K6450" s="273">
        <v>63.1</v>
      </c>
      <c r="L6450" s="272" t="s">
        <v>7090</v>
      </c>
    </row>
    <row r="6451" spans="1:12">
      <c r="A6451" s="272" t="s">
        <v>13643</v>
      </c>
      <c r="B6451" s="272" t="s">
        <v>13644</v>
      </c>
      <c r="C6451" s="272" t="s">
        <v>13674</v>
      </c>
      <c r="D6451" s="272" t="s">
        <v>13675</v>
      </c>
      <c r="E6451" s="273" t="s">
        <v>7087</v>
      </c>
      <c r="F6451" s="272" t="s">
        <v>7087</v>
      </c>
      <c r="G6451" s="272">
        <v>104210</v>
      </c>
      <c r="H6451" s="272" t="s">
        <v>13795</v>
      </c>
      <c r="I6451" s="272" t="s">
        <v>38</v>
      </c>
      <c r="J6451" s="272" t="s">
        <v>7089</v>
      </c>
      <c r="K6451" s="273">
        <v>65.44</v>
      </c>
      <c r="L6451" s="272" t="s">
        <v>7090</v>
      </c>
    </row>
    <row r="6452" spans="1:12">
      <c r="A6452" s="272" t="s">
        <v>13643</v>
      </c>
      <c r="B6452" s="272" t="s">
        <v>13644</v>
      </c>
      <c r="C6452" s="272" t="s">
        <v>13674</v>
      </c>
      <c r="D6452" s="272" t="s">
        <v>13675</v>
      </c>
      <c r="E6452" s="273" t="s">
        <v>7087</v>
      </c>
      <c r="F6452" s="272" t="s">
        <v>7087</v>
      </c>
      <c r="G6452" s="272">
        <v>104211</v>
      </c>
      <c r="H6452" s="272" t="s">
        <v>13796</v>
      </c>
      <c r="I6452" s="272" t="s">
        <v>38</v>
      </c>
      <c r="J6452" s="272" t="s">
        <v>7089</v>
      </c>
      <c r="K6452" s="273">
        <v>77.290000000000006</v>
      </c>
      <c r="L6452" s="272" t="s">
        <v>7090</v>
      </c>
    </row>
    <row r="6453" spans="1:12">
      <c r="A6453" s="272" t="s">
        <v>13643</v>
      </c>
      <c r="B6453" s="272" t="s">
        <v>13644</v>
      </c>
      <c r="C6453" s="272" t="s">
        <v>13674</v>
      </c>
      <c r="D6453" s="272" t="s">
        <v>13675</v>
      </c>
      <c r="E6453" s="273" t="s">
        <v>7087</v>
      </c>
      <c r="F6453" s="272" t="s">
        <v>7087</v>
      </c>
      <c r="G6453" s="272">
        <v>104212</v>
      </c>
      <c r="H6453" s="272" t="s">
        <v>13797</v>
      </c>
      <c r="I6453" s="272" t="s">
        <v>38</v>
      </c>
      <c r="J6453" s="272" t="s">
        <v>7089</v>
      </c>
      <c r="K6453" s="273">
        <v>92.87</v>
      </c>
      <c r="L6453" s="272" t="s">
        <v>7090</v>
      </c>
    </row>
    <row r="6454" spans="1:12">
      <c r="A6454" s="272" t="s">
        <v>13643</v>
      </c>
      <c r="B6454" s="272" t="s">
        <v>13644</v>
      </c>
      <c r="C6454" s="272" t="s">
        <v>13674</v>
      </c>
      <c r="D6454" s="272" t="s">
        <v>13675</v>
      </c>
      <c r="E6454" s="273" t="s">
        <v>7087</v>
      </c>
      <c r="F6454" s="272" t="s">
        <v>7087</v>
      </c>
      <c r="G6454" s="272">
        <v>104213</v>
      </c>
      <c r="H6454" s="272" t="s">
        <v>13798</v>
      </c>
      <c r="I6454" s="272" t="s">
        <v>38</v>
      </c>
      <c r="J6454" s="272" t="s">
        <v>7089</v>
      </c>
      <c r="K6454" s="273">
        <v>99.05</v>
      </c>
      <c r="L6454" s="272" t="s">
        <v>7090</v>
      </c>
    </row>
    <row r="6455" spans="1:12">
      <c r="A6455" s="272" t="s">
        <v>13643</v>
      </c>
      <c r="B6455" s="272" t="s">
        <v>13644</v>
      </c>
      <c r="C6455" s="272" t="s">
        <v>13674</v>
      </c>
      <c r="D6455" s="272" t="s">
        <v>13675</v>
      </c>
      <c r="E6455" s="273" t="s">
        <v>7087</v>
      </c>
      <c r="F6455" s="272" t="s">
        <v>7087</v>
      </c>
      <c r="G6455" s="272">
        <v>104214</v>
      </c>
      <c r="H6455" s="272" t="s">
        <v>13799</v>
      </c>
      <c r="I6455" s="272" t="s">
        <v>38</v>
      </c>
      <c r="J6455" s="272" t="s">
        <v>7089</v>
      </c>
      <c r="K6455" s="273">
        <v>118.19</v>
      </c>
      <c r="L6455" s="272" t="s">
        <v>7090</v>
      </c>
    </row>
    <row r="6456" spans="1:12">
      <c r="A6456" s="272" t="s">
        <v>13643</v>
      </c>
      <c r="B6456" s="272" t="s">
        <v>13644</v>
      </c>
      <c r="C6456" s="272" t="s">
        <v>13674</v>
      </c>
      <c r="D6456" s="272" t="s">
        <v>13675</v>
      </c>
      <c r="E6456" s="273" t="s">
        <v>7087</v>
      </c>
      <c r="F6456" s="272" t="s">
        <v>7087</v>
      </c>
      <c r="G6456" s="272">
        <v>104215</v>
      </c>
      <c r="H6456" s="272" t="s">
        <v>13800</v>
      </c>
      <c r="I6456" s="272" t="s">
        <v>38</v>
      </c>
      <c r="J6456" s="272" t="s">
        <v>7089</v>
      </c>
      <c r="K6456" s="273">
        <v>72.25</v>
      </c>
      <c r="L6456" s="272" t="s">
        <v>7090</v>
      </c>
    </row>
    <row r="6457" spans="1:12">
      <c r="A6457" s="272" t="s">
        <v>13643</v>
      </c>
      <c r="B6457" s="272" t="s">
        <v>13644</v>
      </c>
      <c r="C6457" s="272" t="s">
        <v>13674</v>
      </c>
      <c r="D6457" s="272" t="s">
        <v>13675</v>
      </c>
      <c r="E6457" s="273" t="s">
        <v>7087</v>
      </c>
      <c r="F6457" s="272" t="s">
        <v>7087</v>
      </c>
      <c r="G6457" s="272">
        <v>104216</v>
      </c>
      <c r="H6457" s="272" t="s">
        <v>13801</v>
      </c>
      <c r="I6457" s="272" t="s">
        <v>38</v>
      </c>
      <c r="J6457" s="272" t="s">
        <v>7089</v>
      </c>
      <c r="K6457" s="273">
        <v>87.62</v>
      </c>
      <c r="L6457" s="272" t="s">
        <v>7090</v>
      </c>
    </row>
    <row r="6458" spans="1:12">
      <c r="A6458" s="272" t="s">
        <v>13643</v>
      </c>
      <c r="B6458" s="272" t="s">
        <v>13644</v>
      </c>
      <c r="C6458" s="272" t="s">
        <v>13674</v>
      </c>
      <c r="D6458" s="272" t="s">
        <v>13675</v>
      </c>
      <c r="E6458" s="273" t="s">
        <v>7087</v>
      </c>
      <c r="F6458" s="272" t="s">
        <v>7087</v>
      </c>
      <c r="G6458" s="272">
        <v>104217</v>
      </c>
      <c r="H6458" s="272" t="s">
        <v>13802</v>
      </c>
      <c r="I6458" s="272" t="s">
        <v>38</v>
      </c>
      <c r="J6458" s="272" t="s">
        <v>7147</v>
      </c>
      <c r="K6458" s="273">
        <v>47.46</v>
      </c>
      <c r="L6458" s="272" t="s">
        <v>7090</v>
      </c>
    </row>
    <row r="6459" spans="1:12">
      <c r="A6459" s="272" t="s">
        <v>13643</v>
      </c>
      <c r="B6459" s="272" t="s">
        <v>13644</v>
      </c>
      <c r="C6459" s="272" t="s">
        <v>13674</v>
      </c>
      <c r="D6459" s="272" t="s">
        <v>13675</v>
      </c>
      <c r="E6459" s="273" t="s">
        <v>7087</v>
      </c>
      <c r="F6459" s="272" t="s">
        <v>7087</v>
      </c>
      <c r="G6459" s="272">
        <v>104218</v>
      </c>
      <c r="H6459" s="272" t="s">
        <v>13803</v>
      </c>
      <c r="I6459" s="272" t="s">
        <v>38</v>
      </c>
      <c r="J6459" s="272" t="s">
        <v>7147</v>
      </c>
      <c r="K6459" s="273">
        <v>51.76</v>
      </c>
      <c r="L6459" s="272" t="s">
        <v>7090</v>
      </c>
    </row>
    <row r="6460" spans="1:12">
      <c r="A6460" s="272" t="s">
        <v>13643</v>
      </c>
      <c r="B6460" s="272" t="s">
        <v>13644</v>
      </c>
      <c r="C6460" s="272" t="s">
        <v>13674</v>
      </c>
      <c r="D6460" s="272" t="s">
        <v>13675</v>
      </c>
      <c r="E6460" s="273" t="s">
        <v>7087</v>
      </c>
      <c r="F6460" s="272" t="s">
        <v>7087</v>
      </c>
      <c r="G6460" s="272">
        <v>104219</v>
      </c>
      <c r="H6460" s="272" t="s">
        <v>13804</v>
      </c>
      <c r="I6460" s="272" t="s">
        <v>38</v>
      </c>
      <c r="J6460" s="272" t="s">
        <v>7147</v>
      </c>
      <c r="K6460" s="273">
        <v>84.77</v>
      </c>
      <c r="L6460" s="272" t="s">
        <v>7090</v>
      </c>
    </row>
    <row r="6461" spans="1:12">
      <c r="A6461" s="272" t="s">
        <v>13643</v>
      </c>
      <c r="B6461" s="272" t="s">
        <v>13644</v>
      </c>
      <c r="C6461" s="272" t="s">
        <v>13674</v>
      </c>
      <c r="D6461" s="272" t="s">
        <v>13675</v>
      </c>
      <c r="E6461" s="273" t="s">
        <v>7087</v>
      </c>
      <c r="F6461" s="272" t="s">
        <v>7087</v>
      </c>
      <c r="G6461" s="272">
        <v>104220</v>
      </c>
      <c r="H6461" s="272" t="s">
        <v>13805</v>
      </c>
      <c r="I6461" s="272" t="s">
        <v>38</v>
      </c>
      <c r="J6461" s="272" t="s">
        <v>7089</v>
      </c>
      <c r="K6461" s="273">
        <v>51.55</v>
      </c>
      <c r="L6461" s="272" t="s">
        <v>7090</v>
      </c>
    </row>
    <row r="6462" spans="1:12">
      <c r="A6462" s="272" t="s">
        <v>13643</v>
      </c>
      <c r="B6462" s="272" t="s">
        <v>13644</v>
      </c>
      <c r="C6462" s="272" t="s">
        <v>13674</v>
      </c>
      <c r="D6462" s="272" t="s">
        <v>13675</v>
      </c>
      <c r="E6462" s="273" t="s">
        <v>7087</v>
      </c>
      <c r="F6462" s="272" t="s">
        <v>7087</v>
      </c>
      <c r="G6462" s="272">
        <v>104221</v>
      </c>
      <c r="H6462" s="272" t="s">
        <v>13806</v>
      </c>
      <c r="I6462" s="272" t="s">
        <v>38</v>
      </c>
      <c r="J6462" s="272" t="s">
        <v>7147</v>
      </c>
      <c r="K6462" s="273">
        <v>60.92</v>
      </c>
      <c r="L6462" s="272" t="s">
        <v>7090</v>
      </c>
    </row>
    <row r="6463" spans="1:12">
      <c r="A6463" s="272" t="s">
        <v>13643</v>
      </c>
      <c r="B6463" s="272" t="s">
        <v>13644</v>
      </c>
      <c r="C6463" s="272" t="s">
        <v>13674</v>
      </c>
      <c r="D6463" s="272" t="s">
        <v>13675</v>
      </c>
      <c r="E6463" s="273" t="s">
        <v>7087</v>
      </c>
      <c r="F6463" s="272" t="s">
        <v>7087</v>
      </c>
      <c r="G6463" s="272">
        <v>104222</v>
      </c>
      <c r="H6463" s="272" t="s">
        <v>13807</v>
      </c>
      <c r="I6463" s="272" t="s">
        <v>38</v>
      </c>
      <c r="J6463" s="272" t="s">
        <v>7147</v>
      </c>
      <c r="K6463" s="273">
        <v>66.680000000000007</v>
      </c>
      <c r="L6463" s="272" t="s">
        <v>7090</v>
      </c>
    </row>
    <row r="6464" spans="1:12">
      <c r="A6464" s="272" t="s">
        <v>13643</v>
      </c>
      <c r="B6464" s="272" t="s">
        <v>13644</v>
      </c>
      <c r="C6464" s="272" t="s">
        <v>13674</v>
      </c>
      <c r="D6464" s="272" t="s">
        <v>13675</v>
      </c>
      <c r="E6464" s="273" t="s">
        <v>7087</v>
      </c>
      <c r="F6464" s="272" t="s">
        <v>7087</v>
      </c>
      <c r="G6464" s="272">
        <v>104223</v>
      </c>
      <c r="H6464" s="272" t="s">
        <v>13808</v>
      </c>
      <c r="I6464" s="272" t="s">
        <v>38</v>
      </c>
      <c r="J6464" s="272" t="s">
        <v>7147</v>
      </c>
      <c r="K6464" s="273">
        <v>111.08</v>
      </c>
      <c r="L6464" s="272" t="s">
        <v>7090</v>
      </c>
    </row>
    <row r="6465" spans="1:12">
      <c r="A6465" s="272" t="s">
        <v>13643</v>
      </c>
      <c r="B6465" s="272" t="s">
        <v>13644</v>
      </c>
      <c r="C6465" s="272" t="s">
        <v>13674</v>
      </c>
      <c r="D6465" s="272" t="s">
        <v>13675</v>
      </c>
      <c r="E6465" s="273" t="s">
        <v>7087</v>
      </c>
      <c r="F6465" s="272" t="s">
        <v>7087</v>
      </c>
      <c r="G6465" s="272">
        <v>104224</v>
      </c>
      <c r="H6465" s="272" t="s">
        <v>13809</v>
      </c>
      <c r="I6465" s="272" t="s">
        <v>38</v>
      </c>
      <c r="J6465" s="272" t="s">
        <v>7089</v>
      </c>
      <c r="K6465" s="273">
        <v>66.37</v>
      </c>
      <c r="L6465" s="272" t="s">
        <v>7090</v>
      </c>
    </row>
    <row r="6466" spans="1:12">
      <c r="A6466" s="272" t="s">
        <v>13643</v>
      </c>
      <c r="B6466" s="272" t="s">
        <v>13644</v>
      </c>
      <c r="C6466" s="272" t="s">
        <v>13674</v>
      </c>
      <c r="D6466" s="272" t="s">
        <v>13675</v>
      </c>
      <c r="E6466" s="273" t="s">
        <v>7087</v>
      </c>
      <c r="F6466" s="272" t="s">
        <v>7087</v>
      </c>
      <c r="G6466" s="272">
        <v>104225</v>
      </c>
      <c r="H6466" s="272" t="s">
        <v>13810</v>
      </c>
      <c r="I6466" s="272" t="s">
        <v>38</v>
      </c>
      <c r="J6466" s="272" t="s">
        <v>7147</v>
      </c>
      <c r="K6466" s="273">
        <v>66.790000000000006</v>
      </c>
      <c r="L6466" s="272" t="s">
        <v>7090</v>
      </c>
    </row>
    <row r="6467" spans="1:12">
      <c r="A6467" s="272" t="s">
        <v>13643</v>
      </c>
      <c r="B6467" s="272" t="s">
        <v>13644</v>
      </c>
      <c r="C6467" s="272" t="s">
        <v>13674</v>
      </c>
      <c r="D6467" s="272" t="s">
        <v>13675</v>
      </c>
      <c r="E6467" s="273" t="s">
        <v>7087</v>
      </c>
      <c r="F6467" s="272" t="s">
        <v>7087</v>
      </c>
      <c r="G6467" s="272">
        <v>104226</v>
      </c>
      <c r="H6467" s="272" t="s">
        <v>13811</v>
      </c>
      <c r="I6467" s="272" t="s">
        <v>38</v>
      </c>
      <c r="J6467" s="272" t="s">
        <v>7147</v>
      </c>
      <c r="K6467" s="273">
        <v>74.010000000000005</v>
      </c>
      <c r="L6467" s="272" t="s">
        <v>7090</v>
      </c>
    </row>
    <row r="6468" spans="1:12">
      <c r="A6468" s="272" t="s">
        <v>13643</v>
      </c>
      <c r="B6468" s="272" t="s">
        <v>13644</v>
      </c>
      <c r="C6468" s="272" t="s">
        <v>13674</v>
      </c>
      <c r="D6468" s="272" t="s">
        <v>13675</v>
      </c>
      <c r="E6468" s="273" t="s">
        <v>7087</v>
      </c>
      <c r="F6468" s="272" t="s">
        <v>7087</v>
      </c>
      <c r="G6468" s="272">
        <v>104227</v>
      </c>
      <c r="H6468" s="272" t="s">
        <v>13812</v>
      </c>
      <c r="I6468" s="272" t="s">
        <v>38</v>
      </c>
      <c r="J6468" s="272" t="s">
        <v>7147</v>
      </c>
      <c r="K6468" s="273">
        <v>130.49</v>
      </c>
      <c r="L6468" s="272" t="s">
        <v>7090</v>
      </c>
    </row>
    <row r="6469" spans="1:12">
      <c r="A6469" s="272" t="s">
        <v>13643</v>
      </c>
      <c r="B6469" s="272" t="s">
        <v>13644</v>
      </c>
      <c r="C6469" s="272" t="s">
        <v>13674</v>
      </c>
      <c r="D6469" s="272" t="s">
        <v>13675</v>
      </c>
      <c r="E6469" s="273" t="s">
        <v>7087</v>
      </c>
      <c r="F6469" s="272" t="s">
        <v>7087</v>
      </c>
      <c r="G6469" s="272">
        <v>104228</v>
      </c>
      <c r="H6469" s="272" t="s">
        <v>13813</v>
      </c>
      <c r="I6469" s="272" t="s">
        <v>38</v>
      </c>
      <c r="J6469" s="272" t="s">
        <v>7089</v>
      </c>
      <c r="K6469" s="273">
        <v>72.930000000000007</v>
      </c>
      <c r="L6469" s="272" t="s">
        <v>7090</v>
      </c>
    </row>
    <row r="6470" spans="1:12">
      <c r="A6470" s="272" t="s">
        <v>13643</v>
      </c>
      <c r="B6470" s="272" t="s">
        <v>13644</v>
      </c>
      <c r="C6470" s="272" t="s">
        <v>13674</v>
      </c>
      <c r="D6470" s="272" t="s">
        <v>13675</v>
      </c>
      <c r="E6470" s="273" t="s">
        <v>7087</v>
      </c>
      <c r="F6470" s="272" t="s">
        <v>7087</v>
      </c>
      <c r="G6470" s="272">
        <v>104229</v>
      </c>
      <c r="H6470" s="272" t="s">
        <v>13814</v>
      </c>
      <c r="I6470" s="272" t="s">
        <v>38</v>
      </c>
      <c r="J6470" s="272" t="s">
        <v>7147</v>
      </c>
      <c r="K6470" s="273">
        <v>78.349999999999994</v>
      </c>
      <c r="L6470" s="272" t="s">
        <v>7090</v>
      </c>
    </row>
    <row r="6471" spans="1:12">
      <c r="A6471" s="272" t="s">
        <v>13643</v>
      </c>
      <c r="B6471" s="272" t="s">
        <v>13644</v>
      </c>
      <c r="C6471" s="272" t="s">
        <v>13674</v>
      </c>
      <c r="D6471" s="272" t="s">
        <v>13675</v>
      </c>
      <c r="E6471" s="273" t="s">
        <v>7087</v>
      </c>
      <c r="F6471" s="272" t="s">
        <v>7087</v>
      </c>
      <c r="G6471" s="272">
        <v>104230</v>
      </c>
      <c r="H6471" s="272" t="s">
        <v>13815</v>
      </c>
      <c r="I6471" s="272" t="s">
        <v>38</v>
      </c>
      <c r="J6471" s="272" t="s">
        <v>7147</v>
      </c>
      <c r="K6471" s="273">
        <v>86.3</v>
      </c>
      <c r="L6471" s="272" t="s">
        <v>7090</v>
      </c>
    </row>
    <row r="6472" spans="1:12">
      <c r="A6472" s="272" t="s">
        <v>13643</v>
      </c>
      <c r="B6472" s="272" t="s">
        <v>13644</v>
      </c>
      <c r="C6472" s="272" t="s">
        <v>13674</v>
      </c>
      <c r="D6472" s="272" t="s">
        <v>13675</v>
      </c>
      <c r="E6472" s="273" t="s">
        <v>7087</v>
      </c>
      <c r="F6472" s="272" t="s">
        <v>7087</v>
      </c>
      <c r="G6472" s="272">
        <v>104231</v>
      </c>
      <c r="H6472" s="272" t="s">
        <v>13816</v>
      </c>
      <c r="I6472" s="272" t="s">
        <v>38</v>
      </c>
      <c r="J6472" s="272" t="s">
        <v>7147</v>
      </c>
      <c r="K6472" s="273">
        <v>143.72</v>
      </c>
      <c r="L6472" s="272" t="s">
        <v>7090</v>
      </c>
    </row>
    <row r="6473" spans="1:12">
      <c r="A6473" s="272" t="s">
        <v>13643</v>
      </c>
      <c r="B6473" s="272" t="s">
        <v>13644</v>
      </c>
      <c r="C6473" s="272" t="s">
        <v>13674</v>
      </c>
      <c r="D6473" s="272" t="s">
        <v>13675</v>
      </c>
      <c r="E6473" s="273" t="s">
        <v>7087</v>
      </c>
      <c r="F6473" s="272" t="s">
        <v>7087</v>
      </c>
      <c r="G6473" s="272">
        <v>104232</v>
      </c>
      <c r="H6473" s="272" t="s">
        <v>13817</v>
      </c>
      <c r="I6473" s="272" t="s">
        <v>38</v>
      </c>
      <c r="J6473" s="272" t="s">
        <v>7089</v>
      </c>
      <c r="K6473" s="273">
        <v>80.5</v>
      </c>
      <c r="L6473" s="272" t="s">
        <v>7090</v>
      </c>
    </row>
    <row r="6474" spans="1:12">
      <c r="A6474" s="272" t="s">
        <v>13643</v>
      </c>
      <c r="B6474" s="272" t="s">
        <v>13644</v>
      </c>
      <c r="C6474" s="272" t="s">
        <v>13674</v>
      </c>
      <c r="D6474" s="272" t="s">
        <v>13675</v>
      </c>
      <c r="E6474" s="273" t="s">
        <v>7087</v>
      </c>
      <c r="F6474" s="272" t="s">
        <v>7087</v>
      </c>
      <c r="G6474" s="272">
        <v>104233</v>
      </c>
      <c r="H6474" s="272" t="s">
        <v>13818</v>
      </c>
      <c r="I6474" s="272" t="s">
        <v>38</v>
      </c>
      <c r="J6474" s="272" t="s">
        <v>7147</v>
      </c>
      <c r="K6474" s="273">
        <v>36.01</v>
      </c>
      <c r="L6474" s="272" t="s">
        <v>7090</v>
      </c>
    </row>
    <row r="6475" spans="1:12">
      <c r="A6475" s="272" t="s">
        <v>13643</v>
      </c>
      <c r="B6475" s="272" t="s">
        <v>13644</v>
      </c>
      <c r="C6475" s="272" t="s">
        <v>13674</v>
      </c>
      <c r="D6475" s="272" t="s">
        <v>13675</v>
      </c>
      <c r="E6475" s="273" t="s">
        <v>7087</v>
      </c>
      <c r="F6475" s="272" t="s">
        <v>7087</v>
      </c>
      <c r="G6475" s="272">
        <v>104234</v>
      </c>
      <c r="H6475" s="272" t="s">
        <v>13819</v>
      </c>
      <c r="I6475" s="272" t="s">
        <v>38</v>
      </c>
      <c r="J6475" s="272" t="s">
        <v>7147</v>
      </c>
      <c r="K6475" s="273">
        <v>40.020000000000003</v>
      </c>
      <c r="L6475" s="272" t="s">
        <v>7090</v>
      </c>
    </row>
    <row r="6476" spans="1:12">
      <c r="A6476" s="272" t="s">
        <v>13643</v>
      </c>
      <c r="B6476" s="272" t="s">
        <v>13644</v>
      </c>
      <c r="C6476" s="272" t="s">
        <v>13674</v>
      </c>
      <c r="D6476" s="272" t="s">
        <v>13675</v>
      </c>
      <c r="E6476" s="273" t="s">
        <v>7087</v>
      </c>
      <c r="F6476" s="272" t="s">
        <v>7087</v>
      </c>
      <c r="G6476" s="272">
        <v>104235</v>
      </c>
      <c r="H6476" s="272" t="s">
        <v>13820</v>
      </c>
      <c r="I6476" s="272" t="s">
        <v>38</v>
      </c>
      <c r="J6476" s="272" t="s">
        <v>7147</v>
      </c>
      <c r="K6476" s="273">
        <v>71.56</v>
      </c>
      <c r="L6476" s="272" t="s">
        <v>7090</v>
      </c>
    </row>
    <row r="6477" spans="1:12">
      <c r="A6477" s="272" t="s">
        <v>13643</v>
      </c>
      <c r="B6477" s="272" t="s">
        <v>13644</v>
      </c>
      <c r="C6477" s="272" t="s">
        <v>13674</v>
      </c>
      <c r="D6477" s="272" t="s">
        <v>13675</v>
      </c>
      <c r="E6477" s="273" t="s">
        <v>7087</v>
      </c>
      <c r="F6477" s="272" t="s">
        <v>7087</v>
      </c>
      <c r="G6477" s="272">
        <v>104236</v>
      </c>
      <c r="H6477" s="272" t="s">
        <v>13821</v>
      </c>
      <c r="I6477" s="272" t="s">
        <v>38</v>
      </c>
      <c r="J6477" s="272" t="s">
        <v>7089</v>
      </c>
      <c r="K6477" s="273">
        <v>39.1</v>
      </c>
      <c r="L6477" s="272" t="s">
        <v>7090</v>
      </c>
    </row>
    <row r="6478" spans="1:12">
      <c r="A6478" s="272" t="s">
        <v>13643</v>
      </c>
      <c r="B6478" s="272" t="s">
        <v>13644</v>
      </c>
      <c r="C6478" s="272" t="s">
        <v>13674</v>
      </c>
      <c r="D6478" s="272" t="s">
        <v>13675</v>
      </c>
      <c r="E6478" s="273" t="s">
        <v>7087</v>
      </c>
      <c r="F6478" s="272" t="s">
        <v>7087</v>
      </c>
      <c r="G6478" s="272">
        <v>104237</v>
      </c>
      <c r="H6478" s="272" t="s">
        <v>13822</v>
      </c>
      <c r="I6478" s="272" t="s">
        <v>38</v>
      </c>
      <c r="J6478" s="272" t="s">
        <v>7147</v>
      </c>
      <c r="K6478" s="273">
        <v>49.12</v>
      </c>
      <c r="L6478" s="272" t="s">
        <v>7090</v>
      </c>
    </row>
    <row r="6479" spans="1:12">
      <c r="A6479" s="272" t="s">
        <v>13643</v>
      </c>
      <c r="B6479" s="272" t="s">
        <v>13644</v>
      </c>
      <c r="C6479" s="272" t="s">
        <v>13674</v>
      </c>
      <c r="D6479" s="272" t="s">
        <v>13675</v>
      </c>
      <c r="E6479" s="273" t="s">
        <v>7087</v>
      </c>
      <c r="F6479" s="272" t="s">
        <v>7087</v>
      </c>
      <c r="G6479" s="272">
        <v>104238</v>
      </c>
      <c r="H6479" s="272" t="s">
        <v>13823</v>
      </c>
      <c r="I6479" s="272" t="s">
        <v>38</v>
      </c>
      <c r="J6479" s="272" t="s">
        <v>7147</v>
      </c>
      <c r="K6479" s="273">
        <v>54.49</v>
      </c>
      <c r="L6479" s="272" t="s">
        <v>7090</v>
      </c>
    </row>
    <row r="6480" spans="1:12">
      <c r="A6480" s="272" t="s">
        <v>13643</v>
      </c>
      <c r="B6480" s="272" t="s">
        <v>13644</v>
      </c>
      <c r="C6480" s="272" t="s">
        <v>13674</v>
      </c>
      <c r="D6480" s="272" t="s">
        <v>13675</v>
      </c>
      <c r="E6480" s="273" t="s">
        <v>7087</v>
      </c>
      <c r="F6480" s="272" t="s">
        <v>7087</v>
      </c>
      <c r="G6480" s="272">
        <v>104239</v>
      </c>
      <c r="H6480" s="272" t="s">
        <v>13824</v>
      </c>
      <c r="I6480" s="272" t="s">
        <v>38</v>
      </c>
      <c r="J6480" s="272" t="s">
        <v>7147</v>
      </c>
      <c r="K6480" s="273">
        <v>96.64</v>
      </c>
      <c r="L6480" s="272" t="s">
        <v>7090</v>
      </c>
    </row>
    <row r="6481" spans="1:12">
      <c r="A6481" s="272" t="s">
        <v>13643</v>
      </c>
      <c r="B6481" s="272" t="s">
        <v>13644</v>
      </c>
      <c r="C6481" s="272" t="s">
        <v>13674</v>
      </c>
      <c r="D6481" s="272" t="s">
        <v>13675</v>
      </c>
      <c r="E6481" s="273" t="s">
        <v>7087</v>
      </c>
      <c r="F6481" s="272" t="s">
        <v>7087</v>
      </c>
      <c r="G6481" s="272">
        <v>104240</v>
      </c>
      <c r="H6481" s="272" t="s">
        <v>13825</v>
      </c>
      <c r="I6481" s="272" t="s">
        <v>38</v>
      </c>
      <c r="J6481" s="272" t="s">
        <v>7089</v>
      </c>
      <c r="K6481" s="273">
        <v>53.58</v>
      </c>
      <c r="L6481" s="272" t="s">
        <v>7090</v>
      </c>
    </row>
    <row r="6482" spans="1:12">
      <c r="A6482" s="272" t="s">
        <v>13643</v>
      </c>
      <c r="B6482" s="272" t="s">
        <v>13644</v>
      </c>
      <c r="C6482" s="272" t="s">
        <v>13674</v>
      </c>
      <c r="D6482" s="272" t="s">
        <v>13675</v>
      </c>
      <c r="E6482" s="273" t="s">
        <v>7087</v>
      </c>
      <c r="F6482" s="272" t="s">
        <v>7087</v>
      </c>
      <c r="G6482" s="272">
        <v>104241</v>
      </c>
      <c r="H6482" s="272" t="s">
        <v>13826</v>
      </c>
      <c r="I6482" s="272" t="s">
        <v>38</v>
      </c>
      <c r="J6482" s="272" t="s">
        <v>7147</v>
      </c>
      <c r="K6482" s="273">
        <v>54.6</v>
      </c>
      <c r="L6482" s="272" t="s">
        <v>7090</v>
      </c>
    </row>
    <row r="6483" spans="1:12">
      <c r="A6483" s="272" t="s">
        <v>13643</v>
      </c>
      <c r="B6483" s="272" t="s">
        <v>13644</v>
      </c>
      <c r="C6483" s="272" t="s">
        <v>13674</v>
      </c>
      <c r="D6483" s="272" t="s">
        <v>13675</v>
      </c>
      <c r="E6483" s="273" t="s">
        <v>7087</v>
      </c>
      <c r="F6483" s="272" t="s">
        <v>7087</v>
      </c>
      <c r="G6483" s="272">
        <v>104242</v>
      </c>
      <c r="H6483" s="272" t="s">
        <v>13827</v>
      </c>
      <c r="I6483" s="272" t="s">
        <v>38</v>
      </c>
      <c r="J6483" s="272" t="s">
        <v>7147</v>
      </c>
      <c r="K6483" s="273">
        <v>61.34</v>
      </c>
      <c r="L6483" s="272" t="s">
        <v>7090</v>
      </c>
    </row>
    <row r="6484" spans="1:12">
      <c r="A6484" s="272" t="s">
        <v>13643</v>
      </c>
      <c r="B6484" s="272" t="s">
        <v>13644</v>
      </c>
      <c r="C6484" s="272" t="s">
        <v>13674</v>
      </c>
      <c r="D6484" s="272" t="s">
        <v>13675</v>
      </c>
      <c r="E6484" s="273" t="s">
        <v>7087</v>
      </c>
      <c r="F6484" s="272" t="s">
        <v>7087</v>
      </c>
      <c r="G6484" s="272">
        <v>104243</v>
      </c>
      <c r="H6484" s="272" t="s">
        <v>13828</v>
      </c>
      <c r="I6484" s="272" t="s">
        <v>38</v>
      </c>
      <c r="J6484" s="272" t="s">
        <v>7147</v>
      </c>
      <c r="K6484" s="273">
        <v>114.78</v>
      </c>
      <c r="L6484" s="272" t="s">
        <v>7090</v>
      </c>
    </row>
    <row r="6485" spans="1:12">
      <c r="A6485" s="272" t="s">
        <v>13643</v>
      </c>
      <c r="B6485" s="272" t="s">
        <v>13644</v>
      </c>
      <c r="C6485" s="272" t="s">
        <v>13674</v>
      </c>
      <c r="D6485" s="272" t="s">
        <v>13675</v>
      </c>
      <c r="E6485" s="273" t="s">
        <v>7087</v>
      </c>
      <c r="F6485" s="272" t="s">
        <v>7087</v>
      </c>
      <c r="G6485" s="272">
        <v>104244</v>
      </c>
      <c r="H6485" s="272" t="s">
        <v>13829</v>
      </c>
      <c r="I6485" s="272" t="s">
        <v>38</v>
      </c>
      <c r="J6485" s="272" t="s">
        <v>7089</v>
      </c>
      <c r="K6485" s="273">
        <v>59.76</v>
      </c>
      <c r="L6485" s="272" t="s">
        <v>7090</v>
      </c>
    </row>
    <row r="6486" spans="1:12">
      <c r="A6486" s="272" t="s">
        <v>13643</v>
      </c>
      <c r="B6486" s="272" t="s">
        <v>13644</v>
      </c>
      <c r="C6486" s="272" t="s">
        <v>13674</v>
      </c>
      <c r="D6486" s="272" t="s">
        <v>13675</v>
      </c>
      <c r="E6486" s="273" t="s">
        <v>7087</v>
      </c>
      <c r="F6486" s="272" t="s">
        <v>7087</v>
      </c>
      <c r="G6486" s="272">
        <v>104245</v>
      </c>
      <c r="H6486" s="272" t="s">
        <v>13830</v>
      </c>
      <c r="I6486" s="272" t="s">
        <v>38</v>
      </c>
      <c r="J6486" s="272" t="s">
        <v>7147</v>
      </c>
      <c r="K6486" s="273">
        <v>59.51</v>
      </c>
      <c r="L6486" s="272" t="s">
        <v>7090</v>
      </c>
    </row>
    <row r="6487" spans="1:12">
      <c r="A6487" s="272" t="s">
        <v>13643</v>
      </c>
      <c r="B6487" s="272" t="s">
        <v>13644</v>
      </c>
      <c r="C6487" s="272" t="s">
        <v>13674</v>
      </c>
      <c r="D6487" s="272" t="s">
        <v>13675</v>
      </c>
      <c r="E6487" s="273" t="s">
        <v>7087</v>
      </c>
      <c r="F6487" s="272" t="s">
        <v>7087</v>
      </c>
      <c r="G6487" s="272">
        <v>104246</v>
      </c>
      <c r="H6487" s="272" t="s">
        <v>13831</v>
      </c>
      <c r="I6487" s="272" t="s">
        <v>38</v>
      </c>
      <c r="J6487" s="272" t="s">
        <v>7147</v>
      </c>
      <c r="K6487" s="273">
        <v>66.930000000000007</v>
      </c>
      <c r="L6487" s="272" t="s">
        <v>7090</v>
      </c>
    </row>
    <row r="6488" spans="1:12">
      <c r="A6488" s="272" t="s">
        <v>13643</v>
      </c>
      <c r="B6488" s="272" t="s">
        <v>13644</v>
      </c>
      <c r="C6488" s="272" t="s">
        <v>13674</v>
      </c>
      <c r="D6488" s="272" t="s">
        <v>13675</v>
      </c>
      <c r="E6488" s="273" t="s">
        <v>7087</v>
      </c>
      <c r="F6488" s="272" t="s">
        <v>7087</v>
      </c>
      <c r="G6488" s="272">
        <v>104247</v>
      </c>
      <c r="H6488" s="272" t="s">
        <v>13832</v>
      </c>
      <c r="I6488" s="272" t="s">
        <v>38</v>
      </c>
      <c r="J6488" s="272" t="s">
        <v>7147</v>
      </c>
      <c r="K6488" s="273">
        <v>123.31</v>
      </c>
      <c r="L6488" s="272" t="s">
        <v>7090</v>
      </c>
    </row>
    <row r="6489" spans="1:12">
      <c r="A6489" s="272" t="s">
        <v>13643</v>
      </c>
      <c r="B6489" s="272" t="s">
        <v>13644</v>
      </c>
      <c r="C6489" s="272" t="s">
        <v>13674</v>
      </c>
      <c r="D6489" s="272" t="s">
        <v>13675</v>
      </c>
      <c r="E6489" s="273" t="s">
        <v>7087</v>
      </c>
      <c r="F6489" s="272" t="s">
        <v>7087</v>
      </c>
      <c r="G6489" s="272">
        <v>104248</v>
      </c>
      <c r="H6489" s="272" t="s">
        <v>13833</v>
      </c>
      <c r="I6489" s="272" t="s">
        <v>38</v>
      </c>
      <c r="J6489" s="272" t="s">
        <v>7089</v>
      </c>
      <c r="K6489" s="273">
        <v>62.21</v>
      </c>
      <c r="L6489" s="272" t="s">
        <v>7090</v>
      </c>
    </row>
    <row r="6490" spans="1:12">
      <c r="A6490" s="272" t="s">
        <v>13643</v>
      </c>
      <c r="B6490" s="272" t="s">
        <v>13644</v>
      </c>
      <c r="C6490" s="272" t="s">
        <v>13674</v>
      </c>
      <c r="D6490" s="272" t="s">
        <v>13675</v>
      </c>
      <c r="E6490" s="273" t="s">
        <v>7087</v>
      </c>
      <c r="F6490" s="272" t="s">
        <v>7087</v>
      </c>
      <c r="G6490" s="272">
        <v>104249</v>
      </c>
      <c r="H6490" s="272" t="s">
        <v>13834</v>
      </c>
      <c r="I6490" s="272" t="s">
        <v>38</v>
      </c>
      <c r="J6490" s="272" t="s">
        <v>7147</v>
      </c>
      <c r="K6490" s="273">
        <v>64.599999999999994</v>
      </c>
      <c r="L6490" s="272" t="s">
        <v>7090</v>
      </c>
    </row>
    <row r="6491" spans="1:12">
      <c r="A6491" s="272" t="s">
        <v>13643</v>
      </c>
      <c r="B6491" s="272" t="s">
        <v>13644</v>
      </c>
      <c r="C6491" s="272" t="s">
        <v>13674</v>
      </c>
      <c r="D6491" s="272" t="s">
        <v>13675</v>
      </c>
      <c r="E6491" s="273" t="s">
        <v>7087</v>
      </c>
      <c r="F6491" s="272" t="s">
        <v>7087</v>
      </c>
      <c r="G6491" s="272">
        <v>104250</v>
      </c>
      <c r="H6491" s="272" t="s">
        <v>13835</v>
      </c>
      <c r="I6491" s="272" t="s">
        <v>38</v>
      </c>
      <c r="J6491" s="272" t="s">
        <v>7147</v>
      </c>
      <c r="K6491" s="273">
        <v>68.61</v>
      </c>
      <c r="L6491" s="272" t="s">
        <v>7090</v>
      </c>
    </row>
    <row r="6492" spans="1:12">
      <c r="A6492" s="272" t="s">
        <v>13643</v>
      </c>
      <c r="B6492" s="272" t="s">
        <v>13644</v>
      </c>
      <c r="C6492" s="272" t="s">
        <v>13674</v>
      </c>
      <c r="D6492" s="272" t="s">
        <v>13675</v>
      </c>
      <c r="E6492" s="273" t="s">
        <v>7087</v>
      </c>
      <c r="F6492" s="272" t="s">
        <v>7087</v>
      </c>
      <c r="G6492" s="272">
        <v>104251</v>
      </c>
      <c r="H6492" s="272" t="s">
        <v>13836</v>
      </c>
      <c r="I6492" s="272" t="s">
        <v>38</v>
      </c>
      <c r="J6492" s="272" t="s">
        <v>7147</v>
      </c>
      <c r="K6492" s="273">
        <v>97.3</v>
      </c>
      <c r="L6492" s="272" t="s">
        <v>7090</v>
      </c>
    </row>
    <row r="6493" spans="1:12">
      <c r="A6493" s="272" t="s">
        <v>13643</v>
      </c>
      <c r="B6493" s="272" t="s">
        <v>13644</v>
      </c>
      <c r="C6493" s="272" t="s">
        <v>13674</v>
      </c>
      <c r="D6493" s="272" t="s">
        <v>13675</v>
      </c>
      <c r="E6493" s="273" t="s">
        <v>7087</v>
      </c>
      <c r="F6493" s="272" t="s">
        <v>7087</v>
      </c>
      <c r="G6493" s="272">
        <v>104252</v>
      </c>
      <c r="H6493" s="272" t="s">
        <v>13837</v>
      </c>
      <c r="I6493" s="272" t="s">
        <v>38</v>
      </c>
      <c r="J6493" s="272" t="s">
        <v>7089</v>
      </c>
      <c r="K6493" s="273">
        <v>70.510000000000005</v>
      </c>
      <c r="L6493" s="272" t="s">
        <v>7090</v>
      </c>
    </row>
    <row r="6494" spans="1:12">
      <c r="A6494" s="272" t="s">
        <v>13643</v>
      </c>
      <c r="B6494" s="272" t="s">
        <v>13644</v>
      </c>
      <c r="C6494" s="272" t="s">
        <v>13674</v>
      </c>
      <c r="D6494" s="272" t="s">
        <v>13675</v>
      </c>
      <c r="E6494" s="273" t="s">
        <v>7087</v>
      </c>
      <c r="F6494" s="272" t="s">
        <v>7087</v>
      </c>
      <c r="G6494" s="272">
        <v>104253</v>
      </c>
      <c r="H6494" s="272" t="s">
        <v>13838</v>
      </c>
      <c r="I6494" s="272" t="s">
        <v>38</v>
      </c>
      <c r="J6494" s="272" t="s">
        <v>7147</v>
      </c>
      <c r="K6494" s="273">
        <v>77.709999999999994</v>
      </c>
      <c r="L6494" s="272" t="s">
        <v>7090</v>
      </c>
    </row>
    <row r="6495" spans="1:12">
      <c r="A6495" s="272" t="s">
        <v>13643</v>
      </c>
      <c r="B6495" s="272" t="s">
        <v>13644</v>
      </c>
      <c r="C6495" s="272" t="s">
        <v>13674</v>
      </c>
      <c r="D6495" s="272" t="s">
        <v>13675</v>
      </c>
      <c r="E6495" s="273" t="s">
        <v>7087</v>
      </c>
      <c r="F6495" s="272" t="s">
        <v>7087</v>
      </c>
      <c r="G6495" s="272">
        <v>104254</v>
      </c>
      <c r="H6495" s="272" t="s">
        <v>13839</v>
      </c>
      <c r="I6495" s="272" t="s">
        <v>38</v>
      </c>
      <c r="J6495" s="272" t="s">
        <v>7147</v>
      </c>
      <c r="K6495" s="273">
        <v>83.08</v>
      </c>
      <c r="L6495" s="272" t="s">
        <v>7090</v>
      </c>
    </row>
    <row r="6496" spans="1:12">
      <c r="A6496" s="272" t="s">
        <v>13643</v>
      </c>
      <c r="B6496" s="272" t="s">
        <v>13644</v>
      </c>
      <c r="C6496" s="272" t="s">
        <v>13674</v>
      </c>
      <c r="D6496" s="272" t="s">
        <v>13675</v>
      </c>
      <c r="E6496" s="273" t="s">
        <v>7087</v>
      </c>
      <c r="F6496" s="272" t="s">
        <v>7087</v>
      </c>
      <c r="G6496" s="272">
        <v>104255</v>
      </c>
      <c r="H6496" s="272" t="s">
        <v>13840</v>
      </c>
      <c r="I6496" s="272" t="s">
        <v>38</v>
      </c>
      <c r="J6496" s="272" t="s">
        <v>7147</v>
      </c>
      <c r="K6496" s="273">
        <v>122.39</v>
      </c>
      <c r="L6496" s="272" t="s">
        <v>7090</v>
      </c>
    </row>
    <row r="6497" spans="1:12">
      <c r="A6497" s="272" t="s">
        <v>13643</v>
      </c>
      <c r="B6497" s="272" t="s">
        <v>13644</v>
      </c>
      <c r="C6497" s="272" t="s">
        <v>13674</v>
      </c>
      <c r="D6497" s="272" t="s">
        <v>13675</v>
      </c>
      <c r="E6497" s="273" t="s">
        <v>7087</v>
      </c>
      <c r="F6497" s="272" t="s">
        <v>7087</v>
      </c>
      <c r="G6497" s="272">
        <v>104256</v>
      </c>
      <c r="H6497" s="272" t="s">
        <v>13841</v>
      </c>
      <c r="I6497" s="272" t="s">
        <v>38</v>
      </c>
      <c r="J6497" s="272" t="s">
        <v>7089</v>
      </c>
      <c r="K6497" s="273">
        <v>85.01</v>
      </c>
      <c r="L6497" s="272" t="s">
        <v>7090</v>
      </c>
    </row>
    <row r="6498" spans="1:12">
      <c r="A6498" s="272" t="s">
        <v>13643</v>
      </c>
      <c r="B6498" s="272" t="s">
        <v>13644</v>
      </c>
      <c r="C6498" s="272" t="s">
        <v>13674</v>
      </c>
      <c r="D6498" s="272" t="s">
        <v>13675</v>
      </c>
      <c r="E6498" s="273" t="s">
        <v>7087</v>
      </c>
      <c r="F6498" s="272" t="s">
        <v>7087</v>
      </c>
      <c r="G6498" s="272">
        <v>104257</v>
      </c>
      <c r="H6498" s="272" t="s">
        <v>13842</v>
      </c>
      <c r="I6498" s="272" t="s">
        <v>38</v>
      </c>
      <c r="J6498" s="272" t="s">
        <v>7147</v>
      </c>
      <c r="K6498" s="273">
        <v>83.19</v>
      </c>
      <c r="L6498" s="272" t="s">
        <v>7090</v>
      </c>
    </row>
    <row r="6499" spans="1:12">
      <c r="A6499" s="272" t="s">
        <v>13643</v>
      </c>
      <c r="B6499" s="272" t="s">
        <v>13644</v>
      </c>
      <c r="C6499" s="272" t="s">
        <v>13674</v>
      </c>
      <c r="D6499" s="272" t="s">
        <v>13675</v>
      </c>
      <c r="E6499" s="273" t="s">
        <v>7087</v>
      </c>
      <c r="F6499" s="272" t="s">
        <v>7087</v>
      </c>
      <c r="G6499" s="272">
        <v>104258</v>
      </c>
      <c r="H6499" s="272" t="s">
        <v>13843</v>
      </c>
      <c r="I6499" s="272" t="s">
        <v>38</v>
      </c>
      <c r="J6499" s="272" t="s">
        <v>7147</v>
      </c>
      <c r="K6499" s="273">
        <v>89.93</v>
      </c>
      <c r="L6499" s="272" t="s">
        <v>7090</v>
      </c>
    </row>
    <row r="6500" spans="1:12">
      <c r="A6500" s="272" t="s">
        <v>13643</v>
      </c>
      <c r="B6500" s="272" t="s">
        <v>13644</v>
      </c>
      <c r="C6500" s="272" t="s">
        <v>13674</v>
      </c>
      <c r="D6500" s="272" t="s">
        <v>13675</v>
      </c>
      <c r="E6500" s="273" t="s">
        <v>7087</v>
      </c>
      <c r="F6500" s="272" t="s">
        <v>7087</v>
      </c>
      <c r="G6500" s="272">
        <v>104259</v>
      </c>
      <c r="H6500" s="272" t="s">
        <v>13844</v>
      </c>
      <c r="I6500" s="272" t="s">
        <v>38</v>
      </c>
      <c r="J6500" s="272" t="s">
        <v>7147</v>
      </c>
      <c r="K6500" s="273">
        <v>140.53</v>
      </c>
      <c r="L6500" s="272" t="s">
        <v>7090</v>
      </c>
    </row>
    <row r="6501" spans="1:12">
      <c r="A6501" s="272" t="s">
        <v>13643</v>
      </c>
      <c r="B6501" s="272" t="s">
        <v>13644</v>
      </c>
      <c r="C6501" s="272" t="s">
        <v>13674</v>
      </c>
      <c r="D6501" s="272" t="s">
        <v>13675</v>
      </c>
      <c r="E6501" s="273" t="s">
        <v>7087</v>
      </c>
      <c r="F6501" s="272" t="s">
        <v>7087</v>
      </c>
      <c r="G6501" s="272">
        <v>104260</v>
      </c>
      <c r="H6501" s="272" t="s">
        <v>13845</v>
      </c>
      <c r="I6501" s="272" t="s">
        <v>38</v>
      </c>
      <c r="J6501" s="272" t="s">
        <v>7089</v>
      </c>
      <c r="K6501" s="273">
        <v>91.18</v>
      </c>
      <c r="L6501" s="272" t="s">
        <v>7090</v>
      </c>
    </row>
    <row r="6502" spans="1:12">
      <c r="A6502" s="272" t="s">
        <v>13643</v>
      </c>
      <c r="B6502" s="272" t="s">
        <v>13644</v>
      </c>
      <c r="C6502" s="272" t="s">
        <v>13674</v>
      </c>
      <c r="D6502" s="272" t="s">
        <v>13675</v>
      </c>
      <c r="E6502" s="273" t="s">
        <v>7087</v>
      </c>
      <c r="F6502" s="272" t="s">
        <v>7087</v>
      </c>
      <c r="G6502" s="272">
        <v>104261</v>
      </c>
      <c r="H6502" s="272" t="s">
        <v>13846</v>
      </c>
      <c r="I6502" s="272" t="s">
        <v>38</v>
      </c>
      <c r="J6502" s="272" t="s">
        <v>7147</v>
      </c>
      <c r="K6502" s="273">
        <v>107.5</v>
      </c>
      <c r="L6502" s="272" t="s">
        <v>7090</v>
      </c>
    </row>
    <row r="6503" spans="1:12">
      <c r="A6503" s="272" t="s">
        <v>13643</v>
      </c>
      <c r="B6503" s="272" t="s">
        <v>13644</v>
      </c>
      <c r="C6503" s="272" t="s">
        <v>13674</v>
      </c>
      <c r="D6503" s="272" t="s">
        <v>13675</v>
      </c>
      <c r="E6503" s="273" t="s">
        <v>7087</v>
      </c>
      <c r="F6503" s="272" t="s">
        <v>7087</v>
      </c>
      <c r="G6503" s="272">
        <v>104262</v>
      </c>
      <c r="H6503" s="272" t="s">
        <v>13847</v>
      </c>
      <c r="I6503" s="272" t="s">
        <v>38</v>
      </c>
      <c r="J6503" s="272" t="s">
        <v>7147</v>
      </c>
      <c r="K6503" s="273">
        <v>114.92</v>
      </c>
      <c r="L6503" s="272" t="s">
        <v>7090</v>
      </c>
    </row>
    <row r="6504" spans="1:12">
      <c r="A6504" s="272" t="s">
        <v>13643</v>
      </c>
      <c r="B6504" s="272" t="s">
        <v>13644</v>
      </c>
      <c r="C6504" s="272" t="s">
        <v>13674</v>
      </c>
      <c r="D6504" s="272" t="s">
        <v>13675</v>
      </c>
      <c r="E6504" s="273" t="s">
        <v>7087</v>
      </c>
      <c r="F6504" s="272" t="s">
        <v>7087</v>
      </c>
      <c r="G6504" s="272">
        <v>104263</v>
      </c>
      <c r="H6504" s="272" t="s">
        <v>13848</v>
      </c>
      <c r="I6504" s="272" t="s">
        <v>38</v>
      </c>
      <c r="J6504" s="272" t="s">
        <v>7147</v>
      </c>
      <c r="K6504" s="273">
        <v>161.52000000000001</v>
      </c>
      <c r="L6504" s="272" t="s">
        <v>7090</v>
      </c>
    </row>
    <row r="6505" spans="1:12">
      <c r="A6505" s="272" t="s">
        <v>13643</v>
      </c>
      <c r="B6505" s="272" t="s">
        <v>13644</v>
      </c>
      <c r="C6505" s="272" t="s">
        <v>13674</v>
      </c>
      <c r="D6505" s="272" t="s">
        <v>13675</v>
      </c>
      <c r="E6505" s="273" t="s">
        <v>7087</v>
      </c>
      <c r="F6505" s="272" t="s">
        <v>7087</v>
      </c>
      <c r="G6505" s="272">
        <v>104264</v>
      </c>
      <c r="H6505" s="272" t="s">
        <v>13849</v>
      </c>
      <c r="I6505" s="272" t="s">
        <v>38</v>
      </c>
      <c r="J6505" s="272" t="s">
        <v>7089</v>
      </c>
      <c r="K6505" s="273">
        <v>108.5</v>
      </c>
      <c r="L6505" s="272" t="s">
        <v>7090</v>
      </c>
    </row>
    <row r="6506" spans="1:12">
      <c r="A6506" s="272" t="s">
        <v>13643</v>
      </c>
      <c r="B6506" s="272" t="s">
        <v>13644</v>
      </c>
      <c r="C6506" s="272" t="s">
        <v>13674</v>
      </c>
      <c r="D6506" s="272" t="s">
        <v>13675</v>
      </c>
      <c r="E6506" s="273" t="s">
        <v>7087</v>
      </c>
      <c r="F6506" s="272" t="s">
        <v>7087</v>
      </c>
      <c r="G6506" s="272">
        <v>104627</v>
      </c>
      <c r="H6506" s="272" t="s">
        <v>13850</v>
      </c>
      <c r="I6506" s="272" t="s">
        <v>38</v>
      </c>
      <c r="J6506" s="272" t="s">
        <v>7147</v>
      </c>
      <c r="K6506" s="273">
        <v>18.07</v>
      </c>
      <c r="L6506" s="272" t="s">
        <v>7090</v>
      </c>
    </row>
    <row r="6507" spans="1:12">
      <c r="A6507" s="272" t="s">
        <v>13643</v>
      </c>
      <c r="B6507" s="272" t="s">
        <v>13644</v>
      </c>
      <c r="C6507" s="272" t="s">
        <v>13674</v>
      </c>
      <c r="D6507" s="272" t="s">
        <v>13675</v>
      </c>
      <c r="E6507" s="273" t="s">
        <v>7087</v>
      </c>
      <c r="F6507" s="272" t="s">
        <v>7087</v>
      </c>
      <c r="G6507" s="272">
        <v>104628</v>
      </c>
      <c r="H6507" s="272" t="s">
        <v>13851</v>
      </c>
      <c r="I6507" s="272" t="s">
        <v>38</v>
      </c>
      <c r="J6507" s="272" t="s">
        <v>7147</v>
      </c>
      <c r="K6507" s="273">
        <v>26.39</v>
      </c>
      <c r="L6507" s="272" t="s">
        <v>7090</v>
      </c>
    </row>
    <row r="6508" spans="1:12">
      <c r="A6508" s="272" t="s">
        <v>13643</v>
      </c>
      <c r="B6508" s="272" t="s">
        <v>13644</v>
      </c>
      <c r="C6508" s="272" t="s">
        <v>13674</v>
      </c>
      <c r="D6508" s="272" t="s">
        <v>13675</v>
      </c>
      <c r="E6508" s="273" t="s">
        <v>7087</v>
      </c>
      <c r="F6508" s="272" t="s">
        <v>7087</v>
      </c>
      <c r="G6508" s="272">
        <v>104629</v>
      </c>
      <c r="H6508" s="272" t="s">
        <v>13852</v>
      </c>
      <c r="I6508" s="272" t="s">
        <v>38</v>
      </c>
      <c r="J6508" s="272" t="s">
        <v>7147</v>
      </c>
      <c r="K6508" s="273">
        <v>31.16</v>
      </c>
      <c r="L6508" s="272" t="s">
        <v>7090</v>
      </c>
    </row>
    <row r="6509" spans="1:12">
      <c r="A6509" s="272" t="s">
        <v>13643</v>
      </c>
      <c r="B6509" s="272" t="s">
        <v>13644</v>
      </c>
      <c r="C6509" s="272" t="s">
        <v>13674</v>
      </c>
      <c r="D6509" s="272" t="s">
        <v>13675</v>
      </c>
      <c r="E6509" s="273" t="s">
        <v>7087</v>
      </c>
      <c r="F6509" s="272" t="s">
        <v>7087</v>
      </c>
      <c r="G6509" s="272">
        <v>104630</v>
      </c>
      <c r="H6509" s="272" t="s">
        <v>13853</v>
      </c>
      <c r="I6509" s="272" t="s">
        <v>38</v>
      </c>
      <c r="J6509" s="272" t="s">
        <v>7147</v>
      </c>
      <c r="K6509" s="273">
        <v>29.01</v>
      </c>
      <c r="L6509" s="272" t="s">
        <v>7090</v>
      </c>
    </row>
    <row r="6510" spans="1:12">
      <c r="A6510" s="272" t="s">
        <v>13643</v>
      </c>
      <c r="B6510" s="272" t="s">
        <v>13644</v>
      </c>
      <c r="C6510" s="272" t="s">
        <v>13674</v>
      </c>
      <c r="D6510" s="272" t="s">
        <v>13675</v>
      </c>
      <c r="E6510" s="273" t="s">
        <v>7087</v>
      </c>
      <c r="F6510" s="272" t="s">
        <v>7087</v>
      </c>
      <c r="G6510" s="272">
        <v>104631</v>
      </c>
      <c r="H6510" s="272" t="s">
        <v>13854</v>
      </c>
      <c r="I6510" s="272" t="s">
        <v>38</v>
      </c>
      <c r="J6510" s="272" t="s">
        <v>7147</v>
      </c>
      <c r="K6510" s="273">
        <v>37.33</v>
      </c>
      <c r="L6510" s="272" t="s">
        <v>7090</v>
      </c>
    </row>
    <row r="6511" spans="1:12">
      <c r="A6511" s="272" t="s">
        <v>13643</v>
      </c>
      <c r="B6511" s="272" t="s">
        <v>13644</v>
      </c>
      <c r="C6511" s="272" t="s">
        <v>13674</v>
      </c>
      <c r="D6511" s="272" t="s">
        <v>13675</v>
      </c>
      <c r="E6511" s="273" t="s">
        <v>7087</v>
      </c>
      <c r="F6511" s="272" t="s">
        <v>7087</v>
      </c>
      <c r="G6511" s="272">
        <v>104632</v>
      </c>
      <c r="H6511" s="272" t="s">
        <v>13855</v>
      </c>
      <c r="I6511" s="272" t="s">
        <v>38</v>
      </c>
      <c r="J6511" s="272" t="s">
        <v>7147</v>
      </c>
      <c r="K6511" s="273">
        <v>42.1</v>
      </c>
      <c r="L6511" s="272" t="s">
        <v>7090</v>
      </c>
    </row>
    <row r="6512" spans="1:12">
      <c r="A6512" s="272" t="s">
        <v>13643</v>
      </c>
      <c r="B6512" s="272" t="s">
        <v>13644</v>
      </c>
      <c r="C6512" s="272" t="s">
        <v>13674</v>
      </c>
      <c r="D6512" s="272" t="s">
        <v>13675</v>
      </c>
      <c r="E6512" s="273" t="s">
        <v>7087</v>
      </c>
      <c r="F6512" s="272" t="s">
        <v>7087</v>
      </c>
      <c r="G6512" s="272">
        <v>104633</v>
      </c>
      <c r="H6512" s="272" t="s">
        <v>13856</v>
      </c>
      <c r="I6512" s="272" t="s">
        <v>38</v>
      </c>
      <c r="J6512" s="272" t="s">
        <v>7147</v>
      </c>
      <c r="K6512" s="273">
        <v>23.65</v>
      </c>
      <c r="L6512" s="272" t="s">
        <v>7090</v>
      </c>
    </row>
    <row r="6513" spans="1:12">
      <c r="A6513" s="272" t="s">
        <v>13643</v>
      </c>
      <c r="B6513" s="272" t="s">
        <v>13644</v>
      </c>
      <c r="C6513" s="272" t="s">
        <v>13674</v>
      </c>
      <c r="D6513" s="272" t="s">
        <v>13675</v>
      </c>
      <c r="E6513" s="273" t="s">
        <v>7087</v>
      </c>
      <c r="F6513" s="272" t="s">
        <v>7087</v>
      </c>
      <c r="G6513" s="272">
        <v>104634</v>
      </c>
      <c r="H6513" s="272" t="s">
        <v>13857</v>
      </c>
      <c r="I6513" s="272" t="s">
        <v>38</v>
      </c>
      <c r="J6513" s="272" t="s">
        <v>7147</v>
      </c>
      <c r="K6513" s="273">
        <v>35.86</v>
      </c>
      <c r="L6513" s="272" t="s">
        <v>7090</v>
      </c>
    </row>
    <row r="6514" spans="1:12">
      <c r="A6514" s="272" t="s">
        <v>13643</v>
      </c>
      <c r="B6514" s="272" t="s">
        <v>13644</v>
      </c>
      <c r="C6514" s="272" t="s">
        <v>13674</v>
      </c>
      <c r="D6514" s="272" t="s">
        <v>13675</v>
      </c>
      <c r="E6514" s="273" t="s">
        <v>7087</v>
      </c>
      <c r="F6514" s="272" t="s">
        <v>7087</v>
      </c>
      <c r="G6514" s="272">
        <v>104635</v>
      </c>
      <c r="H6514" s="272" t="s">
        <v>13858</v>
      </c>
      <c r="I6514" s="272" t="s">
        <v>38</v>
      </c>
      <c r="J6514" s="272" t="s">
        <v>7147</v>
      </c>
      <c r="K6514" s="273">
        <v>47.44</v>
      </c>
      <c r="L6514" s="272" t="s">
        <v>7090</v>
      </c>
    </row>
    <row r="6515" spans="1:12">
      <c r="A6515" s="272" t="s">
        <v>13643</v>
      </c>
      <c r="B6515" s="272" t="s">
        <v>13644</v>
      </c>
      <c r="C6515" s="272" t="s">
        <v>13674</v>
      </c>
      <c r="D6515" s="272" t="s">
        <v>13675</v>
      </c>
      <c r="E6515" s="273" t="s">
        <v>7087</v>
      </c>
      <c r="F6515" s="272" t="s">
        <v>7087</v>
      </c>
      <c r="G6515" s="272">
        <v>104636</v>
      </c>
      <c r="H6515" s="272" t="s">
        <v>13859</v>
      </c>
      <c r="I6515" s="272" t="s">
        <v>38</v>
      </c>
      <c r="J6515" s="272" t="s">
        <v>7147</v>
      </c>
      <c r="K6515" s="273">
        <v>55.93</v>
      </c>
      <c r="L6515" s="272" t="s">
        <v>7090</v>
      </c>
    </row>
    <row r="6516" spans="1:12">
      <c r="A6516" s="272" t="s">
        <v>13643</v>
      </c>
      <c r="B6516" s="272" t="s">
        <v>13644</v>
      </c>
      <c r="C6516" s="272" t="s">
        <v>13674</v>
      </c>
      <c r="D6516" s="272" t="s">
        <v>13675</v>
      </c>
      <c r="E6516" s="273" t="s">
        <v>7087</v>
      </c>
      <c r="F6516" s="272" t="s">
        <v>7087</v>
      </c>
      <c r="G6516" s="272">
        <v>104951</v>
      </c>
      <c r="H6516" s="272" t="s">
        <v>13860</v>
      </c>
      <c r="I6516" s="272" t="s">
        <v>38</v>
      </c>
      <c r="J6516" s="272" t="s">
        <v>7147</v>
      </c>
      <c r="K6516" s="273">
        <v>30.33</v>
      </c>
      <c r="L6516" s="272" t="s">
        <v>7090</v>
      </c>
    </row>
    <row r="6517" spans="1:12">
      <c r="A6517" s="272" t="s">
        <v>13643</v>
      </c>
      <c r="B6517" s="272" t="s">
        <v>13644</v>
      </c>
      <c r="C6517" s="272" t="s">
        <v>13674</v>
      </c>
      <c r="D6517" s="272" t="s">
        <v>13675</v>
      </c>
      <c r="E6517" s="273" t="s">
        <v>7087</v>
      </c>
      <c r="F6517" s="272" t="s">
        <v>7087</v>
      </c>
      <c r="G6517" s="272">
        <v>104952</v>
      </c>
      <c r="H6517" s="272" t="s">
        <v>13861</v>
      </c>
      <c r="I6517" s="272" t="s">
        <v>38</v>
      </c>
      <c r="J6517" s="272" t="s">
        <v>7147</v>
      </c>
      <c r="K6517" s="273">
        <v>34.479999999999997</v>
      </c>
      <c r="L6517" s="272" t="s">
        <v>7090</v>
      </c>
    </row>
    <row r="6518" spans="1:12">
      <c r="A6518" s="272" t="s">
        <v>13643</v>
      </c>
      <c r="B6518" s="272" t="s">
        <v>13644</v>
      </c>
      <c r="C6518" s="272" t="s">
        <v>13674</v>
      </c>
      <c r="D6518" s="272" t="s">
        <v>13675</v>
      </c>
      <c r="E6518" s="273" t="s">
        <v>7087</v>
      </c>
      <c r="F6518" s="272" t="s">
        <v>7087</v>
      </c>
      <c r="G6518" s="272">
        <v>104953</v>
      </c>
      <c r="H6518" s="272" t="s">
        <v>13862</v>
      </c>
      <c r="I6518" s="272" t="s">
        <v>38</v>
      </c>
      <c r="J6518" s="272" t="s">
        <v>7147</v>
      </c>
      <c r="K6518" s="273">
        <v>64.47</v>
      </c>
      <c r="L6518" s="272" t="s">
        <v>7090</v>
      </c>
    </row>
    <row r="6519" spans="1:12">
      <c r="A6519" s="272" t="s">
        <v>13643</v>
      </c>
      <c r="B6519" s="272" t="s">
        <v>13644</v>
      </c>
      <c r="C6519" s="272" t="s">
        <v>13674</v>
      </c>
      <c r="D6519" s="272" t="s">
        <v>13675</v>
      </c>
      <c r="E6519" s="273" t="s">
        <v>7087</v>
      </c>
      <c r="F6519" s="272" t="s">
        <v>7087</v>
      </c>
      <c r="G6519" s="272">
        <v>104954</v>
      </c>
      <c r="H6519" s="272" t="s">
        <v>13863</v>
      </c>
      <c r="I6519" s="272" t="s">
        <v>38</v>
      </c>
      <c r="J6519" s="272" t="s">
        <v>7147</v>
      </c>
      <c r="K6519" s="273">
        <v>44.67</v>
      </c>
      <c r="L6519" s="272" t="s">
        <v>7090</v>
      </c>
    </row>
    <row r="6520" spans="1:12">
      <c r="A6520" s="272" t="s">
        <v>13643</v>
      </c>
      <c r="B6520" s="272" t="s">
        <v>13644</v>
      </c>
      <c r="C6520" s="272" t="s">
        <v>13674</v>
      </c>
      <c r="D6520" s="272" t="s">
        <v>13675</v>
      </c>
      <c r="E6520" s="273" t="s">
        <v>7087</v>
      </c>
      <c r="F6520" s="272" t="s">
        <v>7087</v>
      </c>
      <c r="G6520" s="272">
        <v>104955</v>
      </c>
      <c r="H6520" s="272" t="s">
        <v>13864</v>
      </c>
      <c r="I6520" s="272" t="s">
        <v>38</v>
      </c>
      <c r="J6520" s="272" t="s">
        <v>7147</v>
      </c>
      <c r="K6520" s="273">
        <v>37.83</v>
      </c>
      <c r="L6520" s="272" t="s">
        <v>7090</v>
      </c>
    </row>
    <row r="6521" spans="1:12">
      <c r="A6521" s="272" t="s">
        <v>13643</v>
      </c>
      <c r="B6521" s="272" t="s">
        <v>13644</v>
      </c>
      <c r="C6521" s="272" t="s">
        <v>13674</v>
      </c>
      <c r="D6521" s="272" t="s">
        <v>13675</v>
      </c>
      <c r="E6521" s="273" t="s">
        <v>7087</v>
      </c>
      <c r="F6521" s="272" t="s">
        <v>7087</v>
      </c>
      <c r="G6521" s="272">
        <v>104956</v>
      </c>
      <c r="H6521" s="272" t="s">
        <v>13865</v>
      </c>
      <c r="I6521" s="272" t="s">
        <v>38</v>
      </c>
      <c r="J6521" s="272" t="s">
        <v>7147</v>
      </c>
      <c r="K6521" s="273">
        <v>41.98</v>
      </c>
      <c r="L6521" s="272" t="s">
        <v>7090</v>
      </c>
    </row>
    <row r="6522" spans="1:12">
      <c r="A6522" s="272" t="s">
        <v>13643</v>
      </c>
      <c r="B6522" s="272" t="s">
        <v>13644</v>
      </c>
      <c r="C6522" s="272" t="s">
        <v>13674</v>
      </c>
      <c r="D6522" s="272" t="s">
        <v>13675</v>
      </c>
      <c r="E6522" s="273" t="s">
        <v>7087</v>
      </c>
      <c r="F6522" s="272" t="s">
        <v>7087</v>
      </c>
      <c r="G6522" s="272">
        <v>104957</v>
      </c>
      <c r="H6522" s="272" t="s">
        <v>13866</v>
      </c>
      <c r="I6522" s="272" t="s">
        <v>38</v>
      </c>
      <c r="J6522" s="272" t="s">
        <v>7147</v>
      </c>
      <c r="K6522" s="273">
        <v>36.93</v>
      </c>
      <c r="L6522" s="272" t="s">
        <v>7090</v>
      </c>
    </row>
    <row r="6523" spans="1:12">
      <c r="A6523" s="272" t="s">
        <v>13643</v>
      </c>
      <c r="B6523" s="272" t="s">
        <v>13644</v>
      </c>
      <c r="C6523" s="272" t="s">
        <v>13674</v>
      </c>
      <c r="D6523" s="272" t="s">
        <v>13675</v>
      </c>
      <c r="E6523" s="273" t="s">
        <v>7087</v>
      </c>
      <c r="F6523" s="272" t="s">
        <v>7087</v>
      </c>
      <c r="G6523" s="272">
        <v>104958</v>
      </c>
      <c r="H6523" s="272" t="s">
        <v>13867</v>
      </c>
      <c r="I6523" s="272" t="s">
        <v>38</v>
      </c>
      <c r="J6523" s="272" t="s">
        <v>7147</v>
      </c>
      <c r="K6523" s="273">
        <v>21.01</v>
      </c>
      <c r="L6523" s="272" t="s">
        <v>7090</v>
      </c>
    </row>
    <row r="6524" spans="1:12">
      <c r="A6524" s="272" t="s">
        <v>13643</v>
      </c>
      <c r="B6524" s="272" t="s">
        <v>13644</v>
      </c>
      <c r="C6524" s="272" t="s">
        <v>13674</v>
      </c>
      <c r="D6524" s="272" t="s">
        <v>13675</v>
      </c>
      <c r="E6524" s="273" t="s">
        <v>7087</v>
      </c>
      <c r="F6524" s="272" t="s">
        <v>7087</v>
      </c>
      <c r="G6524" s="272">
        <v>104959</v>
      </c>
      <c r="H6524" s="272" t="s">
        <v>13868</v>
      </c>
      <c r="I6524" s="272" t="s">
        <v>38</v>
      </c>
      <c r="J6524" s="272" t="s">
        <v>7147</v>
      </c>
      <c r="K6524" s="273">
        <v>23.67</v>
      </c>
      <c r="L6524" s="272" t="s">
        <v>7090</v>
      </c>
    </row>
    <row r="6525" spans="1:12">
      <c r="A6525" s="272" t="s">
        <v>13643</v>
      </c>
      <c r="B6525" s="272" t="s">
        <v>13644</v>
      </c>
      <c r="C6525" s="272" t="s">
        <v>13674</v>
      </c>
      <c r="D6525" s="272" t="s">
        <v>13675</v>
      </c>
      <c r="E6525" s="273" t="s">
        <v>7087</v>
      </c>
      <c r="F6525" s="272" t="s">
        <v>7087</v>
      </c>
      <c r="G6525" s="272">
        <v>104960</v>
      </c>
      <c r="H6525" s="272" t="s">
        <v>13869</v>
      </c>
      <c r="I6525" s="272" t="s">
        <v>38</v>
      </c>
      <c r="J6525" s="272" t="s">
        <v>7147</v>
      </c>
      <c r="K6525" s="273">
        <v>41.96</v>
      </c>
      <c r="L6525" s="272" t="s">
        <v>7090</v>
      </c>
    </row>
    <row r="6526" spans="1:12">
      <c r="A6526" s="272" t="s">
        <v>13643</v>
      </c>
      <c r="B6526" s="272" t="s">
        <v>13644</v>
      </c>
      <c r="C6526" s="272" t="s">
        <v>13674</v>
      </c>
      <c r="D6526" s="272" t="s">
        <v>13675</v>
      </c>
      <c r="E6526" s="273" t="s">
        <v>7087</v>
      </c>
      <c r="F6526" s="272" t="s">
        <v>7087</v>
      </c>
      <c r="G6526" s="272">
        <v>104961</v>
      </c>
      <c r="H6526" s="272" t="s">
        <v>13870</v>
      </c>
      <c r="I6526" s="272" t="s">
        <v>38</v>
      </c>
      <c r="J6526" s="272" t="s">
        <v>7147</v>
      </c>
      <c r="K6526" s="273">
        <v>46.55</v>
      </c>
      <c r="L6526" s="272" t="s">
        <v>7090</v>
      </c>
    </row>
    <row r="6527" spans="1:12">
      <c r="A6527" s="272" t="s">
        <v>13643</v>
      </c>
      <c r="B6527" s="272" t="s">
        <v>13644</v>
      </c>
      <c r="C6527" s="272" t="s">
        <v>13674</v>
      </c>
      <c r="D6527" s="272" t="s">
        <v>13675</v>
      </c>
      <c r="E6527" s="273" t="s">
        <v>7087</v>
      </c>
      <c r="F6527" s="272" t="s">
        <v>7087</v>
      </c>
      <c r="G6527" s="272">
        <v>104962</v>
      </c>
      <c r="H6527" s="272" t="s">
        <v>13871</v>
      </c>
      <c r="I6527" s="272" t="s">
        <v>38</v>
      </c>
      <c r="J6527" s="272" t="s">
        <v>7147</v>
      </c>
      <c r="K6527" s="273">
        <v>50.7</v>
      </c>
      <c r="L6527" s="272" t="s">
        <v>7090</v>
      </c>
    </row>
    <row r="6528" spans="1:12">
      <c r="A6528" s="272" t="s">
        <v>13643</v>
      </c>
      <c r="B6528" s="272" t="s">
        <v>13644</v>
      </c>
      <c r="C6528" s="272" t="s">
        <v>13674</v>
      </c>
      <c r="D6528" s="272" t="s">
        <v>13675</v>
      </c>
      <c r="E6528" s="273" t="s">
        <v>7087</v>
      </c>
      <c r="F6528" s="272" t="s">
        <v>7087</v>
      </c>
      <c r="G6528" s="272">
        <v>104963</v>
      </c>
      <c r="H6528" s="272" t="s">
        <v>13872</v>
      </c>
      <c r="I6528" s="272" t="s">
        <v>38</v>
      </c>
      <c r="J6528" s="272" t="s">
        <v>7147</v>
      </c>
      <c r="K6528" s="273">
        <v>42.27</v>
      </c>
      <c r="L6528" s="272" t="s">
        <v>7090</v>
      </c>
    </row>
    <row r="6529" spans="1:12">
      <c r="A6529" s="272" t="s">
        <v>13643</v>
      </c>
      <c r="B6529" s="272" t="s">
        <v>13644</v>
      </c>
      <c r="C6529" s="272" t="s">
        <v>13674</v>
      </c>
      <c r="D6529" s="272" t="s">
        <v>13675</v>
      </c>
      <c r="E6529" s="273" t="s">
        <v>7087</v>
      </c>
      <c r="F6529" s="272" t="s">
        <v>7087</v>
      </c>
      <c r="G6529" s="272">
        <v>104964</v>
      </c>
      <c r="H6529" s="272" t="s">
        <v>13873</v>
      </c>
      <c r="I6529" s="272" t="s">
        <v>38</v>
      </c>
      <c r="J6529" s="272" t="s">
        <v>7147</v>
      </c>
      <c r="K6529" s="273">
        <v>46.42</v>
      </c>
      <c r="L6529" s="272" t="s">
        <v>7090</v>
      </c>
    </row>
    <row r="6530" spans="1:12">
      <c r="A6530" s="272" t="s">
        <v>13643</v>
      </c>
      <c r="B6530" s="272" t="s">
        <v>13644</v>
      </c>
      <c r="C6530" s="272" t="s">
        <v>13674</v>
      </c>
      <c r="D6530" s="272" t="s">
        <v>13675</v>
      </c>
      <c r="E6530" s="273" t="s">
        <v>7087</v>
      </c>
      <c r="F6530" s="272" t="s">
        <v>7087</v>
      </c>
      <c r="G6530" s="272">
        <v>104965</v>
      </c>
      <c r="H6530" s="272" t="s">
        <v>13874</v>
      </c>
      <c r="I6530" s="272" t="s">
        <v>38</v>
      </c>
      <c r="J6530" s="272" t="s">
        <v>7147</v>
      </c>
      <c r="K6530" s="273">
        <v>40.520000000000003</v>
      </c>
      <c r="L6530" s="272" t="s">
        <v>7090</v>
      </c>
    </row>
    <row r="6531" spans="1:12">
      <c r="A6531" s="272" t="s">
        <v>13643</v>
      </c>
      <c r="B6531" s="272" t="s">
        <v>13644</v>
      </c>
      <c r="C6531" s="272" t="s">
        <v>13674</v>
      </c>
      <c r="D6531" s="272" t="s">
        <v>13675</v>
      </c>
      <c r="E6531" s="273" t="s">
        <v>7087</v>
      </c>
      <c r="F6531" s="272" t="s">
        <v>7087</v>
      </c>
      <c r="G6531" s="272">
        <v>104966</v>
      </c>
      <c r="H6531" s="272" t="s">
        <v>13875</v>
      </c>
      <c r="I6531" s="272" t="s">
        <v>38</v>
      </c>
      <c r="J6531" s="272" t="s">
        <v>7147</v>
      </c>
      <c r="K6531" s="273">
        <v>41.08</v>
      </c>
      <c r="L6531" s="272" t="s">
        <v>7090</v>
      </c>
    </row>
    <row r="6532" spans="1:12">
      <c r="A6532" s="272" t="s">
        <v>13643</v>
      </c>
      <c r="B6532" s="272" t="s">
        <v>13644</v>
      </c>
      <c r="C6532" s="272" t="s">
        <v>13674</v>
      </c>
      <c r="D6532" s="272" t="s">
        <v>13675</v>
      </c>
      <c r="E6532" s="273" t="s">
        <v>7087</v>
      </c>
      <c r="F6532" s="272" t="s">
        <v>7087</v>
      </c>
      <c r="G6532" s="272">
        <v>104967</v>
      </c>
      <c r="H6532" s="272" t="s">
        <v>13876</v>
      </c>
      <c r="I6532" s="272" t="s">
        <v>38</v>
      </c>
      <c r="J6532" s="272" t="s">
        <v>7147</v>
      </c>
      <c r="K6532" s="273">
        <v>35.44</v>
      </c>
      <c r="L6532" s="272" t="s">
        <v>7090</v>
      </c>
    </row>
    <row r="6533" spans="1:12">
      <c r="A6533" s="272" t="s">
        <v>13643</v>
      </c>
      <c r="B6533" s="272" t="s">
        <v>13644</v>
      </c>
      <c r="C6533" s="272" t="s">
        <v>13674</v>
      </c>
      <c r="D6533" s="272" t="s">
        <v>13675</v>
      </c>
      <c r="E6533" s="273" t="s">
        <v>7087</v>
      </c>
      <c r="F6533" s="272" t="s">
        <v>7087</v>
      </c>
      <c r="G6533" s="272">
        <v>104968</v>
      </c>
      <c r="H6533" s="272" t="s">
        <v>13877</v>
      </c>
      <c r="I6533" s="272" t="s">
        <v>38</v>
      </c>
      <c r="J6533" s="272" t="s">
        <v>7147</v>
      </c>
      <c r="K6533" s="273">
        <v>38.1</v>
      </c>
      <c r="L6533" s="272" t="s">
        <v>7090</v>
      </c>
    </row>
    <row r="6534" spans="1:12">
      <c r="A6534" s="272" t="s">
        <v>13643</v>
      </c>
      <c r="B6534" s="272" t="s">
        <v>13644</v>
      </c>
      <c r="C6534" s="272" t="s">
        <v>13674</v>
      </c>
      <c r="D6534" s="272" t="s">
        <v>13675</v>
      </c>
      <c r="E6534" s="273" t="s">
        <v>7087</v>
      </c>
      <c r="F6534" s="272" t="s">
        <v>7087</v>
      </c>
      <c r="G6534" s="272">
        <v>104969</v>
      </c>
      <c r="H6534" s="272" t="s">
        <v>13878</v>
      </c>
      <c r="I6534" s="272" t="s">
        <v>38</v>
      </c>
      <c r="J6534" s="272" t="s">
        <v>7147</v>
      </c>
      <c r="K6534" s="273">
        <v>31.16</v>
      </c>
      <c r="L6534" s="272" t="s">
        <v>7090</v>
      </c>
    </row>
    <row r="6535" spans="1:12">
      <c r="A6535" s="272" t="s">
        <v>13643</v>
      </c>
      <c r="B6535" s="272" t="s">
        <v>13644</v>
      </c>
      <c r="C6535" s="272" t="s">
        <v>13674</v>
      </c>
      <c r="D6535" s="272" t="s">
        <v>13675</v>
      </c>
      <c r="E6535" s="273" t="s">
        <v>7087</v>
      </c>
      <c r="F6535" s="272" t="s">
        <v>7087</v>
      </c>
      <c r="G6535" s="272">
        <v>104970</v>
      </c>
      <c r="H6535" s="272" t="s">
        <v>13879</v>
      </c>
      <c r="I6535" s="272" t="s">
        <v>38</v>
      </c>
      <c r="J6535" s="272" t="s">
        <v>7147</v>
      </c>
      <c r="K6535" s="273">
        <v>33.82</v>
      </c>
      <c r="L6535" s="272" t="s">
        <v>7090</v>
      </c>
    </row>
    <row r="6536" spans="1:12">
      <c r="A6536" s="272" t="s">
        <v>13643</v>
      </c>
      <c r="B6536" s="272" t="s">
        <v>13644</v>
      </c>
      <c r="C6536" s="272" t="s">
        <v>13674</v>
      </c>
      <c r="D6536" s="272" t="s">
        <v>13675</v>
      </c>
      <c r="E6536" s="273" t="s">
        <v>7087</v>
      </c>
      <c r="F6536" s="272" t="s">
        <v>7087</v>
      </c>
      <c r="G6536" s="272">
        <v>104971</v>
      </c>
      <c r="H6536" s="272" t="s">
        <v>13880</v>
      </c>
      <c r="I6536" s="272" t="s">
        <v>38</v>
      </c>
      <c r="J6536" s="272" t="s">
        <v>7147</v>
      </c>
      <c r="K6536" s="273">
        <v>29.41</v>
      </c>
      <c r="L6536" s="272" t="s">
        <v>7090</v>
      </c>
    </row>
    <row r="6537" spans="1:12">
      <c r="A6537" s="272" t="s">
        <v>13643</v>
      </c>
      <c r="B6537" s="272" t="s">
        <v>13644</v>
      </c>
      <c r="C6537" s="272" t="s">
        <v>13674</v>
      </c>
      <c r="D6537" s="272" t="s">
        <v>13675</v>
      </c>
      <c r="E6537" s="273" t="s">
        <v>7087</v>
      </c>
      <c r="F6537" s="272" t="s">
        <v>7087</v>
      </c>
      <c r="G6537" s="272">
        <v>104972</v>
      </c>
      <c r="H6537" s="272" t="s">
        <v>13881</v>
      </c>
      <c r="I6537" s="272" t="s">
        <v>38</v>
      </c>
      <c r="J6537" s="272" t="s">
        <v>7147</v>
      </c>
      <c r="K6537" s="273">
        <v>32.07</v>
      </c>
      <c r="L6537" s="272" t="s">
        <v>7090</v>
      </c>
    </row>
    <row r="6538" spans="1:12">
      <c r="A6538" s="272" t="s">
        <v>13643</v>
      </c>
      <c r="B6538" s="272" t="s">
        <v>13644</v>
      </c>
      <c r="C6538" s="272" t="s">
        <v>13674</v>
      </c>
      <c r="D6538" s="272" t="s">
        <v>13675</v>
      </c>
      <c r="E6538" s="273" t="s">
        <v>7087</v>
      </c>
      <c r="F6538" s="272" t="s">
        <v>7087</v>
      </c>
      <c r="G6538" s="272">
        <v>104973</v>
      </c>
      <c r="H6538" s="272" t="s">
        <v>13882</v>
      </c>
      <c r="I6538" s="272" t="s">
        <v>38</v>
      </c>
      <c r="J6538" s="272" t="s">
        <v>7147</v>
      </c>
      <c r="K6538" s="273">
        <v>26.72</v>
      </c>
      <c r="L6538" s="272" t="s">
        <v>7090</v>
      </c>
    </row>
    <row r="6539" spans="1:12">
      <c r="A6539" s="272" t="s">
        <v>13643</v>
      </c>
      <c r="B6539" s="272" t="s">
        <v>13644</v>
      </c>
      <c r="C6539" s="272" t="s">
        <v>13674</v>
      </c>
      <c r="D6539" s="272" t="s">
        <v>13675</v>
      </c>
      <c r="E6539" s="273" t="s">
        <v>7087</v>
      </c>
      <c r="F6539" s="272" t="s">
        <v>7087</v>
      </c>
      <c r="G6539" s="272">
        <v>104974</v>
      </c>
      <c r="H6539" s="272" t="s">
        <v>13883</v>
      </c>
      <c r="I6539" s="272" t="s">
        <v>38</v>
      </c>
      <c r="J6539" s="272" t="s">
        <v>7147</v>
      </c>
      <c r="K6539" s="273">
        <v>29.38</v>
      </c>
      <c r="L6539" s="272" t="s">
        <v>7090</v>
      </c>
    </row>
    <row r="6540" spans="1:12">
      <c r="A6540" s="272" t="s">
        <v>13643</v>
      </c>
      <c r="B6540" s="272" t="s">
        <v>13644</v>
      </c>
      <c r="C6540" s="272" t="s">
        <v>13674</v>
      </c>
      <c r="D6540" s="272" t="s">
        <v>13675</v>
      </c>
      <c r="E6540" s="273" t="s">
        <v>7087</v>
      </c>
      <c r="F6540" s="272" t="s">
        <v>7087</v>
      </c>
      <c r="G6540" s="272">
        <v>104975</v>
      </c>
      <c r="H6540" s="272" t="s">
        <v>13884</v>
      </c>
      <c r="I6540" s="272" t="s">
        <v>38</v>
      </c>
      <c r="J6540" s="272" t="s">
        <v>7147</v>
      </c>
      <c r="K6540" s="273">
        <v>25.82</v>
      </c>
      <c r="L6540" s="272" t="s">
        <v>7090</v>
      </c>
    </row>
    <row r="6541" spans="1:12">
      <c r="A6541" s="272" t="s">
        <v>13643</v>
      </c>
      <c r="B6541" s="272" t="s">
        <v>13644</v>
      </c>
      <c r="C6541" s="272" t="s">
        <v>13674</v>
      </c>
      <c r="D6541" s="272" t="s">
        <v>13675</v>
      </c>
      <c r="E6541" s="273" t="s">
        <v>7087</v>
      </c>
      <c r="F6541" s="272" t="s">
        <v>7087</v>
      </c>
      <c r="G6541" s="272">
        <v>104976</v>
      </c>
      <c r="H6541" s="272" t="s">
        <v>13885</v>
      </c>
      <c r="I6541" s="272" t="s">
        <v>38</v>
      </c>
      <c r="J6541" s="272" t="s">
        <v>7147</v>
      </c>
      <c r="K6541" s="273">
        <v>28.48</v>
      </c>
      <c r="L6541" s="272" t="s">
        <v>7090</v>
      </c>
    </row>
    <row r="6542" spans="1:12">
      <c r="A6542" s="272" t="s">
        <v>13643</v>
      </c>
      <c r="B6542" s="272" t="s">
        <v>13644</v>
      </c>
      <c r="C6542" s="272" t="s">
        <v>13674</v>
      </c>
      <c r="D6542" s="272" t="s">
        <v>13675</v>
      </c>
      <c r="E6542" s="273" t="s">
        <v>7087</v>
      </c>
      <c r="F6542" s="272" t="s">
        <v>7087</v>
      </c>
      <c r="G6542" s="272">
        <v>104977</v>
      </c>
      <c r="H6542" s="272" t="s">
        <v>13886</v>
      </c>
      <c r="I6542" s="272" t="s">
        <v>38</v>
      </c>
      <c r="J6542" s="272" t="s">
        <v>7147</v>
      </c>
      <c r="K6542" s="273">
        <v>44.3</v>
      </c>
      <c r="L6542" s="272" t="s">
        <v>7090</v>
      </c>
    </row>
    <row r="6543" spans="1:12">
      <c r="A6543" s="272" t="s">
        <v>13643</v>
      </c>
      <c r="B6543" s="272" t="s">
        <v>13644</v>
      </c>
      <c r="C6543" s="272" t="s">
        <v>13674</v>
      </c>
      <c r="D6543" s="272" t="s">
        <v>13675</v>
      </c>
      <c r="E6543" s="273" t="s">
        <v>7087</v>
      </c>
      <c r="F6543" s="272" t="s">
        <v>7087</v>
      </c>
      <c r="G6543" s="272">
        <v>104978</v>
      </c>
      <c r="H6543" s="272" t="s">
        <v>13887</v>
      </c>
      <c r="I6543" s="272" t="s">
        <v>38</v>
      </c>
      <c r="J6543" s="272" t="s">
        <v>7147</v>
      </c>
      <c r="K6543" s="273">
        <v>33.35</v>
      </c>
      <c r="L6543" s="272" t="s">
        <v>7090</v>
      </c>
    </row>
    <row r="6544" spans="1:12">
      <c r="A6544" s="272" t="s">
        <v>13643</v>
      </c>
      <c r="B6544" s="272" t="s">
        <v>13644</v>
      </c>
      <c r="C6544" s="272" t="s">
        <v>13888</v>
      </c>
      <c r="D6544" s="272" t="s">
        <v>13889</v>
      </c>
      <c r="E6544" s="273" t="s">
        <v>7087</v>
      </c>
      <c r="F6544" s="272" t="s">
        <v>7087</v>
      </c>
      <c r="G6544" s="272">
        <v>87244</v>
      </c>
      <c r="H6544" s="272" t="s">
        <v>13890</v>
      </c>
      <c r="I6544" s="272" t="s">
        <v>38</v>
      </c>
      <c r="J6544" s="272" t="s">
        <v>7147</v>
      </c>
      <c r="K6544" s="273">
        <v>208.38</v>
      </c>
      <c r="L6544" s="272" t="s">
        <v>7090</v>
      </c>
    </row>
    <row r="6545" spans="1:12">
      <c r="A6545" s="272" t="s">
        <v>13643</v>
      </c>
      <c r="B6545" s="272" t="s">
        <v>13644</v>
      </c>
      <c r="C6545" s="272" t="s">
        <v>13888</v>
      </c>
      <c r="D6545" s="272" t="s">
        <v>13889</v>
      </c>
      <c r="E6545" s="273" t="s">
        <v>7087</v>
      </c>
      <c r="F6545" s="272" t="s">
        <v>7087</v>
      </c>
      <c r="G6545" s="272">
        <v>87245</v>
      </c>
      <c r="H6545" s="272" t="s">
        <v>13891</v>
      </c>
      <c r="I6545" s="272" t="s">
        <v>38</v>
      </c>
      <c r="J6545" s="272" t="s">
        <v>7147</v>
      </c>
      <c r="K6545" s="273">
        <v>248.04</v>
      </c>
      <c r="L6545" s="272" t="s">
        <v>7090</v>
      </c>
    </row>
    <row r="6546" spans="1:12">
      <c r="A6546" s="272" t="s">
        <v>13643</v>
      </c>
      <c r="B6546" s="272" t="s">
        <v>13644</v>
      </c>
      <c r="C6546" s="272" t="s">
        <v>13888</v>
      </c>
      <c r="D6546" s="272" t="s">
        <v>13889</v>
      </c>
      <c r="E6546" s="273" t="s">
        <v>7087</v>
      </c>
      <c r="F6546" s="272" t="s">
        <v>7087</v>
      </c>
      <c r="G6546" s="272">
        <v>87265</v>
      </c>
      <c r="H6546" s="272" t="s">
        <v>13892</v>
      </c>
      <c r="I6546" s="272" t="s">
        <v>38</v>
      </c>
      <c r="J6546" s="272" t="s">
        <v>7147</v>
      </c>
      <c r="K6546" s="273">
        <v>61.72</v>
      </c>
      <c r="L6546" s="272" t="s">
        <v>7090</v>
      </c>
    </row>
    <row r="6547" spans="1:12">
      <c r="A6547" s="272" t="s">
        <v>13643</v>
      </c>
      <c r="B6547" s="272" t="s">
        <v>13644</v>
      </c>
      <c r="C6547" s="272" t="s">
        <v>13888</v>
      </c>
      <c r="D6547" s="272" t="s">
        <v>13889</v>
      </c>
      <c r="E6547" s="273" t="s">
        <v>7087</v>
      </c>
      <c r="F6547" s="272" t="s">
        <v>7087</v>
      </c>
      <c r="G6547" s="272">
        <v>87267</v>
      </c>
      <c r="H6547" s="272" t="s">
        <v>13893</v>
      </c>
      <c r="I6547" s="272" t="s">
        <v>38</v>
      </c>
      <c r="J6547" s="272" t="s">
        <v>7147</v>
      </c>
      <c r="K6547" s="273">
        <v>66.36</v>
      </c>
      <c r="L6547" s="272" t="s">
        <v>7090</v>
      </c>
    </row>
    <row r="6548" spans="1:12">
      <c r="A6548" s="272" t="s">
        <v>13643</v>
      </c>
      <c r="B6548" s="272" t="s">
        <v>13644</v>
      </c>
      <c r="C6548" s="272" t="s">
        <v>13888</v>
      </c>
      <c r="D6548" s="272" t="s">
        <v>13889</v>
      </c>
      <c r="E6548" s="273" t="s">
        <v>7087</v>
      </c>
      <c r="F6548" s="272" t="s">
        <v>7087</v>
      </c>
      <c r="G6548" s="272">
        <v>87269</v>
      </c>
      <c r="H6548" s="272" t="s">
        <v>13894</v>
      </c>
      <c r="I6548" s="272" t="s">
        <v>38</v>
      </c>
      <c r="J6548" s="272" t="s">
        <v>7147</v>
      </c>
      <c r="K6548" s="273">
        <v>65.150000000000006</v>
      </c>
      <c r="L6548" s="272" t="s">
        <v>7090</v>
      </c>
    </row>
    <row r="6549" spans="1:12">
      <c r="A6549" s="272" t="s">
        <v>13643</v>
      </c>
      <c r="B6549" s="272" t="s">
        <v>13644</v>
      </c>
      <c r="C6549" s="272" t="s">
        <v>13888</v>
      </c>
      <c r="D6549" s="272" t="s">
        <v>13889</v>
      </c>
      <c r="E6549" s="273" t="s">
        <v>7087</v>
      </c>
      <c r="F6549" s="272" t="s">
        <v>7087</v>
      </c>
      <c r="G6549" s="272">
        <v>87271</v>
      </c>
      <c r="H6549" s="272" t="s">
        <v>13895</v>
      </c>
      <c r="I6549" s="272" t="s">
        <v>38</v>
      </c>
      <c r="J6549" s="272" t="s">
        <v>7147</v>
      </c>
      <c r="K6549" s="273">
        <v>69.84</v>
      </c>
      <c r="L6549" s="272" t="s">
        <v>7090</v>
      </c>
    </row>
    <row r="6550" spans="1:12">
      <c r="A6550" s="272" t="s">
        <v>13643</v>
      </c>
      <c r="B6550" s="272" t="s">
        <v>13644</v>
      </c>
      <c r="C6550" s="272" t="s">
        <v>13888</v>
      </c>
      <c r="D6550" s="272" t="s">
        <v>13889</v>
      </c>
      <c r="E6550" s="273" t="s">
        <v>7087</v>
      </c>
      <c r="F6550" s="272" t="s">
        <v>7087</v>
      </c>
      <c r="G6550" s="272">
        <v>87273</v>
      </c>
      <c r="H6550" s="272" t="s">
        <v>13896</v>
      </c>
      <c r="I6550" s="272" t="s">
        <v>38</v>
      </c>
      <c r="J6550" s="272" t="s">
        <v>7147</v>
      </c>
      <c r="K6550" s="273">
        <v>68.17</v>
      </c>
      <c r="L6550" s="272" t="s">
        <v>7090</v>
      </c>
    </row>
    <row r="6551" spans="1:12">
      <c r="A6551" s="272" t="s">
        <v>13643</v>
      </c>
      <c r="B6551" s="272" t="s">
        <v>13644</v>
      </c>
      <c r="C6551" s="272" t="s">
        <v>13888</v>
      </c>
      <c r="D6551" s="272" t="s">
        <v>13889</v>
      </c>
      <c r="E6551" s="273" t="s">
        <v>7087</v>
      </c>
      <c r="F6551" s="272" t="s">
        <v>7087</v>
      </c>
      <c r="G6551" s="272">
        <v>87275</v>
      </c>
      <c r="H6551" s="272" t="s">
        <v>13897</v>
      </c>
      <c r="I6551" s="272" t="s">
        <v>38</v>
      </c>
      <c r="J6551" s="272" t="s">
        <v>7147</v>
      </c>
      <c r="K6551" s="273">
        <v>74.44</v>
      </c>
      <c r="L6551" s="272" t="s">
        <v>7090</v>
      </c>
    </row>
    <row r="6552" spans="1:12">
      <c r="A6552" s="272" t="s">
        <v>13643</v>
      </c>
      <c r="B6552" s="272" t="s">
        <v>13644</v>
      </c>
      <c r="C6552" s="272" t="s">
        <v>13888</v>
      </c>
      <c r="D6552" s="272" t="s">
        <v>13889</v>
      </c>
      <c r="E6552" s="273" t="s">
        <v>7087</v>
      </c>
      <c r="F6552" s="272" t="s">
        <v>7087</v>
      </c>
      <c r="G6552" s="272">
        <v>88788</v>
      </c>
      <c r="H6552" s="272" t="s">
        <v>13898</v>
      </c>
      <c r="I6552" s="272" t="s">
        <v>38</v>
      </c>
      <c r="J6552" s="272" t="s">
        <v>7147</v>
      </c>
      <c r="K6552" s="273">
        <v>296.11</v>
      </c>
      <c r="L6552" s="272" t="s">
        <v>7090</v>
      </c>
    </row>
    <row r="6553" spans="1:12">
      <c r="A6553" s="272" t="s">
        <v>13643</v>
      </c>
      <c r="B6553" s="272" t="s">
        <v>13644</v>
      </c>
      <c r="C6553" s="272" t="s">
        <v>13888</v>
      </c>
      <c r="D6553" s="272" t="s">
        <v>13889</v>
      </c>
      <c r="E6553" s="273" t="s">
        <v>7087</v>
      </c>
      <c r="F6553" s="272" t="s">
        <v>7087</v>
      </c>
      <c r="G6553" s="272">
        <v>88789</v>
      </c>
      <c r="H6553" s="272" t="s">
        <v>13899</v>
      </c>
      <c r="I6553" s="272" t="s">
        <v>38</v>
      </c>
      <c r="J6553" s="272" t="s">
        <v>7147</v>
      </c>
      <c r="K6553" s="273">
        <v>354.05</v>
      </c>
      <c r="L6553" s="272" t="s">
        <v>7090</v>
      </c>
    </row>
    <row r="6554" spans="1:12">
      <c r="A6554" s="272" t="s">
        <v>13643</v>
      </c>
      <c r="B6554" s="272" t="s">
        <v>13644</v>
      </c>
      <c r="C6554" s="272" t="s">
        <v>13888</v>
      </c>
      <c r="D6554" s="272" t="s">
        <v>13889</v>
      </c>
      <c r="E6554" s="273" t="s">
        <v>7087</v>
      </c>
      <c r="F6554" s="272" t="s">
        <v>7087</v>
      </c>
      <c r="G6554" s="272">
        <v>93393</v>
      </c>
      <c r="H6554" s="272" t="s">
        <v>13900</v>
      </c>
      <c r="I6554" s="272" t="s">
        <v>38</v>
      </c>
      <c r="J6554" s="272" t="s">
        <v>7147</v>
      </c>
      <c r="K6554" s="273">
        <v>51.88</v>
      </c>
      <c r="L6554" s="272" t="s">
        <v>7090</v>
      </c>
    </row>
    <row r="6555" spans="1:12">
      <c r="A6555" s="272" t="s">
        <v>13643</v>
      </c>
      <c r="B6555" s="272" t="s">
        <v>13644</v>
      </c>
      <c r="C6555" s="272" t="s">
        <v>13888</v>
      </c>
      <c r="D6555" s="272" t="s">
        <v>13889</v>
      </c>
      <c r="E6555" s="273" t="s">
        <v>7087</v>
      </c>
      <c r="F6555" s="272" t="s">
        <v>7087</v>
      </c>
      <c r="G6555" s="272">
        <v>93395</v>
      </c>
      <c r="H6555" s="272" t="s">
        <v>13901</v>
      </c>
      <c r="I6555" s="272" t="s">
        <v>38</v>
      </c>
      <c r="J6555" s="272" t="s">
        <v>7147</v>
      </c>
      <c r="K6555" s="273">
        <v>56.46</v>
      </c>
      <c r="L6555" s="272" t="s">
        <v>7090</v>
      </c>
    </row>
    <row r="6556" spans="1:12">
      <c r="A6556" s="272" t="s">
        <v>13643</v>
      </c>
      <c r="B6556" s="272" t="s">
        <v>13644</v>
      </c>
      <c r="C6556" s="272" t="s">
        <v>13888</v>
      </c>
      <c r="D6556" s="272" t="s">
        <v>13889</v>
      </c>
      <c r="E6556" s="273" t="s">
        <v>7087</v>
      </c>
      <c r="F6556" s="272" t="s">
        <v>7087</v>
      </c>
      <c r="G6556" s="272">
        <v>99195</v>
      </c>
      <c r="H6556" s="272" t="s">
        <v>13902</v>
      </c>
      <c r="I6556" s="272" t="s">
        <v>38</v>
      </c>
      <c r="J6556" s="272" t="s">
        <v>7147</v>
      </c>
      <c r="K6556" s="273">
        <v>60.52</v>
      </c>
      <c r="L6556" s="272" t="s">
        <v>7090</v>
      </c>
    </row>
    <row r="6557" spans="1:12">
      <c r="A6557" s="272" t="s">
        <v>13643</v>
      </c>
      <c r="B6557" s="272" t="s">
        <v>13644</v>
      </c>
      <c r="C6557" s="272" t="s">
        <v>13888</v>
      </c>
      <c r="D6557" s="272" t="s">
        <v>13889</v>
      </c>
      <c r="E6557" s="273" t="s">
        <v>7087</v>
      </c>
      <c r="F6557" s="272" t="s">
        <v>7087</v>
      </c>
      <c r="G6557" s="272">
        <v>99198</v>
      </c>
      <c r="H6557" s="272" t="s">
        <v>13903</v>
      </c>
      <c r="I6557" s="272" t="s">
        <v>38</v>
      </c>
      <c r="J6557" s="272" t="s">
        <v>7147</v>
      </c>
      <c r="K6557" s="273">
        <v>65.099999999999994</v>
      </c>
      <c r="L6557" s="272" t="s">
        <v>7090</v>
      </c>
    </row>
    <row r="6558" spans="1:12">
      <c r="A6558" s="272" t="s">
        <v>13643</v>
      </c>
      <c r="B6558" s="272" t="s">
        <v>13644</v>
      </c>
      <c r="C6558" s="272" t="s">
        <v>13888</v>
      </c>
      <c r="D6558" s="272" t="s">
        <v>13889</v>
      </c>
      <c r="E6558" s="273" t="s">
        <v>7087</v>
      </c>
      <c r="F6558" s="272" t="s">
        <v>7087</v>
      </c>
      <c r="G6558" s="272">
        <v>104611</v>
      </c>
      <c r="H6558" s="272" t="s">
        <v>13904</v>
      </c>
      <c r="I6558" s="272" t="s">
        <v>38</v>
      </c>
      <c r="J6558" s="272" t="s">
        <v>7147</v>
      </c>
      <c r="K6558" s="273">
        <v>83.81</v>
      </c>
      <c r="L6558" s="272" t="s">
        <v>7090</v>
      </c>
    </row>
    <row r="6559" spans="1:12">
      <c r="A6559" s="272" t="s">
        <v>13643</v>
      </c>
      <c r="B6559" s="272" t="s">
        <v>13644</v>
      </c>
      <c r="C6559" s="272" t="s">
        <v>13888</v>
      </c>
      <c r="D6559" s="272" t="s">
        <v>13889</v>
      </c>
      <c r="E6559" s="273" t="s">
        <v>7087</v>
      </c>
      <c r="F6559" s="272" t="s">
        <v>7087</v>
      </c>
      <c r="G6559" s="272">
        <v>104612</v>
      </c>
      <c r="H6559" s="272" t="s">
        <v>13905</v>
      </c>
      <c r="I6559" s="272" t="s">
        <v>38</v>
      </c>
      <c r="J6559" s="272" t="s">
        <v>7147</v>
      </c>
      <c r="K6559" s="273">
        <v>84.42</v>
      </c>
      <c r="L6559" s="272" t="s">
        <v>7090</v>
      </c>
    </row>
    <row r="6560" spans="1:12">
      <c r="A6560" s="272" t="s">
        <v>13643</v>
      </c>
      <c r="B6560" s="272" t="s">
        <v>13644</v>
      </c>
      <c r="C6560" s="272" t="s">
        <v>13888</v>
      </c>
      <c r="D6560" s="272" t="s">
        <v>13889</v>
      </c>
      <c r="E6560" s="273" t="s">
        <v>7087</v>
      </c>
      <c r="F6560" s="272" t="s">
        <v>7087</v>
      </c>
      <c r="G6560" s="272">
        <v>104613</v>
      </c>
      <c r="H6560" s="272" t="s">
        <v>13906</v>
      </c>
      <c r="I6560" s="272" t="s">
        <v>38</v>
      </c>
      <c r="J6560" s="272" t="s">
        <v>7147</v>
      </c>
      <c r="K6560" s="273">
        <v>64.89</v>
      </c>
      <c r="L6560" s="272" t="s">
        <v>7090</v>
      </c>
    </row>
    <row r="6561" spans="1:12">
      <c r="A6561" s="272" t="s">
        <v>13643</v>
      </c>
      <c r="B6561" s="272" t="s">
        <v>13644</v>
      </c>
      <c r="C6561" s="272" t="s">
        <v>13888</v>
      </c>
      <c r="D6561" s="272" t="s">
        <v>13889</v>
      </c>
      <c r="E6561" s="273" t="s">
        <v>7087</v>
      </c>
      <c r="F6561" s="272" t="s">
        <v>7087</v>
      </c>
      <c r="G6561" s="272">
        <v>104614</v>
      </c>
      <c r="H6561" s="272" t="s">
        <v>13907</v>
      </c>
      <c r="I6561" s="272" t="s">
        <v>38</v>
      </c>
      <c r="J6561" s="272" t="s">
        <v>7147</v>
      </c>
      <c r="K6561" s="273">
        <v>70.97</v>
      </c>
      <c r="L6561" s="272" t="s">
        <v>7090</v>
      </c>
    </row>
    <row r="6562" spans="1:12">
      <c r="A6562" s="272" t="s">
        <v>13643</v>
      </c>
      <c r="B6562" s="272" t="s">
        <v>13644</v>
      </c>
      <c r="C6562" s="272" t="s">
        <v>13888</v>
      </c>
      <c r="D6562" s="272" t="s">
        <v>13889</v>
      </c>
      <c r="E6562" s="273" t="s">
        <v>7087</v>
      </c>
      <c r="F6562" s="272" t="s">
        <v>7087</v>
      </c>
      <c r="G6562" s="272">
        <v>104615</v>
      </c>
      <c r="H6562" s="272" t="s">
        <v>13908</v>
      </c>
      <c r="I6562" s="272" t="s">
        <v>38</v>
      </c>
      <c r="J6562" s="272" t="s">
        <v>7147</v>
      </c>
      <c r="K6562" s="273">
        <v>205.72</v>
      </c>
      <c r="L6562" s="272" t="s">
        <v>7090</v>
      </c>
    </row>
    <row r="6563" spans="1:12">
      <c r="A6563" s="272" t="s">
        <v>13643</v>
      </c>
      <c r="B6563" s="272" t="s">
        <v>13644</v>
      </c>
      <c r="C6563" s="272" t="s">
        <v>13888</v>
      </c>
      <c r="D6563" s="272" t="s">
        <v>13889</v>
      </c>
      <c r="E6563" s="273" t="s">
        <v>7087</v>
      </c>
      <c r="F6563" s="272" t="s">
        <v>7087</v>
      </c>
      <c r="G6563" s="272">
        <v>104616</v>
      </c>
      <c r="H6563" s="272" t="s">
        <v>13909</v>
      </c>
      <c r="I6563" s="272" t="s">
        <v>38</v>
      </c>
      <c r="J6563" s="272" t="s">
        <v>7147</v>
      </c>
      <c r="K6563" s="273">
        <v>297.35000000000002</v>
      </c>
      <c r="L6563" s="272" t="s">
        <v>7090</v>
      </c>
    </row>
    <row r="6564" spans="1:12">
      <c r="A6564" s="272" t="s">
        <v>13643</v>
      </c>
      <c r="B6564" s="272" t="s">
        <v>13644</v>
      </c>
      <c r="C6564" s="272" t="s">
        <v>13888</v>
      </c>
      <c r="D6564" s="272" t="s">
        <v>13889</v>
      </c>
      <c r="E6564" s="273" t="s">
        <v>7087</v>
      </c>
      <c r="F6564" s="272" t="s">
        <v>7087</v>
      </c>
      <c r="G6564" s="272">
        <v>104617</v>
      </c>
      <c r="H6564" s="272" t="s">
        <v>13910</v>
      </c>
      <c r="I6564" s="272" t="s">
        <v>38</v>
      </c>
      <c r="J6564" s="272" t="s">
        <v>7147</v>
      </c>
      <c r="K6564" s="273">
        <v>214.96</v>
      </c>
      <c r="L6564" s="272" t="s">
        <v>7090</v>
      </c>
    </row>
    <row r="6565" spans="1:12">
      <c r="A6565" s="272" t="s">
        <v>13643</v>
      </c>
      <c r="B6565" s="272" t="s">
        <v>13644</v>
      </c>
      <c r="C6565" s="272" t="s">
        <v>13888</v>
      </c>
      <c r="D6565" s="272" t="s">
        <v>13889</v>
      </c>
      <c r="E6565" s="273" t="s">
        <v>7087</v>
      </c>
      <c r="F6565" s="272" t="s">
        <v>7087</v>
      </c>
      <c r="G6565" s="272">
        <v>104618</v>
      </c>
      <c r="H6565" s="272" t="s">
        <v>13911</v>
      </c>
      <c r="I6565" s="272" t="s">
        <v>38</v>
      </c>
      <c r="J6565" s="272" t="s">
        <v>7147</v>
      </c>
      <c r="K6565" s="273">
        <v>306.58999999999997</v>
      </c>
      <c r="L6565" s="272" t="s">
        <v>7090</v>
      </c>
    </row>
    <row r="6566" spans="1:12">
      <c r="A6566" s="272" t="s">
        <v>13643</v>
      </c>
      <c r="B6566" s="272" t="s">
        <v>13644</v>
      </c>
      <c r="C6566" s="272" t="s">
        <v>13888</v>
      </c>
      <c r="D6566" s="272" t="s">
        <v>13889</v>
      </c>
      <c r="E6566" s="273" t="s">
        <v>7087</v>
      </c>
      <c r="F6566" s="272" t="s">
        <v>7087</v>
      </c>
      <c r="G6566" s="272">
        <v>104619</v>
      </c>
      <c r="H6566" s="272" t="s">
        <v>13912</v>
      </c>
      <c r="I6566" s="272" t="s">
        <v>261</v>
      </c>
      <c r="J6566" s="272" t="s">
        <v>7147</v>
      </c>
      <c r="K6566" s="273">
        <v>21.29</v>
      </c>
      <c r="L6566" s="272" t="s">
        <v>7090</v>
      </c>
    </row>
    <row r="6567" spans="1:12">
      <c r="A6567" s="272" t="s">
        <v>13643</v>
      </c>
      <c r="B6567" s="272" t="s">
        <v>13644</v>
      </c>
      <c r="C6567" s="272" t="s">
        <v>13913</v>
      </c>
      <c r="D6567" s="272" t="s">
        <v>13914</v>
      </c>
      <c r="E6567" s="273" t="s">
        <v>7087</v>
      </c>
      <c r="F6567" s="272" t="s">
        <v>7087</v>
      </c>
      <c r="G6567" s="272">
        <v>101965</v>
      </c>
      <c r="H6567" s="272" t="s">
        <v>13915</v>
      </c>
      <c r="I6567" s="272" t="s">
        <v>261</v>
      </c>
      <c r="J6567" s="272" t="s">
        <v>7147</v>
      </c>
      <c r="K6567" s="273">
        <v>123.68</v>
      </c>
      <c r="L6567" s="272" t="s">
        <v>7090</v>
      </c>
    </row>
    <row r="6568" spans="1:12">
      <c r="A6568" s="272" t="s">
        <v>13643</v>
      </c>
      <c r="B6568" s="272" t="s">
        <v>13644</v>
      </c>
      <c r="C6568" s="272" t="s">
        <v>13916</v>
      </c>
      <c r="D6568" s="272" t="s">
        <v>13917</v>
      </c>
      <c r="E6568" s="273" t="s">
        <v>7087</v>
      </c>
      <c r="F6568" s="272" t="s">
        <v>7087</v>
      </c>
      <c r="G6568" s="272">
        <v>101966</v>
      </c>
      <c r="H6568" s="272" t="s">
        <v>13918</v>
      </c>
      <c r="I6568" s="272" t="s">
        <v>261</v>
      </c>
      <c r="J6568" s="272" t="s">
        <v>7147</v>
      </c>
      <c r="K6568" s="273">
        <v>158.25</v>
      </c>
      <c r="L6568" s="272" t="s">
        <v>7090</v>
      </c>
    </row>
    <row r="6569" spans="1:12">
      <c r="A6569" s="272" t="s">
        <v>13643</v>
      </c>
      <c r="B6569" s="272" t="s">
        <v>13644</v>
      </c>
      <c r="C6569" s="272" t="s">
        <v>13916</v>
      </c>
      <c r="D6569" s="272" t="s">
        <v>13917</v>
      </c>
      <c r="E6569" s="273" t="s">
        <v>7087</v>
      </c>
      <c r="F6569" s="272" t="s">
        <v>7087</v>
      </c>
      <c r="G6569" s="272">
        <v>101979</v>
      </c>
      <c r="H6569" s="272" t="s">
        <v>13919</v>
      </c>
      <c r="I6569" s="272" t="s">
        <v>261</v>
      </c>
      <c r="J6569" s="272" t="s">
        <v>7147</v>
      </c>
      <c r="K6569" s="273">
        <v>54.74</v>
      </c>
      <c r="L6569" s="272" t="s">
        <v>7090</v>
      </c>
    </row>
    <row r="6570" spans="1:12">
      <c r="A6570" s="272" t="s">
        <v>13643</v>
      </c>
      <c r="B6570" s="272" t="s">
        <v>13644</v>
      </c>
      <c r="C6570" s="272" t="s">
        <v>13920</v>
      </c>
      <c r="D6570" s="272" t="s">
        <v>13921</v>
      </c>
      <c r="E6570" s="273" t="s">
        <v>7087</v>
      </c>
      <c r="F6570" s="272" t="s">
        <v>7087</v>
      </c>
      <c r="G6570" s="272">
        <v>96112</v>
      </c>
      <c r="H6570" s="272" t="s">
        <v>13922</v>
      </c>
      <c r="I6570" s="272" t="s">
        <v>38</v>
      </c>
      <c r="J6570" s="272" t="s">
        <v>7089</v>
      </c>
      <c r="K6570" s="273">
        <v>121.34</v>
      </c>
      <c r="L6570" s="272" t="s">
        <v>7090</v>
      </c>
    </row>
    <row r="6571" spans="1:12">
      <c r="A6571" s="272" t="s">
        <v>13643</v>
      </c>
      <c r="B6571" s="272" t="s">
        <v>13644</v>
      </c>
      <c r="C6571" s="272" t="s">
        <v>13920</v>
      </c>
      <c r="D6571" s="272" t="s">
        <v>13921</v>
      </c>
      <c r="E6571" s="273" t="s">
        <v>7087</v>
      </c>
      <c r="F6571" s="272" t="s">
        <v>7087</v>
      </c>
      <c r="G6571" s="272">
        <v>96122</v>
      </c>
      <c r="H6571" s="272" t="s">
        <v>13923</v>
      </c>
      <c r="I6571" s="272" t="s">
        <v>261</v>
      </c>
      <c r="J6571" s="272" t="s">
        <v>7089</v>
      </c>
      <c r="K6571" s="273">
        <v>35.54</v>
      </c>
      <c r="L6571" s="272" t="s">
        <v>7090</v>
      </c>
    </row>
    <row r="6572" spans="1:12">
      <c r="A6572" s="272" t="s">
        <v>13643</v>
      </c>
      <c r="B6572" s="272" t="s">
        <v>13644</v>
      </c>
      <c r="C6572" s="272" t="s">
        <v>13920</v>
      </c>
      <c r="D6572" s="272" t="s">
        <v>13921</v>
      </c>
      <c r="E6572" s="273" t="s">
        <v>7087</v>
      </c>
      <c r="F6572" s="272" t="s">
        <v>7087</v>
      </c>
      <c r="G6572" s="272">
        <v>104756</v>
      </c>
      <c r="H6572" s="272" t="s">
        <v>13924</v>
      </c>
      <c r="I6572" s="272" t="s">
        <v>38</v>
      </c>
      <c r="J6572" s="272" t="s">
        <v>7089</v>
      </c>
      <c r="K6572" s="273">
        <v>155.61000000000001</v>
      </c>
      <c r="L6572" s="272" t="s">
        <v>7090</v>
      </c>
    </row>
    <row r="6573" spans="1:12">
      <c r="A6573" s="272" t="s">
        <v>13643</v>
      </c>
      <c r="B6573" s="272" t="s">
        <v>13644</v>
      </c>
      <c r="C6573" s="272" t="s">
        <v>13925</v>
      </c>
      <c r="D6573" s="272" t="s">
        <v>13926</v>
      </c>
      <c r="E6573" s="273" t="s">
        <v>7087</v>
      </c>
      <c r="F6573" s="272" t="s">
        <v>7087</v>
      </c>
      <c r="G6573" s="272">
        <v>96109</v>
      </c>
      <c r="H6573" s="272" t="s">
        <v>13927</v>
      </c>
      <c r="I6573" s="272" t="s">
        <v>38</v>
      </c>
      <c r="J6573" s="272" t="s">
        <v>7089</v>
      </c>
      <c r="K6573" s="273">
        <v>46.84</v>
      </c>
      <c r="L6573" s="272" t="s">
        <v>7090</v>
      </c>
    </row>
    <row r="6574" spans="1:12">
      <c r="A6574" s="272" t="s">
        <v>13643</v>
      </c>
      <c r="B6574" s="272" t="s">
        <v>13644</v>
      </c>
      <c r="C6574" s="272" t="s">
        <v>13925</v>
      </c>
      <c r="D6574" s="272" t="s">
        <v>13926</v>
      </c>
      <c r="E6574" s="273" t="s">
        <v>7087</v>
      </c>
      <c r="F6574" s="272" t="s">
        <v>7087</v>
      </c>
      <c r="G6574" s="272">
        <v>96110</v>
      </c>
      <c r="H6574" s="272" t="s">
        <v>13928</v>
      </c>
      <c r="I6574" s="272" t="s">
        <v>38</v>
      </c>
      <c r="J6574" s="272" t="s">
        <v>7147</v>
      </c>
      <c r="K6574" s="273">
        <v>82.59</v>
      </c>
      <c r="L6574" s="272" t="s">
        <v>7090</v>
      </c>
    </row>
    <row r="6575" spans="1:12">
      <c r="A6575" s="272" t="s">
        <v>13643</v>
      </c>
      <c r="B6575" s="272" t="s">
        <v>13644</v>
      </c>
      <c r="C6575" s="272" t="s">
        <v>13925</v>
      </c>
      <c r="D6575" s="272" t="s">
        <v>13926</v>
      </c>
      <c r="E6575" s="273" t="s">
        <v>7087</v>
      </c>
      <c r="F6575" s="272" t="s">
        <v>7087</v>
      </c>
      <c r="G6575" s="272">
        <v>96113</v>
      </c>
      <c r="H6575" s="272" t="s">
        <v>13929</v>
      </c>
      <c r="I6575" s="272" t="s">
        <v>38</v>
      </c>
      <c r="J6575" s="272" t="s">
        <v>7089</v>
      </c>
      <c r="K6575" s="273">
        <v>42.83</v>
      </c>
      <c r="L6575" s="272" t="s">
        <v>7090</v>
      </c>
    </row>
    <row r="6576" spans="1:12">
      <c r="A6576" s="272" t="s">
        <v>13643</v>
      </c>
      <c r="B6576" s="272" t="s">
        <v>13644</v>
      </c>
      <c r="C6576" s="272" t="s">
        <v>13925</v>
      </c>
      <c r="D6576" s="272" t="s">
        <v>13926</v>
      </c>
      <c r="E6576" s="273" t="s">
        <v>7087</v>
      </c>
      <c r="F6576" s="272" t="s">
        <v>7087</v>
      </c>
      <c r="G6576" s="272">
        <v>96114</v>
      </c>
      <c r="H6576" s="272" t="s">
        <v>13930</v>
      </c>
      <c r="I6576" s="272" t="s">
        <v>38</v>
      </c>
      <c r="J6576" s="272" t="s">
        <v>7147</v>
      </c>
      <c r="K6576" s="273">
        <v>86.26</v>
      </c>
      <c r="L6576" s="272" t="s">
        <v>7090</v>
      </c>
    </row>
    <row r="6577" spans="1:12">
      <c r="A6577" s="272" t="s">
        <v>13643</v>
      </c>
      <c r="B6577" s="272" t="s">
        <v>13644</v>
      </c>
      <c r="C6577" s="272" t="s">
        <v>13925</v>
      </c>
      <c r="D6577" s="272" t="s">
        <v>13926</v>
      </c>
      <c r="E6577" s="273" t="s">
        <v>7087</v>
      </c>
      <c r="F6577" s="272" t="s">
        <v>7087</v>
      </c>
      <c r="G6577" s="272">
        <v>96120</v>
      </c>
      <c r="H6577" s="272" t="s">
        <v>13931</v>
      </c>
      <c r="I6577" s="272" t="s">
        <v>261</v>
      </c>
      <c r="J6577" s="272" t="s">
        <v>7089</v>
      </c>
      <c r="K6577" s="273">
        <v>2.87</v>
      </c>
      <c r="L6577" s="272" t="s">
        <v>7090</v>
      </c>
    </row>
    <row r="6578" spans="1:12">
      <c r="A6578" s="272" t="s">
        <v>13643</v>
      </c>
      <c r="B6578" s="272" t="s">
        <v>13644</v>
      </c>
      <c r="C6578" s="272" t="s">
        <v>13925</v>
      </c>
      <c r="D6578" s="272" t="s">
        <v>13926</v>
      </c>
      <c r="E6578" s="273" t="s">
        <v>7087</v>
      </c>
      <c r="F6578" s="272" t="s">
        <v>7087</v>
      </c>
      <c r="G6578" s="272">
        <v>96123</v>
      </c>
      <c r="H6578" s="272" t="s">
        <v>13932</v>
      </c>
      <c r="I6578" s="272" t="s">
        <v>261</v>
      </c>
      <c r="J6578" s="272" t="s">
        <v>7147</v>
      </c>
      <c r="K6578" s="273">
        <v>33.200000000000003</v>
      </c>
      <c r="L6578" s="272" t="s">
        <v>7090</v>
      </c>
    </row>
    <row r="6579" spans="1:12">
      <c r="A6579" s="272" t="s">
        <v>13643</v>
      </c>
      <c r="B6579" s="272" t="s">
        <v>13644</v>
      </c>
      <c r="C6579" s="272" t="s">
        <v>13925</v>
      </c>
      <c r="D6579" s="272" t="s">
        <v>13926</v>
      </c>
      <c r="E6579" s="273" t="s">
        <v>7087</v>
      </c>
      <c r="F6579" s="272" t="s">
        <v>7087</v>
      </c>
      <c r="G6579" s="272">
        <v>99054</v>
      </c>
      <c r="H6579" s="272" t="s">
        <v>13933</v>
      </c>
      <c r="I6579" s="272" t="s">
        <v>38</v>
      </c>
      <c r="J6579" s="272" t="s">
        <v>7089</v>
      </c>
      <c r="K6579" s="273">
        <v>52.8</v>
      </c>
      <c r="L6579" s="272" t="s">
        <v>7090</v>
      </c>
    </row>
    <row r="6580" spans="1:12">
      <c r="A6580" s="272" t="s">
        <v>13643</v>
      </c>
      <c r="B6580" s="272" t="s">
        <v>13644</v>
      </c>
      <c r="C6580" s="272" t="s">
        <v>13934</v>
      </c>
      <c r="D6580" s="272" t="s">
        <v>13935</v>
      </c>
      <c r="E6580" s="273" t="s">
        <v>7087</v>
      </c>
      <c r="F6580" s="272" t="s">
        <v>7087</v>
      </c>
      <c r="G6580" s="272">
        <v>96111</v>
      </c>
      <c r="H6580" s="272" t="s">
        <v>13936</v>
      </c>
      <c r="I6580" s="272" t="s">
        <v>38</v>
      </c>
      <c r="J6580" s="272" t="s">
        <v>7147</v>
      </c>
      <c r="K6580" s="273">
        <v>72.58</v>
      </c>
      <c r="L6580" s="272" t="s">
        <v>7090</v>
      </c>
    </row>
    <row r="6581" spans="1:12">
      <c r="A6581" s="272" t="s">
        <v>13643</v>
      </c>
      <c r="B6581" s="272" t="s">
        <v>13644</v>
      </c>
      <c r="C6581" s="272" t="s">
        <v>13934</v>
      </c>
      <c r="D6581" s="272" t="s">
        <v>13935</v>
      </c>
      <c r="E6581" s="273" t="s">
        <v>7087</v>
      </c>
      <c r="F6581" s="272" t="s">
        <v>7087</v>
      </c>
      <c r="G6581" s="272">
        <v>96116</v>
      </c>
      <c r="H6581" s="272" t="s">
        <v>13937</v>
      </c>
      <c r="I6581" s="272" t="s">
        <v>38</v>
      </c>
      <c r="J6581" s="272" t="s">
        <v>7147</v>
      </c>
      <c r="K6581" s="273">
        <v>77.739999999999995</v>
      </c>
      <c r="L6581" s="272" t="s">
        <v>7090</v>
      </c>
    </row>
    <row r="6582" spans="1:12">
      <c r="A6582" s="272" t="s">
        <v>13643</v>
      </c>
      <c r="B6582" s="272" t="s">
        <v>13644</v>
      </c>
      <c r="C6582" s="272" t="s">
        <v>13934</v>
      </c>
      <c r="D6582" s="272" t="s">
        <v>13935</v>
      </c>
      <c r="E6582" s="273" t="s">
        <v>7087</v>
      </c>
      <c r="F6582" s="272" t="s">
        <v>7087</v>
      </c>
      <c r="G6582" s="272">
        <v>96121</v>
      </c>
      <c r="H6582" s="272" t="s">
        <v>13938</v>
      </c>
      <c r="I6582" s="272" t="s">
        <v>261</v>
      </c>
      <c r="J6582" s="272" t="s">
        <v>7147</v>
      </c>
      <c r="K6582" s="273">
        <v>11.82</v>
      </c>
      <c r="L6582" s="272" t="s">
        <v>7090</v>
      </c>
    </row>
    <row r="6583" spans="1:12">
      <c r="A6583" s="272" t="s">
        <v>13643</v>
      </c>
      <c r="B6583" s="272" t="s">
        <v>13644</v>
      </c>
      <c r="C6583" s="272" t="s">
        <v>13934</v>
      </c>
      <c r="D6583" s="272" t="s">
        <v>13935</v>
      </c>
      <c r="E6583" s="273" t="s">
        <v>7087</v>
      </c>
      <c r="F6583" s="272" t="s">
        <v>7087</v>
      </c>
      <c r="G6583" s="272">
        <v>96485</v>
      </c>
      <c r="H6583" s="272" t="s">
        <v>13939</v>
      </c>
      <c r="I6583" s="272" t="s">
        <v>38</v>
      </c>
      <c r="J6583" s="272" t="s">
        <v>7147</v>
      </c>
      <c r="K6583" s="273">
        <v>85.11</v>
      </c>
      <c r="L6583" s="272" t="s">
        <v>7090</v>
      </c>
    </row>
    <row r="6584" spans="1:12">
      <c r="A6584" s="272" t="s">
        <v>13643</v>
      </c>
      <c r="B6584" s="272" t="s">
        <v>13644</v>
      </c>
      <c r="C6584" s="272" t="s">
        <v>13934</v>
      </c>
      <c r="D6584" s="272" t="s">
        <v>13935</v>
      </c>
      <c r="E6584" s="273" t="s">
        <v>7087</v>
      </c>
      <c r="F6584" s="272" t="s">
        <v>7087</v>
      </c>
      <c r="G6584" s="272">
        <v>96486</v>
      </c>
      <c r="H6584" s="272" t="s">
        <v>13940</v>
      </c>
      <c r="I6584" s="272" t="s">
        <v>38</v>
      </c>
      <c r="J6584" s="272" t="s">
        <v>7147</v>
      </c>
      <c r="K6584" s="273">
        <v>90.27</v>
      </c>
      <c r="L6584" s="272" t="s">
        <v>7090</v>
      </c>
    </row>
    <row r="6585" spans="1:12">
      <c r="A6585" s="272" t="s">
        <v>13643</v>
      </c>
      <c r="B6585" s="272" t="s">
        <v>13644</v>
      </c>
      <c r="C6585" s="272" t="s">
        <v>13941</v>
      </c>
      <c r="D6585" s="272" t="s">
        <v>13942</v>
      </c>
      <c r="E6585" s="273" t="s">
        <v>7087</v>
      </c>
      <c r="F6585" s="272" t="s">
        <v>7087</v>
      </c>
      <c r="G6585" s="272">
        <v>91515</v>
      </c>
      <c r="H6585" s="272" t="s">
        <v>13943</v>
      </c>
      <c r="I6585" s="272" t="s">
        <v>38</v>
      </c>
      <c r="J6585" s="272" t="s">
        <v>7147</v>
      </c>
      <c r="K6585" s="273">
        <v>5.73</v>
      </c>
      <c r="L6585" s="272" t="s">
        <v>7090</v>
      </c>
    </row>
    <row r="6586" spans="1:12">
      <c r="A6586" s="272" t="s">
        <v>13643</v>
      </c>
      <c r="B6586" s="272" t="s">
        <v>13644</v>
      </c>
      <c r="C6586" s="272" t="s">
        <v>13941</v>
      </c>
      <c r="D6586" s="272" t="s">
        <v>13942</v>
      </c>
      <c r="E6586" s="273" t="s">
        <v>7087</v>
      </c>
      <c r="F6586" s="272" t="s">
        <v>7087</v>
      </c>
      <c r="G6586" s="272">
        <v>91519</v>
      </c>
      <c r="H6586" s="272" t="s">
        <v>13944</v>
      </c>
      <c r="I6586" s="272" t="s">
        <v>38</v>
      </c>
      <c r="J6586" s="272" t="s">
        <v>7147</v>
      </c>
      <c r="K6586" s="273">
        <v>7.68</v>
      </c>
      <c r="L6586" s="272" t="s">
        <v>7090</v>
      </c>
    </row>
    <row r="6587" spans="1:12">
      <c r="A6587" s="272" t="s">
        <v>13643</v>
      </c>
      <c r="B6587" s="272" t="s">
        <v>13644</v>
      </c>
      <c r="C6587" s="272" t="s">
        <v>13941</v>
      </c>
      <c r="D6587" s="272" t="s">
        <v>13942</v>
      </c>
      <c r="E6587" s="273" t="s">
        <v>7087</v>
      </c>
      <c r="F6587" s="272" t="s">
        <v>7087</v>
      </c>
      <c r="G6587" s="272">
        <v>91520</v>
      </c>
      <c r="H6587" s="272" t="s">
        <v>13945</v>
      </c>
      <c r="I6587" s="272" t="s">
        <v>38</v>
      </c>
      <c r="J6587" s="272" t="s">
        <v>7147</v>
      </c>
      <c r="K6587" s="273">
        <v>2.15</v>
      </c>
      <c r="L6587" s="272" t="s">
        <v>7090</v>
      </c>
    </row>
    <row r="6588" spans="1:12">
      <c r="A6588" s="272" t="s">
        <v>13643</v>
      </c>
      <c r="B6588" s="272" t="s">
        <v>13644</v>
      </c>
      <c r="C6588" s="272" t="s">
        <v>13941</v>
      </c>
      <c r="D6588" s="272" t="s">
        <v>13942</v>
      </c>
      <c r="E6588" s="273" t="s">
        <v>7087</v>
      </c>
      <c r="F6588" s="272" t="s">
        <v>7087</v>
      </c>
      <c r="G6588" s="272">
        <v>91522</v>
      </c>
      <c r="H6588" s="272" t="s">
        <v>13946</v>
      </c>
      <c r="I6588" s="272" t="s">
        <v>38</v>
      </c>
      <c r="J6588" s="272" t="s">
        <v>7147</v>
      </c>
      <c r="K6588" s="273">
        <v>2.96</v>
      </c>
      <c r="L6588" s="272" t="s">
        <v>7090</v>
      </c>
    </row>
    <row r="6589" spans="1:12">
      <c r="A6589" s="272" t="s">
        <v>13643</v>
      </c>
      <c r="B6589" s="272" t="s">
        <v>13644</v>
      </c>
      <c r="C6589" s="272" t="s">
        <v>13941</v>
      </c>
      <c r="D6589" s="272" t="s">
        <v>13942</v>
      </c>
      <c r="E6589" s="273" t="s">
        <v>7087</v>
      </c>
      <c r="F6589" s="272" t="s">
        <v>7087</v>
      </c>
      <c r="G6589" s="272">
        <v>91525</v>
      </c>
      <c r="H6589" s="272" t="s">
        <v>13947</v>
      </c>
      <c r="I6589" s="272" t="s">
        <v>38</v>
      </c>
      <c r="J6589" s="272" t="s">
        <v>7147</v>
      </c>
      <c r="K6589" s="273">
        <v>7.3</v>
      </c>
      <c r="L6589" s="272" t="s">
        <v>7090</v>
      </c>
    </row>
    <row r="6590" spans="1:12">
      <c r="A6590" s="272" t="s">
        <v>13643</v>
      </c>
      <c r="B6590" s="272" t="s">
        <v>13644</v>
      </c>
      <c r="C6590" s="272" t="s">
        <v>13941</v>
      </c>
      <c r="D6590" s="272" t="s">
        <v>13942</v>
      </c>
      <c r="E6590" s="273" t="s">
        <v>7087</v>
      </c>
      <c r="F6590" s="272" t="s">
        <v>7087</v>
      </c>
      <c r="G6590" s="272">
        <v>104412</v>
      </c>
      <c r="H6590" s="272" t="s">
        <v>13948</v>
      </c>
      <c r="I6590" s="272" t="s">
        <v>38</v>
      </c>
      <c r="J6590" s="272" t="s">
        <v>7147</v>
      </c>
      <c r="K6590" s="273">
        <v>2.65</v>
      </c>
      <c r="L6590" s="272" t="s">
        <v>7090</v>
      </c>
    </row>
    <row r="6591" spans="1:12">
      <c r="A6591" s="272" t="s">
        <v>13643</v>
      </c>
      <c r="B6591" s="272" t="s">
        <v>13644</v>
      </c>
      <c r="C6591" s="272" t="s">
        <v>13941</v>
      </c>
      <c r="D6591" s="272" t="s">
        <v>13942</v>
      </c>
      <c r="E6591" s="273" t="s">
        <v>7087</v>
      </c>
      <c r="F6591" s="272" t="s">
        <v>7087</v>
      </c>
      <c r="G6591" s="272">
        <v>104413</v>
      </c>
      <c r="H6591" s="272" t="s">
        <v>13949</v>
      </c>
      <c r="I6591" s="272" t="s">
        <v>38</v>
      </c>
      <c r="J6591" s="272" t="s">
        <v>7147</v>
      </c>
      <c r="K6591" s="273">
        <v>4.66</v>
      </c>
      <c r="L6591" s="272" t="s">
        <v>7090</v>
      </c>
    </row>
    <row r="6592" spans="1:12">
      <c r="A6592" s="272" t="s">
        <v>13643</v>
      </c>
      <c r="B6592" s="272" t="s">
        <v>13644</v>
      </c>
      <c r="C6592" s="272" t="s">
        <v>13941</v>
      </c>
      <c r="D6592" s="272" t="s">
        <v>13942</v>
      </c>
      <c r="E6592" s="273" t="s">
        <v>7087</v>
      </c>
      <c r="F6592" s="272" t="s">
        <v>7087</v>
      </c>
      <c r="G6592" s="272">
        <v>104414</v>
      </c>
      <c r="H6592" s="272" t="s">
        <v>13950</v>
      </c>
      <c r="I6592" s="272" t="s">
        <v>38</v>
      </c>
      <c r="J6592" s="272" t="s">
        <v>7147</v>
      </c>
      <c r="K6592" s="273">
        <v>6.59</v>
      </c>
      <c r="L6592" s="272" t="s">
        <v>7090</v>
      </c>
    </row>
    <row r="6593" spans="1:12">
      <c r="A6593" s="272" t="s">
        <v>13643</v>
      </c>
      <c r="B6593" s="272" t="s">
        <v>13644</v>
      </c>
      <c r="C6593" s="272" t="s">
        <v>13941</v>
      </c>
      <c r="D6593" s="272" t="s">
        <v>13942</v>
      </c>
      <c r="E6593" s="273" t="s">
        <v>7087</v>
      </c>
      <c r="F6593" s="272" t="s">
        <v>7087</v>
      </c>
      <c r="G6593" s="272">
        <v>104415</v>
      </c>
      <c r="H6593" s="272" t="s">
        <v>13951</v>
      </c>
      <c r="I6593" s="272" t="s">
        <v>38</v>
      </c>
      <c r="J6593" s="272" t="s">
        <v>7147</v>
      </c>
      <c r="K6593" s="273">
        <v>11.09</v>
      </c>
      <c r="L6593" s="272" t="s">
        <v>7090</v>
      </c>
    </row>
    <row r="6594" spans="1:12">
      <c r="A6594" s="272" t="s">
        <v>13643</v>
      </c>
      <c r="B6594" s="272" t="s">
        <v>13644</v>
      </c>
      <c r="C6594" s="272" t="s">
        <v>13941</v>
      </c>
      <c r="D6594" s="272" t="s">
        <v>13942</v>
      </c>
      <c r="E6594" s="273" t="s">
        <v>7087</v>
      </c>
      <c r="F6594" s="272" t="s">
        <v>7087</v>
      </c>
      <c r="G6594" s="272">
        <v>104416</v>
      </c>
      <c r="H6594" s="272" t="s">
        <v>13952</v>
      </c>
      <c r="I6594" s="272" t="s">
        <v>38</v>
      </c>
      <c r="J6594" s="272" t="s">
        <v>7147</v>
      </c>
      <c r="K6594" s="273">
        <v>1.84</v>
      </c>
      <c r="L6594" s="272" t="s">
        <v>7090</v>
      </c>
    </row>
    <row r="6595" spans="1:12">
      <c r="A6595" s="272" t="s">
        <v>13643</v>
      </c>
      <c r="B6595" s="272" t="s">
        <v>13644</v>
      </c>
      <c r="C6595" s="272" t="s">
        <v>13941</v>
      </c>
      <c r="D6595" s="272" t="s">
        <v>13942</v>
      </c>
      <c r="E6595" s="273" t="s">
        <v>7087</v>
      </c>
      <c r="F6595" s="272" t="s">
        <v>7087</v>
      </c>
      <c r="G6595" s="272">
        <v>104417</v>
      </c>
      <c r="H6595" s="272" t="s">
        <v>13953</v>
      </c>
      <c r="I6595" s="272" t="s">
        <v>38</v>
      </c>
      <c r="J6595" s="272" t="s">
        <v>7147</v>
      </c>
      <c r="K6595" s="273">
        <v>3.84</v>
      </c>
      <c r="L6595" s="272" t="s">
        <v>7090</v>
      </c>
    </row>
    <row r="6596" spans="1:12">
      <c r="A6596" s="272" t="s">
        <v>13643</v>
      </c>
      <c r="B6596" s="272" t="s">
        <v>13644</v>
      </c>
      <c r="C6596" s="272" t="s">
        <v>13941</v>
      </c>
      <c r="D6596" s="272" t="s">
        <v>13942</v>
      </c>
      <c r="E6596" s="273" t="s">
        <v>7087</v>
      </c>
      <c r="F6596" s="272" t="s">
        <v>7087</v>
      </c>
      <c r="G6596" s="272">
        <v>104418</v>
      </c>
      <c r="H6596" s="272" t="s">
        <v>13954</v>
      </c>
      <c r="I6596" s="272" t="s">
        <v>38</v>
      </c>
      <c r="J6596" s="272" t="s">
        <v>7147</v>
      </c>
      <c r="K6596" s="273">
        <v>2.5</v>
      </c>
      <c r="L6596" s="272" t="s">
        <v>7090</v>
      </c>
    </row>
    <row r="6597" spans="1:12">
      <c r="A6597" s="272" t="s">
        <v>13643</v>
      </c>
      <c r="B6597" s="272" t="s">
        <v>13644</v>
      </c>
      <c r="C6597" s="272" t="s">
        <v>13941</v>
      </c>
      <c r="D6597" s="272" t="s">
        <v>13942</v>
      </c>
      <c r="E6597" s="273" t="s">
        <v>7087</v>
      </c>
      <c r="F6597" s="272" t="s">
        <v>7087</v>
      </c>
      <c r="G6597" s="272">
        <v>104419</v>
      </c>
      <c r="H6597" s="272" t="s">
        <v>13955</v>
      </c>
      <c r="I6597" s="272" t="s">
        <v>38</v>
      </c>
      <c r="J6597" s="272" t="s">
        <v>7147</v>
      </c>
      <c r="K6597" s="273">
        <v>10.26</v>
      </c>
      <c r="L6597" s="272" t="s">
        <v>7090</v>
      </c>
    </row>
    <row r="6598" spans="1:12">
      <c r="A6598" s="272" t="s">
        <v>13643</v>
      </c>
      <c r="B6598" s="272" t="s">
        <v>13644</v>
      </c>
      <c r="C6598" s="272" t="s">
        <v>13941</v>
      </c>
      <c r="D6598" s="272" t="s">
        <v>13942</v>
      </c>
      <c r="E6598" s="273" t="s">
        <v>7087</v>
      </c>
      <c r="F6598" s="272" t="s">
        <v>7087</v>
      </c>
      <c r="G6598" s="272">
        <v>104420</v>
      </c>
      <c r="H6598" s="272" t="s">
        <v>13956</v>
      </c>
      <c r="I6598" s="272" t="s">
        <v>38</v>
      </c>
      <c r="J6598" s="272" t="s">
        <v>7147</v>
      </c>
      <c r="K6598" s="273">
        <v>9.26</v>
      </c>
      <c r="L6598" s="272" t="s">
        <v>7090</v>
      </c>
    </row>
    <row r="6599" spans="1:12">
      <c r="A6599" s="272" t="s">
        <v>13643</v>
      </c>
      <c r="B6599" s="272" t="s">
        <v>13644</v>
      </c>
      <c r="C6599" s="272" t="s">
        <v>13941</v>
      </c>
      <c r="D6599" s="272" t="s">
        <v>13942</v>
      </c>
      <c r="E6599" s="273" t="s">
        <v>7087</v>
      </c>
      <c r="F6599" s="272" t="s">
        <v>7087</v>
      </c>
      <c r="G6599" s="272">
        <v>104421</v>
      </c>
      <c r="H6599" s="272" t="s">
        <v>13957</v>
      </c>
      <c r="I6599" s="272" t="s">
        <v>38</v>
      </c>
      <c r="J6599" s="272" t="s">
        <v>7147</v>
      </c>
      <c r="K6599" s="273">
        <v>13.81</v>
      </c>
      <c r="L6599" s="272" t="s">
        <v>7090</v>
      </c>
    </row>
    <row r="6600" spans="1:12">
      <c r="A6600" s="272" t="s">
        <v>13643</v>
      </c>
      <c r="B6600" s="272" t="s">
        <v>13644</v>
      </c>
      <c r="C6600" s="272" t="s">
        <v>13941</v>
      </c>
      <c r="D6600" s="272" t="s">
        <v>13942</v>
      </c>
      <c r="E6600" s="273" t="s">
        <v>7087</v>
      </c>
      <c r="F6600" s="272" t="s">
        <v>7087</v>
      </c>
      <c r="G6600" s="272">
        <v>104422</v>
      </c>
      <c r="H6600" s="272" t="s">
        <v>13958</v>
      </c>
      <c r="I6600" s="272" t="s">
        <v>38</v>
      </c>
      <c r="J6600" s="272" t="s">
        <v>7147</v>
      </c>
      <c r="K6600" s="273">
        <v>8.41</v>
      </c>
      <c r="L6600" s="272" t="s">
        <v>7090</v>
      </c>
    </row>
    <row r="6601" spans="1:12">
      <c r="A6601" s="272" t="s">
        <v>13643</v>
      </c>
      <c r="B6601" s="272" t="s">
        <v>13644</v>
      </c>
      <c r="C6601" s="272" t="s">
        <v>13941</v>
      </c>
      <c r="D6601" s="272" t="s">
        <v>13942</v>
      </c>
      <c r="E6601" s="273" t="s">
        <v>7087</v>
      </c>
      <c r="F6601" s="272" t="s">
        <v>7087</v>
      </c>
      <c r="G6601" s="272">
        <v>104423</v>
      </c>
      <c r="H6601" s="272" t="s">
        <v>13959</v>
      </c>
      <c r="I6601" s="272" t="s">
        <v>38</v>
      </c>
      <c r="J6601" s="272" t="s">
        <v>7147</v>
      </c>
      <c r="K6601" s="273">
        <v>21.46</v>
      </c>
      <c r="L6601" s="272" t="s">
        <v>7090</v>
      </c>
    </row>
    <row r="6602" spans="1:12">
      <c r="A6602" s="272" t="s">
        <v>13643</v>
      </c>
      <c r="B6602" s="272" t="s">
        <v>13644</v>
      </c>
      <c r="C6602" s="272" t="s">
        <v>13941</v>
      </c>
      <c r="D6602" s="272" t="s">
        <v>13942</v>
      </c>
      <c r="E6602" s="273" t="s">
        <v>7087</v>
      </c>
      <c r="F6602" s="272" t="s">
        <v>7087</v>
      </c>
      <c r="G6602" s="272">
        <v>104424</v>
      </c>
      <c r="H6602" s="272" t="s">
        <v>13960</v>
      </c>
      <c r="I6602" s="272" t="s">
        <v>38</v>
      </c>
      <c r="J6602" s="272" t="s">
        <v>7147</v>
      </c>
      <c r="K6602" s="273">
        <v>19.82</v>
      </c>
      <c r="L6602" s="272" t="s">
        <v>7090</v>
      </c>
    </row>
    <row r="6603" spans="1:12">
      <c r="A6603" s="272" t="s">
        <v>13643</v>
      </c>
      <c r="B6603" s="272" t="s">
        <v>13644</v>
      </c>
      <c r="C6603" s="272" t="s">
        <v>13941</v>
      </c>
      <c r="D6603" s="272" t="s">
        <v>13942</v>
      </c>
      <c r="E6603" s="273" t="s">
        <v>7087</v>
      </c>
      <c r="F6603" s="272" t="s">
        <v>7087</v>
      </c>
      <c r="G6603" s="272">
        <v>104425</v>
      </c>
      <c r="H6603" s="272" t="s">
        <v>13961</v>
      </c>
      <c r="I6603" s="272" t="s">
        <v>38</v>
      </c>
      <c r="J6603" s="272" t="s">
        <v>7147</v>
      </c>
      <c r="K6603" s="273">
        <v>17.13</v>
      </c>
      <c r="L6603" s="272" t="s">
        <v>7090</v>
      </c>
    </row>
    <row r="6604" spans="1:12">
      <c r="A6604" s="272" t="s">
        <v>10579</v>
      </c>
      <c r="B6604" s="272" t="s">
        <v>13962</v>
      </c>
      <c r="C6604" s="272" t="s">
        <v>13963</v>
      </c>
      <c r="D6604" s="272" t="s">
        <v>13964</v>
      </c>
      <c r="E6604" s="273" t="s">
        <v>7087</v>
      </c>
      <c r="F6604" s="272" t="s">
        <v>7087</v>
      </c>
      <c r="G6604" s="272">
        <v>87280</v>
      </c>
      <c r="H6604" s="272" t="s">
        <v>13965</v>
      </c>
      <c r="I6604" s="272" t="s">
        <v>145</v>
      </c>
      <c r="J6604" s="272" t="s">
        <v>7147</v>
      </c>
      <c r="K6604" s="273">
        <v>397.76</v>
      </c>
      <c r="L6604" s="272" t="s">
        <v>7090</v>
      </c>
    </row>
    <row r="6605" spans="1:12">
      <c r="A6605" s="272" t="s">
        <v>10579</v>
      </c>
      <c r="B6605" s="272" t="s">
        <v>13962</v>
      </c>
      <c r="C6605" s="272" t="s">
        <v>13963</v>
      </c>
      <c r="D6605" s="272" t="s">
        <v>13964</v>
      </c>
      <c r="E6605" s="273" t="s">
        <v>7087</v>
      </c>
      <c r="F6605" s="272" t="s">
        <v>7087</v>
      </c>
      <c r="G6605" s="272">
        <v>87281</v>
      </c>
      <c r="H6605" s="272" t="s">
        <v>13966</v>
      </c>
      <c r="I6605" s="272" t="s">
        <v>145</v>
      </c>
      <c r="J6605" s="272" t="s">
        <v>7147</v>
      </c>
      <c r="K6605" s="273">
        <v>396.54</v>
      </c>
      <c r="L6605" s="272" t="s">
        <v>7090</v>
      </c>
    </row>
    <row r="6606" spans="1:12">
      <c r="A6606" s="272" t="s">
        <v>10579</v>
      </c>
      <c r="B6606" s="272" t="s">
        <v>13962</v>
      </c>
      <c r="C6606" s="272" t="s">
        <v>13963</v>
      </c>
      <c r="D6606" s="272" t="s">
        <v>13964</v>
      </c>
      <c r="E6606" s="273" t="s">
        <v>7087</v>
      </c>
      <c r="F6606" s="272" t="s">
        <v>7087</v>
      </c>
      <c r="G6606" s="272">
        <v>87283</v>
      </c>
      <c r="H6606" s="272" t="s">
        <v>13967</v>
      </c>
      <c r="I6606" s="272" t="s">
        <v>145</v>
      </c>
      <c r="J6606" s="272" t="s">
        <v>7147</v>
      </c>
      <c r="K6606" s="273">
        <v>416.52</v>
      </c>
      <c r="L6606" s="272" t="s">
        <v>7090</v>
      </c>
    </row>
    <row r="6607" spans="1:12">
      <c r="A6607" s="272" t="s">
        <v>10579</v>
      </c>
      <c r="B6607" s="272" t="s">
        <v>13962</v>
      </c>
      <c r="C6607" s="272" t="s">
        <v>13963</v>
      </c>
      <c r="D6607" s="272" t="s">
        <v>13964</v>
      </c>
      <c r="E6607" s="273" t="s">
        <v>7087</v>
      </c>
      <c r="F6607" s="272" t="s">
        <v>7087</v>
      </c>
      <c r="G6607" s="272">
        <v>87284</v>
      </c>
      <c r="H6607" s="272" t="s">
        <v>13968</v>
      </c>
      <c r="I6607" s="272" t="s">
        <v>145</v>
      </c>
      <c r="J6607" s="272" t="s">
        <v>7147</v>
      </c>
      <c r="K6607" s="273">
        <v>413.08</v>
      </c>
      <c r="L6607" s="272" t="s">
        <v>7090</v>
      </c>
    </row>
    <row r="6608" spans="1:12">
      <c r="A6608" s="272" t="s">
        <v>10579</v>
      </c>
      <c r="B6608" s="272" t="s">
        <v>13962</v>
      </c>
      <c r="C6608" s="272" t="s">
        <v>13963</v>
      </c>
      <c r="D6608" s="272" t="s">
        <v>13964</v>
      </c>
      <c r="E6608" s="273" t="s">
        <v>7087</v>
      </c>
      <c r="F6608" s="272" t="s">
        <v>7087</v>
      </c>
      <c r="G6608" s="272">
        <v>87286</v>
      </c>
      <c r="H6608" s="272" t="s">
        <v>13969</v>
      </c>
      <c r="I6608" s="272" t="s">
        <v>145</v>
      </c>
      <c r="J6608" s="272" t="s">
        <v>7147</v>
      </c>
      <c r="K6608" s="273">
        <v>544.41999999999996</v>
      </c>
      <c r="L6608" s="272" t="s">
        <v>7090</v>
      </c>
    </row>
    <row r="6609" spans="1:12">
      <c r="A6609" s="272" t="s">
        <v>10579</v>
      </c>
      <c r="B6609" s="272" t="s">
        <v>13962</v>
      </c>
      <c r="C6609" s="272" t="s">
        <v>13963</v>
      </c>
      <c r="D6609" s="272" t="s">
        <v>13964</v>
      </c>
      <c r="E6609" s="273" t="s">
        <v>7087</v>
      </c>
      <c r="F6609" s="272" t="s">
        <v>7087</v>
      </c>
      <c r="G6609" s="272">
        <v>87287</v>
      </c>
      <c r="H6609" s="272" t="s">
        <v>13970</v>
      </c>
      <c r="I6609" s="272" t="s">
        <v>145</v>
      </c>
      <c r="J6609" s="272" t="s">
        <v>7147</v>
      </c>
      <c r="K6609" s="273">
        <v>535.13</v>
      </c>
      <c r="L6609" s="272" t="s">
        <v>7090</v>
      </c>
    </row>
    <row r="6610" spans="1:12">
      <c r="A6610" s="272" t="s">
        <v>10579</v>
      </c>
      <c r="B6610" s="272" t="s">
        <v>13962</v>
      </c>
      <c r="C6610" s="272" t="s">
        <v>13963</v>
      </c>
      <c r="D6610" s="272" t="s">
        <v>13964</v>
      </c>
      <c r="E6610" s="273" t="s">
        <v>7087</v>
      </c>
      <c r="F6610" s="272" t="s">
        <v>7087</v>
      </c>
      <c r="G6610" s="272">
        <v>87289</v>
      </c>
      <c r="H6610" s="272" t="s">
        <v>13971</v>
      </c>
      <c r="I6610" s="272" t="s">
        <v>145</v>
      </c>
      <c r="J6610" s="272" t="s">
        <v>7147</v>
      </c>
      <c r="K6610" s="273">
        <v>529.17999999999995</v>
      </c>
      <c r="L6610" s="272" t="s">
        <v>7090</v>
      </c>
    </row>
    <row r="6611" spans="1:12">
      <c r="A6611" s="272" t="s">
        <v>10579</v>
      </c>
      <c r="B6611" s="272" t="s">
        <v>13962</v>
      </c>
      <c r="C6611" s="272" t="s">
        <v>13963</v>
      </c>
      <c r="D6611" s="272" t="s">
        <v>13964</v>
      </c>
      <c r="E6611" s="273" t="s">
        <v>7087</v>
      </c>
      <c r="F6611" s="272" t="s">
        <v>7087</v>
      </c>
      <c r="G6611" s="272">
        <v>87290</v>
      </c>
      <c r="H6611" s="272" t="s">
        <v>13972</v>
      </c>
      <c r="I6611" s="272" t="s">
        <v>145</v>
      </c>
      <c r="J6611" s="272" t="s">
        <v>7147</v>
      </c>
      <c r="K6611" s="273">
        <v>525.64</v>
      </c>
      <c r="L6611" s="272" t="s">
        <v>7090</v>
      </c>
    </row>
    <row r="6612" spans="1:12">
      <c r="A6612" s="272" t="s">
        <v>10579</v>
      </c>
      <c r="B6612" s="272" t="s">
        <v>13962</v>
      </c>
      <c r="C6612" s="272" t="s">
        <v>13963</v>
      </c>
      <c r="D6612" s="272" t="s">
        <v>13964</v>
      </c>
      <c r="E6612" s="273" t="s">
        <v>7087</v>
      </c>
      <c r="F6612" s="272" t="s">
        <v>7087</v>
      </c>
      <c r="G6612" s="272">
        <v>87292</v>
      </c>
      <c r="H6612" s="272" t="s">
        <v>13973</v>
      </c>
      <c r="I6612" s="272" t="s">
        <v>145</v>
      </c>
      <c r="J6612" s="272" t="s">
        <v>7147</v>
      </c>
      <c r="K6612" s="273">
        <v>548.36</v>
      </c>
      <c r="L6612" s="272" t="s">
        <v>7090</v>
      </c>
    </row>
    <row r="6613" spans="1:12">
      <c r="A6613" s="272" t="s">
        <v>10579</v>
      </c>
      <c r="B6613" s="272" t="s">
        <v>13962</v>
      </c>
      <c r="C6613" s="272" t="s">
        <v>13963</v>
      </c>
      <c r="D6613" s="272" t="s">
        <v>13964</v>
      </c>
      <c r="E6613" s="273" t="s">
        <v>7087</v>
      </c>
      <c r="F6613" s="272" t="s">
        <v>7087</v>
      </c>
      <c r="G6613" s="272">
        <v>87294</v>
      </c>
      <c r="H6613" s="272" t="s">
        <v>13974</v>
      </c>
      <c r="I6613" s="272" t="s">
        <v>145</v>
      </c>
      <c r="J6613" s="272" t="s">
        <v>7147</v>
      </c>
      <c r="K6613" s="273">
        <v>523.20000000000005</v>
      </c>
      <c r="L6613" s="272" t="s">
        <v>7090</v>
      </c>
    </row>
    <row r="6614" spans="1:12">
      <c r="A6614" s="272" t="s">
        <v>10579</v>
      </c>
      <c r="B6614" s="272" t="s">
        <v>13962</v>
      </c>
      <c r="C6614" s="272" t="s">
        <v>13963</v>
      </c>
      <c r="D6614" s="272" t="s">
        <v>13964</v>
      </c>
      <c r="E6614" s="273" t="s">
        <v>7087</v>
      </c>
      <c r="F6614" s="272" t="s">
        <v>7087</v>
      </c>
      <c r="G6614" s="272">
        <v>87295</v>
      </c>
      <c r="H6614" s="272" t="s">
        <v>13975</v>
      </c>
      <c r="I6614" s="272" t="s">
        <v>145</v>
      </c>
      <c r="J6614" s="272" t="s">
        <v>7147</v>
      </c>
      <c r="K6614" s="273">
        <v>530.83000000000004</v>
      </c>
      <c r="L6614" s="272" t="s">
        <v>7090</v>
      </c>
    </row>
    <row r="6615" spans="1:12">
      <c r="A6615" s="272" t="s">
        <v>10579</v>
      </c>
      <c r="B6615" s="272" t="s">
        <v>13962</v>
      </c>
      <c r="C6615" s="272" t="s">
        <v>13963</v>
      </c>
      <c r="D6615" s="272" t="s">
        <v>13964</v>
      </c>
      <c r="E6615" s="273" t="s">
        <v>7087</v>
      </c>
      <c r="F6615" s="272" t="s">
        <v>7087</v>
      </c>
      <c r="G6615" s="272">
        <v>87296</v>
      </c>
      <c r="H6615" s="272" t="s">
        <v>13976</v>
      </c>
      <c r="I6615" s="272" t="s">
        <v>145</v>
      </c>
      <c r="J6615" s="272" t="s">
        <v>7147</v>
      </c>
      <c r="K6615" s="273">
        <v>513.20000000000005</v>
      </c>
      <c r="L6615" s="272" t="s">
        <v>7090</v>
      </c>
    </row>
    <row r="6616" spans="1:12">
      <c r="A6616" s="272" t="s">
        <v>10579</v>
      </c>
      <c r="B6616" s="272" t="s">
        <v>13962</v>
      </c>
      <c r="C6616" s="272" t="s">
        <v>13963</v>
      </c>
      <c r="D6616" s="272" t="s">
        <v>13964</v>
      </c>
      <c r="E6616" s="273" t="s">
        <v>7087</v>
      </c>
      <c r="F6616" s="272" t="s">
        <v>7087</v>
      </c>
      <c r="G6616" s="272">
        <v>87298</v>
      </c>
      <c r="H6616" s="272" t="s">
        <v>13977</v>
      </c>
      <c r="I6616" s="272" t="s">
        <v>145</v>
      </c>
      <c r="J6616" s="272" t="s">
        <v>7147</v>
      </c>
      <c r="K6616" s="273">
        <v>635.54999999999995</v>
      </c>
      <c r="L6616" s="272" t="s">
        <v>7090</v>
      </c>
    </row>
    <row r="6617" spans="1:12">
      <c r="A6617" s="272" t="s">
        <v>10579</v>
      </c>
      <c r="B6617" s="272" t="s">
        <v>13962</v>
      </c>
      <c r="C6617" s="272" t="s">
        <v>13963</v>
      </c>
      <c r="D6617" s="272" t="s">
        <v>13964</v>
      </c>
      <c r="E6617" s="273" t="s">
        <v>7087</v>
      </c>
      <c r="F6617" s="272" t="s">
        <v>7087</v>
      </c>
      <c r="G6617" s="272">
        <v>87299</v>
      </c>
      <c r="H6617" s="272" t="s">
        <v>13978</v>
      </c>
      <c r="I6617" s="272" t="s">
        <v>145</v>
      </c>
      <c r="J6617" s="272" t="s">
        <v>7147</v>
      </c>
      <c r="K6617" s="273">
        <v>409.18</v>
      </c>
      <c r="L6617" s="272" t="s">
        <v>7090</v>
      </c>
    </row>
    <row r="6618" spans="1:12">
      <c r="A6618" s="272" t="s">
        <v>10579</v>
      </c>
      <c r="B6618" s="272" t="s">
        <v>13962</v>
      </c>
      <c r="C6618" s="272" t="s">
        <v>13963</v>
      </c>
      <c r="D6618" s="272" t="s">
        <v>13964</v>
      </c>
      <c r="E6618" s="273" t="s">
        <v>7087</v>
      </c>
      <c r="F6618" s="272" t="s">
        <v>7087</v>
      </c>
      <c r="G6618" s="272">
        <v>87301</v>
      </c>
      <c r="H6618" s="272" t="s">
        <v>13979</v>
      </c>
      <c r="I6618" s="272" t="s">
        <v>145</v>
      </c>
      <c r="J6618" s="272" t="s">
        <v>7147</v>
      </c>
      <c r="K6618" s="273">
        <v>565.30999999999995</v>
      </c>
      <c r="L6618" s="272" t="s">
        <v>7090</v>
      </c>
    </row>
    <row r="6619" spans="1:12">
      <c r="A6619" s="272" t="s">
        <v>10579</v>
      </c>
      <c r="B6619" s="272" t="s">
        <v>13962</v>
      </c>
      <c r="C6619" s="272" t="s">
        <v>13963</v>
      </c>
      <c r="D6619" s="272" t="s">
        <v>13964</v>
      </c>
      <c r="E6619" s="273" t="s">
        <v>7087</v>
      </c>
      <c r="F6619" s="272" t="s">
        <v>7087</v>
      </c>
      <c r="G6619" s="272">
        <v>87302</v>
      </c>
      <c r="H6619" s="272" t="s">
        <v>13980</v>
      </c>
      <c r="I6619" s="272" t="s">
        <v>145</v>
      </c>
      <c r="J6619" s="272" t="s">
        <v>7147</v>
      </c>
      <c r="K6619" s="273">
        <v>561.9</v>
      </c>
      <c r="L6619" s="272" t="s">
        <v>7090</v>
      </c>
    </row>
    <row r="6620" spans="1:12">
      <c r="A6620" s="272" t="s">
        <v>10579</v>
      </c>
      <c r="B6620" s="272" t="s">
        <v>13962</v>
      </c>
      <c r="C6620" s="272" t="s">
        <v>13963</v>
      </c>
      <c r="D6620" s="272" t="s">
        <v>13964</v>
      </c>
      <c r="E6620" s="273" t="s">
        <v>7087</v>
      </c>
      <c r="F6620" s="272" t="s">
        <v>7087</v>
      </c>
      <c r="G6620" s="272">
        <v>87304</v>
      </c>
      <c r="H6620" s="272" t="s">
        <v>13981</v>
      </c>
      <c r="I6620" s="272" t="s">
        <v>145</v>
      </c>
      <c r="J6620" s="272" t="s">
        <v>7147</v>
      </c>
      <c r="K6620" s="273">
        <v>508.73</v>
      </c>
      <c r="L6620" s="272" t="s">
        <v>7090</v>
      </c>
    </row>
    <row r="6621" spans="1:12">
      <c r="A6621" s="272" t="s">
        <v>10579</v>
      </c>
      <c r="B6621" s="272" t="s">
        <v>13962</v>
      </c>
      <c r="C6621" s="272" t="s">
        <v>13963</v>
      </c>
      <c r="D6621" s="272" t="s">
        <v>13964</v>
      </c>
      <c r="E6621" s="273" t="s">
        <v>7087</v>
      </c>
      <c r="F6621" s="272" t="s">
        <v>7087</v>
      </c>
      <c r="G6621" s="272">
        <v>87305</v>
      </c>
      <c r="H6621" s="272" t="s">
        <v>13982</v>
      </c>
      <c r="I6621" s="272" t="s">
        <v>145</v>
      </c>
      <c r="J6621" s="272" t="s">
        <v>7147</v>
      </c>
      <c r="K6621" s="273">
        <v>514.32000000000005</v>
      </c>
      <c r="L6621" s="272" t="s">
        <v>7090</v>
      </c>
    </row>
    <row r="6622" spans="1:12">
      <c r="A6622" s="272" t="s">
        <v>10579</v>
      </c>
      <c r="B6622" s="272" t="s">
        <v>13962</v>
      </c>
      <c r="C6622" s="272" t="s">
        <v>13963</v>
      </c>
      <c r="D6622" s="272" t="s">
        <v>13964</v>
      </c>
      <c r="E6622" s="273" t="s">
        <v>7087</v>
      </c>
      <c r="F6622" s="272" t="s">
        <v>7087</v>
      </c>
      <c r="G6622" s="272">
        <v>87307</v>
      </c>
      <c r="H6622" s="272" t="s">
        <v>13983</v>
      </c>
      <c r="I6622" s="272" t="s">
        <v>145</v>
      </c>
      <c r="J6622" s="272" t="s">
        <v>7147</v>
      </c>
      <c r="K6622" s="273">
        <v>479.84</v>
      </c>
      <c r="L6622" s="272" t="s">
        <v>7090</v>
      </c>
    </row>
    <row r="6623" spans="1:12">
      <c r="A6623" s="272" t="s">
        <v>10579</v>
      </c>
      <c r="B6623" s="272" t="s">
        <v>13962</v>
      </c>
      <c r="C6623" s="272" t="s">
        <v>13963</v>
      </c>
      <c r="D6623" s="272" t="s">
        <v>13964</v>
      </c>
      <c r="E6623" s="273" t="s">
        <v>7087</v>
      </c>
      <c r="F6623" s="272" t="s">
        <v>7087</v>
      </c>
      <c r="G6623" s="272">
        <v>87308</v>
      </c>
      <c r="H6623" s="272" t="s">
        <v>13984</v>
      </c>
      <c r="I6623" s="272" t="s">
        <v>145</v>
      </c>
      <c r="J6623" s="272" t="s">
        <v>7147</v>
      </c>
      <c r="K6623" s="273">
        <v>475.4</v>
      </c>
      <c r="L6623" s="272" t="s">
        <v>7090</v>
      </c>
    </row>
    <row r="6624" spans="1:12">
      <c r="A6624" s="272" t="s">
        <v>10579</v>
      </c>
      <c r="B6624" s="272" t="s">
        <v>13962</v>
      </c>
      <c r="C6624" s="272" t="s">
        <v>13963</v>
      </c>
      <c r="D6624" s="272" t="s">
        <v>13964</v>
      </c>
      <c r="E6624" s="273" t="s">
        <v>7087</v>
      </c>
      <c r="F6624" s="272" t="s">
        <v>7087</v>
      </c>
      <c r="G6624" s="272">
        <v>87310</v>
      </c>
      <c r="H6624" s="272" t="s">
        <v>13985</v>
      </c>
      <c r="I6624" s="272" t="s">
        <v>145</v>
      </c>
      <c r="J6624" s="272" t="s">
        <v>7147</v>
      </c>
      <c r="K6624" s="273">
        <v>399.68</v>
      </c>
      <c r="L6624" s="272" t="s">
        <v>7090</v>
      </c>
    </row>
    <row r="6625" spans="1:12">
      <c r="A6625" s="272" t="s">
        <v>10579</v>
      </c>
      <c r="B6625" s="272" t="s">
        <v>13962</v>
      </c>
      <c r="C6625" s="272" t="s">
        <v>13963</v>
      </c>
      <c r="D6625" s="272" t="s">
        <v>13964</v>
      </c>
      <c r="E6625" s="273" t="s">
        <v>7087</v>
      </c>
      <c r="F6625" s="272" t="s">
        <v>7087</v>
      </c>
      <c r="G6625" s="272">
        <v>87311</v>
      </c>
      <c r="H6625" s="272" t="s">
        <v>13986</v>
      </c>
      <c r="I6625" s="272" t="s">
        <v>145</v>
      </c>
      <c r="J6625" s="272" t="s">
        <v>7147</v>
      </c>
      <c r="K6625" s="273">
        <v>394.79</v>
      </c>
      <c r="L6625" s="272" t="s">
        <v>7090</v>
      </c>
    </row>
    <row r="6626" spans="1:12">
      <c r="A6626" s="272" t="s">
        <v>10579</v>
      </c>
      <c r="B6626" s="272" t="s">
        <v>13962</v>
      </c>
      <c r="C6626" s="272" t="s">
        <v>13963</v>
      </c>
      <c r="D6626" s="272" t="s">
        <v>13964</v>
      </c>
      <c r="E6626" s="273" t="s">
        <v>7087</v>
      </c>
      <c r="F6626" s="272" t="s">
        <v>7087</v>
      </c>
      <c r="G6626" s="272">
        <v>87313</v>
      </c>
      <c r="H6626" s="272" t="s">
        <v>13987</v>
      </c>
      <c r="I6626" s="272" t="s">
        <v>145</v>
      </c>
      <c r="J6626" s="272" t="s">
        <v>7147</v>
      </c>
      <c r="K6626" s="273">
        <v>492.73</v>
      </c>
      <c r="L6626" s="272" t="s">
        <v>7090</v>
      </c>
    </row>
    <row r="6627" spans="1:12">
      <c r="A6627" s="272" t="s">
        <v>10579</v>
      </c>
      <c r="B6627" s="272" t="s">
        <v>13962</v>
      </c>
      <c r="C6627" s="272" t="s">
        <v>13963</v>
      </c>
      <c r="D6627" s="272" t="s">
        <v>13964</v>
      </c>
      <c r="E6627" s="273" t="s">
        <v>7087</v>
      </c>
      <c r="F6627" s="272" t="s">
        <v>7087</v>
      </c>
      <c r="G6627" s="272">
        <v>87314</v>
      </c>
      <c r="H6627" s="272" t="s">
        <v>13988</v>
      </c>
      <c r="I6627" s="272" t="s">
        <v>145</v>
      </c>
      <c r="J6627" s="272" t="s">
        <v>7147</v>
      </c>
      <c r="K6627" s="273">
        <v>489.73</v>
      </c>
      <c r="L6627" s="272" t="s">
        <v>7090</v>
      </c>
    </row>
    <row r="6628" spans="1:12">
      <c r="A6628" s="272" t="s">
        <v>10579</v>
      </c>
      <c r="B6628" s="272" t="s">
        <v>13962</v>
      </c>
      <c r="C6628" s="272" t="s">
        <v>13963</v>
      </c>
      <c r="D6628" s="272" t="s">
        <v>13964</v>
      </c>
      <c r="E6628" s="273" t="s">
        <v>7087</v>
      </c>
      <c r="F6628" s="272" t="s">
        <v>7087</v>
      </c>
      <c r="G6628" s="272">
        <v>87316</v>
      </c>
      <c r="H6628" s="272" t="s">
        <v>13989</v>
      </c>
      <c r="I6628" s="272" t="s">
        <v>145</v>
      </c>
      <c r="J6628" s="272" t="s">
        <v>7147</v>
      </c>
      <c r="K6628" s="273">
        <v>442.11</v>
      </c>
      <c r="L6628" s="272" t="s">
        <v>7090</v>
      </c>
    </row>
    <row r="6629" spans="1:12">
      <c r="A6629" s="272" t="s">
        <v>10579</v>
      </c>
      <c r="B6629" s="272" t="s">
        <v>13962</v>
      </c>
      <c r="C6629" s="272" t="s">
        <v>13963</v>
      </c>
      <c r="D6629" s="272" t="s">
        <v>13964</v>
      </c>
      <c r="E6629" s="273" t="s">
        <v>7087</v>
      </c>
      <c r="F6629" s="272" t="s">
        <v>7087</v>
      </c>
      <c r="G6629" s="272">
        <v>87317</v>
      </c>
      <c r="H6629" s="272" t="s">
        <v>13990</v>
      </c>
      <c r="I6629" s="272" t="s">
        <v>145</v>
      </c>
      <c r="J6629" s="272" t="s">
        <v>7147</v>
      </c>
      <c r="K6629" s="273">
        <v>433.66</v>
      </c>
      <c r="L6629" s="272" t="s">
        <v>7090</v>
      </c>
    </row>
    <row r="6630" spans="1:12">
      <c r="A6630" s="272" t="s">
        <v>10579</v>
      </c>
      <c r="B6630" s="272" t="s">
        <v>13962</v>
      </c>
      <c r="C6630" s="272" t="s">
        <v>13963</v>
      </c>
      <c r="D6630" s="272" t="s">
        <v>13964</v>
      </c>
      <c r="E6630" s="273" t="s">
        <v>7087</v>
      </c>
      <c r="F6630" s="272" t="s">
        <v>7087</v>
      </c>
      <c r="G6630" s="272">
        <v>87319</v>
      </c>
      <c r="H6630" s="272" t="s">
        <v>13991</v>
      </c>
      <c r="I6630" s="272" t="s">
        <v>145</v>
      </c>
      <c r="J6630" s="272" t="s">
        <v>7147</v>
      </c>
      <c r="K6630" s="274">
        <v>4512.4399999999996</v>
      </c>
      <c r="L6630" s="272" t="s">
        <v>7090</v>
      </c>
    </row>
    <row r="6631" spans="1:12">
      <c r="A6631" s="272" t="s">
        <v>10579</v>
      </c>
      <c r="B6631" s="272" t="s">
        <v>13962</v>
      </c>
      <c r="C6631" s="272" t="s">
        <v>13963</v>
      </c>
      <c r="D6631" s="272" t="s">
        <v>13964</v>
      </c>
      <c r="E6631" s="273" t="s">
        <v>7087</v>
      </c>
      <c r="F6631" s="272" t="s">
        <v>7087</v>
      </c>
      <c r="G6631" s="272">
        <v>87320</v>
      </c>
      <c r="H6631" s="272" t="s">
        <v>13992</v>
      </c>
      <c r="I6631" s="272" t="s">
        <v>145</v>
      </c>
      <c r="J6631" s="272" t="s">
        <v>7147</v>
      </c>
      <c r="K6631" s="274">
        <v>4526.5</v>
      </c>
      <c r="L6631" s="272" t="s">
        <v>7090</v>
      </c>
    </row>
    <row r="6632" spans="1:12">
      <c r="A6632" s="272" t="s">
        <v>10579</v>
      </c>
      <c r="B6632" s="272" t="s">
        <v>13962</v>
      </c>
      <c r="C6632" s="272" t="s">
        <v>13963</v>
      </c>
      <c r="D6632" s="272" t="s">
        <v>13964</v>
      </c>
      <c r="E6632" s="273" t="s">
        <v>7087</v>
      </c>
      <c r="F6632" s="272" t="s">
        <v>7087</v>
      </c>
      <c r="G6632" s="272">
        <v>87322</v>
      </c>
      <c r="H6632" s="272" t="s">
        <v>13993</v>
      </c>
      <c r="I6632" s="272" t="s">
        <v>145</v>
      </c>
      <c r="J6632" s="272" t="s">
        <v>7147</v>
      </c>
      <c r="K6632" s="274">
        <v>4630.8500000000004</v>
      </c>
      <c r="L6632" s="272" t="s">
        <v>7090</v>
      </c>
    </row>
    <row r="6633" spans="1:12">
      <c r="A6633" s="272" t="s">
        <v>10579</v>
      </c>
      <c r="B6633" s="272" t="s">
        <v>13962</v>
      </c>
      <c r="C6633" s="272" t="s">
        <v>13963</v>
      </c>
      <c r="D6633" s="272" t="s">
        <v>13964</v>
      </c>
      <c r="E6633" s="273" t="s">
        <v>7087</v>
      </c>
      <c r="F6633" s="272" t="s">
        <v>7087</v>
      </c>
      <c r="G6633" s="272">
        <v>87323</v>
      </c>
      <c r="H6633" s="272" t="s">
        <v>13994</v>
      </c>
      <c r="I6633" s="272" t="s">
        <v>145</v>
      </c>
      <c r="J6633" s="272" t="s">
        <v>7147</v>
      </c>
      <c r="K6633" s="274">
        <v>4640.88</v>
      </c>
      <c r="L6633" s="272" t="s">
        <v>7090</v>
      </c>
    </row>
    <row r="6634" spans="1:12">
      <c r="A6634" s="272" t="s">
        <v>10579</v>
      </c>
      <c r="B6634" s="272" t="s">
        <v>13962</v>
      </c>
      <c r="C6634" s="272" t="s">
        <v>13963</v>
      </c>
      <c r="D6634" s="272" t="s">
        <v>13964</v>
      </c>
      <c r="E6634" s="273" t="s">
        <v>7087</v>
      </c>
      <c r="F6634" s="272" t="s">
        <v>7087</v>
      </c>
      <c r="G6634" s="272">
        <v>87325</v>
      </c>
      <c r="H6634" s="272" t="s">
        <v>13995</v>
      </c>
      <c r="I6634" s="272" t="s">
        <v>145</v>
      </c>
      <c r="J6634" s="272" t="s">
        <v>7147</v>
      </c>
      <c r="K6634" s="274">
        <v>4536.05</v>
      </c>
      <c r="L6634" s="272" t="s">
        <v>7090</v>
      </c>
    </row>
    <row r="6635" spans="1:12">
      <c r="A6635" s="272" t="s">
        <v>10579</v>
      </c>
      <c r="B6635" s="272" t="s">
        <v>13962</v>
      </c>
      <c r="C6635" s="272" t="s">
        <v>13963</v>
      </c>
      <c r="D6635" s="272" t="s">
        <v>13964</v>
      </c>
      <c r="E6635" s="273" t="s">
        <v>7087</v>
      </c>
      <c r="F6635" s="272" t="s">
        <v>7087</v>
      </c>
      <c r="G6635" s="272">
        <v>87326</v>
      </c>
      <c r="H6635" s="272" t="s">
        <v>13996</v>
      </c>
      <c r="I6635" s="272" t="s">
        <v>145</v>
      </c>
      <c r="J6635" s="272" t="s">
        <v>7147</v>
      </c>
      <c r="K6635" s="274">
        <v>4562.53</v>
      </c>
      <c r="L6635" s="272" t="s">
        <v>7090</v>
      </c>
    </row>
    <row r="6636" spans="1:12">
      <c r="A6636" s="272" t="s">
        <v>10579</v>
      </c>
      <c r="B6636" s="272" t="s">
        <v>13962</v>
      </c>
      <c r="C6636" s="272" t="s">
        <v>13963</v>
      </c>
      <c r="D6636" s="272" t="s">
        <v>13964</v>
      </c>
      <c r="E6636" s="273" t="s">
        <v>7087</v>
      </c>
      <c r="F6636" s="272" t="s">
        <v>7087</v>
      </c>
      <c r="G6636" s="272">
        <v>87327</v>
      </c>
      <c r="H6636" s="272" t="s">
        <v>13997</v>
      </c>
      <c r="I6636" s="272" t="s">
        <v>145</v>
      </c>
      <c r="J6636" s="272" t="s">
        <v>7147</v>
      </c>
      <c r="K6636" s="273">
        <v>416.41</v>
      </c>
      <c r="L6636" s="272" t="s">
        <v>7090</v>
      </c>
    </row>
    <row r="6637" spans="1:12">
      <c r="A6637" s="272" t="s">
        <v>10579</v>
      </c>
      <c r="B6637" s="272" t="s">
        <v>13962</v>
      </c>
      <c r="C6637" s="272" t="s">
        <v>13963</v>
      </c>
      <c r="D6637" s="272" t="s">
        <v>13964</v>
      </c>
      <c r="E6637" s="273" t="s">
        <v>7087</v>
      </c>
      <c r="F6637" s="272" t="s">
        <v>7087</v>
      </c>
      <c r="G6637" s="272">
        <v>87328</v>
      </c>
      <c r="H6637" s="272" t="s">
        <v>13998</v>
      </c>
      <c r="I6637" s="272" t="s">
        <v>145</v>
      </c>
      <c r="J6637" s="272" t="s">
        <v>7147</v>
      </c>
      <c r="K6637" s="273">
        <v>372.22</v>
      </c>
      <c r="L6637" s="272" t="s">
        <v>7090</v>
      </c>
    </row>
    <row r="6638" spans="1:12">
      <c r="A6638" s="272" t="s">
        <v>10579</v>
      </c>
      <c r="B6638" s="272" t="s">
        <v>13962</v>
      </c>
      <c r="C6638" s="272" t="s">
        <v>13963</v>
      </c>
      <c r="D6638" s="272" t="s">
        <v>13964</v>
      </c>
      <c r="E6638" s="273" t="s">
        <v>7087</v>
      </c>
      <c r="F6638" s="272" t="s">
        <v>7087</v>
      </c>
      <c r="G6638" s="272">
        <v>87329</v>
      </c>
      <c r="H6638" s="272" t="s">
        <v>13999</v>
      </c>
      <c r="I6638" s="272" t="s">
        <v>145</v>
      </c>
      <c r="J6638" s="272" t="s">
        <v>7147</v>
      </c>
      <c r="K6638" s="273">
        <v>448.2</v>
      </c>
      <c r="L6638" s="272" t="s">
        <v>7090</v>
      </c>
    </row>
    <row r="6639" spans="1:12">
      <c r="A6639" s="272" t="s">
        <v>10579</v>
      </c>
      <c r="B6639" s="272" t="s">
        <v>13962</v>
      </c>
      <c r="C6639" s="272" t="s">
        <v>13963</v>
      </c>
      <c r="D6639" s="272" t="s">
        <v>13964</v>
      </c>
      <c r="E6639" s="273" t="s">
        <v>7087</v>
      </c>
      <c r="F6639" s="272" t="s">
        <v>7087</v>
      </c>
      <c r="G6639" s="272">
        <v>87330</v>
      </c>
      <c r="H6639" s="272" t="s">
        <v>14000</v>
      </c>
      <c r="I6639" s="272" t="s">
        <v>145</v>
      </c>
      <c r="J6639" s="272" t="s">
        <v>7147</v>
      </c>
      <c r="K6639" s="273">
        <v>397.74</v>
      </c>
      <c r="L6639" s="272" t="s">
        <v>7090</v>
      </c>
    </row>
    <row r="6640" spans="1:12">
      <c r="A6640" s="272" t="s">
        <v>10579</v>
      </c>
      <c r="B6640" s="272" t="s">
        <v>13962</v>
      </c>
      <c r="C6640" s="272" t="s">
        <v>13963</v>
      </c>
      <c r="D6640" s="272" t="s">
        <v>13964</v>
      </c>
      <c r="E6640" s="273" t="s">
        <v>7087</v>
      </c>
      <c r="F6640" s="272" t="s">
        <v>7087</v>
      </c>
      <c r="G6640" s="272">
        <v>87331</v>
      </c>
      <c r="H6640" s="272" t="s">
        <v>14001</v>
      </c>
      <c r="I6640" s="272" t="s">
        <v>145</v>
      </c>
      <c r="J6640" s="272" t="s">
        <v>7147</v>
      </c>
      <c r="K6640" s="273">
        <v>561.49</v>
      </c>
      <c r="L6640" s="272" t="s">
        <v>7090</v>
      </c>
    </row>
    <row r="6641" spans="1:12">
      <c r="A6641" s="272" t="s">
        <v>10579</v>
      </c>
      <c r="B6641" s="272" t="s">
        <v>13962</v>
      </c>
      <c r="C6641" s="272" t="s">
        <v>13963</v>
      </c>
      <c r="D6641" s="272" t="s">
        <v>13964</v>
      </c>
      <c r="E6641" s="273" t="s">
        <v>7087</v>
      </c>
      <c r="F6641" s="272" t="s">
        <v>7087</v>
      </c>
      <c r="G6641" s="272">
        <v>87332</v>
      </c>
      <c r="H6641" s="272" t="s">
        <v>14002</v>
      </c>
      <c r="I6641" s="272" t="s">
        <v>145</v>
      </c>
      <c r="J6641" s="272" t="s">
        <v>7147</v>
      </c>
      <c r="K6641" s="273">
        <v>516.15</v>
      </c>
      <c r="L6641" s="272" t="s">
        <v>7090</v>
      </c>
    </row>
    <row r="6642" spans="1:12">
      <c r="A6642" s="272" t="s">
        <v>10579</v>
      </c>
      <c r="B6642" s="272" t="s">
        <v>13962</v>
      </c>
      <c r="C6642" s="272" t="s">
        <v>13963</v>
      </c>
      <c r="D6642" s="272" t="s">
        <v>13964</v>
      </c>
      <c r="E6642" s="273" t="s">
        <v>7087</v>
      </c>
      <c r="F6642" s="272" t="s">
        <v>7087</v>
      </c>
      <c r="G6642" s="272">
        <v>87333</v>
      </c>
      <c r="H6642" s="272" t="s">
        <v>14003</v>
      </c>
      <c r="I6642" s="272" t="s">
        <v>145</v>
      </c>
      <c r="J6642" s="272" t="s">
        <v>7147</v>
      </c>
      <c r="K6642" s="273">
        <v>531.39</v>
      </c>
      <c r="L6642" s="272" t="s">
        <v>7090</v>
      </c>
    </row>
    <row r="6643" spans="1:12">
      <c r="A6643" s="272" t="s">
        <v>10579</v>
      </c>
      <c r="B6643" s="272" t="s">
        <v>13962</v>
      </c>
      <c r="C6643" s="272" t="s">
        <v>13963</v>
      </c>
      <c r="D6643" s="272" t="s">
        <v>13964</v>
      </c>
      <c r="E6643" s="273" t="s">
        <v>7087</v>
      </c>
      <c r="F6643" s="272" t="s">
        <v>7087</v>
      </c>
      <c r="G6643" s="272">
        <v>87334</v>
      </c>
      <c r="H6643" s="272" t="s">
        <v>14004</v>
      </c>
      <c r="I6643" s="272" t="s">
        <v>145</v>
      </c>
      <c r="J6643" s="272" t="s">
        <v>7147</v>
      </c>
      <c r="K6643" s="273">
        <v>504.64</v>
      </c>
      <c r="L6643" s="272" t="s">
        <v>7090</v>
      </c>
    </row>
    <row r="6644" spans="1:12">
      <c r="A6644" s="272" t="s">
        <v>10579</v>
      </c>
      <c r="B6644" s="272" t="s">
        <v>13962</v>
      </c>
      <c r="C6644" s="272" t="s">
        <v>13963</v>
      </c>
      <c r="D6644" s="272" t="s">
        <v>13964</v>
      </c>
      <c r="E6644" s="273" t="s">
        <v>7087</v>
      </c>
      <c r="F6644" s="272" t="s">
        <v>7087</v>
      </c>
      <c r="G6644" s="272">
        <v>87335</v>
      </c>
      <c r="H6644" s="272" t="s">
        <v>14005</v>
      </c>
      <c r="I6644" s="272" t="s">
        <v>145</v>
      </c>
      <c r="J6644" s="272" t="s">
        <v>7147</v>
      </c>
      <c r="K6644" s="273">
        <v>526.05999999999995</v>
      </c>
      <c r="L6644" s="272" t="s">
        <v>7090</v>
      </c>
    </row>
    <row r="6645" spans="1:12">
      <c r="A6645" s="272" t="s">
        <v>10579</v>
      </c>
      <c r="B6645" s="272" t="s">
        <v>13962</v>
      </c>
      <c r="C6645" s="272" t="s">
        <v>13963</v>
      </c>
      <c r="D6645" s="272" t="s">
        <v>13964</v>
      </c>
      <c r="E6645" s="273" t="s">
        <v>7087</v>
      </c>
      <c r="F6645" s="272" t="s">
        <v>7087</v>
      </c>
      <c r="G6645" s="272">
        <v>87336</v>
      </c>
      <c r="H6645" s="272" t="s">
        <v>14006</v>
      </c>
      <c r="I6645" s="272" t="s">
        <v>145</v>
      </c>
      <c r="J6645" s="272" t="s">
        <v>7147</v>
      </c>
      <c r="K6645" s="273">
        <v>527.23</v>
      </c>
      <c r="L6645" s="272" t="s">
        <v>7090</v>
      </c>
    </row>
    <row r="6646" spans="1:12">
      <c r="A6646" s="272" t="s">
        <v>10579</v>
      </c>
      <c r="B6646" s="272" t="s">
        <v>13962</v>
      </c>
      <c r="C6646" s="272" t="s">
        <v>13963</v>
      </c>
      <c r="D6646" s="272" t="s">
        <v>13964</v>
      </c>
      <c r="E6646" s="273" t="s">
        <v>7087</v>
      </c>
      <c r="F6646" s="272" t="s">
        <v>7087</v>
      </c>
      <c r="G6646" s="272">
        <v>87337</v>
      </c>
      <c r="H6646" s="272" t="s">
        <v>14007</v>
      </c>
      <c r="I6646" s="272" t="s">
        <v>145</v>
      </c>
      <c r="J6646" s="272" t="s">
        <v>7147</v>
      </c>
      <c r="K6646" s="273">
        <v>520.88</v>
      </c>
      <c r="L6646" s="272" t="s">
        <v>7090</v>
      </c>
    </row>
    <row r="6647" spans="1:12">
      <c r="A6647" s="272" t="s">
        <v>10579</v>
      </c>
      <c r="B6647" s="272" t="s">
        <v>13962</v>
      </c>
      <c r="C6647" s="272" t="s">
        <v>13963</v>
      </c>
      <c r="D6647" s="272" t="s">
        <v>13964</v>
      </c>
      <c r="E6647" s="273" t="s">
        <v>7087</v>
      </c>
      <c r="F6647" s="272" t="s">
        <v>7087</v>
      </c>
      <c r="G6647" s="272">
        <v>87338</v>
      </c>
      <c r="H6647" s="272" t="s">
        <v>14008</v>
      </c>
      <c r="I6647" s="272" t="s">
        <v>145</v>
      </c>
      <c r="J6647" s="272" t="s">
        <v>7147</v>
      </c>
      <c r="K6647" s="273">
        <v>509.21</v>
      </c>
      <c r="L6647" s="272" t="s">
        <v>7090</v>
      </c>
    </row>
    <row r="6648" spans="1:12">
      <c r="A6648" s="272" t="s">
        <v>10579</v>
      </c>
      <c r="B6648" s="272" t="s">
        <v>13962</v>
      </c>
      <c r="C6648" s="272" t="s">
        <v>13963</v>
      </c>
      <c r="D6648" s="272" t="s">
        <v>13964</v>
      </c>
      <c r="E6648" s="273" t="s">
        <v>7087</v>
      </c>
      <c r="F6648" s="272" t="s">
        <v>7087</v>
      </c>
      <c r="G6648" s="272">
        <v>87339</v>
      </c>
      <c r="H6648" s="272" t="s">
        <v>14009</v>
      </c>
      <c r="I6648" s="272" t="s">
        <v>145</v>
      </c>
      <c r="J6648" s="272" t="s">
        <v>7147</v>
      </c>
      <c r="K6648" s="273">
        <v>728.46</v>
      </c>
      <c r="L6648" s="272" t="s">
        <v>7090</v>
      </c>
    </row>
    <row r="6649" spans="1:12">
      <c r="A6649" s="272" t="s">
        <v>10579</v>
      </c>
      <c r="B6649" s="272" t="s">
        <v>13962</v>
      </c>
      <c r="C6649" s="272" t="s">
        <v>13963</v>
      </c>
      <c r="D6649" s="272" t="s">
        <v>13964</v>
      </c>
      <c r="E6649" s="273" t="s">
        <v>7087</v>
      </c>
      <c r="F6649" s="272" t="s">
        <v>7087</v>
      </c>
      <c r="G6649" s="272">
        <v>87340</v>
      </c>
      <c r="H6649" s="272" t="s">
        <v>14010</v>
      </c>
      <c r="I6649" s="272" t="s">
        <v>145</v>
      </c>
      <c r="J6649" s="272" t="s">
        <v>7147</v>
      </c>
      <c r="K6649" s="273">
        <v>632.25</v>
      </c>
      <c r="L6649" s="272" t="s">
        <v>7090</v>
      </c>
    </row>
    <row r="6650" spans="1:12">
      <c r="A6650" s="272" t="s">
        <v>10579</v>
      </c>
      <c r="B6650" s="272" t="s">
        <v>13962</v>
      </c>
      <c r="C6650" s="272" t="s">
        <v>13963</v>
      </c>
      <c r="D6650" s="272" t="s">
        <v>13964</v>
      </c>
      <c r="E6650" s="273" t="s">
        <v>7087</v>
      </c>
      <c r="F6650" s="272" t="s">
        <v>7087</v>
      </c>
      <c r="G6650" s="272">
        <v>87341</v>
      </c>
      <c r="H6650" s="272" t="s">
        <v>14011</v>
      </c>
      <c r="I6650" s="272" t="s">
        <v>145</v>
      </c>
      <c r="J6650" s="272" t="s">
        <v>7147</v>
      </c>
      <c r="K6650" s="273">
        <v>610.16</v>
      </c>
      <c r="L6650" s="272" t="s">
        <v>7090</v>
      </c>
    </row>
    <row r="6651" spans="1:12">
      <c r="A6651" s="272" t="s">
        <v>10579</v>
      </c>
      <c r="B6651" s="272" t="s">
        <v>13962</v>
      </c>
      <c r="C6651" s="272" t="s">
        <v>13963</v>
      </c>
      <c r="D6651" s="272" t="s">
        <v>13964</v>
      </c>
      <c r="E6651" s="273" t="s">
        <v>7087</v>
      </c>
      <c r="F6651" s="272" t="s">
        <v>7087</v>
      </c>
      <c r="G6651" s="272">
        <v>87342</v>
      </c>
      <c r="H6651" s="272" t="s">
        <v>14012</v>
      </c>
      <c r="I6651" s="272" t="s">
        <v>145</v>
      </c>
      <c r="J6651" s="272" t="s">
        <v>7147</v>
      </c>
      <c r="K6651" s="273">
        <v>619.52</v>
      </c>
      <c r="L6651" s="272" t="s">
        <v>7090</v>
      </c>
    </row>
    <row r="6652" spans="1:12">
      <c r="A6652" s="272" t="s">
        <v>10579</v>
      </c>
      <c r="B6652" s="272" t="s">
        <v>13962</v>
      </c>
      <c r="C6652" s="272" t="s">
        <v>13963</v>
      </c>
      <c r="D6652" s="272" t="s">
        <v>13964</v>
      </c>
      <c r="E6652" s="273" t="s">
        <v>7087</v>
      </c>
      <c r="F6652" s="272" t="s">
        <v>7087</v>
      </c>
      <c r="G6652" s="272">
        <v>87343</v>
      </c>
      <c r="H6652" s="272" t="s">
        <v>14013</v>
      </c>
      <c r="I6652" s="272" t="s">
        <v>145</v>
      </c>
      <c r="J6652" s="272" t="s">
        <v>7147</v>
      </c>
      <c r="K6652" s="273">
        <v>565.32000000000005</v>
      </c>
      <c r="L6652" s="272" t="s">
        <v>7090</v>
      </c>
    </row>
    <row r="6653" spans="1:12">
      <c r="A6653" s="272" t="s">
        <v>10579</v>
      </c>
      <c r="B6653" s="272" t="s">
        <v>13962</v>
      </c>
      <c r="C6653" s="272" t="s">
        <v>13963</v>
      </c>
      <c r="D6653" s="272" t="s">
        <v>13964</v>
      </c>
      <c r="E6653" s="273" t="s">
        <v>7087</v>
      </c>
      <c r="F6653" s="272" t="s">
        <v>7087</v>
      </c>
      <c r="G6653" s="272">
        <v>87344</v>
      </c>
      <c r="H6653" s="272" t="s">
        <v>14014</v>
      </c>
      <c r="I6653" s="272" t="s">
        <v>145</v>
      </c>
      <c r="J6653" s="272" t="s">
        <v>7147</v>
      </c>
      <c r="K6653" s="273">
        <v>537.59</v>
      </c>
      <c r="L6653" s="272" t="s">
        <v>7090</v>
      </c>
    </row>
    <row r="6654" spans="1:12">
      <c r="A6654" s="272" t="s">
        <v>10579</v>
      </c>
      <c r="B6654" s="272" t="s">
        <v>13962</v>
      </c>
      <c r="C6654" s="272" t="s">
        <v>13963</v>
      </c>
      <c r="D6654" s="272" t="s">
        <v>13964</v>
      </c>
      <c r="E6654" s="273" t="s">
        <v>7087</v>
      </c>
      <c r="F6654" s="272" t="s">
        <v>7087</v>
      </c>
      <c r="G6654" s="272">
        <v>87345</v>
      </c>
      <c r="H6654" s="272" t="s">
        <v>14015</v>
      </c>
      <c r="I6654" s="272" t="s">
        <v>145</v>
      </c>
      <c r="J6654" s="272" t="s">
        <v>7147</v>
      </c>
      <c r="K6654" s="273">
        <v>553.91</v>
      </c>
      <c r="L6654" s="272" t="s">
        <v>7090</v>
      </c>
    </row>
    <row r="6655" spans="1:12">
      <c r="A6655" s="272" t="s">
        <v>10579</v>
      </c>
      <c r="B6655" s="272" t="s">
        <v>13962</v>
      </c>
      <c r="C6655" s="272" t="s">
        <v>13963</v>
      </c>
      <c r="D6655" s="272" t="s">
        <v>13964</v>
      </c>
      <c r="E6655" s="273" t="s">
        <v>7087</v>
      </c>
      <c r="F6655" s="272" t="s">
        <v>7087</v>
      </c>
      <c r="G6655" s="272">
        <v>87346</v>
      </c>
      <c r="H6655" s="272" t="s">
        <v>14016</v>
      </c>
      <c r="I6655" s="272" t="s">
        <v>145</v>
      </c>
      <c r="J6655" s="272" t="s">
        <v>7147</v>
      </c>
      <c r="K6655" s="273">
        <v>509.42</v>
      </c>
      <c r="L6655" s="272" t="s">
        <v>7090</v>
      </c>
    </row>
    <row r="6656" spans="1:12">
      <c r="A6656" s="272" t="s">
        <v>10579</v>
      </c>
      <c r="B6656" s="272" t="s">
        <v>13962</v>
      </c>
      <c r="C6656" s="272" t="s">
        <v>13963</v>
      </c>
      <c r="D6656" s="272" t="s">
        <v>13964</v>
      </c>
      <c r="E6656" s="273" t="s">
        <v>7087</v>
      </c>
      <c r="F6656" s="272" t="s">
        <v>7087</v>
      </c>
      <c r="G6656" s="272">
        <v>87347</v>
      </c>
      <c r="H6656" s="272" t="s">
        <v>14017</v>
      </c>
      <c r="I6656" s="272" t="s">
        <v>145</v>
      </c>
      <c r="J6656" s="272" t="s">
        <v>7147</v>
      </c>
      <c r="K6656" s="273">
        <v>487.51</v>
      </c>
      <c r="L6656" s="272" t="s">
        <v>7090</v>
      </c>
    </row>
    <row r="6657" spans="1:12">
      <c r="A6657" s="272" t="s">
        <v>10579</v>
      </c>
      <c r="B6657" s="272" t="s">
        <v>13962</v>
      </c>
      <c r="C6657" s="272" t="s">
        <v>13963</v>
      </c>
      <c r="D6657" s="272" t="s">
        <v>13964</v>
      </c>
      <c r="E6657" s="273" t="s">
        <v>7087</v>
      </c>
      <c r="F6657" s="272" t="s">
        <v>7087</v>
      </c>
      <c r="G6657" s="272">
        <v>87348</v>
      </c>
      <c r="H6657" s="272" t="s">
        <v>14018</v>
      </c>
      <c r="I6657" s="272" t="s">
        <v>145</v>
      </c>
      <c r="J6657" s="272" t="s">
        <v>7147</v>
      </c>
      <c r="K6657" s="273">
        <v>505.26</v>
      </c>
      <c r="L6657" s="272" t="s">
        <v>7090</v>
      </c>
    </row>
    <row r="6658" spans="1:12">
      <c r="A6658" s="272" t="s">
        <v>10579</v>
      </c>
      <c r="B6658" s="272" t="s">
        <v>13962</v>
      </c>
      <c r="C6658" s="272" t="s">
        <v>13963</v>
      </c>
      <c r="D6658" s="272" t="s">
        <v>13964</v>
      </c>
      <c r="E6658" s="273" t="s">
        <v>7087</v>
      </c>
      <c r="F6658" s="272" t="s">
        <v>7087</v>
      </c>
      <c r="G6658" s="272">
        <v>87349</v>
      </c>
      <c r="H6658" s="272" t="s">
        <v>14019</v>
      </c>
      <c r="I6658" s="272" t="s">
        <v>145</v>
      </c>
      <c r="J6658" s="272" t="s">
        <v>7147</v>
      </c>
      <c r="K6658" s="273">
        <v>449.05</v>
      </c>
      <c r="L6658" s="272" t="s">
        <v>7090</v>
      </c>
    </row>
    <row r="6659" spans="1:12">
      <c r="A6659" s="272" t="s">
        <v>10579</v>
      </c>
      <c r="B6659" s="272" t="s">
        <v>13962</v>
      </c>
      <c r="C6659" s="272" t="s">
        <v>13963</v>
      </c>
      <c r="D6659" s="272" t="s">
        <v>13964</v>
      </c>
      <c r="E6659" s="273" t="s">
        <v>7087</v>
      </c>
      <c r="F6659" s="272" t="s">
        <v>7087</v>
      </c>
      <c r="G6659" s="272">
        <v>87350</v>
      </c>
      <c r="H6659" s="272" t="s">
        <v>14020</v>
      </c>
      <c r="I6659" s="272" t="s">
        <v>145</v>
      </c>
      <c r="J6659" s="272" t="s">
        <v>7147</v>
      </c>
      <c r="K6659" s="273">
        <v>435.65</v>
      </c>
      <c r="L6659" s="272" t="s">
        <v>7090</v>
      </c>
    </row>
    <row r="6660" spans="1:12">
      <c r="A6660" s="272" t="s">
        <v>10579</v>
      </c>
      <c r="B6660" s="272" t="s">
        <v>13962</v>
      </c>
      <c r="C6660" s="272" t="s">
        <v>13963</v>
      </c>
      <c r="D6660" s="272" t="s">
        <v>13964</v>
      </c>
      <c r="E6660" s="273" t="s">
        <v>7087</v>
      </c>
      <c r="F6660" s="272" t="s">
        <v>7087</v>
      </c>
      <c r="G6660" s="272">
        <v>87351</v>
      </c>
      <c r="H6660" s="272" t="s">
        <v>14021</v>
      </c>
      <c r="I6660" s="272" t="s">
        <v>145</v>
      </c>
      <c r="J6660" s="272" t="s">
        <v>7147</v>
      </c>
      <c r="K6660" s="273">
        <v>380.95</v>
      </c>
      <c r="L6660" s="272" t="s">
        <v>7090</v>
      </c>
    </row>
    <row r="6661" spans="1:12">
      <c r="A6661" s="272" t="s">
        <v>10579</v>
      </c>
      <c r="B6661" s="272" t="s">
        <v>13962</v>
      </c>
      <c r="C6661" s="272" t="s">
        <v>13963</v>
      </c>
      <c r="D6661" s="272" t="s">
        <v>13964</v>
      </c>
      <c r="E6661" s="273" t="s">
        <v>7087</v>
      </c>
      <c r="F6661" s="272" t="s">
        <v>7087</v>
      </c>
      <c r="G6661" s="272">
        <v>87352</v>
      </c>
      <c r="H6661" s="272" t="s">
        <v>14022</v>
      </c>
      <c r="I6661" s="272" t="s">
        <v>145</v>
      </c>
      <c r="J6661" s="272" t="s">
        <v>7147</v>
      </c>
      <c r="K6661" s="273">
        <v>555.20000000000005</v>
      </c>
      <c r="L6661" s="272" t="s">
        <v>7090</v>
      </c>
    </row>
    <row r="6662" spans="1:12">
      <c r="A6662" s="272" t="s">
        <v>10579</v>
      </c>
      <c r="B6662" s="272" t="s">
        <v>13962</v>
      </c>
      <c r="C6662" s="272" t="s">
        <v>13963</v>
      </c>
      <c r="D6662" s="272" t="s">
        <v>13964</v>
      </c>
      <c r="E6662" s="273" t="s">
        <v>7087</v>
      </c>
      <c r="F6662" s="272" t="s">
        <v>7087</v>
      </c>
      <c r="G6662" s="272">
        <v>87353</v>
      </c>
      <c r="H6662" s="272" t="s">
        <v>14023</v>
      </c>
      <c r="I6662" s="272" t="s">
        <v>145</v>
      </c>
      <c r="J6662" s="272" t="s">
        <v>7147</v>
      </c>
      <c r="K6662" s="273">
        <v>495.44</v>
      </c>
      <c r="L6662" s="272" t="s">
        <v>7090</v>
      </c>
    </row>
    <row r="6663" spans="1:12">
      <c r="A6663" s="272" t="s">
        <v>10579</v>
      </c>
      <c r="B6663" s="272" t="s">
        <v>13962</v>
      </c>
      <c r="C6663" s="272" t="s">
        <v>13963</v>
      </c>
      <c r="D6663" s="272" t="s">
        <v>13964</v>
      </c>
      <c r="E6663" s="273" t="s">
        <v>7087</v>
      </c>
      <c r="F6663" s="272" t="s">
        <v>7087</v>
      </c>
      <c r="G6663" s="272">
        <v>87354</v>
      </c>
      <c r="H6663" s="272" t="s">
        <v>14024</v>
      </c>
      <c r="I6663" s="272" t="s">
        <v>145</v>
      </c>
      <c r="J6663" s="272" t="s">
        <v>7147</v>
      </c>
      <c r="K6663" s="273">
        <v>471.04</v>
      </c>
      <c r="L6663" s="272" t="s">
        <v>7090</v>
      </c>
    </row>
    <row r="6664" spans="1:12">
      <c r="A6664" s="272" t="s">
        <v>10579</v>
      </c>
      <c r="B6664" s="272" t="s">
        <v>13962</v>
      </c>
      <c r="C6664" s="272" t="s">
        <v>13963</v>
      </c>
      <c r="D6664" s="272" t="s">
        <v>13964</v>
      </c>
      <c r="E6664" s="273" t="s">
        <v>7087</v>
      </c>
      <c r="F6664" s="272" t="s">
        <v>7087</v>
      </c>
      <c r="G6664" s="272">
        <v>87355</v>
      </c>
      <c r="H6664" s="272" t="s">
        <v>14025</v>
      </c>
      <c r="I6664" s="272" t="s">
        <v>145</v>
      </c>
      <c r="J6664" s="272" t="s">
        <v>7147</v>
      </c>
      <c r="K6664" s="273">
        <v>471.17</v>
      </c>
      <c r="L6664" s="272" t="s">
        <v>7090</v>
      </c>
    </row>
    <row r="6665" spans="1:12">
      <c r="A6665" s="272" t="s">
        <v>10579</v>
      </c>
      <c r="B6665" s="272" t="s">
        <v>13962</v>
      </c>
      <c r="C6665" s="272" t="s">
        <v>13963</v>
      </c>
      <c r="D6665" s="272" t="s">
        <v>13964</v>
      </c>
      <c r="E6665" s="273" t="s">
        <v>7087</v>
      </c>
      <c r="F6665" s="272" t="s">
        <v>7087</v>
      </c>
      <c r="G6665" s="272">
        <v>87356</v>
      </c>
      <c r="H6665" s="272" t="s">
        <v>14026</v>
      </c>
      <c r="I6665" s="272" t="s">
        <v>145</v>
      </c>
      <c r="J6665" s="272" t="s">
        <v>7147</v>
      </c>
      <c r="K6665" s="273">
        <v>431.37</v>
      </c>
      <c r="L6665" s="272" t="s">
        <v>7090</v>
      </c>
    </row>
    <row r="6666" spans="1:12">
      <c r="A6666" s="272" t="s">
        <v>10579</v>
      </c>
      <c r="B6666" s="272" t="s">
        <v>13962</v>
      </c>
      <c r="C6666" s="272" t="s">
        <v>13963</v>
      </c>
      <c r="D6666" s="272" t="s">
        <v>13964</v>
      </c>
      <c r="E6666" s="273" t="s">
        <v>7087</v>
      </c>
      <c r="F6666" s="272" t="s">
        <v>7087</v>
      </c>
      <c r="G6666" s="272">
        <v>87357</v>
      </c>
      <c r="H6666" s="272" t="s">
        <v>14027</v>
      </c>
      <c r="I6666" s="272" t="s">
        <v>145</v>
      </c>
      <c r="J6666" s="272" t="s">
        <v>7147</v>
      </c>
      <c r="K6666" s="273">
        <v>413.74</v>
      </c>
      <c r="L6666" s="272" t="s">
        <v>7090</v>
      </c>
    </row>
    <row r="6667" spans="1:12">
      <c r="A6667" s="272" t="s">
        <v>10579</v>
      </c>
      <c r="B6667" s="272" t="s">
        <v>13962</v>
      </c>
      <c r="C6667" s="272" t="s">
        <v>13963</v>
      </c>
      <c r="D6667" s="272" t="s">
        <v>13964</v>
      </c>
      <c r="E6667" s="273" t="s">
        <v>7087</v>
      </c>
      <c r="F6667" s="272" t="s">
        <v>7087</v>
      </c>
      <c r="G6667" s="272">
        <v>87358</v>
      </c>
      <c r="H6667" s="272" t="s">
        <v>14028</v>
      </c>
      <c r="I6667" s="272" t="s">
        <v>145</v>
      </c>
      <c r="J6667" s="272" t="s">
        <v>7147</v>
      </c>
      <c r="K6667" s="274">
        <v>4447.93</v>
      </c>
      <c r="L6667" s="272" t="s">
        <v>7090</v>
      </c>
    </row>
    <row r="6668" spans="1:12">
      <c r="A6668" s="272" t="s">
        <v>10579</v>
      </c>
      <c r="B6668" s="272" t="s">
        <v>13962</v>
      </c>
      <c r="C6668" s="272" t="s">
        <v>13963</v>
      </c>
      <c r="D6668" s="272" t="s">
        <v>13964</v>
      </c>
      <c r="E6668" s="273" t="s">
        <v>7087</v>
      </c>
      <c r="F6668" s="272" t="s">
        <v>7087</v>
      </c>
      <c r="G6668" s="272">
        <v>87359</v>
      </c>
      <c r="H6668" s="272" t="s">
        <v>14029</v>
      </c>
      <c r="I6668" s="272" t="s">
        <v>145</v>
      </c>
      <c r="J6668" s="272" t="s">
        <v>7147</v>
      </c>
      <c r="K6668" s="274">
        <v>4434.95</v>
      </c>
      <c r="L6668" s="272" t="s">
        <v>7090</v>
      </c>
    </row>
    <row r="6669" spans="1:12">
      <c r="A6669" s="272" t="s">
        <v>10579</v>
      </c>
      <c r="B6669" s="272" t="s">
        <v>13962</v>
      </c>
      <c r="C6669" s="272" t="s">
        <v>13963</v>
      </c>
      <c r="D6669" s="272" t="s">
        <v>13964</v>
      </c>
      <c r="E6669" s="273" t="s">
        <v>7087</v>
      </c>
      <c r="F6669" s="272" t="s">
        <v>7087</v>
      </c>
      <c r="G6669" s="272">
        <v>87360</v>
      </c>
      <c r="H6669" s="272" t="s">
        <v>14030</v>
      </c>
      <c r="I6669" s="272" t="s">
        <v>145</v>
      </c>
      <c r="J6669" s="272" t="s">
        <v>7147</v>
      </c>
      <c r="K6669" s="274">
        <v>4547.92</v>
      </c>
      <c r="L6669" s="272" t="s">
        <v>7090</v>
      </c>
    </row>
    <row r="6670" spans="1:12">
      <c r="A6670" s="272" t="s">
        <v>10579</v>
      </c>
      <c r="B6670" s="272" t="s">
        <v>13962</v>
      </c>
      <c r="C6670" s="272" t="s">
        <v>13963</v>
      </c>
      <c r="D6670" s="272" t="s">
        <v>13964</v>
      </c>
      <c r="E6670" s="273" t="s">
        <v>7087</v>
      </c>
      <c r="F6670" s="272" t="s">
        <v>7087</v>
      </c>
      <c r="G6670" s="272">
        <v>87361</v>
      </c>
      <c r="H6670" s="272" t="s">
        <v>14031</v>
      </c>
      <c r="I6670" s="272" t="s">
        <v>145</v>
      </c>
      <c r="J6670" s="272" t="s">
        <v>7147</v>
      </c>
      <c r="K6670" s="274">
        <v>4524.12</v>
      </c>
      <c r="L6670" s="272" t="s">
        <v>7090</v>
      </c>
    </row>
    <row r="6671" spans="1:12">
      <c r="A6671" s="272" t="s">
        <v>10579</v>
      </c>
      <c r="B6671" s="272" t="s">
        <v>13962</v>
      </c>
      <c r="C6671" s="272" t="s">
        <v>13963</v>
      </c>
      <c r="D6671" s="272" t="s">
        <v>13964</v>
      </c>
      <c r="E6671" s="273" t="s">
        <v>7087</v>
      </c>
      <c r="F6671" s="272" t="s">
        <v>7087</v>
      </c>
      <c r="G6671" s="272">
        <v>87362</v>
      </c>
      <c r="H6671" s="272" t="s">
        <v>14032</v>
      </c>
      <c r="I6671" s="272" t="s">
        <v>145</v>
      </c>
      <c r="J6671" s="272" t="s">
        <v>7147</v>
      </c>
      <c r="K6671" s="274">
        <v>4538.1400000000003</v>
      </c>
      <c r="L6671" s="272" t="s">
        <v>7090</v>
      </c>
    </row>
    <row r="6672" spans="1:12">
      <c r="A6672" s="272" t="s">
        <v>10579</v>
      </c>
      <c r="B6672" s="272" t="s">
        <v>13962</v>
      </c>
      <c r="C6672" s="272" t="s">
        <v>13963</v>
      </c>
      <c r="D6672" s="272" t="s">
        <v>13964</v>
      </c>
      <c r="E6672" s="273" t="s">
        <v>7087</v>
      </c>
      <c r="F6672" s="272" t="s">
        <v>7087</v>
      </c>
      <c r="G6672" s="272">
        <v>87363</v>
      </c>
      <c r="H6672" s="272" t="s">
        <v>14033</v>
      </c>
      <c r="I6672" s="272" t="s">
        <v>145</v>
      </c>
      <c r="J6672" s="272" t="s">
        <v>7147</v>
      </c>
      <c r="K6672" s="274">
        <v>4482.45</v>
      </c>
      <c r="L6672" s="272" t="s">
        <v>7090</v>
      </c>
    </row>
    <row r="6673" spans="1:12">
      <c r="A6673" s="272" t="s">
        <v>10579</v>
      </c>
      <c r="B6673" s="272" t="s">
        <v>13962</v>
      </c>
      <c r="C6673" s="272" t="s">
        <v>13963</v>
      </c>
      <c r="D6673" s="272" t="s">
        <v>13964</v>
      </c>
      <c r="E6673" s="273" t="s">
        <v>7087</v>
      </c>
      <c r="F6673" s="272" t="s">
        <v>7087</v>
      </c>
      <c r="G6673" s="272">
        <v>87364</v>
      </c>
      <c r="H6673" s="272" t="s">
        <v>14034</v>
      </c>
      <c r="I6673" s="272" t="s">
        <v>145</v>
      </c>
      <c r="J6673" s="272" t="s">
        <v>7147</v>
      </c>
      <c r="K6673" s="274">
        <v>4480.8599999999997</v>
      </c>
      <c r="L6673" s="272" t="s">
        <v>7090</v>
      </c>
    </row>
    <row r="6674" spans="1:12">
      <c r="A6674" s="272" t="s">
        <v>10579</v>
      </c>
      <c r="B6674" s="272" t="s">
        <v>13962</v>
      </c>
      <c r="C6674" s="272" t="s">
        <v>13963</v>
      </c>
      <c r="D6674" s="272" t="s">
        <v>13964</v>
      </c>
      <c r="E6674" s="273" t="s">
        <v>7087</v>
      </c>
      <c r="F6674" s="272" t="s">
        <v>7087</v>
      </c>
      <c r="G6674" s="272">
        <v>87365</v>
      </c>
      <c r="H6674" s="272" t="s">
        <v>14035</v>
      </c>
      <c r="I6674" s="272" t="s">
        <v>145</v>
      </c>
      <c r="J6674" s="272" t="s">
        <v>7147</v>
      </c>
      <c r="K6674" s="273">
        <v>528.49</v>
      </c>
      <c r="L6674" s="272" t="s">
        <v>7090</v>
      </c>
    </row>
    <row r="6675" spans="1:12">
      <c r="A6675" s="272" t="s">
        <v>10579</v>
      </c>
      <c r="B6675" s="272" t="s">
        <v>13962</v>
      </c>
      <c r="C6675" s="272" t="s">
        <v>13963</v>
      </c>
      <c r="D6675" s="272" t="s">
        <v>13964</v>
      </c>
      <c r="E6675" s="273" t="s">
        <v>7087</v>
      </c>
      <c r="F6675" s="272" t="s">
        <v>7087</v>
      </c>
      <c r="G6675" s="272">
        <v>87366</v>
      </c>
      <c r="H6675" s="272" t="s">
        <v>14036</v>
      </c>
      <c r="I6675" s="272" t="s">
        <v>145</v>
      </c>
      <c r="J6675" s="272" t="s">
        <v>7147</v>
      </c>
      <c r="K6675" s="273">
        <v>558.72</v>
      </c>
      <c r="L6675" s="272" t="s">
        <v>7090</v>
      </c>
    </row>
    <row r="6676" spans="1:12">
      <c r="A6676" s="272" t="s">
        <v>10579</v>
      </c>
      <c r="B6676" s="272" t="s">
        <v>13962</v>
      </c>
      <c r="C6676" s="272" t="s">
        <v>13963</v>
      </c>
      <c r="D6676" s="272" t="s">
        <v>13964</v>
      </c>
      <c r="E6676" s="273" t="s">
        <v>7087</v>
      </c>
      <c r="F6676" s="272" t="s">
        <v>7087</v>
      </c>
      <c r="G6676" s="272">
        <v>87367</v>
      </c>
      <c r="H6676" s="272" t="s">
        <v>14037</v>
      </c>
      <c r="I6676" s="272" t="s">
        <v>145</v>
      </c>
      <c r="J6676" s="272" t="s">
        <v>7147</v>
      </c>
      <c r="K6676" s="273">
        <v>676.65</v>
      </c>
      <c r="L6676" s="272" t="s">
        <v>7090</v>
      </c>
    </row>
    <row r="6677" spans="1:12">
      <c r="A6677" s="272" t="s">
        <v>10579</v>
      </c>
      <c r="B6677" s="272" t="s">
        <v>13962</v>
      </c>
      <c r="C6677" s="272" t="s">
        <v>13963</v>
      </c>
      <c r="D6677" s="272" t="s">
        <v>13964</v>
      </c>
      <c r="E6677" s="273" t="s">
        <v>7087</v>
      </c>
      <c r="F6677" s="272" t="s">
        <v>7087</v>
      </c>
      <c r="G6677" s="272">
        <v>87368</v>
      </c>
      <c r="H6677" s="272" t="s">
        <v>14038</v>
      </c>
      <c r="I6677" s="272" t="s">
        <v>145</v>
      </c>
      <c r="J6677" s="272" t="s">
        <v>7147</v>
      </c>
      <c r="K6677" s="273">
        <v>664.24</v>
      </c>
      <c r="L6677" s="272" t="s">
        <v>7090</v>
      </c>
    </row>
    <row r="6678" spans="1:12">
      <c r="A6678" s="272" t="s">
        <v>10579</v>
      </c>
      <c r="B6678" s="272" t="s">
        <v>13962</v>
      </c>
      <c r="C6678" s="272" t="s">
        <v>13963</v>
      </c>
      <c r="D6678" s="272" t="s">
        <v>13964</v>
      </c>
      <c r="E6678" s="273" t="s">
        <v>7087</v>
      </c>
      <c r="F6678" s="272" t="s">
        <v>7087</v>
      </c>
      <c r="G6678" s="272">
        <v>87369</v>
      </c>
      <c r="H6678" s="272" t="s">
        <v>14039</v>
      </c>
      <c r="I6678" s="272" t="s">
        <v>145</v>
      </c>
      <c r="J6678" s="272" t="s">
        <v>7147</v>
      </c>
      <c r="K6678" s="273">
        <v>685.06</v>
      </c>
      <c r="L6678" s="272" t="s">
        <v>7090</v>
      </c>
    </row>
    <row r="6679" spans="1:12">
      <c r="A6679" s="272" t="s">
        <v>10579</v>
      </c>
      <c r="B6679" s="272" t="s">
        <v>13962</v>
      </c>
      <c r="C6679" s="272" t="s">
        <v>13963</v>
      </c>
      <c r="D6679" s="272" t="s">
        <v>13964</v>
      </c>
      <c r="E6679" s="273" t="s">
        <v>7087</v>
      </c>
      <c r="F6679" s="272" t="s">
        <v>7087</v>
      </c>
      <c r="G6679" s="272">
        <v>87370</v>
      </c>
      <c r="H6679" s="272" t="s">
        <v>14040</v>
      </c>
      <c r="I6679" s="272" t="s">
        <v>145</v>
      </c>
      <c r="J6679" s="272" t="s">
        <v>7147</v>
      </c>
      <c r="K6679" s="273">
        <v>657.95</v>
      </c>
      <c r="L6679" s="272" t="s">
        <v>7090</v>
      </c>
    </row>
    <row r="6680" spans="1:12">
      <c r="A6680" s="272" t="s">
        <v>10579</v>
      </c>
      <c r="B6680" s="272" t="s">
        <v>13962</v>
      </c>
      <c r="C6680" s="272" t="s">
        <v>13963</v>
      </c>
      <c r="D6680" s="272" t="s">
        <v>13964</v>
      </c>
      <c r="E6680" s="273" t="s">
        <v>7087</v>
      </c>
      <c r="F6680" s="272" t="s">
        <v>7087</v>
      </c>
      <c r="G6680" s="272">
        <v>87371</v>
      </c>
      <c r="H6680" s="272" t="s">
        <v>14041</v>
      </c>
      <c r="I6680" s="272" t="s">
        <v>145</v>
      </c>
      <c r="J6680" s="272" t="s">
        <v>7147</v>
      </c>
      <c r="K6680" s="273">
        <v>648.6</v>
      </c>
      <c r="L6680" s="272" t="s">
        <v>7090</v>
      </c>
    </row>
    <row r="6681" spans="1:12">
      <c r="A6681" s="272" t="s">
        <v>10579</v>
      </c>
      <c r="B6681" s="272" t="s">
        <v>13962</v>
      </c>
      <c r="C6681" s="272" t="s">
        <v>13963</v>
      </c>
      <c r="D6681" s="272" t="s">
        <v>13964</v>
      </c>
      <c r="E6681" s="273" t="s">
        <v>7087</v>
      </c>
      <c r="F6681" s="272" t="s">
        <v>7087</v>
      </c>
      <c r="G6681" s="272">
        <v>87372</v>
      </c>
      <c r="H6681" s="272" t="s">
        <v>14042</v>
      </c>
      <c r="I6681" s="272" t="s">
        <v>145</v>
      </c>
      <c r="J6681" s="272" t="s">
        <v>7147</v>
      </c>
      <c r="K6681" s="273">
        <v>783.33</v>
      </c>
      <c r="L6681" s="272" t="s">
        <v>7090</v>
      </c>
    </row>
    <row r="6682" spans="1:12">
      <c r="A6682" s="272" t="s">
        <v>10579</v>
      </c>
      <c r="B6682" s="272" t="s">
        <v>13962</v>
      </c>
      <c r="C6682" s="272" t="s">
        <v>13963</v>
      </c>
      <c r="D6682" s="272" t="s">
        <v>13964</v>
      </c>
      <c r="E6682" s="273" t="s">
        <v>7087</v>
      </c>
      <c r="F6682" s="272" t="s">
        <v>7087</v>
      </c>
      <c r="G6682" s="272">
        <v>87373</v>
      </c>
      <c r="H6682" s="272" t="s">
        <v>14043</v>
      </c>
      <c r="I6682" s="272" t="s">
        <v>145</v>
      </c>
      <c r="J6682" s="272" t="s">
        <v>7147</v>
      </c>
      <c r="K6682" s="273">
        <v>697.21</v>
      </c>
      <c r="L6682" s="272" t="s">
        <v>7090</v>
      </c>
    </row>
    <row r="6683" spans="1:12">
      <c r="A6683" s="272" t="s">
        <v>10579</v>
      </c>
      <c r="B6683" s="272" t="s">
        <v>13962</v>
      </c>
      <c r="C6683" s="272" t="s">
        <v>13963</v>
      </c>
      <c r="D6683" s="272" t="s">
        <v>13964</v>
      </c>
      <c r="E6683" s="273" t="s">
        <v>7087</v>
      </c>
      <c r="F6683" s="272" t="s">
        <v>7087</v>
      </c>
      <c r="G6683" s="272">
        <v>87374</v>
      </c>
      <c r="H6683" s="272" t="s">
        <v>14044</v>
      </c>
      <c r="I6683" s="272" t="s">
        <v>145</v>
      </c>
      <c r="J6683" s="272" t="s">
        <v>7147</v>
      </c>
      <c r="K6683" s="273">
        <v>648.53</v>
      </c>
      <c r="L6683" s="272" t="s">
        <v>7090</v>
      </c>
    </row>
    <row r="6684" spans="1:12">
      <c r="A6684" s="272" t="s">
        <v>10579</v>
      </c>
      <c r="B6684" s="272" t="s">
        <v>13962</v>
      </c>
      <c r="C6684" s="272" t="s">
        <v>13963</v>
      </c>
      <c r="D6684" s="272" t="s">
        <v>13964</v>
      </c>
      <c r="E6684" s="273" t="s">
        <v>7087</v>
      </c>
      <c r="F6684" s="272" t="s">
        <v>7087</v>
      </c>
      <c r="G6684" s="272">
        <v>87375</v>
      </c>
      <c r="H6684" s="272" t="s">
        <v>14045</v>
      </c>
      <c r="I6684" s="272" t="s">
        <v>145</v>
      </c>
      <c r="J6684" s="272" t="s">
        <v>7147</v>
      </c>
      <c r="K6684" s="273">
        <v>617.16999999999996</v>
      </c>
      <c r="L6684" s="272" t="s">
        <v>7090</v>
      </c>
    </row>
    <row r="6685" spans="1:12">
      <c r="A6685" s="272" t="s">
        <v>10579</v>
      </c>
      <c r="B6685" s="272" t="s">
        <v>13962</v>
      </c>
      <c r="C6685" s="272" t="s">
        <v>13963</v>
      </c>
      <c r="D6685" s="272" t="s">
        <v>13964</v>
      </c>
      <c r="E6685" s="273" t="s">
        <v>7087</v>
      </c>
      <c r="F6685" s="272" t="s">
        <v>7087</v>
      </c>
      <c r="G6685" s="272">
        <v>87376</v>
      </c>
      <c r="H6685" s="272" t="s">
        <v>14046</v>
      </c>
      <c r="I6685" s="272" t="s">
        <v>145</v>
      </c>
      <c r="J6685" s="272" t="s">
        <v>7147</v>
      </c>
      <c r="K6685" s="273">
        <v>537.6</v>
      </c>
      <c r="L6685" s="272" t="s">
        <v>7090</v>
      </c>
    </row>
    <row r="6686" spans="1:12">
      <c r="A6686" s="272" t="s">
        <v>10579</v>
      </c>
      <c r="B6686" s="272" t="s">
        <v>13962</v>
      </c>
      <c r="C6686" s="272" t="s">
        <v>13963</v>
      </c>
      <c r="D6686" s="272" t="s">
        <v>13964</v>
      </c>
      <c r="E6686" s="273" t="s">
        <v>7087</v>
      </c>
      <c r="F6686" s="272" t="s">
        <v>7087</v>
      </c>
      <c r="G6686" s="272">
        <v>87377</v>
      </c>
      <c r="H6686" s="272" t="s">
        <v>14047</v>
      </c>
      <c r="I6686" s="272" t="s">
        <v>145</v>
      </c>
      <c r="J6686" s="272" t="s">
        <v>7147</v>
      </c>
      <c r="K6686" s="273">
        <v>635.13</v>
      </c>
      <c r="L6686" s="272" t="s">
        <v>7090</v>
      </c>
    </row>
    <row r="6687" spans="1:12">
      <c r="A6687" s="272" t="s">
        <v>10579</v>
      </c>
      <c r="B6687" s="272" t="s">
        <v>13962</v>
      </c>
      <c r="C6687" s="272" t="s">
        <v>13963</v>
      </c>
      <c r="D6687" s="272" t="s">
        <v>13964</v>
      </c>
      <c r="E6687" s="273" t="s">
        <v>7087</v>
      </c>
      <c r="F6687" s="272" t="s">
        <v>7087</v>
      </c>
      <c r="G6687" s="272">
        <v>87378</v>
      </c>
      <c r="H6687" s="272" t="s">
        <v>14048</v>
      </c>
      <c r="I6687" s="272" t="s">
        <v>145</v>
      </c>
      <c r="J6687" s="272" t="s">
        <v>7147</v>
      </c>
      <c r="K6687" s="273">
        <v>572.09</v>
      </c>
      <c r="L6687" s="272" t="s">
        <v>7090</v>
      </c>
    </row>
    <row r="6688" spans="1:12">
      <c r="A6688" s="272" t="s">
        <v>10579</v>
      </c>
      <c r="B6688" s="272" t="s">
        <v>13962</v>
      </c>
      <c r="C6688" s="272" t="s">
        <v>13963</v>
      </c>
      <c r="D6688" s="272" t="s">
        <v>13964</v>
      </c>
      <c r="E6688" s="273" t="s">
        <v>7087</v>
      </c>
      <c r="F6688" s="272" t="s">
        <v>7087</v>
      </c>
      <c r="G6688" s="272">
        <v>87379</v>
      </c>
      <c r="H6688" s="272" t="s">
        <v>14049</v>
      </c>
      <c r="I6688" s="272" t="s">
        <v>145</v>
      </c>
      <c r="J6688" s="272" t="s">
        <v>7147</v>
      </c>
      <c r="K6688" s="274">
        <v>4622.34</v>
      </c>
      <c r="L6688" s="272" t="s">
        <v>7090</v>
      </c>
    </row>
    <row r="6689" spans="1:12">
      <c r="A6689" s="272" t="s">
        <v>10579</v>
      </c>
      <c r="B6689" s="272" t="s">
        <v>13962</v>
      </c>
      <c r="C6689" s="272" t="s">
        <v>13963</v>
      </c>
      <c r="D6689" s="272" t="s">
        <v>13964</v>
      </c>
      <c r="E6689" s="273" t="s">
        <v>7087</v>
      </c>
      <c r="F6689" s="272" t="s">
        <v>7087</v>
      </c>
      <c r="G6689" s="272">
        <v>87380</v>
      </c>
      <c r="H6689" s="272" t="s">
        <v>14050</v>
      </c>
      <c r="I6689" s="272" t="s">
        <v>145</v>
      </c>
      <c r="J6689" s="272" t="s">
        <v>7147</v>
      </c>
      <c r="K6689" s="274">
        <v>4722.8500000000004</v>
      </c>
      <c r="L6689" s="272" t="s">
        <v>7090</v>
      </c>
    </row>
    <row r="6690" spans="1:12">
      <c r="A6690" s="272" t="s">
        <v>10579</v>
      </c>
      <c r="B6690" s="272" t="s">
        <v>13962</v>
      </c>
      <c r="C6690" s="272" t="s">
        <v>13963</v>
      </c>
      <c r="D6690" s="272" t="s">
        <v>13964</v>
      </c>
      <c r="E6690" s="273" t="s">
        <v>7087</v>
      </c>
      <c r="F6690" s="272" t="s">
        <v>7087</v>
      </c>
      <c r="G6690" s="272">
        <v>87381</v>
      </c>
      <c r="H6690" s="272" t="s">
        <v>14051</v>
      </c>
      <c r="I6690" s="272" t="s">
        <v>145</v>
      </c>
      <c r="J6690" s="272" t="s">
        <v>7147</v>
      </c>
      <c r="K6690" s="274">
        <v>4657.8</v>
      </c>
      <c r="L6690" s="272" t="s">
        <v>7090</v>
      </c>
    </row>
    <row r="6691" spans="1:12">
      <c r="A6691" s="272" t="s">
        <v>10579</v>
      </c>
      <c r="B6691" s="272" t="s">
        <v>13962</v>
      </c>
      <c r="C6691" s="272" t="s">
        <v>13963</v>
      </c>
      <c r="D6691" s="272" t="s">
        <v>13964</v>
      </c>
      <c r="E6691" s="273" t="s">
        <v>7087</v>
      </c>
      <c r="F6691" s="272" t="s">
        <v>7087</v>
      </c>
      <c r="G6691" s="272">
        <v>87382</v>
      </c>
      <c r="H6691" s="272" t="s">
        <v>14052</v>
      </c>
      <c r="I6691" s="272" t="s">
        <v>145</v>
      </c>
      <c r="J6691" s="272" t="s">
        <v>7147</v>
      </c>
      <c r="K6691" s="274">
        <v>1775.93</v>
      </c>
      <c r="L6691" s="272" t="s">
        <v>7090</v>
      </c>
    </row>
    <row r="6692" spans="1:12">
      <c r="A6692" s="272" t="s">
        <v>10579</v>
      </c>
      <c r="B6692" s="272" t="s">
        <v>13962</v>
      </c>
      <c r="C6692" s="272" t="s">
        <v>13963</v>
      </c>
      <c r="D6692" s="272" t="s">
        <v>13964</v>
      </c>
      <c r="E6692" s="273" t="s">
        <v>7087</v>
      </c>
      <c r="F6692" s="272" t="s">
        <v>7087</v>
      </c>
      <c r="G6692" s="272">
        <v>87383</v>
      </c>
      <c r="H6692" s="272" t="s">
        <v>14053</v>
      </c>
      <c r="I6692" s="272" t="s">
        <v>145</v>
      </c>
      <c r="J6692" s="272" t="s">
        <v>7147</v>
      </c>
      <c r="K6692" s="274">
        <v>1776.54</v>
      </c>
      <c r="L6692" s="272" t="s">
        <v>7090</v>
      </c>
    </row>
    <row r="6693" spans="1:12">
      <c r="A6693" s="272" t="s">
        <v>10579</v>
      </c>
      <c r="B6693" s="272" t="s">
        <v>13962</v>
      </c>
      <c r="C6693" s="272" t="s">
        <v>13963</v>
      </c>
      <c r="D6693" s="272" t="s">
        <v>13964</v>
      </c>
      <c r="E6693" s="273" t="s">
        <v>7087</v>
      </c>
      <c r="F6693" s="272" t="s">
        <v>7087</v>
      </c>
      <c r="G6693" s="272">
        <v>87384</v>
      </c>
      <c r="H6693" s="272" t="s">
        <v>14054</v>
      </c>
      <c r="I6693" s="272" t="s">
        <v>145</v>
      </c>
      <c r="J6693" s="272" t="s">
        <v>7147</v>
      </c>
      <c r="K6693" s="274">
        <v>1774.34</v>
      </c>
      <c r="L6693" s="272" t="s">
        <v>7090</v>
      </c>
    </row>
    <row r="6694" spans="1:12">
      <c r="A6694" s="272" t="s">
        <v>10579</v>
      </c>
      <c r="B6694" s="272" t="s">
        <v>13962</v>
      </c>
      <c r="C6694" s="272" t="s">
        <v>13963</v>
      </c>
      <c r="D6694" s="272" t="s">
        <v>13964</v>
      </c>
      <c r="E6694" s="273" t="s">
        <v>7087</v>
      </c>
      <c r="F6694" s="272" t="s">
        <v>7087</v>
      </c>
      <c r="G6694" s="272">
        <v>87385</v>
      </c>
      <c r="H6694" s="272" t="s">
        <v>14055</v>
      </c>
      <c r="I6694" s="272" t="s">
        <v>145</v>
      </c>
      <c r="J6694" s="272" t="s">
        <v>7147</v>
      </c>
      <c r="K6694" s="274">
        <v>2082.38</v>
      </c>
      <c r="L6694" s="272" t="s">
        <v>7090</v>
      </c>
    </row>
    <row r="6695" spans="1:12">
      <c r="A6695" s="272" t="s">
        <v>10579</v>
      </c>
      <c r="B6695" s="272" t="s">
        <v>13962</v>
      </c>
      <c r="C6695" s="272" t="s">
        <v>13963</v>
      </c>
      <c r="D6695" s="272" t="s">
        <v>13964</v>
      </c>
      <c r="E6695" s="273" t="s">
        <v>7087</v>
      </c>
      <c r="F6695" s="272" t="s">
        <v>7087</v>
      </c>
      <c r="G6695" s="272">
        <v>87386</v>
      </c>
      <c r="H6695" s="272" t="s">
        <v>14056</v>
      </c>
      <c r="I6695" s="272" t="s">
        <v>145</v>
      </c>
      <c r="J6695" s="272" t="s">
        <v>7147</v>
      </c>
      <c r="K6695" s="274">
        <v>2079.73</v>
      </c>
      <c r="L6695" s="272" t="s">
        <v>7090</v>
      </c>
    </row>
    <row r="6696" spans="1:12">
      <c r="A6696" s="272" t="s">
        <v>10579</v>
      </c>
      <c r="B6696" s="272" t="s">
        <v>13962</v>
      </c>
      <c r="C6696" s="272" t="s">
        <v>13963</v>
      </c>
      <c r="D6696" s="272" t="s">
        <v>13964</v>
      </c>
      <c r="E6696" s="273" t="s">
        <v>7087</v>
      </c>
      <c r="F6696" s="272" t="s">
        <v>7087</v>
      </c>
      <c r="G6696" s="272">
        <v>87387</v>
      </c>
      <c r="H6696" s="272" t="s">
        <v>14057</v>
      </c>
      <c r="I6696" s="272" t="s">
        <v>145</v>
      </c>
      <c r="J6696" s="272" t="s">
        <v>7147</v>
      </c>
      <c r="K6696" s="274">
        <v>2080.52</v>
      </c>
      <c r="L6696" s="272" t="s">
        <v>7090</v>
      </c>
    </row>
    <row r="6697" spans="1:12">
      <c r="A6697" s="272" t="s">
        <v>10579</v>
      </c>
      <c r="B6697" s="272" t="s">
        <v>13962</v>
      </c>
      <c r="C6697" s="272" t="s">
        <v>13963</v>
      </c>
      <c r="D6697" s="272" t="s">
        <v>13964</v>
      </c>
      <c r="E6697" s="273" t="s">
        <v>7087</v>
      </c>
      <c r="F6697" s="272" t="s">
        <v>7087</v>
      </c>
      <c r="G6697" s="272">
        <v>87388</v>
      </c>
      <c r="H6697" s="272" t="s">
        <v>14058</v>
      </c>
      <c r="I6697" s="272" t="s">
        <v>145</v>
      </c>
      <c r="J6697" s="272" t="s">
        <v>7147</v>
      </c>
      <c r="K6697" s="274">
        <v>5000.99</v>
      </c>
      <c r="L6697" s="272" t="s">
        <v>7090</v>
      </c>
    </row>
    <row r="6698" spans="1:12">
      <c r="A6698" s="272" t="s">
        <v>10579</v>
      </c>
      <c r="B6698" s="272" t="s">
        <v>13962</v>
      </c>
      <c r="C6698" s="272" t="s">
        <v>13963</v>
      </c>
      <c r="D6698" s="272" t="s">
        <v>13964</v>
      </c>
      <c r="E6698" s="273" t="s">
        <v>7087</v>
      </c>
      <c r="F6698" s="272" t="s">
        <v>7087</v>
      </c>
      <c r="G6698" s="272">
        <v>87389</v>
      </c>
      <c r="H6698" s="272" t="s">
        <v>14059</v>
      </c>
      <c r="I6698" s="272" t="s">
        <v>145</v>
      </c>
      <c r="J6698" s="272" t="s">
        <v>7147</v>
      </c>
      <c r="K6698" s="274">
        <v>5024.8</v>
      </c>
      <c r="L6698" s="272" t="s">
        <v>7090</v>
      </c>
    </row>
    <row r="6699" spans="1:12">
      <c r="A6699" s="272" t="s">
        <v>10579</v>
      </c>
      <c r="B6699" s="272" t="s">
        <v>13962</v>
      </c>
      <c r="C6699" s="272" t="s">
        <v>13963</v>
      </c>
      <c r="D6699" s="272" t="s">
        <v>13964</v>
      </c>
      <c r="E6699" s="273" t="s">
        <v>7087</v>
      </c>
      <c r="F6699" s="272" t="s">
        <v>7087</v>
      </c>
      <c r="G6699" s="272">
        <v>87390</v>
      </c>
      <c r="H6699" s="272" t="s">
        <v>14060</v>
      </c>
      <c r="I6699" s="272" t="s">
        <v>145</v>
      </c>
      <c r="J6699" s="272" t="s">
        <v>7147</v>
      </c>
      <c r="K6699" s="274">
        <v>5055.7700000000004</v>
      </c>
      <c r="L6699" s="272" t="s">
        <v>7090</v>
      </c>
    </row>
    <row r="6700" spans="1:12">
      <c r="A6700" s="272" t="s">
        <v>10579</v>
      </c>
      <c r="B6700" s="272" t="s">
        <v>13962</v>
      </c>
      <c r="C6700" s="272" t="s">
        <v>13963</v>
      </c>
      <c r="D6700" s="272" t="s">
        <v>13964</v>
      </c>
      <c r="E6700" s="273" t="s">
        <v>7087</v>
      </c>
      <c r="F6700" s="272" t="s">
        <v>7087</v>
      </c>
      <c r="G6700" s="272">
        <v>87391</v>
      </c>
      <c r="H6700" s="272" t="s">
        <v>14061</v>
      </c>
      <c r="I6700" s="272" t="s">
        <v>145</v>
      </c>
      <c r="J6700" s="272" t="s">
        <v>7147</v>
      </c>
      <c r="K6700" s="274">
        <v>5563.3</v>
      </c>
      <c r="L6700" s="272" t="s">
        <v>7090</v>
      </c>
    </row>
    <row r="6701" spans="1:12">
      <c r="A6701" s="272" t="s">
        <v>10579</v>
      </c>
      <c r="B6701" s="272" t="s">
        <v>13962</v>
      </c>
      <c r="C6701" s="272" t="s">
        <v>13963</v>
      </c>
      <c r="D6701" s="272" t="s">
        <v>13964</v>
      </c>
      <c r="E6701" s="273" t="s">
        <v>7087</v>
      </c>
      <c r="F6701" s="272" t="s">
        <v>7087</v>
      </c>
      <c r="G6701" s="272">
        <v>87393</v>
      </c>
      <c r="H6701" s="272" t="s">
        <v>14062</v>
      </c>
      <c r="I6701" s="272" t="s">
        <v>145</v>
      </c>
      <c r="J6701" s="272" t="s">
        <v>7147</v>
      </c>
      <c r="K6701" s="274">
        <v>5617.84</v>
      </c>
      <c r="L6701" s="272" t="s">
        <v>7090</v>
      </c>
    </row>
    <row r="6702" spans="1:12">
      <c r="A6702" s="272" t="s">
        <v>10579</v>
      </c>
      <c r="B6702" s="272" t="s">
        <v>13962</v>
      </c>
      <c r="C6702" s="272" t="s">
        <v>13963</v>
      </c>
      <c r="D6702" s="272" t="s">
        <v>13964</v>
      </c>
      <c r="E6702" s="273" t="s">
        <v>7087</v>
      </c>
      <c r="F6702" s="272" t="s">
        <v>7087</v>
      </c>
      <c r="G6702" s="272">
        <v>87394</v>
      </c>
      <c r="H6702" s="272" t="s">
        <v>14063</v>
      </c>
      <c r="I6702" s="272" t="s">
        <v>145</v>
      </c>
      <c r="J6702" s="272" t="s">
        <v>7147</v>
      </c>
      <c r="K6702" s="274">
        <v>5674.03</v>
      </c>
      <c r="L6702" s="272" t="s">
        <v>7090</v>
      </c>
    </row>
    <row r="6703" spans="1:12">
      <c r="A6703" s="272" t="s">
        <v>10579</v>
      </c>
      <c r="B6703" s="272" t="s">
        <v>13962</v>
      </c>
      <c r="C6703" s="272" t="s">
        <v>13963</v>
      </c>
      <c r="D6703" s="272" t="s">
        <v>13964</v>
      </c>
      <c r="E6703" s="273" t="s">
        <v>7087</v>
      </c>
      <c r="F6703" s="272" t="s">
        <v>7087</v>
      </c>
      <c r="G6703" s="272">
        <v>87395</v>
      </c>
      <c r="H6703" s="272" t="s">
        <v>14064</v>
      </c>
      <c r="I6703" s="272" t="s">
        <v>145</v>
      </c>
      <c r="J6703" s="272" t="s">
        <v>7147</v>
      </c>
      <c r="K6703" s="274">
        <v>3491.03</v>
      </c>
      <c r="L6703" s="272" t="s">
        <v>7090</v>
      </c>
    </row>
    <row r="6704" spans="1:12">
      <c r="A6704" s="272" t="s">
        <v>10579</v>
      </c>
      <c r="B6704" s="272" t="s">
        <v>13962</v>
      </c>
      <c r="C6704" s="272" t="s">
        <v>13963</v>
      </c>
      <c r="D6704" s="272" t="s">
        <v>13964</v>
      </c>
      <c r="E6704" s="273" t="s">
        <v>7087</v>
      </c>
      <c r="F6704" s="272" t="s">
        <v>7087</v>
      </c>
      <c r="G6704" s="272">
        <v>87396</v>
      </c>
      <c r="H6704" s="272" t="s">
        <v>14065</v>
      </c>
      <c r="I6704" s="272" t="s">
        <v>145</v>
      </c>
      <c r="J6704" s="272" t="s">
        <v>7147</v>
      </c>
      <c r="K6704" s="274">
        <v>3517.73</v>
      </c>
      <c r="L6704" s="272" t="s">
        <v>7090</v>
      </c>
    </row>
    <row r="6705" spans="1:12">
      <c r="A6705" s="272" t="s">
        <v>10579</v>
      </c>
      <c r="B6705" s="272" t="s">
        <v>13962</v>
      </c>
      <c r="C6705" s="272" t="s">
        <v>13963</v>
      </c>
      <c r="D6705" s="272" t="s">
        <v>13964</v>
      </c>
      <c r="E6705" s="273" t="s">
        <v>7087</v>
      </c>
      <c r="F6705" s="272" t="s">
        <v>7087</v>
      </c>
      <c r="G6705" s="272">
        <v>87397</v>
      </c>
      <c r="H6705" s="272" t="s">
        <v>14066</v>
      </c>
      <c r="I6705" s="272" t="s">
        <v>145</v>
      </c>
      <c r="J6705" s="272" t="s">
        <v>7147</v>
      </c>
      <c r="K6705" s="274">
        <v>3547.34</v>
      </c>
      <c r="L6705" s="272" t="s">
        <v>7090</v>
      </c>
    </row>
    <row r="6706" spans="1:12">
      <c r="A6706" s="272" t="s">
        <v>10579</v>
      </c>
      <c r="B6706" s="272" t="s">
        <v>13962</v>
      </c>
      <c r="C6706" s="272" t="s">
        <v>13963</v>
      </c>
      <c r="D6706" s="272" t="s">
        <v>13964</v>
      </c>
      <c r="E6706" s="273" t="s">
        <v>7087</v>
      </c>
      <c r="F6706" s="272" t="s">
        <v>7087</v>
      </c>
      <c r="G6706" s="272">
        <v>87398</v>
      </c>
      <c r="H6706" s="272" t="s">
        <v>14067</v>
      </c>
      <c r="I6706" s="272" t="s">
        <v>145</v>
      </c>
      <c r="J6706" s="272" t="s">
        <v>7147</v>
      </c>
      <c r="K6706" s="274">
        <v>1994.12</v>
      </c>
      <c r="L6706" s="272" t="s">
        <v>7090</v>
      </c>
    </row>
    <row r="6707" spans="1:12">
      <c r="A6707" s="272" t="s">
        <v>10579</v>
      </c>
      <c r="B6707" s="272" t="s">
        <v>13962</v>
      </c>
      <c r="C6707" s="272" t="s">
        <v>13963</v>
      </c>
      <c r="D6707" s="272" t="s">
        <v>13964</v>
      </c>
      <c r="E6707" s="273" t="s">
        <v>7087</v>
      </c>
      <c r="F6707" s="272" t="s">
        <v>7087</v>
      </c>
      <c r="G6707" s="272">
        <v>87399</v>
      </c>
      <c r="H6707" s="272" t="s">
        <v>14068</v>
      </c>
      <c r="I6707" s="272" t="s">
        <v>145</v>
      </c>
      <c r="J6707" s="272" t="s">
        <v>7147</v>
      </c>
      <c r="K6707" s="274">
        <v>2307.1799999999998</v>
      </c>
      <c r="L6707" s="272" t="s">
        <v>7090</v>
      </c>
    </row>
    <row r="6708" spans="1:12">
      <c r="A6708" s="272" t="s">
        <v>10579</v>
      </c>
      <c r="B6708" s="272" t="s">
        <v>13962</v>
      </c>
      <c r="C6708" s="272" t="s">
        <v>13963</v>
      </c>
      <c r="D6708" s="272" t="s">
        <v>13964</v>
      </c>
      <c r="E6708" s="273" t="s">
        <v>7087</v>
      </c>
      <c r="F6708" s="272" t="s">
        <v>7087</v>
      </c>
      <c r="G6708" s="272">
        <v>87401</v>
      </c>
      <c r="H6708" s="272" t="s">
        <v>14069</v>
      </c>
      <c r="I6708" s="272" t="s">
        <v>145</v>
      </c>
      <c r="J6708" s="272" t="s">
        <v>7147</v>
      </c>
      <c r="K6708" s="274">
        <v>5886.06</v>
      </c>
      <c r="L6708" s="272" t="s">
        <v>7090</v>
      </c>
    </row>
    <row r="6709" spans="1:12">
      <c r="A6709" s="272" t="s">
        <v>10579</v>
      </c>
      <c r="B6709" s="272" t="s">
        <v>13962</v>
      </c>
      <c r="C6709" s="272" t="s">
        <v>13963</v>
      </c>
      <c r="D6709" s="272" t="s">
        <v>13964</v>
      </c>
      <c r="E6709" s="273" t="s">
        <v>7087</v>
      </c>
      <c r="F6709" s="272" t="s">
        <v>7087</v>
      </c>
      <c r="G6709" s="272">
        <v>87402</v>
      </c>
      <c r="H6709" s="272" t="s">
        <v>14070</v>
      </c>
      <c r="I6709" s="272" t="s">
        <v>145</v>
      </c>
      <c r="J6709" s="272" t="s">
        <v>7147</v>
      </c>
      <c r="K6709" s="274">
        <v>3771.36</v>
      </c>
      <c r="L6709" s="272" t="s">
        <v>7090</v>
      </c>
    </row>
    <row r="6710" spans="1:12">
      <c r="A6710" s="272" t="s">
        <v>10579</v>
      </c>
      <c r="B6710" s="272" t="s">
        <v>13962</v>
      </c>
      <c r="C6710" s="272" t="s">
        <v>13963</v>
      </c>
      <c r="D6710" s="272" t="s">
        <v>13964</v>
      </c>
      <c r="E6710" s="273" t="s">
        <v>7087</v>
      </c>
      <c r="F6710" s="272" t="s">
        <v>7087</v>
      </c>
      <c r="G6710" s="272">
        <v>87404</v>
      </c>
      <c r="H6710" s="272" t="s">
        <v>14071</v>
      </c>
      <c r="I6710" s="272" t="s">
        <v>145</v>
      </c>
      <c r="J6710" s="272" t="s">
        <v>7147</v>
      </c>
      <c r="K6710" s="274">
        <v>5191</v>
      </c>
      <c r="L6710" s="272" t="s">
        <v>7090</v>
      </c>
    </row>
    <row r="6711" spans="1:12">
      <c r="A6711" s="272" t="s">
        <v>10579</v>
      </c>
      <c r="B6711" s="272" t="s">
        <v>13962</v>
      </c>
      <c r="C6711" s="272" t="s">
        <v>13963</v>
      </c>
      <c r="D6711" s="272" t="s">
        <v>13964</v>
      </c>
      <c r="E6711" s="273" t="s">
        <v>7087</v>
      </c>
      <c r="F6711" s="272" t="s">
        <v>7087</v>
      </c>
      <c r="G6711" s="272">
        <v>87405</v>
      </c>
      <c r="H6711" s="272" t="s">
        <v>14072</v>
      </c>
      <c r="I6711" s="272" t="s">
        <v>145</v>
      </c>
      <c r="J6711" s="272" t="s">
        <v>7147</v>
      </c>
      <c r="K6711" s="274">
        <v>5209.8599999999997</v>
      </c>
      <c r="L6711" s="272" t="s">
        <v>7090</v>
      </c>
    </row>
    <row r="6712" spans="1:12">
      <c r="A6712" s="272" t="s">
        <v>10579</v>
      </c>
      <c r="B6712" s="272" t="s">
        <v>13962</v>
      </c>
      <c r="C6712" s="272" t="s">
        <v>13963</v>
      </c>
      <c r="D6712" s="272" t="s">
        <v>13964</v>
      </c>
      <c r="E6712" s="273" t="s">
        <v>7087</v>
      </c>
      <c r="F6712" s="272" t="s">
        <v>7087</v>
      </c>
      <c r="G6712" s="272">
        <v>87407</v>
      </c>
      <c r="H6712" s="272" t="s">
        <v>14073</v>
      </c>
      <c r="I6712" s="272" t="s">
        <v>145</v>
      </c>
      <c r="J6712" s="272" t="s">
        <v>7147</v>
      </c>
      <c r="K6712" s="274">
        <v>1813.97</v>
      </c>
      <c r="L6712" s="272" t="s">
        <v>7090</v>
      </c>
    </row>
    <row r="6713" spans="1:12">
      <c r="A6713" s="272" t="s">
        <v>10579</v>
      </c>
      <c r="B6713" s="272" t="s">
        <v>13962</v>
      </c>
      <c r="C6713" s="272" t="s">
        <v>13963</v>
      </c>
      <c r="D6713" s="272" t="s">
        <v>13964</v>
      </c>
      <c r="E6713" s="273" t="s">
        <v>7087</v>
      </c>
      <c r="F6713" s="272" t="s">
        <v>7087</v>
      </c>
      <c r="G6713" s="272">
        <v>87408</v>
      </c>
      <c r="H6713" s="272" t="s">
        <v>14074</v>
      </c>
      <c r="I6713" s="272" t="s">
        <v>145</v>
      </c>
      <c r="J6713" s="272" t="s">
        <v>7147</v>
      </c>
      <c r="K6713" s="274">
        <v>1806.16</v>
      </c>
      <c r="L6713" s="272" t="s">
        <v>7090</v>
      </c>
    </row>
    <row r="6714" spans="1:12">
      <c r="A6714" s="272" t="s">
        <v>10579</v>
      </c>
      <c r="B6714" s="272" t="s">
        <v>13962</v>
      </c>
      <c r="C6714" s="272" t="s">
        <v>13963</v>
      </c>
      <c r="D6714" s="272" t="s">
        <v>13964</v>
      </c>
      <c r="E6714" s="273" t="s">
        <v>7087</v>
      </c>
      <c r="F6714" s="272" t="s">
        <v>7087</v>
      </c>
      <c r="G6714" s="272">
        <v>87410</v>
      </c>
      <c r="H6714" s="272" t="s">
        <v>14075</v>
      </c>
      <c r="I6714" s="272" t="s">
        <v>145</v>
      </c>
      <c r="J6714" s="272" t="s">
        <v>7147</v>
      </c>
      <c r="K6714" s="273">
        <v>954.94</v>
      </c>
      <c r="L6714" s="272" t="s">
        <v>7090</v>
      </c>
    </row>
    <row r="6715" spans="1:12">
      <c r="A6715" s="272" t="s">
        <v>10579</v>
      </c>
      <c r="B6715" s="272" t="s">
        <v>13962</v>
      </c>
      <c r="C6715" s="272" t="s">
        <v>13963</v>
      </c>
      <c r="D6715" s="272" t="s">
        <v>13964</v>
      </c>
      <c r="E6715" s="273" t="s">
        <v>7087</v>
      </c>
      <c r="F6715" s="272" t="s">
        <v>7087</v>
      </c>
      <c r="G6715" s="272">
        <v>88626</v>
      </c>
      <c r="H6715" s="272" t="s">
        <v>14076</v>
      </c>
      <c r="I6715" s="272" t="s">
        <v>145</v>
      </c>
      <c r="J6715" s="272" t="s">
        <v>7147</v>
      </c>
      <c r="K6715" s="273">
        <v>525.29999999999995</v>
      </c>
      <c r="L6715" s="272" t="s">
        <v>7090</v>
      </c>
    </row>
    <row r="6716" spans="1:12">
      <c r="A6716" s="272" t="s">
        <v>10579</v>
      </c>
      <c r="B6716" s="272" t="s">
        <v>13962</v>
      </c>
      <c r="C6716" s="272" t="s">
        <v>13963</v>
      </c>
      <c r="D6716" s="272" t="s">
        <v>13964</v>
      </c>
      <c r="E6716" s="273" t="s">
        <v>7087</v>
      </c>
      <c r="F6716" s="272" t="s">
        <v>7087</v>
      </c>
      <c r="G6716" s="272">
        <v>88627</v>
      </c>
      <c r="H6716" s="272" t="s">
        <v>14077</v>
      </c>
      <c r="I6716" s="272" t="s">
        <v>145</v>
      </c>
      <c r="J6716" s="272" t="s">
        <v>7147</v>
      </c>
      <c r="K6716" s="273">
        <v>634.07000000000005</v>
      </c>
      <c r="L6716" s="272" t="s">
        <v>7090</v>
      </c>
    </row>
    <row r="6717" spans="1:12">
      <c r="A6717" s="272" t="s">
        <v>10579</v>
      </c>
      <c r="B6717" s="272" t="s">
        <v>13962</v>
      </c>
      <c r="C6717" s="272" t="s">
        <v>13963</v>
      </c>
      <c r="D6717" s="272" t="s">
        <v>13964</v>
      </c>
      <c r="E6717" s="273" t="s">
        <v>7087</v>
      </c>
      <c r="F6717" s="272" t="s">
        <v>7087</v>
      </c>
      <c r="G6717" s="272">
        <v>88628</v>
      </c>
      <c r="H6717" s="272" t="s">
        <v>14078</v>
      </c>
      <c r="I6717" s="272" t="s">
        <v>145</v>
      </c>
      <c r="J6717" s="272" t="s">
        <v>7147</v>
      </c>
      <c r="K6717" s="273">
        <v>530.35</v>
      </c>
      <c r="L6717" s="272" t="s">
        <v>7090</v>
      </c>
    </row>
    <row r="6718" spans="1:12">
      <c r="A6718" s="272" t="s">
        <v>10579</v>
      </c>
      <c r="B6718" s="272" t="s">
        <v>13962</v>
      </c>
      <c r="C6718" s="272" t="s">
        <v>13963</v>
      </c>
      <c r="D6718" s="272" t="s">
        <v>13964</v>
      </c>
      <c r="E6718" s="273" t="s">
        <v>7087</v>
      </c>
      <c r="F6718" s="272" t="s">
        <v>7087</v>
      </c>
      <c r="G6718" s="272">
        <v>88629</v>
      </c>
      <c r="H6718" s="272" t="s">
        <v>14079</v>
      </c>
      <c r="I6718" s="272" t="s">
        <v>145</v>
      </c>
      <c r="J6718" s="272" t="s">
        <v>7147</v>
      </c>
      <c r="K6718" s="273">
        <v>642.48</v>
      </c>
      <c r="L6718" s="272" t="s">
        <v>7090</v>
      </c>
    </row>
    <row r="6719" spans="1:12">
      <c r="A6719" s="272" t="s">
        <v>10579</v>
      </c>
      <c r="B6719" s="272" t="s">
        <v>13962</v>
      </c>
      <c r="C6719" s="272" t="s">
        <v>13963</v>
      </c>
      <c r="D6719" s="272" t="s">
        <v>13964</v>
      </c>
      <c r="E6719" s="273" t="s">
        <v>7087</v>
      </c>
      <c r="F6719" s="272" t="s">
        <v>7087</v>
      </c>
      <c r="G6719" s="272">
        <v>88630</v>
      </c>
      <c r="H6719" s="272" t="s">
        <v>14080</v>
      </c>
      <c r="I6719" s="272" t="s">
        <v>145</v>
      </c>
      <c r="J6719" s="272" t="s">
        <v>7147</v>
      </c>
      <c r="K6719" s="273">
        <v>446.69</v>
      </c>
      <c r="L6719" s="272" t="s">
        <v>7090</v>
      </c>
    </row>
    <row r="6720" spans="1:12">
      <c r="A6720" s="272" t="s">
        <v>10579</v>
      </c>
      <c r="B6720" s="272" t="s">
        <v>13962</v>
      </c>
      <c r="C6720" s="272" t="s">
        <v>13963</v>
      </c>
      <c r="D6720" s="272" t="s">
        <v>13964</v>
      </c>
      <c r="E6720" s="273" t="s">
        <v>7087</v>
      </c>
      <c r="F6720" s="272" t="s">
        <v>7087</v>
      </c>
      <c r="G6720" s="272">
        <v>88631</v>
      </c>
      <c r="H6720" s="272" t="s">
        <v>14081</v>
      </c>
      <c r="I6720" s="272" t="s">
        <v>145</v>
      </c>
      <c r="J6720" s="272" t="s">
        <v>7147</v>
      </c>
      <c r="K6720" s="273">
        <v>573.41999999999996</v>
      </c>
      <c r="L6720" s="272" t="s">
        <v>7090</v>
      </c>
    </row>
    <row r="6721" spans="1:12">
      <c r="A6721" s="272" t="s">
        <v>10579</v>
      </c>
      <c r="B6721" s="272" t="s">
        <v>13962</v>
      </c>
      <c r="C6721" s="272" t="s">
        <v>13963</v>
      </c>
      <c r="D6721" s="272" t="s">
        <v>13964</v>
      </c>
      <c r="E6721" s="273" t="s">
        <v>7087</v>
      </c>
      <c r="F6721" s="272" t="s">
        <v>7087</v>
      </c>
      <c r="G6721" s="272">
        <v>88715</v>
      </c>
      <c r="H6721" s="272" t="s">
        <v>14082</v>
      </c>
      <c r="I6721" s="272" t="s">
        <v>145</v>
      </c>
      <c r="J6721" s="272" t="s">
        <v>7147</v>
      </c>
      <c r="K6721" s="273">
        <v>515.77</v>
      </c>
      <c r="L6721" s="272" t="s">
        <v>7090</v>
      </c>
    </row>
    <row r="6722" spans="1:12">
      <c r="A6722" s="272" t="s">
        <v>10579</v>
      </c>
      <c r="B6722" s="272" t="s">
        <v>13962</v>
      </c>
      <c r="C6722" s="272" t="s">
        <v>13963</v>
      </c>
      <c r="D6722" s="272" t="s">
        <v>13964</v>
      </c>
      <c r="E6722" s="273" t="s">
        <v>7087</v>
      </c>
      <c r="F6722" s="272" t="s">
        <v>7087</v>
      </c>
      <c r="G6722" s="272">
        <v>95563</v>
      </c>
      <c r="H6722" s="272" t="s">
        <v>14083</v>
      </c>
      <c r="I6722" s="272" t="s">
        <v>145</v>
      </c>
      <c r="J6722" s="272" t="s">
        <v>7147</v>
      </c>
      <c r="K6722" s="273">
        <v>789.32</v>
      </c>
      <c r="L6722" s="272" t="s">
        <v>7090</v>
      </c>
    </row>
    <row r="6723" spans="1:12">
      <c r="A6723" s="272" t="s">
        <v>10579</v>
      </c>
      <c r="B6723" s="272" t="s">
        <v>13962</v>
      </c>
      <c r="C6723" s="272" t="s">
        <v>13963</v>
      </c>
      <c r="D6723" s="272" t="s">
        <v>13964</v>
      </c>
      <c r="E6723" s="273" t="s">
        <v>7087</v>
      </c>
      <c r="F6723" s="272" t="s">
        <v>7087</v>
      </c>
      <c r="G6723" s="272">
        <v>100464</v>
      </c>
      <c r="H6723" s="272" t="s">
        <v>14084</v>
      </c>
      <c r="I6723" s="272" t="s">
        <v>145</v>
      </c>
      <c r="J6723" s="272" t="s">
        <v>7147</v>
      </c>
      <c r="K6723" s="273">
        <v>543.72</v>
      </c>
      <c r="L6723" s="272" t="s">
        <v>7090</v>
      </c>
    </row>
    <row r="6724" spans="1:12">
      <c r="A6724" s="272" t="s">
        <v>10579</v>
      </c>
      <c r="B6724" s="272" t="s">
        <v>13962</v>
      </c>
      <c r="C6724" s="272" t="s">
        <v>13963</v>
      </c>
      <c r="D6724" s="272" t="s">
        <v>13964</v>
      </c>
      <c r="E6724" s="273" t="s">
        <v>7087</v>
      </c>
      <c r="F6724" s="272" t="s">
        <v>7087</v>
      </c>
      <c r="G6724" s="272">
        <v>100465</v>
      </c>
      <c r="H6724" s="272" t="s">
        <v>14085</v>
      </c>
      <c r="I6724" s="272" t="s">
        <v>145</v>
      </c>
      <c r="J6724" s="272" t="s">
        <v>7147</v>
      </c>
      <c r="K6724" s="273">
        <v>514.59</v>
      </c>
      <c r="L6724" s="272" t="s">
        <v>7090</v>
      </c>
    </row>
    <row r="6725" spans="1:12">
      <c r="A6725" s="272" t="s">
        <v>10579</v>
      </c>
      <c r="B6725" s="272" t="s">
        <v>13962</v>
      </c>
      <c r="C6725" s="272" t="s">
        <v>13963</v>
      </c>
      <c r="D6725" s="272" t="s">
        <v>13964</v>
      </c>
      <c r="E6725" s="273" t="s">
        <v>7087</v>
      </c>
      <c r="F6725" s="272" t="s">
        <v>7087</v>
      </c>
      <c r="G6725" s="272">
        <v>100466</v>
      </c>
      <c r="H6725" s="272" t="s">
        <v>14086</v>
      </c>
      <c r="I6725" s="272" t="s">
        <v>145</v>
      </c>
      <c r="J6725" s="272" t="s">
        <v>7147</v>
      </c>
      <c r="K6725" s="273">
        <v>502.1</v>
      </c>
      <c r="L6725" s="272" t="s">
        <v>7090</v>
      </c>
    </row>
    <row r="6726" spans="1:12">
      <c r="A6726" s="272" t="s">
        <v>10579</v>
      </c>
      <c r="B6726" s="272" t="s">
        <v>13962</v>
      </c>
      <c r="C6726" s="272" t="s">
        <v>13963</v>
      </c>
      <c r="D6726" s="272" t="s">
        <v>13964</v>
      </c>
      <c r="E6726" s="273" t="s">
        <v>7087</v>
      </c>
      <c r="F6726" s="272" t="s">
        <v>7087</v>
      </c>
      <c r="G6726" s="272">
        <v>100468</v>
      </c>
      <c r="H6726" s="272" t="s">
        <v>14087</v>
      </c>
      <c r="I6726" s="272" t="s">
        <v>145</v>
      </c>
      <c r="J6726" s="272" t="s">
        <v>7147</v>
      </c>
      <c r="K6726" s="273">
        <v>626.67999999999995</v>
      </c>
      <c r="L6726" s="272" t="s">
        <v>7090</v>
      </c>
    </row>
    <row r="6727" spans="1:12">
      <c r="A6727" s="272" t="s">
        <v>10579</v>
      </c>
      <c r="B6727" s="272" t="s">
        <v>13962</v>
      </c>
      <c r="C6727" s="272" t="s">
        <v>13963</v>
      </c>
      <c r="D6727" s="272" t="s">
        <v>13964</v>
      </c>
      <c r="E6727" s="273" t="s">
        <v>7087</v>
      </c>
      <c r="F6727" s="272" t="s">
        <v>7087</v>
      </c>
      <c r="G6727" s="272">
        <v>100469</v>
      </c>
      <c r="H6727" s="272" t="s">
        <v>14088</v>
      </c>
      <c r="I6727" s="272" t="s">
        <v>145</v>
      </c>
      <c r="J6727" s="272" t="s">
        <v>7147</v>
      </c>
      <c r="K6727" s="273">
        <v>521.73</v>
      </c>
      <c r="L6727" s="272" t="s">
        <v>7090</v>
      </c>
    </row>
    <row r="6728" spans="1:12">
      <c r="A6728" s="272" t="s">
        <v>10579</v>
      </c>
      <c r="B6728" s="272" t="s">
        <v>13962</v>
      </c>
      <c r="C6728" s="272" t="s">
        <v>13963</v>
      </c>
      <c r="D6728" s="272" t="s">
        <v>13964</v>
      </c>
      <c r="E6728" s="273" t="s">
        <v>7087</v>
      </c>
      <c r="F6728" s="272" t="s">
        <v>7087</v>
      </c>
      <c r="G6728" s="272">
        <v>100470</v>
      </c>
      <c r="H6728" s="272" t="s">
        <v>14089</v>
      </c>
      <c r="I6728" s="272" t="s">
        <v>145</v>
      </c>
      <c r="J6728" s="272" t="s">
        <v>7147</v>
      </c>
      <c r="K6728" s="273">
        <v>469.04</v>
      </c>
      <c r="L6728" s="272" t="s">
        <v>7090</v>
      </c>
    </row>
    <row r="6729" spans="1:12">
      <c r="A6729" s="272" t="s">
        <v>10579</v>
      </c>
      <c r="B6729" s="272" t="s">
        <v>13962</v>
      </c>
      <c r="C6729" s="272" t="s">
        <v>13963</v>
      </c>
      <c r="D6729" s="272" t="s">
        <v>13964</v>
      </c>
      <c r="E6729" s="273" t="s">
        <v>7087</v>
      </c>
      <c r="F6729" s="272" t="s">
        <v>7087</v>
      </c>
      <c r="G6729" s="272">
        <v>100472</v>
      </c>
      <c r="H6729" s="272" t="s">
        <v>14090</v>
      </c>
      <c r="I6729" s="272" t="s">
        <v>145</v>
      </c>
      <c r="J6729" s="272" t="s">
        <v>7147</v>
      </c>
      <c r="K6729" s="273">
        <v>501.84</v>
      </c>
      <c r="L6729" s="272" t="s">
        <v>7090</v>
      </c>
    </row>
    <row r="6730" spans="1:12">
      <c r="A6730" s="272" t="s">
        <v>10579</v>
      </c>
      <c r="B6730" s="272" t="s">
        <v>13962</v>
      </c>
      <c r="C6730" s="272" t="s">
        <v>13963</v>
      </c>
      <c r="D6730" s="272" t="s">
        <v>13964</v>
      </c>
      <c r="E6730" s="273" t="s">
        <v>7087</v>
      </c>
      <c r="F6730" s="272" t="s">
        <v>7087</v>
      </c>
      <c r="G6730" s="272">
        <v>100473</v>
      </c>
      <c r="H6730" s="272" t="s">
        <v>14091</v>
      </c>
      <c r="I6730" s="272" t="s">
        <v>145</v>
      </c>
      <c r="J6730" s="272" t="s">
        <v>7147</v>
      </c>
      <c r="K6730" s="273">
        <v>464.21</v>
      </c>
      <c r="L6730" s="272" t="s">
        <v>7090</v>
      </c>
    </row>
    <row r="6731" spans="1:12">
      <c r="A6731" s="272" t="s">
        <v>10579</v>
      </c>
      <c r="B6731" s="272" t="s">
        <v>13962</v>
      </c>
      <c r="C6731" s="272" t="s">
        <v>13963</v>
      </c>
      <c r="D6731" s="272" t="s">
        <v>13964</v>
      </c>
      <c r="E6731" s="273" t="s">
        <v>7087</v>
      </c>
      <c r="F6731" s="272" t="s">
        <v>7087</v>
      </c>
      <c r="G6731" s="272">
        <v>100474</v>
      </c>
      <c r="H6731" s="272" t="s">
        <v>14092</v>
      </c>
      <c r="I6731" s="272" t="s">
        <v>145</v>
      </c>
      <c r="J6731" s="272" t="s">
        <v>7147</v>
      </c>
      <c r="K6731" s="273">
        <v>450.07</v>
      </c>
      <c r="L6731" s="272" t="s">
        <v>7090</v>
      </c>
    </row>
    <row r="6732" spans="1:12">
      <c r="A6732" s="272" t="s">
        <v>10579</v>
      </c>
      <c r="B6732" s="272" t="s">
        <v>13962</v>
      </c>
      <c r="C6732" s="272" t="s">
        <v>13963</v>
      </c>
      <c r="D6732" s="272" t="s">
        <v>13964</v>
      </c>
      <c r="E6732" s="273" t="s">
        <v>7087</v>
      </c>
      <c r="F6732" s="272" t="s">
        <v>7087</v>
      </c>
      <c r="G6732" s="272">
        <v>100475</v>
      </c>
      <c r="H6732" s="272" t="s">
        <v>14093</v>
      </c>
      <c r="I6732" s="272" t="s">
        <v>145</v>
      </c>
      <c r="J6732" s="272" t="s">
        <v>7147</v>
      </c>
      <c r="K6732" s="273">
        <v>710.01</v>
      </c>
      <c r="L6732" s="272" t="s">
        <v>7090</v>
      </c>
    </row>
    <row r="6733" spans="1:12">
      <c r="A6733" s="272" t="s">
        <v>10579</v>
      </c>
      <c r="B6733" s="272" t="s">
        <v>13962</v>
      </c>
      <c r="C6733" s="272" t="s">
        <v>13963</v>
      </c>
      <c r="D6733" s="272" t="s">
        <v>13964</v>
      </c>
      <c r="E6733" s="273" t="s">
        <v>7087</v>
      </c>
      <c r="F6733" s="272" t="s">
        <v>7087</v>
      </c>
      <c r="G6733" s="272">
        <v>100477</v>
      </c>
      <c r="H6733" s="272" t="s">
        <v>14094</v>
      </c>
      <c r="I6733" s="272" t="s">
        <v>145</v>
      </c>
      <c r="J6733" s="272" t="s">
        <v>7147</v>
      </c>
      <c r="K6733" s="273">
        <v>754.5</v>
      </c>
      <c r="L6733" s="272" t="s">
        <v>7090</v>
      </c>
    </row>
    <row r="6734" spans="1:12">
      <c r="A6734" s="272" t="s">
        <v>10579</v>
      </c>
      <c r="B6734" s="272" t="s">
        <v>13962</v>
      </c>
      <c r="C6734" s="272" t="s">
        <v>13963</v>
      </c>
      <c r="D6734" s="272" t="s">
        <v>13964</v>
      </c>
      <c r="E6734" s="273" t="s">
        <v>7087</v>
      </c>
      <c r="F6734" s="272" t="s">
        <v>7087</v>
      </c>
      <c r="G6734" s="272">
        <v>100478</v>
      </c>
      <c r="H6734" s="272" t="s">
        <v>14095</v>
      </c>
      <c r="I6734" s="272" t="s">
        <v>145</v>
      </c>
      <c r="J6734" s="272" t="s">
        <v>7147</v>
      </c>
      <c r="K6734" s="273">
        <v>697.1</v>
      </c>
      <c r="L6734" s="272" t="s">
        <v>7090</v>
      </c>
    </row>
    <row r="6735" spans="1:12">
      <c r="A6735" s="272" t="s">
        <v>10579</v>
      </c>
      <c r="B6735" s="272" t="s">
        <v>13962</v>
      </c>
      <c r="C6735" s="272" t="s">
        <v>13963</v>
      </c>
      <c r="D6735" s="272" t="s">
        <v>13964</v>
      </c>
      <c r="E6735" s="273" t="s">
        <v>7087</v>
      </c>
      <c r="F6735" s="272" t="s">
        <v>7087</v>
      </c>
      <c r="G6735" s="272">
        <v>100479</v>
      </c>
      <c r="H6735" s="272" t="s">
        <v>14096</v>
      </c>
      <c r="I6735" s="272" t="s">
        <v>145</v>
      </c>
      <c r="J6735" s="272" t="s">
        <v>7147</v>
      </c>
      <c r="K6735" s="273">
        <v>687.59</v>
      </c>
      <c r="L6735" s="272" t="s">
        <v>7090</v>
      </c>
    </row>
    <row r="6736" spans="1:12">
      <c r="A6736" s="272" t="s">
        <v>10579</v>
      </c>
      <c r="B6736" s="272" t="s">
        <v>13962</v>
      </c>
      <c r="C6736" s="272" t="s">
        <v>13963</v>
      </c>
      <c r="D6736" s="272" t="s">
        <v>13964</v>
      </c>
      <c r="E6736" s="273" t="s">
        <v>7087</v>
      </c>
      <c r="F6736" s="272" t="s">
        <v>7087</v>
      </c>
      <c r="G6736" s="272">
        <v>100480</v>
      </c>
      <c r="H6736" s="272" t="s">
        <v>14097</v>
      </c>
      <c r="I6736" s="272" t="s">
        <v>145</v>
      </c>
      <c r="J6736" s="272" t="s">
        <v>7147</v>
      </c>
      <c r="K6736" s="273">
        <v>822.06</v>
      </c>
      <c r="L6736" s="272" t="s">
        <v>7090</v>
      </c>
    </row>
    <row r="6737" spans="1:12">
      <c r="A6737" s="272" t="s">
        <v>10579</v>
      </c>
      <c r="B6737" s="272" t="s">
        <v>13962</v>
      </c>
      <c r="C6737" s="272" t="s">
        <v>13963</v>
      </c>
      <c r="D6737" s="272" t="s">
        <v>13964</v>
      </c>
      <c r="E6737" s="273" t="s">
        <v>7087</v>
      </c>
      <c r="F6737" s="272" t="s">
        <v>7087</v>
      </c>
      <c r="G6737" s="272">
        <v>100481</v>
      </c>
      <c r="H6737" s="272" t="s">
        <v>14098</v>
      </c>
      <c r="I6737" s="272" t="s">
        <v>145</v>
      </c>
      <c r="J6737" s="272" t="s">
        <v>7147</v>
      </c>
      <c r="K6737" s="273">
        <v>607.13</v>
      </c>
      <c r="L6737" s="272" t="s">
        <v>7090</v>
      </c>
    </row>
    <row r="6738" spans="1:12">
      <c r="A6738" s="272" t="s">
        <v>10579</v>
      </c>
      <c r="B6738" s="272" t="s">
        <v>13962</v>
      </c>
      <c r="C6738" s="272" t="s">
        <v>13963</v>
      </c>
      <c r="D6738" s="272" t="s">
        <v>13964</v>
      </c>
      <c r="E6738" s="273" t="s">
        <v>7087</v>
      </c>
      <c r="F6738" s="272" t="s">
        <v>7087</v>
      </c>
      <c r="G6738" s="272">
        <v>100483</v>
      </c>
      <c r="H6738" s="272" t="s">
        <v>14099</v>
      </c>
      <c r="I6738" s="272" t="s">
        <v>145</v>
      </c>
      <c r="J6738" s="272" t="s">
        <v>7147</v>
      </c>
      <c r="K6738" s="273">
        <v>640.66999999999996</v>
      </c>
      <c r="L6738" s="272" t="s">
        <v>7090</v>
      </c>
    </row>
    <row r="6739" spans="1:12">
      <c r="A6739" s="272" t="s">
        <v>10579</v>
      </c>
      <c r="B6739" s="272" t="s">
        <v>13962</v>
      </c>
      <c r="C6739" s="272" t="s">
        <v>13963</v>
      </c>
      <c r="D6739" s="272" t="s">
        <v>13964</v>
      </c>
      <c r="E6739" s="273" t="s">
        <v>7087</v>
      </c>
      <c r="F6739" s="272" t="s">
        <v>7087</v>
      </c>
      <c r="G6739" s="272">
        <v>100484</v>
      </c>
      <c r="H6739" s="272" t="s">
        <v>14100</v>
      </c>
      <c r="I6739" s="272" t="s">
        <v>145</v>
      </c>
      <c r="J6739" s="272" t="s">
        <v>7147</v>
      </c>
      <c r="K6739" s="273">
        <v>604.24</v>
      </c>
      <c r="L6739" s="272" t="s">
        <v>7090</v>
      </c>
    </row>
    <row r="6740" spans="1:12">
      <c r="A6740" s="272" t="s">
        <v>10579</v>
      </c>
      <c r="B6740" s="272" t="s">
        <v>13962</v>
      </c>
      <c r="C6740" s="272" t="s">
        <v>13963</v>
      </c>
      <c r="D6740" s="272" t="s">
        <v>13964</v>
      </c>
      <c r="E6740" s="273" t="s">
        <v>7087</v>
      </c>
      <c r="F6740" s="272" t="s">
        <v>7087</v>
      </c>
      <c r="G6740" s="272">
        <v>100485</v>
      </c>
      <c r="H6740" s="272" t="s">
        <v>14101</v>
      </c>
      <c r="I6740" s="272" t="s">
        <v>145</v>
      </c>
      <c r="J6740" s="272" t="s">
        <v>7147</v>
      </c>
      <c r="K6740" s="273">
        <v>592.66999999999996</v>
      </c>
      <c r="L6740" s="272" t="s">
        <v>7090</v>
      </c>
    </row>
    <row r="6741" spans="1:12">
      <c r="A6741" s="272" t="s">
        <v>10579</v>
      </c>
      <c r="B6741" s="272" t="s">
        <v>13962</v>
      </c>
      <c r="C6741" s="272" t="s">
        <v>13963</v>
      </c>
      <c r="D6741" s="272" t="s">
        <v>13964</v>
      </c>
      <c r="E6741" s="273" t="s">
        <v>7087</v>
      </c>
      <c r="F6741" s="272" t="s">
        <v>7087</v>
      </c>
      <c r="G6741" s="272">
        <v>100486</v>
      </c>
      <c r="H6741" s="272" t="s">
        <v>14102</v>
      </c>
      <c r="I6741" s="272" t="s">
        <v>145</v>
      </c>
      <c r="J6741" s="272" t="s">
        <v>7147</v>
      </c>
      <c r="K6741" s="273">
        <v>723.5</v>
      </c>
      <c r="L6741" s="272" t="s">
        <v>7090</v>
      </c>
    </row>
    <row r="6742" spans="1:12">
      <c r="A6742" s="272" t="s">
        <v>10579</v>
      </c>
      <c r="B6742" s="272" t="s">
        <v>13962</v>
      </c>
      <c r="C6742" s="272" t="s">
        <v>13963</v>
      </c>
      <c r="D6742" s="272" t="s">
        <v>13964</v>
      </c>
      <c r="E6742" s="273" t="s">
        <v>7087</v>
      </c>
      <c r="F6742" s="272" t="s">
        <v>7087</v>
      </c>
      <c r="G6742" s="272">
        <v>100487</v>
      </c>
      <c r="H6742" s="272" t="s">
        <v>14103</v>
      </c>
      <c r="I6742" s="272" t="s">
        <v>145</v>
      </c>
      <c r="J6742" s="272" t="s">
        <v>7147</v>
      </c>
      <c r="K6742" s="273">
        <v>496.97</v>
      </c>
      <c r="L6742" s="272" t="s">
        <v>7090</v>
      </c>
    </row>
    <row r="6743" spans="1:12">
      <c r="A6743" s="272" t="s">
        <v>10579</v>
      </c>
      <c r="B6743" s="272" t="s">
        <v>13962</v>
      </c>
      <c r="C6743" s="272" t="s">
        <v>13963</v>
      </c>
      <c r="D6743" s="272" t="s">
        <v>13964</v>
      </c>
      <c r="E6743" s="273" t="s">
        <v>7087</v>
      </c>
      <c r="F6743" s="272" t="s">
        <v>7087</v>
      </c>
      <c r="G6743" s="272">
        <v>100488</v>
      </c>
      <c r="H6743" s="272" t="s">
        <v>14104</v>
      </c>
      <c r="I6743" s="272" t="s">
        <v>145</v>
      </c>
      <c r="J6743" s="272" t="s">
        <v>7147</v>
      </c>
      <c r="K6743" s="273">
        <v>522.5</v>
      </c>
      <c r="L6743" s="272" t="s">
        <v>7090</v>
      </c>
    </row>
    <row r="6744" spans="1:12">
      <c r="A6744" s="272" t="s">
        <v>10579</v>
      </c>
      <c r="B6744" s="272" t="s">
        <v>13962</v>
      </c>
      <c r="C6744" s="272" t="s">
        <v>13963</v>
      </c>
      <c r="D6744" s="272" t="s">
        <v>13964</v>
      </c>
      <c r="E6744" s="273" t="s">
        <v>7087</v>
      </c>
      <c r="F6744" s="272" t="s">
        <v>7087</v>
      </c>
      <c r="G6744" s="272">
        <v>100489</v>
      </c>
      <c r="H6744" s="272" t="s">
        <v>14105</v>
      </c>
      <c r="I6744" s="272" t="s">
        <v>145</v>
      </c>
      <c r="J6744" s="272" t="s">
        <v>7147</v>
      </c>
      <c r="K6744" s="273">
        <v>532.30999999999995</v>
      </c>
      <c r="L6744" s="272" t="s">
        <v>7090</v>
      </c>
    </row>
    <row r="6745" spans="1:12">
      <c r="A6745" s="272" t="s">
        <v>10579</v>
      </c>
      <c r="B6745" s="272" t="s">
        <v>13962</v>
      </c>
      <c r="C6745" s="272" t="s">
        <v>13963</v>
      </c>
      <c r="D6745" s="272" t="s">
        <v>13964</v>
      </c>
      <c r="E6745" s="273" t="s">
        <v>7087</v>
      </c>
      <c r="F6745" s="272" t="s">
        <v>7087</v>
      </c>
      <c r="G6745" s="272">
        <v>100490</v>
      </c>
      <c r="H6745" s="272" t="s">
        <v>14106</v>
      </c>
      <c r="I6745" s="272" t="s">
        <v>145</v>
      </c>
      <c r="J6745" s="272" t="s">
        <v>7147</v>
      </c>
      <c r="K6745" s="273">
        <v>466.22</v>
      </c>
      <c r="L6745" s="272" t="s">
        <v>7090</v>
      </c>
    </row>
    <row r="6746" spans="1:12">
      <c r="A6746" s="272" t="s">
        <v>10579</v>
      </c>
      <c r="B6746" s="272" t="s">
        <v>13962</v>
      </c>
      <c r="C6746" s="272" t="s">
        <v>13963</v>
      </c>
      <c r="D6746" s="272" t="s">
        <v>13964</v>
      </c>
      <c r="E6746" s="273" t="s">
        <v>7087</v>
      </c>
      <c r="F6746" s="272" t="s">
        <v>7087</v>
      </c>
      <c r="G6746" s="272">
        <v>100491</v>
      </c>
      <c r="H6746" s="272" t="s">
        <v>14107</v>
      </c>
      <c r="I6746" s="272" t="s">
        <v>145</v>
      </c>
      <c r="J6746" s="272" t="s">
        <v>7147</v>
      </c>
      <c r="K6746" s="273">
        <v>713.38</v>
      </c>
      <c r="L6746" s="272" t="s">
        <v>7090</v>
      </c>
    </row>
    <row r="6747" spans="1:12">
      <c r="A6747" s="272" t="s">
        <v>10579</v>
      </c>
      <c r="B6747" s="272" t="s">
        <v>13962</v>
      </c>
      <c r="C6747" s="272" t="s">
        <v>13963</v>
      </c>
      <c r="D6747" s="272" t="s">
        <v>13964</v>
      </c>
      <c r="E6747" s="273" t="s">
        <v>7087</v>
      </c>
      <c r="F6747" s="272" t="s">
        <v>7087</v>
      </c>
      <c r="G6747" s="272">
        <v>100492</v>
      </c>
      <c r="H6747" s="272" t="s">
        <v>14108</v>
      </c>
      <c r="I6747" s="272" t="s">
        <v>145</v>
      </c>
      <c r="J6747" s="272" t="s">
        <v>7147</v>
      </c>
      <c r="K6747" s="273">
        <v>610.94000000000005</v>
      </c>
      <c r="L6747" s="272" t="s">
        <v>7090</v>
      </c>
    </row>
    <row r="6748" spans="1:12">
      <c r="A6748" s="272" t="s">
        <v>10579</v>
      </c>
      <c r="B6748" s="272" t="s">
        <v>13962</v>
      </c>
      <c r="C6748" s="272" t="s">
        <v>14109</v>
      </c>
      <c r="D6748" s="272" t="s">
        <v>14110</v>
      </c>
      <c r="E6748" s="273" t="s">
        <v>7087</v>
      </c>
      <c r="F6748" s="272" t="s">
        <v>7087</v>
      </c>
      <c r="G6748" s="272">
        <v>92121</v>
      </c>
      <c r="H6748" s="272" t="s">
        <v>14111</v>
      </c>
      <c r="I6748" s="272" t="s">
        <v>145</v>
      </c>
      <c r="J6748" s="272" t="s">
        <v>7147</v>
      </c>
      <c r="K6748" s="273">
        <v>29.3</v>
      </c>
      <c r="L6748" s="272" t="s">
        <v>7090</v>
      </c>
    </row>
    <row r="6749" spans="1:12">
      <c r="A6749" s="272" t="s">
        <v>10579</v>
      </c>
      <c r="B6749" s="272" t="s">
        <v>13962</v>
      </c>
      <c r="C6749" s="272" t="s">
        <v>14109</v>
      </c>
      <c r="D6749" s="272" t="s">
        <v>14110</v>
      </c>
      <c r="E6749" s="273" t="s">
        <v>7087</v>
      </c>
      <c r="F6749" s="272" t="s">
        <v>7087</v>
      </c>
      <c r="G6749" s="272">
        <v>92122</v>
      </c>
      <c r="H6749" s="272" t="s">
        <v>14112</v>
      </c>
      <c r="I6749" s="272" t="s">
        <v>145</v>
      </c>
      <c r="J6749" s="272" t="s">
        <v>7644</v>
      </c>
      <c r="K6749" s="273">
        <v>48.63</v>
      </c>
      <c r="L6749" s="272" t="s">
        <v>7090</v>
      </c>
    </row>
    <row r="6750" spans="1:12">
      <c r="A6750" s="272" t="s">
        <v>10579</v>
      </c>
      <c r="B6750" s="272" t="s">
        <v>13962</v>
      </c>
      <c r="C6750" s="272" t="s">
        <v>14109</v>
      </c>
      <c r="D6750" s="272" t="s">
        <v>14110</v>
      </c>
      <c r="E6750" s="273" t="s">
        <v>7087</v>
      </c>
      <c r="F6750" s="272" t="s">
        <v>7087</v>
      </c>
      <c r="G6750" s="272">
        <v>92123</v>
      </c>
      <c r="H6750" s="272" t="s">
        <v>14113</v>
      </c>
      <c r="I6750" s="272" t="s">
        <v>145</v>
      </c>
      <c r="J6750" s="272" t="s">
        <v>7089</v>
      </c>
      <c r="K6750" s="273">
        <v>59.85</v>
      </c>
      <c r="L6750" s="272" t="s">
        <v>7090</v>
      </c>
    </row>
    <row r="6751" spans="1:12">
      <c r="A6751" s="272" t="s">
        <v>10579</v>
      </c>
      <c r="B6751" s="272" t="s">
        <v>13962</v>
      </c>
      <c r="C6751" s="272" t="s">
        <v>14109</v>
      </c>
      <c r="D6751" s="272" t="s">
        <v>14110</v>
      </c>
      <c r="E6751" s="273" t="s">
        <v>7087</v>
      </c>
      <c r="F6751" s="272" t="s">
        <v>7087</v>
      </c>
      <c r="G6751" s="272">
        <v>100195</v>
      </c>
      <c r="H6751" s="272" t="s">
        <v>14114</v>
      </c>
      <c r="I6751" s="272" t="s">
        <v>14115</v>
      </c>
      <c r="J6751" s="272" t="s">
        <v>7644</v>
      </c>
      <c r="K6751" s="273">
        <v>0.74</v>
      </c>
      <c r="L6751" s="272" t="s">
        <v>7090</v>
      </c>
    </row>
    <row r="6752" spans="1:12">
      <c r="A6752" s="272" t="s">
        <v>10579</v>
      </c>
      <c r="B6752" s="272" t="s">
        <v>13962</v>
      </c>
      <c r="C6752" s="272" t="s">
        <v>14109</v>
      </c>
      <c r="D6752" s="272" t="s">
        <v>14110</v>
      </c>
      <c r="E6752" s="273" t="s">
        <v>7087</v>
      </c>
      <c r="F6752" s="272" t="s">
        <v>7087</v>
      </c>
      <c r="G6752" s="272">
        <v>100196</v>
      </c>
      <c r="H6752" s="272" t="s">
        <v>14116</v>
      </c>
      <c r="I6752" s="272" t="s">
        <v>14115</v>
      </c>
      <c r="J6752" s="272" t="s">
        <v>7644</v>
      </c>
      <c r="K6752" s="273">
        <v>1.24</v>
      </c>
      <c r="L6752" s="272" t="s">
        <v>7090</v>
      </c>
    </row>
    <row r="6753" spans="1:12">
      <c r="A6753" s="272" t="s">
        <v>10579</v>
      </c>
      <c r="B6753" s="272" t="s">
        <v>13962</v>
      </c>
      <c r="C6753" s="272" t="s">
        <v>14109</v>
      </c>
      <c r="D6753" s="272" t="s">
        <v>14110</v>
      </c>
      <c r="E6753" s="273" t="s">
        <v>7087</v>
      </c>
      <c r="F6753" s="272" t="s">
        <v>7087</v>
      </c>
      <c r="G6753" s="272">
        <v>100197</v>
      </c>
      <c r="H6753" s="272" t="s">
        <v>14117</v>
      </c>
      <c r="I6753" s="272" t="s">
        <v>14115</v>
      </c>
      <c r="J6753" s="272" t="s">
        <v>7644</v>
      </c>
      <c r="K6753" s="273">
        <v>1.86</v>
      </c>
      <c r="L6753" s="272" t="s">
        <v>7090</v>
      </c>
    </row>
    <row r="6754" spans="1:12">
      <c r="A6754" s="272" t="s">
        <v>10579</v>
      </c>
      <c r="B6754" s="272" t="s">
        <v>13962</v>
      </c>
      <c r="C6754" s="272" t="s">
        <v>14109</v>
      </c>
      <c r="D6754" s="272" t="s">
        <v>14110</v>
      </c>
      <c r="E6754" s="273" t="s">
        <v>7087</v>
      </c>
      <c r="F6754" s="272" t="s">
        <v>7087</v>
      </c>
      <c r="G6754" s="272">
        <v>100198</v>
      </c>
      <c r="H6754" s="272" t="s">
        <v>14118</v>
      </c>
      <c r="I6754" s="272" t="s">
        <v>14115</v>
      </c>
      <c r="J6754" s="272" t="s">
        <v>7644</v>
      </c>
      <c r="K6754" s="273">
        <v>0.25</v>
      </c>
      <c r="L6754" s="272" t="s">
        <v>7090</v>
      </c>
    </row>
    <row r="6755" spans="1:12">
      <c r="A6755" s="272" t="s">
        <v>10579</v>
      </c>
      <c r="B6755" s="272" t="s">
        <v>13962</v>
      </c>
      <c r="C6755" s="272" t="s">
        <v>14109</v>
      </c>
      <c r="D6755" s="272" t="s">
        <v>14110</v>
      </c>
      <c r="E6755" s="273" t="s">
        <v>7087</v>
      </c>
      <c r="F6755" s="272" t="s">
        <v>7087</v>
      </c>
      <c r="G6755" s="272">
        <v>100199</v>
      </c>
      <c r="H6755" s="272" t="s">
        <v>14119</v>
      </c>
      <c r="I6755" s="272" t="s">
        <v>14115</v>
      </c>
      <c r="J6755" s="272" t="s">
        <v>7644</v>
      </c>
      <c r="K6755" s="273">
        <v>0.31</v>
      </c>
      <c r="L6755" s="272" t="s">
        <v>7090</v>
      </c>
    </row>
    <row r="6756" spans="1:12">
      <c r="A6756" s="272" t="s">
        <v>10579</v>
      </c>
      <c r="B6756" s="272" t="s">
        <v>13962</v>
      </c>
      <c r="C6756" s="272" t="s">
        <v>14109</v>
      </c>
      <c r="D6756" s="272" t="s">
        <v>14110</v>
      </c>
      <c r="E6756" s="273" t="s">
        <v>7087</v>
      </c>
      <c r="F6756" s="272" t="s">
        <v>7087</v>
      </c>
      <c r="G6756" s="272">
        <v>100200</v>
      </c>
      <c r="H6756" s="272" t="s">
        <v>14120</v>
      </c>
      <c r="I6756" s="272" t="s">
        <v>14115</v>
      </c>
      <c r="J6756" s="272" t="s">
        <v>7644</v>
      </c>
      <c r="K6756" s="273">
        <v>0.38</v>
      </c>
      <c r="L6756" s="272" t="s">
        <v>7090</v>
      </c>
    </row>
    <row r="6757" spans="1:12">
      <c r="A6757" s="272" t="s">
        <v>10579</v>
      </c>
      <c r="B6757" s="272" t="s">
        <v>13962</v>
      </c>
      <c r="C6757" s="272" t="s">
        <v>14109</v>
      </c>
      <c r="D6757" s="272" t="s">
        <v>14110</v>
      </c>
      <c r="E6757" s="273" t="s">
        <v>7087</v>
      </c>
      <c r="F6757" s="272" t="s">
        <v>7087</v>
      </c>
      <c r="G6757" s="272">
        <v>100201</v>
      </c>
      <c r="H6757" s="272" t="s">
        <v>14121</v>
      </c>
      <c r="I6757" s="272" t="s">
        <v>14115</v>
      </c>
      <c r="J6757" s="272" t="s">
        <v>7644</v>
      </c>
      <c r="K6757" s="273">
        <v>0.75</v>
      </c>
      <c r="L6757" s="272" t="s">
        <v>7090</v>
      </c>
    </row>
    <row r="6758" spans="1:12">
      <c r="A6758" s="272" t="s">
        <v>10579</v>
      </c>
      <c r="B6758" s="272" t="s">
        <v>13962</v>
      </c>
      <c r="C6758" s="272" t="s">
        <v>14109</v>
      </c>
      <c r="D6758" s="272" t="s">
        <v>14110</v>
      </c>
      <c r="E6758" s="273" t="s">
        <v>7087</v>
      </c>
      <c r="F6758" s="272" t="s">
        <v>7087</v>
      </c>
      <c r="G6758" s="272">
        <v>100202</v>
      </c>
      <c r="H6758" s="272" t="s">
        <v>14122</v>
      </c>
      <c r="I6758" s="272" t="s">
        <v>14115</v>
      </c>
      <c r="J6758" s="272" t="s">
        <v>7644</v>
      </c>
      <c r="K6758" s="273">
        <v>0.88</v>
      </c>
      <c r="L6758" s="272" t="s">
        <v>7090</v>
      </c>
    </row>
    <row r="6759" spans="1:12">
      <c r="A6759" s="272" t="s">
        <v>10579</v>
      </c>
      <c r="B6759" s="272" t="s">
        <v>13962</v>
      </c>
      <c r="C6759" s="272" t="s">
        <v>14109</v>
      </c>
      <c r="D6759" s="272" t="s">
        <v>14110</v>
      </c>
      <c r="E6759" s="273" t="s">
        <v>7087</v>
      </c>
      <c r="F6759" s="272" t="s">
        <v>7087</v>
      </c>
      <c r="G6759" s="272">
        <v>100203</v>
      </c>
      <c r="H6759" s="272" t="s">
        <v>14123</v>
      </c>
      <c r="I6759" s="272" t="s">
        <v>14115</v>
      </c>
      <c r="J6759" s="272" t="s">
        <v>7644</v>
      </c>
      <c r="K6759" s="273">
        <v>1.04</v>
      </c>
      <c r="L6759" s="272" t="s">
        <v>7090</v>
      </c>
    </row>
    <row r="6760" spans="1:12">
      <c r="A6760" s="272" t="s">
        <v>10579</v>
      </c>
      <c r="B6760" s="272" t="s">
        <v>13962</v>
      </c>
      <c r="C6760" s="272" t="s">
        <v>14109</v>
      </c>
      <c r="D6760" s="272" t="s">
        <v>14110</v>
      </c>
      <c r="E6760" s="273" t="s">
        <v>7087</v>
      </c>
      <c r="F6760" s="272" t="s">
        <v>7087</v>
      </c>
      <c r="G6760" s="272">
        <v>100204</v>
      </c>
      <c r="H6760" s="272" t="s">
        <v>14124</v>
      </c>
      <c r="I6760" s="272" t="s">
        <v>14115</v>
      </c>
      <c r="J6760" s="272" t="s">
        <v>7089</v>
      </c>
      <c r="K6760" s="273">
        <v>0.11</v>
      </c>
      <c r="L6760" s="272" t="s">
        <v>7090</v>
      </c>
    </row>
    <row r="6761" spans="1:12">
      <c r="A6761" s="272" t="s">
        <v>10579</v>
      </c>
      <c r="B6761" s="272" t="s">
        <v>13962</v>
      </c>
      <c r="C6761" s="272" t="s">
        <v>14109</v>
      </c>
      <c r="D6761" s="272" t="s">
        <v>14110</v>
      </c>
      <c r="E6761" s="273" t="s">
        <v>7087</v>
      </c>
      <c r="F6761" s="272" t="s">
        <v>7087</v>
      </c>
      <c r="G6761" s="272">
        <v>100205</v>
      </c>
      <c r="H6761" s="272" t="s">
        <v>14125</v>
      </c>
      <c r="I6761" s="272" t="s">
        <v>14126</v>
      </c>
      <c r="J6761" s="272" t="s">
        <v>7644</v>
      </c>
      <c r="K6761" s="274">
        <v>1385.25</v>
      </c>
      <c r="L6761" s="272" t="s">
        <v>7090</v>
      </c>
    </row>
    <row r="6762" spans="1:12">
      <c r="A6762" s="272" t="s">
        <v>10579</v>
      </c>
      <c r="B6762" s="272" t="s">
        <v>13962</v>
      </c>
      <c r="C6762" s="272" t="s">
        <v>14109</v>
      </c>
      <c r="D6762" s="272" t="s">
        <v>14110</v>
      </c>
      <c r="E6762" s="273" t="s">
        <v>7087</v>
      </c>
      <c r="F6762" s="272" t="s">
        <v>7087</v>
      </c>
      <c r="G6762" s="272">
        <v>100206</v>
      </c>
      <c r="H6762" s="272" t="s">
        <v>14127</v>
      </c>
      <c r="I6762" s="272" t="s">
        <v>14126</v>
      </c>
      <c r="J6762" s="272" t="s">
        <v>7644</v>
      </c>
      <c r="K6762" s="274">
        <v>1001.3</v>
      </c>
      <c r="L6762" s="272" t="s">
        <v>7090</v>
      </c>
    </row>
    <row r="6763" spans="1:12">
      <c r="A6763" s="272" t="s">
        <v>10579</v>
      </c>
      <c r="B6763" s="272" t="s">
        <v>13962</v>
      </c>
      <c r="C6763" s="272" t="s">
        <v>14109</v>
      </c>
      <c r="D6763" s="272" t="s">
        <v>14110</v>
      </c>
      <c r="E6763" s="273" t="s">
        <v>7087</v>
      </c>
      <c r="F6763" s="272" t="s">
        <v>7087</v>
      </c>
      <c r="G6763" s="272">
        <v>100207</v>
      </c>
      <c r="H6763" s="272" t="s">
        <v>14128</v>
      </c>
      <c r="I6763" s="272" t="s">
        <v>14126</v>
      </c>
      <c r="J6763" s="272" t="s">
        <v>7089</v>
      </c>
      <c r="K6763" s="273">
        <v>464.57</v>
      </c>
      <c r="L6763" s="272" t="s">
        <v>7090</v>
      </c>
    </row>
    <row r="6764" spans="1:12">
      <c r="A6764" s="272" t="s">
        <v>10579</v>
      </c>
      <c r="B6764" s="272" t="s">
        <v>13962</v>
      </c>
      <c r="C6764" s="272" t="s">
        <v>14109</v>
      </c>
      <c r="D6764" s="272" t="s">
        <v>14110</v>
      </c>
      <c r="E6764" s="273" t="s">
        <v>7087</v>
      </c>
      <c r="F6764" s="272" t="s">
        <v>7087</v>
      </c>
      <c r="G6764" s="272">
        <v>100208</v>
      </c>
      <c r="H6764" s="272" t="s">
        <v>14129</v>
      </c>
      <c r="I6764" s="272" t="s">
        <v>14130</v>
      </c>
      <c r="J6764" s="272" t="s">
        <v>7644</v>
      </c>
      <c r="K6764" s="273">
        <v>18.32</v>
      </c>
      <c r="L6764" s="272" t="s">
        <v>7090</v>
      </c>
    </row>
    <row r="6765" spans="1:12">
      <c r="A6765" s="272" t="s">
        <v>10579</v>
      </c>
      <c r="B6765" s="272" t="s">
        <v>13962</v>
      </c>
      <c r="C6765" s="272" t="s">
        <v>14109</v>
      </c>
      <c r="D6765" s="272" t="s">
        <v>14110</v>
      </c>
      <c r="E6765" s="273" t="s">
        <v>7087</v>
      </c>
      <c r="F6765" s="272" t="s">
        <v>7087</v>
      </c>
      <c r="G6765" s="272">
        <v>100209</v>
      </c>
      <c r="H6765" s="272" t="s">
        <v>14131</v>
      </c>
      <c r="I6765" s="272" t="s">
        <v>14130</v>
      </c>
      <c r="J6765" s="272" t="s">
        <v>7644</v>
      </c>
      <c r="K6765" s="273">
        <v>9.16</v>
      </c>
      <c r="L6765" s="272" t="s">
        <v>7090</v>
      </c>
    </row>
    <row r="6766" spans="1:12">
      <c r="A6766" s="272" t="s">
        <v>10579</v>
      </c>
      <c r="B6766" s="272" t="s">
        <v>13962</v>
      </c>
      <c r="C6766" s="272" t="s">
        <v>14109</v>
      </c>
      <c r="D6766" s="272" t="s">
        <v>14110</v>
      </c>
      <c r="E6766" s="273" t="s">
        <v>7087</v>
      </c>
      <c r="F6766" s="272" t="s">
        <v>7087</v>
      </c>
      <c r="G6766" s="272">
        <v>100210</v>
      </c>
      <c r="H6766" s="272" t="s">
        <v>14132</v>
      </c>
      <c r="I6766" s="272" t="s">
        <v>14130</v>
      </c>
      <c r="J6766" s="272" t="s">
        <v>7644</v>
      </c>
      <c r="K6766" s="273">
        <v>16.88</v>
      </c>
      <c r="L6766" s="272" t="s">
        <v>7090</v>
      </c>
    </row>
    <row r="6767" spans="1:12">
      <c r="A6767" s="272" t="s">
        <v>10579</v>
      </c>
      <c r="B6767" s="272" t="s">
        <v>13962</v>
      </c>
      <c r="C6767" s="272" t="s">
        <v>14109</v>
      </c>
      <c r="D6767" s="272" t="s">
        <v>14110</v>
      </c>
      <c r="E6767" s="273" t="s">
        <v>7087</v>
      </c>
      <c r="F6767" s="272" t="s">
        <v>7087</v>
      </c>
      <c r="G6767" s="272">
        <v>100211</v>
      </c>
      <c r="H6767" s="272" t="s">
        <v>14133</v>
      </c>
      <c r="I6767" s="272" t="s">
        <v>14130</v>
      </c>
      <c r="J6767" s="272" t="s">
        <v>7644</v>
      </c>
      <c r="K6767" s="273">
        <v>6.51</v>
      </c>
      <c r="L6767" s="272" t="s">
        <v>7090</v>
      </c>
    </row>
    <row r="6768" spans="1:12">
      <c r="A6768" s="272" t="s">
        <v>10579</v>
      </c>
      <c r="B6768" s="272" t="s">
        <v>13962</v>
      </c>
      <c r="C6768" s="272" t="s">
        <v>14109</v>
      </c>
      <c r="D6768" s="272" t="s">
        <v>14110</v>
      </c>
      <c r="E6768" s="273" t="s">
        <v>7087</v>
      </c>
      <c r="F6768" s="272" t="s">
        <v>7087</v>
      </c>
      <c r="G6768" s="272">
        <v>100212</v>
      </c>
      <c r="H6768" s="272" t="s">
        <v>14134</v>
      </c>
      <c r="I6768" s="272" t="s">
        <v>14130</v>
      </c>
      <c r="J6768" s="272" t="s">
        <v>7644</v>
      </c>
      <c r="K6768" s="273">
        <v>7.19</v>
      </c>
      <c r="L6768" s="272" t="s">
        <v>7090</v>
      </c>
    </row>
    <row r="6769" spans="1:12">
      <c r="A6769" s="272" t="s">
        <v>10579</v>
      </c>
      <c r="B6769" s="272" t="s">
        <v>13962</v>
      </c>
      <c r="C6769" s="272" t="s">
        <v>14109</v>
      </c>
      <c r="D6769" s="272" t="s">
        <v>14110</v>
      </c>
      <c r="E6769" s="273" t="s">
        <v>7087</v>
      </c>
      <c r="F6769" s="272" t="s">
        <v>7087</v>
      </c>
      <c r="G6769" s="272">
        <v>100213</v>
      </c>
      <c r="H6769" s="272" t="s">
        <v>14135</v>
      </c>
      <c r="I6769" s="272" t="s">
        <v>14130</v>
      </c>
      <c r="J6769" s="272" t="s">
        <v>7644</v>
      </c>
      <c r="K6769" s="273">
        <v>2.58</v>
      </c>
      <c r="L6769" s="272" t="s">
        <v>7090</v>
      </c>
    </row>
    <row r="6770" spans="1:12">
      <c r="A6770" s="272" t="s">
        <v>10579</v>
      </c>
      <c r="B6770" s="272" t="s">
        <v>13962</v>
      </c>
      <c r="C6770" s="272" t="s">
        <v>14109</v>
      </c>
      <c r="D6770" s="272" t="s">
        <v>14110</v>
      </c>
      <c r="E6770" s="273" t="s">
        <v>7087</v>
      </c>
      <c r="F6770" s="272" t="s">
        <v>7087</v>
      </c>
      <c r="G6770" s="272">
        <v>100214</v>
      </c>
      <c r="H6770" s="272" t="s">
        <v>14136</v>
      </c>
      <c r="I6770" s="272" t="s">
        <v>14130</v>
      </c>
      <c r="J6770" s="272" t="s">
        <v>7644</v>
      </c>
      <c r="K6770" s="273">
        <v>3.96</v>
      </c>
      <c r="L6770" s="272" t="s">
        <v>7090</v>
      </c>
    </row>
    <row r="6771" spans="1:12">
      <c r="A6771" s="272" t="s">
        <v>10579</v>
      </c>
      <c r="B6771" s="272" t="s">
        <v>13962</v>
      </c>
      <c r="C6771" s="272" t="s">
        <v>14109</v>
      </c>
      <c r="D6771" s="272" t="s">
        <v>14110</v>
      </c>
      <c r="E6771" s="273" t="s">
        <v>7087</v>
      </c>
      <c r="F6771" s="272" t="s">
        <v>7087</v>
      </c>
      <c r="G6771" s="272">
        <v>100215</v>
      </c>
      <c r="H6771" s="272" t="s">
        <v>14137</v>
      </c>
      <c r="I6771" s="272" t="s">
        <v>14130</v>
      </c>
      <c r="J6771" s="272" t="s">
        <v>7644</v>
      </c>
      <c r="K6771" s="273">
        <v>3.4</v>
      </c>
      <c r="L6771" s="272" t="s">
        <v>7090</v>
      </c>
    </row>
    <row r="6772" spans="1:12">
      <c r="A6772" s="272" t="s">
        <v>10579</v>
      </c>
      <c r="B6772" s="272" t="s">
        <v>13962</v>
      </c>
      <c r="C6772" s="272" t="s">
        <v>14109</v>
      </c>
      <c r="D6772" s="272" t="s">
        <v>14110</v>
      </c>
      <c r="E6772" s="273" t="s">
        <v>7087</v>
      </c>
      <c r="F6772" s="272" t="s">
        <v>7087</v>
      </c>
      <c r="G6772" s="272">
        <v>100216</v>
      </c>
      <c r="H6772" s="272" t="s">
        <v>14138</v>
      </c>
      <c r="I6772" s="272" t="s">
        <v>14130</v>
      </c>
      <c r="J6772" s="272" t="s">
        <v>7644</v>
      </c>
      <c r="K6772" s="273">
        <v>0.91</v>
      </c>
      <c r="L6772" s="272" t="s">
        <v>7090</v>
      </c>
    </row>
    <row r="6773" spans="1:12">
      <c r="A6773" s="272" t="s">
        <v>10579</v>
      </c>
      <c r="B6773" s="272" t="s">
        <v>13962</v>
      </c>
      <c r="C6773" s="272" t="s">
        <v>14109</v>
      </c>
      <c r="D6773" s="272" t="s">
        <v>14110</v>
      </c>
      <c r="E6773" s="273" t="s">
        <v>7087</v>
      </c>
      <c r="F6773" s="272" t="s">
        <v>7087</v>
      </c>
      <c r="G6773" s="272">
        <v>100217</v>
      </c>
      <c r="H6773" s="272" t="s">
        <v>14139</v>
      </c>
      <c r="I6773" s="272" t="s">
        <v>14130</v>
      </c>
      <c r="J6773" s="272" t="s">
        <v>7089</v>
      </c>
      <c r="K6773" s="273">
        <v>2.88</v>
      </c>
      <c r="L6773" s="272" t="s">
        <v>7090</v>
      </c>
    </row>
    <row r="6774" spans="1:12">
      <c r="A6774" s="272" t="s">
        <v>10579</v>
      </c>
      <c r="B6774" s="272" t="s">
        <v>13962</v>
      </c>
      <c r="C6774" s="272" t="s">
        <v>14109</v>
      </c>
      <c r="D6774" s="272" t="s">
        <v>14110</v>
      </c>
      <c r="E6774" s="273" t="s">
        <v>7087</v>
      </c>
      <c r="F6774" s="272" t="s">
        <v>7087</v>
      </c>
      <c r="G6774" s="272">
        <v>100218</v>
      </c>
      <c r="H6774" s="272" t="s">
        <v>14140</v>
      </c>
      <c r="I6774" s="272" t="s">
        <v>14130</v>
      </c>
      <c r="J6774" s="272" t="s">
        <v>7089</v>
      </c>
      <c r="K6774" s="273">
        <v>1.97</v>
      </c>
      <c r="L6774" s="272" t="s">
        <v>7090</v>
      </c>
    </row>
    <row r="6775" spans="1:12">
      <c r="A6775" s="272" t="s">
        <v>10579</v>
      </c>
      <c r="B6775" s="272" t="s">
        <v>13962</v>
      </c>
      <c r="C6775" s="272" t="s">
        <v>14109</v>
      </c>
      <c r="D6775" s="272" t="s">
        <v>14110</v>
      </c>
      <c r="E6775" s="273" t="s">
        <v>7087</v>
      </c>
      <c r="F6775" s="272" t="s">
        <v>7087</v>
      </c>
      <c r="G6775" s="272">
        <v>100219</v>
      </c>
      <c r="H6775" s="272" t="s">
        <v>14141</v>
      </c>
      <c r="I6775" s="272" t="s">
        <v>14130</v>
      </c>
      <c r="J6775" s="272" t="s">
        <v>7089</v>
      </c>
      <c r="K6775" s="273">
        <v>0.44</v>
      </c>
      <c r="L6775" s="272" t="s">
        <v>7090</v>
      </c>
    </row>
    <row r="6776" spans="1:12">
      <c r="A6776" s="272" t="s">
        <v>10579</v>
      </c>
      <c r="B6776" s="272" t="s">
        <v>13962</v>
      </c>
      <c r="C6776" s="272" t="s">
        <v>14109</v>
      </c>
      <c r="D6776" s="272" t="s">
        <v>14110</v>
      </c>
      <c r="E6776" s="273" t="s">
        <v>7087</v>
      </c>
      <c r="F6776" s="272" t="s">
        <v>7087</v>
      </c>
      <c r="G6776" s="272">
        <v>100220</v>
      </c>
      <c r="H6776" s="272" t="s">
        <v>14142</v>
      </c>
      <c r="I6776" s="272" t="s">
        <v>14143</v>
      </c>
      <c r="J6776" s="272" t="s">
        <v>7644</v>
      </c>
      <c r="K6776" s="273">
        <v>26.32</v>
      </c>
      <c r="L6776" s="272" t="s">
        <v>7090</v>
      </c>
    </row>
    <row r="6777" spans="1:12">
      <c r="A6777" s="272" t="s">
        <v>10579</v>
      </c>
      <c r="B6777" s="272" t="s">
        <v>13962</v>
      </c>
      <c r="C6777" s="272" t="s">
        <v>14109</v>
      </c>
      <c r="D6777" s="272" t="s">
        <v>14110</v>
      </c>
      <c r="E6777" s="273" t="s">
        <v>7087</v>
      </c>
      <c r="F6777" s="272" t="s">
        <v>7087</v>
      </c>
      <c r="G6777" s="272">
        <v>100221</v>
      </c>
      <c r="H6777" s="272" t="s">
        <v>14144</v>
      </c>
      <c r="I6777" s="272" t="s">
        <v>14143</v>
      </c>
      <c r="J6777" s="272" t="s">
        <v>7644</v>
      </c>
      <c r="K6777" s="273">
        <v>29.84</v>
      </c>
      <c r="L6777" s="272" t="s">
        <v>7090</v>
      </c>
    </row>
    <row r="6778" spans="1:12">
      <c r="A6778" s="272" t="s">
        <v>10579</v>
      </c>
      <c r="B6778" s="272" t="s">
        <v>13962</v>
      </c>
      <c r="C6778" s="272" t="s">
        <v>14109</v>
      </c>
      <c r="D6778" s="272" t="s">
        <v>14110</v>
      </c>
      <c r="E6778" s="273" t="s">
        <v>7087</v>
      </c>
      <c r="F6778" s="272" t="s">
        <v>7087</v>
      </c>
      <c r="G6778" s="272">
        <v>100222</v>
      </c>
      <c r="H6778" s="272" t="s">
        <v>14145</v>
      </c>
      <c r="I6778" s="272" t="s">
        <v>14143</v>
      </c>
      <c r="J6778" s="272" t="s">
        <v>7644</v>
      </c>
      <c r="K6778" s="273">
        <v>11.3</v>
      </c>
      <c r="L6778" s="272" t="s">
        <v>7090</v>
      </c>
    </row>
    <row r="6779" spans="1:12">
      <c r="A6779" s="272" t="s">
        <v>10579</v>
      </c>
      <c r="B6779" s="272" t="s">
        <v>13962</v>
      </c>
      <c r="C6779" s="272" t="s">
        <v>14109</v>
      </c>
      <c r="D6779" s="272" t="s">
        <v>14110</v>
      </c>
      <c r="E6779" s="273" t="s">
        <v>7087</v>
      </c>
      <c r="F6779" s="272" t="s">
        <v>7087</v>
      </c>
      <c r="G6779" s="272">
        <v>100223</v>
      </c>
      <c r="H6779" s="272" t="s">
        <v>14146</v>
      </c>
      <c r="I6779" s="272" t="s">
        <v>14143</v>
      </c>
      <c r="J6779" s="272" t="s">
        <v>7644</v>
      </c>
      <c r="K6779" s="273">
        <v>5.29</v>
      </c>
      <c r="L6779" s="272" t="s">
        <v>7090</v>
      </c>
    </row>
    <row r="6780" spans="1:12">
      <c r="A6780" s="272" t="s">
        <v>10579</v>
      </c>
      <c r="B6780" s="272" t="s">
        <v>13962</v>
      </c>
      <c r="C6780" s="272" t="s">
        <v>14109</v>
      </c>
      <c r="D6780" s="272" t="s">
        <v>14110</v>
      </c>
      <c r="E6780" s="273" t="s">
        <v>7087</v>
      </c>
      <c r="F6780" s="272" t="s">
        <v>7087</v>
      </c>
      <c r="G6780" s="272">
        <v>100224</v>
      </c>
      <c r="H6780" s="272" t="s">
        <v>14147</v>
      </c>
      <c r="I6780" s="272" t="s">
        <v>14143</v>
      </c>
      <c r="J6780" s="272" t="s">
        <v>7089</v>
      </c>
      <c r="K6780" s="273">
        <v>2.88</v>
      </c>
      <c r="L6780" s="272" t="s">
        <v>7090</v>
      </c>
    </row>
    <row r="6781" spans="1:12">
      <c r="A6781" s="272" t="s">
        <v>10579</v>
      </c>
      <c r="B6781" s="272" t="s">
        <v>13962</v>
      </c>
      <c r="C6781" s="272" t="s">
        <v>14109</v>
      </c>
      <c r="D6781" s="272" t="s">
        <v>14110</v>
      </c>
      <c r="E6781" s="273" t="s">
        <v>7087</v>
      </c>
      <c r="F6781" s="272" t="s">
        <v>7087</v>
      </c>
      <c r="G6781" s="272">
        <v>100225</v>
      </c>
      <c r="H6781" s="272" t="s">
        <v>14148</v>
      </c>
      <c r="I6781" s="272" t="s">
        <v>14149</v>
      </c>
      <c r="J6781" s="272" t="s">
        <v>7644</v>
      </c>
      <c r="K6781" s="273">
        <v>2.06</v>
      </c>
      <c r="L6781" s="272" t="s">
        <v>7090</v>
      </c>
    </row>
    <row r="6782" spans="1:12">
      <c r="A6782" s="272" t="s">
        <v>10579</v>
      </c>
      <c r="B6782" s="272" t="s">
        <v>13962</v>
      </c>
      <c r="C6782" s="272" t="s">
        <v>14109</v>
      </c>
      <c r="D6782" s="272" t="s">
        <v>14110</v>
      </c>
      <c r="E6782" s="273" t="s">
        <v>7087</v>
      </c>
      <c r="F6782" s="272" t="s">
        <v>7087</v>
      </c>
      <c r="G6782" s="272">
        <v>100226</v>
      </c>
      <c r="H6782" s="272" t="s">
        <v>14150</v>
      </c>
      <c r="I6782" s="272" t="s">
        <v>14149</v>
      </c>
      <c r="J6782" s="272" t="s">
        <v>7644</v>
      </c>
      <c r="K6782" s="273">
        <v>0.65</v>
      </c>
      <c r="L6782" s="272" t="s">
        <v>7090</v>
      </c>
    </row>
    <row r="6783" spans="1:12">
      <c r="A6783" s="272" t="s">
        <v>10579</v>
      </c>
      <c r="B6783" s="272" t="s">
        <v>13962</v>
      </c>
      <c r="C6783" s="272" t="s">
        <v>14109</v>
      </c>
      <c r="D6783" s="272" t="s">
        <v>14110</v>
      </c>
      <c r="E6783" s="273" t="s">
        <v>7087</v>
      </c>
      <c r="F6783" s="272" t="s">
        <v>7087</v>
      </c>
      <c r="G6783" s="272">
        <v>100227</v>
      </c>
      <c r="H6783" s="272" t="s">
        <v>14151</v>
      </c>
      <c r="I6783" s="272" t="s">
        <v>14149</v>
      </c>
      <c r="J6783" s="272" t="s">
        <v>7644</v>
      </c>
      <c r="K6783" s="273">
        <v>0.96</v>
      </c>
      <c r="L6783" s="272" t="s">
        <v>7090</v>
      </c>
    </row>
    <row r="6784" spans="1:12">
      <c r="A6784" s="272" t="s">
        <v>10579</v>
      </c>
      <c r="B6784" s="272" t="s">
        <v>13962</v>
      </c>
      <c r="C6784" s="272" t="s">
        <v>14109</v>
      </c>
      <c r="D6784" s="272" t="s">
        <v>14110</v>
      </c>
      <c r="E6784" s="273" t="s">
        <v>7087</v>
      </c>
      <c r="F6784" s="272" t="s">
        <v>7087</v>
      </c>
      <c r="G6784" s="272">
        <v>100228</v>
      </c>
      <c r="H6784" s="272" t="s">
        <v>14152</v>
      </c>
      <c r="I6784" s="272" t="s">
        <v>14149</v>
      </c>
      <c r="J6784" s="272" t="s">
        <v>7089</v>
      </c>
      <c r="K6784" s="273">
        <v>0.28999999999999998</v>
      </c>
      <c r="L6784" s="272" t="s">
        <v>7090</v>
      </c>
    </row>
    <row r="6785" spans="1:12">
      <c r="A6785" s="272" t="s">
        <v>10579</v>
      </c>
      <c r="B6785" s="272" t="s">
        <v>13962</v>
      </c>
      <c r="C6785" s="272" t="s">
        <v>14109</v>
      </c>
      <c r="D6785" s="272" t="s">
        <v>14110</v>
      </c>
      <c r="E6785" s="273" t="s">
        <v>7087</v>
      </c>
      <c r="F6785" s="272" t="s">
        <v>7087</v>
      </c>
      <c r="G6785" s="272">
        <v>100229</v>
      </c>
      <c r="H6785" s="272" t="s">
        <v>14153</v>
      </c>
      <c r="I6785" s="272" t="s">
        <v>349</v>
      </c>
      <c r="J6785" s="272" t="s">
        <v>7644</v>
      </c>
      <c r="K6785" s="273">
        <v>0.01</v>
      </c>
      <c r="L6785" s="272" t="s">
        <v>7090</v>
      </c>
    </row>
    <row r="6786" spans="1:12">
      <c r="A6786" s="272" t="s">
        <v>10579</v>
      </c>
      <c r="B6786" s="272" t="s">
        <v>13962</v>
      </c>
      <c r="C6786" s="272" t="s">
        <v>14109</v>
      </c>
      <c r="D6786" s="272" t="s">
        <v>14110</v>
      </c>
      <c r="E6786" s="273" t="s">
        <v>7087</v>
      </c>
      <c r="F6786" s="272" t="s">
        <v>7087</v>
      </c>
      <c r="G6786" s="272">
        <v>100230</v>
      </c>
      <c r="H6786" s="272" t="s">
        <v>14154</v>
      </c>
      <c r="I6786" s="272" t="s">
        <v>349</v>
      </c>
      <c r="J6786" s="272" t="s">
        <v>7644</v>
      </c>
      <c r="K6786" s="273">
        <v>0.02</v>
      </c>
      <c r="L6786" s="272" t="s">
        <v>7090</v>
      </c>
    </row>
    <row r="6787" spans="1:12">
      <c r="A6787" s="272" t="s">
        <v>10579</v>
      </c>
      <c r="B6787" s="272" t="s">
        <v>13962</v>
      </c>
      <c r="C6787" s="272" t="s">
        <v>14109</v>
      </c>
      <c r="D6787" s="272" t="s">
        <v>14110</v>
      </c>
      <c r="E6787" s="273" t="s">
        <v>7087</v>
      </c>
      <c r="F6787" s="272" t="s">
        <v>7087</v>
      </c>
      <c r="G6787" s="272">
        <v>100231</v>
      </c>
      <c r="H6787" s="272" t="s">
        <v>14155</v>
      </c>
      <c r="I6787" s="272" t="s">
        <v>349</v>
      </c>
      <c r="J6787" s="272" t="s">
        <v>7644</v>
      </c>
      <c r="K6787" s="273">
        <v>0.03</v>
      </c>
      <c r="L6787" s="272" t="s">
        <v>7090</v>
      </c>
    </row>
    <row r="6788" spans="1:12">
      <c r="A6788" s="272" t="s">
        <v>10579</v>
      </c>
      <c r="B6788" s="272" t="s">
        <v>13962</v>
      </c>
      <c r="C6788" s="272" t="s">
        <v>14109</v>
      </c>
      <c r="D6788" s="272" t="s">
        <v>14110</v>
      </c>
      <c r="E6788" s="273" t="s">
        <v>7087</v>
      </c>
      <c r="F6788" s="272" t="s">
        <v>7087</v>
      </c>
      <c r="G6788" s="272">
        <v>100232</v>
      </c>
      <c r="H6788" s="272" t="s">
        <v>14156</v>
      </c>
      <c r="I6788" s="272" t="s">
        <v>17</v>
      </c>
      <c r="J6788" s="272" t="s">
        <v>7644</v>
      </c>
      <c r="K6788" s="273">
        <v>0.34</v>
      </c>
      <c r="L6788" s="272" t="s">
        <v>7090</v>
      </c>
    </row>
    <row r="6789" spans="1:12">
      <c r="A6789" s="272" t="s">
        <v>10579</v>
      </c>
      <c r="B6789" s="272" t="s">
        <v>13962</v>
      </c>
      <c r="C6789" s="272" t="s">
        <v>14109</v>
      </c>
      <c r="D6789" s="272" t="s">
        <v>14110</v>
      </c>
      <c r="E6789" s="273" t="s">
        <v>7087</v>
      </c>
      <c r="F6789" s="272" t="s">
        <v>7087</v>
      </c>
      <c r="G6789" s="272">
        <v>100233</v>
      </c>
      <c r="H6789" s="272" t="s">
        <v>14157</v>
      </c>
      <c r="I6789" s="272" t="s">
        <v>17</v>
      </c>
      <c r="J6789" s="272" t="s">
        <v>7644</v>
      </c>
      <c r="K6789" s="273">
        <v>0.17</v>
      </c>
      <c r="L6789" s="272" t="s">
        <v>7090</v>
      </c>
    </row>
    <row r="6790" spans="1:12">
      <c r="A6790" s="272" t="s">
        <v>10579</v>
      </c>
      <c r="B6790" s="272" t="s">
        <v>13962</v>
      </c>
      <c r="C6790" s="272" t="s">
        <v>14109</v>
      </c>
      <c r="D6790" s="272" t="s">
        <v>14110</v>
      </c>
      <c r="E6790" s="273" t="s">
        <v>7087</v>
      </c>
      <c r="F6790" s="272" t="s">
        <v>7087</v>
      </c>
      <c r="G6790" s="272">
        <v>100234</v>
      </c>
      <c r="H6790" s="272" t="s">
        <v>14158</v>
      </c>
      <c r="I6790" s="272" t="s">
        <v>38</v>
      </c>
      <c r="J6790" s="272" t="s">
        <v>7644</v>
      </c>
      <c r="K6790" s="273">
        <v>0.52</v>
      </c>
      <c r="L6790" s="272" t="s">
        <v>7090</v>
      </c>
    </row>
    <row r="6791" spans="1:12">
      <c r="A6791" s="272" t="s">
        <v>10579</v>
      </c>
      <c r="B6791" s="272" t="s">
        <v>13962</v>
      </c>
      <c r="C6791" s="272" t="s">
        <v>14109</v>
      </c>
      <c r="D6791" s="272" t="s">
        <v>14110</v>
      </c>
      <c r="E6791" s="273" t="s">
        <v>7087</v>
      </c>
      <c r="F6791" s="272" t="s">
        <v>7087</v>
      </c>
      <c r="G6791" s="272">
        <v>100235</v>
      </c>
      <c r="H6791" s="272" t="s">
        <v>14159</v>
      </c>
      <c r="I6791" s="272" t="s">
        <v>14160</v>
      </c>
      <c r="J6791" s="272" t="s">
        <v>7644</v>
      </c>
      <c r="K6791" s="273">
        <v>0.04</v>
      </c>
      <c r="L6791" s="272" t="s">
        <v>7090</v>
      </c>
    </row>
    <row r="6792" spans="1:12">
      <c r="A6792" s="272" t="s">
        <v>10579</v>
      </c>
      <c r="B6792" s="272" t="s">
        <v>13962</v>
      </c>
      <c r="C6792" s="272" t="s">
        <v>14109</v>
      </c>
      <c r="D6792" s="272" t="s">
        <v>14110</v>
      </c>
      <c r="E6792" s="273" t="s">
        <v>7087</v>
      </c>
      <c r="F6792" s="272" t="s">
        <v>7087</v>
      </c>
      <c r="G6792" s="272">
        <v>100236</v>
      </c>
      <c r="H6792" s="272" t="s">
        <v>14161</v>
      </c>
      <c r="I6792" s="272" t="s">
        <v>14162</v>
      </c>
      <c r="J6792" s="272" t="s">
        <v>7644</v>
      </c>
      <c r="K6792" s="273">
        <v>2.62</v>
      </c>
      <c r="L6792" s="272" t="s">
        <v>7090</v>
      </c>
    </row>
    <row r="6793" spans="1:12">
      <c r="A6793" s="272" t="s">
        <v>10579</v>
      </c>
      <c r="B6793" s="272" t="s">
        <v>13962</v>
      </c>
      <c r="C6793" s="272" t="s">
        <v>14109</v>
      </c>
      <c r="D6793" s="272" t="s">
        <v>14110</v>
      </c>
      <c r="E6793" s="273" t="s">
        <v>7087</v>
      </c>
      <c r="F6793" s="272" t="s">
        <v>7087</v>
      </c>
      <c r="G6793" s="272">
        <v>100237</v>
      </c>
      <c r="H6793" s="272" t="s">
        <v>14163</v>
      </c>
      <c r="I6793" s="272" t="s">
        <v>14162</v>
      </c>
      <c r="J6793" s="272" t="s">
        <v>7644</v>
      </c>
      <c r="K6793" s="273">
        <v>3.14</v>
      </c>
      <c r="L6793" s="272" t="s">
        <v>7090</v>
      </c>
    </row>
    <row r="6794" spans="1:12">
      <c r="A6794" s="272" t="s">
        <v>10579</v>
      </c>
      <c r="B6794" s="272" t="s">
        <v>13962</v>
      </c>
      <c r="C6794" s="272" t="s">
        <v>14109</v>
      </c>
      <c r="D6794" s="272" t="s">
        <v>14110</v>
      </c>
      <c r="E6794" s="273" t="s">
        <v>7087</v>
      </c>
      <c r="F6794" s="272" t="s">
        <v>7087</v>
      </c>
      <c r="G6794" s="272">
        <v>100238</v>
      </c>
      <c r="H6794" s="272" t="s">
        <v>14164</v>
      </c>
      <c r="I6794" s="272" t="s">
        <v>14162</v>
      </c>
      <c r="J6794" s="272" t="s">
        <v>7644</v>
      </c>
      <c r="K6794" s="273">
        <v>5.03</v>
      </c>
      <c r="L6794" s="272" t="s">
        <v>7090</v>
      </c>
    </row>
    <row r="6795" spans="1:12">
      <c r="A6795" s="272" t="s">
        <v>10579</v>
      </c>
      <c r="B6795" s="272" t="s">
        <v>13962</v>
      </c>
      <c r="C6795" s="272" t="s">
        <v>14109</v>
      </c>
      <c r="D6795" s="272" t="s">
        <v>14110</v>
      </c>
      <c r="E6795" s="273" t="s">
        <v>7087</v>
      </c>
      <c r="F6795" s="272" t="s">
        <v>7087</v>
      </c>
      <c r="G6795" s="272">
        <v>100239</v>
      </c>
      <c r="H6795" s="272" t="s">
        <v>14165</v>
      </c>
      <c r="I6795" s="272" t="s">
        <v>14162</v>
      </c>
      <c r="J6795" s="272" t="s">
        <v>7644</v>
      </c>
      <c r="K6795" s="273">
        <v>6.29</v>
      </c>
      <c r="L6795" s="272" t="s">
        <v>7090</v>
      </c>
    </row>
    <row r="6796" spans="1:12">
      <c r="A6796" s="272" t="s">
        <v>10579</v>
      </c>
      <c r="B6796" s="272" t="s">
        <v>13962</v>
      </c>
      <c r="C6796" s="272" t="s">
        <v>14109</v>
      </c>
      <c r="D6796" s="272" t="s">
        <v>14110</v>
      </c>
      <c r="E6796" s="273" t="s">
        <v>7087</v>
      </c>
      <c r="F6796" s="272" t="s">
        <v>7087</v>
      </c>
      <c r="G6796" s="272">
        <v>100240</v>
      </c>
      <c r="H6796" s="272" t="s">
        <v>14166</v>
      </c>
      <c r="I6796" s="272" t="s">
        <v>14162</v>
      </c>
      <c r="J6796" s="272" t="s">
        <v>7644</v>
      </c>
      <c r="K6796" s="273">
        <v>3.77</v>
      </c>
      <c r="L6796" s="272" t="s">
        <v>7090</v>
      </c>
    </row>
    <row r="6797" spans="1:12">
      <c r="A6797" s="272" t="s">
        <v>10579</v>
      </c>
      <c r="B6797" s="272" t="s">
        <v>13962</v>
      </c>
      <c r="C6797" s="272" t="s">
        <v>14109</v>
      </c>
      <c r="D6797" s="272" t="s">
        <v>14110</v>
      </c>
      <c r="E6797" s="273" t="s">
        <v>7087</v>
      </c>
      <c r="F6797" s="272" t="s">
        <v>7087</v>
      </c>
      <c r="G6797" s="272">
        <v>100241</v>
      </c>
      <c r="H6797" s="272" t="s">
        <v>14167</v>
      </c>
      <c r="I6797" s="272" t="s">
        <v>14162</v>
      </c>
      <c r="J6797" s="272" t="s">
        <v>7644</v>
      </c>
      <c r="K6797" s="273">
        <v>6.29</v>
      </c>
      <c r="L6797" s="272" t="s">
        <v>7090</v>
      </c>
    </row>
    <row r="6798" spans="1:12">
      <c r="A6798" s="272" t="s">
        <v>10579</v>
      </c>
      <c r="B6798" s="272" t="s">
        <v>13962</v>
      </c>
      <c r="C6798" s="272" t="s">
        <v>14109</v>
      </c>
      <c r="D6798" s="272" t="s">
        <v>14110</v>
      </c>
      <c r="E6798" s="273" t="s">
        <v>7087</v>
      </c>
      <c r="F6798" s="272" t="s">
        <v>7087</v>
      </c>
      <c r="G6798" s="272">
        <v>100242</v>
      </c>
      <c r="H6798" s="272" t="s">
        <v>14168</v>
      </c>
      <c r="I6798" s="272" t="s">
        <v>14162</v>
      </c>
      <c r="J6798" s="272" t="s">
        <v>7644</v>
      </c>
      <c r="K6798" s="273">
        <v>18.61</v>
      </c>
      <c r="L6798" s="272" t="s">
        <v>7090</v>
      </c>
    </row>
    <row r="6799" spans="1:12">
      <c r="A6799" s="272" t="s">
        <v>10579</v>
      </c>
      <c r="B6799" s="272" t="s">
        <v>13962</v>
      </c>
      <c r="C6799" s="272" t="s">
        <v>14109</v>
      </c>
      <c r="D6799" s="272" t="s">
        <v>14110</v>
      </c>
      <c r="E6799" s="273" t="s">
        <v>7087</v>
      </c>
      <c r="F6799" s="272" t="s">
        <v>7087</v>
      </c>
      <c r="G6799" s="272">
        <v>100243</v>
      </c>
      <c r="H6799" s="272" t="s">
        <v>14169</v>
      </c>
      <c r="I6799" s="272" t="s">
        <v>14162</v>
      </c>
      <c r="J6799" s="272" t="s">
        <v>7644</v>
      </c>
      <c r="K6799" s="273">
        <v>3.02</v>
      </c>
      <c r="L6799" s="272" t="s">
        <v>7090</v>
      </c>
    </row>
    <row r="6800" spans="1:12">
      <c r="A6800" s="272" t="s">
        <v>10579</v>
      </c>
      <c r="B6800" s="272" t="s">
        <v>13962</v>
      </c>
      <c r="C6800" s="272" t="s">
        <v>14109</v>
      </c>
      <c r="D6800" s="272" t="s">
        <v>14110</v>
      </c>
      <c r="E6800" s="273" t="s">
        <v>7087</v>
      </c>
      <c r="F6800" s="272" t="s">
        <v>7087</v>
      </c>
      <c r="G6800" s="272">
        <v>100244</v>
      </c>
      <c r="H6800" s="272" t="s">
        <v>14170</v>
      </c>
      <c r="I6800" s="272" t="s">
        <v>14162</v>
      </c>
      <c r="J6800" s="272" t="s">
        <v>7644</v>
      </c>
      <c r="K6800" s="273">
        <v>3.77</v>
      </c>
      <c r="L6800" s="272" t="s">
        <v>7090</v>
      </c>
    </row>
    <row r="6801" spans="1:12">
      <c r="A6801" s="272" t="s">
        <v>10579</v>
      </c>
      <c r="B6801" s="272" t="s">
        <v>13962</v>
      </c>
      <c r="C6801" s="272" t="s">
        <v>14109</v>
      </c>
      <c r="D6801" s="272" t="s">
        <v>14110</v>
      </c>
      <c r="E6801" s="273" t="s">
        <v>7087</v>
      </c>
      <c r="F6801" s="272" t="s">
        <v>7087</v>
      </c>
      <c r="G6801" s="272">
        <v>100245</v>
      </c>
      <c r="H6801" s="272" t="s">
        <v>14171</v>
      </c>
      <c r="I6801" s="272" t="s">
        <v>14162</v>
      </c>
      <c r="J6801" s="272" t="s">
        <v>7644</v>
      </c>
      <c r="K6801" s="273">
        <v>7.55</v>
      </c>
      <c r="L6801" s="272" t="s">
        <v>7090</v>
      </c>
    </row>
    <row r="6802" spans="1:12">
      <c r="A6802" s="272" t="s">
        <v>10579</v>
      </c>
      <c r="B6802" s="272" t="s">
        <v>13962</v>
      </c>
      <c r="C6802" s="272" t="s">
        <v>14109</v>
      </c>
      <c r="D6802" s="272" t="s">
        <v>14110</v>
      </c>
      <c r="E6802" s="273" t="s">
        <v>7087</v>
      </c>
      <c r="F6802" s="272" t="s">
        <v>7087</v>
      </c>
      <c r="G6802" s="272">
        <v>100246</v>
      </c>
      <c r="H6802" s="272" t="s">
        <v>14172</v>
      </c>
      <c r="I6802" s="272" t="s">
        <v>14162</v>
      </c>
      <c r="J6802" s="272" t="s">
        <v>7644</v>
      </c>
      <c r="K6802" s="273">
        <v>2.5099999999999998</v>
      </c>
      <c r="L6802" s="272" t="s">
        <v>7090</v>
      </c>
    </row>
    <row r="6803" spans="1:12">
      <c r="A6803" s="272" t="s">
        <v>10579</v>
      </c>
      <c r="B6803" s="272" t="s">
        <v>13962</v>
      </c>
      <c r="C6803" s="272" t="s">
        <v>14109</v>
      </c>
      <c r="D6803" s="272" t="s">
        <v>14110</v>
      </c>
      <c r="E6803" s="273" t="s">
        <v>7087</v>
      </c>
      <c r="F6803" s="272" t="s">
        <v>7087</v>
      </c>
      <c r="G6803" s="272">
        <v>100247</v>
      </c>
      <c r="H6803" s="272" t="s">
        <v>14173</v>
      </c>
      <c r="I6803" s="272" t="s">
        <v>14162</v>
      </c>
      <c r="J6803" s="272" t="s">
        <v>7644</v>
      </c>
      <c r="K6803" s="273">
        <v>3.14</v>
      </c>
      <c r="L6803" s="272" t="s">
        <v>7090</v>
      </c>
    </row>
    <row r="6804" spans="1:12">
      <c r="A6804" s="272" t="s">
        <v>10579</v>
      </c>
      <c r="B6804" s="272" t="s">
        <v>13962</v>
      </c>
      <c r="C6804" s="272" t="s">
        <v>14109</v>
      </c>
      <c r="D6804" s="272" t="s">
        <v>14110</v>
      </c>
      <c r="E6804" s="273" t="s">
        <v>7087</v>
      </c>
      <c r="F6804" s="272" t="s">
        <v>7087</v>
      </c>
      <c r="G6804" s="272">
        <v>100248</v>
      </c>
      <c r="H6804" s="272" t="s">
        <v>14174</v>
      </c>
      <c r="I6804" s="272" t="s">
        <v>14162</v>
      </c>
      <c r="J6804" s="272" t="s">
        <v>7644</v>
      </c>
      <c r="K6804" s="273">
        <v>12.4</v>
      </c>
      <c r="L6804" s="272" t="s">
        <v>7090</v>
      </c>
    </row>
    <row r="6805" spans="1:12">
      <c r="A6805" s="272" t="s">
        <v>10579</v>
      </c>
      <c r="B6805" s="272" t="s">
        <v>13962</v>
      </c>
      <c r="C6805" s="272" t="s">
        <v>14109</v>
      </c>
      <c r="D6805" s="272" t="s">
        <v>14110</v>
      </c>
      <c r="E6805" s="273" t="s">
        <v>7087</v>
      </c>
      <c r="F6805" s="272" t="s">
        <v>7087</v>
      </c>
      <c r="G6805" s="272">
        <v>100249</v>
      </c>
      <c r="H6805" s="272" t="s">
        <v>14175</v>
      </c>
      <c r="I6805" s="272" t="s">
        <v>14162</v>
      </c>
      <c r="J6805" s="272" t="s">
        <v>7644</v>
      </c>
      <c r="K6805" s="273">
        <v>2.5099999999999998</v>
      </c>
      <c r="L6805" s="272" t="s">
        <v>7090</v>
      </c>
    </row>
    <row r="6806" spans="1:12">
      <c r="A6806" s="272" t="s">
        <v>10579</v>
      </c>
      <c r="B6806" s="272" t="s">
        <v>13962</v>
      </c>
      <c r="C6806" s="272" t="s">
        <v>14109</v>
      </c>
      <c r="D6806" s="272" t="s">
        <v>14110</v>
      </c>
      <c r="E6806" s="273" t="s">
        <v>7087</v>
      </c>
      <c r="F6806" s="272" t="s">
        <v>7087</v>
      </c>
      <c r="G6806" s="272">
        <v>100250</v>
      </c>
      <c r="H6806" s="272" t="s">
        <v>14176</v>
      </c>
      <c r="I6806" s="272" t="s">
        <v>14162</v>
      </c>
      <c r="J6806" s="272" t="s">
        <v>7644</v>
      </c>
      <c r="K6806" s="273">
        <v>4.1900000000000004</v>
      </c>
      <c r="L6806" s="272" t="s">
        <v>7090</v>
      </c>
    </row>
    <row r="6807" spans="1:12">
      <c r="A6807" s="272" t="s">
        <v>10579</v>
      </c>
      <c r="B6807" s="272" t="s">
        <v>13962</v>
      </c>
      <c r="C6807" s="272" t="s">
        <v>14109</v>
      </c>
      <c r="D6807" s="272" t="s">
        <v>14110</v>
      </c>
      <c r="E6807" s="273" t="s">
        <v>7087</v>
      </c>
      <c r="F6807" s="272" t="s">
        <v>7087</v>
      </c>
      <c r="G6807" s="272">
        <v>100251</v>
      </c>
      <c r="H6807" s="272" t="s">
        <v>14177</v>
      </c>
      <c r="I6807" s="272" t="s">
        <v>14162</v>
      </c>
      <c r="J6807" s="272" t="s">
        <v>7644</v>
      </c>
      <c r="K6807" s="273">
        <v>12.4</v>
      </c>
      <c r="L6807" s="272" t="s">
        <v>7090</v>
      </c>
    </row>
    <row r="6808" spans="1:12">
      <c r="A6808" s="272" t="s">
        <v>10579</v>
      </c>
      <c r="B6808" s="272" t="s">
        <v>13962</v>
      </c>
      <c r="C6808" s="272" t="s">
        <v>14109</v>
      </c>
      <c r="D6808" s="272" t="s">
        <v>14110</v>
      </c>
      <c r="E6808" s="273" t="s">
        <v>7087</v>
      </c>
      <c r="F6808" s="272" t="s">
        <v>7087</v>
      </c>
      <c r="G6808" s="272">
        <v>100252</v>
      </c>
      <c r="H6808" s="272" t="s">
        <v>14178</v>
      </c>
      <c r="I6808" s="272" t="s">
        <v>14162</v>
      </c>
      <c r="J6808" s="272" t="s">
        <v>7644</v>
      </c>
      <c r="K6808" s="273">
        <v>18.61</v>
      </c>
      <c r="L6808" s="272" t="s">
        <v>7090</v>
      </c>
    </row>
    <row r="6809" spans="1:12">
      <c r="A6809" s="272" t="s">
        <v>10579</v>
      </c>
      <c r="B6809" s="272" t="s">
        <v>13962</v>
      </c>
      <c r="C6809" s="272" t="s">
        <v>14109</v>
      </c>
      <c r="D6809" s="272" t="s">
        <v>14110</v>
      </c>
      <c r="E6809" s="273" t="s">
        <v>7087</v>
      </c>
      <c r="F6809" s="272" t="s">
        <v>7087</v>
      </c>
      <c r="G6809" s="272">
        <v>100253</v>
      </c>
      <c r="H6809" s="272" t="s">
        <v>14179</v>
      </c>
      <c r="I6809" s="272" t="s">
        <v>14162</v>
      </c>
      <c r="J6809" s="272" t="s">
        <v>7644</v>
      </c>
      <c r="K6809" s="273">
        <v>24.81</v>
      </c>
      <c r="L6809" s="272" t="s">
        <v>7090</v>
      </c>
    </row>
    <row r="6810" spans="1:12">
      <c r="A6810" s="272" t="s">
        <v>10579</v>
      </c>
      <c r="B6810" s="272" t="s">
        <v>13962</v>
      </c>
      <c r="C6810" s="272" t="s">
        <v>14109</v>
      </c>
      <c r="D6810" s="272" t="s">
        <v>14110</v>
      </c>
      <c r="E6810" s="273" t="s">
        <v>7087</v>
      </c>
      <c r="F6810" s="272" t="s">
        <v>7087</v>
      </c>
      <c r="G6810" s="272">
        <v>100254</v>
      </c>
      <c r="H6810" s="272" t="s">
        <v>14180</v>
      </c>
      <c r="I6810" s="272" t="s">
        <v>14162</v>
      </c>
      <c r="J6810" s="272" t="s">
        <v>7644</v>
      </c>
      <c r="K6810" s="273">
        <v>37.22</v>
      </c>
      <c r="L6810" s="272" t="s">
        <v>7090</v>
      </c>
    </row>
    <row r="6811" spans="1:12">
      <c r="A6811" s="272" t="s">
        <v>10579</v>
      </c>
      <c r="B6811" s="272" t="s">
        <v>13962</v>
      </c>
      <c r="C6811" s="272" t="s">
        <v>14109</v>
      </c>
      <c r="D6811" s="272" t="s">
        <v>14110</v>
      </c>
      <c r="E6811" s="273" t="s">
        <v>7087</v>
      </c>
      <c r="F6811" s="272" t="s">
        <v>7087</v>
      </c>
      <c r="G6811" s="272">
        <v>100255</v>
      </c>
      <c r="H6811" s="272" t="s">
        <v>14181</v>
      </c>
      <c r="I6811" s="272" t="s">
        <v>14162</v>
      </c>
      <c r="J6811" s="272" t="s">
        <v>7644</v>
      </c>
      <c r="K6811" s="273">
        <v>12.59</v>
      </c>
      <c r="L6811" s="272" t="s">
        <v>7090</v>
      </c>
    </row>
    <row r="6812" spans="1:12">
      <c r="A6812" s="272" t="s">
        <v>10579</v>
      </c>
      <c r="B6812" s="272" t="s">
        <v>13962</v>
      </c>
      <c r="C6812" s="272" t="s">
        <v>14109</v>
      </c>
      <c r="D6812" s="272" t="s">
        <v>14110</v>
      </c>
      <c r="E6812" s="273" t="s">
        <v>7087</v>
      </c>
      <c r="F6812" s="272" t="s">
        <v>7087</v>
      </c>
      <c r="G6812" s="272">
        <v>100256</v>
      </c>
      <c r="H6812" s="272" t="s">
        <v>14182</v>
      </c>
      <c r="I6812" s="272" t="s">
        <v>14162</v>
      </c>
      <c r="J6812" s="272" t="s">
        <v>7644</v>
      </c>
      <c r="K6812" s="273">
        <v>8.39</v>
      </c>
      <c r="L6812" s="272" t="s">
        <v>7090</v>
      </c>
    </row>
    <row r="6813" spans="1:12">
      <c r="A6813" s="272" t="s">
        <v>10579</v>
      </c>
      <c r="B6813" s="272" t="s">
        <v>13962</v>
      </c>
      <c r="C6813" s="272" t="s">
        <v>14109</v>
      </c>
      <c r="D6813" s="272" t="s">
        <v>14110</v>
      </c>
      <c r="E6813" s="273" t="s">
        <v>7087</v>
      </c>
      <c r="F6813" s="272" t="s">
        <v>7087</v>
      </c>
      <c r="G6813" s="272">
        <v>100257</v>
      </c>
      <c r="H6813" s="272" t="s">
        <v>14183</v>
      </c>
      <c r="I6813" s="272" t="s">
        <v>14162</v>
      </c>
      <c r="J6813" s="272" t="s">
        <v>7644</v>
      </c>
      <c r="K6813" s="273">
        <v>5.03</v>
      </c>
      <c r="L6813" s="272" t="s">
        <v>7090</v>
      </c>
    </row>
    <row r="6814" spans="1:12">
      <c r="A6814" s="272" t="s">
        <v>10579</v>
      </c>
      <c r="B6814" s="272" t="s">
        <v>13962</v>
      </c>
      <c r="C6814" s="272" t="s">
        <v>14109</v>
      </c>
      <c r="D6814" s="272" t="s">
        <v>14110</v>
      </c>
      <c r="E6814" s="273" t="s">
        <v>7087</v>
      </c>
      <c r="F6814" s="272" t="s">
        <v>7087</v>
      </c>
      <c r="G6814" s="272">
        <v>100258</v>
      </c>
      <c r="H6814" s="272" t="s">
        <v>14184</v>
      </c>
      <c r="I6814" s="272" t="s">
        <v>14162</v>
      </c>
      <c r="J6814" s="272" t="s">
        <v>7644</v>
      </c>
      <c r="K6814" s="273">
        <v>12.59</v>
      </c>
      <c r="L6814" s="272" t="s">
        <v>7090</v>
      </c>
    </row>
    <row r="6815" spans="1:12">
      <c r="A6815" s="272" t="s">
        <v>10579</v>
      </c>
      <c r="B6815" s="272" t="s">
        <v>13962</v>
      </c>
      <c r="C6815" s="272" t="s">
        <v>14109</v>
      </c>
      <c r="D6815" s="272" t="s">
        <v>14110</v>
      </c>
      <c r="E6815" s="273" t="s">
        <v>7087</v>
      </c>
      <c r="F6815" s="272" t="s">
        <v>7087</v>
      </c>
      <c r="G6815" s="272">
        <v>100259</v>
      </c>
      <c r="H6815" s="272" t="s">
        <v>14185</v>
      </c>
      <c r="I6815" s="272" t="s">
        <v>14162</v>
      </c>
      <c r="J6815" s="272" t="s">
        <v>7644</v>
      </c>
      <c r="K6815" s="273">
        <v>24.81</v>
      </c>
      <c r="L6815" s="272" t="s">
        <v>7090</v>
      </c>
    </row>
    <row r="6816" spans="1:12">
      <c r="A6816" s="272" t="s">
        <v>10579</v>
      </c>
      <c r="B6816" s="272" t="s">
        <v>13962</v>
      </c>
      <c r="C6816" s="272" t="s">
        <v>14109</v>
      </c>
      <c r="D6816" s="272" t="s">
        <v>14110</v>
      </c>
      <c r="E6816" s="273" t="s">
        <v>7087</v>
      </c>
      <c r="F6816" s="272" t="s">
        <v>7087</v>
      </c>
      <c r="G6816" s="272">
        <v>100260</v>
      </c>
      <c r="H6816" s="272" t="s">
        <v>14186</v>
      </c>
      <c r="I6816" s="272" t="s">
        <v>14115</v>
      </c>
      <c r="J6816" s="272" t="s">
        <v>7644</v>
      </c>
      <c r="K6816" s="273">
        <v>8.17</v>
      </c>
      <c r="L6816" s="272" t="s">
        <v>7090</v>
      </c>
    </row>
    <row r="6817" spans="1:12">
      <c r="A6817" s="272" t="s">
        <v>10579</v>
      </c>
      <c r="B6817" s="272" t="s">
        <v>13962</v>
      </c>
      <c r="C6817" s="272" t="s">
        <v>14109</v>
      </c>
      <c r="D6817" s="272" t="s">
        <v>14110</v>
      </c>
      <c r="E6817" s="273" t="s">
        <v>7087</v>
      </c>
      <c r="F6817" s="272" t="s">
        <v>7087</v>
      </c>
      <c r="G6817" s="272">
        <v>100261</v>
      </c>
      <c r="H6817" s="272" t="s">
        <v>14187</v>
      </c>
      <c r="I6817" s="272" t="s">
        <v>14115</v>
      </c>
      <c r="J6817" s="272" t="s">
        <v>7644</v>
      </c>
      <c r="K6817" s="273">
        <v>5.14</v>
      </c>
      <c r="L6817" s="272" t="s">
        <v>7090</v>
      </c>
    </row>
    <row r="6818" spans="1:12">
      <c r="A6818" s="272" t="s">
        <v>10579</v>
      </c>
      <c r="B6818" s="272" t="s">
        <v>13962</v>
      </c>
      <c r="C6818" s="272" t="s">
        <v>14109</v>
      </c>
      <c r="D6818" s="272" t="s">
        <v>14110</v>
      </c>
      <c r="E6818" s="273" t="s">
        <v>7087</v>
      </c>
      <c r="F6818" s="272" t="s">
        <v>7087</v>
      </c>
      <c r="G6818" s="272">
        <v>100262</v>
      </c>
      <c r="H6818" s="272" t="s">
        <v>14188</v>
      </c>
      <c r="I6818" s="272" t="s">
        <v>14115</v>
      </c>
      <c r="J6818" s="272" t="s">
        <v>7644</v>
      </c>
      <c r="K6818" s="273">
        <v>3.18</v>
      </c>
      <c r="L6818" s="272" t="s">
        <v>7090</v>
      </c>
    </row>
    <row r="6819" spans="1:12">
      <c r="A6819" s="272" t="s">
        <v>10579</v>
      </c>
      <c r="B6819" s="272" t="s">
        <v>13962</v>
      </c>
      <c r="C6819" s="272" t="s">
        <v>14109</v>
      </c>
      <c r="D6819" s="272" t="s">
        <v>14110</v>
      </c>
      <c r="E6819" s="273" t="s">
        <v>7087</v>
      </c>
      <c r="F6819" s="272" t="s">
        <v>7087</v>
      </c>
      <c r="G6819" s="272">
        <v>100263</v>
      </c>
      <c r="H6819" s="272" t="s">
        <v>14189</v>
      </c>
      <c r="I6819" s="272" t="s">
        <v>14115</v>
      </c>
      <c r="J6819" s="272" t="s">
        <v>7644</v>
      </c>
      <c r="K6819" s="273">
        <v>2.04</v>
      </c>
      <c r="L6819" s="272" t="s">
        <v>7090</v>
      </c>
    </row>
    <row r="6820" spans="1:12">
      <c r="A6820" s="272" t="s">
        <v>10579</v>
      </c>
      <c r="B6820" s="272" t="s">
        <v>13962</v>
      </c>
      <c r="C6820" s="272" t="s">
        <v>14109</v>
      </c>
      <c r="D6820" s="272" t="s">
        <v>14110</v>
      </c>
      <c r="E6820" s="273" t="s">
        <v>7087</v>
      </c>
      <c r="F6820" s="272" t="s">
        <v>7087</v>
      </c>
      <c r="G6820" s="272">
        <v>100264</v>
      </c>
      <c r="H6820" s="272" t="s">
        <v>14190</v>
      </c>
      <c r="I6820" s="272" t="s">
        <v>14143</v>
      </c>
      <c r="J6820" s="272" t="s">
        <v>7644</v>
      </c>
      <c r="K6820" s="273">
        <v>37.159999999999997</v>
      </c>
      <c r="L6820" s="272" t="s">
        <v>7090</v>
      </c>
    </row>
    <row r="6821" spans="1:12">
      <c r="A6821" s="272" t="s">
        <v>10579</v>
      </c>
      <c r="B6821" s="272" t="s">
        <v>13962</v>
      </c>
      <c r="C6821" s="272" t="s">
        <v>14109</v>
      </c>
      <c r="D6821" s="272" t="s">
        <v>14110</v>
      </c>
      <c r="E6821" s="273" t="s">
        <v>7087</v>
      </c>
      <c r="F6821" s="272" t="s">
        <v>7087</v>
      </c>
      <c r="G6821" s="272">
        <v>100265</v>
      </c>
      <c r="H6821" s="272" t="s">
        <v>14191</v>
      </c>
      <c r="I6821" s="272" t="s">
        <v>38</v>
      </c>
      <c r="J6821" s="272" t="s">
        <v>7644</v>
      </c>
      <c r="K6821" s="273">
        <v>0.78</v>
      </c>
      <c r="L6821" s="272" t="s">
        <v>7090</v>
      </c>
    </row>
    <row r="6822" spans="1:12">
      <c r="A6822" s="272" t="s">
        <v>10579</v>
      </c>
      <c r="B6822" s="272" t="s">
        <v>13962</v>
      </c>
      <c r="C6822" s="272" t="s">
        <v>14109</v>
      </c>
      <c r="D6822" s="272" t="s">
        <v>14110</v>
      </c>
      <c r="E6822" s="273" t="s">
        <v>7087</v>
      </c>
      <c r="F6822" s="272" t="s">
        <v>7087</v>
      </c>
      <c r="G6822" s="272">
        <v>100266</v>
      </c>
      <c r="H6822" s="272" t="s">
        <v>14192</v>
      </c>
      <c r="I6822" s="272" t="s">
        <v>14130</v>
      </c>
      <c r="J6822" s="272" t="s">
        <v>7644</v>
      </c>
      <c r="K6822" s="273">
        <v>78.98</v>
      </c>
      <c r="L6822" s="272" t="s">
        <v>7090</v>
      </c>
    </row>
    <row r="6823" spans="1:12">
      <c r="A6823" s="272" t="s">
        <v>10579</v>
      </c>
      <c r="B6823" s="272" t="s">
        <v>13962</v>
      </c>
      <c r="C6823" s="272" t="s">
        <v>14109</v>
      </c>
      <c r="D6823" s="272" t="s">
        <v>14110</v>
      </c>
      <c r="E6823" s="273" t="s">
        <v>7087</v>
      </c>
      <c r="F6823" s="272" t="s">
        <v>7087</v>
      </c>
      <c r="G6823" s="272">
        <v>100267</v>
      </c>
      <c r="H6823" s="272" t="s">
        <v>14193</v>
      </c>
      <c r="I6823" s="272" t="s">
        <v>17</v>
      </c>
      <c r="J6823" s="272" t="s">
        <v>7644</v>
      </c>
      <c r="K6823" s="273">
        <v>1.56</v>
      </c>
      <c r="L6823" s="272" t="s">
        <v>7090</v>
      </c>
    </row>
    <row r="6824" spans="1:12">
      <c r="A6824" s="272" t="s">
        <v>10579</v>
      </c>
      <c r="B6824" s="272" t="s">
        <v>13962</v>
      </c>
      <c r="C6824" s="272" t="s">
        <v>14109</v>
      </c>
      <c r="D6824" s="272" t="s">
        <v>14110</v>
      </c>
      <c r="E6824" s="273" t="s">
        <v>7087</v>
      </c>
      <c r="F6824" s="272" t="s">
        <v>7087</v>
      </c>
      <c r="G6824" s="272">
        <v>100268</v>
      </c>
      <c r="H6824" s="272" t="s">
        <v>14194</v>
      </c>
      <c r="I6824" s="272" t="s">
        <v>14130</v>
      </c>
      <c r="J6824" s="272" t="s">
        <v>7644</v>
      </c>
      <c r="K6824" s="273">
        <v>78.98</v>
      </c>
      <c r="L6824" s="272" t="s">
        <v>7090</v>
      </c>
    </row>
    <row r="6825" spans="1:12">
      <c r="A6825" s="272" t="s">
        <v>10579</v>
      </c>
      <c r="B6825" s="272" t="s">
        <v>13962</v>
      </c>
      <c r="C6825" s="272" t="s">
        <v>14109</v>
      </c>
      <c r="D6825" s="272" t="s">
        <v>14110</v>
      </c>
      <c r="E6825" s="273" t="s">
        <v>7087</v>
      </c>
      <c r="F6825" s="272" t="s">
        <v>7087</v>
      </c>
      <c r="G6825" s="272">
        <v>100269</v>
      </c>
      <c r="H6825" s="272" t="s">
        <v>14195</v>
      </c>
      <c r="I6825" s="272" t="s">
        <v>17</v>
      </c>
      <c r="J6825" s="272" t="s">
        <v>7644</v>
      </c>
      <c r="K6825" s="273">
        <v>1.56</v>
      </c>
      <c r="L6825" s="272" t="s">
        <v>7090</v>
      </c>
    </row>
    <row r="6826" spans="1:12">
      <c r="A6826" s="272" t="s">
        <v>10579</v>
      </c>
      <c r="B6826" s="272" t="s">
        <v>13962</v>
      </c>
      <c r="C6826" s="272" t="s">
        <v>14109</v>
      </c>
      <c r="D6826" s="272" t="s">
        <v>14110</v>
      </c>
      <c r="E6826" s="273" t="s">
        <v>7087</v>
      </c>
      <c r="F6826" s="272" t="s">
        <v>7087</v>
      </c>
      <c r="G6826" s="272">
        <v>100270</v>
      </c>
      <c r="H6826" s="272" t="s">
        <v>14196</v>
      </c>
      <c r="I6826" s="272" t="s">
        <v>14130</v>
      </c>
      <c r="J6826" s="272" t="s">
        <v>7644</v>
      </c>
      <c r="K6826" s="273">
        <v>59.2</v>
      </c>
      <c r="L6826" s="272" t="s">
        <v>7090</v>
      </c>
    </row>
    <row r="6827" spans="1:12">
      <c r="A6827" s="272" t="s">
        <v>10579</v>
      </c>
      <c r="B6827" s="272" t="s">
        <v>13962</v>
      </c>
      <c r="C6827" s="272" t="s">
        <v>14109</v>
      </c>
      <c r="D6827" s="272" t="s">
        <v>14110</v>
      </c>
      <c r="E6827" s="273" t="s">
        <v>7087</v>
      </c>
      <c r="F6827" s="272" t="s">
        <v>7087</v>
      </c>
      <c r="G6827" s="272">
        <v>100271</v>
      </c>
      <c r="H6827" s="272" t="s">
        <v>14197</v>
      </c>
      <c r="I6827" s="272" t="s">
        <v>14143</v>
      </c>
      <c r="J6827" s="272" t="s">
        <v>7644</v>
      </c>
      <c r="K6827" s="273">
        <v>59.23</v>
      </c>
      <c r="L6827" s="272" t="s">
        <v>7090</v>
      </c>
    </row>
    <row r="6828" spans="1:12">
      <c r="A6828" s="272" t="s">
        <v>10579</v>
      </c>
      <c r="B6828" s="272" t="s">
        <v>13962</v>
      </c>
      <c r="C6828" s="272" t="s">
        <v>14109</v>
      </c>
      <c r="D6828" s="272" t="s">
        <v>14110</v>
      </c>
      <c r="E6828" s="273" t="s">
        <v>7087</v>
      </c>
      <c r="F6828" s="272" t="s">
        <v>7087</v>
      </c>
      <c r="G6828" s="272">
        <v>100272</v>
      </c>
      <c r="H6828" s="272" t="s">
        <v>14198</v>
      </c>
      <c r="I6828" s="272" t="s">
        <v>38</v>
      </c>
      <c r="J6828" s="272" t="s">
        <v>7644</v>
      </c>
      <c r="K6828" s="273">
        <v>1.17</v>
      </c>
      <c r="L6828" s="272" t="s">
        <v>7090</v>
      </c>
    </row>
    <row r="6829" spans="1:12">
      <c r="A6829" s="272" t="s">
        <v>10579</v>
      </c>
      <c r="B6829" s="272" t="s">
        <v>13962</v>
      </c>
      <c r="C6829" s="272" t="s">
        <v>14109</v>
      </c>
      <c r="D6829" s="272" t="s">
        <v>14110</v>
      </c>
      <c r="E6829" s="273" t="s">
        <v>7087</v>
      </c>
      <c r="F6829" s="272" t="s">
        <v>7087</v>
      </c>
      <c r="G6829" s="272">
        <v>100273</v>
      </c>
      <c r="H6829" s="272" t="s">
        <v>14199</v>
      </c>
      <c r="I6829" s="272" t="s">
        <v>14115</v>
      </c>
      <c r="J6829" s="272" t="s">
        <v>7644</v>
      </c>
      <c r="K6829" s="273">
        <v>3.09</v>
      </c>
      <c r="L6829" s="272" t="s">
        <v>7090</v>
      </c>
    </row>
    <row r="6830" spans="1:12">
      <c r="A6830" s="272" t="s">
        <v>10579</v>
      </c>
      <c r="B6830" s="272" t="s">
        <v>13962</v>
      </c>
      <c r="C6830" s="272" t="s">
        <v>14109</v>
      </c>
      <c r="D6830" s="272" t="s">
        <v>14110</v>
      </c>
      <c r="E6830" s="273" t="s">
        <v>7087</v>
      </c>
      <c r="F6830" s="272" t="s">
        <v>7087</v>
      </c>
      <c r="G6830" s="272">
        <v>100274</v>
      </c>
      <c r="H6830" s="272" t="s">
        <v>14200</v>
      </c>
      <c r="I6830" s="272" t="s">
        <v>14143</v>
      </c>
      <c r="J6830" s="272" t="s">
        <v>7644</v>
      </c>
      <c r="K6830" s="273">
        <v>26.34</v>
      </c>
      <c r="L6830" s="272" t="s">
        <v>7090</v>
      </c>
    </row>
    <row r="6831" spans="1:12">
      <c r="A6831" s="272" t="s">
        <v>10579</v>
      </c>
      <c r="B6831" s="272" t="s">
        <v>13962</v>
      </c>
      <c r="C6831" s="272" t="s">
        <v>14109</v>
      </c>
      <c r="D6831" s="272" t="s">
        <v>14110</v>
      </c>
      <c r="E6831" s="273" t="s">
        <v>7087</v>
      </c>
      <c r="F6831" s="272" t="s">
        <v>7087</v>
      </c>
      <c r="G6831" s="272">
        <v>100275</v>
      </c>
      <c r="H6831" s="272" t="s">
        <v>14201</v>
      </c>
      <c r="I6831" s="272" t="s">
        <v>14143</v>
      </c>
      <c r="J6831" s="272" t="s">
        <v>7644</v>
      </c>
      <c r="K6831" s="273">
        <v>17.03</v>
      </c>
      <c r="L6831" s="272" t="s">
        <v>7090</v>
      </c>
    </row>
    <row r="6832" spans="1:12">
      <c r="A6832" s="272" t="s">
        <v>10579</v>
      </c>
      <c r="B6832" s="272" t="s">
        <v>13962</v>
      </c>
      <c r="C6832" s="272" t="s">
        <v>14109</v>
      </c>
      <c r="D6832" s="272" t="s">
        <v>14110</v>
      </c>
      <c r="E6832" s="273" t="s">
        <v>7087</v>
      </c>
      <c r="F6832" s="272" t="s">
        <v>7087</v>
      </c>
      <c r="G6832" s="272">
        <v>100276</v>
      </c>
      <c r="H6832" s="272" t="s">
        <v>14202</v>
      </c>
      <c r="I6832" s="272" t="s">
        <v>14143</v>
      </c>
      <c r="J6832" s="272" t="s">
        <v>7644</v>
      </c>
      <c r="K6832" s="273">
        <v>31.07</v>
      </c>
      <c r="L6832" s="272" t="s">
        <v>7090</v>
      </c>
    </row>
    <row r="6833" spans="1:12">
      <c r="A6833" s="272" t="s">
        <v>10579</v>
      </c>
      <c r="B6833" s="272" t="s">
        <v>13962</v>
      </c>
      <c r="C6833" s="272" t="s">
        <v>14109</v>
      </c>
      <c r="D6833" s="272" t="s">
        <v>14110</v>
      </c>
      <c r="E6833" s="273" t="s">
        <v>7087</v>
      </c>
      <c r="F6833" s="272" t="s">
        <v>7087</v>
      </c>
      <c r="G6833" s="272">
        <v>100277</v>
      </c>
      <c r="H6833" s="272" t="s">
        <v>14203</v>
      </c>
      <c r="I6833" s="272" t="s">
        <v>14143</v>
      </c>
      <c r="J6833" s="272" t="s">
        <v>7089</v>
      </c>
      <c r="K6833" s="273">
        <v>1.84</v>
      </c>
      <c r="L6833" s="272" t="s">
        <v>7090</v>
      </c>
    </row>
    <row r="6834" spans="1:12">
      <c r="A6834" s="272" t="s">
        <v>10579</v>
      </c>
      <c r="B6834" s="272" t="s">
        <v>13962</v>
      </c>
      <c r="C6834" s="272" t="s">
        <v>14109</v>
      </c>
      <c r="D6834" s="272" t="s">
        <v>14110</v>
      </c>
      <c r="E6834" s="273" t="s">
        <v>7087</v>
      </c>
      <c r="F6834" s="272" t="s">
        <v>7087</v>
      </c>
      <c r="G6834" s="272">
        <v>100278</v>
      </c>
      <c r="H6834" s="272" t="s">
        <v>14204</v>
      </c>
      <c r="I6834" s="272" t="s">
        <v>14130</v>
      </c>
      <c r="J6834" s="272" t="s">
        <v>7644</v>
      </c>
      <c r="K6834" s="273">
        <v>37.78</v>
      </c>
      <c r="L6834" s="272" t="s">
        <v>7090</v>
      </c>
    </row>
    <row r="6835" spans="1:12">
      <c r="A6835" s="272" t="s">
        <v>10579</v>
      </c>
      <c r="B6835" s="272" t="s">
        <v>13962</v>
      </c>
      <c r="C6835" s="272" t="s">
        <v>14109</v>
      </c>
      <c r="D6835" s="272" t="s">
        <v>14110</v>
      </c>
      <c r="E6835" s="273" t="s">
        <v>7087</v>
      </c>
      <c r="F6835" s="272" t="s">
        <v>7087</v>
      </c>
      <c r="G6835" s="272">
        <v>100279</v>
      </c>
      <c r="H6835" s="272" t="s">
        <v>14205</v>
      </c>
      <c r="I6835" s="272" t="s">
        <v>17</v>
      </c>
      <c r="J6835" s="272" t="s">
        <v>7644</v>
      </c>
      <c r="K6835" s="273">
        <v>0.73</v>
      </c>
      <c r="L6835" s="272" t="s">
        <v>7090</v>
      </c>
    </row>
    <row r="6836" spans="1:12">
      <c r="A6836" s="272" t="s">
        <v>10579</v>
      </c>
      <c r="B6836" s="272" t="s">
        <v>13962</v>
      </c>
      <c r="C6836" s="272" t="s">
        <v>14109</v>
      </c>
      <c r="D6836" s="272" t="s">
        <v>14110</v>
      </c>
      <c r="E6836" s="273" t="s">
        <v>7087</v>
      </c>
      <c r="F6836" s="272" t="s">
        <v>7087</v>
      </c>
      <c r="G6836" s="272">
        <v>100280</v>
      </c>
      <c r="H6836" s="272" t="s">
        <v>14206</v>
      </c>
      <c r="I6836" s="272" t="s">
        <v>14130</v>
      </c>
      <c r="J6836" s="272" t="s">
        <v>7644</v>
      </c>
      <c r="K6836" s="273">
        <v>17.350000000000001</v>
      </c>
      <c r="L6836" s="272" t="s">
        <v>7090</v>
      </c>
    </row>
    <row r="6837" spans="1:12">
      <c r="A6837" s="272" t="s">
        <v>10579</v>
      </c>
      <c r="B6837" s="272" t="s">
        <v>13962</v>
      </c>
      <c r="C6837" s="272" t="s">
        <v>14109</v>
      </c>
      <c r="D6837" s="272" t="s">
        <v>14110</v>
      </c>
      <c r="E6837" s="273" t="s">
        <v>7087</v>
      </c>
      <c r="F6837" s="272" t="s">
        <v>7087</v>
      </c>
      <c r="G6837" s="272">
        <v>100281</v>
      </c>
      <c r="H6837" s="272" t="s">
        <v>14207</v>
      </c>
      <c r="I6837" s="272" t="s">
        <v>14130</v>
      </c>
      <c r="J6837" s="272" t="s">
        <v>7089</v>
      </c>
      <c r="K6837" s="273">
        <v>3.54</v>
      </c>
      <c r="L6837" s="272" t="s">
        <v>7090</v>
      </c>
    </row>
    <row r="6838" spans="1:12">
      <c r="A6838" s="272" t="s">
        <v>10579</v>
      </c>
      <c r="B6838" s="272" t="s">
        <v>13962</v>
      </c>
      <c r="C6838" s="272" t="s">
        <v>14109</v>
      </c>
      <c r="D6838" s="272" t="s">
        <v>14110</v>
      </c>
      <c r="E6838" s="273" t="s">
        <v>7087</v>
      </c>
      <c r="F6838" s="272" t="s">
        <v>7087</v>
      </c>
      <c r="G6838" s="272">
        <v>100282</v>
      </c>
      <c r="H6838" s="272" t="s">
        <v>14208</v>
      </c>
      <c r="I6838" s="272" t="s">
        <v>14143</v>
      </c>
      <c r="J6838" s="272" t="s">
        <v>7644</v>
      </c>
      <c r="K6838" s="273">
        <v>147.97</v>
      </c>
      <c r="L6838" s="272" t="s">
        <v>7090</v>
      </c>
    </row>
    <row r="6839" spans="1:12">
      <c r="A6839" s="272" t="s">
        <v>10579</v>
      </c>
      <c r="B6839" s="272" t="s">
        <v>13962</v>
      </c>
      <c r="C6839" s="272" t="s">
        <v>14109</v>
      </c>
      <c r="D6839" s="272" t="s">
        <v>14110</v>
      </c>
      <c r="E6839" s="273" t="s">
        <v>7087</v>
      </c>
      <c r="F6839" s="272" t="s">
        <v>7087</v>
      </c>
      <c r="G6839" s="272">
        <v>100283</v>
      </c>
      <c r="H6839" s="272" t="s">
        <v>14209</v>
      </c>
      <c r="I6839" s="272" t="s">
        <v>14143</v>
      </c>
      <c r="J6839" s="272" t="s">
        <v>7644</v>
      </c>
      <c r="K6839" s="273">
        <v>23.9</v>
      </c>
      <c r="L6839" s="272" t="s">
        <v>7090</v>
      </c>
    </row>
    <row r="6840" spans="1:12">
      <c r="A6840" s="272" t="s">
        <v>10579</v>
      </c>
      <c r="B6840" s="272" t="s">
        <v>13962</v>
      </c>
      <c r="C6840" s="272" t="s">
        <v>14109</v>
      </c>
      <c r="D6840" s="272" t="s">
        <v>14110</v>
      </c>
      <c r="E6840" s="273" t="s">
        <v>7087</v>
      </c>
      <c r="F6840" s="272" t="s">
        <v>7087</v>
      </c>
      <c r="G6840" s="272">
        <v>100284</v>
      </c>
      <c r="H6840" s="272" t="s">
        <v>14210</v>
      </c>
      <c r="I6840" s="272" t="s">
        <v>14143</v>
      </c>
      <c r="J6840" s="272" t="s">
        <v>7089</v>
      </c>
      <c r="K6840" s="273">
        <v>10.34</v>
      </c>
      <c r="L6840" s="272" t="s">
        <v>7090</v>
      </c>
    </row>
    <row r="6841" spans="1:12">
      <c r="A6841" s="272" t="s">
        <v>10579</v>
      </c>
      <c r="B6841" s="272" t="s">
        <v>13962</v>
      </c>
      <c r="C6841" s="272" t="s">
        <v>14109</v>
      </c>
      <c r="D6841" s="272" t="s">
        <v>14110</v>
      </c>
      <c r="E6841" s="273" t="s">
        <v>7087</v>
      </c>
      <c r="F6841" s="272" t="s">
        <v>7087</v>
      </c>
      <c r="G6841" s="272">
        <v>100285</v>
      </c>
      <c r="H6841" s="272" t="s">
        <v>14211</v>
      </c>
      <c r="I6841" s="272" t="s">
        <v>14162</v>
      </c>
      <c r="J6841" s="272" t="s">
        <v>7644</v>
      </c>
      <c r="K6841" s="273">
        <v>39.75</v>
      </c>
      <c r="L6841" s="272" t="s">
        <v>7090</v>
      </c>
    </row>
    <row r="6842" spans="1:12">
      <c r="A6842" s="272" t="s">
        <v>10579</v>
      </c>
      <c r="B6842" s="272" t="s">
        <v>13962</v>
      </c>
      <c r="C6842" s="272" t="s">
        <v>14109</v>
      </c>
      <c r="D6842" s="272" t="s">
        <v>14110</v>
      </c>
      <c r="E6842" s="273" t="s">
        <v>7087</v>
      </c>
      <c r="F6842" s="272" t="s">
        <v>7087</v>
      </c>
      <c r="G6842" s="272">
        <v>100286</v>
      </c>
      <c r="H6842" s="272" t="s">
        <v>14212</v>
      </c>
      <c r="I6842" s="272" t="s">
        <v>14162</v>
      </c>
      <c r="J6842" s="272" t="s">
        <v>7644</v>
      </c>
      <c r="K6842" s="273">
        <v>12.95</v>
      </c>
      <c r="L6842" s="272" t="s">
        <v>7090</v>
      </c>
    </row>
    <row r="6843" spans="1:12">
      <c r="A6843" s="272" t="s">
        <v>10579</v>
      </c>
      <c r="B6843" s="272" t="s">
        <v>13962</v>
      </c>
      <c r="C6843" s="272" t="s">
        <v>14109</v>
      </c>
      <c r="D6843" s="272" t="s">
        <v>14110</v>
      </c>
      <c r="E6843" s="273" t="s">
        <v>7087</v>
      </c>
      <c r="F6843" s="272" t="s">
        <v>7087</v>
      </c>
      <c r="G6843" s="272">
        <v>100287</v>
      </c>
      <c r="H6843" s="272" t="s">
        <v>14213</v>
      </c>
      <c r="I6843" s="272" t="s">
        <v>14162</v>
      </c>
      <c r="J6843" s="272" t="s">
        <v>7644</v>
      </c>
      <c r="K6843" s="273">
        <v>12.4</v>
      </c>
      <c r="L6843" s="272" t="s">
        <v>7090</v>
      </c>
    </row>
    <row r="6844" spans="1:12">
      <c r="A6844" s="272" t="s">
        <v>10579</v>
      </c>
      <c r="B6844" s="272" t="s">
        <v>13962</v>
      </c>
      <c r="C6844" s="272" t="s">
        <v>14214</v>
      </c>
      <c r="D6844" s="272" t="s">
        <v>14215</v>
      </c>
      <c r="E6844" s="273" t="s">
        <v>7087</v>
      </c>
      <c r="F6844" s="272" t="s">
        <v>7087</v>
      </c>
      <c r="G6844" s="272">
        <v>99802</v>
      </c>
      <c r="H6844" s="272" t="s">
        <v>14216</v>
      </c>
      <c r="I6844" s="272" t="s">
        <v>38</v>
      </c>
      <c r="J6844" s="272" t="s">
        <v>7644</v>
      </c>
      <c r="K6844" s="273">
        <v>0.5</v>
      </c>
      <c r="L6844" s="272" t="s">
        <v>7090</v>
      </c>
    </row>
    <row r="6845" spans="1:12">
      <c r="A6845" s="272" t="s">
        <v>10579</v>
      </c>
      <c r="B6845" s="272" t="s">
        <v>13962</v>
      </c>
      <c r="C6845" s="272" t="s">
        <v>14214</v>
      </c>
      <c r="D6845" s="272" t="s">
        <v>14215</v>
      </c>
      <c r="E6845" s="273" t="s">
        <v>7087</v>
      </c>
      <c r="F6845" s="272" t="s">
        <v>7087</v>
      </c>
      <c r="G6845" s="272">
        <v>99803</v>
      </c>
      <c r="H6845" s="272" t="s">
        <v>14217</v>
      </c>
      <c r="I6845" s="272" t="s">
        <v>38</v>
      </c>
      <c r="J6845" s="272" t="s">
        <v>7644</v>
      </c>
      <c r="K6845" s="273">
        <v>1.96</v>
      </c>
      <c r="L6845" s="272" t="s">
        <v>7090</v>
      </c>
    </row>
    <row r="6846" spans="1:12">
      <c r="A6846" s="272" t="s">
        <v>10579</v>
      </c>
      <c r="B6846" s="272" t="s">
        <v>13962</v>
      </c>
      <c r="C6846" s="272" t="s">
        <v>14214</v>
      </c>
      <c r="D6846" s="272" t="s">
        <v>14215</v>
      </c>
      <c r="E6846" s="273" t="s">
        <v>7087</v>
      </c>
      <c r="F6846" s="272" t="s">
        <v>7087</v>
      </c>
      <c r="G6846" s="272">
        <v>99804</v>
      </c>
      <c r="H6846" s="272" t="s">
        <v>14218</v>
      </c>
      <c r="I6846" s="272" t="s">
        <v>38</v>
      </c>
      <c r="J6846" s="272" t="s">
        <v>7147</v>
      </c>
      <c r="K6846" s="273">
        <v>5.0999999999999996</v>
      </c>
      <c r="L6846" s="272" t="s">
        <v>7090</v>
      </c>
    </row>
    <row r="6847" spans="1:12">
      <c r="A6847" s="272" t="s">
        <v>10579</v>
      </c>
      <c r="B6847" s="272" t="s">
        <v>13962</v>
      </c>
      <c r="C6847" s="272" t="s">
        <v>14214</v>
      </c>
      <c r="D6847" s="272" t="s">
        <v>14215</v>
      </c>
      <c r="E6847" s="273" t="s">
        <v>7087</v>
      </c>
      <c r="F6847" s="272" t="s">
        <v>7087</v>
      </c>
      <c r="G6847" s="272">
        <v>99805</v>
      </c>
      <c r="H6847" s="272" t="s">
        <v>14219</v>
      </c>
      <c r="I6847" s="272" t="s">
        <v>38</v>
      </c>
      <c r="J6847" s="272" t="s">
        <v>7147</v>
      </c>
      <c r="K6847" s="273">
        <v>10.75</v>
      </c>
      <c r="L6847" s="272" t="s">
        <v>7090</v>
      </c>
    </row>
    <row r="6848" spans="1:12">
      <c r="A6848" s="272" t="s">
        <v>10579</v>
      </c>
      <c r="B6848" s="272" t="s">
        <v>13962</v>
      </c>
      <c r="C6848" s="272" t="s">
        <v>14214</v>
      </c>
      <c r="D6848" s="272" t="s">
        <v>14215</v>
      </c>
      <c r="E6848" s="273" t="s">
        <v>7087</v>
      </c>
      <c r="F6848" s="272" t="s">
        <v>7087</v>
      </c>
      <c r="G6848" s="272">
        <v>99806</v>
      </c>
      <c r="H6848" s="272" t="s">
        <v>14220</v>
      </c>
      <c r="I6848" s="272" t="s">
        <v>38</v>
      </c>
      <c r="J6848" s="272" t="s">
        <v>7644</v>
      </c>
      <c r="K6848" s="273">
        <v>0.81</v>
      </c>
      <c r="L6848" s="272" t="s">
        <v>7090</v>
      </c>
    </row>
    <row r="6849" spans="1:12">
      <c r="A6849" s="272" t="s">
        <v>10579</v>
      </c>
      <c r="B6849" s="272" t="s">
        <v>13962</v>
      </c>
      <c r="C6849" s="272" t="s">
        <v>14214</v>
      </c>
      <c r="D6849" s="272" t="s">
        <v>14215</v>
      </c>
      <c r="E6849" s="273" t="s">
        <v>7087</v>
      </c>
      <c r="F6849" s="272" t="s">
        <v>7087</v>
      </c>
      <c r="G6849" s="272">
        <v>99807</v>
      </c>
      <c r="H6849" s="272" t="s">
        <v>14221</v>
      </c>
      <c r="I6849" s="272" t="s">
        <v>38</v>
      </c>
      <c r="J6849" s="272" t="s">
        <v>7147</v>
      </c>
      <c r="K6849" s="273">
        <v>1.56</v>
      </c>
      <c r="L6849" s="272" t="s">
        <v>7090</v>
      </c>
    </row>
    <row r="6850" spans="1:12">
      <c r="A6850" s="272" t="s">
        <v>10579</v>
      </c>
      <c r="B6850" s="272" t="s">
        <v>13962</v>
      </c>
      <c r="C6850" s="272" t="s">
        <v>14214</v>
      </c>
      <c r="D6850" s="272" t="s">
        <v>14215</v>
      </c>
      <c r="E6850" s="273" t="s">
        <v>7087</v>
      </c>
      <c r="F6850" s="272" t="s">
        <v>7087</v>
      </c>
      <c r="G6850" s="272">
        <v>99808</v>
      </c>
      <c r="H6850" s="272" t="s">
        <v>14222</v>
      </c>
      <c r="I6850" s="272" t="s">
        <v>38</v>
      </c>
      <c r="J6850" s="272" t="s">
        <v>7147</v>
      </c>
      <c r="K6850" s="273">
        <v>3.86</v>
      </c>
      <c r="L6850" s="272" t="s">
        <v>7090</v>
      </c>
    </row>
    <row r="6851" spans="1:12">
      <c r="A6851" s="272" t="s">
        <v>10579</v>
      </c>
      <c r="B6851" s="272" t="s">
        <v>13962</v>
      </c>
      <c r="C6851" s="272" t="s">
        <v>14214</v>
      </c>
      <c r="D6851" s="272" t="s">
        <v>14215</v>
      </c>
      <c r="E6851" s="273" t="s">
        <v>7087</v>
      </c>
      <c r="F6851" s="272" t="s">
        <v>7087</v>
      </c>
      <c r="G6851" s="272">
        <v>99809</v>
      </c>
      <c r="H6851" s="272" t="s">
        <v>14223</v>
      </c>
      <c r="I6851" s="272" t="s">
        <v>38</v>
      </c>
      <c r="J6851" s="272" t="s">
        <v>7644</v>
      </c>
      <c r="K6851" s="273">
        <v>5.59</v>
      </c>
      <c r="L6851" s="272" t="s">
        <v>7090</v>
      </c>
    </row>
    <row r="6852" spans="1:12">
      <c r="A6852" s="272" t="s">
        <v>10579</v>
      </c>
      <c r="B6852" s="272" t="s">
        <v>13962</v>
      </c>
      <c r="C6852" s="272" t="s">
        <v>14214</v>
      </c>
      <c r="D6852" s="272" t="s">
        <v>14215</v>
      </c>
      <c r="E6852" s="273" t="s">
        <v>7087</v>
      </c>
      <c r="F6852" s="272" t="s">
        <v>7087</v>
      </c>
      <c r="G6852" s="272">
        <v>99810</v>
      </c>
      <c r="H6852" s="272" t="s">
        <v>14224</v>
      </c>
      <c r="I6852" s="272" t="s">
        <v>38</v>
      </c>
      <c r="J6852" s="272" t="s">
        <v>7147</v>
      </c>
      <c r="K6852" s="273">
        <v>6.97</v>
      </c>
      <c r="L6852" s="272" t="s">
        <v>7090</v>
      </c>
    </row>
    <row r="6853" spans="1:12">
      <c r="A6853" s="272" t="s">
        <v>10579</v>
      </c>
      <c r="B6853" s="272" t="s">
        <v>13962</v>
      </c>
      <c r="C6853" s="272" t="s">
        <v>14214</v>
      </c>
      <c r="D6853" s="272" t="s">
        <v>14215</v>
      </c>
      <c r="E6853" s="273" t="s">
        <v>7087</v>
      </c>
      <c r="F6853" s="272" t="s">
        <v>7087</v>
      </c>
      <c r="G6853" s="272">
        <v>99811</v>
      </c>
      <c r="H6853" s="272" t="s">
        <v>14225</v>
      </c>
      <c r="I6853" s="272" t="s">
        <v>38</v>
      </c>
      <c r="J6853" s="272" t="s">
        <v>7644</v>
      </c>
      <c r="K6853" s="273">
        <v>3.34</v>
      </c>
      <c r="L6853" s="272" t="s">
        <v>7090</v>
      </c>
    </row>
    <row r="6854" spans="1:12">
      <c r="A6854" s="272" t="s">
        <v>10579</v>
      </c>
      <c r="B6854" s="272" t="s">
        <v>13962</v>
      </c>
      <c r="C6854" s="272" t="s">
        <v>14214</v>
      </c>
      <c r="D6854" s="272" t="s">
        <v>14215</v>
      </c>
      <c r="E6854" s="273" t="s">
        <v>7087</v>
      </c>
      <c r="F6854" s="272" t="s">
        <v>7087</v>
      </c>
      <c r="G6854" s="272">
        <v>99812</v>
      </c>
      <c r="H6854" s="272" t="s">
        <v>14226</v>
      </c>
      <c r="I6854" s="272" t="s">
        <v>38</v>
      </c>
      <c r="J6854" s="272" t="s">
        <v>7644</v>
      </c>
      <c r="K6854" s="273">
        <v>1.07</v>
      </c>
      <c r="L6854" s="272" t="s">
        <v>7090</v>
      </c>
    </row>
    <row r="6855" spans="1:12">
      <c r="A6855" s="272" t="s">
        <v>10579</v>
      </c>
      <c r="B6855" s="272" t="s">
        <v>13962</v>
      </c>
      <c r="C6855" s="272" t="s">
        <v>14214</v>
      </c>
      <c r="D6855" s="272" t="s">
        <v>14215</v>
      </c>
      <c r="E6855" s="273" t="s">
        <v>7087</v>
      </c>
      <c r="F6855" s="272" t="s">
        <v>7087</v>
      </c>
      <c r="G6855" s="272">
        <v>99813</v>
      </c>
      <c r="H6855" s="272" t="s">
        <v>14227</v>
      </c>
      <c r="I6855" s="272" t="s">
        <v>38</v>
      </c>
      <c r="J6855" s="272" t="s">
        <v>7147</v>
      </c>
      <c r="K6855" s="273">
        <v>0.93</v>
      </c>
      <c r="L6855" s="272" t="s">
        <v>7090</v>
      </c>
    </row>
    <row r="6856" spans="1:12">
      <c r="A6856" s="272" t="s">
        <v>10579</v>
      </c>
      <c r="B6856" s="272" t="s">
        <v>13962</v>
      </c>
      <c r="C6856" s="272" t="s">
        <v>14214</v>
      </c>
      <c r="D6856" s="272" t="s">
        <v>14215</v>
      </c>
      <c r="E6856" s="273" t="s">
        <v>7087</v>
      </c>
      <c r="F6856" s="272" t="s">
        <v>7087</v>
      </c>
      <c r="G6856" s="272">
        <v>99814</v>
      </c>
      <c r="H6856" s="272" t="s">
        <v>14228</v>
      </c>
      <c r="I6856" s="272" t="s">
        <v>38</v>
      </c>
      <c r="J6856" s="272" t="s">
        <v>7147</v>
      </c>
      <c r="K6856" s="273">
        <v>1.83</v>
      </c>
      <c r="L6856" s="272" t="s">
        <v>7090</v>
      </c>
    </row>
    <row r="6857" spans="1:12">
      <c r="A6857" s="272" t="s">
        <v>10579</v>
      </c>
      <c r="B6857" s="272" t="s">
        <v>13962</v>
      </c>
      <c r="C6857" s="272" t="s">
        <v>14214</v>
      </c>
      <c r="D6857" s="272" t="s">
        <v>14215</v>
      </c>
      <c r="E6857" s="273" t="s">
        <v>7087</v>
      </c>
      <c r="F6857" s="272" t="s">
        <v>7087</v>
      </c>
      <c r="G6857" s="272">
        <v>99815</v>
      </c>
      <c r="H6857" s="272" t="s">
        <v>14229</v>
      </c>
      <c r="I6857" s="272" t="s">
        <v>17</v>
      </c>
      <c r="J6857" s="272" t="s">
        <v>7147</v>
      </c>
      <c r="K6857" s="273">
        <v>8.76</v>
      </c>
      <c r="L6857" s="272" t="s">
        <v>7090</v>
      </c>
    </row>
    <row r="6858" spans="1:12">
      <c r="A6858" s="272" t="s">
        <v>10579</v>
      </c>
      <c r="B6858" s="272" t="s">
        <v>13962</v>
      </c>
      <c r="C6858" s="272" t="s">
        <v>14214</v>
      </c>
      <c r="D6858" s="272" t="s">
        <v>14215</v>
      </c>
      <c r="E6858" s="273" t="s">
        <v>7087</v>
      </c>
      <c r="F6858" s="272" t="s">
        <v>7087</v>
      </c>
      <c r="G6858" s="272">
        <v>99816</v>
      </c>
      <c r="H6858" s="272" t="s">
        <v>14230</v>
      </c>
      <c r="I6858" s="272" t="s">
        <v>17</v>
      </c>
      <c r="J6858" s="272" t="s">
        <v>7147</v>
      </c>
      <c r="K6858" s="273">
        <v>9.27</v>
      </c>
      <c r="L6858" s="272" t="s">
        <v>7090</v>
      </c>
    </row>
    <row r="6859" spans="1:12">
      <c r="A6859" s="272" t="s">
        <v>10579</v>
      </c>
      <c r="B6859" s="272" t="s">
        <v>13962</v>
      </c>
      <c r="C6859" s="272" t="s">
        <v>14214</v>
      </c>
      <c r="D6859" s="272" t="s">
        <v>14215</v>
      </c>
      <c r="E6859" s="273" t="s">
        <v>7087</v>
      </c>
      <c r="F6859" s="272" t="s">
        <v>7087</v>
      </c>
      <c r="G6859" s="272">
        <v>99817</v>
      </c>
      <c r="H6859" s="272" t="s">
        <v>14231</v>
      </c>
      <c r="I6859" s="272" t="s">
        <v>17</v>
      </c>
      <c r="J6859" s="272" t="s">
        <v>7147</v>
      </c>
      <c r="K6859" s="273">
        <v>5.74</v>
      </c>
      <c r="L6859" s="272" t="s">
        <v>7090</v>
      </c>
    </row>
    <row r="6860" spans="1:12">
      <c r="A6860" s="272" t="s">
        <v>10579</v>
      </c>
      <c r="B6860" s="272" t="s">
        <v>13962</v>
      </c>
      <c r="C6860" s="272" t="s">
        <v>14214</v>
      </c>
      <c r="D6860" s="272" t="s">
        <v>14215</v>
      </c>
      <c r="E6860" s="273" t="s">
        <v>7087</v>
      </c>
      <c r="F6860" s="272" t="s">
        <v>7087</v>
      </c>
      <c r="G6860" s="272">
        <v>99818</v>
      </c>
      <c r="H6860" s="272" t="s">
        <v>14232</v>
      </c>
      <c r="I6860" s="272" t="s">
        <v>17</v>
      </c>
      <c r="J6860" s="272" t="s">
        <v>7147</v>
      </c>
      <c r="K6860" s="273">
        <v>5.74</v>
      </c>
      <c r="L6860" s="272" t="s">
        <v>7090</v>
      </c>
    </row>
    <row r="6861" spans="1:12">
      <c r="A6861" s="272" t="s">
        <v>10579</v>
      </c>
      <c r="B6861" s="272" t="s">
        <v>13962</v>
      </c>
      <c r="C6861" s="272" t="s">
        <v>14214</v>
      </c>
      <c r="D6861" s="272" t="s">
        <v>14215</v>
      </c>
      <c r="E6861" s="273" t="s">
        <v>7087</v>
      </c>
      <c r="F6861" s="272" t="s">
        <v>7087</v>
      </c>
      <c r="G6861" s="272">
        <v>99819</v>
      </c>
      <c r="H6861" s="272" t="s">
        <v>14233</v>
      </c>
      <c r="I6861" s="272" t="s">
        <v>38</v>
      </c>
      <c r="J6861" s="272" t="s">
        <v>7147</v>
      </c>
      <c r="K6861" s="273">
        <v>15.97</v>
      </c>
      <c r="L6861" s="272" t="s">
        <v>7090</v>
      </c>
    </row>
    <row r="6862" spans="1:12">
      <c r="A6862" s="272" t="s">
        <v>10579</v>
      </c>
      <c r="B6862" s="272" t="s">
        <v>13962</v>
      </c>
      <c r="C6862" s="272" t="s">
        <v>14214</v>
      </c>
      <c r="D6862" s="272" t="s">
        <v>14215</v>
      </c>
      <c r="E6862" s="273" t="s">
        <v>7087</v>
      </c>
      <c r="F6862" s="272" t="s">
        <v>7087</v>
      </c>
      <c r="G6862" s="272">
        <v>99820</v>
      </c>
      <c r="H6862" s="272" t="s">
        <v>14234</v>
      </c>
      <c r="I6862" s="272" t="s">
        <v>38</v>
      </c>
      <c r="J6862" s="272" t="s">
        <v>7147</v>
      </c>
      <c r="K6862" s="273">
        <v>1.97</v>
      </c>
      <c r="L6862" s="272" t="s">
        <v>7090</v>
      </c>
    </row>
    <row r="6863" spans="1:12">
      <c r="A6863" s="272" t="s">
        <v>10579</v>
      </c>
      <c r="B6863" s="272" t="s">
        <v>13962</v>
      </c>
      <c r="C6863" s="272" t="s">
        <v>14214</v>
      </c>
      <c r="D6863" s="272" t="s">
        <v>14215</v>
      </c>
      <c r="E6863" s="273" t="s">
        <v>7087</v>
      </c>
      <c r="F6863" s="272" t="s">
        <v>7087</v>
      </c>
      <c r="G6863" s="272">
        <v>99821</v>
      </c>
      <c r="H6863" s="272" t="s">
        <v>14235</v>
      </c>
      <c r="I6863" s="272" t="s">
        <v>38</v>
      </c>
      <c r="J6863" s="272" t="s">
        <v>7147</v>
      </c>
      <c r="K6863" s="273">
        <v>3.08</v>
      </c>
      <c r="L6863" s="272" t="s">
        <v>7090</v>
      </c>
    </row>
    <row r="6864" spans="1:12">
      <c r="A6864" s="272" t="s">
        <v>10579</v>
      </c>
      <c r="B6864" s="272" t="s">
        <v>13962</v>
      </c>
      <c r="C6864" s="272" t="s">
        <v>14214</v>
      </c>
      <c r="D6864" s="272" t="s">
        <v>14215</v>
      </c>
      <c r="E6864" s="273" t="s">
        <v>7087</v>
      </c>
      <c r="F6864" s="272" t="s">
        <v>7087</v>
      </c>
      <c r="G6864" s="272">
        <v>99822</v>
      </c>
      <c r="H6864" s="272" t="s">
        <v>14236</v>
      </c>
      <c r="I6864" s="272" t="s">
        <v>38</v>
      </c>
      <c r="J6864" s="272" t="s">
        <v>7644</v>
      </c>
      <c r="K6864" s="273">
        <v>0.95</v>
      </c>
      <c r="L6864" s="272" t="s">
        <v>7090</v>
      </c>
    </row>
    <row r="6865" spans="1:12">
      <c r="A6865" s="272" t="s">
        <v>10579</v>
      </c>
      <c r="B6865" s="272" t="s">
        <v>13962</v>
      </c>
      <c r="C6865" s="272" t="s">
        <v>14214</v>
      </c>
      <c r="D6865" s="272" t="s">
        <v>14215</v>
      </c>
      <c r="E6865" s="273" t="s">
        <v>7087</v>
      </c>
      <c r="F6865" s="272" t="s">
        <v>7087</v>
      </c>
      <c r="G6865" s="272">
        <v>99823</v>
      </c>
      <c r="H6865" s="272" t="s">
        <v>14237</v>
      </c>
      <c r="I6865" s="272" t="s">
        <v>38</v>
      </c>
      <c r="J6865" s="272" t="s">
        <v>7147</v>
      </c>
      <c r="K6865" s="273">
        <v>2.2999999999999998</v>
      </c>
      <c r="L6865" s="272" t="s">
        <v>7090</v>
      </c>
    </row>
    <row r="6866" spans="1:12">
      <c r="A6866" s="272" t="s">
        <v>10579</v>
      </c>
      <c r="B6866" s="272" t="s">
        <v>13962</v>
      </c>
      <c r="C6866" s="272" t="s">
        <v>14214</v>
      </c>
      <c r="D6866" s="272" t="s">
        <v>14215</v>
      </c>
      <c r="E6866" s="273" t="s">
        <v>7087</v>
      </c>
      <c r="F6866" s="272" t="s">
        <v>7087</v>
      </c>
      <c r="G6866" s="272">
        <v>99824</v>
      </c>
      <c r="H6866" s="272" t="s">
        <v>14238</v>
      </c>
      <c r="I6866" s="272" t="s">
        <v>38</v>
      </c>
      <c r="J6866" s="272" t="s">
        <v>7147</v>
      </c>
      <c r="K6866" s="273">
        <v>2.48</v>
      </c>
      <c r="L6866" s="272" t="s">
        <v>7090</v>
      </c>
    </row>
    <row r="6867" spans="1:12">
      <c r="A6867" s="272" t="s">
        <v>10579</v>
      </c>
      <c r="B6867" s="272" t="s">
        <v>13962</v>
      </c>
      <c r="C6867" s="272" t="s">
        <v>14214</v>
      </c>
      <c r="D6867" s="272" t="s">
        <v>14215</v>
      </c>
      <c r="E6867" s="273" t="s">
        <v>7087</v>
      </c>
      <c r="F6867" s="272" t="s">
        <v>7087</v>
      </c>
      <c r="G6867" s="272">
        <v>99825</v>
      </c>
      <c r="H6867" s="272" t="s">
        <v>14239</v>
      </c>
      <c r="I6867" s="272" t="s">
        <v>38</v>
      </c>
      <c r="J6867" s="272" t="s">
        <v>7147</v>
      </c>
      <c r="K6867" s="273">
        <v>3.57</v>
      </c>
      <c r="L6867" s="272" t="s">
        <v>7090</v>
      </c>
    </row>
    <row r="6868" spans="1:12">
      <c r="A6868" s="272" t="s">
        <v>10579</v>
      </c>
      <c r="B6868" s="272" t="s">
        <v>13962</v>
      </c>
      <c r="C6868" s="272" t="s">
        <v>14214</v>
      </c>
      <c r="D6868" s="272" t="s">
        <v>14215</v>
      </c>
      <c r="E6868" s="273" t="s">
        <v>7087</v>
      </c>
      <c r="F6868" s="272" t="s">
        <v>7087</v>
      </c>
      <c r="G6868" s="272">
        <v>99826</v>
      </c>
      <c r="H6868" s="272" t="s">
        <v>14240</v>
      </c>
      <c r="I6868" s="272" t="s">
        <v>38</v>
      </c>
      <c r="J6868" s="272" t="s">
        <v>7644</v>
      </c>
      <c r="K6868" s="273">
        <v>1.46</v>
      </c>
      <c r="L6868" s="272" t="s">
        <v>7090</v>
      </c>
    </row>
    <row r="6869" spans="1:12">
      <c r="A6869" s="272" t="s">
        <v>10579</v>
      </c>
      <c r="B6869" s="272" t="s">
        <v>13962</v>
      </c>
      <c r="C6869" s="272" t="s">
        <v>14241</v>
      </c>
      <c r="D6869" s="272" t="s">
        <v>14242</v>
      </c>
      <c r="E6869" s="273" t="s">
        <v>7087</v>
      </c>
      <c r="F6869" s="272" t="s">
        <v>7087</v>
      </c>
      <c r="G6869" s="272">
        <v>97010</v>
      </c>
      <c r="H6869" s="272" t="s">
        <v>14243</v>
      </c>
      <c r="I6869" s="272" t="s">
        <v>261</v>
      </c>
      <c r="J6869" s="272" t="s">
        <v>7147</v>
      </c>
      <c r="K6869" s="273">
        <v>53.58</v>
      </c>
      <c r="L6869" s="272" t="s">
        <v>7090</v>
      </c>
    </row>
    <row r="6870" spans="1:12">
      <c r="A6870" s="272" t="s">
        <v>10579</v>
      </c>
      <c r="B6870" s="272" t="s">
        <v>13962</v>
      </c>
      <c r="C6870" s="272" t="s">
        <v>14241</v>
      </c>
      <c r="D6870" s="272" t="s">
        <v>14242</v>
      </c>
      <c r="E6870" s="273" t="s">
        <v>7087</v>
      </c>
      <c r="F6870" s="272" t="s">
        <v>7087</v>
      </c>
      <c r="G6870" s="272">
        <v>97011</v>
      </c>
      <c r="H6870" s="272" t="s">
        <v>14244</v>
      </c>
      <c r="I6870" s="272" t="s">
        <v>261</v>
      </c>
      <c r="J6870" s="272" t="s">
        <v>7147</v>
      </c>
      <c r="K6870" s="273">
        <v>41.93</v>
      </c>
      <c r="L6870" s="272" t="s">
        <v>7090</v>
      </c>
    </row>
    <row r="6871" spans="1:12">
      <c r="A6871" s="272" t="s">
        <v>10579</v>
      </c>
      <c r="B6871" s="272" t="s">
        <v>13962</v>
      </c>
      <c r="C6871" s="272" t="s">
        <v>14241</v>
      </c>
      <c r="D6871" s="272" t="s">
        <v>14242</v>
      </c>
      <c r="E6871" s="273" t="s">
        <v>7087</v>
      </c>
      <c r="F6871" s="272" t="s">
        <v>7087</v>
      </c>
      <c r="G6871" s="272">
        <v>97012</v>
      </c>
      <c r="H6871" s="272" t="s">
        <v>14245</v>
      </c>
      <c r="I6871" s="272" t="s">
        <v>261</v>
      </c>
      <c r="J6871" s="272" t="s">
        <v>7147</v>
      </c>
      <c r="K6871" s="273">
        <v>36.1</v>
      </c>
      <c r="L6871" s="272" t="s">
        <v>7090</v>
      </c>
    </row>
    <row r="6872" spans="1:12">
      <c r="A6872" s="272" t="s">
        <v>10579</v>
      </c>
      <c r="B6872" s="272" t="s">
        <v>13962</v>
      </c>
      <c r="C6872" s="272" t="s">
        <v>14241</v>
      </c>
      <c r="D6872" s="272" t="s">
        <v>14242</v>
      </c>
      <c r="E6872" s="273" t="s">
        <v>7087</v>
      </c>
      <c r="F6872" s="272" t="s">
        <v>7087</v>
      </c>
      <c r="G6872" s="272">
        <v>97013</v>
      </c>
      <c r="H6872" s="272" t="s">
        <v>14246</v>
      </c>
      <c r="I6872" s="272" t="s">
        <v>261</v>
      </c>
      <c r="J6872" s="272" t="s">
        <v>7147</v>
      </c>
      <c r="K6872" s="273">
        <v>80.010000000000005</v>
      </c>
      <c r="L6872" s="272" t="s">
        <v>7090</v>
      </c>
    </row>
    <row r="6873" spans="1:12">
      <c r="A6873" s="272" t="s">
        <v>10579</v>
      </c>
      <c r="B6873" s="272" t="s">
        <v>13962</v>
      </c>
      <c r="C6873" s="272" t="s">
        <v>14241</v>
      </c>
      <c r="D6873" s="272" t="s">
        <v>14242</v>
      </c>
      <c r="E6873" s="273" t="s">
        <v>7087</v>
      </c>
      <c r="F6873" s="272" t="s">
        <v>7087</v>
      </c>
      <c r="G6873" s="272">
        <v>97014</v>
      </c>
      <c r="H6873" s="272" t="s">
        <v>14247</v>
      </c>
      <c r="I6873" s="272" t="s">
        <v>261</v>
      </c>
      <c r="J6873" s="272" t="s">
        <v>7147</v>
      </c>
      <c r="K6873" s="273">
        <v>59.24</v>
      </c>
      <c r="L6873" s="272" t="s">
        <v>7090</v>
      </c>
    </row>
    <row r="6874" spans="1:12">
      <c r="A6874" s="272" t="s">
        <v>10579</v>
      </c>
      <c r="B6874" s="272" t="s">
        <v>13962</v>
      </c>
      <c r="C6874" s="272" t="s">
        <v>14241</v>
      </c>
      <c r="D6874" s="272" t="s">
        <v>14242</v>
      </c>
      <c r="E6874" s="273" t="s">
        <v>7087</v>
      </c>
      <c r="F6874" s="272" t="s">
        <v>7087</v>
      </c>
      <c r="G6874" s="272">
        <v>97015</v>
      </c>
      <c r="H6874" s="272" t="s">
        <v>14248</v>
      </c>
      <c r="I6874" s="272" t="s">
        <v>261</v>
      </c>
      <c r="J6874" s="272" t="s">
        <v>7147</v>
      </c>
      <c r="K6874" s="273">
        <v>48.89</v>
      </c>
      <c r="L6874" s="272" t="s">
        <v>7090</v>
      </c>
    </row>
    <row r="6875" spans="1:12">
      <c r="A6875" s="272" t="s">
        <v>10579</v>
      </c>
      <c r="B6875" s="272" t="s">
        <v>13962</v>
      </c>
      <c r="C6875" s="272" t="s">
        <v>14241</v>
      </c>
      <c r="D6875" s="272" t="s">
        <v>14242</v>
      </c>
      <c r="E6875" s="273" t="s">
        <v>7087</v>
      </c>
      <c r="F6875" s="272" t="s">
        <v>7087</v>
      </c>
      <c r="G6875" s="272">
        <v>97016</v>
      </c>
      <c r="H6875" s="272" t="s">
        <v>14249</v>
      </c>
      <c r="I6875" s="272" t="s">
        <v>261</v>
      </c>
      <c r="J6875" s="272" t="s">
        <v>7147</v>
      </c>
      <c r="K6875" s="273">
        <v>48.61</v>
      </c>
      <c r="L6875" s="272" t="s">
        <v>7090</v>
      </c>
    </row>
    <row r="6876" spans="1:12">
      <c r="A6876" s="272" t="s">
        <v>10579</v>
      </c>
      <c r="B6876" s="272" t="s">
        <v>13962</v>
      </c>
      <c r="C6876" s="272" t="s">
        <v>14241</v>
      </c>
      <c r="D6876" s="272" t="s">
        <v>14242</v>
      </c>
      <c r="E6876" s="273" t="s">
        <v>7087</v>
      </c>
      <c r="F6876" s="272" t="s">
        <v>7087</v>
      </c>
      <c r="G6876" s="272">
        <v>97017</v>
      </c>
      <c r="H6876" s="272" t="s">
        <v>14250</v>
      </c>
      <c r="I6876" s="272" t="s">
        <v>261</v>
      </c>
      <c r="J6876" s="272" t="s">
        <v>7147</v>
      </c>
      <c r="K6876" s="273">
        <v>36.71</v>
      </c>
      <c r="L6876" s="272" t="s">
        <v>7090</v>
      </c>
    </row>
    <row r="6877" spans="1:12">
      <c r="A6877" s="272" t="s">
        <v>10579</v>
      </c>
      <c r="B6877" s="272" t="s">
        <v>13962</v>
      </c>
      <c r="C6877" s="272" t="s">
        <v>14241</v>
      </c>
      <c r="D6877" s="272" t="s">
        <v>14242</v>
      </c>
      <c r="E6877" s="273" t="s">
        <v>7087</v>
      </c>
      <c r="F6877" s="272" t="s">
        <v>7087</v>
      </c>
      <c r="G6877" s="272">
        <v>97018</v>
      </c>
      <c r="H6877" s="272" t="s">
        <v>14251</v>
      </c>
      <c r="I6877" s="272" t="s">
        <v>261</v>
      </c>
      <c r="J6877" s="272" t="s">
        <v>7147</v>
      </c>
      <c r="K6877" s="273">
        <v>30.81</v>
      </c>
      <c r="L6877" s="272" t="s">
        <v>7090</v>
      </c>
    </row>
    <row r="6878" spans="1:12">
      <c r="A6878" s="272" t="s">
        <v>10579</v>
      </c>
      <c r="B6878" s="272" t="s">
        <v>13962</v>
      </c>
      <c r="C6878" s="272" t="s">
        <v>14241</v>
      </c>
      <c r="D6878" s="272" t="s">
        <v>14242</v>
      </c>
      <c r="E6878" s="273" t="s">
        <v>7087</v>
      </c>
      <c r="F6878" s="272" t="s">
        <v>7087</v>
      </c>
      <c r="G6878" s="272">
        <v>97031</v>
      </c>
      <c r="H6878" s="272" t="s">
        <v>14252</v>
      </c>
      <c r="I6878" s="272" t="s">
        <v>261</v>
      </c>
      <c r="J6878" s="272" t="s">
        <v>7147</v>
      </c>
      <c r="K6878" s="273">
        <v>84.2</v>
      </c>
      <c r="L6878" s="272" t="s">
        <v>7090</v>
      </c>
    </row>
    <row r="6879" spans="1:12">
      <c r="A6879" s="272" t="s">
        <v>10579</v>
      </c>
      <c r="B6879" s="272" t="s">
        <v>13962</v>
      </c>
      <c r="C6879" s="272" t="s">
        <v>14241</v>
      </c>
      <c r="D6879" s="272" t="s">
        <v>14242</v>
      </c>
      <c r="E6879" s="273" t="s">
        <v>7087</v>
      </c>
      <c r="F6879" s="272" t="s">
        <v>7087</v>
      </c>
      <c r="G6879" s="272">
        <v>97032</v>
      </c>
      <c r="H6879" s="272" t="s">
        <v>14253</v>
      </c>
      <c r="I6879" s="272" t="s">
        <v>261</v>
      </c>
      <c r="J6879" s="272" t="s">
        <v>7147</v>
      </c>
      <c r="K6879" s="273">
        <v>51.43</v>
      </c>
      <c r="L6879" s="272" t="s">
        <v>7090</v>
      </c>
    </row>
    <row r="6880" spans="1:12">
      <c r="A6880" s="272" t="s">
        <v>10579</v>
      </c>
      <c r="B6880" s="272" t="s">
        <v>13962</v>
      </c>
      <c r="C6880" s="272" t="s">
        <v>14241</v>
      </c>
      <c r="D6880" s="272" t="s">
        <v>14242</v>
      </c>
      <c r="E6880" s="273" t="s">
        <v>7087</v>
      </c>
      <c r="F6880" s="272" t="s">
        <v>7087</v>
      </c>
      <c r="G6880" s="272">
        <v>97033</v>
      </c>
      <c r="H6880" s="272" t="s">
        <v>14254</v>
      </c>
      <c r="I6880" s="272" t="s">
        <v>261</v>
      </c>
      <c r="J6880" s="272" t="s">
        <v>7147</v>
      </c>
      <c r="K6880" s="273">
        <v>72.709999999999994</v>
      </c>
      <c r="L6880" s="272" t="s">
        <v>7090</v>
      </c>
    </row>
    <row r="6881" spans="1:12">
      <c r="A6881" s="272" t="s">
        <v>10579</v>
      </c>
      <c r="B6881" s="272" t="s">
        <v>13962</v>
      </c>
      <c r="C6881" s="272" t="s">
        <v>14241</v>
      </c>
      <c r="D6881" s="272" t="s">
        <v>14242</v>
      </c>
      <c r="E6881" s="273" t="s">
        <v>7087</v>
      </c>
      <c r="F6881" s="272" t="s">
        <v>7087</v>
      </c>
      <c r="G6881" s="272">
        <v>97034</v>
      </c>
      <c r="H6881" s="272" t="s">
        <v>14255</v>
      </c>
      <c r="I6881" s="272" t="s">
        <v>261</v>
      </c>
      <c r="J6881" s="272" t="s">
        <v>7147</v>
      </c>
      <c r="K6881" s="273">
        <v>47.82</v>
      </c>
      <c r="L6881" s="272" t="s">
        <v>7090</v>
      </c>
    </row>
    <row r="6882" spans="1:12">
      <c r="A6882" s="272" t="s">
        <v>10579</v>
      </c>
      <c r="B6882" s="272" t="s">
        <v>13962</v>
      </c>
      <c r="C6882" s="272" t="s">
        <v>14241</v>
      </c>
      <c r="D6882" s="272" t="s">
        <v>14242</v>
      </c>
      <c r="E6882" s="273" t="s">
        <v>7087</v>
      </c>
      <c r="F6882" s="272" t="s">
        <v>7087</v>
      </c>
      <c r="G6882" s="272">
        <v>97039</v>
      </c>
      <c r="H6882" s="272" t="s">
        <v>14256</v>
      </c>
      <c r="I6882" s="272" t="s">
        <v>38</v>
      </c>
      <c r="J6882" s="272" t="s">
        <v>7147</v>
      </c>
      <c r="K6882" s="273">
        <v>93.53</v>
      </c>
      <c r="L6882" s="272" t="s">
        <v>7090</v>
      </c>
    </row>
    <row r="6883" spans="1:12">
      <c r="A6883" s="272" t="s">
        <v>10579</v>
      </c>
      <c r="B6883" s="272" t="s">
        <v>13962</v>
      </c>
      <c r="C6883" s="272" t="s">
        <v>14241</v>
      </c>
      <c r="D6883" s="272" t="s">
        <v>14242</v>
      </c>
      <c r="E6883" s="273" t="s">
        <v>7087</v>
      </c>
      <c r="F6883" s="272" t="s">
        <v>7087</v>
      </c>
      <c r="G6883" s="272">
        <v>97040</v>
      </c>
      <c r="H6883" s="272" t="s">
        <v>14257</v>
      </c>
      <c r="I6883" s="272" t="s">
        <v>38</v>
      </c>
      <c r="J6883" s="272" t="s">
        <v>7147</v>
      </c>
      <c r="K6883" s="273">
        <v>18.23</v>
      </c>
      <c r="L6883" s="272" t="s">
        <v>7090</v>
      </c>
    </row>
    <row r="6884" spans="1:12">
      <c r="A6884" s="272" t="s">
        <v>10579</v>
      </c>
      <c r="B6884" s="272" t="s">
        <v>13962</v>
      </c>
      <c r="C6884" s="272" t="s">
        <v>14241</v>
      </c>
      <c r="D6884" s="272" t="s">
        <v>14242</v>
      </c>
      <c r="E6884" s="273" t="s">
        <v>7087</v>
      </c>
      <c r="F6884" s="272" t="s">
        <v>7087</v>
      </c>
      <c r="G6884" s="272">
        <v>97041</v>
      </c>
      <c r="H6884" s="272" t="s">
        <v>14258</v>
      </c>
      <c r="I6884" s="272" t="s">
        <v>38</v>
      </c>
      <c r="J6884" s="272" t="s">
        <v>7147</v>
      </c>
      <c r="K6884" s="273">
        <v>178.02</v>
      </c>
      <c r="L6884" s="272" t="s">
        <v>7090</v>
      </c>
    </row>
    <row r="6885" spans="1:12">
      <c r="A6885" s="272" t="s">
        <v>10579</v>
      </c>
      <c r="B6885" s="272" t="s">
        <v>13962</v>
      </c>
      <c r="C6885" s="272" t="s">
        <v>14241</v>
      </c>
      <c r="D6885" s="272" t="s">
        <v>14242</v>
      </c>
      <c r="E6885" s="273" t="s">
        <v>7087</v>
      </c>
      <c r="F6885" s="272" t="s">
        <v>7087</v>
      </c>
      <c r="G6885" s="272">
        <v>97046</v>
      </c>
      <c r="H6885" s="272" t="s">
        <v>14259</v>
      </c>
      <c r="I6885" s="272" t="s">
        <v>38</v>
      </c>
      <c r="J6885" s="272" t="s">
        <v>7089</v>
      </c>
      <c r="K6885" s="273">
        <v>0.32</v>
      </c>
      <c r="L6885" s="272" t="s">
        <v>7090</v>
      </c>
    </row>
    <row r="6886" spans="1:12">
      <c r="A6886" s="272" t="s">
        <v>10579</v>
      </c>
      <c r="B6886" s="272" t="s">
        <v>13962</v>
      </c>
      <c r="C6886" s="272" t="s">
        <v>14241</v>
      </c>
      <c r="D6886" s="272" t="s">
        <v>14242</v>
      </c>
      <c r="E6886" s="273" t="s">
        <v>7087</v>
      </c>
      <c r="F6886" s="272" t="s">
        <v>7087</v>
      </c>
      <c r="G6886" s="272">
        <v>97047</v>
      </c>
      <c r="H6886" s="272" t="s">
        <v>14260</v>
      </c>
      <c r="I6886" s="272" t="s">
        <v>38</v>
      </c>
      <c r="J6886" s="272" t="s">
        <v>7089</v>
      </c>
      <c r="K6886" s="273">
        <v>0.13</v>
      </c>
      <c r="L6886" s="272" t="s">
        <v>7090</v>
      </c>
    </row>
    <row r="6887" spans="1:12">
      <c r="A6887" s="272" t="s">
        <v>10579</v>
      </c>
      <c r="B6887" s="272" t="s">
        <v>13962</v>
      </c>
      <c r="C6887" s="272" t="s">
        <v>14241</v>
      </c>
      <c r="D6887" s="272" t="s">
        <v>14242</v>
      </c>
      <c r="E6887" s="273" t="s">
        <v>7087</v>
      </c>
      <c r="F6887" s="272" t="s">
        <v>7087</v>
      </c>
      <c r="G6887" s="272">
        <v>97048</v>
      </c>
      <c r="H6887" s="272" t="s">
        <v>14261</v>
      </c>
      <c r="I6887" s="272" t="s">
        <v>38</v>
      </c>
      <c r="J6887" s="272" t="s">
        <v>7089</v>
      </c>
      <c r="K6887" s="273">
        <v>0.09</v>
      </c>
      <c r="L6887" s="272" t="s">
        <v>7090</v>
      </c>
    </row>
    <row r="6888" spans="1:12">
      <c r="A6888" s="272" t="s">
        <v>10579</v>
      </c>
      <c r="B6888" s="272" t="s">
        <v>13962</v>
      </c>
      <c r="C6888" s="272" t="s">
        <v>14241</v>
      </c>
      <c r="D6888" s="272" t="s">
        <v>14242</v>
      </c>
      <c r="E6888" s="273" t="s">
        <v>7087</v>
      </c>
      <c r="F6888" s="272" t="s">
        <v>7087</v>
      </c>
      <c r="G6888" s="272">
        <v>97054</v>
      </c>
      <c r="H6888" s="272" t="s">
        <v>14262</v>
      </c>
      <c r="I6888" s="272" t="s">
        <v>17</v>
      </c>
      <c r="J6888" s="272" t="s">
        <v>7089</v>
      </c>
      <c r="K6888" s="273">
        <v>27.61</v>
      </c>
      <c r="L6888" s="272" t="s">
        <v>7090</v>
      </c>
    </row>
    <row r="6889" spans="1:12">
      <c r="A6889" s="272" t="s">
        <v>10579</v>
      </c>
      <c r="B6889" s="272" t="s">
        <v>13962</v>
      </c>
      <c r="C6889" s="272" t="s">
        <v>14241</v>
      </c>
      <c r="D6889" s="272" t="s">
        <v>14242</v>
      </c>
      <c r="E6889" s="273" t="s">
        <v>7087</v>
      </c>
      <c r="F6889" s="272" t="s">
        <v>7087</v>
      </c>
      <c r="G6889" s="272">
        <v>97062</v>
      </c>
      <c r="H6889" s="272" t="s">
        <v>14263</v>
      </c>
      <c r="I6889" s="272" t="s">
        <v>38</v>
      </c>
      <c r="J6889" s="272" t="s">
        <v>7147</v>
      </c>
      <c r="K6889" s="273">
        <v>7.07</v>
      </c>
      <c r="L6889" s="272" t="s">
        <v>7090</v>
      </c>
    </row>
    <row r="6890" spans="1:12">
      <c r="A6890" s="272" t="s">
        <v>10579</v>
      </c>
      <c r="B6890" s="272" t="s">
        <v>13962</v>
      </c>
      <c r="C6890" s="272" t="s">
        <v>14241</v>
      </c>
      <c r="D6890" s="272" t="s">
        <v>14242</v>
      </c>
      <c r="E6890" s="273" t="s">
        <v>7087</v>
      </c>
      <c r="F6890" s="272" t="s">
        <v>7087</v>
      </c>
      <c r="G6890" s="272">
        <v>97063</v>
      </c>
      <c r="H6890" s="272" t="s">
        <v>14264</v>
      </c>
      <c r="I6890" s="272" t="s">
        <v>38</v>
      </c>
      <c r="J6890" s="272" t="s">
        <v>7147</v>
      </c>
      <c r="K6890" s="273">
        <v>82.37</v>
      </c>
      <c r="L6890" s="272" t="s">
        <v>7090</v>
      </c>
    </row>
    <row r="6891" spans="1:12">
      <c r="A6891" s="272" t="s">
        <v>10579</v>
      </c>
      <c r="B6891" s="272" t="s">
        <v>13962</v>
      </c>
      <c r="C6891" s="272" t="s">
        <v>14241</v>
      </c>
      <c r="D6891" s="272" t="s">
        <v>14242</v>
      </c>
      <c r="E6891" s="273" t="s">
        <v>7087</v>
      </c>
      <c r="F6891" s="272" t="s">
        <v>7087</v>
      </c>
      <c r="G6891" s="272">
        <v>97064</v>
      </c>
      <c r="H6891" s="272" t="s">
        <v>14265</v>
      </c>
      <c r="I6891" s="272" t="s">
        <v>261</v>
      </c>
      <c r="J6891" s="272" t="s">
        <v>7147</v>
      </c>
      <c r="K6891" s="273">
        <v>182.79</v>
      </c>
      <c r="L6891" s="272" t="s">
        <v>7090</v>
      </c>
    </row>
    <row r="6892" spans="1:12">
      <c r="A6892" s="272" t="s">
        <v>10579</v>
      </c>
      <c r="B6892" s="272" t="s">
        <v>13962</v>
      </c>
      <c r="C6892" s="272" t="s">
        <v>14241</v>
      </c>
      <c r="D6892" s="272" t="s">
        <v>14242</v>
      </c>
      <c r="E6892" s="273" t="s">
        <v>7087</v>
      </c>
      <c r="F6892" s="272" t="s">
        <v>7087</v>
      </c>
      <c r="G6892" s="272">
        <v>97065</v>
      </c>
      <c r="H6892" s="272" t="s">
        <v>14266</v>
      </c>
      <c r="I6892" s="272" t="s">
        <v>145</v>
      </c>
      <c r="J6892" s="272" t="s">
        <v>7147</v>
      </c>
      <c r="K6892" s="273">
        <v>103.64</v>
      </c>
      <c r="L6892" s="272" t="s">
        <v>7090</v>
      </c>
    </row>
    <row r="6893" spans="1:12">
      <c r="A6893" s="272" t="s">
        <v>10579</v>
      </c>
      <c r="B6893" s="272" t="s">
        <v>13962</v>
      </c>
      <c r="C6893" s="272" t="s">
        <v>14241</v>
      </c>
      <c r="D6893" s="272" t="s">
        <v>14242</v>
      </c>
      <c r="E6893" s="273" t="s">
        <v>7087</v>
      </c>
      <c r="F6893" s="272" t="s">
        <v>7087</v>
      </c>
      <c r="G6893" s="272">
        <v>97066</v>
      </c>
      <c r="H6893" s="272" t="s">
        <v>14267</v>
      </c>
      <c r="I6893" s="272" t="s">
        <v>38</v>
      </c>
      <c r="J6893" s="272" t="s">
        <v>7089</v>
      </c>
      <c r="K6893" s="273">
        <v>349.6</v>
      </c>
      <c r="L6893" s="272" t="s">
        <v>7090</v>
      </c>
    </row>
    <row r="6894" spans="1:12">
      <c r="A6894" s="272" t="s">
        <v>10579</v>
      </c>
      <c r="B6894" s="272" t="s">
        <v>13962</v>
      </c>
      <c r="C6894" s="272" t="s">
        <v>14241</v>
      </c>
      <c r="D6894" s="272" t="s">
        <v>14242</v>
      </c>
      <c r="E6894" s="273" t="s">
        <v>7087</v>
      </c>
      <c r="F6894" s="272" t="s">
        <v>7087</v>
      </c>
      <c r="G6894" s="272">
        <v>97067</v>
      </c>
      <c r="H6894" s="272" t="s">
        <v>14268</v>
      </c>
      <c r="I6894" s="272" t="s">
        <v>261</v>
      </c>
      <c r="J6894" s="272" t="s">
        <v>7147</v>
      </c>
      <c r="K6894" s="273">
        <v>655.07000000000005</v>
      </c>
      <c r="L6894" s="272" t="s">
        <v>7090</v>
      </c>
    </row>
    <row r="6895" spans="1:12">
      <c r="A6895" s="272" t="s">
        <v>10579</v>
      </c>
      <c r="B6895" s="272" t="s">
        <v>13962</v>
      </c>
      <c r="C6895" s="272" t="s">
        <v>14241</v>
      </c>
      <c r="D6895" s="272" t="s">
        <v>14242</v>
      </c>
      <c r="E6895" s="273" t="s">
        <v>7087</v>
      </c>
      <c r="F6895" s="272" t="s">
        <v>7087</v>
      </c>
      <c r="G6895" s="272">
        <v>105103</v>
      </c>
      <c r="H6895" s="272" t="s">
        <v>14269</v>
      </c>
      <c r="I6895" s="272" t="s">
        <v>261</v>
      </c>
      <c r="J6895" s="272" t="s">
        <v>7147</v>
      </c>
      <c r="K6895" s="273">
        <v>70.8</v>
      </c>
      <c r="L6895" s="272" t="s">
        <v>7090</v>
      </c>
    </row>
    <row r="6896" spans="1:12">
      <c r="A6896" s="272" t="s">
        <v>10579</v>
      </c>
      <c r="B6896" s="272" t="s">
        <v>13962</v>
      </c>
      <c r="C6896" s="272" t="s">
        <v>14241</v>
      </c>
      <c r="D6896" s="272" t="s">
        <v>14242</v>
      </c>
      <c r="E6896" s="273" t="s">
        <v>7087</v>
      </c>
      <c r="F6896" s="272" t="s">
        <v>7087</v>
      </c>
      <c r="G6896" s="272">
        <v>105104</v>
      </c>
      <c r="H6896" s="272" t="s">
        <v>14270</v>
      </c>
      <c r="I6896" s="272" t="s">
        <v>17</v>
      </c>
      <c r="J6896" s="272" t="s">
        <v>7089</v>
      </c>
      <c r="K6896" s="274">
        <v>3968.45</v>
      </c>
      <c r="L6896" s="272" t="s">
        <v>7090</v>
      </c>
    </row>
    <row r="6897" spans="1:12">
      <c r="A6897" s="272" t="s">
        <v>10579</v>
      </c>
      <c r="B6897" s="272" t="s">
        <v>13962</v>
      </c>
      <c r="C6897" s="272" t="s">
        <v>14241</v>
      </c>
      <c r="D6897" s="272" t="s">
        <v>14242</v>
      </c>
      <c r="E6897" s="273" t="s">
        <v>7087</v>
      </c>
      <c r="F6897" s="272" t="s">
        <v>7087</v>
      </c>
      <c r="G6897" s="272">
        <v>105105</v>
      </c>
      <c r="H6897" s="272" t="s">
        <v>14271</v>
      </c>
      <c r="I6897" s="272" t="s">
        <v>261</v>
      </c>
      <c r="J6897" s="272" t="s">
        <v>7147</v>
      </c>
      <c r="K6897" s="273">
        <v>49.71</v>
      </c>
      <c r="L6897" s="272" t="s">
        <v>7090</v>
      </c>
    </row>
    <row r="6898" spans="1:12">
      <c r="A6898" s="272" t="s">
        <v>10579</v>
      </c>
      <c r="B6898" s="272" t="s">
        <v>13962</v>
      </c>
      <c r="C6898" s="272" t="s">
        <v>14241</v>
      </c>
      <c r="D6898" s="272" t="s">
        <v>14242</v>
      </c>
      <c r="E6898" s="273" t="s">
        <v>7087</v>
      </c>
      <c r="F6898" s="272" t="s">
        <v>7087</v>
      </c>
      <c r="G6898" s="272">
        <v>105106</v>
      </c>
      <c r="H6898" s="272" t="s">
        <v>14272</v>
      </c>
      <c r="I6898" s="272" t="s">
        <v>17</v>
      </c>
      <c r="J6898" s="272" t="s">
        <v>7147</v>
      </c>
      <c r="K6898" s="274">
        <v>1611.67</v>
      </c>
      <c r="L6898" s="272" t="s">
        <v>7090</v>
      </c>
    </row>
    <row r="6899" spans="1:12">
      <c r="A6899" s="272" t="s">
        <v>10579</v>
      </c>
      <c r="B6899" s="272" t="s">
        <v>13962</v>
      </c>
      <c r="C6899" s="272" t="s">
        <v>14241</v>
      </c>
      <c r="D6899" s="272" t="s">
        <v>14242</v>
      </c>
      <c r="E6899" s="273" t="s">
        <v>7087</v>
      </c>
      <c r="F6899" s="272" t="s">
        <v>7087</v>
      </c>
      <c r="G6899" s="272">
        <v>105107</v>
      </c>
      <c r="H6899" s="272" t="s">
        <v>14273</v>
      </c>
      <c r="I6899" s="272" t="s">
        <v>17</v>
      </c>
      <c r="J6899" s="272" t="s">
        <v>7147</v>
      </c>
      <c r="K6899" s="274">
        <v>2379.79</v>
      </c>
      <c r="L6899" s="272" t="s">
        <v>7090</v>
      </c>
    </row>
    <row r="6900" spans="1:12">
      <c r="A6900" s="272" t="s">
        <v>10579</v>
      </c>
      <c r="B6900" s="272" t="s">
        <v>13962</v>
      </c>
      <c r="C6900" s="272" t="s">
        <v>14241</v>
      </c>
      <c r="D6900" s="272" t="s">
        <v>14242</v>
      </c>
      <c r="E6900" s="273" t="s">
        <v>7087</v>
      </c>
      <c r="F6900" s="272" t="s">
        <v>7087</v>
      </c>
      <c r="G6900" s="272">
        <v>105110</v>
      </c>
      <c r="H6900" s="272" t="s">
        <v>14274</v>
      </c>
      <c r="I6900" s="272" t="s">
        <v>261</v>
      </c>
      <c r="J6900" s="272" t="s">
        <v>7147</v>
      </c>
      <c r="K6900" s="273">
        <v>155.11000000000001</v>
      </c>
      <c r="L6900" s="272" t="s">
        <v>7090</v>
      </c>
    </row>
    <row r="6901" spans="1:12">
      <c r="A6901" s="272" t="s">
        <v>10579</v>
      </c>
      <c r="B6901" s="272" t="s">
        <v>13962</v>
      </c>
      <c r="C6901" s="272" t="s">
        <v>14241</v>
      </c>
      <c r="D6901" s="272" t="s">
        <v>14242</v>
      </c>
      <c r="E6901" s="273" t="s">
        <v>7087</v>
      </c>
      <c r="F6901" s="272" t="s">
        <v>7087</v>
      </c>
      <c r="G6901" s="272">
        <v>105111</v>
      </c>
      <c r="H6901" s="272" t="s">
        <v>14275</v>
      </c>
      <c r="I6901" s="272" t="s">
        <v>17</v>
      </c>
      <c r="J6901" s="272" t="s">
        <v>7089</v>
      </c>
      <c r="K6901" s="274">
        <v>15734.42</v>
      </c>
      <c r="L6901" s="272" t="s">
        <v>7090</v>
      </c>
    </row>
    <row r="6902" spans="1:12">
      <c r="A6902" s="272" t="s">
        <v>10579</v>
      </c>
      <c r="B6902" s="272" t="s">
        <v>13962</v>
      </c>
      <c r="C6902" s="272" t="s">
        <v>14241</v>
      </c>
      <c r="D6902" s="272" t="s">
        <v>14242</v>
      </c>
      <c r="E6902" s="273" t="s">
        <v>7087</v>
      </c>
      <c r="F6902" s="272" t="s">
        <v>7087</v>
      </c>
      <c r="G6902" s="272">
        <v>105112</v>
      </c>
      <c r="H6902" s="272" t="s">
        <v>14276</v>
      </c>
      <c r="I6902" s="272" t="s">
        <v>261</v>
      </c>
      <c r="J6902" s="272" t="s">
        <v>7147</v>
      </c>
      <c r="K6902" s="273">
        <v>129.51</v>
      </c>
      <c r="L6902" s="272" t="s">
        <v>7090</v>
      </c>
    </row>
    <row r="6903" spans="1:12">
      <c r="A6903" s="272" t="s">
        <v>14277</v>
      </c>
      <c r="B6903" s="272" t="s">
        <v>14278</v>
      </c>
      <c r="C6903" s="272" t="s">
        <v>14279</v>
      </c>
      <c r="D6903" s="272" t="s">
        <v>14280</v>
      </c>
      <c r="E6903" s="273" t="s">
        <v>7087</v>
      </c>
      <c r="F6903" s="272" t="s">
        <v>7087</v>
      </c>
      <c r="G6903" s="272">
        <v>97621</v>
      </c>
      <c r="H6903" s="272" t="s">
        <v>14281</v>
      </c>
      <c r="I6903" s="272" t="s">
        <v>145</v>
      </c>
      <c r="J6903" s="272" t="s">
        <v>7644</v>
      </c>
      <c r="K6903" s="273">
        <v>109.39</v>
      </c>
      <c r="L6903" s="272" t="s">
        <v>7090</v>
      </c>
    </row>
    <row r="6904" spans="1:12">
      <c r="A6904" s="272" t="s">
        <v>14277</v>
      </c>
      <c r="B6904" s="272" t="s">
        <v>14278</v>
      </c>
      <c r="C6904" s="272" t="s">
        <v>14279</v>
      </c>
      <c r="D6904" s="272" t="s">
        <v>14280</v>
      </c>
      <c r="E6904" s="273" t="s">
        <v>7087</v>
      </c>
      <c r="F6904" s="272" t="s">
        <v>7087</v>
      </c>
      <c r="G6904" s="272">
        <v>97622</v>
      </c>
      <c r="H6904" s="272" t="s">
        <v>14282</v>
      </c>
      <c r="I6904" s="272" t="s">
        <v>145</v>
      </c>
      <c r="J6904" s="272" t="s">
        <v>7644</v>
      </c>
      <c r="K6904" s="273">
        <v>53.31</v>
      </c>
      <c r="L6904" s="272" t="s">
        <v>7090</v>
      </c>
    </row>
    <row r="6905" spans="1:12">
      <c r="A6905" s="272" t="s">
        <v>14277</v>
      </c>
      <c r="B6905" s="272" t="s">
        <v>14278</v>
      </c>
      <c r="C6905" s="272" t="s">
        <v>14279</v>
      </c>
      <c r="D6905" s="272" t="s">
        <v>14280</v>
      </c>
      <c r="E6905" s="273" t="s">
        <v>7087</v>
      </c>
      <c r="F6905" s="272" t="s">
        <v>7087</v>
      </c>
      <c r="G6905" s="272">
        <v>97623</v>
      </c>
      <c r="H6905" s="272" t="s">
        <v>14283</v>
      </c>
      <c r="I6905" s="272" t="s">
        <v>145</v>
      </c>
      <c r="J6905" s="272" t="s">
        <v>7644</v>
      </c>
      <c r="K6905" s="273">
        <v>163.33000000000001</v>
      </c>
      <c r="L6905" s="272" t="s">
        <v>7090</v>
      </c>
    </row>
    <row r="6906" spans="1:12">
      <c r="A6906" s="272" t="s">
        <v>14277</v>
      </c>
      <c r="B6906" s="272" t="s">
        <v>14278</v>
      </c>
      <c r="C6906" s="272" t="s">
        <v>14279</v>
      </c>
      <c r="D6906" s="272" t="s">
        <v>14280</v>
      </c>
      <c r="E6906" s="273" t="s">
        <v>7087</v>
      </c>
      <c r="F6906" s="272" t="s">
        <v>7087</v>
      </c>
      <c r="G6906" s="272">
        <v>97624</v>
      </c>
      <c r="H6906" s="272" t="s">
        <v>14284</v>
      </c>
      <c r="I6906" s="272" t="s">
        <v>145</v>
      </c>
      <c r="J6906" s="272" t="s">
        <v>7644</v>
      </c>
      <c r="K6906" s="273">
        <v>100.24</v>
      </c>
      <c r="L6906" s="272" t="s">
        <v>7090</v>
      </c>
    </row>
    <row r="6907" spans="1:12">
      <c r="A6907" s="272" t="s">
        <v>14277</v>
      </c>
      <c r="B6907" s="272" t="s">
        <v>14278</v>
      </c>
      <c r="C6907" s="272" t="s">
        <v>14279</v>
      </c>
      <c r="D6907" s="272" t="s">
        <v>14280</v>
      </c>
      <c r="E6907" s="273" t="s">
        <v>7087</v>
      </c>
      <c r="F6907" s="272" t="s">
        <v>7087</v>
      </c>
      <c r="G6907" s="272">
        <v>97625</v>
      </c>
      <c r="H6907" s="272" t="s">
        <v>14285</v>
      </c>
      <c r="I6907" s="272" t="s">
        <v>145</v>
      </c>
      <c r="J6907" s="272" t="s">
        <v>7089</v>
      </c>
      <c r="K6907" s="273">
        <v>50.56</v>
      </c>
      <c r="L6907" s="272" t="s">
        <v>7090</v>
      </c>
    </row>
    <row r="6908" spans="1:12">
      <c r="A6908" s="272" t="s">
        <v>14277</v>
      </c>
      <c r="B6908" s="272" t="s">
        <v>14278</v>
      </c>
      <c r="C6908" s="272" t="s">
        <v>14279</v>
      </c>
      <c r="D6908" s="272" t="s">
        <v>14280</v>
      </c>
      <c r="E6908" s="273" t="s">
        <v>7087</v>
      </c>
      <c r="F6908" s="272" t="s">
        <v>7087</v>
      </c>
      <c r="G6908" s="272">
        <v>97626</v>
      </c>
      <c r="H6908" s="272" t="s">
        <v>14286</v>
      </c>
      <c r="I6908" s="272" t="s">
        <v>145</v>
      </c>
      <c r="J6908" s="272" t="s">
        <v>7644</v>
      </c>
      <c r="K6908" s="273">
        <v>535.83000000000004</v>
      </c>
      <c r="L6908" s="272" t="s">
        <v>7090</v>
      </c>
    </row>
    <row r="6909" spans="1:12">
      <c r="A6909" s="272" t="s">
        <v>14277</v>
      </c>
      <c r="B6909" s="272" t="s">
        <v>14278</v>
      </c>
      <c r="C6909" s="272" t="s">
        <v>14279</v>
      </c>
      <c r="D6909" s="272" t="s">
        <v>14280</v>
      </c>
      <c r="E6909" s="273" t="s">
        <v>7087</v>
      </c>
      <c r="F6909" s="272" t="s">
        <v>7087</v>
      </c>
      <c r="G6909" s="272">
        <v>97627</v>
      </c>
      <c r="H6909" s="272" t="s">
        <v>14287</v>
      </c>
      <c r="I6909" s="272" t="s">
        <v>145</v>
      </c>
      <c r="J6909" s="272" t="s">
        <v>7147</v>
      </c>
      <c r="K6909" s="273">
        <v>150.86000000000001</v>
      </c>
      <c r="L6909" s="272" t="s">
        <v>7090</v>
      </c>
    </row>
    <row r="6910" spans="1:12">
      <c r="A6910" s="272" t="s">
        <v>14277</v>
      </c>
      <c r="B6910" s="272" t="s">
        <v>14278</v>
      </c>
      <c r="C6910" s="272" t="s">
        <v>14279</v>
      </c>
      <c r="D6910" s="272" t="s">
        <v>14280</v>
      </c>
      <c r="E6910" s="273" t="s">
        <v>7087</v>
      </c>
      <c r="F6910" s="272" t="s">
        <v>7087</v>
      </c>
      <c r="G6910" s="272">
        <v>97628</v>
      </c>
      <c r="H6910" s="272" t="s">
        <v>14288</v>
      </c>
      <c r="I6910" s="272" t="s">
        <v>145</v>
      </c>
      <c r="J6910" s="272" t="s">
        <v>7644</v>
      </c>
      <c r="K6910" s="273">
        <v>249.55</v>
      </c>
      <c r="L6910" s="272" t="s">
        <v>7090</v>
      </c>
    </row>
    <row r="6911" spans="1:12">
      <c r="A6911" s="272" t="s">
        <v>14277</v>
      </c>
      <c r="B6911" s="272" t="s">
        <v>14278</v>
      </c>
      <c r="C6911" s="272" t="s">
        <v>14279</v>
      </c>
      <c r="D6911" s="272" t="s">
        <v>14280</v>
      </c>
      <c r="E6911" s="273" t="s">
        <v>7087</v>
      </c>
      <c r="F6911" s="272" t="s">
        <v>7087</v>
      </c>
      <c r="G6911" s="272">
        <v>97629</v>
      </c>
      <c r="H6911" s="272" t="s">
        <v>14289</v>
      </c>
      <c r="I6911" s="272" t="s">
        <v>145</v>
      </c>
      <c r="J6911" s="272" t="s">
        <v>7147</v>
      </c>
      <c r="K6911" s="273">
        <v>70.260000000000005</v>
      </c>
      <c r="L6911" s="272" t="s">
        <v>7090</v>
      </c>
    </row>
    <row r="6912" spans="1:12">
      <c r="A6912" s="272" t="s">
        <v>14277</v>
      </c>
      <c r="B6912" s="272" t="s">
        <v>14278</v>
      </c>
      <c r="C6912" s="272" t="s">
        <v>14279</v>
      </c>
      <c r="D6912" s="272" t="s">
        <v>14280</v>
      </c>
      <c r="E6912" s="273" t="s">
        <v>7087</v>
      </c>
      <c r="F6912" s="272" t="s">
        <v>7087</v>
      </c>
      <c r="G6912" s="272">
        <v>97631</v>
      </c>
      <c r="H6912" s="272" t="s">
        <v>14290</v>
      </c>
      <c r="I6912" s="272" t="s">
        <v>38</v>
      </c>
      <c r="J6912" s="272" t="s">
        <v>7644</v>
      </c>
      <c r="K6912" s="273">
        <v>10.7</v>
      </c>
      <c r="L6912" s="272" t="s">
        <v>7090</v>
      </c>
    </row>
    <row r="6913" spans="1:12">
      <c r="A6913" s="272" t="s">
        <v>14277</v>
      </c>
      <c r="B6913" s="272" t="s">
        <v>14278</v>
      </c>
      <c r="C6913" s="272" t="s">
        <v>14279</v>
      </c>
      <c r="D6913" s="272" t="s">
        <v>14280</v>
      </c>
      <c r="E6913" s="273" t="s">
        <v>7087</v>
      </c>
      <c r="F6913" s="272" t="s">
        <v>7087</v>
      </c>
      <c r="G6913" s="272">
        <v>97632</v>
      </c>
      <c r="H6913" s="272" t="s">
        <v>14291</v>
      </c>
      <c r="I6913" s="272" t="s">
        <v>261</v>
      </c>
      <c r="J6913" s="272" t="s">
        <v>7147</v>
      </c>
      <c r="K6913" s="273">
        <v>2.4500000000000002</v>
      </c>
      <c r="L6913" s="272" t="s">
        <v>7090</v>
      </c>
    </row>
    <row r="6914" spans="1:12">
      <c r="A6914" s="272" t="s">
        <v>14277</v>
      </c>
      <c r="B6914" s="272" t="s">
        <v>14278</v>
      </c>
      <c r="C6914" s="272" t="s">
        <v>14279</v>
      </c>
      <c r="D6914" s="272" t="s">
        <v>14280</v>
      </c>
      <c r="E6914" s="273" t="s">
        <v>7087</v>
      </c>
      <c r="F6914" s="272" t="s">
        <v>7087</v>
      </c>
      <c r="G6914" s="272">
        <v>97633</v>
      </c>
      <c r="H6914" s="272" t="s">
        <v>14292</v>
      </c>
      <c r="I6914" s="272" t="s">
        <v>38</v>
      </c>
      <c r="J6914" s="272" t="s">
        <v>7147</v>
      </c>
      <c r="K6914" s="273">
        <v>21.37</v>
      </c>
      <c r="L6914" s="272" t="s">
        <v>7090</v>
      </c>
    </row>
    <row r="6915" spans="1:12">
      <c r="A6915" s="272" t="s">
        <v>14277</v>
      </c>
      <c r="B6915" s="272" t="s">
        <v>14278</v>
      </c>
      <c r="C6915" s="272" t="s">
        <v>14279</v>
      </c>
      <c r="D6915" s="272" t="s">
        <v>14280</v>
      </c>
      <c r="E6915" s="273" t="s">
        <v>7087</v>
      </c>
      <c r="F6915" s="272" t="s">
        <v>7087</v>
      </c>
      <c r="G6915" s="272">
        <v>97634</v>
      </c>
      <c r="H6915" s="272" t="s">
        <v>14293</v>
      </c>
      <c r="I6915" s="272" t="s">
        <v>38</v>
      </c>
      <c r="J6915" s="272" t="s">
        <v>7147</v>
      </c>
      <c r="K6915" s="273">
        <v>5.89</v>
      </c>
      <c r="L6915" s="272" t="s">
        <v>7090</v>
      </c>
    </row>
    <row r="6916" spans="1:12">
      <c r="A6916" s="272" t="s">
        <v>14277</v>
      </c>
      <c r="B6916" s="272" t="s">
        <v>14278</v>
      </c>
      <c r="C6916" s="272" t="s">
        <v>14279</v>
      </c>
      <c r="D6916" s="272" t="s">
        <v>14280</v>
      </c>
      <c r="E6916" s="273" t="s">
        <v>7087</v>
      </c>
      <c r="F6916" s="272" t="s">
        <v>7087</v>
      </c>
      <c r="G6916" s="272">
        <v>97635</v>
      </c>
      <c r="H6916" s="272" t="s">
        <v>14294</v>
      </c>
      <c r="I6916" s="272" t="s">
        <v>38</v>
      </c>
      <c r="J6916" s="272" t="s">
        <v>7147</v>
      </c>
      <c r="K6916" s="273">
        <v>16.14</v>
      </c>
      <c r="L6916" s="272" t="s">
        <v>7090</v>
      </c>
    </row>
    <row r="6917" spans="1:12">
      <c r="A6917" s="272" t="s">
        <v>14277</v>
      </c>
      <c r="B6917" s="272" t="s">
        <v>14278</v>
      </c>
      <c r="C6917" s="272" t="s">
        <v>14279</v>
      </c>
      <c r="D6917" s="272" t="s">
        <v>14280</v>
      </c>
      <c r="E6917" s="273" t="s">
        <v>7087</v>
      </c>
      <c r="F6917" s="272" t="s">
        <v>7087</v>
      </c>
      <c r="G6917" s="272">
        <v>97636</v>
      </c>
      <c r="H6917" s="272" t="s">
        <v>14295</v>
      </c>
      <c r="I6917" s="272" t="s">
        <v>38</v>
      </c>
      <c r="J6917" s="272" t="s">
        <v>7089</v>
      </c>
      <c r="K6917" s="273">
        <v>20.41</v>
      </c>
      <c r="L6917" s="272" t="s">
        <v>7090</v>
      </c>
    </row>
    <row r="6918" spans="1:12">
      <c r="A6918" s="272" t="s">
        <v>14277</v>
      </c>
      <c r="B6918" s="272" t="s">
        <v>14278</v>
      </c>
      <c r="C6918" s="272" t="s">
        <v>14279</v>
      </c>
      <c r="D6918" s="272" t="s">
        <v>14280</v>
      </c>
      <c r="E6918" s="273" t="s">
        <v>7087</v>
      </c>
      <c r="F6918" s="272" t="s">
        <v>7087</v>
      </c>
      <c r="G6918" s="272">
        <v>97637</v>
      </c>
      <c r="H6918" s="272" t="s">
        <v>14296</v>
      </c>
      <c r="I6918" s="272" t="s">
        <v>38</v>
      </c>
      <c r="J6918" s="272" t="s">
        <v>7147</v>
      </c>
      <c r="K6918" s="273">
        <v>2.6</v>
      </c>
      <c r="L6918" s="272" t="s">
        <v>7090</v>
      </c>
    </row>
    <row r="6919" spans="1:12">
      <c r="A6919" s="272" t="s">
        <v>14277</v>
      </c>
      <c r="B6919" s="272" t="s">
        <v>14278</v>
      </c>
      <c r="C6919" s="272" t="s">
        <v>14279</v>
      </c>
      <c r="D6919" s="272" t="s">
        <v>14280</v>
      </c>
      <c r="E6919" s="273" t="s">
        <v>7087</v>
      </c>
      <c r="F6919" s="272" t="s">
        <v>7087</v>
      </c>
      <c r="G6919" s="272">
        <v>97638</v>
      </c>
      <c r="H6919" s="272" t="s">
        <v>14297</v>
      </c>
      <c r="I6919" s="272" t="s">
        <v>38</v>
      </c>
      <c r="J6919" s="272" t="s">
        <v>7147</v>
      </c>
      <c r="K6919" s="273">
        <v>7.56</v>
      </c>
      <c r="L6919" s="272" t="s">
        <v>7090</v>
      </c>
    </row>
    <row r="6920" spans="1:12">
      <c r="A6920" s="272" t="s">
        <v>14277</v>
      </c>
      <c r="B6920" s="272" t="s">
        <v>14278</v>
      </c>
      <c r="C6920" s="272" t="s">
        <v>14279</v>
      </c>
      <c r="D6920" s="272" t="s">
        <v>14280</v>
      </c>
      <c r="E6920" s="273" t="s">
        <v>7087</v>
      </c>
      <c r="F6920" s="272" t="s">
        <v>7087</v>
      </c>
      <c r="G6920" s="272">
        <v>97639</v>
      </c>
      <c r="H6920" s="272" t="s">
        <v>14298</v>
      </c>
      <c r="I6920" s="272" t="s">
        <v>38</v>
      </c>
      <c r="J6920" s="272" t="s">
        <v>7644</v>
      </c>
      <c r="K6920" s="273">
        <v>19.27</v>
      </c>
      <c r="L6920" s="272" t="s">
        <v>7090</v>
      </c>
    </row>
    <row r="6921" spans="1:12">
      <c r="A6921" s="272" t="s">
        <v>14277</v>
      </c>
      <c r="B6921" s="272" t="s">
        <v>14278</v>
      </c>
      <c r="C6921" s="272" t="s">
        <v>14279</v>
      </c>
      <c r="D6921" s="272" t="s">
        <v>14280</v>
      </c>
      <c r="E6921" s="273" t="s">
        <v>7087</v>
      </c>
      <c r="F6921" s="272" t="s">
        <v>7087</v>
      </c>
      <c r="G6921" s="272">
        <v>97640</v>
      </c>
      <c r="H6921" s="272" t="s">
        <v>14299</v>
      </c>
      <c r="I6921" s="272" t="s">
        <v>38</v>
      </c>
      <c r="J6921" s="272" t="s">
        <v>7147</v>
      </c>
      <c r="K6921" s="273">
        <v>1.76</v>
      </c>
      <c r="L6921" s="272" t="s">
        <v>7090</v>
      </c>
    </row>
    <row r="6922" spans="1:12">
      <c r="A6922" s="272" t="s">
        <v>14277</v>
      </c>
      <c r="B6922" s="272" t="s">
        <v>14278</v>
      </c>
      <c r="C6922" s="272" t="s">
        <v>14279</v>
      </c>
      <c r="D6922" s="272" t="s">
        <v>14280</v>
      </c>
      <c r="E6922" s="273" t="s">
        <v>7087</v>
      </c>
      <c r="F6922" s="272" t="s">
        <v>7087</v>
      </c>
      <c r="G6922" s="272">
        <v>97641</v>
      </c>
      <c r="H6922" s="272" t="s">
        <v>14300</v>
      </c>
      <c r="I6922" s="272" t="s">
        <v>38</v>
      </c>
      <c r="J6922" s="272" t="s">
        <v>7147</v>
      </c>
      <c r="K6922" s="273">
        <v>2.6</v>
      </c>
      <c r="L6922" s="272" t="s">
        <v>7090</v>
      </c>
    </row>
    <row r="6923" spans="1:12">
      <c r="A6923" s="272" t="s">
        <v>14277</v>
      </c>
      <c r="B6923" s="272" t="s">
        <v>14278</v>
      </c>
      <c r="C6923" s="272" t="s">
        <v>14279</v>
      </c>
      <c r="D6923" s="272" t="s">
        <v>14280</v>
      </c>
      <c r="E6923" s="273" t="s">
        <v>7087</v>
      </c>
      <c r="F6923" s="272" t="s">
        <v>7087</v>
      </c>
      <c r="G6923" s="272">
        <v>97642</v>
      </c>
      <c r="H6923" s="272" t="s">
        <v>14301</v>
      </c>
      <c r="I6923" s="272" t="s">
        <v>38</v>
      </c>
      <c r="J6923" s="272" t="s">
        <v>7147</v>
      </c>
      <c r="K6923" s="273">
        <v>2.52</v>
      </c>
      <c r="L6923" s="272" t="s">
        <v>7090</v>
      </c>
    </row>
    <row r="6924" spans="1:12">
      <c r="A6924" s="272" t="s">
        <v>14277</v>
      </c>
      <c r="B6924" s="272" t="s">
        <v>14278</v>
      </c>
      <c r="C6924" s="272" t="s">
        <v>14279</v>
      </c>
      <c r="D6924" s="272" t="s">
        <v>14280</v>
      </c>
      <c r="E6924" s="273" t="s">
        <v>7087</v>
      </c>
      <c r="F6924" s="272" t="s">
        <v>7087</v>
      </c>
      <c r="G6924" s="272">
        <v>97643</v>
      </c>
      <c r="H6924" s="272" t="s">
        <v>14302</v>
      </c>
      <c r="I6924" s="272" t="s">
        <v>38</v>
      </c>
      <c r="J6924" s="272" t="s">
        <v>7644</v>
      </c>
      <c r="K6924" s="273">
        <v>23.65</v>
      </c>
      <c r="L6924" s="272" t="s">
        <v>7090</v>
      </c>
    </row>
    <row r="6925" spans="1:12">
      <c r="A6925" s="272" t="s">
        <v>14277</v>
      </c>
      <c r="B6925" s="272" t="s">
        <v>14278</v>
      </c>
      <c r="C6925" s="272" t="s">
        <v>14279</v>
      </c>
      <c r="D6925" s="272" t="s">
        <v>14280</v>
      </c>
      <c r="E6925" s="273" t="s">
        <v>7087</v>
      </c>
      <c r="F6925" s="272" t="s">
        <v>7087</v>
      </c>
      <c r="G6925" s="272">
        <v>97644</v>
      </c>
      <c r="H6925" s="272" t="s">
        <v>14303</v>
      </c>
      <c r="I6925" s="272" t="s">
        <v>38</v>
      </c>
      <c r="J6925" s="272" t="s">
        <v>7644</v>
      </c>
      <c r="K6925" s="273">
        <v>8.93</v>
      </c>
      <c r="L6925" s="272" t="s">
        <v>7090</v>
      </c>
    </row>
    <row r="6926" spans="1:12">
      <c r="A6926" s="272" t="s">
        <v>14277</v>
      </c>
      <c r="B6926" s="272" t="s">
        <v>14278</v>
      </c>
      <c r="C6926" s="272" t="s">
        <v>14279</v>
      </c>
      <c r="D6926" s="272" t="s">
        <v>14280</v>
      </c>
      <c r="E6926" s="273" t="s">
        <v>7087</v>
      </c>
      <c r="F6926" s="272" t="s">
        <v>7087</v>
      </c>
      <c r="G6926" s="272">
        <v>97645</v>
      </c>
      <c r="H6926" s="272" t="s">
        <v>14304</v>
      </c>
      <c r="I6926" s="272" t="s">
        <v>38</v>
      </c>
      <c r="J6926" s="272" t="s">
        <v>7644</v>
      </c>
      <c r="K6926" s="273">
        <v>23.06</v>
      </c>
      <c r="L6926" s="272" t="s">
        <v>7090</v>
      </c>
    </row>
    <row r="6927" spans="1:12">
      <c r="A6927" s="272" t="s">
        <v>14277</v>
      </c>
      <c r="B6927" s="272" t="s">
        <v>14278</v>
      </c>
      <c r="C6927" s="272" t="s">
        <v>14279</v>
      </c>
      <c r="D6927" s="272" t="s">
        <v>14280</v>
      </c>
      <c r="E6927" s="273" t="s">
        <v>7087</v>
      </c>
      <c r="F6927" s="272" t="s">
        <v>7087</v>
      </c>
      <c r="G6927" s="272">
        <v>97647</v>
      </c>
      <c r="H6927" s="272" t="s">
        <v>14305</v>
      </c>
      <c r="I6927" s="272" t="s">
        <v>38</v>
      </c>
      <c r="J6927" s="272" t="s">
        <v>7147</v>
      </c>
      <c r="K6927" s="273">
        <v>3.31</v>
      </c>
      <c r="L6927" s="272" t="s">
        <v>7090</v>
      </c>
    </row>
    <row r="6928" spans="1:12">
      <c r="A6928" s="272" t="s">
        <v>14277</v>
      </c>
      <c r="B6928" s="272" t="s">
        <v>14278</v>
      </c>
      <c r="C6928" s="272" t="s">
        <v>14279</v>
      </c>
      <c r="D6928" s="272" t="s">
        <v>14280</v>
      </c>
      <c r="E6928" s="273" t="s">
        <v>7087</v>
      </c>
      <c r="F6928" s="272" t="s">
        <v>7087</v>
      </c>
      <c r="G6928" s="272">
        <v>97648</v>
      </c>
      <c r="H6928" s="272" t="s">
        <v>14306</v>
      </c>
      <c r="I6928" s="272" t="s">
        <v>38</v>
      </c>
      <c r="J6928" s="272" t="s">
        <v>7147</v>
      </c>
      <c r="K6928" s="273">
        <v>1.9</v>
      </c>
      <c r="L6928" s="272" t="s">
        <v>7090</v>
      </c>
    </row>
    <row r="6929" spans="1:12">
      <c r="A6929" s="272" t="s">
        <v>14277</v>
      </c>
      <c r="B6929" s="272" t="s">
        <v>14278</v>
      </c>
      <c r="C6929" s="272" t="s">
        <v>14279</v>
      </c>
      <c r="D6929" s="272" t="s">
        <v>14280</v>
      </c>
      <c r="E6929" s="273" t="s">
        <v>7087</v>
      </c>
      <c r="F6929" s="272" t="s">
        <v>7087</v>
      </c>
      <c r="G6929" s="272">
        <v>97649</v>
      </c>
      <c r="H6929" s="272" t="s">
        <v>14307</v>
      </c>
      <c r="I6929" s="272" t="s">
        <v>38</v>
      </c>
      <c r="J6929" s="272" t="s">
        <v>7089</v>
      </c>
      <c r="K6929" s="273">
        <v>4.22</v>
      </c>
      <c r="L6929" s="272" t="s">
        <v>7090</v>
      </c>
    </row>
    <row r="6930" spans="1:12">
      <c r="A6930" s="272" t="s">
        <v>14277</v>
      </c>
      <c r="B6930" s="272" t="s">
        <v>14278</v>
      </c>
      <c r="C6930" s="272" t="s">
        <v>14279</v>
      </c>
      <c r="D6930" s="272" t="s">
        <v>14280</v>
      </c>
      <c r="E6930" s="273" t="s">
        <v>7087</v>
      </c>
      <c r="F6930" s="272" t="s">
        <v>7087</v>
      </c>
      <c r="G6930" s="272">
        <v>97650</v>
      </c>
      <c r="H6930" s="272" t="s">
        <v>14308</v>
      </c>
      <c r="I6930" s="272" t="s">
        <v>38</v>
      </c>
      <c r="J6930" s="272" t="s">
        <v>7147</v>
      </c>
      <c r="K6930" s="273">
        <v>7.17</v>
      </c>
      <c r="L6930" s="272" t="s">
        <v>7090</v>
      </c>
    </row>
    <row r="6931" spans="1:12">
      <c r="A6931" s="272" t="s">
        <v>14277</v>
      </c>
      <c r="B6931" s="272" t="s">
        <v>14278</v>
      </c>
      <c r="C6931" s="272" t="s">
        <v>14279</v>
      </c>
      <c r="D6931" s="272" t="s">
        <v>14280</v>
      </c>
      <c r="E6931" s="273" t="s">
        <v>7087</v>
      </c>
      <c r="F6931" s="272" t="s">
        <v>7087</v>
      </c>
      <c r="G6931" s="272">
        <v>97651</v>
      </c>
      <c r="H6931" s="272" t="s">
        <v>14309</v>
      </c>
      <c r="I6931" s="272" t="s">
        <v>17</v>
      </c>
      <c r="J6931" s="272" t="s">
        <v>7147</v>
      </c>
      <c r="K6931" s="273">
        <v>78.09</v>
      </c>
      <c r="L6931" s="272" t="s">
        <v>7090</v>
      </c>
    </row>
    <row r="6932" spans="1:12">
      <c r="A6932" s="272" t="s">
        <v>14277</v>
      </c>
      <c r="B6932" s="272" t="s">
        <v>14278</v>
      </c>
      <c r="C6932" s="272" t="s">
        <v>14279</v>
      </c>
      <c r="D6932" s="272" t="s">
        <v>14280</v>
      </c>
      <c r="E6932" s="273" t="s">
        <v>7087</v>
      </c>
      <c r="F6932" s="272" t="s">
        <v>7087</v>
      </c>
      <c r="G6932" s="272">
        <v>97652</v>
      </c>
      <c r="H6932" s="272" t="s">
        <v>14310</v>
      </c>
      <c r="I6932" s="272" t="s">
        <v>17</v>
      </c>
      <c r="J6932" s="272" t="s">
        <v>7147</v>
      </c>
      <c r="K6932" s="273">
        <v>177.04</v>
      </c>
      <c r="L6932" s="272" t="s">
        <v>7090</v>
      </c>
    </row>
    <row r="6933" spans="1:12">
      <c r="A6933" s="272" t="s">
        <v>14277</v>
      </c>
      <c r="B6933" s="272" t="s">
        <v>14278</v>
      </c>
      <c r="C6933" s="272" t="s">
        <v>14279</v>
      </c>
      <c r="D6933" s="272" t="s">
        <v>14280</v>
      </c>
      <c r="E6933" s="273" t="s">
        <v>7087</v>
      </c>
      <c r="F6933" s="272" t="s">
        <v>7087</v>
      </c>
      <c r="G6933" s="272">
        <v>97653</v>
      </c>
      <c r="H6933" s="272" t="s">
        <v>14311</v>
      </c>
      <c r="I6933" s="272" t="s">
        <v>17</v>
      </c>
      <c r="J6933" s="272" t="s">
        <v>7089</v>
      </c>
      <c r="K6933" s="273">
        <v>133.35</v>
      </c>
      <c r="L6933" s="272" t="s">
        <v>7090</v>
      </c>
    </row>
    <row r="6934" spans="1:12">
      <c r="A6934" s="272" t="s">
        <v>14277</v>
      </c>
      <c r="B6934" s="272" t="s">
        <v>14278</v>
      </c>
      <c r="C6934" s="272" t="s">
        <v>14279</v>
      </c>
      <c r="D6934" s="272" t="s">
        <v>14280</v>
      </c>
      <c r="E6934" s="273" t="s">
        <v>7087</v>
      </c>
      <c r="F6934" s="272" t="s">
        <v>7087</v>
      </c>
      <c r="G6934" s="272">
        <v>97654</v>
      </c>
      <c r="H6934" s="272" t="s">
        <v>14312</v>
      </c>
      <c r="I6934" s="272" t="s">
        <v>17</v>
      </c>
      <c r="J6934" s="272" t="s">
        <v>7089</v>
      </c>
      <c r="K6934" s="273">
        <v>165.73</v>
      </c>
      <c r="L6934" s="272" t="s">
        <v>7090</v>
      </c>
    </row>
    <row r="6935" spans="1:12">
      <c r="A6935" s="272" t="s">
        <v>14277</v>
      </c>
      <c r="B6935" s="272" t="s">
        <v>14278</v>
      </c>
      <c r="C6935" s="272" t="s">
        <v>14279</v>
      </c>
      <c r="D6935" s="272" t="s">
        <v>14280</v>
      </c>
      <c r="E6935" s="273" t="s">
        <v>7087</v>
      </c>
      <c r="F6935" s="272" t="s">
        <v>7087</v>
      </c>
      <c r="G6935" s="272">
        <v>97655</v>
      </c>
      <c r="H6935" s="272" t="s">
        <v>14313</v>
      </c>
      <c r="I6935" s="272" t="s">
        <v>38</v>
      </c>
      <c r="J6935" s="272" t="s">
        <v>7147</v>
      </c>
      <c r="K6935" s="273">
        <v>34.06</v>
      </c>
      <c r="L6935" s="272" t="s">
        <v>7090</v>
      </c>
    </row>
    <row r="6936" spans="1:12">
      <c r="A6936" s="272" t="s">
        <v>14277</v>
      </c>
      <c r="B6936" s="272" t="s">
        <v>14278</v>
      </c>
      <c r="C6936" s="272" t="s">
        <v>14279</v>
      </c>
      <c r="D6936" s="272" t="s">
        <v>14280</v>
      </c>
      <c r="E6936" s="273" t="s">
        <v>7087</v>
      </c>
      <c r="F6936" s="272" t="s">
        <v>7087</v>
      </c>
      <c r="G6936" s="272">
        <v>97656</v>
      </c>
      <c r="H6936" s="272" t="s">
        <v>14314</v>
      </c>
      <c r="I6936" s="272" t="s">
        <v>17</v>
      </c>
      <c r="J6936" s="272" t="s">
        <v>7147</v>
      </c>
      <c r="K6936" s="273">
        <v>310.7</v>
      </c>
      <c r="L6936" s="272" t="s">
        <v>7090</v>
      </c>
    </row>
    <row r="6937" spans="1:12">
      <c r="A6937" s="272" t="s">
        <v>14277</v>
      </c>
      <c r="B6937" s="272" t="s">
        <v>14278</v>
      </c>
      <c r="C6937" s="272" t="s">
        <v>14279</v>
      </c>
      <c r="D6937" s="272" t="s">
        <v>14280</v>
      </c>
      <c r="E6937" s="273" t="s">
        <v>7087</v>
      </c>
      <c r="F6937" s="272" t="s">
        <v>7087</v>
      </c>
      <c r="G6937" s="272">
        <v>97657</v>
      </c>
      <c r="H6937" s="272" t="s">
        <v>14315</v>
      </c>
      <c r="I6937" s="272" t="s">
        <v>17</v>
      </c>
      <c r="J6937" s="272" t="s">
        <v>7147</v>
      </c>
      <c r="K6937" s="273">
        <v>615.85</v>
      </c>
      <c r="L6937" s="272" t="s">
        <v>7090</v>
      </c>
    </row>
    <row r="6938" spans="1:12">
      <c r="A6938" s="272" t="s">
        <v>14277</v>
      </c>
      <c r="B6938" s="272" t="s">
        <v>14278</v>
      </c>
      <c r="C6938" s="272" t="s">
        <v>14279</v>
      </c>
      <c r="D6938" s="272" t="s">
        <v>14280</v>
      </c>
      <c r="E6938" s="273" t="s">
        <v>7087</v>
      </c>
      <c r="F6938" s="272" t="s">
        <v>7087</v>
      </c>
      <c r="G6938" s="272">
        <v>97658</v>
      </c>
      <c r="H6938" s="272" t="s">
        <v>14316</v>
      </c>
      <c r="I6938" s="272" t="s">
        <v>17</v>
      </c>
      <c r="J6938" s="272" t="s">
        <v>7089</v>
      </c>
      <c r="K6938" s="273">
        <v>206.37</v>
      </c>
      <c r="L6938" s="272" t="s">
        <v>7090</v>
      </c>
    </row>
    <row r="6939" spans="1:12">
      <c r="A6939" s="272" t="s">
        <v>14277</v>
      </c>
      <c r="B6939" s="272" t="s">
        <v>14278</v>
      </c>
      <c r="C6939" s="272" t="s">
        <v>14279</v>
      </c>
      <c r="D6939" s="272" t="s">
        <v>14280</v>
      </c>
      <c r="E6939" s="273" t="s">
        <v>7087</v>
      </c>
      <c r="F6939" s="272" t="s">
        <v>7087</v>
      </c>
      <c r="G6939" s="272">
        <v>97659</v>
      </c>
      <c r="H6939" s="272" t="s">
        <v>14317</v>
      </c>
      <c r="I6939" s="272" t="s">
        <v>17</v>
      </c>
      <c r="J6939" s="272" t="s">
        <v>7089</v>
      </c>
      <c r="K6939" s="273">
        <v>285.83</v>
      </c>
      <c r="L6939" s="272" t="s">
        <v>7090</v>
      </c>
    </row>
    <row r="6940" spans="1:12">
      <c r="A6940" s="272" t="s">
        <v>14277</v>
      </c>
      <c r="B6940" s="272" t="s">
        <v>14278</v>
      </c>
      <c r="C6940" s="272" t="s">
        <v>14279</v>
      </c>
      <c r="D6940" s="272" t="s">
        <v>14280</v>
      </c>
      <c r="E6940" s="273" t="s">
        <v>7087</v>
      </c>
      <c r="F6940" s="272" t="s">
        <v>7087</v>
      </c>
      <c r="G6940" s="272">
        <v>97660</v>
      </c>
      <c r="H6940" s="272" t="s">
        <v>14318</v>
      </c>
      <c r="I6940" s="272" t="s">
        <v>17</v>
      </c>
      <c r="J6940" s="272" t="s">
        <v>7644</v>
      </c>
      <c r="K6940" s="273">
        <v>0.65</v>
      </c>
      <c r="L6940" s="272" t="s">
        <v>7090</v>
      </c>
    </row>
    <row r="6941" spans="1:12">
      <c r="A6941" s="272" t="s">
        <v>14277</v>
      </c>
      <c r="B6941" s="272" t="s">
        <v>14278</v>
      </c>
      <c r="C6941" s="272" t="s">
        <v>14279</v>
      </c>
      <c r="D6941" s="272" t="s">
        <v>14280</v>
      </c>
      <c r="E6941" s="273" t="s">
        <v>7087</v>
      </c>
      <c r="F6941" s="272" t="s">
        <v>7087</v>
      </c>
      <c r="G6941" s="272">
        <v>97661</v>
      </c>
      <c r="H6941" s="272" t="s">
        <v>14319</v>
      </c>
      <c r="I6941" s="272" t="s">
        <v>261</v>
      </c>
      <c r="J6941" s="272" t="s">
        <v>7644</v>
      </c>
      <c r="K6941" s="273">
        <v>0.7</v>
      </c>
      <c r="L6941" s="272" t="s">
        <v>7090</v>
      </c>
    </row>
    <row r="6942" spans="1:12">
      <c r="A6942" s="272" t="s">
        <v>14277</v>
      </c>
      <c r="B6942" s="272" t="s">
        <v>14278</v>
      </c>
      <c r="C6942" s="272" t="s">
        <v>14279</v>
      </c>
      <c r="D6942" s="272" t="s">
        <v>14280</v>
      </c>
      <c r="E6942" s="273" t="s">
        <v>7087</v>
      </c>
      <c r="F6942" s="272" t="s">
        <v>7087</v>
      </c>
      <c r="G6942" s="272">
        <v>97662</v>
      </c>
      <c r="H6942" s="272" t="s">
        <v>14320</v>
      </c>
      <c r="I6942" s="272" t="s">
        <v>261</v>
      </c>
      <c r="J6942" s="272" t="s">
        <v>7644</v>
      </c>
      <c r="K6942" s="273">
        <v>0.5</v>
      </c>
      <c r="L6942" s="272" t="s">
        <v>7090</v>
      </c>
    </row>
    <row r="6943" spans="1:12">
      <c r="A6943" s="272" t="s">
        <v>14277</v>
      </c>
      <c r="B6943" s="272" t="s">
        <v>14278</v>
      </c>
      <c r="C6943" s="272" t="s">
        <v>14279</v>
      </c>
      <c r="D6943" s="272" t="s">
        <v>14280</v>
      </c>
      <c r="E6943" s="273" t="s">
        <v>7087</v>
      </c>
      <c r="F6943" s="272" t="s">
        <v>7087</v>
      </c>
      <c r="G6943" s="272">
        <v>97663</v>
      </c>
      <c r="H6943" s="272" t="s">
        <v>14321</v>
      </c>
      <c r="I6943" s="272" t="s">
        <v>17</v>
      </c>
      <c r="J6943" s="272" t="s">
        <v>7644</v>
      </c>
      <c r="K6943" s="273">
        <v>12.49</v>
      </c>
      <c r="L6943" s="272" t="s">
        <v>7090</v>
      </c>
    </row>
    <row r="6944" spans="1:12">
      <c r="A6944" s="272" t="s">
        <v>14277</v>
      </c>
      <c r="B6944" s="272" t="s">
        <v>14278</v>
      </c>
      <c r="C6944" s="272" t="s">
        <v>14279</v>
      </c>
      <c r="D6944" s="272" t="s">
        <v>14280</v>
      </c>
      <c r="E6944" s="273" t="s">
        <v>7087</v>
      </c>
      <c r="F6944" s="272" t="s">
        <v>7087</v>
      </c>
      <c r="G6944" s="272">
        <v>97664</v>
      </c>
      <c r="H6944" s="272" t="s">
        <v>14322</v>
      </c>
      <c r="I6944" s="272" t="s">
        <v>17</v>
      </c>
      <c r="J6944" s="272" t="s">
        <v>7644</v>
      </c>
      <c r="K6944" s="273">
        <v>1.55</v>
      </c>
      <c r="L6944" s="272" t="s">
        <v>7090</v>
      </c>
    </row>
    <row r="6945" spans="1:12">
      <c r="A6945" s="272" t="s">
        <v>14277</v>
      </c>
      <c r="B6945" s="272" t="s">
        <v>14278</v>
      </c>
      <c r="C6945" s="272" t="s">
        <v>14279</v>
      </c>
      <c r="D6945" s="272" t="s">
        <v>14280</v>
      </c>
      <c r="E6945" s="273" t="s">
        <v>7087</v>
      </c>
      <c r="F6945" s="272" t="s">
        <v>7087</v>
      </c>
      <c r="G6945" s="272">
        <v>97665</v>
      </c>
      <c r="H6945" s="272" t="s">
        <v>14323</v>
      </c>
      <c r="I6945" s="272" t="s">
        <v>17</v>
      </c>
      <c r="J6945" s="272" t="s">
        <v>7644</v>
      </c>
      <c r="K6945" s="273">
        <v>1.78</v>
      </c>
      <c r="L6945" s="272" t="s">
        <v>7090</v>
      </c>
    </row>
    <row r="6946" spans="1:12">
      <c r="A6946" s="272" t="s">
        <v>14277</v>
      </c>
      <c r="B6946" s="272" t="s">
        <v>14278</v>
      </c>
      <c r="C6946" s="272" t="s">
        <v>14279</v>
      </c>
      <c r="D6946" s="272" t="s">
        <v>14280</v>
      </c>
      <c r="E6946" s="273" t="s">
        <v>7087</v>
      </c>
      <c r="F6946" s="272" t="s">
        <v>7087</v>
      </c>
      <c r="G6946" s="272">
        <v>97666</v>
      </c>
      <c r="H6946" s="272" t="s">
        <v>14324</v>
      </c>
      <c r="I6946" s="272" t="s">
        <v>17</v>
      </c>
      <c r="J6946" s="272" t="s">
        <v>7644</v>
      </c>
      <c r="K6946" s="273">
        <v>9.1</v>
      </c>
      <c r="L6946" s="272" t="s">
        <v>7090</v>
      </c>
    </row>
    <row r="6947" spans="1:12">
      <c r="A6947" s="272" t="s">
        <v>14277</v>
      </c>
      <c r="B6947" s="272" t="s">
        <v>14278</v>
      </c>
      <c r="C6947" s="272" t="s">
        <v>14279</v>
      </c>
      <c r="D6947" s="272" t="s">
        <v>14280</v>
      </c>
      <c r="E6947" s="273" t="s">
        <v>7087</v>
      </c>
      <c r="F6947" s="272" t="s">
        <v>7087</v>
      </c>
      <c r="G6947" s="272">
        <v>104789</v>
      </c>
      <c r="H6947" s="272" t="s">
        <v>14325</v>
      </c>
      <c r="I6947" s="272" t="s">
        <v>145</v>
      </c>
      <c r="J6947" s="272" t="s">
        <v>7644</v>
      </c>
      <c r="K6947" s="273">
        <v>187.64</v>
      </c>
      <c r="L6947" s="272" t="s">
        <v>7090</v>
      </c>
    </row>
    <row r="6948" spans="1:12">
      <c r="A6948" s="272" t="s">
        <v>14277</v>
      </c>
      <c r="B6948" s="272" t="s">
        <v>14278</v>
      </c>
      <c r="C6948" s="272" t="s">
        <v>14279</v>
      </c>
      <c r="D6948" s="272" t="s">
        <v>14280</v>
      </c>
      <c r="E6948" s="273" t="s">
        <v>7087</v>
      </c>
      <c r="F6948" s="272" t="s">
        <v>7087</v>
      </c>
      <c r="G6948" s="272">
        <v>104790</v>
      </c>
      <c r="H6948" s="272" t="s">
        <v>14326</v>
      </c>
      <c r="I6948" s="272" t="s">
        <v>145</v>
      </c>
      <c r="J6948" s="272" t="s">
        <v>7089</v>
      </c>
      <c r="K6948" s="273">
        <v>98.34</v>
      </c>
      <c r="L6948" s="272" t="s">
        <v>7090</v>
      </c>
    </row>
    <row r="6949" spans="1:12">
      <c r="A6949" s="272" t="s">
        <v>14277</v>
      </c>
      <c r="B6949" s="272" t="s">
        <v>14278</v>
      </c>
      <c r="C6949" s="272" t="s">
        <v>14279</v>
      </c>
      <c r="D6949" s="272" t="s">
        <v>14280</v>
      </c>
      <c r="E6949" s="273" t="s">
        <v>7087</v>
      </c>
      <c r="F6949" s="272" t="s">
        <v>7087</v>
      </c>
      <c r="G6949" s="272">
        <v>104791</v>
      </c>
      <c r="H6949" s="272" t="s">
        <v>14327</v>
      </c>
      <c r="I6949" s="272" t="s">
        <v>38</v>
      </c>
      <c r="J6949" s="272" t="s">
        <v>7147</v>
      </c>
      <c r="K6949" s="273">
        <v>5.17</v>
      </c>
      <c r="L6949" s="272" t="s">
        <v>7090</v>
      </c>
    </row>
    <row r="6950" spans="1:12">
      <c r="A6950" s="272" t="s">
        <v>14277</v>
      </c>
      <c r="B6950" s="272" t="s">
        <v>14278</v>
      </c>
      <c r="C6950" s="272" t="s">
        <v>14279</v>
      </c>
      <c r="D6950" s="272" t="s">
        <v>14280</v>
      </c>
      <c r="E6950" s="273" t="s">
        <v>7087</v>
      </c>
      <c r="F6950" s="272" t="s">
        <v>7087</v>
      </c>
      <c r="G6950" s="272">
        <v>104792</v>
      </c>
      <c r="H6950" s="272" t="s">
        <v>14328</v>
      </c>
      <c r="I6950" s="272" t="s">
        <v>261</v>
      </c>
      <c r="J6950" s="272" t="s">
        <v>7644</v>
      </c>
      <c r="K6950" s="273">
        <v>0.38</v>
      </c>
      <c r="L6950" s="272" t="s">
        <v>7090</v>
      </c>
    </row>
    <row r="6951" spans="1:12">
      <c r="A6951" s="272" t="s">
        <v>14277</v>
      </c>
      <c r="B6951" s="272" t="s">
        <v>14278</v>
      </c>
      <c r="C6951" s="272" t="s">
        <v>14279</v>
      </c>
      <c r="D6951" s="272" t="s">
        <v>14280</v>
      </c>
      <c r="E6951" s="273" t="s">
        <v>7087</v>
      </c>
      <c r="F6951" s="272" t="s">
        <v>7087</v>
      </c>
      <c r="G6951" s="272">
        <v>104793</v>
      </c>
      <c r="H6951" s="272" t="s">
        <v>14329</v>
      </c>
      <c r="I6951" s="272" t="s">
        <v>261</v>
      </c>
      <c r="J6951" s="272" t="s">
        <v>7644</v>
      </c>
      <c r="K6951" s="273">
        <v>0.53</v>
      </c>
      <c r="L6951" s="272" t="s">
        <v>7090</v>
      </c>
    </row>
    <row r="6952" spans="1:12">
      <c r="A6952" s="272" t="s">
        <v>14277</v>
      </c>
      <c r="B6952" s="272" t="s">
        <v>14278</v>
      </c>
      <c r="C6952" s="272" t="s">
        <v>14279</v>
      </c>
      <c r="D6952" s="272" t="s">
        <v>14280</v>
      </c>
      <c r="E6952" s="273" t="s">
        <v>7087</v>
      </c>
      <c r="F6952" s="272" t="s">
        <v>7087</v>
      </c>
      <c r="G6952" s="272">
        <v>104794</v>
      </c>
      <c r="H6952" s="272" t="s">
        <v>14330</v>
      </c>
      <c r="I6952" s="272" t="s">
        <v>261</v>
      </c>
      <c r="J6952" s="272" t="s">
        <v>7644</v>
      </c>
      <c r="K6952" s="273">
        <v>0.96</v>
      </c>
      <c r="L6952" s="272" t="s">
        <v>7090</v>
      </c>
    </row>
    <row r="6953" spans="1:12">
      <c r="A6953" s="272" t="s">
        <v>14277</v>
      </c>
      <c r="B6953" s="272" t="s">
        <v>14278</v>
      </c>
      <c r="C6953" s="272" t="s">
        <v>14279</v>
      </c>
      <c r="D6953" s="272" t="s">
        <v>14280</v>
      </c>
      <c r="E6953" s="273" t="s">
        <v>7087</v>
      </c>
      <c r="F6953" s="272" t="s">
        <v>7087</v>
      </c>
      <c r="G6953" s="272">
        <v>104795</v>
      </c>
      <c r="H6953" s="272" t="s">
        <v>14331</v>
      </c>
      <c r="I6953" s="272" t="s">
        <v>261</v>
      </c>
      <c r="J6953" s="272" t="s">
        <v>7644</v>
      </c>
      <c r="K6953" s="273">
        <v>1.34</v>
      </c>
      <c r="L6953" s="272" t="s">
        <v>7090</v>
      </c>
    </row>
    <row r="6954" spans="1:12">
      <c r="A6954" s="272" t="s">
        <v>14277</v>
      </c>
      <c r="B6954" s="272" t="s">
        <v>14278</v>
      </c>
      <c r="C6954" s="272" t="s">
        <v>14279</v>
      </c>
      <c r="D6954" s="272" t="s">
        <v>14280</v>
      </c>
      <c r="E6954" s="273" t="s">
        <v>7087</v>
      </c>
      <c r="F6954" s="272" t="s">
        <v>7087</v>
      </c>
      <c r="G6954" s="272">
        <v>104796</v>
      </c>
      <c r="H6954" s="272" t="s">
        <v>14332</v>
      </c>
      <c r="I6954" s="272" t="s">
        <v>261</v>
      </c>
      <c r="J6954" s="272" t="s">
        <v>7089</v>
      </c>
      <c r="K6954" s="273">
        <v>12.66</v>
      </c>
      <c r="L6954" s="272" t="s">
        <v>7090</v>
      </c>
    </row>
    <row r="6955" spans="1:12">
      <c r="A6955" s="272" t="s">
        <v>14277</v>
      </c>
      <c r="B6955" s="272" t="s">
        <v>14278</v>
      </c>
      <c r="C6955" s="272" t="s">
        <v>14279</v>
      </c>
      <c r="D6955" s="272" t="s">
        <v>14280</v>
      </c>
      <c r="E6955" s="273" t="s">
        <v>7087</v>
      </c>
      <c r="F6955" s="272" t="s">
        <v>7087</v>
      </c>
      <c r="G6955" s="272">
        <v>104797</v>
      </c>
      <c r="H6955" s="272" t="s">
        <v>14333</v>
      </c>
      <c r="I6955" s="272" t="s">
        <v>261</v>
      </c>
      <c r="J6955" s="272" t="s">
        <v>7089</v>
      </c>
      <c r="K6955" s="273">
        <v>15.84</v>
      </c>
      <c r="L6955" s="272" t="s">
        <v>7090</v>
      </c>
    </row>
    <row r="6956" spans="1:12">
      <c r="A6956" s="272" t="s">
        <v>14277</v>
      </c>
      <c r="B6956" s="272" t="s">
        <v>14278</v>
      </c>
      <c r="C6956" s="272" t="s">
        <v>14279</v>
      </c>
      <c r="D6956" s="272" t="s">
        <v>14280</v>
      </c>
      <c r="E6956" s="273" t="s">
        <v>7087</v>
      </c>
      <c r="F6956" s="272" t="s">
        <v>7087</v>
      </c>
      <c r="G6956" s="272">
        <v>104798</v>
      </c>
      <c r="H6956" s="272" t="s">
        <v>14334</v>
      </c>
      <c r="I6956" s="272" t="s">
        <v>17</v>
      </c>
      <c r="J6956" s="272" t="s">
        <v>7147</v>
      </c>
      <c r="K6956" s="273">
        <v>12.44</v>
      </c>
      <c r="L6956" s="272" t="s">
        <v>7090</v>
      </c>
    </row>
    <row r="6957" spans="1:12">
      <c r="A6957" s="272" t="s">
        <v>14277</v>
      </c>
      <c r="B6957" s="272" t="s">
        <v>14278</v>
      </c>
      <c r="C6957" s="272" t="s">
        <v>14279</v>
      </c>
      <c r="D6957" s="272" t="s">
        <v>14280</v>
      </c>
      <c r="E6957" s="273" t="s">
        <v>7087</v>
      </c>
      <c r="F6957" s="272" t="s">
        <v>7087</v>
      </c>
      <c r="G6957" s="272">
        <v>104799</v>
      </c>
      <c r="H6957" s="272" t="s">
        <v>14335</v>
      </c>
      <c r="I6957" s="272" t="s">
        <v>38</v>
      </c>
      <c r="J6957" s="272" t="s">
        <v>7147</v>
      </c>
      <c r="K6957" s="273">
        <v>9.77</v>
      </c>
      <c r="L6957" s="272" t="s">
        <v>7090</v>
      </c>
    </row>
    <row r="6958" spans="1:12">
      <c r="A6958" s="272" t="s">
        <v>14277</v>
      </c>
      <c r="B6958" s="272" t="s">
        <v>14278</v>
      </c>
      <c r="C6958" s="272" t="s">
        <v>14279</v>
      </c>
      <c r="D6958" s="272" t="s">
        <v>14280</v>
      </c>
      <c r="E6958" s="273" t="s">
        <v>7087</v>
      </c>
      <c r="F6958" s="272" t="s">
        <v>7087</v>
      </c>
      <c r="G6958" s="272">
        <v>104800</v>
      </c>
      <c r="H6958" s="272" t="s">
        <v>14336</v>
      </c>
      <c r="I6958" s="272" t="s">
        <v>261</v>
      </c>
      <c r="J6958" s="272" t="s">
        <v>7644</v>
      </c>
      <c r="K6958" s="273">
        <v>8.64</v>
      </c>
      <c r="L6958" s="272" t="s">
        <v>7090</v>
      </c>
    </row>
    <row r="6959" spans="1:12">
      <c r="A6959" s="272" t="s">
        <v>14277</v>
      </c>
      <c r="B6959" s="272" t="s">
        <v>14278</v>
      </c>
      <c r="C6959" s="272" t="s">
        <v>14279</v>
      </c>
      <c r="D6959" s="272" t="s">
        <v>14280</v>
      </c>
      <c r="E6959" s="273" t="s">
        <v>7087</v>
      </c>
      <c r="F6959" s="272" t="s">
        <v>7087</v>
      </c>
      <c r="G6959" s="272">
        <v>104801</v>
      </c>
      <c r="H6959" s="272" t="s">
        <v>14337</v>
      </c>
      <c r="I6959" s="272" t="s">
        <v>38</v>
      </c>
      <c r="J6959" s="272" t="s">
        <v>7147</v>
      </c>
      <c r="K6959" s="273">
        <v>13.65</v>
      </c>
      <c r="L6959" s="272" t="s">
        <v>7090</v>
      </c>
    </row>
    <row r="6960" spans="1:12">
      <c r="A6960" s="272" t="s">
        <v>14277</v>
      </c>
      <c r="B6960" s="272" t="s">
        <v>14278</v>
      </c>
      <c r="C6960" s="272" t="s">
        <v>14279</v>
      </c>
      <c r="D6960" s="272" t="s">
        <v>14280</v>
      </c>
      <c r="E6960" s="273" t="s">
        <v>7087</v>
      </c>
      <c r="F6960" s="272" t="s">
        <v>7087</v>
      </c>
      <c r="G6960" s="272">
        <v>104802</v>
      </c>
      <c r="H6960" s="272" t="s">
        <v>14338</v>
      </c>
      <c r="I6960" s="272" t="s">
        <v>38</v>
      </c>
      <c r="J6960" s="272" t="s">
        <v>7147</v>
      </c>
      <c r="K6960" s="273">
        <v>9.08</v>
      </c>
      <c r="L6960" s="272" t="s">
        <v>7090</v>
      </c>
    </row>
    <row r="6961" spans="1:12">
      <c r="A6961" s="272" t="s">
        <v>14277</v>
      </c>
      <c r="B6961" s="272" t="s">
        <v>14278</v>
      </c>
      <c r="C6961" s="272" t="s">
        <v>14279</v>
      </c>
      <c r="D6961" s="272" t="s">
        <v>14280</v>
      </c>
      <c r="E6961" s="273" t="s">
        <v>7087</v>
      </c>
      <c r="F6961" s="272" t="s">
        <v>7087</v>
      </c>
      <c r="G6961" s="272">
        <v>104803</v>
      </c>
      <c r="H6961" s="272" t="s">
        <v>14339</v>
      </c>
      <c r="I6961" s="272" t="s">
        <v>261</v>
      </c>
      <c r="J6961" s="272" t="s">
        <v>7147</v>
      </c>
      <c r="K6961" s="273">
        <v>4.26</v>
      </c>
      <c r="L6961" s="272" t="s">
        <v>7090</v>
      </c>
    </row>
    <row r="6962" spans="1:12">
      <c r="A6962" s="272" t="s">
        <v>14340</v>
      </c>
      <c r="B6962" s="272" t="s">
        <v>14341</v>
      </c>
      <c r="C6962" s="272" t="s">
        <v>14342</v>
      </c>
      <c r="D6962" s="272" t="s">
        <v>14343</v>
      </c>
      <c r="E6962" s="273" t="s">
        <v>7087</v>
      </c>
      <c r="F6962" s="272" t="s">
        <v>7087</v>
      </c>
      <c r="G6962" s="272">
        <v>95967</v>
      </c>
      <c r="H6962" s="272" t="s">
        <v>14344</v>
      </c>
      <c r="I6962" s="272" t="s">
        <v>301</v>
      </c>
      <c r="J6962" s="272" t="s">
        <v>7147</v>
      </c>
      <c r="K6962" s="273">
        <v>157.35</v>
      </c>
      <c r="L6962" s="272" t="s">
        <v>7090</v>
      </c>
    </row>
    <row r="6963" spans="1:12">
      <c r="A6963" s="272" t="s">
        <v>14340</v>
      </c>
      <c r="B6963" s="272" t="s">
        <v>14341</v>
      </c>
      <c r="C6963" s="272" t="s">
        <v>14345</v>
      </c>
      <c r="D6963" s="272" t="s">
        <v>14346</v>
      </c>
      <c r="E6963" s="273" t="s">
        <v>7087</v>
      </c>
      <c r="F6963" s="272" t="s">
        <v>7087</v>
      </c>
      <c r="G6963" s="272">
        <v>99059</v>
      </c>
      <c r="H6963" s="272" t="s">
        <v>14347</v>
      </c>
      <c r="I6963" s="272" t="s">
        <v>261</v>
      </c>
      <c r="J6963" s="272" t="s">
        <v>7147</v>
      </c>
      <c r="K6963" s="273">
        <v>57.78</v>
      </c>
      <c r="L6963" s="272" t="s">
        <v>7090</v>
      </c>
    </row>
    <row r="6964" spans="1:12">
      <c r="A6964" s="272" t="s">
        <v>14340</v>
      </c>
      <c r="B6964" s="272" t="s">
        <v>14341</v>
      </c>
      <c r="C6964" s="272" t="s">
        <v>14345</v>
      </c>
      <c r="D6964" s="272" t="s">
        <v>14346</v>
      </c>
      <c r="E6964" s="273" t="s">
        <v>7087</v>
      </c>
      <c r="F6964" s="272" t="s">
        <v>7087</v>
      </c>
      <c r="G6964" s="272">
        <v>99060</v>
      </c>
      <c r="H6964" s="272" t="s">
        <v>14348</v>
      </c>
      <c r="I6964" s="272" t="s">
        <v>17</v>
      </c>
      <c r="J6964" s="272" t="s">
        <v>7147</v>
      </c>
      <c r="K6964" s="273">
        <v>164.04</v>
      </c>
      <c r="L6964" s="272" t="s">
        <v>7090</v>
      </c>
    </row>
    <row r="6965" spans="1:12">
      <c r="A6965" s="272" t="s">
        <v>14340</v>
      </c>
      <c r="B6965" s="272" t="s">
        <v>14341</v>
      </c>
      <c r="C6965" s="272" t="s">
        <v>14345</v>
      </c>
      <c r="D6965" s="272" t="s">
        <v>14346</v>
      </c>
      <c r="E6965" s="273" t="s">
        <v>7087</v>
      </c>
      <c r="F6965" s="272" t="s">
        <v>7087</v>
      </c>
      <c r="G6965" s="272">
        <v>99061</v>
      </c>
      <c r="H6965" s="272" t="s">
        <v>14349</v>
      </c>
      <c r="I6965" s="272" t="s">
        <v>17</v>
      </c>
      <c r="J6965" s="272" t="s">
        <v>7147</v>
      </c>
      <c r="K6965" s="273">
        <v>103.73</v>
      </c>
      <c r="L6965" s="272" t="s">
        <v>7090</v>
      </c>
    </row>
    <row r="6966" spans="1:12">
      <c r="A6966" s="272" t="s">
        <v>14340</v>
      </c>
      <c r="B6966" s="272" t="s">
        <v>14341</v>
      </c>
      <c r="C6966" s="272" t="s">
        <v>14345</v>
      </c>
      <c r="D6966" s="272" t="s">
        <v>14346</v>
      </c>
      <c r="E6966" s="273" t="s">
        <v>7087</v>
      </c>
      <c r="F6966" s="272" t="s">
        <v>7087</v>
      </c>
      <c r="G6966" s="272">
        <v>99062</v>
      </c>
      <c r="H6966" s="272" t="s">
        <v>14350</v>
      </c>
      <c r="I6966" s="272" t="s">
        <v>17</v>
      </c>
      <c r="J6966" s="272" t="s">
        <v>7147</v>
      </c>
      <c r="K6966" s="273">
        <v>1.87</v>
      </c>
      <c r="L6966" s="272" t="s">
        <v>7090</v>
      </c>
    </row>
    <row r="6967" spans="1:12">
      <c r="A6967" s="272" t="s">
        <v>14340</v>
      </c>
      <c r="B6967" s="272" t="s">
        <v>14341</v>
      </c>
      <c r="C6967" s="272" t="s">
        <v>14345</v>
      </c>
      <c r="D6967" s="272" t="s">
        <v>14346</v>
      </c>
      <c r="E6967" s="273" t="s">
        <v>7087</v>
      </c>
      <c r="F6967" s="272" t="s">
        <v>7087</v>
      </c>
      <c r="G6967" s="272">
        <v>99063</v>
      </c>
      <c r="H6967" s="272" t="s">
        <v>14351</v>
      </c>
      <c r="I6967" s="272" t="s">
        <v>261</v>
      </c>
      <c r="J6967" s="272" t="s">
        <v>7089</v>
      </c>
      <c r="K6967" s="273">
        <v>8.09</v>
      </c>
      <c r="L6967" s="272" t="s">
        <v>7090</v>
      </c>
    </row>
    <row r="6968" spans="1:12">
      <c r="A6968" s="272" t="s">
        <v>14340</v>
      </c>
      <c r="B6968" s="272" t="s">
        <v>14341</v>
      </c>
      <c r="C6968" s="272" t="s">
        <v>14345</v>
      </c>
      <c r="D6968" s="272" t="s">
        <v>14346</v>
      </c>
      <c r="E6968" s="273" t="s">
        <v>7087</v>
      </c>
      <c r="F6968" s="272" t="s">
        <v>7087</v>
      </c>
      <c r="G6968" s="272">
        <v>105007</v>
      </c>
      <c r="H6968" s="272" t="s">
        <v>14352</v>
      </c>
      <c r="I6968" s="272" t="s">
        <v>17</v>
      </c>
      <c r="J6968" s="272" t="s">
        <v>7147</v>
      </c>
      <c r="K6968" s="273">
        <v>33.630000000000003</v>
      </c>
      <c r="L6968" s="272" t="s">
        <v>7090</v>
      </c>
    </row>
    <row r="6969" spans="1:12">
      <c r="A6969" s="272" t="s">
        <v>14340</v>
      </c>
      <c r="B6969" s="272" t="s">
        <v>14341</v>
      </c>
      <c r="C6969" s="272" t="s">
        <v>14345</v>
      </c>
      <c r="D6969" s="272" t="s">
        <v>14346</v>
      </c>
      <c r="E6969" s="273" t="s">
        <v>7087</v>
      </c>
      <c r="F6969" s="272" t="s">
        <v>7087</v>
      </c>
      <c r="G6969" s="272">
        <v>105009</v>
      </c>
      <c r="H6969" s="272" t="s">
        <v>14353</v>
      </c>
      <c r="I6969" s="272" t="s">
        <v>261</v>
      </c>
      <c r="J6969" s="272" t="s">
        <v>7147</v>
      </c>
      <c r="K6969" s="273">
        <v>69.88</v>
      </c>
      <c r="L6969" s="272" t="s">
        <v>7090</v>
      </c>
    </row>
    <row r="6970" spans="1:12">
      <c r="A6970" s="272" t="s">
        <v>14340</v>
      </c>
      <c r="B6970" s="272" t="s">
        <v>14341</v>
      </c>
      <c r="C6970" s="272" t="s">
        <v>14345</v>
      </c>
      <c r="D6970" s="272" t="s">
        <v>14346</v>
      </c>
      <c r="E6970" s="273" t="s">
        <v>7087</v>
      </c>
      <c r="F6970" s="272" t="s">
        <v>7087</v>
      </c>
      <c r="G6970" s="272">
        <v>105011</v>
      </c>
      <c r="H6970" s="272" t="s">
        <v>14354</v>
      </c>
      <c r="I6970" s="272" t="s">
        <v>261</v>
      </c>
      <c r="J6970" s="272" t="s">
        <v>7147</v>
      </c>
      <c r="K6970" s="273">
        <v>0.48</v>
      </c>
      <c r="L6970" s="272" t="s">
        <v>7090</v>
      </c>
    </row>
    <row r="6971" spans="1:12">
      <c r="A6971" s="272" t="s">
        <v>14355</v>
      </c>
      <c r="B6971" s="272" t="s">
        <v>14356</v>
      </c>
      <c r="C6971" s="272" t="s">
        <v>14357</v>
      </c>
      <c r="D6971" s="272" t="s">
        <v>14358</v>
      </c>
      <c r="E6971" s="273" t="s">
        <v>7087</v>
      </c>
      <c r="F6971" s="272" t="s">
        <v>7087</v>
      </c>
      <c r="G6971" s="272">
        <v>93588</v>
      </c>
      <c r="H6971" s="272" t="s">
        <v>14359</v>
      </c>
      <c r="I6971" s="272" t="s">
        <v>14126</v>
      </c>
      <c r="J6971" s="272" t="s">
        <v>7089</v>
      </c>
      <c r="K6971" s="273">
        <v>3.08</v>
      </c>
      <c r="L6971" s="272" t="s">
        <v>7090</v>
      </c>
    </row>
    <row r="6972" spans="1:12">
      <c r="A6972" s="272" t="s">
        <v>14355</v>
      </c>
      <c r="B6972" s="272" t="s">
        <v>14356</v>
      </c>
      <c r="C6972" s="272" t="s">
        <v>14357</v>
      </c>
      <c r="D6972" s="272" t="s">
        <v>14358</v>
      </c>
      <c r="E6972" s="273" t="s">
        <v>7087</v>
      </c>
      <c r="F6972" s="272" t="s">
        <v>7087</v>
      </c>
      <c r="G6972" s="272">
        <v>93589</v>
      </c>
      <c r="H6972" s="272" t="s">
        <v>14360</v>
      </c>
      <c r="I6972" s="272" t="s">
        <v>14126</v>
      </c>
      <c r="J6972" s="272" t="s">
        <v>7089</v>
      </c>
      <c r="K6972" s="273">
        <v>2.64</v>
      </c>
      <c r="L6972" s="272" t="s">
        <v>7090</v>
      </c>
    </row>
    <row r="6973" spans="1:12">
      <c r="A6973" s="272" t="s">
        <v>14355</v>
      </c>
      <c r="B6973" s="272" t="s">
        <v>14356</v>
      </c>
      <c r="C6973" s="272" t="s">
        <v>14357</v>
      </c>
      <c r="D6973" s="272" t="s">
        <v>14358</v>
      </c>
      <c r="E6973" s="273" t="s">
        <v>7087</v>
      </c>
      <c r="F6973" s="272" t="s">
        <v>7087</v>
      </c>
      <c r="G6973" s="272">
        <v>93590</v>
      </c>
      <c r="H6973" s="272" t="s">
        <v>14361</v>
      </c>
      <c r="I6973" s="272" t="s">
        <v>14126</v>
      </c>
      <c r="J6973" s="272" t="s">
        <v>7089</v>
      </c>
      <c r="K6973" s="273">
        <v>0.96</v>
      </c>
      <c r="L6973" s="272" t="s">
        <v>7090</v>
      </c>
    </row>
    <row r="6974" spans="1:12">
      <c r="A6974" s="272" t="s">
        <v>14355</v>
      </c>
      <c r="B6974" s="272" t="s">
        <v>14356</v>
      </c>
      <c r="C6974" s="272" t="s">
        <v>14357</v>
      </c>
      <c r="D6974" s="272" t="s">
        <v>14358</v>
      </c>
      <c r="E6974" s="273" t="s">
        <v>7087</v>
      </c>
      <c r="F6974" s="272" t="s">
        <v>7087</v>
      </c>
      <c r="G6974" s="272">
        <v>93591</v>
      </c>
      <c r="H6974" s="272" t="s">
        <v>14362</v>
      </c>
      <c r="I6974" s="272" t="s">
        <v>14126</v>
      </c>
      <c r="J6974" s="272" t="s">
        <v>7089</v>
      </c>
      <c r="K6974" s="273">
        <v>2.7</v>
      </c>
      <c r="L6974" s="272" t="s">
        <v>7090</v>
      </c>
    </row>
    <row r="6975" spans="1:12">
      <c r="A6975" s="272" t="s">
        <v>14355</v>
      </c>
      <c r="B6975" s="272" t="s">
        <v>14356</v>
      </c>
      <c r="C6975" s="272" t="s">
        <v>14357</v>
      </c>
      <c r="D6975" s="272" t="s">
        <v>14358</v>
      </c>
      <c r="E6975" s="273" t="s">
        <v>7087</v>
      </c>
      <c r="F6975" s="272" t="s">
        <v>7087</v>
      </c>
      <c r="G6975" s="272">
        <v>93592</v>
      </c>
      <c r="H6975" s="272" t="s">
        <v>14363</v>
      </c>
      <c r="I6975" s="272" t="s">
        <v>14126</v>
      </c>
      <c r="J6975" s="272" t="s">
        <v>7089</v>
      </c>
      <c r="K6975" s="273">
        <v>2.34</v>
      </c>
      <c r="L6975" s="272" t="s">
        <v>7090</v>
      </c>
    </row>
    <row r="6976" spans="1:12">
      <c r="A6976" s="272" t="s">
        <v>14355</v>
      </c>
      <c r="B6976" s="272" t="s">
        <v>14356</v>
      </c>
      <c r="C6976" s="272" t="s">
        <v>14357</v>
      </c>
      <c r="D6976" s="272" t="s">
        <v>14358</v>
      </c>
      <c r="E6976" s="273" t="s">
        <v>7087</v>
      </c>
      <c r="F6976" s="272" t="s">
        <v>7087</v>
      </c>
      <c r="G6976" s="272">
        <v>93593</v>
      </c>
      <c r="H6976" s="272" t="s">
        <v>14364</v>
      </c>
      <c r="I6976" s="272" t="s">
        <v>14126</v>
      </c>
      <c r="J6976" s="272" t="s">
        <v>7089</v>
      </c>
      <c r="K6976" s="273">
        <v>0.86</v>
      </c>
      <c r="L6976" s="272" t="s">
        <v>7090</v>
      </c>
    </row>
    <row r="6977" spans="1:12">
      <c r="A6977" s="272" t="s">
        <v>14355</v>
      </c>
      <c r="B6977" s="272" t="s">
        <v>14356</v>
      </c>
      <c r="C6977" s="272" t="s">
        <v>14357</v>
      </c>
      <c r="D6977" s="272" t="s">
        <v>14358</v>
      </c>
      <c r="E6977" s="273" t="s">
        <v>7087</v>
      </c>
      <c r="F6977" s="272" t="s">
        <v>7087</v>
      </c>
      <c r="G6977" s="272">
        <v>93594</v>
      </c>
      <c r="H6977" s="272" t="s">
        <v>14365</v>
      </c>
      <c r="I6977" s="272" t="s">
        <v>13046</v>
      </c>
      <c r="J6977" s="272" t="s">
        <v>7089</v>
      </c>
      <c r="K6977" s="273">
        <v>2.0499999999999998</v>
      </c>
      <c r="L6977" s="272" t="s">
        <v>7090</v>
      </c>
    </row>
    <row r="6978" spans="1:12">
      <c r="A6978" s="272" t="s">
        <v>14355</v>
      </c>
      <c r="B6978" s="272" t="s">
        <v>14356</v>
      </c>
      <c r="C6978" s="272" t="s">
        <v>14357</v>
      </c>
      <c r="D6978" s="272" t="s">
        <v>14358</v>
      </c>
      <c r="E6978" s="273" t="s">
        <v>7087</v>
      </c>
      <c r="F6978" s="272" t="s">
        <v>7087</v>
      </c>
      <c r="G6978" s="272">
        <v>93595</v>
      </c>
      <c r="H6978" s="272" t="s">
        <v>14366</v>
      </c>
      <c r="I6978" s="272" t="s">
        <v>13046</v>
      </c>
      <c r="J6978" s="272" t="s">
        <v>7089</v>
      </c>
      <c r="K6978" s="273">
        <v>1.78</v>
      </c>
      <c r="L6978" s="272" t="s">
        <v>7090</v>
      </c>
    </row>
    <row r="6979" spans="1:12">
      <c r="A6979" s="272" t="s">
        <v>14355</v>
      </c>
      <c r="B6979" s="272" t="s">
        <v>14356</v>
      </c>
      <c r="C6979" s="272" t="s">
        <v>14357</v>
      </c>
      <c r="D6979" s="272" t="s">
        <v>14358</v>
      </c>
      <c r="E6979" s="273" t="s">
        <v>7087</v>
      </c>
      <c r="F6979" s="272" t="s">
        <v>7087</v>
      </c>
      <c r="G6979" s="272">
        <v>93596</v>
      </c>
      <c r="H6979" s="272" t="s">
        <v>14367</v>
      </c>
      <c r="I6979" s="272" t="s">
        <v>13046</v>
      </c>
      <c r="J6979" s="272" t="s">
        <v>7089</v>
      </c>
      <c r="K6979" s="273">
        <v>0.64</v>
      </c>
      <c r="L6979" s="272" t="s">
        <v>7090</v>
      </c>
    </row>
    <row r="6980" spans="1:12">
      <c r="A6980" s="272" t="s">
        <v>14355</v>
      </c>
      <c r="B6980" s="272" t="s">
        <v>14356</v>
      </c>
      <c r="C6980" s="272" t="s">
        <v>14357</v>
      </c>
      <c r="D6980" s="272" t="s">
        <v>14358</v>
      </c>
      <c r="E6980" s="273" t="s">
        <v>7087</v>
      </c>
      <c r="F6980" s="272" t="s">
        <v>7087</v>
      </c>
      <c r="G6980" s="272">
        <v>93597</v>
      </c>
      <c r="H6980" s="272" t="s">
        <v>14368</v>
      </c>
      <c r="I6980" s="272" t="s">
        <v>13046</v>
      </c>
      <c r="J6980" s="272" t="s">
        <v>7089</v>
      </c>
      <c r="K6980" s="273">
        <v>1.79</v>
      </c>
      <c r="L6980" s="272" t="s">
        <v>7090</v>
      </c>
    </row>
    <row r="6981" spans="1:12">
      <c r="A6981" s="272" t="s">
        <v>14355</v>
      </c>
      <c r="B6981" s="272" t="s">
        <v>14356</v>
      </c>
      <c r="C6981" s="272" t="s">
        <v>14357</v>
      </c>
      <c r="D6981" s="272" t="s">
        <v>14358</v>
      </c>
      <c r="E6981" s="273" t="s">
        <v>7087</v>
      </c>
      <c r="F6981" s="272" t="s">
        <v>7087</v>
      </c>
      <c r="G6981" s="272">
        <v>93598</v>
      </c>
      <c r="H6981" s="272" t="s">
        <v>14369</v>
      </c>
      <c r="I6981" s="272" t="s">
        <v>13046</v>
      </c>
      <c r="J6981" s="272" t="s">
        <v>7089</v>
      </c>
      <c r="K6981" s="273">
        <v>1.55</v>
      </c>
      <c r="L6981" s="272" t="s">
        <v>7090</v>
      </c>
    </row>
    <row r="6982" spans="1:12">
      <c r="A6982" s="272" t="s">
        <v>14355</v>
      </c>
      <c r="B6982" s="272" t="s">
        <v>14356</v>
      </c>
      <c r="C6982" s="272" t="s">
        <v>14357</v>
      </c>
      <c r="D6982" s="272" t="s">
        <v>14358</v>
      </c>
      <c r="E6982" s="273" t="s">
        <v>7087</v>
      </c>
      <c r="F6982" s="272" t="s">
        <v>7087</v>
      </c>
      <c r="G6982" s="272">
        <v>93599</v>
      </c>
      <c r="H6982" s="272" t="s">
        <v>14370</v>
      </c>
      <c r="I6982" s="272" t="s">
        <v>13046</v>
      </c>
      <c r="J6982" s="272" t="s">
        <v>7089</v>
      </c>
      <c r="K6982" s="273">
        <v>0.56999999999999995</v>
      </c>
      <c r="L6982" s="272" t="s">
        <v>7090</v>
      </c>
    </row>
    <row r="6983" spans="1:12">
      <c r="A6983" s="272" t="s">
        <v>14355</v>
      </c>
      <c r="B6983" s="272" t="s">
        <v>14356</v>
      </c>
      <c r="C6983" s="272" t="s">
        <v>14357</v>
      </c>
      <c r="D6983" s="272" t="s">
        <v>14358</v>
      </c>
      <c r="E6983" s="273" t="s">
        <v>7087</v>
      </c>
      <c r="F6983" s="272" t="s">
        <v>7087</v>
      </c>
      <c r="G6983" s="272">
        <v>95425</v>
      </c>
      <c r="H6983" s="272" t="s">
        <v>14371</v>
      </c>
      <c r="I6983" s="272" t="s">
        <v>14126</v>
      </c>
      <c r="J6983" s="272" t="s">
        <v>7089</v>
      </c>
      <c r="K6983" s="273">
        <v>2.2999999999999998</v>
      </c>
      <c r="L6983" s="272" t="s">
        <v>7090</v>
      </c>
    </row>
    <row r="6984" spans="1:12">
      <c r="A6984" s="272" t="s">
        <v>14355</v>
      </c>
      <c r="B6984" s="272" t="s">
        <v>14356</v>
      </c>
      <c r="C6984" s="272" t="s">
        <v>14357</v>
      </c>
      <c r="D6984" s="272" t="s">
        <v>14358</v>
      </c>
      <c r="E6984" s="273" t="s">
        <v>7087</v>
      </c>
      <c r="F6984" s="272" t="s">
        <v>7087</v>
      </c>
      <c r="G6984" s="272">
        <v>95426</v>
      </c>
      <c r="H6984" s="272" t="s">
        <v>14372</v>
      </c>
      <c r="I6984" s="272" t="s">
        <v>14126</v>
      </c>
      <c r="J6984" s="272" t="s">
        <v>7089</v>
      </c>
      <c r="K6984" s="273">
        <v>1.98</v>
      </c>
      <c r="L6984" s="272" t="s">
        <v>7090</v>
      </c>
    </row>
    <row r="6985" spans="1:12">
      <c r="A6985" s="272" t="s">
        <v>14355</v>
      </c>
      <c r="B6985" s="272" t="s">
        <v>14356</v>
      </c>
      <c r="C6985" s="272" t="s">
        <v>14357</v>
      </c>
      <c r="D6985" s="272" t="s">
        <v>14358</v>
      </c>
      <c r="E6985" s="273" t="s">
        <v>7087</v>
      </c>
      <c r="F6985" s="272" t="s">
        <v>7087</v>
      </c>
      <c r="G6985" s="272">
        <v>95427</v>
      </c>
      <c r="H6985" s="272" t="s">
        <v>14373</v>
      </c>
      <c r="I6985" s="272" t="s">
        <v>14126</v>
      </c>
      <c r="J6985" s="272" t="s">
        <v>7089</v>
      </c>
      <c r="K6985" s="273">
        <v>0.74</v>
      </c>
      <c r="L6985" s="272" t="s">
        <v>7090</v>
      </c>
    </row>
    <row r="6986" spans="1:12">
      <c r="A6986" s="272" t="s">
        <v>14355</v>
      </c>
      <c r="B6986" s="272" t="s">
        <v>14356</v>
      </c>
      <c r="C6986" s="272" t="s">
        <v>14357</v>
      </c>
      <c r="D6986" s="272" t="s">
        <v>14358</v>
      </c>
      <c r="E6986" s="273" t="s">
        <v>7087</v>
      </c>
      <c r="F6986" s="272" t="s">
        <v>7087</v>
      </c>
      <c r="G6986" s="272">
        <v>95428</v>
      </c>
      <c r="H6986" s="272" t="s">
        <v>14374</v>
      </c>
      <c r="I6986" s="272" t="s">
        <v>13046</v>
      </c>
      <c r="J6986" s="272" t="s">
        <v>7089</v>
      </c>
      <c r="K6986" s="273">
        <v>1.55</v>
      </c>
      <c r="L6986" s="272" t="s">
        <v>7090</v>
      </c>
    </row>
    <row r="6987" spans="1:12">
      <c r="A6987" s="272" t="s">
        <v>14355</v>
      </c>
      <c r="B6987" s="272" t="s">
        <v>14356</v>
      </c>
      <c r="C6987" s="272" t="s">
        <v>14357</v>
      </c>
      <c r="D6987" s="272" t="s">
        <v>14358</v>
      </c>
      <c r="E6987" s="273" t="s">
        <v>7087</v>
      </c>
      <c r="F6987" s="272" t="s">
        <v>7087</v>
      </c>
      <c r="G6987" s="272">
        <v>95429</v>
      </c>
      <c r="H6987" s="272" t="s">
        <v>14375</v>
      </c>
      <c r="I6987" s="272" t="s">
        <v>13046</v>
      </c>
      <c r="J6987" s="272" t="s">
        <v>7089</v>
      </c>
      <c r="K6987" s="273">
        <v>1.34</v>
      </c>
      <c r="L6987" s="272" t="s">
        <v>7090</v>
      </c>
    </row>
    <row r="6988" spans="1:12">
      <c r="A6988" s="272" t="s">
        <v>14355</v>
      </c>
      <c r="B6988" s="272" t="s">
        <v>14356</v>
      </c>
      <c r="C6988" s="272" t="s">
        <v>14357</v>
      </c>
      <c r="D6988" s="272" t="s">
        <v>14358</v>
      </c>
      <c r="E6988" s="273" t="s">
        <v>7087</v>
      </c>
      <c r="F6988" s="272" t="s">
        <v>7087</v>
      </c>
      <c r="G6988" s="272">
        <v>95430</v>
      </c>
      <c r="H6988" s="272" t="s">
        <v>14376</v>
      </c>
      <c r="I6988" s="272" t="s">
        <v>13046</v>
      </c>
      <c r="J6988" s="272" t="s">
        <v>7089</v>
      </c>
      <c r="K6988" s="273">
        <v>0.47</v>
      </c>
      <c r="L6988" s="272" t="s">
        <v>7090</v>
      </c>
    </row>
    <row r="6989" spans="1:12">
      <c r="A6989" s="272" t="s">
        <v>14355</v>
      </c>
      <c r="B6989" s="272" t="s">
        <v>14356</v>
      </c>
      <c r="C6989" s="272" t="s">
        <v>14357</v>
      </c>
      <c r="D6989" s="272" t="s">
        <v>14358</v>
      </c>
      <c r="E6989" s="273" t="s">
        <v>7087</v>
      </c>
      <c r="F6989" s="272" t="s">
        <v>7087</v>
      </c>
      <c r="G6989" s="272">
        <v>95875</v>
      </c>
      <c r="H6989" s="272" t="s">
        <v>14377</v>
      </c>
      <c r="I6989" s="272" t="s">
        <v>14126</v>
      </c>
      <c r="J6989" s="272" t="s">
        <v>7089</v>
      </c>
      <c r="K6989" s="273">
        <v>2.4300000000000002</v>
      </c>
      <c r="L6989" s="272" t="s">
        <v>7090</v>
      </c>
    </row>
    <row r="6990" spans="1:12">
      <c r="A6990" s="272" t="s">
        <v>14355</v>
      </c>
      <c r="B6990" s="272" t="s">
        <v>14356</v>
      </c>
      <c r="C6990" s="272" t="s">
        <v>14357</v>
      </c>
      <c r="D6990" s="272" t="s">
        <v>14358</v>
      </c>
      <c r="E6990" s="273" t="s">
        <v>7087</v>
      </c>
      <c r="F6990" s="272" t="s">
        <v>7087</v>
      </c>
      <c r="G6990" s="272">
        <v>95876</v>
      </c>
      <c r="H6990" s="272" t="s">
        <v>14378</v>
      </c>
      <c r="I6990" s="272" t="s">
        <v>14126</v>
      </c>
      <c r="J6990" s="272" t="s">
        <v>7089</v>
      </c>
      <c r="K6990" s="273">
        <v>2.12</v>
      </c>
      <c r="L6990" s="272" t="s">
        <v>7090</v>
      </c>
    </row>
    <row r="6991" spans="1:12">
      <c r="A6991" s="272" t="s">
        <v>14355</v>
      </c>
      <c r="B6991" s="272" t="s">
        <v>14356</v>
      </c>
      <c r="C6991" s="272" t="s">
        <v>14357</v>
      </c>
      <c r="D6991" s="272" t="s">
        <v>14358</v>
      </c>
      <c r="E6991" s="273" t="s">
        <v>7087</v>
      </c>
      <c r="F6991" s="272" t="s">
        <v>7087</v>
      </c>
      <c r="G6991" s="272">
        <v>95877</v>
      </c>
      <c r="H6991" s="272" t="s">
        <v>14379</v>
      </c>
      <c r="I6991" s="272" t="s">
        <v>14126</v>
      </c>
      <c r="J6991" s="272" t="s">
        <v>7089</v>
      </c>
      <c r="K6991" s="273">
        <v>1.82</v>
      </c>
      <c r="L6991" s="272" t="s">
        <v>7090</v>
      </c>
    </row>
    <row r="6992" spans="1:12">
      <c r="A6992" s="272" t="s">
        <v>14355</v>
      </c>
      <c r="B6992" s="272" t="s">
        <v>14356</v>
      </c>
      <c r="C6992" s="272" t="s">
        <v>14357</v>
      </c>
      <c r="D6992" s="272" t="s">
        <v>14358</v>
      </c>
      <c r="E6992" s="273" t="s">
        <v>7087</v>
      </c>
      <c r="F6992" s="272" t="s">
        <v>7087</v>
      </c>
      <c r="G6992" s="272">
        <v>95878</v>
      </c>
      <c r="H6992" s="272" t="s">
        <v>14380</v>
      </c>
      <c r="I6992" s="272" t="s">
        <v>13046</v>
      </c>
      <c r="J6992" s="272" t="s">
        <v>7089</v>
      </c>
      <c r="K6992" s="273">
        <v>1.64</v>
      </c>
      <c r="L6992" s="272" t="s">
        <v>7090</v>
      </c>
    </row>
    <row r="6993" spans="1:12">
      <c r="A6993" s="272" t="s">
        <v>14355</v>
      </c>
      <c r="B6993" s="272" t="s">
        <v>14356</v>
      </c>
      <c r="C6993" s="272" t="s">
        <v>14357</v>
      </c>
      <c r="D6993" s="272" t="s">
        <v>14358</v>
      </c>
      <c r="E6993" s="273" t="s">
        <v>7087</v>
      </c>
      <c r="F6993" s="272" t="s">
        <v>7087</v>
      </c>
      <c r="G6993" s="272">
        <v>95879</v>
      </c>
      <c r="H6993" s="272" t="s">
        <v>14381</v>
      </c>
      <c r="I6993" s="272" t="s">
        <v>13046</v>
      </c>
      <c r="J6993" s="272" t="s">
        <v>7089</v>
      </c>
      <c r="K6993" s="273">
        <v>1.43</v>
      </c>
      <c r="L6993" s="272" t="s">
        <v>7090</v>
      </c>
    </row>
    <row r="6994" spans="1:12">
      <c r="A6994" s="272" t="s">
        <v>14355</v>
      </c>
      <c r="B6994" s="272" t="s">
        <v>14356</v>
      </c>
      <c r="C6994" s="272" t="s">
        <v>14357</v>
      </c>
      <c r="D6994" s="272" t="s">
        <v>14358</v>
      </c>
      <c r="E6994" s="273" t="s">
        <v>7087</v>
      </c>
      <c r="F6994" s="272" t="s">
        <v>7087</v>
      </c>
      <c r="G6994" s="272">
        <v>95880</v>
      </c>
      <c r="H6994" s="272" t="s">
        <v>14382</v>
      </c>
      <c r="I6994" s="272" t="s">
        <v>13046</v>
      </c>
      <c r="J6994" s="272" t="s">
        <v>7089</v>
      </c>
      <c r="K6994" s="273">
        <v>1.22</v>
      </c>
      <c r="L6994" s="272" t="s">
        <v>7090</v>
      </c>
    </row>
    <row r="6995" spans="1:12">
      <c r="A6995" s="272" t="s">
        <v>14355</v>
      </c>
      <c r="B6995" s="272" t="s">
        <v>14356</v>
      </c>
      <c r="C6995" s="272" t="s">
        <v>14357</v>
      </c>
      <c r="D6995" s="272" t="s">
        <v>14358</v>
      </c>
      <c r="E6995" s="273" t="s">
        <v>7087</v>
      </c>
      <c r="F6995" s="272" t="s">
        <v>7087</v>
      </c>
      <c r="G6995" s="272">
        <v>97912</v>
      </c>
      <c r="H6995" s="272" t="s">
        <v>14383</v>
      </c>
      <c r="I6995" s="272" t="s">
        <v>14126</v>
      </c>
      <c r="J6995" s="272" t="s">
        <v>7089</v>
      </c>
      <c r="K6995" s="273">
        <v>3.62</v>
      </c>
      <c r="L6995" s="272" t="s">
        <v>7090</v>
      </c>
    </row>
    <row r="6996" spans="1:12">
      <c r="A6996" s="272" t="s">
        <v>14355</v>
      </c>
      <c r="B6996" s="272" t="s">
        <v>14356</v>
      </c>
      <c r="C6996" s="272" t="s">
        <v>14357</v>
      </c>
      <c r="D6996" s="272" t="s">
        <v>14358</v>
      </c>
      <c r="E6996" s="273" t="s">
        <v>7087</v>
      </c>
      <c r="F6996" s="272" t="s">
        <v>7087</v>
      </c>
      <c r="G6996" s="272">
        <v>97913</v>
      </c>
      <c r="H6996" s="272" t="s">
        <v>14384</v>
      </c>
      <c r="I6996" s="272" t="s">
        <v>14126</v>
      </c>
      <c r="J6996" s="272" t="s">
        <v>7089</v>
      </c>
      <c r="K6996" s="273">
        <v>3.15</v>
      </c>
      <c r="L6996" s="272" t="s">
        <v>7090</v>
      </c>
    </row>
    <row r="6997" spans="1:12">
      <c r="A6997" s="272" t="s">
        <v>14355</v>
      </c>
      <c r="B6997" s="272" t="s">
        <v>14356</v>
      </c>
      <c r="C6997" s="272" t="s">
        <v>14357</v>
      </c>
      <c r="D6997" s="272" t="s">
        <v>14358</v>
      </c>
      <c r="E6997" s="273" t="s">
        <v>7087</v>
      </c>
      <c r="F6997" s="272" t="s">
        <v>7087</v>
      </c>
      <c r="G6997" s="272">
        <v>97914</v>
      </c>
      <c r="H6997" s="272" t="s">
        <v>14385</v>
      </c>
      <c r="I6997" s="272" t="s">
        <v>14126</v>
      </c>
      <c r="J6997" s="272" t="s">
        <v>7089</v>
      </c>
      <c r="K6997" s="273">
        <v>2.89</v>
      </c>
      <c r="L6997" s="272" t="s">
        <v>7090</v>
      </c>
    </row>
    <row r="6998" spans="1:12">
      <c r="A6998" s="272" t="s">
        <v>14355</v>
      </c>
      <c r="B6998" s="272" t="s">
        <v>14356</v>
      </c>
      <c r="C6998" s="272" t="s">
        <v>14357</v>
      </c>
      <c r="D6998" s="272" t="s">
        <v>14358</v>
      </c>
      <c r="E6998" s="273" t="s">
        <v>7087</v>
      </c>
      <c r="F6998" s="272" t="s">
        <v>7087</v>
      </c>
      <c r="G6998" s="272">
        <v>97915</v>
      </c>
      <c r="H6998" s="272" t="s">
        <v>14386</v>
      </c>
      <c r="I6998" s="272" t="s">
        <v>14126</v>
      </c>
      <c r="J6998" s="272" t="s">
        <v>7089</v>
      </c>
      <c r="K6998" s="273">
        <v>1.1599999999999999</v>
      </c>
      <c r="L6998" s="272" t="s">
        <v>7090</v>
      </c>
    </row>
    <row r="6999" spans="1:12">
      <c r="A6999" s="272" t="s">
        <v>14355</v>
      </c>
      <c r="B6999" s="272" t="s">
        <v>14356</v>
      </c>
      <c r="C6999" s="272" t="s">
        <v>14357</v>
      </c>
      <c r="D6999" s="272" t="s">
        <v>14358</v>
      </c>
      <c r="E6999" s="273" t="s">
        <v>7087</v>
      </c>
      <c r="F6999" s="272" t="s">
        <v>7087</v>
      </c>
      <c r="G6999" s="272">
        <v>100937</v>
      </c>
      <c r="H6999" s="272" t="s">
        <v>14387</v>
      </c>
      <c r="I6999" s="272" t="s">
        <v>14126</v>
      </c>
      <c r="J6999" s="272" t="s">
        <v>7089</v>
      </c>
      <c r="K6999" s="273">
        <v>8.66</v>
      </c>
      <c r="L6999" s="272" t="s">
        <v>7090</v>
      </c>
    </row>
    <row r="7000" spans="1:12">
      <c r="A7000" s="272" t="s">
        <v>14355</v>
      </c>
      <c r="B7000" s="272" t="s">
        <v>14356</v>
      </c>
      <c r="C7000" s="272" t="s">
        <v>14357</v>
      </c>
      <c r="D7000" s="272" t="s">
        <v>14358</v>
      </c>
      <c r="E7000" s="273" t="s">
        <v>7087</v>
      </c>
      <c r="F7000" s="272" t="s">
        <v>7087</v>
      </c>
      <c r="G7000" s="272">
        <v>100938</v>
      </c>
      <c r="H7000" s="272" t="s">
        <v>14388</v>
      </c>
      <c r="I7000" s="272" t="s">
        <v>14126</v>
      </c>
      <c r="J7000" s="272" t="s">
        <v>7089</v>
      </c>
      <c r="K7000" s="273">
        <v>7.34</v>
      </c>
      <c r="L7000" s="272" t="s">
        <v>7090</v>
      </c>
    </row>
    <row r="7001" spans="1:12">
      <c r="A7001" s="272" t="s">
        <v>14355</v>
      </c>
      <c r="B7001" s="272" t="s">
        <v>14356</v>
      </c>
      <c r="C7001" s="272" t="s">
        <v>14357</v>
      </c>
      <c r="D7001" s="272" t="s">
        <v>14358</v>
      </c>
      <c r="E7001" s="273" t="s">
        <v>7087</v>
      </c>
      <c r="F7001" s="272" t="s">
        <v>7087</v>
      </c>
      <c r="G7001" s="272">
        <v>100939</v>
      </c>
      <c r="H7001" s="272" t="s">
        <v>14389</v>
      </c>
      <c r="I7001" s="272" t="s">
        <v>14126</v>
      </c>
      <c r="J7001" s="272" t="s">
        <v>7089</v>
      </c>
      <c r="K7001" s="273">
        <v>6.46</v>
      </c>
      <c r="L7001" s="272" t="s">
        <v>7090</v>
      </c>
    </row>
    <row r="7002" spans="1:12">
      <c r="A7002" s="272" t="s">
        <v>14355</v>
      </c>
      <c r="B7002" s="272" t="s">
        <v>14356</v>
      </c>
      <c r="C7002" s="272" t="s">
        <v>14357</v>
      </c>
      <c r="D7002" s="272" t="s">
        <v>14358</v>
      </c>
      <c r="E7002" s="273" t="s">
        <v>7087</v>
      </c>
      <c r="F7002" s="272" t="s">
        <v>7087</v>
      </c>
      <c r="G7002" s="272">
        <v>100940</v>
      </c>
      <c r="H7002" s="272" t="s">
        <v>14390</v>
      </c>
      <c r="I7002" s="272" t="s">
        <v>14126</v>
      </c>
      <c r="J7002" s="272" t="s">
        <v>7089</v>
      </c>
      <c r="K7002" s="273">
        <v>5.52</v>
      </c>
      <c r="L7002" s="272" t="s">
        <v>7090</v>
      </c>
    </row>
    <row r="7003" spans="1:12">
      <c r="A7003" s="272" t="s">
        <v>14355</v>
      </c>
      <c r="B7003" s="272" t="s">
        <v>14356</v>
      </c>
      <c r="C7003" s="272" t="s">
        <v>14357</v>
      </c>
      <c r="D7003" s="272" t="s">
        <v>14358</v>
      </c>
      <c r="E7003" s="273" t="s">
        <v>7087</v>
      </c>
      <c r="F7003" s="272" t="s">
        <v>7087</v>
      </c>
      <c r="G7003" s="272">
        <v>100941</v>
      </c>
      <c r="H7003" s="272" t="s">
        <v>14391</v>
      </c>
      <c r="I7003" s="272" t="s">
        <v>13046</v>
      </c>
      <c r="J7003" s="272" t="s">
        <v>7089</v>
      </c>
      <c r="K7003" s="273">
        <v>5.77</v>
      </c>
      <c r="L7003" s="272" t="s">
        <v>7090</v>
      </c>
    </row>
    <row r="7004" spans="1:12">
      <c r="A7004" s="272" t="s">
        <v>14355</v>
      </c>
      <c r="B7004" s="272" t="s">
        <v>14356</v>
      </c>
      <c r="C7004" s="272" t="s">
        <v>14357</v>
      </c>
      <c r="D7004" s="272" t="s">
        <v>14358</v>
      </c>
      <c r="E7004" s="273" t="s">
        <v>7087</v>
      </c>
      <c r="F7004" s="272" t="s">
        <v>7087</v>
      </c>
      <c r="G7004" s="272">
        <v>100942</v>
      </c>
      <c r="H7004" s="272" t="s">
        <v>14392</v>
      </c>
      <c r="I7004" s="272" t="s">
        <v>13046</v>
      </c>
      <c r="J7004" s="272" t="s">
        <v>7089</v>
      </c>
      <c r="K7004" s="273">
        <v>4.9000000000000004</v>
      </c>
      <c r="L7004" s="272" t="s">
        <v>7090</v>
      </c>
    </row>
    <row r="7005" spans="1:12">
      <c r="A7005" s="272" t="s">
        <v>14355</v>
      </c>
      <c r="B7005" s="272" t="s">
        <v>14356</v>
      </c>
      <c r="C7005" s="272" t="s">
        <v>14357</v>
      </c>
      <c r="D7005" s="272" t="s">
        <v>14358</v>
      </c>
      <c r="E7005" s="273" t="s">
        <v>7087</v>
      </c>
      <c r="F7005" s="272" t="s">
        <v>7087</v>
      </c>
      <c r="G7005" s="272">
        <v>100943</v>
      </c>
      <c r="H7005" s="272" t="s">
        <v>14393</v>
      </c>
      <c r="I7005" s="272" t="s">
        <v>13046</v>
      </c>
      <c r="J7005" s="272" t="s">
        <v>7089</v>
      </c>
      <c r="K7005" s="273">
        <v>4.29</v>
      </c>
      <c r="L7005" s="272" t="s">
        <v>7090</v>
      </c>
    </row>
    <row r="7006" spans="1:12">
      <c r="A7006" s="272" t="s">
        <v>14355</v>
      </c>
      <c r="B7006" s="272" t="s">
        <v>14356</v>
      </c>
      <c r="C7006" s="272" t="s">
        <v>14357</v>
      </c>
      <c r="D7006" s="272" t="s">
        <v>14358</v>
      </c>
      <c r="E7006" s="273" t="s">
        <v>7087</v>
      </c>
      <c r="F7006" s="272" t="s">
        <v>7087</v>
      </c>
      <c r="G7006" s="272">
        <v>100944</v>
      </c>
      <c r="H7006" s="272" t="s">
        <v>14394</v>
      </c>
      <c r="I7006" s="272" t="s">
        <v>13046</v>
      </c>
      <c r="J7006" s="272" t="s">
        <v>7089</v>
      </c>
      <c r="K7006" s="273">
        <v>3.69</v>
      </c>
      <c r="L7006" s="272" t="s">
        <v>7090</v>
      </c>
    </row>
    <row r="7007" spans="1:12">
      <c r="A7007" s="272" t="s">
        <v>14355</v>
      </c>
      <c r="B7007" s="272" t="s">
        <v>14356</v>
      </c>
      <c r="C7007" s="272" t="s">
        <v>14357</v>
      </c>
      <c r="D7007" s="272" t="s">
        <v>14358</v>
      </c>
      <c r="E7007" s="273" t="s">
        <v>7087</v>
      </c>
      <c r="F7007" s="272" t="s">
        <v>7087</v>
      </c>
      <c r="G7007" s="272">
        <v>100945</v>
      </c>
      <c r="H7007" s="272" t="s">
        <v>14395</v>
      </c>
      <c r="I7007" s="272" t="s">
        <v>13046</v>
      </c>
      <c r="J7007" s="272" t="s">
        <v>7089</v>
      </c>
      <c r="K7007" s="273">
        <v>2.76</v>
      </c>
      <c r="L7007" s="272" t="s">
        <v>7090</v>
      </c>
    </row>
    <row r="7008" spans="1:12">
      <c r="A7008" s="272" t="s">
        <v>14355</v>
      </c>
      <c r="B7008" s="272" t="s">
        <v>14356</v>
      </c>
      <c r="C7008" s="272" t="s">
        <v>14357</v>
      </c>
      <c r="D7008" s="272" t="s">
        <v>14358</v>
      </c>
      <c r="E7008" s="273" t="s">
        <v>7087</v>
      </c>
      <c r="F7008" s="272" t="s">
        <v>7087</v>
      </c>
      <c r="G7008" s="272">
        <v>100946</v>
      </c>
      <c r="H7008" s="272" t="s">
        <v>14396</v>
      </c>
      <c r="I7008" s="272" t="s">
        <v>13046</v>
      </c>
      <c r="J7008" s="272" t="s">
        <v>7089</v>
      </c>
      <c r="K7008" s="273">
        <v>2.38</v>
      </c>
      <c r="L7008" s="272" t="s">
        <v>7090</v>
      </c>
    </row>
    <row r="7009" spans="1:12">
      <c r="A7009" s="272" t="s">
        <v>14355</v>
      </c>
      <c r="B7009" s="272" t="s">
        <v>14356</v>
      </c>
      <c r="C7009" s="272" t="s">
        <v>14357</v>
      </c>
      <c r="D7009" s="272" t="s">
        <v>14358</v>
      </c>
      <c r="E7009" s="273" t="s">
        <v>7087</v>
      </c>
      <c r="F7009" s="272" t="s">
        <v>7087</v>
      </c>
      <c r="G7009" s="272">
        <v>100947</v>
      </c>
      <c r="H7009" s="272" t="s">
        <v>14397</v>
      </c>
      <c r="I7009" s="272" t="s">
        <v>13046</v>
      </c>
      <c r="J7009" s="272" t="s">
        <v>7089</v>
      </c>
      <c r="K7009" s="273">
        <v>2.2000000000000002</v>
      </c>
      <c r="L7009" s="272" t="s">
        <v>7090</v>
      </c>
    </row>
    <row r="7010" spans="1:12">
      <c r="A7010" s="272" t="s">
        <v>14355</v>
      </c>
      <c r="B7010" s="272" t="s">
        <v>14356</v>
      </c>
      <c r="C7010" s="272" t="s">
        <v>14357</v>
      </c>
      <c r="D7010" s="272" t="s">
        <v>14358</v>
      </c>
      <c r="E7010" s="273" t="s">
        <v>7087</v>
      </c>
      <c r="F7010" s="272" t="s">
        <v>7087</v>
      </c>
      <c r="G7010" s="272">
        <v>100948</v>
      </c>
      <c r="H7010" s="272" t="s">
        <v>14398</v>
      </c>
      <c r="I7010" s="272" t="s">
        <v>13046</v>
      </c>
      <c r="J7010" s="272" t="s">
        <v>7089</v>
      </c>
      <c r="K7010" s="273">
        <v>0.86</v>
      </c>
      <c r="L7010" s="272" t="s">
        <v>7090</v>
      </c>
    </row>
    <row r="7011" spans="1:12">
      <c r="A7011" s="272" t="s">
        <v>14355</v>
      </c>
      <c r="B7011" s="272" t="s">
        <v>14356</v>
      </c>
      <c r="C7011" s="272" t="s">
        <v>14357</v>
      </c>
      <c r="D7011" s="272" t="s">
        <v>14358</v>
      </c>
      <c r="E7011" s="273" t="s">
        <v>7087</v>
      </c>
      <c r="F7011" s="272" t="s">
        <v>7087</v>
      </c>
      <c r="G7011" s="272">
        <v>100949</v>
      </c>
      <c r="H7011" s="272" t="s">
        <v>14399</v>
      </c>
      <c r="I7011" s="272" t="s">
        <v>13046</v>
      </c>
      <c r="J7011" s="272" t="s">
        <v>7089</v>
      </c>
      <c r="K7011" s="273">
        <v>6.58</v>
      </c>
      <c r="L7011" s="272" t="s">
        <v>7090</v>
      </c>
    </row>
    <row r="7012" spans="1:12">
      <c r="A7012" s="272" t="s">
        <v>14355</v>
      </c>
      <c r="B7012" s="272" t="s">
        <v>14356</v>
      </c>
      <c r="C7012" s="272" t="s">
        <v>14357</v>
      </c>
      <c r="D7012" s="272" t="s">
        <v>14358</v>
      </c>
      <c r="E7012" s="273" t="s">
        <v>7087</v>
      </c>
      <c r="F7012" s="272" t="s">
        <v>7087</v>
      </c>
      <c r="G7012" s="272">
        <v>100950</v>
      </c>
      <c r="H7012" s="272" t="s">
        <v>14400</v>
      </c>
      <c r="I7012" s="272" t="s">
        <v>13046</v>
      </c>
      <c r="J7012" s="272" t="s">
        <v>7089</v>
      </c>
      <c r="K7012" s="273">
        <v>3.53</v>
      </c>
      <c r="L7012" s="272" t="s">
        <v>7090</v>
      </c>
    </row>
    <row r="7013" spans="1:12">
      <c r="A7013" s="272" t="s">
        <v>14355</v>
      </c>
      <c r="B7013" s="272" t="s">
        <v>14356</v>
      </c>
      <c r="C7013" s="272" t="s">
        <v>14357</v>
      </c>
      <c r="D7013" s="272" t="s">
        <v>14358</v>
      </c>
      <c r="E7013" s="273" t="s">
        <v>7087</v>
      </c>
      <c r="F7013" s="272" t="s">
        <v>7087</v>
      </c>
      <c r="G7013" s="272">
        <v>100951</v>
      </c>
      <c r="H7013" s="272" t="s">
        <v>14401</v>
      </c>
      <c r="I7013" s="272" t="s">
        <v>13046</v>
      </c>
      <c r="J7013" s="272" t="s">
        <v>7089</v>
      </c>
      <c r="K7013" s="273">
        <v>3.05</v>
      </c>
      <c r="L7013" s="272" t="s">
        <v>7090</v>
      </c>
    </row>
    <row r="7014" spans="1:12">
      <c r="A7014" s="272" t="s">
        <v>14355</v>
      </c>
      <c r="B7014" s="272" t="s">
        <v>14356</v>
      </c>
      <c r="C7014" s="272" t="s">
        <v>14357</v>
      </c>
      <c r="D7014" s="272" t="s">
        <v>14358</v>
      </c>
      <c r="E7014" s="273" t="s">
        <v>7087</v>
      </c>
      <c r="F7014" s="272" t="s">
        <v>7087</v>
      </c>
      <c r="G7014" s="272">
        <v>100952</v>
      </c>
      <c r="H7014" s="272" t="s">
        <v>14402</v>
      </c>
      <c r="I7014" s="272" t="s">
        <v>13046</v>
      </c>
      <c r="J7014" s="272" t="s">
        <v>7089</v>
      </c>
      <c r="K7014" s="273">
        <v>2.81</v>
      </c>
      <c r="L7014" s="272" t="s">
        <v>7090</v>
      </c>
    </row>
    <row r="7015" spans="1:12">
      <c r="A7015" s="272" t="s">
        <v>14355</v>
      </c>
      <c r="B7015" s="272" t="s">
        <v>14356</v>
      </c>
      <c r="C7015" s="272" t="s">
        <v>14357</v>
      </c>
      <c r="D7015" s="272" t="s">
        <v>14358</v>
      </c>
      <c r="E7015" s="273" t="s">
        <v>7087</v>
      </c>
      <c r="F7015" s="272" t="s">
        <v>7087</v>
      </c>
      <c r="G7015" s="272">
        <v>100953</v>
      </c>
      <c r="H7015" s="272" t="s">
        <v>14403</v>
      </c>
      <c r="I7015" s="272" t="s">
        <v>13046</v>
      </c>
      <c r="J7015" s="272" t="s">
        <v>7089</v>
      </c>
      <c r="K7015" s="273">
        <v>1.1100000000000001</v>
      </c>
      <c r="L7015" s="272" t="s">
        <v>7090</v>
      </c>
    </row>
    <row r="7016" spans="1:12">
      <c r="A7016" s="272" t="s">
        <v>14355</v>
      </c>
      <c r="B7016" s="272" t="s">
        <v>14356</v>
      </c>
      <c r="C7016" s="272" t="s">
        <v>14357</v>
      </c>
      <c r="D7016" s="272" t="s">
        <v>14358</v>
      </c>
      <c r="E7016" s="273" t="s">
        <v>7087</v>
      </c>
      <c r="F7016" s="272" t="s">
        <v>7087</v>
      </c>
      <c r="G7016" s="272">
        <v>100954</v>
      </c>
      <c r="H7016" s="272" t="s">
        <v>14404</v>
      </c>
      <c r="I7016" s="272" t="s">
        <v>13046</v>
      </c>
      <c r="J7016" s="272" t="s">
        <v>7089</v>
      </c>
      <c r="K7016" s="273">
        <v>8.41</v>
      </c>
      <c r="L7016" s="272" t="s">
        <v>7090</v>
      </c>
    </row>
    <row r="7017" spans="1:12">
      <c r="A7017" s="272" t="s">
        <v>14355</v>
      </c>
      <c r="B7017" s="272" t="s">
        <v>14356</v>
      </c>
      <c r="C7017" s="272" t="s">
        <v>14357</v>
      </c>
      <c r="D7017" s="272" t="s">
        <v>14358</v>
      </c>
      <c r="E7017" s="273" t="s">
        <v>7087</v>
      </c>
      <c r="F7017" s="272" t="s">
        <v>7087</v>
      </c>
      <c r="G7017" s="272">
        <v>100955</v>
      </c>
      <c r="H7017" s="272" t="s">
        <v>14405</v>
      </c>
      <c r="I7017" s="272" t="s">
        <v>14126</v>
      </c>
      <c r="J7017" s="272" t="s">
        <v>7089</v>
      </c>
      <c r="K7017" s="273">
        <v>4.8499999999999996</v>
      </c>
      <c r="L7017" s="272" t="s">
        <v>7090</v>
      </c>
    </row>
    <row r="7018" spans="1:12">
      <c r="A7018" s="272" t="s">
        <v>14355</v>
      </c>
      <c r="B7018" s="272" t="s">
        <v>14356</v>
      </c>
      <c r="C7018" s="272" t="s">
        <v>14357</v>
      </c>
      <c r="D7018" s="272" t="s">
        <v>14358</v>
      </c>
      <c r="E7018" s="273" t="s">
        <v>7087</v>
      </c>
      <c r="F7018" s="272" t="s">
        <v>7087</v>
      </c>
      <c r="G7018" s="272">
        <v>100956</v>
      </c>
      <c r="H7018" s="272" t="s">
        <v>14406</v>
      </c>
      <c r="I7018" s="272" t="s">
        <v>14126</v>
      </c>
      <c r="J7018" s="272" t="s">
        <v>7089</v>
      </c>
      <c r="K7018" s="273">
        <v>4.2</v>
      </c>
      <c r="L7018" s="272" t="s">
        <v>7090</v>
      </c>
    </row>
    <row r="7019" spans="1:12">
      <c r="A7019" s="272" t="s">
        <v>14355</v>
      </c>
      <c r="B7019" s="272" t="s">
        <v>14356</v>
      </c>
      <c r="C7019" s="272" t="s">
        <v>14357</v>
      </c>
      <c r="D7019" s="272" t="s">
        <v>14358</v>
      </c>
      <c r="E7019" s="273" t="s">
        <v>7087</v>
      </c>
      <c r="F7019" s="272" t="s">
        <v>7087</v>
      </c>
      <c r="G7019" s="272">
        <v>100957</v>
      </c>
      <c r="H7019" s="272" t="s">
        <v>14407</v>
      </c>
      <c r="I7019" s="272" t="s">
        <v>14126</v>
      </c>
      <c r="J7019" s="272" t="s">
        <v>7089</v>
      </c>
      <c r="K7019" s="273">
        <v>3.85</v>
      </c>
      <c r="L7019" s="272" t="s">
        <v>7090</v>
      </c>
    </row>
    <row r="7020" spans="1:12">
      <c r="A7020" s="272" t="s">
        <v>14355</v>
      </c>
      <c r="B7020" s="272" t="s">
        <v>14356</v>
      </c>
      <c r="C7020" s="272" t="s">
        <v>14357</v>
      </c>
      <c r="D7020" s="272" t="s">
        <v>14358</v>
      </c>
      <c r="E7020" s="273" t="s">
        <v>7087</v>
      </c>
      <c r="F7020" s="272" t="s">
        <v>7087</v>
      </c>
      <c r="G7020" s="272">
        <v>100958</v>
      </c>
      <c r="H7020" s="272" t="s">
        <v>14408</v>
      </c>
      <c r="I7020" s="272" t="s">
        <v>14126</v>
      </c>
      <c r="J7020" s="272" t="s">
        <v>7089</v>
      </c>
      <c r="K7020" s="273">
        <v>1.55</v>
      </c>
      <c r="L7020" s="272" t="s">
        <v>7090</v>
      </c>
    </row>
    <row r="7021" spans="1:12">
      <c r="A7021" s="272" t="s">
        <v>14355</v>
      </c>
      <c r="B7021" s="272" t="s">
        <v>14356</v>
      </c>
      <c r="C7021" s="272" t="s">
        <v>14357</v>
      </c>
      <c r="D7021" s="272" t="s">
        <v>14358</v>
      </c>
      <c r="E7021" s="273" t="s">
        <v>7087</v>
      </c>
      <c r="F7021" s="272" t="s">
        <v>7087</v>
      </c>
      <c r="G7021" s="272">
        <v>100959</v>
      </c>
      <c r="H7021" s="272" t="s">
        <v>14409</v>
      </c>
      <c r="I7021" s="272" t="s">
        <v>14126</v>
      </c>
      <c r="J7021" s="272" t="s">
        <v>7089</v>
      </c>
      <c r="K7021" s="273">
        <v>11.56</v>
      </c>
      <c r="L7021" s="272" t="s">
        <v>7090</v>
      </c>
    </row>
    <row r="7022" spans="1:12">
      <c r="A7022" s="272" t="s">
        <v>14355</v>
      </c>
      <c r="B7022" s="272" t="s">
        <v>14356</v>
      </c>
      <c r="C7022" s="272" t="s">
        <v>14357</v>
      </c>
      <c r="D7022" s="272" t="s">
        <v>14358</v>
      </c>
      <c r="E7022" s="273" t="s">
        <v>7087</v>
      </c>
      <c r="F7022" s="272" t="s">
        <v>7087</v>
      </c>
      <c r="G7022" s="272">
        <v>100960</v>
      </c>
      <c r="H7022" s="272" t="s">
        <v>14410</v>
      </c>
      <c r="I7022" s="272" t="s">
        <v>14126</v>
      </c>
      <c r="J7022" s="272" t="s">
        <v>7089</v>
      </c>
      <c r="K7022" s="273">
        <v>3.61</v>
      </c>
      <c r="L7022" s="272" t="s">
        <v>7090</v>
      </c>
    </row>
    <row r="7023" spans="1:12">
      <c r="A7023" s="272" t="s">
        <v>14355</v>
      </c>
      <c r="B7023" s="272" t="s">
        <v>14356</v>
      </c>
      <c r="C7023" s="272" t="s">
        <v>14357</v>
      </c>
      <c r="D7023" s="272" t="s">
        <v>14358</v>
      </c>
      <c r="E7023" s="273" t="s">
        <v>7087</v>
      </c>
      <c r="F7023" s="272" t="s">
        <v>7087</v>
      </c>
      <c r="G7023" s="272">
        <v>100961</v>
      </c>
      <c r="H7023" s="272" t="s">
        <v>14411</v>
      </c>
      <c r="I7023" s="272" t="s">
        <v>14126</v>
      </c>
      <c r="J7023" s="272" t="s">
        <v>7089</v>
      </c>
      <c r="K7023" s="273">
        <v>3.13</v>
      </c>
      <c r="L7023" s="272" t="s">
        <v>7090</v>
      </c>
    </row>
    <row r="7024" spans="1:12">
      <c r="A7024" s="272" t="s">
        <v>14355</v>
      </c>
      <c r="B7024" s="272" t="s">
        <v>14356</v>
      </c>
      <c r="C7024" s="272" t="s">
        <v>14357</v>
      </c>
      <c r="D7024" s="272" t="s">
        <v>14358</v>
      </c>
      <c r="E7024" s="273" t="s">
        <v>7087</v>
      </c>
      <c r="F7024" s="272" t="s">
        <v>7087</v>
      </c>
      <c r="G7024" s="272">
        <v>100962</v>
      </c>
      <c r="H7024" s="272" t="s">
        <v>14412</v>
      </c>
      <c r="I7024" s="272" t="s">
        <v>14126</v>
      </c>
      <c r="J7024" s="272" t="s">
        <v>7089</v>
      </c>
      <c r="K7024" s="273">
        <v>2.86</v>
      </c>
      <c r="L7024" s="272" t="s">
        <v>7090</v>
      </c>
    </row>
    <row r="7025" spans="1:12">
      <c r="A7025" s="272" t="s">
        <v>14355</v>
      </c>
      <c r="B7025" s="272" t="s">
        <v>14356</v>
      </c>
      <c r="C7025" s="272" t="s">
        <v>14357</v>
      </c>
      <c r="D7025" s="272" t="s">
        <v>14358</v>
      </c>
      <c r="E7025" s="273" t="s">
        <v>7087</v>
      </c>
      <c r="F7025" s="272" t="s">
        <v>7087</v>
      </c>
      <c r="G7025" s="272">
        <v>100963</v>
      </c>
      <c r="H7025" s="272" t="s">
        <v>14413</v>
      </c>
      <c r="I7025" s="272" t="s">
        <v>14126</v>
      </c>
      <c r="J7025" s="272" t="s">
        <v>7089</v>
      </c>
      <c r="K7025" s="273">
        <v>1.1299999999999999</v>
      </c>
      <c r="L7025" s="272" t="s">
        <v>7090</v>
      </c>
    </row>
    <row r="7026" spans="1:12">
      <c r="A7026" s="272" t="s">
        <v>14355</v>
      </c>
      <c r="B7026" s="272" t="s">
        <v>14356</v>
      </c>
      <c r="C7026" s="272" t="s">
        <v>14357</v>
      </c>
      <c r="D7026" s="272" t="s">
        <v>14358</v>
      </c>
      <c r="E7026" s="273" t="s">
        <v>7087</v>
      </c>
      <c r="F7026" s="272" t="s">
        <v>7087</v>
      </c>
      <c r="G7026" s="272">
        <v>100964</v>
      </c>
      <c r="H7026" s="272" t="s">
        <v>14414</v>
      </c>
      <c r="I7026" s="272" t="s">
        <v>14126</v>
      </c>
      <c r="J7026" s="272" t="s">
        <v>7089</v>
      </c>
      <c r="K7026" s="273">
        <v>8.68</v>
      </c>
      <c r="L7026" s="272" t="s">
        <v>7090</v>
      </c>
    </row>
    <row r="7027" spans="1:12">
      <c r="A7027" s="272" t="s">
        <v>14355</v>
      </c>
      <c r="B7027" s="272" t="s">
        <v>14356</v>
      </c>
      <c r="C7027" s="272" t="s">
        <v>14357</v>
      </c>
      <c r="D7027" s="272" t="s">
        <v>14358</v>
      </c>
      <c r="E7027" s="273" t="s">
        <v>7087</v>
      </c>
      <c r="F7027" s="272" t="s">
        <v>7087</v>
      </c>
      <c r="G7027" s="272">
        <v>100973</v>
      </c>
      <c r="H7027" s="272" t="s">
        <v>14415</v>
      </c>
      <c r="I7027" s="272" t="s">
        <v>145</v>
      </c>
      <c r="J7027" s="272" t="s">
        <v>7089</v>
      </c>
      <c r="K7027" s="273">
        <v>8.4499999999999993</v>
      </c>
      <c r="L7027" s="272" t="s">
        <v>7090</v>
      </c>
    </row>
    <row r="7028" spans="1:12">
      <c r="A7028" s="272" t="s">
        <v>14355</v>
      </c>
      <c r="B7028" s="272" t="s">
        <v>14356</v>
      </c>
      <c r="C7028" s="272" t="s">
        <v>14357</v>
      </c>
      <c r="D7028" s="272" t="s">
        <v>14358</v>
      </c>
      <c r="E7028" s="273" t="s">
        <v>7087</v>
      </c>
      <c r="F7028" s="272" t="s">
        <v>7087</v>
      </c>
      <c r="G7028" s="272">
        <v>100974</v>
      </c>
      <c r="H7028" s="272" t="s">
        <v>14416</v>
      </c>
      <c r="I7028" s="272" t="s">
        <v>145</v>
      </c>
      <c r="J7028" s="272" t="s">
        <v>7089</v>
      </c>
      <c r="K7028" s="273">
        <v>8.2799999999999994</v>
      </c>
      <c r="L7028" s="272" t="s">
        <v>7090</v>
      </c>
    </row>
    <row r="7029" spans="1:12">
      <c r="A7029" s="272" t="s">
        <v>14355</v>
      </c>
      <c r="B7029" s="272" t="s">
        <v>14356</v>
      </c>
      <c r="C7029" s="272" t="s">
        <v>14357</v>
      </c>
      <c r="D7029" s="272" t="s">
        <v>14358</v>
      </c>
      <c r="E7029" s="273" t="s">
        <v>7087</v>
      </c>
      <c r="F7029" s="272" t="s">
        <v>7087</v>
      </c>
      <c r="G7029" s="272">
        <v>100975</v>
      </c>
      <c r="H7029" s="272" t="s">
        <v>14417</v>
      </c>
      <c r="I7029" s="272" t="s">
        <v>145</v>
      </c>
      <c r="J7029" s="272" t="s">
        <v>7089</v>
      </c>
      <c r="K7029" s="273">
        <v>8.3800000000000008</v>
      </c>
      <c r="L7029" s="272" t="s">
        <v>7090</v>
      </c>
    </row>
    <row r="7030" spans="1:12">
      <c r="A7030" s="272" t="s">
        <v>14355</v>
      </c>
      <c r="B7030" s="272" t="s">
        <v>14356</v>
      </c>
      <c r="C7030" s="272" t="s">
        <v>14418</v>
      </c>
      <c r="D7030" s="272" t="s">
        <v>14419</v>
      </c>
      <c r="E7030" s="273" t="s">
        <v>7087</v>
      </c>
      <c r="F7030" s="272" t="s">
        <v>7087</v>
      </c>
      <c r="G7030" s="272">
        <v>100965</v>
      </c>
      <c r="H7030" s="272" t="s">
        <v>14420</v>
      </c>
      <c r="I7030" s="272" t="s">
        <v>13046</v>
      </c>
      <c r="J7030" s="272" t="s">
        <v>7089</v>
      </c>
      <c r="K7030" s="273">
        <v>1.77</v>
      </c>
      <c r="L7030" s="272" t="s">
        <v>7090</v>
      </c>
    </row>
    <row r="7031" spans="1:12">
      <c r="A7031" s="272" t="s">
        <v>14355</v>
      </c>
      <c r="B7031" s="272" t="s">
        <v>14356</v>
      </c>
      <c r="C7031" s="272" t="s">
        <v>14418</v>
      </c>
      <c r="D7031" s="272" t="s">
        <v>14419</v>
      </c>
      <c r="E7031" s="273" t="s">
        <v>7087</v>
      </c>
      <c r="F7031" s="272" t="s">
        <v>7087</v>
      </c>
      <c r="G7031" s="272">
        <v>100966</v>
      </c>
      <c r="H7031" s="272" t="s">
        <v>14421</v>
      </c>
      <c r="I7031" s="272" t="s">
        <v>13046</v>
      </c>
      <c r="J7031" s="272" t="s">
        <v>7089</v>
      </c>
      <c r="K7031" s="273">
        <v>1.52</v>
      </c>
      <c r="L7031" s="272" t="s">
        <v>7090</v>
      </c>
    </row>
    <row r="7032" spans="1:12">
      <c r="A7032" s="272" t="s">
        <v>14355</v>
      </c>
      <c r="B7032" s="272" t="s">
        <v>14356</v>
      </c>
      <c r="C7032" s="272" t="s">
        <v>14418</v>
      </c>
      <c r="D7032" s="272" t="s">
        <v>14419</v>
      </c>
      <c r="E7032" s="273" t="s">
        <v>7087</v>
      </c>
      <c r="F7032" s="272" t="s">
        <v>7087</v>
      </c>
      <c r="G7032" s="272">
        <v>100969</v>
      </c>
      <c r="H7032" s="272" t="s">
        <v>14422</v>
      </c>
      <c r="I7032" s="272" t="s">
        <v>13046</v>
      </c>
      <c r="J7032" s="272" t="s">
        <v>7089</v>
      </c>
      <c r="K7032" s="273">
        <v>2.3199999999999998</v>
      </c>
      <c r="L7032" s="272" t="s">
        <v>7090</v>
      </c>
    </row>
    <row r="7033" spans="1:12">
      <c r="A7033" s="272" t="s">
        <v>14355</v>
      </c>
      <c r="B7033" s="272" t="s">
        <v>14356</v>
      </c>
      <c r="C7033" s="272" t="s">
        <v>14418</v>
      </c>
      <c r="D7033" s="272" t="s">
        <v>14419</v>
      </c>
      <c r="E7033" s="273" t="s">
        <v>7087</v>
      </c>
      <c r="F7033" s="272" t="s">
        <v>7087</v>
      </c>
      <c r="G7033" s="272">
        <v>100970</v>
      </c>
      <c r="H7033" s="272" t="s">
        <v>14423</v>
      </c>
      <c r="I7033" s="272" t="s">
        <v>13046</v>
      </c>
      <c r="J7033" s="272" t="s">
        <v>7089</v>
      </c>
      <c r="K7033" s="273">
        <v>1.96</v>
      </c>
      <c r="L7033" s="272" t="s">
        <v>7090</v>
      </c>
    </row>
    <row r="7034" spans="1:12">
      <c r="A7034" s="272" t="s">
        <v>14355</v>
      </c>
      <c r="B7034" s="272" t="s">
        <v>14356</v>
      </c>
      <c r="C7034" s="272" t="s">
        <v>14418</v>
      </c>
      <c r="D7034" s="272" t="s">
        <v>14419</v>
      </c>
      <c r="E7034" s="273" t="s">
        <v>7087</v>
      </c>
      <c r="F7034" s="272" t="s">
        <v>7087</v>
      </c>
      <c r="G7034" s="272">
        <v>102330</v>
      </c>
      <c r="H7034" s="272" t="s">
        <v>14424</v>
      </c>
      <c r="I7034" s="272" t="s">
        <v>13046</v>
      </c>
      <c r="J7034" s="272" t="s">
        <v>7089</v>
      </c>
      <c r="K7034" s="273">
        <v>1.41</v>
      </c>
      <c r="L7034" s="272" t="s">
        <v>7090</v>
      </c>
    </row>
    <row r="7035" spans="1:12">
      <c r="A7035" s="272" t="s">
        <v>14355</v>
      </c>
      <c r="B7035" s="272" t="s">
        <v>14356</v>
      </c>
      <c r="C7035" s="272" t="s">
        <v>14418</v>
      </c>
      <c r="D7035" s="272" t="s">
        <v>14419</v>
      </c>
      <c r="E7035" s="273" t="s">
        <v>7087</v>
      </c>
      <c r="F7035" s="272" t="s">
        <v>7087</v>
      </c>
      <c r="G7035" s="272">
        <v>102331</v>
      </c>
      <c r="H7035" s="272" t="s">
        <v>14425</v>
      </c>
      <c r="I7035" s="272" t="s">
        <v>13046</v>
      </c>
      <c r="J7035" s="272" t="s">
        <v>7089</v>
      </c>
      <c r="K7035" s="273">
        <v>0.55000000000000004</v>
      </c>
      <c r="L7035" s="272" t="s">
        <v>7090</v>
      </c>
    </row>
    <row r="7036" spans="1:12">
      <c r="A7036" s="272" t="s">
        <v>14355</v>
      </c>
      <c r="B7036" s="272" t="s">
        <v>14356</v>
      </c>
      <c r="C7036" s="272" t="s">
        <v>14418</v>
      </c>
      <c r="D7036" s="272" t="s">
        <v>14419</v>
      </c>
      <c r="E7036" s="273" t="s">
        <v>7087</v>
      </c>
      <c r="F7036" s="272" t="s">
        <v>7087</v>
      </c>
      <c r="G7036" s="272">
        <v>102332</v>
      </c>
      <c r="H7036" s="272" t="s">
        <v>14426</v>
      </c>
      <c r="I7036" s="272" t="s">
        <v>13046</v>
      </c>
      <c r="J7036" s="272" t="s">
        <v>7089</v>
      </c>
      <c r="K7036" s="273">
        <v>1.84</v>
      </c>
      <c r="L7036" s="272" t="s">
        <v>7090</v>
      </c>
    </row>
    <row r="7037" spans="1:12">
      <c r="A7037" s="272" t="s">
        <v>14355</v>
      </c>
      <c r="B7037" s="272" t="s">
        <v>14356</v>
      </c>
      <c r="C7037" s="272" t="s">
        <v>14418</v>
      </c>
      <c r="D7037" s="272" t="s">
        <v>14419</v>
      </c>
      <c r="E7037" s="273" t="s">
        <v>7087</v>
      </c>
      <c r="F7037" s="272" t="s">
        <v>7087</v>
      </c>
      <c r="G7037" s="272">
        <v>102333</v>
      </c>
      <c r="H7037" s="272" t="s">
        <v>14427</v>
      </c>
      <c r="I7037" s="272" t="s">
        <v>13046</v>
      </c>
      <c r="J7037" s="272" t="s">
        <v>7089</v>
      </c>
      <c r="K7037" s="273">
        <v>0.74</v>
      </c>
      <c r="L7037" s="272" t="s">
        <v>7090</v>
      </c>
    </row>
    <row r="7038" spans="1:12">
      <c r="A7038" s="272" t="s">
        <v>14355</v>
      </c>
      <c r="B7038" s="272" t="s">
        <v>14356</v>
      </c>
      <c r="C7038" s="272" t="s">
        <v>14428</v>
      </c>
      <c r="D7038" s="272" t="s">
        <v>14429</v>
      </c>
      <c r="E7038" s="273" t="s">
        <v>7087</v>
      </c>
      <c r="F7038" s="272" t="s">
        <v>7087</v>
      </c>
      <c r="G7038" s="272">
        <v>101019</v>
      </c>
      <c r="H7038" s="272" t="s">
        <v>14430</v>
      </c>
      <c r="I7038" s="272" t="s">
        <v>152</v>
      </c>
      <c r="J7038" s="272" t="s">
        <v>7089</v>
      </c>
      <c r="K7038" s="273">
        <v>555.79999999999995</v>
      </c>
      <c r="L7038" s="272" t="s">
        <v>7090</v>
      </c>
    </row>
    <row r="7039" spans="1:12">
      <c r="A7039" s="272" t="s">
        <v>14355</v>
      </c>
      <c r="B7039" s="272" t="s">
        <v>14356</v>
      </c>
      <c r="C7039" s="272" t="s">
        <v>14428</v>
      </c>
      <c r="D7039" s="272" t="s">
        <v>14429</v>
      </c>
      <c r="E7039" s="273" t="s">
        <v>7087</v>
      </c>
      <c r="F7039" s="272" t="s">
        <v>7087</v>
      </c>
      <c r="G7039" s="272">
        <v>101479</v>
      </c>
      <c r="H7039" s="272" t="s">
        <v>14431</v>
      </c>
      <c r="I7039" s="272" t="s">
        <v>152</v>
      </c>
      <c r="J7039" s="272" t="s">
        <v>7089</v>
      </c>
      <c r="K7039" s="273">
        <v>161.93</v>
      </c>
      <c r="L7039" s="272" t="s">
        <v>7090</v>
      </c>
    </row>
    <row r="7040" spans="1:12">
      <c r="A7040" s="272" t="s">
        <v>14355</v>
      </c>
      <c r="B7040" s="272" t="s">
        <v>14356</v>
      </c>
      <c r="C7040" s="272" t="s">
        <v>14428</v>
      </c>
      <c r="D7040" s="272" t="s">
        <v>14429</v>
      </c>
      <c r="E7040" s="273" t="s">
        <v>7087</v>
      </c>
      <c r="F7040" s="272" t="s">
        <v>7087</v>
      </c>
      <c r="G7040" s="272">
        <v>102568</v>
      </c>
      <c r="H7040" s="272" t="s">
        <v>14432</v>
      </c>
      <c r="I7040" s="272" t="s">
        <v>152</v>
      </c>
      <c r="J7040" s="272" t="s">
        <v>7089</v>
      </c>
      <c r="K7040" s="273">
        <v>275.86</v>
      </c>
      <c r="L7040" s="272" t="s">
        <v>7090</v>
      </c>
    </row>
    <row r="7041" spans="1:12">
      <c r="A7041" s="272" t="s">
        <v>14355</v>
      </c>
      <c r="B7041" s="272" t="s">
        <v>14356</v>
      </c>
      <c r="C7041" s="272" t="s">
        <v>14433</v>
      </c>
      <c r="D7041" s="272" t="s">
        <v>14434</v>
      </c>
      <c r="E7041" s="273" t="s">
        <v>7087</v>
      </c>
      <c r="F7041" s="272" t="s">
        <v>7087</v>
      </c>
      <c r="G7041" s="272">
        <v>100976</v>
      </c>
      <c r="H7041" s="272" t="s">
        <v>14435</v>
      </c>
      <c r="I7041" s="272" t="s">
        <v>145</v>
      </c>
      <c r="J7041" s="272" t="s">
        <v>7089</v>
      </c>
      <c r="K7041" s="273">
        <v>8.24</v>
      </c>
      <c r="L7041" s="272" t="s">
        <v>7090</v>
      </c>
    </row>
    <row r="7042" spans="1:12">
      <c r="A7042" s="272" t="s">
        <v>14355</v>
      </c>
      <c r="B7042" s="272" t="s">
        <v>14356</v>
      </c>
      <c r="C7042" s="272" t="s">
        <v>14433</v>
      </c>
      <c r="D7042" s="272" t="s">
        <v>14434</v>
      </c>
      <c r="E7042" s="273" t="s">
        <v>7087</v>
      </c>
      <c r="F7042" s="272" t="s">
        <v>7087</v>
      </c>
      <c r="G7042" s="272">
        <v>100977</v>
      </c>
      <c r="H7042" s="272" t="s">
        <v>14436</v>
      </c>
      <c r="I7042" s="272" t="s">
        <v>145</v>
      </c>
      <c r="J7042" s="272" t="s">
        <v>7089</v>
      </c>
      <c r="K7042" s="273">
        <v>7.34</v>
      </c>
      <c r="L7042" s="272" t="s">
        <v>7090</v>
      </c>
    </row>
    <row r="7043" spans="1:12">
      <c r="A7043" s="272" t="s">
        <v>14355</v>
      </c>
      <c r="B7043" s="272" t="s">
        <v>14356</v>
      </c>
      <c r="C7043" s="272" t="s">
        <v>14433</v>
      </c>
      <c r="D7043" s="272" t="s">
        <v>14434</v>
      </c>
      <c r="E7043" s="273" t="s">
        <v>7087</v>
      </c>
      <c r="F7043" s="272" t="s">
        <v>7087</v>
      </c>
      <c r="G7043" s="272">
        <v>100978</v>
      </c>
      <c r="H7043" s="272" t="s">
        <v>14437</v>
      </c>
      <c r="I7043" s="272" t="s">
        <v>145</v>
      </c>
      <c r="J7043" s="272" t="s">
        <v>7089</v>
      </c>
      <c r="K7043" s="273">
        <v>6.72</v>
      </c>
      <c r="L7043" s="272" t="s">
        <v>7090</v>
      </c>
    </row>
    <row r="7044" spans="1:12">
      <c r="A7044" s="272" t="s">
        <v>14355</v>
      </c>
      <c r="B7044" s="272" t="s">
        <v>14356</v>
      </c>
      <c r="C7044" s="272" t="s">
        <v>14433</v>
      </c>
      <c r="D7044" s="272" t="s">
        <v>14434</v>
      </c>
      <c r="E7044" s="273" t="s">
        <v>7087</v>
      </c>
      <c r="F7044" s="272" t="s">
        <v>7087</v>
      </c>
      <c r="G7044" s="272">
        <v>100979</v>
      </c>
      <c r="H7044" s="272" t="s">
        <v>14438</v>
      </c>
      <c r="I7044" s="272" t="s">
        <v>145</v>
      </c>
      <c r="J7044" s="272" t="s">
        <v>7089</v>
      </c>
      <c r="K7044" s="273">
        <v>6.47</v>
      </c>
      <c r="L7044" s="272" t="s">
        <v>7090</v>
      </c>
    </row>
    <row r="7045" spans="1:12">
      <c r="A7045" s="272" t="s">
        <v>14355</v>
      </c>
      <c r="B7045" s="272" t="s">
        <v>14356</v>
      </c>
      <c r="C7045" s="272" t="s">
        <v>14433</v>
      </c>
      <c r="D7045" s="272" t="s">
        <v>14434</v>
      </c>
      <c r="E7045" s="273" t="s">
        <v>7087</v>
      </c>
      <c r="F7045" s="272" t="s">
        <v>7087</v>
      </c>
      <c r="G7045" s="272">
        <v>100980</v>
      </c>
      <c r="H7045" s="272" t="s">
        <v>14439</v>
      </c>
      <c r="I7045" s="272" t="s">
        <v>145</v>
      </c>
      <c r="J7045" s="272" t="s">
        <v>7089</v>
      </c>
      <c r="K7045" s="273">
        <v>6.14</v>
      </c>
      <c r="L7045" s="272" t="s">
        <v>7090</v>
      </c>
    </row>
    <row r="7046" spans="1:12">
      <c r="A7046" s="272" t="s">
        <v>14355</v>
      </c>
      <c r="B7046" s="272" t="s">
        <v>14356</v>
      </c>
      <c r="C7046" s="272" t="s">
        <v>14433</v>
      </c>
      <c r="D7046" s="272" t="s">
        <v>14434</v>
      </c>
      <c r="E7046" s="273" t="s">
        <v>7087</v>
      </c>
      <c r="F7046" s="272" t="s">
        <v>7087</v>
      </c>
      <c r="G7046" s="272">
        <v>100981</v>
      </c>
      <c r="H7046" s="272" t="s">
        <v>14440</v>
      </c>
      <c r="I7046" s="272" t="s">
        <v>145</v>
      </c>
      <c r="J7046" s="272" t="s">
        <v>7089</v>
      </c>
      <c r="K7046" s="273">
        <v>8.92</v>
      </c>
      <c r="L7046" s="272" t="s">
        <v>7090</v>
      </c>
    </row>
    <row r="7047" spans="1:12">
      <c r="A7047" s="272" t="s">
        <v>14355</v>
      </c>
      <c r="B7047" s="272" t="s">
        <v>14356</v>
      </c>
      <c r="C7047" s="272" t="s">
        <v>14433</v>
      </c>
      <c r="D7047" s="272" t="s">
        <v>14434</v>
      </c>
      <c r="E7047" s="273" t="s">
        <v>7087</v>
      </c>
      <c r="F7047" s="272" t="s">
        <v>7087</v>
      </c>
      <c r="G7047" s="272">
        <v>100982</v>
      </c>
      <c r="H7047" s="272" t="s">
        <v>14441</v>
      </c>
      <c r="I7047" s="272" t="s">
        <v>145</v>
      </c>
      <c r="J7047" s="272" t="s">
        <v>7089</v>
      </c>
      <c r="K7047" s="273">
        <v>8.68</v>
      </c>
      <c r="L7047" s="272" t="s">
        <v>7090</v>
      </c>
    </row>
    <row r="7048" spans="1:12">
      <c r="A7048" s="272" t="s">
        <v>14355</v>
      </c>
      <c r="B7048" s="272" t="s">
        <v>14356</v>
      </c>
      <c r="C7048" s="272" t="s">
        <v>14433</v>
      </c>
      <c r="D7048" s="272" t="s">
        <v>14434</v>
      </c>
      <c r="E7048" s="273" t="s">
        <v>7087</v>
      </c>
      <c r="F7048" s="272" t="s">
        <v>7087</v>
      </c>
      <c r="G7048" s="272">
        <v>100983</v>
      </c>
      <c r="H7048" s="272" t="s">
        <v>14442</v>
      </c>
      <c r="I7048" s="272" t="s">
        <v>145</v>
      </c>
      <c r="J7048" s="272" t="s">
        <v>7089</v>
      </c>
      <c r="K7048" s="273">
        <v>8.75</v>
      </c>
      <c r="L7048" s="272" t="s">
        <v>7090</v>
      </c>
    </row>
    <row r="7049" spans="1:12">
      <c r="A7049" s="272" t="s">
        <v>14355</v>
      </c>
      <c r="B7049" s="272" t="s">
        <v>14356</v>
      </c>
      <c r="C7049" s="272" t="s">
        <v>14433</v>
      </c>
      <c r="D7049" s="272" t="s">
        <v>14434</v>
      </c>
      <c r="E7049" s="273" t="s">
        <v>7087</v>
      </c>
      <c r="F7049" s="272" t="s">
        <v>7087</v>
      </c>
      <c r="G7049" s="272">
        <v>100984</v>
      </c>
      <c r="H7049" s="272" t="s">
        <v>14443</v>
      </c>
      <c r="I7049" s="272" t="s">
        <v>145</v>
      </c>
      <c r="J7049" s="272" t="s">
        <v>7089</v>
      </c>
      <c r="K7049" s="273">
        <v>8.59</v>
      </c>
      <c r="L7049" s="272" t="s">
        <v>7090</v>
      </c>
    </row>
    <row r="7050" spans="1:12">
      <c r="A7050" s="272" t="s">
        <v>14355</v>
      </c>
      <c r="B7050" s="272" t="s">
        <v>14356</v>
      </c>
      <c r="C7050" s="272" t="s">
        <v>14433</v>
      </c>
      <c r="D7050" s="272" t="s">
        <v>14434</v>
      </c>
      <c r="E7050" s="273" t="s">
        <v>7087</v>
      </c>
      <c r="F7050" s="272" t="s">
        <v>7087</v>
      </c>
      <c r="G7050" s="272">
        <v>100985</v>
      </c>
      <c r="H7050" s="272" t="s">
        <v>14444</v>
      </c>
      <c r="I7050" s="272" t="s">
        <v>145</v>
      </c>
      <c r="J7050" s="272" t="s">
        <v>7089</v>
      </c>
      <c r="K7050" s="273">
        <v>7.26</v>
      </c>
      <c r="L7050" s="272" t="s">
        <v>7090</v>
      </c>
    </row>
    <row r="7051" spans="1:12">
      <c r="A7051" s="272" t="s">
        <v>14355</v>
      </c>
      <c r="B7051" s="272" t="s">
        <v>14356</v>
      </c>
      <c r="C7051" s="272" t="s">
        <v>14433</v>
      </c>
      <c r="D7051" s="272" t="s">
        <v>14434</v>
      </c>
      <c r="E7051" s="273" t="s">
        <v>7087</v>
      </c>
      <c r="F7051" s="272" t="s">
        <v>7087</v>
      </c>
      <c r="G7051" s="272">
        <v>100986</v>
      </c>
      <c r="H7051" s="272" t="s">
        <v>14445</v>
      </c>
      <c r="I7051" s="272" t="s">
        <v>145</v>
      </c>
      <c r="J7051" s="272" t="s">
        <v>7089</v>
      </c>
      <c r="K7051" s="273">
        <v>8.8800000000000008</v>
      </c>
      <c r="L7051" s="272" t="s">
        <v>7090</v>
      </c>
    </row>
    <row r="7052" spans="1:12">
      <c r="A7052" s="272" t="s">
        <v>14355</v>
      </c>
      <c r="B7052" s="272" t="s">
        <v>14356</v>
      </c>
      <c r="C7052" s="272" t="s">
        <v>14433</v>
      </c>
      <c r="D7052" s="272" t="s">
        <v>14434</v>
      </c>
      <c r="E7052" s="273" t="s">
        <v>7087</v>
      </c>
      <c r="F7052" s="272" t="s">
        <v>7087</v>
      </c>
      <c r="G7052" s="272">
        <v>100987</v>
      </c>
      <c r="H7052" s="272" t="s">
        <v>14446</v>
      </c>
      <c r="I7052" s="272" t="s">
        <v>145</v>
      </c>
      <c r="J7052" s="272" t="s">
        <v>7089</v>
      </c>
      <c r="K7052" s="273">
        <v>10.23</v>
      </c>
      <c r="L7052" s="272" t="s">
        <v>7090</v>
      </c>
    </row>
    <row r="7053" spans="1:12">
      <c r="A7053" s="272" t="s">
        <v>14355</v>
      </c>
      <c r="B7053" s="272" t="s">
        <v>14356</v>
      </c>
      <c r="C7053" s="272" t="s">
        <v>14433</v>
      </c>
      <c r="D7053" s="272" t="s">
        <v>14434</v>
      </c>
      <c r="E7053" s="273" t="s">
        <v>7087</v>
      </c>
      <c r="F7053" s="272" t="s">
        <v>7087</v>
      </c>
      <c r="G7053" s="272">
        <v>100988</v>
      </c>
      <c r="H7053" s="272" t="s">
        <v>14447</v>
      </c>
      <c r="I7053" s="272" t="s">
        <v>145</v>
      </c>
      <c r="J7053" s="272" t="s">
        <v>7089</v>
      </c>
      <c r="K7053" s="273">
        <v>10.86</v>
      </c>
      <c r="L7053" s="272" t="s">
        <v>7090</v>
      </c>
    </row>
    <row r="7054" spans="1:12">
      <c r="A7054" s="272" t="s">
        <v>14355</v>
      </c>
      <c r="B7054" s="272" t="s">
        <v>14356</v>
      </c>
      <c r="C7054" s="272" t="s">
        <v>14433</v>
      </c>
      <c r="D7054" s="272" t="s">
        <v>14434</v>
      </c>
      <c r="E7054" s="273" t="s">
        <v>7087</v>
      </c>
      <c r="F7054" s="272" t="s">
        <v>7087</v>
      </c>
      <c r="G7054" s="272">
        <v>100989</v>
      </c>
      <c r="H7054" s="272" t="s">
        <v>14448</v>
      </c>
      <c r="I7054" s="272" t="s">
        <v>152</v>
      </c>
      <c r="J7054" s="272" t="s">
        <v>7089</v>
      </c>
      <c r="K7054" s="273">
        <v>5.65</v>
      </c>
      <c r="L7054" s="272" t="s">
        <v>7090</v>
      </c>
    </row>
    <row r="7055" spans="1:12">
      <c r="A7055" s="272" t="s">
        <v>14355</v>
      </c>
      <c r="B7055" s="272" t="s">
        <v>14356</v>
      </c>
      <c r="C7055" s="272" t="s">
        <v>14433</v>
      </c>
      <c r="D7055" s="272" t="s">
        <v>14434</v>
      </c>
      <c r="E7055" s="273" t="s">
        <v>7087</v>
      </c>
      <c r="F7055" s="272" t="s">
        <v>7087</v>
      </c>
      <c r="G7055" s="272">
        <v>100990</v>
      </c>
      <c r="H7055" s="272" t="s">
        <v>14449</v>
      </c>
      <c r="I7055" s="272" t="s">
        <v>152</v>
      </c>
      <c r="J7055" s="272" t="s">
        <v>7089</v>
      </c>
      <c r="K7055" s="273">
        <v>5.52</v>
      </c>
      <c r="L7055" s="272" t="s">
        <v>7090</v>
      </c>
    </row>
    <row r="7056" spans="1:12">
      <c r="A7056" s="272" t="s">
        <v>14355</v>
      </c>
      <c r="B7056" s="272" t="s">
        <v>14356</v>
      </c>
      <c r="C7056" s="272" t="s">
        <v>14433</v>
      </c>
      <c r="D7056" s="272" t="s">
        <v>14434</v>
      </c>
      <c r="E7056" s="273" t="s">
        <v>7087</v>
      </c>
      <c r="F7056" s="272" t="s">
        <v>7087</v>
      </c>
      <c r="G7056" s="272">
        <v>100991</v>
      </c>
      <c r="H7056" s="272" t="s">
        <v>14450</v>
      </c>
      <c r="I7056" s="272" t="s">
        <v>152</v>
      </c>
      <c r="J7056" s="272" t="s">
        <v>7089</v>
      </c>
      <c r="K7056" s="273">
        <v>5.6</v>
      </c>
      <c r="L7056" s="272" t="s">
        <v>7090</v>
      </c>
    </row>
    <row r="7057" spans="1:12">
      <c r="A7057" s="272" t="s">
        <v>14355</v>
      </c>
      <c r="B7057" s="272" t="s">
        <v>14356</v>
      </c>
      <c r="C7057" s="272" t="s">
        <v>14433</v>
      </c>
      <c r="D7057" s="272" t="s">
        <v>14434</v>
      </c>
      <c r="E7057" s="273" t="s">
        <v>7087</v>
      </c>
      <c r="F7057" s="272" t="s">
        <v>7087</v>
      </c>
      <c r="G7057" s="272">
        <v>100992</v>
      </c>
      <c r="H7057" s="272" t="s">
        <v>14451</v>
      </c>
      <c r="I7057" s="272" t="s">
        <v>152</v>
      </c>
      <c r="J7057" s="272" t="s">
        <v>7089</v>
      </c>
      <c r="K7057" s="273">
        <v>5.49</v>
      </c>
      <c r="L7057" s="272" t="s">
        <v>7090</v>
      </c>
    </row>
    <row r="7058" spans="1:12">
      <c r="A7058" s="272" t="s">
        <v>14355</v>
      </c>
      <c r="B7058" s="272" t="s">
        <v>14356</v>
      </c>
      <c r="C7058" s="272" t="s">
        <v>14433</v>
      </c>
      <c r="D7058" s="272" t="s">
        <v>14434</v>
      </c>
      <c r="E7058" s="273" t="s">
        <v>7087</v>
      </c>
      <c r="F7058" s="272" t="s">
        <v>7087</v>
      </c>
      <c r="G7058" s="272">
        <v>100993</v>
      </c>
      <c r="H7058" s="272" t="s">
        <v>14452</v>
      </c>
      <c r="I7058" s="272" t="s">
        <v>152</v>
      </c>
      <c r="J7058" s="272" t="s">
        <v>7089</v>
      </c>
      <c r="K7058" s="273">
        <v>4.8899999999999997</v>
      </c>
      <c r="L7058" s="272" t="s">
        <v>7090</v>
      </c>
    </row>
    <row r="7059" spans="1:12">
      <c r="A7059" s="272" t="s">
        <v>14355</v>
      </c>
      <c r="B7059" s="272" t="s">
        <v>14356</v>
      </c>
      <c r="C7059" s="272" t="s">
        <v>14433</v>
      </c>
      <c r="D7059" s="272" t="s">
        <v>14434</v>
      </c>
      <c r="E7059" s="273" t="s">
        <v>7087</v>
      </c>
      <c r="F7059" s="272" t="s">
        <v>7087</v>
      </c>
      <c r="G7059" s="272">
        <v>100994</v>
      </c>
      <c r="H7059" s="272" t="s">
        <v>14453</v>
      </c>
      <c r="I7059" s="272" t="s">
        <v>152</v>
      </c>
      <c r="J7059" s="272" t="s">
        <v>7089</v>
      </c>
      <c r="K7059" s="273">
        <v>4.46</v>
      </c>
      <c r="L7059" s="272" t="s">
        <v>7090</v>
      </c>
    </row>
    <row r="7060" spans="1:12">
      <c r="A7060" s="272" t="s">
        <v>14355</v>
      </c>
      <c r="B7060" s="272" t="s">
        <v>14356</v>
      </c>
      <c r="C7060" s="272" t="s">
        <v>14433</v>
      </c>
      <c r="D7060" s="272" t="s">
        <v>14434</v>
      </c>
      <c r="E7060" s="273" t="s">
        <v>7087</v>
      </c>
      <c r="F7060" s="272" t="s">
        <v>7087</v>
      </c>
      <c r="G7060" s="272">
        <v>100995</v>
      </c>
      <c r="H7060" s="272" t="s">
        <v>14454</v>
      </c>
      <c r="I7060" s="272" t="s">
        <v>152</v>
      </c>
      <c r="J7060" s="272" t="s">
        <v>7089</v>
      </c>
      <c r="K7060" s="273">
        <v>4.32</v>
      </c>
      <c r="L7060" s="272" t="s">
        <v>7090</v>
      </c>
    </row>
    <row r="7061" spans="1:12">
      <c r="A7061" s="272" t="s">
        <v>14355</v>
      </c>
      <c r="B7061" s="272" t="s">
        <v>14356</v>
      </c>
      <c r="C7061" s="272" t="s">
        <v>14433</v>
      </c>
      <c r="D7061" s="272" t="s">
        <v>14434</v>
      </c>
      <c r="E7061" s="273" t="s">
        <v>7087</v>
      </c>
      <c r="F7061" s="272" t="s">
        <v>7087</v>
      </c>
      <c r="G7061" s="272">
        <v>100996</v>
      </c>
      <c r="H7061" s="272" t="s">
        <v>14455</v>
      </c>
      <c r="I7061" s="272" t="s">
        <v>152</v>
      </c>
      <c r="J7061" s="272" t="s">
        <v>7089</v>
      </c>
      <c r="K7061" s="273">
        <v>4.07</v>
      </c>
      <c r="L7061" s="272" t="s">
        <v>7090</v>
      </c>
    </row>
    <row r="7062" spans="1:12">
      <c r="A7062" s="272" t="s">
        <v>14355</v>
      </c>
      <c r="B7062" s="272" t="s">
        <v>14356</v>
      </c>
      <c r="C7062" s="272" t="s">
        <v>14433</v>
      </c>
      <c r="D7062" s="272" t="s">
        <v>14434</v>
      </c>
      <c r="E7062" s="273" t="s">
        <v>7087</v>
      </c>
      <c r="F7062" s="272" t="s">
        <v>7087</v>
      </c>
      <c r="G7062" s="272">
        <v>100997</v>
      </c>
      <c r="H7062" s="272" t="s">
        <v>14456</v>
      </c>
      <c r="I7062" s="272" t="s">
        <v>152</v>
      </c>
      <c r="J7062" s="272" t="s">
        <v>7089</v>
      </c>
      <c r="K7062" s="273">
        <v>5.97</v>
      </c>
      <c r="L7062" s="272" t="s">
        <v>7090</v>
      </c>
    </row>
    <row r="7063" spans="1:12">
      <c r="A7063" s="272" t="s">
        <v>14355</v>
      </c>
      <c r="B7063" s="272" t="s">
        <v>14356</v>
      </c>
      <c r="C7063" s="272" t="s">
        <v>14433</v>
      </c>
      <c r="D7063" s="272" t="s">
        <v>14434</v>
      </c>
      <c r="E7063" s="273" t="s">
        <v>7087</v>
      </c>
      <c r="F7063" s="272" t="s">
        <v>7087</v>
      </c>
      <c r="G7063" s="272">
        <v>100998</v>
      </c>
      <c r="H7063" s="272" t="s">
        <v>14457</v>
      </c>
      <c r="I7063" s="272" t="s">
        <v>152</v>
      </c>
      <c r="J7063" s="272" t="s">
        <v>7089</v>
      </c>
      <c r="K7063" s="273">
        <v>5.8</v>
      </c>
      <c r="L7063" s="272" t="s">
        <v>7090</v>
      </c>
    </row>
    <row r="7064" spans="1:12">
      <c r="A7064" s="272" t="s">
        <v>14355</v>
      </c>
      <c r="B7064" s="272" t="s">
        <v>14356</v>
      </c>
      <c r="C7064" s="272" t="s">
        <v>14433</v>
      </c>
      <c r="D7064" s="272" t="s">
        <v>14434</v>
      </c>
      <c r="E7064" s="273" t="s">
        <v>7087</v>
      </c>
      <c r="F7064" s="272" t="s">
        <v>7087</v>
      </c>
      <c r="G7064" s="272">
        <v>100999</v>
      </c>
      <c r="H7064" s="272" t="s">
        <v>14458</v>
      </c>
      <c r="I7064" s="272" t="s">
        <v>152</v>
      </c>
      <c r="J7064" s="272" t="s">
        <v>7089</v>
      </c>
      <c r="K7064" s="273">
        <v>5.86</v>
      </c>
      <c r="L7064" s="272" t="s">
        <v>7090</v>
      </c>
    </row>
    <row r="7065" spans="1:12">
      <c r="A7065" s="272" t="s">
        <v>14355</v>
      </c>
      <c r="B7065" s="272" t="s">
        <v>14356</v>
      </c>
      <c r="C7065" s="272" t="s">
        <v>14433</v>
      </c>
      <c r="D7065" s="272" t="s">
        <v>14434</v>
      </c>
      <c r="E7065" s="273" t="s">
        <v>7087</v>
      </c>
      <c r="F7065" s="272" t="s">
        <v>7087</v>
      </c>
      <c r="G7065" s="272">
        <v>101000</v>
      </c>
      <c r="H7065" s="272" t="s">
        <v>14459</v>
      </c>
      <c r="I7065" s="272" t="s">
        <v>152</v>
      </c>
      <c r="J7065" s="272" t="s">
        <v>7089</v>
      </c>
      <c r="K7065" s="273">
        <v>5.74</v>
      </c>
      <c r="L7065" s="272" t="s">
        <v>7090</v>
      </c>
    </row>
    <row r="7066" spans="1:12">
      <c r="A7066" s="272" t="s">
        <v>14355</v>
      </c>
      <c r="B7066" s="272" t="s">
        <v>14356</v>
      </c>
      <c r="C7066" s="272" t="s">
        <v>14433</v>
      </c>
      <c r="D7066" s="272" t="s">
        <v>14434</v>
      </c>
      <c r="E7066" s="273" t="s">
        <v>7087</v>
      </c>
      <c r="F7066" s="272" t="s">
        <v>7087</v>
      </c>
      <c r="G7066" s="272">
        <v>101001</v>
      </c>
      <c r="H7066" s="272" t="s">
        <v>14460</v>
      </c>
      <c r="I7066" s="272" t="s">
        <v>152</v>
      </c>
      <c r="J7066" s="272" t="s">
        <v>7089</v>
      </c>
      <c r="K7066" s="273">
        <v>4.8499999999999996</v>
      </c>
      <c r="L7066" s="272" t="s">
        <v>7090</v>
      </c>
    </row>
    <row r="7067" spans="1:12">
      <c r="A7067" s="272" t="s">
        <v>14355</v>
      </c>
      <c r="B7067" s="272" t="s">
        <v>14356</v>
      </c>
      <c r="C7067" s="272" t="s">
        <v>14433</v>
      </c>
      <c r="D7067" s="272" t="s">
        <v>14434</v>
      </c>
      <c r="E7067" s="273" t="s">
        <v>7087</v>
      </c>
      <c r="F7067" s="272" t="s">
        <v>7087</v>
      </c>
      <c r="G7067" s="272">
        <v>101002</v>
      </c>
      <c r="H7067" s="272" t="s">
        <v>14461</v>
      </c>
      <c r="I7067" s="272" t="s">
        <v>152</v>
      </c>
      <c r="J7067" s="272" t="s">
        <v>7089</v>
      </c>
      <c r="K7067" s="273">
        <v>5.91</v>
      </c>
      <c r="L7067" s="272" t="s">
        <v>7090</v>
      </c>
    </row>
    <row r="7068" spans="1:12">
      <c r="A7068" s="272" t="s">
        <v>14355</v>
      </c>
      <c r="B7068" s="272" t="s">
        <v>14356</v>
      </c>
      <c r="C7068" s="272" t="s">
        <v>14433</v>
      </c>
      <c r="D7068" s="272" t="s">
        <v>14434</v>
      </c>
      <c r="E7068" s="273" t="s">
        <v>7087</v>
      </c>
      <c r="F7068" s="272" t="s">
        <v>7087</v>
      </c>
      <c r="G7068" s="272">
        <v>101003</v>
      </c>
      <c r="H7068" s="272" t="s">
        <v>14462</v>
      </c>
      <c r="I7068" s="272" t="s">
        <v>152</v>
      </c>
      <c r="J7068" s="272" t="s">
        <v>7089</v>
      </c>
      <c r="K7068" s="273">
        <v>6.8</v>
      </c>
      <c r="L7068" s="272" t="s">
        <v>7090</v>
      </c>
    </row>
    <row r="7069" spans="1:12">
      <c r="A7069" s="272" t="s">
        <v>14355</v>
      </c>
      <c r="B7069" s="272" t="s">
        <v>14356</v>
      </c>
      <c r="C7069" s="272" t="s">
        <v>14433</v>
      </c>
      <c r="D7069" s="272" t="s">
        <v>14434</v>
      </c>
      <c r="E7069" s="273" t="s">
        <v>7087</v>
      </c>
      <c r="F7069" s="272" t="s">
        <v>7087</v>
      </c>
      <c r="G7069" s="272">
        <v>101004</v>
      </c>
      <c r="H7069" s="272" t="s">
        <v>14463</v>
      </c>
      <c r="I7069" s="272" t="s">
        <v>152</v>
      </c>
      <c r="J7069" s="272" t="s">
        <v>7089</v>
      </c>
      <c r="K7069" s="273">
        <v>7.23</v>
      </c>
      <c r="L7069" s="272" t="s">
        <v>7090</v>
      </c>
    </row>
    <row r="7070" spans="1:12">
      <c r="A7070" s="272" t="s">
        <v>14355</v>
      </c>
      <c r="B7070" s="272" t="s">
        <v>14356</v>
      </c>
      <c r="C7070" s="272" t="s">
        <v>14433</v>
      </c>
      <c r="D7070" s="272" t="s">
        <v>14434</v>
      </c>
      <c r="E7070" s="273" t="s">
        <v>7087</v>
      </c>
      <c r="F7070" s="272" t="s">
        <v>7087</v>
      </c>
      <c r="G7070" s="272">
        <v>101005</v>
      </c>
      <c r="H7070" s="272" t="s">
        <v>14464</v>
      </c>
      <c r="I7070" s="272" t="s">
        <v>145</v>
      </c>
      <c r="J7070" s="272" t="s">
        <v>7089</v>
      </c>
      <c r="K7070" s="273">
        <v>18.45</v>
      </c>
      <c r="L7070" s="272" t="s">
        <v>7090</v>
      </c>
    </row>
    <row r="7071" spans="1:12">
      <c r="A7071" s="272" t="s">
        <v>14355</v>
      </c>
      <c r="B7071" s="272" t="s">
        <v>14356</v>
      </c>
      <c r="C7071" s="272" t="s">
        <v>14433</v>
      </c>
      <c r="D7071" s="272" t="s">
        <v>14434</v>
      </c>
      <c r="E7071" s="273" t="s">
        <v>7087</v>
      </c>
      <c r="F7071" s="272" t="s">
        <v>7087</v>
      </c>
      <c r="G7071" s="272">
        <v>101006</v>
      </c>
      <c r="H7071" s="272" t="s">
        <v>14465</v>
      </c>
      <c r="I7071" s="272" t="s">
        <v>145</v>
      </c>
      <c r="J7071" s="272" t="s">
        <v>7089</v>
      </c>
      <c r="K7071" s="273">
        <v>20.6</v>
      </c>
      <c r="L7071" s="272" t="s">
        <v>7090</v>
      </c>
    </row>
    <row r="7072" spans="1:12">
      <c r="A7072" s="272" t="s">
        <v>14355</v>
      </c>
      <c r="B7072" s="272" t="s">
        <v>14356</v>
      </c>
      <c r="C7072" s="272" t="s">
        <v>14433</v>
      </c>
      <c r="D7072" s="272" t="s">
        <v>14434</v>
      </c>
      <c r="E7072" s="273" t="s">
        <v>7087</v>
      </c>
      <c r="F7072" s="272" t="s">
        <v>7087</v>
      </c>
      <c r="G7072" s="272">
        <v>101007</v>
      </c>
      <c r="H7072" s="272" t="s">
        <v>14466</v>
      </c>
      <c r="I7072" s="272" t="s">
        <v>145</v>
      </c>
      <c r="J7072" s="272" t="s">
        <v>7089</v>
      </c>
      <c r="K7072" s="273">
        <v>5.34</v>
      </c>
      <c r="L7072" s="272" t="s">
        <v>7090</v>
      </c>
    </row>
    <row r="7073" spans="1:12">
      <c r="A7073" s="272" t="s">
        <v>14355</v>
      </c>
      <c r="B7073" s="272" t="s">
        <v>14356</v>
      </c>
      <c r="C7073" s="272" t="s">
        <v>14433</v>
      </c>
      <c r="D7073" s="272" t="s">
        <v>14434</v>
      </c>
      <c r="E7073" s="273" t="s">
        <v>7087</v>
      </c>
      <c r="F7073" s="272" t="s">
        <v>7087</v>
      </c>
      <c r="G7073" s="272">
        <v>101008</v>
      </c>
      <c r="H7073" s="272" t="s">
        <v>14467</v>
      </c>
      <c r="I7073" s="272" t="s">
        <v>145</v>
      </c>
      <c r="J7073" s="272" t="s">
        <v>7089</v>
      </c>
      <c r="K7073" s="273">
        <v>5.45</v>
      </c>
      <c r="L7073" s="272" t="s">
        <v>7090</v>
      </c>
    </row>
    <row r="7074" spans="1:12">
      <c r="A7074" s="272" t="s">
        <v>14355</v>
      </c>
      <c r="B7074" s="272" t="s">
        <v>14356</v>
      </c>
      <c r="C7074" s="272" t="s">
        <v>14433</v>
      </c>
      <c r="D7074" s="272" t="s">
        <v>14434</v>
      </c>
      <c r="E7074" s="273" t="s">
        <v>7087</v>
      </c>
      <c r="F7074" s="272" t="s">
        <v>7087</v>
      </c>
      <c r="G7074" s="272">
        <v>101009</v>
      </c>
      <c r="H7074" s="272" t="s">
        <v>14468</v>
      </c>
      <c r="I7074" s="272" t="s">
        <v>152</v>
      </c>
      <c r="J7074" s="272" t="s">
        <v>7089</v>
      </c>
      <c r="K7074" s="273">
        <v>42.59</v>
      </c>
      <c r="L7074" s="272" t="s">
        <v>7090</v>
      </c>
    </row>
    <row r="7075" spans="1:12">
      <c r="A7075" s="272" t="s">
        <v>14355</v>
      </c>
      <c r="B7075" s="272" t="s">
        <v>14356</v>
      </c>
      <c r="C7075" s="272" t="s">
        <v>14433</v>
      </c>
      <c r="D7075" s="272" t="s">
        <v>14434</v>
      </c>
      <c r="E7075" s="273" t="s">
        <v>7087</v>
      </c>
      <c r="F7075" s="272" t="s">
        <v>7087</v>
      </c>
      <c r="G7075" s="272">
        <v>101010</v>
      </c>
      <c r="H7075" s="272" t="s">
        <v>14469</v>
      </c>
      <c r="I7075" s="272" t="s">
        <v>152</v>
      </c>
      <c r="J7075" s="272" t="s">
        <v>7089</v>
      </c>
      <c r="K7075" s="273">
        <v>26.82</v>
      </c>
      <c r="L7075" s="272" t="s">
        <v>7090</v>
      </c>
    </row>
    <row r="7076" spans="1:12">
      <c r="A7076" s="272" t="s">
        <v>14355</v>
      </c>
      <c r="B7076" s="272" t="s">
        <v>14356</v>
      </c>
      <c r="C7076" s="272" t="s">
        <v>14433</v>
      </c>
      <c r="D7076" s="272" t="s">
        <v>14434</v>
      </c>
      <c r="E7076" s="273" t="s">
        <v>7087</v>
      </c>
      <c r="F7076" s="272" t="s">
        <v>7087</v>
      </c>
      <c r="G7076" s="272">
        <v>101013</v>
      </c>
      <c r="H7076" s="272" t="s">
        <v>14470</v>
      </c>
      <c r="I7076" s="272" t="s">
        <v>152</v>
      </c>
      <c r="J7076" s="272" t="s">
        <v>7089</v>
      </c>
      <c r="K7076" s="273">
        <v>44.33</v>
      </c>
      <c r="L7076" s="272" t="s">
        <v>7090</v>
      </c>
    </row>
    <row r="7077" spans="1:12">
      <c r="A7077" s="272" t="s">
        <v>14355</v>
      </c>
      <c r="B7077" s="272" t="s">
        <v>14356</v>
      </c>
      <c r="C7077" s="272" t="s">
        <v>14433</v>
      </c>
      <c r="D7077" s="272" t="s">
        <v>14434</v>
      </c>
      <c r="E7077" s="273" t="s">
        <v>7087</v>
      </c>
      <c r="F7077" s="272" t="s">
        <v>7087</v>
      </c>
      <c r="G7077" s="272">
        <v>101014</v>
      </c>
      <c r="H7077" s="272" t="s">
        <v>14471</v>
      </c>
      <c r="I7077" s="272" t="s">
        <v>152</v>
      </c>
      <c r="J7077" s="272" t="s">
        <v>7089</v>
      </c>
      <c r="K7077" s="273">
        <v>40.61</v>
      </c>
      <c r="L7077" s="272" t="s">
        <v>7090</v>
      </c>
    </row>
    <row r="7078" spans="1:12">
      <c r="A7078" s="272" t="s">
        <v>14355</v>
      </c>
      <c r="B7078" s="272" t="s">
        <v>14356</v>
      </c>
      <c r="C7078" s="272" t="s">
        <v>14433</v>
      </c>
      <c r="D7078" s="272" t="s">
        <v>14434</v>
      </c>
      <c r="E7078" s="273" t="s">
        <v>7087</v>
      </c>
      <c r="F7078" s="272" t="s">
        <v>7087</v>
      </c>
      <c r="G7078" s="272">
        <v>101015</v>
      </c>
      <c r="H7078" s="272" t="s">
        <v>14472</v>
      </c>
      <c r="I7078" s="272" t="s">
        <v>152</v>
      </c>
      <c r="J7078" s="272" t="s">
        <v>7089</v>
      </c>
      <c r="K7078" s="273">
        <v>33.36</v>
      </c>
      <c r="L7078" s="272" t="s">
        <v>7090</v>
      </c>
    </row>
    <row r="7079" spans="1:12">
      <c r="A7079" s="272" t="s">
        <v>14355</v>
      </c>
      <c r="B7079" s="272" t="s">
        <v>14356</v>
      </c>
      <c r="C7079" s="272" t="s">
        <v>14433</v>
      </c>
      <c r="D7079" s="272" t="s">
        <v>14434</v>
      </c>
      <c r="E7079" s="273" t="s">
        <v>7087</v>
      </c>
      <c r="F7079" s="272" t="s">
        <v>7087</v>
      </c>
      <c r="G7079" s="272">
        <v>101016</v>
      </c>
      <c r="H7079" s="272" t="s">
        <v>14473</v>
      </c>
      <c r="I7079" s="272" t="s">
        <v>152</v>
      </c>
      <c r="J7079" s="272" t="s">
        <v>7089</v>
      </c>
      <c r="K7079" s="273">
        <v>38.619999999999997</v>
      </c>
      <c r="L7079" s="272" t="s">
        <v>7090</v>
      </c>
    </row>
    <row r="7080" spans="1:12">
      <c r="A7080" s="272" t="s">
        <v>14355</v>
      </c>
      <c r="B7080" s="272" t="s">
        <v>14356</v>
      </c>
      <c r="C7080" s="272" t="s">
        <v>14433</v>
      </c>
      <c r="D7080" s="272" t="s">
        <v>14434</v>
      </c>
      <c r="E7080" s="273" t="s">
        <v>7087</v>
      </c>
      <c r="F7080" s="272" t="s">
        <v>7087</v>
      </c>
      <c r="G7080" s="272">
        <v>101017</v>
      </c>
      <c r="H7080" s="272" t="s">
        <v>14474</v>
      </c>
      <c r="I7080" s="272" t="s">
        <v>152</v>
      </c>
      <c r="J7080" s="272" t="s">
        <v>7089</v>
      </c>
      <c r="K7080" s="273">
        <v>29.28</v>
      </c>
      <c r="L7080" s="272" t="s">
        <v>7090</v>
      </c>
    </row>
    <row r="7081" spans="1:12">
      <c r="A7081" s="272" t="s">
        <v>14355</v>
      </c>
      <c r="B7081" s="272" t="s">
        <v>14356</v>
      </c>
      <c r="C7081" s="272" t="s">
        <v>14433</v>
      </c>
      <c r="D7081" s="272" t="s">
        <v>14434</v>
      </c>
      <c r="E7081" s="273" t="s">
        <v>7087</v>
      </c>
      <c r="F7081" s="272" t="s">
        <v>7087</v>
      </c>
      <c r="G7081" s="272">
        <v>101018</v>
      </c>
      <c r="H7081" s="272" t="s">
        <v>14475</v>
      </c>
      <c r="I7081" s="272" t="s">
        <v>152</v>
      </c>
      <c r="J7081" s="272" t="s">
        <v>7089</v>
      </c>
      <c r="K7081" s="273">
        <v>24.05</v>
      </c>
      <c r="L7081" s="272" t="s">
        <v>7090</v>
      </c>
    </row>
    <row r="7082" spans="1:12">
      <c r="A7082" s="272" t="s">
        <v>14355</v>
      </c>
      <c r="B7082" s="272" t="s">
        <v>14356</v>
      </c>
      <c r="C7082" s="272" t="s">
        <v>14433</v>
      </c>
      <c r="D7082" s="272" t="s">
        <v>14434</v>
      </c>
      <c r="E7082" s="273" t="s">
        <v>7087</v>
      </c>
      <c r="F7082" s="272" t="s">
        <v>7087</v>
      </c>
      <c r="G7082" s="272">
        <v>101463</v>
      </c>
      <c r="H7082" s="272" t="s">
        <v>14476</v>
      </c>
      <c r="I7082" s="272" t="s">
        <v>152</v>
      </c>
      <c r="J7082" s="272" t="s">
        <v>7089</v>
      </c>
      <c r="K7082" s="273">
        <v>44.46</v>
      </c>
      <c r="L7082" s="272" t="s">
        <v>7090</v>
      </c>
    </row>
    <row r="7083" spans="1:12">
      <c r="A7083" s="272" t="s">
        <v>14355</v>
      </c>
      <c r="B7083" s="272" t="s">
        <v>14356</v>
      </c>
      <c r="C7083" s="272" t="s">
        <v>14433</v>
      </c>
      <c r="D7083" s="272" t="s">
        <v>14434</v>
      </c>
      <c r="E7083" s="273" t="s">
        <v>7087</v>
      </c>
      <c r="F7083" s="272" t="s">
        <v>7087</v>
      </c>
      <c r="G7083" s="272">
        <v>101464</v>
      </c>
      <c r="H7083" s="272" t="s">
        <v>14477</v>
      </c>
      <c r="I7083" s="272" t="s">
        <v>152</v>
      </c>
      <c r="J7083" s="272" t="s">
        <v>7089</v>
      </c>
      <c r="K7083" s="273">
        <v>34.14</v>
      </c>
      <c r="L7083" s="272" t="s">
        <v>7090</v>
      </c>
    </row>
    <row r="7084" spans="1:12">
      <c r="A7084" s="272" t="s">
        <v>14355</v>
      </c>
      <c r="B7084" s="272" t="s">
        <v>14356</v>
      </c>
      <c r="C7084" s="272" t="s">
        <v>14433</v>
      </c>
      <c r="D7084" s="272" t="s">
        <v>14434</v>
      </c>
      <c r="E7084" s="273" t="s">
        <v>7087</v>
      </c>
      <c r="F7084" s="272" t="s">
        <v>7087</v>
      </c>
      <c r="G7084" s="272">
        <v>101465</v>
      </c>
      <c r="H7084" s="272" t="s">
        <v>14478</v>
      </c>
      <c r="I7084" s="272" t="s">
        <v>152</v>
      </c>
      <c r="J7084" s="272" t="s">
        <v>7089</v>
      </c>
      <c r="K7084" s="273">
        <v>26.1</v>
      </c>
      <c r="L7084" s="272" t="s">
        <v>7090</v>
      </c>
    </row>
    <row r="7085" spans="1:12">
      <c r="A7085" s="272" t="s">
        <v>14355</v>
      </c>
      <c r="B7085" s="272" t="s">
        <v>14356</v>
      </c>
      <c r="C7085" s="272" t="s">
        <v>14433</v>
      </c>
      <c r="D7085" s="272" t="s">
        <v>14434</v>
      </c>
      <c r="E7085" s="273" t="s">
        <v>7087</v>
      </c>
      <c r="F7085" s="272" t="s">
        <v>7087</v>
      </c>
      <c r="G7085" s="272">
        <v>101466</v>
      </c>
      <c r="H7085" s="272" t="s">
        <v>14479</v>
      </c>
      <c r="I7085" s="272" t="s">
        <v>152</v>
      </c>
      <c r="J7085" s="272" t="s">
        <v>7089</v>
      </c>
      <c r="K7085" s="273">
        <v>21.24</v>
      </c>
      <c r="L7085" s="272" t="s">
        <v>7090</v>
      </c>
    </row>
    <row r="7086" spans="1:12">
      <c r="A7086" s="272" t="s">
        <v>14355</v>
      </c>
      <c r="B7086" s="272" t="s">
        <v>14356</v>
      </c>
      <c r="C7086" s="272" t="s">
        <v>14433</v>
      </c>
      <c r="D7086" s="272" t="s">
        <v>14434</v>
      </c>
      <c r="E7086" s="273" t="s">
        <v>7087</v>
      </c>
      <c r="F7086" s="272" t="s">
        <v>7087</v>
      </c>
      <c r="G7086" s="272">
        <v>101467</v>
      </c>
      <c r="H7086" s="272" t="s">
        <v>14480</v>
      </c>
      <c r="I7086" s="272" t="s">
        <v>152</v>
      </c>
      <c r="J7086" s="272" t="s">
        <v>7089</v>
      </c>
      <c r="K7086" s="273">
        <v>17.77</v>
      </c>
      <c r="L7086" s="272" t="s">
        <v>7090</v>
      </c>
    </row>
    <row r="7087" spans="1:12">
      <c r="A7087" s="272" t="s">
        <v>14355</v>
      </c>
      <c r="B7087" s="272" t="s">
        <v>14356</v>
      </c>
      <c r="C7087" s="272" t="s">
        <v>14433</v>
      </c>
      <c r="D7087" s="272" t="s">
        <v>14434</v>
      </c>
      <c r="E7087" s="273" t="s">
        <v>7087</v>
      </c>
      <c r="F7087" s="272" t="s">
        <v>7087</v>
      </c>
      <c r="G7087" s="272">
        <v>101468</v>
      </c>
      <c r="H7087" s="272" t="s">
        <v>14481</v>
      </c>
      <c r="I7087" s="272" t="s">
        <v>152</v>
      </c>
      <c r="J7087" s="272" t="s">
        <v>7089</v>
      </c>
      <c r="K7087" s="273">
        <v>16.260000000000002</v>
      </c>
      <c r="L7087" s="272" t="s">
        <v>7090</v>
      </c>
    </row>
    <row r="7088" spans="1:12">
      <c r="A7088" s="272" t="s">
        <v>14355</v>
      </c>
      <c r="B7088" s="272" t="s">
        <v>14356</v>
      </c>
      <c r="C7088" s="272" t="s">
        <v>14433</v>
      </c>
      <c r="D7088" s="272" t="s">
        <v>14434</v>
      </c>
      <c r="E7088" s="273" t="s">
        <v>7087</v>
      </c>
      <c r="F7088" s="272" t="s">
        <v>7087</v>
      </c>
      <c r="G7088" s="272">
        <v>101469</v>
      </c>
      <c r="H7088" s="272" t="s">
        <v>14482</v>
      </c>
      <c r="I7088" s="272" t="s">
        <v>152</v>
      </c>
      <c r="J7088" s="272" t="s">
        <v>7089</v>
      </c>
      <c r="K7088" s="273">
        <v>36.380000000000003</v>
      </c>
      <c r="L7088" s="272" t="s">
        <v>7090</v>
      </c>
    </row>
    <row r="7089" spans="1:12">
      <c r="A7089" s="272" t="s">
        <v>14355</v>
      </c>
      <c r="B7089" s="272" t="s">
        <v>14356</v>
      </c>
      <c r="C7089" s="272" t="s">
        <v>14433</v>
      </c>
      <c r="D7089" s="272" t="s">
        <v>14434</v>
      </c>
      <c r="E7089" s="273" t="s">
        <v>7087</v>
      </c>
      <c r="F7089" s="272" t="s">
        <v>7087</v>
      </c>
      <c r="G7089" s="272">
        <v>101470</v>
      </c>
      <c r="H7089" s="272" t="s">
        <v>14483</v>
      </c>
      <c r="I7089" s="272" t="s">
        <v>152</v>
      </c>
      <c r="J7089" s="272" t="s">
        <v>7089</v>
      </c>
      <c r="K7089" s="273">
        <v>28.89</v>
      </c>
      <c r="L7089" s="272" t="s">
        <v>7090</v>
      </c>
    </row>
    <row r="7090" spans="1:12">
      <c r="A7090" s="272" t="s">
        <v>14355</v>
      </c>
      <c r="B7090" s="272" t="s">
        <v>14356</v>
      </c>
      <c r="C7090" s="272" t="s">
        <v>14433</v>
      </c>
      <c r="D7090" s="272" t="s">
        <v>14434</v>
      </c>
      <c r="E7090" s="273" t="s">
        <v>7087</v>
      </c>
      <c r="F7090" s="272" t="s">
        <v>7087</v>
      </c>
      <c r="G7090" s="272">
        <v>101471</v>
      </c>
      <c r="H7090" s="272" t="s">
        <v>14484</v>
      </c>
      <c r="I7090" s="272" t="s">
        <v>152</v>
      </c>
      <c r="J7090" s="272" t="s">
        <v>7089</v>
      </c>
      <c r="K7090" s="273">
        <v>24.78</v>
      </c>
      <c r="L7090" s="272" t="s">
        <v>7090</v>
      </c>
    </row>
    <row r="7091" spans="1:12">
      <c r="A7091" s="272" t="s">
        <v>14355</v>
      </c>
      <c r="B7091" s="272" t="s">
        <v>14356</v>
      </c>
      <c r="C7091" s="272" t="s">
        <v>14433</v>
      </c>
      <c r="D7091" s="272" t="s">
        <v>14434</v>
      </c>
      <c r="E7091" s="273" t="s">
        <v>7087</v>
      </c>
      <c r="F7091" s="272" t="s">
        <v>7087</v>
      </c>
      <c r="G7091" s="272">
        <v>101472</v>
      </c>
      <c r="H7091" s="272" t="s">
        <v>14485</v>
      </c>
      <c r="I7091" s="272" t="s">
        <v>152</v>
      </c>
      <c r="J7091" s="272" t="s">
        <v>7089</v>
      </c>
      <c r="K7091" s="273">
        <v>19.29</v>
      </c>
      <c r="L7091" s="272" t="s">
        <v>7090</v>
      </c>
    </row>
    <row r="7092" spans="1:12">
      <c r="A7092" s="272" t="s">
        <v>14355</v>
      </c>
      <c r="B7092" s="272" t="s">
        <v>14356</v>
      </c>
      <c r="C7092" s="272" t="s">
        <v>14433</v>
      </c>
      <c r="D7092" s="272" t="s">
        <v>14434</v>
      </c>
      <c r="E7092" s="273" t="s">
        <v>7087</v>
      </c>
      <c r="F7092" s="272" t="s">
        <v>7087</v>
      </c>
      <c r="G7092" s="272">
        <v>101473</v>
      </c>
      <c r="H7092" s="272" t="s">
        <v>14486</v>
      </c>
      <c r="I7092" s="272" t="s">
        <v>152</v>
      </c>
      <c r="J7092" s="272" t="s">
        <v>7089</v>
      </c>
      <c r="K7092" s="273">
        <v>27.77</v>
      </c>
      <c r="L7092" s="272" t="s">
        <v>7090</v>
      </c>
    </row>
    <row r="7093" spans="1:12">
      <c r="A7093" s="272" t="s">
        <v>14355</v>
      </c>
      <c r="B7093" s="272" t="s">
        <v>14356</v>
      </c>
      <c r="C7093" s="272" t="s">
        <v>14433</v>
      </c>
      <c r="D7093" s="272" t="s">
        <v>14434</v>
      </c>
      <c r="E7093" s="273" t="s">
        <v>7087</v>
      </c>
      <c r="F7093" s="272" t="s">
        <v>7087</v>
      </c>
      <c r="G7093" s="272">
        <v>101474</v>
      </c>
      <c r="H7093" s="272" t="s">
        <v>14487</v>
      </c>
      <c r="I7093" s="272" t="s">
        <v>152</v>
      </c>
      <c r="J7093" s="272" t="s">
        <v>7089</v>
      </c>
      <c r="K7093" s="273">
        <v>19.86</v>
      </c>
      <c r="L7093" s="272" t="s">
        <v>7090</v>
      </c>
    </row>
    <row r="7094" spans="1:12">
      <c r="A7094" s="272" t="s">
        <v>14355</v>
      </c>
      <c r="B7094" s="272" t="s">
        <v>14356</v>
      </c>
      <c r="C7094" s="272" t="s">
        <v>14433</v>
      </c>
      <c r="D7094" s="272" t="s">
        <v>14434</v>
      </c>
      <c r="E7094" s="273" t="s">
        <v>7087</v>
      </c>
      <c r="F7094" s="272" t="s">
        <v>7087</v>
      </c>
      <c r="G7094" s="272">
        <v>101475</v>
      </c>
      <c r="H7094" s="272" t="s">
        <v>14488</v>
      </c>
      <c r="I7094" s="272" t="s">
        <v>152</v>
      </c>
      <c r="J7094" s="272" t="s">
        <v>7089</v>
      </c>
      <c r="K7094" s="273">
        <v>17.62</v>
      </c>
      <c r="L7094" s="272" t="s">
        <v>7090</v>
      </c>
    </row>
    <row r="7095" spans="1:12">
      <c r="A7095" s="272" t="s">
        <v>14355</v>
      </c>
      <c r="B7095" s="272" t="s">
        <v>14356</v>
      </c>
      <c r="C7095" s="272" t="s">
        <v>14433</v>
      </c>
      <c r="D7095" s="272" t="s">
        <v>14434</v>
      </c>
      <c r="E7095" s="273" t="s">
        <v>7087</v>
      </c>
      <c r="F7095" s="272" t="s">
        <v>7087</v>
      </c>
      <c r="G7095" s="272">
        <v>101476</v>
      </c>
      <c r="H7095" s="272" t="s">
        <v>14489</v>
      </c>
      <c r="I7095" s="272" t="s">
        <v>152</v>
      </c>
      <c r="J7095" s="272" t="s">
        <v>7089</v>
      </c>
      <c r="K7095" s="273">
        <v>15.71</v>
      </c>
      <c r="L7095" s="272" t="s">
        <v>7090</v>
      </c>
    </row>
    <row r="7096" spans="1:12">
      <c r="A7096" s="272" t="s">
        <v>14355</v>
      </c>
      <c r="B7096" s="272" t="s">
        <v>14356</v>
      </c>
      <c r="C7096" s="272" t="s">
        <v>14433</v>
      </c>
      <c r="D7096" s="272" t="s">
        <v>14434</v>
      </c>
      <c r="E7096" s="273" t="s">
        <v>7087</v>
      </c>
      <c r="F7096" s="272" t="s">
        <v>7087</v>
      </c>
      <c r="G7096" s="272">
        <v>101477</v>
      </c>
      <c r="H7096" s="272" t="s">
        <v>14490</v>
      </c>
      <c r="I7096" s="272" t="s">
        <v>152</v>
      </c>
      <c r="J7096" s="272" t="s">
        <v>7089</v>
      </c>
      <c r="K7096" s="273">
        <v>12.87</v>
      </c>
      <c r="L7096" s="272" t="s">
        <v>7090</v>
      </c>
    </row>
    <row r="7097" spans="1:12">
      <c r="A7097" s="272" t="s">
        <v>14355</v>
      </c>
      <c r="B7097" s="272" t="s">
        <v>14356</v>
      </c>
      <c r="C7097" s="272" t="s">
        <v>14433</v>
      </c>
      <c r="D7097" s="272" t="s">
        <v>14434</v>
      </c>
      <c r="E7097" s="273" t="s">
        <v>7087</v>
      </c>
      <c r="F7097" s="272" t="s">
        <v>7087</v>
      </c>
      <c r="G7097" s="272">
        <v>101478</v>
      </c>
      <c r="H7097" s="272" t="s">
        <v>14491</v>
      </c>
      <c r="I7097" s="272" t="s">
        <v>152</v>
      </c>
      <c r="J7097" s="272" t="s">
        <v>7089</v>
      </c>
      <c r="K7097" s="273">
        <v>10.95</v>
      </c>
      <c r="L7097" s="272" t="s">
        <v>7090</v>
      </c>
    </row>
    <row r="7098" spans="1:12">
      <c r="A7098" s="272" t="s">
        <v>14355</v>
      </c>
      <c r="B7098" s="272" t="s">
        <v>14356</v>
      </c>
      <c r="C7098" s="272" t="s">
        <v>14433</v>
      </c>
      <c r="D7098" s="272" t="s">
        <v>14434</v>
      </c>
      <c r="E7098" s="273" t="s">
        <v>7087</v>
      </c>
      <c r="F7098" s="272" t="s">
        <v>7087</v>
      </c>
      <c r="G7098" s="272">
        <v>101480</v>
      </c>
      <c r="H7098" s="272" t="s">
        <v>14492</v>
      </c>
      <c r="I7098" s="272" t="s">
        <v>152</v>
      </c>
      <c r="J7098" s="272" t="s">
        <v>7089</v>
      </c>
      <c r="K7098" s="273">
        <v>65.06</v>
      </c>
      <c r="L7098" s="272" t="s">
        <v>7090</v>
      </c>
    </row>
    <row r="7099" spans="1:12">
      <c r="A7099" s="272" t="s">
        <v>14355</v>
      </c>
      <c r="B7099" s="272" t="s">
        <v>14356</v>
      </c>
      <c r="C7099" s="272" t="s">
        <v>14433</v>
      </c>
      <c r="D7099" s="272" t="s">
        <v>14434</v>
      </c>
      <c r="E7099" s="273" t="s">
        <v>7087</v>
      </c>
      <c r="F7099" s="272" t="s">
        <v>7087</v>
      </c>
      <c r="G7099" s="272">
        <v>101481</v>
      </c>
      <c r="H7099" s="272" t="s">
        <v>14493</v>
      </c>
      <c r="I7099" s="272" t="s">
        <v>152</v>
      </c>
      <c r="J7099" s="272" t="s">
        <v>7089</v>
      </c>
      <c r="K7099" s="273">
        <v>46.99</v>
      </c>
      <c r="L7099" s="272" t="s">
        <v>7090</v>
      </c>
    </row>
    <row r="7100" spans="1:12">
      <c r="A7100" s="272" t="s">
        <v>14355</v>
      </c>
      <c r="B7100" s="272" t="s">
        <v>14356</v>
      </c>
      <c r="C7100" s="272" t="s">
        <v>14433</v>
      </c>
      <c r="D7100" s="272" t="s">
        <v>14434</v>
      </c>
      <c r="E7100" s="273" t="s">
        <v>7087</v>
      </c>
      <c r="F7100" s="272" t="s">
        <v>7087</v>
      </c>
      <c r="G7100" s="272">
        <v>101482</v>
      </c>
      <c r="H7100" s="272" t="s">
        <v>14494</v>
      </c>
      <c r="I7100" s="272" t="s">
        <v>152</v>
      </c>
      <c r="J7100" s="272" t="s">
        <v>7089</v>
      </c>
      <c r="K7100" s="273">
        <v>35.119999999999997</v>
      </c>
      <c r="L7100" s="272" t="s">
        <v>7090</v>
      </c>
    </row>
    <row r="7101" spans="1:12">
      <c r="A7101" s="272" t="s">
        <v>14355</v>
      </c>
      <c r="B7101" s="272" t="s">
        <v>14356</v>
      </c>
      <c r="C7101" s="272" t="s">
        <v>14433</v>
      </c>
      <c r="D7101" s="272" t="s">
        <v>14434</v>
      </c>
      <c r="E7101" s="273" t="s">
        <v>7087</v>
      </c>
      <c r="F7101" s="272" t="s">
        <v>7087</v>
      </c>
      <c r="G7101" s="272">
        <v>101483</v>
      </c>
      <c r="H7101" s="272" t="s">
        <v>14495</v>
      </c>
      <c r="I7101" s="272" t="s">
        <v>152</v>
      </c>
      <c r="J7101" s="272" t="s">
        <v>7089</v>
      </c>
      <c r="K7101" s="273">
        <v>36.450000000000003</v>
      </c>
      <c r="L7101" s="272" t="s">
        <v>7090</v>
      </c>
    </row>
    <row r="7102" spans="1:12">
      <c r="A7102" s="272" t="s">
        <v>14355</v>
      </c>
      <c r="B7102" s="272" t="s">
        <v>14356</v>
      </c>
      <c r="C7102" s="272" t="s">
        <v>14433</v>
      </c>
      <c r="D7102" s="272" t="s">
        <v>14434</v>
      </c>
      <c r="E7102" s="273" t="s">
        <v>7087</v>
      </c>
      <c r="F7102" s="272" t="s">
        <v>7087</v>
      </c>
      <c r="G7102" s="272">
        <v>101484</v>
      </c>
      <c r="H7102" s="272" t="s">
        <v>14496</v>
      </c>
      <c r="I7102" s="272" t="s">
        <v>152</v>
      </c>
      <c r="J7102" s="272" t="s">
        <v>7089</v>
      </c>
      <c r="K7102" s="273">
        <v>188.93</v>
      </c>
      <c r="L7102" s="272" t="s">
        <v>7090</v>
      </c>
    </row>
    <row r="7103" spans="1:12">
      <c r="A7103" s="272" t="s">
        <v>14355</v>
      </c>
      <c r="B7103" s="272" t="s">
        <v>14356</v>
      </c>
      <c r="C7103" s="272" t="s">
        <v>14433</v>
      </c>
      <c r="D7103" s="272" t="s">
        <v>14434</v>
      </c>
      <c r="E7103" s="273" t="s">
        <v>7087</v>
      </c>
      <c r="F7103" s="272" t="s">
        <v>7087</v>
      </c>
      <c r="G7103" s="272">
        <v>101485</v>
      </c>
      <c r="H7103" s="272" t="s">
        <v>14497</v>
      </c>
      <c r="I7103" s="272" t="s">
        <v>152</v>
      </c>
      <c r="J7103" s="272" t="s">
        <v>7089</v>
      </c>
      <c r="K7103" s="273">
        <v>145.03</v>
      </c>
      <c r="L7103" s="272" t="s">
        <v>7090</v>
      </c>
    </row>
    <row r="7104" spans="1:12">
      <c r="A7104" s="272" t="s">
        <v>14355</v>
      </c>
      <c r="B7104" s="272" t="s">
        <v>14356</v>
      </c>
      <c r="C7104" s="272" t="s">
        <v>14433</v>
      </c>
      <c r="D7104" s="272" t="s">
        <v>14434</v>
      </c>
      <c r="E7104" s="273" t="s">
        <v>7087</v>
      </c>
      <c r="F7104" s="272" t="s">
        <v>7087</v>
      </c>
      <c r="G7104" s="272">
        <v>101486</v>
      </c>
      <c r="H7104" s="272" t="s">
        <v>14498</v>
      </c>
      <c r="I7104" s="272" t="s">
        <v>152</v>
      </c>
      <c r="J7104" s="272" t="s">
        <v>7089</v>
      </c>
      <c r="K7104" s="273">
        <v>130.63</v>
      </c>
      <c r="L7104" s="272" t="s">
        <v>7090</v>
      </c>
    </row>
    <row r="7105" spans="1:12">
      <c r="A7105" s="272" t="s">
        <v>14355</v>
      </c>
      <c r="B7105" s="272" t="s">
        <v>14356</v>
      </c>
      <c r="C7105" s="272" t="s">
        <v>14433</v>
      </c>
      <c r="D7105" s="272" t="s">
        <v>14434</v>
      </c>
      <c r="E7105" s="273" t="s">
        <v>7087</v>
      </c>
      <c r="F7105" s="272" t="s">
        <v>7087</v>
      </c>
      <c r="G7105" s="272">
        <v>101487</v>
      </c>
      <c r="H7105" s="272" t="s">
        <v>14499</v>
      </c>
      <c r="I7105" s="272" t="s">
        <v>152</v>
      </c>
      <c r="J7105" s="272" t="s">
        <v>7089</v>
      </c>
      <c r="K7105" s="273">
        <v>95.65</v>
      </c>
      <c r="L7105" s="272" t="s">
        <v>7090</v>
      </c>
    </row>
    <row r="7106" spans="1:12">
      <c r="A7106" s="272" t="s">
        <v>14355</v>
      </c>
      <c r="B7106" s="272" t="s">
        <v>14356</v>
      </c>
      <c r="C7106" s="272" t="s">
        <v>14433</v>
      </c>
      <c r="D7106" s="272" t="s">
        <v>14434</v>
      </c>
      <c r="E7106" s="273" t="s">
        <v>7087</v>
      </c>
      <c r="F7106" s="272" t="s">
        <v>7087</v>
      </c>
      <c r="G7106" s="272">
        <v>101488</v>
      </c>
      <c r="H7106" s="272" t="s">
        <v>14500</v>
      </c>
      <c r="I7106" s="272" t="s">
        <v>152</v>
      </c>
      <c r="J7106" s="272" t="s">
        <v>7089</v>
      </c>
      <c r="K7106" s="273">
        <v>82.76</v>
      </c>
      <c r="L7106" s="272" t="s">
        <v>7090</v>
      </c>
    </row>
    <row r="7107" spans="1:12">
      <c r="A7107" s="272" t="s">
        <v>14501</v>
      </c>
      <c r="B7107" s="272" t="s">
        <v>14502</v>
      </c>
      <c r="C7107" s="272" t="s">
        <v>14503</v>
      </c>
      <c r="D7107" s="272" t="s">
        <v>14504</v>
      </c>
      <c r="E7107" s="273" t="s">
        <v>7087</v>
      </c>
      <c r="F7107" s="272" t="s">
        <v>7087</v>
      </c>
      <c r="G7107" s="272">
        <v>101188</v>
      </c>
      <c r="H7107" s="272" t="s">
        <v>14505</v>
      </c>
      <c r="I7107" s="272" t="s">
        <v>261</v>
      </c>
      <c r="J7107" s="272" t="s">
        <v>7147</v>
      </c>
      <c r="K7107" s="273">
        <v>6.22</v>
      </c>
      <c r="L7107" s="272" t="s">
        <v>7090</v>
      </c>
    </row>
    <row r="7108" spans="1:12">
      <c r="A7108" s="272" t="s">
        <v>14501</v>
      </c>
      <c r="B7108" s="272" t="s">
        <v>14502</v>
      </c>
      <c r="C7108" s="272" t="s">
        <v>14503</v>
      </c>
      <c r="D7108" s="272" t="s">
        <v>14504</v>
      </c>
      <c r="E7108" s="273" t="s">
        <v>7087</v>
      </c>
      <c r="F7108" s="272" t="s">
        <v>7087</v>
      </c>
      <c r="G7108" s="272">
        <v>101189</v>
      </c>
      <c r="H7108" s="272" t="s">
        <v>14506</v>
      </c>
      <c r="I7108" s="272" t="s">
        <v>261</v>
      </c>
      <c r="J7108" s="272" t="s">
        <v>7147</v>
      </c>
      <c r="K7108" s="273">
        <v>76.849999999999994</v>
      </c>
      <c r="L7108" s="272" t="s">
        <v>7090</v>
      </c>
    </row>
    <row r="7109" spans="1:12">
      <c r="A7109" s="272" t="s">
        <v>14501</v>
      </c>
      <c r="B7109" s="272" t="s">
        <v>14502</v>
      </c>
      <c r="C7109" s="272" t="s">
        <v>14503</v>
      </c>
      <c r="D7109" s="272" t="s">
        <v>14504</v>
      </c>
      <c r="E7109" s="273" t="s">
        <v>7087</v>
      </c>
      <c r="F7109" s="272" t="s">
        <v>7087</v>
      </c>
      <c r="G7109" s="272">
        <v>101190</v>
      </c>
      <c r="H7109" s="272" t="s">
        <v>14507</v>
      </c>
      <c r="I7109" s="272" t="s">
        <v>261</v>
      </c>
      <c r="J7109" s="272" t="s">
        <v>7147</v>
      </c>
      <c r="K7109" s="273">
        <v>75.92</v>
      </c>
      <c r="L7109" s="272" t="s">
        <v>7090</v>
      </c>
    </row>
    <row r="7110" spans="1:12">
      <c r="A7110" s="272" t="s">
        <v>14501</v>
      </c>
      <c r="B7110" s="272" t="s">
        <v>14502</v>
      </c>
      <c r="C7110" s="272" t="s">
        <v>14503</v>
      </c>
      <c r="D7110" s="272" t="s">
        <v>14504</v>
      </c>
      <c r="E7110" s="273" t="s">
        <v>7087</v>
      </c>
      <c r="F7110" s="272" t="s">
        <v>7087</v>
      </c>
      <c r="G7110" s="272">
        <v>101191</v>
      </c>
      <c r="H7110" s="272" t="s">
        <v>14508</v>
      </c>
      <c r="I7110" s="272" t="s">
        <v>261</v>
      </c>
      <c r="J7110" s="272" t="s">
        <v>7147</v>
      </c>
      <c r="K7110" s="273">
        <v>76.38</v>
      </c>
      <c r="L7110" s="272" t="s">
        <v>7090</v>
      </c>
    </row>
    <row r="7111" spans="1:12">
      <c r="A7111" s="272" t="s">
        <v>14501</v>
      </c>
      <c r="B7111" s="272" t="s">
        <v>14502</v>
      </c>
      <c r="C7111" s="272" t="s">
        <v>14503</v>
      </c>
      <c r="D7111" s="272" t="s">
        <v>14504</v>
      </c>
      <c r="E7111" s="273" t="s">
        <v>7087</v>
      </c>
      <c r="F7111" s="272" t="s">
        <v>7087</v>
      </c>
      <c r="G7111" s="272">
        <v>101192</v>
      </c>
      <c r="H7111" s="272" t="s">
        <v>14509</v>
      </c>
      <c r="I7111" s="272" t="s">
        <v>261</v>
      </c>
      <c r="J7111" s="272" t="s">
        <v>7147</v>
      </c>
      <c r="K7111" s="273">
        <v>77.13</v>
      </c>
      <c r="L7111" s="272" t="s">
        <v>7090</v>
      </c>
    </row>
    <row r="7112" spans="1:12">
      <c r="A7112" s="272" t="s">
        <v>14501</v>
      </c>
      <c r="B7112" s="272" t="s">
        <v>14502</v>
      </c>
      <c r="C7112" s="272" t="s">
        <v>14503</v>
      </c>
      <c r="D7112" s="272" t="s">
        <v>14504</v>
      </c>
      <c r="E7112" s="273" t="s">
        <v>7087</v>
      </c>
      <c r="F7112" s="272" t="s">
        <v>7087</v>
      </c>
      <c r="G7112" s="272">
        <v>101193</v>
      </c>
      <c r="H7112" s="272" t="s">
        <v>14510</v>
      </c>
      <c r="I7112" s="272" t="s">
        <v>261</v>
      </c>
      <c r="J7112" s="272" t="s">
        <v>7147</v>
      </c>
      <c r="K7112" s="273">
        <v>68.400000000000006</v>
      </c>
      <c r="L7112" s="272" t="s">
        <v>7090</v>
      </c>
    </row>
    <row r="7113" spans="1:12">
      <c r="A7113" s="272" t="s">
        <v>14501</v>
      </c>
      <c r="B7113" s="272" t="s">
        <v>14502</v>
      </c>
      <c r="C7113" s="272" t="s">
        <v>14503</v>
      </c>
      <c r="D7113" s="272" t="s">
        <v>14504</v>
      </c>
      <c r="E7113" s="273" t="s">
        <v>7087</v>
      </c>
      <c r="F7113" s="272" t="s">
        <v>7087</v>
      </c>
      <c r="G7113" s="272">
        <v>101194</v>
      </c>
      <c r="H7113" s="272" t="s">
        <v>14511</v>
      </c>
      <c r="I7113" s="272" t="s">
        <v>261</v>
      </c>
      <c r="J7113" s="272" t="s">
        <v>7147</v>
      </c>
      <c r="K7113" s="273">
        <v>68.86</v>
      </c>
      <c r="L7113" s="272" t="s">
        <v>7090</v>
      </c>
    </row>
    <row r="7114" spans="1:12">
      <c r="A7114" s="272" t="s">
        <v>14501</v>
      </c>
      <c r="B7114" s="272" t="s">
        <v>14502</v>
      </c>
      <c r="C7114" s="272" t="s">
        <v>14503</v>
      </c>
      <c r="D7114" s="272" t="s">
        <v>14504</v>
      </c>
      <c r="E7114" s="273" t="s">
        <v>7087</v>
      </c>
      <c r="F7114" s="272" t="s">
        <v>7087</v>
      </c>
      <c r="G7114" s="272">
        <v>101197</v>
      </c>
      <c r="H7114" s="272" t="s">
        <v>14512</v>
      </c>
      <c r="I7114" s="272" t="s">
        <v>261</v>
      </c>
      <c r="J7114" s="272" t="s">
        <v>7147</v>
      </c>
      <c r="K7114" s="273">
        <v>134.19</v>
      </c>
      <c r="L7114" s="272" t="s">
        <v>7090</v>
      </c>
    </row>
    <row r="7115" spans="1:12">
      <c r="A7115" s="272" t="s">
        <v>14501</v>
      </c>
      <c r="B7115" s="272" t="s">
        <v>14502</v>
      </c>
      <c r="C7115" s="272" t="s">
        <v>14503</v>
      </c>
      <c r="D7115" s="272" t="s">
        <v>14504</v>
      </c>
      <c r="E7115" s="273" t="s">
        <v>7087</v>
      </c>
      <c r="F7115" s="272" t="s">
        <v>7087</v>
      </c>
      <c r="G7115" s="272">
        <v>101198</v>
      </c>
      <c r="H7115" s="272" t="s">
        <v>14513</v>
      </c>
      <c r="I7115" s="272" t="s">
        <v>261</v>
      </c>
      <c r="J7115" s="272" t="s">
        <v>7147</v>
      </c>
      <c r="K7115" s="273">
        <v>102.31</v>
      </c>
      <c r="L7115" s="272" t="s">
        <v>7090</v>
      </c>
    </row>
    <row r="7116" spans="1:12">
      <c r="A7116" s="272" t="s">
        <v>14501</v>
      </c>
      <c r="B7116" s="272" t="s">
        <v>14502</v>
      </c>
      <c r="C7116" s="272" t="s">
        <v>14503</v>
      </c>
      <c r="D7116" s="272" t="s">
        <v>14504</v>
      </c>
      <c r="E7116" s="273" t="s">
        <v>7087</v>
      </c>
      <c r="F7116" s="272" t="s">
        <v>7087</v>
      </c>
      <c r="G7116" s="272">
        <v>101199</v>
      </c>
      <c r="H7116" s="272" t="s">
        <v>14514</v>
      </c>
      <c r="I7116" s="272" t="s">
        <v>261</v>
      </c>
      <c r="J7116" s="272" t="s">
        <v>7147</v>
      </c>
      <c r="K7116" s="273">
        <v>103.47</v>
      </c>
      <c r="L7116" s="272" t="s">
        <v>7090</v>
      </c>
    </row>
    <row r="7117" spans="1:12">
      <c r="A7117" s="272" t="s">
        <v>14501</v>
      </c>
      <c r="B7117" s="272" t="s">
        <v>14502</v>
      </c>
      <c r="C7117" s="272" t="s">
        <v>14503</v>
      </c>
      <c r="D7117" s="272" t="s">
        <v>14504</v>
      </c>
      <c r="E7117" s="273" t="s">
        <v>7087</v>
      </c>
      <c r="F7117" s="272" t="s">
        <v>7087</v>
      </c>
      <c r="G7117" s="272">
        <v>101200</v>
      </c>
      <c r="H7117" s="272" t="s">
        <v>14515</v>
      </c>
      <c r="I7117" s="272" t="s">
        <v>261</v>
      </c>
      <c r="J7117" s="272" t="s">
        <v>7147</v>
      </c>
      <c r="K7117" s="273">
        <v>49.36</v>
      </c>
      <c r="L7117" s="272" t="s">
        <v>7090</v>
      </c>
    </row>
    <row r="7118" spans="1:12">
      <c r="A7118" s="272" t="s">
        <v>14501</v>
      </c>
      <c r="B7118" s="272" t="s">
        <v>14502</v>
      </c>
      <c r="C7118" s="272" t="s">
        <v>14503</v>
      </c>
      <c r="D7118" s="272" t="s">
        <v>14504</v>
      </c>
      <c r="E7118" s="273" t="s">
        <v>7087</v>
      </c>
      <c r="F7118" s="272" t="s">
        <v>7087</v>
      </c>
      <c r="G7118" s="272">
        <v>101201</v>
      </c>
      <c r="H7118" s="272" t="s">
        <v>14516</v>
      </c>
      <c r="I7118" s="272" t="s">
        <v>261</v>
      </c>
      <c r="J7118" s="272" t="s">
        <v>7147</v>
      </c>
      <c r="K7118" s="273">
        <v>63.67</v>
      </c>
      <c r="L7118" s="272" t="s">
        <v>7090</v>
      </c>
    </row>
    <row r="7119" spans="1:12">
      <c r="A7119" s="272" t="s">
        <v>14501</v>
      </c>
      <c r="B7119" s="272" t="s">
        <v>14502</v>
      </c>
      <c r="C7119" s="272" t="s">
        <v>14503</v>
      </c>
      <c r="D7119" s="272" t="s">
        <v>14504</v>
      </c>
      <c r="E7119" s="273" t="s">
        <v>7087</v>
      </c>
      <c r="F7119" s="272" t="s">
        <v>7087</v>
      </c>
      <c r="G7119" s="272">
        <v>101202</v>
      </c>
      <c r="H7119" s="272" t="s">
        <v>14517</v>
      </c>
      <c r="I7119" s="272" t="s">
        <v>261</v>
      </c>
      <c r="J7119" s="272" t="s">
        <v>7089</v>
      </c>
      <c r="K7119" s="273">
        <v>41.43</v>
      </c>
      <c r="L7119" s="272" t="s">
        <v>7090</v>
      </c>
    </row>
    <row r="7120" spans="1:12">
      <c r="A7120" s="272" t="s">
        <v>14501</v>
      </c>
      <c r="B7120" s="272" t="s">
        <v>14502</v>
      </c>
      <c r="C7120" s="272" t="s">
        <v>14503</v>
      </c>
      <c r="D7120" s="272" t="s">
        <v>14504</v>
      </c>
      <c r="E7120" s="273" t="s">
        <v>7087</v>
      </c>
      <c r="F7120" s="272" t="s">
        <v>7087</v>
      </c>
      <c r="G7120" s="272">
        <v>101203</v>
      </c>
      <c r="H7120" s="272" t="s">
        <v>14518</v>
      </c>
      <c r="I7120" s="272" t="s">
        <v>261</v>
      </c>
      <c r="J7120" s="272" t="s">
        <v>7089</v>
      </c>
      <c r="K7120" s="273">
        <v>40.270000000000003</v>
      </c>
      <c r="L7120" s="272" t="s">
        <v>7090</v>
      </c>
    </row>
    <row r="7121" spans="1:12">
      <c r="A7121" s="272" t="s">
        <v>14501</v>
      </c>
      <c r="B7121" s="272" t="s">
        <v>14502</v>
      </c>
      <c r="C7121" s="272" t="s">
        <v>14503</v>
      </c>
      <c r="D7121" s="272" t="s">
        <v>14504</v>
      </c>
      <c r="E7121" s="273" t="s">
        <v>7087</v>
      </c>
      <c r="F7121" s="272" t="s">
        <v>7087</v>
      </c>
      <c r="G7121" s="272">
        <v>101204</v>
      </c>
      <c r="H7121" s="272" t="s">
        <v>14519</v>
      </c>
      <c r="I7121" s="272" t="s">
        <v>261</v>
      </c>
      <c r="J7121" s="272" t="s">
        <v>7089</v>
      </c>
      <c r="K7121" s="273">
        <v>40.729999999999997</v>
      </c>
      <c r="L7121" s="272" t="s">
        <v>7090</v>
      </c>
    </row>
    <row r="7122" spans="1:12">
      <c r="A7122" s="272" t="s">
        <v>14501</v>
      </c>
      <c r="B7122" s="272" t="s">
        <v>14502</v>
      </c>
      <c r="C7122" s="272" t="s">
        <v>14503</v>
      </c>
      <c r="D7122" s="272" t="s">
        <v>14504</v>
      </c>
      <c r="E7122" s="273" t="s">
        <v>7087</v>
      </c>
      <c r="F7122" s="272" t="s">
        <v>7087</v>
      </c>
      <c r="G7122" s="272">
        <v>101205</v>
      </c>
      <c r="H7122" s="272" t="s">
        <v>14520</v>
      </c>
      <c r="I7122" s="272" t="s">
        <v>261</v>
      </c>
      <c r="J7122" s="272" t="s">
        <v>7089</v>
      </c>
      <c r="K7122" s="273">
        <v>41.43</v>
      </c>
      <c r="L7122" s="272" t="s">
        <v>7090</v>
      </c>
    </row>
    <row r="7123" spans="1:12">
      <c r="A7123" s="272" t="s">
        <v>14501</v>
      </c>
      <c r="B7123" s="272" t="s">
        <v>14502</v>
      </c>
      <c r="C7123" s="272" t="s">
        <v>14521</v>
      </c>
      <c r="D7123" s="272" t="s">
        <v>14522</v>
      </c>
      <c r="E7123" s="273" t="s">
        <v>7087</v>
      </c>
      <c r="F7123" s="272" t="s">
        <v>7087</v>
      </c>
      <c r="G7123" s="272">
        <v>102362</v>
      </c>
      <c r="H7123" s="272" t="s">
        <v>14523</v>
      </c>
      <c r="I7123" s="272" t="s">
        <v>38</v>
      </c>
      <c r="J7123" s="272" t="s">
        <v>7089</v>
      </c>
      <c r="K7123" s="273">
        <v>160.75</v>
      </c>
      <c r="L7123" s="272" t="s">
        <v>7090</v>
      </c>
    </row>
    <row r="7124" spans="1:12">
      <c r="A7124" s="272" t="s">
        <v>14501</v>
      </c>
      <c r="B7124" s="272" t="s">
        <v>14502</v>
      </c>
      <c r="C7124" s="272" t="s">
        <v>14521</v>
      </c>
      <c r="D7124" s="272" t="s">
        <v>14522</v>
      </c>
      <c r="E7124" s="273" t="s">
        <v>7087</v>
      </c>
      <c r="F7124" s="272" t="s">
        <v>7087</v>
      </c>
      <c r="G7124" s="272">
        <v>102363</v>
      </c>
      <c r="H7124" s="272" t="s">
        <v>14524</v>
      </c>
      <c r="I7124" s="272" t="s">
        <v>38</v>
      </c>
      <c r="J7124" s="272" t="s">
        <v>7089</v>
      </c>
      <c r="K7124" s="273">
        <v>172.36</v>
      </c>
      <c r="L7124" s="272" t="s">
        <v>7090</v>
      </c>
    </row>
    <row r="7125" spans="1:12">
      <c r="A7125" s="272" t="s">
        <v>14501</v>
      </c>
      <c r="B7125" s="272" t="s">
        <v>14502</v>
      </c>
      <c r="C7125" s="272" t="s">
        <v>14521</v>
      </c>
      <c r="D7125" s="272" t="s">
        <v>14522</v>
      </c>
      <c r="E7125" s="273" t="s">
        <v>7087</v>
      </c>
      <c r="F7125" s="272" t="s">
        <v>7087</v>
      </c>
      <c r="G7125" s="272">
        <v>102364</v>
      </c>
      <c r="H7125" s="272" t="s">
        <v>14525</v>
      </c>
      <c r="I7125" s="272" t="s">
        <v>38</v>
      </c>
      <c r="J7125" s="272" t="s">
        <v>7089</v>
      </c>
      <c r="K7125" s="273">
        <v>193.58</v>
      </c>
      <c r="L7125" s="272" t="s">
        <v>7090</v>
      </c>
    </row>
    <row r="7126" spans="1:12">
      <c r="A7126" s="272" t="s">
        <v>14501</v>
      </c>
      <c r="B7126" s="272" t="s">
        <v>14502</v>
      </c>
      <c r="C7126" s="272" t="s">
        <v>14526</v>
      </c>
      <c r="D7126" s="272" t="s">
        <v>14527</v>
      </c>
      <c r="E7126" s="273" t="s">
        <v>7087</v>
      </c>
      <c r="F7126" s="272" t="s">
        <v>7087</v>
      </c>
      <c r="G7126" s="272">
        <v>98509</v>
      </c>
      <c r="H7126" s="272" t="s">
        <v>14528</v>
      </c>
      <c r="I7126" s="272" t="s">
        <v>17</v>
      </c>
      <c r="J7126" s="272" t="s">
        <v>7147</v>
      </c>
      <c r="K7126" s="273">
        <v>56.03</v>
      </c>
      <c r="L7126" s="272" t="s">
        <v>7090</v>
      </c>
    </row>
    <row r="7127" spans="1:12">
      <c r="A7127" s="272" t="s">
        <v>14501</v>
      </c>
      <c r="B7127" s="272" t="s">
        <v>14502</v>
      </c>
      <c r="C7127" s="272" t="s">
        <v>14526</v>
      </c>
      <c r="D7127" s="272" t="s">
        <v>14527</v>
      </c>
      <c r="E7127" s="273" t="s">
        <v>7087</v>
      </c>
      <c r="F7127" s="272" t="s">
        <v>7087</v>
      </c>
      <c r="G7127" s="272">
        <v>98510</v>
      </c>
      <c r="H7127" s="272" t="s">
        <v>14529</v>
      </c>
      <c r="I7127" s="272" t="s">
        <v>17</v>
      </c>
      <c r="J7127" s="272" t="s">
        <v>7147</v>
      </c>
      <c r="K7127" s="273">
        <v>82.37</v>
      </c>
      <c r="L7127" s="272" t="s">
        <v>7090</v>
      </c>
    </row>
    <row r="7128" spans="1:12">
      <c r="A7128" s="272" t="s">
        <v>14501</v>
      </c>
      <c r="B7128" s="272" t="s">
        <v>14502</v>
      </c>
      <c r="C7128" s="272" t="s">
        <v>14526</v>
      </c>
      <c r="D7128" s="272" t="s">
        <v>14527</v>
      </c>
      <c r="E7128" s="273" t="s">
        <v>7087</v>
      </c>
      <c r="F7128" s="272" t="s">
        <v>7087</v>
      </c>
      <c r="G7128" s="272">
        <v>98511</v>
      </c>
      <c r="H7128" s="272" t="s">
        <v>14530</v>
      </c>
      <c r="I7128" s="272" t="s">
        <v>17</v>
      </c>
      <c r="J7128" s="272" t="s">
        <v>7147</v>
      </c>
      <c r="K7128" s="273">
        <v>157.61000000000001</v>
      </c>
      <c r="L7128" s="272" t="s">
        <v>7090</v>
      </c>
    </row>
    <row r="7129" spans="1:12">
      <c r="A7129" s="272" t="s">
        <v>14501</v>
      </c>
      <c r="B7129" s="272" t="s">
        <v>14502</v>
      </c>
      <c r="C7129" s="272" t="s">
        <v>14526</v>
      </c>
      <c r="D7129" s="272" t="s">
        <v>14527</v>
      </c>
      <c r="E7129" s="273" t="s">
        <v>7087</v>
      </c>
      <c r="F7129" s="272" t="s">
        <v>7087</v>
      </c>
      <c r="G7129" s="272">
        <v>98516</v>
      </c>
      <c r="H7129" s="272" t="s">
        <v>14531</v>
      </c>
      <c r="I7129" s="272" t="s">
        <v>17</v>
      </c>
      <c r="J7129" s="272" t="s">
        <v>7089</v>
      </c>
      <c r="K7129" s="273">
        <v>381.62</v>
      </c>
      <c r="L7129" s="272" t="s">
        <v>7090</v>
      </c>
    </row>
    <row r="7130" spans="1:12">
      <c r="A7130" s="272" t="s">
        <v>14501</v>
      </c>
      <c r="B7130" s="272" t="s">
        <v>14502</v>
      </c>
      <c r="C7130" s="272" t="s">
        <v>14526</v>
      </c>
      <c r="D7130" s="272" t="s">
        <v>14527</v>
      </c>
      <c r="E7130" s="273" t="s">
        <v>7087</v>
      </c>
      <c r="F7130" s="272" t="s">
        <v>7087</v>
      </c>
      <c r="G7130" s="272">
        <v>98519</v>
      </c>
      <c r="H7130" s="272" t="s">
        <v>14532</v>
      </c>
      <c r="I7130" s="272" t="s">
        <v>38</v>
      </c>
      <c r="J7130" s="272" t="s">
        <v>7147</v>
      </c>
      <c r="K7130" s="273">
        <v>1.93</v>
      </c>
      <c r="L7130" s="272" t="s">
        <v>7090</v>
      </c>
    </row>
    <row r="7131" spans="1:12">
      <c r="A7131" s="272" t="s">
        <v>14501</v>
      </c>
      <c r="B7131" s="272" t="s">
        <v>14502</v>
      </c>
      <c r="C7131" s="272" t="s">
        <v>14526</v>
      </c>
      <c r="D7131" s="272" t="s">
        <v>14527</v>
      </c>
      <c r="E7131" s="273" t="s">
        <v>7087</v>
      </c>
      <c r="F7131" s="272" t="s">
        <v>7087</v>
      </c>
      <c r="G7131" s="272">
        <v>98520</v>
      </c>
      <c r="H7131" s="272" t="s">
        <v>14533</v>
      </c>
      <c r="I7131" s="272" t="s">
        <v>38</v>
      </c>
      <c r="J7131" s="272" t="s">
        <v>7089</v>
      </c>
      <c r="K7131" s="273">
        <v>3.98</v>
      </c>
      <c r="L7131" s="272" t="s">
        <v>7090</v>
      </c>
    </row>
    <row r="7132" spans="1:12">
      <c r="A7132" s="272" t="s">
        <v>14501</v>
      </c>
      <c r="B7132" s="272" t="s">
        <v>14502</v>
      </c>
      <c r="C7132" s="272" t="s">
        <v>14526</v>
      </c>
      <c r="D7132" s="272" t="s">
        <v>14527</v>
      </c>
      <c r="E7132" s="273" t="s">
        <v>7087</v>
      </c>
      <c r="F7132" s="272" t="s">
        <v>7087</v>
      </c>
      <c r="G7132" s="272">
        <v>98521</v>
      </c>
      <c r="H7132" s="272" t="s">
        <v>14534</v>
      </c>
      <c r="I7132" s="272" t="s">
        <v>38</v>
      </c>
      <c r="J7132" s="272" t="s">
        <v>7147</v>
      </c>
      <c r="K7132" s="273">
        <v>0.33</v>
      </c>
      <c r="L7132" s="272" t="s">
        <v>7090</v>
      </c>
    </row>
    <row r="7133" spans="1:12">
      <c r="A7133" s="272" t="s">
        <v>14501</v>
      </c>
      <c r="B7133" s="272" t="s">
        <v>14502</v>
      </c>
      <c r="C7133" s="272" t="s">
        <v>14526</v>
      </c>
      <c r="D7133" s="272" t="s">
        <v>14527</v>
      </c>
      <c r="E7133" s="273" t="s">
        <v>7087</v>
      </c>
      <c r="F7133" s="272" t="s">
        <v>7087</v>
      </c>
      <c r="G7133" s="272">
        <v>98522</v>
      </c>
      <c r="H7133" s="272" t="s">
        <v>14535</v>
      </c>
      <c r="I7133" s="272" t="s">
        <v>261</v>
      </c>
      <c r="J7133" s="272" t="s">
        <v>7089</v>
      </c>
      <c r="K7133" s="273">
        <v>156.57</v>
      </c>
      <c r="L7133" s="272" t="s">
        <v>7090</v>
      </c>
    </row>
    <row r="7134" spans="1:12">
      <c r="A7134" s="272" t="s">
        <v>14501</v>
      </c>
      <c r="B7134" s="272" t="s">
        <v>14502</v>
      </c>
      <c r="C7134" s="272" t="s">
        <v>14526</v>
      </c>
      <c r="D7134" s="272" t="s">
        <v>14527</v>
      </c>
      <c r="E7134" s="273" t="s">
        <v>7087</v>
      </c>
      <c r="F7134" s="272" t="s">
        <v>7087</v>
      </c>
      <c r="G7134" s="272">
        <v>98524</v>
      </c>
      <c r="H7134" s="272" t="s">
        <v>14536</v>
      </c>
      <c r="I7134" s="272" t="s">
        <v>38</v>
      </c>
      <c r="J7134" s="272" t="s">
        <v>7644</v>
      </c>
      <c r="K7134" s="273">
        <v>4.32</v>
      </c>
      <c r="L7134" s="272" t="s">
        <v>7090</v>
      </c>
    </row>
    <row r="7135" spans="1:12">
      <c r="A7135" s="272" t="s">
        <v>14501</v>
      </c>
      <c r="B7135" s="272" t="s">
        <v>14502</v>
      </c>
      <c r="C7135" s="272" t="s">
        <v>14537</v>
      </c>
      <c r="D7135" s="272" t="s">
        <v>14538</v>
      </c>
      <c r="E7135" s="273" t="s">
        <v>7087</v>
      </c>
      <c r="F7135" s="272" t="s">
        <v>7087</v>
      </c>
      <c r="G7135" s="272">
        <v>98503</v>
      </c>
      <c r="H7135" s="272" t="s">
        <v>14539</v>
      </c>
      <c r="I7135" s="272" t="s">
        <v>38</v>
      </c>
      <c r="J7135" s="272" t="s">
        <v>7147</v>
      </c>
      <c r="K7135" s="273">
        <v>20.5</v>
      </c>
      <c r="L7135" s="272" t="s">
        <v>7090</v>
      </c>
    </row>
    <row r="7136" spans="1:12">
      <c r="A7136" s="272" t="s">
        <v>14501</v>
      </c>
      <c r="B7136" s="272" t="s">
        <v>14502</v>
      </c>
      <c r="C7136" s="272" t="s">
        <v>14537</v>
      </c>
      <c r="D7136" s="272" t="s">
        <v>14538</v>
      </c>
      <c r="E7136" s="273" t="s">
        <v>7087</v>
      </c>
      <c r="F7136" s="272" t="s">
        <v>7087</v>
      </c>
      <c r="G7136" s="272">
        <v>98504</v>
      </c>
      <c r="H7136" s="272" t="s">
        <v>14540</v>
      </c>
      <c r="I7136" s="272" t="s">
        <v>38</v>
      </c>
      <c r="J7136" s="272" t="s">
        <v>7147</v>
      </c>
      <c r="K7136" s="273">
        <v>16.13</v>
      </c>
      <c r="L7136" s="272" t="s">
        <v>7090</v>
      </c>
    </row>
    <row r="7137" spans="1:12">
      <c r="A7137" s="272" t="s">
        <v>14501</v>
      </c>
      <c r="B7137" s="272" t="s">
        <v>14502</v>
      </c>
      <c r="C7137" s="272" t="s">
        <v>14537</v>
      </c>
      <c r="D7137" s="272" t="s">
        <v>14538</v>
      </c>
      <c r="E7137" s="273" t="s">
        <v>7087</v>
      </c>
      <c r="F7137" s="272" t="s">
        <v>7087</v>
      </c>
      <c r="G7137" s="272">
        <v>98505</v>
      </c>
      <c r="H7137" s="272" t="s">
        <v>14541</v>
      </c>
      <c r="I7137" s="272" t="s">
        <v>38</v>
      </c>
      <c r="J7137" s="272" t="s">
        <v>7147</v>
      </c>
      <c r="K7137" s="273">
        <v>80.38</v>
      </c>
      <c r="L7137" s="272" t="s">
        <v>7090</v>
      </c>
    </row>
    <row r="7138" spans="1:12">
      <c r="A7138" s="272" t="s">
        <v>14501</v>
      </c>
      <c r="B7138" s="272" t="s">
        <v>14502</v>
      </c>
      <c r="C7138" s="272" t="s">
        <v>14537</v>
      </c>
      <c r="D7138" s="272" t="s">
        <v>14538</v>
      </c>
      <c r="E7138" s="273" t="s">
        <v>7087</v>
      </c>
      <c r="F7138" s="272" t="s">
        <v>7087</v>
      </c>
      <c r="G7138" s="272">
        <v>103946</v>
      </c>
      <c r="H7138" s="272" t="s">
        <v>14542</v>
      </c>
      <c r="I7138" s="272" t="s">
        <v>38</v>
      </c>
      <c r="J7138" s="272" t="s">
        <v>7147</v>
      </c>
      <c r="K7138" s="273">
        <v>20.99</v>
      </c>
      <c r="L7138" s="272" t="s">
        <v>7090</v>
      </c>
    </row>
    <row r="7139" spans="1:12">
      <c r="A7139" s="272" t="s">
        <v>14501</v>
      </c>
      <c r="B7139" s="272" t="s">
        <v>14502</v>
      </c>
      <c r="C7139" s="272" t="s">
        <v>14543</v>
      </c>
      <c r="D7139" s="272" t="s">
        <v>14544</v>
      </c>
      <c r="E7139" s="273" t="s">
        <v>7087</v>
      </c>
      <c r="F7139" s="272" t="s">
        <v>7087</v>
      </c>
      <c r="G7139" s="272">
        <v>105000</v>
      </c>
      <c r="H7139" s="272" t="s">
        <v>14545</v>
      </c>
      <c r="I7139" s="272" t="s">
        <v>261</v>
      </c>
      <c r="J7139" s="272" t="s">
        <v>7089</v>
      </c>
      <c r="K7139" s="274">
        <v>1351.33</v>
      </c>
      <c r="L7139" s="272" t="s">
        <v>7090</v>
      </c>
    </row>
    <row r="7140" spans="1:12">
      <c r="A7140" s="272" t="s">
        <v>14501</v>
      </c>
      <c r="B7140" s="272" t="s">
        <v>14502</v>
      </c>
      <c r="C7140" s="272" t="s">
        <v>14543</v>
      </c>
      <c r="D7140" s="272" t="s">
        <v>14544</v>
      </c>
      <c r="E7140" s="273" t="s">
        <v>7087</v>
      </c>
      <c r="F7140" s="272" t="s">
        <v>7087</v>
      </c>
      <c r="G7140" s="272">
        <v>105001</v>
      </c>
      <c r="H7140" s="272" t="s">
        <v>14546</v>
      </c>
      <c r="I7140" s="272" t="s">
        <v>261</v>
      </c>
      <c r="J7140" s="272" t="s">
        <v>7089</v>
      </c>
      <c r="K7140" s="274">
        <v>1382.36</v>
      </c>
      <c r="L7140" s="272" t="s">
        <v>7090</v>
      </c>
    </row>
    <row r="7141" spans="1:12">
      <c r="A7141" s="272" t="s">
        <v>14501</v>
      </c>
      <c r="B7141" s="272" t="s">
        <v>14502</v>
      </c>
      <c r="C7141" s="272" t="s">
        <v>14543</v>
      </c>
      <c r="D7141" s="272" t="s">
        <v>14544</v>
      </c>
      <c r="E7141" s="273" t="s">
        <v>7087</v>
      </c>
      <c r="F7141" s="272" t="s">
        <v>7087</v>
      </c>
      <c r="G7141" s="272">
        <v>105002</v>
      </c>
      <c r="H7141" s="272" t="s">
        <v>14547</v>
      </c>
      <c r="I7141" s="272" t="s">
        <v>17</v>
      </c>
      <c r="J7141" s="272" t="s">
        <v>7147</v>
      </c>
      <c r="K7141" s="273">
        <v>628.64</v>
      </c>
      <c r="L7141" s="272" t="s">
        <v>7090</v>
      </c>
    </row>
    <row r="7142" spans="1:12">
      <c r="A7142" s="272" t="s">
        <v>14501</v>
      </c>
      <c r="B7142" s="272" t="s">
        <v>14502</v>
      </c>
      <c r="C7142" s="272" t="s">
        <v>14543</v>
      </c>
      <c r="D7142" s="272" t="s">
        <v>14544</v>
      </c>
      <c r="E7142" s="273" t="s">
        <v>7087</v>
      </c>
      <c r="F7142" s="272" t="s">
        <v>7087</v>
      </c>
      <c r="G7142" s="272">
        <v>105003</v>
      </c>
      <c r="H7142" s="272" t="s">
        <v>14548</v>
      </c>
      <c r="I7142" s="272" t="s">
        <v>17</v>
      </c>
      <c r="J7142" s="272" t="s">
        <v>7089</v>
      </c>
      <c r="K7142" s="274">
        <v>1022.39</v>
      </c>
      <c r="L7142" s="272" t="s">
        <v>7090</v>
      </c>
    </row>
    <row r="7143" spans="1:12">
      <c r="A7143" s="272" t="s">
        <v>14501</v>
      </c>
      <c r="B7143" s="272" t="s">
        <v>14502</v>
      </c>
      <c r="C7143" s="272" t="s">
        <v>14543</v>
      </c>
      <c r="D7143" s="272" t="s">
        <v>14544</v>
      </c>
      <c r="E7143" s="273" t="s">
        <v>7087</v>
      </c>
      <c r="F7143" s="272" t="s">
        <v>7087</v>
      </c>
      <c r="G7143" s="272">
        <v>105004</v>
      </c>
      <c r="H7143" s="272" t="s">
        <v>14549</v>
      </c>
      <c r="I7143" s="272" t="s">
        <v>38</v>
      </c>
      <c r="J7143" s="272" t="s">
        <v>7147</v>
      </c>
      <c r="K7143" s="273">
        <v>126.03</v>
      </c>
      <c r="L7143" s="272" t="s">
        <v>7090</v>
      </c>
    </row>
    <row r="7144" spans="1:12">
      <c r="A7144" s="272" t="s">
        <v>14501</v>
      </c>
      <c r="B7144" s="272" t="s">
        <v>14502</v>
      </c>
      <c r="C7144" s="272" t="s">
        <v>14543</v>
      </c>
      <c r="D7144" s="272" t="s">
        <v>14544</v>
      </c>
      <c r="E7144" s="273" t="s">
        <v>7087</v>
      </c>
      <c r="F7144" s="272" t="s">
        <v>7087</v>
      </c>
      <c r="G7144" s="272">
        <v>105005</v>
      </c>
      <c r="H7144" s="272" t="s">
        <v>14550</v>
      </c>
      <c r="I7144" s="272" t="s">
        <v>38</v>
      </c>
      <c r="J7144" s="272" t="s">
        <v>7089</v>
      </c>
      <c r="K7144" s="273">
        <v>197.1</v>
      </c>
      <c r="L7144" s="272" t="s">
        <v>7090</v>
      </c>
    </row>
    <row r="7145" spans="1:12">
      <c r="A7145" s="272" t="s">
        <v>14501</v>
      </c>
      <c r="B7145" s="272" t="s">
        <v>14502</v>
      </c>
      <c r="C7145" s="272" t="s">
        <v>14551</v>
      </c>
      <c r="D7145" s="272" t="s">
        <v>14552</v>
      </c>
      <c r="E7145" s="273" t="s">
        <v>7087</v>
      </c>
      <c r="F7145" s="272" t="s">
        <v>7087</v>
      </c>
      <c r="G7145" s="272">
        <v>103185</v>
      </c>
      <c r="H7145" s="272" t="s">
        <v>14553</v>
      </c>
      <c r="I7145" s="272" t="s">
        <v>17</v>
      </c>
      <c r="J7145" s="272" t="s">
        <v>7089</v>
      </c>
      <c r="K7145" s="274">
        <v>6142.37</v>
      </c>
      <c r="L7145" s="272" t="s">
        <v>7090</v>
      </c>
    </row>
    <row r="7146" spans="1:12">
      <c r="A7146" s="272" t="s">
        <v>14501</v>
      </c>
      <c r="B7146" s="272" t="s">
        <v>14502</v>
      </c>
      <c r="C7146" s="272" t="s">
        <v>14551</v>
      </c>
      <c r="D7146" s="272" t="s">
        <v>14552</v>
      </c>
      <c r="E7146" s="273" t="s">
        <v>7087</v>
      </c>
      <c r="F7146" s="272" t="s">
        <v>7087</v>
      </c>
      <c r="G7146" s="272">
        <v>103186</v>
      </c>
      <c r="H7146" s="272" t="s">
        <v>14554</v>
      </c>
      <c r="I7146" s="272" t="s">
        <v>17</v>
      </c>
      <c r="J7146" s="272" t="s">
        <v>7089</v>
      </c>
      <c r="K7146" s="274">
        <v>6482.26</v>
      </c>
      <c r="L7146" s="272" t="s">
        <v>7090</v>
      </c>
    </row>
    <row r="7147" spans="1:12">
      <c r="A7147" s="272" t="s">
        <v>14501</v>
      </c>
      <c r="B7147" s="272" t="s">
        <v>14502</v>
      </c>
      <c r="C7147" s="272" t="s">
        <v>14551</v>
      </c>
      <c r="D7147" s="272" t="s">
        <v>14552</v>
      </c>
      <c r="E7147" s="273" t="s">
        <v>7087</v>
      </c>
      <c r="F7147" s="272" t="s">
        <v>7087</v>
      </c>
      <c r="G7147" s="272">
        <v>103187</v>
      </c>
      <c r="H7147" s="272" t="s">
        <v>14555</v>
      </c>
      <c r="I7147" s="272" t="s">
        <v>17</v>
      </c>
      <c r="J7147" s="272" t="s">
        <v>7089</v>
      </c>
      <c r="K7147" s="274">
        <v>4869.3999999999996</v>
      </c>
      <c r="L7147" s="272" t="s">
        <v>7090</v>
      </c>
    </row>
    <row r="7148" spans="1:12">
      <c r="A7148" s="272" t="s">
        <v>14501</v>
      </c>
      <c r="B7148" s="272" t="s">
        <v>14502</v>
      </c>
      <c r="C7148" s="272" t="s">
        <v>14551</v>
      </c>
      <c r="D7148" s="272" t="s">
        <v>14552</v>
      </c>
      <c r="E7148" s="273" t="s">
        <v>7087</v>
      </c>
      <c r="F7148" s="272" t="s">
        <v>7087</v>
      </c>
      <c r="G7148" s="272">
        <v>103188</v>
      </c>
      <c r="H7148" s="272" t="s">
        <v>14556</v>
      </c>
      <c r="I7148" s="272" t="s">
        <v>17</v>
      </c>
      <c r="J7148" s="272" t="s">
        <v>7089</v>
      </c>
      <c r="K7148" s="274">
        <v>5237.09</v>
      </c>
      <c r="L7148" s="272" t="s">
        <v>7090</v>
      </c>
    </row>
    <row r="7149" spans="1:12">
      <c r="A7149" s="272" t="s">
        <v>14501</v>
      </c>
      <c r="B7149" s="272" t="s">
        <v>14502</v>
      </c>
      <c r="C7149" s="272" t="s">
        <v>14551</v>
      </c>
      <c r="D7149" s="272" t="s">
        <v>14552</v>
      </c>
      <c r="E7149" s="273" t="s">
        <v>7087</v>
      </c>
      <c r="F7149" s="272" t="s">
        <v>7087</v>
      </c>
      <c r="G7149" s="272">
        <v>103189</v>
      </c>
      <c r="H7149" s="272" t="s">
        <v>14557</v>
      </c>
      <c r="I7149" s="272" t="s">
        <v>17</v>
      </c>
      <c r="J7149" s="272" t="s">
        <v>7089</v>
      </c>
      <c r="K7149" s="274">
        <v>2623.94</v>
      </c>
      <c r="L7149" s="272" t="s">
        <v>7090</v>
      </c>
    </row>
    <row r="7150" spans="1:12">
      <c r="A7150" s="272" t="s">
        <v>14501</v>
      </c>
      <c r="B7150" s="272" t="s">
        <v>14502</v>
      </c>
      <c r="C7150" s="272" t="s">
        <v>14551</v>
      </c>
      <c r="D7150" s="272" t="s">
        <v>14552</v>
      </c>
      <c r="E7150" s="273" t="s">
        <v>7087</v>
      </c>
      <c r="F7150" s="272" t="s">
        <v>7087</v>
      </c>
      <c r="G7150" s="272">
        <v>103190</v>
      </c>
      <c r="H7150" s="272" t="s">
        <v>14558</v>
      </c>
      <c r="I7150" s="272" t="s">
        <v>17</v>
      </c>
      <c r="J7150" s="272" t="s">
        <v>7089</v>
      </c>
      <c r="K7150" s="274">
        <v>4074.21</v>
      </c>
      <c r="L7150" s="272" t="s">
        <v>7090</v>
      </c>
    </row>
    <row r="7151" spans="1:12">
      <c r="A7151" s="272" t="s">
        <v>14501</v>
      </c>
      <c r="B7151" s="272" t="s">
        <v>14502</v>
      </c>
      <c r="C7151" s="272" t="s">
        <v>14551</v>
      </c>
      <c r="D7151" s="272" t="s">
        <v>14552</v>
      </c>
      <c r="E7151" s="273" t="s">
        <v>7087</v>
      </c>
      <c r="F7151" s="272" t="s">
        <v>7087</v>
      </c>
      <c r="G7151" s="272">
        <v>103191</v>
      </c>
      <c r="H7151" s="272" t="s">
        <v>14559</v>
      </c>
      <c r="I7151" s="272" t="s">
        <v>17</v>
      </c>
      <c r="J7151" s="272" t="s">
        <v>7089</v>
      </c>
      <c r="K7151" s="274">
        <v>2372.7199999999998</v>
      </c>
      <c r="L7151" s="272" t="s">
        <v>7090</v>
      </c>
    </row>
    <row r="7152" spans="1:12">
      <c r="A7152" s="272" t="s">
        <v>14501</v>
      </c>
      <c r="B7152" s="272" t="s">
        <v>14502</v>
      </c>
      <c r="C7152" s="272" t="s">
        <v>14551</v>
      </c>
      <c r="D7152" s="272" t="s">
        <v>14552</v>
      </c>
      <c r="E7152" s="273" t="s">
        <v>7087</v>
      </c>
      <c r="F7152" s="272" t="s">
        <v>7087</v>
      </c>
      <c r="G7152" s="272">
        <v>103192</v>
      </c>
      <c r="H7152" s="272" t="s">
        <v>14560</v>
      </c>
      <c r="I7152" s="272" t="s">
        <v>17</v>
      </c>
      <c r="J7152" s="272" t="s">
        <v>7089</v>
      </c>
      <c r="K7152" s="274">
        <v>2526.36</v>
      </c>
      <c r="L7152" s="272" t="s">
        <v>7090</v>
      </c>
    </row>
    <row r="7153" spans="1:12">
      <c r="A7153" s="272" t="s">
        <v>14501</v>
      </c>
      <c r="B7153" s="272" t="s">
        <v>14502</v>
      </c>
      <c r="C7153" s="272" t="s">
        <v>14551</v>
      </c>
      <c r="D7153" s="272" t="s">
        <v>14552</v>
      </c>
      <c r="E7153" s="273" t="s">
        <v>7087</v>
      </c>
      <c r="F7153" s="272" t="s">
        <v>7087</v>
      </c>
      <c r="G7153" s="272">
        <v>103193</v>
      </c>
      <c r="H7153" s="272" t="s">
        <v>14561</v>
      </c>
      <c r="I7153" s="272" t="s">
        <v>17</v>
      </c>
      <c r="J7153" s="272" t="s">
        <v>7089</v>
      </c>
      <c r="K7153" s="274">
        <v>1945.09</v>
      </c>
      <c r="L7153" s="272" t="s">
        <v>7090</v>
      </c>
    </row>
    <row r="7154" spans="1:12">
      <c r="A7154" s="272" t="s">
        <v>14501</v>
      </c>
      <c r="B7154" s="272" t="s">
        <v>14502</v>
      </c>
      <c r="C7154" s="272" t="s">
        <v>14551</v>
      </c>
      <c r="D7154" s="272" t="s">
        <v>14552</v>
      </c>
      <c r="E7154" s="273" t="s">
        <v>7087</v>
      </c>
      <c r="F7154" s="272" t="s">
        <v>7087</v>
      </c>
      <c r="G7154" s="272">
        <v>103194</v>
      </c>
      <c r="H7154" s="272" t="s">
        <v>14562</v>
      </c>
      <c r="I7154" s="272" t="s">
        <v>17</v>
      </c>
      <c r="J7154" s="272" t="s">
        <v>7089</v>
      </c>
      <c r="K7154" s="274">
        <v>2803.06</v>
      </c>
      <c r="L7154" s="272" t="s">
        <v>7090</v>
      </c>
    </row>
    <row r="7155" spans="1:12">
      <c r="A7155" s="272" t="s">
        <v>14501</v>
      </c>
      <c r="B7155" s="272" t="s">
        <v>14502</v>
      </c>
      <c r="C7155" s="272" t="s">
        <v>14551</v>
      </c>
      <c r="D7155" s="272" t="s">
        <v>14552</v>
      </c>
      <c r="E7155" s="273" t="s">
        <v>7087</v>
      </c>
      <c r="F7155" s="272" t="s">
        <v>7087</v>
      </c>
      <c r="G7155" s="272">
        <v>103195</v>
      </c>
      <c r="H7155" s="272" t="s">
        <v>14563</v>
      </c>
      <c r="I7155" s="272" t="s">
        <v>17</v>
      </c>
      <c r="J7155" s="272" t="s">
        <v>7089</v>
      </c>
      <c r="K7155" s="274">
        <v>2186.0700000000002</v>
      </c>
      <c r="L7155" s="272" t="s">
        <v>7090</v>
      </c>
    </row>
    <row r="7156" spans="1:12">
      <c r="A7156" s="272" t="s">
        <v>14501</v>
      </c>
      <c r="B7156" s="272" t="s">
        <v>14502</v>
      </c>
      <c r="C7156" s="272" t="s">
        <v>14551</v>
      </c>
      <c r="D7156" s="272" t="s">
        <v>14552</v>
      </c>
      <c r="E7156" s="273" t="s">
        <v>7087</v>
      </c>
      <c r="F7156" s="272" t="s">
        <v>7087</v>
      </c>
      <c r="G7156" s="272">
        <v>103205</v>
      </c>
      <c r="H7156" s="272" t="s">
        <v>14564</v>
      </c>
      <c r="I7156" s="272" t="s">
        <v>17</v>
      </c>
      <c r="J7156" s="272" t="s">
        <v>7089</v>
      </c>
      <c r="K7156" s="274">
        <v>4083.43</v>
      </c>
      <c r="L7156" s="272" t="s">
        <v>7090</v>
      </c>
    </row>
    <row r="7157" spans="1:12">
      <c r="A7157" s="272" t="s">
        <v>14501</v>
      </c>
      <c r="B7157" s="272" t="s">
        <v>14502</v>
      </c>
      <c r="C7157" s="272" t="s">
        <v>14551</v>
      </c>
      <c r="D7157" s="272" t="s">
        <v>14552</v>
      </c>
      <c r="E7157" s="273" t="s">
        <v>7087</v>
      </c>
      <c r="F7157" s="272" t="s">
        <v>7087</v>
      </c>
      <c r="G7157" s="272">
        <v>103206</v>
      </c>
      <c r="H7157" s="272" t="s">
        <v>14565</v>
      </c>
      <c r="I7157" s="272" t="s">
        <v>17</v>
      </c>
      <c r="J7157" s="272" t="s">
        <v>7089</v>
      </c>
      <c r="K7157" s="274">
        <v>2381.94</v>
      </c>
      <c r="L7157" s="272" t="s">
        <v>7090</v>
      </c>
    </row>
    <row r="7158" spans="1:12">
      <c r="A7158" s="272" t="s">
        <v>14501</v>
      </c>
      <c r="B7158" s="272" t="s">
        <v>14502</v>
      </c>
      <c r="C7158" s="272" t="s">
        <v>14551</v>
      </c>
      <c r="D7158" s="272" t="s">
        <v>14552</v>
      </c>
      <c r="E7158" s="273" t="s">
        <v>7087</v>
      </c>
      <c r="F7158" s="272" t="s">
        <v>7087</v>
      </c>
      <c r="G7158" s="272">
        <v>103207</v>
      </c>
      <c r="H7158" s="272" t="s">
        <v>14566</v>
      </c>
      <c r="I7158" s="272" t="s">
        <v>17</v>
      </c>
      <c r="J7158" s="272" t="s">
        <v>7089</v>
      </c>
      <c r="K7158" s="274">
        <v>2535.58</v>
      </c>
      <c r="L7158" s="272" t="s">
        <v>7090</v>
      </c>
    </row>
    <row r="7159" spans="1:12">
      <c r="A7159" s="272" t="s">
        <v>14501</v>
      </c>
      <c r="B7159" s="272" t="s">
        <v>14502</v>
      </c>
      <c r="C7159" s="272" t="s">
        <v>14551</v>
      </c>
      <c r="D7159" s="272" t="s">
        <v>14552</v>
      </c>
      <c r="E7159" s="273" t="s">
        <v>7087</v>
      </c>
      <c r="F7159" s="272" t="s">
        <v>7087</v>
      </c>
      <c r="G7159" s="272">
        <v>103208</v>
      </c>
      <c r="H7159" s="272" t="s">
        <v>14567</v>
      </c>
      <c r="I7159" s="272" t="s">
        <v>17</v>
      </c>
      <c r="J7159" s="272" t="s">
        <v>7089</v>
      </c>
      <c r="K7159" s="274">
        <v>1954.31</v>
      </c>
      <c r="L7159" s="272" t="s">
        <v>7090</v>
      </c>
    </row>
    <row r="7160" spans="1:12">
      <c r="A7160" s="272" t="s">
        <v>14501</v>
      </c>
      <c r="B7160" s="272" t="s">
        <v>14502</v>
      </c>
      <c r="C7160" s="272" t="s">
        <v>14551</v>
      </c>
      <c r="D7160" s="272" t="s">
        <v>14552</v>
      </c>
      <c r="E7160" s="273" t="s">
        <v>7087</v>
      </c>
      <c r="F7160" s="272" t="s">
        <v>7087</v>
      </c>
      <c r="G7160" s="272">
        <v>103209</v>
      </c>
      <c r="H7160" s="272" t="s">
        <v>14568</v>
      </c>
      <c r="I7160" s="272" t="s">
        <v>17</v>
      </c>
      <c r="J7160" s="272" t="s">
        <v>7089</v>
      </c>
      <c r="K7160" s="274">
        <v>2812.28</v>
      </c>
      <c r="L7160" s="272" t="s">
        <v>7090</v>
      </c>
    </row>
    <row r="7161" spans="1:12">
      <c r="A7161" s="272" t="s">
        <v>14501</v>
      </c>
      <c r="B7161" s="272" t="s">
        <v>14502</v>
      </c>
      <c r="C7161" s="272" t="s">
        <v>14551</v>
      </c>
      <c r="D7161" s="272" t="s">
        <v>14552</v>
      </c>
      <c r="E7161" s="273" t="s">
        <v>7087</v>
      </c>
      <c r="F7161" s="272" t="s">
        <v>7087</v>
      </c>
      <c r="G7161" s="272">
        <v>103210</v>
      </c>
      <c r="H7161" s="272" t="s">
        <v>14569</v>
      </c>
      <c r="I7161" s="272" t="s">
        <v>17</v>
      </c>
      <c r="J7161" s="272" t="s">
        <v>7089</v>
      </c>
      <c r="K7161" s="274">
        <v>2277</v>
      </c>
      <c r="L7161" s="272" t="s">
        <v>7090</v>
      </c>
    </row>
    <row r="7162" spans="1:12">
      <c r="A7162" s="272" t="s">
        <v>14501</v>
      </c>
      <c r="B7162" s="272" t="s">
        <v>14502</v>
      </c>
      <c r="C7162" s="272" t="s">
        <v>14551</v>
      </c>
      <c r="D7162" s="272" t="s">
        <v>14552</v>
      </c>
      <c r="E7162" s="273" t="s">
        <v>7087</v>
      </c>
      <c r="F7162" s="272" t="s">
        <v>7087</v>
      </c>
      <c r="G7162" s="272">
        <v>103304</v>
      </c>
      <c r="H7162" s="272" t="s">
        <v>14570</v>
      </c>
      <c r="I7162" s="272" t="s">
        <v>17</v>
      </c>
      <c r="J7162" s="272" t="s">
        <v>7089</v>
      </c>
      <c r="K7162" s="274">
        <v>1245.03</v>
      </c>
      <c r="L7162" s="272" t="s">
        <v>7090</v>
      </c>
    </row>
    <row r="7163" spans="1:12">
      <c r="A7163" s="272" t="s">
        <v>14501</v>
      </c>
      <c r="B7163" s="272" t="s">
        <v>14502</v>
      </c>
      <c r="C7163" s="272" t="s">
        <v>14551</v>
      </c>
      <c r="D7163" s="272" t="s">
        <v>14552</v>
      </c>
      <c r="E7163" s="273" t="s">
        <v>7087</v>
      </c>
      <c r="F7163" s="272" t="s">
        <v>7087</v>
      </c>
      <c r="G7163" s="272">
        <v>103307</v>
      </c>
      <c r="H7163" s="272" t="s">
        <v>14571</v>
      </c>
      <c r="I7163" s="272" t="s">
        <v>17</v>
      </c>
      <c r="J7163" s="272" t="s">
        <v>7089</v>
      </c>
      <c r="K7163" s="274">
        <v>1327.71</v>
      </c>
      <c r="L7163" s="272" t="s">
        <v>7090</v>
      </c>
    </row>
    <row r="7164" spans="1:12">
      <c r="A7164" s="272" t="s">
        <v>14501</v>
      </c>
      <c r="B7164" s="272" t="s">
        <v>14502</v>
      </c>
      <c r="C7164" s="272" t="s">
        <v>14551</v>
      </c>
      <c r="D7164" s="272" t="s">
        <v>14552</v>
      </c>
      <c r="E7164" s="273" t="s">
        <v>7087</v>
      </c>
      <c r="F7164" s="272" t="s">
        <v>7087</v>
      </c>
      <c r="G7164" s="272">
        <v>103310</v>
      </c>
      <c r="H7164" s="272" t="s">
        <v>14572</v>
      </c>
      <c r="I7164" s="272" t="s">
        <v>17</v>
      </c>
      <c r="J7164" s="272" t="s">
        <v>7089</v>
      </c>
      <c r="K7164" s="274">
        <v>1282.22</v>
      </c>
      <c r="L7164" s="272" t="s">
        <v>7090</v>
      </c>
    </row>
    <row r="7165" spans="1:12">
      <c r="A7165" s="272" t="s">
        <v>14501</v>
      </c>
      <c r="B7165" s="272" t="s">
        <v>14502</v>
      </c>
      <c r="C7165" s="272" t="s">
        <v>14551</v>
      </c>
      <c r="D7165" s="272" t="s">
        <v>14552</v>
      </c>
      <c r="E7165" s="273" t="s">
        <v>7087</v>
      </c>
      <c r="F7165" s="272" t="s">
        <v>7087</v>
      </c>
      <c r="G7165" s="272">
        <v>103314</v>
      </c>
      <c r="H7165" s="272" t="s">
        <v>14573</v>
      </c>
      <c r="I7165" s="272" t="s">
        <v>38</v>
      </c>
      <c r="J7165" s="272" t="s">
        <v>7147</v>
      </c>
      <c r="K7165" s="273">
        <v>202.2</v>
      </c>
      <c r="L7165" s="272" t="s">
        <v>7090</v>
      </c>
    </row>
    <row r="7166" spans="1:12">
      <c r="A7166" s="272" t="s">
        <v>14501</v>
      </c>
      <c r="B7166" s="272" t="s">
        <v>14502</v>
      </c>
      <c r="C7166" s="272" t="s">
        <v>14551</v>
      </c>
      <c r="D7166" s="272" t="s">
        <v>14552</v>
      </c>
      <c r="E7166" s="273" t="s">
        <v>7087</v>
      </c>
      <c r="F7166" s="272" t="s">
        <v>7087</v>
      </c>
      <c r="G7166" s="272">
        <v>103315</v>
      </c>
      <c r="H7166" s="272" t="s">
        <v>14574</v>
      </c>
      <c r="I7166" s="272" t="s">
        <v>38</v>
      </c>
      <c r="J7166" s="272" t="s">
        <v>7147</v>
      </c>
      <c r="K7166" s="273">
        <v>194.68</v>
      </c>
      <c r="L7166" s="272" t="s">
        <v>7090</v>
      </c>
    </row>
    <row r="7167" spans="1:12">
      <c r="A7167" s="272" t="s">
        <v>14501</v>
      </c>
      <c r="B7167" s="272" t="s">
        <v>14502</v>
      </c>
      <c r="C7167" s="272" t="s">
        <v>14551</v>
      </c>
      <c r="D7167" s="272" t="s">
        <v>14552</v>
      </c>
      <c r="E7167" s="273" t="s">
        <v>7087</v>
      </c>
      <c r="F7167" s="272" t="s">
        <v>7087</v>
      </c>
      <c r="G7167" s="272">
        <v>103769</v>
      </c>
      <c r="H7167" s="272" t="s">
        <v>14575</v>
      </c>
      <c r="I7167" s="272" t="s">
        <v>17</v>
      </c>
      <c r="J7167" s="272" t="s">
        <v>7147</v>
      </c>
      <c r="K7167" s="274">
        <v>5298.14</v>
      </c>
      <c r="L7167" s="272" t="s">
        <v>7090</v>
      </c>
    </row>
    <row r="7168" spans="1:12">
      <c r="A7168" s="272" t="s">
        <v>14501</v>
      </c>
      <c r="B7168" s="272" t="s">
        <v>14502</v>
      </c>
      <c r="C7168" s="272" t="s">
        <v>14576</v>
      </c>
      <c r="D7168" s="272" t="s">
        <v>14577</v>
      </c>
      <c r="E7168" s="273" t="s">
        <v>7087</v>
      </c>
      <c r="F7168" s="272" t="s">
        <v>7087</v>
      </c>
      <c r="G7168" s="272">
        <v>98525</v>
      </c>
      <c r="H7168" s="272" t="s">
        <v>14578</v>
      </c>
      <c r="I7168" s="272" t="s">
        <v>38</v>
      </c>
      <c r="J7168" s="272" t="s">
        <v>7089</v>
      </c>
      <c r="K7168" s="273">
        <v>0.56999999999999995</v>
      </c>
      <c r="L7168" s="272" t="s">
        <v>7090</v>
      </c>
    </row>
    <row r="7169" spans="1:12">
      <c r="A7169" s="272" t="s">
        <v>14501</v>
      </c>
      <c r="B7169" s="272" t="s">
        <v>14502</v>
      </c>
      <c r="C7169" s="272" t="s">
        <v>14576</v>
      </c>
      <c r="D7169" s="272" t="s">
        <v>14577</v>
      </c>
      <c r="E7169" s="273" t="s">
        <v>7087</v>
      </c>
      <c r="F7169" s="272" t="s">
        <v>7087</v>
      </c>
      <c r="G7169" s="272">
        <v>98526</v>
      </c>
      <c r="H7169" s="272" t="s">
        <v>14579</v>
      </c>
      <c r="I7169" s="272" t="s">
        <v>17</v>
      </c>
      <c r="J7169" s="272" t="s">
        <v>7089</v>
      </c>
      <c r="K7169" s="273">
        <v>114.79</v>
      </c>
      <c r="L7169" s="272" t="s">
        <v>7090</v>
      </c>
    </row>
    <row r="7170" spans="1:12">
      <c r="A7170" s="272" t="s">
        <v>14501</v>
      </c>
      <c r="B7170" s="272" t="s">
        <v>14502</v>
      </c>
      <c r="C7170" s="272" t="s">
        <v>14576</v>
      </c>
      <c r="D7170" s="272" t="s">
        <v>14577</v>
      </c>
      <c r="E7170" s="273" t="s">
        <v>7087</v>
      </c>
      <c r="F7170" s="272" t="s">
        <v>7087</v>
      </c>
      <c r="G7170" s="272">
        <v>98527</v>
      </c>
      <c r="H7170" s="272" t="s">
        <v>14580</v>
      </c>
      <c r="I7170" s="272" t="s">
        <v>17</v>
      </c>
      <c r="J7170" s="272" t="s">
        <v>7089</v>
      </c>
      <c r="K7170" s="273">
        <v>190.52</v>
      </c>
      <c r="L7170" s="272" t="s">
        <v>7090</v>
      </c>
    </row>
    <row r="7171" spans="1:12">
      <c r="A7171" s="272" t="s">
        <v>14501</v>
      </c>
      <c r="B7171" s="272" t="s">
        <v>14502</v>
      </c>
      <c r="C7171" s="272" t="s">
        <v>14576</v>
      </c>
      <c r="D7171" s="272" t="s">
        <v>14577</v>
      </c>
      <c r="E7171" s="273" t="s">
        <v>7087</v>
      </c>
      <c r="F7171" s="272" t="s">
        <v>7087</v>
      </c>
      <c r="G7171" s="272">
        <v>98528</v>
      </c>
      <c r="H7171" s="272" t="s">
        <v>14581</v>
      </c>
      <c r="I7171" s="272" t="s">
        <v>17</v>
      </c>
      <c r="J7171" s="272" t="s">
        <v>7089</v>
      </c>
      <c r="K7171" s="273">
        <v>251.11</v>
      </c>
      <c r="L7171" s="272" t="s">
        <v>7090</v>
      </c>
    </row>
    <row r="7172" spans="1:12">
      <c r="A7172" s="272" t="s">
        <v>14501</v>
      </c>
      <c r="B7172" s="272" t="s">
        <v>14502</v>
      </c>
      <c r="C7172" s="272" t="s">
        <v>14576</v>
      </c>
      <c r="D7172" s="272" t="s">
        <v>14577</v>
      </c>
      <c r="E7172" s="273" t="s">
        <v>7087</v>
      </c>
      <c r="F7172" s="272" t="s">
        <v>7087</v>
      </c>
      <c r="G7172" s="272">
        <v>98529</v>
      </c>
      <c r="H7172" s="272" t="s">
        <v>14582</v>
      </c>
      <c r="I7172" s="272" t="s">
        <v>17</v>
      </c>
      <c r="J7172" s="272" t="s">
        <v>7147</v>
      </c>
      <c r="K7172" s="273">
        <v>68.349999999999994</v>
      </c>
      <c r="L7172" s="272" t="s">
        <v>7090</v>
      </c>
    </row>
    <row r="7173" spans="1:12">
      <c r="A7173" s="272" t="s">
        <v>14501</v>
      </c>
      <c r="B7173" s="272" t="s">
        <v>14502</v>
      </c>
      <c r="C7173" s="272" t="s">
        <v>14576</v>
      </c>
      <c r="D7173" s="272" t="s">
        <v>14577</v>
      </c>
      <c r="E7173" s="273" t="s">
        <v>7087</v>
      </c>
      <c r="F7173" s="272" t="s">
        <v>7087</v>
      </c>
      <c r="G7173" s="272">
        <v>98530</v>
      </c>
      <c r="H7173" s="272" t="s">
        <v>14583</v>
      </c>
      <c r="I7173" s="272" t="s">
        <v>17</v>
      </c>
      <c r="J7173" s="272" t="s">
        <v>7147</v>
      </c>
      <c r="K7173" s="273">
        <v>134.16</v>
      </c>
      <c r="L7173" s="272" t="s">
        <v>7090</v>
      </c>
    </row>
    <row r="7174" spans="1:12">
      <c r="A7174" s="272" t="s">
        <v>14501</v>
      </c>
      <c r="B7174" s="272" t="s">
        <v>14502</v>
      </c>
      <c r="C7174" s="272" t="s">
        <v>14576</v>
      </c>
      <c r="D7174" s="272" t="s">
        <v>14577</v>
      </c>
      <c r="E7174" s="273" t="s">
        <v>7087</v>
      </c>
      <c r="F7174" s="272" t="s">
        <v>7087</v>
      </c>
      <c r="G7174" s="272">
        <v>98531</v>
      </c>
      <c r="H7174" s="272" t="s">
        <v>14584</v>
      </c>
      <c r="I7174" s="272" t="s">
        <v>17</v>
      </c>
      <c r="J7174" s="272" t="s">
        <v>7089</v>
      </c>
      <c r="K7174" s="273">
        <v>350.09</v>
      </c>
      <c r="L7174" s="272" t="s">
        <v>7090</v>
      </c>
    </row>
    <row r="7175" spans="1:12">
      <c r="A7175" s="272" t="s">
        <v>14501</v>
      </c>
      <c r="B7175" s="272" t="s">
        <v>14502</v>
      </c>
      <c r="C7175" s="272" t="s">
        <v>14576</v>
      </c>
      <c r="D7175" s="272" t="s">
        <v>14577</v>
      </c>
      <c r="E7175" s="273" t="s">
        <v>7087</v>
      </c>
      <c r="F7175" s="272" t="s">
        <v>7087</v>
      </c>
      <c r="G7175" s="272">
        <v>98532</v>
      </c>
      <c r="H7175" s="272" t="s">
        <v>14585</v>
      </c>
      <c r="I7175" s="272" t="s">
        <v>17</v>
      </c>
      <c r="J7175" s="272" t="s">
        <v>7089</v>
      </c>
      <c r="K7175" s="273">
        <v>29.4</v>
      </c>
      <c r="L7175" s="272" t="s">
        <v>7090</v>
      </c>
    </row>
    <row r="7176" spans="1:12">
      <c r="A7176" s="272" t="s">
        <v>14501</v>
      </c>
      <c r="B7176" s="272" t="s">
        <v>14502</v>
      </c>
      <c r="C7176" s="272" t="s">
        <v>14576</v>
      </c>
      <c r="D7176" s="272" t="s">
        <v>14577</v>
      </c>
      <c r="E7176" s="273" t="s">
        <v>7087</v>
      </c>
      <c r="F7176" s="272" t="s">
        <v>7087</v>
      </c>
      <c r="G7176" s="272">
        <v>98533</v>
      </c>
      <c r="H7176" s="272" t="s">
        <v>14586</v>
      </c>
      <c r="I7176" s="272" t="s">
        <v>17</v>
      </c>
      <c r="J7176" s="272" t="s">
        <v>7089</v>
      </c>
      <c r="K7176" s="273">
        <v>110.08</v>
      </c>
      <c r="L7176" s="272" t="s">
        <v>7090</v>
      </c>
    </row>
    <row r="7177" spans="1:12">
      <c r="A7177" s="272" t="s">
        <v>14501</v>
      </c>
      <c r="B7177" s="272" t="s">
        <v>14502</v>
      </c>
      <c r="C7177" s="272" t="s">
        <v>14576</v>
      </c>
      <c r="D7177" s="272" t="s">
        <v>14577</v>
      </c>
      <c r="E7177" s="273" t="s">
        <v>7087</v>
      </c>
      <c r="F7177" s="272" t="s">
        <v>7087</v>
      </c>
      <c r="G7177" s="272">
        <v>98534</v>
      </c>
      <c r="H7177" s="272" t="s">
        <v>14587</v>
      </c>
      <c r="I7177" s="272" t="s">
        <v>17</v>
      </c>
      <c r="J7177" s="272" t="s">
        <v>7089</v>
      </c>
      <c r="K7177" s="273">
        <v>304.70999999999998</v>
      </c>
      <c r="L7177" s="272" t="s">
        <v>7090</v>
      </c>
    </row>
    <row r="7178" spans="1:12">
      <c r="A7178" s="272" t="s">
        <v>14501</v>
      </c>
      <c r="B7178" s="272" t="s">
        <v>14502</v>
      </c>
      <c r="C7178" s="272" t="s">
        <v>14576</v>
      </c>
      <c r="D7178" s="272" t="s">
        <v>14577</v>
      </c>
      <c r="E7178" s="273" t="s">
        <v>7087</v>
      </c>
      <c r="F7178" s="272" t="s">
        <v>7087</v>
      </c>
      <c r="G7178" s="272">
        <v>98535</v>
      </c>
      <c r="H7178" s="272" t="s">
        <v>14588</v>
      </c>
      <c r="I7178" s="272" t="s">
        <v>17</v>
      </c>
      <c r="J7178" s="272" t="s">
        <v>7089</v>
      </c>
      <c r="K7178" s="273">
        <v>636.32000000000005</v>
      </c>
      <c r="L7178" s="272" t="s">
        <v>7090</v>
      </c>
    </row>
    <row r="7179" spans="1:12">
      <c r="A7179" s="272" t="s">
        <v>10579</v>
      </c>
      <c r="B7179" s="272" t="s">
        <v>13962</v>
      </c>
      <c r="C7179" s="272" t="s">
        <v>14241</v>
      </c>
      <c r="D7179" s="272" t="s">
        <v>14242</v>
      </c>
      <c r="E7179" s="273" t="s">
        <v>7087</v>
      </c>
      <c r="F7179" s="272" t="s">
        <v>7087</v>
      </c>
      <c r="G7179" s="272">
        <v>88238</v>
      </c>
      <c r="H7179" s="272" t="s">
        <v>14589</v>
      </c>
      <c r="I7179" s="272" t="s">
        <v>301</v>
      </c>
      <c r="J7179" s="272" t="s">
        <v>7147</v>
      </c>
      <c r="K7179" s="273">
        <v>21.25</v>
      </c>
      <c r="L7179" s="272" t="s">
        <v>14590</v>
      </c>
    </row>
    <row r="7180" spans="1:12">
      <c r="A7180" s="272" t="s">
        <v>10579</v>
      </c>
      <c r="B7180" s="272" t="s">
        <v>13962</v>
      </c>
      <c r="C7180" s="272" t="s">
        <v>14241</v>
      </c>
      <c r="D7180" s="272" t="s">
        <v>14242</v>
      </c>
      <c r="E7180" s="273" t="s">
        <v>7087</v>
      </c>
      <c r="F7180" s="272" t="s">
        <v>7087</v>
      </c>
      <c r="G7180" s="272">
        <v>88239</v>
      </c>
      <c r="H7180" s="272" t="s">
        <v>14591</v>
      </c>
      <c r="I7180" s="272" t="s">
        <v>301</v>
      </c>
      <c r="J7180" s="272" t="s">
        <v>7147</v>
      </c>
      <c r="K7180" s="273">
        <v>21.17</v>
      </c>
      <c r="L7180" s="272" t="s">
        <v>14590</v>
      </c>
    </row>
    <row r="7181" spans="1:12">
      <c r="A7181" s="272" t="s">
        <v>10579</v>
      </c>
      <c r="B7181" s="272" t="s">
        <v>13962</v>
      </c>
      <c r="C7181" s="272" t="s">
        <v>14241</v>
      </c>
      <c r="D7181" s="272" t="s">
        <v>14242</v>
      </c>
      <c r="E7181" s="273" t="s">
        <v>7087</v>
      </c>
      <c r="F7181" s="272" t="s">
        <v>7087</v>
      </c>
      <c r="G7181" s="272">
        <v>88240</v>
      </c>
      <c r="H7181" s="272" t="s">
        <v>14592</v>
      </c>
      <c r="I7181" s="272" t="s">
        <v>301</v>
      </c>
      <c r="J7181" s="272" t="s">
        <v>7147</v>
      </c>
      <c r="K7181" s="273">
        <v>20.059999999999999</v>
      </c>
      <c r="L7181" s="272" t="s">
        <v>14590</v>
      </c>
    </row>
    <row r="7182" spans="1:12">
      <c r="A7182" s="272" t="s">
        <v>10579</v>
      </c>
      <c r="B7182" s="272" t="s">
        <v>13962</v>
      </c>
      <c r="C7182" s="272" t="s">
        <v>14241</v>
      </c>
      <c r="D7182" s="272" t="s">
        <v>14242</v>
      </c>
      <c r="E7182" s="273" t="s">
        <v>7087</v>
      </c>
      <c r="F7182" s="272" t="s">
        <v>7087</v>
      </c>
      <c r="G7182" s="272">
        <v>88241</v>
      </c>
      <c r="H7182" s="272" t="s">
        <v>14593</v>
      </c>
      <c r="I7182" s="272" t="s">
        <v>301</v>
      </c>
      <c r="J7182" s="272" t="s">
        <v>7147</v>
      </c>
      <c r="K7182" s="273">
        <v>21.23</v>
      </c>
      <c r="L7182" s="272" t="s">
        <v>14590</v>
      </c>
    </row>
    <row r="7183" spans="1:12">
      <c r="A7183" s="272" t="s">
        <v>10579</v>
      </c>
      <c r="B7183" s="272" t="s">
        <v>13962</v>
      </c>
      <c r="C7183" s="272" t="s">
        <v>14241</v>
      </c>
      <c r="D7183" s="272" t="s">
        <v>14242</v>
      </c>
      <c r="E7183" s="273" t="s">
        <v>7087</v>
      </c>
      <c r="F7183" s="272" t="s">
        <v>7087</v>
      </c>
      <c r="G7183" s="272">
        <v>88242</v>
      </c>
      <c r="H7183" s="272" t="s">
        <v>14594</v>
      </c>
      <c r="I7183" s="272" t="s">
        <v>301</v>
      </c>
      <c r="J7183" s="272" t="s">
        <v>7147</v>
      </c>
      <c r="K7183" s="273">
        <v>21.31</v>
      </c>
      <c r="L7183" s="272" t="s">
        <v>14590</v>
      </c>
    </row>
    <row r="7184" spans="1:12">
      <c r="A7184" s="272" t="s">
        <v>10579</v>
      </c>
      <c r="B7184" s="272" t="s">
        <v>13962</v>
      </c>
      <c r="C7184" s="272" t="s">
        <v>14241</v>
      </c>
      <c r="D7184" s="272" t="s">
        <v>14242</v>
      </c>
      <c r="E7184" s="273" t="s">
        <v>7087</v>
      </c>
      <c r="F7184" s="272" t="s">
        <v>7087</v>
      </c>
      <c r="G7184" s="272">
        <v>88243</v>
      </c>
      <c r="H7184" s="272" t="s">
        <v>14595</v>
      </c>
      <c r="I7184" s="272" t="s">
        <v>301</v>
      </c>
      <c r="J7184" s="272" t="s">
        <v>7147</v>
      </c>
      <c r="K7184" s="273">
        <v>21.11</v>
      </c>
      <c r="L7184" s="272" t="s">
        <v>14590</v>
      </c>
    </row>
    <row r="7185" spans="1:12">
      <c r="A7185" s="272" t="s">
        <v>10579</v>
      </c>
      <c r="B7185" s="272" t="s">
        <v>13962</v>
      </c>
      <c r="C7185" s="272" t="s">
        <v>14241</v>
      </c>
      <c r="D7185" s="272" t="s">
        <v>14242</v>
      </c>
      <c r="E7185" s="273" t="s">
        <v>7087</v>
      </c>
      <c r="F7185" s="272" t="s">
        <v>7087</v>
      </c>
      <c r="G7185" s="272">
        <v>88245</v>
      </c>
      <c r="H7185" s="272" t="s">
        <v>14596</v>
      </c>
      <c r="I7185" s="272" t="s">
        <v>301</v>
      </c>
      <c r="J7185" s="272" t="s">
        <v>7147</v>
      </c>
      <c r="K7185" s="273">
        <v>24.64</v>
      </c>
      <c r="L7185" s="272" t="s">
        <v>14590</v>
      </c>
    </row>
    <row r="7186" spans="1:12">
      <c r="A7186" s="272" t="s">
        <v>10579</v>
      </c>
      <c r="B7186" s="272" t="s">
        <v>13962</v>
      </c>
      <c r="C7186" s="272" t="s">
        <v>14241</v>
      </c>
      <c r="D7186" s="272" t="s">
        <v>14242</v>
      </c>
      <c r="E7186" s="273" t="s">
        <v>7087</v>
      </c>
      <c r="F7186" s="272" t="s">
        <v>7087</v>
      </c>
      <c r="G7186" s="272">
        <v>88246</v>
      </c>
      <c r="H7186" s="272" t="s">
        <v>14597</v>
      </c>
      <c r="I7186" s="272" t="s">
        <v>301</v>
      </c>
      <c r="J7186" s="272" t="s">
        <v>7147</v>
      </c>
      <c r="K7186" s="273">
        <v>15.59</v>
      </c>
      <c r="L7186" s="272" t="s">
        <v>14590</v>
      </c>
    </row>
    <row r="7187" spans="1:12">
      <c r="A7187" s="272" t="s">
        <v>10579</v>
      </c>
      <c r="B7187" s="272" t="s">
        <v>13962</v>
      </c>
      <c r="C7187" s="272" t="s">
        <v>14241</v>
      </c>
      <c r="D7187" s="272" t="s">
        <v>14242</v>
      </c>
      <c r="E7187" s="273" t="s">
        <v>7087</v>
      </c>
      <c r="F7187" s="272" t="s">
        <v>7087</v>
      </c>
      <c r="G7187" s="272">
        <v>88247</v>
      </c>
      <c r="H7187" s="272" t="s">
        <v>14598</v>
      </c>
      <c r="I7187" s="272" t="s">
        <v>301</v>
      </c>
      <c r="J7187" s="272" t="s">
        <v>7147</v>
      </c>
      <c r="K7187" s="273">
        <v>21.68</v>
      </c>
      <c r="L7187" s="272" t="s">
        <v>14590</v>
      </c>
    </row>
    <row r="7188" spans="1:12">
      <c r="A7188" s="272" t="s">
        <v>10579</v>
      </c>
      <c r="B7188" s="272" t="s">
        <v>13962</v>
      </c>
      <c r="C7188" s="272" t="s">
        <v>14241</v>
      </c>
      <c r="D7188" s="272" t="s">
        <v>14242</v>
      </c>
      <c r="E7188" s="273" t="s">
        <v>7087</v>
      </c>
      <c r="F7188" s="272" t="s">
        <v>7087</v>
      </c>
      <c r="G7188" s="272">
        <v>88248</v>
      </c>
      <c r="H7188" s="272" t="s">
        <v>14599</v>
      </c>
      <c r="I7188" s="272" t="s">
        <v>301</v>
      </c>
      <c r="J7188" s="272" t="s">
        <v>7147</v>
      </c>
      <c r="K7188" s="273">
        <v>20.67</v>
      </c>
      <c r="L7188" s="272" t="s">
        <v>14590</v>
      </c>
    </row>
    <row r="7189" spans="1:12">
      <c r="A7189" s="272" t="s">
        <v>10579</v>
      </c>
      <c r="B7189" s="272" t="s">
        <v>13962</v>
      </c>
      <c r="C7189" s="272" t="s">
        <v>14241</v>
      </c>
      <c r="D7189" s="272" t="s">
        <v>14242</v>
      </c>
      <c r="E7189" s="273" t="s">
        <v>7087</v>
      </c>
      <c r="F7189" s="272" t="s">
        <v>7087</v>
      </c>
      <c r="G7189" s="272">
        <v>88249</v>
      </c>
      <c r="H7189" s="272" t="s">
        <v>14600</v>
      </c>
      <c r="I7189" s="272" t="s">
        <v>301</v>
      </c>
      <c r="J7189" s="272" t="s">
        <v>7147</v>
      </c>
      <c r="K7189" s="273">
        <v>26.1</v>
      </c>
      <c r="L7189" s="272" t="s">
        <v>14590</v>
      </c>
    </row>
    <row r="7190" spans="1:12">
      <c r="A7190" s="272" t="s">
        <v>10579</v>
      </c>
      <c r="B7190" s="272" t="s">
        <v>13962</v>
      </c>
      <c r="C7190" s="272" t="s">
        <v>14241</v>
      </c>
      <c r="D7190" s="272" t="s">
        <v>14242</v>
      </c>
      <c r="E7190" s="273" t="s">
        <v>7087</v>
      </c>
      <c r="F7190" s="272" t="s">
        <v>7087</v>
      </c>
      <c r="G7190" s="272">
        <v>88250</v>
      </c>
      <c r="H7190" s="272" t="s">
        <v>14601</v>
      </c>
      <c r="I7190" s="272" t="s">
        <v>301</v>
      </c>
      <c r="J7190" s="272" t="s">
        <v>7147</v>
      </c>
      <c r="K7190" s="273">
        <v>20.059999999999999</v>
      </c>
      <c r="L7190" s="272" t="s">
        <v>14590</v>
      </c>
    </row>
    <row r="7191" spans="1:12">
      <c r="A7191" s="272" t="s">
        <v>10579</v>
      </c>
      <c r="B7191" s="272" t="s">
        <v>13962</v>
      </c>
      <c r="C7191" s="272" t="s">
        <v>14241</v>
      </c>
      <c r="D7191" s="272" t="s">
        <v>14242</v>
      </c>
      <c r="E7191" s="273" t="s">
        <v>7087</v>
      </c>
      <c r="F7191" s="272" t="s">
        <v>7087</v>
      </c>
      <c r="G7191" s="272">
        <v>88251</v>
      </c>
      <c r="H7191" s="272" t="s">
        <v>14602</v>
      </c>
      <c r="I7191" s="272" t="s">
        <v>301</v>
      </c>
      <c r="J7191" s="272" t="s">
        <v>7147</v>
      </c>
      <c r="K7191" s="273">
        <v>21.25</v>
      </c>
      <c r="L7191" s="272" t="s">
        <v>14590</v>
      </c>
    </row>
    <row r="7192" spans="1:12">
      <c r="A7192" s="272" t="s">
        <v>10579</v>
      </c>
      <c r="B7192" s="272" t="s">
        <v>13962</v>
      </c>
      <c r="C7192" s="272" t="s">
        <v>14241</v>
      </c>
      <c r="D7192" s="272" t="s">
        <v>14242</v>
      </c>
      <c r="E7192" s="273" t="s">
        <v>7087</v>
      </c>
      <c r="F7192" s="272" t="s">
        <v>7087</v>
      </c>
      <c r="G7192" s="272">
        <v>88252</v>
      </c>
      <c r="H7192" s="272" t="s">
        <v>14603</v>
      </c>
      <c r="I7192" s="272" t="s">
        <v>301</v>
      </c>
      <c r="J7192" s="272" t="s">
        <v>7147</v>
      </c>
      <c r="K7192" s="273">
        <v>20.13</v>
      </c>
      <c r="L7192" s="272" t="s">
        <v>14590</v>
      </c>
    </row>
    <row r="7193" spans="1:12">
      <c r="A7193" s="272" t="s">
        <v>10579</v>
      </c>
      <c r="B7193" s="272" t="s">
        <v>13962</v>
      </c>
      <c r="C7193" s="272" t="s">
        <v>14241</v>
      </c>
      <c r="D7193" s="272" t="s">
        <v>14242</v>
      </c>
      <c r="E7193" s="273" t="s">
        <v>7087</v>
      </c>
      <c r="F7193" s="272" t="s">
        <v>7087</v>
      </c>
      <c r="G7193" s="272">
        <v>88253</v>
      </c>
      <c r="H7193" s="272" t="s">
        <v>379</v>
      </c>
      <c r="I7193" s="272" t="s">
        <v>301</v>
      </c>
      <c r="J7193" s="272" t="s">
        <v>7147</v>
      </c>
      <c r="K7193" s="273">
        <v>20.53</v>
      </c>
      <c r="L7193" s="272" t="s">
        <v>14590</v>
      </c>
    </row>
    <row r="7194" spans="1:12">
      <c r="A7194" s="272" t="s">
        <v>10579</v>
      </c>
      <c r="B7194" s="272" t="s">
        <v>13962</v>
      </c>
      <c r="C7194" s="272" t="s">
        <v>14241</v>
      </c>
      <c r="D7194" s="272" t="s">
        <v>14242</v>
      </c>
      <c r="E7194" s="273" t="s">
        <v>7087</v>
      </c>
      <c r="F7194" s="272" t="s">
        <v>7087</v>
      </c>
      <c r="G7194" s="272">
        <v>88255</v>
      </c>
      <c r="H7194" s="272" t="s">
        <v>14604</v>
      </c>
      <c r="I7194" s="272" t="s">
        <v>301</v>
      </c>
      <c r="J7194" s="272" t="s">
        <v>7147</v>
      </c>
      <c r="K7194" s="273">
        <v>31.8</v>
      </c>
      <c r="L7194" s="272" t="s">
        <v>14590</v>
      </c>
    </row>
    <row r="7195" spans="1:12">
      <c r="A7195" s="272" t="s">
        <v>10579</v>
      </c>
      <c r="B7195" s="272" t="s">
        <v>13962</v>
      </c>
      <c r="C7195" s="272" t="s">
        <v>14241</v>
      </c>
      <c r="D7195" s="272" t="s">
        <v>14242</v>
      </c>
      <c r="E7195" s="273" t="s">
        <v>7087</v>
      </c>
      <c r="F7195" s="272" t="s">
        <v>7087</v>
      </c>
      <c r="G7195" s="272">
        <v>88256</v>
      </c>
      <c r="H7195" s="272" t="s">
        <v>14605</v>
      </c>
      <c r="I7195" s="272" t="s">
        <v>301</v>
      </c>
      <c r="J7195" s="272" t="s">
        <v>7147</v>
      </c>
      <c r="K7195" s="273">
        <v>24.7</v>
      </c>
      <c r="L7195" s="272" t="s">
        <v>14590</v>
      </c>
    </row>
    <row r="7196" spans="1:12">
      <c r="A7196" s="272" t="s">
        <v>10579</v>
      </c>
      <c r="B7196" s="272" t="s">
        <v>13962</v>
      </c>
      <c r="C7196" s="272" t="s">
        <v>14241</v>
      </c>
      <c r="D7196" s="272" t="s">
        <v>14242</v>
      </c>
      <c r="E7196" s="273" t="s">
        <v>7087</v>
      </c>
      <c r="F7196" s="272" t="s">
        <v>7087</v>
      </c>
      <c r="G7196" s="272">
        <v>88257</v>
      </c>
      <c r="H7196" s="272" t="s">
        <v>14606</v>
      </c>
      <c r="I7196" s="272" t="s">
        <v>301</v>
      </c>
      <c r="J7196" s="272" t="s">
        <v>7147</v>
      </c>
      <c r="K7196" s="273">
        <v>20.239999999999998</v>
      </c>
      <c r="L7196" s="272" t="s">
        <v>14590</v>
      </c>
    </row>
    <row r="7197" spans="1:12">
      <c r="A7197" s="272" t="s">
        <v>10579</v>
      </c>
      <c r="B7197" s="272" t="s">
        <v>13962</v>
      </c>
      <c r="C7197" s="272" t="s">
        <v>14241</v>
      </c>
      <c r="D7197" s="272" t="s">
        <v>14242</v>
      </c>
      <c r="E7197" s="273" t="s">
        <v>7087</v>
      </c>
      <c r="F7197" s="272" t="s">
        <v>7087</v>
      </c>
      <c r="G7197" s="272">
        <v>88260</v>
      </c>
      <c r="H7197" s="272" t="s">
        <v>14607</v>
      </c>
      <c r="I7197" s="272" t="s">
        <v>301</v>
      </c>
      <c r="J7197" s="272" t="s">
        <v>7147</v>
      </c>
      <c r="K7197" s="273">
        <v>24.64</v>
      </c>
      <c r="L7197" s="272" t="s">
        <v>14590</v>
      </c>
    </row>
    <row r="7198" spans="1:12">
      <c r="A7198" s="272" t="s">
        <v>10579</v>
      </c>
      <c r="B7198" s="272" t="s">
        <v>13962</v>
      </c>
      <c r="C7198" s="272" t="s">
        <v>14241</v>
      </c>
      <c r="D7198" s="272" t="s">
        <v>14242</v>
      </c>
      <c r="E7198" s="273" t="s">
        <v>7087</v>
      </c>
      <c r="F7198" s="272" t="s">
        <v>7087</v>
      </c>
      <c r="G7198" s="272">
        <v>88261</v>
      </c>
      <c r="H7198" s="272" t="s">
        <v>14608</v>
      </c>
      <c r="I7198" s="272" t="s">
        <v>301</v>
      </c>
      <c r="J7198" s="272" t="s">
        <v>7147</v>
      </c>
      <c r="K7198" s="273">
        <v>23.69</v>
      </c>
      <c r="L7198" s="272" t="s">
        <v>14590</v>
      </c>
    </row>
    <row r="7199" spans="1:12">
      <c r="A7199" s="272" t="s">
        <v>10579</v>
      </c>
      <c r="B7199" s="272" t="s">
        <v>13962</v>
      </c>
      <c r="C7199" s="272" t="s">
        <v>14241</v>
      </c>
      <c r="D7199" s="272" t="s">
        <v>14242</v>
      </c>
      <c r="E7199" s="273" t="s">
        <v>7087</v>
      </c>
      <c r="F7199" s="272" t="s">
        <v>7087</v>
      </c>
      <c r="G7199" s="272">
        <v>88262</v>
      </c>
      <c r="H7199" s="272" t="s">
        <v>397</v>
      </c>
      <c r="I7199" s="272" t="s">
        <v>301</v>
      </c>
      <c r="J7199" s="272" t="s">
        <v>7644</v>
      </c>
      <c r="K7199" s="273">
        <v>24.5</v>
      </c>
      <c r="L7199" s="272" t="s">
        <v>14590</v>
      </c>
    </row>
    <row r="7200" spans="1:12">
      <c r="A7200" s="272" t="s">
        <v>10579</v>
      </c>
      <c r="B7200" s="272" t="s">
        <v>13962</v>
      </c>
      <c r="C7200" s="272" t="s">
        <v>14241</v>
      </c>
      <c r="D7200" s="272" t="s">
        <v>14242</v>
      </c>
      <c r="E7200" s="273" t="s">
        <v>7087</v>
      </c>
      <c r="F7200" s="272" t="s">
        <v>7087</v>
      </c>
      <c r="G7200" s="272">
        <v>88263</v>
      </c>
      <c r="H7200" s="272" t="s">
        <v>14609</v>
      </c>
      <c r="I7200" s="272" t="s">
        <v>301</v>
      </c>
      <c r="J7200" s="272" t="s">
        <v>7147</v>
      </c>
      <c r="K7200" s="273">
        <v>22.12</v>
      </c>
      <c r="L7200" s="272" t="s">
        <v>14590</v>
      </c>
    </row>
    <row r="7201" spans="1:12">
      <c r="A7201" s="272" t="s">
        <v>10579</v>
      </c>
      <c r="B7201" s="272" t="s">
        <v>13962</v>
      </c>
      <c r="C7201" s="272" t="s">
        <v>14241</v>
      </c>
      <c r="D7201" s="272" t="s">
        <v>14242</v>
      </c>
      <c r="E7201" s="273" t="s">
        <v>7087</v>
      </c>
      <c r="F7201" s="272" t="s">
        <v>7087</v>
      </c>
      <c r="G7201" s="272">
        <v>88264</v>
      </c>
      <c r="H7201" s="272" t="s">
        <v>436</v>
      </c>
      <c r="I7201" s="272" t="s">
        <v>301</v>
      </c>
      <c r="J7201" s="272" t="s">
        <v>7644</v>
      </c>
      <c r="K7201" s="273">
        <v>30.15</v>
      </c>
      <c r="L7201" s="272" t="s">
        <v>14590</v>
      </c>
    </row>
    <row r="7202" spans="1:12">
      <c r="A7202" s="272" t="s">
        <v>10579</v>
      </c>
      <c r="B7202" s="272" t="s">
        <v>13962</v>
      </c>
      <c r="C7202" s="272" t="s">
        <v>14241</v>
      </c>
      <c r="D7202" s="272" t="s">
        <v>14242</v>
      </c>
      <c r="E7202" s="273" t="s">
        <v>7087</v>
      </c>
      <c r="F7202" s="272" t="s">
        <v>7087</v>
      </c>
      <c r="G7202" s="272">
        <v>88265</v>
      </c>
      <c r="H7202" s="272" t="s">
        <v>14610</v>
      </c>
      <c r="I7202" s="272" t="s">
        <v>301</v>
      </c>
      <c r="J7202" s="272" t="s">
        <v>7147</v>
      </c>
      <c r="K7202" s="273">
        <v>30.15</v>
      </c>
      <c r="L7202" s="272" t="s">
        <v>14590</v>
      </c>
    </row>
    <row r="7203" spans="1:12">
      <c r="A7203" s="272" t="s">
        <v>10579</v>
      </c>
      <c r="B7203" s="272" t="s">
        <v>13962</v>
      </c>
      <c r="C7203" s="272" t="s">
        <v>14241</v>
      </c>
      <c r="D7203" s="272" t="s">
        <v>14242</v>
      </c>
      <c r="E7203" s="273" t="s">
        <v>7087</v>
      </c>
      <c r="F7203" s="272" t="s">
        <v>7087</v>
      </c>
      <c r="G7203" s="272">
        <v>88266</v>
      </c>
      <c r="H7203" s="272" t="s">
        <v>14611</v>
      </c>
      <c r="I7203" s="272" t="s">
        <v>301</v>
      </c>
      <c r="J7203" s="272" t="s">
        <v>7147</v>
      </c>
      <c r="K7203" s="273">
        <v>32.96</v>
      </c>
      <c r="L7203" s="272" t="s">
        <v>14590</v>
      </c>
    </row>
    <row r="7204" spans="1:12">
      <c r="A7204" s="272" t="s">
        <v>10579</v>
      </c>
      <c r="B7204" s="272" t="s">
        <v>13962</v>
      </c>
      <c r="C7204" s="272" t="s">
        <v>14241</v>
      </c>
      <c r="D7204" s="272" t="s">
        <v>14242</v>
      </c>
      <c r="E7204" s="273" t="s">
        <v>7087</v>
      </c>
      <c r="F7204" s="272" t="s">
        <v>7087</v>
      </c>
      <c r="G7204" s="272">
        <v>88267</v>
      </c>
      <c r="H7204" s="272" t="s">
        <v>413</v>
      </c>
      <c r="I7204" s="272" t="s">
        <v>301</v>
      </c>
      <c r="J7204" s="272" t="s">
        <v>7644</v>
      </c>
      <c r="K7204" s="273">
        <v>28.96</v>
      </c>
      <c r="L7204" s="272" t="s">
        <v>14590</v>
      </c>
    </row>
    <row r="7205" spans="1:12">
      <c r="A7205" s="272" t="s">
        <v>10579</v>
      </c>
      <c r="B7205" s="272" t="s">
        <v>13962</v>
      </c>
      <c r="C7205" s="272" t="s">
        <v>14241</v>
      </c>
      <c r="D7205" s="272" t="s">
        <v>14242</v>
      </c>
      <c r="E7205" s="273" t="s">
        <v>7087</v>
      </c>
      <c r="F7205" s="272" t="s">
        <v>7087</v>
      </c>
      <c r="G7205" s="272">
        <v>88269</v>
      </c>
      <c r="H7205" s="272" t="s">
        <v>14612</v>
      </c>
      <c r="I7205" s="272" t="s">
        <v>301</v>
      </c>
      <c r="J7205" s="272" t="s">
        <v>7147</v>
      </c>
      <c r="K7205" s="273">
        <v>20.32</v>
      </c>
      <c r="L7205" s="272" t="s">
        <v>14590</v>
      </c>
    </row>
    <row r="7206" spans="1:12">
      <c r="A7206" s="272" t="s">
        <v>10579</v>
      </c>
      <c r="B7206" s="272" t="s">
        <v>13962</v>
      </c>
      <c r="C7206" s="272" t="s">
        <v>14241</v>
      </c>
      <c r="D7206" s="272" t="s">
        <v>14242</v>
      </c>
      <c r="E7206" s="273" t="s">
        <v>7087</v>
      </c>
      <c r="F7206" s="272" t="s">
        <v>7087</v>
      </c>
      <c r="G7206" s="272">
        <v>88270</v>
      </c>
      <c r="H7206" s="272" t="s">
        <v>14613</v>
      </c>
      <c r="I7206" s="272" t="s">
        <v>301</v>
      </c>
      <c r="J7206" s="272" t="s">
        <v>7147</v>
      </c>
      <c r="K7206" s="273">
        <v>25.24</v>
      </c>
      <c r="L7206" s="272" t="s">
        <v>14590</v>
      </c>
    </row>
    <row r="7207" spans="1:12">
      <c r="A7207" s="272" t="s">
        <v>10579</v>
      </c>
      <c r="B7207" s="272" t="s">
        <v>13962</v>
      </c>
      <c r="C7207" s="272" t="s">
        <v>14241</v>
      </c>
      <c r="D7207" s="272" t="s">
        <v>14242</v>
      </c>
      <c r="E7207" s="273" t="s">
        <v>7087</v>
      </c>
      <c r="F7207" s="272" t="s">
        <v>7087</v>
      </c>
      <c r="G7207" s="272">
        <v>88272</v>
      </c>
      <c r="H7207" s="272" t="s">
        <v>14614</v>
      </c>
      <c r="I7207" s="272" t="s">
        <v>301</v>
      </c>
      <c r="J7207" s="272" t="s">
        <v>7147</v>
      </c>
      <c r="K7207" s="273">
        <v>27.79</v>
      </c>
      <c r="L7207" s="272" t="s">
        <v>14590</v>
      </c>
    </row>
    <row r="7208" spans="1:12">
      <c r="A7208" s="272" t="s">
        <v>10579</v>
      </c>
      <c r="B7208" s="272" t="s">
        <v>13962</v>
      </c>
      <c r="C7208" s="272" t="s">
        <v>14241</v>
      </c>
      <c r="D7208" s="272" t="s">
        <v>14242</v>
      </c>
      <c r="E7208" s="273" t="s">
        <v>7087</v>
      </c>
      <c r="F7208" s="272" t="s">
        <v>7087</v>
      </c>
      <c r="G7208" s="272">
        <v>88273</v>
      </c>
      <c r="H7208" s="272" t="s">
        <v>14615</v>
      </c>
      <c r="I7208" s="272" t="s">
        <v>301</v>
      </c>
      <c r="J7208" s="272" t="s">
        <v>7147</v>
      </c>
      <c r="K7208" s="273">
        <v>24.01</v>
      </c>
      <c r="L7208" s="272" t="s">
        <v>14590</v>
      </c>
    </row>
    <row r="7209" spans="1:12">
      <c r="A7209" s="272" t="s">
        <v>10579</v>
      </c>
      <c r="B7209" s="272" t="s">
        <v>13962</v>
      </c>
      <c r="C7209" s="272" t="s">
        <v>14241</v>
      </c>
      <c r="D7209" s="272" t="s">
        <v>14242</v>
      </c>
      <c r="E7209" s="273" t="s">
        <v>7087</v>
      </c>
      <c r="F7209" s="272" t="s">
        <v>7087</v>
      </c>
      <c r="G7209" s="272">
        <v>88274</v>
      </c>
      <c r="H7209" s="272" t="s">
        <v>14616</v>
      </c>
      <c r="I7209" s="272" t="s">
        <v>301</v>
      </c>
      <c r="J7209" s="272" t="s">
        <v>7147</v>
      </c>
      <c r="K7209" s="273">
        <v>24.7</v>
      </c>
      <c r="L7209" s="272" t="s">
        <v>14590</v>
      </c>
    </row>
    <row r="7210" spans="1:12">
      <c r="A7210" s="272" t="s">
        <v>10579</v>
      </c>
      <c r="B7210" s="272" t="s">
        <v>13962</v>
      </c>
      <c r="C7210" s="272" t="s">
        <v>14241</v>
      </c>
      <c r="D7210" s="272" t="s">
        <v>14242</v>
      </c>
      <c r="E7210" s="273" t="s">
        <v>7087</v>
      </c>
      <c r="F7210" s="272" t="s">
        <v>7087</v>
      </c>
      <c r="G7210" s="272">
        <v>88275</v>
      </c>
      <c r="H7210" s="272" t="s">
        <v>14617</v>
      </c>
      <c r="I7210" s="272" t="s">
        <v>301</v>
      </c>
      <c r="J7210" s="272" t="s">
        <v>7147</v>
      </c>
      <c r="K7210" s="273">
        <v>26.4</v>
      </c>
      <c r="L7210" s="272" t="s">
        <v>14590</v>
      </c>
    </row>
    <row r="7211" spans="1:12">
      <c r="A7211" s="272" t="s">
        <v>10579</v>
      </c>
      <c r="B7211" s="272" t="s">
        <v>13962</v>
      </c>
      <c r="C7211" s="272" t="s">
        <v>14241</v>
      </c>
      <c r="D7211" s="272" t="s">
        <v>14242</v>
      </c>
      <c r="E7211" s="273" t="s">
        <v>7087</v>
      </c>
      <c r="F7211" s="272" t="s">
        <v>7087</v>
      </c>
      <c r="G7211" s="272">
        <v>88277</v>
      </c>
      <c r="H7211" s="272" t="s">
        <v>14618</v>
      </c>
      <c r="I7211" s="272" t="s">
        <v>301</v>
      </c>
      <c r="J7211" s="272" t="s">
        <v>7147</v>
      </c>
      <c r="K7211" s="273">
        <v>24.1</v>
      </c>
      <c r="L7211" s="272" t="s">
        <v>14590</v>
      </c>
    </row>
    <row r="7212" spans="1:12">
      <c r="A7212" s="272" t="s">
        <v>10579</v>
      </c>
      <c r="B7212" s="272" t="s">
        <v>13962</v>
      </c>
      <c r="C7212" s="272" t="s">
        <v>14241</v>
      </c>
      <c r="D7212" s="272" t="s">
        <v>14242</v>
      </c>
      <c r="E7212" s="273" t="s">
        <v>7087</v>
      </c>
      <c r="F7212" s="272" t="s">
        <v>7087</v>
      </c>
      <c r="G7212" s="272">
        <v>88278</v>
      </c>
      <c r="H7212" s="272" t="s">
        <v>459</v>
      </c>
      <c r="I7212" s="272" t="s">
        <v>301</v>
      </c>
      <c r="J7212" s="272" t="s">
        <v>7147</v>
      </c>
      <c r="K7212" s="273">
        <v>19.98</v>
      </c>
      <c r="L7212" s="272" t="s">
        <v>14590</v>
      </c>
    </row>
    <row r="7213" spans="1:12">
      <c r="A7213" s="272" t="s">
        <v>10579</v>
      </c>
      <c r="B7213" s="272" t="s">
        <v>13962</v>
      </c>
      <c r="C7213" s="272" t="s">
        <v>14241</v>
      </c>
      <c r="D7213" s="272" t="s">
        <v>14242</v>
      </c>
      <c r="E7213" s="273" t="s">
        <v>7087</v>
      </c>
      <c r="F7213" s="272" t="s">
        <v>7087</v>
      </c>
      <c r="G7213" s="272">
        <v>88279</v>
      </c>
      <c r="H7213" s="272" t="s">
        <v>14619</v>
      </c>
      <c r="I7213" s="272" t="s">
        <v>301</v>
      </c>
      <c r="J7213" s="272" t="s">
        <v>7147</v>
      </c>
      <c r="K7213" s="273">
        <v>22.4</v>
      </c>
      <c r="L7213" s="272" t="s">
        <v>14590</v>
      </c>
    </row>
    <row r="7214" spans="1:12">
      <c r="A7214" s="272" t="s">
        <v>10579</v>
      </c>
      <c r="B7214" s="272" t="s">
        <v>13962</v>
      </c>
      <c r="C7214" s="272" t="s">
        <v>14241</v>
      </c>
      <c r="D7214" s="272" t="s">
        <v>14242</v>
      </c>
      <c r="E7214" s="273" t="s">
        <v>7087</v>
      </c>
      <c r="F7214" s="272" t="s">
        <v>7087</v>
      </c>
      <c r="G7214" s="272">
        <v>88281</v>
      </c>
      <c r="H7214" s="272" t="s">
        <v>14620</v>
      </c>
      <c r="I7214" s="272" t="s">
        <v>301</v>
      </c>
      <c r="J7214" s="272" t="s">
        <v>7147</v>
      </c>
      <c r="K7214" s="273">
        <v>24.03</v>
      </c>
      <c r="L7214" s="272" t="s">
        <v>14590</v>
      </c>
    </row>
    <row r="7215" spans="1:12">
      <c r="A7215" s="272" t="s">
        <v>10579</v>
      </c>
      <c r="B7215" s="272" t="s">
        <v>13962</v>
      </c>
      <c r="C7215" s="272" t="s">
        <v>14241</v>
      </c>
      <c r="D7215" s="272" t="s">
        <v>14242</v>
      </c>
      <c r="E7215" s="273" t="s">
        <v>7087</v>
      </c>
      <c r="F7215" s="272" t="s">
        <v>7087</v>
      </c>
      <c r="G7215" s="272">
        <v>88282</v>
      </c>
      <c r="H7215" s="272" t="s">
        <v>14621</v>
      </c>
      <c r="I7215" s="272" t="s">
        <v>301</v>
      </c>
      <c r="J7215" s="272" t="s">
        <v>7644</v>
      </c>
      <c r="K7215" s="273">
        <v>23.31</v>
      </c>
      <c r="L7215" s="272" t="s">
        <v>14590</v>
      </c>
    </row>
    <row r="7216" spans="1:12">
      <c r="A7216" s="272" t="s">
        <v>10579</v>
      </c>
      <c r="B7216" s="272" t="s">
        <v>13962</v>
      </c>
      <c r="C7216" s="272" t="s">
        <v>14241</v>
      </c>
      <c r="D7216" s="272" t="s">
        <v>14242</v>
      </c>
      <c r="E7216" s="273" t="s">
        <v>7087</v>
      </c>
      <c r="F7216" s="272" t="s">
        <v>7087</v>
      </c>
      <c r="G7216" s="272">
        <v>88283</v>
      </c>
      <c r="H7216" s="272" t="s">
        <v>14622</v>
      </c>
      <c r="I7216" s="272" t="s">
        <v>301</v>
      </c>
      <c r="J7216" s="272" t="s">
        <v>7147</v>
      </c>
      <c r="K7216" s="273">
        <v>27.75</v>
      </c>
      <c r="L7216" s="272" t="s">
        <v>14590</v>
      </c>
    </row>
    <row r="7217" spans="1:12">
      <c r="A7217" s="272" t="s">
        <v>10579</v>
      </c>
      <c r="B7217" s="272" t="s">
        <v>13962</v>
      </c>
      <c r="C7217" s="272" t="s">
        <v>14241</v>
      </c>
      <c r="D7217" s="272" t="s">
        <v>14242</v>
      </c>
      <c r="E7217" s="273" t="s">
        <v>7087</v>
      </c>
      <c r="F7217" s="272" t="s">
        <v>7087</v>
      </c>
      <c r="G7217" s="272">
        <v>88284</v>
      </c>
      <c r="H7217" s="272" t="s">
        <v>14623</v>
      </c>
      <c r="I7217" s="272" t="s">
        <v>301</v>
      </c>
      <c r="J7217" s="272" t="s">
        <v>7147</v>
      </c>
      <c r="K7217" s="273">
        <v>22.47</v>
      </c>
      <c r="L7217" s="272" t="s">
        <v>14590</v>
      </c>
    </row>
    <row r="7218" spans="1:12">
      <c r="A7218" s="272" t="s">
        <v>10579</v>
      </c>
      <c r="B7218" s="272" t="s">
        <v>13962</v>
      </c>
      <c r="C7218" s="272" t="s">
        <v>14241</v>
      </c>
      <c r="D7218" s="272" t="s">
        <v>14242</v>
      </c>
      <c r="E7218" s="273" t="s">
        <v>7087</v>
      </c>
      <c r="F7218" s="272" t="s">
        <v>7087</v>
      </c>
      <c r="G7218" s="272">
        <v>88286</v>
      </c>
      <c r="H7218" s="272" t="s">
        <v>14624</v>
      </c>
      <c r="I7218" s="272" t="s">
        <v>301</v>
      </c>
      <c r="J7218" s="272" t="s">
        <v>7147</v>
      </c>
      <c r="K7218" s="273">
        <v>25.78</v>
      </c>
      <c r="L7218" s="272" t="s">
        <v>14590</v>
      </c>
    </row>
    <row r="7219" spans="1:12">
      <c r="A7219" s="272" t="s">
        <v>10579</v>
      </c>
      <c r="B7219" s="272" t="s">
        <v>13962</v>
      </c>
      <c r="C7219" s="272" t="s">
        <v>14241</v>
      </c>
      <c r="D7219" s="272" t="s">
        <v>14242</v>
      </c>
      <c r="E7219" s="273" t="s">
        <v>7087</v>
      </c>
      <c r="F7219" s="272" t="s">
        <v>7087</v>
      </c>
      <c r="G7219" s="272">
        <v>88288</v>
      </c>
      <c r="H7219" s="272" t="s">
        <v>476</v>
      </c>
      <c r="I7219" s="272" t="s">
        <v>301</v>
      </c>
      <c r="J7219" s="272" t="s">
        <v>7147</v>
      </c>
      <c r="K7219" s="273">
        <v>17.100000000000001</v>
      </c>
      <c r="L7219" s="272" t="s">
        <v>14590</v>
      </c>
    </row>
    <row r="7220" spans="1:12">
      <c r="A7220" s="272" t="s">
        <v>10579</v>
      </c>
      <c r="B7220" s="272" t="s">
        <v>13962</v>
      </c>
      <c r="C7220" s="272" t="s">
        <v>14241</v>
      </c>
      <c r="D7220" s="272" t="s">
        <v>14242</v>
      </c>
      <c r="E7220" s="273" t="s">
        <v>7087</v>
      </c>
      <c r="F7220" s="272" t="s">
        <v>7087</v>
      </c>
      <c r="G7220" s="272">
        <v>88291</v>
      </c>
      <c r="H7220" s="272" t="s">
        <v>14625</v>
      </c>
      <c r="I7220" s="272" t="s">
        <v>301</v>
      </c>
      <c r="J7220" s="272" t="s">
        <v>7147</v>
      </c>
      <c r="K7220" s="273">
        <v>21.53</v>
      </c>
      <c r="L7220" s="272" t="s">
        <v>14590</v>
      </c>
    </row>
    <row r="7221" spans="1:12">
      <c r="A7221" s="272" t="s">
        <v>10579</v>
      </c>
      <c r="B7221" s="272" t="s">
        <v>13962</v>
      </c>
      <c r="C7221" s="272" t="s">
        <v>14241</v>
      </c>
      <c r="D7221" s="272" t="s">
        <v>14242</v>
      </c>
      <c r="E7221" s="273" t="s">
        <v>7087</v>
      </c>
      <c r="F7221" s="272" t="s">
        <v>7087</v>
      </c>
      <c r="G7221" s="272">
        <v>88292</v>
      </c>
      <c r="H7221" s="272" t="s">
        <v>14626</v>
      </c>
      <c r="I7221" s="272" t="s">
        <v>301</v>
      </c>
      <c r="J7221" s="272" t="s">
        <v>7147</v>
      </c>
      <c r="K7221" s="273">
        <v>17.61</v>
      </c>
      <c r="L7221" s="272" t="s">
        <v>14590</v>
      </c>
    </row>
    <row r="7222" spans="1:12">
      <c r="A7222" s="272" t="s">
        <v>10579</v>
      </c>
      <c r="B7222" s="272" t="s">
        <v>13962</v>
      </c>
      <c r="C7222" s="272" t="s">
        <v>14241</v>
      </c>
      <c r="D7222" s="272" t="s">
        <v>14242</v>
      </c>
      <c r="E7222" s="273" t="s">
        <v>7087</v>
      </c>
      <c r="F7222" s="272" t="s">
        <v>7087</v>
      </c>
      <c r="G7222" s="272">
        <v>88293</v>
      </c>
      <c r="H7222" s="272" t="s">
        <v>14627</v>
      </c>
      <c r="I7222" s="272" t="s">
        <v>301</v>
      </c>
      <c r="J7222" s="272" t="s">
        <v>7147</v>
      </c>
      <c r="K7222" s="273">
        <v>21.53</v>
      </c>
      <c r="L7222" s="272" t="s">
        <v>14590</v>
      </c>
    </row>
    <row r="7223" spans="1:12">
      <c r="A7223" s="272" t="s">
        <v>10579</v>
      </c>
      <c r="B7223" s="272" t="s">
        <v>13962</v>
      </c>
      <c r="C7223" s="272" t="s">
        <v>14241</v>
      </c>
      <c r="D7223" s="272" t="s">
        <v>14242</v>
      </c>
      <c r="E7223" s="273" t="s">
        <v>7087</v>
      </c>
      <c r="F7223" s="272" t="s">
        <v>7087</v>
      </c>
      <c r="G7223" s="272">
        <v>88294</v>
      </c>
      <c r="H7223" s="272" t="s">
        <v>14628</v>
      </c>
      <c r="I7223" s="272" t="s">
        <v>301</v>
      </c>
      <c r="J7223" s="272" t="s">
        <v>7644</v>
      </c>
      <c r="K7223" s="273">
        <v>23.45</v>
      </c>
      <c r="L7223" s="272" t="s">
        <v>14590</v>
      </c>
    </row>
    <row r="7224" spans="1:12">
      <c r="A7224" s="272" t="s">
        <v>10579</v>
      </c>
      <c r="B7224" s="272" t="s">
        <v>13962</v>
      </c>
      <c r="C7224" s="272" t="s">
        <v>14241</v>
      </c>
      <c r="D7224" s="272" t="s">
        <v>14242</v>
      </c>
      <c r="E7224" s="273" t="s">
        <v>7087</v>
      </c>
      <c r="F7224" s="272" t="s">
        <v>7087</v>
      </c>
      <c r="G7224" s="272">
        <v>88295</v>
      </c>
      <c r="H7224" s="272" t="s">
        <v>14629</v>
      </c>
      <c r="I7224" s="272" t="s">
        <v>301</v>
      </c>
      <c r="J7224" s="272" t="s">
        <v>7147</v>
      </c>
      <c r="K7224" s="273">
        <v>19.05</v>
      </c>
      <c r="L7224" s="272" t="s">
        <v>14590</v>
      </c>
    </row>
    <row r="7225" spans="1:12">
      <c r="A7225" s="272" t="s">
        <v>10579</v>
      </c>
      <c r="B7225" s="272" t="s">
        <v>13962</v>
      </c>
      <c r="C7225" s="272" t="s">
        <v>14241</v>
      </c>
      <c r="D7225" s="272" t="s">
        <v>14242</v>
      </c>
      <c r="E7225" s="273" t="s">
        <v>7087</v>
      </c>
      <c r="F7225" s="272" t="s">
        <v>7087</v>
      </c>
      <c r="G7225" s="272">
        <v>88296</v>
      </c>
      <c r="H7225" s="272" t="s">
        <v>14630</v>
      </c>
      <c r="I7225" s="272" t="s">
        <v>301</v>
      </c>
      <c r="J7225" s="272" t="s">
        <v>7147</v>
      </c>
      <c r="K7225" s="273">
        <v>21.26</v>
      </c>
      <c r="L7225" s="272" t="s">
        <v>14590</v>
      </c>
    </row>
    <row r="7226" spans="1:12">
      <c r="A7226" s="272" t="s">
        <v>10579</v>
      </c>
      <c r="B7226" s="272" t="s">
        <v>13962</v>
      </c>
      <c r="C7226" s="272" t="s">
        <v>14241</v>
      </c>
      <c r="D7226" s="272" t="s">
        <v>14242</v>
      </c>
      <c r="E7226" s="273" t="s">
        <v>7087</v>
      </c>
      <c r="F7226" s="272" t="s">
        <v>7087</v>
      </c>
      <c r="G7226" s="272">
        <v>88297</v>
      </c>
      <c r="H7226" s="272" t="s">
        <v>14631</v>
      </c>
      <c r="I7226" s="272" t="s">
        <v>301</v>
      </c>
      <c r="J7226" s="272" t="s">
        <v>7147</v>
      </c>
      <c r="K7226" s="273">
        <v>21.61</v>
      </c>
      <c r="L7226" s="272" t="s">
        <v>14590</v>
      </c>
    </row>
    <row r="7227" spans="1:12">
      <c r="A7227" s="272" t="s">
        <v>10579</v>
      </c>
      <c r="B7227" s="272" t="s">
        <v>13962</v>
      </c>
      <c r="C7227" s="272" t="s">
        <v>14241</v>
      </c>
      <c r="D7227" s="272" t="s">
        <v>14242</v>
      </c>
      <c r="E7227" s="273" t="s">
        <v>7087</v>
      </c>
      <c r="F7227" s="272" t="s">
        <v>7087</v>
      </c>
      <c r="G7227" s="272">
        <v>88298</v>
      </c>
      <c r="H7227" s="272" t="s">
        <v>14632</v>
      </c>
      <c r="I7227" s="272" t="s">
        <v>301</v>
      </c>
      <c r="J7227" s="272" t="s">
        <v>7147</v>
      </c>
      <c r="K7227" s="273">
        <v>18.739999999999998</v>
      </c>
      <c r="L7227" s="272" t="s">
        <v>14590</v>
      </c>
    </row>
    <row r="7228" spans="1:12">
      <c r="A7228" s="272" t="s">
        <v>10579</v>
      </c>
      <c r="B7228" s="272" t="s">
        <v>13962</v>
      </c>
      <c r="C7228" s="272" t="s">
        <v>14241</v>
      </c>
      <c r="D7228" s="272" t="s">
        <v>14242</v>
      </c>
      <c r="E7228" s="273" t="s">
        <v>7087</v>
      </c>
      <c r="F7228" s="272" t="s">
        <v>7087</v>
      </c>
      <c r="G7228" s="272">
        <v>88299</v>
      </c>
      <c r="H7228" s="272" t="s">
        <v>14633</v>
      </c>
      <c r="I7228" s="272" t="s">
        <v>301</v>
      </c>
      <c r="J7228" s="272" t="s">
        <v>7147</v>
      </c>
      <c r="K7228" s="273">
        <v>34.450000000000003</v>
      </c>
      <c r="L7228" s="272" t="s">
        <v>14590</v>
      </c>
    </row>
    <row r="7229" spans="1:12">
      <c r="A7229" s="272" t="s">
        <v>10579</v>
      </c>
      <c r="B7229" s="272" t="s">
        <v>13962</v>
      </c>
      <c r="C7229" s="272" t="s">
        <v>14241</v>
      </c>
      <c r="D7229" s="272" t="s">
        <v>14242</v>
      </c>
      <c r="E7229" s="273" t="s">
        <v>7087</v>
      </c>
      <c r="F7229" s="272" t="s">
        <v>7087</v>
      </c>
      <c r="G7229" s="272">
        <v>88300</v>
      </c>
      <c r="H7229" s="272" t="s">
        <v>14634</v>
      </c>
      <c r="I7229" s="272" t="s">
        <v>301</v>
      </c>
      <c r="J7229" s="272" t="s">
        <v>7147</v>
      </c>
      <c r="K7229" s="273">
        <v>34.450000000000003</v>
      </c>
      <c r="L7229" s="272" t="s">
        <v>14590</v>
      </c>
    </row>
    <row r="7230" spans="1:12">
      <c r="A7230" s="272" t="s">
        <v>10579</v>
      </c>
      <c r="B7230" s="272" t="s">
        <v>13962</v>
      </c>
      <c r="C7230" s="272" t="s">
        <v>14241</v>
      </c>
      <c r="D7230" s="272" t="s">
        <v>14242</v>
      </c>
      <c r="E7230" s="273" t="s">
        <v>7087</v>
      </c>
      <c r="F7230" s="272" t="s">
        <v>7087</v>
      </c>
      <c r="G7230" s="272">
        <v>88301</v>
      </c>
      <c r="H7230" s="272" t="s">
        <v>14635</v>
      </c>
      <c r="I7230" s="272" t="s">
        <v>301</v>
      </c>
      <c r="J7230" s="272" t="s">
        <v>7147</v>
      </c>
      <c r="K7230" s="273">
        <v>21.53</v>
      </c>
      <c r="L7230" s="272" t="s">
        <v>14590</v>
      </c>
    </row>
    <row r="7231" spans="1:12">
      <c r="A7231" s="272" t="s">
        <v>10579</v>
      </c>
      <c r="B7231" s="272" t="s">
        <v>13962</v>
      </c>
      <c r="C7231" s="272" t="s">
        <v>14241</v>
      </c>
      <c r="D7231" s="272" t="s">
        <v>14242</v>
      </c>
      <c r="E7231" s="273" t="s">
        <v>7087</v>
      </c>
      <c r="F7231" s="272" t="s">
        <v>7087</v>
      </c>
      <c r="G7231" s="272">
        <v>88302</v>
      </c>
      <c r="H7231" s="272" t="s">
        <v>14636</v>
      </c>
      <c r="I7231" s="272" t="s">
        <v>301</v>
      </c>
      <c r="J7231" s="272" t="s">
        <v>7147</v>
      </c>
      <c r="K7231" s="273">
        <v>21.53</v>
      </c>
      <c r="L7231" s="272" t="s">
        <v>14590</v>
      </c>
    </row>
    <row r="7232" spans="1:12">
      <c r="A7232" s="272" t="s">
        <v>10579</v>
      </c>
      <c r="B7232" s="272" t="s">
        <v>13962</v>
      </c>
      <c r="C7232" s="272" t="s">
        <v>14241</v>
      </c>
      <c r="D7232" s="272" t="s">
        <v>14242</v>
      </c>
      <c r="E7232" s="273" t="s">
        <v>7087</v>
      </c>
      <c r="F7232" s="272" t="s">
        <v>7087</v>
      </c>
      <c r="G7232" s="272">
        <v>88303</v>
      </c>
      <c r="H7232" s="272" t="s">
        <v>14637</v>
      </c>
      <c r="I7232" s="272" t="s">
        <v>301</v>
      </c>
      <c r="J7232" s="272" t="s">
        <v>7147</v>
      </c>
      <c r="K7232" s="273">
        <v>22.53</v>
      </c>
      <c r="L7232" s="272" t="s">
        <v>14590</v>
      </c>
    </row>
    <row r="7233" spans="1:12">
      <c r="A7233" s="272" t="s">
        <v>10579</v>
      </c>
      <c r="B7233" s="272" t="s">
        <v>13962</v>
      </c>
      <c r="C7233" s="272" t="s">
        <v>14241</v>
      </c>
      <c r="D7233" s="272" t="s">
        <v>14242</v>
      </c>
      <c r="E7233" s="273" t="s">
        <v>7087</v>
      </c>
      <c r="F7233" s="272" t="s">
        <v>7087</v>
      </c>
      <c r="G7233" s="272">
        <v>88304</v>
      </c>
      <c r="H7233" s="272" t="s">
        <v>14638</v>
      </c>
      <c r="I7233" s="272" t="s">
        <v>301</v>
      </c>
      <c r="J7233" s="272" t="s">
        <v>7147</v>
      </c>
      <c r="K7233" s="273">
        <v>34.450000000000003</v>
      </c>
      <c r="L7233" s="272" t="s">
        <v>14590</v>
      </c>
    </row>
    <row r="7234" spans="1:12">
      <c r="A7234" s="272" t="s">
        <v>10579</v>
      </c>
      <c r="B7234" s="272" t="s">
        <v>13962</v>
      </c>
      <c r="C7234" s="272" t="s">
        <v>14241</v>
      </c>
      <c r="D7234" s="272" t="s">
        <v>14242</v>
      </c>
      <c r="E7234" s="273" t="s">
        <v>7087</v>
      </c>
      <c r="F7234" s="272" t="s">
        <v>7087</v>
      </c>
      <c r="G7234" s="272">
        <v>88306</v>
      </c>
      <c r="H7234" s="272" t="s">
        <v>14639</v>
      </c>
      <c r="I7234" s="272" t="s">
        <v>301</v>
      </c>
      <c r="J7234" s="272" t="s">
        <v>7147</v>
      </c>
      <c r="K7234" s="273">
        <v>20.55</v>
      </c>
      <c r="L7234" s="272" t="s">
        <v>14590</v>
      </c>
    </row>
    <row r="7235" spans="1:12">
      <c r="A7235" s="272" t="s">
        <v>10579</v>
      </c>
      <c r="B7235" s="272" t="s">
        <v>13962</v>
      </c>
      <c r="C7235" s="272" t="s">
        <v>14241</v>
      </c>
      <c r="D7235" s="272" t="s">
        <v>14242</v>
      </c>
      <c r="E7235" s="273" t="s">
        <v>7087</v>
      </c>
      <c r="F7235" s="272" t="s">
        <v>7087</v>
      </c>
      <c r="G7235" s="272">
        <v>88307</v>
      </c>
      <c r="H7235" s="272" t="s">
        <v>14640</v>
      </c>
      <c r="I7235" s="272" t="s">
        <v>301</v>
      </c>
      <c r="J7235" s="272" t="s">
        <v>7147</v>
      </c>
      <c r="K7235" s="273">
        <v>20.9</v>
      </c>
      <c r="L7235" s="272" t="s">
        <v>14590</v>
      </c>
    </row>
    <row r="7236" spans="1:12">
      <c r="A7236" s="272" t="s">
        <v>10579</v>
      </c>
      <c r="B7236" s="272" t="s">
        <v>13962</v>
      </c>
      <c r="C7236" s="272" t="s">
        <v>14241</v>
      </c>
      <c r="D7236" s="272" t="s">
        <v>14242</v>
      </c>
      <c r="E7236" s="273" t="s">
        <v>7087</v>
      </c>
      <c r="F7236" s="272" t="s">
        <v>7087</v>
      </c>
      <c r="G7236" s="272">
        <v>88308</v>
      </c>
      <c r="H7236" s="272" t="s">
        <v>14641</v>
      </c>
      <c r="I7236" s="272" t="s">
        <v>301</v>
      </c>
      <c r="J7236" s="272" t="s">
        <v>7147</v>
      </c>
      <c r="K7236" s="273">
        <v>24.7</v>
      </c>
      <c r="L7236" s="272" t="s">
        <v>14590</v>
      </c>
    </row>
    <row r="7237" spans="1:12">
      <c r="A7237" s="272" t="s">
        <v>10579</v>
      </c>
      <c r="B7237" s="272" t="s">
        <v>13962</v>
      </c>
      <c r="C7237" s="272" t="s">
        <v>14241</v>
      </c>
      <c r="D7237" s="272" t="s">
        <v>14242</v>
      </c>
      <c r="E7237" s="273" t="s">
        <v>7087</v>
      </c>
      <c r="F7237" s="272" t="s">
        <v>7087</v>
      </c>
      <c r="G7237" s="272">
        <v>88309</v>
      </c>
      <c r="H7237" s="272" t="s">
        <v>414</v>
      </c>
      <c r="I7237" s="272" t="s">
        <v>301</v>
      </c>
      <c r="J7237" s="272" t="s">
        <v>7644</v>
      </c>
      <c r="K7237" s="273">
        <v>24.84</v>
      </c>
      <c r="L7237" s="272" t="s">
        <v>14590</v>
      </c>
    </row>
    <row r="7238" spans="1:12">
      <c r="A7238" s="272" t="s">
        <v>10579</v>
      </c>
      <c r="B7238" s="272" t="s">
        <v>13962</v>
      </c>
      <c r="C7238" s="272" t="s">
        <v>14241</v>
      </c>
      <c r="D7238" s="272" t="s">
        <v>14242</v>
      </c>
      <c r="E7238" s="273" t="s">
        <v>7087</v>
      </c>
      <c r="F7238" s="272" t="s">
        <v>7087</v>
      </c>
      <c r="G7238" s="272">
        <v>88310</v>
      </c>
      <c r="H7238" s="272" t="s">
        <v>14642</v>
      </c>
      <c r="I7238" s="272" t="s">
        <v>301</v>
      </c>
      <c r="J7238" s="272" t="s">
        <v>7644</v>
      </c>
      <c r="K7238" s="273">
        <v>26.34</v>
      </c>
      <c r="L7238" s="272" t="s">
        <v>14590</v>
      </c>
    </row>
    <row r="7239" spans="1:12">
      <c r="A7239" s="272" t="s">
        <v>10579</v>
      </c>
      <c r="B7239" s="272" t="s">
        <v>13962</v>
      </c>
      <c r="C7239" s="272" t="s">
        <v>14241</v>
      </c>
      <c r="D7239" s="272" t="s">
        <v>14242</v>
      </c>
      <c r="E7239" s="273" t="s">
        <v>7087</v>
      </c>
      <c r="F7239" s="272" t="s">
        <v>7087</v>
      </c>
      <c r="G7239" s="272">
        <v>88311</v>
      </c>
      <c r="H7239" s="272" t="s">
        <v>14643</v>
      </c>
      <c r="I7239" s="272" t="s">
        <v>301</v>
      </c>
      <c r="J7239" s="272" t="s">
        <v>7147</v>
      </c>
      <c r="K7239" s="273">
        <v>25.79</v>
      </c>
      <c r="L7239" s="272" t="s">
        <v>14590</v>
      </c>
    </row>
    <row r="7240" spans="1:12">
      <c r="A7240" s="272" t="s">
        <v>10579</v>
      </c>
      <c r="B7240" s="272" t="s">
        <v>13962</v>
      </c>
      <c r="C7240" s="272" t="s">
        <v>14241</v>
      </c>
      <c r="D7240" s="272" t="s">
        <v>14242</v>
      </c>
      <c r="E7240" s="273" t="s">
        <v>7087</v>
      </c>
      <c r="F7240" s="272" t="s">
        <v>7087</v>
      </c>
      <c r="G7240" s="272">
        <v>88312</v>
      </c>
      <c r="H7240" s="272" t="s">
        <v>14644</v>
      </c>
      <c r="I7240" s="272" t="s">
        <v>301</v>
      </c>
      <c r="J7240" s="272" t="s">
        <v>7147</v>
      </c>
      <c r="K7240" s="273">
        <v>26.34</v>
      </c>
      <c r="L7240" s="272" t="s">
        <v>14590</v>
      </c>
    </row>
    <row r="7241" spans="1:12">
      <c r="A7241" s="272" t="s">
        <v>10579</v>
      </c>
      <c r="B7241" s="272" t="s">
        <v>13962</v>
      </c>
      <c r="C7241" s="272" t="s">
        <v>14241</v>
      </c>
      <c r="D7241" s="272" t="s">
        <v>14242</v>
      </c>
      <c r="E7241" s="273" t="s">
        <v>7087</v>
      </c>
      <c r="F7241" s="272" t="s">
        <v>7087</v>
      </c>
      <c r="G7241" s="272">
        <v>88313</v>
      </c>
      <c r="H7241" s="272" t="s">
        <v>14645</v>
      </c>
      <c r="I7241" s="272" t="s">
        <v>301</v>
      </c>
      <c r="J7241" s="272" t="s">
        <v>7147</v>
      </c>
      <c r="K7241" s="273">
        <v>15.53</v>
      </c>
      <c r="L7241" s="272" t="s">
        <v>14590</v>
      </c>
    </row>
    <row r="7242" spans="1:12">
      <c r="A7242" s="272" t="s">
        <v>10579</v>
      </c>
      <c r="B7242" s="272" t="s">
        <v>13962</v>
      </c>
      <c r="C7242" s="272" t="s">
        <v>14241</v>
      </c>
      <c r="D7242" s="272" t="s">
        <v>14242</v>
      </c>
      <c r="E7242" s="273" t="s">
        <v>7087</v>
      </c>
      <c r="F7242" s="272" t="s">
        <v>7087</v>
      </c>
      <c r="G7242" s="272">
        <v>88314</v>
      </c>
      <c r="H7242" s="272" t="s">
        <v>523</v>
      </c>
      <c r="I7242" s="272" t="s">
        <v>301</v>
      </c>
      <c r="J7242" s="272" t="s">
        <v>7147</v>
      </c>
      <c r="K7242" s="273">
        <v>23.31</v>
      </c>
      <c r="L7242" s="272" t="s">
        <v>14590</v>
      </c>
    </row>
    <row r="7243" spans="1:12">
      <c r="A7243" s="272" t="s">
        <v>10579</v>
      </c>
      <c r="B7243" s="272" t="s">
        <v>13962</v>
      </c>
      <c r="C7243" s="272" t="s">
        <v>14241</v>
      </c>
      <c r="D7243" s="272" t="s">
        <v>14242</v>
      </c>
      <c r="E7243" s="273" t="s">
        <v>7087</v>
      </c>
      <c r="F7243" s="272" t="s">
        <v>7087</v>
      </c>
      <c r="G7243" s="272">
        <v>88315</v>
      </c>
      <c r="H7243" s="272" t="s">
        <v>14646</v>
      </c>
      <c r="I7243" s="272" t="s">
        <v>301</v>
      </c>
      <c r="J7243" s="272" t="s">
        <v>7147</v>
      </c>
      <c r="K7243" s="273">
        <v>26.47</v>
      </c>
      <c r="L7243" s="272" t="s">
        <v>14590</v>
      </c>
    </row>
    <row r="7244" spans="1:12">
      <c r="A7244" s="272" t="s">
        <v>10579</v>
      </c>
      <c r="B7244" s="272" t="s">
        <v>13962</v>
      </c>
      <c r="C7244" s="272" t="s">
        <v>14241</v>
      </c>
      <c r="D7244" s="272" t="s">
        <v>14242</v>
      </c>
      <c r="E7244" s="273" t="s">
        <v>7087</v>
      </c>
      <c r="F7244" s="272" t="s">
        <v>7087</v>
      </c>
      <c r="G7244" s="272">
        <v>88316</v>
      </c>
      <c r="H7244" s="272" t="s">
        <v>314</v>
      </c>
      <c r="I7244" s="272" t="s">
        <v>301</v>
      </c>
      <c r="J7244" s="272" t="s">
        <v>7644</v>
      </c>
      <c r="K7244" s="273">
        <v>20.28</v>
      </c>
      <c r="L7244" s="272" t="s">
        <v>14590</v>
      </c>
    </row>
    <row r="7245" spans="1:12">
      <c r="A7245" s="272" t="s">
        <v>10579</v>
      </c>
      <c r="B7245" s="272" t="s">
        <v>13962</v>
      </c>
      <c r="C7245" s="272" t="s">
        <v>14241</v>
      </c>
      <c r="D7245" s="272" t="s">
        <v>14242</v>
      </c>
      <c r="E7245" s="273" t="s">
        <v>7087</v>
      </c>
      <c r="F7245" s="272" t="s">
        <v>7087</v>
      </c>
      <c r="G7245" s="272">
        <v>88317</v>
      </c>
      <c r="H7245" s="272" t="s">
        <v>460</v>
      </c>
      <c r="I7245" s="272" t="s">
        <v>301</v>
      </c>
      <c r="J7245" s="272" t="s">
        <v>7644</v>
      </c>
      <c r="K7245" s="273">
        <v>28.19</v>
      </c>
      <c r="L7245" s="272" t="s">
        <v>14590</v>
      </c>
    </row>
    <row r="7246" spans="1:12">
      <c r="A7246" s="272" t="s">
        <v>10579</v>
      </c>
      <c r="B7246" s="272" t="s">
        <v>13962</v>
      </c>
      <c r="C7246" s="272" t="s">
        <v>14241</v>
      </c>
      <c r="D7246" s="272" t="s">
        <v>14242</v>
      </c>
      <c r="E7246" s="273" t="s">
        <v>7087</v>
      </c>
      <c r="F7246" s="272" t="s">
        <v>7087</v>
      </c>
      <c r="G7246" s="272">
        <v>88318</v>
      </c>
      <c r="H7246" s="272" t="s">
        <v>14647</v>
      </c>
      <c r="I7246" s="272" t="s">
        <v>301</v>
      </c>
      <c r="J7246" s="272" t="s">
        <v>7147</v>
      </c>
      <c r="K7246" s="273">
        <v>31.85</v>
      </c>
      <c r="L7246" s="272" t="s">
        <v>14590</v>
      </c>
    </row>
    <row r="7247" spans="1:12">
      <c r="A7247" s="272" t="s">
        <v>10579</v>
      </c>
      <c r="B7247" s="272" t="s">
        <v>13962</v>
      </c>
      <c r="C7247" s="272" t="s">
        <v>14241</v>
      </c>
      <c r="D7247" s="272" t="s">
        <v>14242</v>
      </c>
      <c r="E7247" s="273" t="s">
        <v>7087</v>
      </c>
      <c r="F7247" s="272" t="s">
        <v>7087</v>
      </c>
      <c r="G7247" s="272">
        <v>88321</v>
      </c>
      <c r="H7247" s="272" t="s">
        <v>14648</v>
      </c>
      <c r="I7247" s="272" t="s">
        <v>301</v>
      </c>
      <c r="J7247" s="272" t="s">
        <v>7147</v>
      </c>
      <c r="K7247" s="273">
        <v>28.23</v>
      </c>
      <c r="L7247" s="272" t="s">
        <v>14590</v>
      </c>
    </row>
    <row r="7248" spans="1:12">
      <c r="A7248" s="272" t="s">
        <v>10579</v>
      </c>
      <c r="B7248" s="272" t="s">
        <v>13962</v>
      </c>
      <c r="C7248" s="272" t="s">
        <v>14241</v>
      </c>
      <c r="D7248" s="272" t="s">
        <v>14242</v>
      </c>
      <c r="E7248" s="273" t="s">
        <v>7087</v>
      </c>
      <c r="F7248" s="272" t="s">
        <v>7087</v>
      </c>
      <c r="G7248" s="272">
        <v>88322</v>
      </c>
      <c r="H7248" s="272" t="s">
        <v>14649</v>
      </c>
      <c r="I7248" s="272" t="s">
        <v>301</v>
      </c>
      <c r="J7248" s="272" t="s">
        <v>7147</v>
      </c>
      <c r="K7248" s="273">
        <v>34.75</v>
      </c>
      <c r="L7248" s="272" t="s">
        <v>14590</v>
      </c>
    </row>
    <row r="7249" spans="1:12">
      <c r="A7249" s="272" t="s">
        <v>10579</v>
      </c>
      <c r="B7249" s="272" t="s">
        <v>13962</v>
      </c>
      <c r="C7249" s="272" t="s">
        <v>14241</v>
      </c>
      <c r="D7249" s="272" t="s">
        <v>14242</v>
      </c>
      <c r="E7249" s="273" t="s">
        <v>7087</v>
      </c>
      <c r="F7249" s="272" t="s">
        <v>7087</v>
      </c>
      <c r="G7249" s="272">
        <v>88323</v>
      </c>
      <c r="H7249" s="272" t="s">
        <v>14650</v>
      </c>
      <c r="I7249" s="272" t="s">
        <v>301</v>
      </c>
      <c r="J7249" s="272" t="s">
        <v>7147</v>
      </c>
      <c r="K7249" s="273">
        <v>24.25</v>
      </c>
      <c r="L7249" s="272" t="s">
        <v>14590</v>
      </c>
    </row>
    <row r="7250" spans="1:12">
      <c r="A7250" s="272" t="s">
        <v>10579</v>
      </c>
      <c r="B7250" s="272" t="s">
        <v>13962</v>
      </c>
      <c r="C7250" s="272" t="s">
        <v>14241</v>
      </c>
      <c r="D7250" s="272" t="s">
        <v>14242</v>
      </c>
      <c r="E7250" s="273" t="s">
        <v>7087</v>
      </c>
      <c r="F7250" s="272" t="s">
        <v>7087</v>
      </c>
      <c r="G7250" s="272">
        <v>88324</v>
      </c>
      <c r="H7250" s="272" t="s">
        <v>14651</v>
      </c>
      <c r="I7250" s="272" t="s">
        <v>301</v>
      </c>
      <c r="J7250" s="272" t="s">
        <v>7147</v>
      </c>
      <c r="K7250" s="273">
        <v>21.61</v>
      </c>
      <c r="L7250" s="272" t="s">
        <v>14590</v>
      </c>
    </row>
    <row r="7251" spans="1:12">
      <c r="A7251" s="272" t="s">
        <v>10579</v>
      </c>
      <c r="B7251" s="272" t="s">
        <v>13962</v>
      </c>
      <c r="C7251" s="272" t="s">
        <v>14241</v>
      </c>
      <c r="D7251" s="272" t="s">
        <v>14242</v>
      </c>
      <c r="E7251" s="273" t="s">
        <v>7087</v>
      </c>
      <c r="F7251" s="272" t="s">
        <v>7087</v>
      </c>
      <c r="G7251" s="272">
        <v>88325</v>
      </c>
      <c r="H7251" s="272" t="s">
        <v>14652</v>
      </c>
      <c r="I7251" s="272" t="s">
        <v>301</v>
      </c>
      <c r="J7251" s="272" t="s">
        <v>7147</v>
      </c>
      <c r="K7251" s="273">
        <v>20.28</v>
      </c>
      <c r="L7251" s="272" t="s">
        <v>14590</v>
      </c>
    </row>
    <row r="7252" spans="1:12">
      <c r="A7252" s="272" t="s">
        <v>10579</v>
      </c>
      <c r="B7252" s="272" t="s">
        <v>13962</v>
      </c>
      <c r="C7252" s="272" t="s">
        <v>14241</v>
      </c>
      <c r="D7252" s="272" t="s">
        <v>14242</v>
      </c>
      <c r="E7252" s="273" t="s">
        <v>7087</v>
      </c>
      <c r="F7252" s="272" t="s">
        <v>7087</v>
      </c>
      <c r="G7252" s="272">
        <v>88377</v>
      </c>
      <c r="H7252" s="272" t="s">
        <v>14653</v>
      </c>
      <c r="I7252" s="272" t="s">
        <v>301</v>
      </c>
      <c r="J7252" s="272" t="s">
        <v>7147</v>
      </c>
      <c r="K7252" s="273">
        <v>17.100000000000001</v>
      </c>
      <c r="L7252" s="272" t="s">
        <v>14590</v>
      </c>
    </row>
    <row r="7253" spans="1:12">
      <c r="A7253" s="272" t="s">
        <v>10579</v>
      </c>
      <c r="B7253" s="272" t="s">
        <v>13962</v>
      </c>
      <c r="C7253" s="272" t="s">
        <v>14241</v>
      </c>
      <c r="D7253" s="272" t="s">
        <v>14242</v>
      </c>
      <c r="E7253" s="273" t="s">
        <v>7087</v>
      </c>
      <c r="F7253" s="272" t="s">
        <v>7087</v>
      </c>
      <c r="G7253" s="272">
        <v>88441</v>
      </c>
      <c r="H7253" s="272" t="s">
        <v>14654</v>
      </c>
      <c r="I7253" s="272" t="s">
        <v>301</v>
      </c>
      <c r="J7253" s="272" t="s">
        <v>7147</v>
      </c>
      <c r="K7253" s="273">
        <v>21.14</v>
      </c>
      <c r="L7253" s="272" t="s">
        <v>14590</v>
      </c>
    </row>
    <row r="7254" spans="1:12">
      <c r="A7254" s="272" t="s">
        <v>10579</v>
      </c>
      <c r="B7254" s="272" t="s">
        <v>13962</v>
      </c>
      <c r="C7254" s="272" t="s">
        <v>14241</v>
      </c>
      <c r="D7254" s="272" t="s">
        <v>14242</v>
      </c>
      <c r="E7254" s="273" t="s">
        <v>7087</v>
      </c>
      <c r="F7254" s="272" t="s">
        <v>7087</v>
      </c>
      <c r="G7254" s="272">
        <v>90766</v>
      </c>
      <c r="H7254" s="272" t="s">
        <v>279</v>
      </c>
      <c r="I7254" s="272" t="s">
        <v>301</v>
      </c>
      <c r="J7254" s="272" t="s">
        <v>7644</v>
      </c>
      <c r="K7254" s="273">
        <v>23.05</v>
      </c>
      <c r="L7254" s="272" t="s">
        <v>14590</v>
      </c>
    </row>
    <row r="7255" spans="1:12">
      <c r="A7255" s="272" t="s">
        <v>10579</v>
      </c>
      <c r="B7255" s="272" t="s">
        <v>13962</v>
      </c>
      <c r="C7255" s="272" t="s">
        <v>14241</v>
      </c>
      <c r="D7255" s="272" t="s">
        <v>14242</v>
      </c>
      <c r="E7255" s="273" t="s">
        <v>7087</v>
      </c>
      <c r="F7255" s="272" t="s">
        <v>7087</v>
      </c>
      <c r="G7255" s="272">
        <v>90767</v>
      </c>
      <c r="H7255" s="272" t="s">
        <v>14655</v>
      </c>
      <c r="I7255" s="272" t="s">
        <v>301</v>
      </c>
      <c r="J7255" s="272" t="s">
        <v>7147</v>
      </c>
      <c r="K7255" s="273">
        <v>23.96</v>
      </c>
      <c r="L7255" s="272" t="s">
        <v>14590</v>
      </c>
    </row>
    <row r="7256" spans="1:12">
      <c r="A7256" s="272" t="s">
        <v>10579</v>
      </c>
      <c r="B7256" s="272" t="s">
        <v>13962</v>
      </c>
      <c r="C7256" s="272" t="s">
        <v>14241</v>
      </c>
      <c r="D7256" s="272" t="s">
        <v>14242</v>
      </c>
      <c r="E7256" s="273" t="s">
        <v>7087</v>
      </c>
      <c r="F7256" s="272" t="s">
        <v>7087</v>
      </c>
      <c r="G7256" s="272">
        <v>90768</v>
      </c>
      <c r="H7256" s="272" t="s">
        <v>14656</v>
      </c>
      <c r="I7256" s="272" t="s">
        <v>301</v>
      </c>
      <c r="J7256" s="272" t="s">
        <v>7147</v>
      </c>
      <c r="K7256" s="273">
        <v>121.88</v>
      </c>
      <c r="L7256" s="272" t="s">
        <v>14590</v>
      </c>
    </row>
    <row r="7257" spans="1:12">
      <c r="A7257" s="272" t="s">
        <v>10579</v>
      </c>
      <c r="B7257" s="272" t="s">
        <v>13962</v>
      </c>
      <c r="C7257" s="272" t="s">
        <v>14241</v>
      </c>
      <c r="D7257" s="272" t="s">
        <v>14242</v>
      </c>
      <c r="E7257" s="273" t="s">
        <v>7087</v>
      </c>
      <c r="F7257" s="272" t="s">
        <v>7087</v>
      </c>
      <c r="G7257" s="272">
        <v>90769</v>
      </c>
      <c r="H7257" s="272" t="s">
        <v>14657</v>
      </c>
      <c r="I7257" s="272" t="s">
        <v>301</v>
      </c>
      <c r="J7257" s="272" t="s">
        <v>7147</v>
      </c>
      <c r="K7257" s="273">
        <v>128.99</v>
      </c>
      <c r="L7257" s="272" t="s">
        <v>14590</v>
      </c>
    </row>
    <row r="7258" spans="1:12">
      <c r="A7258" s="272" t="s">
        <v>10579</v>
      </c>
      <c r="B7258" s="272" t="s">
        <v>13962</v>
      </c>
      <c r="C7258" s="272" t="s">
        <v>14241</v>
      </c>
      <c r="D7258" s="272" t="s">
        <v>14242</v>
      </c>
      <c r="E7258" s="273" t="s">
        <v>7087</v>
      </c>
      <c r="F7258" s="272" t="s">
        <v>7087</v>
      </c>
      <c r="G7258" s="272">
        <v>90770</v>
      </c>
      <c r="H7258" s="272" t="s">
        <v>14658</v>
      </c>
      <c r="I7258" s="272" t="s">
        <v>301</v>
      </c>
      <c r="J7258" s="272" t="s">
        <v>7147</v>
      </c>
      <c r="K7258" s="273">
        <v>135.1</v>
      </c>
      <c r="L7258" s="272" t="s">
        <v>14590</v>
      </c>
    </row>
    <row r="7259" spans="1:12">
      <c r="A7259" s="272" t="s">
        <v>10579</v>
      </c>
      <c r="B7259" s="272" t="s">
        <v>13962</v>
      </c>
      <c r="C7259" s="272" t="s">
        <v>14241</v>
      </c>
      <c r="D7259" s="272" t="s">
        <v>14242</v>
      </c>
      <c r="E7259" s="273" t="s">
        <v>7087</v>
      </c>
      <c r="F7259" s="272" t="s">
        <v>7087</v>
      </c>
      <c r="G7259" s="272">
        <v>90772</v>
      </c>
      <c r="H7259" s="272" t="s">
        <v>14659</v>
      </c>
      <c r="I7259" s="272" t="s">
        <v>301</v>
      </c>
      <c r="J7259" s="272" t="s">
        <v>7147</v>
      </c>
      <c r="K7259" s="273">
        <v>16.66</v>
      </c>
      <c r="L7259" s="272" t="s">
        <v>14590</v>
      </c>
    </row>
    <row r="7260" spans="1:12">
      <c r="A7260" s="272" t="s">
        <v>10579</v>
      </c>
      <c r="B7260" s="272" t="s">
        <v>13962</v>
      </c>
      <c r="C7260" s="272" t="s">
        <v>14241</v>
      </c>
      <c r="D7260" s="272" t="s">
        <v>14242</v>
      </c>
      <c r="E7260" s="273" t="s">
        <v>7087</v>
      </c>
      <c r="F7260" s="272" t="s">
        <v>7087</v>
      </c>
      <c r="G7260" s="272">
        <v>90775</v>
      </c>
      <c r="H7260" s="272" t="s">
        <v>380</v>
      </c>
      <c r="I7260" s="272" t="s">
        <v>301</v>
      </c>
      <c r="J7260" s="272" t="s">
        <v>7147</v>
      </c>
      <c r="K7260" s="273">
        <v>40.229999999999997</v>
      </c>
      <c r="L7260" s="272" t="s">
        <v>14590</v>
      </c>
    </row>
    <row r="7261" spans="1:12">
      <c r="A7261" s="272" t="s">
        <v>10579</v>
      </c>
      <c r="B7261" s="272" t="s">
        <v>13962</v>
      </c>
      <c r="C7261" s="272" t="s">
        <v>14241</v>
      </c>
      <c r="D7261" s="272" t="s">
        <v>14242</v>
      </c>
      <c r="E7261" s="273" t="s">
        <v>7087</v>
      </c>
      <c r="F7261" s="272" t="s">
        <v>7087</v>
      </c>
      <c r="G7261" s="272">
        <v>90776</v>
      </c>
      <c r="H7261" s="272" t="s">
        <v>352</v>
      </c>
      <c r="I7261" s="272" t="s">
        <v>301</v>
      </c>
      <c r="J7261" s="272" t="s">
        <v>7644</v>
      </c>
      <c r="K7261" s="273">
        <v>26.2</v>
      </c>
      <c r="L7261" s="272" t="s">
        <v>14590</v>
      </c>
    </row>
    <row r="7262" spans="1:12">
      <c r="A7262" s="272" t="s">
        <v>10579</v>
      </c>
      <c r="B7262" s="272" t="s">
        <v>13962</v>
      </c>
      <c r="C7262" s="272" t="s">
        <v>14241</v>
      </c>
      <c r="D7262" s="272" t="s">
        <v>14242</v>
      </c>
      <c r="E7262" s="273" t="s">
        <v>7087</v>
      </c>
      <c r="F7262" s="272" t="s">
        <v>7087</v>
      </c>
      <c r="G7262" s="272">
        <v>90777</v>
      </c>
      <c r="H7262" s="272" t="s">
        <v>283</v>
      </c>
      <c r="I7262" s="272" t="s">
        <v>301</v>
      </c>
      <c r="J7262" s="272" t="s">
        <v>7644</v>
      </c>
      <c r="K7262" s="273">
        <v>125.04</v>
      </c>
      <c r="L7262" s="272" t="s">
        <v>14590</v>
      </c>
    </row>
    <row r="7263" spans="1:12">
      <c r="A7263" s="272" t="s">
        <v>10579</v>
      </c>
      <c r="B7263" s="272" t="s">
        <v>13962</v>
      </c>
      <c r="C7263" s="272" t="s">
        <v>14241</v>
      </c>
      <c r="D7263" s="272" t="s">
        <v>14242</v>
      </c>
      <c r="E7263" s="273" t="s">
        <v>7087</v>
      </c>
      <c r="F7263" s="272" t="s">
        <v>7087</v>
      </c>
      <c r="G7263" s="272">
        <v>90778</v>
      </c>
      <c r="H7263" s="272" t="s">
        <v>284</v>
      </c>
      <c r="I7263" s="272" t="s">
        <v>301</v>
      </c>
      <c r="J7263" s="272" t="s">
        <v>7147</v>
      </c>
      <c r="K7263" s="273">
        <v>131.15</v>
      </c>
      <c r="L7263" s="272" t="s">
        <v>14590</v>
      </c>
    </row>
    <row r="7264" spans="1:12">
      <c r="A7264" s="272" t="s">
        <v>10579</v>
      </c>
      <c r="B7264" s="272" t="s">
        <v>13962</v>
      </c>
      <c r="C7264" s="272" t="s">
        <v>14241</v>
      </c>
      <c r="D7264" s="272" t="s">
        <v>14242</v>
      </c>
      <c r="E7264" s="273" t="s">
        <v>7087</v>
      </c>
      <c r="F7264" s="272" t="s">
        <v>7087</v>
      </c>
      <c r="G7264" s="272">
        <v>90779</v>
      </c>
      <c r="H7264" s="272" t="s">
        <v>285</v>
      </c>
      <c r="I7264" s="272" t="s">
        <v>301</v>
      </c>
      <c r="J7264" s="272" t="s">
        <v>7147</v>
      </c>
      <c r="K7264" s="273">
        <v>156.16999999999999</v>
      </c>
      <c r="L7264" s="272" t="s">
        <v>14590</v>
      </c>
    </row>
    <row r="7265" spans="1:12">
      <c r="A7265" s="272" t="s">
        <v>10579</v>
      </c>
      <c r="B7265" s="272" t="s">
        <v>13962</v>
      </c>
      <c r="C7265" s="272" t="s">
        <v>14241</v>
      </c>
      <c r="D7265" s="272" t="s">
        <v>14242</v>
      </c>
      <c r="E7265" s="273" t="s">
        <v>7087</v>
      </c>
      <c r="F7265" s="272" t="s">
        <v>7087</v>
      </c>
      <c r="G7265" s="272">
        <v>90780</v>
      </c>
      <c r="H7265" s="272" t="s">
        <v>286</v>
      </c>
      <c r="I7265" s="272" t="s">
        <v>301</v>
      </c>
      <c r="J7265" s="272" t="s">
        <v>7147</v>
      </c>
      <c r="K7265" s="273">
        <v>39.340000000000003</v>
      </c>
      <c r="L7265" s="272" t="s">
        <v>14590</v>
      </c>
    </row>
    <row r="7266" spans="1:12">
      <c r="A7266" s="272" t="s">
        <v>10579</v>
      </c>
      <c r="B7266" s="272" t="s">
        <v>13962</v>
      </c>
      <c r="C7266" s="272" t="s">
        <v>14241</v>
      </c>
      <c r="D7266" s="272" t="s">
        <v>14242</v>
      </c>
      <c r="E7266" s="273" t="s">
        <v>7087</v>
      </c>
      <c r="F7266" s="272" t="s">
        <v>7087</v>
      </c>
      <c r="G7266" s="272">
        <v>90781</v>
      </c>
      <c r="H7266" s="272" t="s">
        <v>382</v>
      </c>
      <c r="I7266" s="272" t="s">
        <v>301</v>
      </c>
      <c r="J7266" s="272" t="s">
        <v>7644</v>
      </c>
      <c r="K7266" s="273">
        <v>43</v>
      </c>
      <c r="L7266" s="272" t="s">
        <v>14590</v>
      </c>
    </row>
    <row r="7267" spans="1:12">
      <c r="A7267" s="272" t="s">
        <v>10579</v>
      </c>
      <c r="B7267" s="272" t="s">
        <v>13962</v>
      </c>
      <c r="C7267" s="272" t="s">
        <v>14241</v>
      </c>
      <c r="D7267" s="272" t="s">
        <v>14242</v>
      </c>
      <c r="E7267" s="273" t="s">
        <v>7087</v>
      </c>
      <c r="F7267" s="272" t="s">
        <v>7087</v>
      </c>
      <c r="G7267" s="272">
        <v>93558</v>
      </c>
      <c r="H7267" s="272" t="s">
        <v>14660</v>
      </c>
      <c r="I7267" s="272" t="s">
        <v>54</v>
      </c>
      <c r="J7267" s="272" t="s">
        <v>7147</v>
      </c>
      <c r="K7267" s="274">
        <v>4125.8999999999996</v>
      </c>
      <c r="L7267" s="272" t="s">
        <v>14590</v>
      </c>
    </row>
    <row r="7268" spans="1:12">
      <c r="A7268" s="272" t="s">
        <v>10579</v>
      </c>
      <c r="B7268" s="272" t="s">
        <v>13962</v>
      </c>
      <c r="C7268" s="272" t="s">
        <v>14241</v>
      </c>
      <c r="D7268" s="272" t="s">
        <v>14242</v>
      </c>
      <c r="E7268" s="273" t="s">
        <v>7087</v>
      </c>
      <c r="F7268" s="272" t="s">
        <v>7087</v>
      </c>
      <c r="G7268" s="272">
        <v>93561</v>
      </c>
      <c r="H7268" s="272" t="s">
        <v>380</v>
      </c>
      <c r="I7268" s="272" t="s">
        <v>54</v>
      </c>
      <c r="J7268" s="272" t="s">
        <v>7147</v>
      </c>
      <c r="K7268" s="274">
        <v>7025.34</v>
      </c>
      <c r="L7268" s="272" t="s">
        <v>14590</v>
      </c>
    </row>
    <row r="7269" spans="1:12">
      <c r="A7269" s="272" t="s">
        <v>10579</v>
      </c>
      <c r="B7269" s="272" t="s">
        <v>13962</v>
      </c>
      <c r="C7269" s="272" t="s">
        <v>14241</v>
      </c>
      <c r="D7269" s="272" t="s">
        <v>14242</v>
      </c>
      <c r="E7269" s="273" t="s">
        <v>7087</v>
      </c>
      <c r="F7269" s="272" t="s">
        <v>7087</v>
      </c>
      <c r="G7269" s="272">
        <v>93563</v>
      </c>
      <c r="H7269" s="272" t="s">
        <v>279</v>
      </c>
      <c r="I7269" s="272" t="s">
        <v>54</v>
      </c>
      <c r="J7269" s="272" t="s">
        <v>7147</v>
      </c>
      <c r="K7269" s="274">
        <v>4038.54</v>
      </c>
      <c r="L7269" s="272" t="s">
        <v>14590</v>
      </c>
    </row>
    <row r="7270" spans="1:12">
      <c r="A7270" s="272" t="s">
        <v>10579</v>
      </c>
      <c r="B7270" s="272" t="s">
        <v>13962</v>
      </c>
      <c r="C7270" s="272" t="s">
        <v>14241</v>
      </c>
      <c r="D7270" s="272" t="s">
        <v>14242</v>
      </c>
      <c r="E7270" s="273" t="s">
        <v>7087</v>
      </c>
      <c r="F7270" s="272" t="s">
        <v>7087</v>
      </c>
      <c r="G7270" s="272">
        <v>93564</v>
      </c>
      <c r="H7270" s="272" t="s">
        <v>14655</v>
      </c>
      <c r="I7270" s="272" t="s">
        <v>54</v>
      </c>
      <c r="J7270" s="272" t="s">
        <v>7147</v>
      </c>
      <c r="K7270" s="274">
        <v>4181.1899999999996</v>
      </c>
      <c r="L7270" s="272" t="s">
        <v>14590</v>
      </c>
    </row>
    <row r="7271" spans="1:12">
      <c r="A7271" s="272" t="s">
        <v>10579</v>
      </c>
      <c r="B7271" s="272" t="s">
        <v>13962</v>
      </c>
      <c r="C7271" s="272" t="s">
        <v>14241</v>
      </c>
      <c r="D7271" s="272" t="s">
        <v>14242</v>
      </c>
      <c r="E7271" s="273" t="s">
        <v>7087</v>
      </c>
      <c r="F7271" s="272" t="s">
        <v>7087</v>
      </c>
      <c r="G7271" s="272">
        <v>93565</v>
      </c>
      <c r="H7271" s="272" t="s">
        <v>283</v>
      </c>
      <c r="I7271" s="272" t="s">
        <v>54</v>
      </c>
      <c r="J7271" s="272" t="s">
        <v>7147</v>
      </c>
      <c r="K7271" s="274">
        <v>21711.49</v>
      </c>
      <c r="L7271" s="272" t="s">
        <v>14590</v>
      </c>
    </row>
    <row r="7272" spans="1:12">
      <c r="A7272" s="272" t="s">
        <v>10579</v>
      </c>
      <c r="B7272" s="272" t="s">
        <v>13962</v>
      </c>
      <c r="C7272" s="272" t="s">
        <v>14241</v>
      </c>
      <c r="D7272" s="272" t="s">
        <v>14242</v>
      </c>
      <c r="E7272" s="273" t="s">
        <v>7087</v>
      </c>
      <c r="F7272" s="272" t="s">
        <v>7087</v>
      </c>
      <c r="G7272" s="272">
        <v>93566</v>
      </c>
      <c r="H7272" s="272" t="s">
        <v>14659</v>
      </c>
      <c r="I7272" s="272" t="s">
        <v>54</v>
      </c>
      <c r="J7272" s="272" t="s">
        <v>7147</v>
      </c>
      <c r="K7272" s="274">
        <v>2929.55</v>
      </c>
      <c r="L7272" s="272" t="s">
        <v>14590</v>
      </c>
    </row>
    <row r="7273" spans="1:12">
      <c r="A7273" s="272" t="s">
        <v>10579</v>
      </c>
      <c r="B7273" s="272" t="s">
        <v>13962</v>
      </c>
      <c r="C7273" s="272" t="s">
        <v>14241</v>
      </c>
      <c r="D7273" s="272" t="s">
        <v>14242</v>
      </c>
      <c r="E7273" s="273" t="s">
        <v>7087</v>
      </c>
      <c r="F7273" s="272" t="s">
        <v>7087</v>
      </c>
      <c r="G7273" s="272">
        <v>93567</v>
      </c>
      <c r="H7273" s="272" t="s">
        <v>284</v>
      </c>
      <c r="I7273" s="272" t="s">
        <v>54</v>
      </c>
      <c r="J7273" s="272" t="s">
        <v>7147</v>
      </c>
      <c r="K7273" s="274">
        <v>22771.1</v>
      </c>
      <c r="L7273" s="272" t="s">
        <v>14590</v>
      </c>
    </row>
    <row r="7274" spans="1:12">
      <c r="A7274" s="272" t="s">
        <v>10579</v>
      </c>
      <c r="B7274" s="272" t="s">
        <v>13962</v>
      </c>
      <c r="C7274" s="272" t="s">
        <v>14241</v>
      </c>
      <c r="D7274" s="272" t="s">
        <v>14242</v>
      </c>
      <c r="E7274" s="273" t="s">
        <v>7087</v>
      </c>
      <c r="F7274" s="272" t="s">
        <v>7087</v>
      </c>
      <c r="G7274" s="272">
        <v>93568</v>
      </c>
      <c r="H7274" s="272" t="s">
        <v>285</v>
      </c>
      <c r="I7274" s="272" t="s">
        <v>54</v>
      </c>
      <c r="J7274" s="272" t="s">
        <v>7147</v>
      </c>
      <c r="K7274" s="274">
        <v>27108.03</v>
      </c>
      <c r="L7274" s="272" t="s">
        <v>14590</v>
      </c>
    </row>
    <row r="7275" spans="1:12">
      <c r="A7275" s="272" t="s">
        <v>10579</v>
      </c>
      <c r="B7275" s="272" t="s">
        <v>13962</v>
      </c>
      <c r="C7275" s="272" t="s">
        <v>14241</v>
      </c>
      <c r="D7275" s="272" t="s">
        <v>14242</v>
      </c>
      <c r="E7275" s="273" t="s">
        <v>7087</v>
      </c>
      <c r="F7275" s="272" t="s">
        <v>7087</v>
      </c>
      <c r="G7275" s="272">
        <v>93569</v>
      </c>
      <c r="H7275" s="272" t="s">
        <v>14661</v>
      </c>
      <c r="I7275" s="272" t="s">
        <v>54</v>
      </c>
      <c r="J7275" s="272" t="s">
        <v>7147</v>
      </c>
      <c r="K7275" s="274">
        <v>21203.01</v>
      </c>
      <c r="L7275" s="272" t="s">
        <v>14590</v>
      </c>
    </row>
    <row r="7276" spans="1:12">
      <c r="A7276" s="272" t="s">
        <v>10579</v>
      </c>
      <c r="B7276" s="272" t="s">
        <v>13962</v>
      </c>
      <c r="C7276" s="272" t="s">
        <v>14241</v>
      </c>
      <c r="D7276" s="272" t="s">
        <v>14242</v>
      </c>
      <c r="E7276" s="273" t="s">
        <v>7087</v>
      </c>
      <c r="F7276" s="272" t="s">
        <v>7087</v>
      </c>
      <c r="G7276" s="272">
        <v>93570</v>
      </c>
      <c r="H7276" s="272" t="s">
        <v>14662</v>
      </c>
      <c r="I7276" s="272" t="s">
        <v>54</v>
      </c>
      <c r="J7276" s="272" t="s">
        <v>7147</v>
      </c>
      <c r="K7276" s="274">
        <v>22438.68</v>
      </c>
      <c r="L7276" s="272" t="s">
        <v>14590</v>
      </c>
    </row>
    <row r="7277" spans="1:12">
      <c r="A7277" s="272" t="s">
        <v>10579</v>
      </c>
      <c r="B7277" s="272" t="s">
        <v>13962</v>
      </c>
      <c r="C7277" s="272" t="s">
        <v>14241</v>
      </c>
      <c r="D7277" s="272" t="s">
        <v>14242</v>
      </c>
      <c r="E7277" s="273" t="s">
        <v>7087</v>
      </c>
      <c r="F7277" s="272" t="s">
        <v>7087</v>
      </c>
      <c r="G7277" s="272">
        <v>93571</v>
      </c>
      <c r="H7277" s="272" t="s">
        <v>14663</v>
      </c>
      <c r="I7277" s="272" t="s">
        <v>54</v>
      </c>
      <c r="J7277" s="272" t="s">
        <v>7147</v>
      </c>
      <c r="K7277" s="274">
        <v>23497.15</v>
      </c>
      <c r="L7277" s="272" t="s">
        <v>14590</v>
      </c>
    </row>
    <row r="7278" spans="1:12">
      <c r="A7278" s="272" t="s">
        <v>10579</v>
      </c>
      <c r="B7278" s="272" t="s">
        <v>13962</v>
      </c>
      <c r="C7278" s="272" t="s">
        <v>14241</v>
      </c>
      <c r="D7278" s="272" t="s">
        <v>14242</v>
      </c>
      <c r="E7278" s="273" t="s">
        <v>7087</v>
      </c>
      <c r="F7278" s="272" t="s">
        <v>7087</v>
      </c>
      <c r="G7278" s="272">
        <v>93572</v>
      </c>
      <c r="H7278" s="272" t="s">
        <v>282</v>
      </c>
      <c r="I7278" s="272" t="s">
        <v>54</v>
      </c>
      <c r="J7278" s="272" t="s">
        <v>7147</v>
      </c>
      <c r="K7278" s="274">
        <v>4577.5</v>
      </c>
      <c r="L7278" s="272" t="s">
        <v>14590</v>
      </c>
    </row>
    <row r="7279" spans="1:12">
      <c r="A7279" s="272" t="s">
        <v>10579</v>
      </c>
      <c r="B7279" s="272" t="s">
        <v>13962</v>
      </c>
      <c r="C7279" s="272" t="s">
        <v>14241</v>
      </c>
      <c r="D7279" s="272" t="s">
        <v>14242</v>
      </c>
      <c r="E7279" s="273" t="s">
        <v>7087</v>
      </c>
      <c r="F7279" s="272" t="s">
        <v>7087</v>
      </c>
      <c r="G7279" s="272">
        <v>94295</v>
      </c>
      <c r="H7279" s="272" t="s">
        <v>286</v>
      </c>
      <c r="I7279" s="272" t="s">
        <v>54</v>
      </c>
      <c r="J7279" s="272" t="s">
        <v>7147</v>
      </c>
      <c r="K7279" s="274">
        <v>6854.13</v>
      </c>
      <c r="L7279" s="272" t="s">
        <v>14590</v>
      </c>
    </row>
    <row r="7280" spans="1:12">
      <c r="A7280" s="272" t="s">
        <v>10579</v>
      </c>
      <c r="B7280" s="272" t="s">
        <v>13962</v>
      </c>
      <c r="C7280" s="272" t="s">
        <v>14241</v>
      </c>
      <c r="D7280" s="272" t="s">
        <v>14242</v>
      </c>
      <c r="E7280" s="273" t="s">
        <v>7087</v>
      </c>
      <c r="F7280" s="272" t="s">
        <v>7087</v>
      </c>
      <c r="G7280" s="272">
        <v>94296</v>
      </c>
      <c r="H7280" s="272" t="s">
        <v>382</v>
      </c>
      <c r="I7280" s="272" t="s">
        <v>54</v>
      </c>
      <c r="J7280" s="272" t="s">
        <v>7147</v>
      </c>
      <c r="K7280" s="274">
        <v>7499.55</v>
      </c>
      <c r="L7280" s="272" t="s">
        <v>14590</v>
      </c>
    </row>
    <row r="7281" spans="1:12">
      <c r="A7281" s="272" t="s">
        <v>10579</v>
      </c>
      <c r="B7281" s="272" t="s">
        <v>13962</v>
      </c>
      <c r="C7281" s="272" t="s">
        <v>14241</v>
      </c>
      <c r="D7281" s="272" t="s">
        <v>14242</v>
      </c>
      <c r="E7281" s="273" t="s">
        <v>7087</v>
      </c>
      <c r="F7281" s="272" t="s">
        <v>7087</v>
      </c>
      <c r="G7281" s="272">
        <v>95308</v>
      </c>
      <c r="H7281" s="272" t="s">
        <v>14664</v>
      </c>
      <c r="I7281" s="272" t="s">
        <v>301</v>
      </c>
      <c r="J7281" s="272" t="s">
        <v>7147</v>
      </c>
      <c r="K7281" s="273">
        <v>0.19</v>
      </c>
      <c r="L7281" s="272" t="s">
        <v>14590</v>
      </c>
    </row>
    <row r="7282" spans="1:12">
      <c r="A7282" s="272" t="s">
        <v>10579</v>
      </c>
      <c r="B7282" s="272" t="s">
        <v>13962</v>
      </c>
      <c r="C7282" s="272" t="s">
        <v>14241</v>
      </c>
      <c r="D7282" s="272" t="s">
        <v>14242</v>
      </c>
      <c r="E7282" s="273" t="s">
        <v>7087</v>
      </c>
      <c r="F7282" s="272" t="s">
        <v>7087</v>
      </c>
      <c r="G7282" s="272">
        <v>95309</v>
      </c>
      <c r="H7282" s="272" t="s">
        <v>14665</v>
      </c>
      <c r="I7282" s="272" t="s">
        <v>301</v>
      </c>
      <c r="J7282" s="272" t="s">
        <v>7147</v>
      </c>
      <c r="K7282" s="273">
        <v>0.25</v>
      </c>
      <c r="L7282" s="272" t="s">
        <v>14590</v>
      </c>
    </row>
    <row r="7283" spans="1:12">
      <c r="A7283" s="272" t="s">
        <v>10579</v>
      </c>
      <c r="B7283" s="272" t="s">
        <v>13962</v>
      </c>
      <c r="C7283" s="272" t="s">
        <v>14241</v>
      </c>
      <c r="D7283" s="272" t="s">
        <v>14242</v>
      </c>
      <c r="E7283" s="273" t="s">
        <v>7087</v>
      </c>
      <c r="F7283" s="272" t="s">
        <v>7087</v>
      </c>
      <c r="G7283" s="272">
        <v>95310</v>
      </c>
      <c r="H7283" s="272" t="s">
        <v>14666</v>
      </c>
      <c r="I7283" s="272" t="s">
        <v>301</v>
      </c>
      <c r="J7283" s="272" t="s">
        <v>7147</v>
      </c>
      <c r="K7283" s="273">
        <v>0.19</v>
      </c>
      <c r="L7283" s="272" t="s">
        <v>14590</v>
      </c>
    </row>
    <row r="7284" spans="1:12">
      <c r="A7284" s="272" t="s">
        <v>10579</v>
      </c>
      <c r="B7284" s="272" t="s">
        <v>13962</v>
      </c>
      <c r="C7284" s="272" t="s">
        <v>14241</v>
      </c>
      <c r="D7284" s="272" t="s">
        <v>14242</v>
      </c>
      <c r="E7284" s="273" t="s">
        <v>7087</v>
      </c>
      <c r="F7284" s="272" t="s">
        <v>7087</v>
      </c>
      <c r="G7284" s="272">
        <v>95311</v>
      </c>
      <c r="H7284" s="272" t="s">
        <v>14667</v>
      </c>
      <c r="I7284" s="272" t="s">
        <v>301</v>
      </c>
      <c r="J7284" s="272" t="s">
        <v>7147</v>
      </c>
      <c r="K7284" s="273">
        <v>0.19</v>
      </c>
      <c r="L7284" s="272" t="s">
        <v>14590</v>
      </c>
    </row>
    <row r="7285" spans="1:12">
      <c r="A7285" s="272" t="s">
        <v>10579</v>
      </c>
      <c r="B7285" s="272" t="s">
        <v>13962</v>
      </c>
      <c r="C7285" s="272" t="s">
        <v>14241</v>
      </c>
      <c r="D7285" s="272" t="s">
        <v>14242</v>
      </c>
      <c r="E7285" s="273" t="s">
        <v>7087</v>
      </c>
      <c r="F7285" s="272" t="s">
        <v>7087</v>
      </c>
      <c r="G7285" s="272">
        <v>95312</v>
      </c>
      <c r="H7285" s="272" t="s">
        <v>14668</v>
      </c>
      <c r="I7285" s="272" t="s">
        <v>301</v>
      </c>
      <c r="J7285" s="272" t="s">
        <v>7147</v>
      </c>
      <c r="K7285" s="273">
        <v>0.25</v>
      </c>
      <c r="L7285" s="272" t="s">
        <v>14590</v>
      </c>
    </row>
    <row r="7286" spans="1:12">
      <c r="A7286" s="272" t="s">
        <v>10579</v>
      </c>
      <c r="B7286" s="272" t="s">
        <v>13962</v>
      </c>
      <c r="C7286" s="272" t="s">
        <v>14241</v>
      </c>
      <c r="D7286" s="272" t="s">
        <v>14242</v>
      </c>
      <c r="E7286" s="273" t="s">
        <v>7087</v>
      </c>
      <c r="F7286" s="272" t="s">
        <v>7087</v>
      </c>
      <c r="G7286" s="272">
        <v>95313</v>
      </c>
      <c r="H7286" s="272" t="s">
        <v>14669</v>
      </c>
      <c r="I7286" s="272" t="s">
        <v>301</v>
      </c>
      <c r="J7286" s="272" t="s">
        <v>7147</v>
      </c>
      <c r="K7286" s="273">
        <v>0.19</v>
      </c>
      <c r="L7286" s="272" t="s">
        <v>14590</v>
      </c>
    </row>
    <row r="7287" spans="1:12">
      <c r="A7287" s="272" t="s">
        <v>10579</v>
      </c>
      <c r="B7287" s="272" t="s">
        <v>13962</v>
      </c>
      <c r="C7287" s="272" t="s">
        <v>14241</v>
      </c>
      <c r="D7287" s="272" t="s">
        <v>14242</v>
      </c>
      <c r="E7287" s="273" t="s">
        <v>7087</v>
      </c>
      <c r="F7287" s="272" t="s">
        <v>7087</v>
      </c>
      <c r="G7287" s="272">
        <v>95314</v>
      </c>
      <c r="H7287" s="272" t="s">
        <v>14670</v>
      </c>
      <c r="I7287" s="272" t="s">
        <v>301</v>
      </c>
      <c r="J7287" s="272" t="s">
        <v>7147</v>
      </c>
      <c r="K7287" s="273">
        <v>0.24</v>
      </c>
      <c r="L7287" s="272" t="s">
        <v>14590</v>
      </c>
    </row>
    <row r="7288" spans="1:12">
      <c r="A7288" s="272" t="s">
        <v>10579</v>
      </c>
      <c r="B7288" s="272" t="s">
        <v>13962</v>
      </c>
      <c r="C7288" s="272" t="s">
        <v>14241</v>
      </c>
      <c r="D7288" s="272" t="s">
        <v>14242</v>
      </c>
      <c r="E7288" s="273" t="s">
        <v>7087</v>
      </c>
      <c r="F7288" s="272" t="s">
        <v>7087</v>
      </c>
      <c r="G7288" s="272">
        <v>95315</v>
      </c>
      <c r="H7288" s="272" t="s">
        <v>14671</v>
      </c>
      <c r="I7288" s="272" t="s">
        <v>301</v>
      </c>
      <c r="J7288" s="272" t="s">
        <v>7147</v>
      </c>
      <c r="K7288" s="273">
        <v>0.17</v>
      </c>
      <c r="L7288" s="272" t="s">
        <v>14590</v>
      </c>
    </row>
    <row r="7289" spans="1:12">
      <c r="A7289" s="272" t="s">
        <v>10579</v>
      </c>
      <c r="B7289" s="272" t="s">
        <v>13962</v>
      </c>
      <c r="C7289" s="272" t="s">
        <v>14241</v>
      </c>
      <c r="D7289" s="272" t="s">
        <v>14242</v>
      </c>
      <c r="E7289" s="273" t="s">
        <v>7087</v>
      </c>
      <c r="F7289" s="272" t="s">
        <v>7087</v>
      </c>
      <c r="G7289" s="272">
        <v>95316</v>
      </c>
      <c r="H7289" s="272" t="s">
        <v>14672</v>
      </c>
      <c r="I7289" s="272" t="s">
        <v>301</v>
      </c>
      <c r="J7289" s="272" t="s">
        <v>7147</v>
      </c>
      <c r="K7289" s="273">
        <v>0.63</v>
      </c>
      <c r="L7289" s="272" t="s">
        <v>14590</v>
      </c>
    </row>
    <row r="7290" spans="1:12">
      <c r="A7290" s="272" t="s">
        <v>10579</v>
      </c>
      <c r="B7290" s="272" t="s">
        <v>13962</v>
      </c>
      <c r="C7290" s="272" t="s">
        <v>14241</v>
      </c>
      <c r="D7290" s="272" t="s">
        <v>14242</v>
      </c>
      <c r="E7290" s="273" t="s">
        <v>7087</v>
      </c>
      <c r="F7290" s="272" t="s">
        <v>7087</v>
      </c>
      <c r="G7290" s="272">
        <v>95317</v>
      </c>
      <c r="H7290" s="272" t="s">
        <v>14673</v>
      </c>
      <c r="I7290" s="272" t="s">
        <v>301</v>
      </c>
      <c r="J7290" s="272" t="s">
        <v>7147</v>
      </c>
      <c r="K7290" s="273">
        <v>0.3</v>
      </c>
      <c r="L7290" s="272" t="s">
        <v>14590</v>
      </c>
    </row>
    <row r="7291" spans="1:12">
      <c r="A7291" s="272" t="s">
        <v>10579</v>
      </c>
      <c r="B7291" s="272" t="s">
        <v>13962</v>
      </c>
      <c r="C7291" s="272" t="s">
        <v>14241</v>
      </c>
      <c r="D7291" s="272" t="s">
        <v>14242</v>
      </c>
      <c r="E7291" s="273" t="s">
        <v>7087</v>
      </c>
      <c r="F7291" s="272" t="s">
        <v>7087</v>
      </c>
      <c r="G7291" s="272">
        <v>95318</v>
      </c>
      <c r="H7291" s="272" t="s">
        <v>14674</v>
      </c>
      <c r="I7291" s="272" t="s">
        <v>301</v>
      </c>
      <c r="J7291" s="272" t="s">
        <v>7147</v>
      </c>
      <c r="K7291" s="273">
        <v>0.22</v>
      </c>
      <c r="L7291" s="272" t="s">
        <v>14590</v>
      </c>
    </row>
    <row r="7292" spans="1:12">
      <c r="A7292" s="272" t="s">
        <v>10579</v>
      </c>
      <c r="B7292" s="272" t="s">
        <v>13962</v>
      </c>
      <c r="C7292" s="272" t="s">
        <v>14241</v>
      </c>
      <c r="D7292" s="272" t="s">
        <v>14242</v>
      </c>
      <c r="E7292" s="273" t="s">
        <v>7087</v>
      </c>
      <c r="F7292" s="272" t="s">
        <v>7087</v>
      </c>
      <c r="G7292" s="272">
        <v>95319</v>
      </c>
      <c r="H7292" s="272" t="s">
        <v>14675</v>
      </c>
      <c r="I7292" s="272" t="s">
        <v>301</v>
      </c>
      <c r="J7292" s="272" t="s">
        <v>7147</v>
      </c>
      <c r="K7292" s="273">
        <v>0.19</v>
      </c>
      <c r="L7292" s="272" t="s">
        <v>14590</v>
      </c>
    </row>
    <row r="7293" spans="1:12">
      <c r="A7293" s="272" t="s">
        <v>10579</v>
      </c>
      <c r="B7293" s="272" t="s">
        <v>13962</v>
      </c>
      <c r="C7293" s="272" t="s">
        <v>14241</v>
      </c>
      <c r="D7293" s="272" t="s">
        <v>14242</v>
      </c>
      <c r="E7293" s="273" t="s">
        <v>7087</v>
      </c>
      <c r="F7293" s="272" t="s">
        <v>7087</v>
      </c>
      <c r="G7293" s="272">
        <v>95320</v>
      </c>
      <c r="H7293" s="272" t="s">
        <v>14676</v>
      </c>
      <c r="I7293" s="272" t="s">
        <v>301</v>
      </c>
      <c r="J7293" s="272" t="s">
        <v>7147</v>
      </c>
      <c r="K7293" s="273">
        <v>0.19</v>
      </c>
      <c r="L7293" s="272" t="s">
        <v>14590</v>
      </c>
    </row>
    <row r="7294" spans="1:12">
      <c r="A7294" s="272" t="s">
        <v>10579</v>
      </c>
      <c r="B7294" s="272" t="s">
        <v>13962</v>
      </c>
      <c r="C7294" s="272" t="s">
        <v>14241</v>
      </c>
      <c r="D7294" s="272" t="s">
        <v>14242</v>
      </c>
      <c r="E7294" s="273" t="s">
        <v>7087</v>
      </c>
      <c r="F7294" s="272" t="s">
        <v>7087</v>
      </c>
      <c r="G7294" s="272">
        <v>95321</v>
      </c>
      <c r="H7294" s="272" t="s">
        <v>14677</v>
      </c>
      <c r="I7294" s="272" t="s">
        <v>301</v>
      </c>
      <c r="J7294" s="272" t="s">
        <v>7147</v>
      </c>
      <c r="K7294" s="273">
        <v>0.18</v>
      </c>
      <c r="L7294" s="272" t="s">
        <v>14590</v>
      </c>
    </row>
    <row r="7295" spans="1:12">
      <c r="A7295" s="272" t="s">
        <v>10579</v>
      </c>
      <c r="B7295" s="272" t="s">
        <v>13962</v>
      </c>
      <c r="C7295" s="272" t="s">
        <v>14241</v>
      </c>
      <c r="D7295" s="272" t="s">
        <v>14242</v>
      </c>
      <c r="E7295" s="273" t="s">
        <v>7087</v>
      </c>
      <c r="F7295" s="272" t="s">
        <v>7087</v>
      </c>
      <c r="G7295" s="272">
        <v>95322</v>
      </c>
      <c r="H7295" s="272" t="s">
        <v>14678</v>
      </c>
      <c r="I7295" s="272" t="s">
        <v>301</v>
      </c>
      <c r="J7295" s="272" t="s">
        <v>7147</v>
      </c>
      <c r="K7295" s="273">
        <v>0.17</v>
      </c>
      <c r="L7295" s="272" t="s">
        <v>14590</v>
      </c>
    </row>
    <row r="7296" spans="1:12">
      <c r="A7296" s="272" t="s">
        <v>10579</v>
      </c>
      <c r="B7296" s="272" t="s">
        <v>13962</v>
      </c>
      <c r="C7296" s="272" t="s">
        <v>14241</v>
      </c>
      <c r="D7296" s="272" t="s">
        <v>14242</v>
      </c>
      <c r="E7296" s="273" t="s">
        <v>7087</v>
      </c>
      <c r="F7296" s="272" t="s">
        <v>7087</v>
      </c>
      <c r="G7296" s="272">
        <v>95323</v>
      </c>
      <c r="H7296" s="272" t="s">
        <v>14679</v>
      </c>
      <c r="I7296" s="272" t="s">
        <v>301</v>
      </c>
      <c r="J7296" s="272" t="s">
        <v>7147</v>
      </c>
      <c r="K7296" s="273">
        <v>0.28000000000000003</v>
      </c>
      <c r="L7296" s="272" t="s">
        <v>14590</v>
      </c>
    </row>
    <row r="7297" spans="1:12">
      <c r="A7297" s="272" t="s">
        <v>10579</v>
      </c>
      <c r="B7297" s="272" t="s">
        <v>13962</v>
      </c>
      <c r="C7297" s="272" t="s">
        <v>14241</v>
      </c>
      <c r="D7297" s="272" t="s">
        <v>14242</v>
      </c>
      <c r="E7297" s="273" t="s">
        <v>7087</v>
      </c>
      <c r="F7297" s="272" t="s">
        <v>7087</v>
      </c>
      <c r="G7297" s="272">
        <v>95324</v>
      </c>
      <c r="H7297" s="272" t="s">
        <v>14680</v>
      </c>
      <c r="I7297" s="272" t="s">
        <v>301</v>
      </c>
      <c r="J7297" s="272" t="s">
        <v>7147</v>
      </c>
      <c r="K7297" s="273">
        <v>0.3</v>
      </c>
      <c r="L7297" s="272" t="s">
        <v>14590</v>
      </c>
    </row>
    <row r="7298" spans="1:12">
      <c r="A7298" s="272" t="s">
        <v>10579</v>
      </c>
      <c r="B7298" s="272" t="s">
        <v>13962</v>
      </c>
      <c r="C7298" s="272" t="s">
        <v>14241</v>
      </c>
      <c r="D7298" s="272" t="s">
        <v>14242</v>
      </c>
      <c r="E7298" s="273" t="s">
        <v>7087</v>
      </c>
      <c r="F7298" s="272" t="s">
        <v>7087</v>
      </c>
      <c r="G7298" s="272">
        <v>95325</v>
      </c>
      <c r="H7298" s="272" t="s">
        <v>14681</v>
      </c>
      <c r="I7298" s="272" t="s">
        <v>301</v>
      </c>
      <c r="J7298" s="272" t="s">
        <v>7147</v>
      </c>
      <c r="K7298" s="273">
        <v>0.3</v>
      </c>
      <c r="L7298" s="272" t="s">
        <v>14590</v>
      </c>
    </row>
    <row r="7299" spans="1:12">
      <c r="A7299" s="272" t="s">
        <v>10579</v>
      </c>
      <c r="B7299" s="272" t="s">
        <v>13962</v>
      </c>
      <c r="C7299" s="272" t="s">
        <v>14241</v>
      </c>
      <c r="D7299" s="272" t="s">
        <v>14242</v>
      </c>
      <c r="E7299" s="273" t="s">
        <v>7087</v>
      </c>
      <c r="F7299" s="272" t="s">
        <v>7087</v>
      </c>
      <c r="G7299" s="272">
        <v>95328</v>
      </c>
      <c r="H7299" s="272" t="s">
        <v>14682</v>
      </c>
      <c r="I7299" s="272" t="s">
        <v>301</v>
      </c>
      <c r="J7299" s="272" t="s">
        <v>7147</v>
      </c>
      <c r="K7299" s="273">
        <v>0.24</v>
      </c>
      <c r="L7299" s="272" t="s">
        <v>14590</v>
      </c>
    </row>
    <row r="7300" spans="1:12">
      <c r="A7300" s="272" t="s">
        <v>10579</v>
      </c>
      <c r="B7300" s="272" t="s">
        <v>13962</v>
      </c>
      <c r="C7300" s="272" t="s">
        <v>14241</v>
      </c>
      <c r="D7300" s="272" t="s">
        <v>14242</v>
      </c>
      <c r="E7300" s="273" t="s">
        <v>7087</v>
      </c>
      <c r="F7300" s="272" t="s">
        <v>7087</v>
      </c>
      <c r="G7300" s="272">
        <v>95329</v>
      </c>
      <c r="H7300" s="272" t="s">
        <v>14683</v>
      </c>
      <c r="I7300" s="272" t="s">
        <v>301</v>
      </c>
      <c r="J7300" s="272" t="s">
        <v>7147</v>
      </c>
      <c r="K7300" s="273">
        <v>0.28999999999999998</v>
      </c>
      <c r="L7300" s="272" t="s">
        <v>14590</v>
      </c>
    </row>
    <row r="7301" spans="1:12">
      <c r="A7301" s="272" t="s">
        <v>10579</v>
      </c>
      <c r="B7301" s="272" t="s">
        <v>13962</v>
      </c>
      <c r="C7301" s="272" t="s">
        <v>14241</v>
      </c>
      <c r="D7301" s="272" t="s">
        <v>14242</v>
      </c>
      <c r="E7301" s="273" t="s">
        <v>7087</v>
      </c>
      <c r="F7301" s="272" t="s">
        <v>7087</v>
      </c>
      <c r="G7301" s="272">
        <v>95330</v>
      </c>
      <c r="H7301" s="272" t="s">
        <v>14684</v>
      </c>
      <c r="I7301" s="272" t="s">
        <v>301</v>
      </c>
      <c r="J7301" s="272" t="s">
        <v>7644</v>
      </c>
      <c r="K7301" s="273">
        <v>0.24</v>
      </c>
      <c r="L7301" s="272" t="s">
        <v>14590</v>
      </c>
    </row>
    <row r="7302" spans="1:12">
      <c r="A7302" s="272" t="s">
        <v>10579</v>
      </c>
      <c r="B7302" s="272" t="s">
        <v>13962</v>
      </c>
      <c r="C7302" s="272" t="s">
        <v>14241</v>
      </c>
      <c r="D7302" s="272" t="s">
        <v>14242</v>
      </c>
      <c r="E7302" s="273" t="s">
        <v>7087</v>
      </c>
      <c r="F7302" s="272" t="s">
        <v>7087</v>
      </c>
      <c r="G7302" s="272">
        <v>95331</v>
      </c>
      <c r="H7302" s="272" t="s">
        <v>14685</v>
      </c>
      <c r="I7302" s="272" t="s">
        <v>301</v>
      </c>
      <c r="J7302" s="272" t="s">
        <v>7147</v>
      </c>
      <c r="K7302" s="273">
        <v>0.22</v>
      </c>
      <c r="L7302" s="272" t="s">
        <v>14590</v>
      </c>
    </row>
    <row r="7303" spans="1:12">
      <c r="A7303" s="272" t="s">
        <v>10579</v>
      </c>
      <c r="B7303" s="272" t="s">
        <v>13962</v>
      </c>
      <c r="C7303" s="272" t="s">
        <v>14241</v>
      </c>
      <c r="D7303" s="272" t="s">
        <v>14242</v>
      </c>
      <c r="E7303" s="273" t="s">
        <v>7087</v>
      </c>
      <c r="F7303" s="272" t="s">
        <v>7087</v>
      </c>
      <c r="G7303" s="272">
        <v>95332</v>
      </c>
      <c r="H7303" s="272" t="s">
        <v>14686</v>
      </c>
      <c r="I7303" s="272" t="s">
        <v>301</v>
      </c>
      <c r="J7303" s="272" t="s">
        <v>7644</v>
      </c>
      <c r="K7303" s="273">
        <v>0.98</v>
      </c>
      <c r="L7303" s="272" t="s">
        <v>14590</v>
      </c>
    </row>
    <row r="7304" spans="1:12">
      <c r="A7304" s="272" t="s">
        <v>10579</v>
      </c>
      <c r="B7304" s="272" t="s">
        <v>13962</v>
      </c>
      <c r="C7304" s="272" t="s">
        <v>14241</v>
      </c>
      <c r="D7304" s="272" t="s">
        <v>14242</v>
      </c>
      <c r="E7304" s="273" t="s">
        <v>7087</v>
      </c>
      <c r="F7304" s="272" t="s">
        <v>7087</v>
      </c>
      <c r="G7304" s="272">
        <v>95333</v>
      </c>
      <c r="H7304" s="272" t="s">
        <v>14687</v>
      </c>
      <c r="I7304" s="272" t="s">
        <v>301</v>
      </c>
      <c r="J7304" s="272" t="s">
        <v>7147</v>
      </c>
      <c r="K7304" s="273">
        <v>0.98</v>
      </c>
      <c r="L7304" s="272" t="s">
        <v>14590</v>
      </c>
    </row>
    <row r="7305" spans="1:12">
      <c r="A7305" s="272" t="s">
        <v>10579</v>
      </c>
      <c r="B7305" s="272" t="s">
        <v>13962</v>
      </c>
      <c r="C7305" s="272" t="s">
        <v>14241</v>
      </c>
      <c r="D7305" s="272" t="s">
        <v>14242</v>
      </c>
      <c r="E7305" s="273" t="s">
        <v>7087</v>
      </c>
      <c r="F7305" s="272" t="s">
        <v>7087</v>
      </c>
      <c r="G7305" s="272">
        <v>95334</v>
      </c>
      <c r="H7305" s="272" t="s">
        <v>14688</v>
      </c>
      <c r="I7305" s="272" t="s">
        <v>301</v>
      </c>
      <c r="J7305" s="272" t="s">
        <v>7147</v>
      </c>
      <c r="K7305" s="273">
        <v>0.91</v>
      </c>
      <c r="L7305" s="272" t="s">
        <v>14590</v>
      </c>
    </row>
    <row r="7306" spans="1:12">
      <c r="A7306" s="272" t="s">
        <v>10579</v>
      </c>
      <c r="B7306" s="272" t="s">
        <v>13962</v>
      </c>
      <c r="C7306" s="272" t="s">
        <v>14241</v>
      </c>
      <c r="D7306" s="272" t="s">
        <v>14242</v>
      </c>
      <c r="E7306" s="273" t="s">
        <v>7087</v>
      </c>
      <c r="F7306" s="272" t="s">
        <v>7087</v>
      </c>
      <c r="G7306" s="272">
        <v>95335</v>
      </c>
      <c r="H7306" s="272" t="s">
        <v>14689</v>
      </c>
      <c r="I7306" s="272" t="s">
        <v>301</v>
      </c>
      <c r="J7306" s="272" t="s">
        <v>7644</v>
      </c>
      <c r="K7306" s="273">
        <v>0.47</v>
      </c>
      <c r="L7306" s="272" t="s">
        <v>14590</v>
      </c>
    </row>
    <row r="7307" spans="1:12">
      <c r="A7307" s="272" t="s">
        <v>10579</v>
      </c>
      <c r="B7307" s="272" t="s">
        <v>13962</v>
      </c>
      <c r="C7307" s="272" t="s">
        <v>14241</v>
      </c>
      <c r="D7307" s="272" t="s">
        <v>14242</v>
      </c>
      <c r="E7307" s="273" t="s">
        <v>7087</v>
      </c>
      <c r="F7307" s="272" t="s">
        <v>7087</v>
      </c>
      <c r="G7307" s="272">
        <v>95337</v>
      </c>
      <c r="H7307" s="272" t="s">
        <v>14690</v>
      </c>
      <c r="I7307" s="272" t="s">
        <v>301</v>
      </c>
      <c r="J7307" s="272" t="s">
        <v>7147</v>
      </c>
      <c r="K7307" s="273">
        <v>0.18</v>
      </c>
      <c r="L7307" s="272" t="s">
        <v>14590</v>
      </c>
    </row>
    <row r="7308" spans="1:12">
      <c r="A7308" s="272" t="s">
        <v>10579</v>
      </c>
      <c r="B7308" s="272" t="s">
        <v>13962</v>
      </c>
      <c r="C7308" s="272" t="s">
        <v>14241</v>
      </c>
      <c r="D7308" s="272" t="s">
        <v>14242</v>
      </c>
      <c r="E7308" s="273" t="s">
        <v>7087</v>
      </c>
      <c r="F7308" s="272" t="s">
        <v>7087</v>
      </c>
      <c r="G7308" s="272">
        <v>95338</v>
      </c>
      <c r="H7308" s="272" t="s">
        <v>14691</v>
      </c>
      <c r="I7308" s="272" t="s">
        <v>301</v>
      </c>
      <c r="J7308" s="272" t="s">
        <v>7147</v>
      </c>
      <c r="K7308" s="273">
        <v>0.45</v>
      </c>
      <c r="L7308" s="272" t="s">
        <v>14590</v>
      </c>
    </row>
    <row r="7309" spans="1:12">
      <c r="A7309" s="272" t="s">
        <v>10579</v>
      </c>
      <c r="B7309" s="272" t="s">
        <v>13962</v>
      </c>
      <c r="C7309" s="272" t="s">
        <v>14241</v>
      </c>
      <c r="D7309" s="272" t="s">
        <v>14242</v>
      </c>
      <c r="E7309" s="273" t="s">
        <v>7087</v>
      </c>
      <c r="F7309" s="272" t="s">
        <v>7087</v>
      </c>
      <c r="G7309" s="272">
        <v>95339</v>
      </c>
      <c r="H7309" s="272" t="s">
        <v>14692</v>
      </c>
      <c r="I7309" s="272" t="s">
        <v>301</v>
      </c>
      <c r="J7309" s="272" t="s">
        <v>7147</v>
      </c>
      <c r="K7309" s="273">
        <v>0.41</v>
      </c>
      <c r="L7309" s="272" t="s">
        <v>14590</v>
      </c>
    </row>
    <row r="7310" spans="1:12">
      <c r="A7310" s="272" t="s">
        <v>10579</v>
      </c>
      <c r="B7310" s="272" t="s">
        <v>13962</v>
      </c>
      <c r="C7310" s="272" t="s">
        <v>14241</v>
      </c>
      <c r="D7310" s="272" t="s">
        <v>14242</v>
      </c>
      <c r="E7310" s="273" t="s">
        <v>7087</v>
      </c>
      <c r="F7310" s="272" t="s">
        <v>7087</v>
      </c>
      <c r="G7310" s="272">
        <v>95340</v>
      </c>
      <c r="H7310" s="272" t="s">
        <v>14693</v>
      </c>
      <c r="I7310" s="272" t="s">
        <v>301</v>
      </c>
      <c r="J7310" s="272" t="s">
        <v>7147</v>
      </c>
      <c r="K7310" s="273">
        <v>0.28999999999999998</v>
      </c>
      <c r="L7310" s="272" t="s">
        <v>14590</v>
      </c>
    </row>
    <row r="7311" spans="1:12">
      <c r="A7311" s="272" t="s">
        <v>10579</v>
      </c>
      <c r="B7311" s="272" t="s">
        <v>13962</v>
      </c>
      <c r="C7311" s="272" t="s">
        <v>14241</v>
      </c>
      <c r="D7311" s="272" t="s">
        <v>14242</v>
      </c>
      <c r="E7311" s="273" t="s">
        <v>7087</v>
      </c>
      <c r="F7311" s="272" t="s">
        <v>7087</v>
      </c>
      <c r="G7311" s="272">
        <v>95341</v>
      </c>
      <c r="H7311" s="272" t="s">
        <v>14694</v>
      </c>
      <c r="I7311" s="272" t="s">
        <v>301</v>
      </c>
      <c r="J7311" s="272" t="s">
        <v>7147</v>
      </c>
      <c r="K7311" s="273">
        <v>0.3</v>
      </c>
      <c r="L7311" s="272" t="s">
        <v>14590</v>
      </c>
    </row>
    <row r="7312" spans="1:12">
      <c r="A7312" s="272" t="s">
        <v>10579</v>
      </c>
      <c r="B7312" s="272" t="s">
        <v>13962</v>
      </c>
      <c r="C7312" s="272" t="s">
        <v>14241</v>
      </c>
      <c r="D7312" s="272" t="s">
        <v>14242</v>
      </c>
      <c r="E7312" s="273" t="s">
        <v>7087</v>
      </c>
      <c r="F7312" s="272" t="s">
        <v>7087</v>
      </c>
      <c r="G7312" s="272">
        <v>95342</v>
      </c>
      <c r="H7312" s="272" t="s">
        <v>14695</v>
      </c>
      <c r="I7312" s="272" t="s">
        <v>301</v>
      </c>
      <c r="J7312" s="272" t="s">
        <v>7147</v>
      </c>
      <c r="K7312" s="273">
        <v>0.2</v>
      </c>
      <c r="L7312" s="272" t="s">
        <v>14590</v>
      </c>
    </row>
    <row r="7313" spans="1:12">
      <c r="A7313" s="272" t="s">
        <v>10579</v>
      </c>
      <c r="B7313" s="272" t="s">
        <v>13962</v>
      </c>
      <c r="C7313" s="272" t="s">
        <v>14241</v>
      </c>
      <c r="D7313" s="272" t="s">
        <v>14242</v>
      </c>
      <c r="E7313" s="273" t="s">
        <v>7087</v>
      </c>
      <c r="F7313" s="272" t="s">
        <v>7087</v>
      </c>
      <c r="G7313" s="272">
        <v>95343</v>
      </c>
      <c r="H7313" s="272" t="s">
        <v>14696</v>
      </c>
      <c r="I7313" s="272" t="s">
        <v>301</v>
      </c>
      <c r="J7313" s="272" t="s">
        <v>7147</v>
      </c>
      <c r="K7313" s="273">
        <v>0.31</v>
      </c>
      <c r="L7313" s="272" t="s">
        <v>14590</v>
      </c>
    </row>
    <row r="7314" spans="1:12">
      <c r="A7314" s="272" t="s">
        <v>10579</v>
      </c>
      <c r="B7314" s="272" t="s">
        <v>13962</v>
      </c>
      <c r="C7314" s="272" t="s">
        <v>14241</v>
      </c>
      <c r="D7314" s="272" t="s">
        <v>14242</v>
      </c>
      <c r="E7314" s="273" t="s">
        <v>7087</v>
      </c>
      <c r="F7314" s="272" t="s">
        <v>7087</v>
      </c>
      <c r="G7314" s="272">
        <v>95344</v>
      </c>
      <c r="H7314" s="272" t="s">
        <v>14697</v>
      </c>
      <c r="I7314" s="272" t="s">
        <v>301</v>
      </c>
      <c r="J7314" s="272" t="s">
        <v>7147</v>
      </c>
      <c r="K7314" s="273">
        <v>0.19</v>
      </c>
      <c r="L7314" s="272" t="s">
        <v>14590</v>
      </c>
    </row>
    <row r="7315" spans="1:12">
      <c r="A7315" s="272" t="s">
        <v>10579</v>
      </c>
      <c r="B7315" s="272" t="s">
        <v>13962</v>
      </c>
      <c r="C7315" s="272" t="s">
        <v>14241</v>
      </c>
      <c r="D7315" s="272" t="s">
        <v>14242</v>
      </c>
      <c r="E7315" s="273" t="s">
        <v>7087</v>
      </c>
      <c r="F7315" s="272" t="s">
        <v>7087</v>
      </c>
      <c r="G7315" s="272">
        <v>95345</v>
      </c>
      <c r="H7315" s="272" t="s">
        <v>14698</v>
      </c>
      <c r="I7315" s="272" t="s">
        <v>301</v>
      </c>
      <c r="J7315" s="272" t="s">
        <v>7147</v>
      </c>
      <c r="K7315" s="273">
        <v>0.55000000000000004</v>
      </c>
      <c r="L7315" s="272" t="s">
        <v>14590</v>
      </c>
    </row>
    <row r="7316" spans="1:12">
      <c r="A7316" s="272" t="s">
        <v>10579</v>
      </c>
      <c r="B7316" s="272" t="s">
        <v>13962</v>
      </c>
      <c r="C7316" s="272" t="s">
        <v>14241</v>
      </c>
      <c r="D7316" s="272" t="s">
        <v>14242</v>
      </c>
      <c r="E7316" s="273" t="s">
        <v>7087</v>
      </c>
      <c r="F7316" s="272" t="s">
        <v>7087</v>
      </c>
      <c r="G7316" s="272">
        <v>95346</v>
      </c>
      <c r="H7316" s="272" t="s">
        <v>14699</v>
      </c>
      <c r="I7316" s="272" t="s">
        <v>301</v>
      </c>
      <c r="J7316" s="272" t="s">
        <v>7147</v>
      </c>
      <c r="K7316" s="273">
        <v>0.11</v>
      </c>
      <c r="L7316" s="272" t="s">
        <v>14590</v>
      </c>
    </row>
    <row r="7317" spans="1:12">
      <c r="A7317" s="272" t="s">
        <v>10579</v>
      </c>
      <c r="B7317" s="272" t="s">
        <v>13962</v>
      </c>
      <c r="C7317" s="272" t="s">
        <v>14241</v>
      </c>
      <c r="D7317" s="272" t="s">
        <v>14242</v>
      </c>
      <c r="E7317" s="273" t="s">
        <v>7087</v>
      </c>
      <c r="F7317" s="272" t="s">
        <v>7087</v>
      </c>
      <c r="G7317" s="272">
        <v>95347</v>
      </c>
      <c r="H7317" s="272" t="s">
        <v>14700</v>
      </c>
      <c r="I7317" s="272" t="s">
        <v>301</v>
      </c>
      <c r="J7317" s="272" t="s">
        <v>7644</v>
      </c>
      <c r="K7317" s="273">
        <v>0.1</v>
      </c>
      <c r="L7317" s="272" t="s">
        <v>14590</v>
      </c>
    </row>
    <row r="7318" spans="1:12">
      <c r="A7318" s="272" t="s">
        <v>10579</v>
      </c>
      <c r="B7318" s="272" t="s">
        <v>13962</v>
      </c>
      <c r="C7318" s="272" t="s">
        <v>14241</v>
      </c>
      <c r="D7318" s="272" t="s">
        <v>14242</v>
      </c>
      <c r="E7318" s="273" t="s">
        <v>7087</v>
      </c>
      <c r="F7318" s="272" t="s">
        <v>7087</v>
      </c>
      <c r="G7318" s="272">
        <v>95348</v>
      </c>
      <c r="H7318" s="272" t="s">
        <v>14701</v>
      </c>
      <c r="I7318" s="272" t="s">
        <v>301</v>
      </c>
      <c r="J7318" s="272" t="s">
        <v>7147</v>
      </c>
      <c r="K7318" s="273">
        <v>0.13</v>
      </c>
      <c r="L7318" s="272" t="s">
        <v>14590</v>
      </c>
    </row>
    <row r="7319" spans="1:12">
      <c r="A7319" s="272" t="s">
        <v>10579</v>
      </c>
      <c r="B7319" s="272" t="s">
        <v>13962</v>
      </c>
      <c r="C7319" s="272" t="s">
        <v>14241</v>
      </c>
      <c r="D7319" s="272" t="s">
        <v>14242</v>
      </c>
      <c r="E7319" s="273" t="s">
        <v>7087</v>
      </c>
      <c r="F7319" s="272" t="s">
        <v>7087</v>
      </c>
      <c r="G7319" s="272">
        <v>95349</v>
      </c>
      <c r="H7319" s="272" t="s">
        <v>14702</v>
      </c>
      <c r="I7319" s="272" t="s">
        <v>301</v>
      </c>
      <c r="J7319" s="272" t="s">
        <v>7147</v>
      </c>
      <c r="K7319" s="273">
        <v>0.1</v>
      </c>
      <c r="L7319" s="272" t="s">
        <v>14590</v>
      </c>
    </row>
    <row r="7320" spans="1:12">
      <c r="A7320" s="272" t="s">
        <v>10579</v>
      </c>
      <c r="B7320" s="272" t="s">
        <v>13962</v>
      </c>
      <c r="C7320" s="272" t="s">
        <v>14241</v>
      </c>
      <c r="D7320" s="272" t="s">
        <v>14242</v>
      </c>
      <c r="E7320" s="273" t="s">
        <v>7087</v>
      </c>
      <c r="F7320" s="272" t="s">
        <v>7087</v>
      </c>
      <c r="G7320" s="272">
        <v>95351</v>
      </c>
      <c r="H7320" s="272" t="s">
        <v>14703</v>
      </c>
      <c r="I7320" s="272" t="s">
        <v>301</v>
      </c>
      <c r="J7320" s="272" t="s">
        <v>7147</v>
      </c>
      <c r="K7320" s="273">
        <v>0.38</v>
      </c>
      <c r="L7320" s="272" t="s">
        <v>14590</v>
      </c>
    </row>
    <row r="7321" spans="1:12">
      <c r="A7321" s="272" t="s">
        <v>10579</v>
      </c>
      <c r="B7321" s="272" t="s">
        <v>13962</v>
      </c>
      <c r="C7321" s="272" t="s">
        <v>14241</v>
      </c>
      <c r="D7321" s="272" t="s">
        <v>14242</v>
      </c>
      <c r="E7321" s="273" t="s">
        <v>7087</v>
      </c>
      <c r="F7321" s="272" t="s">
        <v>7087</v>
      </c>
      <c r="G7321" s="272">
        <v>95352</v>
      </c>
      <c r="H7321" s="272" t="s">
        <v>14704</v>
      </c>
      <c r="I7321" s="272" t="s">
        <v>301</v>
      </c>
      <c r="J7321" s="272" t="s">
        <v>7147</v>
      </c>
      <c r="K7321" s="273">
        <v>0.14000000000000001</v>
      </c>
      <c r="L7321" s="272" t="s">
        <v>14590</v>
      </c>
    </row>
    <row r="7322" spans="1:12">
      <c r="A7322" s="272" t="s">
        <v>10579</v>
      </c>
      <c r="B7322" s="272" t="s">
        <v>13962</v>
      </c>
      <c r="C7322" s="272" t="s">
        <v>14241</v>
      </c>
      <c r="D7322" s="272" t="s">
        <v>14242</v>
      </c>
      <c r="E7322" s="273" t="s">
        <v>7087</v>
      </c>
      <c r="F7322" s="272" t="s">
        <v>7087</v>
      </c>
      <c r="G7322" s="272">
        <v>95354</v>
      </c>
      <c r="H7322" s="272" t="s">
        <v>14705</v>
      </c>
      <c r="I7322" s="272" t="s">
        <v>301</v>
      </c>
      <c r="J7322" s="272" t="s">
        <v>7147</v>
      </c>
      <c r="K7322" s="273">
        <v>0.15</v>
      </c>
      <c r="L7322" s="272" t="s">
        <v>14590</v>
      </c>
    </row>
    <row r="7323" spans="1:12">
      <c r="A7323" s="272" t="s">
        <v>10579</v>
      </c>
      <c r="B7323" s="272" t="s">
        <v>13962</v>
      </c>
      <c r="C7323" s="272" t="s">
        <v>14241</v>
      </c>
      <c r="D7323" s="272" t="s">
        <v>14242</v>
      </c>
      <c r="E7323" s="273" t="s">
        <v>7087</v>
      </c>
      <c r="F7323" s="272" t="s">
        <v>7087</v>
      </c>
      <c r="G7323" s="272">
        <v>95355</v>
      </c>
      <c r="H7323" s="272" t="s">
        <v>14706</v>
      </c>
      <c r="I7323" s="272" t="s">
        <v>301</v>
      </c>
      <c r="J7323" s="272" t="s">
        <v>7147</v>
      </c>
      <c r="K7323" s="273">
        <v>0.11</v>
      </c>
      <c r="L7323" s="272" t="s">
        <v>14590</v>
      </c>
    </row>
    <row r="7324" spans="1:12">
      <c r="A7324" s="272" t="s">
        <v>10579</v>
      </c>
      <c r="B7324" s="272" t="s">
        <v>13962</v>
      </c>
      <c r="C7324" s="272" t="s">
        <v>14241</v>
      </c>
      <c r="D7324" s="272" t="s">
        <v>14242</v>
      </c>
      <c r="E7324" s="273" t="s">
        <v>7087</v>
      </c>
      <c r="F7324" s="272" t="s">
        <v>7087</v>
      </c>
      <c r="G7324" s="272">
        <v>95356</v>
      </c>
      <c r="H7324" s="272" t="s">
        <v>14707</v>
      </c>
      <c r="I7324" s="272" t="s">
        <v>301</v>
      </c>
      <c r="J7324" s="272" t="s">
        <v>7147</v>
      </c>
      <c r="K7324" s="273">
        <v>0.15</v>
      </c>
      <c r="L7324" s="272" t="s">
        <v>14590</v>
      </c>
    </row>
    <row r="7325" spans="1:12">
      <c r="A7325" s="272" t="s">
        <v>10579</v>
      </c>
      <c r="B7325" s="272" t="s">
        <v>13962</v>
      </c>
      <c r="C7325" s="272" t="s">
        <v>14241</v>
      </c>
      <c r="D7325" s="272" t="s">
        <v>14242</v>
      </c>
      <c r="E7325" s="273" t="s">
        <v>7087</v>
      </c>
      <c r="F7325" s="272" t="s">
        <v>7087</v>
      </c>
      <c r="G7325" s="272">
        <v>95357</v>
      </c>
      <c r="H7325" s="272" t="s">
        <v>14708</v>
      </c>
      <c r="I7325" s="272" t="s">
        <v>301</v>
      </c>
      <c r="J7325" s="272" t="s">
        <v>7644</v>
      </c>
      <c r="K7325" s="273">
        <v>0.24</v>
      </c>
      <c r="L7325" s="272" t="s">
        <v>14590</v>
      </c>
    </row>
    <row r="7326" spans="1:12">
      <c r="A7326" s="272" t="s">
        <v>10579</v>
      </c>
      <c r="B7326" s="272" t="s">
        <v>13962</v>
      </c>
      <c r="C7326" s="272" t="s">
        <v>14241</v>
      </c>
      <c r="D7326" s="272" t="s">
        <v>14242</v>
      </c>
      <c r="E7326" s="273" t="s">
        <v>7087</v>
      </c>
      <c r="F7326" s="272" t="s">
        <v>7087</v>
      </c>
      <c r="G7326" s="272">
        <v>95358</v>
      </c>
      <c r="H7326" s="272" t="s">
        <v>14709</v>
      </c>
      <c r="I7326" s="272" t="s">
        <v>301</v>
      </c>
      <c r="J7326" s="272" t="s">
        <v>7147</v>
      </c>
      <c r="K7326" s="273">
        <v>0.25</v>
      </c>
      <c r="L7326" s="272" t="s">
        <v>14590</v>
      </c>
    </row>
    <row r="7327" spans="1:12">
      <c r="A7327" s="272" t="s">
        <v>10579</v>
      </c>
      <c r="B7327" s="272" t="s">
        <v>13962</v>
      </c>
      <c r="C7327" s="272" t="s">
        <v>14241</v>
      </c>
      <c r="D7327" s="272" t="s">
        <v>14242</v>
      </c>
      <c r="E7327" s="273" t="s">
        <v>7087</v>
      </c>
      <c r="F7327" s="272" t="s">
        <v>7087</v>
      </c>
      <c r="G7327" s="272">
        <v>95359</v>
      </c>
      <c r="H7327" s="272" t="s">
        <v>14710</v>
      </c>
      <c r="I7327" s="272" t="s">
        <v>301</v>
      </c>
      <c r="J7327" s="272" t="s">
        <v>7147</v>
      </c>
      <c r="K7327" s="273">
        <v>0.28999999999999998</v>
      </c>
      <c r="L7327" s="272" t="s">
        <v>14590</v>
      </c>
    </row>
    <row r="7328" spans="1:12">
      <c r="A7328" s="272" t="s">
        <v>10579</v>
      </c>
      <c r="B7328" s="272" t="s">
        <v>13962</v>
      </c>
      <c r="C7328" s="272" t="s">
        <v>14241</v>
      </c>
      <c r="D7328" s="272" t="s">
        <v>14242</v>
      </c>
      <c r="E7328" s="273" t="s">
        <v>7087</v>
      </c>
      <c r="F7328" s="272" t="s">
        <v>7087</v>
      </c>
      <c r="G7328" s="272">
        <v>95360</v>
      </c>
      <c r="H7328" s="272" t="s">
        <v>14711</v>
      </c>
      <c r="I7328" s="272" t="s">
        <v>301</v>
      </c>
      <c r="J7328" s="272" t="s">
        <v>7147</v>
      </c>
      <c r="K7328" s="273">
        <v>0.21</v>
      </c>
      <c r="L7328" s="272" t="s">
        <v>14590</v>
      </c>
    </row>
    <row r="7329" spans="1:12">
      <c r="A7329" s="272" t="s">
        <v>10579</v>
      </c>
      <c r="B7329" s="272" t="s">
        <v>13962</v>
      </c>
      <c r="C7329" s="272" t="s">
        <v>14241</v>
      </c>
      <c r="D7329" s="272" t="s">
        <v>14242</v>
      </c>
      <c r="E7329" s="273" t="s">
        <v>7087</v>
      </c>
      <c r="F7329" s="272" t="s">
        <v>7087</v>
      </c>
      <c r="G7329" s="272">
        <v>95361</v>
      </c>
      <c r="H7329" s="272" t="s">
        <v>14712</v>
      </c>
      <c r="I7329" s="272" t="s">
        <v>301</v>
      </c>
      <c r="J7329" s="272" t="s">
        <v>7147</v>
      </c>
      <c r="K7329" s="273">
        <v>0.12</v>
      </c>
      <c r="L7329" s="272" t="s">
        <v>14590</v>
      </c>
    </row>
    <row r="7330" spans="1:12">
      <c r="A7330" s="272" t="s">
        <v>10579</v>
      </c>
      <c r="B7330" s="272" t="s">
        <v>13962</v>
      </c>
      <c r="C7330" s="272" t="s">
        <v>14241</v>
      </c>
      <c r="D7330" s="272" t="s">
        <v>14242</v>
      </c>
      <c r="E7330" s="273" t="s">
        <v>7087</v>
      </c>
      <c r="F7330" s="272" t="s">
        <v>7087</v>
      </c>
      <c r="G7330" s="272">
        <v>95362</v>
      </c>
      <c r="H7330" s="272" t="s">
        <v>14713</v>
      </c>
      <c r="I7330" s="272" t="s">
        <v>301</v>
      </c>
      <c r="J7330" s="272" t="s">
        <v>7147</v>
      </c>
      <c r="K7330" s="273">
        <v>0.27</v>
      </c>
      <c r="L7330" s="272" t="s">
        <v>14590</v>
      </c>
    </row>
    <row r="7331" spans="1:12">
      <c r="A7331" s="272" t="s">
        <v>10579</v>
      </c>
      <c r="B7331" s="272" t="s">
        <v>13962</v>
      </c>
      <c r="C7331" s="272" t="s">
        <v>14241</v>
      </c>
      <c r="D7331" s="272" t="s">
        <v>14242</v>
      </c>
      <c r="E7331" s="273" t="s">
        <v>7087</v>
      </c>
      <c r="F7331" s="272" t="s">
        <v>7087</v>
      </c>
      <c r="G7331" s="272">
        <v>95363</v>
      </c>
      <c r="H7331" s="272" t="s">
        <v>14714</v>
      </c>
      <c r="I7331" s="272" t="s">
        <v>301</v>
      </c>
      <c r="J7331" s="272" t="s">
        <v>7147</v>
      </c>
      <c r="K7331" s="273">
        <v>0.27</v>
      </c>
      <c r="L7331" s="272" t="s">
        <v>14590</v>
      </c>
    </row>
    <row r="7332" spans="1:12">
      <c r="A7332" s="272" t="s">
        <v>10579</v>
      </c>
      <c r="B7332" s="272" t="s">
        <v>13962</v>
      </c>
      <c r="C7332" s="272" t="s">
        <v>14241</v>
      </c>
      <c r="D7332" s="272" t="s">
        <v>14242</v>
      </c>
      <c r="E7332" s="273" t="s">
        <v>7087</v>
      </c>
      <c r="F7332" s="272" t="s">
        <v>7087</v>
      </c>
      <c r="G7332" s="272">
        <v>95364</v>
      </c>
      <c r="H7332" s="272" t="s">
        <v>14715</v>
      </c>
      <c r="I7332" s="272" t="s">
        <v>301</v>
      </c>
      <c r="J7332" s="272" t="s">
        <v>7147</v>
      </c>
      <c r="K7332" s="273">
        <v>0.15</v>
      </c>
      <c r="L7332" s="272" t="s">
        <v>14590</v>
      </c>
    </row>
    <row r="7333" spans="1:12">
      <c r="A7333" s="272" t="s">
        <v>10579</v>
      </c>
      <c r="B7333" s="272" t="s">
        <v>13962</v>
      </c>
      <c r="C7333" s="272" t="s">
        <v>14241</v>
      </c>
      <c r="D7333" s="272" t="s">
        <v>14242</v>
      </c>
      <c r="E7333" s="273" t="s">
        <v>7087</v>
      </c>
      <c r="F7333" s="272" t="s">
        <v>7087</v>
      </c>
      <c r="G7333" s="272">
        <v>95365</v>
      </c>
      <c r="H7333" s="272" t="s">
        <v>14716</v>
      </c>
      <c r="I7333" s="272" t="s">
        <v>301</v>
      </c>
      <c r="J7333" s="272" t="s">
        <v>7147</v>
      </c>
      <c r="K7333" s="273">
        <v>0.15</v>
      </c>
      <c r="L7333" s="272" t="s">
        <v>14590</v>
      </c>
    </row>
    <row r="7334" spans="1:12">
      <c r="A7334" s="272" t="s">
        <v>10579</v>
      </c>
      <c r="B7334" s="272" t="s">
        <v>13962</v>
      </c>
      <c r="C7334" s="272" t="s">
        <v>14241</v>
      </c>
      <c r="D7334" s="272" t="s">
        <v>14242</v>
      </c>
      <c r="E7334" s="273" t="s">
        <v>7087</v>
      </c>
      <c r="F7334" s="272" t="s">
        <v>7087</v>
      </c>
      <c r="G7334" s="272">
        <v>95366</v>
      </c>
      <c r="H7334" s="272" t="s">
        <v>14717</v>
      </c>
      <c r="I7334" s="272" t="s">
        <v>301</v>
      </c>
      <c r="J7334" s="272" t="s">
        <v>7147</v>
      </c>
      <c r="K7334" s="273">
        <v>0.16</v>
      </c>
      <c r="L7334" s="272" t="s">
        <v>14590</v>
      </c>
    </row>
    <row r="7335" spans="1:12">
      <c r="A7335" s="272" t="s">
        <v>10579</v>
      </c>
      <c r="B7335" s="272" t="s">
        <v>13962</v>
      </c>
      <c r="C7335" s="272" t="s">
        <v>14241</v>
      </c>
      <c r="D7335" s="272" t="s">
        <v>14242</v>
      </c>
      <c r="E7335" s="273" t="s">
        <v>7087</v>
      </c>
      <c r="F7335" s="272" t="s">
        <v>7087</v>
      </c>
      <c r="G7335" s="272">
        <v>95367</v>
      </c>
      <c r="H7335" s="272" t="s">
        <v>14718</v>
      </c>
      <c r="I7335" s="272" t="s">
        <v>301</v>
      </c>
      <c r="J7335" s="272" t="s">
        <v>7147</v>
      </c>
      <c r="K7335" s="273">
        <v>0.27</v>
      </c>
      <c r="L7335" s="272" t="s">
        <v>14590</v>
      </c>
    </row>
    <row r="7336" spans="1:12">
      <c r="A7336" s="272" t="s">
        <v>10579</v>
      </c>
      <c r="B7336" s="272" t="s">
        <v>13962</v>
      </c>
      <c r="C7336" s="272" t="s">
        <v>14241</v>
      </c>
      <c r="D7336" s="272" t="s">
        <v>14242</v>
      </c>
      <c r="E7336" s="273" t="s">
        <v>7087</v>
      </c>
      <c r="F7336" s="272" t="s">
        <v>7087</v>
      </c>
      <c r="G7336" s="272">
        <v>95368</v>
      </c>
      <c r="H7336" s="272" t="s">
        <v>14719</v>
      </c>
      <c r="I7336" s="272" t="s">
        <v>301</v>
      </c>
      <c r="J7336" s="272" t="s">
        <v>7147</v>
      </c>
      <c r="K7336" s="273">
        <v>0.2</v>
      </c>
      <c r="L7336" s="272" t="s">
        <v>14590</v>
      </c>
    </row>
    <row r="7337" spans="1:12">
      <c r="A7337" s="272" t="s">
        <v>10579</v>
      </c>
      <c r="B7337" s="272" t="s">
        <v>13962</v>
      </c>
      <c r="C7337" s="272" t="s">
        <v>14241</v>
      </c>
      <c r="D7337" s="272" t="s">
        <v>14242</v>
      </c>
      <c r="E7337" s="273" t="s">
        <v>7087</v>
      </c>
      <c r="F7337" s="272" t="s">
        <v>7087</v>
      </c>
      <c r="G7337" s="272">
        <v>95369</v>
      </c>
      <c r="H7337" s="272" t="s">
        <v>14720</v>
      </c>
      <c r="I7337" s="272" t="s">
        <v>301</v>
      </c>
      <c r="J7337" s="272" t="s">
        <v>7147</v>
      </c>
      <c r="K7337" s="273">
        <v>0.15</v>
      </c>
      <c r="L7337" s="272" t="s">
        <v>14590</v>
      </c>
    </row>
    <row r="7338" spans="1:12">
      <c r="A7338" s="272" t="s">
        <v>10579</v>
      </c>
      <c r="B7338" s="272" t="s">
        <v>13962</v>
      </c>
      <c r="C7338" s="272" t="s">
        <v>14241</v>
      </c>
      <c r="D7338" s="272" t="s">
        <v>14242</v>
      </c>
      <c r="E7338" s="273" t="s">
        <v>7087</v>
      </c>
      <c r="F7338" s="272" t="s">
        <v>7087</v>
      </c>
      <c r="G7338" s="272">
        <v>95370</v>
      </c>
      <c r="H7338" s="272" t="s">
        <v>14721</v>
      </c>
      <c r="I7338" s="272" t="s">
        <v>301</v>
      </c>
      <c r="J7338" s="272" t="s">
        <v>7147</v>
      </c>
      <c r="K7338" s="273">
        <v>0.3</v>
      </c>
      <c r="L7338" s="272" t="s">
        <v>14590</v>
      </c>
    </row>
    <row r="7339" spans="1:12">
      <c r="A7339" s="272" t="s">
        <v>10579</v>
      </c>
      <c r="B7339" s="272" t="s">
        <v>13962</v>
      </c>
      <c r="C7339" s="272" t="s">
        <v>14241</v>
      </c>
      <c r="D7339" s="272" t="s">
        <v>14242</v>
      </c>
      <c r="E7339" s="273" t="s">
        <v>7087</v>
      </c>
      <c r="F7339" s="272" t="s">
        <v>7087</v>
      </c>
      <c r="G7339" s="272">
        <v>95371</v>
      </c>
      <c r="H7339" s="272" t="s">
        <v>14722</v>
      </c>
      <c r="I7339" s="272" t="s">
        <v>301</v>
      </c>
      <c r="J7339" s="272" t="s">
        <v>7644</v>
      </c>
      <c r="K7339" s="273">
        <v>0.44</v>
      </c>
      <c r="L7339" s="272" t="s">
        <v>14590</v>
      </c>
    </row>
    <row r="7340" spans="1:12">
      <c r="A7340" s="272" t="s">
        <v>10579</v>
      </c>
      <c r="B7340" s="272" t="s">
        <v>13962</v>
      </c>
      <c r="C7340" s="272" t="s">
        <v>14241</v>
      </c>
      <c r="D7340" s="272" t="s">
        <v>14242</v>
      </c>
      <c r="E7340" s="273" t="s">
        <v>7087</v>
      </c>
      <c r="F7340" s="272" t="s">
        <v>7087</v>
      </c>
      <c r="G7340" s="272">
        <v>95372</v>
      </c>
      <c r="H7340" s="272" t="s">
        <v>14723</v>
      </c>
      <c r="I7340" s="272" t="s">
        <v>301</v>
      </c>
      <c r="J7340" s="272" t="s">
        <v>7644</v>
      </c>
      <c r="K7340" s="273">
        <v>0.3</v>
      </c>
      <c r="L7340" s="272" t="s">
        <v>14590</v>
      </c>
    </row>
    <row r="7341" spans="1:12">
      <c r="A7341" s="272" t="s">
        <v>10579</v>
      </c>
      <c r="B7341" s="272" t="s">
        <v>13962</v>
      </c>
      <c r="C7341" s="272" t="s">
        <v>14241</v>
      </c>
      <c r="D7341" s="272" t="s">
        <v>14242</v>
      </c>
      <c r="E7341" s="273" t="s">
        <v>7087</v>
      </c>
      <c r="F7341" s="272" t="s">
        <v>7087</v>
      </c>
      <c r="G7341" s="272">
        <v>95373</v>
      </c>
      <c r="H7341" s="272" t="s">
        <v>14724</v>
      </c>
      <c r="I7341" s="272" t="s">
        <v>301</v>
      </c>
      <c r="J7341" s="272" t="s">
        <v>7147</v>
      </c>
      <c r="K7341" s="273">
        <v>0.28999999999999998</v>
      </c>
      <c r="L7341" s="272" t="s">
        <v>14590</v>
      </c>
    </row>
    <row r="7342" spans="1:12">
      <c r="A7342" s="272" t="s">
        <v>10579</v>
      </c>
      <c r="B7342" s="272" t="s">
        <v>13962</v>
      </c>
      <c r="C7342" s="272" t="s">
        <v>14241</v>
      </c>
      <c r="D7342" s="272" t="s">
        <v>14242</v>
      </c>
      <c r="E7342" s="273" t="s">
        <v>7087</v>
      </c>
      <c r="F7342" s="272" t="s">
        <v>7087</v>
      </c>
      <c r="G7342" s="272">
        <v>95374</v>
      </c>
      <c r="H7342" s="272" t="s">
        <v>14725</v>
      </c>
      <c r="I7342" s="272" t="s">
        <v>301</v>
      </c>
      <c r="J7342" s="272" t="s">
        <v>7147</v>
      </c>
      <c r="K7342" s="273">
        <v>0.3</v>
      </c>
      <c r="L7342" s="272" t="s">
        <v>14590</v>
      </c>
    </row>
    <row r="7343" spans="1:12">
      <c r="A7343" s="272" t="s">
        <v>10579</v>
      </c>
      <c r="B7343" s="272" t="s">
        <v>13962</v>
      </c>
      <c r="C7343" s="272" t="s">
        <v>14241</v>
      </c>
      <c r="D7343" s="272" t="s">
        <v>14242</v>
      </c>
      <c r="E7343" s="273" t="s">
        <v>7087</v>
      </c>
      <c r="F7343" s="272" t="s">
        <v>7087</v>
      </c>
      <c r="G7343" s="272">
        <v>95375</v>
      </c>
      <c r="H7343" s="272" t="s">
        <v>14726</v>
      </c>
      <c r="I7343" s="272" t="s">
        <v>301</v>
      </c>
      <c r="J7343" s="272" t="s">
        <v>7147</v>
      </c>
      <c r="K7343" s="273">
        <v>0.24</v>
      </c>
      <c r="L7343" s="272" t="s">
        <v>14590</v>
      </c>
    </row>
    <row r="7344" spans="1:12">
      <c r="A7344" s="272" t="s">
        <v>10579</v>
      </c>
      <c r="B7344" s="272" t="s">
        <v>13962</v>
      </c>
      <c r="C7344" s="272" t="s">
        <v>14241</v>
      </c>
      <c r="D7344" s="272" t="s">
        <v>14242</v>
      </c>
      <c r="E7344" s="273" t="s">
        <v>7087</v>
      </c>
      <c r="F7344" s="272" t="s">
        <v>7087</v>
      </c>
      <c r="G7344" s="272">
        <v>95376</v>
      </c>
      <c r="H7344" s="272" t="s">
        <v>14727</v>
      </c>
      <c r="I7344" s="272" t="s">
        <v>301</v>
      </c>
      <c r="J7344" s="272" t="s">
        <v>7147</v>
      </c>
      <c r="K7344" s="273">
        <v>0.1</v>
      </c>
      <c r="L7344" s="272" t="s">
        <v>14590</v>
      </c>
    </row>
    <row r="7345" spans="1:12">
      <c r="A7345" s="272" t="s">
        <v>10579</v>
      </c>
      <c r="B7345" s="272" t="s">
        <v>13962</v>
      </c>
      <c r="C7345" s="272" t="s">
        <v>14241</v>
      </c>
      <c r="D7345" s="272" t="s">
        <v>14242</v>
      </c>
      <c r="E7345" s="273" t="s">
        <v>7087</v>
      </c>
      <c r="F7345" s="272" t="s">
        <v>7087</v>
      </c>
      <c r="G7345" s="272">
        <v>95377</v>
      </c>
      <c r="H7345" s="272" t="s">
        <v>14728</v>
      </c>
      <c r="I7345" s="272" t="s">
        <v>301</v>
      </c>
      <c r="J7345" s="272" t="s">
        <v>7147</v>
      </c>
      <c r="K7345" s="273">
        <v>0.26</v>
      </c>
      <c r="L7345" s="272" t="s">
        <v>14590</v>
      </c>
    </row>
    <row r="7346" spans="1:12">
      <c r="A7346" s="272" t="s">
        <v>10579</v>
      </c>
      <c r="B7346" s="272" t="s">
        <v>13962</v>
      </c>
      <c r="C7346" s="272" t="s">
        <v>14241</v>
      </c>
      <c r="D7346" s="272" t="s">
        <v>14242</v>
      </c>
      <c r="E7346" s="273" t="s">
        <v>7087</v>
      </c>
      <c r="F7346" s="272" t="s">
        <v>7087</v>
      </c>
      <c r="G7346" s="272">
        <v>95378</v>
      </c>
      <c r="H7346" s="272" t="s">
        <v>14729</v>
      </c>
      <c r="I7346" s="272" t="s">
        <v>301</v>
      </c>
      <c r="J7346" s="272" t="s">
        <v>7644</v>
      </c>
      <c r="K7346" s="273">
        <v>0.33</v>
      </c>
      <c r="L7346" s="272" t="s">
        <v>14590</v>
      </c>
    </row>
    <row r="7347" spans="1:12">
      <c r="A7347" s="272" t="s">
        <v>10579</v>
      </c>
      <c r="B7347" s="272" t="s">
        <v>13962</v>
      </c>
      <c r="C7347" s="272" t="s">
        <v>14241</v>
      </c>
      <c r="D7347" s="272" t="s">
        <v>14242</v>
      </c>
      <c r="E7347" s="273" t="s">
        <v>7087</v>
      </c>
      <c r="F7347" s="272" t="s">
        <v>7087</v>
      </c>
      <c r="G7347" s="272">
        <v>95379</v>
      </c>
      <c r="H7347" s="272" t="s">
        <v>14730</v>
      </c>
      <c r="I7347" s="272" t="s">
        <v>301</v>
      </c>
      <c r="J7347" s="272" t="s">
        <v>7644</v>
      </c>
      <c r="K7347" s="273">
        <v>0.27</v>
      </c>
      <c r="L7347" s="272" t="s">
        <v>14590</v>
      </c>
    </row>
    <row r="7348" spans="1:12">
      <c r="A7348" s="272" t="s">
        <v>10579</v>
      </c>
      <c r="B7348" s="272" t="s">
        <v>13962</v>
      </c>
      <c r="C7348" s="272" t="s">
        <v>14241</v>
      </c>
      <c r="D7348" s="272" t="s">
        <v>14242</v>
      </c>
      <c r="E7348" s="273" t="s">
        <v>7087</v>
      </c>
      <c r="F7348" s="272" t="s">
        <v>7087</v>
      </c>
      <c r="G7348" s="272">
        <v>95380</v>
      </c>
      <c r="H7348" s="272" t="s">
        <v>14731</v>
      </c>
      <c r="I7348" s="272" t="s">
        <v>301</v>
      </c>
      <c r="J7348" s="272" t="s">
        <v>7147</v>
      </c>
      <c r="K7348" s="273">
        <v>0.32</v>
      </c>
      <c r="L7348" s="272" t="s">
        <v>14590</v>
      </c>
    </row>
    <row r="7349" spans="1:12">
      <c r="A7349" s="272" t="s">
        <v>10579</v>
      </c>
      <c r="B7349" s="272" t="s">
        <v>13962</v>
      </c>
      <c r="C7349" s="272" t="s">
        <v>14241</v>
      </c>
      <c r="D7349" s="272" t="s">
        <v>14242</v>
      </c>
      <c r="E7349" s="273" t="s">
        <v>7087</v>
      </c>
      <c r="F7349" s="272" t="s">
        <v>7087</v>
      </c>
      <c r="G7349" s="272">
        <v>95383</v>
      </c>
      <c r="H7349" s="272" t="s">
        <v>14732</v>
      </c>
      <c r="I7349" s="272" t="s">
        <v>301</v>
      </c>
      <c r="J7349" s="272" t="s">
        <v>7147</v>
      </c>
      <c r="K7349" s="273">
        <v>0.24</v>
      </c>
      <c r="L7349" s="272" t="s">
        <v>14590</v>
      </c>
    </row>
    <row r="7350" spans="1:12">
      <c r="A7350" s="272" t="s">
        <v>10579</v>
      </c>
      <c r="B7350" s="272" t="s">
        <v>13962</v>
      </c>
      <c r="C7350" s="272" t="s">
        <v>14241</v>
      </c>
      <c r="D7350" s="272" t="s">
        <v>14242</v>
      </c>
      <c r="E7350" s="273" t="s">
        <v>7087</v>
      </c>
      <c r="F7350" s="272" t="s">
        <v>7087</v>
      </c>
      <c r="G7350" s="272">
        <v>95384</v>
      </c>
      <c r="H7350" s="272" t="s">
        <v>14733</v>
      </c>
      <c r="I7350" s="272" t="s">
        <v>301</v>
      </c>
      <c r="J7350" s="272" t="s">
        <v>7147</v>
      </c>
      <c r="K7350" s="273">
        <v>0.42</v>
      </c>
      <c r="L7350" s="272" t="s">
        <v>14590</v>
      </c>
    </row>
    <row r="7351" spans="1:12">
      <c r="A7351" s="272" t="s">
        <v>10579</v>
      </c>
      <c r="B7351" s="272" t="s">
        <v>13962</v>
      </c>
      <c r="C7351" s="272" t="s">
        <v>14241</v>
      </c>
      <c r="D7351" s="272" t="s">
        <v>14242</v>
      </c>
      <c r="E7351" s="273" t="s">
        <v>7087</v>
      </c>
      <c r="F7351" s="272" t="s">
        <v>7087</v>
      </c>
      <c r="G7351" s="272">
        <v>95385</v>
      </c>
      <c r="H7351" s="272" t="s">
        <v>14734</v>
      </c>
      <c r="I7351" s="272" t="s">
        <v>301</v>
      </c>
      <c r="J7351" s="272" t="s">
        <v>7147</v>
      </c>
      <c r="K7351" s="273">
        <v>0.23</v>
      </c>
      <c r="L7351" s="272" t="s">
        <v>14590</v>
      </c>
    </row>
    <row r="7352" spans="1:12">
      <c r="A7352" s="272" t="s">
        <v>10579</v>
      </c>
      <c r="B7352" s="272" t="s">
        <v>13962</v>
      </c>
      <c r="C7352" s="272" t="s">
        <v>14241</v>
      </c>
      <c r="D7352" s="272" t="s">
        <v>14242</v>
      </c>
      <c r="E7352" s="273" t="s">
        <v>7087</v>
      </c>
      <c r="F7352" s="272" t="s">
        <v>7087</v>
      </c>
      <c r="G7352" s="272">
        <v>95386</v>
      </c>
      <c r="H7352" s="272" t="s">
        <v>14735</v>
      </c>
      <c r="I7352" s="272" t="s">
        <v>301</v>
      </c>
      <c r="J7352" s="272" t="s">
        <v>7147</v>
      </c>
      <c r="K7352" s="273">
        <v>0.21</v>
      </c>
      <c r="L7352" s="272" t="s">
        <v>14590</v>
      </c>
    </row>
    <row r="7353" spans="1:12">
      <c r="A7353" s="272" t="s">
        <v>10579</v>
      </c>
      <c r="B7353" s="272" t="s">
        <v>13962</v>
      </c>
      <c r="C7353" s="272" t="s">
        <v>14241</v>
      </c>
      <c r="D7353" s="272" t="s">
        <v>14242</v>
      </c>
      <c r="E7353" s="273" t="s">
        <v>7087</v>
      </c>
      <c r="F7353" s="272" t="s">
        <v>7087</v>
      </c>
      <c r="G7353" s="272">
        <v>95387</v>
      </c>
      <c r="H7353" s="272" t="s">
        <v>14736</v>
      </c>
      <c r="I7353" s="272" t="s">
        <v>301</v>
      </c>
      <c r="J7353" s="272" t="s">
        <v>7147</v>
      </c>
      <c r="K7353" s="273">
        <v>0.23</v>
      </c>
      <c r="L7353" s="272" t="s">
        <v>14590</v>
      </c>
    </row>
    <row r="7354" spans="1:12">
      <c r="A7354" s="272" t="s">
        <v>10579</v>
      </c>
      <c r="B7354" s="272" t="s">
        <v>13962</v>
      </c>
      <c r="C7354" s="272" t="s">
        <v>14241</v>
      </c>
      <c r="D7354" s="272" t="s">
        <v>14242</v>
      </c>
      <c r="E7354" s="273" t="s">
        <v>7087</v>
      </c>
      <c r="F7354" s="272" t="s">
        <v>7087</v>
      </c>
      <c r="G7354" s="272">
        <v>95389</v>
      </c>
      <c r="H7354" s="272" t="s">
        <v>14737</v>
      </c>
      <c r="I7354" s="272" t="s">
        <v>301</v>
      </c>
      <c r="J7354" s="272" t="s">
        <v>7147</v>
      </c>
      <c r="K7354" s="273">
        <v>0.11</v>
      </c>
      <c r="L7354" s="272" t="s">
        <v>14590</v>
      </c>
    </row>
    <row r="7355" spans="1:12">
      <c r="A7355" s="272" t="s">
        <v>10579</v>
      </c>
      <c r="B7355" s="272" t="s">
        <v>13962</v>
      </c>
      <c r="C7355" s="272" t="s">
        <v>14241</v>
      </c>
      <c r="D7355" s="272" t="s">
        <v>14242</v>
      </c>
      <c r="E7355" s="273" t="s">
        <v>7087</v>
      </c>
      <c r="F7355" s="272" t="s">
        <v>7087</v>
      </c>
      <c r="G7355" s="272">
        <v>95390</v>
      </c>
      <c r="H7355" s="272" t="s">
        <v>14738</v>
      </c>
      <c r="I7355" s="272" t="s">
        <v>301</v>
      </c>
      <c r="J7355" s="272" t="s">
        <v>7147</v>
      </c>
      <c r="K7355" s="273">
        <v>0.08</v>
      </c>
      <c r="L7355" s="272" t="s">
        <v>14590</v>
      </c>
    </row>
    <row r="7356" spans="1:12">
      <c r="A7356" s="272" t="s">
        <v>10579</v>
      </c>
      <c r="B7356" s="272" t="s">
        <v>13962</v>
      </c>
      <c r="C7356" s="272" t="s">
        <v>14241</v>
      </c>
      <c r="D7356" s="272" t="s">
        <v>14242</v>
      </c>
      <c r="E7356" s="273" t="s">
        <v>7087</v>
      </c>
      <c r="F7356" s="272" t="s">
        <v>7087</v>
      </c>
      <c r="G7356" s="272">
        <v>95392</v>
      </c>
      <c r="H7356" s="272" t="s">
        <v>14739</v>
      </c>
      <c r="I7356" s="272" t="s">
        <v>301</v>
      </c>
      <c r="J7356" s="272" t="s">
        <v>7644</v>
      </c>
      <c r="K7356" s="273">
        <v>0.12</v>
      </c>
      <c r="L7356" s="272" t="s">
        <v>14590</v>
      </c>
    </row>
    <row r="7357" spans="1:12">
      <c r="A7357" s="272" t="s">
        <v>10579</v>
      </c>
      <c r="B7357" s="272" t="s">
        <v>13962</v>
      </c>
      <c r="C7357" s="272" t="s">
        <v>14241</v>
      </c>
      <c r="D7357" s="272" t="s">
        <v>14242</v>
      </c>
      <c r="E7357" s="273" t="s">
        <v>7087</v>
      </c>
      <c r="F7357" s="272" t="s">
        <v>7087</v>
      </c>
      <c r="G7357" s="272">
        <v>95393</v>
      </c>
      <c r="H7357" s="272" t="s">
        <v>14740</v>
      </c>
      <c r="I7357" s="272" t="s">
        <v>301</v>
      </c>
      <c r="J7357" s="272" t="s">
        <v>7147</v>
      </c>
      <c r="K7357" s="273">
        <v>0.51</v>
      </c>
      <c r="L7357" s="272" t="s">
        <v>14590</v>
      </c>
    </row>
    <row r="7358" spans="1:12">
      <c r="A7358" s="272" t="s">
        <v>10579</v>
      </c>
      <c r="B7358" s="272" t="s">
        <v>13962</v>
      </c>
      <c r="C7358" s="272" t="s">
        <v>14241</v>
      </c>
      <c r="D7358" s="272" t="s">
        <v>14242</v>
      </c>
      <c r="E7358" s="273" t="s">
        <v>7087</v>
      </c>
      <c r="F7358" s="272" t="s">
        <v>7087</v>
      </c>
      <c r="G7358" s="272">
        <v>95394</v>
      </c>
      <c r="H7358" s="272" t="s">
        <v>14741</v>
      </c>
      <c r="I7358" s="272" t="s">
        <v>301</v>
      </c>
      <c r="J7358" s="272" t="s">
        <v>7147</v>
      </c>
      <c r="K7358" s="273">
        <v>1.1299999999999999</v>
      </c>
      <c r="L7358" s="272" t="s">
        <v>14590</v>
      </c>
    </row>
    <row r="7359" spans="1:12">
      <c r="A7359" s="272" t="s">
        <v>10579</v>
      </c>
      <c r="B7359" s="272" t="s">
        <v>13962</v>
      </c>
      <c r="C7359" s="272" t="s">
        <v>14241</v>
      </c>
      <c r="D7359" s="272" t="s">
        <v>14242</v>
      </c>
      <c r="E7359" s="273" t="s">
        <v>7087</v>
      </c>
      <c r="F7359" s="272" t="s">
        <v>7087</v>
      </c>
      <c r="G7359" s="272">
        <v>95395</v>
      </c>
      <c r="H7359" s="272" t="s">
        <v>14742</v>
      </c>
      <c r="I7359" s="272" t="s">
        <v>301</v>
      </c>
      <c r="J7359" s="272" t="s">
        <v>7147</v>
      </c>
      <c r="K7359" s="273">
        <v>1.2</v>
      </c>
      <c r="L7359" s="272" t="s">
        <v>14590</v>
      </c>
    </row>
    <row r="7360" spans="1:12">
      <c r="A7360" s="272" t="s">
        <v>10579</v>
      </c>
      <c r="B7360" s="272" t="s">
        <v>13962</v>
      </c>
      <c r="C7360" s="272" t="s">
        <v>14241</v>
      </c>
      <c r="D7360" s="272" t="s">
        <v>14242</v>
      </c>
      <c r="E7360" s="273" t="s">
        <v>7087</v>
      </c>
      <c r="F7360" s="272" t="s">
        <v>7087</v>
      </c>
      <c r="G7360" s="272">
        <v>95396</v>
      </c>
      <c r="H7360" s="272" t="s">
        <v>14743</v>
      </c>
      <c r="I7360" s="272" t="s">
        <v>301</v>
      </c>
      <c r="J7360" s="272" t="s">
        <v>7147</v>
      </c>
      <c r="K7360" s="273">
        <v>1.26</v>
      </c>
      <c r="L7360" s="272" t="s">
        <v>14590</v>
      </c>
    </row>
    <row r="7361" spans="1:12">
      <c r="A7361" s="272" t="s">
        <v>10579</v>
      </c>
      <c r="B7361" s="272" t="s">
        <v>13962</v>
      </c>
      <c r="C7361" s="272" t="s">
        <v>14241</v>
      </c>
      <c r="D7361" s="272" t="s">
        <v>14242</v>
      </c>
      <c r="E7361" s="273" t="s">
        <v>7087</v>
      </c>
      <c r="F7361" s="272" t="s">
        <v>7087</v>
      </c>
      <c r="G7361" s="272">
        <v>95398</v>
      </c>
      <c r="H7361" s="272" t="s">
        <v>14744</v>
      </c>
      <c r="I7361" s="272" t="s">
        <v>301</v>
      </c>
      <c r="J7361" s="272" t="s">
        <v>7147</v>
      </c>
      <c r="K7361" s="273">
        <v>0.08</v>
      </c>
      <c r="L7361" s="272" t="s">
        <v>14590</v>
      </c>
    </row>
    <row r="7362" spans="1:12">
      <c r="A7362" s="272" t="s">
        <v>10579</v>
      </c>
      <c r="B7362" s="272" t="s">
        <v>13962</v>
      </c>
      <c r="C7362" s="272" t="s">
        <v>14241</v>
      </c>
      <c r="D7362" s="272" t="s">
        <v>14242</v>
      </c>
      <c r="E7362" s="273" t="s">
        <v>7087</v>
      </c>
      <c r="F7362" s="272" t="s">
        <v>7087</v>
      </c>
      <c r="G7362" s="272">
        <v>95400</v>
      </c>
      <c r="H7362" s="272" t="s">
        <v>14745</v>
      </c>
      <c r="I7362" s="272" t="s">
        <v>301</v>
      </c>
      <c r="J7362" s="272" t="s">
        <v>7147</v>
      </c>
      <c r="K7362" s="273">
        <v>0.22</v>
      </c>
      <c r="L7362" s="272" t="s">
        <v>14590</v>
      </c>
    </row>
    <row r="7363" spans="1:12">
      <c r="A7363" s="272" t="s">
        <v>10579</v>
      </c>
      <c r="B7363" s="272" t="s">
        <v>13962</v>
      </c>
      <c r="C7363" s="272" t="s">
        <v>14241</v>
      </c>
      <c r="D7363" s="272" t="s">
        <v>14242</v>
      </c>
      <c r="E7363" s="273" t="s">
        <v>7087</v>
      </c>
      <c r="F7363" s="272" t="s">
        <v>7087</v>
      </c>
      <c r="G7363" s="272">
        <v>95401</v>
      </c>
      <c r="H7363" s="272" t="s">
        <v>14746</v>
      </c>
      <c r="I7363" s="272" t="s">
        <v>301</v>
      </c>
      <c r="J7363" s="272" t="s">
        <v>7644</v>
      </c>
      <c r="K7363" s="273">
        <v>0.55000000000000004</v>
      </c>
      <c r="L7363" s="272" t="s">
        <v>14590</v>
      </c>
    </row>
    <row r="7364" spans="1:12">
      <c r="A7364" s="272" t="s">
        <v>10579</v>
      </c>
      <c r="B7364" s="272" t="s">
        <v>13962</v>
      </c>
      <c r="C7364" s="272" t="s">
        <v>14241</v>
      </c>
      <c r="D7364" s="272" t="s">
        <v>14242</v>
      </c>
      <c r="E7364" s="273" t="s">
        <v>7087</v>
      </c>
      <c r="F7364" s="272" t="s">
        <v>7087</v>
      </c>
      <c r="G7364" s="272">
        <v>95402</v>
      </c>
      <c r="H7364" s="272" t="s">
        <v>14747</v>
      </c>
      <c r="I7364" s="272" t="s">
        <v>301</v>
      </c>
      <c r="J7364" s="272" t="s">
        <v>7644</v>
      </c>
      <c r="K7364" s="273">
        <v>2.0499999999999998</v>
      </c>
      <c r="L7364" s="272" t="s">
        <v>14590</v>
      </c>
    </row>
    <row r="7365" spans="1:12">
      <c r="A7365" s="272" t="s">
        <v>10579</v>
      </c>
      <c r="B7365" s="272" t="s">
        <v>13962</v>
      </c>
      <c r="C7365" s="272" t="s">
        <v>14241</v>
      </c>
      <c r="D7365" s="272" t="s">
        <v>14242</v>
      </c>
      <c r="E7365" s="273" t="s">
        <v>7087</v>
      </c>
      <c r="F7365" s="272" t="s">
        <v>7087</v>
      </c>
      <c r="G7365" s="272">
        <v>95403</v>
      </c>
      <c r="H7365" s="272" t="s">
        <v>14748</v>
      </c>
      <c r="I7365" s="272" t="s">
        <v>301</v>
      </c>
      <c r="J7365" s="272" t="s">
        <v>7147</v>
      </c>
      <c r="K7365" s="273">
        <v>2.15</v>
      </c>
      <c r="L7365" s="272" t="s">
        <v>14590</v>
      </c>
    </row>
    <row r="7366" spans="1:12">
      <c r="A7366" s="272" t="s">
        <v>10579</v>
      </c>
      <c r="B7366" s="272" t="s">
        <v>13962</v>
      </c>
      <c r="C7366" s="272" t="s">
        <v>14241</v>
      </c>
      <c r="D7366" s="272" t="s">
        <v>14242</v>
      </c>
      <c r="E7366" s="273" t="s">
        <v>7087</v>
      </c>
      <c r="F7366" s="272" t="s">
        <v>7087</v>
      </c>
      <c r="G7366" s="272">
        <v>95404</v>
      </c>
      <c r="H7366" s="272" t="s">
        <v>14749</v>
      </c>
      <c r="I7366" s="272" t="s">
        <v>301</v>
      </c>
      <c r="J7366" s="272" t="s">
        <v>7147</v>
      </c>
      <c r="K7366" s="273">
        <v>2.57</v>
      </c>
      <c r="L7366" s="272" t="s">
        <v>14590</v>
      </c>
    </row>
    <row r="7367" spans="1:12">
      <c r="A7367" s="272" t="s">
        <v>10579</v>
      </c>
      <c r="B7367" s="272" t="s">
        <v>13962</v>
      </c>
      <c r="C7367" s="272" t="s">
        <v>14241</v>
      </c>
      <c r="D7367" s="272" t="s">
        <v>14242</v>
      </c>
      <c r="E7367" s="273" t="s">
        <v>7087</v>
      </c>
      <c r="F7367" s="272" t="s">
        <v>7087</v>
      </c>
      <c r="G7367" s="272">
        <v>95405</v>
      </c>
      <c r="H7367" s="272" t="s">
        <v>14750</v>
      </c>
      <c r="I7367" s="272" t="s">
        <v>301</v>
      </c>
      <c r="J7367" s="272" t="s">
        <v>7147</v>
      </c>
      <c r="K7367" s="273">
        <v>0.87</v>
      </c>
      <c r="L7367" s="272" t="s">
        <v>14590</v>
      </c>
    </row>
    <row r="7368" spans="1:12">
      <c r="A7368" s="272" t="s">
        <v>10579</v>
      </c>
      <c r="B7368" s="272" t="s">
        <v>13962</v>
      </c>
      <c r="C7368" s="272" t="s">
        <v>14241</v>
      </c>
      <c r="D7368" s="272" t="s">
        <v>14242</v>
      </c>
      <c r="E7368" s="273" t="s">
        <v>7087</v>
      </c>
      <c r="F7368" s="272" t="s">
        <v>7087</v>
      </c>
      <c r="G7368" s="272">
        <v>95406</v>
      </c>
      <c r="H7368" s="272" t="s">
        <v>14751</v>
      </c>
      <c r="I7368" s="272" t="s">
        <v>301</v>
      </c>
      <c r="J7368" s="272" t="s">
        <v>7644</v>
      </c>
      <c r="K7368" s="273">
        <v>0.38</v>
      </c>
      <c r="L7368" s="272" t="s">
        <v>14590</v>
      </c>
    </row>
    <row r="7369" spans="1:12">
      <c r="A7369" s="272" t="s">
        <v>10579</v>
      </c>
      <c r="B7369" s="272" t="s">
        <v>13962</v>
      </c>
      <c r="C7369" s="272" t="s">
        <v>14241</v>
      </c>
      <c r="D7369" s="272" t="s">
        <v>14242</v>
      </c>
      <c r="E7369" s="273" t="s">
        <v>7087</v>
      </c>
      <c r="F7369" s="272" t="s">
        <v>7087</v>
      </c>
      <c r="G7369" s="272">
        <v>95408</v>
      </c>
      <c r="H7369" s="272" t="s">
        <v>14752</v>
      </c>
      <c r="I7369" s="272" t="s">
        <v>54</v>
      </c>
      <c r="J7369" s="272" t="s">
        <v>7147</v>
      </c>
      <c r="K7369" s="273">
        <v>13.83</v>
      </c>
      <c r="L7369" s="272" t="s">
        <v>14590</v>
      </c>
    </row>
    <row r="7370" spans="1:12">
      <c r="A7370" s="272" t="s">
        <v>10579</v>
      </c>
      <c r="B7370" s="272" t="s">
        <v>13962</v>
      </c>
      <c r="C7370" s="272" t="s">
        <v>14241</v>
      </c>
      <c r="D7370" s="272" t="s">
        <v>14242</v>
      </c>
      <c r="E7370" s="273" t="s">
        <v>7087</v>
      </c>
      <c r="F7370" s="272" t="s">
        <v>7087</v>
      </c>
      <c r="G7370" s="272">
        <v>95411</v>
      </c>
      <c r="H7370" s="272" t="s">
        <v>14753</v>
      </c>
      <c r="I7370" s="272" t="s">
        <v>54</v>
      </c>
      <c r="J7370" s="272" t="s">
        <v>7147</v>
      </c>
      <c r="K7370" s="273">
        <v>28.87</v>
      </c>
      <c r="L7370" s="272" t="s">
        <v>14590</v>
      </c>
    </row>
    <row r="7371" spans="1:12">
      <c r="A7371" s="272" t="s">
        <v>10579</v>
      </c>
      <c r="B7371" s="272" t="s">
        <v>13962</v>
      </c>
      <c r="C7371" s="272" t="s">
        <v>14241</v>
      </c>
      <c r="D7371" s="272" t="s">
        <v>14242</v>
      </c>
      <c r="E7371" s="273" t="s">
        <v>7087</v>
      </c>
      <c r="F7371" s="272" t="s">
        <v>7087</v>
      </c>
      <c r="G7371" s="272">
        <v>95413</v>
      </c>
      <c r="H7371" s="272" t="s">
        <v>14754</v>
      </c>
      <c r="I7371" s="272" t="s">
        <v>54</v>
      </c>
      <c r="J7371" s="272" t="s">
        <v>7147</v>
      </c>
      <c r="K7371" s="273">
        <v>15.78</v>
      </c>
      <c r="L7371" s="272" t="s">
        <v>14590</v>
      </c>
    </row>
    <row r="7372" spans="1:12">
      <c r="A7372" s="272" t="s">
        <v>10579</v>
      </c>
      <c r="B7372" s="272" t="s">
        <v>13962</v>
      </c>
      <c r="C7372" s="272" t="s">
        <v>14241</v>
      </c>
      <c r="D7372" s="272" t="s">
        <v>14242</v>
      </c>
      <c r="E7372" s="273" t="s">
        <v>7087</v>
      </c>
      <c r="F7372" s="272" t="s">
        <v>7087</v>
      </c>
      <c r="G7372" s="272">
        <v>95414</v>
      </c>
      <c r="H7372" s="272" t="s">
        <v>14755</v>
      </c>
      <c r="I7372" s="272" t="s">
        <v>54</v>
      </c>
      <c r="J7372" s="272" t="s">
        <v>7147</v>
      </c>
      <c r="K7372" s="273">
        <v>67.47</v>
      </c>
      <c r="L7372" s="272" t="s">
        <v>14590</v>
      </c>
    </row>
    <row r="7373" spans="1:12">
      <c r="A7373" s="272" t="s">
        <v>10579</v>
      </c>
      <c r="B7373" s="272" t="s">
        <v>13962</v>
      </c>
      <c r="C7373" s="272" t="s">
        <v>14241</v>
      </c>
      <c r="D7373" s="272" t="s">
        <v>14242</v>
      </c>
      <c r="E7373" s="273" t="s">
        <v>7087</v>
      </c>
      <c r="F7373" s="272" t="s">
        <v>7087</v>
      </c>
      <c r="G7373" s="272">
        <v>95415</v>
      </c>
      <c r="H7373" s="272" t="s">
        <v>14756</v>
      </c>
      <c r="I7373" s="272" t="s">
        <v>54</v>
      </c>
      <c r="J7373" s="272" t="s">
        <v>7147</v>
      </c>
      <c r="K7373" s="273">
        <v>267.44</v>
      </c>
      <c r="L7373" s="272" t="s">
        <v>14590</v>
      </c>
    </row>
    <row r="7374" spans="1:12">
      <c r="A7374" s="272" t="s">
        <v>10579</v>
      </c>
      <c r="B7374" s="272" t="s">
        <v>13962</v>
      </c>
      <c r="C7374" s="272" t="s">
        <v>14241</v>
      </c>
      <c r="D7374" s="272" t="s">
        <v>14242</v>
      </c>
      <c r="E7374" s="273" t="s">
        <v>7087</v>
      </c>
      <c r="F7374" s="272" t="s">
        <v>7087</v>
      </c>
      <c r="G7374" s="272">
        <v>95416</v>
      </c>
      <c r="H7374" s="272" t="s">
        <v>14757</v>
      </c>
      <c r="I7374" s="272" t="s">
        <v>54</v>
      </c>
      <c r="J7374" s="272" t="s">
        <v>7147</v>
      </c>
      <c r="K7374" s="273">
        <v>10.95</v>
      </c>
      <c r="L7374" s="272" t="s">
        <v>14590</v>
      </c>
    </row>
    <row r="7375" spans="1:12">
      <c r="A7375" s="272" t="s">
        <v>10579</v>
      </c>
      <c r="B7375" s="272" t="s">
        <v>13962</v>
      </c>
      <c r="C7375" s="272" t="s">
        <v>14241</v>
      </c>
      <c r="D7375" s="272" t="s">
        <v>14242</v>
      </c>
      <c r="E7375" s="273" t="s">
        <v>7087</v>
      </c>
      <c r="F7375" s="272" t="s">
        <v>7087</v>
      </c>
      <c r="G7375" s="272">
        <v>95417</v>
      </c>
      <c r="H7375" s="272" t="s">
        <v>14758</v>
      </c>
      <c r="I7375" s="272" t="s">
        <v>54</v>
      </c>
      <c r="J7375" s="272" t="s">
        <v>7147</v>
      </c>
      <c r="K7375" s="273">
        <v>280.74</v>
      </c>
      <c r="L7375" s="272" t="s">
        <v>14590</v>
      </c>
    </row>
    <row r="7376" spans="1:12">
      <c r="A7376" s="272" t="s">
        <v>10579</v>
      </c>
      <c r="B7376" s="272" t="s">
        <v>13962</v>
      </c>
      <c r="C7376" s="272" t="s">
        <v>14241</v>
      </c>
      <c r="D7376" s="272" t="s">
        <v>14242</v>
      </c>
      <c r="E7376" s="273" t="s">
        <v>7087</v>
      </c>
      <c r="F7376" s="272" t="s">
        <v>7087</v>
      </c>
      <c r="G7376" s="272">
        <v>95418</v>
      </c>
      <c r="H7376" s="272" t="s">
        <v>14759</v>
      </c>
      <c r="I7376" s="272" t="s">
        <v>54</v>
      </c>
      <c r="J7376" s="272" t="s">
        <v>7147</v>
      </c>
      <c r="K7376" s="273">
        <v>335.17</v>
      </c>
      <c r="L7376" s="272" t="s">
        <v>14590</v>
      </c>
    </row>
    <row r="7377" spans="1:12">
      <c r="A7377" s="272" t="s">
        <v>10579</v>
      </c>
      <c r="B7377" s="272" t="s">
        <v>13962</v>
      </c>
      <c r="C7377" s="272" t="s">
        <v>14241</v>
      </c>
      <c r="D7377" s="272" t="s">
        <v>14242</v>
      </c>
      <c r="E7377" s="273" t="s">
        <v>7087</v>
      </c>
      <c r="F7377" s="272" t="s">
        <v>7087</v>
      </c>
      <c r="G7377" s="272">
        <v>95419</v>
      </c>
      <c r="H7377" s="272" t="s">
        <v>14760</v>
      </c>
      <c r="I7377" s="272" t="s">
        <v>54</v>
      </c>
      <c r="J7377" s="272" t="s">
        <v>7147</v>
      </c>
      <c r="K7377" s="273">
        <v>147.87</v>
      </c>
      <c r="L7377" s="272" t="s">
        <v>14590</v>
      </c>
    </row>
    <row r="7378" spans="1:12">
      <c r="A7378" s="272" t="s">
        <v>10579</v>
      </c>
      <c r="B7378" s="272" t="s">
        <v>13962</v>
      </c>
      <c r="C7378" s="272" t="s">
        <v>14241</v>
      </c>
      <c r="D7378" s="272" t="s">
        <v>14242</v>
      </c>
      <c r="E7378" s="273" t="s">
        <v>7087</v>
      </c>
      <c r="F7378" s="272" t="s">
        <v>7087</v>
      </c>
      <c r="G7378" s="272">
        <v>95420</v>
      </c>
      <c r="H7378" s="272" t="s">
        <v>14761</v>
      </c>
      <c r="I7378" s="272" t="s">
        <v>54</v>
      </c>
      <c r="J7378" s="272" t="s">
        <v>7147</v>
      </c>
      <c r="K7378" s="273">
        <v>156.66</v>
      </c>
      <c r="L7378" s="272" t="s">
        <v>14590</v>
      </c>
    </row>
    <row r="7379" spans="1:12">
      <c r="A7379" s="272" t="s">
        <v>10579</v>
      </c>
      <c r="B7379" s="272" t="s">
        <v>13962</v>
      </c>
      <c r="C7379" s="272" t="s">
        <v>14241</v>
      </c>
      <c r="D7379" s="272" t="s">
        <v>14242</v>
      </c>
      <c r="E7379" s="273" t="s">
        <v>7087</v>
      </c>
      <c r="F7379" s="272" t="s">
        <v>7087</v>
      </c>
      <c r="G7379" s="272">
        <v>95421</v>
      </c>
      <c r="H7379" s="272" t="s">
        <v>14762</v>
      </c>
      <c r="I7379" s="272" t="s">
        <v>54</v>
      </c>
      <c r="J7379" s="272" t="s">
        <v>7147</v>
      </c>
      <c r="K7379" s="273">
        <v>164.18</v>
      </c>
      <c r="L7379" s="272" t="s">
        <v>14590</v>
      </c>
    </row>
    <row r="7380" spans="1:12">
      <c r="A7380" s="272" t="s">
        <v>10579</v>
      </c>
      <c r="B7380" s="272" t="s">
        <v>13962</v>
      </c>
      <c r="C7380" s="272" t="s">
        <v>14241</v>
      </c>
      <c r="D7380" s="272" t="s">
        <v>14242</v>
      </c>
      <c r="E7380" s="273" t="s">
        <v>7087</v>
      </c>
      <c r="F7380" s="272" t="s">
        <v>7087</v>
      </c>
      <c r="G7380" s="272">
        <v>95422</v>
      </c>
      <c r="H7380" s="272" t="s">
        <v>14763</v>
      </c>
      <c r="I7380" s="272" t="s">
        <v>54</v>
      </c>
      <c r="J7380" s="272" t="s">
        <v>7147</v>
      </c>
      <c r="K7380" s="273">
        <v>72.86</v>
      </c>
      <c r="L7380" s="272" t="s">
        <v>14590</v>
      </c>
    </row>
    <row r="7381" spans="1:12">
      <c r="A7381" s="272" t="s">
        <v>10579</v>
      </c>
      <c r="B7381" s="272" t="s">
        <v>13962</v>
      </c>
      <c r="C7381" s="272" t="s">
        <v>14241</v>
      </c>
      <c r="D7381" s="272" t="s">
        <v>14242</v>
      </c>
      <c r="E7381" s="273" t="s">
        <v>7087</v>
      </c>
      <c r="F7381" s="272" t="s">
        <v>7087</v>
      </c>
      <c r="G7381" s="272">
        <v>95423</v>
      </c>
      <c r="H7381" s="272" t="s">
        <v>14764</v>
      </c>
      <c r="I7381" s="272" t="s">
        <v>54</v>
      </c>
      <c r="J7381" s="272" t="s">
        <v>7147</v>
      </c>
      <c r="K7381" s="273">
        <v>113.68</v>
      </c>
      <c r="L7381" s="272" t="s">
        <v>14590</v>
      </c>
    </row>
    <row r="7382" spans="1:12">
      <c r="A7382" s="272" t="s">
        <v>10579</v>
      </c>
      <c r="B7382" s="272" t="s">
        <v>13962</v>
      </c>
      <c r="C7382" s="272" t="s">
        <v>14241</v>
      </c>
      <c r="D7382" s="272" t="s">
        <v>14242</v>
      </c>
      <c r="E7382" s="273" t="s">
        <v>7087</v>
      </c>
      <c r="F7382" s="272" t="s">
        <v>7087</v>
      </c>
      <c r="G7382" s="272">
        <v>95424</v>
      </c>
      <c r="H7382" s="272" t="s">
        <v>14765</v>
      </c>
      <c r="I7382" s="272" t="s">
        <v>54</v>
      </c>
      <c r="J7382" s="272" t="s">
        <v>7147</v>
      </c>
      <c r="K7382" s="273">
        <v>50.43</v>
      </c>
      <c r="L7382" s="272" t="s">
        <v>14590</v>
      </c>
    </row>
    <row r="7383" spans="1:12">
      <c r="A7383" s="272" t="s">
        <v>10579</v>
      </c>
      <c r="B7383" s="272" t="s">
        <v>13962</v>
      </c>
      <c r="C7383" s="272" t="s">
        <v>14241</v>
      </c>
      <c r="D7383" s="272" t="s">
        <v>14242</v>
      </c>
      <c r="E7383" s="273" t="s">
        <v>7087</v>
      </c>
      <c r="F7383" s="272" t="s">
        <v>7087</v>
      </c>
      <c r="G7383" s="272">
        <v>100288</v>
      </c>
      <c r="H7383" s="272" t="s">
        <v>14766</v>
      </c>
      <c r="I7383" s="272" t="s">
        <v>301</v>
      </c>
      <c r="J7383" s="272" t="s">
        <v>7147</v>
      </c>
      <c r="K7383" s="273">
        <v>0.08</v>
      </c>
      <c r="L7383" s="272" t="s">
        <v>14590</v>
      </c>
    </row>
    <row r="7384" spans="1:12">
      <c r="A7384" s="272" t="s">
        <v>10579</v>
      </c>
      <c r="B7384" s="272" t="s">
        <v>13962</v>
      </c>
      <c r="C7384" s="272" t="s">
        <v>14241</v>
      </c>
      <c r="D7384" s="272" t="s">
        <v>14242</v>
      </c>
      <c r="E7384" s="273" t="s">
        <v>7087</v>
      </c>
      <c r="F7384" s="272" t="s">
        <v>7087</v>
      </c>
      <c r="G7384" s="272">
        <v>100289</v>
      </c>
      <c r="H7384" s="272" t="s">
        <v>14767</v>
      </c>
      <c r="I7384" s="272" t="s">
        <v>301</v>
      </c>
      <c r="J7384" s="272" t="s">
        <v>7147</v>
      </c>
      <c r="K7384" s="273">
        <v>20.399999999999999</v>
      </c>
      <c r="L7384" s="272" t="s">
        <v>14590</v>
      </c>
    </row>
    <row r="7385" spans="1:12">
      <c r="A7385" s="272" t="s">
        <v>10579</v>
      </c>
      <c r="B7385" s="272" t="s">
        <v>13962</v>
      </c>
      <c r="C7385" s="272" t="s">
        <v>14241</v>
      </c>
      <c r="D7385" s="272" t="s">
        <v>14242</v>
      </c>
      <c r="E7385" s="273" t="s">
        <v>7087</v>
      </c>
      <c r="F7385" s="272" t="s">
        <v>7087</v>
      </c>
      <c r="G7385" s="272">
        <v>100291</v>
      </c>
      <c r="H7385" s="272" t="s">
        <v>14768</v>
      </c>
      <c r="I7385" s="272" t="s">
        <v>301</v>
      </c>
      <c r="J7385" s="272" t="s">
        <v>7147</v>
      </c>
      <c r="K7385" s="273">
        <v>0.32</v>
      </c>
      <c r="L7385" s="272" t="s">
        <v>14590</v>
      </c>
    </row>
    <row r="7386" spans="1:12">
      <c r="A7386" s="272" t="s">
        <v>10579</v>
      </c>
      <c r="B7386" s="272" t="s">
        <v>13962</v>
      </c>
      <c r="C7386" s="272" t="s">
        <v>14241</v>
      </c>
      <c r="D7386" s="272" t="s">
        <v>14242</v>
      </c>
      <c r="E7386" s="273" t="s">
        <v>7087</v>
      </c>
      <c r="F7386" s="272" t="s">
        <v>7087</v>
      </c>
      <c r="G7386" s="272">
        <v>100293</v>
      </c>
      <c r="H7386" s="272" t="s">
        <v>14769</v>
      </c>
      <c r="I7386" s="272" t="s">
        <v>301</v>
      </c>
      <c r="J7386" s="272" t="s">
        <v>7147</v>
      </c>
      <c r="K7386" s="273">
        <v>0.21</v>
      </c>
      <c r="L7386" s="272" t="s">
        <v>14590</v>
      </c>
    </row>
    <row r="7387" spans="1:12">
      <c r="A7387" s="272" t="s">
        <v>10579</v>
      </c>
      <c r="B7387" s="272" t="s">
        <v>13962</v>
      </c>
      <c r="C7387" s="272" t="s">
        <v>14241</v>
      </c>
      <c r="D7387" s="272" t="s">
        <v>14242</v>
      </c>
      <c r="E7387" s="273" t="s">
        <v>7087</v>
      </c>
      <c r="F7387" s="272" t="s">
        <v>7087</v>
      </c>
      <c r="G7387" s="272">
        <v>100295</v>
      </c>
      <c r="H7387" s="272" t="s">
        <v>14770</v>
      </c>
      <c r="I7387" s="272" t="s">
        <v>301</v>
      </c>
      <c r="J7387" s="272" t="s">
        <v>7147</v>
      </c>
      <c r="K7387" s="273">
        <v>0.68</v>
      </c>
      <c r="L7387" s="272" t="s">
        <v>14590</v>
      </c>
    </row>
    <row r="7388" spans="1:12">
      <c r="A7388" s="272" t="s">
        <v>10579</v>
      </c>
      <c r="B7388" s="272" t="s">
        <v>13962</v>
      </c>
      <c r="C7388" s="272" t="s">
        <v>14241</v>
      </c>
      <c r="D7388" s="272" t="s">
        <v>14242</v>
      </c>
      <c r="E7388" s="273" t="s">
        <v>7087</v>
      </c>
      <c r="F7388" s="272" t="s">
        <v>7087</v>
      </c>
      <c r="G7388" s="272">
        <v>100298</v>
      </c>
      <c r="H7388" s="272" t="s">
        <v>14771</v>
      </c>
      <c r="I7388" s="272" t="s">
        <v>301</v>
      </c>
      <c r="J7388" s="272" t="s">
        <v>7147</v>
      </c>
      <c r="K7388" s="273">
        <v>0.72</v>
      </c>
      <c r="L7388" s="272" t="s">
        <v>14590</v>
      </c>
    </row>
    <row r="7389" spans="1:12">
      <c r="A7389" s="272" t="s">
        <v>10579</v>
      </c>
      <c r="B7389" s="272" t="s">
        <v>13962</v>
      </c>
      <c r="C7389" s="272" t="s">
        <v>14241</v>
      </c>
      <c r="D7389" s="272" t="s">
        <v>14242</v>
      </c>
      <c r="E7389" s="273" t="s">
        <v>7087</v>
      </c>
      <c r="F7389" s="272" t="s">
        <v>7087</v>
      </c>
      <c r="G7389" s="272">
        <v>100299</v>
      </c>
      <c r="H7389" s="272" t="s">
        <v>14772</v>
      </c>
      <c r="I7389" s="272" t="s">
        <v>301</v>
      </c>
      <c r="J7389" s="272" t="s">
        <v>7147</v>
      </c>
      <c r="K7389" s="273">
        <v>0.51</v>
      </c>
      <c r="L7389" s="272" t="s">
        <v>14590</v>
      </c>
    </row>
    <row r="7390" spans="1:12">
      <c r="A7390" s="272" t="s">
        <v>10579</v>
      </c>
      <c r="B7390" s="272" t="s">
        <v>13962</v>
      </c>
      <c r="C7390" s="272" t="s">
        <v>14241</v>
      </c>
      <c r="D7390" s="272" t="s">
        <v>14242</v>
      </c>
      <c r="E7390" s="273" t="s">
        <v>7087</v>
      </c>
      <c r="F7390" s="272" t="s">
        <v>7087</v>
      </c>
      <c r="G7390" s="272">
        <v>100301</v>
      </c>
      <c r="H7390" s="272" t="s">
        <v>14773</v>
      </c>
      <c r="I7390" s="272" t="s">
        <v>301</v>
      </c>
      <c r="J7390" s="272" t="s">
        <v>7147</v>
      </c>
      <c r="K7390" s="273">
        <v>27.58</v>
      </c>
      <c r="L7390" s="272" t="s">
        <v>14590</v>
      </c>
    </row>
    <row r="7391" spans="1:12">
      <c r="A7391" s="272" t="s">
        <v>10579</v>
      </c>
      <c r="B7391" s="272" t="s">
        <v>13962</v>
      </c>
      <c r="C7391" s="272" t="s">
        <v>14241</v>
      </c>
      <c r="D7391" s="272" t="s">
        <v>14242</v>
      </c>
      <c r="E7391" s="273" t="s">
        <v>7087</v>
      </c>
      <c r="F7391" s="272" t="s">
        <v>7087</v>
      </c>
      <c r="G7391" s="272">
        <v>100303</v>
      </c>
      <c r="H7391" s="272" t="s">
        <v>14774</v>
      </c>
      <c r="I7391" s="272" t="s">
        <v>301</v>
      </c>
      <c r="J7391" s="272" t="s">
        <v>7147</v>
      </c>
      <c r="K7391" s="273">
        <v>19.399999999999999</v>
      </c>
      <c r="L7391" s="272" t="s">
        <v>14590</v>
      </c>
    </row>
    <row r="7392" spans="1:12">
      <c r="A7392" s="272" t="s">
        <v>10579</v>
      </c>
      <c r="B7392" s="272" t="s">
        <v>13962</v>
      </c>
      <c r="C7392" s="272" t="s">
        <v>14241</v>
      </c>
      <c r="D7392" s="272" t="s">
        <v>14242</v>
      </c>
      <c r="E7392" s="273" t="s">
        <v>7087</v>
      </c>
      <c r="F7392" s="272" t="s">
        <v>7087</v>
      </c>
      <c r="G7392" s="272">
        <v>100307</v>
      </c>
      <c r="H7392" s="272" t="s">
        <v>14775</v>
      </c>
      <c r="I7392" s="272" t="s">
        <v>301</v>
      </c>
      <c r="J7392" s="272" t="s">
        <v>7147</v>
      </c>
      <c r="K7392" s="273">
        <v>26.32</v>
      </c>
      <c r="L7392" s="272" t="s">
        <v>14590</v>
      </c>
    </row>
    <row r="7393" spans="1:12">
      <c r="A7393" s="272" t="s">
        <v>10579</v>
      </c>
      <c r="B7393" s="272" t="s">
        <v>13962</v>
      </c>
      <c r="C7393" s="272" t="s">
        <v>14241</v>
      </c>
      <c r="D7393" s="272" t="s">
        <v>14242</v>
      </c>
      <c r="E7393" s="273" t="s">
        <v>7087</v>
      </c>
      <c r="F7393" s="272" t="s">
        <v>7087</v>
      </c>
      <c r="G7393" s="272">
        <v>100308</v>
      </c>
      <c r="H7393" s="272" t="s">
        <v>14776</v>
      </c>
      <c r="I7393" s="272" t="s">
        <v>301</v>
      </c>
      <c r="J7393" s="272" t="s">
        <v>7147</v>
      </c>
      <c r="K7393" s="273">
        <v>29.82</v>
      </c>
      <c r="L7393" s="272" t="s">
        <v>14590</v>
      </c>
    </row>
    <row r="7394" spans="1:12">
      <c r="A7394" s="272" t="s">
        <v>10579</v>
      </c>
      <c r="B7394" s="272" t="s">
        <v>13962</v>
      </c>
      <c r="C7394" s="272" t="s">
        <v>14241</v>
      </c>
      <c r="D7394" s="272" t="s">
        <v>14242</v>
      </c>
      <c r="E7394" s="273" t="s">
        <v>7087</v>
      </c>
      <c r="F7394" s="272" t="s">
        <v>7087</v>
      </c>
      <c r="G7394" s="272">
        <v>100309</v>
      </c>
      <c r="H7394" s="272" t="s">
        <v>288</v>
      </c>
      <c r="I7394" s="272" t="s">
        <v>301</v>
      </c>
      <c r="J7394" s="272" t="s">
        <v>7147</v>
      </c>
      <c r="K7394" s="273">
        <v>27.79</v>
      </c>
      <c r="L7394" s="272" t="s">
        <v>14590</v>
      </c>
    </row>
    <row r="7395" spans="1:12">
      <c r="A7395" s="272" t="s">
        <v>10579</v>
      </c>
      <c r="B7395" s="272" t="s">
        <v>13962</v>
      </c>
      <c r="C7395" s="272" t="s">
        <v>14241</v>
      </c>
      <c r="D7395" s="272" t="s">
        <v>14242</v>
      </c>
      <c r="E7395" s="273" t="s">
        <v>7087</v>
      </c>
      <c r="F7395" s="272" t="s">
        <v>7087</v>
      </c>
      <c r="G7395" s="272">
        <v>100315</v>
      </c>
      <c r="H7395" s="272" t="s">
        <v>14777</v>
      </c>
      <c r="I7395" s="272" t="s">
        <v>54</v>
      </c>
      <c r="J7395" s="272" t="s">
        <v>7147</v>
      </c>
      <c r="K7395" s="273">
        <v>67.569999999999993</v>
      </c>
      <c r="L7395" s="272" t="s">
        <v>14590</v>
      </c>
    </row>
    <row r="7396" spans="1:12">
      <c r="A7396" s="272" t="s">
        <v>10579</v>
      </c>
      <c r="B7396" s="272" t="s">
        <v>13962</v>
      </c>
      <c r="C7396" s="272" t="s">
        <v>14241</v>
      </c>
      <c r="D7396" s="272" t="s">
        <v>14242</v>
      </c>
      <c r="E7396" s="273" t="s">
        <v>7087</v>
      </c>
      <c r="F7396" s="272" t="s">
        <v>7087</v>
      </c>
      <c r="G7396" s="272">
        <v>100321</v>
      </c>
      <c r="H7396" s="272" t="s">
        <v>288</v>
      </c>
      <c r="I7396" s="272" t="s">
        <v>54</v>
      </c>
      <c r="J7396" s="272" t="s">
        <v>7147</v>
      </c>
      <c r="K7396" s="274">
        <v>4848.51</v>
      </c>
      <c r="L7396" s="272" t="s">
        <v>14590</v>
      </c>
    </row>
    <row r="7397" spans="1:12">
      <c r="A7397" s="272" t="s">
        <v>10579</v>
      </c>
      <c r="B7397" s="272" t="s">
        <v>13962</v>
      </c>
      <c r="C7397" s="272" t="s">
        <v>14241</v>
      </c>
      <c r="D7397" s="272" t="s">
        <v>14242</v>
      </c>
      <c r="E7397" s="273" t="s">
        <v>7087</v>
      </c>
      <c r="F7397" s="272" t="s">
        <v>7087</v>
      </c>
      <c r="G7397" s="272">
        <v>100533</v>
      </c>
      <c r="H7397" s="272" t="s">
        <v>14778</v>
      </c>
      <c r="I7397" s="272" t="s">
        <v>301</v>
      </c>
      <c r="J7397" s="272" t="s">
        <v>7147</v>
      </c>
      <c r="K7397" s="273">
        <v>34.78</v>
      </c>
      <c r="L7397" s="272" t="s">
        <v>14590</v>
      </c>
    </row>
    <row r="7398" spans="1:12">
      <c r="A7398" s="272" t="s">
        <v>10579</v>
      </c>
      <c r="B7398" s="272" t="s">
        <v>13962</v>
      </c>
      <c r="C7398" s="272" t="s">
        <v>14241</v>
      </c>
      <c r="D7398" s="272" t="s">
        <v>14242</v>
      </c>
      <c r="E7398" s="273" t="s">
        <v>7087</v>
      </c>
      <c r="F7398" s="272" t="s">
        <v>7087</v>
      </c>
      <c r="G7398" s="272">
        <v>100534</v>
      </c>
      <c r="H7398" s="272" t="s">
        <v>14778</v>
      </c>
      <c r="I7398" s="272" t="s">
        <v>54</v>
      </c>
      <c r="J7398" s="272" t="s">
        <v>7147</v>
      </c>
      <c r="K7398" s="274">
        <v>6070.19</v>
      </c>
      <c r="L7398" s="272" t="s">
        <v>14590</v>
      </c>
    </row>
    <row r="7399" spans="1:12">
      <c r="A7399" s="272" t="s">
        <v>10579</v>
      </c>
      <c r="B7399" s="272" t="s">
        <v>13962</v>
      </c>
      <c r="C7399" s="272" t="s">
        <v>14241</v>
      </c>
      <c r="D7399" s="272" t="s">
        <v>14242</v>
      </c>
      <c r="E7399" s="273" t="s">
        <v>7087</v>
      </c>
      <c r="F7399" s="272" t="s">
        <v>7087</v>
      </c>
      <c r="G7399" s="272">
        <v>100535</v>
      </c>
      <c r="H7399" s="272" t="s">
        <v>14779</v>
      </c>
      <c r="I7399" s="272" t="s">
        <v>301</v>
      </c>
      <c r="J7399" s="272" t="s">
        <v>7147</v>
      </c>
      <c r="K7399" s="273">
        <v>0.66</v>
      </c>
      <c r="L7399" s="272" t="s">
        <v>14590</v>
      </c>
    </row>
    <row r="7400" spans="1:12">
      <c r="A7400" s="272" t="s">
        <v>10579</v>
      </c>
      <c r="B7400" s="272" t="s">
        <v>13962</v>
      </c>
      <c r="C7400" s="272" t="s">
        <v>14241</v>
      </c>
      <c r="D7400" s="272" t="s">
        <v>14242</v>
      </c>
      <c r="E7400" s="273" t="s">
        <v>7087</v>
      </c>
      <c r="F7400" s="272" t="s">
        <v>7087</v>
      </c>
      <c r="G7400" s="272">
        <v>100536</v>
      </c>
      <c r="H7400" s="272" t="s">
        <v>14780</v>
      </c>
      <c r="I7400" s="272" t="s">
        <v>54</v>
      </c>
      <c r="J7400" s="272" t="s">
        <v>7147</v>
      </c>
      <c r="K7400" s="273">
        <v>86.21</v>
      </c>
      <c r="L7400" s="272" t="s">
        <v>14590</v>
      </c>
    </row>
    <row r="7401" spans="1:12">
      <c r="A7401" s="272" t="s">
        <v>10579</v>
      </c>
      <c r="B7401" s="272" t="s">
        <v>13962</v>
      </c>
      <c r="C7401" s="272" t="s">
        <v>14241</v>
      </c>
      <c r="D7401" s="272" t="s">
        <v>14242</v>
      </c>
      <c r="E7401" s="273" t="s">
        <v>7087</v>
      </c>
      <c r="F7401" s="272" t="s">
        <v>7087</v>
      </c>
      <c r="G7401" s="272">
        <v>101286</v>
      </c>
      <c r="H7401" s="272" t="s">
        <v>14781</v>
      </c>
      <c r="I7401" s="272" t="s">
        <v>54</v>
      </c>
      <c r="J7401" s="272" t="s">
        <v>7147</v>
      </c>
      <c r="K7401" s="273">
        <v>25.62</v>
      </c>
      <c r="L7401" s="272" t="s">
        <v>14590</v>
      </c>
    </row>
    <row r="7402" spans="1:12">
      <c r="A7402" s="272" t="s">
        <v>10579</v>
      </c>
      <c r="B7402" s="272" t="s">
        <v>13962</v>
      </c>
      <c r="C7402" s="272" t="s">
        <v>14241</v>
      </c>
      <c r="D7402" s="272" t="s">
        <v>14242</v>
      </c>
      <c r="E7402" s="273" t="s">
        <v>7087</v>
      </c>
      <c r="F7402" s="272" t="s">
        <v>7087</v>
      </c>
      <c r="G7402" s="272">
        <v>101287</v>
      </c>
      <c r="H7402" s="272" t="s">
        <v>14782</v>
      </c>
      <c r="I7402" s="272" t="s">
        <v>54</v>
      </c>
      <c r="J7402" s="272" t="s">
        <v>7147</v>
      </c>
      <c r="K7402" s="273">
        <v>82.86</v>
      </c>
      <c r="L7402" s="272" t="s">
        <v>14590</v>
      </c>
    </row>
    <row r="7403" spans="1:12">
      <c r="A7403" s="272" t="s">
        <v>10579</v>
      </c>
      <c r="B7403" s="272" t="s">
        <v>13962</v>
      </c>
      <c r="C7403" s="272" t="s">
        <v>14241</v>
      </c>
      <c r="D7403" s="272" t="s">
        <v>14242</v>
      </c>
      <c r="E7403" s="273" t="s">
        <v>7087</v>
      </c>
      <c r="F7403" s="272" t="s">
        <v>7087</v>
      </c>
      <c r="G7403" s="272">
        <v>101288</v>
      </c>
      <c r="H7403" s="272" t="s">
        <v>14783</v>
      </c>
      <c r="I7403" s="272" t="s">
        <v>54</v>
      </c>
      <c r="J7403" s="272" t="s">
        <v>7147</v>
      </c>
      <c r="K7403" s="273">
        <v>25.62</v>
      </c>
      <c r="L7403" s="272" t="s">
        <v>14590</v>
      </c>
    </row>
    <row r="7404" spans="1:12">
      <c r="A7404" s="272" t="s">
        <v>10579</v>
      </c>
      <c r="B7404" s="272" t="s">
        <v>13962</v>
      </c>
      <c r="C7404" s="272" t="s">
        <v>14241</v>
      </c>
      <c r="D7404" s="272" t="s">
        <v>14242</v>
      </c>
      <c r="E7404" s="273" t="s">
        <v>7087</v>
      </c>
      <c r="F7404" s="272" t="s">
        <v>7087</v>
      </c>
      <c r="G7404" s="272">
        <v>101289</v>
      </c>
      <c r="H7404" s="272" t="s">
        <v>14784</v>
      </c>
      <c r="I7404" s="272" t="s">
        <v>54</v>
      </c>
      <c r="J7404" s="272" t="s">
        <v>7147</v>
      </c>
      <c r="K7404" s="273">
        <v>25.6</v>
      </c>
      <c r="L7404" s="272" t="s">
        <v>14590</v>
      </c>
    </row>
    <row r="7405" spans="1:12">
      <c r="A7405" s="272" t="s">
        <v>10579</v>
      </c>
      <c r="B7405" s="272" t="s">
        <v>13962</v>
      </c>
      <c r="C7405" s="272" t="s">
        <v>14241</v>
      </c>
      <c r="D7405" s="272" t="s">
        <v>14242</v>
      </c>
      <c r="E7405" s="273" t="s">
        <v>7087</v>
      </c>
      <c r="F7405" s="272" t="s">
        <v>7087</v>
      </c>
      <c r="G7405" s="272">
        <v>101290</v>
      </c>
      <c r="H7405" s="272" t="s">
        <v>14785</v>
      </c>
      <c r="I7405" s="272" t="s">
        <v>54</v>
      </c>
      <c r="J7405" s="272" t="s">
        <v>7147</v>
      </c>
      <c r="K7405" s="273">
        <v>42.86</v>
      </c>
      <c r="L7405" s="272" t="s">
        <v>14590</v>
      </c>
    </row>
    <row r="7406" spans="1:12">
      <c r="A7406" s="272" t="s">
        <v>10579</v>
      </c>
      <c r="B7406" s="272" t="s">
        <v>13962</v>
      </c>
      <c r="C7406" s="272" t="s">
        <v>14241</v>
      </c>
      <c r="D7406" s="272" t="s">
        <v>14242</v>
      </c>
      <c r="E7406" s="273" t="s">
        <v>7087</v>
      </c>
      <c r="F7406" s="272" t="s">
        <v>7087</v>
      </c>
      <c r="G7406" s="272">
        <v>101291</v>
      </c>
      <c r="H7406" s="272" t="s">
        <v>14786</v>
      </c>
      <c r="I7406" s="272" t="s">
        <v>54</v>
      </c>
      <c r="J7406" s="272" t="s">
        <v>7147</v>
      </c>
      <c r="K7406" s="273">
        <v>25.62</v>
      </c>
      <c r="L7406" s="272" t="s">
        <v>14590</v>
      </c>
    </row>
    <row r="7407" spans="1:12">
      <c r="A7407" s="272" t="s">
        <v>10579</v>
      </c>
      <c r="B7407" s="272" t="s">
        <v>13962</v>
      </c>
      <c r="C7407" s="272" t="s">
        <v>14241</v>
      </c>
      <c r="D7407" s="272" t="s">
        <v>14242</v>
      </c>
      <c r="E7407" s="273" t="s">
        <v>7087</v>
      </c>
      <c r="F7407" s="272" t="s">
        <v>7087</v>
      </c>
      <c r="G7407" s="272">
        <v>101292</v>
      </c>
      <c r="H7407" s="272" t="s">
        <v>14787</v>
      </c>
      <c r="I7407" s="272" t="s">
        <v>54</v>
      </c>
      <c r="J7407" s="272" t="s">
        <v>7147</v>
      </c>
      <c r="K7407" s="273">
        <v>25.6</v>
      </c>
      <c r="L7407" s="272" t="s">
        <v>14590</v>
      </c>
    </row>
    <row r="7408" spans="1:12">
      <c r="A7408" s="272" t="s">
        <v>10579</v>
      </c>
      <c r="B7408" s="272" t="s">
        <v>13962</v>
      </c>
      <c r="C7408" s="272" t="s">
        <v>14241</v>
      </c>
      <c r="D7408" s="272" t="s">
        <v>14242</v>
      </c>
      <c r="E7408" s="273" t="s">
        <v>7087</v>
      </c>
      <c r="F7408" s="272" t="s">
        <v>7087</v>
      </c>
      <c r="G7408" s="272">
        <v>101293</v>
      </c>
      <c r="H7408" s="272" t="s">
        <v>14788</v>
      </c>
      <c r="I7408" s="272" t="s">
        <v>54</v>
      </c>
      <c r="J7408" s="272" t="s">
        <v>7147</v>
      </c>
      <c r="K7408" s="273">
        <v>31.39</v>
      </c>
      <c r="L7408" s="272" t="s">
        <v>14590</v>
      </c>
    </row>
    <row r="7409" spans="1:12">
      <c r="A7409" s="272" t="s">
        <v>10579</v>
      </c>
      <c r="B7409" s="272" t="s">
        <v>13962</v>
      </c>
      <c r="C7409" s="272" t="s">
        <v>14241</v>
      </c>
      <c r="D7409" s="272" t="s">
        <v>14242</v>
      </c>
      <c r="E7409" s="273" t="s">
        <v>7087</v>
      </c>
      <c r="F7409" s="272" t="s">
        <v>7087</v>
      </c>
      <c r="G7409" s="272">
        <v>101294</v>
      </c>
      <c r="H7409" s="272" t="s">
        <v>14789</v>
      </c>
      <c r="I7409" s="272" t="s">
        <v>54</v>
      </c>
      <c r="J7409" s="272" t="s">
        <v>7147</v>
      </c>
      <c r="K7409" s="273">
        <v>22.91</v>
      </c>
      <c r="L7409" s="272" t="s">
        <v>14590</v>
      </c>
    </row>
    <row r="7410" spans="1:12">
      <c r="A7410" s="272" t="s">
        <v>10579</v>
      </c>
      <c r="B7410" s="272" t="s">
        <v>13962</v>
      </c>
      <c r="C7410" s="272" t="s">
        <v>14241</v>
      </c>
      <c r="D7410" s="272" t="s">
        <v>14242</v>
      </c>
      <c r="E7410" s="273" t="s">
        <v>7087</v>
      </c>
      <c r="F7410" s="272" t="s">
        <v>7087</v>
      </c>
      <c r="G7410" s="272">
        <v>101295</v>
      </c>
      <c r="H7410" s="272" t="s">
        <v>14790</v>
      </c>
      <c r="I7410" s="272" t="s">
        <v>54</v>
      </c>
      <c r="J7410" s="272" t="s">
        <v>7147</v>
      </c>
      <c r="K7410" s="273">
        <v>28.64</v>
      </c>
      <c r="L7410" s="272" t="s">
        <v>14590</v>
      </c>
    </row>
    <row r="7411" spans="1:12">
      <c r="A7411" s="272" t="s">
        <v>10579</v>
      </c>
      <c r="B7411" s="272" t="s">
        <v>13962</v>
      </c>
      <c r="C7411" s="272" t="s">
        <v>14241</v>
      </c>
      <c r="D7411" s="272" t="s">
        <v>14242</v>
      </c>
      <c r="E7411" s="273" t="s">
        <v>7087</v>
      </c>
      <c r="F7411" s="272" t="s">
        <v>7087</v>
      </c>
      <c r="G7411" s="272">
        <v>101296</v>
      </c>
      <c r="H7411" s="272" t="s">
        <v>14791</v>
      </c>
      <c r="I7411" s="272" t="s">
        <v>54</v>
      </c>
      <c r="J7411" s="272" t="s">
        <v>7147</v>
      </c>
      <c r="K7411" s="273">
        <v>39.93</v>
      </c>
      <c r="L7411" s="272" t="s">
        <v>14590</v>
      </c>
    </row>
    <row r="7412" spans="1:12">
      <c r="A7412" s="272" t="s">
        <v>10579</v>
      </c>
      <c r="B7412" s="272" t="s">
        <v>13962</v>
      </c>
      <c r="C7412" s="272" t="s">
        <v>14241</v>
      </c>
      <c r="D7412" s="272" t="s">
        <v>14242</v>
      </c>
      <c r="E7412" s="273" t="s">
        <v>7087</v>
      </c>
      <c r="F7412" s="272" t="s">
        <v>7087</v>
      </c>
      <c r="G7412" s="272">
        <v>101297</v>
      </c>
      <c r="H7412" s="272" t="s">
        <v>14792</v>
      </c>
      <c r="I7412" s="272" t="s">
        <v>54</v>
      </c>
      <c r="J7412" s="272" t="s">
        <v>7147</v>
      </c>
      <c r="K7412" s="273">
        <v>29.48</v>
      </c>
      <c r="L7412" s="272" t="s">
        <v>14590</v>
      </c>
    </row>
    <row r="7413" spans="1:12">
      <c r="A7413" s="272" t="s">
        <v>10579</v>
      </c>
      <c r="B7413" s="272" t="s">
        <v>13962</v>
      </c>
      <c r="C7413" s="272" t="s">
        <v>14241</v>
      </c>
      <c r="D7413" s="272" t="s">
        <v>14242</v>
      </c>
      <c r="E7413" s="273" t="s">
        <v>7087</v>
      </c>
      <c r="F7413" s="272" t="s">
        <v>7087</v>
      </c>
      <c r="G7413" s="272">
        <v>101298</v>
      </c>
      <c r="H7413" s="272" t="s">
        <v>14793</v>
      </c>
      <c r="I7413" s="272" t="s">
        <v>54</v>
      </c>
      <c r="J7413" s="272" t="s">
        <v>7147</v>
      </c>
      <c r="K7413" s="273">
        <v>25.62</v>
      </c>
      <c r="L7413" s="272" t="s">
        <v>14590</v>
      </c>
    </row>
    <row r="7414" spans="1:12">
      <c r="A7414" s="272" t="s">
        <v>10579</v>
      </c>
      <c r="B7414" s="272" t="s">
        <v>13962</v>
      </c>
      <c r="C7414" s="272" t="s">
        <v>14241</v>
      </c>
      <c r="D7414" s="272" t="s">
        <v>14242</v>
      </c>
      <c r="E7414" s="273" t="s">
        <v>7087</v>
      </c>
      <c r="F7414" s="272" t="s">
        <v>7087</v>
      </c>
      <c r="G7414" s="272">
        <v>101299</v>
      </c>
      <c r="H7414" s="272" t="s">
        <v>14794</v>
      </c>
      <c r="I7414" s="272" t="s">
        <v>54</v>
      </c>
      <c r="J7414" s="272" t="s">
        <v>7147</v>
      </c>
      <c r="K7414" s="273">
        <v>32.76</v>
      </c>
      <c r="L7414" s="272" t="s">
        <v>14590</v>
      </c>
    </row>
    <row r="7415" spans="1:12">
      <c r="A7415" s="272" t="s">
        <v>10579</v>
      </c>
      <c r="B7415" s="272" t="s">
        <v>13962</v>
      </c>
      <c r="C7415" s="272" t="s">
        <v>14241</v>
      </c>
      <c r="D7415" s="272" t="s">
        <v>14242</v>
      </c>
      <c r="E7415" s="273" t="s">
        <v>7087</v>
      </c>
      <c r="F7415" s="272" t="s">
        <v>7087</v>
      </c>
      <c r="G7415" s="272">
        <v>101300</v>
      </c>
      <c r="H7415" s="272" t="s">
        <v>14795</v>
      </c>
      <c r="I7415" s="272" t="s">
        <v>54</v>
      </c>
      <c r="J7415" s="272" t="s">
        <v>7147</v>
      </c>
      <c r="K7415" s="273">
        <v>23.91</v>
      </c>
      <c r="L7415" s="272" t="s">
        <v>14590</v>
      </c>
    </row>
    <row r="7416" spans="1:12">
      <c r="A7416" s="272" t="s">
        <v>10579</v>
      </c>
      <c r="B7416" s="272" t="s">
        <v>13962</v>
      </c>
      <c r="C7416" s="272" t="s">
        <v>14241</v>
      </c>
      <c r="D7416" s="272" t="s">
        <v>14242</v>
      </c>
      <c r="E7416" s="273" t="s">
        <v>7087</v>
      </c>
      <c r="F7416" s="272" t="s">
        <v>7087</v>
      </c>
      <c r="G7416" s="272">
        <v>101301</v>
      </c>
      <c r="H7416" s="272" t="s">
        <v>14796</v>
      </c>
      <c r="I7416" s="272" t="s">
        <v>54</v>
      </c>
      <c r="J7416" s="272" t="s">
        <v>7147</v>
      </c>
      <c r="K7416" s="273">
        <v>22.69</v>
      </c>
      <c r="L7416" s="272" t="s">
        <v>14590</v>
      </c>
    </row>
    <row r="7417" spans="1:12">
      <c r="A7417" s="272" t="s">
        <v>10579</v>
      </c>
      <c r="B7417" s="272" t="s">
        <v>13962</v>
      </c>
      <c r="C7417" s="272" t="s">
        <v>14241</v>
      </c>
      <c r="D7417" s="272" t="s">
        <v>14242</v>
      </c>
      <c r="E7417" s="273" t="s">
        <v>7087</v>
      </c>
      <c r="F7417" s="272" t="s">
        <v>7087</v>
      </c>
      <c r="G7417" s="272">
        <v>101302</v>
      </c>
      <c r="H7417" s="272" t="s">
        <v>14797</v>
      </c>
      <c r="I7417" s="272" t="s">
        <v>54</v>
      </c>
      <c r="J7417" s="272" t="s">
        <v>7147</v>
      </c>
      <c r="K7417" s="273">
        <v>36.659999999999997</v>
      </c>
      <c r="L7417" s="272" t="s">
        <v>14590</v>
      </c>
    </row>
    <row r="7418" spans="1:12">
      <c r="A7418" s="272" t="s">
        <v>10579</v>
      </c>
      <c r="B7418" s="272" t="s">
        <v>13962</v>
      </c>
      <c r="C7418" s="272" t="s">
        <v>14241</v>
      </c>
      <c r="D7418" s="272" t="s">
        <v>14242</v>
      </c>
      <c r="E7418" s="273" t="s">
        <v>7087</v>
      </c>
      <c r="F7418" s="272" t="s">
        <v>7087</v>
      </c>
      <c r="G7418" s="272">
        <v>101303</v>
      </c>
      <c r="H7418" s="272" t="s">
        <v>14798</v>
      </c>
      <c r="I7418" s="272" t="s">
        <v>54</v>
      </c>
      <c r="J7418" s="272" t="s">
        <v>7147</v>
      </c>
      <c r="K7418" s="273">
        <v>89.85</v>
      </c>
      <c r="L7418" s="272" t="s">
        <v>14590</v>
      </c>
    </row>
    <row r="7419" spans="1:12">
      <c r="A7419" s="272" t="s">
        <v>10579</v>
      </c>
      <c r="B7419" s="272" t="s">
        <v>13962</v>
      </c>
      <c r="C7419" s="272" t="s">
        <v>14241</v>
      </c>
      <c r="D7419" s="272" t="s">
        <v>14242</v>
      </c>
      <c r="E7419" s="273" t="s">
        <v>7087</v>
      </c>
      <c r="F7419" s="272" t="s">
        <v>7087</v>
      </c>
      <c r="G7419" s="272">
        <v>101304</v>
      </c>
      <c r="H7419" s="272" t="s">
        <v>14799</v>
      </c>
      <c r="I7419" s="272" t="s">
        <v>54</v>
      </c>
      <c r="J7419" s="272" t="s">
        <v>7147</v>
      </c>
      <c r="K7419" s="273">
        <v>40.14</v>
      </c>
      <c r="L7419" s="272" t="s">
        <v>14590</v>
      </c>
    </row>
    <row r="7420" spans="1:12">
      <c r="A7420" s="272" t="s">
        <v>10579</v>
      </c>
      <c r="B7420" s="272" t="s">
        <v>13962</v>
      </c>
      <c r="C7420" s="272" t="s">
        <v>14241</v>
      </c>
      <c r="D7420" s="272" t="s">
        <v>14242</v>
      </c>
      <c r="E7420" s="273" t="s">
        <v>7087</v>
      </c>
      <c r="F7420" s="272" t="s">
        <v>7087</v>
      </c>
      <c r="G7420" s="272">
        <v>101305</v>
      </c>
      <c r="H7420" s="272" t="s">
        <v>14800</v>
      </c>
      <c r="I7420" s="272" t="s">
        <v>54</v>
      </c>
      <c r="J7420" s="272" t="s">
        <v>7147</v>
      </c>
      <c r="K7420" s="273">
        <v>40.11</v>
      </c>
      <c r="L7420" s="272" t="s">
        <v>14590</v>
      </c>
    </row>
    <row r="7421" spans="1:12">
      <c r="A7421" s="272" t="s">
        <v>10579</v>
      </c>
      <c r="B7421" s="272" t="s">
        <v>13962</v>
      </c>
      <c r="C7421" s="272" t="s">
        <v>14241</v>
      </c>
      <c r="D7421" s="272" t="s">
        <v>14242</v>
      </c>
      <c r="E7421" s="273" t="s">
        <v>7087</v>
      </c>
      <c r="F7421" s="272" t="s">
        <v>7087</v>
      </c>
      <c r="G7421" s="272">
        <v>101307</v>
      </c>
      <c r="H7421" s="272" t="s">
        <v>14801</v>
      </c>
      <c r="I7421" s="272" t="s">
        <v>54</v>
      </c>
      <c r="J7421" s="272" t="s">
        <v>7147</v>
      </c>
      <c r="K7421" s="273">
        <v>31.39</v>
      </c>
      <c r="L7421" s="272" t="s">
        <v>14590</v>
      </c>
    </row>
    <row r="7422" spans="1:12">
      <c r="A7422" s="272" t="s">
        <v>10579</v>
      </c>
      <c r="B7422" s="272" t="s">
        <v>13962</v>
      </c>
      <c r="C7422" s="272" t="s">
        <v>14241</v>
      </c>
      <c r="D7422" s="272" t="s">
        <v>14242</v>
      </c>
      <c r="E7422" s="273" t="s">
        <v>7087</v>
      </c>
      <c r="F7422" s="272" t="s">
        <v>7087</v>
      </c>
      <c r="G7422" s="272">
        <v>101308</v>
      </c>
      <c r="H7422" s="272" t="s">
        <v>14802</v>
      </c>
      <c r="I7422" s="272" t="s">
        <v>54</v>
      </c>
      <c r="J7422" s="272" t="s">
        <v>7147</v>
      </c>
      <c r="K7422" s="273">
        <v>25.51</v>
      </c>
      <c r="L7422" s="272" t="s">
        <v>14590</v>
      </c>
    </row>
    <row r="7423" spans="1:12">
      <c r="A7423" s="272" t="s">
        <v>10579</v>
      </c>
      <c r="B7423" s="272" t="s">
        <v>13962</v>
      </c>
      <c r="C7423" s="272" t="s">
        <v>14241</v>
      </c>
      <c r="D7423" s="272" t="s">
        <v>14242</v>
      </c>
      <c r="E7423" s="273" t="s">
        <v>7087</v>
      </c>
      <c r="F7423" s="272" t="s">
        <v>7087</v>
      </c>
      <c r="G7423" s="272">
        <v>101309</v>
      </c>
      <c r="H7423" s="272" t="s">
        <v>14803</v>
      </c>
      <c r="I7423" s="272" t="s">
        <v>54</v>
      </c>
      <c r="J7423" s="272" t="s">
        <v>7147</v>
      </c>
      <c r="K7423" s="273">
        <v>32.76</v>
      </c>
      <c r="L7423" s="272" t="s">
        <v>14590</v>
      </c>
    </row>
    <row r="7424" spans="1:12">
      <c r="A7424" s="272" t="s">
        <v>10579</v>
      </c>
      <c r="B7424" s="272" t="s">
        <v>13962</v>
      </c>
      <c r="C7424" s="272" t="s">
        <v>14241</v>
      </c>
      <c r="D7424" s="272" t="s">
        <v>14242</v>
      </c>
      <c r="E7424" s="273" t="s">
        <v>7087</v>
      </c>
      <c r="F7424" s="272" t="s">
        <v>7087</v>
      </c>
      <c r="G7424" s="272">
        <v>101310</v>
      </c>
      <c r="H7424" s="272" t="s">
        <v>14804</v>
      </c>
      <c r="I7424" s="272" t="s">
        <v>54</v>
      </c>
      <c r="J7424" s="272" t="s">
        <v>7147</v>
      </c>
      <c r="K7424" s="273">
        <v>38.24</v>
      </c>
      <c r="L7424" s="272" t="s">
        <v>14590</v>
      </c>
    </row>
    <row r="7425" spans="1:12">
      <c r="A7425" s="272" t="s">
        <v>10579</v>
      </c>
      <c r="B7425" s="272" t="s">
        <v>13962</v>
      </c>
      <c r="C7425" s="272" t="s">
        <v>14241</v>
      </c>
      <c r="D7425" s="272" t="s">
        <v>14242</v>
      </c>
      <c r="E7425" s="273" t="s">
        <v>7087</v>
      </c>
      <c r="F7425" s="272" t="s">
        <v>7087</v>
      </c>
      <c r="G7425" s="272">
        <v>101311</v>
      </c>
      <c r="H7425" s="272" t="s">
        <v>14805</v>
      </c>
      <c r="I7425" s="272" t="s">
        <v>54</v>
      </c>
      <c r="J7425" s="272" t="s">
        <v>7147</v>
      </c>
      <c r="K7425" s="273">
        <v>31.39</v>
      </c>
      <c r="L7425" s="272" t="s">
        <v>14590</v>
      </c>
    </row>
    <row r="7426" spans="1:12">
      <c r="A7426" s="272" t="s">
        <v>10579</v>
      </c>
      <c r="B7426" s="272" t="s">
        <v>13962</v>
      </c>
      <c r="C7426" s="272" t="s">
        <v>14241</v>
      </c>
      <c r="D7426" s="272" t="s">
        <v>14242</v>
      </c>
      <c r="E7426" s="273" t="s">
        <v>7087</v>
      </c>
      <c r="F7426" s="272" t="s">
        <v>7087</v>
      </c>
      <c r="G7426" s="272">
        <v>101312</v>
      </c>
      <c r="H7426" s="272" t="s">
        <v>14806</v>
      </c>
      <c r="I7426" s="272" t="s">
        <v>54</v>
      </c>
      <c r="J7426" s="272" t="s">
        <v>7147</v>
      </c>
      <c r="K7426" s="273">
        <v>29.12</v>
      </c>
      <c r="L7426" s="272" t="s">
        <v>14590</v>
      </c>
    </row>
    <row r="7427" spans="1:12">
      <c r="A7427" s="272" t="s">
        <v>10579</v>
      </c>
      <c r="B7427" s="272" t="s">
        <v>13962</v>
      </c>
      <c r="C7427" s="272" t="s">
        <v>14241</v>
      </c>
      <c r="D7427" s="272" t="s">
        <v>14242</v>
      </c>
      <c r="E7427" s="273" t="s">
        <v>7087</v>
      </c>
      <c r="F7427" s="272" t="s">
        <v>7087</v>
      </c>
      <c r="G7427" s="272">
        <v>101313</v>
      </c>
      <c r="H7427" s="272" t="s">
        <v>14807</v>
      </c>
      <c r="I7427" s="272" t="s">
        <v>54</v>
      </c>
      <c r="J7427" s="272" t="s">
        <v>7147</v>
      </c>
      <c r="K7427" s="273">
        <v>128.25</v>
      </c>
      <c r="L7427" s="272" t="s">
        <v>14590</v>
      </c>
    </row>
    <row r="7428" spans="1:12">
      <c r="A7428" s="272" t="s">
        <v>10579</v>
      </c>
      <c r="B7428" s="272" t="s">
        <v>13962</v>
      </c>
      <c r="C7428" s="272" t="s">
        <v>14241</v>
      </c>
      <c r="D7428" s="272" t="s">
        <v>14242</v>
      </c>
      <c r="E7428" s="273" t="s">
        <v>7087</v>
      </c>
      <c r="F7428" s="272" t="s">
        <v>7087</v>
      </c>
      <c r="G7428" s="272">
        <v>101314</v>
      </c>
      <c r="H7428" s="272" t="s">
        <v>14808</v>
      </c>
      <c r="I7428" s="272" t="s">
        <v>54</v>
      </c>
      <c r="J7428" s="272" t="s">
        <v>7147</v>
      </c>
      <c r="K7428" s="273">
        <v>128.25</v>
      </c>
      <c r="L7428" s="272" t="s">
        <v>14590</v>
      </c>
    </row>
    <row r="7429" spans="1:12">
      <c r="A7429" s="272" t="s">
        <v>10579</v>
      </c>
      <c r="B7429" s="272" t="s">
        <v>13962</v>
      </c>
      <c r="C7429" s="272" t="s">
        <v>14241</v>
      </c>
      <c r="D7429" s="272" t="s">
        <v>14242</v>
      </c>
      <c r="E7429" s="273" t="s">
        <v>7087</v>
      </c>
      <c r="F7429" s="272" t="s">
        <v>7087</v>
      </c>
      <c r="G7429" s="272">
        <v>101315</v>
      </c>
      <c r="H7429" s="272" t="s">
        <v>14809</v>
      </c>
      <c r="I7429" s="272" t="s">
        <v>54</v>
      </c>
      <c r="J7429" s="272" t="s">
        <v>7147</v>
      </c>
      <c r="K7429" s="273">
        <v>119.49</v>
      </c>
      <c r="L7429" s="272" t="s">
        <v>14590</v>
      </c>
    </row>
    <row r="7430" spans="1:12">
      <c r="A7430" s="272" t="s">
        <v>10579</v>
      </c>
      <c r="B7430" s="272" t="s">
        <v>13962</v>
      </c>
      <c r="C7430" s="272" t="s">
        <v>14241</v>
      </c>
      <c r="D7430" s="272" t="s">
        <v>14242</v>
      </c>
      <c r="E7430" s="273" t="s">
        <v>7087</v>
      </c>
      <c r="F7430" s="272" t="s">
        <v>7087</v>
      </c>
      <c r="G7430" s="272">
        <v>101316</v>
      </c>
      <c r="H7430" s="272" t="s">
        <v>14810</v>
      </c>
      <c r="I7430" s="272" t="s">
        <v>54</v>
      </c>
      <c r="J7430" s="272" t="s">
        <v>7147</v>
      </c>
      <c r="K7430" s="273">
        <v>61.81</v>
      </c>
      <c r="L7430" s="272" t="s">
        <v>14590</v>
      </c>
    </row>
    <row r="7431" spans="1:12">
      <c r="A7431" s="272" t="s">
        <v>10579</v>
      </c>
      <c r="B7431" s="272" t="s">
        <v>13962</v>
      </c>
      <c r="C7431" s="272" t="s">
        <v>14241</v>
      </c>
      <c r="D7431" s="272" t="s">
        <v>14242</v>
      </c>
      <c r="E7431" s="273" t="s">
        <v>7087</v>
      </c>
      <c r="F7431" s="272" t="s">
        <v>7087</v>
      </c>
      <c r="G7431" s="272">
        <v>101320</v>
      </c>
      <c r="H7431" s="272" t="s">
        <v>14811</v>
      </c>
      <c r="I7431" s="272" t="s">
        <v>54</v>
      </c>
      <c r="J7431" s="272" t="s">
        <v>7147</v>
      </c>
      <c r="K7431" s="273">
        <v>19.45</v>
      </c>
      <c r="L7431" s="272" t="s">
        <v>14590</v>
      </c>
    </row>
    <row r="7432" spans="1:12">
      <c r="A7432" s="272" t="s">
        <v>10579</v>
      </c>
      <c r="B7432" s="272" t="s">
        <v>13962</v>
      </c>
      <c r="C7432" s="272" t="s">
        <v>14241</v>
      </c>
      <c r="D7432" s="272" t="s">
        <v>14242</v>
      </c>
      <c r="E7432" s="273" t="s">
        <v>7087</v>
      </c>
      <c r="F7432" s="272" t="s">
        <v>7087</v>
      </c>
      <c r="G7432" s="272">
        <v>101322</v>
      </c>
      <c r="H7432" s="272" t="s">
        <v>14812</v>
      </c>
      <c r="I7432" s="272" t="s">
        <v>54</v>
      </c>
      <c r="J7432" s="272" t="s">
        <v>7147</v>
      </c>
      <c r="K7432" s="273">
        <v>24.04</v>
      </c>
      <c r="L7432" s="272" t="s">
        <v>14590</v>
      </c>
    </row>
    <row r="7433" spans="1:12">
      <c r="A7433" s="272" t="s">
        <v>10579</v>
      </c>
      <c r="B7433" s="272" t="s">
        <v>13962</v>
      </c>
      <c r="C7433" s="272" t="s">
        <v>14241</v>
      </c>
      <c r="D7433" s="272" t="s">
        <v>14242</v>
      </c>
      <c r="E7433" s="273" t="s">
        <v>7087</v>
      </c>
      <c r="F7433" s="272" t="s">
        <v>7087</v>
      </c>
      <c r="G7433" s="272">
        <v>101323</v>
      </c>
      <c r="H7433" s="272" t="s">
        <v>14813</v>
      </c>
      <c r="I7433" s="272" t="s">
        <v>54</v>
      </c>
      <c r="J7433" s="272" t="s">
        <v>7147</v>
      </c>
      <c r="K7433" s="273">
        <v>58.93</v>
      </c>
      <c r="L7433" s="272" t="s">
        <v>14590</v>
      </c>
    </row>
    <row r="7434" spans="1:12">
      <c r="A7434" s="272" t="s">
        <v>10579</v>
      </c>
      <c r="B7434" s="272" t="s">
        <v>13962</v>
      </c>
      <c r="C7434" s="272" t="s">
        <v>14241</v>
      </c>
      <c r="D7434" s="272" t="s">
        <v>14242</v>
      </c>
      <c r="E7434" s="273" t="s">
        <v>7087</v>
      </c>
      <c r="F7434" s="272" t="s">
        <v>7087</v>
      </c>
      <c r="G7434" s="272">
        <v>101324</v>
      </c>
      <c r="H7434" s="272" t="s">
        <v>14814</v>
      </c>
      <c r="I7434" s="272" t="s">
        <v>54</v>
      </c>
      <c r="J7434" s="272" t="s">
        <v>7147</v>
      </c>
      <c r="K7434" s="273">
        <v>14.37</v>
      </c>
      <c r="L7434" s="272" t="s">
        <v>14590</v>
      </c>
    </row>
    <row r="7435" spans="1:12">
      <c r="A7435" s="272" t="s">
        <v>10579</v>
      </c>
      <c r="B7435" s="272" t="s">
        <v>13962</v>
      </c>
      <c r="C7435" s="272" t="s">
        <v>14241</v>
      </c>
      <c r="D7435" s="272" t="s">
        <v>14242</v>
      </c>
      <c r="E7435" s="273" t="s">
        <v>7087</v>
      </c>
      <c r="F7435" s="272" t="s">
        <v>7087</v>
      </c>
      <c r="G7435" s="272">
        <v>101325</v>
      </c>
      <c r="H7435" s="272" t="s">
        <v>14815</v>
      </c>
      <c r="I7435" s="272" t="s">
        <v>54</v>
      </c>
      <c r="J7435" s="272" t="s">
        <v>7147</v>
      </c>
      <c r="K7435" s="273">
        <v>41.45</v>
      </c>
      <c r="L7435" s="272" t="s">
        <v>14590</v>
      </c>
    </row>
    <row r="7436" spans="1:12">
      <c r="A7436" s="272" t="s">
        <v>10579</v>
      </c>
      <c r="B7436" s="272" t="s">
        <v>13962</v>
      </c>
      <c r="C7436" s="272" t="s">
        <v>14241</v>
      </c>
      <c r="D7436" s="272" t="s">
        <v>14242</v>
      </c>
      <c r="E7436" s="273" t="s">
        <v>7087</v>
      </c>
      <c r="F7436" s="272" t="s">
        <v>7087</v>
      </c>
      <c r="G7436" s="272">
        <v>101326</v>
      </c>
      <c r="H7436" s="272" t="s">
        <v>14816</v>
      </c>
      <c r="I7436" s="272" t="s">
        <v>54</v>
      </c>
      <c r="J7436" s="272" t="s">
        <v>7147</v>
      </c>
      <c r="K7436" s="273">
        <v>11.29</v>
      </c>
      <c r="L7436" s="272" t="s">
        <v>14590</v>
      </c>
    </row>
    <row r="7437" spans="1:12">
      <c r="A7437" s="272" t="s">
        <v>10579</v>
      </c>
      <c r="B7437" s="272" t="s">
        <v>13962</v>
      </c>
      <c r="C7437" s="272" t="s">
        <v>14241</v>
      </c>
      <c r="D7437" s="272" t="s">
        <v>14242</v>
      </c>
      <c r="E7437" s="273" t="s">
        <v>7087</v>
      </c>
      <c r="F7437" s="272" t="s">
        <v>7087</v>
      </c>
      <c r="G7437" s="272">
        <v>101328</v>
      </c>
      <c r="H7437" s="272" t="s">
        <v>14817</v>
      </c>
      <c r="I7437" s="272" t="s">
        <v>54</v>
      </c>
      <c r="J7437" s="272" t="s">
        <v>7147</v>
      </c>
      <c r="K7437" s="273">
        <v>17.2</v>
      </c>
      <c r="L7437" s="272" t="s">
        <v>14590</v>
      </c>
    </row>
    <row r="7438" spans="1:12">
      <c r="A7438" s="272" t="s">
        <v>10579</v>
      </c>
      <c r="B7438" s="272" t="s">
        <v>13962</v>
      </c>
      <c r="C7438" s="272" t="s">
        <v>14241</v>
      </c>
      <c r="D7438" s="272" t="s">
        <v>14242</v>
      </c>
      <c r="E7438" s="273" t="s">
        <v>7087</v>
      </c>
      <c r="F7438" s="272" t="s">
        <v>7087</v>
      </c>
      <c r="G7438" s="272">
        <v>101329</v>
      </c>
      <c r="H7438" s="272" t="s">
        <v>14818</v>
      </c>
      <c r="I7438" s="272" t="s">
        <v>54</v>
      </c>
      <c r="J7438" s="272" t="s">
        <v>7147</v>
      </c>
      <c r="K7438" s="273">
        <v>54.42</v>
      </c>
      <c r="L7438" s="272" t="s">
        <v>14590</v>
      </c>
    </row>
    <row r="7439" spans="1:12">
      <c r="A7439" s="272" t="s">
        <v>10579</v>
      </c>
      <c r="B7439" s="272" t="s">
        <v>13962</v>
      </c>
      <c r="C7439" s="272" t="s">
        <v>14241</v>
      </c>
      <c r="D7439" s="272" t="s">
        <v>14242</v>
      </c>
      <c r="E7439" s="273" t="s">
        <v>7087</v>
      </c>
      <c r="F7439" s="272" t="s">
        <v>7087</v>
      </c>
      <c r="G7439" s="272">
        <v>101330</v>
      </c>
      <c r="H7439" s="272" t="s">
        <v>14819</v>
      </c>
      <c r="I7439" s="272" t="s">
        <v>54</v>
      </c>
      <c r="J7439" s="272" t="s">
        <v>7147</v>
      </c>
      <c r="K7439" s="273">
        <v>38.979999999999997</v>
      </c>
      <c r="L7439" s="272" t="s">
        <v>14590</v>
      </c>
    </row>
    <row r="7440" spans="1:12">
      <c r="A7440" s="272" t="s">
        <v>10579</v>
      </c>
      <c r="B7440" s="272" t="s">
        <v>13962</v>
      </c>
      <c r="C7440" s="272" t="s">
        <v>14241</v>
      </c>
      <c r="D7440" s="272" t="s">
        <v>14242</v>
      </c>
      <c r="E7440" s="273" t="s">
        <v>7087</v>
      </c>
      <c r="F7440" s="272" t="s">
        <v>7087</v>
      </c>
      <c r="G7440" s="272">
        <v>101331</v>
      </c>
      <c r="H7440" s="272" t="s">
        <v>14820</v>
      </c>
      <c r="I7440" s="272" t="s">
        <v>54</v>
      </c>
      <c r="J7440" s="272" t="s">
        <v>7147</v>
      </c>
      <c r="K7440" s="273">
        <v>40.14</v>
      </c>
      <c r="L7440" s="272" t="s">
        <v>14590</v>
      </c>
    </row>
    <row r="7441" spans="1:12">
      <c r="A7441" s="272" t="s">
        <v>10579</v>
      </c>
      <c r="B7441" s="272" t="s">
        <v>13962</v>
      </c>
      <c r="C7441" s="272" t="s">
        <v>14241</v>
      </c>
      <c r="D7441" s="272" t="s">
        <v>14242</v>
      </c>
      <c r="E7441" s="273" t="s">
        <v>7087</v>
      </c>
      <c r="F7441" s="272" t="s">
        <v>7087</v>
      </c>
      <c r="G7441" s="272">
        <v>101332</v>
      </c>
      <c r="H7441" s="272" t="s">
        <v>14821</v>
      </c>
      <c r="I7441" s="272" t="s">
        <v>54</v>
      </c>
      <c r="J7441" s="272" t="s">
        <v>7147</v>
      </c>
      <c r="K7441" s="273">
        <v>13.19</v>
      </c>
      <c r="L7441" s="272" t="s">
        <v>14590</v>
      </c>
    </row>
    <row r="7442" spans="1:12">
      <c r="A7442" s="272" t="s">
        <v>10579</v>
      </c>
      <c r="B7442" s="272" t="s">
        <v>13962</v>
      </c>
      <c r="C7442" s="272" t="s">
        <v>14241</v>
      </c>
      <c r="D7442" s="272" t="s">
        <v>14242</v>
      </c>
      <c r="E7442" s="273" t="s">
        <v>7087</v>
      </c>
      <c r="F7442" s="272" t="s">
        <v>7087</v>
      </c>
      <c r="G7442" s="272">
        <v>101333</v>
      </c>
      <c r="H7442" s="272" t="s">
        <v>14822</v>
      </c>
      <c r="I7442" s="272" t="s">
        <v>54</v>
      </c>
      <c r="J7442" s="272" t="s">
        <v>7147</v>
      </c>
      <c r="K7442" s="273">
        <v>26.35</v>
      </c>
      <c r="L7442" s="272" t="s">
        <v>14590</v>
      </c>
    </row>
    <row r="7443" spans="1:12">
      <c r="A7443" s="272" t="s">
        <v>10579</v>
      </c>
      <c r="B7443" s="272" t="s">
        <v>13962</v>
      </c>
      <c r="C7443" s="272" t="s">
        <v>14241</v>
      </c>
      <c r="D7443" s="272" t="s">
        <v>14242</v>
      </c>
      <c r="E7443" s="273" t="s">
        <v>7087</v>
      </c>
      <c r="F7443" s="272" t="s">
        <v>7087</v>
      </c>
      <c r="G7443" s="272">
        <v>101334</v>
      </c>
      <c r="H7443" s="272" t="s">
        <v>14823</v>
      </c>
      <c r="I7443" s="272" t="s">
        <v>54</v>
      </c>
      <c r="J7443" s="272" t="s">
        <v>7147</v>
      </c>
      <c r="K7443" s="273">
        <v>94.83</v>
      </c>
      <c r="L7443" s="272" t="s">
        <v>14590</v>
      </c>
    </row>
    <row r="7444" spans="1:12">
      <c r="A7444" s="272" t="s">
        <v>10579</v>
      </c>
      <c r="B7444" s="272" t="s">
        <v>13962</v>
      </c>
      <c r="C7444" s="272" t="s">
        <v>14241</v>
      </c>
      <c r="D7444" s="272" t="s">
        <v>14242</v>
      </c>
      <c r="E7444" s="273" t="s">
        <v>7087</v>
      </c>
      <c r="F7444" s="272" t="s">
        <v>7087</v>
      </c>
      <c r="G7444" s="272">
        <v>101336</v>
      </c>
      <c r="H7444" s="272" t="s">
        <v>14824</v>
      </c>
      <c r="I7444" s="272" t="s">
        <v>54</v>
      </c>
      <c r="J7444" s="272" t="s">
        <v>7147</v>
      </c>
      <c r="K7444" s="273">
        <v>49.94</v>
      </c>
      <c r="L7444" s="272" t="s">
        <v>14590</v>
      </c>
    </row>
    <row r="7445" spans="1:12">
      <c r="A7445" s="272" t="s">
        <v>10579</v>
      </c>
      <c r="B7445" s="272" t="s">
        <v>13962</v>
      </c>
      <c r="C7445" s="272" t="s">
        <v>14241</v>
      </c>
      <c r="D7445" s="272" t="s">
        <v>14242</v>
      </c>
      <c r="E7445" s="273" t="s">
        <v>7087</v>
      </c>
      <c r="F7445" s="272" t="s">
        <v>7087</v>
      </c>
      <c r="G7445" s="272">
        <v>101337</v>
      </c>
      <c r="H7445" s="272" t="s">
        <v>14825</v>
      </c>
      <c r="I7445" s="272" t="s">
        <v>54</v>
      </c>
      <c r="J7445" s="272" t="s">
        <v>7147</v>
      </c>
      <c r="K7445" s="273">
        <v>18.45</v>
      </c>
      <c r="L7445" s="272" t="s">
        <v>14590</v>
      </c>
    </row>
    <row r="7446" spans="1:12">
      <c r="A7446" s="272" t="s">
        <v>10579</v>
      </c>
      <c r="B7446" s="272" t="s">
        <v>13962</v>
      </c>
      <c r="C7446" s="272" t="s">
        <v>14241</v>
      </c>
      <c r="D7446" s="272" t="s">
        <v>14242</v>
      </c>
      <c r="E7446" s="273" t="s">
        <v>7087</v>
      </c>
      <c r="F7446" s="272" t="s">
        <v>7087</v>
      </c>
      <c r="G7446" s="272">
        <v>101338</v>
      </c>
      <c r="H7446" s="272" t="s">
        <v>14826</v>
      </c>
      <c r="I7446" s="272" t="s">
        <v>54</v>
      </c>
      <c r="J7446" s="272" t="s">
        <v>7147</v>
      </c>
      <c r="K7446" s="273">
        <v>19.559999999999999</v>
      </c>
      <c r="L7446" s="272" t="s">
        <v>14590</v>
      </c>
    </row>
    <row r="7447" spans="1:12">
      <c r="A7447" s="272" t="s">
        <v>10579</v>
      </c>
      <c r="B7447" s="272" t="s">
        <v>13962</v>
      </c>
      <c r="C7447" s="272" t="s">
        <v>14241</v>
      </c>
      <c r="D7447" s="272" t="s">
        <v>14242</v>
      </c>
      <c r="E7447" s="273" t="s">
        <v>7087</v>
      </c>
      <c r="F7447" s="272" t="s">
        <v>7087</v>
      </c>
      <c r="G7447" s="272">
        <v>101339</v>
      </c>
      <c r="H7447" s="272" t="s">
        <v>14827</v>
      </c>
      <c r="I7447" s="272" t="s">
        <v>54</v>
      </c>
      <c r="J7447" s="272" t="s">
        <v>7147</v>
      </c>
      <c r="K7447" s="273">
        <v>20.36</v>
      </c>
      <c r="L7447" s="272" t="s">
        <v>14590</v>
      </c>
    </row>
    <row r="7448" spans="1:12">
      <c r="A7448" s="272" t="s">
        <v>10579</v>
      </c>
      <c r="B7448" s="272" t="s">
        <v>13962</v>
      </c>
      <c r="C7448" s="272" t="s">
        <v>14241</v>
      </c>
      <c r="D7448" s="272" t="s">
        <v>14242</v>
      </c>
      <c r="E7448" s="273" t="s">
        <v>7087</v>
      </c>
      <c r="F7448" s="272" t="s">
        <v>7087</v>
      </c>
      <c r="G7448" s="272">
        <v>101340</v>
      </c>
      <c r="H7448" s="272" t="s">
        <v>14828</v>
      </c>
      <c r="I7448" s="272" t="s">
        <v>54</v>
      </c>
      <c r="J7448" s="272" t="s">
        <v>7147</v>
      </c>
      <c r="K7448" s="273">
        <v>14.86</v>
      </c>
      <c r="L7448" s="272" t="s">
        <v>14590</v>
      </c>
    </row>
    <row r="7449" spans="1:12">
      <c r="A7449" s="272" t="s">
        <v>10579</v>
      </c>
      <c r="B7449" s="272" t="s">
        <v>13962</v>
      </c>
      <c r="C7449" s="272" t="s">
        <v>14241</v>
      </c>
      <c r="D7449" s="272" t="s">
        <v>14242</v>
      </c>
      <c r="E7449" s="273" t="s">
        <v>7087</v>
      </c>
      <c r="F7449" s="272" t="s">
        <v>7087</v>
      </c>
      <c r="G7449" s="272">
        <v>101341</v>
      </c>
      <c r="H7449" s="272" t="s">
        <v>14829</v>
      </c>
      <c r="I7449" s="272" t="s">
        <v>54</v>
      </c>
      <c r="J7449" s="272" t="s">
        <v>7147</v>
      </c>
      <c r="K7449" s="273">
        <v>15.52</v>
      </c>
      <c r="L7449" s="272" t="s">
        <v>14590</v>
      </c>
    </row>
    <row r="7450" spans="1:12">
      <c r="A7450" s="272" t="s">
        <v>10579</v>
      </c>
      <c r="B7450" s="272" t="s">
        <v>13962</v>
      </c>
      <c r="C7450" s="272" t="s">
        <v>14241</v>
      </c>
      <c r="D7450" s="272" t="s">
        <v>14242</v>
      </c>
      <c r="E7450" s="273" t="s">
        <v>7087</v>
      </c>
      <c r="F7450" s="272" t="s">
        <v>7087</v>
      </c>
      <c r="G7450" s="272">
        <v>101342</v>
      </c>
      <c r="H7450" s="272" t="s">
        <v>14830</v>
      </c>
      <c r="I7450" s="272" t="s">
        <v>54</v>
      </c>
      <c r="J7450" s="272" t="s">
        <v>7147</v>
      </c>
      <c r="K7450" s="273">
        <v>20.36</v>
      </c>
      <c r="L7450" s="272" t="s">
        <v>14590</v>
      </c>
    </row>
    <row r="7451" spans="1:12">
      <c r="A7451" s="272" t="s">
        <v>10579</v>
      </c>
      <c r="B7451" s="272" t="s">
        <v>13962</v>
      </c>
      <c r="C7451" s="272" t="s">
        <v>14241</v>
      </c>
      <c r="D7451" s="272" t="s">
        <v>14242</v>
      </c>
      <c r="E7451" s="273" t="s">
        <v>7087</v>
      </c>
      <c r="F7451" s="272" t="s">
        <v>7087</v>
      </c>
      <c r="G7451" s="272">
        <v>101343</v>
      </c>
      <c r="H7451" s="272" t="s">
        <v>14831</v>
      </c>
      <c r="I7451" s="272" t="s">
        <v>54</v>
      </c>
      <c r="J7451" s="272" t="s">
        <v>7147</v>
      </c>
      <c r="K7451" s="273">
        <v>31.39</v>
      </c>
      <c r="L7451" s="272" t="s">
        <v>14590</v>
      </c>
    </row>
    <row r="7452" spans="1:12">
      <c r="A7452" s="272" t="s">
        <v>10579</v>
      </c>
      <c r="B7452" s="272" t="s">
        <v>13962</v>
      </c>
      <c r="C7452" s="272" t="s">
        <v>14241</v>
      </c>
      <c r="D7452" s="272" t="s">
        <v>14242</v>
      </c>
      <c r="E7452" s="273" t="s">
        <v>7087</v>
      </c>
      <c r="F7452" s="272" t="s">
        <v>7087</v>
      </c>
      <c r="G7452" s="272">
        <v>101344</v>
      </c>
      <c r="H7452" s="272" t="s">
        <v>14832</v>
      </c>
      <c r="I7452" s="272" t="s">
        <v>54</v>
      </c>
      <c r="J7452" s="272" t="s">
        <v>7147</v>
      </c>
      <c r="K7452" s="273">
        <v>33.74</v>
      </c>
      <c r="L7452" s="272" t="s">
        <v>14590</v>
      </c>
    </row>
    <row r="7453" spans="1:12">
      <c r="A7453" s="272" t="s">
        <v>10579</v>
      </c>
      <c r="B7453" s="272" t="s">
        <v>13962</v>
      </c>
      <c r="C7453" s="272" t="s">
        <v>14241</v>
      </c>
      <c r="D7453" s="272" t="s">
        <v>14242</v>
      </c>
      <c r="E7453" s="273" t="s">
        <v>7087</v>
      </c>
      <c r="F7453" s="272" t="s">
        <v>7087</v>
      </c>
      <c r="G7453" s="272">
        <v>101345</v>
      </c>
      <c r="H7453" s="272" t="s">
        <v>14833</v>
      </c>
      <c r="I7453" s="272" t="s">
        <v>54</v>
      </c>
      <c r="J7453" s="272" t="s">
        <v>7147</v>
      </c>
      <c r="K7453" s="273">
        <v>39.049999999999997</v>
      </c>
      <c r="L7453" s="272" t="s">
        <v>14590</v>
      </c>
    </row>
    <row r="7454" spans="1:12">
      <c r="A7454" s="272" t="s">
        <v>10579</v>
      </c>
      <c r="B7454" s="272" t="s">
        <v>13962</v>
      </c>
      <c r="C7454" s="272" t="s">
        <v>14241</v>
      </c>
      <c r="D7454" s="272" t="s">
        <v>14242</v>
      </c>
      <c r="E7454" s="273" t="s">
        <v>7087</v>
      </c>
      <c r="F7454" s="272" t="s">
        <v>7087</v>
      </c>
      <c r="G7454" s="272">
        <v>101346</v>
      </c>
      <c r="H7454" s="272" t="s">
        <v>14834</v>
      </c>
      <c r="I7454" s="272" t="s">
        <v>54</v>
      </c>
      <c r="J7454" s="272" t="s">
        <v>7147</v>
      </c>
      <c r="K7454" s="273">
        <v>26.47</v>
      </c>
      <c r="L7454" s="272" t="s">
        <v>14590</v>
      </c>
    </row>
    <row r="7455" spans="1:12">
      <c r="A7455" s="272" t="s">
        <v>10579</v>
      </c>
      <c r="B7455" s="272" t="s">
        <v>13962</v>
      </c>
      <c r="C7455" s="272" t="s">
        <v>14241</v>
      </c>
      <c r="D7455" s="272" t="s">
        <v>14242</v>
      </c>
      <c r="E7455" s="273" t="s">
        <v>7087</v>
      </c>
      <c r="F7455" s="272" t="s">
        <v>7087</v>
      </c>
      <c r="G7455" s="272">
        <v>101347</v>
      </c>
      <c r="H7455" s="272" t="s">
        <v>14835</v>
      </c>
      <c r="I7455" s="272" t="s">
        <v>54</v>
      </c>
      <c r="J7455" s="272" t="s">
        <v>7147</v>
      </c>
      <c r="K7455" s="273">
        <v>28.27</v>
      </c>
      <c r="L7455" s="272" t="s">
        <v>14590</v>
      </c>
    </row>
    <row r="7456" spans="1:12">
      <c r="A7456" s="272" t="s">
        <v>10579</v>
      </c>
      <c r="B7456" s="272" t="s">
        <v>13962</v>
      </c>
      <c r="C7456" s="272" t="s">
        <v>14241</v>
      </c>
      <c r="D7456" s="272" t="s">
        <v>14242</v>
      </c>
      <c r="E7456" s="273" t="s">
        <v>7087</v>
      </c>
      <c r="F7456" s="272" t="s">
        <v>7087</v>
      </c>
      <c r="G7456" s="272">
        <v>101348</v>
      </c>
      <c r="H7456" s="272" t="s">
        <v>14836</v>
      </c>
      <c r="I7456" s="272" t="s">
        <v>54</v>
      </c>
      <c r="J7456" s="272" t="s">
        <v>7147</v>
      </c>
      <c r="K7456" s="273">
        <v>16.91</v>
      </c>
      <c r="L7456" s="272" t="s">
        <v>14590</v>
      </c>
    </row>
    <row r="7457" spans="1:12">
      <c r="A7457" s="272" t="s">
        <v>10579</v>
      </c>
      <c r="B7457" s="272" t="s">
        <v>13962</v>
      </c>
      <c r="C7457" s="272" t="s">
        <v>14241</v>
      </c>
      <c r="D7457" s="272" t="s">
        <v>14242</v>
      </c>
      <c r="E7457" s="273" t="s">
        <v>7087</v>
      </c>
      <c r="F7457" s="272" t="s">
        <v>7087</v>
      </c>
      <c r="G7457" s="272">
        <v>101349</v>
      </c>
      <c r="H7457" s="272" t="s">
        <v>14837</v>
      </c>
      <c r="I7457" s="272" t="s">
        <v>54</v>
      </c>
      <c r="J7457" s="272" t="s">
        <v>7147</v>
      </c>
      <c r="K7457" s="273">
        <v>36.299999999999997</v>
      </c>
      <c r="L7457" s="272" t="s">
        <v>14590</v>
      </c>
    </row>
    <row r="7458" spans="1:12">
      <c r="A7458" s="272" t="s">
        <v>10579</v>
      </c>
      <c r="B7458" s="272" t="s">
        <v>13962</v>
      </c>
      <c r="C7458" s="272" t="s">
        <v>14241</v>
      </c>
      <c r="D7458" s="272" t="s">
        <v>14242</v>
      </c>
      <c r="E7458" s="273" t="s">
        <v>7087</v>
      </c>
      <c r="F7458" s="272" t="s">
        <v>7087</v>
      </c>
      <c r="G7458" s="272">
        <v>101350</v>
      </c>
      <c r="H7458" s="272" t="s">
        <v>14838</v>
      </c>
      <c r="I7458" s="272" t="s">
        <v>54</v>
      </c>
      <c r="J7458" s="272" t="s">
        <v>7147</v>
      </c>
      <c r="K7458" s="273">
        <v>36.299999999999997</v>
      </c>
      <c r="L7458" s="272" t="s">
        <v>14590</v>
      </c>
    </row>
    <row r="7459" spans="1:12">
      <c r="A7459" s="272" t="s">
        <v>10579</v>
      </c>
      <c r="B7459" s="272" t="s">
        <v>13962</v>
      </c>
      <c r="C7459" s="272" t="s">
        <v>14241</v>
      </c>
      <c r="D7459" s="272" t="s">
        <v>14242</v>
      </c>
      <c r="E7459" s="273" t="s">
        <v>7087</v>
      </c>
      <c r="F7459" s="272" t="s">
        <v>7087</v>
      </c>
      <c r="G7459" s="272">
        <v>101351</v>
      </c>
      <c r="H7459" s="272" t="s">
        <v>14839</v>
      </c>
      <c r="I7459" s="272" t="s">
        <v>54</v>
      </c>
      <c r="J7459" s="272" t="s">
        <v>7147</v>
      </c>
      <c r="K7459" s="273">
        <v>20.36</v>
      </c>
      <c r="L7459" s="272" t="s">
        <v>14590</v>
      </c>
    </row>
    <row r="7460" spans="1:12">
      <c r="A7460" s="272" t="s">
        <v>10579</v>
      </c>
      <c r="B7460" s="272" t="s">
        <v>13962</v>
      </c>
      <c r="C7460" s="272" t="s">
        <v>14241</v>
      </c>
      <c r="D7460" s="272" t="s">
        <v>14242</v>
      </c>
      <c r="E7460" s="273" t="s">
        <v>7087</v>
      </c>
      <c r="F7460" s="272" t="s">
        <v>7087</v>
      </c>
      <c r="G7460" s="272">
        <v>101352</v>
      </c>
      <c r="H7460" s="272" t="s">
        <v>14840</v>
      </c>
      <c r="I7460" s="272" t="s">
        <v>54</v>
      </c>
      <c r="J7460" s="272" t="s">
        <v>7147</v>
      </c>
      <c r="K7460" s="273">
        <v>20.36</v>
      </c>
      <c r="L7460" s="272" t="s">
        <v>14590</v>
      </c>
    </row>
    <row r="7461" spans="1:12">
      <c r="A7461" s="272" t="s">
        <v>10579</v>
      </c>
      <c r="B7461" s="272" t="s">
        <v>13962</v>
      </c>
      <c r="C7461" s="272" t="s">
        <v>14241</v>
      </c>
      <c r="D7461" s="272" t="s">
        <v>14242</v>
      </c>
      <c r="E7461" s="273" t="s">
        <v>7087</v>
      </c>
      <c r="F7461" s="272" t="s">
        <v>7087</v>
      </c>
      <c r="G7461" s="272">
        <v>101353</v>
      </c>
      <c r="H7461" s="272" t="s">
        <v>14841</v>
      </c>
      <c r="I7461" s="272" t="s">
        <v>54</v>
      </c>
      <c r="J7461" s="272" t="s">
        <v>7147</v>
      </c>
      <c r="K7461" s="273">
        <v>21.57</v>
      </c>
      <c r="L7461" s="272" t="s">
        <v>14590</v>
      </c>
    </row>
    <row r="7462" spans="1:12">
      <c r="A7462" s="272" t="s">
        <v>10579</v>
      </c>
      <c r="B7462" s="272" t="s">
        <v>13962</v>
      </c>
      <c r="C7462" s="272" t="s">
        <v>14241</v>
      </c>
      <c r="D7462" s="272" t="s">
        <v>14242</v>
      </c>
      <c r="E7462" s="273" t="s">
        <v>7087</v>
      </c>
      <c r="F7462" s="272" t="s">
        <v>7087</v>
      </c>
      <c r="G7462" s="272">
        <v>101355</v>
      </c>
      <c r="H7462" s="272" t="s">
        <v>14842</v>
      </c>
      <c r="I7462" s="272" t="s">
        <v>54</v>
      </c>
      <c r="J7462" s="272" t="s">
        <v>7147</v>
      </c>
      <c r="K7462" s="273">
        <v>36.299999999999997</v>
      </c>
      <c r="L7462" s="272" t="s">
        <v>14590</v>
      </c>
    </row>
    <row r="7463" spans="1:12">
      <c r="A7463" s="272" t="s">
        <v>10579</v>
      </c>
      <c r="B7463" s="272" t="s">
        <v>13962</v>
      </c>
      <c r="C7463" s="272" t="s">
        <v>14241</v>
      </c>
      <c r="D7463" s="272" t="s">
        <v>14242</v>
      </c>
      <c r="E7463" s="273" t="s">
        <v>7087</v>
      </c>
      <c r="F7463" s="272" t="s">
        <v>7087</v>
      </c>
      <c r="G7463" s="272">
        <v>101356</v>
      </c>
      <c r="H7463" s="272" t="s">
        <v>14843</v>
      </c>
      <c r="I7463" s="272" t="s">
        <v>54</v>
      </c>
      <c r="J7463" s="272" t="s">
        <v>7147</v>
      </c>
      <c r="K7463" s="273">
        <v>40.14</v>
      </c>
      <c r="L7463" s="272" t="s">
        <v>14590</v>
      </c>
    </row>
    <row r="7464" spans="1:12">
      <c r="A7464" s="272" t="s">
        <v>10579</v>
      </c>
      <c r="B7464" s="272" t="s">
        <v>13962</v>
      </c>
      <c r="C7464" s="272" t="s">
        <v>14241</v>
      </c>
      <c r="D7464" s="272" t="s">
        <v>14242</v>
      </c>
      <c r="E7464" s="273" t="s">
        <v>7087</v>
      </c>
      <c r="F7464" s="272" t="s">
        <v>7087</v>
      </c>
      <c r="G7464" s="272">
        <v>101357</v>
      </c>
      <c r="H7464" s="272" t="s">
        <v>14844</v>
      </c>
      <c r="I7464" s="272" t="s">
        <v>54</v>
      </c>
      <c r="J7464" s="272" t="s">
        <v>7147</v>
      </c>
      <c r="K7464" s="273">
        <v>57.67</v>
      </c>
      <c r="L7464" s="272" t="s">
        <v>14590</v>
      </c>
    </row>
    <row r="7465" spans="1:12">
      <c r="A7465" s="272" t="s">
        <v>10579</v>
      </c>
      <c r="B7465" s="272" t="s">
        <v>13962</v>
      </c>
      <c r="C7465" s="272" t="s">
        <v>14241</v>
      </c>
      <c r="D7465" s="272" t="s">
        <v>14242</v>
      </c>
      <c r="E7465" s="273" t="s">
        <v>7087</v>
      </c>
      <c r="F7465" s="272" t="s">
        <v>7087</v>
      </c>
      <c r="G7465" s="272">
        <v>101358</v>
      </c>
      <c r="H7465" s="272" t="s">
        <v>14845</v>
      </c>
      <c r="I7465" s="272" t="s">
        <v>54</v>
      </c>
      <c r="J7465" s="272" t="s">
        <v>7147</v>
      </c>
      <c r="K7465" s="273">
        <v>40.14</v>
      </c>
      <c r="L7465" s="272" t="s">
        <v>14590</v>
      </c>
    </row>
    <row r="7466" spans="1:12">
      <c r="A7466" s="272" t="s">
        <v>10579</v>
      </c>
      <c r="B7466" s="272" t="s">
        <v>13962</v>
      </c>
      <c r="C7466" s="272" t="s">
        <v>14241</v>
      </c>
      <c r="D7466" s="272" t="s">
        <v>14242</v>
      </c>
      <c r="E7466" s="273" t="s">
        <v>7087</v>
      </c>
      <c r="F7466" s="272" t="s">
        <v>7087</v>
      </c>
      <c r="G7466" s="272">
        <v>101359</v>
      </c>
      <c r="H7466" s="272" t="s">
        <v>14846</v>
      </c>
      <c r="I7466" s="272" t="s">
        <v>54</v>
      </c>
      <c r="J7466" s="272" t="s">
        <v>7147</v>
      </c>
      <c r="K7466" s="273">
        <v>38.979999999999997</v>
      </c>
      <c r="L7466" s="272" t="s">
        <v>14590</v>
      </c>
    </row>
    <row r="7467" spans="1:12">
      <c r="A7467" s="272" t="s">
        <v>10579</v>
      </c>
      <c r="B7467" s="272" t="s">
        <v>13962</v>
      </c>
      <c r="C7467" s="272" t="s">
        <v>14241</v>
      </c>
      <c r="D7467" s="272" t="s">
        <v>14242</v>
      </c>
      <c r="E7467" s="273" t="s">
        <v>7087</v>
      </c>
      <c r="F7467" s="272" t="s">
        <v>7087</v>
      </c>
      <c r="G7467" s="272">
        <v>101360</v>
      </c>
      <c r="H7467" s="272" t="s">
        <v>14847</v>
      </c>
      <c r="I7467" s="272" t="s">
        <v>54</v>
      </c>
      <c r="J7467" s="272" t="s">
        <v>7147</v>
      </c>
      <c r="K7467" s="273">
        <v>40.14</v>
      </c>
      <c r="L7467" s="272" t="s">
        <v>14590</v>
      </c>
    </row>
    <row r="7468" spans="1:12">
      <c r="A7468" s="272" t="s">
        <v>10579</v>
      </c>
      <c r="B7468" s="272" t="s">
        <v>13962</v>
      </c>
      <c r="C7468" s="272" t="s">
        <v>14241</v>
      </c>
      <c r="D7468" s="272" t="s">
        <v>14242</v>
      </c>
      <c r="E7468" s="273" t="s">
        <v>7087</v>
      </c>
      <c r="F7468" s="272" t="s">
        <v>7087</v>
      </c>
      <c r="G7468" s="272">
        <v>101361</v>
      </c>
      <c r="H7468" s="272" t="s">
        <v>14848</v>
      </c>
      <c r="I7468" s="272" t="s">
        <v>54</v>
      </c>
      <c r="J7468" s="272" t="s">
        <v>7147</v>
      </c>
      <c r="K7468" s="273">
        <v>32.51</v>
      </c>
      <c r="L7468" s="272" t="s">
        <v>14590</v>
      </c>
    </row>
    <row r="7469" spans="1:12">
      <c r="A7469" s="272" t="s">
        <v>10579</v>
      </c>
      <c r="B7469" s="272" t="s">
        <v>13962</v>
      </c>
      <c r="C7469" s="272" t="s">
        <v>14241</v>
      </c>
      <c r="D7469" s="272" t="s">
        <v>14242</v>
      </c>
      <c r="E7469" s="273" t="s">
        <v>7087</v>
      </c>
      <c r="F7469" s="272" t="s">
        <v>7087</v>
      </c>
      <c r="G7469" s="272">
        <v>101363</v>
      </c>
      <c r="H7469" s="272" t="s">
        <v>14849</v>
      </c>
      <c r="I7469" s="272" t="s">
        <v>54</v>
      </c>
      <c r="J7469" s="272" t="s">
        <v>7147</v>
      </c>
      <c r="K7469" s="273">
        <v>34.53</v>
      </c>
      <c r="L7469" s="272" t="s">
        <v>14590</v>
      </c>
    </row>
    <row r="7470" spans="1:12">
      <c r="A7470" s="272" t="s">
        <v>10579</v>
      </c>
      <c r="B7470" s="272" t="s">
        <v>13962</v>
      </c>
      <c r="C7470" s="272" t="s">
        <v>14241</v>
      </c>
      <c r="D7470" s="272" t="s">
        <v>14242</v>
      </c>
      <c r="E7470" s="273" t="s">
        <v>7087</v>
      </c>
      <c r="F7470" s="272" t="s">
        <v>7087</v>
      </c>
      <c r="G7470" s="272">
        <v>101364</v>
      </c>
      <c r="H7470" s="272" t="s">
        <v>14850</v>
      </c>
      <c r="I7470" s="272" t="s">
        <v>54</v>
      </c>
      <c r="J7470" s="272" t="s">
        <v>7147</v>
      </c>
      <c r="K7470" s="273">
        <v>43.92</v>
      </c>
      <c r="L7470" s="272" t="s">
        <v>14590</v>
      </c>
    </row>
    <row r="7471" spans="1:12">
      <c r="A7471" s="272" t="s">
        <v>10579</v>
      </c>
      <c r="B7471" s="272" t="s">
        <v>13962</v>
      </c>
      <c r="C7471" s="272" t="s">
        <v>14241</v>
      </c>
      <c r="D7471" s="272" t="s">
        <v>14242</v>
      </c>
      <c r="E7471" s="273" t="s">
        <v>7087</v>
      </c>
      <c r="F7471" s="272" t="s">
        <v>7087</v>
      </c>
      <c r="G7471" s="272">
        <v>101365</v>
      </c>
      <c r="H7471" s="272" t="s">
        <v>14851</v>
      </c>
      <c r="I7471" s="272" t="s">
        <v>54</v>
      </c>
      <c r="J7471" s="272" t="s">
        <v>7147</v>
      </c>
      <c r="K7471" s="273">
        <v>35.82</v>
      </c>
      <c r="L7471" s="272" t="s">
        <v>14590</v>
      </c>
    </row>
    <row r="7472" spans="1:12">
      <c r="A7472" s="272" t="s">
        <v>10579</v>
      </c>
      <c r="B7472" s="272" t="s">
        <v>13962</v>
      </c>
      <c r="C7472" s="272" t="s">
        <v>14241</v>
      </c>
      <c r="D7472" s="272" t="s">
        <v>14242</v>
      </c>
      <c r="E7472" s="273" t="s">
        <v>7087</v>
      </c>
      <c r="F7472" s="272" t="s">
        <v>7087</v>
      </c>
      <c r="G7472" s="272">
        <v>101366</v>
      </c>
      <c r="H7472" s="272" t="s">
        <v>14852</v>
      </c>
      <c r="I7472" s="272" t="s">
        <v>54</v>
      </c>
      <c r="J7472" s="272" t="s">
        <v>7147</v>
      </c>
      <c r="K7472" s="273">
        <v>42.1</v>
      </c>
      <c r="L7472" s="272" t="s">
        <v>14590</v>
      </c>
    </row>
    <row r="7473" spans="1:12">
      <c r="A7473" s="272" t="s">
        <v>10579</v>
      </c>
      <c r="B7473" s="272" t="s">
        <v>13962</v>
      </c>
      <c r="C7473" s="272" t="s">
        <v>14241</v>
      </c>
      <c r="D7473" s="272" t="s">
        <v>14242</v>
      </c>
      <c r="E7473" s="273" t="s">
        <v>7087</v>
      </c>
      <c r="F7473" s="272" t="s">
        <v>7087</v>
      </c>
      <c r="G7473" s="272">
        <v>101368</v>
      </c>
      <c r="H7473" s="272" t="s">
        <v>14853</v>
      </c>
      <c r="I7473" s="272" t="s">
        <v>54</v>
      </c>
      <c r="J7473" s="272" t="s">
        <v>7147</v>
      </c>
      <c r="K7473" s="273">
        <v>32.119999999999997</v>
      </c>
      <c r="L7473" s="272" t="s">
        <v>14590</v>
      </c>
    </row>
    <row r="7474" spans="1:12">
      <c r="A7474" s="272" t="s">
        <v>10579</v>
      </c>
      <c r="B7474" s="272" t="s">
        <v>13962</v>
      </c>
      <c r="C7474" s="272" t="s">
        <v>14241</v>
      </c>
      <c r="D7474" s="272" t="s">
        <v>14242</v>
      </c>
      <c r="E7474" s="273" t="s">
        <v>7087</v>
      </c>
      <c r="F7474" s="272" t="s">
        <v>7087</v>
      </c>
      <c r="G7474" s="272">
        <v>101369</v>
      </c>
      <c r="H7474" s="272" t="s">
        <v>14854</v>
      </c>
      <c r="I7474" s="272" t="s">
        <v>54</v>
      </c>
      <c r="J7474" s="272" t="s">
        <v>7147</v>
      </c>
      <c r="K7474" s="273">
        <v>55.54</v>
      </c>
      <c r="L7474" s="272" t="s">
        <v>14590</v>
      </c>
    </row>
    <row r="7475" spans="1:12">
      <c r="A7475" s="272" t="s">
        <v>10579</v>
      </c>
      <c r="B7475" s="272" t="s">
        <v>13962</v>
      </c>
      <c r="C7475" s="272" t="s">
        <v>14241</v>
      </c>
      <c r="D7475" s="272" t="s">
        <v>14242</v>
      </c>
      <c r="E7475" s="273" t="s">
        <v>7087</v>
      </c>
      <c r="F7475" s="272" t="s">
        <v>7087</v>
      </c>
      <c r="G7475" s="272">
        <v>101370</v>
      </c>
      <c r="H7475" s="272" t="s">
        <v>14855</v>
      </c>
      <c r="I7475" s="272" t="s">
        <v>54</v>
      </c>
      <c r="J7475" s="272" t="s">
        <v>7147</v>
      </c>
      <c r="K7475" s="273">
        <v>31.02</v>
      </c>
      <c r="L7475" s="272" t="s">
        <v>14590</v>
      </c>
    </row>
    <row r="7476" spans="1:12">
      <c r="A7476" s="272" t="s">
        <v>10579</v>
      </c>
      <c r="B7476" s="272" t="s">
        <v>13962</v>
      </c>
      <c r="C7476" s="272" t="s">
        <v>14241</v>
      </c>
      <c r="D7476" s="272" t="s">
        <v>14242</v>
      </c>
      <c r="E7476" s="273" t="s">
        <v>7087</v>
      </c>
      <c r="F7476" s="272" t="s">
        <v>7087</v>
      </c>
      <c r="G7476" s="272">
        <v>101371</v>
      </c>
      <c r="H7476" s="272" t="s">
        <v>14856</v>
      </c>
      <c r="I7476" s="272" t="s">
        <v>54</v>
      </c>
      <c r="J7476" s="272" t="s">
        <v>7147</v>
      </c>
      <c r="K7476" s="273">
        <v>30.54</v>
      </c>
      <c r="L7476" s="272" t="s">
        <v>14590</v>
      </c>
    </row>
    <row r="7477" spans="1:12">
      <c r="A7477" s="272" t="s">
        <v>10579</v>
      </c>
      <c r="B7477" s="272" t="s">
        <v>13962</v>
      </c>
      <c r="C7477" s="272" t="s">
        <v>14241</v>
      </c>
      <c r="D7477" s="272" t="s">
        <v>14242</v>
      </c>
      <c r="E7477" s="273" t="s">
        <v>7087</v>
      </c>
      <c r="F7477" s="272" t="s">
        <v>7087</v>
      </c>
      <c r="G7477" s="272">
        <v>101372</v>
      </c>
      <c r="H7477" s="272" t="s">
        <v>14857</v>
      </c>
      <c r="I7477" s="272" t="s">
        <v>54</v>
      </c>
      <c r="J7477" s="272" t="s">
        <v>7147</v>
      </c>
      <c r="K7477" s="273">
        <v>10.82</v>
      </c>
      <c r="L7477" s="272" t="s">
        <v>14590</v>
      </c>
    </row>
    <row r="7478" spans="1:12">
      <c r="A7478" s="272" t="s">
        <v>10579</v>
      </c>
      <c r="B7478" s="272" t="s">
        <v>13962</v>
      </c>
      <c r="C7478" s="272" t="s">
        <v>14241</v>
      </c>
      <c r="D7478" s="272" t="s">
        <v>14242</v>
      </c>
      <c r="E7478" s="273" t="s">
        <v>7087</v>
      </c>
      <c r="F7478" s="272" t="s">
        <v>7087</v>
      </c>
      <c r="G7478" s="272">
        <v>101374</v>
      </c>
      <c r="H7478" s="272" t="s">
        <v>14589</v>
      </c>
      <c r="I7478" s="272" t="s">
        <v>54</v>
      </c>
      <c r="J7478" s="272" t="s">
        <v>7147</v>
      </c>
      <c r="K7478" s="274">
        <v>3782.87</v>
      </c>
      <c r="L7478" s="272" t="s">
        <v>14590</v>
      </c>
    </row>
    <row r="7479" spans="1:12">
      <c r="A7479" s="272" t="s">
        <v>10579</v>
      </c>
      <c r="B7479" s="272" t="s">
        <v>13962</v>
      </c>
      <c r="C7479" s="272" t="s">
        <v>14241</v>
      </c>
      <c r="D7479" s="272" t="s">
        <v>14242</v>
      </c>
      <c r="E7479" s="273" t="s">
        <v>7087</v>
      </c>
      <c r="F7479" s="272" t="s">
        <v>7087</v>
      </c>
      <c r="G7479" s="272">
        <v>101375</v>
      </c>
      <c r="H7479" s="272" t="s">
        <v>14858</v>
      </c>
      <c r="I7479" s="272" t="s">
        <v>54</v>
      </c>
      <c r="J7479" s="272" t="s">
        <v>7147</v>
      </c>
      <c r="K7479" s="274">
        <v>3837.69</v>
      </c>
      <c r="L7479" s="272" t="s">
        <v>14590</v>
      </c>
    </row>
    <row r="7480" spans="1:12">
      <c r="A7480" s="272" t="s">
        <v>10579</v>
      </c>
      <c r="B7480" s="272" t="s">
        <v>13962</v>
      </c>
      <c r="C7480" s="272" t="s">
        <v>14241</v>
      </c>
      <c r="D7480" s="272" t="s">
        <v>14242</v>
      </c>
      <c r="E7480" s="273" t="s">
        <v>7087</v>
      </c>
      <c r="F7480" s="272" t="s">
        <v>7087</v>
      </c>
      <c r="G7480" s="272">
        <v>101376</v>
      </c>
      <c r="H7480" s="272" t="s">
        <v>14859</v>
      </c>
      <c r="I7480" s="272" t="s">
        <v>54</v>
      </c>
      <c r="J7480" s="272" t="s">
        <v>7147</v>
      </c>
      <c r="K7480" s="274">
        <v>3557.29</v>
      </c>
      <c r="L7480" s="272" t="s">
        <v>14590</v>
      </c>
    </row>
    <row r="7481" spans="1:12">
      <c r="A7481" s="272" t="s">
        <v>10579</v>
      </c>
      <c r="B7481" s="272" t="s">
        <v>13962</v>
      </c>
      <c r="C7481" s="272" t="s">
        <v>14241</v>
      </c>
      <c r="D7481" s="272" t="s">
        <v>14242</v>
      </c>
      <c r="E7481" s="273" t="s">
        <v>7087</v>
      </c>
      <c r="F7481" s="272" t="s">
        <v>7087</v>
      </c>
      <c r="G7481" s="272">
        <v>101377</v>
      </c>
      <c r="H7481" s="272" t="s">
        <v>14593</v>
      </c>
      <c r="I7481" s="272" t="s">
        <v>54</v>
      </c>
      <c r="J7481" s="272" t="s">
        <v>7147</v>
      </c>
      <c r="K7481" s="274">
        <v>3780.2</v>
      </c>
      <c r="L7481" s="272" t="s">
        <v>14590</v>
      </c>
    </row>
    <row r="7482" spans="1:12">
      <c r="A7482" s="272" t="s">
        <v>10579</v>
      </c>
      <c r="B7482" s="272" t="s">
        <v>13962</v>
      </c>
      <c r="C7482" s="272" t="s">
        <v>14241</v>
      </c>
      <c r="D7482" s="272" t="s">
        <v>14242</v>
      </c>
      <c r="E7482" s="273" t="s">
        <v>7087</v>
      </c>
      <c r="F7482" s="272" t="s">
        <v>7087</v>
      </c>
      <c r="G7482" s="272">
        <v>101378</v>
      </c>
      <c r="H7482" s="272" t="s">
        <v>14773</v>
      </c>
      <c r="I7482" s="272" t="s">
        <v>54</v>
      </c>
      <c r="J7482" s="272" t="s">
        <v>7147</v>
      </c>
      <c r="K7482" s="274">
        <v>4902.5</v>
      </c>
      <c r="L7482" s="272" t="s">
        <v>14590</v>
      </c>
    </row>
    <row r="7483" spans="1:12">
      <c r="A7483" s="272" t="s">
        <v>10579</v>
      </c>
      <c r="B7483" s="272" t="s">
        <v>13962</v>
      </c>
      <c r="C7483" s="272" t="s">
        <v>14241</v>
      </c>
      <c r="D7483" s="272" t="s">
        <v>14242</v>
      </c>
      <c r="E7483" s="273" t="s">
        <v>7087</v>
      </c>
      <c r="F7483" s="272" t="s">
        <v>7087</v>
      </c>
      <c r="G7483" s="272">
        <v>101379</v>
      </c>
      <c r="H7483" s="272" t="s">
        <v>14860</v>
      </c>
      <c r="I7483" s="272" t="s">
        <v>54</v>
      </c>
      <c r="J7483" s="272" t="s">
        <v>7147</v>
      </c>
      <c r="K7483" s="274">
        <v>3782.87</v>
      </c>
      <c r="L7483" s="272" t="s">
        <v>14590</v>
      </c>
    </row>
    <row r="7484" spans="1:12">
      <c r="A7484" s="272" t="s">
        <v>10579</v>
      </c>
      <c r="B7484" s="272" t="s">
        <v>13962</v>
      </c>
      <c r="C7484" s="272" t="s">
        <v>14241</v>
      </c>
      <c r="D7484" s="272" t="s">
        <v>14242</v>
      </c>
      <c r="E7484" s="273" t="s">
        <v>7087</v>
      </c>
      <c r="F7484" s="272" t="s">
        <v>7087</v>
      </c>
      <c r="G7484" s="272">
        <v>101380</v>
      </c>
      <c r="H7484" s="272" t="s">
        <v>14595</v>
      </c>
      <c r="I7484" s="272" t="s">
        <v>54</v>
      </c>
      <c r="J7484" s="272" t="s">
        <v>7147</v>
      </c>
      <c r="K7484" s="274">
        <v>3756.6</v>
      </c>
      <c r="L7484" s="272" t="s">
        <v>14590</v>
      </c>
    </row>
    <row r="7485" spans="1:12">
      <c r="A7485" s="272" t="s">
        <v>10579</v>
      </c>
      <c r="B7485" s="272" t="s">
        <v>13962</v>
      </c>
      <c r="C7485" s="272" t="s">
        <v>14241</v>
      </c>
      <c r="D7485" s="272" t="s">
        <v>14242</v>
      </c>
      <c r="E7485" s="273" t="s">
        <v>7087</v>
      </c>
      <c r="F7485" s="272" t="s">
        <v>7087</v>
      </c>
      <c r="G7485" s="272">
        <v>101381</v>
      </c>
      <c r="H7485" s="272" t="s">
        <v>14596</v>
      </c>
      <c r="I7485" s="272" t="s">
        <v>54</v>
      </c>
      <c r="J7485" s="272" t="s">
        <v>7147</v>
      </c>
      <c r="K7485" s="274">
        <v>4369.04</v>
      </c>
      <c r="L7485" s="272" t="s">
        <v>14590</v>
      </c>
    </row>
    <row r="7486" spans="1:12">
      <c r="A7486" s="272" t="s">
        <v>10579</v>
      </c>
      <c r="B7486" s="272" t="s">
        <v>13962</v>
      </c>
      <c r="C7486" s="272" t="s">
        <v>14241</v>
      </c>
      <c r="D7486" s="272" t="s">
        <v>14242</v>
      </c>
      <c r="E7486" s="273" t="s">
        <v>7087</v>
      </c>
      <c r="F7486" s="272" t="s">
        <v>7087</v>
      </c>
      <c r="G7486" s="272">
        <v>101382</v>
      </c>
      <c r="H7486" s="272" t="s">
        <v>14861</v>
      </c>
      <c r="I7486" s="272" t="s">
        <v>54</v>
      </c>
      <c r="J7486" s="272" t="s">
        <v>7147</v>
      </c>
      <c r="K7486" s="274">
        <v>2779.67</v>
      </c>
      <c r="L7486" s="272" t="s">
        <v>14590</v>
      </c>
    </row>
    <row r="7487" spans="1:12">
      <c r="A7487" s="272" t="s">
        <v>10579</v>
      </c>
      <c r="B7487" s="272" t="s">
        <v>13962</v>
      </c>
      <c r="C7487" s="272" t="s">
        <v>14241</v>
      </c>
      <c r="D7487" s="272" t="s">
        <v>14242</v>
      </c>
      <c r="E7487" s="273" t="s">
        <v>7087</v>
      </c>
      <c r="F7487" s="272" t="s">
        <v>7087</v>
      </c>
      <c r="G7487" s="272">
        <v>101383</v>
      </c>
      <c r="H7487" s="272" t="s">
        <v>14774</v>
      </c>
      <c r="I7487" s="272" t="s">
        <v>54</v>
      </c>
      <c r="J7487" s="272" t="s">
        <v>7147</v>
      </c>
      <c r="K7487" s="274">
        <v>3461.71</v>
      </c>
      <c r="L7487" s="272" t="s">
        <v>14590</v>
      </c>
    </row>
    <row r="7488" spans="1:12">
      <c r="A7488" s="272" t="s">
        <v>10579</v>
      </c>
      <c r="B7488" s="272" t="s">
        <v>13962</v>
      </c>
      <c r="C7488" s="272" t="s">
        <v>14241</v>
      </c>
      <c r="D7488" s="272" t="s">
        <v>14242</v>
      </c>
      <c r="E7488" s="273" t="s">
        <v>7087</v>
      </c>
      <c r="F7488" s="272" t="s">
        <v>7087</v>
      </c>
      <c r="G7488" s="272">
        <v>101384</v>
      </c>
      <c r="H7488" s="272" t="s">
        <v>14599</v>
      </c>
      <c r="I7488" s="272" t="s">
        <v>54</v>
      </c>
      <c r="J7488" s="272" t="s">
        <v>7147</v>
      </c>
      <c r="K7488" s="274">
        <v>3667.1</v>
      </c>
      <c r="L7488" s="272" t="s">
        <v>14590</v>
      </c>
    </row>
    <row r="7489" spans="1:12">
      <c r="A7489" s="272" t="s">
        <v>10579</v>
      </c>
      <c r="B7489" s="272" t="s">
        <v>13962</v>
      </c>
      <c r="C7489" s="272" t="s">
        <v>14241</v>
      </c>
      <c r="D7489" s="272" t="s">
        <v>14242</v>
      </c>
      <c r="E7489" s="273" t="s">
        <v>7087</v>
      </c>
      <c r="F7489" s="272" t="s">
        <v>7087</v>
      </c>
      <c r="G7489" s="272">
        <v>101385</v>
      </c>
      <c r="H7489" s="272" t="s">
        <v>378</v>
      </c>
      <c r="I7489" s="272" t="s">
        <v>54</v>
      </c>
      <c r="J7489" s="272" t="s">
        <v>7147</v>
      </c>
      <c r="K7489" s="274">
        <v>4565.62</v>
      </c>
      <c r="L7489" s="272" t="s">
        <v>14590</v>
      </c>
    </row>
    <row r="7490" spans="1:12">
      <c r="A7490" s="272" t="s">
        <v>10579</v>
      </c>
      <c r="B7490" s="272" t="s">
        <v>13962</v>
      </c>
      <c r="C7490" s="272" t="s">
        <v>14241</v>
      </c>
      <c r="D7490" s="272" t="s">
        <v>14242</v>
      </c>
      <c r="E7490" s="273" t="s">
        <v>7087</v>
      </c>
      <c r="F7490" s="272" t="s">
        <v>7087</v>
      </c>
      <c r="G7490" s="272">
        <v>101386</v>
      </c>
      <c r="H7490" s="272" t="s">
        <v>14601</v>
      </c>
      <c r="I7490" s="272" t="s">
        <v>54</v>
      </c>
      <c r="J7490" s="272" t="s">
        <v>7147</v>
      </c>
      <c r="K7490" s="274">
        <v>3557.29</v>
      </c>
      <c r="L7490" s="272" t="s">
        <v>14590</v>
      </c>
    </row>
    <row r="7491" spans="1:12">
      <c r="A7491" s="272" t="s">
        <v>10579</v>
      </c>
      <c r="B7491" s="272" t="s">
        <v>13962</v>
      </c>
      <c r="C7491" s="272" t="s">
        <v>14241</v>
      </c>
      <c r="D7491" s="272" t="s">
        <v>14242</v>
      </c>
      <c r="E7491" s="273" t="s">
        <v>7087</v>
      </c>
      <c r="F7491" s="272" t="s">
        <v>7087</v>
      </c>
      <c r="G7491" s="272">
        <v>101387</v>
      </c>
      <c r="H7491" s="272" t="s">
        <v>14862</v>
      </c>
      <c r="I7491" s="272" t="s">
        <v>54</v>
      </c>
      <c r="J7491" s="272" t="s">
        <v>7147</v>
      </c>
      <c r="K7491" s="274">
        <v>3790.01</v>
      </c>
      <c r="L7491" s="272" t="s">
        <v>14590</v>
      </c>
    </row>
    <row r="7492" spans="1:12">
      <c r="A7492" s="272" t="s">
        <v>10579</v>
      </c>
      <c r="B7492" s="272" t="s">
        <v>13962</v>
      </c>
      <c r="C7492" s="272" t="s">
        <v>14241</v>
      </c>
      <c r="D7492" s="272" t="s">
        <v>14242</v>
      </c>
      <c r="E7492" s="273" t="s">
        <v>7087</v>
      </c>
      <c r="F7492" s="272" t="s">
        <v>7087</v>
      </c>
      <c r="G7492" s="272">
        <v>101388</v>
      </c>
      <c r="H7492" s="272" t="s">
        <v>14603</v>
      </c>
      <c r="I7492" s="272" t="s">
        <v>54</v>
      </c>
      <c r="J7492" s="272" t="s">
        <v>7147</v>
      </c>
      <c r="K7492" s="274">
        <v>3584.85</v>
      </c>
      <c r="L7492" s="272" t="s">
        <v>14590</v>
      </c>
    </row>
    <row r="7493" spans="1:12">
      <c r="A7493" s="272" t="s">
        <v>10579</v>
      </c>
      <c r="B7493" s="272" t="s">
        <v>13962</v>
      </c>
      <c r="C7493" s="272" t="s">
        <v>14241</v>
      </c>
      <c r="D7493" s="272" t="s">
        <v>14242</v>
      </c>
      <c r="E7493" s="273" t="s">
        <v>7087</v>
      </c>
      <c r="F7493" s="272" t="s">
        <v>7087</v>
      </c>
      <c r="G7493" s="272">
        <v>101389</v>
      </c>
      <c r="H7493" s="272" t="s">
        <v>379</v>
      </c>
      <c r="I7493" s="272" t="s">
        <v>54</v>
      </c>
      <c r="J7493" s="272" t="s">
        <v>7147</v>
      </c>
      <c r="K7493" s="274">
        <v>3597.8</v>
      </c>
      <c r="L7493" s="272" t="s">
        <v>14590</v>
      </c>
    </row>
    <row r="7494" spans="1:12">
      <c r="A7494" s="272" t="s">
        <v>10579</v>
      </c>
      <c r="B7494" s="272" t="s">
        <v>13962</v>
      </c>
      <c r="C7494" s="272" t="s">
        <v>14241</v>
      </c>
      <c r="D7494" s="272" t="s">
        <v>14242</v>
      </c>
      <c r="E7494" s="273" t="s">
        <v>7087</v>
      </c>
      <c r="F7494" s="272" t="s">
        <v>7087</v>
      </c>
      <c r="G7494" s="272">
        <v>101390</v>
      </c>
      <c r="H7494" s="272" t="s">
        <v>281</v>
      </c>
      <c r="I7494" s="272" t="s">
        <v>54</v>
      </c>
      <c r="J7494" s="272" t="s">
        <v>7147</v>
      </c>
      <c r="K7494" s="274">
        <v>5559.04</v>
      </c>
      <c r="L7494" s="272" t="s">
        <v>14590</v>
      </c>
    </row>
    <row r="7495" spans="1:12">
      <c r="A7495" s="272" t="s">
        <v>10579</v>
      </c>
      <c r="B7495" s="272" t="s">
        <v>13962</v>
      </c>
      <c r="C7495" s="272" t="s">
        <v>14241</v>
      </c>
      <c r="D7495" s="272" t="s">
        <v>14242</v>
      </c>
      <c r="E7495" s="273" t="s">
        <v>7087</v>
      </c>
      <c r="F7495" s="272" t="s">
        <v>7087</v>
      </c>
      <c r="G7495" s="272">
        <v>101391</v>
      </c>
      <c r="H7495" s="272" t="s">
        <v>14863</v>
      </c>
      <c r="I7495" s="272" t="s">
        <v>54</v>
      </c>
      <c r="J7495" s="272" t="s">
        <v>7147</v>
      </c>
      <c r="K7495" s="274">
        <v>4377.79</v>
      </c>
      <c r="L7495" s="272" t="s">
        <v>14590</v>
      </c>
    </row>
    <row r="7496" spans="1:12">
      <c r="A7496" s="272" t="s">
        <v>10579</v>
      </c>
      <c r="B7496" s="272" t="s">
        <v>13962</v>
      </c>
      <c r="C7496" s="272" t="s">
        <v>14241</v>
      </c>
      <c r="D7496" s="272" t="s">
        <v>14242</v>
      </c>
      <c r="E7496" s="273" t="s">
        <v>7087</v>
      </c>
      <c r="F7496" s="272" t="s">
        <v>7087</v>
      </c>
      <c r="G7496" s="272">
        <v>101392</v>
      </c>
      <c r="H7496" s="272" t="s">
        <v>14864</v>
      </c>
      <c r="I7496" s="272" t="s">
        <v>54</v>
      </c>
      <c r="J7496" s="272" t="s">
        <v>7147</v>
      </c>
      <c r="K7496" s="274">
        <v>3583.42</v>
      </c>
      <c r="L7496" s="272" t="s">
        <v>14590</v>
      </c>
    </row>
    <row r="7497" spans="1:12">
      <c r="A7497" s="272" t="s">
        <v>10579</v>
      </c>
      <c r="B7497" s="272" t="s">
        <v>13962</v>
      </c>
      <c r="C7497" s="272" t="s">
        <v>14241</v>
      </c>
      <c r="D7497" s="272" t="s">
        <v>14242</v>
      </c>
      <c r="E7497" s="273" t="s">
        <v>7087</v>
      </c>
      <c r="F7497" s="272" t="s">
        <v>7087</v>
      </c>
      <c r="G7497" s="272">
        <v>101394</v>
      </c>
      <c r="H7497" s="272" t="s">
        <v>14607</v>
      </c>
      <c r="I7497" s="272" t="s">
        <v>54</v>
      </c>
      <c r="J7497" s="272" t="s">
        <v>7147</v>
      </c>
      <c r="K7497" s="274">
        <v>4369.04</v>
      </c>
      <c r="L7497" s="272" t="s">
        <v>14590</v>
      </c>
    </row>
    <row r="7498" spans="1:12">
      <c r="A7498" s="272" t="s">
        <v>10579</v>
      </c>
      <c r="B7498" s="272" t="s">
        <v>13962</v>
      </c>
      <c r="C7498" s="272" t="s">
        <v>14241</v>
      </c>
      <c r="D7498" s="272" t="s">
        <v>14242</v>
      </c>
      <c r="E7498" s="273" t="s">
        <v>7087</v>
      </c>
      <c r="F7498" s="272" t="s">
        <v>7087</v>
      </c>
      <c r="G7498" s="272">
        <v>101395</v>
      </c>
      <c r="H7498" s="272" t="s">
        <v>14865</v>
      </c>
      <c r="I7498" s="272" t="s">
        <v>54</v>
      </c>
      <c r="J7498" s="272" t="s">
        <v>7147</v>
      </c>
      <c r="K7498" s="274">
        <v>3763.68</v>
      </c>
      <c r="L7498" s="272" t="s">
        <v>14590</v>
      </c>
    </row>
    <row r="7499" spans="1:12">
      <c r="A7499" s="272" t="s">
        <v>10579</v>
      </c>
      <c r="B7499" s="272" t="s">
        <v>13962</v>
      </c>
      <c r="C7499" s="272" t="s">
        <v>14241</v>
      </c>
      <c r="D7499" s="272" t="s">
        <v>14242</v>
      </c>
      <c r="E7499" s="273" t="s">
        <v>7087</v>
      </c>
      <c r="F7499" s="272" t="s">
        <v>7087</v>
      </c>
      <c r="G7499" s="272">
        <v>101396</v>
      </c>
      <c r="H7499" s="272" t="s">
        <v>14866</v>
      </c>
      <c r="I7499" s="272" t="s">
        <v>54</v>
      </c>
      <c r="J7499" s="272" t="s">
        <v>7147</v>
      </c>
      <c r="K7499" s="274">
        <v>4200.29</v>
      </c>
      <c r="L7499" s="272" t="s">
        <v>14590</v>
      </c>
    </row>
    <row r="7500" spans="1:12">
      <c r="A7500" s="272" t="s">
        <v>10579</v>
      </c>
      <c r="B7500" s="272" t="s">
        <v>13962</v>
      </c>
      <c r="C7500" s="272" t="s">
        <v>14241</v>
      </c>
      <c r="D7500" s="272" t="s">
        <v>14242</v>
      </c>
      <c r="E7500" s="273" t="s">
        <v>7087</v>
      </c>
      <c r="F7500" s="272" t="s">
        <v>7087</v>
      </c>
      <c r="G7500" s="272">
        <v>101397</v>
      </c>
      <c r="H7500" s="272" t="s">
        <v>397</v>
      </c>
      <c r="I7500" s="272" t="s">
        <v>54</v>
      </c>
      <c r="J7500" s="272" t="s">
        <v>7147</v>
      </c>
      <c r="K7500" s="274">
        <v>4342.71</v>
      </c>
      <c r="L7500" s="272" t="s">
        <v>14590</v>
      </c>
    </row>
    <row r="7501" spans="1:12">
      <c r="A7501" s="272" t="s">
        <v>10579</v>
      </c>
      <c r="B7501" s="272" t="s">
        <v>13962</v>
      </c>
      <c r="C7501" s="272" t="s">
        <v>14241</v>
      </c>
      <c r="D7501" s="272" t="s">
        <v>14242</v>
      </c>
      <c r="E7501" s="273" t="s">
        <v>7087</v>
      </c>
      <c r="F7501" s="272" t="s">
        <v>7087</v>
      </c>
      <c r="G7501" s="272">
        <v>101398</v>
      </c>
      <c r="H7501" s="272" t="s">
        <v>14867</v>
      </c>
      <c r="I7501" s="272" t="s">
        <v>54</v>
      </c>
      <c r="J7501" s="272" t="s">
        <v>7147</v>
      </c>
      <c r="K7501" s="274">
        <v>3912.71</v>
      </c>
      <c r="L7501" s="272" t="s">
        <v>14590</v>
      </c>
    </row>
    <row r="7502" spans="1:12">
      <c r="A7502" s="272" t="s">
        <v>10579</v>
      </c>
      <c r="B7502" s="272" t="s">
        <v>13962</v>
      </c>
      <c r="C7502" s="272" t="s">
        <v>14241</v>
      </c>
      <c r="D7502" s="272" t="s">
        <v>14242</v>
      </c>
      <c r="E7502" s="273" t="s">
        <v>7087</v>
      </c>
      <c r="F7502" s="272" t="s">
        <v>7087</v>
      </c>
      <c r="G7502" s="272">
        <v>101399</v>
      </c>
      <c r="H7502" s="272" t="s">
        <v>436</v>
      </c>
      <c r="I7502" s="272" t="s">
        <v>54</v>
      </c>
      <c r="J7502" s="272" t="s">
        <v>7147</v>
      </c>
      <c r="K7502" s="274">
        <v>5295.28</v>
      </c>
      <c r="L7502" s="272" t="s">
        <v>14590</v>
      </c>
    </row>
    <row r="7503" spans="1:12">
      <c r="A7503" s="272" t="s">
        <v>10579</v>
      </c>
      <c r="B7503" s="272" t="s">
        <v>13962</v>
      </c>
      <c r="C7503" s="272" t="s">
        <v>14241</v>
      </c>
      <c r="D7503" s="272" t="s">
        <v>14242</v>
      </c>
      <c r="E7503" s="273" t="s">
        <v>7087</v>
      </c>
      <c r="F7503" s="272" t="s">
        <v>7087</v>
      </c>
      <c r="G7503" s="272">
        <v>101400</v>
      </c>
      <c r="H7503" s="272" t="s">
        <v>14868</v>
      </c>
      <c r="I7503" s="272" t="s">
        <v>54</v>
      </c>
      <c r="J7503" s="272" t="s">
        <v>7147</v>
      </c>
      <c r="K7503" s="274">
        <v>5295.28</v>
      </c>
      <c r="L7503" s="272" t="s">
        <v>14590</v>
      </c>
    </row>
    <row r="7504" spans="1:12">
      <c r="A7504" s="272" t="s">
        <v>10579</v>
      </c>
      <c r="B7504" s="272" t="s">
        <v>13962</v>
      </c>
      <c r="C7504" s="272" t="s">
        <v>14241</v>
      </c>
      <c r="D7504" s="272" t="s">
        <v>14242</v>
      </c>
      <c r="E7504" s="273" t="s">
        <v>7087</v>
      </c>
      <c r="F7504" s="272" t="s">
        <v>7087</v>
      </c>
      <c r="G7504" s="272">
        <v>101401</v>
      </c>
      <c r="H7504" s="272" t="s">
        <v>14611</v>
      </c>
      <c r="I7504" s="272" t="s">
        <v>54</v>
      </c>
      <c r="J7504" s="272" t="s">
        <v>7147</v>
      </c>
      <c r="K7504" s="274">
        <v>5790.21</v>
      </c>
      <c r="L7504" s="272" t="s">
        <v>14590</v>
      </c>
    </row>
    <row r="7505" spans="1:12">
      <c r="A7505" s="272" t="s">
        <v>10579</v>
      </c>
      <c r="B7505" s="272" t="s">
        <v>13962</v>
      </c>
      <c r="C7505" s="272" t="s">
        <v>14241</v>
      </c>
      <c r="D7505" s="272" t="s">
        <v>14242</v>
      </c>
      <c r="E7505" s="273" t="s">
        <v>7087</v>
      </c>
      <c r="F7505" s="272" t="s">
        <v>7087</v>
      </c>
      <c r="G7505" s="272">
        <v>101402</v>
      </c>
      <c r="H7505" s="272" t="s">
        <v>413</v>
      </c>
      <c r="I7505" s="272" t="s">
        <v>54</v>
      </c>
      <c r="J7505" s="272" t="s">
        <v>7147</v>
      </c>
      <c r="K7505" s="274">
        <v>5101.18</v>
      </c>
      <c r="L7505" s="272" t="s">
        <v>14590</v>
      </c>
    </row>
    <row r="7506" spans="1:12">
      <c r="A7506" s="272" t="s">
        <v>10579</v>
      </c>
      <c r="B7506" s="272" t="s">
        <v>13962</v>
      </c>
      <c r="C7506" s="272" t="s">
        <v>14241</v>
      </c>
      <c r="D7506" s="272" t="s">
        <v>14242</v>
      </c>
      <c r="E7506" s="273" t="s">
        <v>7087</v>
      </c>
      <c r="F7506" s="272" t="s">
        <v>7087</v>
      </c>
      <c r="G7506" s="272">
        <v>101407</v>
      </c>
      <c r="H7506" s="272" t="s">
        <v>14612</v>
      </c>
      <c r="I7506" s="272" t="s">
        <v>54</v>
      </c>
      <c r="J7506" s="272" t="s">
        <v>7147</v>
      </c>
      <c r="K7506" s="274">
        <v>3622.33</v>
      </c>
      <c r="L7506" s="272" t="s">
        <v>14590</v>
      </c>
    </row>
    <row r="7507" spans="1:12">
      <c r="A7507" s="272" t="s">
        <v>10579</v>
      </c>
      <c r="B7507" s="272" t="s">
        <v>13962</v>
      </c>
      <c r="C7507" s="272" t="s">
        <v>14241</v>
      </c>
      <c r="D7507" s="272" t="s">
        <v>14242</v>
      </c>
      <c r="E7507" s="273" t="s">
        <v>7087</v>
      </c>
      <c r="F7507" s="272" t="s">
        <v>7087</v>
      </c>
      <c r="G7507" s="272">
        <v>101408</v>
      </c>
      <c r="H7507" s="272" t="s">
        <v>14613</v>
      </c>
      <c r="I7507" s="272" t="s">
        <v>54</v>
      </c>
      <c r="J7507" s="272" t="s">
        <v>7147</v>
      </c>
      <c r="K7507" s="274">
        <v>4465.3900000000003</v>
      </c>
      <c r="L7507" s="272" t="s">
        <v>14590</v>
      </c>
    </row>
    <row r="7508" spans="1:12">
      <c r="A7508" s="272" t="s">
        <v>10579</v>
      </c>
      <c r="B7508" s="272" t="s">
        <v>13962</v>
      </c>
      <c r="C7508" s="272" t="s">
        <v>14241</v>
      </c>
      <c r="D7508" s="272" t="s">
        <v>14242</v>
      </c>
      <c r="E7508" s="273" t="s">
        <v>7087</v>
      </c>
      <c r="F7508" s="272" t="s">
        <v>7087</v>
      </c>
      <c r="G7508" s="272">
        <v>101409</v>
      </c>
      <c r="H7508" s="272" t="s">
        <v>14869</v>
      </c>
      <c r="I7508" s="272" t="s">
        <v>54</v>
      </c>
      <c r="J7508" s="272" t="s">
        <v>7147</v>
      </c>
      <c r="K7508" s="274">
        <v>4256.32</v>
      </c>
      <c r="L7508" s="272" t="s">
        <v>14590</v>
      </c>
    </row>
    <row r="7509" spans="1:12">
      <c r="A7509" s="272" t="s">
        <v>10579</v>
      </c>
      <c r="B7509" s="272" t="s">
        <v>13962</v>
      </c>
      <c r="C7509" s="272" t="s">
        <v>14241</v>
      </c>
      <c r="D7509" s="272" t="s">
        <v>14242</v>
      </c>
      <c r="E7509" s="273" t="s">
        <v>7087</v>
      </c>
      <c r="F7509" s="272" t="s">
        <v>7087</v>
      </c>
      <c r="G7509" s="272">
        <v>101410</v>
      </c>
      <c r="H7509" s="272" t="s">
        <v>14654</v>
      </c>
      <c r="I7509" s="272" t="s">
        <v>54</v>
      </c>
      <c r="J7509" s="272" t="s">
        <v>7147</v>
      </c>
      <c r="K7509" s="274">
        <v>3769.16</v>
      </c>
      <c r="L7509" s="272" t="s">
        <v>14590</v>
      </c>
    </row>
    <row r="7510" spans="1:12">
      <c r="A7510" s="272" t="s">
        <v>10579</v>
      </c>
      <c r="B7510" s="272" t="s">
        <v>13962</v>
      </c>
      <c r="C7510" s="272" t="s">
        <v>14241</v>
      </c>
      <c r="D7510" s="272" t="s">
        <v>14242</v>
      </c>
      <c r="E7510" s="273" t="s">
        <v>7087</v>
      </c>
      <c r="F7510" s="272" t="s">
        <v>7087</v>
      </c>
      <c r="G7510" s="272">
        <v>101412</v>
      </c>
      <c r="H7510" s="272" t="s">
        <v>14870</v>
      </c>
      <c r="I7510" s="272" t="s">
        <v>54</v>
      </c>
      <c r="J7510" s="272" t="s">
        <v>7147</v>
      </c>
      <c r="K7510" s="274">
        <v>4928.88</v>
      </c>
      <c r="L7510" s="272" t="s">
        <v>14590</v>
      </c>
    </row>
    <row r="7511" spans="1:12">
      <c r="A7511" s="272" t="s">
        <v>10579</v>
      </c>
      <c r="B7511" s="272" t="s">
        <v>13962</v>
      </c>
      <c r="C7511" s="272" t="s">
        <v>14241</v>
      </c>
      <c r="D7511" s="272" t="s">
        <v>14242</v>
      </c>
      <c r="E7511" s="273" t="s">
        <v>7087</v>
      </c>
      <c r="F7511" s="272" t="s">
        <v>7087</v>
      </c>
      <c r="G7511" s="272">
        <v>101413</v>
      </c>
      <c r="H7511" s="272" t="s">
        <v>14615</v>
      </c>
      <c r="I7511" s="272" t="s">
        <v>54</v>
      </c>
      <c r="J7511" s="272" t="s">
        <v>7147</v>
      </c>
      <c r="K7511" s="274">
        <v>4259.07</v>
      </c>
      <c r="L7511" s="272" t="s">
        <v>14590</v>
      </c>
    </row>
    <row r="7512" spans="1:12">
      <c r="A7512" s="272" t="s">
        <v>10579</v>
      </c>
      <c r="B7512" s="272" t="s">
        <v>13962</v>
      </c>
      <c r="C7512" s="272" t="s">
        <v>14241</v>
      </c>
      <c r="D7512" s="272" t="s">
        <v>14242</v>
      </c>
      <c r="E7512" s="273" t="s">
        <v>7087</v>
      </c>
      <c r="F7512" s="272" t="s">
        <v>7087</v>
      </c>
      <c r="G7512" s="272">
        <v>101414</v>
      </c>
      <c r="H7512" s="272" t="s">
        <v>14871</v>
      </c>
      <c r="I7512" s="272" t="s">
        <v>54</v>
      </c>
      <c r="J7512" s="272" t="s">
        <v>7147</v>
      </c>
      <c r="K7512" s="274">
        <v>4377.79</v>
      </c>
      <c r="L7512" s="272" t="s">
        <v>14590</v>
      </c>
    </row>
    <row r="7513" spans="1:12">
      <c r="A7513" s="272" t="s">
        <v>10579</v>
      </c>
      <c r="B7513" s="272" t="s">
        <v>13962</v>
      </c>
      <c r="C7513" s="272" t="s">
        <v>14241</v>
      </c>
      <c r="D7513" s="272" t="s">
        <v>14242</v>
      </c>
      <c r="E7513" s="273" t="s">
        <v>7087</v>
      </c>
      <c r="F7513" s="272" t="s">
        <v>7087</v>
      </c>
      <c r="G7513" s="272">
        <v>101415</v>
      </c>
      <c r="H7513" s="272" t="s">
        <v>14872</v>
      </c>
      <c r="I7513" s="272" t="s">
        <v>54</v>
      </c>
      <c r="J7513" s="272" t="s">
        <v>7147</v>
      </c>
      <c r="K7513" s="274">
        <v>4660.7700000000004</v>
      </c>
      <c r="L7513" s="272" t="s">
        <v>14590</v>
      </c>
    </row>
    <row r="7514" spans="1:12">
      <c r="A7514" s="272" t="s">
        <v>10579</v>
      </c>
      <c r="B7514" s="272" t="s">
        <v>13962</v>
      </c>
      <c r="C7514" s="272" t="s">
        <v>14241</v>
      </c>
      <c r="D7514" s="272" t="s">
        <v>14242</v>
      </c>
      <c r="E7514" s="273" t="s">
        <v>7087</v>
      </c>
      <c r="F7514" s="272" t="s">
        <v>7087</v>
      </c>
      <c r="G7514" s="272">
        <v>101416</v>
      </c>
      <c r="H7514" s="272" t="s">
        <v>14776</v>
      </c>
      <c r="I7514" s="272" t="s">
        <v>54</v>
      </c>
      <c r="J7514" s="272" t="s">
        <v>7147</v>
      </c>
      <c r="K7514" s="274">
        <v>5252.95</v>
      </c>
      <c r="L7514" s="272" t="s">
        <v>14590</v>
      </c>
    </row>
    <row r="7515" spans="1:12">
      <c r="A7515" s="272" t="s">
        <v>10579</v>
      </c>
      <c r="B7515" s="272" t="s">
        <v>13962</v>
      </c>
      <c r="C7515" s="272" t="s">
        <v>14241</v>
      </c>
      <c r="D7515" s="272" t="s">
        <v>14242</v>
      </c>
      <c r="E7515" s="273" t="s">
        <v>7087</v>
      </c>
      <c r="F7515" s="272" t="s">
        <v>7087</v>
      </c>
      <c r="G7515" s="272">
        <v>101417</v>
      </c>
      <c r="H7515" s="272" t="s">
        <v>14873</v>
      </c>
      <c r="I7515" s="272" t="s">
        <v>54</v>
      </c>
      <c r="J7515" s="272" t="s">
        <v>7147</v>
      </c>
      <c r="K7515" s="274">
        <v>4645.96</v>
      </c>
      <c r="L7515" s="272" t="s">
        <v>14590</v>
      </c>
    </row>
    <row r="7516" spans="1:12">
      <c r="A7516" s="272" t="s">
        <v>10579</v>
      </c>
      <c r="B7516" s="272" t="s">
        <v>13962</v>
      </c>
      <c r="C7516" s="272" t="s">
        <v>14241</v>
      </c>
      <c r="D7516" s="272" t="s">
        <v>14242</v>
      </c>
      <c r="E7516" s="273" t="s">
        <v>7087</v>
      </c>
      <c r="F7516" s="272" t="s">
        <v>7087</v>
      </c>
      <c r="G7516" s="272">
        <v>101418</v>
      </c>
      <c r="H7516" s="272" t="s">
        <v>14874</v>
      </c>
      <c r="I7516" s="272" t="s">
        <v>54</v>
      </c>
      <c r="J7516" s="272" t="s">
        <v>7147</v>
      </c>
      <c r="K7516" s="274">
        <v>3545.45</v>
      </c>
      <c r="L7516" s="272" t="s">
        <v>14590</v>
      </c>
    </row>
    <row r="7517" spans="1:12">
      <c r="A7517" s="272" t="s">
        <v>10579</v>
      </c>
      <c r="B7517" s="272" t="s">
        <v>13962</v>
      </c>
      <c r="C7517" s="272" t="s">
        <v>14241</v>
      </c>
      <c r="D7517" s="272" t="s">
        <v>14242</v>
      </c>
      <c r="E7517" s="273" t="s">
        <v>7087</v>
      </c>
      <c r="F7517" s="272" t="s">
        <v>7087</v>
      </c>
      <c r="G7517" s="272">
        <v>101419</v>
      </c>
      <c r="H7517" s="272" t="s">
        <v>14875</v>
      </c>
      <c r="I7517" s="272" t="s">
        <v>54</v>
      </c>
      <c r="J7517" s="272" t="s">
        <v>7147</v>
      </c>
      <c r="K7517" s="274">
        <v>3913.36</v>
      </c>
      <c r="L7517" s="272" t="s">
        <v>14590</v>
      </c>
    </row>
    <row r="7518" spans="1:12">
      <c r="A7518" s="272" t="s">
        <v>10579</v>
      </c>
      <c r="B7518" s="272" t="s">
        <v>13962</v>
      </c>
      <c r="C7518" s="272" t="s">
        <v>14241</v>
      </c>
      <c r="D7518" s="272" t="s">
        <v>14242</v>
      </c>
      <c r="E7518" s="273" t="s">
        <v>7087</v>
      </c>
      <c r="F7518" s="272" t="s">
        <v>7087</v>
      </c>
      <c r="G7518" s="272">
        <v>101420</v>
      </c>
      <c r="H7518" s="272" t="s">
        <v>14876</v>
      </c>
      <c r="I7518" s="272" t="s">
        <v>54</v>
      </c>
      <c r="J7518" s="272" t="s">
        <v>7147</v>
      </c>
      <c r="K7518" s="274">
        <v>4250.26</v>
      </c>
      <c r="L7518" s="272" t="s">
        <v>14590</v>
      </c>
    </row>
    <row r="7519" spans="1:12">
      <c r="A7519" s="272" t="s">
        <v>10579</v>
      </c>
      <c r="B7519" s="272" t="s">
        <v>13962</v>
      </c>
      <c r="C7519" s="272" t="s">
        <v>14241</v>
      </c>
      <c r="D7519" s="272" t="s">
        <v>14242</v>
      </c>
      <c r="E7519" s="273" t="s">
        <v>7087</v>
      </c>
      <c r="F7519" s="272" t="s">
        <v>7087</v>
      </c>
      <c r="G7519" s="272">
        <v>101421</v>
      </c>
      <c r="H7519" s="272" t="s">
        <v>14877</v>
      </c>
      <c r="I7519" s="272" t="s">
        <v>54</v>
      </c>
      <c r="J7519" s="272" t="s">
        <v>7147</v>
      </c>
      <c r="K7519" s="274">
        <v>4899.3999999999996</v>
      </c>
      <c r="L7519" s="272" t="s">
        <v>14590</v>
      </c>
    </row>
    <row r="7520" spans="1:12">
      <c r="A7520" s="272" t="s">
        <v>10579</v>
      </c>
      <c r="B7520" s="272" t="s">
        <v>13962</v>
      </c>
      <c r="C7520" s="272" t="s">
        <v>14241</v>
      </c>
      <c r="D7520" s="272" t="s">
        <v>14242</v>
      </c>
      <c r="E7520" s="273" t="s">
        <v>7087</v>
      </c>
      <c r="F7520" s="272" t="s">
        <v>7087</v>
      </c>
      <c r="G7520" s="272">
        <v>101422</v>
      </c>
      <c r="H7520" s="272" t="s">
        <v>14878</v>
      </c>
      <c r="I7520" s="272" t="s">
        <v>54</v>
      </c>
      <c r="J7520" s="272" t="s">
        <v>7147</v>
      </c>
      <c r="K7520" s="274">
        <v>3979.94</v>
      </c>
      <c r="L7520" s="272" t="s">
        <v>14590</v>
      </c>
    </row>
    <row r="7521" spans="1:12">
      <c r="A7521" s="272" t="s">
        <v>10579</v>
      </c>
      <c r="B7521" s="272" t="s">
        <v>13962</v>
      </c>
      <c r="C7521" s="272" t="s">
        <v>14241</v>
      </c>
      <c r="D7521" s="272" t="s">
        <v>14242</v>
      </c>
      <c r="E7521" s="273" t="s">
        <v>7087</v>
      </c>
      <c r="F7521" s="272" t="s">
        <v>7087</v>
      </c>
      <c r="G7521" s="272">
        <v>101424</v>
      </c>
      <c r="H7521" s="272" t="s">
        <v>14879</v>
      </c>
      <c r="I7521" s="272" t="s">
        <v>54</v>
      </c>
      <c r="J7521" s="272" t="s">
        <v>7147</v>
      </c>
      <c r="K7521" s="274">
        <v>4545.38</v>
      </c>
      <c r="L7521" s="272" t="s">
        <v>14590</v>
      </c>
    </row>
    <row r="7522" spans="1:12">
      <c r="A7522" s="272" t="s">
        <v>10579</v>
      </c>
      <c r="B7522" s="272" t="s">
        <v>13962</v>
      </c>
      <c r="C7522" s="272" t="s">
        <v>14241</v>
      </c>
      <c r="D7522" s="272" t="s">
        <v>14242</v>
      </c>
      <c r="E7522" s="273" t="s">
        <v>7087</v>
      </c>
      <c r="F7522" s="272" t="s">
        <v>7087</v>
      </c>
      <c r="G7522" s="272">
        <v>101425</v>
      </c>
      <c r="H7522" s="272" t="s">
        <v>14880</v>
      </c>
      <c r="I7522" s="272" t="s">
        <v>54</v>
      </c>
      <c r="J7522" s="272" t="s">
        <v>7147</v>
      </c>
      <c r="K7522" s="274">
        <v>3001.71</v>
      </c>
      <c r="L7522" s="272" t="s">
        <v>14590</v>
      </c>
    </row>
    <row r="7523" spans="1:12">
      <c r="A7523" s="272" t="s">
        <v>10579</v>
      </c>
      <c r="B7523" s="272" t="s">
        <v>13962</v>
      </c>
      <c r="C7523" s="272" t="s">
        <v>14241</v>
      </c>
      <c r="D7523" s="272" t="s">
        <v>14242</v>
      </c>
      <c r="E7523" s="273" t="s">
        <v>7087</v>
      </c>
      <c r="F7523" s="272" t="s">
        <v>7087</v>
      </c>
      <c r="G7523" s="272">
        <v>101426</v>
      </c>
      <c r="H7523" s="272" t="s">
        <v>14881</v>
      </c>
      <c r="I7523" s="272" t="s">
        <v>54</v>
      </c>
      <c r="J7523" s="272" t="s">
        <v>7147</v>
      </c>
      <c r="K7523" s="274">
        <v>3705.55</v>
      </c>
      <c r="L7523" s="272" t="s">
        <v>14590</v>
      </c>
    </row>
    <row r="7524" spans="1:12">
      <c r="A7524" s="272" t="s">
        <v>10579</v>
      </c>
      <c r="B7524" s="272" t="s">
        <v>13962</v>
      </c>
      <c r="C7524" s="272" t="s">
        <v>14241</v>
      </c>
      <c r="D7524" s="272" t="s">
        <v>14242</v>
      </c>
      <c r="E7524" s="273" t="s">
        <v>7087</v>
      </c>
      <c r="F7524" s="272" t="s">
        <v>7087</v>
      </c>
      <c r="G7524" s="272">
        <v>101427</v>
      </c>
      <c r="H7524" s="272" t="s">
        <v>14625</v>
      </c>
      <c r="I7524" s="272" t="s">
        <v>54</v>
      </c>
      <c r="J7524" s="272" t="s">
        <v>7147</v>
      </c>
      <c r="K7524" s="274">
        <v>3817.65</v>
      </c>
      <c r="L7524" s="272" t="s">
        <v>14590</v>
      </c>
    </row>
    <row r="7525" spans="1:12">
      <c r="A7525" s="272" t="s">
        <v>10579</v>
      </c>
      <c r="B7525" s="272" t="s">
        <v>13962</v>
      </c>
      <c r="C7525" s="272" t="s">
        <v>14241</v>
      </c>
      <c r="D7525" s="272" t="s">
        <v>14242</v>
      </c>
      <c r="E7525" s="273" t="s">
        <v>7087</v>
      </c>
      <c r="F7525" s="272" t="s">
        <v>7087</v>
      </c>
      <c r="G7525" s="272">
        <v>101428</v>
      </c>
      <c r="H7525" s="272" t="s">
        <v>14882</v>
      </c>
      <c r="I7525" s="272" t="s">
        <v>54</v>
      </c>
      <c r="J7525" s="272" t="s">
        <v>7147</v>
      </c>
      <c r="K7525" s="274">
        <v>3045.18</v>
      </c>
      <c r="L7525" s="272" t="s">
        <v>14590</v>
      </c>
    </row>
    <row r="7526" spans="1:12">
      <c r="A7526" s="272" t="s">
        <v>10579</v>
      </c>
      <c r="B7526" s="272" t="s">
        <v>13962</v>
      </c>
      <c r="C7526" s="272" t="s">
        <v>14241</v>
      </c>
      <c r="D7526" s="272" t="s">
        <v>14242</v>
      </c>
      <c r="E7526" s="273" t="s">
        <v>7087</v>
      </c>
      <c r="F7526" s="272" t="s">
        <v>7087</v>
      </c>
      <c r="G7526" s="272">
        <v>101429</v>
      </c>
      <c r="H7526" s="272" t="s">
        <v>14883</v>
      </c>
      <c r="I7526" s="272" t="s">
        <v>54</v>
      </c>
      <c r="J7526" s="272" t="s">
        <v>7147</v>
      </c>
      <c r="K7526" s="274">
        <v>3136.95</v>
      </c>
      <c r="L7526" s="272" t="s">
        <v>14590</v>
      </c>
    </row>
    <row r="7527" spans="1:12">
      <c r="A7527" s="272" t="s">
        <v>10579</v>
      </c>
      <c r="B7527" s="272" t="s">
        <v>13962</v>
      </c>
      <c r="C7527" s="272" t="s">
        <v>14241</v>
      </c>
      <c r="D7527" s="272" t="s">
        <v>14242</v>
      </c>
      <c r="E7527" s="273" t="s">
        <v>7087</v>
      </c>
      <c r="F7527" s="272" t="s">
        <v>7087</v>
      </c>
      <c r="G7527" s="272">
        <v>101430</v>
      </c>
      <c r="H7527" s="272" t="s">
        <v>14884</v>
      </c>
      <c r="I7527" s="272" t="s">
        <v>54</v>
      </c>
      <c r="J7527" s="272" t="s">
        <v>7147</v>
      </c>
      <c r="K7527" s="274">
        <v>3817.65</v>
      </c>
      <c r="L7527" s="272" t="s">
        <v>14590</v>
      </c>
    </row>
    <row r="7528" spans="1:12">
      <c r="A7528" s="272" t="s">
        <v>10579</v>
      </c>
      <c r="B7528" s="272" t="s">
        <v>13962</v>
      </c>
      <c r="C7528" s="272" t="s">
        <v>14241</v>
      </c>
      <c r="D7528" s="272" t="s">
        <v>14242</v>
      </c>
      <c r="E7528" s="273" t="s">
        <v>7087</v>
      </c>
      <c r="F7528" s="272" t="s">
        <v>7087</v>
      </c>
      <c r="G7528" s="272">
        <v>101431</v>
      </c>
      <c r="H7528" s="272" t="s">
        <v>14628</v>
      </c>
      <c r="I7528" s="272" t="s">
        <v>54</v>
      </c>
      <c r="J7528" s="272" t="s">
        <v>7147</v>
      </c>
      <c r="K7528" s="274">
        <v>4143.46</v>
      </c>
      <c r="L7528" s="272" t="s">
        <v>14590</v>
      </c>
    </row>
    <row r="7529" spans="1:12">
      <c r="A7529" s="272" t="s">
        <v>10579</v>
      </c>
      <c r="B7529" s="272" t="s">
        <v>13962</v>
      </c>
      <c r="C7529" s="272" t="s">
        <v>14241</v>
      </c>
      <c r="D7529" s="272" t="s">
        <v>14242</v>
      </c>
      <c r="E7529" s="273" t="s">
        <v>7087</v>
      </c>
      <c r="F7529" s="272" t="s">
        <v>7087</v>
      </c>
      <c r="G7529" s="272">
        <v>101432</v>
      </c>
      <c r="H7529" s="272" t="s">
        <v>14885</v>
      </c>
      <c r="I7529" s="272" t="s">
        <v>54</v>
      </c>
      <c r="J7529" s="272" t="s">
        <v>7147</v>
      </c>
      <c r="K7529" s="274">
        <v>3380.61</v>
      </c>
      <c r="L7529" s="272" t="s">
        <v>14590</v>
      </c>
    </row>
    <row r="7530" spans="1:12">
      <c r="A7530" s="272" t="s">
        <v>10579</v>
      </c>
      <c r="B7530" s="272" t="s">
        <v>13962</v>
      </c>
      <c r="C7530" s="272" t="s">
        <v>14241</v>
      </c>
      <c r="D7530" s="272" t="s">
        <v>14242</v>
      </c>
      <c r="E7530" s="273" t="s">
        <v>7087</v>
      </c>
      <c r="F7530" s="272" t="s">
        <v>7087</v>
      </c>
      <c r="G7530" s="272">
        <v>101433</v>
      </c>
      <c r="H7530" s="272" t="s">
        <v>14630</v>
      </c>
      <c r="I7530" s="272" t="s">
        <v>54</v>
      </c>
      <c r="J7530" s="272" t="s">
        <v>7147</v>
      </c>
      <c r="K7530" s="274">
        <v>3762.65</v>
      </c>
      <c r="L7530" s="272" t="s">
        <v>14590</v>
      </c>
    </row>
    <row r="7531" spans="1:12">
      <c r="A7531" s="272" t="s">
        <v>10579</v>
      </c>
      <c r="B7531" s="272" t="s">
        <v>13962</v>
      </c>
      <c r="C7531" s="272" t="s">
        <v>14241</v>
      </c>
      <c r="D7531" s="272" t="s">
        <v>14242</v>
      </c>
      <c r="E7531" s="273" t="s">
        <v>7087</v>
      </c>
      <c r="F7531" s="272" t="s">
        <v>7087</v>
      </c>
      <c r="G7531" s="272">
        <v>101434</v>
      </c>
      <c r="H7531" s="272" t="s">
        <v>14886</v>
      </c>
      <c r="I7531" s="272" t="s">
        <v>54</v>
      </c>
      <c r="J7531" s="272" t="s">
        <v>7147</v>
      </c>
      <c r="K7531" s="274">
        <v>3643.01</v>
      </c>
      <c r="L7531" s="272" t="s">
        <v>14590</v>
      </c>
    </row>
    <row r="7532" spans="1:12">
      <c r="A7532" s="272" t="s">
        <v>10579</v>
      </c>
      <c r="B7532" s="272" t="s">
        <v>13962</v>
      </c>
      <c r="C7532" s="272" t="s">
        <v>14241</v>
      </c>
      <c r="D7532" s="272" t="s">
        <v>14242</v>
      </c>
      <c r="E7532" s="273" t="s">
        <v>7087</v>
      </c>
      <c r="F7532" s="272" t="s">
        <v>7087</v>
      </c>
      <c r="G7532" s="272">
        <v>101435</v>
      </c>
      <c r="H7532" s="272" t="s">
        <v>14887</v>
      </c>
      <c r="I7532" s="272" t="s">
        <v>54</v>
      </c>
      <c r="J7532" s="272" t="s">
        <v>7147</v>
      </c>
      <c r="K7532" s="274">
        <v>3826.85</v>
      </c>
      <c r="L7532" s="272" t="s">
        <v>14590</v>
      </c>
    </row>
    <row r="7533" spans="1:12">
      <c r="A7533" s="272" t="s">
        <v>10579</v>
      </c>
      <c r="B7533" s="272" t="s">
        <v>13962</v>
      </c>
      <c r="C7533" s="272" t="s">
        <v>14241</v>
      </c>
      <c r="D7533" s="272" t="s">
        <v>14242</v>
      </c>
      <c r="E7533" s="273" t="s">
        <v>7087</v>
      </c>
      <c r="F7533" s="272" t="s">
        <v>7087</v>
      </c>
      <c r="G7533" s="272">
        <v>101436</v>
      </c>
      <c r="H7533" s="272" t="s">
        <v>14632</v>
      </c>
      <c r="I7533" s="272" t="s">
        <v>54</v>
      </c>
      <c r="J7533" s="272" t="s">
        <v>7147</v>
      </c>
      <c r="K7533" s="274">
        <v>3332.96</v>
      </c>
      <c r="L7533" s="272" t="s">
        <v>14590</v>
      </c>
    </row>
    <row r="7534" spans="1:12">
      <c r="A7534" s="272" t="s">
        <v>10579</v>
      </c>
      <c r="B7534" s="272" t="s">
        <v>13962</v>
      </c>
      <c r="C7534" s="272" t="s">
        <v>14241</v>
      </c>
      <c r="D7534" s="272" t="s">
        <v>14242</v>
      </c>
      <c r="E7534" s="273" t="s">
        <v>7087</v>
      </c>
      <c r="F7534" s="272" t="s">
        <v>7087</v>
      </c>
      <c r="G7534" s="272">
        <v>101437</v>
      </c>
      <c r="H7534" s="272" t="s">
        <v>14888</v>
      </c>
      <c r="I7534" s="272" t="s">
        <v>54</v>
      </c>
      <c r="J7534" s="272" t="s">
        <v>7147</v>
      </c>
      <c r="K7534" s="274">
        <v>6060.48</v>
      </c>
      <c r="L7534" s="272" t="s">
        <v>14590</v>
      </c>
    </row>
    <row r="7535" spans="1:12">
      <c r="A7535" s="272" t="s">
        <v>10579</v>
      </c>
      <c r="B7535" s="272" t="s">
        <v>13962</v>
      </c>
      <c r="C7535" s="272" t="s">
        <v>14241</v>
      </c>
      <c r="D7535" s="272" t="s">
        <v>14242</v>
      </c>
      <c r="E7535" s="273" t="s">
        <v>7087</v>
      </c>
      <c r="F7535" s="272" t="s">
        <v>7087</v>
      </c>
      <c r="G7535" s="272">
        <v>101438</v>
      </c>
      <c r="H7535" s="272" t="s">
        <v>14634</v>
      </c>
      <c r="I7535" s="272" t="s">
        <v>54</v>
      </c>
      <c r="J7535" s="272" t="s">
        <v>7147</v>
      </c>
      <c r="K7535" s="274">
        <v>6060.48</v>
      </c>
      <c r="L7535" s="272" t="s">
        <v>14590</v>
      </c>
    </row>
    <row r="7536" spans="1:12">
      <c r="A7536" s="272" t="s">
        <v>10579</v>
      </c>
      <c r="B7536" s="272" t="s">
        <v>13962</v>
      </c>
      <c r="C7536" s="272" t="s">
        <v>14241</v>
      </c>
      <c r="D7536" s="272" t="s">
        <v>14242</v>
      </c>
      <c r="E7536" s="273" t="s">
        <v>7087</v>
      </c>
      <c r="F7536" s="272" t="s">
        <v>7087</v>
      </c>
      <c r="G7536" s="272">
        <v>101439</v>
      </c>
      <c r="H7536" s="272" t="s">
        <v>14635</v>
      </c>
      <c r="I7536" s="272" t="s">
        <v>54</v>
      </c>
      <c r="J7536" s="272" t="s">
        <v>7147</v>
      </c>
      <c r="K7536" s="274">
        <v>3817.65</v>
      </c>
      <c r="L7536" s="272" t="s">
        <v>14590</v>
      </c>
    </row>
    <row r="7537" spans="1:12">
      <c r="A7537" s="272" t="s">
        <v>10579</v>
      </c>
      <c r="B7537" s="272" t="s">
        <v>13962</v>
      </c>
      <c r="C7537" s="272" t="s">
        <v>14241</v>
      </c>
      <c r="D7537" s="272" t="s">
        <v>14242</v>
      </c>
      <c r="E7537" s="273" t="s">
        <v>7087</v>
      </c>
      <c r="F7537" s="272" t="s">
        <v>7087</v>
      </c>
      <c r="G7537" s="272">
        <v>101440</v>
      </c>
      <c r="H7537" s="272" t="s">
        <v>14889</v>
      </c>
      <c r="I7537" s="272" t="s">
        <v>54</v>
      </c>
      <c r="J7537" s="272" t="s">
        <v>7147</v>
      </c>
      <c r="K7537" s="274">
        <v>3817.65</v>
      </c>
      <c r="L7537" s="272" t="s">
        <v>14590</v>
      </c>
    </row>
    <row r="7538" spans="1:12">
      <c r="A7538" s="272" t="s">
        <v>10579</v>
      </c>
      <c r="B7538" s="272" t="s">
        <v>13962</v>
      </c>
      <c r="C7538" s="272" t="s">
        <v>14241</v>
      </c>
      <c r="D7538" s="272" t="s">
        <v>14242</v>
      </c>
      <c r="E7538" s="273" t="s">
        <v>7087</v>
      </c>
      <c r="F7538" s="272" t="s">
        <v>7087</v>
      </c>
      <c r="G7538" s="272">
        <v>101441</v>
      </c>
      <c r="H7538" s="272" t="s">
        <v>14637</v>
      </c>
      <c r="I7538" s="272" t="s">
        <v>54</v>
      </c>
      <c r="J7538" s="272" t="s">
        <v>7147</v>
      </c>
      <c r="K7538" s="274">
        <v>3988.17</v>
      </c>
      <c r="L7538" s="272" t="s">
        <v>14590</v>
      </c>
    </row>
    <row r="7539" spans="1:12">
      <c r="A7539" s="272" t="s">
        <v>10579</v>
      </c>
      <c r="B7539" s="272" t="s">
        <v>13962</v>
      </c>
      <c r="C7539" s="272" t="s">
        <v>14241</v>
      </c>
      <c r="D7539" s="272" t="s">
        <v>14242</v>
      </c>
      <c r="E7539" s="273" t="s">
        <v>7087</v>
      </c>
      <c r="F7539" s="272" t="s">
        <v>7087</v>
      </c>
      <c r="G7539" s="272">
        <v>101443</v>
      </c>
      <c r="H7539" s="272" t="s">
        <v>14638</v>
      </c>
      <c r="I7539" s="272" t="s">
        <v>54</v>
      </c>
      <c r="J7539" s="272" t="s">
        <v>7147</v>
      </c>
      <c r="K7539" s="274">
        <v>6060.48</v>
      </c>
      <c r="L7539" s="272" t="s">
        <v>14590</v>
      </c>
    </row>
    <row r="7540" spans="1:12">
      <c r="A7540" s="272" t="s">
        <v>10579</v>
      </c>
      <c r="B7540" s="272" t="s">
        <v>13962</v>
      </c>
      <c r="C7540" s="272" t="s">
        <v>14241</v>
      </c>
      <c r="D7540" s="272" t="s">
        <v>14242</v>
      </c>
      <c r="E7540" s="273" t="s">
        <v>7087</v>
      </c>
      <c r="F7540" s="272" t="s">
        <v>7087</v>
      </c>
      <c r="G7540" s="272">
        <v>101444</v>
      </c>
      <c r="H7540" s="272" t="s">
        <v>14641</v>
      </c>
      <c r="I7540" s="272" t="s">
        <v>54</v>
      </c>
      <c r="J7540" s="272" t="s">
        <v>7147</v>
      </c>
      <c r="K7540" s="274">
        <v>4377.79</v>
      </c>
      <c r="L7540" s="272" t="s">
        <v>14590</v>
      </c>
    </row>
    <row r="7541" spans="1:12">
      <c r="A7541" s="272" t="s">
        <v>10579</v>
      </c>
      <c r="B7541" s="272" t="s">
        <v>13962</v>
      </c>
      <c r="C7541" s="272" t="s">
        <v>14241</v>
      </c>
      <c r="D7541" s="272" t="s">
        <v>14242</v>
      </c>
      <c r="E7541" s="273" t="s">
        <v>7087</v>
      </c>
      <c r="F7541" s="272" t="s">
        <v>7087</v>
      </c>
      <c r="G7541" s="272">
        <v>101445</v>
      </c>
      <c r="H7541" s="272" t="s">
        <v>414</v>
      </c>
      <c r="I7541" s="272" t="s">
        <v>54</v>
      </c>
      <c r="J7541" s="272" t="s">
        <v>7147</v>
      </c>
      <c r="K7541" s="274">
        <v>4395.32</v>
      </c>
      <c r="L7541" s="272" t="s">
        <v>14590</v>
      </c>
    </row>
    <row r="7542" spans="1:12">
      <c r="A7542" s="272" t="s">
        <v>10579</v>
      </c>
      <c r="B7542" s="272" t="s">
        <v>13962</v>
      </c>
      <c r="C7542" s="272" t="s">
        <v>14241</v>
      </c>
      <c r="D7542" s="272" t="s">
        <v>14242</v>
      </c>
      <c r="E7542" s="273" t="s">
        <v>7087</v>
      </c>
      <c r="F7542" s="272" t="s">
        <v>7087</v>
      </c>
      <c r="G7542" s="272">
        <v>101446</v>
      </c>
      <c r="H7542" s="272" t="s">
        <v>14642</v>
      </c>
      <c r="I7542" s="272" t="s">
        <v>54</v>
      </c>
      <c r="J7542" s="272" t="s">
        <v>7147</v>
      </c>
      <c r="K7542" s="274">
        <v>4685.95</v>
      </c>
      <c r="L7542" s="272" t="s">
        <v>14590</v>
      </c>
    </row>
    <row r="7543" spans="1:12">
      <c r="A7543" s="272" t="s">
        <v>10579</v>
      </c>
      <c r="B7543" s="272" t="s">
        <v>13962</v>
      </c>
      <c r="C7543" s="272" t="s">
        <v>14241</v>
      </c>
      <c r="D7543" s="272" t="s">
        <v>14242</v>
      </c>
      <c r="E7543" s="273" t="s">
        <v>7087</v>
      </c>
      <c r="F7543" s="272" t="s">
        <v>7087</v>
      </c>
      <c r="G7543" s="272">
        <v>101447</v>
      </c>
      <c r="H7543" s="272" t="s">
        <v>14643</v>
      </c>
      <c r="I7543" s="272" t="s">
        <v>54</v>
      </c>
      <c r="J7543" s="272" t="s">
        <v>7147</v>
      </c>
      <c r="K7543" s="274">
        <v>4593.41</v>
      </c>
      <c r="L7543" s="272" t="s">
        <v>14590</v>
      </c>
    </row>
    <row r="7544" spans="1:12">
      <c r="A7544" s="272" t="s">
        <v>10579</v>
      </c>
      <c r="B7544" s="272" t="s">
        <v>13962</v>
      </c>
      <c r="C7544" s="272" t="s">
        <v>14241</v>
      </c>
      <c r="D7544" s="272" t="s">
        <v>14242</v>
      </c>
      <c r="E7544" s="273" t="s">
        <v>7087</v>
      </c>
      <c r="F7544" s="272" t="s">
        <v>7087</v>
      </c>
      <c r="G7544" s="272">
        <v>101448</v>
      </c>
      <c r="H7544" s="272" t="s">
        <v>14644</v>
      </c>
      <c r="I7544" s="272" t="s">
        <v>54</v>
      </c>
      <c r="J7544" s="272" t="s">
        <v>7147</v>
      </c>
      <c r="K7544" s="274">
        <v>4685.95</v>
      </c>
      <c r="L7544" s="272" t="s">
        <v>14590</v>
      </c>
    </row>
    <row r="7545" spans="1:12">
      <c r="A7545" s="272" t="s">
        <v>10579</v>
      </c>
      <c r="B7545" s="272" t="s">
        <v>13962</v>
      </c>
      <c r="C7545" s="272" t="s">
        <v>14241</v>
      </c>
      <c r="D7545" s="272" t="s">
        <v>14242</v>
      </c>
      <c r="E7545" s="273" t="s">
        <v>7087</v>
      </c>
      <c r="F7545" s="272" t="s">
        <v>7087</v>
      </c>
      <c r="G7545" s="272">
        <v>101449</v>
      </c>
      <c r="H7545" s="272" t="s">
        <v>14890</v>
      </c>
      <c r="I7545" s="272" t="s">
        <v>54</v>
      </c>
      <c r="J7545" s="272" t="s">
        <v>7147</v>
      </c>
      <c r="K7545" s="274">
        <v>2766.81</v>
      </c>
      <c r="L7545" s="272" t="s">
        <v>14590</v>
      </c>
    </row>
    <row r="7546" spans="1:12">
      <c r="A7546" s="272" t="s">
        <v>10579</v>
      </c>
      <c r="B7546" s="272" t="s">
        <v>13962</v>
      </c>
      <c r="C7546" s="272" t="s">
        <v>14241</v>
      </c>
      <c r="D7546" s="272" t="s">
        <v>14242</v>
      </c>
      <c r="E7546" s="273" t="s">
        <v>7087</v>
      </c>
      <c r="F7546" s="272" t="s">
        <v>7087</v>
      </c>
      <c r="G7546" s="272">
        <v>101451</v>
      </c>
      <c r="H7546" s="272" t="s">
        <v>14646</v>
      </c>
      <c r="I7546" s="272" t="s">
        <v>54</v>
      </c>
      <c r="J7546" s="272" t="s">
        <v>7147</v>
      </c>
      <c r="K7546" s="274">
        <v>4687.92</v>
      </c>
      <c r="L7546" s="272" t="s">
        <v>14590</v>
      </c>
    </row>
    <row r="7547" spans="1:12">
      <c r="A7547" s="272" t="s">
        <v>10579</v>
      </c>
      <c r="B7547" s="272" t="s">
        <v>13962</v>
      </c>
      <c r="C7547" s="272" t="s">
        <v>14241</v>
      </c>
      <c r="D7547" s="272" t="s">
        <v>14242</v>
      </c>
      <c r="E7547" s="273" t="s">
        <v>7087</v>
      </c>
      <c r="F7547" s="272" t="s">
        <v>7087</v>
      </c>
      <c r="G7547" s="272">
        <v>101452</v>
      </c>
      <c r="H7547" s="272" t="s">
        <v>287</v>
      </c>
      <c r="I7547" s="272" t="s">
        <v>54</v>
      </c>
      <c r="J7547" s="272" t="s">
        <v>7147</v>
      </c>
      <c r="K7547" s="274">
        <v>3604.86</v>
      </c>
      <c r="L7547" s="272" t="s">
        <v>14590</v>
      </c>
    </row>
    <row r="7548" spans="1:12">
      <c r="A7548" s="272" t="s">
        <v>10579</v>
      </c>
      <c r="B7548" s="272" t="s">
        <v>13962</v>
      </c>
      <c r="C7548" s="272" t="s">
        <v>14241</v>
      </c>
      <c r="D7548" s="272" t="s">
        <v>14242</v>
      </c>
      <c r="E7548" s="273" t="s">
        <v>7087</v>
      </c>
      <c r="F7548" s="272" t="s">
        <v>7087</v>
      </c>
      <c r="G7548" s="272">
        <v>101453</v>
      </c>
      <c r="H7548" s="272" t="s">
        <v>460</v>
      </c>
      <c r="I7548" s="272" t="s">
        <v>54</v>
      </c>
      <c r="J7548" s="272" t="s">
        <v>7147</v>
      </c>
      <c r="K7548" s="274">
        <v>5000.97</v>
      </c>
      <c r="L7548" s="272" t="s">
        <v>14590</v>
      </c>
    </row>
    <row r="7549" spans="1:12">
      <c r="A7549" s="272" t="s">
        <v>10579</v>
      </c>
      <c r="B7549" s="272" t="s">
        <v>13962</v>
      </c>
      <c r="C7549" s="272" t="s">
        <v>14241</v>
      </c>
      <c r="D7549" s="272" t="s">
        <v>14242</v>
      </c>
      <c r="E7549" s="273" t="s">
        <v>7087</v>
      </c>
      <c r="F7549" s="272" t="s">
        <v>7087</v>
      </c>
      <c r="G7549" s="272">
        <v>101454</v>
      </c>
      <c r="H7549" s="272" t="s">
        <v>14891</v>
      </c>
      <c r="I7549" s="272" t="s">
        <v>54</v>
      </c>
      <c r="J7549" s="272" t="s">
        <v>7147</v>
      </c>
      <c r="K7549" s="274">
        <v>5638.48</v>
      </c>
      <c r="L7549" s="272" t="s">
        <v>14590</v>
      </c>
    </row>
    <row r="7550" spans="1:12">
      <c r="A7550" s="272" t="s">
        <v>10579</v>
      </c>
      <c r="B7550" s="272" t="s">
        <v>13962</v>
      </c>
      <c r="C7550" s="272" t="s">
        <v>14241</v>
      </c>
      <c r="D7550" s="272" t="s">
        <v>14242</v>
      </c>
      <c r="E7550" s="273" t="s">
        <v>7087</v>
      </c>
      <c r="F7550" s="272" t="s">
        <v>7087</v>
      </c>
      <c r="G7550" s="272">
        <v>101456</v>
      </c>
      <c r="H7550" s="272" t="s">
        <v>381</v>
      </c>
      <c r="I7550" s="272" t="s">
        <v>54</v>
      </c>
      <c r="J7550" s="272" t="s">
        <v>7147</v>
      </c>
      <c r="K7550" s="274">
        <v>4936.8100000000004</v>
      </c>
      <c r="L7550" s="272" t="s">
        <v>14590</v>
      </c>
    </row>
    <row r="7551" spans="1:12">
      <c r="A7551" s="272" t="s">
        <v>10579</v>
      </c>
      <c r="B7551" s="272" t="s">
        <v>13962</v>
      </c>
      <c r="C7551" s="272" t="s">
        <v>14241</v>
      </c>
      <c r="D7551" s="272" t="s">
        <v>14242</v>
      </c>
      <c r="E7551" s="273" t="s">
        <v>7087</v>
      </c>
      <c r="F7551" s="272" t="s">
        <v>7087</v>
      </c>
      <c r="G7551" s="272">
        <v>101457</v>
      </c>
      <c r="H7551" s="272" t="s">
        <v>14892</v>
      </c>
      <c r="I7551" s="272" t="s">
        <v>54</v>
      </c>
      <c r="J7551" s="272" t="s">
        <v>7147</v>
      </c>
      <c r="K7551" s="274">
        <v>6596.93</v>
      </c>
      <c r="L7551" s="272" t="s">
        <v>14590</v>
      </c>
    </row>
    <row r="7552" spans="1:12">
      <c r="A7552" s="272" t="s">
        <v>10579</v>
      </c>
      <c r="B7552" s="272" t="s">
        <v>13962</v>
      </c>
      <c r="C7552" s="272" t="s">
        <v>14241</v>
      </c>
      <c r="D7552" s="272" t="s">
        <v>14242</v>
      </c>
      <c r="E7552" s="273" t="s">
        <v>7087</v>
      </c>
      <c r="F7552" s="272" t="s">
        <v>7087</v>
      </c>
      <c r="G7552" s="272">
        <v>101458</v>
      </c>
      <c r="H7552" s="272" t="s">
        <v>14893</v>
      </c>
      <c r="I7552" s="272" t="s">
        <v>54</v>
      </c>
      <c r="J7552" s="272" t="s">
        <v>7147</v>
      </c>
      <c r="K7552" s="274">
        <v>4304.79</v>
      </c>
      <c r="L7552" s="272" t="s">
        <v>14590</v>
      </c>
    </row>
    <row r="7553" spans="1:12">
      <c r="A7553" s="272" t="s">
        <v>10579</v>
      </c>
      <c r="B7553" s="272" t="s">
        <v>13962</v>
      </c>
      <c r="C7553" s="272" t="s">
        <v>14241</v>
      </c>
      <c r="D7553" s="272" t="s">
        <v>14242</v>
      </c>
      <c r="E7553" s="273" t="s">
        <v>7087</v>
      </c>
      <c r="F7553" s="272" t="s">
        <v>7087</v>
      </c>
      <c r="G7553" s="272">
        <v>101459</v>
      </c>
      <c r="H7553" s="272" t="s">
        <v>14652</v>
      </c>
      <c r="I7553" s="272" t="s">
        <v>54</v>
      </c>
      <c r="J7553" s="272" t="s">
        <v>7147</v>
      </c>
      <c r="K7553" s="274">
        <v>3612.87</v>
      </c>
      <c r="L7553" s="272" t="s">
        <v>14590</v>
      </c>
    </row>
    <row r="7554" spans="1:12">
      <c r="A7554" s="272" t="s">
        <v>10579</v>
      </c>
      <c r="B7554" s="272" t="s">
        <v>13962</v>
      </c>
      <c r="C7554" s="272" t="s">
        <v>14241</v>
      </c>
      <c r="D7554" s="272" t="s">
        <v>14242</v>
      </c>
      <c r="E7554" s="273" t="s">
        <v>7087</v>
      </c>
      <c r="F7554" s="272" t="s">
        <v>7087</v>
      </c>
      <c r="G7554" s="272">
        <v>101460</v>
      </c>
      <c r="H7554" s="272" t="s">
        <v>14767</v>
      </c>
      <c r="I7554" s="272" t="s">
        <v>54</v>
      </c>
      <c r="J7554" s="272" t="s">
        <v>7147</v>
      </c>
      <c r="K7554" s="274">
        <v>3638.81</v>
      </c>
      <c r="L7554" s="272" t="s">
        <v>14590</v>
      </c>
    </row>
  </sheetData>
  <mergeCells count="3">
    <mergeCell ref="A1:M1"/>
    <mergeCell ref="A2:M2"/>
    <mergeCell ref="A3:M3"/>
  </mergeCell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95"/>
  <sheetViews>
    <sheetView workbookViewId="0">
      <selection activeCell="B3" sqref="B3"/>
    </sheetView>
  </sheetViews>
  <sheetFormatPr defaultRowHeight="15"/>
  <cols>
    <col min="1" max="1" width="10.5703125" customWidth="1"/>
    <col min="2" max="2" width="78.140625" customWidth="1"/>
    <col min="3" max="3" width="21.140625" customWidth="1"/>
    <col min="4" max="4" width="18.7109375" customWidth="1"/>
    <col min="5" max="5" width="22.28515625" customWidth="1"/>
  </cols>
  <sheetData>
    <row r="1" spans="1:5">
      <c r="A1" t="s">
        <v>14894</v>
      </c>
    </row>
    <row r="2" spans="1:5">
      <c r="A2" t="s">
        <v>7087</v>
      </c>
    </row>
    <row r="3" spans="1:5">
      <c r="A3" t="s">
        <v>14895</v>
      </c>
    </row>
    <row r="4" spans="1:5">
      <c r="A4" t="s">
        <v>14896</v>
      </c>
    </row>
    <row r="5" spans="1:5">
      <c r="A5" t="s">
        <v>14897</v>
      </c>
    </row>
    <row r="6" spans="1:5">
      <c r="A6" t="s">
        <v>7087</v>
      </c>
    </row>
    <row r="7" spans="1:5">
      <c r="A7" t="s">
        <v>14898</v>
      </c>
      <c r="B7" t="s">
        <v>14899</v>
      </c>
      <c r="C7" t="s">
        <v>14900</v>
      </c>
      <c r="D7" t="s">
        <v>14901</v>
      </c>
      <c r="E7" t="s">
        <v>14902</v>
      </c>
    </row>
    <row r="8" spans="1:5">
      <c r="A8">
        <v>38605</v>
      </c>
      <c r="B8" t="s">
        <v>14903</v>
      </c>
      <c r="C8" t="s">
        <v>14904</v>
      </c>
      <c r="D8" t="s">
        <v>14905</v>
      </c>
      <c r="E8" s="275">
        <v>141.09</v>
      </c>
    </row>
    <row r="9" spans="1:5">
      <c r="A9">
        <v>11270</v>
      </c>
      <c r="B9" t="s">
        <v>14906</v>
      </c>
      <c r="C9" t="s">
        <v>14904</v>
      </c>
      <c r="D9" t="s">
        <v>14905</v>
      </c>
      <c r="E9" s="275">
        <v>2.61</v>
      </c>
    </row>
    <row r="10" spans="1:5">
      <c r="A10">
        <v>412</v>
      </c>
      <c r="B10" t="s">
        <v>14907</v>
      </c>
      <c r="C10" t="s">
        <v>14904</v>
      </c>
      <c r="D10" t="s">
        <v>14905</v>
      </c>
      <c r="E10" s="275">
        <v>0.87</v>
      </c>
    </row>
    <row r="11" spans="1:5">
      <c r="A11">
        <v>414</v>
      </c>
      <c r="B11" t="s">
        <v>14908</v>
      </c>
      <c r="C11" t="s">
        <v>14904</v>
      </c>
      <c r="D11" t="s">
        <v>14905</v>
      </c>
      <c r="E11" s="275">
        <v>0.05</v>
      </c>
    </row>
    <row r="12" spans="1:5">
      <c r="A12">
        <v>410</v>
      </c>
      <c r="B12" t="s">
        <v>14909</v>
      </c>
      <c r="C12" t="s">
        <v>14904</v>
      </c>
      <c r="D12" t="s">
        <v>14905</v>
      </c>
      <c r="E12" s="275">
        <v>0.13</v>
      </c>
    </row>
    <row r="13" spans="1:5">
      <c r="A13">
        <v>411</v>
      </c>
      <c r="B13" t="s">
        <v>14910</v>
      </c>
      <c r="C13" t="s">
        <v>14904</v>
      </c>
      <c r="D13" t="s">
        <v>14911</v>
      </c>
      <c r="E13" s="275">
        <v>0.17</v>
      </c>
    </row>
    <row r="14" spans="1:5">
      <c r="A14">
        <v>408</v>
      </c>
      <c r="B14" t="s">
        <v>14912</v>
      </c>
      <c r="C14" t="s">
        <v>14904</v>
      </c>
      <c r="D14" t="s">
        <v>14905</v>
      </c>
      <c r="E14" s="275">
        <v>0.84</v>
      </c>
    </row>
    <row r="15" spans="1:5">
      <c r="A15">
        <v>39131</v>
      </c>
      <c r="B15" t="s">
        <v>14913</v>
      </c>
      <c r="C15" t="s">
        <v>14904</v>
      </c>
      <c r="D15" t="s">
        <v>14905</v>
      </c>
      <c r="E15" s="275">
        <v>4.37</v>
      </c>
    </row>
    <row r="16" spans="1:5">
      <c r="A16">
        <v>394</v>
      </c>
      <c r="B16" t="s">
        <v>14914</v>
      </c>
      <c r="C16" t="s">
        <v>14904</v>
      </c>
      <c r="D16" t="s">
        <v>14905</v>
      </c>
      <c r="E16" s="275">
        <v>4.42</v>
      </c>
    </row>
    <row r="17" spans="1:5">
      <c r="A17">
        <v>39130</v>
      </c>
      <c r="B17" t="s">
        <v>14915</v>
      </c>
      <c r="C17" t="s">
        <v>14904</v>
      </c>
      <c r="D17" t="s">
        <v>14905</v>
      </c>
      <c r="E17" s="275">
        <v>3.99</v>
      </c>
    </row>
    <row r="18" spans="1:5">
      <c r="A18">
        <v>395</v>
      </c>
      <c r="B18" t="s">
        <v>14916</v>
      </c>
      <c r="C18" t="s">
        <v>14904</v>
      </c>
      <c r="D18" t="s">
        <v>14905</v>
      </c>
      <c r="E18" s="275">
        <v>4.26</v>
      </c>
    </row>
    <row r="19" spans="1:5">
      <c r="A19">
        <v>39127</v>
      </c>
      <c r="B19" t="s">
        <v>14917</v>
      </c>
      <c r="C19" t="s">
        <v>14904</v>
      </c>
      <c r="D19" t="s">
        <v>14905</v>
      </c>
      <c r="E19" s="275">
        <v>2.1</v>
      </c>
    </row>
    <row r="20" spans="1:5">
      <c r="A20">
        <v>392</v>
      </c>
      <c r="B20" t="s">
        <v>14918</v>
      </c>
      <c r="C20" t="s">
        <v>14904</v>
      </c>
      <c r="D20" t="s">
        <v>14905</v>
      </c>
      <c r="E20" s="275">
        <v>2.15</v>
      </c>
    </row>
    <row r="21" spans="1:5">
      <c r="A21">
        <v>39129</v>
      </c>
      <c r="B21" t="s">
        <v>14919</v>
      </c>
      <c r="C21" t="s">
        <v>14904</v>
      </c>
      <c r="D21" t="s">
        <v>14905</v>
      </c>
      <c r="E21" s="275">
        <v>2.46</v>
      </c>
    </row>
    <row r="22" spans="1:5">
      <c r="A22">
        <v>393</v>
      </c>
      <c r="B22" t="s">
        <v>14920</v>
      </c>
      <c r="C22" t="s">
        <v>14904</v>
      </c>
      <c r="D22" t="s">
        <v>14911</v>
      </c>
      <c r="E22" s="275">
        <v>2.57</v>
      </c>
    </row>
    <row r="23" spans="1:5">
      <c r="A23">
        <v>39133</v>
      </c>
      <c r="B23" t="s">
        <v>14921</v>
      </c>
      <c r="C23" t="s">
        <v>14904</v>
      </c>
      <c r="D23" t="s">
        <v>14905</v>
      </c>
      <c r="E23" s="275">
        <v>5.74</v>
      </c>
    </row>
    <row r="24" spans="1:5">
      <c r="A24">
        <v>397</v>
      </c>
      <c r="B24" t="s">
        <v>14922</v>
      </c>
      <c r="C24" t="s">
        <v>14904</v>
      </c>
      <c r="D24" t="s">
        <v>14905</v>
      </c>
      <c r="E24" s="275">
        <v>6.34</v>
      </c>
    </row>
    <row r="25" spans="1:5">
      <c r="A25">
        <v>39132</v>
      </c>
      <c r="B25" t="s">
        <v>14923</v>
      </c>
      <c r="C25" t="s">
        <v>14904</v>
      </c>
      <c r="D25" t="s">
        <v>14905</v>
      </c>
      <c r="E25" s="275">
        <v>4.59</v>
      </c>
    </row>
    <row r="26" spans="1:5">
      <c r="A26">
        <v>396</v>
      </c>
      <c r="B26" t="s">
        <v>14924</v>
      </c>
      <c r="C26" t="s">
        <v>14904</v>
      </c>
      <c r="D26" t="s">
        <v>14905</v>
      </c>
      <c r="E26" s="275">
        <v>4.92</v>
      </c>
    </row>
    <row r="27" spans="1:5">
      <c r="A27">
        <v>39135</v>
      </c>
      <c r="B27" t="s">
        <v>14925</v>
      </c>
      <c r="C27" t="s">
        <v>14904</v>
      </c>
      <c r="D27" t="s">
        <v>14905</v>
      </c>
      <c r="E27" s="275">
        <v>9.18</v>
      </c>
    </row>
    <row r="28" spans="1:5">
      <c r="A28">
        <v>39128</v>
      </c>
      <c r="B28" t="s">
        <v>14926</v>
      </c>
      <c r="C28" t="s">
        <v>14904</v>
      </c>
      <c r="D28" t="s">
        <v>14905</v>
      </c>
      <c r="E28" s="275">
        <v>2.29</v>
      </c>
    </row>
    <row r="29" spans="1:5">
      <c r="A29">
        <v>400</v>
      </c>
      <c r="B29" t="s">
        <v>14927</v>
      </c>
      <c r="C29" t="s">
        <v>14904</v>
      </c>
      <c r="D29" t="s">
        <v>14905</v>
      </c>
      <c r="E29" s="275">
        <v>2.2400000000000002</v>
      </c>
    </row>
    <row r="30" spans="1:5">
      <c r="A30">
        <v>39125</v>
      </c>
      <c r="B30" t="s">
        <v>14928</v>
      </c>
      <c r="C30" t="s">
        <v>14904</v>
      </c>
      <c r="D30" t="s">
        <v>14905</v>
      </c>
      <c r="E30" s="275">
        <v>2.29</v>
      </c>
    </row>
    <row r="31" spans="1:5">
      <c r="A31">
        <v>39134</v>
      </c>
      <c r="B31" t="s">
        <v>14929</v>
      </c>
      <c r="C31" t="s">
        <v>14904</v>
      </c>
      <c r="D31" t="s">
        <v>14905</v>
      </c>
      <c r="E31" s="275">
        <v>7.65</v>
      </c>
    </row>
    <row r="32" spans="1:5">
      <c r="A32">
        <v>398</v>
      </c>
      <c r="B32" t="s">
        <v>14930</v>
      </c>
      <c r="C32" t="s">
        <v>14904</v>
      </c>
      <c r="D32" t="s">
        <v>14905</v>
      </c>
      <c r="E32" s="275">
        <v>7.05</v>
      </c>
    </row>
    <row r="33" spans="1:5">
      <c r="A33">
        <v>39126</v>
      </c>
      <c r="B33" t="s">
        <v>14931</v>
      </c>
      <c r="C33" t="s">
        <v>14904</v>
      </c>
      <c r="D33" t="s">
        <v>14905</v>
      </c>
      <c r="E33" s="275">
        <v>10.33</v>
      </c>
    </row>
    <row r="34" spans="1:5">
      <c r="A34">
        <v>399</v>
      </c>
      <c r="B34" t="s">
        <v>14932</v>
      </c>
      <c r="C34" t="s">
        <v>14904</v>
      </c>
      <c r="D34" t="s">
        <v>14905</v>
      </c>
      <c r="E34" s="275">
        <v>9.1</v>
      </c>
    </row>
    <row r="35" spans="1:5">
      <c r="A35">
        <v>39158</v>
      </c>
      <c r="B35" t="s">
        <v>14933</v>
      </c>
      <c r="C35" t="s">
        <v>14904</v>
      </c>
      <c r="D35" t="s">
        <v>14905</v>
      </c>
      <c r="E35" s="275">
        <v>24.44</v>
      </c>
    </row>
    <row r="36" spans="1:5">
      <c r="A36">
        <v>39141</v>
      </c>
      <c r="B36" t="s">
        <v>14934</v>
      </c>
      <c r="C36" t="s">
        <v>14904</v>
      </c>
      <c r="D36" t="s">
        <v>14905</v>
      </c>
      <c r="E36" s="275">
        <v>1.77</v>
      </c>
    </row>
    <row r="37" spans="1:5">
      <c r="A37">
        <v>39140</v>
      </c>
      <c r="B37" t="s">
        <v>14935</v>
      </c>
      <c r="C37" t="s">
        <v>14904</v>
      </c>
      <c r="D37" t="s">
        <v>14905</v>
      </c>
      <c r="E37" s="275">
        <v>1.61</v>
      </c>
    </row>
    <row r="38" spans="1:5">
      <c r="A38">
        <v>39137</v>
      </c>
      <c r="B38" t="s">
        <v>14936</v>
      </c>
      <c r="C38" t="s">
        <v>14904</v>
      </c>
      <c r="D38" t="s">
        <v>14905</v>
      </c>
      <c r="E38" s="275">
        <v>0.92</v>
      </c>
    </row>
    <row r="39" spans="1:5">
      <c r="A39">
        <v>39139</v>
      </c>
      <c r="B39" t="s">
        <v>14937</v>
      </c>
      <c r="C39" t="s">
        <v>14904</v>
      </c>
      <c r="D39" t="s">
        <v>14905</v>
      </c>
      <c r="E39" s="275">
        <v>1.33</v>
      </c>
    </row>
    <row r="40" spans="1:5">
      <c r="A40">
        <v>39143</v>
      </c>
      <c r="B40" t="s">
        <v>14938</v>
      </c>
      <c r="C40" t="s">
        <v>14904</v>
      </c>
      <c r="D40" t="s">
        <v>14905</v>
      </c>
      <c r="E40" s="275">
        <v>3.66</v>
      </c>
    </row>
    <row r="41" spans="1:5">
      <c r="A41">
        <v>39142</v>
      </c>
      <c r="B41" t="s">
        <v>14939</v>
      </c>
      <c r="C41" t="s">
        <v>14904</v>
      </c>
      <c r="D41" t="s">
        <v>14905</v>
      </c>
      <c r="E41" s="275">
        <v>2.62</v>
      </c>
    </row>
    <row r="42" spans="1:5">
      <c r="A42">
        <v>39138</v>
      </c>
      <c r="B42" t="s">
        <v>14940</v>
      </c>
      <c r="C42" t="s">
        <v>14904</v>
      </c>
      <c r="D42" t="s">
        <v>14905</v>
      </c>
      <c r="E42" s="275">
        <v>0.98</v>
      </c>
    </row>
    <row r="43" spans="1:5">
      <c r="A43">
        <v>39136</v>
      </c>
      <c r="B43" t="s">
        <v>14941</v>
      </c>
      <c r="C43" t="s">
        <v>14904</v>
      </c>
      <c r="D43" t="s">
        <v>14905</v>
      </c>
      <c r="E43" s="275">
        <v>0.65</v>
      </c>
    </row>
    <row r="44" spans="1:5">
      <c r="A44">
        <v>39144</v>
      </c>
      <c r="B44" t="s">
        <v>14942</v>
      </c>
      <c r="C44" t="s">
        <v>14904</v>
      </c>
      <c r="D44" t="s">
        <v>14905</v>
      </c>
      <c r="E44" s="275">
        <v>4.26</v>
      </c>
    </row>
    <row r="45" spans="1:5">
      <c r="A45">
        <v>39145</v>
      </c>
      <c r="B45" t="s">
        <v>14943</v>
      </c>
      <c r="C45" t="s">
        <v>14904</v>
      </c>
      <c r="D45" t="s">
        <v>14905</v>
      </c>
      <c r="E45" s="275">
        <v>7.02</v>
      </c>
    </row>
    <row r="46" spans="1:5">
      <c r="A46">
        <v>12615</v>
      </c>
      <c r="B46" t="s">
        <v>14944</v>
      </c>
      <c r="C46" t="s">
        <v>14904</v>
      </c>
      <c r="D46" t="s">
        <v>14905</v>
      </c>
      <c r="E46" s="275">
        <v>11.48</v>
      </c>
    </row>
    <row r="47" spans="1:5">
      <c r="A47">
        <v>11927</v>
      </c>
      <c r="B47" t="s">
        <v>14945</v>
      </c>
      <c r="C47" t="s">
        <v>14904</v>
      </c>
      <c r="D47" t="s">
        <v>14905</v>
      </c>
      <c r="E47" s="275">
        <v>7.81</v>
      </c>
    </row>
    <row r="48" spans="1:5">
      <c r="A48">
        <v>11928</v>
      </c>
      <c r="B48" t="s">
        <v>14946</v>
      </c>
      <c r="C48" t="s">
        <v>14904</v>
      </c>
      <c r="D48" t="s">
        <v>14905</v>
      </c>
      <c r="E48" s="275">
        <v>8.94</v>
      </c>
    </row>
    <row r="49" spans="1:5">
      <c r="A49">
        <v>11929</v>
      </c>
      <c r="B49" t="s">
        <v>14947</v>
      </c>
      <c r="C49" t="s">
        <v>14904</v>
      </c>
      <c r="D49" t="s">
        <v>14905</v>
      </c>
      <c r="E49" s="275">
        <v>13.83</v>
      </c>
    </row>
    <row r="50" spans="1:5">
      <c r="A50">
        <v>36801</v>
      </c>
      <c r="B50" t="s">
        <v>14948</v>
      </c>
      <c r="C50" t="s">
        <v>14904</v>
      </c>
      <c r="D50" t="s">
        <v>14905</v>
      </c>
      <c r="E50" s="275">
        <v>30.71</v>
      </c>
    </row>
    <row r="51" spans="1:5">
      <c r="A51">
        <v>36246</v>
      </c>
      <c r="B51" t="s">
        <v>14949</v>
      </c>
      <c r="C51" t="s">
        <v>14950</v>
      </c>
      <c r="D51" t="s">
        <v>14905</v>
      </c>
      <c r="E51" s="275">
        <v>5.16</v>
      </c>
    </row>
    <row r="52" spans="1:5">
      <c r="A52">
        <v>37600</v>
      </c>
      <c r="B52" t="s">
        <v>14951</v>
      </c>
      <c r="C52" t="s">
        <v>14904</v>
      </c>
      <c r="D52" t="s">
        <v>14952</v>
      </c>
      <c r="E52" s="275">
        <v>115.69</v>
      </c>
    </row>
    <row r="53" spans="1:5">
      <c r="A53">
        <v>37599</v>
      </c>
      <c r="B53" t="s">
        <v>14953</v>
      </c>
      <c r="C53" t="s">
        <v>14904</v>
      </c>
      <c r="D53" t="s">
        <v>14952</v>
      </c>
      <c r="E53" s="275">
        <v>107.68</v>
      </c>
    </row>
    <row r="54" spans="1:5">
      <c r="A54">
        <v>1</v>
      </c>
      <c r="B54" t="s">
        <v>14954</v>
      </c>
      <c r="C54" t="s">
        <v>14955</v>
      </c>
      <c r="D54" t="s">
        <v>14911</v>
      </c>
      <c r="E54" s="275">
        <v>91.78</v>
      </c>
    </row>
    <row r="55" spans="1:5">
      <c r="A55">
        <v>3</v>
      </c>
      <c r="B55" t="s">
        <v>14956</v>
      </c>
      <c r="C55" t="s">
        <v>14957</v>
      </c>
      <c r="D55" t="s">
        <v>14905</v>
      </c>
      <c r="E55" s="275">
        <v>17.45</v>
      </c>
    </row>
    <row r="56" spans="1:5">
      <c r="A56">
        <v>43054</v>
      </c>
      <c r="B56" t="s">
        <v>14958</v>
      </c>
      <c r="C56" t="s">
        <v>14955</v>
      </c>
      <c r="D56" t="s">
        <v>14905</v>
      </c>
      <c r="E56" s="275">
        <v>9.52</v>
      </c>
    </row>
    <row r="57" spans="1:5">
      <c r="A57">
        <v>42402</v>
      </c>
      <c r="B57" t="s">
        <v>14959</v>
      </c>
      <c r="C57" t="s">
        <v>14955</v>
      </c>
      <c r="D57" t="s">
        <v>14905</v>
      </c>
      <c r="E57" s="275">
        <v>9.1</v>
      </c>
    </row>
    <row r="58" spans="1:5">
      <c r="A58">
        <v>42403</v>
      </c>
      <c r="B58" t="s">
        <v>14960</v>
      </c>
      <c r="C58" t="s">
        <v>14955</v>
      </c>
      <c r="D58" t="s">
        <v>14905</v>
      </c>
      <c r="E58" s="275">
        <v>11.68</v>
      </c>
    </row>
    <row r="59" spans="1:5">
      <c r="A59">
        <v>42404</v>
      </c>
      <c r="B59" t="s">
        <v>14961</v>
      </c>
      <c r="C59" t="s">
        <v>14955</v>
      </c>
      <c r="D59" t="s">
        <v>14905</v>
      </c>
      <c r="E59" s="275">
        <v>11.61</v>
      </c>
    </row>
    <row r="60" spans="1:5">
      <c r="A60">
        <v>42405</v>
      </c>
      <c r="B60" t="s">
        <v>14962</v>
      </c>
      <c r="C60" t="s">
        <v>14955</v>
      </c>
      <c r="D60" t="s">
        <v>14905</v>
      </c>
      <c r="E60" s="275">
        <v>12.37</v>
      </c>
    </row>
    <row r="61" spans="1:5">
      <c r="A61">
        <v>34341</v>
      </c>
      <c r="B61" t="s">
        <v>14963</v>
      </c>
      <c r="C61" t="s">
        <v>14955</v>
      </c>
      <c r="D61" t="s">
        <v>14905</v>
      </c>
      <c r="E61" s="275">
        <v>10.74</v>
      </c>
    </row>
    <row r="62" spans="1:5">
      <c r="A62">
        <v>43053</v>
      </c>
      <c r="B62" t="s">
        <v>14964</v>
      </c>
      <c r="C62" t="s">
        <v>14955</v>
      </c>
      <c r="D62" t="s">
        <v>14905</v>
      </c>
      <c r="E62" s="275">
        <v>8.51</v>
      </c>
    </row>
    <row r="63" spans="1:5">
      <c r="A63">
        <v>43058</v>
      </c>
      <c r="B63" t="s">
        <v>14965</v>
      </c>
      <c r="C63" t="s">
        <v>14955</v>
      </c>
      <c r="D63" t="s">
        <v>14905</v>
      </c>
      <c r="E63" s="275">
        <v>8.82</v>
      </c>
    </row>
    <row r="64" spans="1:5">
      <c r="A64">
        <v>34</v>
      </c>
      <c r="B64" t="s">
        <v>14966</v>
      </c>
      <c r="C64" t="s">
        <v>14955</v>
      </c>
      <c r="D64" t="s">
        <v>14905</v>
      </c>
      <c r="E64" s="275">
        <v>8.86</v>
      </c>
    </row>
    <row r="65" spans="1:5">
      <c r="A65">
        <v>43055</v>
      </c>
      <c r="B65" t="s">
        <v>14967</v>
      </c>
      <c r="C65" t="s">
        <v>14955</v>
      </c>
      <c r="D65" t="s">
        <v>14911</v>
      </c>
      <c r="E65" s="275">
        <v>7.68</v>
      </c>
    </row>
    <row r="66" spans="1:5">
      <c r="A66">
        <v>43056</v>
      </c>
      <c r="B66" t="s">
        <v>14968</v>
      </c>
      <c r="C66" t="s">
        <v>14955</v>
      </c>
      <c r="D66" t="s">
        <v>14905</v>
      </c>
      <c r="E66" s="275">
        <v>8.85</v>
      </c>
    </row>
    <row r="67" spans="1:5">
      <c r="A67">
        <v>43057</v>
      </c>
      <c r="B67" t="s">
        <v>14969</v>
      </c>
      <c r="C67" t="s">
        <v>14955</v>
      </c>
      <c r="D67" t="s">
        <v>14905</v>
      </c>
      <c r="E67" s="275">
        <v>9.73</v>
      </c>
    </row>
    <row r="68" spans="1:5">
      <c r="A68">
        <v>34449</v>
      </c>
      <c r="B68" t="s">
        <v>14970</v>
      </c>
      <c r="C68" t="s">
        <v>14955</v>
      </c>
      <c r="D68" t="s">
        <v>14905</v>
      </c>
      <c r="E68" s="275">
        <v>10.4</v>
      </c>
    </row>
    <row r="69" spans="1:5">
      <c r="A69">
        <v>32</v>
      </c>
      <c r="B69" t="s">
        <v>14971</v>
      </c>
      <c r="C69" t="s">
        <v>14955</v>
      </c>
      <c r="D69" t="s">
        <v>14905</v>
      </c>
      <c r="E69" s="275">
        <v>9.35</v>
      </c>
    </row>
    <row r="70" spans="1:5">
      <c r="A70">
        <v>33</v>
      </c>
      <c r="B70" t="s">
        <v>14972</v>
      </c>
      <c r="C70" t="s">
        <v>14955</v>
      </c>
      <c r="D70" t="s">
        <v>14905</v>
      </c>
      <c r="E70" s="275">
        <v>9.41</v>
      </c>
    </row>
    <row r="71" spans="1:5">
      <c r="A71">
        <v>43061</v>
      </c>
      <c r="B71" t="s">
        <v>14973</v>
      </c>
      <c r="C71" t="s">
        <v>14955</v>
      </c>
      <c r="D71" t="s">
        <v>14905</v>
      </c>
      <c r="E71" s="275">
        <v>8.7899999999999991</v>
      </c>
    </row>
    <row r="72" spans="1:5">
      <c r="A72">
        <v>43059</v>
      </c>
      <c r="B72" t="s">
        <v>14974</v>
      </c>
      <c r="C72" t="s">
        <v>14955</v>
      </c>
      <c r="D72" t="s">
        <v>14905</v>
      </c>
      <c r="E72" s="275">
        <v>8.39</v>
      </c>
    </row>
    <row r="73" spans="1:5">
      <c r="A73">
        <v>43062</v>
      </c>
      <c r="B73" t="s">
        <v>14975</v>
      </c>
      <c r="C73" t="s">
        <v>14955</v>
      </c>
      <c r="D73" t="s">
        <v>14905</v>
      </c>
      <c r="E73" s="275">
        <v>9.3000000000000007</v>
      </c>
    </row>
    <row r="74" spans="1:5">
      <c r="A74">
        <v>43060</v>
      </c>
      <c r="B74" t="s">
        <v>14976</v>
      </c>
      <c r="C74" t="s">
        <v>14955</v>
      </c>
      <c r="D74" t="s">
        <v>14905</v>
      </c>
      <c r="E74" s="275">
        <v>7.31</v>
      </c>
    </row>
    <row r="75" spans="1:5">
      <c r="A75">
        <v>40410</v>
      </c>
      <c r="B75" t="s">
        <v>14977</v>
      </c>
      <c r="C75" t="s">
        <v>14904</v>
      </c>
      <c r="D75" t="s">
        <v>14952</v>
      </c>
      <c r="E75" s="275">
        <v>21.55</v>
      </c>
    </row>
    <row r="76" spans="1:5">
      <c r="A76">
        <v>40411</v>
      </c>
      <c r="B76" t="s">
        <v>14978</v>
      </c>
      <c r="C76" t="s">
        <v>14904</v>
      </c>
      <c r="D76" t="s">
        <v>14952</v>
      </c>
      <c r="E76" s="275">
        <v>23.38</v>
      </c>
    </row>
    <row r="77" spans="1:5">
      <c r="A77">
        <v>40412</v>
      </c>
      <c r="B77" t="s">
        <v>14979</v>
      </c>
      <c r="C77" t="s">
        <v>14904</v>
      </c>
      <c r="D77" t="s">
        <v>14952</v>
      </c>
      <c r="E77" s="275">
        <v>26.25</v>
      </c>
    </row>
    <row r="78" spans="1:5">
      <c r="A78">
        <v>44254</v>
      </c>
      <c r="B78" t="s">
        <v>14980</v>
      </c>
      <c r="C78" t="s">
        <v>14904</v>
      </c>
      <c r="D78" t="s">
        <v>14952</v>
      </c>
      <c r="E78" s="275">
        <v>23.27</v>
      </c>
    </row>
    <row r="79" spans="1:5">
      <c r="A79">
        <v>44255</v>
      </c>
      <c r="B79" t="s">
        <v>14981</v>
      </c>
      <c r="C79" t="s">
        <v>14904</v>
      </c>
      <c r="D79" t="s">
        <v>14952</v>
      </c>
      <c r="E79" s="275">
        <v>25.79</v>
      </c>
    </row>
    <row r="80" spans="1:5">
      <c r="A80">
        <v>44256</v>
      </c>
      <c r="B80" t="s">
        <v>14982</v>
      </c>
      <c r="C80" t="s">
        <v>14904</v>
      </c>
      <c r="D80" t="s">
        <v>14952</v>
      </c>
      <c r="E80" s="275">
        <v>29.13</v>
      </c>
    </row>
    <row r="81" spans="1:5">
      <c r="A81">
        <v>44257</v>
      </c>
      <c r="B81" t="s">
        <v>14983</v>
      </c>
      <c r="C81" t="s">
        <v>14904</v>
      </c>
      <c r="D81" t="s">
        <v>14952</v>
      </c>
      <c r="E81" s="275">
        <v>46.09</v>
      </c>
    </row>
    <row r="82" spans="1:5">
      <c r="A82">
        <v>44258</v>
      </c>
      <c r="B82" t="s">
        <v>14984</v>
      </c>
      <c r="C82" t="s">
        <v>14904</v>
      </c>
      <c r="D82" t="s">
        <v>14952</v>
      </c>
      <c r="E82" s="275">
        <v>52.67</v>
      </c>
    </row>
    <row r="83" spans="1:5">
      <c r="A83">
        <v>44259</v>
      </c>
      <c r="B83" t="s">
        <v>14985</v>
      </c>
      <c r="C83" t="s">
        <v>14904</v>
      </c>
      <c r="D83" t="s">
        <v>14952</v>
      </c>
      <c r="E83" s="275">
        <v>72.3</v>
      </c>
    </row>
    <row r="84" spans="1:5">
      <c r="A84">
        <v>37997</v>
      </c>
      <c r="B84" t="s">
        <v>14986</v>
      </c>
      <c r="C84" t="s">
        <v>14904</v>
      </c>
      <c r="D84" t="s">
        <v>14952</v>
      </c>
      <c r="E84" s="275">
        <v>13.87</v>
      </c>
    </row>
    <row r="85" spans="1:5">
      <c r="A85">
        <v>37998</v>
      </c>
      <c r="B85" t="s">
        <v>14987</v>
      </c>
      <c r="C85" t="s">
        <v>14904</v>
      </c>
      <c r="D85" t="s">
        <v>14952</v>
      </c>
      <c r="E85" s="275">
        <v>18.559999999999999</v>
      </c>
    </row>
    <row r="86" spans="1:5">
      <c r="A86">
        <v>55</v>
      </c>
      <c r="B86" t="s">
        <v>14988</v>
      </c>
      <c r="C86" t="s">
        <v>14904</v>
      </c>
      <c r="D86" t="s">
        <v>14952</v>
      </c>
      <c r="E86" s="275">
        <v>4.2</v>
      </c>
    </row>
    <row r="87" spans="1:5">
      <c r="A87">
        <v>61</v>
      </c>
      <c r="B87" t="s">
        <v>14989</v>
      </c>
      <c r="C87" t="s">
        <v>14904</v>
      </c>
      <c r="D87" t="s">
        <v>14952</v>
      </c>
      <c r="E87" s="275">
        <v>3.97</v>
      </c>
    </row>
    <row r="88" spans="1:5">
      <c r="A88">
        <v>62</v>
      </c>
      <c r="B88" t="s">
        <v>14990</v>
      </c>
      <c r="C88" t="s">
        <v>14904</v>
      </c>
      <c r="D88" t="s">
        <v>14952</v>
      </c>
      <c r="E88" s="275">
        <v>8.23</v>
      </c>
    </row>
    <row r="89" spans="1:5">
      <c r="A89">
        <v>10899</v>
      </c>
      <c r="B89" t="s">
        <v>14991</v>
      </c>
      <c r="C89" t="s">
        <v>14904</v>
      </c>
      <c r="D89" t="s">
        <v>14905</v>
      </c>
      <c r="E89" s="275">
        <v>91.99</v>
      </c>
    </row>
    <row r="90" spans="1:5">
      <c r="A90">
        <v>10900</v>
      </c>
      <c r="B90" t="s">
        <v>14992</v>
      </c>
      <c r="C90" t="s">
        <v>14904</v>
      </c>
      <c r="D90" t="s">
        <v>14905</v>
      </c>
      <c r="E90" s="275">
        <v>71.989999999999995</v>
      </c>
    </row>
    <row r="91" spans="1:5">
      <c r="A91">
        <v>46</v>
      </c>
      <c r="B91" t="s">
        <v>14993</v>
      </c>
      <c r="C91" t="s">
        <v>14904</v>
      </c>
      <c r="D91" t="s">
        <v>14952</v>
      </c>
      <c r="E91" s="275">
        <v>42.05</v>
      </c>
    </row>
    <row r="92" spans="1:5">
      <c r="A92">
        <v>47</v>
      </c>
      <c r="B92" t="s">
        <v>14994</v>
      </c>
      <c r="C92" t="s">
        <v>14904</v>
      </c>
      <c r="D92" t="s">
        <v>14952</v>
      </c>
      <c r="E92" s="275">
        <v>71.900000000000006</v>
      </c>
    </row>
    <row r="93" spans="1:5">
      <c r="A93">
        <v>48</v>
      </c>
      <c r="B93" t="s">
        <v>14995</v>
      </c>
      <c r="C93" t="s">
        <v>14904</v>
      </c>
      <c r="D93" t="s">
        <v>14952</v>
      </c>
      <c r="E93" s="275">
        <v>18.75</v>
      </c>
    </row>
    <row r="94" spans="1:5">
      <c r="A94">
        <v>52</v>
      </c>
      <c r="B94" t="s">
        <v>14996</v>
      </c>
      <c r="C94" t="s">
        <v>14904</v>
      </c>
      <c r="D94" t="s">
        <v>14952</v>
      </c>
      <c r="E94" s="275">
        <v>14.25</v>
      </c>
    </row>
    <row r="95" spans="1:5">
      <c r="A95">
        <v>43</v>
      </c>
      <c r="B95" t="s">
        <v>14997</v>
      </c>
      <c r="C95" t="s">
        <v>14904</v>
      </c>
      <c r="D95" t="s">
        <v>14952</v>
      </c>
      <c r="E95" s="275">
        <v>48.09</v>
      </c>
    </row>
    <row r="96" spans="1:5">
      <c r="A96">
        <v>103</v>
      </c>
      <c r="B96" t="s">
        <v>14998</v>
      </c>
      <c r="C96" t="s">
        <v>14904</v>
      </c>
      <c r="D96" t="s">
        <v>14905</v>
      </c>
      <c r="E96" s="275">
        <v>47.18</v>
      </c>
    </row>
    <row r="97" spans="1:5">
      <c r="A97">
        <v>107</v>
      </c>
      <c r="B97" t="s">
        <v>14999</v>
      </c>
      <c r="C97" t="s">
        <v>14904</v>
      </c>
      <c r="D97" t="s">
        <v>14905</v>
      </c>
      <c r="E97" s="275">
        <v>0.89</v>
      </c>
    </row>
    <row r="98" spans="1:5">
      <c r="A98">
        <v>65</v>
      </c>
      <c r="B98" t="s">
        <v>15000</v>
      </c>
      <c r="C98" t="s">
        <v>14904</v>
      </c>
      <c r="D98" t="s">
        <v>14905</v>
      </c>
      <c r="E98" s="275">
        <v>0.97</v>
      </c>
    </row>
    <row r="99" spans="1:5">
      <c r="A99">
        <v>108</v>
      </c>
      <c r="B99" t="s">
        <v>15001</v>
      </c>
      <c r="C99" t="s">
        <v>14904</v>
      </c>
      <c r="D99" t="s">
        <v>14905</v>
      </c>
      <c r="E99" s="275">
        <v>1.95</v>
      </c>
    </row>
    <row r="100" spans="1:5">
      <c r="A100">
        <v>110</v>
      </c>
      <c r="B100" t="s">
        <v>15002</v>
      </c>
      <c r="C100" t="s">
        <v>14904</v>
      </c>
      <c r="D100" t="s">
        <v>14905</v>
      </c>
      <c r="E100" s="275">
        <v>6.79</v>
      </c>
    </row>
    <row r="101" spans="1:5">
      <c r="A101">
        <v>109</v>
      </c>
      <c r="B101" t="s">
        <v>15003</v>
      </c>
      <c r="C101" t="s">
        <v>14904</v>
      </c>
      <c r="D101" t="s">
        <v>14905</v>
      </c>
      <c r="E101" s="275">
        <v>4.04</v>
      </c>
    </row>
    <row r="102" spans="1:5">
      <c r="A102">
        <v>111</v>
      </c>
      <c r="B102" t="s">
        <v>15004</v>
      </c>
      <c r="C102" t="s">
        <v>14904</v>
      </c>
      <c r="D102" t="s">
        <v>14905</v>
      </c>
      <c r="E102" s="275">
        <v>9.18</v>
      </c>
    </row>
    <row r="103" spans="1:5">
      <c r="A103">
        <v>112</v>
      </c>
      <c r="B103" t="s">
        <v>15005</v>
      </c>
      <c r="C103" t="s">
        <v>14904</v>
      </c>
      <c r="D103" t="s">
        <v>14905</v>
      </c>
      <c r="E103" s="275">
        <v>4.87</v>
      </c>
    </row>
    <row r="104" spans="1:5">
      <c r="A104">
        <v>113</v>
      </c>
      <c r="B104" t="s">
        <v>15006</v>
      </c>
      <c r="C104" t="s">
        <v>14904</v>
      </c>
      <c r="D104" t="s">
        <v>14905</v>
      </c>
      <c r="E104" s="275">
        <v>12.18</v>
      </c>
    </row>
    <row r="105" spans="1:5">
      <c r="A105">
        <v>104</v>
      </c>
      <c r="B105" t="s">
        <v>15007</v>
      </c>
      <c r="C105" t="s">
        <v>14904</v>
      </c>
      <c r="D105" t="s">
        <v>14905</v>
      </c>
      <c r="E105" s="275">
        <v>21.2</v>
      </c>
    </row>
    <row r="106" spans="1:5">
      <c r="A106">
        <v>102</v>
      </c>
      <c r="B106" t="s">
        <v>15008</v>
      </c>
      <c r="C106" t="s">
        <v>14904</v>
      </c>
      <c r="D106" t="s">
        <v>14905</v>
      </c>
      <c r="E106" s="275">
        <v>29.23</v>
      </c>
    </row>
    <row r="107" spans="1:5">
      <c r="A107">
        <v>95</v>
      </c>
      <c r="B107" t="s">
        <v>15009</v>
      </c>
      <c r="C107" t="s">
        <v>14904</v>
      </c>
      <c r="D107" t="s">
        <v>14905</v>
      </c>
      <c r="E107" s="275">
        <v>12.35</v>
      </c>
    </row>
    <row r="108" spans="1:5">
      <c r="A108">
        <v>96</v>
      </c>
      <c r="B108" t="s">
        <v>15010</v>
      </c>
      <c r="C108" t="s">
        <v>14904</v>
      </c>
      <c r="D108" t="s">
        <v>14905</v>
      </c>
      <c r="E108" s="275">
        <v>13.44</v>
      </c>
    </row>
    <row r="109" spans="1:5">
      <c r="A109">
        <v>97</v>
      </c>
      <c r="B109" t="s">
        <v>15011</v>
      </c>
      <c r="C109" t="s">
        <v>14904</v>
      </c>
      <c r="D109" t="s">
        <v>14905</v>
      </c>
      <c r="E109" s="275">
        <v>20.22</v>
      </c>
    </row>
    <row r="110" spans="1:5">
      <c r="A110">
        <v>98</v>
      </c>
      <c r="B110" t="s">
        <v>15012</v>
      </c>
      <c r="C110" t="s">
        <v>14904</v>
      </c>
      <c r="D110" t="s">
        <v>14905</v>
      </c>
      <c r="E110" s="275">
        <v>30.26</v>
      </c>
    </row>
    <row r="111" spans="1:5">
      <c r="A111">
        <v>99</v>
      </c>
      <c r="B111" t="s">
        <v>15013</v>
      </c>
      <c r="C111" t="s">
        <v>14904</v>
      </c>
      <c r="D111" t="s">
        <v>14905</v>
      </c>
      <c r="E111" s="275">
        <v>28.6</v>
      </c>
    </row>
    <row r="112" spans="1:5">
      <c r="A112">
        <v>100</v>
      </c>
      <c r="B112" t="s">
        <v>15014</v>
      </c>
      <c r="C112" t="s">
        <v>14904</v>
      </c>
      <c r="D112" t="s">
        <v>14905</v>
      </c>
      <c r="E112" s="275">
        <v>49.98</v>
      </c>
    </row>
    <row r="113" spans="1:5">
      <c r="A113">
        <v>75</v>
      </c>
      <c r="B113" t="s">
        <v>15015</v>
      </c>
      <c r="C113" t="s">
        <v>14904</v>
      </c>
      <c r="D113" t="s">
        <v>14905</v>
      </c>
      <c r="E113" s="275">
        <v>291.37</v>
      </c>
    </row>
    <row r="114" spans="1:5">
      <c r="A114">
        <v>83</v>
      </c>
      <c r="B114" t="s">
        <v>15016</v>
      </c>
      <c r="C114" t="s">
        <v>14904</v>
      </c>
      <c r="D114" t="s">
        <v>14905</v>
      </c>
      <c r="E114" s="275">
        <v>232.94</v>
      </c>
    </row>
    <row r="115" spans="1:5">
      <c r="A115">
        <v>74</v>
      </c>
      <c r="B115" t="s">
        <v>15017</v>
      </c>
      <c r="C115" t="s">
        <v>14904</v>
      </c>
      <c r="D115" t="s">
        <v>14905</v>
      </c>
      <c r="E115" s="275">
        <v>333.04</v>
      </c>
    </row>
    <row r="116" spans="1:5">
      <c r="A116">
        <v>106</v>
      </c>
      <c r="B116" t="s">
        <v>15018</v>
      </c>
      <c r="C116" t="s">
        <v>14904</v>
      </c>
      <c r="D116" t="s">
        <v>14905</v>
      </c>
      <c r="E116" s="275">
        <v>421.15</v>
      </c>
    </row>
    <row r="117" spans="1:5">
      <c r="A117">
        <v>88</v>
      </c>
      <c r="B117" t="s">
        <v>15019</v>
      </c>
      <c r="C117" t="s">
        <v>14904</v>
      </c>
      <c r="D117" t="s">
        <v>14905</v>
      </c>
      <c r="E117" s="275">
        <v>11.83</v>
      </c>
    </row>
    <row r="118" spans="1:5">
      <c r="A118">
        <v>82</v>
      </c>
      <c r="B118" t="s">
        <v>15020</v>
      </c>
      <c r="C118" t="s">
        <v>14904</v>
      </c>
      <c r="D118" t="s">
        <v>14905</v>
      </c>
      <c r="E118" s="275">
        <v>221.62</v>
      </c>
    </row>
    <row r="119" spans="1:5">
      <c r="A119">
        <v>105</v>
      </c>
      <c r="B119" t="s">
        <v>15021</v>
      </c>
      <c r="C119" t="s">
        <v>14904</v>
      </c>
      <c r="D119" t="s">
        <v>14905</v>
      </c>
      <c r="E119" s="275">
        <v>314.04000000000002</v>
      </c>
    </row>
    <row r="120" spans="1:5">
      <c r="A120">
        <v>60</v>
      </c>
      <c r="B120" t="s">
        <v>15022</v>
      </c>
      <c r="C120" t="s">
        <v>14904</v>
      </c>
      <c r="D120" t="s">
        <v>14952</v>
      </c>
      <c r="E120" s="275">
        <v>5.45</v>
      </c>
    </row>
    <row r="121" spans="1:5">
      <c r="A121">
        <v>72</v>
      </c>
      <c r="B121" t="s">
        <v>15023</v>
      </c>
      <c r="C121" t="s">
        <v>14904</v>
      </c>
      <c r="D121" t="s">
        <v>14905</v>
      </c>
      <c r="E121" s="275">
        <v>54.86</v>
      </c>
    </row>
    <row r="122" spans="1:5">
      <c r="A122">
        <v>67</v>
      </c>
      <c r="B122" t="s">
        <v>15024</v>
      </c>
      <c r="C122" t="s">
        <v>14904</v>
      </c>
      <c r="D122" t="s">
        <v>14905</v>
      </c>
      <c r="E122" s="275">
        <v>17.739999999999998</v>
      </c>
    </row>
    <row r="123" spans="1:5">
      <c r="A123">
        <v>71</v>
      </c>
      <c r="B123" t="s">
        <v>15025</v>
      </c>
      <c r="C123" t="s">
        <v>14904</v>
      </c>
      <c r="D123" t="s">
        <v>14905</v>
      </c>
      <c r="E123" s="275">
        <v>33.880000000000003</v>
      </c>
    </row>
    <row r="124" spans="1:5">
      <c r="A124">
        <v>73</v>
      </c>
      <c r="B124" t="s">
        <v>15026</v>
      </c>
      <c r="C124" t="s">
        <v>14904</v>
      </c>
      <c r="D124" t="s">
        <v>14905</v>
      </c>
      <c r="E124" s="275">
        <v>16.97</v>
      </c>
    </row>
    <row r="125" spans="1:5">
      <c r="A125">
        <v>39719</v>
      </c>
      <c r="B125" t="s">
        <v>15027</v>
      </c>
      <c r="C125" t="s">
        <v>14957</v>
      </c>
      <c r="D125" t="s">
        <v>14905</v>
      </c>
      <c r="E125" s="275">
        <v>134.5</v>
      </c>
    </row>
    <row r="126" spans="1:5">
      <c r="A126">
        <v>3410</v>
      </c>
      <c r="B126" t="s">
        <v>15028</v>
      </c>
      <c r="C126" t="s">
        <v>14955</v>
      </c>
      <c r="D126" t="s">
        <v>14905</v>
      </c>
      <c r="E126" s="275">
        <v>30.25</v>
      </c>
    </row>
    <row r="127" spans="1:5">
      <c r="A127">
        <v>4791</v>
      </c>
      <c r="B127" t="s">
        <v>15029</v>
      </c>
      <c r="C127" t="s">
        <v>14955</v>
      </c>
      <c r="D127" t="s">
        <v>14905</v>
      </c>
      <c r="E127" s="275">
        <v>33.56</v>
      </c>
    </row>
    <row r="128" spans="1:5">
      <c r="A128">
        <v>157</v>
      </c>
      <c r="B128" t="s">
        <v>15030</v>
      </c>
      <c r="C128" t="s">
        <v>14955</v>
      </c>
      <c r="D128" t="s">
        <v>14905</v>
      </c>
      <c r="E128" s="275">
        <v>183.18</v>
      </c>
    </row>
    <row r="129" spans="1:5">
      <c r="A129">
        <v>156</v>
      </c>
      <c r="B129" t="s">
        <v>15031</v>
      </c>
      <c r="C129" t="s">
        <v>14955</v>
      </c>
      <c r="D129" t="s">
        <v>14905</v>
      </c>
      <c r="E129" s="275">
        <v>65.22</v>
      </c>
    </row>
    <row r="130" spans="1:5">
      <c r="A130">
        <v>131</v>
      </c>
      <c r="B130" t="s">
        <v>15032</v>
      </c>
      <c r="C130" t="s">
        <v>14955</v>
      </c>
      <c r="D130" t="s">
        <v>14905</v>
      </c>
      <c r="E130" s="275">
        <v>55.78</v>
      </c>
    </row>
    <row r="131" spans="1:5">
      <c r="A131">
        <v>21114</v>
      </c>
      <c r="B131" t="s">
        <v>15033</v>
      </c>
      <c r="C131" t="s">
        <v>14904</v>
      </c>
      <c r="D131" t="s">
        <v>14905</v>
      </c>
      <c r="E131" s="275">
        <v>26.51</v>
      </c>
    </row>
    <row r="132" spans="1:5">
      <c r="A132">
        <v>119</v>
      </c>
      <c r="B132" t="s">
        <v>15034</v>
      </c>
      <c r="C132" t="s">
        <v>14904</v>
      </c>
      <c r="D132" t="s">
        <v>14911</v>
      </c>
      <c r="E132" s="275">
        <v>6.72</v>
      </c>
    </row>
    <row r="133" spans="1:5">
      <c r="A133">
        <v>122</v>
      </c>
      <c r="B133" t="s">
        <v>15035</v>
      </c>
      <c r="C133" t="s">
        <v>14904</v>
      </c>
      <c r="D133" t="s">
        <v>14905</v>
      </c>
      <c r="E133" s="275">
        <v>51.7</v>
      </c>
    </row>
    <row r="134" spans="1:5">
      <c r="A134">
        <v>20080</v>
      </c>
      <c r="B134" t="s">
        <v>15036</v>
      </c>
      <c r="C134" t="s">
        <v>14904</v>
      </c>
      <c r="D134" t="s">
        <v>14905</v>
      </c>
      <c r="E134" s="275">
        <v>16.87</v>
      </c>
    </row>
    <row r="135" spans="1:5">
      <c r="A135">
        <v>124</v>
      </c>
      <c r="B135" t="s">
        <v>15037</v>
      </c>
      <c r="C135" t="s">
        <v>14957</v>
      </c>
      <c r="D135" t="s">
        <v>14905</v>
      </c>
      <c r="E135" s="275">
        <v>21.51</v>
      </c>
    </row>
    <row r="136" spans="1:5">
      <c r="A136">
        <v>7334</v>
      </c>
      <c r="B136" t="s">
        <v>15038</v>
      </c>
      <c r="C136" t="s">
        <v>14957</v>
      </c>
      <c r="D136" t="s">
        <v>14905</v>
      </c>
      <c r="E136" s="275">
        <v>22.05</v>
      </c>
    </row>
    <row r="137" spans="1:5">
      <c r="A137">
        <v>45146</v>
      </c>
      <c r="B137" t="s">
        <v>15039</v>
      </c>
      <c r="C137" t="s">
        <v>14955</v>
      </c>
      <c r="D137" t="s">
        <v>14905</v>
      </c>
      <c r="E137" s="275">
        <v>41.24</v>
      </c>
    </row>
    <row r="138" spans="1:5">
      <c r="A138">
        <v>123</v>
      </c>
      <c r="B138" t="s">
        <v>15040</v>
      </c>
      <c r="C138" t="s">
        <v>14957</v>
      </c>
      <c r="D138" t="s">
        <v>14911</v>
      </c>
      <c r="E138" s="275">
        <v>8.8000000000000007</v>
      </c>
    </row>
    <row r="139" spans="1:5">
      <c r="A139">
        <v>127</v>
      </c>
      <c r="B139" t="s">
        <v>15041</v>
      </c>
      <c r="C139" t="s">
        <v>14957</v>
      </c>
      <c r="D139" t="s">
        <v>14905</v>
      </c>
      <c r="E139" s="275">
        <v>21.01</v>
      </c>
    </row>
    <row r="140" spans="1:5">
      <c r="A140">
        <v>133</v>
      </c>
      <c r="B140" t="s">
        <v>15042</v>
      </c>
      <c r="C140" t="s">
        <v>14957</v>
      </c>
      <c r="D140" t="s">
        <v>14905</v>
      </c>
      <c r="E140" s="275">
        <v>8.7200000000000006</v>
      </c>
    </row>
    <row r="141" spans="1:5">
      <c r="A141">
        <v>43617</v>
      </c>
      <c r="B141" t="s">
        <v>15043</v>
      </c>
      <c r="C141" t="s">
        <v>14957</v>
      </c>
      <c r="D141" t="s">
        <v>14905</v>
      </c>
      <c r="E141" s="275">
        <v>9.75</v>
      </c>
    </row>
    <row r="142" spans="1:5">
      <c r="A142">
        <v>132</v>
      </c>
      <c r="B142" t="s">
        <v>15044</v>
      </c>
      <c r="C142" t="s">
        <v>14957</v>
      </c>
      <c r="D142" t="s">
        <v>14905</v>
      </c>
      <c r="E142" s="275">
        <v>9.0399999999999991</v>
      </c>
    </row>
    <row r="143" spans="1:5">
      <c r="A143">
        <v>43618</v>
      </c>
      <c r="B143" t="s">
        <v>15045</v>
      </c>
      <c r="C143" t="s">
        <v>14955</v>
      </c>
      <c r="D143" t="s">
        <v>14905</v>
      </c>
      <c r="E143" s="275">
        <v>22.77</v>
      </c>
    </row>
    <row r="144" spans="1:5">
      <c r="A144">
        <v>37476</v>
      </c>
      <c r="B144" t="s">
        <v>15046</v>
      </c>
      <c r="C144" t="s">
        <v>14904</v>
      </c>
      <c r="D144" t="s">
        <v>14905</v>
      </c>
      <c r="E144" s="276">
        <v>2745.37</v>
      </c>
    </row>
    <row r="145" spans="1:5">
      <c r="A145">
        <v>37478</v>
      </c>
      <c r="B145" t="s">
        <v>15047</v>
      </c>
      <c r="C145" t="s">
        <v>14904</v>
      </c>
      <c r="D145" t="s">
        <v>14905</v>
      </c>
      <c r="E145" s="276">
        <v>3438.65</v>
      </c>
    </row>
    <row r="146" spans="1:5">
      <c r="A146">
        <v>37477</v>
      </c>
      <c r="B146" t="s">
        <v>15048</v>
      </c>
      <c r="C146" t="s">
        <v>14904</v>
      </c>
      <c r="D146" t="s">
        <v>14905</v>
      </c>
      <c r="E146" s="276">
        <v>4658.82</v>
      </c>
    </row>
    <row r="147" spans="1:5">
      <c r="A147">
        <v>37479</v>
      </c>
      <c r="B147" t="s">
        <v>15049</v>
      </c>
      <c r="C147" t="s">
        <v>14904</v>
      </c>
      <c r="D147" t="s">
        <v>14905</v>
      </c>
      <c r="E147" s="276">
        <v>5525.42</v>
      </c>
    </row>
    <row r="148" spans="1:5">
      <c r="A148">
        <v>4319</v>
      </c>
      <c r="B148" t="s">
        <v>15050</v>
      </c>
      <c r="C148" t="s">
        <v>14904</v>
      </c>
      <c r="D148" t="s">
        <v>14905</v>
      </c>
      <c r="E148" s="275">
        <v>1.83</v>
      </c>
    </row>
    <row r="149" spans="1:5">
      <c r="A149">
        <v>42409</v>
      </c>
      <c r="B149" t="s">
        <v>15051</v>
      </c>
      <c r="C149" t="s">
        <v>14955</v>
      </c>
      <c r="D149" t="s">
        <v>14905</v>
      </c>
      <c r="E149" s="275">
        <v>14.34</v>
      </c>
    </row>
    <row r="150" spans="1:5">
      <c r="A150">
        <v>40553</v>
      </c>
      <c r="B150" t="s">
        <v>15052</v>
      </c>
      <c r="C150" t="s">
        <v>15053</v>
      </c>
      <c r="D150" t="s">
        <v>14952</v>
      </c>
      <c r="E150" s="275">
        <v>54</v>
      </c>
    </row>
    <row r="151" spans="1:5">
      <c r="A151">
        <v>6114</v>
      </c>
      <c r="B151" t="s">
        <v>15054</v>
      </c>
      <c r="C151" t="s">
        <v>15055</v>
      </c>
      <c r="D151" t="s">
        <v>14905</v>
      </c>
      <c r="E151" s="275">
        <v>14.8</v>
      </c>
    </row>
    <row r="152" spans="1:5">
      <c r="A152">
        <v>40912</v>
      </c>
      <c r="B152" t="s">
        <v>15056</v>
      </c>
      <c r="C152" t="s">
        <v>15057</v>
      </c>
      <c r="D152" t="s">
        <v>14905</v>
      </c>
      <c r="E152" s="276">
        <v>2578.16</v>
      </c>
    </row>
    <row r="153" spans="1:5">
      <c r="A153">
        <v>247</v>
      </c>
      <c r="B153" t="s">
        <v>15058</v>
      </c>
      <c r="C153" t="s">
        <v>15055</v>
      </c>
      <c r="D153" t="s">
        <v>14905</v>
      </c>
      <c r="E153" s="275">
        <v>14.8</v>
      </c>
    </row>
    <row r="154" spans="1:5">
      <c r="A154">
        <v>40919</v>
      </c>
      <c r="B154" t="s">
        <v>15059</v>
      </c>
      <c r="C154" t="s">
        <v>15057</v>
      </c>
      <c r="D154" t="s">
        <v>14905</v>
      </c>
      <c r="E154" s="276">
        <v>2578.16</v>
      </c>
    </row>
    <row r="155" spans="1:5">
      <c r="A155">
        <v>44499</v>
      </c>
      <c r="B155" t="s">
        <v>15060</v>
      </c>
      <c r="C155" t="s">
        <v>15055</v>
      </c>
      <c r="D155" t="s">
        <v>14905</v>
      </c>
      <c r="E155" s="275">
        <v>14.8</v>
      </c>
    </row>
    <row r="156" spans="1:5">
      <c r="A156">
        <v>40984</v>
      </c>
      <c r="B156" t="s">
        <v>15061</v>
      </c>
      <c r="C156" t="s">
        <v>15057</v>
      </c>
      <c r="D156" t="s">
        <v>14905</v>
      </c>
      <c r="E156" s="276">
        <v>2578.16</v>
      </c>
    </row>
    <row r="157" spans="1:5">
      <c r="A157">
        <v>248</v>
      </c>
      <c r="B157" t="s">
        <v>15062</v>
      </c>
      <c r="C157" t="s">
        <v>15055</v>
      </c>
      <c r="D157" t="s">
        <v>14905</v>
      </c>
      <c r="E157" s="275">
        <v>14.78</v>
      </c>
    </row>
    <row r="158" spans="1:5">
      <c r="A158">
        <v>41086</v>
      </c>
      <c r="B158" t="s">
        <v>15063</v>
      </c>
      <c r="C158" t="s">
        <v>15057</v>
      </c>
      <c r="D158" t="s">
        <v>14905</v>
      </c>
      <c r="E158" s="276">
        <v>2575.5100000000002</v>
      </c>
    </row>
    <row r="159" spans="1:5">
      <c r="A159">
        <v>34466</v>
      </c>
      <c r="B159" t="s">
        <v>15064</v>
      </c>
      <c r="C159" t="s">
        <v>15055</v>
      </c>
      <c r="D159" t="s">
        <v>14905</v>
      </c>
      <c r="E159" s="275">
        <v>19.36</v>
      </c>
    </row>
    <row r="160" spans="1:5">
      <c r="A160">
        <v>41083</v>
      </c>
      <c r="B160" t="s">
        <v>15065</v>
      </c>
      <c r="C160" t="s">
        <v>15057</v>
      </c>
      <c r="D160" t="s">
        <v>14905</v>
      </c>
      <c r="E160" s="276">
        <v>3372.39</v>
      </c>
    </row>
    <row r="161" spans="1:5">
      <c r="A161">
        <v>252</v>
      </c>
      <c r="B161" t="s">
        <v>15066</v>
      </c>
      <c r="C161" t="s">
        <v>15055</v>
      </c>
      <c r="D161" t="s">
        <v>14905</v>
      </c>
      <c r="E161" s="275">
        <v>14.8</v>
      </c>
    </row>
    <row r="162" spans="1:5">
      <c r="A162">
        <v>40909</v>
      </c>
      <c r="B162" t="s">
        <v>15067</v>
      </c>
      <c r="C162" t="s">
        <v>15057</v>
      </c>
      <c r="D162" t="s">
        <v>14905</v>
      </c>
      <c r="E162" s="276">
        <v>2578.16</v>
      </c>
    </row>
    <row r="163" spans="1:5">
      <c r="A163">
        <v>242</v>
      </c>
      <c r="B163" t="s">
        <v>15068</v>
      </c>
      <c r="C163" t="s">
        <v>15055</v>
      </c>
      <c r="D163" t="s">
        <v>14905</v>
      </c>
      <c r="E163" s="275">
        <v>14.78</v>
      </c>
    </row>
    <row r="164" spans="1:5">
      <c r="A164">
        <v>41085</v>
      </c>
      <c r="B164" t="s">
        <v>15069</v>
      </c>
      <c r="C164" t="s">
        <v>15057</v>
      </c>
      <c r="D164" t="s">
        <v>14905</v>
      </c>
      <c r="E164" s="276">
        <v>2575.5100000000002</v>
      </c>
    </row>
    <row r="165" spans="1:5">
      <c r="A165">
        <v>427</v>
      </c>
      <c r="B165" t="s">
        <v>15070</v>
      </c>
      <c r="C165" t="s">
        <v>14904</v>
      </c>
      <c r="D165" t="s">
        <v>14905</v>
      </c>
      <c r="E165" s="275">
        <v>11.58</v>
      </c>
    </row>
    <row r="166" spans="1:5">
      <c r="A166">
        <v>417</v>
      </c>
      <c r="B166" t="s">
        <v>15071</v>
      </c>
      <c r="C166" t="s">
        <v>14904</v>
      </c>
      <c r="D166" t="s">
        <v>14905</v>
      </c>
      <c r="E166" s="275">
        <v>5.46</v>
      </c>
    </row>
    <row r="167" spans="1:5">
      <c r="A167">
        <v>11273</v>
      </c>
      <c r="B167" t="s">
        <v>15072</v>
      </c>
      <c r="C167" t="s">
        <v>14904</v>
      </c>
      <c r="D167" t="s">
        <v>14905</v>
      </c>
      <c r="E167" s="275">
        <v>16.940000000000001</v>
      </c>
    </row>
    <row r="168" spans="1:5">
      <c r="A168">
        <v>11272</v>
      </c>
      <c r="B168" t="s">
        <v>15073</v>
      </c>
      <c r="C168" t="s">
        <v>14904</v>
      </c>
      <c r="D168" t="s">
        <v>14905</v>
      </c>
      <c r="E168" s="275">
        <v>10.220000000000001</v>
      </c>
    </row>
    <row r="169" spans="1:5">
      <c r="A169">
        <v>11275</v>
      </c>
      <c r="B169" t="s">
        <v>15074</v>
      </c>
      <c r="C169" t="s">
        <v>14904</v>
      </c>
      <c r="D169" t="s">
        <v>14905</v>
      </c>
      <c r="E169" s="275">
        <v>4.0999999999999996</v>
      </c>
    </row>
    <row r="170" spans="1:5">
      <c r="A170">
        <v>11274</v>
      </c>
      <c r="B170" t="s">
        <v>15075</v>
      </c>
      <c r="C170" t="s">
        <v>14904</v>
      </c>
      <c r="D170" t="s">
        <v>14905</v>
      </c>
      <c r="E170" s="275">
        <v>3.13</v>
      </c>
    </row>
    <row r="171" spans="1:5">
      <c r="A171">
        <v>38470</v>
      </c>
      <c r="B171" t="s">
        <v>15076</v>
      </c>
      <c r="C171" t="s">
        <v>14904</v>
      </c>
      <c r="D171" t="s">
        <v>14911</v>
      </c>
      <c r="E171" s="275">
        <v>37.5</v>
      </c>
    </row>
    <row r="172" spans="1:5">
      <c r="A172">
        <v>38547</v>
      </c>
      <c r="B172" t="s">
        <v>15077</v>
      </c>
      <c r="C172" t="s">
        <v>14904</v>
      </c>
      <c r="D172" t="s">
        <v>14905</v>
      </c>
      <c r="E172" s="275">
        <v>102.33</v>
      </c>
    </row>
    <row r="173" spans="1:5">
      <c r="A173">
        <v>38469</v>
      </c>
      <c r="B173" t="s">
        <v>15078</v>
      </c>
      <c r="C173" t="s">
        <v>14904</v>
      </c>
      <c r="D173" t="s">
        <v>14905</v>
      </c>
      <c r="E173" s="275">
        <v>110.03</v>
      </c>
    </row>
    <row r="174" spans="1:5">
      <c r="A174">
        <v>38467</v>
      </c>
      <c r="B174" t="s">
        <v>15079</v>
      </c>
      <c r="C174" t="s">
        <v>14904</v>
      </c>
      <c r="D174" t="s">
        <v>14905</v>
      </c>
      <c r="E174" s="275">
        <v>61.91</v>
      </c>
    </row>
    <row r="175" spans="1:5">
      <c r="A175">
        <v>38468</v>
      </c>
      <c r="B175" t="s">
        <v>15080</v>
      </c>
      <c r="C175" t="s">
        <v>14904</v>
      </c>
      <c r="D175" t="s">
        <v>14905</v>
      </c>
      <c r="E175" s="275">
        <v>68.13</v>
      </c>
    </row>
    <row r="176" spans="1:5">
      <c r="A176">
        <v>38471</v>
      </c>
      <c r="B176" t="s">
        <v>15081</v>
      </c>
      <c r="C176" t="s">
        <v>14904</v>
      </c>
      <c r="D176" t="s">
        <v>14905</v>
      </c>
      <c r="E176" s="275">
        <v>88.47</v>
      </c>
    </row>
    <row r="177" spans="1:5">
      <c r="A177">
        <v>37370</v>
      </c>
      <c r="B177" t="s">
        <v>15082</v>
      </c>
      <c r="C177" t="s">
        <v>15055</v>
      </c>
      <c r="D177" t="s">
        <v>14911</v>
      </c>
      <c r="E177" s="275">
        <v>2.2200000000000002</v>
      </c>
    </row>
    <row r="178" spans="1:5">
      <c r="A178">
        <v>40862</v>
      </c>
      <c r="B178" t="s">
        <v>15083</v>
      </c>
      <c r="C178" t="s">
        <v>15057</v>
      </c>
      <c r="D178" t="s">
        <v>14911</v>
      </c>
      <c r="E178" s="275">
        <v>418.04</v>
      </c>
    </row>
    <row r="179" spans="1:5">
      <c r="A179">
        <v>10658</v>
      </c>
      <c r="B179" t="s">
        <v>15084</v>
      </c>
      <c r="C179" t="s">
        <v>14904</v>
      </c>
      <c r="D179" t="s">
        <v>14952</v>
      </c>
      <c r="E179" s="276">
        <v>7359</v>
      </c>
    </row>
    <row r="180" spans="1:5">
      <c r="A180">
        <v>253</v>
      </c>
      <c r="B180" t="s">
        <v>15085</v>
      </c>
      <c r="C180" t="s">
        <v>15055</v>
      </c>
      <c r="D180" t="s">
        <v>14911</v>
      </c>
      <c r="E180" s="275">
        <v>20.7</v>
      </c>
    </row>
    <row r="181" spans="1:5">
      <c r="A181">
        <v>40809</v>
      </c>
      <c r="B181" t="s">
        <v>15086</v>
      </c>
      <c r="C181" t="s">
        <v>15057</v>
      </c>
      <c r="D181" t="s">
        <v>14905</v>
      </c>
      <c r="E181" s="276">
        <v>3604.44</v>
      </c>
    </row>
    <row r="182" spans="1:5">
      <c r="A182">
        <v>42428</v>
      </c>
      <c r="B182" t="s">
        <v>15087</v>
      </c>
      <c r="C182" t="s">
        <v>14904</v>
      </c>
      <c r="D182" t="s">
        <v>14952</v>
      </c>
      <c r="E182" s="276">
        <v>2271</v>
      </c>
    </row>
    <row r="183" spans="1:5">
      <c r="A183">
        <v>301</v>
      </c>
      <c r="B183" t="s">
        <v>15088</v>
      </c>
      <c r="C183" t="s">
        <v>14904</v>
      </c>
      <c r="D183" t="s">
        <v>14911</v>
      </c>
      <c r="E183" s="275">
        <v>3.75</v>
      </c>
    </row>
    <row r="184" spans="1:5">
      <c r="A184">
        <v>296</v>
      </c>
      <c r="B184" t="s">
        <v>15089</v>
      </c>
      <c r="C184" t="s">
        <v>14904</v>
      </c>
      <c r="D184" t="s">
        <v>14905</v>
      </c>
      <c r="E184" s="275">
        <v>2.12</v>
      </c>
    </row>
    <row r="185" spans="1:5">
      <c r="A185">
        <v>297</v>
      </c>
      <c r="B185" t="s">
        <v>15090</v>
      </c>
      <c r="C185" t="s">
        <v>14904</v>
      </c>
      <c r="D185" t="s">
        <v>14905</v>
      </c>
      <c r="E185" s="275">
        <v>3.11</v>
      </c>
    </row>
    <row r="186" spans="1:5">
      <c r="A186">
        <v>299</v>
      </c>
      <c r="B186" t="s">
        <v>15091</v>
      </c>
      <c r="C186" t="s">
        <v>14904</v>
      </c>
      <c r="D186" t="s">
        <v>14905</v>
      </c>
      <c r="E186" s="275">
        <v>4.4000000000000004</v>
      </c>
    </row>
    <row r="187" spans="1:5">
      <c r="A187">
        <v>300</v>
      </c>
      <c r="B187" t="s">
        <v>15092</v>
      </c>
      <c r="C187" t="s">
        <v>14904</v>
      </c>
      <c r="D187" t="s">
        <v>14905</v>
      </c>
      <c r="E187" s="275">
        <v>15.22</v>
      </c>
    </row>
    <row r="188" spans="1:5">
      <c r="A188">
        <v>20085</v>
      </c>
      <c r="B188" t="s">
        <v>15093</v>
      </c>
      <c r="C188" t="s">
        <v>14904</v>
      </c>
      <c r="D188" t="s">
        <v>14905</v>
      </c>
      <c r="E188" s="275">
        <v>2.78</v>
      </c>
    </row>
    <row r="189" spans="1:5">
      <c r="A189">
        <v>298</v>
      </c>
      <c r="B189" t="s">
        <v>15094</v>
      </c>
      <c r="C189" t="s">
        <v>14904</v>
      </c>
      <c r="D189" t="s">
        <v>14905</v>
      </c>
      <c r="E189" s="275">
        <v>3.38</v>
      </c>
    </row>
    <row r="190" spans="1:5">
      <c r="A190">
        <v>311</v>
      </c>
      <c r="B190" t="s">
        <v>15095</v>
      </c>
      <c r="C190" t="s">
        <v>14904</v>
      </c>
      <c r="D190" t="s">
        <v>14905</v>
      </c>
      <c r="E190" s="275">
        <v>12.55</v>
      </c>
    </row>
    <row r="191" spans="1:5">
      <c r="A191">
        <v>318</v>
      </c>
      <c r="B191" t="s">
        <v>15096</v>
      </c>
      <c r="C191" t="s">
        <v>14904</v>
      </c>
      <c r="D191" t="s">
        <v>14905</v>
      </c>
      <c r="E191" s="275">
        <v>25.28</v>
      </c>
    </row>
    <row r="192" spans="1:5">
      <c r="A192">
        <v>319</v>
      </c>
      <c r="B192" t="s">
        <v>15097</v>
      </c>
      <c r="C192" t="s">
        <v>14904</v>
      </c>
      <c r="D192" t="s">
        <v>14905</v>
      </c>
      <c r="E192" s="275">
        <v>39.64</v>
      </c>
    </row>
    <row r="193" spans="1:5">
      <c r="A193">
        <v>303</v>
      </c>
      <c r="B193" t="s">
        <v>15098</v>
      </c>
      <c r="C193" t="s">
        <v>14904</v>
      </c>
      <c r="D193" t="s">
        <v>14905</v>
      </c>
      <c r="E193" s="275">
        <v>4.1500000000000004</v>
      </c>
    </row>
    <row r="194" spans="1:5">
      <c r="A194">
        <v>305</v>
      </c>
      <c r="B194" t="s">
        <v>15099</v>
      </c>
      <c r="C194" t="s">
        <v>14904</v>
      </c>
      <c r="D194" t="s">
        <v>14905</v>
      </c>
      <c r="E194" s="275">
        <v>13.07</v>
      </c>
    </row>
    <row r="195" spans="1:5">
      <c r="A195">
        <v>306</v>
      </c>
      <c r="B195" t="s">
        <v>15100</v>
      </c>
      <c r="C195" t="s">
        <v>14904</v>
      </c>
      <c r="D195" t="s">
        <v>14905</v>
      </c>
      <c r="E195" s="275">
        <v>19.82</v>
      </c>
    </row>
    <row r="196" spans="1:5">
      <c r="A196">
        <v>307</v>
      </c>
      <c r="B196" t="s">
        <v>15101</v>
      </c>
      <c r="C196" t="s">
        <v>14904</v>
      </c>
      <c r="D196" t="s">
        <v>14905</v>
      </c>
      <c r="E196" s="275">
        <v>50.07</v>
      </c>
    </row>
    <row r="197" spans="1:5">
      <c r="A197">
        <v>309</v>
      </c>
      <c r="B197" t="s">
        <v>15102</v>
      </c>
      <c r="C197" t="s">
        <v>14904</v>
      </c>
      <c r="D197" t="s">
        <v>14905</v>
      </c>
      <c r="E197" s="275">
        <v>82.02</v>
      </c>
    </row>
    <row r="198" spans="1:5">
      <c r="A198">
        <v>310</v>
      </c>
      <c r="B198" t="s">
        <v>15103</v>
      </c>
      <c r="C198" t="s">
        <v>14904</v>
      </c>
      <c r="D198" t="s">
        <v>14905</v>
      </c>
      <c r="E198" s="275">
        <v>113.68</v>
      </c>
    </row>
    <row r="199" spans="1:5">
      <c r="A199">
        <v>328</v>
      </c>
      <c r="B199" t="s">
        <v>15104</v>
      </c>
      <c r="C199" t="s">
        <v>14904</v>
      </c>
      <c r="D199" t="s">
        <v>14905</v>
      </c>
      <c r="E199" s="275">
        <v>9.94</v>
      </c>
    </row>
    <row r="200" spans="1:5">
      <c r="A200">
        <v>325</v>
      </c>
      <c r="B200" t="s">
        <v>15105</v>
      </c>
      <c r="C200" t="s">
        <v>14904</v>
      </c>
      <c r="D200" t="s">
        <v>14905</v>
      </c>
      <c r="E200" s="275">
        <v>2.93</v>
      </c>
    </row>
    <row r="201" spans="1:5">
      <c r="A201">
        <v>20326</v>
      </c>
      <c r="B201" t="s">
        <v>15106</v>
      </c>
      <c r="C201" t="s">
        <v>14904</v>
      </c>
      <c r="D201" t="s">
        <v>14905</v>
      </c>
      <c r="E201" s="275">
        <v>5.36</v>
      </c>
    </row>
    <row r="202" spans="1:5">
      <c r="A202">
        <v>329</v>
      </c>
      <c r="B202" t="s">
        <v>15107</v>
      </c>
      <c r="C202" t="s">
        <v>14904</v>
      </c>
      <c r="D202" t="s">
        <v>14905</v>
      </c>
      <c r="E202" s="275">
        <v>8.31</v>
      </c>
    </row>
    <row r="203" spans="1:5">
      <c r="A203">
        <v>308</v>
      </c>
      <c r="B203" t="s">
        <v>15108</v>
      </c>
      <c r="C203" t="s">
        <v>14904</v>
      </c>
      <c r="D203" t="s">
        <v>14905</v>
      </c>
      <c r="E203" s="275">
        <v>111.76</v>
      </c>
    </row>
    <row r="204" spans="1:5">
      <c r="A204">
        <v>39642</v>
      </c>
      <c r="B204" t="s">
        <v>15109</v>
      </c>
      <c r="C204" t="s">
        <v>14904</v>
      </c>
      <c r="D204" t="s">
        <v>14905</v>
      </c>
      <c r="E204" s="275">
        <v>3.68</v>
      </c>
    </row>
    <row r="205" spans="1:5">
      <c r="A205">
        <v>39641</v>
      </c>
      <c r="B205" t="s">
        <v>15110</v>
      </c>
      <c r="C205" t="s">
        <v>14904</v>
      </c>
      <c r="D205" t="s">
        <v>14905</v>
      </c>
      <c r="E205" s="275">
        <v>3.23</v>
      </c>
    </row>
    <row r="206" spans="1:5">
      <c r="A206">
        <v>39643</v>
      </c>
      <c r="B206" t="s">
        <v>15111</v>
      </c>
      <c r="C206" t="s">
        <v>14904</v>
      </c>
      <c r="D206" t="s">
        <v>14905</v>
      </c>
      <c r="E206" s="275">
        <v>4.32</v>
      </c>
    </row>
    <row r="207" spans="1:5">
      <c r="A207">
        <v>39644</v>
      </c>
      <c r="B207" t="s">
        <v>15112</v>
      </c>
      <c r="C207" t="s">
        <v>14904</v>
      </c>
      <c r="D207" t="s">
        <v>14905</v>
      </c>
      <c r="E207" s="275">
        <v>6.7</v>
      </c>
    </row>
    <row r="208" spans="1:5">
      <c r="A208">
        <v>39645</v>
      </c>
      <c r="B208" t="s">
        <v>15113</v>
      </c>
      <c r="C208" t="s">
        <v>14904</v>
      </c>
      <c r="D208" t="s">
        <v>14905</v>
      </c>
      <c r="E208" s="275">
        <v>7.35</v>
      </c>
    </row>
    <row r="209" spans="1:5">
      <c r="A209">
        <v>41610</v>
      </c>
      <c r="B209" t="s">
        <v>15114</v>
      </c>
      <c r="C209" t="s">
        <v>14904</v>
      </c>
      <c r="D209" t="s">
        <v>14905</v>
      </c>
      <c r="E209" s="275">
        <v>509.33</v>
      </c>
    </row>
    <row r="210" spans="1:5">
      <c r="A210">
        <v>41611</v>
      </c>
      <c r="B210" t="s">
        <v>15115</v>
      </c>
      <c r="C210" t="s">
        <v>14904</v>
      </c>
      <c r="D210" t="s">
        <v>14905</v>
      </c>
      <c r="E210" s="275">
        <v>802.81</v>
      </c>
    </row>
    <row r="211" spans="1:5">
      <c r="A211">
        <v>41612</v>
      </c>
      <c r="B211" t="s">
        <v>15116</v>
      </c>
      <c r="C211" t="s">
        <v>14904</v>
      </c>
      <c r="D211" t="s">
        <v>14905</v>
      </c>
      <c r="E211" s="276">
        <v>1127.26</v>
      </c>
    </row>
    <row r="212" spans="1:5">
      <c r="A212">
        <v>41637</v>
      </c>
      <c r="B212" t="s">
        <v>15117</v>
      </c>
      <c r="C212" t="s">
        <v>14904</v>
      </c>
      <c r="D212" t="s">
        <v>14905</v>
      </c>
      <c r="E212" s="275">
        <v>105.37</v>
      </c>
    </row>
    <row r="213" spans="1:5">
      <c r="A213">
        <v>41638</v>
      </c>
      <c r="B213" t="s">
        <v>15118</v>
      </c>
      <c r="C213" t="s">
        <v>14904</v>
      </c>
      <c r="D213" t="s">
        <v>14905</v>
      </c>
      <c r="E213" s="275">
        <v>137.26</v>
      </c>
    </row>
    <row r="214" spans="1:5">
      <c r="A214">
        <v>41639</v>
      </c>
      <c r="B214" t="s">
        <v>15119</v>
      </c>
      <c r="C214" t="s">
        <v>14904</v>
      </c>
      <c r="D214" t="s">
        <v>14905</v>
      </c>
      <c r="E214" s="275">
        <v>332.07</v>
      </c>
    </row>
    <row r="215" spans="1:5">
      <c r="A215">
        <v>11789</v>
      </c>
      <c r="B215" t="s">
        <v>15120</v>
      </c>
      <c r="C215" t="s">
        <v>14904</v>
      </c>
      <c r="D215" t="s">
        <v>14905</v>
      </c>
      <c r="E215" s="275">
        <v>1.54</v>
      </c>
    </row>
    <row r="216" spans="1:5">
      <c r="A216">
        <v>20975</v>
      </c>
      <c r="B216" t="s">
        <v>15121</v>
      </c>
      <c r="C216" t="s">
        <v>14904</v>
      </c>
      <c r="D216" t="s">
        <v>14905</v>
      </c>
      <c r="E216" s="275">
        <v>14.42</v>
      </c>
    </row>
    <row r="217" spans="1:5">
      <c r="A217">
        <v>20976</v>
      </c>
      <c r="B217" t="s">
        <v>15122</v>
      </c>
      <c r="C217" t="s">
        <v>14904</v>
      </c>
      <c r="D217" t="s">
        <v>14905</v>
      </c>
      <c r="E217" s="275">
        <v>21.79</v>
      </c>
    </row>
    <row r="218" spans="1:5">
      <c r="A218">
        <v>40340</v>
      </c>
      <c r="B218" t="s">
        <v>15123</v>
      </c>
      <c r="C218" t="s">
        <v>14904</v>
      </c>
      <c r="D218" t="s">
        <v>14905</v>
      </c>
      <c r="E218" s="275">
        <v>27.58</v>
      </c>
    </row>
    <row r="219" spans="1:5">
      <c r="A219">
        <v>40341</v>
      </c>
      <c r="B219" t="s">
        <v>15124</v>
      </c>
      <c r="C219" t="s">
        <v>14904</v>
      </c>
      <c r="D219" t="s">
        <v>14905</v>
      </c>
      <c r="E219" s="275">
        <v>32.92</v>
      </c>
    </row>
    <row r="220" spans="1:5">
      <c r="A220">
        <v>40342</v>
      </c>
      <c r="B220" t="s">
        <v>15125</v>
      </c>
      <c r="C220" t="s">
        <v>14904</v>
      </c>
      <c r="D220" t="s">
        <v>14905</v>
      </c>
      <c r="E220" s="275">
        <v>39.26</v>
      </c>
    </row>
    <row r="221" spans="1:5">
      <c r="A221">
        <v>40343</v>
      </c>
      <c r="B221" t="s">
        <v>15126</v>
      </c>
      <c r="C221" t="s">
        <v>14904</v>
      </c>
      <c r="D221" t="s">
        <v>14905</v>
      </c>
      <c r="E221" s="275">
        <v>46.57</v>
      </c>
    </row>
    <row r="222" spans="1:5">
      <c r="A222">
        <v>40344</v>
      </c>
      <c r="B222" t="s">
        <v>15127</v>
      </c>
      <c r="C222" t="s">
        <v>14904</v>
      </c>
      <c r="D222" t="s">
        <v>14905</v>
      </c>
      <c r="E222" s="275">
        <v>63.49</v>
      </c>
    </row>
    <row r="223" spans="1:5">
      <c r="A223">
        <v>40345</v>
      </c>
      <c r="B223" t="s">
        <v>15128</v>
      </c>
      <c r="C223" t="s">
        <v>14904</v>
      </c>
      <c r="D223" t="s">
        <v>14905</v>
      </c>
      <c r="E223" s="275">
        <v>78.23</v>
      </c>
    </row>
    <row r="224" spans="1:5">
      <c r="A224">
        <v>40346</v>
      </c>
      <c r="B224" t="s">
        <v>15129</v>
      </c>
      <c r="C224" t="s">
        <v>14904</v>
      </c>
      <c r="D224" t="s">
        <v>14905</v>
      </c>
      <c r="E224" s="275">
        <v>90.75</v>
      </c>
    </row>
    <row r="225" spans="1:5">
      <c r="A225">
        <v>40347</v>
      </c>
      <c r="B225" t="s">
        <v>15130</v>
      </c>
      <c r="C225" t="s">
        <v>14904</v>
      </c>
      <c r="D225" t="s">
        <v>14905</v>
      </c>
      <c r="E225" s="275">
        <v>114.02</v>
      </c>
    </row>
    <row r="226" spans="1:5">
      <c r="A226">
        <v>6138</v>
      </c>
      <c r="B226" t="s">
        <v>15131</v>
      </c>
      <c r="C226" t="s">
        <v>14904</v>
      </c>
      <c r="D226" t="s">
        <v>14905</v>
      </c>
      <c r="E226" s="275">
        <v>9.9</v>
      </c>
    </row>
    <row r="227" spans="1:5">
      <c r="A227">
        <v>43424</v>
      </c>
      <c r="B227" t="s">
        <v>15132</v>
      </c>
      <c r="C227" t="s">
        <v>14904</v>
      </c>
      <c r="D227" t="s">
        <v>14905</v>
      </c>
      <c r="E227" s="275">
        <v>426.73</v>
      </c>
    </row>
    <row r="228" spans="1:5">
      <c r="A228">
        <v>43426</v>
      </c>
      <c r="B228" t="s">
        <v>15133</v>
      </c>
      <c r="C228" t="s">
        <v>14904</v>
      </c>
      <c r="D228" t="s">
        <v>14905</v>
      </c>
      <c r="E228" s="276">
        <v>1471.82</v>
      </c>
    </row>
    <row r="229" spans="1:5">
      <c r="A229">
        <v>12565</v>
      </c>
      <c r="B229" t="s">
        <v>15134</v>
      </c>
      <c r="C229" t="s">
        <v>14904</v>
      </c>
      <c r="D229" t="s">
        <v>14905</v>
      </c>
      <c r="E229" s="275">
        <v>516.15</v>
      </c>
    </row>
    <row r="230" spans="1:5">
      <c r="A230">
        <v>12567</v>
      </c>
      <c r="B230" t="s">
        <v>15135</v>
      </c>
      <c r="C230" t="s">
        <v>14904</v>
      </c>
      <c r="D230" t="s">
        <v>14905</v>
      </c>
      <c r="E230" s="275">
        <v>693.27</v>
      </c>
    </row>
    <row r="231" spans="1:5">
      <c r="A231">
        <v>12568</v>
      </c>
      <c r="B231" t="s">
        <v>15136</v>
      </c>
      <c r="C231" t="s">
        <v>14904</v>
      </c>
      <c r="D231" t="s">
        <v>14905</v>
      </c>
      <c r="E231" s="275">
        <v>970.58</v>
      </c>
    </row>
    <row r="232" spans="1:5">
      <c r="A232">
        <v>43441</v>
      </c>
      <c r="B232" t="s">
        <v>15137</v>
      </c>
      <c r="C232" t="s">
        <v>14904</v>
      </c>
      <c r="D232" t="s">
        <v>14905</v>
      </c>
      <c r="E232" s="275">
        <v>124.78</v>
      </c>
    </row>
    <row r="233" spans="1:5">
      <c r="A233">
        <v>43423</v>
      </c>
      <c r="B233" t="s">
        <v>15138</v>
      </c>
      <c r="C233" t="s">
        <v>14904</v>
      </c>
      <c r="D233" t="s">
        <v>14905</v>
      </c>
      <c r="E233" s="275">
        <v>58.23</v>
      </c>
    </row>
    <row r="234" spans="1:5">
      <c r="A234">
        <v>12532</v>
      </c>
      <c r="B234" t="s">
        <v>15139</v>
      </c>
      <c r="C234" t="s">
        <v>14904</v>
      </c>
      <c r="D234" t="s">
        <v>14905</v>
      </c>
      <c r="E234" s="275">
        <v>89.81</v>
      </c>
    </row>
    <row r="235" spans="1:5">
      <c r="A235">
        <v>43444</v>
      </c>
      <c r="B235" t="s">
        <v>15140</v>
      </c>
      <c r="C235" t="s">
        <v>14904</v>
      </c>
      <c r="D235" t="s">
        <v>14905</v>
      </c>
      <c r="E235" s="275">
        <v>301.57</v>
      </c>
    </row>
    <row r="236" spans="1:5">
      <c r="A236">
        <v>12551</v>
      </c>
      <c r="B236" t="s">
        <v>15141</v>
      </c>
      <c r="C236" t="s">
        <v>14904</v>
      </c>
      <c r="D236" t="s">
        <v>14905</v>
      </c>
      <c r="E236" s="275">
        <v>215.16</v>
      </c>
    </row>
    <row r="237" spans="1:5">
      <c r="A237">
        <v>43442</v>
      </c>
      <c r="B237" t="s">
        <v>15142</v>
      </c>
      <c r="C237" t="s">
        <v>14904</v>
      </c>
      <c r="D237" t="s">
        <v>14905</v>
      </c>
      <c r="E237" s="275">
        <v>166.38</v>
      </c>
    </row>
    <row r="238" spans="1:5">
      <c r="A238">
        <v>43443</v>
      </c>
      <c r="B238" t="s">
        <v>15143</v>
      </c>
      <c r="C238" t="s">
        <v>14904</v>
      </c>
      <c r="D238" t="s">
        <v>14905</v>
      </c>
      <c r="E238" s="275">
        <v>218.38</v>
      </c>
    </row>
    <row r="239" spans="1:5">
      <c r="A239">
        <v>12544</v>
      </c>
      <c r="B239" t="s">
        <v>15144</v>
      </c>
      <c r="C239" t="s">
        <v>14904</v>
      </c>
      <c r="D239" t="s">
        <v>14905</v>
      </c>
      <c r="E239" s="275">
        <v>117.85</v>
      </c>
    </row>
    <row r="240" spans="1:5">
      <c r="A240">
        <v>12547</v>
      </c>
      <c r="B240" t="s">
        <v>15145</v>
      </c>
      <c r="C240" t="s">
        <v>14904</v>
      </c>
      <c r="D240" t="s">
        <v>14905</v>
      </c>
      <c r="E240" s="275">
        <v>158.51</v>
      </c>
    </row>
    <row r="241" spans="1:5">
      <c r="A241">
        <v>43445</v>
      </c>
      <c r="B241" t="s">
        <v>15146</v>
      </c>
      <c r="C241" t="s">
        <v>14904</v>
      </c>
      <c r="D241" t="s">
        <v>14905</v>
      </c>
      <c r="E241" s="275">
        <v>415.96</v>
      </c>
    </row>
    <row r="242" spans="1:5">
      <c r="A242">
        <v>12563</v>
      </c>
      <c r="B242" t="s">
        <v>15147</v>
      </c>
      <c r="C242" t="s">
        <v>14904</v>
      </c>
      <c r="D242" t="s">
        <v>14905</v>
      </c>
      <c r="E242" s="275">
        <v>297.61</v>
      </c>
    </row>
    <row r="243" spans="1:5">
      <c r="A243">
        <v>43425</v>
      </c>
      <c r="B243" t="s">
        <v>15148</v>
      </c>
      <c r="C243" t="s">
        <v>14904</v>
      </c>
      <c r="D243" t="s">
        <v>14905</v>
      </c>
      <c r="E243" s="275">
        <v>187.18</v>
      </c>
    </row>
    <row r="244" spans="1:5">
      <c r="A244">
        <v>43446</v>
      </c>
      <c r="B244" t="s">
        <v>15149</v>
      </c>
      <c r="C244" t="s">
        <v>14904</v>
      </c>
      <c r="D244" t="s">
        <v>14905</v>
      </c>
      <c r="E244" s="275">
        <v>395.16</v>
      </c>
    </row>
    <row r="245" spans="1:5">
      <c r="A245">
        <v>43447</v>
      </c>
      <c r="B245" t="s">
        <v>15150</v>
      </c>
      <c r="C245" t="s">
        <v>14904</v>
      </c>
      <c r="D245" t="s">
        <v>14905</v>
      </c>
      <c r="E245" s="275">
        <v>485.29</v>
      </c>
    </row>
    <row r="246" spans="1:5">
      <c r="A246">
        <v>43448</v>
      </c>
      <c r="B246" t="s">
        <v>15151</v>
      </c>
      <c r="C246" t="s">
        <v>14904</v>
      </c>
      <c r="D246" t="s">
        <v>14905</v>
      </c>
      <c r="E246" s="275">
        <v>679.41</v>
      </c>
    </row>
    <row r="247" spans="1:5">
      <c r="A247">
        <v>13761</v>
      </c>
      <c r="B247" t="s">
        <v>15152</v>
      </c>
      <c r="C247" t="s">
        <v>14904</v>
      </c>
      <c r="D247" t="s">
        <v>14905</v>
      </c>
      <c r="E247" s="276">
        <v>2733.54</v>
      </c>
    </row>
    <row r="248" spans="1:5">
      <c r="A248">
        <v>4814</v>
      </c>
      <c r="B248" t="s">
        <v>15153</v>
      </c>
      <c r="C248" t="s">
        <v>14904</v>
      </c>
      <c r="D248" t="s">
        <v>14905</v>
      </c>
      <c r="E248" s="275">
        <v>81.14</v>
      </c>
    </row>
    <row r="249" spans="1:5">
      <c r="A249">
        <v>44473</v>
      </c>
      <c r="B249" t="s">
        <v>15154</v>
      </c>
      <c r="C249" t="s">
        <v>14904</v>
      </c>
      <c r="D249" t="s">
        <v>14952</v>
      </c>
      <c r="E249" s="276">
        <v>2173.0100000000002</v>
      </c>
    </row>
    <row r="250" spans="1:5">
      <c r="A250">
        <v>6122</v>
      </c>
      <c r="B250" t="s">
        <v>15155</v>
      </c>
      <c r="C250" t="s">
        <v>15055</v>
      </c>
      <c r="D250" t="s">
        <v>14905</v>
      </c>
      <c r="E250" s="275">
        <v>21.22</v>
      </c>
    </row>
    <row r="251" spans="1:5">
      <c r="A251">
        <v>40810</v>
      </c>
      <c r="B251" t="s">
        <v>15156</v>
      </c>
      <c r="C251" t="s">
        <v>15057</v>
      </c>
      <c r="D251" t="s">
        <v>14905</v>
      </c>
      <c r="E251" s="276">
        <v>3695.4</v>
      </c>
    </row>
    <row r="252" spans="1:5">
      <c r="A252">
        <v>21100</v>
      </c>
      <c r="B252" t="s">
        <v>15157</v>
      </c>
      <c r="C252" t="s">
        <v>14904</v>
      </c>
      <c r="D252" t="s">
        <v>14952</v>
      </c>
      <c r="E252" s="276">
        <v>3845.1</v>
      </c>
    </row>
    <row r="253" spans="1:5">
      <c r="A253">
        <v>11816</v>
      </c>
      <c r="B253" t="s">
        <v>15158</v>
      </c>
      <c r="C253" t="s">
        <v>14904</v>
      </c>
      <c r="D253" t="s">
        <v>14952</v>
      </c>
      <c r="E253" s="276">
        <v>4100</v>
      </c>
    </row>
    <row r="254" spans="1:5">
      <c r="A254">
        <v>11814</v>
      </c>
      <c r="B254" t="s">
        <v>15159</v>
      </c>
      <c r="C254" t="s">
        <v>14904</v>
      </c>
      <c r="D254" t="s">
        <v>14952</v>
      </c>
      <c r="E254" s="276">
        <v>8924.67</v>
      </c>
    </row>
    <row r="255" spans="1:5">
      <c r="A255">
        <v>14186</v>
      </c>
      <c r="B255" t="s">
        <v>15160</v>
      </c>
      <c r="C255" t="s">
        <v>14904</v>
      </c>
      <c r="D255" t="s">
        <v>14952</v>
      </c>
      <c r="E255" s="276">
        <v>11206.13</v>
      </c>
    </row>
    <row r="256" spans="1:5">
      <c r="A256">
        <v>14185</v>
      </c>
      <c r="B256" t="s">
        <v>15161</v>
      </c>
      <c r="C256" t="s">
        <v>14904</v>
      </c>
      <c r="D256" t="s">
        <v>14952</v>
      </c>
      <c r="E256" s="276">
        <v>14516.3</v>
      </c>
    </row>
    <row r="257" spans="1:5">
      <c r="A257">
        <v>11811</v>
      </c>
      <c r="B257" t="s">
        <v>15162</v>
      </c>
      <c r="C257" t="s">
        <v>14904</v>
      </c>
      <c r="D257" t="s">
        <v>14952</v>
      </c>
      <c r="E257" s="276">
        <v>5550.48</v>
      </c>
    </row>
    <row r="258" spans="1:5">
      <c r="A258">
        <v>44498</v>
      </c>
      <c r="B258" t="s">
        <v>15163</v>
      </c>
      <c r="C258" t="s">
        <v>14904</v>
      </c>
      <c r="D258" t="s">
        <v>14952</v>
      </c>
      <c r="E258" s="276">
        <v>318204.48</v>
      </c>
    </row>
    <row r="259" spans="1:5">
      <c r="A259">
        <v>34469</v>
      </c>
      <c r="B259" t="s">
        <v>15164</v>
      </c>
      <c r="C259" t="s">
        <v>14904</v>
      </c>
      <c r="D259" t="s">
        <v>14952</v>
      </c>
      <c r="E259" s="276">
        <v>11310.87</v>
      </c>
    </row>
    <row r="260" spans="1:5">
      <c r="A260">
        <v>34476</v>
      </c>
      <c r="B260" t="s">
        <v>15165</v>
      </c>
      <c r="C260" t="s">
        <v>14904</v>
      </c>
      <c r="D260" t="s">
        <v>14952</v>
      </c>
      <c r="E260" s="276">
        <v>5899.09</v>
      </c>
    </row>
    <row r="261" spans="1:5">
      <c r="A261">
        <v>34477</v>
      </c>
      <c r="B261" t="s">
        <v>15166</v>
      </c>
      <c r="C261" t="s">
        <v>14904</v>
      </c>
      <c r="D261" t="s">
        <v>14952</v>
      </c>
      <c r="E261" s="276">
        <v>7829.24</v>
      </c>
    </row>
    <row r="262" spans="1:5">
      <c r="A262">
        <v>34482</v>
      </c>
      <c r="B262" t="s">
        <v>15167</v>
      </c>
      <c r="C262" t="s">
        <v>14904</v>
      </c>
      <c r="D262" t="s">
        <v>14952</v>
      </c>
      <c r="E262" s="276">
        <v>7312.08</v>
      </c>
    </row>
    <row r="263" spans="1:5">
      <c r="A263">
        <v>34472</v>
      </c>
      <c r="B263" t="s">
        <v>15168</v>
      </c>
      <c r="C263" t="s">
        <v>14904</v>
      </c>
      <c r="D263" t="s">
        <v>14952</v>
      </c>
      <c r="E263" s="276">
        <v>3480</v>
      </c>
    </row>
    <row r="264" spans="1:5">
      <c r="A264">
        <v>42425</v>
      </c>
      <c r="B264" t="s">
        <v>15169</v>
      </c>
      <c r="C264" t="s">
        <v>14904</v>
      </c>
      <c r="D264" t="s">
        <v>14952</v>
      </c>
      <c r="E264" s="276">
        <v>2478.2199999999998</v>
      </c>
    </row>
    <row r="265" spans="1:5">
      <c r="A265">
        <v>42422</v>
      </c>
      <c r="B265" t="s">
        <v>15170</v>
      </c>
      <c r="C265" t="s">
        <v>14904</v>
      </c>
      <c r="D265" t="s">
        <v>14952</v>
      </c>
      <c r="E265" s="276">
        <v>3679</v>
      </c>
    </row>
    <row r="266" spans="1:5">
      <c r="A266">
        <v>43184</v>
      </c>
      <c r="B266" t="s">
        <v>15171</v>
      </c>
      <c r="C266" t="s">
        <v>14904</v>
      </c>
      <c r="D266" t="s">
        <v>14952</v>
      </c>
      <c r="E266" s="276">
        <v>5084.7299999999996</v>
      </c>
    </row>
    <row r="267" spans="1:5">
      <c r="A267">
        <v>42424</v>
      </c>
      <c r="B267" t="s">
        <v>15172</v>
      </c>
      <c r="C267" t="s">
        <v>14904</v>
      </c>
      <c r="D267" t="s">
        <v>14952</v>
      </c>
      <c r="E267" s="276">
        <v>2213.2600000000002</v>
      </c>
    </row>
    <row r="268" spans="1:5">
      <c r="A268">
        <v>42421</v>
      </c>
      <c r="B268" t="s">
        <v>15173</v>
      </c>
      <c r="C268" t="s">
        <v>14904</v>
      </c>
      <c r="D268" t="s">
        <v>14952</v>
      </c>
      <c r="E268" s="276">
        <v>20151.54</v>
      </c>
    </row>
    <row r="269" spans="1:5">
      <c r="A269">
        <v>42416</v>
      </c>
      <c r="B269" t="s">
        <v>15174</v>
      </c>
      <c r="C269" t="s">
        <v>14904</v>
      </c>
      <c r="D269" t="s">
        <v>14952</v>
      </c>
      <c r="E269" s="276">
        <v>9541.1299999999992</v>
      </c>
    </row>
    <row r="270" spans="1:5">
      <c r="A270">
        <v>42417</v>
      </c>
      <c r="B270" t="s">
        <v>15175</v>
      </c>
      <c r="C270" t="s">
        <v>14904</v>
      </c>
      <c r="D270" t="s">
        <v>14952</v>
      </c>
      <c r="E270" s="276">
        <v>10696.39</v>
      </c>
    </row>
    <row r="271" spans="1:5">
      <c r="A271">
        <v>42419</v>
      </c>
      <c r="B271" t="s">
        <v>15176</v>
      </c>
      <c r="C271" t="s">
        <v>14904</v>
      </c>
      <c r="D271" t="s">
        <v>14952</v>
      </c>
      <c r="E271" s="276">
        <v>12084.65</v>
      </c>
    </row>
    <row r="272" spans="1:5">
      <c r="A272">
        <v>42420</v>
      </c>
      <c r="B272" t="s">
        <v>15177</v>
      </c>
      <c r="C272" t="s">
        <v>14904</v>
      </c>
      <c r="D272" t="s">
        <v>14952</v>
      </c>
      <c r="E272" s="276">
        <v>16609.46</v>
      </c>
    </row>
    <row r="273" spans="1:5">
      <c r="A273">
        <v>43195</v>
      </c>
      <c r="B273" t="s">
        <v>15178</v>
      </c>
      <c r="C273" t="s">
        <v>14904</v>
      </c>
      <c r="D273" t="s">
        <v>14952</v>
      </c>
      <c r="E273" s="276">
        <v>5848.43</v>
      </c>
    </row>
    <row r="274" spans="1:5">
      <c r="A274">
        <v>43196</v>
      </c>
      <c r="B274" t="s">
        <v>15179</v>
      </c>
      <c r="C274" t="s">
        <v>14904</v>
      </c>
      <c r="D274" t="s">
        <v>14952</v>
      </c>
      <c r="E274" s="276">
        <v>7248.28</v>
      </c>
    </row>
    <row r="275" spans="1:5">
      <c r="A275">
        <v>43198</v>
      </c>
      <c r="B275" t="s">
        <v>15180</v>
      </c>
      <c r="C275" t="s">
        <v>14904</v>
      </c>
      <c r="D275" t="s">
        <v>14952</v>
      </c>
      <c r="E275" s="276">
        <v>10770.78</v>
      </c>
    </row>
    <row r="276" spans="1:5">
      <c r="A276">
        <v>43199</v>
      </c>
      <c r="B276" t="s">
        <v>15181</v>
      </c>
      <c r="C276" t="s">
        <v>14904</v>
      </c>
      <c r="D276" t="s">
        <v>14952</v>
      </c>
      <c r="E276" s="276">
        <v>11165.46</v>
      </c>
    </row>
    <row r="277" spans="1:5">
      <c r="A277">
        <v>43200</v>
      </c>
      <c r="B277" t="s">
        <v>15182</v>
      </c>
      <c r="C277" t="s">
        <v>14904</v>
      </c>
      <c r="D277" t="s">
        <v>14952</v>
      </c>
      <c r="E277" s="276">
        <v>12813.17</v>
      </c>
    </row>
    <row r="278" spans="1:5">
      <c r="A278">
        <v>39556</v>
      </c>
      <c r="B278" t="s">
        <v>15183</v>
      </c>
      <c r="C278" t="s">
        <v>14904</v>
      </c>
      <c r="D278" t="s">
        <v>14952</v>
      </c>
      <c r="E278" s="276">
        <v>6998.18</v>
      </c>
    </row>
    <row r="279" spans="1:5">
      <c r="A279">
        <v>39557</v>
      </c>
      <c r="B279" t="s">
        <v>15184</v>
      </c>
      <c r="C279" t="s">
        <v>14904</v>
      </c>
      <c r="D279" t="s">
        <v>14952</v>
      </c>
      <c r="E279" s="276">
        <v>7535.51</v>
      </c>
    </row>
    <row r="280" spans="1:5">
      <c r="A280">
        <v>39559</v>
      </c>
      <c r="B280" t="s">
        <v>15185</v>
      </c>
      <c r="C280" t="s">
        <v>14904</v>
      </c>
      <c r="D280" t="s">
        <v>14952</v>
      </c>
      <c r="E280" s="276">
        <v>11136.04</v>
      </c>
    </row>
    <row r="281" spans="1:5">
      <c r="A281">
        <v>39560</v>
      </c>
      <c r="B281" t="s">
        <v>15186</v>
      </c>
      <c r="C281" t="s">
        <v>14904</v>
      </c>
      <c r="D281" t="s">
        <v>14952</v>
      </c>
      <c r="E281" s="276">
        <v>12883.31</v>
      </c>
    </row>
    <row r="282" spans="1:5">
      <c r="A282">
        <v>39561</v>
      </c>
      <c r="B282" t="s">
        <v>15187</v>
      </c>
      <c r="C282" t="s">
        <v>14904</v>
      </c>
      <c r="D282" t="s">
        <v>14952</v>
      </c>
      <c r="E282" s="276">
        <v>13477.58</v>
      </c>
    </row>
    <row r="283" spans="1:5">
      <c r="A283">
        <v>43190</v>
      </c>
      <c r="B283" t="s">
        <v>15188</v>
      </c>
      <c r="C283" t="s">
        <v>14904</v>
      </c>
      <c r="D283" t="s">
        <v>14952</v>
      </c>
      <c r="E283" s="276">
        <v>1988.93</v>
      </c>
    </row>
    <row r="284" spans="1:5">
      <c r="A284">
        <v>39555</v>
      </c>
      <c r="B284" t="s">
        <v>15189</v>
      </c>
      <c r="C284" t="s">
        <v>14904</v>
      </c>
      <c r="D284" t="s">
        <v>14952</v>
      </c>
      <c r="E284" s="276">
        <v>2151.5100000000002</v>
      </c>
    </row>
    <row r="285" spans="1:5">
      <c r="A285">
        <v>43191</v>
      </c>
      <c r="B285" t="s">
        <v>15190</v>
      </c>
      <c r="C285" t="s">
        <v>14904</v>
      </c>
      <c r="D285" t="s">
        <v>14952</v>
      </c>
      <c r="E285" s="276">
        <v>2861.81</v>
      </c>
    </row>
    <row r="286" spans="1:5">
      <c r="A286">
        <v>39548</v>
      </c>
      <c r="B286" t="s">
        <v>15191</v>
      </c>
      <c r="C286" t="s">
        <v>14904</v>
      </c>
      <c r="D286" t="s">
        <v>14952</v>
      </c>
      <c r="E286" s="276">
        <v>3191.36</v>
      </c>
    </row>
    <row r="287" spans="1:5">
      <c r="A287">
        <v>43192</v>
      </c>
      <c r="B287" t="s">
        <v>15192</v>
      </c>
      <c r="C287" t="s">
        <v>14904</v>
      </c>
      <c r="D287" t="s">
        <v>14952</v>
      </c>
      <c r="E287" s="276">
        <v>3748.71</v>
      </c>
    </row>
    <row r="288" spans="1:5">
      <c r="A288">
        <v>39554</v>
      </c>
      <c r="B288" t="s">
        <v>15193</v>
      </c>
      <c r="C288" t="s">
        <v>14904</v>
      </c>
      <c r="D288" t="s">
        <v>14952</v>
      </c>
      <c r="E288" s="276">
        <v>4220.1000000000004</v>
      </c>
    </row>
    <row r="289" spans="1:5">
      <c r="A289">
        <v>43194</v>
      </c>
      <c r="B289" t="s">
        <v>15194</v>
      </c>
      <c r="C289" t="s">
        <v>14904</v>
      </c>
      <c r="D289" t="s">
        <v>14952</v>
      </c>
      <c r="E289" s="276">
        <v>1703.86</v>
      </c>
    </row>
    <row r="290" spans="1:5">
      <c r="A290">
        <v>39551</v>
      </c>
      <c r="B290" t="s">
        <v>15195</v>
      </c>
      <c r="C290" t="s">
        <v>14904</v>
      </c>
      <c r="D290" t="s">
        <v>14952</v>
      </c>
      <c r="E290" s="276">
        <v>1876.13</v>
      </c>
    </row>
    <row r="291" spans="1:5">
      <c r="A291">
        <v>43185</v>
      </c>
      <c r="B291" t="s">
        <v>15196</v>
      </c>
      <c r="C291" t="s">
        <v>14904</v>
      </c>
      <c r="D291" t="s">
        <v>14952</v>
      </c>
      <c r="E291" s="276">
        <v>5331.63</v>
      </c>
    </row>
    <row r="292" spans="1:5">
      <c r="A292">
        <v>43186</v>
      </c>
      <c r="B292" t="s">
        <v>15197</v>
      </c>
      <c r="C292" t="s">
        <v>14904</v>
      </c>
      <c r="D292" t="s">
        <v>14952</v>
      </c>
      <c r="E292" s="276">
        <v>5623.8</v>
      </c>
    </row>
    <row r="293" spans="1:5">
      <c r="A293">
        <v>43187</v>
      </c>
      <c r="B293" t="s">
        <v>15198</v>
      </c>
      <c r="C293" t="s">
        <v>14904</v>
      </c>
      <c r="D293" t="s">
        <v>14952</v>
      </c>
      <c r="E293" s="276">
        <v>7462.83</v>
      </c>
    </row>
    <row r="294" spans="1:5">
      <c r="A294">
        <v>43188</v>
      </c>
      <c r="B294" t="s">
        <v>15199</v>
      </c>
      <c r="C294" t="s">
        <v>14904</v>
      </c>
      <c r="D294" t="s">
        <v>14952</v>
      </c>
      <c r="E294" s="276">
        <v>9042.2099999999991</v>
      </c>
    </row>
    <row r="295" spans="1:5">
      <c r="A295">
        <v>43189</v>
      </c>
      <c r="B295" t="s">
        <v>15200</v>
      </c>
      <c r="C295" t="s">
        <v>14904</v>
      </c>
      <c r="D295" t="s">
        <v>14952</v>
      </c>
      <c r="E295" s="276">
        <v>10170.98</v>
      </c>
    </row>
    <row r="296" spans="1:5">
      <c r="A296">
        <v>39580</v>
      </c>
      <c r="B296" t="s">
        <v>15201</v>
      </c>
      <c r="C296" t="s">
        <v>14904</v>
      </c>
      <c r="D296" t="s">
        <v>14952</v>
      </c>
      <c r="E296" s="276">
        <v>80151.5</v>
      </c>
    </row>
    <row r="297" spans="1:5">
      <c r="A297">
        <v>39577</v>
      </c>
      <c r="B297" t="s">
        <v>15202</v>
      </c>
      <c r="C297" t="s">
        <v>14904</v>
      </c>
      <c r="D297" t="s">
        <v>14952</v>
      </c>
      <c r="E297" s="276">
        <v>25087.25</v>
      </c>
    </row>
    <row r="298" spans="1:5">
      <c r="A298">
        <v>39578</v>
      </c>
      <c r="B298" t="s">
        <v>15203</v>
      </c>
      <c r="C298" t="s">
        <v>14904</v>
      </c>
      <c r="D298" t="s">
        <v>14952</v>
      </c>
      <c r="E298" s="276">
        <v>32375.59</v>
      </c>
    </row>
    <row r="299" spans="1:5">
      <c r="A299">
        <v>39579</v>
      </c>
      <c r="B299" t="s">
        <v>15204</v>
      </c>
      <c r="C299" t="s">
        <v>14904</v>
      </c>
      <c r="D299" t="s">
        <v>14952</v>
      </c>
      <c r="E299" s="276">
        <v>47103.95</v>
      </c>
    </row>
    <row r="300" spans="1:5">
      <c r="A300">
        <v>39826</v>
      </c>
      <c r="B300" t="s">
        <v>15205</v>
      </c>
      <c r="C300" t="s">
        <v>14904</v>
      </c>
      <c r="D300" t="s">
        <v>14952</v>
      </c>
      <c r="E300" s="276">
        <v>5785.22</v>
      </c>
    </row>
    <row r="301" spans="1:5">
      <c r="A301">
        <v>10700</v>
      </c>
      <c r="B301" t="s">
        <v>15206</v>
      </c>
      <c r="C301" t="s">
        <v>14904</v>
      </c>
      <c r="D301" t="s">
        <v>14952</v>
      </c>
      <c r="E301" s="276">
        <v>22684.99</v>
      </c>
    </row>
    <row r="302" spans="1:5">
      <c r="A302">
        <v>346</v>
      </c>
      <c r="B302" t="s">
        <v>15207</v>
      </c>
      <c r="C302" t="s">
        <v>14955</v>
      </c>
      <c r="D302" t="s">
        <v>14905</v>
      </c>
      <c r="E302" s="275">
        <v>35.75</v>
      </c>
    </row>
    <row r="303" spans="1:5">
      <c r="A303">
        <v>3312</v>
      </c>
      <c r="B303" t="s">
        <v>15208</v>
      </c>
      <c r="C303" t="s">
        <v>14955</v>
      </c>
      <c r="D303" t="s">
        <v>14905</v>
      </c>
      <c r="E303" s="275">
        <v>31.66</v>
      </c>
    </row>
    <row r="304" spans="1:5">
      <c r="A304">
        <v>339</v>
      </c>
      <c r="B304" t="s">
        <v>15209</v>
      </c>
      <c r="C304" t="s">
        <v>14950</v>
      </c>
      <c r="D304" t="s">
        <v>14905</v>
      </c>
      <c r="E304" s="275">
        <v>1.84</v>
      </c>
    </row>
    <row r="305" spans="1:5">
      <c r="A305">
        <v>340</v>
      </c>
      <c r="B305" t="s">
        <v>15210</v>
      </c>
      <c r="C305" t="s">
        <v>14950</v>
      </c>
      <c r="D305" t="s">
        <v>14905</v>
      </c>
      <c r="E305" s="275">
        <v>1.66</v>
      </c>
    </row>
    <row r="306" spans="1:5">
      <c r="A306">
        <v>43130</v>
      </c>
      <c r="B306" t="s">
        <v>15211</v>
      </c>
      <c r="C306" t="s">
        <v>14955</v>
      </c>
      <c r="D306" t="s">
        <v>14911</v>
      </c>
      <c r="E306" s="275">
        <v>30.18</v>
      </c>
    </row>
    <row r="307" spans="1:5">
      <c r="A307">
        <v>344</v>
      </c>
      <c r="B307" t="s">
        <v>15212</v>
      </c>
      <c r="C307" t="s">
        <v>14955</v>
      </c>
      <c r="D307" t="s">
        <v>14905</v>
      </c>
      <c r="E307" s="275">
        <v>39.67</v>
      </c>
    </row>
    <row r="308" spans="1:5">
      <c r="A308">
        <v>345</v>
      </c>
      <c r="B308" t="s">
        <v>15213</v>
      </c>
      <c r="C308" t="s">
        <v>14955</v>
      </c>
      <c r="D308" t="s">
        <v>14905</v>
      </c>
      <c r="E308" s="275">
        <v>43.05</v>
      </c>
    </row>
    <row r="309" spans="1:5">
      <c r="A309">
        <v>43131</v>
      </c>
      <c r="B309" t="s">
        <v>15214</v>
      </c>
      <c r="C309" t="s">
        <v>14955</v>
      </c>
      <c r="D309" t="s">
        <v>14905</v>
      </c>
      <c r="E309" s="275">
        <v>35.06</v>
      </c>
    </row>
    <row r="310" spans="1:5">
      <c r="A310">
        <v>3313</v>
      </c>
      <c r="B310" t="s">
        <v>15215</v>
      </c>
      <c r="C310" t="s">
        <v>14955</v>
      </c>
      <c r="D310" t="s">
        <v>14905</v>
      </c>
      <c r="E310" s="275">
        <v>40.74</v>
      </c>
    </row>
    <row r="311" spans="1:5">
      <c r="A311">
        <v>43132</v>
      </c>
      <c r="B311" t="s">
        <v>15216</v>
      </c>
      <c r="C311" t="s">
        <v>14955</v>
      </c>
      <c r="D311" t="s">
        <v>14905</v>
      </c>
      <c r="E311" s="275">
        <v>30.18</v>
      </c>
    </row>
    <row r="312" spans="1:5">
      <c r="A312">
        <v>366</v>
      </c>
      <c r="B312" t="s">
        <v>15217</v>
      </c>
      <c r="C312" t="s">
        <v>15053</v>
      </c>
      <c r="D312" t="s">
        <v>14911</v>
      </c>
      <c r="E312" s="275">
        <v>95</v>
      </c>
    </row>
    <row r="313" spans="1:5">
      <c r="A313">
        <v>367</v>
      </c>
      <c r="B313" t="s">
        <v>15218</v>
      </c>
      <c r="C313" t="s">
        <v>15053</v>
      </c>
      <c r="D313" t="s">
        <v>14905</v>
      </c>
      <c r="E313" s="275">
        <v>96.24</v>
      </c>
    </row>
    <row r="314" spans="1:5">
      <c r="A314">
        <v>370</v>
      </c>
      <c r="B314" t="s">
        <v>15219</v>
      </c>
      <c r="C314" t="s">
        <v>15053</v>
      </c>
      <c r="D314" t="s">
        <v>14905</v>
      </c>
      <c r="E314" s="275">
        <v>95</v>
      </c>
    </row>
    <row r="315" spans="1:5">
      <c r="A315">
        <v>368</v>
      </c>
      <c r="B315" t="s">
        <v>15220</v>
      </c>
      <c r="C315" t="s">
        <v>15053</v>
      </c>
      <c r="D315" t="s">
        <v>14905</v>
      </c>
      <c r="E315" s="275">
        <v>47.5</v>
      </c>
    </row>
    <row r="316" spans="1:5">
      <c r="A316">
        <v>11075</v>
      </c>
      <c r="B316" t="s">
        <v>15221</v>
      </c>
      <c r="C316" t="s">
        <v>15053</v>
      </c>
      <c r="D316" t="s">
        <v>14905</v>
      </c>
      <c r="E316" s="276">
        <v>1090.3</v>
      </c>
    </row>
    <row r="317" spans="1:5">
      <c r="A317">
        <v>1381</v>
      </c>
      <c r="B317" t="s">
        <v>15222</v>
      </c>
      <c r="C317" t="s">
        <v>14955</v>
      </c>
      <c r="D317" t="s">
        <v>14911</v>
      </c>
      <c r="E317" s="275">
        <v>0.85</v>
      </c>
    </row>
    <row r="318" spans="1:5">
      <c r="A318">
        <v>34353</v>
      </c>
      <c r="B318" t="s">
        <v>15223</v>
      </c>
      <c r="C318" t="s">
        <v>14955</v>
      </c>
      <c r="D318" t="s">
        <v>14905</v>
      </c>
      <c r="E318" s="275">
        <v>1.58</v>
      </c>
    </row>
    <row r="319" spans="1:5">
      <c r="A319">
        <v>37595</v>
      </c>
      <c r="B319" t="s">
        <v>15224</v>
      </c>
      <c r="C319" t="s">
        <v>14955</v>
      </c>
      <c r="D319" t="s">
        <v>14905</v>
      </c>
      <c r="E319" s="275">
        <v>2.61</v>
      </c>
    </row>
    <row r="320" spans="1:5">
      <c r="A320">
        <v>37596</v>
      </c>
      <c r="B320" t="s">
        <v>15225</v>
      </c>
      <c r="C320" t="s">
        <v>14955</v>
      </c>
      <c r="D320" t="s">
        <v>14905</v>
      </c>
      <c r="E320" s="275">
        <v>2.99</v>
      </c>
    </row>
    <row r="321" spans="1:5">
      <c r="A321">
        <v>371</v>
      </c>
      <c r="B321" t="s">
        <v>15226</v>
      </c>
      <c r="C321" t="s">
        <v>14955</v>
      </c>
      <c r="D321" t="s">
        <v>14905</v>
      </c>
      <c r="E321" s="275">
        <v>0.92</v>
      </c>
    </row>
    <row r="322" spans="1:5">
      <c r="A322">
        <v>37553</v>
      </c>
      <c r="B322" t="s">
        <v>15227</v>
      </c>
      <c r="C322" t="s">
        <v>14955</v>
      </c>
      <c r="D322" t="s">
        <v>14905</v>
      </c>
      <c r="E322" s="275">
        <v>1.73</v>
      </c>
    </row>
    <row r="323" spans="1:5">
      <c r="A323">
        <v>37552</v>
      </c>
      <c r="B323" t="s">
        <v>15228</v>
      </c>
      <c r="C323" t="s">
        <v>14955</v>
      </c>
      <c r="D323" t="s">
        <v>14905</v>
      </c>
      <c r="E323" s="275">
        <v>2.79</v>
      </c>
    </row>
    <row r="324" spans="1:5">
      <c r="A324">
        <v>36880</v>
      </c>
      <c r="B324" t="s">
        <v>15229</v>
      </c>
      <c r="C324" t="s">
        <v>14955</v>
      </c>
      <c r="D324" t="s">
        <v>14905</v>
      </c>
      <c r="E324" s="275">
        <v>2.83</v>
      </c>
    </row>
    <row r="325" spans="1:5">
      <c r="A325">
        <v>34355</v>
      </c>
      <c r="B325" t="s">
        <v>15230</v>
      </c>
      <c r="C325" t="s">
        <v>14955</v>
      </c>
      <c r="D325" t="s">
        <v>14905</v>
      </c>
      <c r="E325" s="275">
        <v>2.44</v>
      </c>
    </row>
    <row r="326" spans="1:5">
      <c r="A326">
        <v>130</v>
      </c>
      <c r="B326" t="s">
        <v>15231</v>
      </c>
      <c r="C326" t="s">
        <v>14955</v>
      </c>
      <c r="D326" t="s">
        <v>14905</v>
      </c>
      <c r="E326" s="275">
        <v>5.0199999999999996</v>
      </c>
    </row>
    <row r="327" spans="1:5">
      <c r="A327">
        <v>135</v>
      </c>
      <c r="B327" t="s">
        <v>15232</v>
      </c>
      <c r="C327" t="s">
        <v>14955</v>
      </c>
      <c r="D327" t="s">
        <v>14905</v>
      </c>
      <c r="E327" s="275">
        <v>4.03</v>
      </c>
    </row>
    <row r="328" spans="1:5">
      <c r="A328">
        <v>36886</v>
      </c>
      <c r="B328" t="s">
        <v>15233</v>
      </c>
      <c r="C328" t="s">
        <v>14955</v>
      </c>
      <c r="D328" t="s">
        <v>14905</v>
      </c>
      <c r="E328" s="275">
        <v>0.88</v>
      </c>
    </row>
    <row r="329" spans="1:5">
      <c r="A329">
        <v>38546</v>
      </c>
      <c r="B329" t="s">
        <v>15234</v>
      </c>
      <c r="C329" t="s">
        <v>15053</v>
      </c>
      <c r="D329" t="s">
        <v>14905</v>
      </c>
      <c r="E329" s="275">
        <v>534.66</v>
      </c>
    </row>
    <row r="330" spans="1:5">
      <c r="A330">
        <v>34549</v>
      </c>
      <c r="B330" t="s">
        <v>15235</v>
      </c>
      <c r="C330" t="s">
        <v>15053</v>
      </c>
      <c r="D330" t="s">
        <v>14952</v>
      </c>
      <c r="E330" s="275">
        <v>730.33</v>
      </c>
    </row>
    <row r="331" spans="1:5">
      <c r="A331">
        <v>6081</v>
      </c>
      <c r="B331" t="s">
        <v>15236</v>
      </c>
      <c r="C331" t="s">
        <v>15053</v>
      </c>
      <c r="D331" t="s">
        <v>14952</v>
      </c>
      <c r="E331" s="275">
        <v>51.12</v>
      </c>
    </row>
    <row r="332" spans="1:5">
      <c r="A332">
        <v>6077</v>
      </c>
      <c r="B332" t="s">
        <v>15237</v>
      </c>
      <c r="C332" t="s">
        <v>15053</v>
      </c>
      <c r="D332" t="s">
        <v>14952</v>
      </c>
      <c r="E332" s="275">
        <v>36.51</v>
      </c>
    </row>
    <row r="333" spans="1:5">
      <c r="A333">
        <v>6079</v>
      </c>
      <c r="B333" t="s">
        <v>15238</v>
      </c>
      <c r="C333" t="s">
        <v>15053</v>
      </c>
      <c r="D333" t="s">
        <v>14952</v>
      </c>
      <c r="E333" s="275">
        <v>36.51</v>
      </c>
    </row>
    <row r="334" spans="1:5">
      <c r="A334">
        <v>1091</v>
      </c>
      <c r="B334" t="s">
        <v>15239</v>
      </c>
      <c r="C334" t="s">
        <v>14904</v>
      </c>
      <c r="D334" t="s">
        <v>14905</v>
      </c>
      <c r="E334" s="275">
        <v>46.12</v>
      </c>
    </row>
    <row r="335" spans="1:5">
      <c r="A335">
        <v>1094</v>
      </c>
      <c r="B335" t="s">
        <v>15240</v>
      </c>
      <c r="C335" t="s">
        <v>14904</v>
      </c>
      <c r="D335" t="s">
        <v>14905</v>
      </c>
      <c r="E335" s="275">
        <v>32.26</v>
      </c>
    </row>
    <row r="336" spans="1:5">
      <c r="A336">
        <v>1095</v>
      </c>
      <c r="B336" t="s">
        <v>15241</v>
      </c>
      <c r="C336" t="s">
        <v>14904</v>
      </c>
      <c r="D336" t="s">
        <v>14905</v>
      </c>
      <c r="E336" s="275">
        <v>68.56</v>
      </c>
    </row>
    <row r="337" spans="1:5">
      <c r="A337">
        <v>1092</v>
      </c>
      <c r="B337" t="s">
        <v>15242</v>
      </c>
      <c r="C337" t="s">
        <v>14904</v>
      </c>
      <c r="D337" t="s">
        <v>14911</v>
      </c>
      <c r="E337" s="275">
        <v>53.05</v>
      </c>
    </row>
    <row r="338" spans="1:5">
      <c r="A338">
        <v>1093</v>
      </c>
      <c r="B338" t="s">
        <v>15243</v>
      </c>
      <c r="C338" t="s">
        <v>14904</v>
      </c>
      <c r="D338" t="s">
        <v>14905</v>
      </c>
      <c r="E338" s="275">
        <v>123.89</v>
      </c>
    </row>
    <row r="339" spans="1:5">
      <c r="A339">
        <v>1090</v>
      </c>
      <c r="B339" t="s">
        <v>15244</v>
      </c>
      <c r="C339" t="s">
        <v>14904</v>
      </c>
      <c r="D339" t="s">
        <v>14905</v>
      </c>
      <c r="E339" s="275">
        <v>88.7</v>
      </c>
    </row>
    <row r="340" spans="1:5">
      <c r="A340">
        <v>1096</v>
      </c>
      <c r="B340" t="s">
        <v>15245</v>
      </c>
      <c r="C340" t="s">
        <v>14904</v>
      </c>
      <c r="D340" t="s">
        <v>14905</v>
      </c>
      <c r="E340" s="275">
        <v>159.63</v>
      </c>
    </row>
    <row r="341" spans="1:5">
      <c r="A341">
        <v>1097</v>
      </c>
      <c r="B341" t="s">
        <v>15246</v>
      </c>
      <c r="C341" t="s">
        <v>14904</v>
      </c>
      <c r="D341" t="s">
        <v>14905</v>
      </c>
      <c r="E341" s="275">
        <v>135.51</v>
      </c>
    </row>
    <row r="342" spans="1:5">
      <c r="A342">
        <v>378</v>
      </c>
      <c r="B342" t="s">
        <v>15247</v>
      </c>
      <c r="C342" t="s">
        <v>15055</v>
      </c>
      <c r="D342" t="s">
        <v>14905</v>
      </c>
      <c r="E342" s="275">
        <v>18.14</v>
      </c>
    </row>
    <row r="343" spans="1:5">
      <c r="A343">
        <v>40911</v>
      </c>
      <c r="B343" t="s">
        <v>15248</v>
      </c>
      <c r="C343" t="s">
        <v>15057</v>
      </c>
      <c r="D343" t="s">
        <v>14905</v>
      </c>
      <c r="E343" s="276">
        <v>3158.56</v>
      </c>
    </row>
    <row r="344" spans="1:5">
      <c r="A344">
        <v>33939</v>
      </c>
      <c r="B344" t="s">
        <v>15249</v>
      </c>
      <c r="C344" t="s">
        <v>15055</v>
      </c>
      <c r="D344" t="s">
        <v>14905</v>
      </c>
      <c r="E344" s="275">
        <v>118.62</v>
      </c>
    </row>
    <row r="345" spans="1:5">
      <c r="A345">
        <v>40815</v>
      </c>
      <c r="B345" t="s">
        <v>15250</v>
      </c>
      <c r="C345" t="s">
        <v>15057</v>
      </c>
      <c r="D345" t="s">
        <v>14905</v>
      </c>
      <c r="E345" s="276">
        <v>20653.23</v>
      </c>
    </row>
    <row r="346" spans="1:5">
      <c r="A346">
        <v>33952</v>
      </c>
      <c r="B346" t="s">
        <v>15251</v>
      </c>
      <c r="C346" t="s">
        <v>15055</v>
      </c>
      <c r="D346" t="s">
        <v>14905</v>
      </c>
      <c r="E346" s="275">
        <v>125.66</v>
      </c>
    </row>
    <row r="347" spans="1:5">
      <c r="A347">
        <v>40816</v>
      </c>
      <c r="B347" t="s">
        <v>15252</v>
      </c>
      <c r="C347" t="s">
        <v>15057</v>
      </c>
      <c r="D347" t="s">
        <v>14905</v>
      </c>
      <c r="E347" s="276">
        <v>21880.11</v>
      </c>
    </row>
    <row r="348" spans="1:5">
      <c r="A348">
        <v>33953</v>
      </c>
      <c r="B348" t="s">
        <v>15253</v>
      </c>
      <c r="C348" t="s">
        <v>15055</v>
      </c>
      <c r="D348" t="s">
        <v>14905</v>
      </c>
      <c r="E348" s="275">
        <v>131.71</v>
      </c>
    </row>
    <row r="349" spans="1:5">
      <c r="A349">
        <v>40817</v>
      </c>
      <c r="B349" t="s">
        <v>15254</v>
      </c>
      <c r="C349" t="s">
        <v>15057</v>
      </c>
      <c r="D349" t="s">
        <v>14905</v>
      </c>
      <c r="E349" s="276">
        <v>22931.06</v>
      </c>
    </row>
    <row r="350" spans="1:5">
      <c r="A350">
        <v>13348</v>
      </c>
      <c r="B350" t="s">
        <v>15255</v>
      </c>
      <c r="C350" t="s">
        <v>14904</v>
      </c>
      <c r="D350" t="s">
        <v>14952</v>
      </c>
      <c r="E350" s="275">
        <v>1.79</v>
      </c>
    </row>
    <row r="351" spans="1:5">
      <c r="A351">
        <v>39211</v>
      </c>
      <c r="B351" t="s">
        <v>15256</v>
      </c>
      <c r="C351" t="s">
        <v>14904</v>
      </c>
      <c r="D351" t="s">
        <v>14905</v>
      </c>
      <c r="E351" s="275">
        <v>1.88</v>
      </c>
    </row>
    <row r="352" spans="1:5">
      <c r="A352">
        <v>39212</v>
      </c>
      <c r="B352" t="s">
        <v>15257</v>
      </c>
      <c r="C352" t="s">
        <v>14904</v>
      </c>
      <c r="D352" t="s">
        <v>14905</v>
      </c>
      <c r="E352" s="275">
        <v>2.09</v>
      </c>
    </row>
    <row r="353" spans="1:5">
      <c r="A353">
        <v>39208</v>
      </c>
      <c r="B353" t="s">
        <v>15258</v>
      </c>
      <c r="C353" t="s">
        <v>14904</v>
      </c>
      <c r="D353" t="s">
        <v>14905</v>
      </c>
      <c r="E353" s="275">
        <v>0.56999999999999995</v>
      </c>
    </row>
    <row r="354" spans="1:5">
      <c r="A354">
        <v>39210</v>
      </c>
      <c r="B354" t="s">
        <v>15259</v>
      </c>
      <c r="C354" t="s">
        <v>14904</v>
      </c>
      <c r="D354" t="s">
        <v>14905</v>
      </c>
      <c r="E354" s="275">
        <v>1.05</v>
      </c>
    </row>
    <row r="355" spans="1:5">
      <c r="A355">
        <v>39214</v>
      </c>
      <c r="B355" t="s">
        <v>15260</v>
      </c>
      <c r="C355" t="s">
        <v>14904</v>
      </c>
      <c r="D355" t="s">
        <v>14905</v>
      </c>
      <c r="E355" s="275">
        <v>3.88</v>
      </c>
    </row>
    <row r="356" spans="1:5">
      <c r="A356">
        <v>39213</v>
      </c>
      <c r="B356" t="s">
        <v>15261</v>
      </c>
      <c r="C356" t="s">
        <v>14904</v>
      </c>
      <c r="D356" t="s">
        <v>14905</v>
      </c>
      <c r="E356" s="275">
        <v>2.74</v>
      </c>
    </row>
    <row r="357" spans="1:5">
      <c r="A357">
        <v>39209</v>
      </c>
      <c r="B357" t="s">
        <v>15262</v>
      </c>
      <c r="C357" t="s">
        <v>14904</v>
      </c>
      <c r="D357" t="s">
        <v>14905</v>
      </c>
      <c r="E357" s="275">
        <v>0.68</v>
      </c>
    </row>
    <row r="358" spans="1:5">
      <c r="A358">
        <v>39207</v>
      </c>
      <c r="B358" t="s">
        <v>15263</v>
      </c>
      <c r="C358" t="s">
        <v>14904</v>
      </c>
      <c r="D358" t="s">
        <v>14905</v>
      </c>
      <c r="E358" s="275">
        <v>1.05</v>
      </c>
    </row>
    <row r="359" spans="1:5">
      <c r="A359">
        <v>39215</v>
      </c>
      <c r="B359" t="s">
        <v>15264</v>
      </c>
      <c r="C359" t="s">
        <v>14904</v>
      </c>
      <c r="D359" t="s">
        <v>14905</v>
      </c>
      <c r="E359" s="275">
        <v>7.07</v>
      </c>
    </row>
    <row r="360" spans="1:5">
      <c r="A360">
        <v>39216</v>
      </c>
      <c r="B360" t="s">
        <v>15265</v>
      </c>
      <c r="C360" t="s">
        <v>14904</v>
      </c>
      <c r="D360" t="s">
        <v>14905</v>
      </c>
      <c r="E360" s="275">
        <v>9.86</v>
      </c>
    </row>
    <row r="361" spans="1:5">
      <c r="A361">
        <v>11267</v>
      </c>
      <c r="B361" t="s">
        <v>15266</v>
      </c>
      <c r="C361" t="s">
        <v>14904</v>
      </c>
      <c r="D361" t="s">
        <v>14952</v>
      </c>
      <c r="E361" s="275">
        <v>1.56</v>
      </c>
    </row>
    <row r="362" spans="1:5">
      <c r="A362">
        <v>379</v>
      </c>
      <c r="B362" t="s">
        <v>15267</v>
      </c>
      <c r="C362" t="s">
        <v>14904</v>
      </c>
      <c r="D362" t="s">
        <v>14952</v>
      </c>
      <c r="E362" s="275">
        <v>1.57</v>
      </c>
    </row>
    <row r="363" spans="1:5">
      <c r="A363">
        <v>510</v>
      </c>
      <c r="B363" t="s">
        <v>15268</v>
      </c>
      <c r="C363" t="s">
        <v>14955</v>
      </c>
      <c r="D363" t="s">
        <v>14905</v>
      </c>
      <c r="E363" s="275">
        <v>19.03</v>
      </c>
    </row>
    <row r="364" spans="1:5">
      <c r="A364">
        <v>516</v>
      </c>
      <c r="B364" t="s">
        <v>15269</v>
      </c>
      <c r="C364" t="s">
        <v>14955</v>
      </c>
      <c r="D364" t="s">
        <v>14905</v>
      </c>
      <c r="E364" s="275">
        <v>22.54</v>
      </c>
    </row>
    <row r="365" spans="1:5">
      <c r="A365">
        <v>509</v>
      </c>
      <c r="B365" t="s">
        <v>15270</v>
      </c>
      <c r="C365" t="s">
        <v>14955</v>
      </c>
      <c r="D365" t="s">
        <v>14905</v>
      </c>
      <c r="E365" s="275">
        <v>25.3</v>
      </c>
    </row>
    <row r="366" spans="1:5">
      <c r="A366">
        <v>40331</v>
      </c>
      <c r="B366" t="s">
        <v>15271</v>
      </c>
      <c r="C366" t="s">
        <v>15055</v>
      </c>
      <c r="D366" t="s">
        <v>14905</v>
      </c>
      <c r="E366" s="275">
        <v>10.35</v>
      </c>
    </row>
    <row r="367" spans="1:5">
      <c r="A367">
        <v>40930</v>
      </c>
      <c r="B367" t="s">
        <v>15272</v>
      </c>
      <c r="C367" t="s">
        <v>15057</v>
      </c>
      <c r="D367" t="s">
        <v>14905</v>
      </c>
      <c r="E367" s="276">
        <v>1803.25</v>
      </c>
    </row>
    <row r="368" spans="1:5">
      <c r="A368">
        <v>11761</v>
      </c>
      <c r="B368" t="s">
        <v>15273</v>
      </c>
      <c r="C368" t="s">
        <v>14904</v>
      </c>
      <c r="D368" t="s">
        <v>14905</v>
      </c>
      <c r="E368" s="275">
        <v>72.25</v>
      </c>
    </row>
    <row r="369" spans="1:5">
      <c r="A369">
        <v>377</v>
      </c>
      <c r="B369" t="s">
        <v>15274</v>
      </c>
      <c r="C369" t="s">
        <v>14904</v>
      </c>
      <c r="D369" t="s">
        <v>14911</v>
      </c>
      <c r="E369" s="275">
        <v>33.950000000000003</v>
      </c>
    </row>
    <row r="370" spans="1:5">
      <c r="A370">
        <v>7588</v>
      </c>
      <c r="B370" t="s">
        <v>15275</v>
      </c>
      <c r="C370" t="s">
        <v>14904</v>
      </c>
      <c r="D370" t="s">
        <v>14911</v>
      </c>
      <c r="E370" s="275">
        <v>51.29</v>
      </c>
    </row>
    <row r="371" spans="1:5">
      <c r="A371">
        <v>34551</v>
      </c>
      <c r="B371" t="s">
        <v>15276</v>
      </c>
      <c r="C371" t="s">
        <v>15055</v>
      </c>
      <c r="D371" t="s">
        <v>14905</v>
      </c>
      <c r="E371" s="275">
        <v>12.93</v>
      </c>
    </row>
    <row r="372" spans="1:5">
      <c r="A372">
        <v>41078</v>
      </c>
      <c r="B372" t="s">
        <v>15277</v>
      </c>
      <c r="C372" t="s">
        <v>15057</v>
      </c>
      <c r="D372" t="s">
        <v>14905</v>
      </c>
      <c r="E372" s="276">
        <v>2253.98</v>
      </c>
    </row>
    <row r="373" spans="1:5">
      <c r="A373">
        <v>246</v>
      </c>
      <c r="B373" t="s">
        <v>15278</v>
      </c>
      <c r="C373" t="s">
        <v>15055</v>
      </c>
      <c r="D373" t="s">
        <v>14905</v>
      </c>
      <c r="E373" s="275">
        <v>14.8</v>
      </c>
    </row>
    <row r="374" spans="1:5">
      <c r="A374">
        <v>40927</v>
      </c>
      <c r="B374" t="s">
        <v>15279</v>
      </c>
      <c r="C374" t="s">
        <v>15057</v>
      </c>
      <c r="D374" t="s">
        <v>14905</v>
      </c>
      <c r="E374" s="276">
        <v>2578.16</v>
      </c>
    </row>
    <row r="375" spans="1:5">
      <c r="A375">
        <v>2350</v>
      </c>
      <c r="B375" t="s">
        <v>15280</v>
      </c>
      <c r="C375" t="s">
        <v>15055</v>
      </c>
      <c r="D375" t="s">
        <v>14905</v>
      </c>
      <c r="E375" s="275">
        <v>14.35</v>
      </c>
    </row>
    <row r="376" spans="1:5">
      <c r="A376">
        <v>40812</v>
      </c>
      <c r="B376" t="s">
        <v>15281</v>
      </c>
      <c r="C376" t="s">
        <v>15057</v>
      </c>
      <c r="D376" t="s">
        <v>14905</v>
      </c>
      <c r="E376" s="276">
        <v>2500.2800000000002</v>
      </c>
    </row>
    <row r="377" spans="1:5">
      <c r="A377">
        <v>245</v>
      </c>
      <c r="B377" t="s">
        <v>15282</v>
      </c>
      <c r="C377" t="s">
        <v>15055</v>
      </c>
      <c r="D377" t="s">
        <v>14905</v>
      </c>
      <c r="E377" s="275">
        <v>23.65</v>
      </c>
    </row>
    <row r="378" spans="1:5">
      <c r="A378">
        <v>41090</v>
      </c>
      <c r="B378" t="s">
        <v>15283</v>
      </c>
      <c r="C378" t="s">
        <v>15057</v>
      </c>
      <c r="D378" t="s">
        <v>14905</v>
      </c>
      <c r="E378" s="276">
        <v>4117.82</v>
      </c>
    </row>
    <row r="379" spans="1:5">
      <c r="A379">
        <v>251</v>
      </c>
      <c r="B379" t="s">
        <v>15284</v>
      </c>
      <c r="C379" t="s">
        <v>15055</v>
      </c>
      <c r="D379" t="s">
        <v>14905</v>
      </c>
      <c r="E379" s="275">
        <v>14.8</v>
      </c>
    </row>
    <row r="380" spans="1:5">
      <c r="A380">
        <v>40975</v>
      </c>
      <c r="B380" t="s">
        <v>15285</v>
      </c>
      <c r="C380" t="s">
        <v>15057</v>
      </c>
      <c r="D380" t="s">
        <v>14905</v>
      </c>
      <c r="E380" s="276">
        <v>2578.16</v>
      </c>
    </row>
    <row r="381" spans="1:5">
      <c r="A381">
        <v>6127</v>
      </c>
      <c r="B381" t="s">
        <v>15286</v>
      </c>
      <c r="C381" t="s">
        <v>15055</v>
      </c>
      <c r="D381" t="s">
        <v>14905</v>
      </c>
      <c r="E381" s="275">
        <v>14.8</v>
      </c>
    </row>
    <row r="382" spans="1:5">
      <c r="A382">
        <v>41072</v>
      </c>
      <c r="B382" t="s">
        <v>15287</v>
      </c>
      <c r="C382" t="s">
        <v>15057</v>
      </c>
      <c r="D382" t="s">
        <v>14905</v>
      </c>
      <c r="E382" s="276">
        <v>2578.16</v>
      </c>
    </row>
    <row r="383" spans="1:5">
      <c r="A383">
        <v>6121</v>
      </c>
      <c r="B383" t="s">
        <v>15288</v>
      </c>
      <c r="C383" t="s">
        <v>15055</v>
      </c>
      <c r="D383" t="s">
        <v>14905</v>
      </c>
      <c r="E383" s="275">
        <v>13.81</v>
      </c>
    </row>
    <row r="384" spans="1:5">
      <c r="A384">
        <v>41071</v>
      </c>
      <c r="B384" t="s">
        <v>15289</v>
      </c>
      <c r="C384" t="s">
        <v>15057</v>
      </c>
      <c r="D384" t="s">
        <v>14905</v>
      </c>
      <c r="E384" s="276">
        <v>2405.4499999999998</v>
      </c>
    </row>
    <row r="385" spans="1:5">
      <c r="A385">
        <v>244</v>
      </c>
      <c r="B385" t="s">
        <v>15290</v>
      </c>
      <c r="C385" t="s">
        <v>15055</v>
      </c>
      <c r="D385" t="s">
        <v>14905</v>
      </c>
      <c r="E385" s="275">
        <v>18.2</v>
      </c>
    </row>
    <row r="386" spans="1:5">
      <c r="A386">
        <v>41093</v>
      </c>
      <c r="B386" t="s">
        <v>15291</v>
      </c>
      <c r="C386" t="s">
        <v>15057</v>
      </c>
      <c r="D386" t="s">
        <v>14905</v>
      </c>
      <c r="E386" s="276">
        <v>3170.01</v>
      </c>
    </row>
    <row r="387" spans="1:5">
      <c r="A387">
        <v>532</v>
      </c>
      <c r="B387" t="s">
        <v>15292</v>
      </c>
      <c r="C387" t="s">
        <v>15055</v>
      </c>
      <c r="D387" t="s">
        <v>14905</v>
      </c>
      <c r="E387" s="275">
        <v>29.39</v>
      </c>
    </row>
    <row r="388" spans="1:5">
      <c r="A388">
        <v>40931</v>
      </c>
      <c r="B388" t="s">
        <v>15293</v>
      </c>
      <c r="C388" t="s">
        <v>15057</v>
      </c>
      <c r="D388" t="s">
        <v>14905</v>
      </c>
      <c r="E388" s="276">
        <v>5120.47</v>
      </c>
    </row>
    <row r="389" spans="1:5">
      <c r="A389">
        <v>36150</v>
      </c>
      <c r="B389" t="s">
        <v>15294</v>
      </c>
      <c r="C389" t="s">
        <v>14904</v>
      </c>
      <c r="D389" t="s">
        <v>14905</v>
      </c>
      <c r="E389" s="275">
        <v>51.38</v>
      </c>
    </row>
    <row r="390" spans="1:5">
      <c r="A390">
        <v>4760</v>
      </c>
      <c r="B390" t="s">
        <v>15295</v>
      </c>
      <c r="C390" t="s">
        <v>15055</v>
      </c>
      <c r="D390" t="s">
        <v>14905</v>
      </c>
      <c r="E390" s="275">
        <v>18.14</v>
      </c>
    </row>
    <row r="391" spans="1:5">
      <c r="A391">
        <v>41069</v>
      </c>
      <c r="B391" t="s">
        <v>15296</v>
      </c>
      <c r="C391" t="s">
        <v>15057</v>
      </c>
      <c r="D391" t="s">
        <v>14905</v>
      </c>
      <c r="E391" s="276">
        <v>3158.56</v>
      </c>
    </row>
    <row r="392" spans="1:5">
      <c r="A392">
        <v>10422</v>
      </c>
      <c r="B392" t="s">
        <v>15297</v>
      </c>
      <c r="C392" t="s">
        <v>14904</v>
      </c>
      <c r="D392" t="s">
        <v>14905</v>
      </c>
      <c r="E392" s="275">
        <v>373.84</v>
      </c>
    </row>
    <row r="393" spans="1:5">
      <c r="A393">
        <v>44019</v>
      </c>
      <c r="B393" t="s">
        <v>15298</v>
      </c>
      <c r="C393" t="s">
        <v>14904</v>
      </c>
      <c r="D393" t="s">
        <v>14905</v>
      </c>
      <c r="E393" s="275">
        <v>517.48</v>
      </c>
    </row>
    <row r="394" spans="1:5">
      <c r="A394">
        <v>36520</v>
      </c>
      <c r="B394" t="s">
        <v>15299</v>
      </c>
      <c r="C394" t="s">
        <v>14904</v>
      </c>
      <c r="D394" t="s">
        <v>14905</v>
      </c>
      <c r="E394" s="275">
        <v>629.20000000000005</v>
      </c>
    </row>
    <row r="395" spans="1:5">
      <c r="A395">
        <v>42319</v>
      </c>
      <c r="B395" t="s">
        <v>15300</v>
      </c>
      <c r="C395" t="s">
        <v>14904</v>
      </c>
      <c r="D395" t="s">
        <v>14905</v>
      </c>
      <c r="E395" s="275">
        <v>563.79999999999995</v>
      </c>
    </row>
    <row r="396" spans="1:5">
      <c r="A396">
        <v>10420</v>
      </c>
      <c r="B396" t="s">
        <v>15301</v>
      </c>
      <c r="C396" t="s">
        <v>14904</v>
      </c>
      <c r="D396" t="s">
        <v>14911</v>
      </c>
      <c r="E396" s="275">
        <v>200</v>
      </c>
    </row>
    <row r="397" spans="1:5">
      <c r="A397">
        <v>10421</v>
      </c>
      <c r="B397" t="s">
        <v>15302</v>
      </c>
      <c r="C397" t="s">
        <v>14904</v>
      </c>
      <c r="D397" t="s">
        <v>14905</v>
      </c>
      <c r="E397" s="275">
        <v>219.77</v>
      </c>
    </row>
    <row r="398" spans="1:5">
      <c r="A398">
        <v>11786</v>
      </c>
      <c r="B398" t="s">
        <v>15303</v>
      </c>
      <c r="C398" t="s">
        <v>14904</v>
      </c>
      <c r="D398" t="s">
        <v>14905</v>
      </c>
      <c r="E398" s="275">
        <v>443.15</v>
      </c>
    </row>
    <row r="399" spans="1:5">
      <c r="A399">
        <v>4815</v>
      </c>
      <c r="B399" t="s">
        <v>15304</v>
      </c>
      <c r="C399" t="s">
        <v>14904</v>
      </c>
      <c r="D399" t="s">
        <v>14905</v>
      </c>
      <c r="E399" s="275">
        <v>7.26</v>
      </c>
    </row>
    <row r="400" spans="1:5">
      <c r="A400">
        <v>541</v>
      </c>
      <c r="B400" t="s">
        <v>15305</v>
      </c>
      <c r="C400" t="s">
        <v>14904</v>
      </c>
      <c r="D400" t="s">
        <v>14911</v>
      </c>
      <c r="E400" s="275">
        <v>123.95</v>
      </c>
    </row>
    <row r="401" spans="1:5">
      <c r="A401">
        <v>542</v>
      </c>
      <c r="B401" t="s">
        <v>15306</v>
      </c>
      <c r="C401" t="s">
        <v>14904</v>
      </c>
      <c r="D401" t="s">
        <v>14905</v>
      </c>
      <c r="E401" s="275">
        <v>155.37</v>
      </c>
    </row>
    <row r="402" spans="1:5">
      <c r="A402">
        <v>540</v>
      </c>
      <c r="B402" t="s">
        <v>15307</v>
      </c>
      <c r="C402" t="s">
        <v>14904</v>
      </c>
      <c r="D402" t="s">
        <v>14905</v>
      </c>
      <c r="E402" s="275">
        <v>350.13</v>
      </c>
    </row>
    <row r="403" spans="1:5">
      <c r="A403">
        <v>38364</v>
      </c>
      <c r="B403" t="s">
        <v>15308</v>
      </c>
      <c r="C403" t="s">
        <v>14904</v>
      </c>
      <c r="D403" t="s">
        <v>14905</v>
      </c>
      <c r="E403" s="275">
        <v>838.57</v>
      </c>
    </row>
    <row r="404" spans="1:5">
      <c r="A404">
        <v>11692</v>
      </c>
      <c r="B404" t="s">
        <v>15309</v>
      </c>
      <c r="C404" t="s">
        <v>15310</v>
      </c>
      <c r="D404" t="s">
        <v>14905</v>
      </c>
      <c r="E404" s="275">
        <v>477.52</v>
      </c>
    </row>
    <row r="405" spans="1:5">
      <c r="A405">
        <v>1746</v>
      </c>
      <c r="B405" t="s">
        <v>15311</v>
      </c>
      <c r="C405" t="s">
        <v>14904</v>
      </c>
      <c r="D405" t="s">
        <v>14911</v>
      </c>
      <c r="E405" s="275">
        <v>252.35</v>
      </c>
    </row>
    <row r="406" spans="1:5">
      <c r="A406">
        <v>1748</v>
      </c>
      <c r="B406" t="s">
        <v>15312</v>
      </c>
      <c r="C406" t="s">
        <v>14904</v>
      </c>
      <c r="D406" t="s">
        <v>14905</v>
      </c>
      <c r="E406" s="275">
        <v>335.56</v>
      </c>
    </row>
    <row r="407" spans="1:5">
      <c r="A407">
        <v>1749</v>
      </c>
      <c r="B407" t="s">
        <v>15313</v>
      </c>
      <c r="C407" t="s">
        <v>14904</v>
      </c>
      <c r="D407" t="s">
        <v>14905</v>
      </c>
      <c r="E407" s="275">
        <v>486.17</v>
      </c>
    </row>
    <row r="408" spans="1:5">
      <c r="A408">
        <v>37412</v>
      </c>
      <c r="B408" t="s">
        <v>15314</v>
      </c>
      <c r="C408" t="s">
        <v>14904</v>
      </c>
      <c r="D408" t="s">
        <v>14905</v>
      </c>
      <c r="E408" s="275">
        <v>246.67</v>
      </c>
    </row>
    <row r="409" spans="1:5">
      <c r="A409">
        <v>1745</v>
      </c>
      <c r="B409" t="s">
        <v>15315</v>
      </c>
      <c r="C409" t="s">
        <v>14904</v>
      </c>
      <c r="D409" t="s">
        <v>14905</v>
      </c>
      <c r="E409" s="275">
        <v>293.32</v>
      </c>
    </row>
    <row r="410" spans="1:5">
      <c r="A410">
        <v>1750</v>
      </c>
      <c r="B410" t="s">
        <v>15316</v>
      </c>
      <c r="C410" t="s">
        <v>14904</v>
      </c>
      <c r="D410" t="s">
        <v>14905</v>
      </c>
      <c r="E410" s="275">
        <v>685.46</v>
      </c>
    </row>
    <row r="411" spans="1:5">
      <c r="A411">
        <v>11687</v>
      </c>
      <c r="B411" t="s">
        <v>15317</v>
      </c>
      <c r="C411" t="s">
        <v>14950</v>
      </c>
      <c r="D411" t="s">
        <v>14905</v>
      </c>
      <c r="E411" s="276">
        <v>1092.1400000000001</v>
      </c>
    </row>
    <row r="412" spans="1:5">
      <c r="A412">
        <v>11689</v>
      </c>
      <c r="B412" t="s">
        <v>15318</v>
      </c>
      <c r="C412" t="s">
        <v>14950</v>
      </c>
      <c r="D412" t="s">
        <v>14905</v>
      </c>
      <c r="E412" s="276">
        <v>1368.39</v>
      </c>
    </row>
    <row r="413" spans="1:5">
      <c r="A413">
        <v>11693</v>
      </c>
      <c r="B413" t="s">
        <v>15319</v>
      </c>
      <c r="C413" t="s">
        <v>15310</v>
      </c>
      <c r="D413" t="s">
        <v>14905</v>
      </c>
      <c r="E413" s="275">
        <v>137.43</v>
      </c>
    </row>
    <row r="414" spans="1:5">
      <c r="A414">
        <v>36215</v>
      </c>
      <c r="B414" t="s">
        <v>15320</v>
      </c>
      <c r="C414" t="s">
        <v>14904</v>
      </c>
      <c r="D414" t="s">
        <v>14952</v>
      </c>
      <c r="E414" s="275">
        <v>952.7</v>
      </c>
    </row>
    <row r="415" spans="1:5">
      <c r="A415">
        <v>42439</v>
      </c>
      <c r="B415" t="s">
        <v>15321</v>
      </c>
      <c r="C415" t="s">
        <v>14904</v>
      </c>
      <c r="D415" t="s">
        <v>14952</v>
      </c>
      <c r="E415" s="276">
        <v>1207.8399999999999</v>
      </c>
    </row>
    <row r="416" spans="1:5">
      <c r="A416">
        <v>38381</v>
      </c>
      <c r="B416" t="s">
        <v>15322</v>
      </c>
      <c r="C416" t="s">
        <v>14904</v>
      </c>
      <c r="D416" t="s">
        <v>14905</v>
      </c>
      <c r="E416" s="275">
        <v>9.39</v>
      </c>
    </row>
    <row r="417" spans="1:5">
      <c r="A417">
        <v>39621</v>
      </c>
      <c r="B417" t="s">
        <v>15323</v>
      </c>
      <c r="C417" t="s">
        <v>15324</v>
      </c>
      <c r="D417" t="s">
        <v>14905</v>
      </c>
      <c r="E417" s="276">
        <v>1181.26</v>
      </c>
    </row>
    <row r="418" spans="1:5">
      <c r="A418">
        <v>39624</v>
      </c>
      <c r="B418" t="s">
        <v>15325</v>
      </c>
      <c r="C418" t="s">
        <v>15324</v>
      </c>
      <c r="D418" t="s">
        <v>14905</v>
      </c>
      <c r="E418" s="276">
        <v>1303.06</v>
      </c>
    </row>
    <row r="419" spans="1:5">
      <c r="A419">
        <v>39615</v>
      </c>
      <c r="B419" t="s">
        <v>15326</v>
      </c>
      <c r="C419" t="s">
        <v>14904</v>
      </c>
      <c r="D419" t="s">
        <v>14905</v>
      </c>
      <c r="E419" s="275">
        <v>526.55999999999995</v>
      </c>
    </row>
    <row r="420" spans="1:5">
      <c r="A420">
        <v>39620</v>
      </c>
      <c r="B420" t="s">
        <v>15327</v>
      </c>
      <c r="C420" t="s">
        <v>14904</v>
      </c>
      <c r="D420" t="s">
        <v>14905</v>
      </c>
      <c r="E420" s="275">
        <v>804.2</v>
      </c>
    </row>
    <row r="421" spans="1:5">
      <c r="A421">
        <v>39623</v>
      </c>
      <c r="B421" t="s">
        <v>15328</v>
      </c>
      <c r="C421" t="s">
        <v>14904</v>
      </c>
      <c r="D421" t="s">
        <v>14905</v>
      </c>
      <c r="E421" s="275">
        <v>861.36</v>
      </c>
    </row>
    <row r="422" spans="1:5">
      <c r="A422">
        <v>546</v>
      </c>
      <c r="B422" t="s">
        <v>15329</v>
      </c>
      <c r="C422" t="s">
        <v>14955</v>
      </c>
      <c r="D422" t="s">
        <v>14911</v>
      </c>
      <c r="E422" s="275">
        <v>11</v>
      </c>
    </row>
    <row r="423" spans="1:5">
      <c r="A423">
        <v>566</v>
      </c>
      <c r="B423" t="s">
        <v>15330</v>
      </c>
      <c r="C423" t="s">
        <v>14950</v>
      </c>
      <c r="D423" t="s">
        <v>14905</v>
      </c>
      <c r="E423" s="275">
        <v>5.22</v>
      </c>
    </row>
    <row r="424" spans="1:5">
      <c r="A424">
        <v>565</v>
      </c>
      <c r="B424" t="s">
        <v>15331</v>
      </c>
      <c r="C424" t="s">
        <v>14950</v>
      </c>
      <c r="D424" t="s">
        <v>14905</v>
      </c>
      <c r="E424" s="275">
        <v>19.03</v>
      </c>
    </row>
    <row r="425" spans="1:5">
      <c r="A425">
        <v>555</v>
      </c>
      <c r="B425" t="s">
        <v>15332</v>
      </c>
      <c r="C425" t="s">
        <v>14950</v>
      </c>
      <c r="D425" t="s">
        <v>14905</v>
      </c>
      <c r="E425" s="275">
        <v>13.49</v>
      </c>
    </row>
    <row r="426" spans="1:5">
      <c r="A426">
        <v>557</v>
      </c>
      <c r="B426" t="s">
        <v>15333</v>
      </c>
      <c r="C426" t="s">
        <v>14950</v>
      </c>
      <c r="D426" t="s">
        <v>14905</v>
      </c>
      <c r="E426" s="275">
        <v>42.32</v>
      </c>
    </row>
    <row r="427" spans="1:5">
      <c r="A427">
        <v>552</v>
      </c>
      <c r="B427" t="s">
        <v>15334</v>
      </c>
      <c r="C427" t="s">
        <v>14950</v>
      </c>
      <c r="D427" t="s">
        <v>14905</v>
      </c>
      <c r="E427" s="275">
        <v>21</v>
      </c>
    </row>
    <row r="428" spans="1:5">
      <c r="A428">
        <v>563</v>
      </c>
      <c r="B428" t="s">
        <v>15335</v>
      </c>
      <c r="C428" t="s">
        <v>14950</v>
      </c>
      <c r="D428" t="s">
        <v>14905</v>
      </c>
      <c r="E428" s="275">
        <v>31.55</v>
      </c>
    </row>
    <row r="429" spans="1:5">
      <c r="A429">
        <v>549</v>
      </c>
      <c r="B429" t="s">
        <v>15336</v>
      </c>
      <c r="C429" t="s">
        <v>14950</v>
      </c>
      <c r="D429" t="s">
        <v>14905</v>
      </c>
      <c r="E429" s="275">
        <v>56.79</v>
      </c>
    </row>
    <row r="430" spans="1:5">
      <c r="A430">
        <v>551</v>
      </c>
      <c r="B430" t="s">
        <v>15337</v>
      </c>
      <c r="C430" t="s">
        <v>14950</v>
      </c>
      <c r="D430" t="s">
        <v>14905</v>
      </c>
      <c r="E430" s="275">
        <v>112.45</v>
      </c>
    </row>
    <row r="431" spans="1:5">
      <c r="A431">
        <v>559</v>
      </c>
      <c r="B431" t="s">
        <v>15338</v>
      </c>
      <c r="C431" t="s">
        <v>14950</v>
      </c>
      <c r="D431" t="s">
        <v>14905</v>
      </c>
      <c r="E431" s="275">
        <v>28.11</v>
      </c>
    </row>
    <row r="432" spans="1:5">
      <c r="A432">
        <v>560</v>
      </c>
      <c r="B432" t="s">
        <v>15339</v>
      </c>
      <c r="C432" t="s">
        <v>14950</v>
      </c>
      <c r="D432" t="s">
        <v>14905</v>
      </c>
      <c r="E432" s="275">
        <v>35.17</v>
      </c>
    </row>
    <row r="433" spans="1:5">
      <c r="A433">
        <v>547</v>
      </c>
      <c r="B433" t="s">
        <v>15340</v>
      </c>
      <c r="C433" t="s">
        <v>14950</v>
      </c>
      <c r="D433" t="s">
        <v>14905</v>
      </c>
      <c r="E433" s="275">
        <v>42.11</v>
      </c>
    </row>
    <row r="434" spans="1:5">
      <c r="A434">
        <v>36207</v>
      </c>
      <c r="B434" t="s">
        <v>15341</v>
      </c>
      <c r="C434" t="s">
        <v>14904</v>
      </c>
      <c r="D434" t="s">
        <v>14952</v>
      </c>
      <c r="E434" s="275">
        <v>421.98</v>
      </c>
    </row>
    <row r="435" spans="1:5">
      <c r="A435">
        <v>36209</v>
      </c>
      <c r="B435" t="s">
        <v>15342</v>
      </c>
      <c r="C435" t="s">
        <v>14904</v>
      </c>
      <c r="D435" t="s">
        <v>14952</v>
      </c>
      <c r="E435" s="275">
        <v>484.29</v>
      </c>
    </row>
    <row r="436" spans="1:5">
      <c r="A436">
        <v>36210</v>
      </c>
      <c r="B436" t="s">
        <v>15343</v>
      </c>
      <c r="C436" t="s">
        <v>14904</v>
      </c>
      <c r="D436" t="s">
        <v>14952</v>
      </c>
      <c r="E436" s="275">
        <v>523.98</v>
      </c>
    </row>
    <row r="437" spans="1:5">
      <c r="A437">
        <v>36204</v>
      </c>
      <c r="B437" t="s">
        <v>15344</v>
      </c>
      <c r="C437" t="s">
        <v>14904</v>
      </c>
      <c r="D437" t="s">
        <v>14952</v>
      </c>
      <c r="E437" s="275">
        <v>185.78</v>
      </c>
    </row>
    <row r="438" spans="1:5">
      <c r="A438">
        <v>36205</v>
      </c>
      <c r="B438" t="s">
        <v>15345</v>
      </c>
      <c r="C438" t="s">
        <v>14904</v>
      </c>
      <c r="D438" t="s">
        <v>14952</v>
      </c>
      <c r="E438" s="275">
        <v>206.33</v>
      </c>
    </row>
    <row r="439" spans="1:5">
      <c r="A439">
        <v>36081</v>
      </c>
      <c r="B439" t="s">
        <v>15346</v>
      </c>
      <c r="C439" t="s">
        <v>14904</v>
      </c>
      <c r="D439" t="s">
        <v>14952</v>
      </c>
      <c r="E439" s="275">
        <v>220</v>
      </c>
    </row>
    <row r="440" spans="1:5">
      <c r="A440">
        <v>36206</v>
      </c>
      <c r="B440" t="s">
        <v>15347</v>
      </c>
      <c r="C440" t="s">
        <v>14904</v>
      </c>
      <c r="D440" t="s">
        <v>14952</v>
      </c>
      <c r="E440" s="275">
        <v>230.49</v>
      </c>
    </row>
    <row r="441" spans="1:5">
      <c r="A441">
        <v>36218</v>
      </c>
      <c r="B441" t="s">
        <v>15348</v>
      </c>
      <c r="C441" t="s">
        <v>14904</v>
      </c>
      <c r="D441" t="s">
        <v>14952</v>
      </c>
      <c r="E441" s="275">
        <v>156</v>
      </c>
    </row>
    <row r="442" spans="1:5">
      <c r="A442">
        <v>36220</v>
      </c>
      <c r="B442" t="s">
        <v>15349</v>
      </c>
      <c r="C442" t="s">
        <v>14904</v>
      </c>
      <c r="D442" t="s">
        <v>14952</v>
      </c>
      <c r="E442" s="275">
        <v>178.88</v>
      </c>
    </row>
    <row r="443" spans="1:5">
      <c r="A443">
        <v>36080</v>
      </c>
      <c r="B443" t="s">
        <v>15350</v>
      </c>
      <c r="C443" t="s">
        <v>14904</v>
      </c>
      <c r="D443" t="s">
        <v>14952</v>
      </c>
      <c r="E443" s="275">
        <v>193.49</v>
      </c>
    </row>
    <row r="444" spans="1:5">
      <c r="A444">
        <v>36223</v>
      </c>
      <c r="B444" t="s">
        <v>15351</v>
      </c>
      <c r="C444" t="s">
        <v>14904</v>
      </c>
      <c r="D444" t="s">
        <v>14952</v>
      </c>
      <c r="E444" s="275">
        <v>202.61</v>
      </c>
    </row>
    <row r="445" spans="1:5">
      <c r="A445">
        <v>38127</v>
      </c>
      <c r="B445" t="s">
        <v>15352</v>
      </c>
      <c r="C445" t="s">
        <v>14904</v>
      </c>
      <c r="D445" t="s">
        <v>14905</v>
      </c>
      <c r="E445" s="275">
        <v>391.01</v>
      </c>
    </row>
    <row r="446" spans="1:5">
      <c r="A446">
        <v>38060</v>
      </c>
      <c r="B446" t="s">
        <v>15353</v>
      </c>
      <c r="C446" t="s">
        <v>14904</v>
      </c>
      <c r="D446" t="s">
        <v>14952</v>
      </c>
      <c r="E446" s="275">
        <v>57.92</v>
      </c>
    </row>
    <row r="447" spans="1:5">
      <c r="A447">
        <v>10956</v>
      </c>
      <c r="B447" t="s">
        <v>15354</v>
      </c>
      <c r="C447" t="s">
        <v>14904</v>
      </c>
      <c r="D447" t="s">
        <v>14952</v>
      </c>
      <c r="E447" s="275">
        <v>63.51</v>
      </c>
    </row>
    <row r="448" spans="1:5">
      <c r="A448">
        <v>39380</v>
      </c>
      <c r="B448" t="s">
        <v>15355</v>
      </c>
      <c r="C448" t="s">
        <v>14904</v>
      </c>
      <c r="D448" t="s">
        <v>14952</v>
      </c>
      <c r="E448" s="275">
        <v>21.11</v>
      </c>
    </row>
    <row r="449" spans="1:5">
      <c r="A449">
        <v>44172</v>
      </c>
      <c r="B449" t="s">
        <v>15356</v>
      </c>
      <c r="C449" t="s">
        <v>14904</v>
      </c>
      <c r="D449" t="s">
        <v>14952</v>
      </c>
      <c r="E449" s="275">
        <v>5.75</v>
      </c>
    </row>
    <row r="450" spans="1:5">
      <c r="A450">
        <v>37597</v>
      </c>
      <c r="B450" t="s">
        <v>15357</v>
      </c>
      <c r="C450" t="s">
        <v>14904</v>
      </c>
      <c r="D450" t="s">
        <v>14952</v>
      </c>
      <c r="E450" s="276">
        <v>632675.78</v>
      </c>
    </row>
    <row r="451" spans="1:5">
      <c r="A451">
        <v>183</v>
      </c>
      <c r="B451" t="s">
        <v>15358</v>
      </c>
      <c r="C451" t="s">
        <v>15359</v>
      </c>
      <c r="D451" t="s">
        <v>14911</v>
      </c>
      <c r="E451" s="275">
        <v>182.5</v>
      </c>
    </row>
    <row r="452" spans="1:5">
      <c r="A452">
        <v>184</v>
      </c>
      <c r="B452" t="s">
        <v>15360</v>
      </c>
      <c r="C452" t="s">
        <v>15359</v>
      </c>
      <c r="D452" t="s">
        <v>14905</v>
      </c>
      <c r="E452" s="275">
        <v>113.03</v>
      </c>
    </row>
    <row r="453" spans="1:5">
      <c r="A453">
        <v>181</v>
      </c>
      <c r="B453" t="s">
        <v>15361</v>
      </c>
      <c r="C453" t="s">
        <v>15359</v>
      </c>
      <c r="D453" t="s">
        <v>14905</v>
      </c>
      <c r="E453" s="275">
        <v>243.72</v>
      </c>
    </row>
    <row r="454" spans="1:5">
      <c r="A454">
        <v>20001</v>
      </c>
      <c r="B454" t="s">
        <v>15362</v>
      </c>
      <c r="C454" t="s">
        <v>15359</v>
      </c>
      <c r="D454" t="s">
        <v>14905</v>
      </c>
      <c r="E454" s="275">
        <v>141.29</v>
      </c>
    </row>
    <row r="455" spans="1:5">
      <c r="A455">
        <v>39837</v>
      </c>
      <c r="B455" t="s">
        <v>15363</v>
      </c>
      <c r="C455" t="s">
        <v>15359</v>
      </c>
      <c r="D455" t="s">
        <v>14952</v>
      </c>
      <c r="E455" s="275">
        <v>375.71</v>
      </c>
    </row>
    <row r="456" spans="1:5">
      <c r="A456">
        <v>43366</v>
      </c>
      <c r="B456" t="s">
        <v>15364</v>
      </c>
      <c r="C456" t="s">
        <v>14955</v>
      </c>
      <c r="D456" t="s">
        <v>14952</v>
      </c>
      <c r="E456" s="275">
        <v>1.54</v>
      </c>
    </row>
    <row r="457" spans="1:5">
      <c r="A457">
        <v>10535</v>
      </c>
      <c r="B457" t="s">
        <v>15365</v>
      </c>
      <c r="C457" t="s">
        <v>14904</v>
      </c>
      <c r="D457" t="s">
        <v>14911</v>
      </c>
      <c r="E457" s="276">
        <v>5099.5</v>
      </c>
    </row>
    <row r="458" spans="1:5">
      <c r="A458">
        <v>10537</v>
      </c>
      <c r="B458" t="s">
        <v>15366</v>
      </c>
      <c r="C458" t="s">
        <v>14904</v>
      </c>
      <c r="D458" t="s">
        <v>14905</v>
      </c>
      <c r="E458" s="276">
        <v>6954.33</v>
      </c>
    </row>
    <row r="459" spans="1:5">
      <c r="A459">
        <v>13891</v>
      </c>
      <c r="B459" t="s">
        <v>15367</v>
      </c>
      <c r="C459" t="s">
        <v>14904</v>
      </c>
      <c r="D459" t="s">
        <v>14905</v>
      </c>
      <c r="E459" s="276">
        <v>6378.69</v>
      </c>
    </row>
    <row r="460" spans="1:5">
      <c r="A460">
        <v>44492</v>
      </c>
      <c r="B460" t="s">
        <v>15368</v>
      </c>
      <c r="C460" t="s">
        <v>14904</v>
      </c>
      <c r="D460" t="s">
        <v>14905</v>
      </c>
      <c r="E460" s="276">
        <v>27744.73</v>
      </c>
    </row>
    <row r="461" spans="1:5">
      <c r="A461">
        <v>36396</v>
      </c>
      <c r="B461" t="s">
        <v>15369</v>
      </c>
      <c r="C461" t="s">
        <v>14904</v>
      </c>
      <c r="D461" t="s">
        <v>14905</v>
      </c>
      <c r="E461" s="276">
        <v>5834.17</v>
      </c>
    </row>
    <row r="462" spans="1:5">
      <c r="A462">
        <v>36397</v>
      </c>
      <c r="B462" t="s">
        <v>15370</v>
      </c>
      <c r="C462" t="s">
        <v>14904</v>
      </c>
      <c r="D462" t="s">
        <v>14905</v>
      </c>
      <c r="E462" s="276">
        <v>20743.72</v>
      </c>
    </row>
    <row r="463" spans="1:5">
      <c r="A463">
        <v>36398</v>
      </c>
      <c r="B463" t="s">
        <v>15371</v>
      </c>
      <c r="C463" t="s">
        <v>14904</v>
      </c>
      <c r="D463" t="s">
        <v>14905</v>
      </c>
      <c r="E463" s="276">
        <v>25212.27</v>
      </c>
    </row>
    <row r="464" spans="1:5">
      <c r="A464">
        <v>647</v>
      </c>
      <c r="B464" t="s">
        <v>15372</v>
      </c>
      <c r="C464" t="s">
        <v>15055</v>
      </c>
      <c r="D464" t="s">
        <v>14905</v>
      </c>
      <c r="E464" s="275">
        <v>14.87</v>
      </c>
    </row>
    <row r="465" spans="1:5">
      <c r="A465">
        <v>40920</v>
      </c>
      <c r="B465" t="s">
        <v>15373</v>
      </c>
      <c r="C465" t="s">
        <v>15057</v>
      </c>
      <c r="D465" t="s">
        <v>14905</v>
      </c>
      <c r="E465" s="276">
        <v>2589.8000000000002</v>
      </c>
    </row>
    <row r="466" spans="1:5">
      <c r="A466">
        <v>715</v>
      </c>
      <c r="B466" t="s">
        <v>15374</v>
      </c>
      <c r="C466" t="s">
        <v>14904</v>
      </c>
      <c r="D466" t="s">
        <v>14911</v>
      </c>
      <c r="E466" s="275">
        <v>24.95</v>
      </c>
    </row>
    <row r="467" spans="1:5">
      <c r="A467">
        <v>716</v>
      </c>
      <c r="B467" t="s">
        <v>15375</v>
      </c>
      <c r="C467" t="s">
        <v>14904</v>
      </c>
      <c r="D467" t="s">
        <v>14905</v>
      </c>
      <c r="E467" s="275">
        <v>28.21</v>
      </c>
    </row>
    <row r="468" spans="1:5">
      <c r="A468">
        <v>38783</v>
      </c>
      <c r="B468" t="s">
        <v>15376</v>
      </c>
      <c r="C468" t="s">
        <v>14904</v>
      </c>
      <c r="D468" t="s">
        <v>14905</v>
      </c>
      <c r="E468" s="275">
        <v>1.01</v>
      </c>
    </row>
    <row r="469" spans="1:5">
      <c r="A469">
        <v>37593</v>
      </c>
      <c r="B469" t="s">
        <v>15377</v>
      </c>
      <c r="C469" t="s">
        <v>14904</v>
      </c>
      <c r="D469" t="s">
        <v>14905</v>
      </c>
      <c r="E469" s="275">
        <v>2.5</v>
      </c>
    </row>
    <row r="470" spans="1:5">
      <c r="A470">
        <v>37594</v>
      </c>
      <c r="B470" t="s">
        <v>15378</v>
      </c>
      <c r="C470" t="s">
        <v>14904</v>
      </c>
      <c r="D470" t="s">
        <v>14905</v>
      </c>
      <c r="E470" s="275">
        <v>3.1</v>
      </c>
    </row>
    <row r="471" spans="1:5">
      <c r="A471">
        <v>37592</v>
      </c>
      <c r="B471" t="s">
        <v>15379</v>
      </c>
      <c r="C471" t="s">
        <v>14904</v>
      </c>
      <c r="D471" t="s">
        <v>14905</v>
      </c>
      <c r="E471" s="275">
        <v>1.96</v>
      </c>
    </row>
    <row r="472" spans="1:5">
      <c r="A472">
        <v>7270</v>
      </c>
      <c r="B472" t="s">
        <v>15380</v>
      </c>
      <c r="C472" t="s">
        <v>14904</v>
      </c>
      <c r="D472" t="s">
        <v>14905</v>
      </c>
      <c r="E472" s="275">
        <v>0.88</v>
      </c>
    </row>
    <row r="473" spans="1:5">
      <c r="A473">
        <v>7267</v>
      </c>
      <c r="B473" t="s">
        <v>15381</v>
      </c>
      <c r="C473" t="s">
        <v>14904</v>
      </c>
      <c r="D473" t="s">
        <v>14905</v>
      </c>
      <c r="E473" s="275">
        <v>0.69</v>
      </c>
    </row>
    <row r="474" spans="1:5">
      <c r="A474">
        <v>7271</v>
      </c>
      <c r="B474" t="s">
        <v>15382</v>
      </c>
      <c r="C474" t="s">
        <v>14904</v>
      </c>
      <c r="D474" t="s">
        <v>14911</v>
      </c>
      <c r="E474" s="275">
        <v>0.76</v>
      </c>
    </row>
    <row r="475" spans="1:5">
      <c r="A475">
        <v>7268</v>
      </c>
      <c r="B475" t="s">
        <v>15383</v>
      </c>
      <c r="C475" t="s">
        <v>14904</v>
      </c>
      <c r="D475" t="s">
        <v>14905</v>
      </c>
      <c r="E475" s="275">
        <v>1.05</v>
      </c>
    </row>
    <row r="476" spans="1:5">
      <c r="A476">
        <v>41372</v>
      </c>
      <c r="B476" t="s">
        <v>15384</v>
      </c>
      <c r="C476" t="s">
        <v>15310</v>
      </c>
      <c r="D476" t="s">
        <v>14952</v>
      </c>
      <c r="E476" s="275">
        <v>122.4</v>
      </c>
    </row>
    <row r="477" spans="1:5">
      <c r="A477">
        <v>41371</v>
      </c>
      <c r="B477" t="s">
        <v>15385</v>
      </c>
      <c r="C477" t="s">
        <v>15310</v>
      </c>
      <c r="D477" t="s">
        <v>14952</v>
      </c>
      <c r="E477" s="275">
        <v>72.34</v>
      </c>
    </row>
    <row r="478" spans="1:5">
      <c r="A478">
        <v>34556</v>
      </c>
      <c r="B478" t="s">
        <v>15386</v>
      </c>
      <c r="C478" t="s">
        <v>14904</v>
      </c>
      <c r="D478" t="s">
        <v>14905</v>
      </c>
      <c r="E478" s="275">
        <v>3.95</v>
      </c>
    </row>
    <row r="479" spans="1:5">
      <c r="A479">
        <v>37873</v>
      </c>
      <c r="B479" t="s">
        <v>15387</v>
      </c>
      <c r="C479" t="s">
        <v>14904</v>
      </c>
      <c r="D479" t="s">
        <v>14905</v>
      </c>
      <c r="E479" s="275">
        <v>4.0199999999999996</v>
      </c>
    </row>
    <row r="480" spans="1:5">
      <c r="A480">
        <v>34564</v>
      </c>
      <c r="B480" t="s">
        <v>15388</v>
      </c>
      <c r="C480" t="s">
        <v>14904</v>
      </c>
      <c r="D480" t="s">
        <v>14905</v>
      </c>
      <c r="E480" s="275">
        <v>4.21</v>
      </c>
    </row>
    <row r="481" spans="1:5">
      <c r="A481">
        <v>34565</v>
      </c>
      <c r="B481" t="s">
        <v>15389</v>
      </c>
      <c r="C481" t="s">
        <v>14904</v>
      </c>
      <c r="D481" t="s">
        <v>14905</v>
      </c>
      <c r="E481" s="275">
        <v>4.45</v>
      </c>
    </row>
    <row r="482" spans="1:5">
      <c r="A482">
        <v>38590</v>
      </c>
      <c r="B482" t="s">
        <v>15390</v>
      </c>
      <c r="C482" t="s">
        <v>14904</v>
      </c>
      <c r="D482" t="s">
        <v>14905</v>
      </c>
      <c r="E482" s="275">
        <v>3.29</v>
      </c>
    </row>
    <row r="483" spans="1:5">
      <c r="A483">
        <v>34566</v>
      </c>
      <c r="B483" t="s">
        <v>15391</v>
      </c>
      <c r="C483" t="s">
        <v>14904</v>
      </c>
      <c r="D483" t="s">
        <v>14905</v>
      </c>
      <c r="E483" s="275">
        <v>3.46</v>
      </c>
    </row>
    <row r="484" spans="1:5">
      <c r="A484">
        <v>34567</v>
      </c>
      <c r="B484" t="s">
        <v>15392</v>
      </c>
      <c r="C484" t="s">
        <v>14904</v>
      </c>
      <c r="D484" t="s">
        <v>14905</v>
      </c>
      <c r="E484" s="275">
        <v>3.66</v>
      </c>
    </row>
    <row r="485" spans="1:5">
      <c r="A485">
        <v>38591</v>
      </c>
      <c r="B485" t="s">
        <v>15393</v>
      </c>
      <c r="C485" t="s">
        <v>14904</v>
      </c>
      <c r="D485" t="s">
        <v>14905</v>
      </c>
      <c r="E485" s="275">
        <v>3.33</v>
      </c>
    </row>
    <row r="486" spans="1:5">
      <c r="A486">
        <v>34568</v>
      </c>
      <c r="B486" t="s">
        <v>15394</v>
      </c>
      <c r="C486" t="s">
        <v>14904</v>
      </c>
      <c r="D486" t="s">
        <v>14905</v>
      </c>
      <c r="E486" s="275">
        <v>4.33</v>
      </c>
    </row>
    <row r="487" spans="1:5">
      <c r="A487">
        <v>34569</v>
      </c>
      <c r="B487" t="s">
        <v>15395</v>
      </c>
      <c r="C487" t="s">
        <v>14904</v>
      </c>
      <c r="D487" t="s">
        <v>14905</v>
      </c>
      <c r="E487" s="275">
        <v>4.45</v>
      </c>
    </row>
    <row r="488" spans="1:5">
      <c r="A488">
        <v>34570</v>
      </c>
      <c r="B488" t="s">
        <v>15396</v>
      </c>
      <c r="C488" t="s">
        <v>14904</v>
      </c>
      <c r="D488" t="s">
        <v>14905</v>
      </c>
      <c r="E488" s="275">
        <v>4.83</v>
      </c>
    </row>
    <row r="489" spans="1:5">
      <c r="A489">
        <v>25070</v>
      </c>
      <c r="B489" t="s">
        <v>15397</v>
      </c>
      <c r="C489" t="s">
        <v>14904</v>
      </c>
      <c r="D489" t="s">
        <v>14905</v>
      </c>
      <c r="E489" s="275">
        <v>3.64</v>
      </c>
    </row>
    <row r="490" spans="1:5">
      <c r="A490">
        <v>34571</v>
      </c>
      <c r="B490" t="s">
        <v>15398</v>
      </c>
      <c r="C490" t="s">
        <v>14904</v>
      </c>
      <c r="D490" t="s">
        <v>14905</v>
      </c>
      <c r="E490" s="275">
        <v>3.67</v>
      </c>
    </row>
    <row r="491" spans="1:5">
      <c r="A491">
        <v>34573</v>
      </c>
      <c r="B491" t="s">
        <v>15399</v>
      </c>
      <c r="C491" t="s">
        <v>14904</v>
      </c>
      <c r="D491" t="s">
        <v>14905</v>
      </c>
      <c r="E491" s="275">
        <v>3.86</v>
      </c>
    </row>
    <row r="492" spans="1:5">
      <c r="A492">
        <v>37107</v>
      </c>
      <c r="B492" t="s">
        <v>15400</v>
      </c>
      <c r="C492" t="s">
        <v>14904</v>
      </c>
      <c r="D492" t="s">
        <v>14905</v>
      </c>
      <c r="E492" s="275">
        <v>5.0999999999999996</v>
      </c>
    </row>
    <row r="493" spans="1:5">
      <c r="A493">
        <v>34576</v>
      </c>
      <c r="B493" t="s">
        <v>15401</v>
      </c>
      <c r="C493" t="s">
        <v>14904</v>
      </c>
      <c r="D493" t="s">
        <v>14905</v>
      </c>
      <c r="E493" s="275">
        <v>5.63</v>
      </c>
    </row>
    <row r="494" spans="1:5">
      <c r="A494">
        <v>34577</v>
      </c>
      <c r="B494" t="s">
        <v>15402</v>
      </c>
      <c r="C494" t="s">
        <v>14904</v>
      </c>
      <c r="D494" t="s">
        <v>14905</v>
      </c>
      <c r="E494" s="275">
        <v>5.88</v>
      </c>
    </row>
    <row r="495" spans="1:5">
      <c r="A495">
        <v>34578</v>
      </c>
      <c r="B495" t="s">
        <v>15403</v>
      </c>
      <c r="C495" t="s">
        <v>14904</v>
      </c>
      <c r="D495" t="s">
        <v>14905</v>
      </c>
      <c r="E495" s="275">
        <v>6.37</v>
      </c>
    </row>
    <row r="496" spans="1:5">
      <c r="A496">
        <v>34579</v>
      </c>
      <c r="B496" t="s">
        <v>15404</v>
      </c>
      <c r="C496" t="s">
        <v>14904</v>
      </c>
      <c r="D496" t="s">
        <v>14905</v>
      </c>
      <c r="E496" s="275">
        <v>6.8</v>
      </c>
    </row>
    <row r="497" spans="1:5">
      <c r="A497">
        <v>25067</v>
      </c>
      <c r="B497" t="s">
        <v>15405</v>
      </c>
      <c r="C497" t="s">
        <v>14904</v>
      </c>
      <c r="D497" t="s">
        <v>14905</v>
      </c>
      <c r="E497" s="275">
        <v>4.55</v>
      </c>
    </row>
    <row r="498" spans="1:5">
      <c r="A498">
        <v>34580</v>
      </c>
      <c r="B498" t="s">
        <v>15406</v>
      </c>
      <c r="C498" t="s">
        <v>14904</v>
      </c>
      <c r="D498" t="s">
        <v>14905</v>
      </c>
      <c r="E498" s="275">
        <v>5.08</v>
      </c>
    </row>
    <row r="499" spans="1:5">
      <c r="A499">
        <v>25071</v>
      </c>
      <c r="B499" t="s">
        <v>15407</v>
      </c>
      <c r="C499" t="s">
        <v>14904</v>
      </c>
      <c r="D499" t="s">
        <v>14905</v>
      </c>
      <c r="E499" s="275">
        <v>2.5299999999999998</v>
      </c>
    </row>
    <row r="500" spans="1:5">
      <c r="A500">
        <v>44171</v>
      </c>
      <c r="B500" t="s">
        <v>15408</v>
      </c>
      <c r="C500" t="s">
        <v>14904</v>
      </c>
      <c r="D500" t="s">
        <v>14952</v>
      </c>
      <c r="E500" s="275">
        <v>16.420000000000002</v>
      </c>
    </row>
    <row r="501" spans="1:5">
      <c r="A501">
        <v>38395</v>
      </c>
      <c r="B501" t="s">
        <v>15409</v>
      </c>
      <c r="C501" t="s">
        <v>14904</v>
      </c>
      <c r="D501" t="s">
        <v>14905</v>
      </c>
      <c r="E501" s="275">
        <v>7.84</v>
      </c>
    </row>
    <row r="502" spans="1:5">
      <c r="A502">
        <v>34583</v>
      </c>
      <c r="B502" t="s">
        <v>15410</v>
      </c>
      <c r="C502" t="s">
        <v>15310</v>
      </c>
      <c r="D502" t="s">
        <v>14905</v>
      </c>
      <c r="E502" s="275">
        <v>69.36</v>
      </c>
    </row>
    <row r="503" spans="1:5">
      <c r="A503">
        <v>34584</v>
      </c>
      <c r="B503" t="s">
        <v>15411</v>
      </c>
      <c r="C503" t="s">
        <v>15310</v>
      </c>
      <c r="D503" t="s">
        <v>14905</v>
      </c>
      <c r="E503" s="275">
        <v>50.86</v>
      </c>
    </row>
    <row r="504" spans="1:5">
      <c r="A504">
        <v>709</v>
      </c>
      <c r="B504" t="s">
        <v>15412</v>
      </c>
      <c r="C504" t="s">
        <v>15310</v>
      </c>
      <c r="D504" t="s">
        <v>14952</v>
      </c>
      <c r="E504" s="275">
        <v>733.61</v>
      </c>
    </row>
    <row r="505" spans="1:5">
      <c r="A505">
        <v>34599</v>
      </c>
      <c r="B505" t="s">
        <v>15413</v>
      </c>
      <c r="C505" t="s">
        <v>14904</v>
      </c>
      <c r="D505" t="s">
        <v>14905</v>
      </c>
      <c r="E505" s="275">
        <v>2.6</v>
      </c>
    </row>
    <row r="506" spans="1:5">
      <c r="A506">
        <v>34592</v>
      </c>
      <c r="B506" t="s">
        <v>15414</v>
      </c>
      <c r="C506" t="s">
        <v>14904</v>
      </c>
      <c r="D506" t="s">
        <v>14905</v>
      </c>
      <c r="E506" s="275">
        <v>2.89</v>
      </c>
    </row>
    <row r="507" spans="1:5">
      <c r="A507">
        <v>37103</v>
      </c>
      <c r="B507" t="s">
        <v>15415</v>
      </c>
      <c r="C507" t="s">
        <v>14904</v>
      </c>
      <c r="D507" t="s">
        <v>14905</v>
      </c>
      <c r="E507" s="275">
        <v>3.31</v>
      </c>
    </row>
    <row r="508" spans="1:5">
      <c r="A508">
        <v>34555</v>
      </c>
      <c r="B508" t="s">
        <v>15416</v>
      </c>
      <c r="C508" t="s">
        <v>14904</v>
      </c>
      <c r="D508" t="s">
        <v>14905</v>
      </c>
      <c r="E508" s="275">
        <v>4.2</v>
      </c>
    </row>
    <row r="509" spans="1:5">
      <c r="A509">
        <v>674</v>
      </c>
      <c r="B509" t="s">
        <v>15417</v>
      </c>
      <c r="C509" t="s">
        <v>15310</v>
      </c>
      <c r="D509" t="s">
        <v>14952</v>
      </c>
      <c r="E509" s="275">
        <v>87.21</v>
      </c>
    </row>
    <row r="510" spans="1:5">
      <c r="A510">
        <v>34600</v>
      </c>
      <c r="B510" t="s">
        <v>15418</v>
      </c>
      <c r="C510" t="s">
        <v>15310</v>
      </c>
      <c r="D510" t="s">
        <v>14952</v>
      </c>
      <c r="E510" s="275">
        <v>128.1</v>
      </c>
    </row>
    <row r="511" spans="1:5">
      <c r="A511">
        <v>652</v>
      </c>
      <c r="B511" t="s">
        <v>15419</v>
      </c>
      <c r="C511" t="s">
        <v>15310</v>
      </c>
      <c r="D511" t="s">
        <v>14952</v>
      </c>
      <c r="E511" s="275">
        <v>196.23</v>
      </c>
    </row>
    <row r="512" spans="1:5">
      <c r="A512">
        <v>651</v>
      </c>
      <c r="B512" t="s">
        <v>15420</v>
      </c>
      <c r="C512" t="s">
        <v>14904</v>
      </c>
      <c r="D512" t="s">
        <v>14905</v>
      </c>
      <c r="E512" s="275">
        <v>3.19</v>
      </c>
    </row>
    <row r="513" spans="1:5">
      <c r="A513">
        <v>654</v>
      </c>
      <c r="B513" t="s">
        <v>15421</v>
      </c>
      <c r="C513" t="s">
        <v>14904</v>
      </c>
      <c r="D513" t="s">
        <v>14905</v>
      </c>
      <c r="E513" s="275">
        <v>3.95</v>
      </c>
    </row>
    <row r="514" spans="1:5">
      <c r="A514">
        <v>650</v>
      </c>
      <c r="B514" t="s">
        <v>15422</v>
      </c>
      <c r="C514" t="s">
        <v>14904</v>
      </c>
      <c r="D514" t="s">
        <v>14911</v>
      </c>
      <c r="E514" s="275">
        <v>2.5499999999999998</v>
      </c>
    </row>
    <row r="515" spans="1:5">
      <c r="A515">
        <v>718</v>
      </c>
      <c r="B515" t="s">
        <v>15423</v>
      </c>
      <c r="C515" t="s">
        <v>14904</v>
      </c>
      <c r="D515" t="s">
        <v>14905</v>
      </c>
      <c r="E515" s="275">
        <v>24.65</v>
      </c>
    </row>
    <row r="516" spans="1:5">
      <c r="A516">
        <v>11981</v>
      </c>
      <c r="B516" t="s">
        <v>15424</v>
      </c>
      <c r="C516" t="s">
        <v>14904</v>
      </c>
      <c r="D516" t="s">
        <v>14905</v>
      </c>
      <c r="E516" s="275">
        <v>23.95</v>
      </c>
    </row>
    <row r="517" spans="1:5">
      <c r="A517">
        <v>34590</v>
      </c>
      <c r="B517" t="s">
        <v>15425</v>
      </c>
      <c r="C517" t="s">
        <v>14904</v>
      </c>
      <c r="D517" t="s">
        <v>14905</v>
      </c>
      <c r="E517" s="275">
        <v>2.54</v>
      </c>
    </row>
    <row r="518" spans="1:5">
      <c r="A518">
        <v>34586</v>
      </c>
      <c r="B518" t="s">
        <v>15426</v>
      </c>
      <c r="C518" t="s">
        <v>14904</v>
      </c>
      <c r="D518" t="s">
        <v>14905</v>
      </c>
      <c r="E518" s="275">
        <v>2.13</v>
      </c>
    </row>
    <row r="519" spans="1:5">
      <c r="A519">
        <v>38603</v>
      </c>
      <c r="B519" t="s">
        <v>15427</v>
      </c>
      <c r="C519" t="s">
        <v>14904</v>
      </c>
      <c r="D519" t="s">
        <v>14905</v>
      </c>
      <c r="E519" s="275">
        <v>2.58</v>
      </c>
    </row>
    <row r="520" spans="1:5">
      <c r="A520">
        <v>34588</v>
      </c>
      <c r="B520" t="s">
        <v>15428</v>
      </c>
      <c r="C520" t="s">
        <v>14904</v>
      </c>
      <c r="D520" t="s">
        <v>14905</v>
      </c>
      <c r="E520" s="275">
        <v>2.78</v>
      </c>
    </row>
    <row r="521" spans="1:5">
      <c r="A521">
        <v>34591</v>
      </c>
      <c r="B521" t="s">
        <v>15429</v>
      </c>
      <c r="C521" t="s">
        <v>14904</v>
      </c>
      <c r="D521" t="s">
        <v>14905</v>
      </c>
      <c r="E521" s="275">
        <v>3.45</v>
      </c>
    </row>
    <row r="522" spans="1:5">
      <c r="A522">
        <v>40517</v>
      </c>
      <c r="B522" t="s">
        <v>15430</v>
      </c>
      <c r="C522" t="s">
        <v>15310</v>
      </c>
      <c r="D522" t="s">
        <v>14905</v>
      </c>
      <c r="E522" s="275">
        <v>50.3</v>
      </c>
    </row>
    <row r="523" spans="1:5">
      <c r="A523">
        <v>40515</v>
      </c>
      <c r="B523" t="s">
        <v>15431</v>
      </c>
      <c r="C523" t="s">
        <v>15310</v>
      </c>
      <c r="D523" t="s">
        <v>14905</v>
      </c>
      <c r="E523" s="275">
        <v>113.19</v>
      </c>
    </row>
    <row r="524" spans="1:5">
      <c r="A524">
        <v>40524</v>
      </c>
      <c r="B524" t="s">
        <v>15432</v>
      </c>
      <c r="C524" t="s">
        <v>15310</v>
      </c>
      <c r="D524" t="s">
        <v>14905</v>
      </c>
      <c r="E524" s="275">
        <v>70.739999999999995</v>
      </c>
    </row>
    <row r="525" spans="1:5">
      <c r="A525">
        <v>40529</v>
      </c>
      <c r="B525" t="s">
        <v>15433</v>
      </c>
      <c r="C525" t="s">
        <v>15310</v>
      </c>
      <c r="D525" t="s">
        <v>14905</v>
      </c>
      <c r="E525" s="275">
        <v>72.31</v>
      </c>
    </row>
    <row r="526" spans="1:5">
      <c r="A526">
        <v>36156</v>
      </c>
      <c r="B526" t="s">
        <v>15434</v>
      </c>
      <c r="C526" t="s">
        <v>15310</v>
      </c>
      <c r="D526" t="s">
        <v>14905</v>
      </c>
      <c r="E526" s="275">
        <v>55.02</v>
      </c>
    </row>
    <row r="527" spans="1:5">
      <c r="A527">
        <v>36155</v>
      </c>
      <c r="B527" t="s">
        <v>15435</v>
      </c>
      <c r="C527" t="s">
        <v>15310</v>
      </c>
      <c r="D527" t="s">
        <v>14905</v>
      </c>
      <c r="E527" s="275">
        <v>47.5</v>
      </c>
    </row>
    <row r="528" spans="1:5">
      <c r="A528">
        <v>36154</v>
      </c>
      <c r="B528" t="s">
        <v>15436</v>
      </c>
      <c r="C528" t="s">
        <v>15310</v>
      </c>
      <c r="D528" t="s">
        <v>14905</v>
      </c>
      <c r="E528" s="275">
        <v>66.02</v>
      </c>
    </row>
    <row r="529" spans="1:5">
      <c r="A529">
        <v>36170</v>
      </c>
      <c r="B529" t="s">
        <v>15437</v>
      </c>
      <c r="C529" t="s">
        <v>15310</v>
      </c>
      <c r="D529" t="s">
        <v>14911</v>
      </c>
      <c r="E529" s="275">
        <v>60</v>
      </c>
    </row>
    <row r="530" spans="1:5">
      <c r="A530">
        <v>695</v>
      </c>
      <c r="B530" t="s">
        <v>15438</v>
      </c>
      <c r="C530" t="s">
        <v>15310</v>
      </c>
      <c r="D530" t="s">
        <v>14905</v>
      </c>
      <c r="E530" s="275">
        <v>48.49</v>
      </c>
    </row>
    <row r="531" spans="1:5">
      <c r="A531">
        <v>679</v>
      </c>
      <c r="B531" t="s">
        <v>15439</v>
      </c>
      <c r="C531" t="s">
        <v>15310</v>
      </c>
      <c r="D531" t="s">
        <v>14905</v>
      </c>
      <c r="E531" s="275">
        <v>72.31</v>
      </c>
    </row>
    <row r="532" spans="1:5">
      <c r="A532">
        <v>711</v>
      </c>
      <c r="B532" t="s">
        <v>15440</v>
      </c>
      <c r="C532" t="s">
        <v>15310</v>
      </c>
      <c r="D532" t="s">
        <v>14905</v>
      </c>
      <c r="E532" s="275">
        <v>47.83</v>
      </c>
    </row>
    <row r="533" spans="1:5">
      <c r="A533">
        <v>712</v>
      </c>
      <c r="B533" t="s">
        <v>15441</v>
      </c>
      <c r="C533" t="s">
        <v>15310</v>
      </c>
      <c r="D533" t="s">
        <v>14905</v>
      </c>
      <c r="E533" s="275">
        <v>60.25</v>
      </c>
    </row>
    <row r="534" spans="1:5">
      <c r="A534">
        <v>12614</v>
      </c>
      <c r="B534" t="s">
        <v>15442</v>
      </c>
      <c r="C534" t="s">
        <v>14904</v>
      </c>
      <c r="D534" t="s">
        <v>14905</v>
      </c>
      <c r="E534" s="275">
        <v>49.49</v>
      </c>
    </row>
    <row r="535" spans="1:5">
      <c r="A535">
        <v>6140</v>
      </c>
      <c r="B535" t="s">
        <v>15443</v>
      </c>
      <c r="C535" t="s">
        <v>14904</v>
      </c>
      <c r="D535" t="s">
        <v>14905</v>
      </c>
      <c r="E535" s="275">
        <v>3.65</v>
      </c>
    </row>
    <row r="536" spans="1:5">
      <c r="A536">
        <v>38399</v>
      </c>
      <c r="B536" t="s">
        <v>15444</v>
      </c>
      <c r="C536" t="s">
        <v>14904</v>
      </c>
      <c r="D536" t="s">
        <v>14905</v>
      </c>
      <c r="E536" s="275">
        <v>247.14</v>
      </c>
    </row>
    <row r="537" spans="1:5">
      <c r="A537">
        <v>735</v>
      </c>
      <c r="B537" t="s">
        <v>15445</v>
      </c>
      <c r="C537" t="s">
        <v>14904</v>
      </c>
      <c r="D537" t="s">
        <v>14905</v>
      </c>
      <c r="E537" s="276">
        <v>2419.4299999999998</v>
      </c>
    </row>
    <row r="538" spans="1:5">
      <c r="A538">
        <v>736</v>
      </c>
      <c r="B538" t="s">
        <v>15446</v>
      </c>
      <c r="C538" t="s">
        <v>14904</v>
      </c>
      <c r="D538" t="s">
        <v>14905</v>
      </c>
      <c r="E538" s="276">
        <v>2034.3</v>
      </c>
    </row>
    <row r="539" spans="1:5">
      <c r="A539">
        <v>729</v>
      </c>
      <c r="B539" t="s">
        <v>15447</v>
      </c>
      <c r="C539" t="s">
        <v>14904</v>
      </c>
      <c r="D539" t="s">
        <v>14911</v>
      </c>
      <c r="E539" s="275">
        <v>829</v>
      </c>
    </row>
    <row r="540" spans="1:5">
      <c r="A540">
        <v>39925</v>
      </c>
      <c r="B540" t="s">
        <v>15448</v>
      </c>
      <c r="C540" t="s">
        <v>14904</v>
      </c>
      <c r="D540" t="s">
        <v>14905</v>
      </c>
      <c r="E540" s="276">
        <v>11978.97</v>
      </c>
    </row>
    <row r="541" spans="1:5">
      <c r="A541">
        <v>731</v>
      </c>
      <c r="B541" t="s">
        <v>15449</v>
      </c>
      <c r="C541" t="s">
        <v>14904</v>
      </c>
      <c r="D541" t="s">
        <v>14905</v>
      </c>
      <c r="E541" s="275">
        <v>806.82</v>
      </c>
    </row>
    <row r="542" spans="1:5">
      <c r="A542">
        <v>10575</v>
      </c>
      <c r="B542" t="s">
        <v>15450</v>
      </c>
      <c r="C542" t="s">
        <v>14904</v>
      </c>
      <c r="D542" t="s">
        <v>14905</v>
      </c>
      <c r="E542" s="276">
        <v>1259.0999999999999</v>
      </c>
    </row>
    <row r="543" spans="1:5">
      <c r="A543">
        <v>733</v>
      </c>
      <c r="B543" t="s">
        <v>15451</v>
      </c>
      <c r="C543" t="s">
        <v>14904</v>
      </c>
      <c r="D543" t="s">
        <v>14905</v>
      </c>
      <c r="E543" s="276">
        <v>1378.57</v>
      </c>
    </row>
    <row r="544" spans="1:5">
      <c r="A544">
        <v>732</v>
      </c>
      <c r="B544" t="s">
        <v>15452</v>
      </c>
      <c r="C544" t="s">
        <v>14904</v>
      </c>
      <c r="D544" t="s">
        <v>14905</v>
      </c>
      <c r="E544" s="276">
        <v>1360.03</v>
      </c>
    </row>
    <row r="545" spans="1:5">
      <c r="A545">
        <v>737</v>
      </c>
      <c r="B545" t="s">
        <v>15453</v>
      </c>
      <c r="C545" t="s">
        <v>14904</v>
      </c>
      <c r="D545" t="s">
        <v>14905</v>
      </c>
      <c r="E545" s="276">
        <v>7626.66</v>
      </c>
    </row>
    <row r="546" spans="1:5">
      <c r="A546">
        <v>738</v>
      </c>
      <c r="B546" t="s">
        <v>15454</v>
      </c>
      <c r="C546" t="s">
        <v>14904</v>
      </c>
      <c r="D546" t="s">
        <v>14905</v>
      </c>
      <c r="E546" s="276">
        <v>3536.43</v>
      </c>
    </row>
    <row r="547" spans="1:5">
      <c r="A547">
        <v>740</v>
      </c>
      <c r="B547" t="s">
        <v>15455</v>
      </c>
      <c r="C547" t="s">
        <v>14904</v>
      </c>
      <c r="D547" t="s">
        <v>14905</v>
      </c>
      <c r="E547" s="276">
        <v>7174.68</v>
      </c>
    </row>
    <row r="548" spans="1:5">
      <c r="A548">
        <v>734</v>
      </c>
      <c r="B548" t="s">
        <v>15456</v>
      </c>
      <c r="C548" t="s">
        <v>14904</v>
      </c>
      <c r="D548" t="s">
        <v>14905</v>
      </c>
      <c r="E548" s="276">
        <v>1457.95</v>
      </c>
    </row>
    <row r="549" spans="1:5">
      <c r="A549">
        <v>39008</v>
      </c>
      <c r="B549" t="s">
        <v>15457</v>
      </c>
      <c r="C549" t="s">
        <v>14904</v>
      </c>
      <c r="D549" t="s">
        <v>14905</v>
      </c>
      <c r="E549" s="276">
        <v>62164.46</v>
      </c>
    </row>
    <row r="550" spans="1:5">
      <c r="A550">
        <v>39009</v>
      </c>
      <c r="B550" t="s">
        <v>15458</v>
      </c>
      <c r="C550" t="s">
        <v>14904</v>
      </c>
      <c r="D550" t="s">
        <v>14905</v>
      </c>
      <c r="E550" s="276">
        <v>66601.509999999995</v>
      </c>
    </row>
    <row r="551" spans="1:5">
      <c r="A551">
        <v>10587</v>
      </c>
      <c r="B551" t="s">
        <v>15459</v>
      </c>
      <c r="C551" t="s">
        <v>14904</v>
      </c>
      <c r="D551" t="s">
        <v>14952</v>
      </c>
      <c r="E551" s="276">
        <v>3371.03</v>
      </c>
    </row>
    <row r="552" spans="1:5">
      <c r="A552">
        <v>759</v>
      </c>
      <c r="B552" t="s">
        <v>15460</v>
      </c>
      <c r="C552" t="s">
        <v>14904</v>
      </c>
      <c r="D552" t="s">
        <v>14952</v>
      </c>
      <c r="E552" s="276">
        <v>4846.87</v>
      </c>
    </row>
    <row r="553" spans="1:5">
      <c r="A553">
        <v>761</v>
      </c>
      <c r="B553" t="s">
        <v>15461</v>
      </c>
      <c r="C553" t="s">
        <v>14904</v>
      </c>
      <c r="D553" t="s">
        <v>14952</v>
      </c>
      <c r="E553" s="276">
        <v>8215.86</v>
      </c>
    </row>
    <row r="554" spans="1:5">
      <c r="A554">
        <v>750</v>
      </c>
      <c r="B554" t="s">
        <v>15462</v>
      </c>
      <c r="C554" t="s">
        <v>14904</v>
      </c>
      <c r="D554" t="s">
        <v>14952</v>
      </c>
      <c r="E554" s="276">
        <v>7800.3</v>
      </c>
    </row>
    <row r="555" spans="1:5">
      <c r="A555">
        <v>755</v>
      </c>
      <c r="B555" t="s">
        <v>15463</v>
      </c>
      <c r="C555" t="s">
        <v>14904</v>
      </c>
      <c r="D555" t="s">
        <v>14952</v>
      </c>
      <c r="E555" s="276">
        <v>32008.66</v>
      </c>
    </row>
    <row r="556" spans="1:5">
      <c r="A556">
        <v>749</v>
      </c>
      <c r="B556" t="s">
        <v>15464</v>
      </c>
      <c r="C556" t="s">
        <v>14904</v>
      </c>
      <c r="D556" t="s">
        <v>14952</v>
      </c>
      <c r="E556" s="276">
        <v>11772.19</v>
      </c>
    </row>
    <row r="557" spans="1:5">
      <c r="A557">
        <v>756</v>
      </c>
      <c r="B557" t="s">
        <v>15465</v>
      </c>
      <c r="C557" t="s">
        <v>14904</v>
      </c>
      <c r="D557" t="s">
        <v>14952</v>
      </c>
      <c r="E557" s="276">
        <v>34909.730000000003</v>
      </c>
    </row>
    <row r="558" spans="1:5">
      <c r="A558">
        <v>757</v>
      </c>
      <c r="B558" t="s">
        <v>15466</v>
      </c>
      <c r="C558" t="s">
        <v>14904</v>
      </c>
      <c r="D558" t="s">
        <v>14952</v>
      </c>
      <c r="E558" s="276">
        <v>15851.25</v>
      </c>
    </row>
    <row r="559" spans="1:5">
      <c r="A559">
        <v>10588</v>
      </c>
      <c r="B559" t="s">
        <v>15467</v>
      </c>
      <c r="C559" t="s">
        <v>14904</v>
      </c>
      <c r="D559" t="s">
        <v>14952</v>
      </c>
      <c r="E559" s="276">
        <v>3499.55</v>
      </c>
    </row>
    <row r="560" spans="1:5">
      <c r="A560">
        <v>10592</v>
      </c>
      <c r="B560" t="s">
        <v>15468</v>
      </c>
      <c r="C560" t="s">
        <v>14904</v>
      </c>
      <c r="D560" t="s">
        <v>14952</v>
      </c>
      <c r="E560" s="276">
        <v>4227</v>
      </c>
    </row>
    <row r="561" spans="1:5">
      <c r="A561">
        <v>10589</v>
      </c>
      <c r="B561" t="s">
        <v>15469</v>
      </c>
      <c r="C561" t="s">
        <v>14904</v>
      </c>
      <c r="D561" t="s">
        <v>14952</v>
      </c>
      <c r="E561" s="276">
        <v>5678.71</v>
      </c>
    </row>
    <row r="562" spans="1:5">
      <c r="A562">
        <v>760</v>
      </c>
      <c r="B562" t="s">
        <v>15470</v>
      </c>
      <c r="C562" t="s">
        <v>14904</v>
      </c>
      <c r="D562" t="s">
        <v>14952</v>
      </c>
      <c r="E562" s="276">
        <v>31702.5</v>
      </c>
    </row>
    <row r="563" spans="1:5">
      <c r="A563">
        <v>751</v>
      </c>
      <c r="B563" t="s">
        <v>15471</v>
      </c>
      <c r="C563" t="s">
        <v>14904</v>
      </c>
      <c r="D563" t="s">
        <v>14952</v>
      </c>
      <c r="E563" s="276">
        <v>4993.1400000000003</v>
      </c>
    </row>
    <row r="564" spans="1:5">
      <c r="A564">
        <v>754</v>
      </c>
      <c r="B564" t="s">
        <v>15472</v>
      </c>
      <c r="C564" t="s">
        <v>14904</v>
      </c>
      <c r="D564" t="s">
        <v>14952</v>
      </c>
      <c r="E564" s="276">
        <v>7925.62</v>
      </c>
    </row>
    <row r="565" spans="1:5">
      <c r="A565">
        <v>44489</v>
      </c>
      <c r="B565" t="s">
        <v>15473</v>
      </c>
      <c r="C565" t="s">
        <v>14904</v>
      </c>
      <c r="D565" t="s">
        <v>14905</v>
      </c>
      <c r="E565" s="276">
        <v>206089.03</v>
      </c>
    </row>
    <row r="566" spans="1:5">
      <c r="A566">
        <v>39917</v>
      </c>
      <c r="B566" t="s">
        <v>15474</v>
      </c>
      <c r="C566" t="s">
        <v>14904</v>
      </c>
      <c r="D566" t="s">
        <v>14905</v>
      </c>
      <c r="E566" s="276">
        <v>95489.1</v>
      </c>
    </row>
    <row r="567" spans="1:5">
      <c r="A567">
        <v>38167</v>
      </c>
      <c r="B567" t="s">
        <v>15475</v>
      </c>
      <c r="C567" t="s">
        <v>15324</v>
      </c>
      <c r="D567" t="s">
        <v>14905</v>
      </c>
      <c r="E567" s="275">
        <v>29.63</v>
      </c>
    </row>
    <row r="568" spans="1:5">
      <c r="A568">
        <v>36145</v>
      </c>
      <c r="B568" t="s">
        <v>15476</v>
      </c>
      <c r="C568" t="s">
        <v>15324</v>
      </c>
      <c r="D568" t="s">
        <v>14905</v>
      </c>
      <c r="E568" s="275">
        <v>49.82</v>
      </c>
    </row>
    <row r="569" spans="1:5">
      <c r="A569">
        <v>12893</v>
      </c>
      <c r="B569" t="s">
        <v>15477</v>
      </c>
      <c r="C569" t="s">
        <v>15324</v>
      </c>
      <c r="D569" t="s">
        <v>14905</v>
      </c>
      <c r="E569" s="275">
        <v>83.04</v>
      </c>
    </row>
    <row r="570" spans="1:5">
      <c r="A570">
        <v>11685</v>
      </c>
      <c r="B570" t="s">
        <v>15478</v>
      </c>
      <c r="C570" t="s">
        <v>14904</v>
      </c>
      <c r="D570" t="s">
        <v>14905</v>
      </c>
      <c r="E570" s="275">
        <v>44.63</v>
      </c>
    </row>
    <row r="571" spans="1:5">
      <c r="A571">
        <v>11680</v>
      </c>
      <c r="B571" t="s">
        <v>15479</v>
      </c>
      <c r="C571" t="s">
        <v>14904</v>
      </c>
      <c r="D571" t="s">
        <v>14905</v>
      </c>
      <c r="E571" s="275">
        <v>15.15</v>
      </c>
    </row>
    <row r="572" spans="1:5">
      <c r="A572">
        <v>11679</v>
      </c>
      <c r="B572" t="s">
        <v>15480</v>
      </c>
      <c r="C572" t="s">
        <v>14904</v>
      </c>
      <c r="D572" t="s">
        <v>14905</v>
      </c>
      <c r="E572" s="275">
        <v>20.55</v>
      </c>
    </row>
    <row r="573" spans="1:5">
      <c r="A573">
        <v>2512</v>
      </c>
      <c r="B573" t="s">
        <v>15481</v>
      </c>
      <c r="C573" t="s">
        <v>14904</v>
      </c>
      <c r="D573" t="s">
        <v>14952</v>
      </c>
      <c r="E573" s="275">
        <v>40.58</v>
      </c>
    </row>
    <row r="574" spans="1:5">
      <c r="A574">
        <v>4374</v>
      </c>
      <c r="B574" t="s">
        <v>15482</v>
      </c>
      <c r="C574" t="s">
        <v>14904</v>
      </c>
      <c r="D574" t="s">
        <v>14905</v>
      </c>
      <c r="E574" s="275">
        <v>0.37</v>
      </c>
    </row>
    <row r="575" spans="1:5">
      <c r="A575">
        <v>7568</v>
      </c>
      <c r="B575" t="s">
        <v>15483</v>
      </c>
      <c r="C575" t="s">
        <v>14904</v>
      </c>
      <c r="D575" t="s">
        <v>14905</v>
      </c>
      <c r="E575" s="275">
        <v>0.61</v>
      </c>
    </row>
    <row r="576" spans="1:5">
      <c r="A576">
        <v>7584</v>
      </c>
      <c r="B576" t="s">
        <v>15484</v>
      </c>
      <c r="C576" t="s">
        <v>14904</v>
      </c>
      <c r="D576" t="s">
        <v>14905</v>
      </c>
      <c r="E576" s="275">
        <v>0.93</v>
      </c>
    </row>
    <row r="577" spans="1:5">
      <c r="A577">
        <v>11945</v>
      </c>
      <c r="B577" t="s">
        <v>15485</v>
      </c>
      <c r="C577" t="s">
        <v>14904</v>
      </c>
      <c r="D577" t="s">
        <v>14905</v>
      </c>
      <c r="E577" s="275">
        <v>0.06</v>
      </c>
    </row>
    <row r="578" spans="1:5">
      <c r="A578">
        <v>11946</v>
      </c>
      <c r="B578" t="s">
        <v>15486</v>
      </c>
      <c r="C578" t="s">
        <v>14904</v>
      </c>
      <c r="D578" t="s">
        <v>14905</v>
      </c>
      <c r="E578" s="275">
        <v>0.06</v>
      </c>
    </row>
    <row r="579" spans="1:5">
      <c r="A579">
        <v>4375</v>
      </c>
      <c r="B579" t="s">
        <v>15487</v>
      </c>
      <c r="C579" t="s">
        <v>14904</v>
      </c>
      <c r="D579" t="s">
        <v>14911</v>
      </c>
      <c r="E579" s="275">
        <v>0.1</v>
      </c>
    </row>
    <row r="580" spans="1:5">
      <c r="A580">
        <v>11950</v>
      </c>
      <c r="B580" t="s">
        <v>15488</v>
      </c>
      <c r="C580" t="s">
        <v>14904</v>
      </c>
      <c r="D580" t="s">
        <v>14905</v>
      </c>
      <c r="E580" s="275">
        <v>0.2</v>
      </c>
    </row>
    <row r="581" spans="1:5">
      <c r="A581">
        <v>4376</v>
      </c>
      <c r="B581" t="s">
        <v>15489</v>
      </c>
      <c r="C581" t="s">
        <v>14904</v>
      </c>
      <c r="D581" t="s">
        <v>14905</v>
      </c>
      <c r="E581" s="275">
        <v>0.19</v>
      </c>
    </row>
    <row r="582" spans="1:5">
      <c r="A582">
        <v>7583</v>
      </c>
      <c r="B582" t="s">
        <v>15490</v>
      </c>
      <c r="C582" t="s">
        <v>14904</v>
      </c>
      <c r="D582" t="s">
        <v>14905</v>
      </c>
      <c r="E582" s="275">
        <v>0.41</v>
      </c>
    </row>
    <row r="583" spans="1:5">
      <c r="A583">
        <v>4350</v>
      </c>
      <c r="B583" t="s">
        <v>15491</v>
      </c>
      <c r="C583" t="s">
        <v>14904</v>
      </c>
      <c r="D583" t="s">
        <v>14905</v>
      </c>
      <c r="E583" s="275">
        <v>0.64</v>
      </c>
    </row>
    <row r="584" spans="1:5">
      <c r="A584">
        <v>44400</v>
      </c>
      <c r="B584" t="s">
        <v>15492</v>
      </c>
      <c r="C584" t="s">
        <v>14904</v>
      </c>
      <c r="D584" t="s">
        <v>14952</v>
      </c>
      <c r="E584" s="275">
        <v>25.7</v>
      </c>
    </row>
    <row r="585" spans="1:5">
      <c r="A585">
        <v>39886</v>
      </c>
      <c r="B585" t="s">
        <v>15493</v>
      </c>
      <c r="C585" t="s">
        <v>14904</v>
      </c>
      <c r="D585" t="s">
        <v>14952</v>
      </c>
      <c r="E585" s="275">
        <v>5.64</v>
      </c>
    </row>
    <row r="586" spans="1:5">
      <c r="A586">
        <v>39887</v>
      </c>
      <c r="B586" t="s">
        <v>15494</v>
      </c>
      <c r="C586" t="s">
        <v>14904</v>
      </c>
      <c r="D586" t="s">
        <v>14952</v>
      </c>
      <c r="E586" s="275">
        <v>8.4600000000000009</v>
      </c>
    </row>
    <row r="587" spans="1:5">
      <c r="A587">
        <v>39888</v>
      </c>
      <c r="B587" t="s">
        <v>15495</v>
      </c>
      <c r="C587" t="s">
        <v>14904</v>
      </c>
      <c r="D587" t="s">
        <v>14952</v>
      </c>
      <c r="E587" s="275">
        <v>19.36</v>
      </c>
    </row>
    <row r="588" spans="1:5">
      <c r="A588">
        <v>39890</v>
      </c>
      <c r="B588" t="s">
        <v>15496</v>
      </c>
      <c r="C588" t="s">
        <v>14904</v>
      </c>
      <c r="D588" t="s">
        <v>14952</v>
      </c>
      <c r="E588" s="275">
        <v>33.04</v>
      </c>
    </row>
    <row r="589" spans="1:5">
      <c r="A589">
        <v>39891</v>
      </c>
      <c r="B589" t="s">
        <v>15497</v>
      </c>
      <c r="C589" t="s">
        <v>14904</v>
      </c>
      <c r="D589" t="s">
        <v>14952</v>
      </c>
      <c r="E589" s="275">
        <v>46.59</v>
      </c>
    </row>
    <row r="590" spans="1:5">
      <c r="A590">
        <v>39892</v>
      </c>
      <c r="B590" t="s">
        <v>15498</v>
      </c>
      <c r="C590" t="s">
        <v>14904</v>
      </c>
      <c r="D590" t="s">
        <v>14952</v>
      </c>
      <c r="E590" s="275">
        <v>145.22999999999999</v>
      </c>
    </row>
    <row r="591" spans="1:5">
      <c r="A591">
        <v>790</v>
      </c>
      <c r="B591" t="s">
        <v>15499</v>
      </c>
      <c r="C591" t="s">
        <v>14904</v>
      </c>
      <c r="D591" t="s">
        <v>14952</v>
      </c>
      <c r="E591" s="275">
        <v>23.11</v>
      </c>
    </row>
    <row r="592" spans="1:5">
      <c r="A592">
        <v>766</v>
      </c>
      <c r="B592" t="s">
        <v>15500</v>
      </c>
      <c r="C592" t="s">
        <v>14904</v>
      </c>
      <c r="D592" t="s">
        <v>14952</v>
      </c>
      <c r="E592" s="275">
        <v>23.11</v>
      </c>
    </row>
    <row r="593" spans="1:5">
      <c r="A593">
        <v>791</v>
      </c>
      <c r="B593" t="s">
        <v>15501</v>
      </c>
      <c r="C593" t="s">
        <v>14904</v>
      </c>
      <c r="D593" t="s">
        <v>14952</v>
      </c>
      <c r="E593" s="275">
        <v>23.11</v>
      </c>
    </row>
    <row r="594" spans="1:5">
      <c r="A594">
        <v>767</v>
      </c>
      <c r="B594" t="s">
        <v>15502</v>
      </c>
      <c r="C594" t="s">
        <v>14904</v>
      </c>
      <c r="D594" t="s">
        <v>14952</v>
      </c>
      <c r="E594" s="275">
        <v>23.11</v>
      </c>
    </row>
    <row r="595" spans="1:5">
      <c r="A595">
        <v>768</v>
      </c>
      <c r="B595" t="s">
        <v>15503</v>
      </c>
      <c r="C595" t="s">
        <v>14904</v>
      </c>
      <c r="D595" t="s">
        <v>14952</v>
      </c>
      <c r="E595" s="275">
        <v>18.149999999999999</v>
      </c>
    </row>
    <row r="596" spans="1:5">
      <c r="A596">
        <v>789</v>
      </c>
      <c r="B596" t="s">
        <v>15504</v>
      </c>
      <c r="C596" t="s">
        <v>14904</v>
      </c>
      <c r="D596" t="s">
        <v>14952</v>
      </c>
      <c r="E596" s="275">
        <v>17.760000000000002</v>
      </c>
    </row>
    <row r="597" spans="1:5">
      <c r="A597">
        <v>769</v>
      </c>
      <c r="B597" t="s">
        <v>15505</v>
      </c>
      <c r="C597" t="s">
        <v>14904</v>
      </c>
      <c r="D597" t="s">
        <v>14952</v>
      </c>
      <c r="E597" s="275">
        <v>18.149999999999999</v>
      </c>
    </row>
    <row r="598" spans="1:5">
      <c r="A598">
        <v>770</v>
      </c>
      <c r="B598" t="s">
        <v>15506</v>
      </c>
      <c r="C598" t="s">
        <v>14904</v>
      </c>
      <c r="D598" t="s">
        <v>14952</v>
      </c>
      <c r="E598" s="275">
        <v>6.4</v>
      </c>
    </row>
    <row r="599" spans="1:5">
      <c r="A599">
        <v>12394</v>
      </c>
      <c r="B599" t="s">
        <v>15507</v>
      </c>
      <c r="C599" t="s">
        <v>14904</v>
      </c>
      <c r="D599" t="s">
        <v>14952</v>
      </c>
      <c r="E599" s="275">
        <v>6.4</v>
      </c>
    </row>
    <row r="600" spans="1:5">
      <c r="A600">
        <v>764</v>
      </c>
      <c r="B600" t="s">
        <v>15508</v>
      </c>
      <c r="C600" t="s">
        <v>14904</v>
      </c>
      <c r="D600" t="s">
        <v>14952</v>
      </c>
      <c r="E600" s="275">
        <v>11.17</v>
      </c>
    </row>
    <row r="601" spans="1:5">
      <c r="A601">
        <v>765</v>
      </c>
      <c r="B601" t="s">
        <v>15509</v>
      </c>
      <c r="C601" t="s">
        <v>14904</v>
      </c>
      <c r="D601" t="s">
        <v>14952</v>
      </c>
      <c r="E601" s="275">
        <v>11.17</v>
      </c>
    </row>
    <row r="602" spans="1:5">
      <c r="A602">
        <v>787</v>
      </c>
      <c r="B602" t="s">
        <v>15510</v>
      </c>
      <c r="C602" t="s">
        <v>14904</v>
      </c>
      <c r="D602" t="s">
        <v>14952</v>
      </c>
      <c r="E602" s="275">
        <v>49.89</v>
      </c>
    </row>
    <row r="603" spans="1:5">
      <c r="A603">
        <v>774</v>
      </c>
      <c r="B603" t="s">
        <v>15511</v>
      </c>
      <c r="C603" t="s">
        <v>14904</v>
      </c>
      <c r="D603" t="s">
        <v>14952</v>
      </c>
      <c r="E603" s="275">
        <v>49.89</v>
      </c>
    </row>
    <row r="604" spans="1:5">
      <c r="A604">
        <v>773</v>
      </c>
      <c r="B604" t="s">
        <v>15512</v>
      </c>
      <c r="C604" t="s">
        <v>14904</v>
      </c>
      <c r="D604" t="s">
        <v>14952</v>
      </c>
      <c r="E604" s="275">
        <v>49.89</v>
      </c>
    </row>
    <row r="605" spans="1:5">
      <c r="A605">
        <v>775</v>
      </c>
      <c r="B605" t="s">
        <v>15513</v>
      </c>
      <c r="C605" t="s">
        <v>14904</v>
      </c>
      <c r="D605" t="s">
        <v>14952</v>
      </c>
      <c r="E605" s="275">
        <v>49.89</v>
      </c>
    </row>
    <row r="606" spans="1:5">
      <c r="A606">
        <v>788</v>
      </c>
      <c r="B606" t="s">
        <v>15514</v>
      </c>
      <c r="C606" t="s">
        <v>14904</v>
      </c>
      <c r="D606" t="s">
        <v>14952</v>
      </c>
      <c r="E606" s="275">
        <v>31.01</v>
      </c>
    </row>
    <row r="607" spans="1:5">
      <c r="A607">
        <v>772</v>
      </c>
      <c r="B607" t="s">
        <v>15515</v>
      </c>
      <c r="C607" t="s">
        <v>14904</v>
      </c>
      <c r="D607" t="s">
        <v>14952</v>
      </c>
      <c r="E607" s="275">
        <v>31.01</v>
      </c>
    </row>
    <row r="608" spans="1:5">
      <c r="A608">
        <v>771</v>
      </c>
      <c r="B608" t="s">
        <v>15516</v>
      </c>
      <c r="C608" t="s">
        <v>14904</v>
      </c>
      <c r="D608" t="s">
        <v>14952</v>
      </c>
      <c r="E608" s="275">
        <v>31.01</v>
      </c>
    </row>
    <row r="609" spans="1:5">
      <c r="A609">
        <v>779</v>
      </c>
      <c r="B609" t="s">
        <v>15517</v>
      </c>
      <c r="C609" t="s">
        <v>14904</v>
      </c>
      <c r="D609" t="s">
        <v>14952</v>
      </c>
      <c r="E609" s="275">
        <v>7.71</v>
      </c>
    </row>
    <row r="610" spans="1:5">
      <c r="A610">
        <v>776</v>
      </c>
      <c r="B610" t="s">
        <v>15518</v>
      </c>
      <c r="C610" t="s">
        <v>14904</v>
      </c>
      <c r="D610" t="s">
        <v>14952</v>
      </c>
      <c r="E610" s="275">
        <v>73.55</v>
      </c>
    </row>
    <row r="611" spans="1:5">
      <c r="A611">
        <v>777</v>
      </c>
      <c r="B611" t="s">
        <v>15519</v>
      </c>
      <c r="C611" t="s">
        <v>14904</v>
      </c>
      <c r="D611" t="s">
        <v>14952</v>
      </c>
      <c r="E611" s="275">
        <v>71.5</v>
      </c>
    </row>
    <row r="612" spans="1:5">
      <c r="A612">
        <v>780</v>
      </c>
      <c r="B612" t="s">
        <v>15520</v>
      </c>
      <c r="C612" t="s">
        <v>14904</v>
      </c>
      <c r="D612" t="s">
        <v>14952</v>
      </c>
      <c r="E612" s="275">
        <v>71.86</v>
      </c>
    </row>
    <row r="613" spans="1:5">
      <c r="A613">
        <v>778</v>
      </c>
      <c r="B613" t="s">
        <v>15521</v>
      </c>
      <c r="C613" t="s">
        <v>14904</v>
      </c>
      <c r="D613" t="s">
        <v>14952</v>
      </c>
      <c r="E613" s="275">
        <v>73.55</v>
      </c>
    </row>
    <row r="614" spans="1:5">
      <c r="A614">
        <v>781</v>
      </c>
      <c r="B614" t="s">
        <v>15522</v>
      </c>
      <c r="C614" t="s">
        <v>14904</v>
      </c>
      <c r="D614" t="s">
        <v>14952</v>
      </c>
      <c r="E614" s="275">
        <v>135.9</v>
      </c>
    </row>
    <row r="615" spans="1:5">
      <c r="A615">
        <v>786</v>
      </c>
      <c r="B615" t="s">
        <v>15523</v>
      </c>
      <c r="C615" t="s">
        <v>14904</v>
      </c>
      <c r="D615" t="s">
        <v>14952</v>
      </c>
      <c r="E615" s="275">
        <v>135.9</v>
      </c>
    </row>
    <row r="616" spans="1:5">
      <c r="A616">
        <v>782</v>
      </c>
      <c r="B616" t="s">
        <v>15524</v>
      </c>
      <c r="C616" t="s">
        <v>14904</v>
      </c>
      <c r="D616" t="s">
        <v>14952</v>
      </c>
      <c r="E616" s="275">
        <v>135.9</v>
      </c>
    </row>
    <row r="617" spans="1:5">
      <c r="A617">
        <v>783</v>
      </c>
      <c r="B617" t="s">
        <v>15525</v>
      </c>
      <c r="C617" t="s">
        <v>14904</v>
      </c>
      <c r="D617" t="s">
        <v>14952</v>
      </c>
      <c r="E617" s="275">
        <v>371.95</v>
      </c>
    </row>
    <row r="618" spans="1:5">
      <c r="A618">
        <v>785</v>
      </c>
      <c r="B618" t="s">
        <v>15526</v>
      </c>
      <c r="C618" t="s">
        <v>14904</v>
      </c>
      <c r="D618" t="s">
        <v>14952</v>
      </c>
      <c r="E618" s="275">
        <v>393</v>
      </c>
    </row>
    <row r="619" spans="1:5">
      <c r="A619">
        <v>784</v>
      </c>
      <c r="B619" t="s">
        <v>15527</v>
      </c>
      <c r="C619" t="s">
        <v>14904</v>
      </c>
      <c r="D619" t="s">
        <v>14952</v>
      </c>
      <c r="E619" s="275">
        <v>421.59</v>
      </c>
    </row>
    <row r="620" spans="1:5">
      <c r="A620">
        <v>828</v>
      </c>
      <c r="B620" t="s">
        <v>15528</v>
      </c>
      <c r="C620" t="s">
        <v>14904</v>
      </c>
      <c r="D620" t="s">
        <v>14905</v>
      </c>
      <c r="E620" s="275">
        <v>0.65</v>
      </c>
    </row>
    <row r="621" spans="1:5">
      <c r="A621">
        <v>829</v>
      </c>
      <c r="B621" t="s">
        <v>15529</v>
      </c>
      <c r="C621" t="s">
        <v>14904</v>
      </c>
      <c r="D621" t="s">
        <v>14905</v>
      </c>
      <c r="E621" s="275">
        <v>1.04</v>
      </c>
    </row>
    <row r="622" spans="1:5">
      <c r="A622">
        <v>812</v>
      </c>
      <c r="B622" t="s">
        <v>15530</v>
      </c>
      <c r="C622" t="s">
        <v>14904</v>
      </c>
      <c r="D622" t="s">
        <v>14905</v>
      </c>
      <c r="E622" s="275">
        <v>2.29</v>
      </c>
    </row>
    <row r="623" spans="1:5">
      <c r="A623">
        <v>819</v>
      </c>
      <c r="B623" t="s">
        <v>15531</v>
      </c>
      <c r="C623" t="s">
        <v>14904</v>
      </c>
      <c r="D623" t="s">
        <v>14905</v>
      </c>
      <c r="E623" s="275">
        <v>3.98</v>
      </c>
    </row>
    <row r="624" spans="1:5">
      <c r="A624">
        <v>818</v>
      </c>
      <c r="B624" t="s">
        <v>15532</v>
      </c>
      <c r="C624" t="s">
        <v>14904</v>
      </c>
      <c r="D624" t="s">
        <v>14905</v>
      </c>
      <c r="E624" s="275">
        <v>7.44</v>
      </c>
    </row>
    <row r="625" spans="1:5">
      <c r="A625">
        <v>832</v>
      </c>
      <c r="B625" t="s">
        <v>15533</v>
      </c>
      <c r="C625" t="s">
        <v>14904</v>
      </c>
      <c r="D625" t="s">
        <v>14905</v>
      </c>
      <c r="E625" s="275">
        <v>3.07</v>
      </c>
    </row>
    <row r="626" spans="1:5">
      <c r="A626">
        <v>834</v>
      </c>
      <c r="B626" t="s">
        <v>15534</v>
      </c>
      <c r="C626" t="s">
        <v>14904</v>
      </c>
      <c r="D626" t="s">
        <v>14905</v>
      </c>
      <c r="E626" s="275">
        <v>3.98</v>
      </c>
    </row>
    <row r="627" spans="1:5">
      <c r="A627">
        <v>813</v>
      </c>
      <c r="B627" t="s">
        <v>15535</v>
      </c>
      <c r="C627" t="s">
        <v>14904</v>
      </c>
      <c r="D627" t="s">
        <v>14905</v>
      </c>
      <c r="E627" s="275">
        <v>4.63</v>
      </c>
    </row>
    <row r="628" spans="1:5">
      <c r="A628">
        <v>820</v>
      </c>
      <c r="B628" t="s">
        <v>15536</v>
      </c>
      <c r="C628" t="s">
        <v>14904</v>
      </c>
      <c r="D628" t="s">
        <v>14905</v>
      </c>
      <c r="E628" s="275">
        <v>6.23</v>
      </c>
    </row>
    <row r="629" spans="1:5">
      <c r="A629">
        <v>816</v>
      </c>
      <c r="B629" t="s">
        <v>15537</v>
      </c>
      <c r="C629" t="s">
        <v>14904</v>
      </c>
      <c r="D629" t="s">
        <v>14905</v>
      </c>
      <c r="E629" s="275">
        <v>11.1</v>
      </c>
    </row>
    <row r="630" spans="1:5">
      <c r="A630">
        <v>814</v>
      </c>
      <c r="B630" t="s">
        <v>15538</v>
      </c>
      <c r="C630" t="s">
        <v>14904</v>
      </c>
      <c r="D630" t="s">
        <v>14905</v>
      </c>
      <c r="E630" s="275">
        <v>13.79</v>
      </c>
    </row>
    <row r="631" spans="1:5">
      <c r="A631">
        <v>822</v>
      </c>
      <c r="B631" t="s">
        <v>15539</v>
      </c>
      <c r="C631" t="s">
        <v>14904</v>
      </c>
      <c r="D631" t="s">
        <v>14905</v>
      </c>
      <c r="E631" s="275">
        <v>18</v>
      </c>
    </row>
    <row r="632" spans="1:5">
      <c r="A632">
        <v>821</v>
      </c>
      <c r="B632" t="s">
        <v>15540</v>
      </c>
      <c r="C632" t="s">
        <v>14904</v>
      </c>
      <c r="D632" t="s">
        <v>14905</v>
      </c>
      <c r="E632" s="275">
        <v>20.59</v>
      </c>
    </row>
    <row r="633" spans="1:5">
      <c r="A633">
        <v>20086</v>
      </c>
      <c r="B633" t="s">
        <v>15541</v>
      </c>
      <c r="C633" t="s">
        <v>14904</v>
      </c>
      <c r="D633" t="s">
        <v>14905</v>
      </c>
      <c r="E633" s="275">
        <v>2.83</v>
      </c>
    </row>
    <row r="634" spans="1:5">
      <c r="A634">
        <v>39191</v>
      </c>
      <c r="B634" t="s">
        <v>15542</v>
      </c>
      <c r="C634" t="s">
        <v>14904</v>
      </c>
      <c r="D634" t="s">
        <v>14905</v>
      </c>
      <c r="E634" s="275">
        <v>22.03</v>
      </c>
    </row>
    <row r="635" spans="1:5">
      <c r="A635">
        <v>39190</v>
      </c>
      <c r="B635" t="s">
        <v>15543</v>
      </c>
      <c r="C635" t="s">
        <v>14904</v>
      </c>
      <c r="D635" t="s">
        <v>14905</v>
      </c>
      <c r="E635" s="275">
        <v>23.02</v>
      </c>
    </row>
    <row r="636" spans="1:5">
      <c r="A636">
        <v>39189</v>
      </c>
      <c r="B636" t="s">
        <v>15544</v>
      </c>
      <c r="C636" t="s">
        <v>14904</v>
      </c>
      <c r="D636" t="s">
        <v>14905</v>
      </c>
      <c r="E636" s="275">
        <v>24.36</v>
      </c>
    </row>
    <row r="637" spans="1:5">
      <c r="A637">
        <v>39186</v>
      </c>
      <c r="B637" t="s">
        <v>15545</v>
      </c>
      <c r="C637" t="s">
        <v>14904</v>
      </c>
      <c r="D637" t="s">
        <v>14905</v>
      </c>
      <c r="E637" s="275">
        <v>21.79</v>
      </c>
    </row>
    <row r="638" spans="1:5">
      <c r="A638">
        <v>39188</v>
      </c>
      <c r="B638" t="s">
        <v>15546</v>
      </c>
      <c r="C638" t="s">
        <v>14904</v>
      </c>
      <c r="D638" t="s">
        <v>14905</v>
      </c>
      <c r="E638" s="275">
        <v>17.93</v>
      </c>
    </row>
    <row r="639" spans="1:5">
      <c r="A639">
        <v>39187</v>
      </c>
      <c r="B639" t="s">
        <v>15547</v>
      </c>
      <c r="C639" t="s">
        <v>14904</v>
      </c>
      <c r="D639" t="s">
        <v>14905</v>
      </c>
      <c r="E639" s="275">
        <v>18.8</v>
      </c>
    </row>
    <row r="640" spans="1:5">
      <c r="A640">
        <v>39184</v>
      </c>
      <c r="B640" t="s">
        <v>15548</v>
      </c>
      <c r="C640" t="s">
        <v>14904</v>
      </c>
      <c r="D640" t="s">
        <v>14905</v>
      </c>
      <c r="E640" s="275">
        <v>7.07</v>
      </c>
    </row>
    <row r="641" spans="1:5">
      <c r="A641">
        <v>39185</v>
      </c>
      <c r="B641" t="s">
        <v>15549</v>
      </c>
      <c r="C641" t="s">
        <v>14904</v>
      </c>
      <c r="D641" t="s">
        <v>14905</v>
      </c>
      <c r="E641" s="275">
        <v>6.45</v>
      </c>
    </row>
    <row r="642" spans="1:5">
      <c r="A642">
        <v>39198</v>
      </c>
      <c r="B642" t="s">
        <v>15550</v>
      </c>
      <c r="C642" t="s">
        <v>14904</v>
      </c>
      <c r="D642" t="s">
        <v>14905</v>
      </c>
      <c r="E642" s="275">
        <v>72.290000000000006</v>
      </c>
    </row>
    <row r="643" spans="1:5">
      <c r="A643">
        <v>39197</v>
      </c>
      <c r="B643" t="s">
        <v>15551</v>
      </c>
      <c r="C643" t="s">
        <v>14904</v>
      </c>
      <c r="D643" t="s">
        <v>14905</v>
      </c>
      <c r="E643" s="275">
        <v>75.510000000000005</v>
      </c>
    </row>
    <row r="644" spans="1:5">
      <c r="A644">
        <v>39196</v>
      </c>
      <c r="B644" t="s">
        <v>15552</v>
      </c>
      <c r="C644" t="s">
        <v>14904</v>
      </c>
      <c r="D644" t="s">
        <v>14905</v>
      </c>
      <c r="E644" s="275">
        <v>77.87</v>
      </c>
    </row>
    <row r="645" spans="1:5">
      <c r="A645">
        <v>39199</v>
      </c>
      <c r="B645" t="s">
        <v>15553</v>
      </c>
      <c r="C645" t="s">
        <v>14904</v>
      </c>
      <c r="D645" t="s">
        <v>14905</v>
      </c>
      <c r="E645" s="275">
        <v>69.56</v>
      </c>
    </row>
    <row r="646" spans="1:5">
      <c r="A646">
        <v>39195</v>
      </c>
      <c r="B646" t="s">
        <v>15554</v>
      </c>
      <c r="C646" t="s">
        <v>14904</v>
      </c>
      <c r="D646" t="s">
        <v>14905</v>
      </c>
      <c r="E646" s="275">
        <v>40.15</v>
      </c>
    </row>
    <row r="647" spans="1:5">
      <c r="A647">
        <v>39194</v>
      </c>
      <c r="B647" t="s">
        <v>15555</v>
      </c>
      <c r="C647" t="s">
        <v>14904</v>
      </c>
      <c r="D647" t="s">
        <v>14905</v>
      </c>
      <c r="E647" s="275">
        <v>42.97</v>
      </c>
    </row>
    <row r="648" spans="1:5">
      <c r="A648">
        <v>39193</v>
      </c>
      <c r="B648" t="s">
        <v>15556</v>
      </c>
      <c r="C648" t="s">
        <v>14904</v>
      </c>
      <c r="D648" t="s">
        <v>14905</v>
      </c>
      <c r="E648" s="275">
        <v>47.09</v>
      </c>
    </row>
    <row r="649" spans="1:5">
      <c r="A649">
        <v>39192</v>
      </c>
      <c r="B649" t="s">
        <v>15557</v>
      </c>
      <c r="C649" t="s">
        <v>14904</v>
      </c>
      <c r="D649" t="s">
        <v>14905</v>
      </c>
      <c r="E649" s="275">
        <v>48.99</v>
      </c>
    </row>
    <row r="650" spans="1:5">
      <c r="A650">
        <v>39920</v>
      </c>
      <c r="B650" t="s">
        <v>15558</v>
      </c>
      <c r="C650" t="s">
        <v>14904</v>
      </c>
      <c r="D650" t="s">
        <v>14905</v>
      </c>
      <c r="E650" s="275">
        <v>5.93</v>
      </c>
    </row>
    <row r="651" spans="1:5">
      <c r="A651">
        <v>39201</v>
      </c>
      <c r="B651" t="s">
        <v>15559</v>
      </c>
      <c r="C651" t="s">
        <v>14904</v>
      </c>
      <c r="D651" t="s">
        <v>14905</v>
      </c>
      <c r="E651" s="275">
        <v>86.42</v>
      </c>
    </row>
    <row r="652" spans="1:5">
      <c r="A652">
        <v>39200</v>
      </c>
      <c r="B652" t="s">
        <v>15560</v>
      </c>
      <c r="C652" t="s">
        <v>14904</v>
      </c>
      <c r="D652" t="s">
        <v>14905</v>
      </c>
      <c r="E652" s="275">
        <v>87.12</v>
      </c>
    </row>
    <row r="653" spans="1:5">
      <c r="A653">
        <v>39203</v>
      </c>
      <c r="B653" t="s">
        <v>15561</v>
      </c>
      <c r="C653" t="s">
        <v>14904</v>
      </c>
      <c r="D653" t="s">
        <v>14905</v>
      </c>
      <c r="E653" s="275">
        <v>70.34</v>
      </c>
    </row>
    <row r="654" spans="1:5">
      <c r="A654">
        <v>39202</v>
      </c>
      <c r="B654" t="s">
        <v>15562</v>
      </c>
      <c r="C654" t="s">
        <v>14904</v>
      </c>
      <c r="D654" t="s">
        <v>14905</v>
      </c>
      <c r="E654" s="275">
        <v>82.63</v>
      </c>
    </row>
    <row r="655" spans="1:5">
      <c r="A655">
        <v>39205</v>
      </c>
      <c r="B655" t="s">
        <v>15563</v>
      </c>
      <c r="C655" t="s">
        <v>14904</v>
      </c>
      <c r="D655" t="s">
        <v>14905</v>
      </c>
      <c r="E655" s="275">
        <v>137.86000000000001</v>
      </c>
    </row>
    <row r="656" spans="1:5">
      <c r="A656">
        <v>39204</v>
      </c>
      <c r="B656" t="s">
        <v>15564</v>
      </c>
      <c r="C656" t="s">
        <v>14904</v>
      </c>
      <c r="D656" t="s">
        <v>14905</v>
      </c>
      <c r="E656" s="275">
        <v>141.19999999999999</v>
      </c>
    </row>
    <row r="657" spans="1:5">
      <c r="A657">
        <v>39206</v>
      </c>
      <c r="B657" t="s">
        <v>15565</v>
      </c>
      <c r="C657" t="s">
        <v>14904</v>
      </c>
      <c r="D657" t="s">
        <v>14905</v>
      </c>
      <c r="E657" s="275">
        <v>133.94999999999999</v>
      </c>
    </row>
    <row r="658" spans="1:5">
      <c r="A658">
        <v>798</v>
      </c>
      <c r="B658" t="s">
        <v>15566</v>
      </c>
      <c r="C658" t="s">
        <v>14904</v>
      </c>
      <c r="D658" t="s">
        <v>14905</v>
      </c>
      <c r="E658" s="275">
        <v>1.28</v>
      </c>
    </row>
    <row r="659" spans="1:5">
      <c r="A659">
        <v>797</v>
      </c>
      <c r="B659" t="s">
        <v>15567</v>
      </c>
      <c r="C659" t="s">
        <v>14904</v>
      </c>
      <c r="D659" t="s">
        <v>14905</v>
      </c>
      <c r="E659" s="275">
        <v>9.32</v>
      </c>
    </row>
    <row r="660" spans="1:5">
      <c r="A660">
        <v>796</v>
      </c>
      <c r="B660" t="s">
        <v>15568</v>
      </c>
      <c r="C660" t="s">
        <v>14904</v>
      </c>
      <c r="D660" t="s">
        <v>14905</v>
      </c>
      <c r="E660" s="275">
        <v>7.92</v>
      </c>
    </row>
    <row r="661" spans="1:5">
      <c r="A661">
        <v>799</v>
      </c>
      <c r="B661" t="s">
        <v>15569</v>
      </c>
      <c r="C661" t="s">
        <v>14904</v>
      </c>
      <c r="D661" t="s">
        <v>14905</v>
      </c>
      <c r="E661" s="275">
        <v>3.83</v>
      </c>
    </row>
    <row r="662" spans="1:5">
      <c r="A662">
        <v>792</v>
      </c>
      <c r="B662" t="s">
        <v>15570</v>
      </c>
      <c r="C662" t="s">
        <v>14904</v>
      </c>
      <c r="D662" t="s">
        <v>14905</v>
      </c>
      <c r="E662" s="275">
        <v>3.71</v>
      </c>
    </row>
    <row r="663" spans="1:5">
      <c r="A663">
        <v>38001</v>
      </c>
      <c r="B663" t="s">
        <v>15571</v>
      </c>
      <c r="C663" t="s">
        <v>14904</v>
      </c>
      <c r="D663" t="s">
        <v>14952</v>
      </c>
      <c r="E663" s="275">
        <v>0.95</v>
      </c>
    </row>
    <row r="664" spans="1:5">
      <c r="A664">
        <v>38002</v>
      </c>
      <c r="B664" t="s">
        <v>15572</v>
      </c>
      <c r="C664" t="s">
        <v>14904</v>
      </c>
      <c r="D664" t="s">
        <v>14952</v>
      </c>
      <c r="E664" s="275">
        <v>3.32</v>
      </c>
    </row>
    <row r="665" spans="1:5">
      <c r="A665">
        <v>38003</v>
      </c>
      <c r="B665" t="s">
        <v>15573</v>
      </c>
      <c r="C665" t="s">
        <v>14904</v>
      </c>
      <c r="D665" t="s">
        <v>14952</v>
      </c>
      <c r="E665" s="275">
        <v>22.66</v>
      </c>
    </row>
    <row r="666" spans="1:5">
      <c r="A666">
        <v>38004</v>
      </c>
      <c r="B666" t="s">
        <v>15574</v>
      </c>
      <c r="C666" t="s">
        <v>14904</v>
      </c>
      <c r="D666" t="s">
        <v>14952</v>
      </c>
      <c r="E666" s="275">
        <v>26.06</v>
      </c>
    </row>
    <row r="667" spans="1:5">
      <c r="A667">
        <v>44263</v>
      </c>
      <c r="B667" t="s">
        <v>15575</v>
      </c>
      <c r="C667" t="s">
        <v>14904</v>
      </c>
      <c r="D667" t="s">
        <v>14952</v>
      </c>
      <c r="E667" s="275">
        <v>46.78</v>
      </c>
    </row>
    <row r="668" spans="1:5">
      <c r="A668">
        <v>36327</v>
      </c>
      <c r="B668" t="s">
        <v>15576</v>
      </c>
      <c r="C668" t="s">
        <v>14904</v>
      </c>
      <c r="D668" t="s">
        <v>14952</v>
      </c>
      <c r="E668" s="275">
        <v>3.75</v>
      </c>
    </row>
    <row r="669" spans="1:5">
      <c r="A669">
        <v>38992</v>
      </c>
      <c r="B669" t="s">
        <v>15577</v>
      </c>
      <c r="C669" t="s">
        <v>14904</v>
      </c>
      <c r="D669" t="s">
        <v>14952</v>
      </c>
      <c r="E669" s="275">
        <v>4.5599999999999996</v>
      </c>
    </row>
    <row r="670" spans="1:5">
      <c r="A670">
        <v>38993</v>
      </c>
      <c r="B670" t="s">
        <v>15578</v>
      </c>
      <c r="C670" t="s">
        <v>14904</v>
      </c>
      <c r="D670" t="s">
        <v>14952</v>
      </c>
      <c r="E670" s="275">
        <v>11.85</v>
      </c>
    </row>
    <row r="671" spans="1:5">
      <c r="A671">
        <v>44175</v>
      </c>
      <c r="B671" t="s">
        <v>15579</v>
      </c>
      <c r="C671" t="s">
        <v>14904</v>
      </c>
      <c r="D671" t="s">
        <v>14952</v>
      </c>
      <c r="E671" s="275">
        <v>20.68</v>
      </c>
    </row>
    <row r="672" spans="1:5">
      <c r="A672">
        <v>44177</v>
      </c>
      <c r="B672" t="s">
        <v>15580</v>
      </c>
      <c r="C672" t="s">
        <v>14904</v>
      </c>
      <c r="D672" t="s">
        <v>14952</v>
      </c>
      <c r="E672" s="275">
        <v>15.45</v>
      </c>
    </row>
    <row r="673" spans="1:5">
      <c r="A673">
        <v>38418</v>
      </c>
      <c r="B673" t="s">
        <v>15581</v>
      </c>
      <c r="C673" t="s">
        <v>14904</v>
      </c>
      <c r="D673" t="s">
        <v>14905</v>
      </c>
      <c r="E673" s="275">
        <v>4.8600000000000003</v>
      </c>
    </row>
    <row r="674" spans="1:5">
      <c r="A674">
        <v>39178</v>
      </c>
      <c r="B674" t="s">
        <v>15582</v>
      </c>
      <c r="C674" t="s">
        <v>14904</v>
      </c>
      <c r="D674" t="s">
        <v>14905</v>
      </c>
      <c r="E674" s="275">
        <v>2.38</v>
      </c>
    </row>
    <row r="675" spans="1:5">
      <c r="A675">
        <v>39177</v>
      </c>
      <c r="B675" t="s">
        <v>15583</v>
      </c>
      <c r="C675" t="s">
        <v>14904</v>
      </c>
      <c r="D675" t="s">
        <v>14905</v>
      </c>
      <c r="E675" s="275">
        <v>2.15</v>
      </c>
    </row>
    <row r="676" spans="1:5">
      <c r="A676">
        <v>39174</v>
      </c>
      <c r="B676" t="s">
        <v>15584</v>
      </c>
      <c r="C676" t="s">
        <v>14904</v>
      </c>
      <c r="D676" t="s">
        <v>14905</v>
      </c>
      <c r="E676" s="275">
        <v>1.07</v>
      </c>
    </row>
    <row r="677" spans="1:5">
      <c r="A677">
        <v>39176</v>
      </c>
      <c r="B677" t="s">
        <v>15585</v>
      </c>
      <c r="C677" t="s">
        <v>14904</v>
      </c>
      <c r="D677" t="s">
        <v>14905</v>
      </c>
      <c r="E677" s="275">
        <v>1.41</v>
      </c>
    </row>
    <row r="678" spans="1:5">
      <c r="A678">
        <v>39180</v>
      </c>
      <c r="B678" t="s">
        <v>15586</v>
      </c>
      <c r="C678" t="s">
        <v>14904</v>
      </c>
      <c r="D678" t="s">
        <v>14905</v>
      </c>
      <c r="E678" s="275">
        <v>6.47</v>
      </c>
    </row>
    <row r="679" spans="1:5">
      <c r="A679">
        <v>39179</v>
      </c>
      <c r="B679" t="s">
        <v>15587</v>
      </c>
      <c r="C679" t="s">
        <v>14904</v>
      </c>
      <c r="D679" t="s">
        <v>14905</v>
      </c>
      <c r="E679" s="275">
        <v>5.73</v>
      </c>
    </row>
    <row r="680" spans="1:5">
      <c r="A680">
        <v>39175</v>
      </c>
      <c r="B680" t="s">
        <v>15588</v>
      </c>
      <c r="C680" t="s">
        <v>14904</v>
      </c>
      <c r="D680" t="s">
        <v>14905</v>
      </c>
      <c r="E680" s="275">
        <v>1.31</v>
      </c>
    </row>
    <row r="681" spans="1:5">
      <c r="A681">
        <v>39217</v>
      </c>
      <c r="B681" t="s">
        <v>15589</v>
      </c>
      <c r="C681" t="s">
        <v>14904</v>
      </c>
      <c r="D681" t="s">
        <v>14905</v>
      </c>
      <c r="E681" s="275">
        <v>1.01</v>
      </c>
    </row>
    <row r="682" spans="1:5">
      <c r="A682">
        <v>39181</v>
      </c>
      <c r="B682" t="s">
        <v>15590</v>
      </c>
      <c r="C682" t="s">
        <v>14904</v>
      </c>
      <c r="D682" t="s">
        <v>14905</v>
      </c>
      <c r="E682" s="275">
        <v>8.68</v>
      </c>
    </row>
    <row r="683" spans="1:5">
      <c r="A683">
        <v>39182</v>
      </c>
      <c r="B683" t="s">
        <v>15591</v>
      </c>
      <c r="C683" t="s">
        <v>14904</v>
      </c>
      <c r="D683" t="s">
        <v>14905</v>
      </c>
      <c r="E683" s="275">
        <v>12.2</v>
      </c>
    </row>
    <row r="684" spans="1:5">
      <c r="A684">
        <v>12616</v>
      </c>
      <c r="B684" t="s">
        <v>15592</v>
      </c>
      <c r="C684" t="s">
        <v>14904</v>
      </c>
      <c r="D684" t="s">
        <v>14905</v>
      </c>
      <c r="E684" s="275">
        <v>15.01</v>
      </c>
    </row>
    <row r="685" spans="1:5">
      <c r="A685">
        <v>1049</v>
      </c>
      <c r="B685" t="s">
        <v>15593</v>
      </c>
      <c r="C685" t="s">
        <v>14904</v>
      </c>
      <c r="D685" t="s">
        <v>14905</v>
      </c>
      <c r="E685" s="275">
        <v>10.210000000000001</v>
      </c>
    </row>
    <row r="686" spans="1:5">
      <c r="A686">
        <v>1099</v>
      </c>
      <c r="B686" t="s">
        <v>15594</v>
      </c>
      <c r="C686" t="s">
        <v>14904</v>
      </c>
      <c r="D686" t="s">
        <v>14905</v>
      </c>
      <c r="E686" s="275">
        <v>7.81</v>
      </c>
    </row>
    <row r="687" spans="1:5">
      <c r="A687">
        <v>39678</v>
      </c>
      <c r="B687" t="s">
        <v>15595</v>
      </c>
      <c r="C687" t="s">
        <v>14904</v>
      </c>
      <c r="D687" t="s">
        <v>14905</v>
      </c>
      <c r="E687" s="275">
        <v>3.15</v>
      </c>
    </row>
    <row r="688" spans="1:5">
      <c r="A688">
        <v>1050</v>
      </c>
      <c r="B688" t="s">
        <v>15596</v>
      </c>
      <c r="C688" t="s">
        <v>14904</v>
      </c>
      <c r="D688" t="s">
        <v>14905</v>
      </c>
      <c r="E688" s="275">
        <v>5.34</v>
      </c>
    </row>
    <row r="689" spans="1:5">
      <c r="A689">
        <v>1101</v>
      </c>
      <c r="B689" t="s">
        <v>15597</v>
      </c>
      <c r="C689" t="s">
        <v>14904</v>
      </c>
      <c r="D689" t="s">
        <v>14905</v>
      </c>
      <c r="E689" s="275">
        <v>33.69</v>
      </c>
    </row>
    <row r="690" spans="1:5">
      <c r="A690">
        <v>1100</v>
      </c>
      <c r="B690" t="s">
        <v>15598</v>
      </c>
      <c r="C690" t="s">
        <v>14904</v>
      </c>
      <c r="D690" t="s">
        <v>14905</v>
      </c>
      <c r="E690" s="275">
        <v>17.38</v>
      </c>
    </row>
    <row r="691" spans="1:5">
      <c r="A691">
        <v>39679</v>
      </c>
      <c r="B691" t="s">
        <v>15599</v>
      </c>
      <c r="C691" t="s">
        <v>14904</v>
      </c>
      <c r="D691" t="s">
        <v>14905</v>
      </c>
      <c r="E691" s="275">
        <v>67.14</v>
      </c>
    </row>
    <row r="692" spans="1:5">
      <c r="A692">
        <v>1098</v>
      </c>
      <c r="B692" t="s">
        <v>15600</v>
      </c>
      <c r="C692" t="s">
        <v>14904</v>
      </c>
      <c r="D692" t="s">
        <v>14905</v>
      </c>
      <c r="E692" s="275">
        <v>4.17</v>
      </c>
    </row>
    <row r="693" spans="1:5">
      <c r="A693">
        <v>1102</v>
      </c>
      <c r="B693" t="s">
        <v>15601</v>
      </c>
      <c r="C693" t="s">
        <v>14904</v>
      </c>
      <c r="D693" t="s">
        <v>14905</v>
      </c>
      <c r="E693" s="275">
        <v>50.24</v>
      </c>
    </row>
    <row r="694" spans="1:5">
      <c r="A694">
        <v>1051</v>
      </c>
      <c r="B694" t="s">
        <v>15602</v>
      </c>
      <c r="C694" t="s">
        <v>14904</v>
      </c>
      <c r="D694" t="s">
        <v>14905</v>
      </c>
      <c r="E694" s="275">
        <v>73.02</v>
      </c>
    </row>
    <row r="695" spans="1:5">
      <c r="A695">
        <v>37399</v>
      </c>
      <c r="B695" t="s">
        <v>15603</v>
      </c>
      <c r="C695" t="s">
        <v>14904</v>
      </c>
      <c r="D695" t="s">
        <v>14905</v>
      </c>
      <c r="E695" s="275">
        <v>19.02</v>
      </c>
    </row>
    <row r="696" spans="1:5">
      <c r="A696">
        <v>43834</v>
      </c>
      <c r="B696" t="s">
        <v>15604</v>
      </c>
      <c r="C696" t="s">
        <v>14950</v>
      </c>
      <c r="D696" t="s">
        <v>14905</v>
      </c>
      <c r="E696" s="275">
        <v>16.32</v>
      </c>
    </row>
    <row r="697" spans="1:5">
      <c r="A697">
        <v>43835</v>
      </c>
      <c r="B697" t="s">
        <v>15605</v>
      </c>
      <c r="C697" t="s">
        <v>14950</v>
      </c>
      <c r="D697" t="s">
        <v>14905</v>
      </c>
      <c r="E697" s="275">
        <v>1.46</v>
      </c>
    </row>
    <row r="698" spans="1:5">
      <c r="A698">
        <v>43833</v>
      </c>
      <c r="B698" t="s">
        <v>15606</v>
      </c>
      <c r="C698" t="s">
        <v>14950</v>
      </c>
      <c r="D698" t="s">
        <v>14905</v>
      </c>
      <c r="E698" s="275">
        <v>1.52</v>
      </c>
    </row>
    <row r="699" spans="1:5">
      <c r="A699">
        <v>41955</v>
      </c>
      <c r="B699" t="s">
        <v>15607</v>
      </c>
      <c r="C699" t="s">
        <v>14955</v>
      </c>
      <c r="D699" t="s">
        <v>14905</v>
      </c>
      <c r="E699" s="275">
        <v>101.01</v>
      </c>
    </row>
    <row r="700" spans="1:5">
      <c r="A700">
        <v>41953</v>
      </c>
      <c r="B700" t="s">
        <v>15608</v>
      </c>
      <c r="C700" t="s">
        <v>14955</v>
      </c>
      <c r="D700" t="s">
        <v>14905</v>
      </c>
      <c r="E700" s="275">
        <v>96.39</v>
      </c>
    </row>
    <row r="701" spans="1:5">
      <c r="A701">
        <v>41954</v>
      </c>
      <c r="B701" t="s">
        <v>15609</v>
      </c>
      <c r="C701" t="s">
        <v>14955</v>
      </c>
      <c r="D701" t="s">
        <v>14905</v>
      </c>
      <c r="E701" s="275">
        <v>95.48</v>
      </c>
    </row>
    <row r="702" spans="1:5">
      <c r="A702">
        <v>25004</v>
      </c>
      <c r="B702" t="s">
        <v>15610</v>
      </c>
      <c r="C702" t="s">
        <v>14955</v>
      </c>
      <c r="D702" t="s">
        <v>14905</v>
      </c>
      <c r="E702" s="275">
        <v>48.58</v>
      </c>
    </row>
    <row r="703" spans="1:5">
      <c r="A703">
        <v>25002</v>
      </c>
      <c r="B703" t="s">
        <v>15611</v>
      </c>
      <c r="C703" t="s">
        <v>14955</v>
      </c>
      <c r="D703" t="s">
        <v>14905</v>
      </c>
      <c r="E703" s="275">
        <v>48.58</v>
      </c>
    </row>
    <row r="704" spans="1:5">
      <c r="A704">
        <v>37409</v>
      </c>
      <c r="B704" t="s">
        <v>15612</v>
      </c>
      <c r="C704" t="s">
        <v>14955</v>
      </c>
      <c r="D704" t="s">
        <v>14905</v>
      </c>
      <c r="E704" s="275">
        <v>48.58</v>
      </c>
    </row>
    <row r="705" spans="1:5">
      <c r="A705">
        <v>841</v>
      </c>
      <c r="B705" t="s">
        <v>15613</v>
      </c>
      <c r="C705" t="s">
        <v>14955</v>
      </c>
      <c r="D705" t="s">
        <v>14905</v>
      </c>
      <c r="E705" s="275">
        <v>49.17</v>
      </c>
    </row>
    <row r="706" spans="1:5">
      <c r="A706">
        <v>25005</v>
      </c>
      <c r="B706" t="s">
        <v>15614</v>
      </c>
      <c r="C706" t="s">
        <v>14955</v>
      </c>
      <c r="D706" t="s">
        <v>14905</v>
      </c>
      <c r="E706" s="275">
        <v>53.31</v>
      </c>
    </row>
    <row r="707" spans="1:5">
      <c r="A707">
        <v>25003</v>
      </c>
      <c r="B707" t="s">
        <v>15615</v>
      </c>
      <c r="C707" t="s">
        <v>14955</v>
      </c>
      <c r="D707" t="s">
        <v>14905</v>
      </c>
      <c r="E707" s="275">
        <v>54.11</v>
      </c>
    </row>
    <row r="708" spans="1:5">
      <c r="A708">
        <v>37410</v>
      </c>
      <c r="B708" t="s">
        <v>15616</v>
      </c>
      <c r="C708" t="s">
        <v>14955</v>
      </c>
      <c r="D708" t="s">
        <v>14905</v>
      </c>
      <c r="E708" s="275">
        <v>53.31</v>
      </c>
    </row>
    <row r="709" spans="1:5">
      <c r="A709">
        <v>842</v>
      </c>
      <c r="B709" t="s">
        <v>15617</v>
      </c>
      <c r="C709" t="s">
        <v>14955</v>
      </c>
      <c r="D709" t="s">
        <v>14905</v>
      </c>
      <c r="E709" s="275">
        <v>54.07</v>
      </c>
    </row>
    <row r="710" spans="1:5">
      <c r="A710">
        <v>44391</v>
      </c>
      <c r="B710" t="s">
        <v>15618</v>
      </c>
      <c r="C710" t="s">
        <v>14950</v>
      </c>
      <c r="D710" t="s">
        <v>14905</v>
      </c>
      <c r="E710" s="275">
        <v>115.21</v>
      </c>
    </row>
    <row r="711" spans="1:5">
      <c r="A711">
        <v>44388</v>
      </c>
      <c r="B711" t="s">
        <v>15619</v>
      </c>
      <c r="C711" t="s">
        <v>14950</v>
      </c>
      <c r="D711" t="s">
        <v>14905</v>
      </c>
      <c r="E711" s="275">
        <v>2.4900000000000002</v>
      </c>
    </row>
    <row r="712" spans="1:5">
      <c r="A712">
        <v>44392</v>
      </c>
      <c r="B712" t="s">
        <v>15620</v>
      </c>
      <c r="C712" t="s">
        <v>14950</v>
      </c>
      <c r="D712" t="s">
        <v>14905</v>
      </c>
      <c r="E712" s="275">
        <v>229.39</v>
      </c>
    </row>
    <row r="713" spans="1:5">
      <c r="A713">
        <v>44390</v>
      </c>
      <c r="B713" t="s">
        <v>15621</v>
      </c>
      <c r="C713" t="s">
        <v>14950</v>
      </c>
      <c r="D713" t="s">
        <v>14905</v>
      </c>
      <c r="E713" s="275">
        <v>48.6</v>
      </c>
    </row>
    <row r="714" spans="1:5">
      <c r="A714">
        <v>44389</v>
      </c>
      <c r="B714" t="s">
        <v>15622</v>
      </c>
      <c r="C714" t="s">
        <v>14950</v>
      </c>
      <c r="D714" t="s">
        <v>14905</v>
      </c>
      <c r="E714" s="275">
        <v>5.74</v>
      </c>
    </row>
    <row r="715" spans="1:5">
      <c r="A715">
        <v>862</v>
      </c>
      <c r="B715" t="s">
        <v>15623</v>
      </c>
      <c r="C715" t="s">
        <v>14950</v>
      </c>
      <c r="D715" t="s">
        <v>14905</v>
      </c>
      <c r="E715" s="275">
        <v>10.51</v>
      </c>
    </row>
    <row r="716" spans="1:5">
      <c r="A716">
        <v>866</v>
      </c>
      <c r="B716" t="s">
        <v>15624</v>
      </c>
      <c r="C716" t="s">
        <v>14950</v>
      </c>
      <c r="D716" t="s">
        <v>14905</v>
      </c>
      <c r="E716" s="275">
        <v>133.57</v>
      </c>
    </row>
    <row r="717" spans="1:5">
      <c r="A717">
        <v>892</v>
      </c>
      <c r="B717" t="s">
        <v>15625</v>
      </c>
      <c r="C717" t="s">
        <v>14950</v>
      </c>
      <c r="D717" t="s">
        <v>14905</v>
      </c>
      <c r="E717" s="275">
        <v>161.69</v>
      </c>
    </row>
    <row r="718" spans="1:5">
      <c r="A718">
        <v>857</v>
      </c>
      <c r="B718" t="s">
        <v>15626</v>
      </c>
      <c r="C718" t="s">
        <v>14950</v>
      </c>
      <c r="D718" t="s">
        <v>14905</v>
      </c>
      <c r="E718" s="275">
        <v>17.579999999999998</v>
      </c>
    </row>
    <row r="719" spans="1:5">
      <c r="A719">
        <v>37404</v>
      </c>
      <c r="B719" t="s">
        <v>15627</v>
      </c>
      <c r="C719" t="s">
        <v>14950</v>
      </c>
      <c r="D719" t="s">
        <v>14905</v>
      </c>
      <c r="E719" s="275">
        <v>187.07</v>
      </c>
    </row>
    <row r="720" spans="1:5">
      <c r="A720">
        <v>868</v>
      </c>
      <c r="B720" t="s">
        <v>15628</v>
      </c>
      <c r="C720" t="s">
        <v>14950</v>
      </c>
      <c r="D720" t="s">
        <v>14905</v>
      </c>
      <c r="E720" s="275">
        <v>25.06</v>
      </c>
    </row>
    <row r="721" spans="1:5">
      <c r="A721">
        <v>863</v>
      </c>
      <c r="B721" t="s">
        <v>15629</v>
      </c>
      <c r="C721" t="s">
        <v>14950</v>
      </c>
      <c r="D721" t="s">
        <v>14905</v>
      </c>
      <c r="E721" s="275">
        <v>36.909999999999997</v>
      </c>
    </row>
    <row r="722" spans="1:5">
      <c r="A722">
        <v>867</v>
      </c>
      <c r="B722" t="s">
        <v>15630</v>
      </c>
      <c r="C722" t="s">
        <v>14950</v>
      </c>
      <c r="D722" t="s">
        <v>14905</v>
      </c>
      <c r="E722" s="275">
        <v>52.58</v>
      </c>
    </row>
    <row r="723" spans="1:5">
      <c r="A723">
        <v>864</v>
      </c>
      <c r="B723" t="s">
        <v>15631</v>
      </c>
      <c r="C723" t="s">
        <v>14950</v>
      </c>
      <c r="D723" t="s">
        <v>14905</v>
      </c>
      <c r="E723" s="275">
        <v>69.45</v>
      </c>
    </row>
    <row r="724" spans="1:5">
      <c r="A724">
        <v>865</v>
      </c>
      <c r="B724" t="s">
        <v>15632</v>
      </c>
      <c r="C724" t="s">
        <v>14950</v>
      </c>
      <c r="D724" t="s">
        <v>14905</v>
      </c>
      <c r="E724" s="275">
        <v>99.9</v>
      </c>
    </row>
    <row r="725" spans="1:5">
      <c r="A725">
        <v>993</v>
      </c>
      <c r="B725" t="s">
        <v>15633</v>
      </c>
      <c r="C725" t="s">
        <v>14950</v>
      </c>
      <c r="D725" t="s">
        <v>14905</v>
      </c>
      <c r="E725" s="275">
        <v>1.9</v>
      </c>
    </row>
    <row r="726" spans="1:5">
      <c r="A726">
        <v>1020</v>
      </c>
      <c r="B726" t="s">
        <v>15634</v>
      </c>
      <c r="C726" t="s">
        <v>14950</v>
      </c>
      <c r="D726" t="s">
        <v>14905</v>
      </c>
      <c r="E726" s="275">
        <v>9.69</v>
      </c>
    </row>
    <row r="727" spans="1:5">
      <c r="A727">
        <v>1017</v>
      </c>
      <c r="B727" t="s">
        <v>15635</v>
      </c>
      <c r="C727" t="s">
        <v>14950</v>
      </c>
      <c r="D727" t="s">
        <v>14905</v>
      </c>
      <c r="E727" s="275">
        <v>118.78</v>
      </c>
    </row>
    <row r="728" spans="1:5">
      <c r="A728">
        <v>999</v>
      </c>
      <c r="B728" t="s">
        <v>15636</v>
      </c>
      <c r="C728" t="s">
        <v>14950</v>
      </c>
      <c r="D728" t="s">
        <v>14905</v>
      </c>
      <c r="E728" s="275">
        <v>143.91</v>
      </c>
    </row>
    <row r="729" spans="1:5">
      <c r="A729">
        <v>995</v>
      </c>
      <c r="B729" t="s">
        <v>15637</v>
      </c>
      <c r="C729" t="s">
        <v>14950</v>
      </c>
      <c r="D729" t="s">
        <v>14905</v>
      </c>
      <c r="E729" s="275">
        <v>15.43</v>
      </c>
    </row>
    <row r="730" spans="1:5">
      <c r="A730">
        <v>1000</v>
      </c>
      <c r="B730" t="s">
        <v>15638</v>
      </c>
      <c r="C730" t="s">
        <v>14950</v>
      </c>
      <c r="D730" t="s">
        <v>14905</v>
      </c>
      <c r="E730" s="275">
        <v>176.76</v>
      </c>
    </row>
    <row r="731" spans="1:5">
      <c r="A731">
        <v>1022</v>
      </c>
      <c r="B731" t="s">
        <v>15639</v>
      </c>
      <c r="C731" t="s">
        <v>14950</v>
      </c>
      <c r="D731" t="s">
        <v>14905</v>
      </c>
      <c r="E731" s="275">
        <v>2.65</v>
      </c>
    </row>
    <row r="732" spans="1:5">
      <c r="A732">
        <v>1015</v>
      </c>
      <c r="B732" t="s">
        <v>15640</v>
      </c>
      <c r="C732" t="s">
        <v>14950</v>
      </c>
      <c r="D732" t="s">
        <v>14905</v>
      </c>
      <c r="E732" s="275">
        <v>234.89</v>
      </c>
    </row>
    <row r="733" spans="1:5">
      <c r="A733">
        <v>996</v>
      </c>
      <c r="B733" t="s">
        <v>15641</v>
      </c>
      <c r="C733" t="s">
        <v>14950</v>
      </c>
      <c r="D733" t="s">
        <v>14905</v>
      </c>
      <c r="E733" s="275">
        <v>23.93</v>
      </c>
    </row>
    <row r="734" spans="1:5">
      <c r="A734">
        <v>1001</v>
      </c>
      <c r="B734" t="s">
        <v>15642</v>
      </c>
      <c r="C734" t="s">
        <v>14950</v>
      </c>
      <c r="D734" t="s">
        <v>14905</v>
      </c>
      <c r="E734" s="275">
        <v>304.77</v>
      </c>
    </row>
    <row r="735" spans="1:5">
      <c r="A735">
        <v>1019</v>
      </c>
      <c r="B735" t="s">
        <v>15643</v>
      </c>
      <c r="C735" t="s">
        <v>14950</v>
      </c>
      <c r="D735" t="s">
        <v>14905</v>
      </c>
      <c r="E735" s="275">
        <v>33.82</v>
      </c>
    </row>
    <row r="736" spans="1:5">
      <c r="A736">
        <v>1021</v>
      </c>
      <c r="B736" t="s">
        <v>15644</v>
      </c>
      <c r="C736" t="s">
        <v>14950</v>
      </c>
      <c r="D736" t="s">
        <v>14905</v>
      </c>
      <c r="E736" s="275">
        <v>4.0599999999999996</v>
      </c>
    </row>
    <row r="737" spans="1:5">
      <c r="A737">
        <v>39249</v>
      </c>
      <c r="B737" t="s">
        <v>15645</v>
      </c>
      <c r="C737" t="s">
        <v>14950</v>
      </c>
      <c r="D737" t="s">
        <v>14905</v>
      </c>
      <c r="E737" s="275">
        <v>409.78</v>
      </c>
    </row>
    <row r="738" spans="1:5">
      <c r="A738">
        <v>1018</v>
      </c>
      <c r="B738" t="s">
        <v>15646</v>
      </c>
      <c r="C738" t="s">
        <v>14950</v>
      </c>
      <c r="D738" t="s">
        <v>14905</v>
      </c>
      <c r="E738" s="275">
        <v>50.01</v>
      </c>
    </row>
    <row r="739" spans="1:5">
      <c r="A739">
        <v>39250</v>
      </c>
      <c r="B739" t="s">
        <v>15647</v>
      </c>
      <c r="C739" t="s">
        <v>14950</v>
      </c>
      <c r="D739" t="s">
        <v>14905</v>
      </c>
      <c r="E739" s="275">
        <v>490.19</v>
      </c>
    </row>
    <row r="740" spans="1:5">
      <c r="A740">
        <v>994</v>
      </c>
      <c r="B740" t="s">
        <v>15648</v>
      </c>
      <c r="C740" t="s">
        <v>14950</v>
      </c>
      <c r="D740" t="s">
        <v>14905</v>
      </c>
      <c r="E740" s="275">
        <v>5.91</v>
      </c>
    </row>
    <row r="741" spans="1:5">
      <c r="A741">
        <v>977</v>
      </c>
      <c r="B741" t="s">
        <v>15649</v>
      </c>
      <c r="C741" t="s">
        <v>14950</v>
      </c>
      <c r="D741" t="s">
        <v>14905</v>
      </c>
      <c r="E741" s="275">
        <v>69.959999999999994</v>
      </c>
    </row>
    <row r="742" spans="1:5">
      <c r="A742">
        <v>998</v>
      </c>
      <c r="B742" t="s">
        <v>15650</v>
      </c>
      <c r="C742" t="s">
        <v>14950</v>
      </c>
      <c r="D742" t="s">
        <v>14905</v>
      </c>
      <c r="E742" s="275">
        <v>90.83</v>
      </c>
    </row>
    <row r="743" spans="1:5">
      <c r="A743">
        <v>39251</v>
      </c>
      <c r="B743" t="s">
        <v>15651</v>
      </c>
      <c r="C743" t="s">
        <v>14950</v>
      </c>
      <c r="D743" t="s">
        <v>14905</v>
      </c>
      <c r="E743" s="275">
        <v>0.65</v>
      </c>
    </row>
    <row r="744" spans="1:5">
      <c r="A744">
        <v>1011</v>
      </c>
      <c r="B744" t="s">
        <v>15652</v>
      </c>
      <c r="C744" t="s">
        <v>14950</v>
      </c>
      <c r="D744" t="s">
        <v>14905</v>
      </c>
      <c r="E744" s="275">
        <v>0.89</v>
      </c>
    </row>
    <row r="745" spans="1:5">
      <c r="A745">
        <v>39252</v>
      </c>
      <c r="B745" t="s">
        <v>15653</v>
      </c>
      <c r="C745" t="s">
        <v>14950</v>
      </c>
      <c r="D745" t="s">
        <v>14905</v>
      </c>
      <c r="E745" s="275">
        <v>1.17</v>
      </c>
    </row>
    <row r="746" spans="1:5">
      <c r="A746">
        <v>1013</v>
      </c>
      <c r="B746" t="s">
        <v>15654</v>
      </c>
      <c r="C746" t="s">
        <v>14950</v>
      </c>
      <c r="D746" t="s">
        <v>14905</v>
      </c>
      <c r="E746" s="275">
        <v>1.41</v>
      </c>
    </row>
    <row r="747" spans="1:5">
      <c r="A747">
        <v>980</v>
      </c>
      <c r="B747" t="s">
        <v>15655</v>
      </c>
      <c r="C747" t="s">
        <v>14950</v>
      </c>
      <c r="D747" t="s">
        <v>14905</v>
      </c>
      <c r="E747" s="275">
        <v>10.16</v>
      </c>
    </row>
    <row r="748" spans="1:5">
      <c r="A748">
        <v>39237</v>
      </c>
      <c r="B748" t="s">
        <v>15656</v>
      </c>
      <c r="C748" t="s">
        <v>14950</v>
      </c>
      <c r="D748" t="s">
        <v>14905</v>
      </c>
      <c r="E748" s="275">
        <v>108.14</v>
      </c>
    </row>
    <row r="749" spans="1:5">
      <c r="A749">
        <v>39238</v>
      </c>
      <c r="B749" t="s">
        <v>15657</v>
      </c>
      <c r="C749" t="s">
        <v>14950</v>
      </c>
      <c r="D749" t="s">
        <v>14905</v>
      </c>
      <c r="E749" s="275">
        <v>136.38</v>
      </c>
    </row>
    <row r="750" spans="1:5">
      <c r="A750">
        <v>979</v>
      </c>
      <c r="B750" t="s">
        <v>15658</v>
      </c>
      <c r="C750" t="s">
        <v>14950</v>
      </c>
      <c r="D750" t="s">
        <v>14905</v>
      </c>
      <c r="E750" s="275">
        <v>14.52</v>
      </c>
    </row>
    <row r="751" spans="1:5">
      <c r="A751">
        <v>39239</v>
      </c>
      <c r="B751" t="s">
        <v>15659</v>
      </c>
      <c r="C751" t="s">
        <v>14950</v>
      </c>
      <c r="D751" t="s">
        <v>14905</v>
      </c>
      <c r="E751" s="275">
        <v>164.76</v>
      </c>
    </row>
    <row r="752" spans="1:5">
      <c r="A752">
        <v>1014</v>
      </c>
      <c r="B752" t="s">
        <v>15660</v>
      </c>
      <c r="C752" t="s">
        <v>14950</v>
      </c>
      <c r="D752" t="s">
        <v>14905</v>
      </c>
      <c r="E752" s="275">
        <v>2.23</v>
      </c>
    </row>
    <row r="753" spans="1:5">
      <c r="A753">
        <v>39240</v>
      </c>
      <c r="B753" t="s">
        <v>15661</v>
      </c>
      <c r="C753" t="s">
        <v>14950</v>
      </c>
      <c r="D753" t="s">
        <v>14905</v>
      </c>
      <c r="E753" s="275">
        <v>216.71</v>
      </c>
    </row>
    <row r="754" spans="1:5">
      <c r="A754">
        <v>39232</v>
      </c>
      <c r="B754" t="s">
        <v>15662</v>
      </c>
      <c r="C754" t="s">
        <v>14950</v>
      </c>
      <c r="D754" t="s">
        <v>14905</v>
      </c>
      <c r="E754" s="275">
        <v>22.74</v>
      </c>
    </row>
    <row r="755" spans="1:5">
      <c r="A755">
        <v>39233</v>
      </c>
      <c r="B755" t="s">
        <v>15663</v>
      </c>
      <c r="C755" t="s">
        <v>14950</v>
      </c>
      <c r="D755" t="s">
        <v>14905</v>
      </c>
      <c r="E755" s="275">
        <v>33.15</v>
      </c>
    </row>
    <row r="756" spans="1:5">
      <c r="A756">
        <v>981</v>
      </c>
      <c r="B756" t="s">
        <v>15664</v>
      </c>
      <c r="C756" t="s">
        <v>14950</v>
      </c>
      <c r="D756" t="s">
        <v>14911</v>
      </c>
      <c r="E756" s="275">
        <v>3.7</v>
      </c>
    </row>
    <row r="757" spans="1:5">
      <c r="A757">
        <v>39234</v>
      </c>
      <c r="B757" t="s">
        <v>15665</v>
      </c>
      <c r="C757" t="s">
        <v>14950</v>
      </c>
      <c r="D757" t="s">
        <v>14905</v>
      </c>
      <c r="E757" s="275">
        <v>46.14</v>
      </c>
    </row>
    <row r="758" spans="1:5">
      <c r="A758">
        <v>982</v>
      </c>
      <c r="B758" t="s">
        <v>15666</v>
      </c>
      <c r="C758" t="s">
        <v>14950</v>
      </c>
      <c r="D758" t="s">
        <v>14905</v>
      </c>
      <c r="E758" s="275">
        <v>5.32</v>
      </c>
    </row>
    <row r="759" spans="1:5">
      <c r="A759">
        <v>39235</v>
      </c>
      <c r="B759" t="s">
        <v>15667</v>
      </c>
      <c r="C759" t="s">
        <v>14950</v>
      </c>
      <c r="D759" t="s">
        <v>14905</v>
      </c>
      <c r="E759" s="275">
        <v>68.06</v>
      </c>
    </row>
    <row r="760" spans="1:5">
      <c r="A760">
        <v>39236</v>
      </c>
      <c r="B760" t="s">
        <v>15668</v>
      </c>
      <c r="C760" t="s">
        <v>14950</v>
      </c>
      <c r="D760" t="s">
        <v>14905</v>
      </c>
      <c r="E760" s="275">
        <v>90.19</v>
      </c>
    </row>
    <row r="761" spans="1:5">
      <c r="A761">
        <v>990</v>
      </c>
      <c r="B761" t="s">
        <v>15669</v>
      </c>
      <c r="C761" t="s">
        <v>14950</v>
      </c>
      <c r="D761" t="s">
        <v>14905</v>
      </c>
      <c r="E761" s="275">
        <v>160.04</v>
      </c>
    </row>
    <row r="762" spans="1:5">
      <c r="A762">
        <v>39241</v>
      </c>
      <c r="B762" t="s">
        <v>15670</v>
      </c>
      <c r="C762" t="s">
        <v>14950</v>
      </c>
      <c r="D762" t="s">
        <v>14905</v>
      </c>
      <c r="E762" s="275">
        <v>15.75</v>
      </c>
    </row>
    <row r="763" spans="1:5">
      <c r="A763">
        <v>1005</v>
      </c>
      <c r="B763" t="s">
        <v>15671</v>
      </c>
      <c r="C763" t="s">
        <v>14950</v>
      </c>
      <c r="D763" t="s">
        <v>14905</v>
      </c>
      <c r="E763" s="275">
        <v>199.26</v>
      </c>
    </row>
    <row r="764" spans="1:5">
      <c r="A764">
        <v>991</v>
      </c>
      <c r="B764" t="s">
        <v>15672</v>
      </c>
      <c r="C764" t="s">
        <v>14950</v>
      </c>
      <c r="D764" t="s">
        <v>14905</v>
      </c>
      <c r="E764" s="275">
        <v>260.98</v>
      </c>
    </row>
    <row r="765" spans="1:5">
      <c r="A765">
        <v>986</v>
      </c>
      <c r="B765" t="s">
        <v>15673</v>
      </c>
      <c r="C765" t="s">
        <v>14950</v>
      </c>
      <c r="D765" t="s">
        <v>14905</v>
      </c>
      <c r="E765" s="275">
        <v>24.89</v>
      </c>
    </row>
    <row r="766" spans="1:5">
      <c r="A766">
        <v>987</v>
      </c>
      <c r="B766" t="s">
        <v>15674</v>
      </c>
      <c r="C766" t="s">
        <v>14950</v>
      </c>
      <c r="D766" t="s">
        <v>14905</v>
      </c>
      <c r="E766" s="275">
        <v>34.08</v>
      </c>
    </row>
    <row r="767" spans="1:5">
      <c r="A767">
        <v>1007</v>
      </c>
      <c r="B767" t="s">
        <v>15675</v>
      </c>
      <c r="C767" t="s">
        <v>14950</v>
      </c>
      <c r="D767" t="s">
        <v>14905</v>
      </c>
      <c r="E767" s="275">
        <v>47.17</v>
      </c>
    </row>
    <row r="768" spans="1:5">
      <c r="A768">
        <v>1008</v>
      </c>
      <c r="B768" t="s">
        <v>15676</v>
      </c>
      <c r="C768" t="s">
        <v>14950</v>
      </c>
      <c r="D768" t="s">
        <v>14905</v>
      </c>
      <c r="E768" s="275">
        <v>5.99</v>
      </c>
    </row>
    <row r="769" spans="1:5">
      <c r="A769">
        <v>988</v>
      </c>
      <c r="B769" t="s">
        <v>15677</v>
      </c>
      <c r="C769" t="s">
        <v>14950</v>
      </c>
      <c r="D769" t="s">
        <v>14905</v>
      </c>
      <c r="E769" s="275">
        <v>65.040000000000006</v>
      </c>
    </row>
    <row r="770" spans="1:5">
      <c r="A770">
        <v>989</v>
      </c>
      <c r="B770" t="s">
        <v>15678</v>
      </c>
      <c r="C770" t="s">
        <v>14950</v>
      </c>
      <c r="D770" t="s">
        <v>14905</v>
      </c>
      <c r="E770" s="275">
        <v>89.78</v>
      </c>
    </row>
    <row r="771" spans="1:5">
      <c r="A771">
        <v>1006</v>
      </c>
      <c r="B771" t="s">
        <v>15679</v>
      </c>
      <c r="C771" t="s">
        <v>14950</v>
      </c>
      <c r="D771" t="s">
        <v>14905</v>
      </c>
      <c r="E771" s="275">
        <v>120.36</v>
      </c>
    </row>
    <row r="772" spans="1:5">
      <c r="A772">
        <v>43972</v>
      </c>
      <c r="B772" t="s">
        <v>15680</v>
      </c>
      <c r="C772" t="s">
        <v>14950</v>
      </c>
      <c r="D772" t="s">
        <v>14905</v>
      </c>
      <c r="E772" s="275">
        <v>3.11</v>
      </c>
    </row>
    <row r="773" spans="1:5">
      <c r="A773">
        <v>43971</v>
      </c>
      <c r="B773" t="s">
        <v>15681</v>
      </c>
      <c r="C773" t="s">
        <v>14950</v>
      </c>
      <c r="D773" t="s">
        <v>14911</v>
      </c>
      <c r="E773" s="275">
        <v>2.38</v>
      </c>
    </row>
    <row r="774" spans="1:5">
      <c r="A774">
        <v>39598</v>
      </c>
      <c r="B774" t="s">
        <v>15682</v>
      </c>
      <c r="C774" t="s">
        <v>14950</v>
      </c>
      <c r="D774" t="s">
        <v>14905</v>
      </c>
      <c r="E774" s="275">
        <v>4.41</v>
      </c>
    </row>
    <row r="775" spans="1:5">
      <c r="A775">
        <v>43973</v>
      </c>
      <c r="B775" t="s">
        <v>15683</v>
      </c>
      <c r="C775" t="s">
        <v>14950</v>
      </c>
      <c r="D775" t="s">
        <v>14905</v>
      </c>
      <c r="E775" s="275">
        <v>3.26</v>
      </c>
    </row>
    <row r="776" spans="1:5">
      <c r="A776">
        <v>39599</v>
      </c>
      <c r="B776" t="s">
        <v>15684</v>
      </c>
      <c r="C776" t="s">
        <v>14950</v>
      </c>
      <c r="D776" t="s">
        <v>14905</v>
      </c>
      <c r="E776" s="275">
        <v>6.35</v>
      </c>
    </row>
    <row r="777" spans="1:5">
      <c r="A777">
        <v>43832</v>
      </c>
      <c r="B777" t="s">
        <v>15685</v>
      </c>
      <c r="C777" t="s">
        <v>14950</v>
      </c>
      <c r="D777" t="s">
        <v>14905</v>
      </c>
      <c r="E777" s="275">
        <v>16.72</v>
      </c>
    </row>
    <row r="778" spans="1:5">
      <c r="A778">
        <v>34602</v>
      </c>
      <c r="B778" t="s">
        <v>15686</v>
      </c>
      <c r="C778" t="s">
        <v>14950</v>
      </c>
      <c r="D778" t="s">
        <v>14905</v>
      </c>
      <c r="E778" s="275">
        <v>4.12</v>
      </c>
    </row>
    <row r="779" spans="1:5">
      <c r="A779">
        <v>34607</v>
      </c>
      <c r="B779" t="s">
        <v>15687</v>
      </c>
      <c r="C779" t="s">
        <v>14950</v>
      </c>
      <c r="D779" t="s">
        <v>14905</v>
      </c>
      <c r="E779" s="275">
        <v>10.09</v>
      </c>
    </row>
    <row r="780" spans="1:5">
      <c r="A780">
        <v>34609</v>
      </c>
      <c r="B780" t="s">
        <v>15688</v>
      </c>
      <c r="C780" t="s">
        <v>14950</v>
      </c>
      <c r="D780" t="s">
        <v>14905</v>
      </c>
      <c r="E780" s="275">
        <v>14.68</v>
      </c>
    </row>
    <row r="781" spans="1:5">
      <c r="A781">
        <v>34618</v>
      </c>
      <c r="B781" t="s">
        <v>15689</v>
      </c>
      <c r="C781" t="s">
        <v>14950</v>
      </c>
      <c r="D781" t="s">
        <v>14905</v>
      </c>
      <c r="E781" s="275">
        <v>5.61</v>
      </c>
    </row>
    <row r="782" spans="1:5">
      <c r="A782">
        <v>34621</v>
      </c>
      <c r="B782" t="s">
        <v>15690</v>
      </c>
      <c r="C782" t="s">
        <v>14950</v>
      </c>
      <c r="D782" t="s">
        <v>14905</v>
      </c>
      <c r="E782" s="275">
        <v>13.91</v>
      </c>
    </row>
    <row r="783" spans="1:5">
      <c r="A783">
        <v>34622</v>
      </c>
      <c r="B783" t="s">
        <v>15691</v>
      </c>
      <c r="C783" t="s">
        <v>14950</v>
      </c>
      <c r="D783" t="s">
        <v>14905</v>
      </c>
      <c r="E783" s="275">
        <v>20.67</v>
      </c>
    </row>
    <row r="784" spans="1:5">
      <c r="A784">
        <v>34624</v>
      </c>
      <c r="B784" t="s">
        <v>15692</v>
      </c>
      <c r="C784" t="s">
        <v>14950</v>
      </c>
      <c r="D784" t="s">
        <v>14905</v>
      </c>
      <c r="E784" s="275">
        <v>7.49</v>
      </c>
    </row>
    <row r="785" spans="1:5">
      <c r="A785">
        <v>34627</v>
      </c>
      <c r="B785" t="s">
        <v>15693</v>
      </c>
      <c r="C785" t="s">
        <v>14950</v>
      </c>
      <c r="D785" t="s">
        <v>14905</v>
      </c>
      <c r="E785" s="275">
        <v>18.07</v>
      </c>
    </row>
    <row r="786" spans="1:5">
      <c r="A786">
        <v>34629</v>
      </c>
      <c r="B786" t="s">
        <v>15694</v>
      </c>
      <c r="C786" t="s">
        <v>14950</v>
      </c>
      <c r="D786" t="s">
        <v>14905</v>
      </c>
      <c r="E786" s="275">
        <v>27.61</v>
      </c>
    </row>
    <row r="787" spans="1:5">
      <c r="A787">
        <v>39257</v>
      </c>
      <c r="B787" t="s">
        <v>15695</v>
      </c>
      <c r="C787" t="s">
        <v>14950</v>
      </c>
      <c r="D787" t="s">
        <v>14905</v>
      </c>
      <c r="E787" s="275">
        <v>5.62</v>
      </c>
    </row>
    <row r="788" spans="1:5">
      <c r="A788">
        <v>39261</v>
      </c>
      <c r="B788" t="s">
        <v>15696</v>
      </c>
      <c r="C788" t="s">
        <v>14950</v>
      </c>
      <c r="D788" t="s">
        <v>14905</v>
      </c>
      <c r="E788" s="275">
        <v>32.17</v>
      </c>
    </row>
    <row r="789" spans="1:5">
      <c r="A789">
        <v>39268</v>
      </c>
      <c r="B789" t="s">
        <v>15697</v>
      </c>
      <c r="C789" t="s">
        <v>14950</v>
      </c>
      <c r="D789" t="s">
        <v>14905</v>
      </c>
      <c r="E789" s="275">
        <v>502.91</v>
      </c>
    </row>
    <row r="790" spans="1:5">
      <c r="A790">
        <v>39262</v>
      </c>
      <c r="B790" t="s">
        <v>15698</v>
      </c>
      <c r="C790" t="s">
        <v>14950</v>
      </c>
      <c r="D790" t="s">
        <v>14905</v>
      </c>
      <c r="E790" s="275">
        <v>51.23</v>
      </c>
    </row>
    <row r="791" spans="1:5">
      <c r="A791">
        <v>39258</v>
      </c>
      <c r="B791" t="s">
        <v>15699</v>
      </c>
      <c r="C791" t="s">
        <v>14950</v>
      </c>
      <c r="D791" t="s">
        <v>14905</v>
      </c>
      <c r="E791" s="275">
        <v>8.4700000000000006</v>
      </c>
    </row>
    <row r="792" spans="1:5">
      <c r="A792">
        <v>39263</v>
      </c>
      <c r="B792" t="s">
        <v>15700</v>
      </c>
      <c r="C792" t="s">
        <v>14950</v>
      </c>
      <c r="D792" t="s">
        <v>14905</v>
      </c>
      <c r="E792" s="275">
        <v>88.59</v>
      </c>
    </row>
    <row r="793" spans="1:5">
      <c r="A793">
        <v>39264</v>
      </c>
      <c r="B793" t="s">
        <v>15701</v>
      </c>
      <c r="C793" t="s">
        <v>14950</v>
      </c>
      <c r="D793" t="s">
        <v>14905</v>
      </c>
      <c r="E793" s="275">
        <v>122.73</v>
      </c>
    </row>
    <row r="794" spans="1:5">
      <c r="A794">
        <v>39259</v>
      </c>
      <c r="B794" t="s">
        <v>15702</v>
      </c>
      <c r="C794" t="s">
        <v>14950</v>
      </c>
      <c r="D794" t="s">
        <v>14905</v>
      </c>
      <c r="E794" s="275">
        <v>13.04</v>
      </c>
    </row>
    <row r="795" spans="1:5">
      <c r="A795">
        <v>39265</v>
      </c>
      <c r="B795" t="s">
        <v>15703</v>
      </c>
      <c r="C795" t="s">
        <v>14950</v>
      </c>
      <c r="D795" t="s">
        <v>14905</v>
      </c>
      <c r="E795" s="275">
        <v>166.62</v>
      </c>
    </row>
    <row r="796" spans="1:5">
      <c r="A796">
        <v>39260</v>
      </c>
      <c r="B796" t="s">
        <v>15704</v>
      </c>
      <c r="C796" t="s">
        <v>14950</v>
      </c>
      <c r="D796" t="s">
        <v>14905</v>
      </c>
      <c r="E796" s="275">
        <v>19.97</v>
      </c>
    </row>
    <row r="797" spans="1:5">
      <c r="A797">
        <v>39266</v>
      </c>
      <c r="B797" t="s">
        <v>15705</v>
      </c>
      <c r="C797" t="s">
        <v>14950</v>
      </c>
      <c r="D797" t="s">
        <v>14905</v>
      </c>
      <c r="E797" s="275">
        <v>251.43</v>
      </c>
    </row>
    <row r="798" spans="1:5">
      <c r="A798">
        <v>39267</v>
      </c>
      <c r="B798" t="s">
        <v>15706</v>
      </c>
      <c r="C798" t="s">
        <v>14950</v>
      </c>
      <c r="D798" t="s">
        <v>14905</v>
      </c>
      <c r="E798" s="275">
        <v>314.36</v>
      </c>
    </row>
    <row r="799" spans="1:5">
      <c r="A799">
        <v>11901</v>
      </c>
      <c r="B799" t="s">
        <v>15707</v>
      </c>
      <c r="C799" t="s">
        <v>14950</v>
      </c>
      <c r="D799" t="s">
        <v>14905</v>
      </c>
      <c r="E799" s="275">
        <v>0.56999999999999995</v>
      </c>
    </row>
    <row r="800" spans="1:5">
      <c r="A800">
        <v>11902</v>
      </c>
      <c r="B800" t="s">
        <v>15708</v>
      </c>
      <c r="C800" t="s">
        <v>14950</v>
      </c>
      <c r="D800" t="s">
        <v>14905</v>
      </c>
      <c r="E800" s="275">
        <v>1.0900000000000001</v>
      </c>
    </row>
    <row r="801" spans="1:5">
      <c r="A801">
        <v>11903</v>
      </c>
      <c r="B801" t="s">
        <v>15709</v>
      </c>
      <c r="C801" t="s">
        <v>14950</v>
      </c>
      <c r="D801" t="s">
        <v>14905</v>
      </c>
      <c r="E801" s="275">
        <v>1.1599999999999999</v>
      </c>
    </row>
    <row r="802" spans="1:5">
      <c r="A802">
        <v>11904</v>
      </c>
      <c r="B802" t="s">
        <v>15710</v>
      </c>
      <c r="C802" t="s">
        <v>14950</v>
      </c>
      <c r="D802" t="s">
        <v>14905</v>
      </c>
      <c r="E802" s="275">
        <v>1.75</v>
      </c>
    </row>
    <row r="803" spans="1:5">
      <c r="A803">
        <v>11905</v>
      </c>
      <c r="B803" t="s">
        <v>15711</v>
      </c>
      <c r="C803" t="s">
        <v>14950</v>
      </c>
      <c r="D803" t="s">
        <v>14905</v>
      </c>
      <c r="E803" s="275">
        <v>2.14</v>
      </c>
    </row>
    <row r="804" spans="1:5">
      <c r="A804">
        <v>11906</v>
      </c>
      <c r="B804" t="s">
        <v>15712</v>
      </c>
      <c r="C804" t="s">
        <v>14950</v>
      </c>
      <c r="D804" t="s">
        <v>14905</v>
      </c>
      <c r="E804" s="275">
        <v>2.72</v>
      </c>
    </row>
    <row r="805" spans="1:5">
      <c r="A805">
        <v>11919</v>
      </c>
      <c r="B805" t="s">
        <v>15713</v>
      </c>
      <c r="C805" t="s">
        <v>14950</v>
      </c>
      <c r="D805" t="s">
        <v>14905</v>
      </c>
      <c r="E805" s="275">
        <v>4.99</v>
      </c>
    </row>
    <row r="806" spans="1:5">
      <c r="A806">
        <v>11920</v>
      </c>
      <c r="B806" t="s">
        <v>15714</v>
      </c>
      <c r="C806" t="s">
        <v>14950</v>
      </c>
      <c r="D806" t="s">
        <v>14905</v>
      </c>
      <c r="E806" s="275">
        <v>9.48</v>
      </c>
    </row>
    <row r="807" spans="1:5">
      <c r="A807">
        <v>11924</v>
      </c>
      <c r="B807" t="s">
        <v>15715</v>
      </c>
      <c r="C807" t="s">
        <v>14950</v>
      </c>
      <c r="D807" t="s">
        <v>14905</v>
      </c>
      <c r="E807" s="275">
        <v>79.62</v>
      </c>
    </row>
    <row r="808" spans="1:5">
      <c r="A808">
        <v>11921</v>
      </c>
      <c r="B808" t="s">
        <v>15716</v>
      </c>
      <c r="C808" t="s">
        <v>14950</v>
      </c>
      <c r="D808" t="s">
        <v>14905</v>
      </c>
      <c r="E808" s="275">
        <v>13.88</v>
      </c>
    </row>
    <row r="809" spans="1:5">
      <c r="A809">
        <v>11922</v>
      </c>
      <c r="B809" t="s">
        <v>15717</v>
      </c>
      <c r="C809" t="s">
        <v>14950</v>
      </c>
      <c r="D809" t="s">
        <v>14905</v>
      </c>
      <c r="E809" s="275">
        <v>22.44</v>
      </c>
    </row>
    <row r="810" spans="1:5">
      <c r="A810">
        <v>11923</v>
      </c>
      <c r="B810" t="s">
        <v>15718</v>
      </c>
      <c r="C810" t="s">
        <v>14950</v>
      </c>
      <c r="D810" t="s">
        <v>14905</v>
      </c>
      <c r="E810" s="275">
        <v>32.85</v>
      </c>
    </row>
    <row r="811" spans="1:5">
      <c r="A811">
        <v>11916</v>
      </c>
      <c r="B811" t="s">
        <v>15719</v>
      </c>
      <c r="C811" t="s">
        <v>14950</v>
      </c>
      <c r="D811" t="s">
        <v>14905</v>
      </c>
      <c r="E811" s="275">
        <v>6.83</v>
      </c>
    </row>
    <row r="812" spans="1:5">
      <c r="A812">
        <v>11914</v>
      </c>
      <c r="B812" t="s">
        <v>15720</v>
      </c>
      <c r="C812" t="s">
        <v>14950</v>
      </c>
      <c r="D812" t="s">
        <v>14905</v>
      </c>
      <c r="E812" s="275">
        <v>49.22</v>
      </c>
    </row>
    <row r="813" spans="1:5">
      <c r="A813">
        <v>11917</v>
      </c>
      <c r="B813" t="s">
        <v>15721</v>
      </c>
      <c r="C813" t="s">
        <v>14950</v>
      </c>
      <c r="D813" t="s">
        <v>14905</v>
      </c>
      <c r="E813" s="275">
        <v>12.03</v>
      </c>
    </row>
    <row r="814" spans="1:5">
      <c r="A814">
        <v>11918</v>
      </c>
      <c r="B814" t="s">
        <v>15722</v>
      </c>
      <c r="C814" t="s">
        <v>14950</v>
      </c>
      <c r="D814" t="s">
        <v>14905</v>
      </c>
      <c r="E814" s="275">
        <v>14.27</v>
      </c>
    </row>
    <row r="815" spans="1:5">
      <c r="A815">
        <v>37734</v>
      </c>
      <c r="B815" t="s">
        <v>15723</v>
      </c>
      <c r="C815" t="s">
        <v>14904</v>
      </c>
      <c r="D815" t="s">
        <v>14952</v>
      </c>
      <c r="E815" s="276">
        <v>73298.23</v>
      </c>
    </row>
    <row r="816" spans="1:5">
      <c r="A816">
        <v>42251</v>
      </c>
      <c r="B816" t="s">
        <v>15724</v>
      </c>
      <c r="C816" t="s">
        <v>14904</v>
      </c>
      <c r="D816" t="s">
        <v>14952</v>
      </c>
      <c r="E816" s="276">
        <v>83234.61</v>
      </c>
    </row>
    <row r="817" spans="1:5">
      <c r="A817">
        <v>37733</v>
      </c>
      <c r="B817" t="s">
        <v>15725</v>
      </c>
      <c r="C817" t="s">
        <v>14904</v>
      </c>
      <c r="D817" t="s">
        <v>14952</v>
      </c>
      <c r="E817" s="276">
        <v>54958.74</v>
      </c>
    </row>
    <row r="818" spans="1:5">
      <c r="A818">
        <v>37735</v>
      </c>
      <c r="B818" t="s">
        <v>15726</v>
      </c>
      <c r="C818" t="s">
        <v>14904</v>
      </c>
      <c r="D818" t="s">
        <v>14952</v>
      </c>
      <c r="E818" s="276">
        <v>66225.279999999999</v>
      </c>
    </row>
    <row r="819" spans="1:5">
      <c r="A819">
        <v>5090</v>
      </c>
      <c r="B819" t="s">
        <v>15727</v>
      </c>
      <c r="C819" t="s">
        <v>14904</v>
      </c>
      <c r="D819" t="s">
        <v>14911</v>
      </c>
      <c r="E819" s="275">
        <v>21.75</v>
      </c>
    </row>
    <row r="820" spans="1:5">
      <c r="A820">
        <v>5085</v>
      </c>
      <c r="B820" t="s">
        <v>15728</v>
      </c>
      <c r="C820" t="s">
        <v>14904</v>
      </c>
      <c r="D820" t="s">
        <v>14905</v>
      </c>
      <c r="E820" s="275">
        <v>32.380000000000003</v>
      </c>
    </row>
    <row r="821" spans="1:5">
      <c r="A821">
        <v>43603</v>
      </c>
      <c r="B821" t="s">
        <v>15729</v>
      </c>
      <c r="C821" t="s">
        <v>14904</v>
      </c>
      <c r="D821" t="s">
        <v>14905</v>
      </c>
      <c r="E821" s="275">
        <v>46.26</v>
      </c>
    </row>
    <row r="822" spans="1:5">
      <c r="A822">
        <v>38374</v>
      </c>
      <c r="B822" t="s">
        <v>15730</v>
      </c>
      <c r="C822" t="s">
        <v>14904</v>
      </c>
      <c r="D822" t="s">
        <v>14905</v>
      </c>
      <c r="E822" s="276">
        <v>1248.97</v>
      </c>
    </row>
    <row r="823" spans="1:5">
      <c r="A823">
        <v>20212</v>
      </c>
      <c r="B823" t="s">
        <v>15731</v>
      </c>
      <c r="C823" t="s">
        <v>14950</v>
      </c>
      <c r="D823" t="s">
        <v>14905</v>
      </c>
      <c r="E823" s="275">
        <v>16.79</v>
      </c>
    </row>
    <row r="824" spans="1:5">
      <c r="A824">
        <v>20209</v>
      </c>
      <c r="B824" t="s">
        <v>15732</v>
      </c>
      <c r="C824" t="s">
        <v>14950</v>
      </c>
      <c r="D824" t="s">
        <v>14905</v>
      </c>
      <c r="E824" s="275">
        <v>20.059999999999999</v>
      </c>
    </row>
    <row r="825" spans="1:5">
      <c r="A825">
        <v>4430</v>
      </c>
      <c r="B825" t="s">
        <v>15733</v>
      </c>
      <c r="C825" t="s">
        <v>14950</v>
      </c>
      <c r="D825" t="s">
        <v>14911</v>
      </c>
      <c r="E825" s="275">
        <v>9.83</v>
      </c>
    </row>
    <row r="826" spans="1:5">
      <c r="A826">
        <v>4433</v>
      </c>
      <c r="B826" t="s">
        <v>15734</v>
      </c>
      <c r="C826" t="s">
        <v>14950</v>
      </c>
      <c r="D826" t="s">
        <v>14905</v>
      </c>
      <c r="E826" s="275">
        <v>19.22</v>
      </c>
    </row>
    <row r="827" spans="1:5">
      <c r="A827">
        <v>4400</v>
      </c>
      <c r="B827" t="s">
        <v>15735</v>
      </c>
      <c r="C827" t="s">
        <v>14950</v>
      </c>
      <c r="D827" t="s">
        <v>14905</v>
      </c>
      <c r="E827" s="275">
        <v>15.64</v>
      </c>
    </row>
    <row r="828" spans="1:5">
      <c r="A828">
        <v>2729</v>
      </c>
      <c r="B828" t="s">
        <v>15736</v>
      </c>
      <c r="C828" t="s">
        <v>14904</v>
      </c>
      <c r="D828" t="s">
        <v>14952</v>
      </c>
      <c r="E828" s="275">
        <v>24.94</v>
      </c>
    </row>
    <row r="829" spans="1:5">
      <c r="A829">
        <v>4513</v>
      </c>
      <c r="B829" t="s">
        <v>15737</v>
      </c>
      <c r="C829" t="s">
        <v>14950</v>
      </c>
      <c r="D829" t="s">
        <v>14905</v>
      </c>
      <c r="E829" s="275">
        <v>7.78</v>
      </c>
    </row>
    <row r="830" spans="1:5">
      <c r="A830">
        <v>37106</v>
      </c>
      <c r="B830" t="s">
        <v>15738</v>
      </c>
      <c r="C830" t="s">
        <v>14904</v>
      </c>
      <c r="D830" t="s">
        <v>14905</v>
      </c>
      <c r="E830" s="276">
        <v>4881.49</v>
      </c>
    </row>
    <row r="831" spans="1:5">
      <c r="A831">
        <v>11869</v>
      </c>
      <c r="B831" t="s">
        <v>15739</v>
      </c>
      <c r="C831" t="s">
        <v>14904</v>
      </c>
      <c r="D831" t="s">
        <v>14905</v>
      </c>
      <c r="E831" s="275">
        <v>976.29</v>
      </c>
    </row>
    <row r="832" spans="1:5">
      <c r="A832">
        <v>43981</v>
      </c>
      <c r="B832" t="s">
        <v>15740</v>
      </c>
      <c r="C832" t="s">
        <v>14904</v>
      </c>
      <c r="D832" t="s">
        <v>14905</v>
      </c>
      <c r="E832" s="276">
        <v>7356.37</v>
      </c>
    </row>
    <row r="833" spans="1:5">
      <c r="A833">
        <v>37104</v>
      </c>
      <c r="B833" t="s">
        <v>15741</v>
      </c>
      <c r="C833" t="s">
        <v>14904</v>
      </c>
      <c r="D833" t="s">
        <v>14905</v>
      </c>
      <c r="E833" s="276">
        <v>1225.27</v>
      </c>
    </row>
    <row r="834" spans="1:5">
      <c r="A834">
        <v>43982</v>
      </c>
      <c r="B834" t="s">
        <v>15742</v>
      </c>
      <c r="C834" t="s">
        <v>14904</v>
      </c>
      <c r="D834" t="s">
        <v>14905</v>
      </c>
      <c r="E834" s="276">
        <v>11621.21</v>
      </c>
    </row>
    <row r="835" spans="1:5">
      <c r="A835">
        <v>43978</v>
      </c>
      <c r="B835" t="s">
        <v>15743</v>
      </c>
      <c r="C835" t="s">
        <v>14904</v>
      </c>
      <c r="D835" t="s">
        <v>14905</v>
      </c>
      <c r="E835" s="276">
        <v>1815.83</v>
      </c>
    </row>
    <row r="836" spans="1:5">
      <c r="A836">
        <v>11871</v>
      </c>
      <c r="B836" t="s">
        <v>15744</v>
      </c>
      <c r="C836" t="s">
        <v>14904</v>
      </c>
      <c r="D836" t="s">
        <v>14905</v>
      </c>
      <c r="E836" s="275">
        <v>455.1</v>
      </c>
    </row>
    <row r="837" spans="1:5">
      <c r="A837">
        <v>37105</v>
      </c>
      <c r="B837" t="s">
        <v>15745</v>
      </c>
      <c r="C837" t="s">
        <v>14904</v>
      </c>
      <c r="D837" t="s">
        <v>14905</v>
      </c>
      <c r="E837" s="276">
        <v>2800.22</v>
      </c>
    </row>
    <row r="838" spans="1:5">
      <c r="A838">
        <v>43980</v>
      </c>
      <c r="B838" t="s">
        <v>15746</v>
      </c>
      <c r="C838" t="s">
        <v>14904</v>
      </c>
      <c r="D838" t="s">
        <v>14905</v>
      </c>
      <c r="E838" s="276">
        <v>3487.38</v>
      </c>
    </row>
    <row r="839" spans="1:5">
      <c r="A839">
        <v>43979</v>
      </c>
      <c r="B839" t="s">
        <v>15747</v>
      </c>
      <c r="C839" t="s">
        <v>14904</v>
      </c>
      <c r="D839" t="s">
        <v>14905</v>
      </c>
      <c r="E839" s="275">
        <v>655.24</v>
      </c>
    </row>
    <row r="840" spans="1:5">
      <c r="A840">
        <v>11868</v>
      </c>
      <c r="B840" t="s">
        <v>15748</v>
      </c>
      <c r="C840" t="s">
        <v>14904</v>
      </c>
      <c r="D840" t="s">
        <v>14905</v>
      </c>
      <c r="E840" s="275">
        <v>633.67999999999995</v>
      </c>
    </row>
    <row r="841" spans="1:5">
      <c r="A841">
        <v>34636</v>
      </c>
      <c r="B841" t="s">
        <v>15749</v>
      </c>
      <c r="C841" t="s">
        <v>14904</v>
      </c>
      <c r="D841" t="s">
        <v>14911</v>
      </c>
      <c r="E841" s="275">
        <v>450</v>
      </c>
    </row>
    <row r="842" spans="1:5">
      <c r="A842">
        <v>34639</v>
      </c>
      <c r="B842" t="s">
        <v>15750</v>
      </c>
      <c r="C842" t="s">
        <v>14904</v>
      </c>
      <c r="D842" t="s">
        <v>14905</v>
      </c>
      <c r="E842" s="276">
        <v>1038.68</v>
      </c>
    </row>
    <row r="843" spans="1:5">
      <c r="A843">
        <v>34640</v>
      </c>
      <c r="B843" t="s">
        <v>15751</v>
      </c>
      <c r="C843" t="s">
        <v>14904</v>
      </c>
      <c r="D843" t="s">
        <v>14905</v>
      </c>
      <c r="E843" s="276">
        <v>1178.22</v>
      </c>
    </row>
    <row r="844" spans="1:5">
      <c r="A844">
        <v>43977</v>
      </c>
      <c r="B844" t="s">
        <v>15752</v>
      </c>
      <c r="C844" t="s">
        <v>14904</v>
      </c>
      <c r="D844" t="s">
        <v>14905</v>
      </c>
      <c r="E844" s="276">
        <v>2031.18</v>
      </c>
    </row>
    <row r="845" spans="1:5">
      <c r="A845">
        <v>34637</v>
      </c>
      <c r="B845" t="s">
        <v>15753</v>
      </c>
      <c r="C845" t="s">
        <v>14904</v>
      </c>
      <c r="D845" t="s">
        <v>14905</v>
      </c>
      <c r="E845" s="275">
        <v>272.13</v>
      </c>
    </row>
    <row r="846" spans="1:5">
      <c r="A846">
        <v>34638</v>
      </c>
      <c r="B846" t="s">
        <v>15754</v>
      </c>
      <c r="C846" t="s">
        <v>14904</v>
      </c>
      <c r="D846" t="s">
        <v>14905</v>
      </c>
      <c r="E846" s="275">
        <v>420.94</v>
      </c>
    </row>
    <row r="847" spans="1:5">
      <c r="A847">
        <v>34641</v>
      </c>
      <c r="B847" t="s">
        <v>15755</v>
      </c>
      <c r="C847" t="s">
        <v>14904</v>
      </c>
      <c r="D847" t="s">
        <v>14905</v>
      </c>
      <c r="E847" s="275">
        <v>76.94</v>
      </c>
    </row>
    <row r="848" spans="1:5">
      <c r="A848">
        <v>43434</v>
      </c>
      <c r="B848" t="s">
        <v>15756</v>
      </c>
      <c r="C848" t="s">
        <v>14904</v>
      </c>
      <c r="D848" t="s">
        <v>14905</v>
      </c>
      <c r="E848" s="275">
        <v>83.19</v>
      </c>
    </row>
    <row r="849" spans="1:5">
      <c r="A849">
        <v>43435</v>
      </c>
      <c r="B849" t="s">
        <v>15757</v>
      </c>
      <c r="C849" t="s">
        <v>14904</v>
      </c>
      <c r="D849" t="s">
        <v>14905</v>
      </c>
      <c r="E849" s="275">
        <v>152.52000000000001</v>
      </c>
    </row>
    <row r="850" spans="1:5">
      <c r="A850">
        <v>43436</v>
      </c>
      <c r="B850" t="s">
        <v>15758</v>
      </c>
      <c r="C850" t="s">
        <v>14904</v>
      </c>
      <c r="D850" t="s">
        <v>14905</v>
      </c>
      <c r="E850" s="275">
        <v>266.91000000000003</v>
      </c>
    </row>
    <row r="851" spans="1:5">
      <c r="A851">
        <v>43437</v>
      </c>
      <c r="B851" t="s">
        <v>15759</v>
      </c>
      <c r="C851" t="s">
        <v>14904</v>
      </c>
      <c r="D851" t="s">
        <v>14905</v>
      </c>
      <c r="E851" s="275">
        <v>483.9</v>
      </c>
    </row>
    <row r="852" spans="1:5">
      <c r="A852">
        <v>43438</v>
      </c>
      <c r="B852" t="s">
        <v>15760</v>
      </c>
      <c r="C852" t="s">
        <v>14904</v>
      </c>
      <c r="D852" t="s">
        <v>14905</v>
      </c>
      <c r="E852" s="275">
        <v>866.59</v>
      </c>
    </row>
    <row r="853" spans="1:5">
      <c r="A853">
        <v>41627</v>
      </c>
      <c r="B853" t="s">
        <v>15761</v>
      </c>
      <c r="C853" t="s">
        <v>14904</v>
      </c>
      <c r="D853" t="s">
        <v>14905</v>
      </c>
      <c r="E853" s="275">
        <v>128.25</v>
      </c>
    </row>
    <row r="854" spans="1:5">
      <c r="A854">
        <v>41628</v>
      </c>
      <c r="B854" t="s">
        <v>15762</v>
      </c>
      <c r="C854" t="s">
        <v>14904</v>
      </c>
      <c r="D854" t="s">
        <v>14905</v>
      </c>
      <c r="E854" s="275">
        <v>235.71</v>
      </c>
    </row>
    <row r="855" spans="1:5">
      <c r="A855">
        <v>41629</v>
      </c>
      <c r="B855" t="s">
        <v>15763</v>
      </c>
      <c r="C855" t="s">
        <v>14904</v>
      </c>
      <c r="D855" t="s">
        <v>14905</v>
      </c>
      <c r="E855" s="275">
        <v>299.49</v>
      </c>
    </row>
    <row r="856" spans="1:5">
      <c r="A856">
        <v>43429</v>
      </c>
      <c r="B856" t="s">
        <v>15764</v>
      </c>
      <c r="C856" t="s">
        <v>14904</v>
      </c>
      <c r="D856" t="s">
        <v>14905</v>
      </c>
      <c r="E856" s="275">
        <v>66.36</v>
      </c>
    </row>
    <row r="857" spans="1:5">
      <c r="A857">
        <v>43430</v>
      </c>
      <c r="B857" t="s">
        <v>15765</v>
      </c>
      <c r="C857" t="s">
        <v>14904</v>
      </c>
      <c r="D857" t="s">
        <v>14905</v>
      </c>
      <c r="E857" s="275">
        <v>110.23</v>
      </c>
    </row>
    <row r="858" spans="1:5">
      <c r="A858">
        <v>43431</v>
      </c>
      <c r="B858" t="s">
        <v>15766</v>
      </c>
      <c r="C858" t="s">
        <v>14904</v>
      </c>
      <c r="D858" t="s">
        <v>14905</v>
      </c>
      <c r="E858" s="275">
        <v>213.52</v>
      </c>
    </row>
    <row r="859" spans="1:5">
      <c r="A859">
        <v>43432</v>
      </c>
      <c r="B859" t="s">
        <v>15767</v>
      </c>
      <c r="C859" t="s">
        <v>14904</v>
      </c>
      <c r="D859" t="s">
        <v>14905</v>
      </c>
      <c r="E859" s="275">
        <v>443.69</v>
      </c>
    </row>
    <row r="860" spans="1:5">
      <c r="A860">
        <v>43433</v>
      </c>
      <c r="B860" t="s">
        <v>15768</v>
      </c>
      <c r="C860" t="s">
        <v>14904</v>
      </c>
      <c r="D860" t="s">
        <v>14905</v>
      </c>
      <c r="E860" s="275">
        <v>699.51</v>
      </c>
    </row>
    <row r="861" spans="1:5">
      <c r="A861">
        <v>43094</v>
      </c>
      <c r="B861" t="s">
        <v>15769</v>
      </c>
      <c r="C861" t="s">
        <v>14904</v>
      </c>
      <c r="D861" t="s">
        <v>14905</v>
      </c>
      <c r="E861" s="275">
        <v>264.49</v>
      </c>
    </row>
    <row r="862" spans="1:5">
      <c r="A862">
        <v>43093</v>
      </c>
      <c r="B862" t="s">
        <v>15770</v>
      </c>
      <c r="C862" t="s">
        <v>14904</v>
      </c>
      <c r="D862" t="s">
        <v>14905</v>
      </c>
      <c r="E862" s="275">
        <v>281.07</v>
      </c>
    </row>
    <row r="863" spans="1:5">
      <c r="A863">
        <v>11694</v>
      </c>
      <c r="B863" t="s">
        <v>15771</v>
      </c>
      <c r="C863" t="s">
        <v>14904</v>
      </c>
      <c r="D863" t="s">
        <v>14905</v>
      </c>
      <c r="E863" s="275">
        <v>927.09</v>
      </c>
    </row>
    <row r="864" spans="1:5">
      <c r="A864">
        <v>1030</v>
      </c>
      <c r="B864" t="s">
        <v>15772</v>
      </c>
      <c r="C864" t="s">
        <v>14904</v>
      </c>
      <c r="D864" t="s">
        <v>14911</v>
      </c>
      <c r="E864" s="275">
        <v>41.94</v>
      </c>
    </row>
    <row r="865" spans="1:5">
      <c r="A865">
        <v>11881</v>
      </c>
      <c r="B865" t="s">
        <v>15773</v>
      </c>
      <c r="C865" t="s">
        <v>14904</v>
      </c>
      <c r="D865" t="s">
        <v>14905</v>
      </c>
      <c r="E865" s="275">
        <v>117.85</v>
      </c>
    </row>
    <row r="866" spans="1:5">
      <c r="A866">
        <v>35277</v>
      </c>
      <c r="B866" t="s">
        <v>15774</v>
      </c>
      <c r="C866" t="s">
        <v>14904</v>
      </c>
      <c r="D866" t="s">
        <v>14905</v>
      </c>
      <c r="E866" s="275">
        <v>325.02999999999997</v>
      </c>
    </row>
    <row r="867" spans="1:5">
      <c r="A867">
        <v>10521</v>
      </c>
      <c r="B867" t="s">
        <v>15775</v>
      </c>
      <c r="C867" t="s">
        <v>14904</v>
      </c>
      <c r="D867" t="s">
        <v>14905</v>
      </c>
      <c r="E867" s="275">
        <v>496.36</v>
      </c>
    </row>
    <row r="868" spans="1:5">
      <c r="A868">
        <v>10885</v>
      </c>
      <c r="B868" t="s">
        <v>15776</v>
      </c>
      <c r="C868" t="s">
        <v>14904</v>
      </c>
      <c r="D868" t="s">
        <v>14905</v>
      </c>
      <c r="E868" s="275">
        <v>627.84</v>
      </c>
    </row>
    <row r="869" spans="1:5">
      <c r="A869">
        <v>20962</v>
      </c>
      <c r="B869" t="s">
        <v>15777</v>
      </c>
      <c r="C869" t="s">
        <v>14904</v>
      </c>
      <c r="D869" t="s">
        <v>14911</v>
      </c>
      <c r="E869" s="275">
        <v>520</v>
      </c>
    </row>
    <row r="870" spans="1:5">
      <c r="A870">
        <v>20963</v>
      </c>
      <c r="B870" t="s">
        <v>15778</v>
      </c>
      <c r="C870" t="s">
        <v>14904</v>
      </c>
      <c r="D870" t="s">
        <v>14905</v>
      </c>
      <c r="E870" s="275">
        <v>635.22</v>
      </c>
    </row>
    <row r="871" spans="1:5">
      <c r="A871">
        <v>34643</v>
      </c>
      <c r="B871" t="s">
        <v>15779</v>
      </c>
      <c r="C871" t="s">
        <v>14904</v>
      </c>
      <c r="D871" t="s">
        <v>14905</v>
      </c>
      <c r="E871" s="275">
        <v>37.43</v>
      </c>
    </row>
    <row r="872" spans="1:5">
      <c r="A872">
        <v>41480</v>
      </c>
      <c r="B872" t="s">
        <v>15780</v>
      </c>
      <c r="C872" t="s">
        <v>14904</v>
      </c>
      <c r="D872" t="s">
        <v>14905</v>
      </c>
      <c r="E872" s="275">
        <v>43.4</v>
      </c>
    </row>
    <row r="873" spans="1:5">
      <c r="A873">
        <v>41474</v>
      </c>
      <c r="B873" t="s">
        <v>15781</v>
      </c>
      <c r="C873" t="s">
        <v>14904</v>
      </c>
      <c r="D873" t="s">
        <v>14905</v>
      </c>
      <c r="E873" s="275">
        <v>69.33</v>
      </c>
    </row>
    <row r="874" spans="1:5">
      <c r="A874">
        <v>41475</v>
      </c>
      <c r="B874" t="s">
        <v>15782</v>
      </c>
      <c r="C874" t="s">
        <v>14904</v>
      </c>
      <c r="D874" t="s">
        <v>14905</v>
      </c>
      <c r="E874" s="275">
        <v>59.15</v>
      </c>
    </row>
    <row r="875" spans="1:5">
      <c r="A875">
        <v>41476</v>
      </c>
      <c r="B875" t="s">
        <v>15783</v>
      </c>
      <c r="C875" t="s">
        <v>14904</v>
      </c>
      <c r="D875" t="s">
        <v>14905</v>
      </c>
      <c r="E875" s="275">
        <v>129.53</v>
      </c>
    </row>
    <row r="876" spans="1:5">
      <c r="A876">
        <v>2555</v>
      </c>
      <c r="B876" t="s">
        <v>15784</v>
      </c>
      <c r="C876" t="s">
        <v>14904</v>
      </c>
      <c r="D876" t="s">
        <v>14905</v>
      </c>
      <c r="E876" s="275">
        <v>2.04</v>
      </c>
    </row>
    <row r="877" spans="1:5">
      <c r="A877">
        <v>2556</v>
      </c>
      <c r="B877" t="s">
        <v>15785</v>
      </c>
      <c r="C877" t="s">
        <v>14904</v>
      </c>
      <c r="D877" t="s">
        <v>14905</v>
      </c>
      <c r="E877" s="275">
        <v>2.12</v>
      </c>
    </row>
    <row r="878" spans="1:5">
      <c r="A878">
        <v>2557</v>
      </c>
      <c r="B878" t="s">
        <v>15786</v>
      </c>
      <c r="C878" t="s">
        <v>14904</v>
      </c>
      <c r="D878" t="s">
        <v>14905</v>
      </c>
      <c r="E878" s="275">
        <v>4.47</v>
      </c>
    </row>
    <row r="879" spans="1:5">
      <c r="A879">
        <v>10569</v>
      </c>
      <c r="B879" t="s">
        <v>15787</v>
      </c>
      <c r="C879" t="s">
        <v>14904</v>
      </c>
      <c r="D879" t="s">
        <v>14905</v>
      </c>
      <c r="E879" s="275">
        <v>4.47</v>
      </c>
    </row>
    <row r="880" spans="1:5">
      <c r="A880">
        <v>39810</v>
      </c>
      <c r="B880" t="s">
        <v>15788</v>
      </c>
      <c r="C880" t="s">
        <v>14904</v>
      </c>
      <c r="D880" t="s">
        <v>14905</v>
      </c>
      <c r="E880" s="275">
        <v>35.69</v>
      </c>
    </row>
    <row r="881" spans="1:5">
      <c r="A881">
        <v>39811</v>
      </c>
      <c r="B881" t="s">
        <v>15789</v>
      </c>
      <c r="C881" t="s">
        <v>14904</v>
      </c>
      <c r="D881" t="s">
        <v>14905</v>
      </c>
      <c r="E881" s="275">
        <v>43.66</v>
      </c>
    </row>
    <row r="882" spans="1:5">
      <c r="A882">
        <v>39812</v>
      </c>
      <c r="B882" t="s">
        <v>15790</v>
      </c>
      <c r="C882" t="s">
        <v>14904</v>
      </c>
      <c r="D882" t="s">
        <v>14905</v>
      </c>
      <c r="E882" s="275">
        <v>71.790000000000006</v>
      </c>
    </row>
    <row r="883" spans="1:5">
      <c r="A883">
        <v>43096</v>
      </c>
      <c r="B883" t="s">
        <v>15791</v>
      </c>
      <c r="C883" t="s">
        <v>14904</v>
      </c>
      <c r="D883" t="s">
        <v>14905</v>
      </c>
      <c r="E883" s="275">
        <v>237.96</v>
      </c>
    </row>
    <row r="884" spans="1:5">
      <c r="A884">
        <v>43102</v>
      </c>
      <c r="B884" t="s">
        <v>15792</v>
      </c>
      <c r="C884" t="s">
        <v>14904</v>
      </c>
      <c r="D884" t="s">
        <v>14905</v>
      </c>
      <c r="E884" s="275">
        <v>144.69</v>
      </c>
    </row>
    <row r="885" spans="1:5">
      <c r="A885">
        <v>43103</v>
      </c>
      <c r="B885" t="s">
        <v>15793</v>
      </c>
      <c r="C885" t="s">
        <v>14904</v>
      </c>
      <c r="D885" t="s">
        <v>14905</v>
      </c>
      <c r="E885" s="275">
        <v>213.06</v>
      </c>
    </row>
    <row r="886" spans="1:5">
      <c r="A886">
        <v>43098</v>
      </c>
      <c r="B886" t="s">
        <v>15794</v>
      </c>
      <c r="C886" t="s">
        <v>14904</v>
      </c>
      <c r="D886" t="s">
        <v>14905</v>
      </c>
      <c r="E886" s="275">
        <v>80.599999999999994</v>
      </c>
    </row>
    <row r="887" spans="1:5">
      <c r="A887">
        <v>43097</v>
      </c>
      <c r="B887" t="s">
        <v>15795</v>
      </c>
      <c r="C887" t="s">
        <v>14904</v>
      </c>
      <c r="D887" t="s">
        <v>14905</v>
      </c>
      <c r="E887" s="275">
        <v>47.75</v>
      </c>
    </row>
    <row r="888" spans="1:5">
      <c r="A888">
        <v>43104</v>
      </c>
      <c r="B888" t="s">
        <v>15796</v>
      </c>
      <c r="C888" t="s">
        <v>14904</v>
      </c>
      <c r="D888" t="s">
        <v>14905</v>
      </c>
      <c r="E888" s="275">
        <v>564.88</v>
      </c>
    </row>
    <row r="889" spans="1:5">
      <c r="A889">
        <v>39771</v>
      </c>
      <c r="B889" t="s">
        <v>15797</v>
      </c>
      <c r="C889" t="s">
        <v>14904</v>
      </c>
      <c r="D889" t="s">
        <v>14905</v>
      </c>
      <c r="E889" s="275">
        <v>42.96</v>
      </c>
    </row>
    <row r="890" spans="1:5">
      <c r="A890">
        <v>39772</v>
      </c>
      <c r="B890" t="s">
        <v>15798</v>
      </c>
      <c r="C890" t="s">
        <v>14904</v>
      </c>
      <c r="D890" t="s">
        <v>14905</v>
      </c>
      <c r="E890" s="275">
        <v>84.45</v>
      </c>
    </row>
    <row r="891" spans="1:5">
      <c r="A891">
        <v>39773</v>
      </c>
      <c r="B891" t="s">
        <v>15799</v>
      </c>
      <c r="C891" t="s">
        <v>14904</v>
      </c>
      <c r="D891" t="s">
        <v>14905</v>
      </c>
      <c r="E891" s="275">
        <v>135.72999999999999</v>
      </c>
    </row>
    <row r="892" spans="1:5">
      <c r="A892">
        <v>39774</v>
      </c>
      <c r="B892" t="s">
        <v>15800</v>
      </c>
      <c r="C892" t="s">
        <v>14904</v>
      </c>
      <c r="D892" t="s">
        <v>14905</v>
      </c>
      <c r="E892" s="275">
        <v>203.02</v>
      </c>
    </row>
    <row r="893" spans="1:5">
      <c r="A893">
        <v>39775</v>
      </c>
      <c r="B893" t="s">
        <v>15801</v>
      </c>
      <c r="C893" t="s">
        <v>14904</v>
      </c>
      <c r="D893" t="s">
        <v>14905</v>
      </c>
      <c r="E893" s="275">
        <v>270.95999999999998</v>
      </c>
    </row>
    <row r="894" spans="1:5">
      <c r="A894">
        <v>39776</v>
      </c>
      <c r="B894" t="s">
        <v>15802</v>
      </c>
      <c r="C894" t="s">
        <v>14904</v>
      </c>
      <c r="D894" t="s">
        <v>14905</v>
      </c>
      <c r="E894" s="275">
        <v>327.45999999999998</v>
      </c>
    </row>
    <row r="895" spans="1:5">
      <c r="A895">
        <v>39777</v>
      </c>
      <c r="B895" t="s">
        <v>15803</v>
      </c>
      <c r="C895" t="s">
        <v>14904</v>
      </c>
      <c r="D895" t="s">
        <v>14905</v>
      </c>
      <c r="E895" s="275">
        <v>415.05</v>
      </c>
    </row>
    <row r="896" spans="1:5">
      <c r="A896">
        <v>20254</v>
      </c>
      <c r="B896" t="s">
        <v>15804</v>
      </c>
      <c r="C896" t="s">
        <v>14904</v>
      </c>
      <c r="D896" t="s">
        <v>14905</v>
      </c>
      <c r="E896" s="275">
        <v>30.12</v>
      </c>
    </row>
    <row r="897" spans="1:5">
      <c r="A897">
        <v>20253</v>
      </c>
      <c r="B897" t="s">
        <v>15805</v>
      </c>
      <c r="C897" t="s">
        <v>14904</v>
      </c>
      <c r="D897" t="s">
        <v>14905</v>
      </c>
      <c r="E897" s="275">
        <v>98.92</v>
      </c>
    </row>
    <row r="898" spans="1:5">
      <c r="A898">
        <v>11247</v>
      </c>
      <c r="B898" t="s">
        <v>15806</v>
      </c>
      <c r="C898" t="s">
        <v>14904</v>
      </c>
      <c r="D898" t="s">
        <v>14905</v>
      </c>
      <c r="E898" s="276">
        <v>1902.16</v>
      </c>
    </row>
    <row r="899" spans="1:5">
      <c r="A899">
        <v>11250</v>
      </c>
      <c r="B899" t="s">
        <v>15807</v>
      </c>
      <c r="C899" t="s">
        <v>14904</v>
      </c>
      <c r="D899" t="s">
        <v>14905</v>
      </c>
      <c r="E899" s="275">
        <v>81.89</v>
      </c>
    </row>
    <row r="900" spans="1:5">
      <c r="A900">
        <v>11249</v>
      </c>
      <c r="B900" t="s">
        <v>15808</v>
      </c>
      <c r="C900" t="s">
        <v>14904</v>
      </c>
      <c r="D900" t="s">
        <v>14905</v>
      </c>
      <c r="E900" s="276">
        <v>3715.59</v>
      </c>
    </row>
    <row r="901" spans="1:5">
      <c r="A901">
        <v>11251</v>
      </c>
      <c r="B901" t="s">
        <v>15809</v>
      </c>
      <c r="C901" t="s">
        <v>14904</v>
      </c>
      <c r="D901" t="s">
        <v>14905</v>
      </c>
      <c r="E901" s="275">
        <v>181.39</v>
      </c>
    </row>
    <row r="902" spans="1:5">
      <c r="A902">
        <v>11253</v>
      </c>
      <c r="B902" t="s">
        <v>15810</v>
      </c>
      <c r="C902" t="s">
        <v>14904</v>
      </c>
      <c r="D902" t="s">
        <v>14905</v>
      </c>
      <c r="E902" s="275">
        <v>300.58</v>
      </c>
    </row>
    <row r="903" spans="1:5">
      <c r="A903">
        <v>11255</v>
      </c>
      <c r="B903" t="s">
        <v>15811</v>
      </c>
      <c r="C903" t="s">
        <v>14904</v>
      </c>
      <c r="D903" t="s">
        <v>14905</v>
      </c>
      <c r="E903" s="275">
        <v>449.37</v>
      </c>
    </row>
    <row r="904" spans="1:5">
      <c r="A904">
        <v>14055</v>
      </c>
      <c r="B904" t="s">
        <v>15812</v>
      </c>
      <c r="C904" t="s">
        <v>14904</v>
      </c>
      <c r="D904" t="s">
        <v>14905</v>
      </c>
      <c r="E904" s="275">
        <v>903.98</v>
      </c>
    </row>
    <row r="905" spans="1:5">
      <c r="A905">
        <v>11256</v>
      </c>
      <c r="B905" t="s">
        <v>15813</v>
      </c>
      <c r="C905" t="s">
        <v>14904</v>
      </c>
      <c r="D905" t="s">
        <v>14905</v>
      </c>
      <c r="E905" s="275">
        <v>562.88</v>
      </c>
    </row>
    <row r="906" spans="1:5">
      <c r="A906">
        <v>1872</v>
      </c>
      <c r="B906" t="s">
        <v>15814</v>
      </c>
      <c r="C906" t="s">
        <v>14904</v>
      </c>
      <c r="D906" t="s">
        <v>14905</v>
      </c>
      <c r="E906" s="275">
        <v>1.75</v>
      </c>
    </row>
    <row r="907" spans="1:5">
      <c r="A907">
        <v>1873</v>
      </c>
      <c r="B907" t="s">
        <v>15815</v>
      </c>
      <c r="C907" t="s">
        <v>14904</v>
      </c>
      <c r="D907" t="s">
        <v>14905</v>
      </c>
      <c r="E907" s="275">
        <v>3.47</v>
      </c>
    </row>
    <row r="908" spans="1:5">
      <c r="A908">
        <v>39693</v>
      </c>
      <c r="B908" t="s">
        <v>15816</v>
      </c>
      <c r="C908" t="s">
        <v>14904</v>
      </c>
      <c r="D908" t="s">
        <v>14905</v>
      </c>
      <c r="E908" s="276">
        <v>3535.17</v>
      </c>
    </row>
    <row r="909" spans="1:5">
      <c r="A909">
        <v>39692</v>
      </c>
      <c r="B909" t="s">
        <v>15817</v>
      </c>
      <c r="C909" t="s">
        <v>14904</v>
      </c>
      <c r="D909" t="s">
        <v>14905</v>
      </c>
      <c r="E909" s="276">
        <v>1131.17</v>
      </c>
    </row>
    <row r="910" spans="1:5">
      <c r="A910">
        <v>1062</v>
      </c>
      <c r="B910" t="s">
        <v>15818</v>
      </c>
      <c r="C910" t="s">
        <v>14904</v>
      </c>
      <c r="D910" t="s">
        <v>14905</v>
      </c>
      <c r="E910" s="275">
        <v>358.49</v>
      </c>
    </row>
    <row r="911" spans="1:5">
      <c r="A911">
        <v>39686</v>
      </c>
      <c r="B911" t="s">
        <v>15819</v>
      </c>
      <c r="C911" t="s">
        <v>14904</v>
      </c>
      <c r="D911" t="s">
        <v>14905</v>
      </c>
      <c r="E911" s="275">
        <v>580.47</v>
      </c>
    </row>
    <row r="912" spans="1:5">
      <c r="A912">
        <v>43095</v>
      </c>
      <c r="B912" t="s">
        <v>15820</v>
      </c>
      <c r="C912" t="s">
        <v>14904</v>
      </c>
      <c r="D912" t="s">
        <v>14905</v>
      </c>
      <c r="E912" s="275">
        <v>156.80000000000001</v>
      </c>
    </row>
    <row r="913" spans="1:5">
      <c r="A913">
        <v>1871</v>
      </c>
      <c r="B913" t="s">
        <v>15821</v>
      </c>
      <c r="C913" t="s">
        <v>14904</v>
      </c>
      <c r="D913" t="s">
        <v>14905</v>
      </c>
      <c r="E913" s="275">
        <v>3.13</v>
      </c>
    </row>
    <row r="914" spans="1:5">
      <c r="A914">
        <v>12001</v>
      </c>
      <c r="B914" t="s">
        <v>15822</v>
      </c>
      <c r="C914" t="s">
        <v>14904</v>
      </c>
      <c r="D914" t="s">
        <v>14905</v>
      </c>
      <c r="E914" s="275">
        <v>4.5199999999999996</v>
      </c>
    </row>
    <row r="915" spans="1:5">
      <c r="A915">
        <v>11882</v>
      </c>
      <c r="B915" t="s">
        <v>15823</v>
      </c>
      <c r="C915" t="s">
        <v>14904</v>
      </c>
      <c r="D915" t="s">
        <v>14905</v>
      </c>
      <c r="E915" s="275">
        <v>84.57</v>
      </c>
    </row>
    <row r="916" spans="1:5">
      <c r="A916">
        <v>1068</v>
      </c>
      <c r="B916" t="s">
        <v>15824</v>
      </c>
      <c r="C916" t="s">
        <v>14904</v>
      </c>
      <c r="D916" t="s">
        <v>14905</v>
      </c>
      <c r="E916" s="276">
        <v>2364.6</v>
      </c>
    </row>
    <row r="917" spans="1:5">
      <c r="A917">
        <v>39690</v>
      </c>
      <c r="B917" t="s">
        <v>15825</v>
      </c>
      <c r="C917" t="s">
        <v>14904</v>
      </c>
      <c r="D917" t="s">
        <v>14905</v>
      </c>
      <c r="E917" s="276">
        <v>3967.02</v>
      </c>
    </row>
    <row r="918" spans="1:5">
      <c r="A918">
        <v>39691</v>
      </c>
      <c r="B918" t="s">
        <v>15826</v>
      </c>
      <c r="C918" t="s">
        <v>14904</v>
      </c>
      <c r="D918" t="s">
        <v>14905</v>
      </c>
      <c r="E918" s="276">
        <v>4989.3999999999996</v>
      </c>
    </row>
    <row r="919" spans="1:5">
      <c r="A919">
        <v>39808</v>
      </c>
      <c r="B919" t="s">
        <v>15827</v>
      </c>
      <c r="C919" t="s">
        <v>14904</v>
      </c>
      <c r="D919" t="s">
        <v>14905</v>
      </c>
      <c r="E919" s="275">
        <v>81.86</v>
      </c>
    </row>
    <row r="920" spans="1:5">
      <c r="A920">
        <v>39809</v>
      </c>
      <c r="B920" t="s">
        <v>15828</v>
      </c>
      <c r="C920" t="s">
        <v>14904</v>
      </c>
      <c r="D920" t="s">
        <v>14905</v>
      </c>
      <c r="E920" s="275">
        <v>194.17</v>
      </c>
    </row>
    <row r="921" spans="1:5">
      <c r="A921">
        <v>43439</v>
      </c>
      <c r="B921" t="s">
        <v>15829</v>
      </c>
      <c r="C921" t="s">
        <v>14904</v>
      </c>
      <c r="D921" t="s">
        <v>14905</v>
      </c>
      <c r="E921" s="275">
        <v>388.23</v>
      </c>
    </row>
    <row r="922" spans="1:5">
      <c r="A922">
        <v>5103</v>
      </c>
      <c r="B922" t="s">
        <v>15830</v>
      </c>
      <c r="C922" t="s">
        <v>14904</v>
      </c>
      <c r="D922" t="s">
        <v>14905</v>
      </c>
      <c r="E922" s="275">
        <v>20.57</v>
      </c>
    </row>
    <row r="923" spans="1:5">
      <c r="A923">
        <v>11880</v>
      </c>
      <c r="B923" t="s">
        <v>15831</v>
      </c>
      <c r="C923" t="s">
        <v>14904</v>
      </c>
      <c r="D923" t="s">
        <v>14905</v>
      </c>
      <c r="E923" s="275">
        <v>86.54</v>
      </c>
    </row>
    <row r="924" spans="1:5">
      <c r="A924">
        <v>11714</v>
      </c>
      <c r="B924" t="s">
        <v>15832</v>
      </c>
      <c r="C924" t="s">
        <v>14904</v>
      </c>
      <c r="D924" t="s">
        <v>14905</v>
      </c>
      <c r="E924" s="275">
        <v>58.96</v>
      </c>
    </row>
    <row r="925" spans="1:5">
      <c r="A925">
        <v>11712</v>
      </c>
      <c r="B925" t="s">
        <v>15833</v>
      </c>
      <c r="C925" t="s">
        <v>14904</v>
      </c>
      <c r="D925" t="s">
        <v>14911</v>
      </c>
      <c r="E925" s="275">
        <v>38.5</v>
      </c>
    </row>
    <row r="926" spans="1:5">
      <c r="A926">
        <v>11717</v>
      </c>
      <c r="B926" t="s">
        <v>15834</v>
      </c>
      <c r="C926" t="s">
        <v>14904</v>
      </c>
      <c r="D926" t="s">
        <v>14905</v>
      </c>
      <c r="E926" s="275">
        <v>46.41</v>
      </c>
    </row>
    <row r="927" spans="1:5">
      <c r="A927">
        <v>1106</v>
      </c>
      <c r="B927" t="s">
        <v>15835</v>
      </c>
      <c r="C927" t="s">
        <v>14955</v>
      </c>
      <c r="D927" t="s">
        <v>14911</v>
      </c>
      <c r="E927" s="275">
        <v>1.2</v>
      </c>
    </row>
    <row r="928" spans="1:5">
      <c r="A928">
        <v>11161</v>
      </c>
      <c r="B928" t="s">
        <v>15836</v>
      </c>
      <c r="C928" t="s">
        <v>14955</v>
      </c>
      <c r="D928" t="s">
        <v>14905</v>
      </c>
      <c r="E928" s="275">
        <v>2</v>
      </c>
    </row>
    <row r="929" spans="1:5">
      <c r="A929">
        <v>1107</v>
      </c>
      <c r="B929" t="s">
        <v>15837</v>
      </c>
      <c r="C929" t="s">
        <v>14955</v>
      </c>
      <c r="D929" t="s">
        <v>14905</v>
      </c>
      <c r="E929" s="275">
        <v>1.02</v>
      </c>
    </row>
    <row r="930" spans="1:5">
      <c r="A930">
        <v>44479</v>
      </c>
      <c r="B930" t="s">
        <v>15838</v>
      </c>
      <c r="C930" t="s">
        <v>14955</v>
      </c>
      <c r="D930" t="s">
        <v>14905</v>
      </c>
      <c r="E930" s="275">
        <v>0.12</v>
      </c>
    </row>
    <row r="931" spans="1:5">
      <c r="A931">
        <v>4759</v>
      </c>
      <c r="B931" t="s">
        <v>15839</v>
      </c>
      <c r="C931" t="s">
        <v>15055</v>
      </c>
      <c r="D931" t="s">
        <v>14905</v>
      </c>
      <c r="E931" s="275">
        <v>18.14</v>
      </c>
    </row>
    <row r="932" spans="1:5">
      <c r="A932">
        <v>41068</v>
      </c>
      <c r="B932" t="s">
        <v>15840</v>
      </c>
      <c r="C932" t="s">
        <v>15057</v>
      </c>
      <c r="D932" t="s">
        <v>14905</v>
      </c>
      <c r="E932" s="276">
        <v>3158.56</v>
      </c>
    </row>
    <row r="933" spans="1:5">
      <c r="A933">
        <v>12618</v>
      </c>
      <c r="B933" t="s">
        <v>15841</v>
      </c>
      <c r="C933" t="s">
        <v>14904</v>
      </c>
      <c r="D933" t="s">
        <v>14905</v>
      </c>
      <c r="E933" s="275">
        <v>153.15</v>
      </c>
    </row>
    <row r="934" spans="1:5">
      <c r="A934">
        <v>1108</v>
      </c>
      <c r="B934" t="s">
        <v>15842</v>
      </c>
      <c r="C934" t="s">
        <v>14950</v>
      </c>
      <c r="D934" t="s">
        <v>14905</v>
      </c>
      <c r="E934" s="275">
        <v>38.56</v>
      </c>
    </row>
    <row r="935" spans="1:5">
      <c r="A935">
        <v>1117</v>
      </c>
      <c r="B935" t="s">
        <v>15843</v>
      </c>
      <c r="C935" t="s">
        <v>14950</v>
      </c>
      <c r="D935" t="s">
        <v>14905</v>
      </c>
      <c r="E935" s="275">
        <v>38.869999999999997</v>
      </c>
    </row>
    <row r="936" spans="1:5">
      <c r="A936">
        <v>1118</v>
      </c>
      <c r="B936" t="s">
        <v>15844</v>
      </c>
      <c r="C936" t="s">
        <v>14950</v>
      </c>
      <c r="D936" t="s">
        <v>14905</v>
      </c>
      <c r="E936" s="275">
        <v>45.93</v>
      </c>
    </row>
    <row r="937" spans="1:5">
      <c r="A937">
        <v>1110</v>
      </c>
      <c r="B937" t="s">
        <v>15845</v>
      </c>
      <c r="C937" t="s">
        <v>14950</v>
      </c>
      <c r="D937" t="s">
        <v>14905</v>
      </c>
      <c r="E937" s="275">
        <v>45.93</v>
      </c>
    </row>
    <row r="938" spans="1:5">
      <c r="A938">
        <v>40784</v>
      </c>
      <c r="B938" t="s">
        <v>15846</v>
      </c>
      <c r="C938" t="s">
        <v>14950</v>
      </c>
      <c r="D938" t="s">
        <v>14905</v>
      </c>
      <c r="E938" s="275">
        <v>126.7</v>
      </c>
    </row>
    <row r="939" spans="1:5">
      <c r="A939">
        <v>40782</v>
      </c>
      <c r="B939" t="s">
        <v>15847</v>
      </c>
      <c r="C939" t="s">
        <v>14950</v>
      </c>
      <c r="D939" t="s">
        <v>14905</v>
      </c>
      <c r="E939" s="275">
        <v>49.72</v>
      </c>
    </row>
    <row r="940" spans="1:5">
      <c r="A940">
        <v>40783</v>
      </c>
      <c r="B940" t="s">
        <v>15848</v>
      </c>
      <c r="C940" t="s">
        <v>14950</v>
      </c>
      <c r="D940" t="s">
        <v>14905</v>
      </c>
      <c r="E940" s="275">
        <v>64.760000000000005</v>
      </c>
    </row>
    <row r="941" spans="1:5">
      <c r="A941">
        <v>1109</v>
      </c>
      <c r="B941" t="s">
        <v>15849</v>
      </c>
      <c r="C941" t="s">
        <v>14950</v>
      </c>
      <c r="D941" t="s">
        <v>14905</v>
      </c>
      <c r="E941" s="275">
        <v>38.56</v>
      </c>
    </row>
    <row r="942" spans="1:5">
      <c r="A942">
        <v>1119</v>
      </c>
      <c r="B942" t="s">
        <v>15850</v>
      </c>
      <c r="C942" t="s">
        <v>14950</v>
      </c>
      <c r="D942" t="s">
        <v>14905</v>
      </c>
      <c r="E942" s="275">
        <v>24.86</v>
      </c>
    </row>
    <row r="943" spans="1:5">
      <c r="A943">
        <v>13115</v>
      </c>
      <c r="B943" t="s">
        <v>15851</v>
      </c>
      <c r="C943" t="s">
        <v>14950</v>
      </c>
      <c r="D943" t="s">
        <v>14905</v>
      </c>
      <c r="E943" s="275">
        <v>16.739999999999998</v>
      </c>
    </row>
    <row r="944" spans="1:5">
      <c r="A944">
        <v>10541</v>
      </c>
      <c r="B944" t="s">
        <v>15852</v>
      </c>
      <c r="C944" t="s">
        <v>14950</v>
      </c>
      <c r="D944" t="s">
        <v>14905</v>
      </c>
      <c r="E944" s="275">
        <v>20.46</v>
      </c>
    </row>
    <row r="945" spans="1:5">
      <c r="A945">
        <v>10542</v>
      </c>
      <c r="B945" t="s">
        <v>15853</v>
      </c>
      <c r="C945" t="s">
        <v>14950</v>
      </c>
      <c r="D945" t="s">
        <v>14905</v>
      </c>
      <c r="E945" s="275">
        <v>26.75</v>
      </c>
    </row>
    <row r="946" spans="1:5">
      <c r="A946">
        <v>10543</v>
      </c>
      <c r="B946" t="s">
        <v>15854</v>
      </c>
      <c r="C946" t="s">
        <v>14950</v>
      </c>
      <c r="D946" t="s">
        <v>14905</v>
      </c>
      <c r="E946" s="275">
        <v>43.4</v>
      </c>
    </row>
    <row r="947" spans="1:5">
      <c r="A947">
        <v>10544</v>
      </c>
      <c r="B947" t="s">
        <v>15855</v>
      </c>
      <c r="C947" t="s">
        <v>14950</v>
      </c>
      <c r="D947" t="s">
        <v>14905</v>
      </c>
      <c r="E947" s="275">
        <v>56.14</v>
      </c>
    </row>
    <row r="948" spans="1:5">
      <c r="A948">
        <v>10545</v>
      </c>
      <c r="B948" t="s">
        <v>15856</v>
      </c>
      <c r="C948" t="s">
        <v>14950</v>
      </c>
      <c r="D948" t="s">
        <v>14905</v>
      </c>
      <c r="E948" s="275">
        <v>104.92</v>
      </c>
    </row>
    <row r="949" spans="1:5">
      <c r="A949">
        <v>38365</v>
      </c>
      <c r="B949" t="s">
        <v>15857</v>
      </c>
      <c r="C949" t="s">
        <v>15310</v>
      </c>
      <c r="D949" t="s">
        <v>14905</v>
      </c>
      <c r="E949" s="275">
        <v>3.07</v>
      </c>
    </row>
    <row r="950" spans="1:5">
      <c r="A950">
        <v>44056</v>
      </c>
      <c r="B950" t="s">
        <v>15858</v>
      </c>
      <c r="C950" t="s">
        <v>14904</v>
      </c>
      <c r="D950" t="s">
        <v>14952</v>
      </c>
      <c r="E950" s="276">
        <v>460973.89</v>
      </c>
    </row>
    <row r="951" spans="1:5">
      <c r="A951">
        <v>44057</v>
      </c>
      <c r="B951" t="s">
        <v>15859</v>
      </c>
      <c r="C951" t="s">
        <v>14904</v>
      </c>
      <c r="D951" t="s">
        <v>14952</v>
      </c>
      <c r="E951" s="276">
        <v>492001</v>
      </c>
    </row>
    <row r="952" spans="1:5">
      <c r="A952">
        <v>37754</v>
      </c>
      <c r="B952" t="s">
        <v>15860</v>
      </c>
      <c r="C952" t="s">
        <v>14904</v>
      </c>
      <c r="D952" t="s">
        <v>14952</v>
      </c>
      <c r="E952" s="276">
        <v>508666.99</v>
      </c>
    </row>
    <row r="953" spans="1:5">
      <c r="A953">
        <v>37757</v>
      </c>
      <c r="B953" t="s">
        <v>15861</v>
      </c>
      <c r="C953" t="s">
        <v>14904</v>
      </c>
      <c r="D953" t="s">
        <v>14952</v>
      </c>
      <c r="E953" s="276">
        <v>567352.52</v>
      </c>
    </row>
    <row r="954" spans="1:5">
      <c r="A954">
        <v>44058</v>
      </c>
      <c r="B954" t="s">
        <v>15862</v>
      </c>
      <c r="C954" t="s">
        <v>14904</v>
      </c>
      <c r="D954" t="s">
        <v>14952</v>
      </c>
      <c r="E954" s="276">
        <v>536325.41</v>
      </c>
    </row>
    <row r="955" spans="1:5">
      <c r="A955">
        <v>37752</v>
      </c>
      <c r="B955" t="s">
        <v>15863</v>
      </c>
      <c r="C955" t="s">
        <v>14904</v>
      </c>
      <c r="D955" t="s">
        <v>14952</v>
      </c>
      <c r="E955" s="276">
        <v>558487.6</v>
      </c>
    </row>
    <row r="956" spans="1:5">
      <c r="A956">
        <v>44059</v>
      </c>
      <c r="B956" t="s">
        <v>15864</v>
      </c>
      <c r="C956" t="s">
        <v>14904</v>
      </c>
      <c r="D956" t="s">
        <v>14952</v>
      </c>
      <c r="E956" s="276">
        <v>441471.16</v>
      </c>
    </row>
    <row r="957" spans="1:5">
      <c r="A957">
        <v>37750</v>
      </c>
      <c r="B957" t="s">
        <v>15865</v>
      </c>
      <c r="C957" t="s">
        <v>14904</v>
      </c>
      <c r="D957" t="s">
        <v>14952</v>
      </c>
      <c r="E957" s="276">
        <v>442357.65</v>
      </c>
    </row>
    <row r="958" spans="1:5">
      <c r="A958">
        <v>37758</v>
      </c>
      <c r="B958" t="s">
        <v>15866</v>
      </c>
      <c r="C958" t="s">
        <v>14904</v>
      </c>
      <c r="D958" t="s">
        <v>14952</v>
      </c>
      <c r="E958" s="276">
        <v>703871.68</v>
      </c>
    </row>
    <row r="959" spans="1:5">
      <c r="A959">
        <v>44060</v>
      </c>
      <c r="B959" t="s">
        <v>15867</v>
      </c>
      <c r="C959" t="s">
        <v>14904</v>
      </c>
      <c r="D959" t="s">
        <v>14952</v>
      </c>
      <c r="E959" s="276">
        <v>680823.01</v>
      </c>
    </row>
    <row r="960" spans="1:5">
      <c r="A960">
        <v>37749</v>
      </c>
      <c r="B960" t="s">
        <v>15868</v>
      </c>
      <c r="C960" t="s">
        <v>14904</v>
      </c>
      <c r="D960" t="s">
        <v>14952</v>
      </c>
      <c r="E960" s="276">
        <v>726920.4</v>
      </c>
    </row>
    <row r="961" spans="1:5">
      <c r="A961">
        <v>44061</v>
      </c>
      <c r="B961" t="s">
        <v>15869</v>
      </c>
      <c r="C961" t="s">
        <v>14904</v>
      </c>
      <c r="D961" t="s">
        <v>14952</v>
      </c>
      <c r="E961" s="276">
        <v>667525.69999999995</v>
      </c>
    </row>
    <row r="962" spans="1:5">
      <c r="A962">
        <v>1159</v>
      </c>
      <c r="B962" t="s">
        <v>15870</v>
      </c>
      <c r="C962" t="s">
        <v>14904</v>
      </c>
      <c r="D962" t="s">
        <v>14911</v>
      </c>
      <c r="E962" s="276">
        <v>269465.5</v>
      </c>
    </row>
    <row r="963" spans="1:5">
      <c r="A963">
        <v>12114</v>
      </c>
      <c r="B963" t="s">
        <v>15871</v>
      </c>
      <c r="C963" t="s">
        <v>14904</v>
      </c>
      <c r="D963" t="s">
        <v>14905</v>
      </c>
      <c r="E963" s="275">
        <v>142.30000000000001</v>
      </c>
    </row>
    <row r="964" spans="1:5">
      <c r="A964">
        <v>38106</v>
      </c>
      <c r="B964" t="s">
        <v>15872</v>
      </c>
      <c r="C964" t="s">
        <v>14904</v>
      </c>
      <c r="D964" t="s">
        <v>14905</v>
      </c>
      <c r="E964" s="275">
        <v>19.34</v>
      </c>
    </row>
    <row r="965" spans="1:5">
      <c r="A965">
        <v>38085</v>
      </c>
      <c r="B965" t="s">
        <v>15873</v>
      </c>
      <c r="C965" t="s">
        <v>14904</v>
      </c>
      <c r="D965" t="s">
        <v>14905</v>
      </c>
      <c r="E965" s="275">
        <v>22.84</v>
      </c>
    </row>
    <row r="966" spans="1:5">
      <c r="A966">
        <v>38599</v>
      </c>
      <c r="B966" t="s">
        <v>15874</v>
      </c>
      <c r="C966" t="s">
        <v>14904</v>
      </c>
      <c r="D966" t="s">
        <v>14905</v>
      </c>
      <c r="E966" s="275">
        <v>4.9000000000000004</v>
      </c>
    </row>
    <row r="967" spans="1:5">
      <c r="A967">
        <v>38596</v>
      </c>
      <c r="B967" t="s">
        <v>15875</v>
      </c>
      <c r="C967" t="s">
        <v>14904</v>
      </c>
      <c r="D967" t="s">
        <v>14905</v>
      </c>
      <c r="E967" s="275">
        <v>4.07</v>
      </c>
    </row>
    <row r="968" spans="1:5">
      <c r="A968">
        <v>38600</v>
      </c>
      <c r="B968" t="s">
        <v>15876</v>
      </c>
      <c r="C968" t="s">
        <v>14904</v>
      </c>
      <c r="D968" t="s">
        <v>14905</v>
      </c>
      <c r="E968" s="275">
        <v>5.2</v>
      </c>
    </row>
    <row r="969" spans="1:5">
      <c r="A969">
        <v>38597</v>
      </c>
      <c r="B969" t="s">
        <v>15877</v>
      </c>
      <c r="C969" t="s">
        <v>14904</v>
      </c>
      <c r="D969" t="s">
        <v>14905</v>
      </c>
      <c r="E969" s="275">
        <v>4.0999999999999996</v>
      </c>
    </row>
    <row r="970" spans="1:5">
      <c r="A970">
        <v>659</v>
      </c>
      <c r="B970" t="s">
        <v>15878</v>
      </c>
      <c r="C970" t="s">
        <v>14904</v>
      </c>
      <c r="D970" t="s">
        <v>14905</v>
      </c>
      <c r="E970" s="275">
        <v>2.35</v>
      </c>
    </row>
    <row r="971" spans="1:5">
      <c r="A971">
        <v>660</v>
      </c>
      <c r="B971" t="s">
        <v>15879</v>
      </c>
      <c r="C971" t="s">
        <v>14904</v>
      </c>
      <c r="D971" t="s">
        <v>14905</v>
      </c>
      <c r="E971" s="275">
        <v>2.82</v>
      </c>
    </row>
    <row r="972" spans="1:5">
      <c r="A972">
        <v>658</v>
      </c>
      <c r="B972" t="s">
        <v>15880</v>
      </c>
      <c r="C972" t="s">
        <v>14904</v>
      </c>
      <c r="D972" t="s">
        <v>14905</v>
      </c>
      <c r="E972" s="275">
        <v>1.59</v>
      </c>
    </row>
    <row r="973" spans="1:5">
      <c r="A973">
        <v>38548</v>
      </c>
      <c r="B973" t="s">
        <v>15881</v>
      </c>
      <c r="C973" t="s">
        <v>14904</v>
      </c>
      <c r="D973" t="s">
        <v>14905</v>
      </c>
      <c r="E973" s="275">
        <v>1.85</v>
      </c>
    </row>
    <row r="974" spans="1:5">
      <c r="A974">
        <v>34649</v>
      </c>
      <c r="B974" t="s">
        <v>15882</v>
      </c>
      <c r="C974" t="s">
        <v>14904</v>
      </c>
      <c r="D974" t="s">
        <v>14905</v>
      </c>
      <c r="E974" s="275">
        <v>2.5</v>
      </c>
    </row>
    <row r="975" spans="1:5">
      <c r="A975">
        <v>34655</v>
      </c>
      <c r="B975" t="s">
        <v>15883</v>
      </c>
      <c r="C975" t="s">
        <v>14904</v>
      </c>
      <c r="D975" t="s">
        <v>14905</v>
      </c>
      <c r="E975" s="275">
        <v>3.32</v>
      </c>
    </row>
    <row r="976" spans="1:5">
      <c r="A976">
        <v>40607</v>
      </c>
      <c r="B976" t="s">
        <v>15884</v>
      </c>
      <c r="C976" t="s">
        <v>14904</v>
      </c>
      <c r="D976" t="s">
        <v>14952</v>
      </c>
      <c r="E976" s="275">
        <v>4</v>
      </c>
    </row>
    <row r="977" spans="1:5">
      <c r="A977">
        <v>567</v>
      </c>
      <c r="B977" t="s">
        <v>15885</v>
      </c>
      <c r="C977" t="s">
        <v>14950</v>
      </c>
      <c r="D977" t="s">
        <v>14905</v>
      </c>
      <c r="E977" s="275">
        <v>13.95</v>
      </c>
    </row>
    <row r="978" spans="1:5">
      <c r="A978">
        <v>574</v>
      </c>
      <c r="B978" t="s">
        <v>15886</v>
      </c>
      <c r="C978" t="s">
        <v>14950</v>
      </c>
      <c r="D978" t="s">
        <v>14905</v>
      </c>
      <c r="E978" s="275">
        <v>36.67</v>
      </c>
    </row>
    <row r="979" spans="1:5">
      <c r="A979">
        <v>568</v>
      </c>
      <c r="B979" t="s">
        <v>15887</v>
      </c>
      <c r="C979" t="s">
        <v>14950</v>
      </c>
      <c r="D979" t="s">
        <v>14905</v>
      </c>
      <c r="E979" s="275">
        <v>77.28</v>
      </c>
    </row>
    <row r="980" spans="1:5">
      <c r="A980">
        <v>4777</v>
      </c>
      <c r="B980" t="s">
        <v>15888</v>
      </c>
      <c r="C980" t="s">
        <v>14955</v>
      </c>
      <c r="D980" t="s">
        <v>14952</v>
      </c>
      <c r="E980" s="275">
        <v>8.02</v>
      </c>
    </row>
    <row r="981" spans="1:5">
      <c r="A981">
        <v>592</v>
      </c>
      <c r="B981" t="s">
        <v>15889</v>
      </c>
      <c r="C981" t="s">
        <v>14955</v>
      </c>
      <c r="D981" t="s">
        <v>14952</v>
      </c>
      <c r="E981" s="275">
        <v>31.83</v>
      </c>
    </row>
    <row r="982" spans="1:5">
      <c r="A982">
        <v>586</v>
      </c>
      <c r="B982" t="s">
        <v>15890</v>
      </c>
      <c r="C982" t="s">
        <v>14950</v>
      </c>
      <c r="D982" t="s">
        <v>14952</v>
      </c>
      <c r="E982" s="275">
        <v>18.71</v>
      </c>
    </row>
    <row r="983" spans="1:5">
      <c r="A983">
        <v>588</v>
      </c>
      <c r="B983" t="s">
        <v>15891</v>
      </c>
      <c r="C983" t="s">
        <v>14950</v>
      </c>
      <c r="D983" t="s">
        <v>14952</v>
      </c>
      <c r="E983" s="275">
        <v>29.6</v>
      </c>
    </row>
    <row r="984" spans="1:5">
      <c r="A984">
        <v>591</v>
      </c>
      <c r="B984" t="s">
        <v>15892</v>
      </c>
      <c r="C984" t="s">
        <v>14955</v>
      </c>
      <c r="D984" t="s">
        <v>14952</v>
      </c>
      <c r="E984" s="275">
        <v>29.7</v>
      </c>
    </row>
    <row r="985" spans="1:5">
      <c r="A985">
        <v>584</v>
      </c>
      <c r="B985" t="s">
        <v>15893</v>
      </c>
      <c r="C985" t="s">
        <v>14950</v>
      </c>
      <c r="D985" t="s">
        <v>14952</v>
      </c>
      <c r="E985" s="275">
        <v>31.61</v>
      </c>
    </row>
    <row r="986" spans="1:5">
      <c r="A986">
        <v>589</v>
      </c>
      <c r="B986" t="s">
        <v>15894</v>
      </c>
      <c r="C986" t="s">
        <v>14950</v>
      </c>
      <c r="D986" t="s">
        <v>14952</v>
      </c>
      <c r="E986" s="275">
        <v>50.03</v>
      </c>
    </row>
    <row r="987" spans="1:5">
      <c r="A987">
        <v>1165</v>
      </c>
      <c r="B987" t="s">
        <v>15895</v>
      </c>
      <c r="C987" t="s">
        <v>14904</v>
      </c>
      <c r="D987" t="s">
        <v>14952</v>
      </c>
      <c r="E987" s="275">
        <v>21.42</v>
      </c>
    </row>
    <row r="988" spans="1:5">
      <c r="A988">
        <v>1164</v>
      </c>
      <c r="B988" t="s">
        <v>15896</v>
      </c>
      <c r="C988" t="s">
        <v>14904</v>
      </c>
      <c r="D988" t="s">
        <v>14952</v>
      </c>
      <c r="E988" s="275">
        <v>17.350000000000001</v>
      </c>
    </row>
    <row r="989" spans="1:5">
      <c r="A989">
        <v>1162</v>
      </c>
      <c r="B989" t="s">
        <v>15897</v>
      </c>
      <c r="C989" t="s">
        <v>14904</v>
      </c>
      <c r="D989" t="s">
        <v>14952</v>
      </c>
      <c r="E989" s="275">
        <v>6.03</v>
      </c>
    </row>
    <row r="990" spans="1:5">
      <c r="A990">
        <v>12395</v>
      </c>
      <c r="B990" t="s">
        <v>15898</v>
      </c>
      <c r="C990" t="s">
        <v>14904</v>
      </c>
      <c r="D990" t="s">
        <v>14952</v>
      </c>
      <c r="E990" s="275">
        <v>5.86</v>
      </c>
    </row>
    <row r="991" spans="1:5">
      <c r="A991">
        <v>1170</v>
      </c>
      <c r="B991" t="s">
        <v>15899</v>
      </c>
      <c r="C991" t="s">
        <v>14904</v>
      </c>
      <c r="D991" t="s">
        <v>14952</v>
      </c>
      <c r="E991" s="275">
        <v>11.37</v>
      </c>
    </row>
    <row r="992" spans="1:5">
      <c r="A992">
        <v>1169</v>
      </c>
      <c r="B992" t="s">
        <v>15900</v>
      </c>
      <c r="C992" t="s">
        <v>14904</v>
      </c>
      <c r="D992" t="s">
        <v>14952</v>
      </c>
      <c r="E992" s="275">
        <v>55.8</v>
      </c>
    </row>
    <row r="993" spans="1:5">
      <c r="A993">
        <v>1166</v>
      </c>
      <c r="B993" t="s">
        <v>15901</v>
      </c>
      <c r="C993" t="s">
        <v>14904</v>
      </c>
      <c r="D993" t="s">
        <v>14952</v>
      </c>
      <c r="E993" s="275">
        <v>30.94</v>
      </c>
    </row>
    <row r="994" spans="1:5">
      <c r="A994">
        <v>1163</v>
      </c>
      <c r="B994" t="s">
        <v>15902</v>
      </c>
      <c r="C994" t="s">
        <v>14904</v>
      </c>
      <c r="D994" t="s">
        <v>14952</v>
      </c>
      <c r="E994" s="275">
        <v>7.8</v>
      </c>
    </row>
    <row r="995" spans="1:5">
      <c r="A995">
        <v>12396</v>
      </c>
      <c r="B995" t="s">
        <v>15903</v>
      </c>
      <c r="C995" t="s">
        <v>14904</v>
      </c>
      <c r="D995" t="s">
        <v>14952</v>
      </c>
      <c r="E995" s="275">
        <v>5.86</v>
      </c>
    </row>
    <row r="996" spans="1:5">
      <c r="A996">
        <v>1168</v>
      </c>
      <c r="B996" t="s">
        <v>15904</v>
      </c>
      <c r="C996" t="s">
        <v>14904</v>
      </c>
      <c r="D996" t="s">
        <v>14952</v>
      </c>
      <c r="E996" s="275">
        <v>79.55</v>
      </c>
    </row>
    <row r="997" spans="1:5">
      <c r="A997">
        <v>1167</v>
      </c>
      <c r="B997" t="s">
        <v>15905</v>
      </c>
      <c r="C997" t="s">
        <v>14904</v>
      </c>
      <c r="D997" t="s">
        <v>14952</v>
      </c>
      <c r="E997" s="275">
        <v>133.06</v>
      </c>
    </row>
    <row r="998" spans="1:5">
      <c r="A998">
        <v>36331</v>
      </c>
      <c r="B998" t="s">
        <v>15906</v>
      </c>
      <c r="C998" t="s">
        <v>14904</v>
      </c>
      <c r="D998" t="s">
        <v>14952</v>
      </c>
      <c r="E998" s="275">
        <v>2.21</v>
      </c>
    </row>
    <row r="999" spans="1:5">
      <c r="A999">
        <v>36346</v>
      </c>
      <c r="B999" t="s">
        <v>15907</v>
      </c>
      <c r="C999" t="s">
        <v>14904</v>
      </c>
      <c r="D999" t="s">
        <v>14952</v>
      </c>
      <c r="E999" s="275">
        <v>3.32</v>
      </c>
    </row>
    <row r="1000" spans="1:5">
      <c r="A1000">
        <v>1197</v>
      </c>
      <c r="B1000" t="s">
        <v>15908</v>
      </c>
      <c r="C1000" t="s">
        <v>14904</v>
      </c>
      <c r="D1000" t="s">
        <v>14905</v>
      </c>
      <c r="E1000" s="275">
        <v>1.91</v>
      </c>
    </row>
    <row r="1001" spans="1:5">
      <c r="A1001">
        <v>1202</v>
      </c>
      <c r="B1001" t="s">
        <v>15909</v>
      </c>
      <c r="C1001" t="s">
        <v>14904</v>
      </c>
      <c r="D1001" t="s">
        <v>14905</v>
      </c>
      <c r="E1001" s="275">
        <v>5.42</v>
      </c>
    </row>
    <row r="1002" spans="1:5">
      <c r="A1002">
        <v>1198</v>
      </c>
      <c r="B1002" t="s">
        <v>15910</v>
      </c>
      <c r="C1002" t="s">
        <v>14904</v>
      </c>
      <c r="D1002" t="s">
        <v>14905</v>
      </c>
      <c r="E1002" s="275">
        <v>2.5</v>
      </c>
    </row>
    <row r="1003" spans="1:5">
      <c r="A1003">
        <v>20088</v>
      </c>
      <c r="B1003" t="s">
        <v>15911</v>
      </c>
      <c r="C1003" t="s">
        <v>14904</v>
      </c>
      <c r="D1003" t="s">
        <v>14905</v>
      </c>
      <c r="E1003" s="275">
        <v>11.78</v>
      </c>
    </row>
    <row r="1004" spans="1:5">
      <c r="A1004">
        <v>20089</v>
      </c>
      <c r="B1004" t="s">
        <v>15912</v>
      </c>
      <c r="C1004" t="s">
        <v>14904</v>
      </c>
      <c r="D1004" t="s">
        <v>14905</v>
      </c>
      <c r="E1004" s="275">
        <v>57.77</v>
      </c>
    </row>
    <row r="1005" spans="1:5">
      <c r="A1005">
        <v>20087</v>
      </c>
      <c r="B1005" t="s">
        <v>15913</v>
      </c>
      <c r="C1005" t="s">
        <v>14904</v>
      </c>
      <c r="D1005" t="s">
        <v>14905</v>
      </c>
      <c r="E1005" s="275">
        <v>9.75</v>
      </c>
    </row>
    <row r="1006" spans="1:5">
      <c r="A1006">
        <v>1200</v>
      </c>
      <c r="B1006" t="s">
        <v>15914</v>
      </c>
      <c r="C1006" t="s">
        <v>14904</v>
      </c>
      <c r="D1006" t="s">
        <v>14905</v>
      </c>
      <c r="E1006" s="275">
        <v>8.85</v>
      </c>
    </row>
    <row r="1007" spans="1:5">
      <c r="A1007">
        <v>12909</v>
      </c>
      <c r="B1007" t="s">
        <v>15915</v>
      </c>
      <c r="C1007" t="s">
        <v>14904</v>
      </c>
      <c r="D1007" t="s">
        <v>14905</v>
      </c>
      <c r="E1007" s="275">
        <v>4.1100000000000003</v>
      </c>
    </row>
    <row r="1008" spans="1:5">
      <c r="A1008">
        <v>12910</v>
      </c>
      <c r="B1008" t="s">
        <v>15916</v>
      </c>
      <c r="C1008" t="s">
        <v>14904</v>
      </c>
      <c r="D1008" t="s">
        <v>14905</v>
      </c>
      <c r="E1008" s="275">
        <v>7.38</v>
      </c>
    </row>
    <row r="1009" spans="1:5">
      <c r="A1009">
        <v>1191</v>
      </c>
      <c r="B1009" t="s">
        <v>15917</v>
      </c>
      <c r="C1009" t="s">
        <v>14904</v>
      </c>
      <c r="D1009" t="s">
        <v>14905</v>
      </c>
      <c r="E1009" s="275">
        <v>1.36</v>
      </c>
    </row>
    <row r="1010" spans="1:5">
      <c r="A1010">
        <v>1185</v>
      </c>
      <c r="B1010" t="s">
        <v>15918</v>
      </c>
      <c r="C1010" t="s">
        <v>14904</v>
      </c>
      <c r="D1010" t="s">
        <v>14905</v>
      </c>
      <c r="E1010" s="275">
        <v>1.36</v>
      </c>
    </row>
    <row r="1011" spans="1:5">
      <c r="A1011">
        <v>1189</v>
      </c>
      <c r="B1011" t="s">
        <v>15919</v>
      </c>
      <c r="C1011" t="s">
        <v>14904</v>
      </c>
      <c r="D1011" t="s">
        <v>14905</v>
      </c>
      <c r="E1011" s="275">
        <v>2.23</v>
      </c>
    </row>
    <row r="1012" spans="1:5">
      <c r="A1012">
        <v>1193</v>
      </c>
      <c r="B1012" t="s">
        <v>15920</v>
      </c>
      <c r="C1012" t="s">
        <v>14904</v>
      </c>
      <c r="D1012" t="s">
        <v>14905</v>
      </c>
      <c r="E1012" s="275">
        <v>4.28</v>
      </c>
    </row>
    <row r="1013" spans="1:5">
      <c r="A1013">
        <v>1194</v>
      </c>
      <c r="B1013" t="s">
        <v>15921</v>
      </c>
      <c r="C1013" t="s">
        <v>14904</v>
      </c>
      <c r="D1013" t="s">
        <v>14905</v>
      </c>
      <c r="E1013" s="275">
        <v>7.74</v>
      </c>
    </row>
    <row r="1014" spans="1:5">
      <c r="A1014">
        <v>1195</v>
      </c>
      <c r="B1014" t="s">
        <v>15922</v>
      </c>
      <c r="C1014" t="s">
        <v>14904</v>
      </c>
      <c r="D1014" t="s">
        <v>14905</v>
      </c>
      <c r="E1014" s="275">
        <v>13.02</v>
      </c>
    </row>
    <row r="1015" spans="1:5">
      <c r="A1015">
        <v>1204</v>
      </c>
      <c r="B1015" t="s">
        <v>15923</v>
      </c>
      <c r="C1015" t="s">
        <v>14904</v>
      </c>
      <c r="D1015" t="s">
        <v>14905</v>
      </c>
      <c r="E1015" s="275">
        <v>22.78</v>
      </c>
    </row>
    <row r="1016" spans="1:5">
      <c r="A1016">
        <v>1207</v>
      </c>
      <c r="B1016" t="s">
        <v>15924</v>
      </c>
      <c r="C1016" t="s">
        <v>14904</v>
      </c>
      <c r="D1016" t="s">
        <v>14952</v>
      </c>
      <c r="E1016" s="275">
        <v>29.45</v>
      </c>
    </row>
    <row r="1017" spans="1:5">
      <c r="A1017">
        <v>1206</v>
      </c>
      <c r="B1017" t="s">
        <v>15925</v>
      </c>
      <c r="C1017" t="s">
        <v>14904</v>
      </c>
      <c r="D1017" t="s">
        <v>14952</v>
      </c>
      <c r="E1017" s="275">
        <v>7.38</v>
      </c>
    </row>
    <row r="1018" spans="1:5">
      <c r="A1018">
        <v>1183</v>
      </c>
      <c r="B1018" t="s">
        <v>15926</v>
      </c>
      <c r="C1018" t="s">
        <v>14904</v>
      </c>
      <c r="D1018" t="s">
        <v>14952</v>
      </c>
      <c r="E1018" s="275">
        <v>19.23</v>
      </c>
    </row>
    <row r="1019" spans="1:5">
      <c r="A1019">
        <v>42685</v>
      </c>
      <c r="B1019" t="s">
        <v>15927</v>
      </c>
      <c r="C1019" t="s">
        <v>14904</v>
      </c>
      <c r="D1019" t="s">
        <v>14905</v>
      </c>
      <c r="E1019" s="275">
        <v>59.86</v>
      </c>
    </row>
    <row r="1020" spans="1:5">
      <c r="A1020">
        <v>42686</v>
      </c>
      <c r="B1020" t="s">
        <v>15928</v>
      </c>
      <c r="C1020" t="s">
        <v>14904</v>
      </c>
      <c r="D1020" t="s">
        <v>14905</v>
      </c>
      <c r="E1020" s="275">
        <v>65.930000000000007</v>
      </c>
    </row>
    <row r="1021" spans="1:5">
      <c r="A1021">
        <v>12894</v>
      </c>
      <c r="B1021" t="s">
        <v>15929</v>
      </c>
      <c r="C1021" t="s">
        <v>14904</v>
      </c>
      <c r="D1021" t="s">
        <v>14905</v>
      </c>
      <c r="E1021" s="275">
        <v>22.49</v>
      </c>
    </row>
    <row r="1022" spans="1:5">
      <c r="A1022">
        <v>12895</v>
      </c>
      <c r="B1022" t="s">
        <v>15930</v>
      </c>
      <c r="C1022" t="s">
        <v>14904</v>
      </c>
      <c r="D1022" t="s">
        <v>14911</v>
      </c>
      <c r="E1022" s="275">
        <v>17.3</v>
      </c>
    </row>
    <row r="1023" spans="1:5">
      <c r="A1023">
        <v>1631</v>
      </c>
      <c r="B1023" t="s">
        <v>15931</v>
      </c>
      <c r="C1023" t="s">
        <v>14904</v>
      </c>
      <c r="D1023" t="s">
        <v>14905</v>
      </c>
      <c r="E1023" s="275">
        <v>164.92</v>
      </c>
    </row>
    <row r="1024" spans="1:5">
      <c r="A1024">
        <v>1633</v>
      </c>
      <c r="B1024" t="s">
        <v>15932</v>
      </c>
      <c r="C1024" t="s">
        <v>14904</v>
      </c>
      <c r="D1024" t="s">
        <v>14905</v>
      </c>
      <c r="E1024" s="275">
        <v>280.20999999999998</v>
      </c>
    </row>
    <row r="1025" spans="1:5">
      <c r="A1025">
        <v>10818</v>
      </c>
      <c r="B1025" t="s">
        <v>15933</v>
      </c>
      <c r="C1025" t="s">
        <v>14955</v>
      </c>
      <c r="D1025" t="s">
        <v>14905</v>
      </c>
      <c r="E1025" s="275">
        <v>55.85</v>
      </c>
    </row>
    <row r="1026" spans="1:5">
      <c r="A1026">
        <v>41410</v>
      </c>
      <c r="B1026" t="s">
        <v>15934</v>
      </c>
      <c r="C1026" t="s">
        <v>14904</v>
      </c>
      <c r="D1026" t="s">
        <v>14952</v>
      </c>
      <c r="E1026" s="275">
        <v>81.849999999999994</v>
      </c>
    </row>
    <row r="1027" spans="1:5">
      <c r="A1027">
        <v>41411</v>
      </c>
      <c r="B1027" t="s">
        <v>15935</v>
      </c>
      <c r="C1027" t="s">
        <v>14904</v>
      </c>
      <c r="D1027" t="s">
        <v>14952</v>
      </c>
      <c r="E1027" s="275">
        <v>74.209999999999994</v>
      </c>
    </row>
    <row r="1028" spans="1:5">
      <c r="A1028">
        <v>41412</v>
      </c>
      <c r="B1028" t="s">
        <v>15936</v>
      </c>
      <c r="C1028" t="s">
        <v>14904</v>
      </c>
      <c r="D1028" t="s">
        <v>14952</v>
      </c>
      <c r="E1028" s="275">
        <v>143.53</v>
      </c>
    </row>
    <row r="1029" spans="1:5">
      <c r="A1029">
        <v>41413</v>
      </c>
      <c r="B1029" t="s">
        <v>15937</v>
      </c>
      <c r="C1029" t="s">
        <v>14904</v>
      </c>
      <c r="D1029" t="s">
        <v>14952</v>
      </c>
      <c r="E1029" s="275">
        <v>129.15</v>
      </c>
    </row>
    <row r="1030" spans="1:5">
      <c r="A1030">
        <v>39359</v>
      </c>
      <c r="B1030" t="s">
        <v>15938</v>
      </c>
      <c r="C1030" t="s">
        <v>14904</v>
      </c>
      <c r="D1030" t="s">
        <v>14952</v>
      </c>
      <c r="E1030" s="275">
        <v>33.65</v>
      </c>
    </row>
    <row r="1031" spans="1:5">
      <c r="A1031">
        <v>39360</v>
      </c>
      <c r="B1031" t="s">
        <v>15939</v>
      </c>
      <c r="C1031" t="s">
        <v>14904</v>
      </c>
      <c r="D1031" t="s">
        <v>14952</v>
      </c>
      <c r="E1031" s="275">
        <v>33.65</v>
      </c>
    </row>
    <row r="1032" spans="1:5">
      <c r="A1032">
        <v>10710</v>
      </c>
      <c r="B1032" t="s">
        <v>15940</v>
      </c>
      <c r="C1032" t="s">
        <v>15310</v>
      </c>
      <c r="D1032" t="s">
        <v>14952</v>
      </c>
      <c r="E1032" s="275">
        <v>165.02</v>
      </c>
    </row>
    <row r="1033" spans="1:5">
      <c r="A1033">
        <v>10709</v>
      </c>
      <c r="B1033" t="s">
        <v>15941</v>
      </c>
      <c r="C1033" t="s">
        <v>15310</v>
      </c>
      <c r="D1033" t="s">
        <v>14952</v>
      </c>
      <c r="E1033" s="275">
        <v>202.73</v>
      </c>
    </row>
    <row r="1034" spans="1:5">
      <c r="A1034">
        <v>39636</v>
      </c>
      <c r="B1034" t="s">
        <v>15942</v>
      </c>
      <c r="C1034" t="s">
        <v>15310</v>
      </c>
      <c r="D1034" t="s">
        <v>14952</v>
      </c>
      <c r="E1034" s="275">
        <v>207.02</v>
      </c>
    </row>
    <row r="1035" spans="1:5">
      <c r="A1035">
        <v>10708</v>
      </c>
      <c r="B1035" t="s">
        <v>15943</v>
      </c>
      <c r="C1035" t="s">
        <v>15310</v>
      </c>
      <c r="D1035" t="s">
        <v>14952</v>
      </c>
      <c r="E1035" s="275">
        <v>63.88</v>
      </c>
    </row>
    <row r="1036" spans="1:5">
      <c r="A1036">
        <v>39635</v>
      </c>
      <c r="B1036" t="s">
        <v>15944</v>
      </c>
      <c r="C1036" t="s">
        <v>15310</v>
      </c>
      <c r="D1036" t="s">
        <v>14952</v>
      </c>
      <c r="E1036" s="275">
        <v>108.76</v>
      </c>
    </row>
    <row r="1037" spans="1:5">
      <c r="A1037">
        <v>6117</v>
      </c>
      <c r="B1037" t="s">
        <v>15945</v>
      </c>
      <c r="C1037" t="s">
        <v>15055</v>
      </c>
      <c r="D1037" t="s">
        <v>14905</v>
      </c>
      <c r="E1037" s="275">
        <v>14.8</v>
      </c>
    </row>
    <row r="1038" spans="1:5">
      <c r="A1038">
        <v>40913</v>
      </c>
      <c r="B1038" t="s">
        <v>15946</v>
      </c>
      <c r="C1038" t="s">
        <v>15057</v>
      </c>
      <c r="D1038" t="s">
        <v>14905</v>
      </c>
      <c r="E1038" s="276">
        <v>2578.16</v>
      </c>
    </row>
    <row r="1039" spans="1:5">
      <c r="A1039">
        <v>1214</v>
      </c>
      <c r="B1039" t="s">
        <v>15947</v>
      </c>
      <c r="C1039" t="s">
        <v>15055</v>
      </c>
      <c r="D1039" t="s">
        <v>14905</v>
      </c>
      <c r="E1039" s="275">
        <v>17.28</v>
      </c>
    </row>
    <row r="1040" spans="1:5">
      <c r="A1040">
        <v>40915</v>
      </c>
      <c r="B1040" t="s">
        <v>15948</v>
      </c>
      <c r="C1040" t="s">
        <v>15057</v>
      </c>
      <c r="D1040" t="s">
        <v>14905</v>
      </c>
      <c r="E1040" s="276">
        <v>3009.29</v>
      </c>
    </row>
    <row r="1041" spans="1:5">
      <c r="A1041">
        <v>1213</v>
      </c>
      <c r="B1041" t="s">
        <v>15949</v>
      </c>
      <c r="C1041" t="s">
        <v>15055</v>
      </c>
      <c r="D1041" t="s">
        <v>14911</v>
      </c>
      <c r="E1041" s="275">
        <v>18.14</v>
      </c>
    </row>
    <row r="1042" spans="1:5">
      <c r="A1042">
        <v>40914</v>
      </c>
      <c r="B1042" t="s">
        <v>15950</v>
      </c>
      <c r="C1042" t="s">
        <v>15057</v>
      </c>
      <c r="D1042" t="s">
        <v>14905</v>
      </c>
      <c r="E1042" s="276">
        <v>3158.56</v>
      </c>
    </row>
    <row r="1043" spans="1:5">
      <c r="A1043">
        <v>5091</v>
      </c>
      <c r="B1043" t="s">
        <v>15951</v>
      </c>
      <c r="C1043" t="s">
        <v>14904</v>
      </c>
      <c r="D1043" t="s">
        <v>14905</v>
      </c>
      <c r="E1043" s="275">
        <v>21.23</v>
      </c>
    </row>
    <row r="1044" spans="1:5">
      <c r="A1044">
        <v>14615</v>
      </c>
      <c r="B1044" t="s">
        <v>15952</v>
      </c>
      <c r="C1044" t="s">
        <v>14904</v>
      </c>
      <c r="D1044" t="s">
        <v>14952</v>
      </c>
      <c r="E1044" s="276">
        <v>3467.1</v>
      </c>
    </row>
    <row r="1045" spans="1:5">
      <c r="A1045">
        <v>2711</v>
      </c>
      <c r="B1045" t="s">
        <v>15953</v>
      </c>
      <c r="C1045" t="s">
        <v>14904</v>
      </c>
      <c r="D1045" t="s">
        <v>14911</v>
      </c>
      <c r="E1045" s="275">
        <v>200</v>
      </c>
    </row>
    <row r="1046" spans="1:5">
      <c r="A1046">
        <v>37727</v>
      </c>
      <c r="B1046" t="s">
        <v>15954</v>
      </c>
      <c r="C1046" t="s">
        <v>14904</v>
      </c>
      <c r="D1046" t="s">
        <v>14952</v>
      </c>
      <c r="E1046" s="276">
        <v>17085</v>
      </c>
    </row>
    <row r="1047" spans="1:5">
      <c r="A1047">
        <v>37728</v>
      </c>
      <c r="B1047" t="s">
        <v>15955</v>
      </c>
      <c r="C1047" t="s">
        <v>14904</v>
      </c>
      <c r="D1047" t="s">
        <v>14952</v>
      </c>
      <c r="E1047" s="276">
        <v>23178.25</v>
      </c>
    </row>
    <row r="1048" spans="1:5">
      <c r="A1048">
        <v>37729</v>
      </c>
      <c r="B1048" t="s">
        <v>15956</v>
      </c>
      <c r="C1048" t="s">
        <v>14904</v>
      </c>
      <c r="D1048" t="s">
        <v>14952</v>
      </c>
      <c r="E1048" s="276">
        <v>25089.86</v>
      </c>
    </row>
    <row r="1049" spans="1:5">
      <c r="A1049">
        <v>37730</v>
      </c>
      <c r="B1049" t="s">
        <v>15957</v>
      </c>
      <c r="C1049" t="s">
        <v>14904</v>
      </c>
      <c r="D1049" t="s">
        <v>14952</v>
      </c>
      <c r="E1049" s="276">
        <v>27001.46</v>
      </c>
    </row>
    <row r="1050" spans="1:5">
      <c r="A1050">
        <v>37731</v>
      </c>
      <c r="B1050" t="s">
        <v>15958</v>
      </c>
      <c r="C1050" t="s">
        <v>14904</v>
      </c>
      <c r="D1050" t="s">
        <v>14952</v>
      </c>
      <c r="E1050" s="276">
        <v>28913.07</v>
      </c>
    </row>
    <row r="1051" spans="1:5">
      <c r="A1051">
        <v>37732</v>
      </c>
      <c r="B1051" t="s">
        <v>15959</v>
      </c>
      <c r="C1051" t="s">
        <v>14904</v>
      </c>
      <c r="D1051" t="s">
        <v>14952</v>
      </c>
      <c r="E1051" s="276">
        <v>32975.24</v>
      </c>
    </row>
    <row r="1052" spans="1:5">
      <c r="A1052">
        <v>42256</v>
      </c>
      <c r="B1052" t="s">
        <v>15960</v>
      </c>
      <c r="C1052" t="s">
        <v>14955</v>
      </c>
      <c r="D1052" t="s">
        <v>14905</v>
      </c>
      <c r="E1052" s="275">
        <v>6.24</v>
      </c>
    </row>
    <row r="1053" spans="1:5">
      <c r="A1053">
        <v>42250</v>
      </c>
      <c r="B1053" t="s">
        <v>15961</v>
      </c>
      <c r="C1053" t="s">
        <v>15962</v>
      </c>
      <c r="D1053" t="s">
        <v>14905</v>
      </c>
      <c r="E1053" s="276">
        <v>2811.06</v>
      </c>
    </row>
    <row r="1054" spans="1:5">
      <c r="A1054">
        <v>4743</v>
      </c>
      <c r="B1054" t="s">
        <v>15963</v>
      </c>
      <c r="C1054" t="s">
        <v>15053</v>
      </c>
      <c r="D1054" t="s">
        <v>14905</v>
      </c>
      <c r="E1054" s="275">
        <v>48.14</v>
      </c>
    </row>
    <row r="1055" spans="1:5">
      <c r="A1055">
        <v>4744</v>
      </c>
      <c r="B1055" t="s">
        <v>15964</v>
      </c>
      <c r="C1055" t="s">
        <v>15053</v>
      </c>
      <c r="D1055" t="s">
        <v>14905</v>
      </c>
      <c r="E1055" s="275">
        <v>77.03</v>
      </c>
    </row>
    <row r="1056" spans="1:5">
      <c r="A1056">
        <v>4745</v>
      </c>
      <c r="B1056" t="s">
        <v>15965</v>
      </c>
      <c r="C1056" t="s">
        <v>15053</v>
      </c>
      <c r="D1056" t="s">
        <v>14905</v>
      </c>
      <c r="E1056" s="275">
        <v>92.38</v>
      </c>
    </row>
    <row r="1057" spans="1:5">
      <c r="A1057">
        <v>36496</v>
      </c>
      <c r="B1057" t="s">
        <v>15966</v>
      </c>
      <c r="C1057" t="s">
        <v>14904</v>
      </c>
      <c r="D1057" t="s">
        <v>14952</v>
      </c>
      <c r="E1057" s="276">
        <v>8802.89</v>
      </c>
    </row>
    <row r="1058" spans="1:5">
      <c r="A1058">
        <v>10630</v>
      </c>
      <c r="B1058" t="s">
        <v>15967</v>
      </c>
      <c r="C1058" t="s">
        <v>14904</v>
      </c>
      <c r="D1058" t="s">
        <v>14952</v>
      </c>
      <c r="E1058" s="276">
        <v>852320.76</v>
      </c>
    </row>
    <row r="1059" spans="1:5">
      <c r="A1059">
        <v>37762</v>
      </c>
      <c r="B1059" t="s">
        <v>15968</v>
      </c>
      <c r="C1059" t="s">
        <v>14904</v>
      </c>
      <c r="D1059" t="s">
        <v>14952</v>
      </c>
      <c r="E1059" s="276">
        <v>730983.58</v>
      </c>
    </row>
    <row r="1060" spans="1:5">
      <c r="A1060">
        <v>37763</v>
      </c>
      <c r="B1060" t="s">
        <v>15969</v>
      </c>
      <c r="C1060" t="s">
        <v>14904</v>
      </c>
      <c r="D1060" t="s">
        <v>14952</v>
      </c>
      <c r="E1060" s="276">
        <v>739861.8</v>
      </c>
    </row>
    <row r="1061" spans="1:5">
      <c r="A1061">
        <v>41992</v>
      </c>
      <c r="B1061" t="s">
        <v>15970</v>
      </c>
      <c r="C1061" t="s">
        <v>14904</v>
      </c>
      <c r="D1061" t="s">
        <v>14952</v>
      </c>
      <c r="E1061" s="276">
        <v>841075</v>
      </c>
    </row>
    <row r="1062" spans="1:5">
      <c r="A1062">
        <v>13215</v>
      </c>
      <c r="B1062" t="s">
        <v>15971</v>
      </c>
      <c r="C1062" t="s">
        <v>14904</v>
      </c>
      <c r="D1062" t="s">
        <v>14952</v>
      </c>
      <c r="E1062" s="276">
        <v>1031367.37</v>
      </c>
    </row>
    <row r="1063" spans="1:5">
      <c r="A1063">
        <v>4235</v>
      </c>
      <c r="B1063" t="s">
        <v>15972</v>
      </c>
      <c r="C1063" t="s">
        <v>15055</v>
      </c>
      <c r="D1063" t="s">
        <v>14905</v>
      </c>
      <c r="E1063" s="275">
        <v>16.829999999999998</v>
      </c>
    </row>
    <row r="1064" spans="1:5">
      <c r="A1064">
        <v>40976</v>
      </c>
      <c r="B1064" t="s">
        <v>15973</v>
      </c>
      <c r="C1064" t="s">
        <v>15057</v>
      </c>
      <c r="D1064" t="s">
        <v>14905</v>
      </c>
      <c r="E1064" s="276">
        <v>2930.08</v>
      </c>
    </row>
    <row r="1065" spans="1:5">
      <c r="A1065">
        <v>43091</v>
      </c>
      <c r="B1065" t="s">
        <v>15974</v>
      </c>
      <c r="C1065" t="s">
        <v>14904</v>
      </c>
      <c r="D1065" t="s">
        <v>14905</v>
      </c>
      <c r="E1065" s="276">
        <v>6549.39</v>
      </c>
    </row>
    <row r="1066" spans="1:5">
      <c r="A1066">
        <v>43092</v>
      </c>
      <c r="B1066" t="s">
        <v>15975</v>
      </c>
      <c r="C1066" t="s">
        <v>14904</v>
      </c>
      <c r="D1066" t="s">
        <v>14905</v>
      </c>
      <c r="E1066" s="276">
        <v>8732.5300000000007</v>
      </c>
    </row>
    <row r="1067" spans="1:5">
      <c r="A1067">
        <v>43089</v>
      </c>
      <c r="B1067" t="s">
        <v>15976</v>
      </c>
      <c r="C1067" t="s">
        <v>14904</v>
      </c>
      <c r="D1067" t="s">
        <v>14905</v>
      </c>
      <c r="E1067" s="276">
        <v>1521.89</v>
      </c>
    </row>
    <row r="1068" spans="1:5">
      <c r="A1068">
        <v>43090</v>
      </c>
      <c r="B1068" t="s">
        <v>15977</v>
      </c>
      <c r="C1068" t="s">
        <v>14904</v>
      </c>
      <c r="D1068" t="s">
        <v>14905</v>
      </c>
      <c r="E1068" s="276">
        <v>3358.66</v>
      </c>
    </row>
    <row r="1069" spans="1:5">
      <c r="A1069">
        <v>41967</v>
      </c>
      <c r="B1069" t="s">
        <v>15978</v>
      </c>
      <c r="C1069" t="s">
        <v>14957</v>
      </c>
      <c r="D1069" t="s">
        <v>14905</v>
      </c>
      <c r="E1069" s="275">
        <v>23.98</v>
      </c>
    </row>
    <row r="1070" spans="1:5">
      <c r="A1070">
        <v>12760</v>
      </c>
      <c r="B1070" t="s">
        <v>15979</v>
      </c>
      <c r="C1070" t="s">
        <v>15310</v>
      </c>
      <c r="D1070" t="s">
        <v>14905</v>
      </c>
      <c r="E1070" s="276">
        <v>1467.41</v>
      </c>
    </row>
    <row r="1071" spans="1:5">
      <c r="A1071">
        <v>12759</v>
      </c>
      <c r="B1071" t="s">
        <v>15980</v>
      </c>
      <c r="C1071" t="s">
        <v>15310</v>
      </c>
      <c r="D1071" t="s">
        <v>14905</v>
      </c>
      <c r="E1071" s="275">
        <v>978.26</v>
      </c>
    </row>
    <row r="1072" spans="1:5">
      <c r="A1072">
        <v>43105</v>
      </c>
      <c r="B1072" t="s">
        <v>15981</v>
      </c>
      <c r="C1072" t="s">
        <v>14955</v>
      </c>
      <c r="D1072" t="s">
        <v>14905</v>
      </c>
      <c r="E1072" s="275">
        <v>50.15</v>
      </c>
    </row>
    <row r="1073" spans="1:5">
      <c r="A1073">
        <v>40424</v>
      </c>
      <c r="B1073" t="s">
        <v>15982</v>
      </c>
      <c r="C1073" t="s">
        <v>14955</v>
      </c>
      <c r="D1073" t="s">
        <v>14905</v>
      </c>
      <c r="E1073" s="275">
        <v>12.74</v>
      </c>
    </row>
    <row r="1074" spans="1:5">
      <c r="A1074">
        <v>1325</v>
      </c>
      <c r="B1074" t="s">
        <v>15983</v>
      </c>
      <c r="C1074" t="s">
        <v>14955</v>
      </c>
      <c r="D1074" t="s">
        <v>14905</v>
      </c>
      <c r="E1074" s="275">
        <v>13.95</v>
      </c>
    </row>
    <row r="1075" spans="1:5">
      <c r="A1075">
        <v>1327</v>
      </c>
      <c r="B1075" t="s">
        <v>15984</v>
      </c>
      <c r="C1075" t="s">
        <v>14955</v>
      </c>
      <c r="D1075" t="s">
        <v>14905</v>
      </c>
      <c r="E1075" s="275">
        <v>14.86</v>
      </c>
    </row>
    <row r="1076" spans="1:5">
      <c r="A1076">
        <v>1328</v>
      </c>
      <c r="B1076" t="s">
        <v>15985</v>
      </c>
      <c r="C1076" t="s">
        <v>14955</v>
      </c>
      <c r="D1076" t="s">
        <v>14905</v>
      </c>
      <c r="E1076" s="275">
        <v>13.99</v>
      </c>
    </row>
    <row r="1077" spans="1:5">
      <c r="A1077">
        <v>1321</v>
      </c>
      <c r="B1077" t="s">
        <v>15986</v>
      </c>
      <c r="C1077" t="s">
        <v>14955</v>
      </c>
      <c r="D1077" t="s">
        <v>14905</v>
      </c>
      <c r="E1077" s="275">
        <v>12.95</v>
      </c>
    </row>
    <row r="1078" spans="1:5">
      <c r="A1078">
        <v>1318</v>
      </c>
      <c r="B1078" t="s">
        <v>15987</v>
      </c>
      <c r="C1078" t="s">
        <v>14955</v>
      </c>
      <c r="D1078" t="s">
        <v>14905</v>
      </c>
      <c r="E1078" s="275">
        <v>12.96</v>
      </c>
    </row>
    <row r="1079" spans="1:5">
      <c r="A1079">
        <v>1322</v>
      </c>
      <c r="B1079" t="s">
        <v>15988</v>
      </c>
      <c r="C1079" t="s">
        <v>14955</v>
      </c>
      <c r="D1079" t="s">
        <v>14905</v>
      </c>
      <c r="E1079" s="275">
        <v>13.69</v>
      </c>
    </row>
    <row r="1080" spans="1:5">
      <c r="A1080">
        <v>1323</v>
      </c>
      <c r="B1080" t="s">
        <v>15989</v>
      </c>
      <c r="C1080" t="s">
        <v>14955</v>
      </c>
      <c r="D1080" t="s">
        <v>14905</v>
      </c>
      <c r="E1080" s="275">
        <v>13.69</v>
      </c>
    </row>
    <row r="1081" spans="1:5">
      <c r="A1081">
        <v>1319</v>
      </c>
      <c r="B1081" t="s">
        <v>15990</v>
      </c>
      <c r="C1081" t="s">
        <v>14955</v>
      </c>
      <c r="D1081" t="s">
        <v>14905</v>
      </c>
      <c r="E1081" s="275">
        <v>11.54</v>
      </c>
    </row>
    <row r="1082" spans="1:5">
      <c r="A1082">
        <v>11026</v>
      </c>
      <c r="B1082" t="s">
        <v>15991</v>
      </c>
      <c r="C1082" t="s">
        <v>14955</v>
      </c>
      <c r="D1082" t="s">
        <v>14905</v>
      </c>
      <c r="E1082" s="275">
        <v>15.87</v>
      </c>
    </row>
    <row r="1083" spans="1:5">
      <c r="A1083">
        <v>11027</v>
      </c>
      <c r="B1083" t="s">
        <v>15992</v>
      </c>
      <c r="C1083" t="s">
        <v>14955</v>
      </c>
      <c r="D1083" t="s">
        <v>14905</v>
      </c>
      <c r="E1083" s="275">
        <v>16.52</v>
      </c>
    </row>
    <row r="1084" spans="1:5">
      <c r="A1084">
        <v>11046</v>
      </c>
      <c r="B1084" t="s">
        <v>15993</v>
      </c>
      <c r="C1084" t="s">
        <v>14955</v>
      </c>
      <c r="D1084" t="s">
        <v>14905</v>
      </c>
      <c r="E1084" s="275">
        <v>15.83</v>
      </c>
    </row>
    <row r="1085" spans="1:5">
      <c r="A1085">
        <v>11047</v>
      </c>
      <c r="B1085" t="s">
        <v>15994</v>
      </c>
      <c r="C1085" t="s">
        <v>14955</v>
      </c>
      <c r="D1085" t="s">
        <v>14905</v>
      </c>
      <c r="E1085" s="275">
        <v>17.25</v>
      </c>
    </row>
    <row r="1086" spans="1:5">
      <c r="A1086">
        <v>43668</v>
      </c>
      <c r="B1086" t="s">
        <v>15995</v>
      </c>
      <c r="C1086" t="s">
        <v>14955</v>
      </c>
      <c r="D1086" t="s">
        <v>14905</v>
      </c>
      <c r="E1086" s="275">
        <v>15.22</v>
      </c>
    </row>
    <row r="1087" spans="1:5">
      <c r="A1087">
        <v>11049</v>
      </c>
      <c r="B1087" t="s">
        <v>15996</v>
      </c>
      <c r="C1087" t="s">
        <v>14955</v>
      </c>
      <c r="D1087" t="s">
        <v>14911</v>
      </c>
      <c r="E1087" s="275">
        <v>16.489999999999998</v>
      </c>
    </row>
    <row r="1088" spans="1:5">
      <c r="A1088">
        <v>43106</v>
      </c>
      <c r="B1088" t="s">
        <v>15997</v>
      </c>
      <c r="C1088" t="s">
        <v>14955</v>
      </c>
      <c r="D1088" t="s">
        <v>14905</v>
      </c>
      <c r="E1088" s="275">
        <v>16.59</v>
      </c>
    </row>
    <row r="1089" spans="1:5">
      <c r="A1089">
        <v>11051</v>
      </c>
      <c r="B1089" t="s">
        <v>15998</v>
      </c>
      <c r="C1089" t="s">
        <v>14955</v>
      </c>
      <c r="D1089" t="s">
        <v>14905</v>
      </c>
      <c r="E1089" s="275">
        <v>17.309999999999999</v>
      </c>
    </row>
    <row r="1090" spans="1:5">
      <c r="A1090">
        <v>11061</v>
      </c>
      <c r="B1090" t="s">
        <v>15999</v>
      </c>
      <c r="C1090" t="s">
        <v>14955</v>
      </c>
      <c r="D1090" t="s">
        <v>14905</v>
      </c>
      <c r="E1090" s="275">
        <v>20.77</v>
      </c>
    </row>
    <row r="1091" spans="1:5">
      <c r="A1091">
        <v>43667</v>
      </c>
      <c r="B1091" t="s">
        <v>16000</v>
      </c>
      <c r="C1091" t="s">
        <v>14955</v>
      </c>
      <c r="D1091" t="s">
        <v>14905</v>
      </c>
      <c r="E1091" s="275">
        <v>15.1</v>
      </c>
    </row>
    <row r="1092" spans="1:5">
      <c r="A1092">
        <v>1333</v>
      </c>
      <c r="B1092" t="s">
        <v>16001</v>
      </c>
      <c r="C1092" t="s">
        <v>14955</v>
      </c>
      <c r="D1092" t="s">
        <v>14905</v>
      </c>
      <c r="E1092" s="275">
        <v>12.57</v>
      </c>
    </row>
    <row r="1093" spans="1:5">
      <c r="A1093">
        <v>1330</v>
      </c>
      <c r="B1093" t="s">
        <v>16002</v>
      </c>
      <c r="C1093" t="s">
        <v>14955</v>
      </c>
      <c r="D1093" t="s">
        <v>14905</v>
      </c>
      <c r="E1093" s="275">
        <v>12.46</v>
      </c>
    </row>
    <row r="1094" spans="1:5">
      <c r="A1094">
        <v>10957</v>
      </c>
      <c r="B1094" t="s">
        <v>16003</v>
      </c>
      <c r="C1094" t="s">
        <v>14955</v>
      </c>
      <c r="D1094" t="s">
        <v>14905</v>
      </c>
      <c r="E1094" s="275">
        <v>14.36</v>
      </c>
    </row>
    <row r="1095" spans="1:5">
      <c r="A1095">
        <v>1332</v>
      </c>
      <c r="B1095" t="s">
        <v>16004</v>
      </c>
      <c r="C1095" t="s">
        <v>14955</v>
      </c>
      <c r="D1095" t="s">
        <v>14905</v>
      </c>
      <c r="E1095" s="275">
        <v>12.77</v>
      </c>
    </row>
    <row r="1096" spans="1:5">
      <c r="A1096">
        <v>1334</v>
      </c>
      <c r="B1096" t="s">
        <v>16005</v>
      </c>
      <c r="C1096" t="s">
        <v>14955</v>
      </c>
      <c r="D1096" t="s">
        <v>14905</v>
      </c>
      <c r="E1096" s="275">
        <v>14.16</v>
      </c>
    </row>
    <row r="1097" spans="1:5">
      <c r="A1097">
        <v>1335</v>
      </c>
      <c r="B1097" t="s">
        <v>16006</v>
      </c>
      <c r="C1097" t="s">
        <v>14955</v>
      </c>
      <c r="D1097" t="s">
        <v>14905</v>
      </c>
      <c r="E1097" s="275">
        <v>14.64</v>
      </c>
    </row>
    <row r="1098" spans="1:5">
      <c r="A1098">
        <v>40425</v>
      </c>
      <c r="B1098" t="s">
        <v>16007</v>
      </c>
      <c r="C1098" t="s">
        <v>14955</v>
      </c>
      <c r="D1098" t="s">
        <v>14905</v>
      </c>
      <c r="E1098" s="275">
        <v>12.53</v>
      </c>
    </row>
    <row r="1099" spans="1:5">
      <c r="A1099">
        <v>1337</v>
      </c>
      <c r="B1099" t="s">
        <v>16008</v>
      </c>
      <c r="C1099" t="s">
        <v>14955</v>
      </c>
      <c r="D1099" t="s">
        <v>14905</v>
      </c>
      <c r="E1099" s="275">
        <v>14.36</v>
      </c>
    </row>
    <row r="1100" spans="1:5">
      <c r="A1100">
        <v>1338</v>
      </c>
      <c r="B1100" t="s">
        <v>16009</v>
      </c>
      <c r="C1100" t="s">
        <v>15310</v>
      </c>
      <c r="D1100" t="s">
        <v>14952</v>
      </c>
      <c r="E1100" s="275">
        <v>77.7</v>
      </c>
    </row>
    <row r="1101" spans="1:5">
      <c r="A1101">
        <v>1340</v>
      </c>
      <c r="B1101" t="s">
        <v>16010</v>
      </c>
      <c r="C1101" t="s">
        <v>15310</v>
      </c>
      <c r="D1101" t="s">
        <v>14952</v>
      </c>
      <c r="E1101" s="275">
        <v>89.83</v>
      </c>
    </row>
    <row r="1102" spans="1:5">
      <c r="A1102">
        <v>1341</v>
      </c>
      <c r="B1102" t="s">
        <v>16011</v>
      </c>
      <c r="C1102" t="s">
        <v>15310</v>
      </c>
      <c r="D1102" t="s">
        <v>14952</v>
      </c>
      <c r="E1102" s="275">
        <v>86.52</v>
      </c>
    </row>
    <row r="1103" spans="1:5">
      <c r="A1103">
        <v>34659</v>
      </c>
      <c r="B1103" t="s">
        <v>16012</v>
      </c>
      <c r="C1103" t="s">
        <v>15310</v>
      </c>
      <c r="D1103" t="s">
        <v>14952</v>
      </c>
      <c r="E1103" s="275">
        <v>35.479999999999997</v>
      </c>
    </row>
    <row r="1104" spans="1:5">
      <c r="A1104">
        <v>34514</v>
      </c>
      <c r="B1104" t="s">
        <v>16013</v>
      </c>
      <c r="C1104" t="s">
        <v>15310</v>
      </c>
      <c r="D1104" t="s">
        <v>14952</v>
      </c>
      <c r="E1104" s="275">
        <v>39.299999999999997</v>
      </c>
    </row>
    <row r="1105" spans="1:5">
      <c r="A1105">
        <v>34660</v>
      </c>
      <c r="B1105" t="s">
        <v>16014</v>
      </c>
      <c r="C1105" t="s">
        <v>15310</v>
      </c>
      <c r="D1105" t="s">
        <v>14952</v>
      </c>
      <c r="E1105" s="275">
        <v>49.87</v>
      </c>
    </row>
    <row r="1106" spans="1:5">
      <c r="A1106">
        <v>34661</v>
      </c>
      <c r="B1106" t="s">
        <v>16015</v>
      </c>
      <c r="C1106" t="s">
        <v>15310</v>
      </c>
      <c r="D1106" t="s">
        <v>14952</v>
      </c>
      <c r="E1106" s="275">
        <v>71.63</v>
      </c>
    </row>
    <row r="1107" spans="1:5">
      <c r="A1107">
        <v>34667</v>
      </c>
      <c r="B1107" t="s">
        <v>16016</v>
      </c>
      <c r="C1107" t="s">
        <v>15310</v>
      </c>
      <c r="D1107" t="s">
        <v>14952</v>
      </c>
      <c r="E1107" s="275">
        <v>25.94</v>
      </c>
    </row>
    <row r="1108" spans="1:5">
      <c r="A1108">
        <v>34668</v>
      </c>
      <c r="B1108" t="s">
        <v>16017</v>
      </c>
      <c r="C1108" t="s">
        <v>15310</v>
      </c>
      <c r="D1108" t="s">
        <v>14952</v>
      </c>
      <c r="E1108" s="275">
        <v>33.9</v>
      </c>
    </row>
    <row r="1109" spans="1:5">
      <c r="A1109">
        <v>34741</v>
      </c>
      <c r="B1109" t="s">
        <v>16018</v>
      </c>
      <c r="C1109" t="s">
        <v>15310</v>
      </c>
      <c r="D1109" t="s">
        <v>14952</v>
      </c>
      <c r="E1109" s="275">
        <v>37.299999999999997</v>
      </c>
    </row>
    <row r="1110" spans="1:5">
      <c r="A1110">
        <v>34664</v>
      </c>
      <c r="B1110" t="s">
        <v>16019</v>
      </c>
      <c r="C1110" t="s">
        <v>15310</v>
      </c>
      <c r="D1110" t="s">
        <v>14952</v>
      </c>
      <c r="E1110" s="275">
        <v>40.700000000000003</v>
      </c>
    </row>
    <row r="1111" spans="1:5">
      <c r="A1111">
        <v>34665</v>
      </c>
      <c r="B1111" t="s">
        <v>16020</v>
      </c>
      <c r="C1111" t="s">
        <v>15310</v>
      </c>
      <c r="D1111" t="s">
        <v>14952</v>
      </c>
      <c r="E1111" s="275">
        <v>50.53</v>
      </c>
    </row>
    <row r="1112" spans="1:5">
      <c r="A1112">
        <v>34666</v>
      </c>
      <c r="B1112" t="s">
        <v>16021</v>
      </c>
      <c r="C1112" t="s">
        <v>15310</v>
      </c>
      <c r="D1112" t="s">
        <v>14952</v>
      </c>
      <c r="E1112" s="275">
        <v>76.319999999999993</v>
      </c>
    </row>
    <row r="1113" spans="1:5">
      <c r="A1113">
        <v>34669</v>
      </c>
      <c r="B1113" t="s">
        <v>16022</v>
      </c>
      <c r="C1113" t="s">
        <v>15310</v>
      </c>
      <c r="D1113" t="s">
        <v>14952</v>
      </c>
      <c r="E1113" s="275">
        <v>27.98</v>
      </c>
    </row>
    <row r="1114" spans="1:5">
      <c r="A1114">
        <v>34670</v>
      </c>
      <c r="B1114" t="s">
        <v>16023</v>
      </c>
      <c r="C1114" t="s">
        <v>15310</v>
      </c>
      <c r="D1114" t="s">
        <v>14952</v>
      </c>
      <c r="E1114" s="275">
        <v>34.22</v>
      </c>
    </row>
    <row r="1115" spans="1:5">
      <c r="A1115">
        <v>34671</v>
      </c>
      <c r="B1115" t="s">
        <v>16024</v>
      </c>
      <c r="C1115" t="s">
        <v>15310</v>
      </c>
      <c r="D1115" t="s">
        <v>14952</v>
      </c>
      <c r="E1115" s="275">
        <v>28.57</v>
      </c>
    </row>
    <row r="1116" spans="1:5">
      <c r="A1116">
        <v>34672</v>
      </c>
      <c r="B1116" t="s">
        <v>16025</v>
      </c>
      <c r="C1116" t="s">
        <v>15310</v>
      </c>
      <c r="D1116" t="s">
        <v>14952</v>
      </c>
      <c r="E1116" s="275">
        <v>30.12</v>
      </c>
    </row>
    <row r="1117" spans="1:5">
      <c r="A1117">
        <v>34673</v>
      </c>
      <c r="B1117" t="s">
        <v>16026</v>
      </c>
      <c r="C1117" t="s">
        <v>15310</v>
      </c>
      <c r="D1117" t="s">
        <v>14952</v>
      </c>
      <c r="E1117" s="275">
        <v>36.76</v>
      </c>
    </row>
    <row r="1118" spans="1:5">
      <c r="A1118">
        <v>34674</v>
      </c>
      <c r="B1118" t="s">
        <v>16027</v>
      </c>
      <c r="C1118" t="s">
        <v>15310</v>
      </c>
      <c r="D1118" t="s">
        <v>14952</v>
      </c>
      <c r="E1118" s="275">
        <v>48.87</v>
      </c>
    </row>
    <row r="1119" spans="1:5">
      <c r="A1119">
        <v>34675</v>
      </c>
      <c r="B1119" t="s">
        <v>16028</v>
      </c>
      <c r="C1119" t="s">
        <v>15310</v>
      </c>
      <c r="D1119" t="s">
        <v>14952</v>
      </c>
      <c r="E1119" s="275">
        <v>59.58</v>
      </c>
    </row>
    <row r="1120" spans="1:5">
      <c r="A1120">
        <v>34676</v>
      </c>
      <c r="B1120" t="s">
        <v>16029</v>
      </c>
      <c r="C1120" t="s">
        <v>15310</v>
      </c>
      <c r="D1120" t="s">
        <v>14952</v>
      </c>
      <c r="E1120" s="275">
        <v>17.149999999999999</v>
      </c>
    </row>
    <row r="1121" spans="1:5">
      <c r="A1121">
        <v>34677</v>
      </c>
      <c r="B1121" t="s">
        <v>16030</v>
      </c>
      <c r="C1121" t="s">
        <v>15310</v>
      </c>
      <c r="D1121" t="s">
        <v>14952</v>
      </c>
      <c r="E1121" s="275">
        <v>23.06</v>
      </c>
    </row>
    <row r="1122" spans="1:5">
      <c r="A1122">
        <v>43126</v>
      </c>
      <c r="B1122" t="s">
        <v>16031</v>
      </c>
      <c r="C1122" t="s">
        <v>15310</v>
      </c>
      <c r="D1122" t="s">
        <v>14952</v>
      </c>
      <c r="E1122" s="275">
        <v>98.07</v>
      </c>
    </row>
    <row r="1123" spans="1:5">
      <c r="A1123">
        <v>43124</v>
      </c>
      <c r="B1123" t="s">
        <v>16032</v>
      </c>
      <c r="C1123" t="s">
        <v>15310</v>
      </c>
      <c r="D1123" t="s">
        <v>14952</v>
      </c>
      <c r="E1123" s="275">
        <v>114.52</v>
      </c>
    </row>
    <row r="1124" spans="1:5">
      <c r="A1124">
        <v>43125</v>
      </c>
      <c r="B1124" t="s">
        <v>16033</v>
      </c>
      <c r="C1124" t="s">
        <v>15310</v>
      </c>
      <c r="D1124" t="s">
        <v>14952</v>
      </c>
      <c r="E1124" s="275">
        <v>148.51</v>
      </c>
    </row>
    <row r="1125" spans="1:5">
      <c r="A1125">
        <v>40623</v>
      </c>
      <c r="B1125" t="s">
        <v>16034</v>
      </c>
      <c r="C1125" t="s">
        <v>15324</v>
      </c>
      <c r="D1125" t="s">
        <v>14905</v>
      </c>
      <c r="E1125" s="275">
        <v>139.87</v>
      </c>
    </row>
    <row r="1126" spans="1:5">
      <c r="A1126">
        <v>43701</v>
      </c>
      <c r="B1126" t="s">
        <v>16035</v>
      </c>
      <c r="C1126" t="s">
        <v>14955</v>
      </c>
      <c r="D1126" t="s">
        <v>14911</v>
      </c>
      <c r="E1126" s="275">
        <v>40.5</v>
      </c>
    </row>
    <row r="1127" spans="1:5">
      <c r="A1127">
        <v>1345</v>
      </c>
      <c r="B1127" t="s">
        <v>16036</v>
      </c>
      <c r="C1127" t="s">
        <v>15310</v>
      </c>
      <c r="D1127" t="s">
        <v>14905</v>
      </c>
      <c r="E1127" s="275">
        <v>108</v>
      </c>
    </row>
    <row r="1128" spans="1:5">
      <c r="A1128">
        <v>1346</v>
      </c>
      <c r="B1128" t="s">
        <v>16037</v>
      </c>
      <c r="C1128" t="s">
        <v>15310</v>
      </c>
      <c r="D1128" t="s">
        <v>14905</v>
      </c>
      <c r="E1128" s="275">
        <v>62.82</v>
      </c>
    </row>
    <row r="1129" spans="1:5">
      <c r="A1129">
        <v>1347</v>
      </c>
      <c r="B1129" t="s">
        <v>16038</v>
      </c>
      <c r="C1129" t="s">
        <v>15310</v>
      </c>
      <c r="D1129" t="s">
        <v>14905</v>
      </c>
      <c r="E1129" s="275">
        <v>77.84</v>
      </c>
    </row>
    <row r="1130" spans="1:5">
      <c r="A1130">
        <v>43678</v>
      </c>
      <c r="B1130" t="s">
        <v>16039</v>
      </c>
      <c r="C1130" t="s">
        <v>15310</v>
      </c>
      <c r="D1130" t="s">
        <v>14905</v>
      </c>
      <c r="E1130" s="275">
        <v>90.29</v>
      </c>
    </row>
    <row r="1131" spans="1:5">
      <c r="A1131">
        <v>43680</v>
      </c>
      <c r="B1131" t="s">
        <v>16040</v>
      </c>
      <c r="C1131" t="s">
        <v>15310</v>
      </c>
      <c r="D1131" t="s">
        <v>14905</v>
      </c>
      <c r="E1131" s="275">
        <v>130.07</v>
      </c>
    </row>
    <row r="1132" spans="1:5">
      <c r="A1132">
        <v>43679</v>
      </c>
      <c r="B1132" t="s">
        <v>16041</v>
      </c>
      <c r="C1132" t="s">
        <v>15310</v>
      </c>
      <c r="D1132" t="s">
        <v>14905</v>
      </c>
      <c r="E1132" s="275">
        <v>45.65</v>
      </c>
    </row>
    <row r="1133" spans="1:5">
      <c r="A1133">
        <v>1355</v>
      </c>
      <c r="B1133" t="s">
        <v>16042</v>
      </c>
      <c r="C1133" t="s">
        <v>15310</v>
      </c>
      <c r="D1133" t="s">
        <v>14905</v>
      </c>
      <c r="E1133" s="275">
        <v>51.95</v>
      </c>
    </row>
    <row r="1134" spans="1:5">
      <c r="A1134">
        <v>1358</v>
      </c>
      <c r="B1134" t="s">
        <v>16043</v>
      </c>
      <c r="C1134" t="s">
        <v>15310</v>
      </c>
      <c r="D1134" t="s">
        <v>14905</v>
      </c>
      <c r="E1134" s="275">
        <v>63.77</v>
      </c>
    </row>
    <row r="1135" spans="1:5">
      <c r="A1135">
        <v>43681</v>
      </c>
      <c r="B1135" t="s">
        <v>16044</v>
      </c>
      <c r="C1135" t="s">
        <v>15310</v>
      </c>
      <c r="D1135" t="s">
        <v>14911</v>
      </c>
      <c r="E1135" s="275">
        <v>40.18</v>
      </c>
    </row>
    <row r="1136" spans="1:5">
      <c r="A1136">
        <v>43677</v>
      </c>
      <c r="B1136" t="s">
        <v>16045</v>
      </c>
      <c r="C1136" t="s">
        <v>15310</v>
      </c>
      <c r="D1136" t="s">
        <v>14905</v>
      </c>
      <c r="E1136" s="275">
        <v>79.12</v>
      </c>
    </row>
    <row r="1137" spans="1:5">
      <c r="A1137">
        <v>43682</v>
      </c>
      <c r="B1137" t="s">
        <v>16046</v>
      </c>
      <c r="C1137" t="s">
        <v>15310</v>
      </c>
      <c r="D1137" t="s">
        <v>14905</v>
      </c>
      <c r="E1137" s="275">
        <v>24.25</v>
      </c>
    </row>
    <row r="1138" spans="1:5">
      <c r="A1138">
        <v>20971</v>
      </c>
      <c r="B1138" t="s">
        <v>16047</v>
      </c>
      <c r="C1138" t="s">
        <v>14904</v>
      </c>
      <c r="D1138" t="s">
        <v>14905</v>
      </c>
      <c r="E1138" s="275">
        <v>19.989999999999998</v>
      </c>
    </row>
    <row r="1139" spans="1:5">
      <c r="A1139">
        <v>39746</v>
      </c>
      <c r="B1139" t="s">
        <v>16048</v>
      </c>
      <c r="C1139" t="s">
        <v>14904</v>
      </c>
      <c r="D1139" t="s">
        <v>14905</v>
      </c>
      <c r="E1139" s="275">
        <v>82.35</v>
      </c>
    </row>
    <row r="1140" spans="1:5">
      <c r="A1140">
        <v>13279</v>
      </c>
      <c r="B1140" t="s">
        <v>16049</v>
      </c>
      <c r="C1140" t="s">
        <v>14955</v>
      </c>
      <c r="D1140" t="s">
        <v>14905</v>
      </c>
      <c r="E1140" s="275">
        <v>20.85</v>
      </c>
    </row>
    <row r="1141" spans="1:5">
      <c r="A1141">
        <v>11977</v>
      </c>
      <c r="B1141" t="s">
        <v>16050</v>
      </c>
      <c r="C1141" t="s">
        <v>14904</v>
      </c>
      <c r="D1141" t="s">
        <v>14905</v>
      </c>
      <c r="E1141" s="275">
        <v>10.8</v>
      </c>
    </row>
    <row r="1142" spans="1:5">
      <c r="A1142">
        <v>11976</v>
      </c>
      <c r="B1142" t="s">
        <v>16051</v>
      </c>
      <c r="C1142" t="s">
        <v>14904</v>
      </c>
      <c r="D1142" t="s">
        <v>14905</v>
      </c>
      <c r="E1142" s="275">
        <v>1.21</v>
      </c>
    </row>
    <row r="1143" spans="1:5">
      <c r="A1143">
        <v>11975</v>
      </c>
      <c r="B1143" t="s">
        <v>16052</v>
      </c>
      <c r="C1143" t="s">
        <v>14904</v>
      </c>
      <c r="D1143" t="s">
        <v>14905</v>
      </c>
      <c r="E1143" s="275">
        <v>23.67</v>
      </c>
    </row>
    <row r="1144" spans="1:5">
      <c r="A1144">
        <v>1368</v>
      </c>
      <c r="B1144" t="s">
        <v>16053</v>
      </c>
      <c r="C1144" t="s">
        <v>14904</v>
      </c>
      <c r="D1144" t="s">
        <v>14911</v>
      </c>
      <c r="E1144" s="275">
        <v>76</v>
      </c>
    </row>
    <row r="1145" spans="1:5">
      <c r="A1145">
        <v>1367</v>
      </c>
      <c r="B1145" t="s">
        <v>16054</v>
      </c>
      <c r="C1145" t="s">
        <v>14904</v>
      </c>
      <c r="D1145" t="s">
        <v>14905</v>
      </c>
      <c r="E1145" s="275">
        <v>245.83</v>
      </c>
    </row>
    <row r="1146" spans="1:5">
      <c r="A1146">
        <v>1380</v>
      </c>
      <c r="B1146" t="s">
        <v>16055</v>
      </c>
      <c r="C1146" t="s">
        <v>14955</v>
      </c>
      <c r="D1146" t="s">
        <v>14905</v>
      </c>
      <c r="E1146" s="275">
        <v>5.08</v>
      </c>
    </row>
    <row r="1147" spans="1:5">
      <c r="A1147">
        <v>1375</v>
      </c>
      <c r="B1147" t="s">
        <v>16056</v>
      </c>
      <c r="C1147" t="s">
        <v>14955</v>
      </c>
      <c r="D1147" t="s">
        <v>14905</v>
      </c>
      <c r="E1147" s="275">
        <v>20.73</v>
      </c>
    </row>
    <row r="1148" spans="1:5">
      <c r="A1148">
        <v>1379</v>
      </c>
      <c r="B1148" t="s">
        <v>16057</v>
      </c>
      <c r="C1148" t="s">
        <v>14955</v>
      </c>
      <c r="D1148" t="s">
        <v>14911</v>
      </c>
      <c r="E1148" s="275">
        <v>0.76</v>
      </c>
    </row>
    <row r="1149" spans="1:5">
      <c r="A1149">
        <v>13284</v>
      </c>
      <c r="B1149" t="s">
        <v>16058</v>
      </c>
      <c r="C1149" t="s">
        <v>14955</v>
      </c>
      <c r="D1149" t="s">
        <v>14905</v>
      </c>
      <c r="E1149" s="275">
        <v>0.68</v>
      </c>
    </row>
    <row r="1150" spans="1:5">
      <c r="A1150">
        <v>44528</v>
      </c>
      <c r="B1150" t="s">
        <v>16059</v>
      </c>
      <c r="C1150" t="s">
        <v>14955</v>
      </c>
      <c r="D1150" t="s">
        <v>14905</v>
      </c>
      <c r="E1150" s="275">
        <v>4.05</v>
      </c>
    </row>
    <row r="1151" spans="1:5">
      <c r="A1151">
        <v>34753</v>
      </c>
      <c r="B1151" t="s">
        <v>16060</v>
      </c>
      <c r="C1151" t="s">
        <v>14955</v>
      </c>
      <c r="D1151" t="s">
        <v>14905</v>
      </c>
      <c r="E1151" s="275">
        <v>0.73</v>
      </c>
    </row>
    <row r="1152" spans="1:5">
      <c r="A1152">
        <v>420</v>
      </c>
      <c r="B1152" t="s">
        <v>16061</v>
      </c>
      <c r="C1152" t="s">
        <v>14904</v>
      </c>
      <c r="D1152" t="s">
        <v>14905</v>
      </c>
      <c r="E1152" s="275">
        <v>48.11</v>
      </c>
    </row>
    <row r="1153" spans="1:5">
      <c r="A1153">
        <v>12327</v>
      </c>
      <c r="B1153" t="s">
        <v>16062</v>
      </c>
      <c r="C1153" t="s">
        <v>14904</v>
      </c>
      <c r="D1153" t="s">
        <v>14905</v>
      </c>
      <c r="E1153" s="275">
        <v>57.31</v>
      </c>
    </row>
    <row r="1154" spans="1:5">
      <c r="A1154">
        <v>36148</v>
      </c>
      <c r="B1154" t="s">
        <v>16063</v>
      </c>
      <c r="C1154" t="s">
        <v>14904</v>
      </c>
      <c r="D1154" t="s">
        <v>14905</v>
      </c>
      <c r="E1154" s="275">
        <v>83.04</v>
      </c>
    </row>
    <row r="1155" spans="1:5">
      <c r="A1155">
        <v>12329</v>
      </c>
      <c r="B1155" t="s">
        <v>16064</v>
      </c>
      <c r="C1155" t="s">
        <v>14955</v>
      </c>
      <c r="D1155" t="s">
        <v>14905</v>
      </c>
      <c r="E1155" s="275">
        <v>127.11</v>
      </c>
    </row>
    <row r="1156" spans="1:5">
      <c r="A1156">
        <v>1339</v>
      </c>
      <c r="B1156" t="s">
        <v>16065</v>
      </c>
      <c r="C1156" t="s">
        <v>14955</v>
      </c>
      <c r="D1156" t="s">
        <v>14952</v>
      </c>
      <c r="E1156" s="275">
        <v>77.900000000000006</v>
      </c>
    </row>
    <row r="1157" spans="1:5">
      <c r="A1157">
        <v>44396</v>
      </c>
      <c r="B1157" t="s">
        <v>16066</v>
      </c>
      <c r="C1157" t="s">
        <v>14955</v>
      </c>
      <c r="D1157" t="s">
        <v>14905</v>
      </c>
      <c r="E1157" s="275">
        <v>30.33</v>
      </c>
    </row>
    <row r="1158" spans="1:5">
      <c r="A1158">
        <v>44327</v>
      </c>
      <c r="B1158" t="s">
        <v>16067</v>
      </c>
      <c r="C1158" t="s">
        <v>14957</v>
      </c>
      <c r="D1158" t="s">
        <v>14905</v>
      </c>
      <c r="E1158" s="275">
        <v>103.16</v>
      </c>
    </row>
    <row r="1159" spans="1:5">
      <c r="A1159">
        <v>37418</v>
      </c>
      <c r="B1159" t="s">
        <v>16068</v>
      </c>
      <c r="C1159" t="s">
        <v>14904</v>
      </c>
      <c r="D1159" t="s">
        <v>14952</v>
      </c>
      <c r="E1159" s="275">
        <v>16.71</v>
      </c>
    </row>
    <row r="1160" spans="1:5">
      <c r="A1160">
        <v>37419</v>
      </c>
      <c r="B1160" t="s">
        <v>16069</v>
      </c>
      <c r="C1160" t="s">
        <v>14904</v>
      </c>
      <c r="D1160" t="s">
        <v>14952</v>
      </c>
      <c r="E1160" s="275">
        <v>17.16</v>
      </c>
    </row>
    <row r="1161" spans="1:5">
      <c r="A1161">
        <v>1427</v>
      </c>
      <c r="B1161" t="s">
        <v>16070</v>
      </c>
      <c r="C1161" t="s">
        <v>14904</v>
      </c>
      <c r="D1161" t="s">
        <v>14952</v>
      </c>
      <c r="E1161" s="275">
        <v>17.32</v>
      </c>
    </row>
    <row r="1162" spans="1:5">
      <c r="A1162">
        <v>1402</v>
      </c>
      <c r="B1162" t="s">
        <v>16071</v>
      </c>
      <c r="C1162" t="s">
        <v>14904</v>
      </c>
      <c r="D1162" t="s">
        <v>14952</v>
      </c>
      <c r="E1162" s="275">
        <v>5.99</v>
      </c>
    </row>
    <row r="1163" spans="1:5">
      <c r="A1163">
        <v>1420</v>
      </c>
      <c r="B1163" t="s">
        <v>16072</v>
      </c>
      <c r="C1163" t="s">
        <v>14904</v>
      </c>
      <c r="D1163" t="s">
        <v>14952</v>
      </c>
      <c r="E1163" s="275">
        <v>7.71</v>
      </c>
    </row>
    <row r="1164" spans="1:5">
      <c r="A1164">
        <v>1419</v>
      </c>
      <c r="B1164" t="s">
        <v>16073</v>
      </c>
      <c r="C1164" t="s">
        <v>14904</v>
      </c>
      <c r="D1164" t="s">
        <v>14952</v>
      </c>
      <c r="E1164" s="275">
        <v>9.31</v>
      </c>
    </row>
    <row r="1165" spans="1:5">
      <c r="A1165">
        <v>1414</v>
      </c>
      <c r="B1165" t="s">
        <v>16074</v>
      </c>
      <c r="C1165" t="s">
        <v>14904</v>
      </c>
      <c r="D1165" t="s">
        <v>14952</v>
      </c>
      <c r="E1165" s="275">
        <v>9.11</v>
      </c>
    </row>
    <row r="1166" spans="1:5">
      <c r="A1166">
        <v>1413</v>
      </c>
      <c r="B1166" t="s">
        <v>16075</v>
      </c>
      <c r="C1166" t="s">
        <v>14904</v>
      </c>
      <c r="D1166" t="s">
        <v>14952</v>
      </c>
      <c r="E1166" s="275">
        <v>13.45</v>
      </c>
    </row>
    <row r="1167" spans="1:5">
      <c r="A1167">
        <v>1412</v>
      </c>
      <c r="B1167" t="s">
        <v>16076</v>
      </c>
      <c r="C1167" t="s">
        <v>14904</v>
      </c>
      <c r="D1167" t="s">
        <v>14952</v>
      </c>
      <c r="E1167" s="275">
        <v>11.4</v>
      </c>
    </row>
    <row r="1168" spans="1:5">
      <c r="A1168">
        <v>1406</v>
      </c>
      <c r="B1168" t="s">
        <v>16077</v>
      </c>
      <c r="C1168" t="s">
        <v>14904</v>
      </c>
      <c r="D1168" t="s">
        <v>14952</v>
      </c>
      <c r="E1168" s="275">
        <v>13.75</v>
      </c>
    </row>
    <row r="1169" spans="1:5">
      <c r="A1169">
        <v>11281</v>
      </c>
      <c r="B1169" t="s">
        <v>16078</v>
      </c>
      <c r="C1169" t="s">
        <v>14904</v>
      </c>
      <c r="D1169" t="s">
        <v>14952</v>
      </c>
      <c r="E1169" s="276">
        <v>11459.5</v>
      </c>
    </row>
    <row r="1170" spans="1:5">
      <c r="A1170">
        <v>1442</v>
      </c>
      <c r="B1170" t="s">
        <v>16079</v>
      </c>
      <c r="C1170" t="s">
        <v>14904</v>
      </c>
      <c r="D1170" t="s">
        <v>14952</v>
      </c>
      <c r="E1170" s="276">
        <v>9620.16</v>
      </c>
    </row>
    <row r="1171" spans="1:5">
      <c r="A1171">
        <v>13457</v>
      </c>
      <c r="B1171" t="s">
        <v>16080</v>
      </c>
      <c r="C1171" t="s">
        <v>14904</v>
      </c>
      <c r="D1171" t="s">
        <v>14952</v>
      </c>
      <c r="E1171" s="276">
        <v>8303.98</v>
      </c>
    </row>
    <row r="1172" spans="1:5">
      <c r="A1172">
        <v>40699</v>
      </c>
      <c r="B1172" t="s">
        <v>16081</v>
      </c>
      <c r="C1172" t="s">
        <v>14904</v>
      </c>
      <c r="D1172" t="s">
        <v>14952</v>
      </c>
      <c r="E1172" s="276">
        <v>6419.29</v>
      </c>
    </row>
    <row r="1173" spans="1:5">
      <c r="A1173">
        <v>40701</v>
      </c>
      <c r="B1173" t="s">
        <v>16082</v>
      </c>
      <c r="C1173" t="s">
        <v>14904</v>
      </c>
      <c r="D1173" t="s">
        <v>14952</v>
      </c>
      <c r="E1173" s="276">
        <v>113501.94</v>
      </c>
    </row>
    <row r="1174" spans="1:5">
      <c r="A1174">
        <v>40700</v>
      </c>
      <c r="B1174" t="s">
        <v>16083</v>
      </c>
      <c r="C1174" t="s">
        <v>14904</v>
      </c>
      <c r="D1174" t="s">
        <v>14952</v>
      </c>
      <c r="E1174" s="276">
        <v>14943.28</v>
      </c>
    </row>
    <row r="1175" spans="1:5">
      <c r="A1175">
        <v>13458</v>
      </c>
      <c r="B1175" t="s">
        <v>16084</v>
      </c>
      <c r="C1175" t="s">
        <v>14904</v>
      </c>
      <c r="D1175" t="s">
        <v>14952</v>
      </c>
      <c r="E1175" s="276">
        <v>14199.81</v>
      </c>
    </row>
    <row r="1176" spans="1:5">
      <c r="A1176">
        <v>11134</v>
      </c>
      <c r="B1176" t="s">
        <v>16085</v>
      </c>
      <c r="C1176" t="s">
        <v>15310</v>
      </c>
      <c r="D1176" t="s">
        <v>14905</v>
      </c>
      <c r="E1176" s="275">
        <v>89.49</v>
      </c>
    </row>
    <row r="1177" spans="1:5">
      <c r="A1177">
        <v>11135</v>
      </c>
      <c r="B1177" t="s">
        <v>16086</v>
      </c>
      <c r="C1177" t="s">
        <v>15310</v>
      </c>
      <c r="D1177" t="s">
        <v>14905</v>
      </c>
      <c r="E1177" s="275">
        <v>96.62</v>
      </c>
    </row>
    <row r="1178" spans="1:5">
      <c r="A1178">
        <v>11136</v>
      </c>
      <c r="B1178" t="s">
        <v>16087</v>
      </c>
      <c r="C1178" t="s">
        <v>15310</v>
      </c>
      <c r="D1178" t="s">
        <v>14905</v>
      </c>
      <c r="E1178" s="275">
        <v>110.64</v>
      </c>
    </row>
    <row r="1179" spans="1:5">
      <c r="A1179">
        <v>34743</v>
      </c>
      <c r="B1179" t="s">
        <v>16088</v>
      </c>
      <c r="C1179" t="s">
        <v>15310</v>
      </c>
      <c r="D1179" t="s">
        <v>14905</v>
      </c>
      <c r="E1179" s="275">
        <v>133.49</v>
      </c>
    </row>
    <row r="1180" spans="1:5">
      <c r="A1180">
        <v>11137</v>
      </c>
      <c r="B1180" t="s">
        <v>16089</v>
      </c>
      <c r="C1180" t="s">
        <v>15310</v>
      </c>
      <c r="D1180" t="s">
        <v>14905</v>
      </c>
      <c r="E1180" s="275">
        <v>151.62</v>
      </c>
    </row>
    <row r="1181" spans="1:5">
      <c r="A1181">
        <v>34745</v>
      </c>
      <c r="B1181" t="s">
        <v>16090</v>
      </c>
      <c r="C1181" t="s">
        <v>15310</v>
      </c>
      <c r="D1181" t="s">
        <v>14905</v>
      </c>
      <c r="E1181" s="275">
        <v>180.3</v>
      </c>
    </row>
    <row r="1182" spans="1:5">
      <c r="A1182">
        <v>34746</v>
      </c>
      <c r="B1182" t="s">
        <v>16091</v>
      </c>
      <c r="C1182" t="s">
        <v>15310</v>
      </c>
      <c r="D1182" t="s">
        <v>14905</v>
      </c>
      <c r="E1182" s="275">
        <v>49.17</v>
      </c>
    </row>
    <row r="1183" spans="1:5">
      <c r="A1183">
        <v>1360</v>
      </c>
      <c r="B1183" t="s">
        <v>16092</v>
      </c>
      <c r="C1183" t="s">
        <v>15310</v>
      </c>
      <c r="D1183" t="s">
        <v>14905</v>
      </c>
      <c r="E1183" s="275">
        <v>57.37</v>
      </c>
    </row>
    <row r="1184" spans="1:5">
      <c r="A1184">
        <v>36524</v>
      </c>
      <c r="B1184" t="s">
        <v>16093</v>
      </c>
      <c r="C1184" t="s">
        <v>14904</v>
      </c>
      <c r="D1184" t="s">
        <v>14952</v>
      </c>
      <c r="E1184" s="276">
        <v>189897.57</v>
      </c>
    </row>
    <row r="1185" spans="1:5">
      <c r="A1185">
        <v>36526</v>
      </c>
      <c r="B1185" t="s">
        <v>16094</v>
      </c>
      <c r="C1185" t="s">
        <v>14904</v>
      </c>
      <c r="D1185" t="s">
        <v>14952</v>
      </c>
      <c r="E1185" s="276">
        <v>153027.20000000001</v>
      </c>
    </row>
    <row r="1186" spans="1:5">
      <c r="A1186">
        <v>36523</v>
      </c>
      <c r="B1186" t="s">
        <v>16095</v>
      </c>
      <c r="C1186" t="s">
        <v>14904</v>
      </c>
      <c r="D1186" t="s">
        <v>14952</v>
      </c>
      <c r="E1186" s="276">
        <v>327610.58</v>
      </c>
    </row>
    <row r="1187" spans="1:5">
      <c r="A1187">
        <v>36527</v>
      </c>
      <c r="B1187" t="s">
        <v>16096</v>
      </c>
      <c r="C1187" t="s">
        <v>14904</v>
      </c>
      <c r="D1187" t="s">
        <v>14952</v>
      </c>
      <c r="E1187" s="276">
        <v>355852.57</v>
      </c>
    </row>
    <row r="1188" spans="1:5">
      <c r="A1188">
        <v>38642</v>
      </c>
      <c r="B1188" t="s">
        <v>16097</v>
      </c>
      <c r="C1188" t="s">
        <v>14904</v>
      </c>
      <c r="D1188" t="s">
        <v>14952</v>
      </c>
      <c r="E1188" s="276">
        <v>82851.61</v>
      </c>
    </row>
    <row r="1189" spans="1:5">
      <c r="A1189">
        <v>36522</v>
      </c>
      <c r="B1189" t="s">
        <v>16098</v>
      </c>
      <c r="C1189" t="s">
        <v>14904</v>
      </c>
      <c r="D1189" t="s">
        <v>14952</v>
      </c>
      <c r="E1189" s="276">
        <v>96355.43</v>
      </c>
    </row>
    <row r="1190" spans="1:5">
      <c r="A1190">
        <v>36525</v>
      </c>
      <c r="B1190" t="s">
        <v>16099</v>
      </c>
      <c r="C1190" t="s">
        <v>14904</v>
      </c>
      <c r="D1190" t="s">
        <v>14952</v>
      </c>
      <c r="E1190" s="276">
        <v>129042.43</v>
      </c>
    </row>
    <row r="1191" spans="1:5">
      <c r="A1191">
        <v>13803</v>
      </c>
      <c r="B1191" t="s">
        <v>16100</v>
      </c>
      <c r="C1191" t="s">
        <v>14904</v>
      </c>
      <c r="D1191" t="s">
        <v>14952</v>
      </c>
      <c r="E1191" s="276">
        <v>128673.19</v>
      </c>
    </row>
    <row r="1192" spans="1:5">
      <c r="A1192">
        <v>34348</v>
      </c>
      <c r="B1192" t="s">
        <v>16101</v>
      </c>
      <c r="C1192" t="s">
        <v>14950</v>
      </c>
      <c r="D1192" t="s">
        <v>14905</v>
      </c>
      <c r="E1192" s="275">
        <v>31.61</v>
      </c>
    </row>
    <row r="1193" spans="1:5">
      <c r="A1193">
        <v>34347</v>
      </c>
      <c r="B1193" t="s">
        <v>16102</v>
      </c>
      <c r="C1193" t="s">
        <v>14950</v>
      </c>
      <c r="D1193" t="s">
        <v>14905</v>
      </c>
      <c r="E1193" s="275">
        <v>22.6</v>
      </c>
    </row>
    <row r="1194" spans="1:5">
      <c r="A1194">
        <v>11146</v>
      </c>
      <c r="B1194" t="s">
        <v>16103</v>
      </c>
      <c r="C1194" t="s">
        <v>15053</v>
      </c>
      <c r="D1194" t="s">
        <v>14905</v>
      </c>
      <c r="E1194" s="275">
        <v>551.37</v>
      </c>
    </row>
    <row r="1195" spans="1:5">
      <c r="A1195">
        <v>11147</v>
      </c>
      <c r="B1195" t="s">
        <v>16104</v>
      </c>
      <c r="C1195" t="s">
        <v>15053</v>
      </c>
      <c r="D1195" t="s">
        <v>14905</v>
      </c>
      <c r="E1195" s="275">
        <v>572.95000000000005</v>
      </c>
    </row>
    <row r="1196" spans="1:5">
      <c r="A1196">
        <v>34872</v>
      </c>
      <c r="B1196" t="s">
        <v>16105</v>
      </c>
      <c r="C1196" t="s">
        <v>15053</v>
      </c>
      <c r="D1196" t="s">
        <v>14905</v>
      </c>
      <c r="E1196" s="275">
        <v>579.38</v>
      </c>
    </row>
    <row r="1197" spans="1:5">
      <c r="A1197">
        <v>34491</v>
      </c>
      <c r="B1197" t="s">
        <v>16106</v>
      </c>
      <c r="C1197" t="s">
        <v>15053</v>
      </c>
      <c r="D1197" t="s">
        <v>14905</v>
      </c>
      <c r="E1197" s="275">
        <v>596.16999999999996</v>
      </c>
    </row>
    <row r="1198" spans="1:5">
      <c r="A1198">
        <v>34770</v>
      </c>
      <c r="B1198" t="s">
        <v>16107</v>
      </c>
      <c r="C1198" t="s">
        <v>15962</v>
      </c>
      <c r="D1198" t="s">
        <v>14952</v>
      </c>
      <c r="E1198" s="275">
        <v>502.7</v>
      </c>
    </row>
    <row r="1199" spans="1:5">
      <c r="A1199">
        <v>1518</v>
      </c>
      <c r="B1199" t="s">
        <v>16108</v>
      </c>
      <c r="C1199" t="s">
        <v>15962</v>
      </c>
      <c r="D1199" t="s">
        <v>14952</v>
      </c>
      <c r="E1199" s="275">
        <v>512.5</v>
      </c>
    </row>
    <row r="1200" spans="1:5">
      <c r="A1200">
        <v>41965</v>
      </c>
      <c r="B1200" t="s">
        <v>16109</v>
      </c>
      <c r="C1200" t="s">
        <v>15962</v>
      </c>
      <c r="D1200" t="s">
        <v>14952</v>
      </c>
      <c r="E1200" s="275">
        <v>449.38</v>
      </c>
    </row>
    <row r="1201" spans="1:5">
      <c r="A1201">
        <v>1524</v>
      </c>
      <c r="B1201" t="s">
        <v>16110</v>
      </c>
      <c r="C1201" t="s">
        <v>15053</v>
      </c>
      <c r="D1201" t="s">
        <v>14905</v>
      </c>
      <c r="E1201" s="275">
        <v>529</v>
      </c>
    </row>
    <row r="1202" spans="1:5">
      <c r="A1202">
        <v>34492</v>
      </c>
      <c r="B1202" t="s">
        <v>16111</v>
      </c>
      <c r="C1202" t="s">
        <v>15053</v>
      </c>
      <c r="D1202" t="s">
        <v>14911</v>
      </c>
      <c r="E1202" s="275">
        <v>490</v>
      </c>
    </row>
    <row r="1203" spans="1:5">
      <c r="A1203">
        <v>38404</v>
      </c>
      <c r="B1203" t="s">
        <v>16112</v>
      </c>
      <c r="C1203" t="s">
        <v>15053</v>
      </c>
      <c r="D1203" t="s">
        <v>14905</v>
      </c>
      <c r="E1203" s="275">
        <v>507.54</v>
      </c>
    </row>
    <row r="1204" spans="1:5">
      <c r="A1204">
        <v>39849</v>
      </c>
      <c r="B1204" t="s">
        <v>16113</v>
      </c>
      <c r="C1204" t="s">
        <v>15053</v>
      </c>
      <c r="D1204" t="s">
        <v>14905</v>
      </c>
      <c r="E1204" s="275">
        <v>581.64</v>
      </c>
    </row>
    <row r="1205" spans="1:5">
      <c r="A1205">
        <v>38464</v>
      </c>
      <c r="B1205" t="s">
        <v>16114</v>
      </c>
      <c r="C1205" t="s">
        <v>15053</v>
      </c>
      <c r="D1205" t="s">
        <v>14905</v>
      </c>
      <c r="E1205" s="275">
        <v>590.09</v>
      </c>
    </row>
    <row r="1206" spans="1:5">
      <c r="A1206">
        <v>1527</v>
      </c>
      <c r="B1206" t="s">
        <v>16115</v>
      </c>
      <c r="C1206" t="s">
        <v>15053</v>
      </c>
      <c r="D1206" t="s">
        <v>14905</v>
      </c>
      <c r="E1206" s="275">
        <v>545.79</v>
      </c>
    </row>
    <row r="1207" spans="1:5">
      <c r="A1207">
        <v>34493</v>
      </c>
      <c r="B1207" t="s">
        <v>16116</v>
      </c>
      <c r="C1207" t="s">
        <v>15053</v>
      </c>
      <c r="D1207" t="s">
        <v>14905</v>
      </c>
      <c r="E1207" s="275">
        <v>503.81</v>
      </c>
    </row>
    <row r="1208" spans="1:5">
      <c r="A1208">
        <v>38405</v>
      </c>
      <c r="B1208" t="s">
        <v>16117</v>
      </c>
      <c r="C1208" t="s">
        <v>15053</v>
      </c>
      <c r="D1208" t="s">
        <v>14905</v>
      </c>
      <c r="E1208" s="275">
        <v>523.20000000000005</v>
      </c>
    </row>
    <row r="1209" spans="1:5">
      <c r="A1209">
        <v>38408</v>
      </c>
      <c r="B1209" t="s">
        <v>16118</v>
      </c>
      <c r="C1209" t="s">
        <v>15053</v>
      </c>
      <c r="D1209" t="s">
        <v>14905</v>
      </c>
      <c r="E1209" s="275">
        <v>579.13</v>
      </c>
    </row>
    <row r="1210" spans="1:5">
      <c r="A1210">
        <v>1525</v>
      </c>
      <c r="B1210" t="s">
        <v>16119</v>
      </c>
      <c r="C1210" t="s">
        <v>15053</v>
      </c>
      <c r="D1210" t="s">
        <v>14905</v>
      </c>
      <c r="E1210" s="275">
        <v>562.58000000000004</v>
      </c>
    </row>
    <row r="1211" spans="1:5">
      <c r="A1211">
        <v>34494</v>
      </c>
      <c r="B1211" t="s">
        <v>16120</v>
      </c>
      <c r="C1211" t="s">
        <v>15053</v>
      </c>
      <c r="D1211" t="s">
        <v>14905</v>
      </c>
      <c r="E1211" s="275">
        <v>520.6</v>
      </c>
    </row>
    <row r="1212" spans="1:5">
      <c r="A1212">
        <v>38406</v>
      </c>
      <c r="B1212" t="s">
        <v>16121</v>
      </c>
      <c r="C1212" t="s">
        <v>15053</v>
      </c>
      <c r="D1212" t="s">
        <v>14905</v>
      </c>
      <c r="E1212" s="275">
        <v>552.46</v>
      </c>
    </row>
    <row r="1213" spans="1:5">
      <c r="A1213">
        <v>38409</v>
      </c>
      <c r="B1213" t="s">
        <v>16122</v>
      </c>
      <c r="C1213" t="s">
        <v>15053</v>
      </c>
      <c r="D1213" t="s">
        <v>14905</v>
      </c>
      <c r="E1213" s="275">
        <v>583.07000000000005</v>
      </c>
    </row>
    <row r="1214" spans="1:5">
      <c r="A1214">
        <v>43360</v>
      </c>
      <c r="B1214" t="s">
        <v>16123</v>
      </c>
      <c r="C1214" t="s">
        <v>15053</v>
      </c>
      <c r="D1214" t="s">
        <v>14905</v>
      </c>
      <c r="E1214" s="275">
        <v>607.98</v>
      </c>
    </row>
    <row r="1215" spans="1:5">
      <c r="A1215">
        <v>11145</v>
      </c>
      <c r="B1215" t="s">
        <v>16124</v>
      </c>
      <c r="C1215" t="s">
        <v>15053</v>
      </c>
      <c r="D1215" t="s">
        <v>14905</v>
      </c>
      <c r="E1215" s="275">
        <v>579.38</v>
      </c>
    </row>
    <row r="1216" spans="1:5">
      <c r="A1216">
        <v>34495</v>
      </c>
      <c r="B1216" t="s">
        <v>16125</v>
      </c>
      <c r="C1216" t="s">
        <v>15053</v>
      </c>
      <c r="D1216" t="s">
        <v>14905</v>
      </c>
      <c r="E1216" s="275">
        <v>537.39</v>
      </c>
    </row>
    <row r="1217" spans="1:5">
      <c r="A1217">
        <v>34479</v>
      </c>
      <c r="B1217" t="s">
        <v>16126</v>
      </c>
      <c r="C1217" t="s">
        <v>15053</v>
      </c>
      <c r="D1217" t="s">
        <v>14905</v>
      </c>
      <c r="E1217" s="275">
        <v>596.16999999999996</v>
      </c>
    </row>
    <row r="1218" spans="1:5">
      <c r="A1218">
        <v>34496</v>
      </c>
      <c r="B1218" t="s">
        <v>16127</v>
      </c>
      <c r="C1218" t="s">
        <v>15053</v>
      </c>
      <c r="D1218" t="s">
        <v>14905</v>
      </c>
      <c r="E1218" s="275">
        <v>560.6</v>
      </c>
    </row>
    <row r="1219" spans="1:5">
      <c r="A1219">
        <v>34481</v>
      </c>
      <c r="B1219" t="s">
        <v>16128</v>
      </c>
      <c r="C1219" t="s">
        <v>15053</v>
      </c>
      <c r="D1219" t="s">
        <v>14905</v>
      </c>
      <c r="E1219" s="275">
        <v>622.92999999999995</v>
      </c>
    </row>
    <row r="1220" spans="1:5">
      <c r="A1220">
        <v>34483</v>
      </c>
      <c r="B1220" t="s">
        <v>16129</v>
      </c>
      <c r="C1220" t="s">
        <v>15053</v>
      </c>
      <c r="D1220" t="s">
        <v>14905</v>
      </c>
      <c r="E1220" s="275">
        <v>665.56</v>
      </c>
    </row>
    <row r="1221" spans="1:5">
      <c r="A1221">
        <v>34485</v>
      </c>
      <c r="B1221" t="s">
        <v>16130</v>
      </c>
      <c r="C1221" t="s">
        <v>15053</v>
      </c>
      <c r="D1221" t="s">
        <v>14905</v>
      </c>
      <c r="E1221" s="275">
        <v>711.74</v>
      </c>
    </row>
    <row r="1222" spans="1:5">
      <c r="A1222">
        <v>14041</v>
      </c>
      <c r="B1222" t="s">
        <v>16131</v>
      </c>
      <c r="C1222" t="s">
        <v>15053</v>
      </c>
      <c r="D1222" t="s">
        <v>14905</v>
      </c>
      <c r="E1222" s="275">
        <v>462.66</v>
      </c>
    </row>
    <row r="1223" spans="1:5">
      <c r="A1223">
        <v>1523</v>
      </c>
      <c r="B1223" t="s">
        <v>16132</v>
      </c>
      <c r="C1223" t="s">
        <v>15053</v>
      </c>
      <c r="D1223" t="s">
        <v>14905</v>
      </c>
      <c r="E1223" s="275">
        <v>470.22</v>
      </c>
    </row>
    <row r="1224" spans="1:5">
      <c r="A1224">
        <v>14052</v>
      </c>
      <c r="B1224" t="s">
        <v>16133</v>
      </c>
      <c r="C1224" t="s">
        <v>14904</v>
      </c>
      <c r="D1224" t="s">
        <v>14905</v>
      </c>
      <c r="E1224" s="275">
        <v>14.11</v>
      </c>
    </row>
    <row r="1225" spans="1:5">
      <c r="A1225">
        <v>14054</v>
      </c>
      <c r="B1225" t="s">
        <v>16134</v>
      </c>
      <c r="C1225" t="s">
        <v>14904</v>
      </c>
      <c r="D1225" t="s">
        <v>14905</v>
      </c>
      <c r="E1225" s="275">
        <v>18.34</v>
      </c>
    </row>
    <row r="1226" spans="1:5">
      <c r="A1226">
        <v>14053</v>
      </c>
      <c r="B1226" t="s">
        <v>16135</v>
      </c>
      <c r="C1226" t="s">
        <v>14904</v>
      </c>
      <c r="D1226" t="s">
        <v>14905</v>
      </c>
      <c r="E1226" s="275">
        <v>14.32</v>
      </c>
    </row>
    <row r="1227" spans="1:5">
      <c r="A1227">
        <v>2558</v>
      </c>
      <c r="B1227" t="s">
        <v>16136</v>
      </c>
      <c r="C1227" t="s">
        <v>14904</v>
      </c>
      <c r="D1227" t="s">
        <v>14905</v>
      </c>
      <c r="E1227" s="275">
        <v>10.78</v>
      </c>
    </row>
    <row r="1228" spans="1:5">
      <c r="A1228">
        <v>2560</v>
      </c>
      <c r="B1228" t="s">
        <v>16137</v>
      </c>
      <c r="C1228" t="s">
        <v>14904</v>
      </c>
      <c r="D1228" t="s">
        <v>14905</v>
      </c>
      <c r="E1228" s="275">
        <v>18.98</v>
      </c>
    </row>
    <row r="1229" spans="1:5">
      <c r="A1229">
        <v>2559</v>
      </c>
      <c r="B1229" t="s">
        <v>16138</v>
      </c>
      <c r="C1229" t="s">
        <v>14904</v>
      </c>
      <c r="D1229" t="s">
        <v>14911</v>
      </c>
      <c r="E1229" s="275">
        <v>15.18</v>
      </c>
    </row>
    <row r="1230" spans="1:5">
      <c r="A1230">
        <v>2592</v>
      </c>
      <c r="B1230" t="s">
        <v>16139</v>
      </c>
      <c r="C1230" t="s">
        <v>14904</v>
      </c>
      <c r="D1230" t="s">
        <v>14905</v>
      </c>
      <c r="E1230" s="275">
        <v>251.65</v>
      </c>
    </row>
    <row r="1231" spans="1:5">
      <c r="A1231">
        <v>2566</v>
      </c>
      <c r="B1231" t="s">
        <v>16140</v>
      </c>
      <c r="C1231" t="s">
        <v>14904</v>
      </c>
      <c r="D1231" t="s">
        <v>14905</v>
      </c>
      <c r="E1231" s="275">
        <v>25.32</v>
      </c>
    </row>
    <row r="1232" spans="1:5">
      <c r="A1232">
        <v>2589</v>
      </c>
      <c r="B1232" t="s">
        <v>16141</v>
      </c>
      <c r="C1232" t="s">
        <v>14904</v>
      </c>
      <c r="D1232" t="s">
        <v>14905</v>
      </c>
      <c r="E1232" s="275">
        <v>33.659999999999997</v>
      </c>
    </row>
    <row r="1233" spans="1:5">
      <c r="A1233">
        <v>2591</v>
      </c>
      <c r="B1233" t="s">
        <v>16142</v>
      </c>
      <c r="C1233" t="s">
        <v>14904</v>
      </c>
      <c r="D1233" t="s">
        <v>14905</v>
      </c>
      <c r="E1233" s="275">
        <v>12.28</v>
      </c>
    </row>
    <row r="1234" spans="1:5">
      <c r="A1234">
        <v>2590</v>
      </c>
      <c r="B1234" t="s">
        <v>16143</v>
      </c>
      <c r="C1234" t="s">
        <v>14904</v>
      </c>
      <c r="D1234" t="s">
        <v>14905</v>
      </c>
      <c r="E1234" s="275">
        <v>20.65</v>
      </c>
    </row>
    <row r="1235" spans="1:5">
      <c r="A1235">
        <v>2567</v>
      </c>
      <c r="B1235" t="s">
        <v>16144</v>
      </c>
      <c r="C1235" t="s">
        <v>14904</v>
      </c>
      <c r="D1235" t="s">
        <v>14905</v>
      </c>
      <c r="E1235" s="275">
        <v>49.37</v>
      </c>
    </row>
    <row r="1236" spans="1:5">
      <c r="A1236">
        <v>2565</v>
      </c>
      <c r="B1236" t="s">
        <v>16145</v>
      </c>
      <c r="C1236" t="s">
        <v>14904</v>
      </c>
      <c r="D1236" t="s">
        <v>14905</v>
      </c>
      <c r="E1236" s="275">
        <v>12.3</v>
      </c>
    </row>
    <row r="1237" spans="1:5">
      <c r="A1237">
        <v>2568</v>
      </c>
      <c r="B1237" t="s">
        <v>16146</v>
      </c>
      <c r="C1237" t="s">
        <v>14904</v>
      </c>
      <c r="D1237" t="s">
        <v>14905</v>
      </c>
      <c r="E1237" s="275">
        <v>137.11000000000001</v>
      </c>
    </row>
    <row r="1238" spans="1:5">
      <c r="A1238">
        <v>2594</v>
      </c>
      <c r="B1238" t="s">
        <v>16147</v>
      </c>
      <c r="C1238" t="s">
        <v>14904</v>
      </c>
      <c r="D1238" t="s">
        <v>14905</v>
      </c>
      <c r="E1238" s="275">
        <v>228.41</v>
      </c>
    </row>
    <row r="1239" spans="1:5">
      <c r="A1239">
        <v>2587</v>
      </c>
      <c r="B1239" t="s">
        <v>16148</v>
      </c>
      <c r="C1239" t="s">
        <v>14904</v>
      </c>
      <c r="D1239" t="s">
        <v>14905</v>
      </c>
      <c r="E1239" s="275">
        <v>38.93</v>
      </c>
    </row>
    <row r="1240" spans="1:5">
      <c r="A1240">
        <v>2588</v>
      </c>
      <c r="B1240" t="s">
        <v>16149</v>
      </c>
      <c r="C1240" t="s">
        <v>14904</v>
      </c>
      <c r="D1240" t="s">
        <v>14905</v>
      </c>
      <c r="E1240" s="275">
        <v>30.92</v>
      </c>
    </row>
    <row r="1241" spans="1:5">
      <c r="A1241">
        <v>2569</v>
      </c>
      <c r="B1241" t="s">
        <v>16150</v>
      </c>
      <c r="C1241" t="s">
        <v>14904</v>
      </c>
      <c r="D1241" t="s">
        <v>14905</v>
      </c>
      <c r="E1241" s="275">
        <v>11.91</v>
      </c>
    </row>
    <row r="1242" spans="1:5">
      <c r="A1242">
        <v>2570</v>
      </c>
      <c r="B1242" t="s">
        <v>16151</v>
      </c>
      <c r="C1242" t="s">
        <v>14904</v>
      </c>
      <c r="D1242" t="s">
        <v>14905</v>
      </c>
      <c r="E1242" s="275">
        <v>19.97</v>
      </c>
    </row>
    <row r="1243" spans="1:5">
      <c r="A1243">
        <v>2571</v>
      </c>
      <c r="B1243" t="s">
        <v>16152</v>
      </c>
      <c r="C1243" t="s">
        <v>14904</v>
      </c>
      <c r="D1243" t="s">
        <v>14905</v>
      </c>
      <c r="E1243" s="275">
        <v>59.29</v>
      </c>
    </row>
    <row r="1244" spans="1:5">
      <c r="A1244">
        <v>2593</v>
      </c>
      <c r="B1244" t="s">
        <v>16153</v>
      </c>
      <c r="C1244" t="s">
        <v>14904</v>
      </c>
      <c r="D1244" t="s">
        <v>14905</v>
      </c>
      <c r="E1244" s="275">
        <v>12.7</v>
      </c>
    </row>
    <row r="1245" spans="1:5">
      <c r="A1245">
        <v>2572</v>
      </c>
      <c r="B1245" t="s">
        <v>16154</v>
      </c>
      <c r="C1245" t="s">
        <v>14904</v>
      </c>
      <c r="D1245" t="s">
        <v>14905</v>
      </c>
      <c r="E1245" s="275">
        <v>175.33</v>
      </c>
    </row>
    <row r="1246" spans="1:5">
      <c r="A1246">
        <v>2595</v>
      </c>
      <c r="B1246" t="s">
        <v>16155</v>
      </c>
      <c r="C1246" t="s">
        <v>14904</v>
      </c>
      <c r="D1246" t="s">
        <v>14905</v>
      </c>
      <c r="E1246" s="275">
        <v>273.55</v>
      </c>
    </row>
    <row r="1247" spans="1:5">
      <c r="A1247">
        <v>2576</v>
      </c>
      <c r="B1247" t="s">
        <v>16156</v>
      </c>
      <c r="C1247" t="s">
        <v>14904</v>
      </c>
      <c r="D1247" t="s">
        <v>14905</v>
      </c>
      <c r="E1247" s="275">
        <v>46.63</v>
      </c>
    </row>
    <row r="1248" spans="1:5">
      <c r="A1248">
        <v>2575</v>
      </c>
      <c r="B1248" t="s">
        <v>16157</v>
      </c>
      <c r="C1248" t="s">
        <v>14904</v>
      </c>
      <c r="D1248" t="s">
        <v>14905</v>
      </c>
      <c r="E1248" s="275">
        <v>35.06</v>
      </c>
    </row>
    <row r="1249" spans="1:5">
      <c r="A1249">
        <v>2573</v>
      </c>
      <c r="B1249" t="s">
        <v>16158</v>
      </c>
      <c r="C1249" t="s">
        <v>14904</v>
      </c>
      <c r="D1249" t="s">
        <v>14905</v>
      </c>
      <c r="E1249" s="275">
        <v>14.56</v>
      </c>
    </row>
    <row r="1250" spans="1:5">
      <c r="A1250">
        <v>2586</v>
      </c>
      <c r="B1250" t="s">
        <v>16159</v>
      </c>
      <c r="C1250" t="s">
        <v>14904</v>
      </c>
      <c r="D1250" t="s">
        <v>14905</v>
      </c>
      <c r="E1250" s="275">
        <v>23.6</v>
      </c>
    </row>
    <row r="1251" spans="1:5">
      <c r="A1251">
        <v>2577</v>
      </c>
      <c r="B1251" t="s">
        <v>16160</v>
      </c>
      <c r="C1251" t="s">
        <v>14904</v>
      </c>
      <c r="D1251" t="s">
        <v>14905</v>
      </c>
      <c r="E1251" s="275">
        <v>63.19</v>
      </c>
    </row>
    <row r="1252" spans="1:5">
      <c r="A1252">
        <v>2574</v>
      </c>
      <c r="B1252" t="s">
        <v>16161</v>
      </c>
      <c r="C1252" t="s">
        <v>14904</v>
      </c>
      <c r="D1252" t="s">
        <v>14905</v>
      </c>
      <c r="E1252" s="275">
        <v>14.65</v>
      </c>
    </row>
    <row r="1253" spans="1:5">
      <c r="A1253">
        <v>2578</v>
      </c>
      <c r="B1253" t="s">
        <v>16162</v>
      </c>
      <c r="C1253" t="s">
        <v>14904</v>
      </c>
      <c r="D1253" t="s">
        <v>14905</v>
      </c>
      <c r="E1253" s="275">
        <v>197.28</v>
      </c>
    </row>
    <row r="1254" spans="1:5">
      <c r="A1254">
        <v>2585</v>
      </c>
      <c r="B1254" t="s">
        <v>16163</v>
      </c>
      <c r="C1254" t="s">
        <v>14904</v>
      </c>
      <c r="D1254" t="s">
        <v>14905</v>
      </c>
      <c r="E1254" s="275">
        <v>270.72000000000003</v>
      </c>
    </row>
    <row r="1255" spans="1:5">
      <c r="A1255">
        <v>12008</v>
      </c>
      <c r="B1255" t="s">
        <v>16164</v>
      </c>
      <c r="C1255" t="s">
        <v>14904</v>
      </c>
      <c r="D1255" t="s">
        <v>14905</v>
      </c>
      <c r="E1255" s="275">
        <v>145.25</v>
      </c>
    </row>
    <row r="1256" spans="1:5">
      <c r="A1256">
        <v>2582</v>
      </c>
      <c r="B1256" t="s">
        <v>16165</v>
      </c>
      <c r="C1256" t="s">
        <v>14904</v>
      </c>
      <c r="D1256" t="s">
        <v>14905</v>
      </c>
      <c r="E1256" s="275">
        <v>43.25</v>
      </c>
    </row>
    <row r="1257" spans="1:5">
      <c r="A1257">
        <v>2597</v>
      </c>
      <c r="B1257" t="s">
        <v>16166</v>
      </c>
      <c r="C1257" t="s">
        <v>14904</v>
      </c>
      <c r="D1257" t="s">
        <v>14905</v>
      </c>
      <c r="E1257" s="275">
        <v>37.07</v>
      </c>
    </row>
    <row r="1258" spans="1:5">
      <c r="A1258">
        <v>2579</v>
      </c>
      <c r="B1258" t="s">
        <v>16167</v>
      </c>
      <c r="C1258" t="s">
        <v>14904</v>
      </c>
      <c r="D1258" t="s">
        <v>14905</v>
      </c>
      <c r="E1258" s="275">
        <v>17.649999999999999</v>
      </c>
    </row>
    <row r="1259" spans="1:5">
      <c r="A1259">
        <v>2581</v>
      </c>
      <c r="B1259" t="s">
        <v>16168</v>
      </c>
      <c r="C1259" t="s">
        <v>14904</v>
      </c>
      <c r="D1259" t="s">
        <v>14905</v>
      </c>
      <c r="E1259" s="275">
        <v>22.58</v>
      </c>
    </row>
    <row r="1260" spans="1:5">
      <c r="A1260">
        <v>2596</v>
      </c>
      <c r="B1260" t="s">
        <v>16169</v>
      </c>
      <c r="C1260" t="s">
        <v>14904</v>
      </c>
      <c r="D1260" t="s">
        <v>14905</v>
      </c>
      <c r="E1260" s="275">
        <v>66.790000000000006</v>
      </c>
    </row>
    <row r="1261" spans="1:5">
      <c r="A1261">
        <v>2580</v>
      </c>
      <c r="B1261" t="s">
        <v>16170</v>
      </c>
      <c r="C1261" t="s">
        <v>14904</v>
      </c>
      <c r="D1261" t="s">
        <v>14905</v>
      </c>
      <c r="E1261" s="275">
        <v>19.34</v>
      </c>
    </row>
    <row r="1262" spans="1:5">
      <c r="A1262">
        <v>2583</v>
      </c>
      <c r="B1262" t="s">
        <v>16171</v>
      </c>
      <c r="C1262" t="s">
        <v>14904</v>
      </c>
      <c r="D1262" t="s">
        <v>14905</v>
      </c>
      <c r="E1262" s="275">
        <v>162.46</v>
      </c>
    </row>
    <row r="1263" spans="1:5">
      <c r="A1263">
        <v>2584</v>
      </c>
      <c r="B1263" t="s">
        <v>16172</v>
      </c>
      <c r="C1263" t="s">
        <v>14904</v>
      </c>
      <c r="D1263" t="s">
        <v>14905</v>
      </c>
      <c r="E1263" s="275">
        <v>270.44</v>
      </c>
    </row>
    <row r="1264" spans="1:5">
      <c r="A1264">
        <v>12010</v>
      </c>
      <c r="B1264" t="s">
        <v>16173</v>
      </c>
      <c r="C1264" t="s">
        <v>14904</v>
      </c>
      <c r="D1264" t="s">
        <v>14905</v>
      </c>
      <c r="E1264" s="275">
        <v>7.35</v>
      </c>
    </row>
    <row r="1265" spans="1:5">
      <c r="A1265">
        <v>39329</v>
      </c>
      <c r="B1265" t="s">
        <v>16174</v>
      </c>
      <c r="C1265" t="s">
        <v>14904</v>
      </c>
      <c r="D1265" t="s">
        <v>14905</v>
      </c>
      <c r="E1265" s="275">
        <v>7.68</v>
      </c>
    </row>
    <row r="1266" spans="1:5">
      <c r="A1266">
        <v>39330</v>
      </c>
      <c r="B1266" t="s">
        <v>16175</v>
      </c>
      <c r="C1266" t="s">
        <v>14904</v>
      </c>
      <c r="D1266" t="s">
        <v>14905</v>
      </c>
      <c r="E1266" s="275">
        <v>8.08</v>
      </c>
    </row>
    <row r="1267" spans="1:5">
      <c r="A1267">
        <v>39332</v>
      </c>
      <c r="B1267" t="s">
        <v>16176</v>
      </c>
      <c r="C1267" t="s">
        <v>14904</v>
      </c>
      <c r="D1267" t="s">
        <v>14905</v>
      </c>
      <c r="E1267" s="275">
        <v>9.0299999999999994</v>
      </c>
    </row>
    <row r="1268" spans="1:5">
      <c r="A1268">
        <v>39331</v>
      </c>
      <c r="B1268" t="s">
        <v>16177</v>
      </c>
      <c r="C1268" t="s">
        <v>14904</v>
      </c>
      <c r="D1268" t="s">
        <v>14905</v>
      </c>
      <c r="E1268" s="275">
        <v>7.19</v>
      </c>
    </row>
    <row r="1269" spans="1:5">
      <c r="A1269">
        <v>39333</v>
      </c>
      <c r="B1269" t="s">
        <v>16178</v>
      </c>
      <c r="C1269" t="s">
        <v>14904</v>
      </c>
      <c r="D1269" t="s">
        <v>14905</v>
      </c>
      <c r="E1269" s="275">
        <v>7.01</v>
      </c>
    </row>
    <row r="1270" spans="1:5">
      <c r="A1270">
        <v>39335</v>
      </c>
      <c r="B1270" t="s">
        <v>16179</v>
      </c>
      <c r="C1270" t="s">
        <v>14904</v>
      </c>
      <c r="D1270" t="s">
        <v>14905</v>
      </c>
      <c r="E1270" s="275">
        <v>8.11</v>
      </c>
    </row>
    <row r="1271" spans="1:5">
      <c r="A1271">
        <v>39334</v>
      </c>
      <c r="B1271" t="s">
        <v>16180</v>
      </c>
      <c r="C1271" t="s">
        <v>14904</v>
      </c>
      <c r="D1271" t="s">
        <v>14905</v>
      </c>
      <c r="E1271" s="275">
        <v>6.45</v>
      </c>
    </row>
    <row r="1272" spans="1:5">
      <c r="A1272">
        <v>12016</v>
      </c>
      <c r="B1272" t="s">
        <v>16181</v>
      </c>
      <c r="C1272" t="s">
        <v>14904</v>
      </c>
      <c r="D1272" t="s">
        <v>14905</v>
      </c>
      <c r="E1272" s="275">
        <v>8.09</v>
      </c>
    </row>
    <row r="1273" spans="1:5">
      <c r="A1273">
        <v>12015</v>
      </c>
      <c r="B1273" t="s">
        <v>16182</v>
      </c>
      <c r="C1273" t="s">
        <v>14904</v>
      </c>
      <c r="D1273" t="s">
        <v>14905</v>
      </c>
      <c r="E1273" s="275">
        <v>9.42</v>
      </c>
    </row>
    <row r="1274" spans="1:5">
      <c r="A1274">
        <v>12020</v>
      </c>
      <c r="B1274" t="s">
        <v>16183</v>
      </c>
      <c r="C1274" t="s">
        <v>14904</v>
      </c>
      <c r="D1274" t="s">
        <v>14905</v>
      </c>
      <c r="E1274" s="275">
        <v>8.09</v>
      </c>
    </row>
    <row r="1275" spans="1:5">
      <c r="A1275">
        <v>12019</v>
      </c>
      <c r="B1275" t="s">
        <v>16184</v>
      </c>
      <c r="C1275" t="s">
        <v>14904</v>
      </c>
      <c r="D1275" t="s">
        <v>14905</v>
      </c>
      <c r="E1275" s="275">
        <v>9.42</v>
      </c>
    </row>
    <row r="1276" spans="1:5">
      <c r="A1276">
        <v>39336</v>
      </c>
      <c r="B1276" t="s">
        <v>16185</v>
      </c>
      <c r="C1276" t="s">
        <v>14904</v>
      </c>
      <c r="D1276" t="s">
        <v>14905</v>
      </c>
      <c r="E1276" s="275">
        <v>8.08</v>
      </c>
    </row>
    <row r="1277" spans="1:5">
      <c r="A1277">
        <v>39338</v>
      </c>
      <c r="B1277" t="s">
        <v>16186</v>
      </c>
      <c r="C1277" t="s">
        <v>14904</v>
      </c>
      <c r="D1277" t="s">
        <v>14905</v>
      </c>
      <c r="E1277" s="275">
        <v>9.0299999999999994</v>
      </c>
    </row>
    <row r="1278" spans="1:5">
      <c r="A1278">
        <v>39337</v>
      </c>
      <c r="B1278" t="s">
        <v>16187</v>
      </c>
      <c r="C1278" t="s">
        <v>14904</v>
      </c>
      <c r="D1278" t="s">
        <v>14905</v>
      </c>
      <c r="E1278" s="275">
        <v>7.19</v>
      </c>
    </row>
    <row r="1279" spans="1:5">
      <c r="A1279">
        <v>39341</v>
      </c>
      <c r="B1279" t="s">
        <v>16188</v>
      </c>
      <c r="C1279" t="s">
        <v>14904</v>
      </c>
      <c r="D1279" t="s">
        <v>14905</v>
      </c>
      <c r="E1279" s="275">
        <v>11.77</v>
      </c>
    </row>
    <row r="1280" spans="1:5">
      <c r="A1280">
        <v>39340</v>
      </c>
      <c r="B1280" t="s">
        <v>16189</v>
      </c>
      <c r="C1280" t="s">
        <v>14904</v>
      </c>
      <c r="D1280" t="s">
        <v>14905</v>
      </c>
      <c r="E1280" s="275">
        <v>8.64</v>
      </c>
    </row>
    <row r="1281" spans="1:5">
      <c r="A1281">
        <v>12025</v>
      </c>
      <c r="B1281" t="s">
        <v>16190</v>
      </c>
      <c r="C1281" t="s">
        <v>14904</v>
      </c>
      <c r="D1281" t="s">
        <v>14905</v>
      </c>
      <c r="E1281" s="275">
        <v>8.93</v>
      </c>
    </row>
    <row r="1282" spans="1:5">
      <c r="A1282">
        <v>39342</v>
      </c>
      <c r="B1282" t="s">
        <v>16191</v>
      </c>
      <c r="C1282" t="s">
        <v>14904</v>
      </c>
      <c r="D1282" t="s">
        <v>14905</v>
      </c>
      <c r="E1282" s="275">
        <v>11.77</v>
      </c>
    </row>
    <row r="1283" spans="1:5">
      <c r="A1283">
        <v>39343</v>
      </c>
      <c r="B1283" t="s">
        <v>16192</v>
      </c>
      <c r="C1283" t="s">
        <v>14904</v>
      </c>
      <c r="D1283" t="s">
        <v>14905</v>
      </c>
      <c r="E1283" s="275">
        <v>9.94</v>
      </c>
    </row>
    <row r="1284" spans="1:5">
      <c r="A1284">
        <v>39345</v>
      </c>
      <c r="B1284" t="s">
        <v>16193</v>
      </c>
      <c r="C1284" t="s">
        <v>14904</v>
      </c>
      <c r="D1284" t="s">
        <v>14905</v>
      </c>
      <c r="E1284" s="275">
        <v>13.46</v>
      </c>
    </row>
    <row r="1285" spans="1:5">
      <c r="A1285">
        <v>39344</v>
      </c>
      <c r="B1285" t="s">
        <v>16194</v>
      </c>
      <c r="C1285" t="s">
        <v>14904</v>
      </c>
      <c r="D1285" t="s">
        <v>14905</v>
      </c>
      <c r="E1285" s="275">
        <v>9.61</v>
      </c>
    </row>
    <row r="1286" spans="1:5">
      <c r="A1286">
        <v>12623</v>
      </c>
      <c r="B1286" t="s">
        <v>16195</v>
      </c>
      <c r="C1286" t="s">
        <v>14950</v>
      </c>
      <c r="D1286" t="s">
        <v>14905</v>
      </c>
      <c r="E1286" s="275">
        <v>40.380000000000003</v>
      </c>
    </row>
    <row r="1287" spans="1:5">
      <c r="A1287">
        <v>34498</v>
      </c>
      <c r="B1287" t="s">
        <v>16196</v>
      </c>
      <c r="C1287" t="s">
        <v>14904</v>
      </c>
      <c r="D1287" t="s">
        <v>14905</v>
      </c>
      <c r="E1287" s="275">
        <v>138.13999999999999</v>
      </c>
    </row>
    <row r="1288" spans="1:5">
      <c r="A1288">
        <v>13244</v>
      </c>
      <c r="B1288" t="s">
        <v>16197</v>
      </c>
      <c r="C1288" t="s">
        <v>14904</v>
      </c>
      <c r="D1288" t="s">
        <v>14911</v>
      </c>
      <c r="E1288" s="275">
        <v>58.15</v>
      </c>
    </row>
    <row r="1289" spans="1:5">
      <c r="A1289">
        <v>38998</v>
      </c>
      <c r="B1289" t="s">
        <v>16198</v>
      </c>
      <c r="C1289" t="s">
        <v>14904</v>
      </c>
      <c r="D1289" t="s">
        <v>14952</v>
      </c>
      <c r="E1289" s="275">
        <v>9.9700000000000006</v>
      </c>
    </row>
    <row r="1290" spans="1:5">
      <c r="A1290">
        <v>38999</v>
      </c>
      <c r="B1290" t="s">
        <v>16199</v>
      </c>
      <c r="C1290" t="s">
        <v>14904</v>
      </c>
      <c r="D1290" t="s">
        <v>14952</v>
      </c>
      <c r="E1290" s="275">
        <v>25.2</v>
      </c>
    </row>
    <row r="1291" spans="1:5">
      <c r="A1291">
        <v>38996</v>
      </c>
      <c r="B1291" t="s">
        <v>16200</v>
      </c>
      <c r="C1291" t="s">
        <v>14904</v>
      </c>
      <c r="D1291" t="s">
        <v>14952</v>
      </c>
      <c r="E1291" s="275">
        <v>17.809999999999999</v>
      </c>
    </row>
    <row r="1292" spans="1:5">
      <c r="A1292">
        <v>44173</v>
      </c>
      <c r="B1292" t="s">
        <v>16201</v>
      </c>
      <c r="C1292" t="s">
        <v>14904</v>
      </c>
      <c r="D1292" t="s">
        <v>14952</v>
      </c>
      <c r="E1292" s="275">
        <v>17.32</v>
      </c>
    </row>
    <row r="1293" spans="1:5">
      <c r="A1293">
        <v>44174</v>
      </c>
      <c r="B1293" t="s">
        <v>16202</v>
      </c>
      <c r="C1293" t="s">
        <v>14904</v>
      </c>
      <c r="D1293" t="s">
        <v>14952</v>
      </c>
      <c r="E1293" s="275">
        <v>28.36</v>
      </c>
    </row>
    <row r="1294" spans="1:5">
      <c r="A1294">
        <v>38997</v>
      </c>
      <c r="B1294" t="s">
        <v>16203</v>
      </c>
      <c r="C1294" t="s">
        <v>14904</v>
      </c>
      <c r="D1294" t="s">
        <v>14952</v>
      </c>
      <c r="E1294" s="275">
        <v>25.48</v>
      </c>
    </row>
    <row r="1295" spans="1:5">
      <c r="A1295">
        <v>39600</v>
      </c>
      <c r="B1295" t="s">
        <v>16204</v>
      </c>
      <c r="C1295" t="s">
        <v>14904</v>
      </c>
      <c r="D1295" t="s">
        <v>14905</v>
      </c>
      <c r="E1295" s="275">
        <v>12.48</v>
      </c>
    </row>
    <row r="1296" spans="1:5">
      <c r="A1296">
        <v>39601</v>
      </c>
      <c r="B1296" t="s">
        <v>16205</v>
      </c>
      <c r="C1296" t="s">
        <v>14904</v>
      </c>
      <c r="D1296" t="s">
        <v>14905</v>
      </c>
      <c r="E1296" s="275">
        <v>26.47</v>
      </c>
    </row>
    <row r="1297" spans="1:5">
      <c r="A1297">
        <v>39862</v>
      </c>
      <c r="B1297" t="s">
        <v>16206</v>
      </c>
      <c r="C1297" t="s">
        <v>14904</v>
      </c>
      <c r="D1297" t="s">
        <v>14952</v>
      </c>
      <c r="E1297" s="275">
        <v>13.19</v>
      </c>
    </row>
    <row r="1298" spans="1:5">
      <c r="A1298">
        <v>39863</v>
      </c>
      <c r="B1298" t="s">
        <v>16207</v>
      </c>
      <c r="C1298" t="s">
        <v>14904</v>
      </c>
      <c r="D1298" t="s">
        <v>14952</v>
      </c>
      <c r="E1298" s="275">
        <v>13.37</v>
      </c>
    </row>
    <row r="1299" spans="1:5">
      <c r="A1299">
        <v>39864</v>
      </c>
      <c r="B1299" t="s">
        <v>16208</v>
      </c>
      <c r="C1299" t="s">
        <v>14904</v>
      </c>
      <c r="D1299" t="s">
        <v>14952</v>
      </c>
      <c r="E1299" s="275">
        <v>16.600000000000001</v>
      </c>
    </row>
    <row r="1300" spans="1:5">
      <c r="A1300">
        <v>39865</v>
      </c>
      <c r="B1300" t="s">
        <v>16209</v>
      </c>
      <c r="C1300" t="s">
        <v>14904</v>
      </c>
      <c r="D1300" t="s">
        <v>14952</v>
      </c>
      <c r="E1300" s="275">
        <v>23.39</v>
      </c>
    </row>
    <row r="1301" spans="1:5">
      <c r="A1301">
        <v>2517</v>
      </c>
      <c r="B1301" t="s">
        <v>16210</v>
      </c>
      <c r="C1301" t="s">
        <v>14904</v>
      </c>
      <c r="D1301" t="s">
        <v>14905</v>
      </c>
      <c r="E1301" s="275">
        <v>26.94</v>
      </c>
    </row>
    <row r="1302" spans="1:5">
      <c r="A1302">
        <v>2522</v>
      </c>
      <c r="B1302" t="s">
        <v>16211</v>
      </c>
      <c r="C1302" t="s">
        <v>14904</v>
      </c>
      <c r="D1302" t="s">
        <v>14905</v>
      </c>
      <c r="E1302" s="275">
        <v>17.41</v>
      </c>
    </row>
    <row r="1303" spans="1:5">
      <c r="A1303">
        <v>2548</v>
      </c>
      <c r="B1303" t="s">
        <v>16212</v>
      </c>
      <c r="C1303" t="s">
        <v>14904</v>
      </c>
      <c r="D1303" t="s">
        <v>14905</v>
      </c>
      <c r="E1303" s="275">
        <v>10.71</v>
      </c>
    </row>
    <row r="1304" spans="1:5">
      <c r="A1304">
        <v>2516</v>
      </c>
      <c r="B1304" t="s">
        <v>16213</v>
      </c>
      <c r="C1304" t="s">
        <v>14904</v>
      </c>
      <c r="D1304" t="s">
        <v>14905</v>
      </c>
      <c r="E1304" s="275">
        <v>13.98</v>
      </c>
    </row>
    <row r="1305" spans="1:5">
      <c r="A1305">
        <v>2518</v>
      </c>
      <c r="B1305" t="s">
        <v>16214</v>
      </c>
      <c r="C1305" t="s">
        <v>14904</v>
      </c>
      <c r="D1305" t="s">
        <v>14905</v>
      </c>
      <c r="E1305" s="275">
        <v>128.26</v>
      </c>
    </row>
    <row r="1306" spans="1:5">
      <c r="A1306">
        <v>2521</v>
      </c>
      <c r="B1306" t="s">
        <v>16215</v>
      </c>
      <c r="C1306" t="s">
        <v>14904</v>
      </c>
      <c r="D1306" t="s">
        <v>14905</v>
      </c>
      <c r="E1306" s="275">
        <v>54.6</v>
      </c>
    </row>
    <row r="1307" spans="1:5">
      <c r="A1307">
        <v>2515</v>
      </c>
      <c r="B1307" t="s">
        <v>16216</v>
      </c>
      <c r="C1307" t="s">
        <v>14904</v>
      </c>
      <c r="D1307" t="s">
        <v>14905</v>
      </c>
      <c r="E1307" s="275">
        <v>11.64</v>
      </c>
    </row>
    <row r="1308" spans="1:5">
      <c r="A1308">
        <v>2519</v>
      </c>
      <c r="B1308" t="s">
        <v>16217</v>
      </c>
      <c r="C1308" t="s">
        <v>14904</v>
      </c>
      <c r="D1308" t="s">
        <v>14905</v>
      </c>
      <c r="E1308" s="275">
        <v>154.65</v>
      </c>
    </row>
    <row r="1309" spans="1:5">
      <c r="A1309">
        <v>2520</v>
      </c>
      <c r="B1309" t="s">
        <v>16218</v>
      </c>
      <c r="C1309" t="s">
        <v>14904</v>
      </c>
      <c r="D1309" t="s">
        <v>14905</v>
      </c>
      <c r="E1309" s="275">
        <v>284.64</v>
      </c>
    </row>
    <row r="1310" spans="1:5">
      <c r="A1310">
        <v>1602</v>
      </c>
      <c r="B1310" t="s">
        <v>16219</v>
      </c>
      <c r="C1310" t="s">
        <v>14904</v>
      </c>
      <c r="D1310" t="s">
        <v>14905</v>
      </c>
      <c r="E1310" s="275">
        <v>58.08</v>
      </c>
    </row>
    <row r="1311" spans="1:5">
      <c r="A1311">
        <v>1601</v>
      </c>
      <c r="B1311" t="s">
        <v>16220</v>
      </c>
      <c r="C1311" t="s">
        <v>14904</v>
      </c>
      <c r="D1311" t="s">
        <v>14905</v>
      </c>
      <c r="E1311" s="275">
        <v>51.76</v>
      </c>
    </row>
    <row r="1312" spans="1:5">
      <c r="A1312">
        <v>1598</v>
      </c>
      <c r="B1312" t="s">
        <v>16221</v>
      </c>
      <c r="C1312" t="s">
        <v>14904</v>
      </c>
      <c r="D1312" t="s">
        <v>14905</v>
      </c>
      <c r="E1312" s="275">
        <v>15.32</v>
      </c>
    </row>
    <row r="1313" spans="1:5">
      <c r="A1313">
        <v>1600</v>
      </c>
      <c r="B1313" t="s">
        <v>16222</v>
      </c>
      <c r="C1313" t="s">
        <v>14904</v>
      </c>
      <c r="D1313" t="s">
        <v>14905</v>
      </c>
      <c r="E1313" s="275">
        <v>22.61</v>
      </c>
    </row>
    <row r="1314" spans="1:5">
      <c r="A1314">
        <v>1603</v>
      </c>
      <c r="B1314" t="s">
        <v>16223</v>
      </c>
      <c r="C1314" t="s">
        <v>14904</v>
      </c>
      <c r="D1314" t="s">
        <v>14905</v>
      </c>
      <c r="E1314" s="275">
        <v>87.69</v>
      </c>
    </row>
    <row r="1315" spans="1:5">
      <c r="A1315">
        <v>1599</v>
      </c>
      <c r="B1315" t="s">
        <v>16224</v>
      </c>
      <c r="C1315" t="s">
        <v>14904</v>
      </c>
      <c r="D1315" t="s">
        <v>14905</v>
      </c>
      <c r="E1315" s="275">
        <v>17.77</v>
      </c>
    </row>
    <row r="1316" spans="1:5">
      <c r="A1316">
        <v>1597</v>
      </c>
      <c r="B1316" t="s">
        <v>16225</v>
      </c>
      <c r="C1316" t="s">
        <v>14904</v>
      </c>
      <c r="D1316" t="s">
        <v>14905</v>
      </c>
      <c r="E1316" s="275">
        <v>14.4</v>
      </c>
    </row>
    <row r="1317" spans="1:5">
      <c r="A1317">
        <v>39602</v>
      </c>
      <c r="B1317" t="s">
        <v>16226</v>
      </c>
      <c r="C1317" t="s">
        <v>14904</v>
      </c>
      <c r="D1317" t="s">
        <v>14905</v>
      </c>
      <c r="E1317" s="275">
        <v>1.32</v>
      </c>
    </row>
    <row r="1318" spans="1:5">
      <c r="A1318">
        <v>39603</v>
      </c>
      <c r="B1318" t="s">
        <v>16227</v>
      </c>
      <c r="C1318" t="s">
        <v>14904</v>
      </c>
      <c r="D1318" t="s">
        <v>14905</v>
      </c>
      <c r="E1318" s="275">
        <v>2.82</v>
      </c>
    </row>
    <row r="1319" spans="1:5">
      <c r="A1319">
        <v>11821</v>
      </c>
      <c r="B1319" t="s">
        <v>16228</v>
      </c>
      <c r="C1319" t="s">
        <v>14904</v>
      </c>
      <c r="D1319" t="s">
        <v>14905</v>
      </c>
      <c r="E1319" s="275">
        <v>11.83</v>
      </c>
    </row>
    <row r="1320" spans="1:5">
      <c r="A1320">
        <v>1562</v>
      </c>
      <c r="B1320" t="s">
        <v>16229</v>
      </c>
      <c r="C1320" t="s">
        <v>14904</v>
      </c>
      <c r="D1320" t="s">
        <v>14905</v>
      </c>
      <c r="E1320" s="275">
        <v>19.37</v>
      </c>
    </row>
    <row r="1321" spans="1:5">
      <c r="A1321">
        <v>1563</v>
      </c>
      <c r="B1321" t="s">
        <v>16230</v>
      </c>
      <c r="C1321" t="s">
        <v>14904</v>
      </c>
      <c r="D1321" t="s">
        <v>14905</v>
      </c>
      <c r="E1321" s="275">
        <v>26</v>
      </c>
    </row>
    <row r="1322" spans="1:5">
      <c r="A1322">
        <v>11856</v>
      </c>
      <c r="B1322" t="s">
        <v>16231</v>
      </c>
      <c r="C1322" t="s">
        <v>14904</v>
      </c>
      <c r="D1322" t="s">
        <v>14911</v>
      </c>
      <c r="E1322" s="275">
        <v>7.75</v>
      </c>
    </row>
    <row r="1323" spans="1:5">
      <c r="A1323">
        <v>11857</v>
      </c>
      <c r="B1323" t="s">
        <v>16232</v>
      </c>
      <c r="C1323" t="s">
        <v>14904</v>
      </c>
      <c r="D1323" t="s">
        <v>14905</v>
      </c>
      <c r="E1323" s="275">
        <v>40.79</v>
      </c>
    </row>
    <row r="1324" spans="1:5">
      <c r="A1324">
        <v>11858</v>
      </c>
      <c r="B1324" t="s">
        <v>16233</v>
      </c>
      <c r="C1324" t="s">
        <v>14904</v>
      </c>
      <c r="D1324" t="s">
        <v>14905</v>
      </c>
      <c r="E1324" s="275">
        <v>50.62</v>
      </c>
    </row>
    <row r="1325" spans="1:5">
      <c r="A1325">
        <v>1539</v>
      </c>
      <c r="B1325" t="s">
        <v>16234</v>
      </c>
      <c r="C1325" t="s">
        <v>14904</v>
      </c>
      <c r="D1325" t="s">
        <v>14905</v>
      </c>
      <c r="E1325" s="275">
        <v>9.11</v>
      </c>
    </row>
    <row r="1326" spans="1:5">
      <c r="A1326">
        <v>11859</v>
      </c>
      <c r="B1326" t="s">
        <v>16235</v>
      </c>
      <c r="C1326" t="s">
        <v>14904</v>
      </c>
      <c r="D1326" t="s">
        <v>14905</v>
      </c>
      <c r="E1326" s="275">
        <v>68.87</v>
      </c>
    </row>
    <row r="1327" spans="1:5">
      <c r="A1327">
        <v>1550</v>
      </c>
      <c r="B1327" t="s">
        <v>16236</v>
      </c>
      <c r="C1327" t="s">
        <v>14904</v>
      </c>
      <c r="D1327" t="s">
        <v>14905</v>
      </c>
      <c r="E1327" s="275">
        <v>9.61</v>
      </c>
    </row>
    <row r="1328" spans="1:5">
      <c r="A1328">
        <v>11854</v>
      </c>
      <c r="B1328" t="s">
        <v>16237</v>
      </c>
      <c r="C1328" t="s">
        <v>14904</v>
      </c>
      <c r="D1328" t="s">
        <v>14905</v>
      </c>
      <c r="E1328" s="275">
        <v>12</v>
      </c>
    </row>
    <row r="1329" spans="1:5">
      <c r="A1329">
        <v>11862</v>
      </c>
      <c r="B1329" t="s">
        <v>16238</v>
      </c>
      <c r="C1329" t="s">
        <v>14904</v>
      </c>
      <c r="D1329" t="s">
        <v>14905</v>
      </c>
      <c r="E1329" s="275">
        <v>16.84</v>
      </c>
    </row>
    <row r="1330" spans="1:5">
      <c r="A1330">
        <v>11863</v>
      </c>
      <c r="B1330" t="s">
        <v>16239</v>
      </c>
      <c r="C1330" t="s">
        <v>14904</v>
      </c>
      <c r="D1330" t="s">
        <v>14905</v>
      </c>
      <c r="E1330" s="275">
        <v>6.8</v>
      </c>
    </row>
    <row r="1331" spans="1:5">
      <c r="A1331">
        <v>11855</v>
      </c>
      <c r="B1331" t="s">
        <v>16240</v>
      </c>
      <c r="C1331" t="s">
        <v>14904</v>
      </c>
      <c r="D1331" t="s">
        <v>14905</v>
      </c>
      <c r="E1331" s="275">
        <v>25.14</v>
      </c>
    </row>
    <row r="1332" spans="1:5">
      <c r="A1332">
        <v>11864</v>
      </c>
      <c r="B1332" t="s">
        <v>16241</v>
      </c>
      <c r="C1332" t="s">
        <v>14904</v>
      </c>
      <c r="D1332" t="s">
        <v>14905</v>
      </c>
      <c r="E1332" s="275">
        <v>38.01</v>
      </c>
    </row>
    <row r="1333" spans="1:5">
      <c r="A1333">
        <v>2527</v>
      </c>
      <c r="B1333" t="s">
        <v>16242</v>
      </c>
      <c r="C1333" t="s">
        <v>14904</v>
      </c>
      <c r="D1333" t="s">
        <v>14905</v>
      </c>
      <c r="E1333" s="275">
        <v>9.64</v>
      </c>
    </row>
    <row r="1334" spans="1:5">
      <c r="A1334">
        <v>2526</v>
      </c>
      <c r="B1334" t="s">
        <v>16243</v>
      </c>
      <c r="C1334" t="s">
        <v>14904</v>
      </c>
      <c r="D1334" t="s">
        <v>14905</v>
      </c>
      <c r="E1334" s="275">
        <v>6.18</v>
      </c>
    </row>
    <row r="1335" spans="1:5">
      <c r="A1335">
        <v>2487</v>
      </c>
      <c r="B1335" t="s">
        <v>16244</v>
      </c>
      <c r="C1335" t="s">
        <v>14904</v>
      </c>
      <c r="D1335" t="s">
        <v>14905</v>
      </c>
      <c r="E1335" s="275">
        <v>2.11</v>
      </c>
    </row>
    <row r="1336" spans="1:5">
      <c r="A1336">
        <v>2483</v>
      </c>
      <c r="B1336" t="s">
        <v>16245</v>
      </c>
      <c r="C1336" t="s">
        <v>14904</v>
      </c>
      <c r="D1336" t="s">
        <v>14905</v>
      </c>
      <c r="E1336" s="275">
        <v>4.4000000000000004</v>
      </c>
    </row>
    <row r="1337" spans="1:5">
      <c r="A1337">
        <v>2528</v>
      </c>
      <c r="B1337" t="s">
        <v>16246</v>
      </c>
      <c r="C1337" t="s">
        <v>14904</v>
      </c>
      <c r="D1337" t="s">
        <v>14905</v>
      </c>
      <c r="E1337" s="275">
        <v>24.27</v>
      </c>
    </row>
    <row r="1338" spans="1:5">
      <c r="A1338">
        <v>2489</v>
      </c>
      <c r="B1338" t="s">
        <v>16247</v>
      </c>
      <c r="C1338" t="s">
        <v>14904</v>
      </c>
      <c r="D1338" t="s">
        <v>14905</v>
      </c>
      <c r="E1338" s="275">
        <v>10.69</v>
      </c>
    </row>
    <row r="1339" spans="1:5">
      <c r="A1339">
        <v>2488</v>
      </c>
      <c r="B1339" t="s">
        <v>16248</v>
      </c>
      <c r="C1339" t="s">
        <v>14904</v>
      </c>
      <c r="D1339" t="s">
        <v>14905</v>
      </c>
      <c r="E1339" s="275">
        <v>2.4700000000000002</v>
      </c>
    </row>
    <row r="1340" spans="1:5">
      <c r="A1340">
        <v>2484</v>
      </c>
      <c r="B1340" t="s">
        <v>16249</v>
      </c>
      <c r="C1340" t="s">
        <v>14904</v>
      </c>
      <c r="D1340" t="s">
        <v>14905</v>
      </c>
      <c r="E1340" s="275">
        <v>35.25</v>
      </c>
    </row>
    <row r="1341" spans="1:5">
      <c r="A1341">
        <v>2485</v>
      </c>
      <c r="B1341" t="s">
        <v>16250</v>
      </c>
      <c r="C1341" t="s">
        <v>14904</v>
      </c>
      <c r="D1341" t="s">
        <v>14905</v>
      </c>
      <c r="E1341" s="275">
        <v>55.25</v>
      </c>
    </row>
    <row r="1342" spans="1:5">
      <c r="A1342">
        <v>39279</v>
      </c>
      <c r="B1342" t="s">
        <v>16251</v>
      </c>
      <c r="C1342" t="s">
        <v>14904</v>
      </c>
      <c r="D1342" t="s">
        <v>14952</v>
      </c>
      <c r="E1342" s="275">
        <v>8.35</v>
      </c>
    </row>
    <row r="1343" spans="1:5">
      <c r="A1343">
        <v>39280</v>
      </c>
      <c r="B1343" t="s">
        <v>16252</v>
      </c>
      <c r="C1343" t="s">
        <v>14904</v>
      </c>
      <c r="D1343" t="s">
        <v>14952</v>
      </c>
      <c r="E1343" s="275">
        <v>9.36</v>
      </c>
    </row>
    <row r="1344" spans="1:5">
      <c r="A1344">
        <v>39281</v>
      </c>
      <c r="B1344" t="s">
        <v>16253</v>
      </c>
      <c r="C1344" t="s">
        <v>14904</v>
      </c>
      <c r="D1344" t="s">
        <v>14952</v>
      </c>
      <c r="E1344" s="275">
        <v>12.37</v>
      </c>
    </row>
    <row r="1345" spans="1:5">
      <c r="A1345">
        <v>39282</v>
      </c>
      <c r="B1345" t="s">
        <v>16254</v>
      </c>
      <c r="C1345" t="s">
        <v>14904</v>
      </c>
      <c r="D1345" t="s">
        <v>14952</v>
      </c>
      <c r="E1345" s="275">
        <v>17.260000000000002</v>
      </c>
    </row>
    <row r="1346" spans="1:5">
      <c r="A1346">
        <v>38844</v>
      </c>
      <c r="B1346" t="s">
        <v>16255</v>
      </c>
      <c r="C1346" t="s">
        <v>14904</v>
      </c>
      <c r="D1346" t="s">
        <v>14952</v>
      </c>
      <c r="E1346" s="275">
        <v>8.4700000000000006</v>
      </c>
    </row>
    <row r="1347" spans="1:5">
      <c r="A1347">
        <v>38846</v>
      </c>
      <c r="B1347" t="s">
        <v>16256</v>
      </c>
      <c r="C1347" t="s">
        <v>14904</v>
      </c>
      <c r="D1347" t="s">
        <v>14952</v>
      </c>
      <c r="E1347" s="275">
        <v>8.6199999999999992</v>
      </c>
    </row>
    <row r="1348" spans="1:5">
      <c r="A1348">
        <v>38847</v>
      </c>
      <c r="B1348" t="s">
        <v>16257</v>
      </c>
      <c r="C1348" t="s">
        <v>14904</v>
      </c>
      <c r="D1348" t="s">
        <v>14952</v>
      </c>
      <c r="E1348" s="275">
        <v>10.09</v>
      </c>
    </row>
    <row r="1349" spans="1:5">
      <c r="A1349">
        <v>38850</v>
      </c>
      <c r="B1349" t="s">
        <v>16258</v>
      </c>
      <c r="C1349" t="s">
        <v>14904</v>
      </c>
      <c r="D1349" t="s">
        <v>14952</v>
      </c>
      <c r="E1349" s="275">
        <v>18.23</v>
      </c>
    </row>
    <row r="1350" spans="1:5">
      <c r="A1350">
        <v>38848</v>
      </c>
      <c r="B1350" t="s">
        <v>16259</v>
      </c>
      <c r="C1350" t="s">
        <v>14904</v>
      </c>
      <c r="D1350" t="s">
        <v>14952</v>
      </c>
      <c r="E1350" s="275">
        <v>11.95</v>
      </c>
    </row>
    <row r="1351" spans="1:5">
      <c r="A1351">
        <v>38851</v>
      </c>
      <c r="B1351" t="s">
        <v>16260</v>
      </c>
      <c r="C1351" t="s">
        <v>14904</v>
      </c>
      <c r="D1351" t="s">
        <v>14952</v>
      </c>
      <c r="E1351" s="275">
        <v>20.61</v>
      </c>
    </row>
    <row r="1352" spans="1:5">
      <c r="A1352">
        <v>38854</v>
      </c>
      <c r="B1352" t="s">
        <v>16261</v>
      </c>
      <c r="C1352" t="s">
        <v>14904</v>
      </c>
      <c r="D1352" t="s">
        <v>14952</v>
      </c>
      <c r="E1352" s="275">
        <v>8.9499999999999993</v>
      </c>
    </row>
    <row r="1353" spans="1:5">
      <c r="A1353">
        <v>44247</v>
      </c>
      <c r="B1353" t="s">
        <v>16262</v>
      </c>
      <c r="C1353" t="s">
        <v>14904</v>
      </c>
      <c r="D1353" t="s">
        <v>14952</v>
      </c>
      <c r="E1353" s="276">
        <v>1278.1500000000001</v>
      </c>
    </row>
    <row r="1354" spans="1:5">
      <c r="A1354">
        <v>38005</v>
      </c>
      <c r="B1354" t="s">
        <v>16263</v>
      </c>
      <c r="C1354" t="s">
        <v>14904</v>
      </c>
      <c r="D1354" t="s">
        <v>14952</v>
      </c>
      <c r="E1354" s="275">
        <v>15.2</v>
      </c>
    </row>
    <row r="1355" spans="1:5">
      <c r="A1355">
        <v>38006</v>
      </c>
      <c r="B1355" t="s">
        <v>16264</v>
      </c>
      <c r="C1355" t="s">
        <v>14904</v>
      </c>
      <c r="D1355" t="s">
        <v>14952</v>
      </c>
      <c r="E1355" s="275">
        <v>20.190000000000001</v>
      </c>
    </row>
    <row r="1356" spans="1:5">
      <c r="A1356">
        <v>38428</v>
      </c>
      <c r="B1356" t="s">
        <v>16265</v>
      </c>
      <c r="C1356" t="s">
        <v>14904</v>
      </c>
      <c r="D1356" t="s">
        <v>14952</v>
      </c>
      <c r="E1356" s="275">
        <v>18.079999999999998</v>
      </c>
    </row>
    <row r="1357" spans="1:5">
      <c r="A1357">
        <v>38007</v>
      </c>
      <c r="B1357" t="s">
        <v>16266</v>
      </c>
      <c r="C1357" t="s">
        <v>14904</v>
      </c>
      <c r="D1357" t="s">
        <v>14952</v>
      </c>
      <c r="E1357" s="275">
        <v>23.3</v>
      </c>
    </row>
    <row r="1358" spans="1:5">
      <c r="A1358">
        <v>38008</v>
      </c>
      <c r="B1358" t="s">
        <v>16267</v>
      </c>
      <c r="C1358" t="s">
        <v>14904</v>
      </c>
      <c r="D1358" t="s">
        <v>14952</v>
      </c>
      <c r="E1358" s="275">
        <v>37.28</v>
      </c>
    </row>
    <row r="1359" spans="1:5">
      <c r="A1359">
        <v>38009</v>
      </c>
      <c r="B1359" t="s">
        <v>16268</v>
      </c>
      <c r="C1359" t="s">
        <v>14904</v>
      </c>
      <c r="D1359" t="s">
        <v>14952</v>
      </c>
      <c r="E1359" s="275">
        <v>45.64</v>
      </c>
    </row>
    <row r="1360" spans="1:5">
      <c r="A1360">
        <v>44248</v>
      </c>
      <c r="B1360" t="s">
        <v>16269</v>
      </c>
      <c r="C1360" t="s">
        <v>14904</v>
      </c>
      <c r="D1360" t="s">
        <v>14952</v>
      </c>
      <c r="E1360" s="275">
        <v>74.400000000000006</v>
      </c>
    </row>
    <row r="1361" spans="1:5">
      <c r="A1361">
        <v>44249</v>
      </c>
      <c r="B1361" t="s">
        <v>16270</v>
      </c>
      <c r="C1361" t="s">
        <v>14904</v>
      </c>
      <c r="D1361" t="s">
        <v>14952</v>
      </c>
      <c r="E1361" s="275">
        <v>287.05</v>
      </c>
    </row>
    <row r="1362" spans="1:5">
      <c r="A1362">
        <v>44250</v>
      </c>
      <c r="B1362" t="s">
        <v>16271</v>
      </c>
      <c r="C1362" t="s">
        <v>14904</v>
      </c>
      <c r="D1362" t="s">
        <v>14952</v>
      </c>
      <c r="E1362" s="275">
        <v>416.87</v>
      </c>
    </row>
    <row r="1363" spans="1:5">
      <c r="A1363">
        <v>3104</v>
      </c>
      <c r="B1363" t="s">
        <v>16272</v>
      </c>
      <c r="C1363" t="s">
        <v>16273</v>
      </c>
      <c r="D1363" t="s">
        <v>14905</v>
      </c>
      <c r="E1363" s="275">
        <v>156.72999999999999</v>
      </c>
    </row>
    <row r="1364" spans="1:5">
      <c r="A1364">
        <v>1607</v>
      </c>
      <c r="B1364" t="s">
        <v>16274</v>
      </c>
      <c r="C1364" t="s">
        <v>16273</v>
      </c>
      <c r="D1364" t="s">
        <v>14905</v>
      </c>
      <c r="E1364" s="275">
        <v>0.27</v>
      </c>
    </row>
    <row r="1365" spans="1:5">
      <c r="A1365">
        <v>38169</v>
      </c>
      <c r="B1365" t="s">
        <v>16275</v>
      </c>
      <c r="C1365" t="s">
        <v>16273</v>
      </c>
      <c r="D1365" t="s">
        <v>14905</v>
      </c>
      <c r="E1365" s="275">
        <v>85.96</v>
      </c>
    </row>
    <row r="1366" spans="1:5">
      <c r="A1366">
        <v>6142</v>
      </c>
      <c r="B1366" t="s">
        <v>16276</v>
      </c>
      <c r="C1366" t="s">
        <v>14904</v>
      </c>
      <c r="D1366" t="s">
        <v>14905</v>
      </c>
      <c r="E1366" s="275">
        <v>7.93</v>
      </c>
    </row>
    <row r="1367" spans="1:5">
      <c r="A1367">
        <v>11686</v>
      </c>
      <c r="B1367" t="s">
        <v>16277</v>
      </c>
      <c r="C1367" t="s">
        <v>14904</v>
      </c>
      <c r="D1367" t="s">
        <v>14905</v>
      </c>
      <c r="E1367" s="275">
        <v>11.01</v>
      </c>
    </row>
    <row r="1368" spans="1:5">
      <c r="A1368">
        <v>37598</v>
      </c>
      <c r="B1368" t="s">
        <v>16278</v>
      </c>
      <c r="C1368" t="s">
        <v>14904</v>
      </c>
      <c r="D1368" t="s">
        <v>14952</v>
      </c>
      <c r="E1368" s="275">
        <v>42.05</v>
      </c>
    </row>
    <row r="1369" spans="1:5">
      <c r="A1369">
        <v>25398</v>
      </c>
      <c r="B1369" t="s">
        <v>16279</v>
      </c>
      <c r="C1369" t="s">
        <v>14904</v>
      </c>
      <c r="D1369" t="s">
        <v>14952</v>
      </c>
      <c r="E1369" s="276">
        <v>4539.57</v>
      </c>
    </row>
    <row r="1370" spans="1:5">
      <c r="A1370">
        <v>25399</v>
      </c>
      <c r="B1370" t="s">
        <v>16280</v>
      </c>
      <c r="C1370" t="s">
        <v>14904</v>
      </c>
      <c r="D1370" t="s">
        <v>14952</v>
      </c>
      <c r="E1370" s="276">
        <v>2755.92</v>
      </c>
    </row>
    <row r="1371" spans="1:5">
      <c r="A1371">
        <v>43440</v>
      </c>
      <c r="B1371" t="s">
        <v>16281</v>
      </c>
      <c r="C1371" t="s">
        <v>14904</v>
      </c>
      <c r="D1371" t="s">
        <v>14905</v>
      </c>
      <c r="E1371" s="275">
        <v>334.85</v>
      </c>
    </row>
    <row r="1372" spans="1:5">
      <c r="A1372">
        <v>10667</v>
      </c>
      <c r="B1372" t="s">
        <v>16282</v>
      </c>
      <c r="C1372" t="s">
        <v>14904</v>
      </c>
      <c r="D1372" t="s">
        <v>14952</v>
      </c>
      <c r="E1372" s="276">
        <v>19404</v>
      </c>
    </row>
    <row r="1373" spans="1:5">
      <c r="A1373">
        <v>1613</v>
      </c>
      <c r="B1373" t="s">
        <v>16283</v>
      </c>
      <c r="C1373" t="s">
        <v>14904</v>
      </c>
      <c r="D1373" t="s">
        <v>14905</v>
      </c>
      <c r="E1373" s="276">
        <v>1655.25</v>
      </c>
    </row>
    <row r="1374" spans="1:5">
      <c r="A1374">
        <v>1626</v>
      </c>
      <c r="B1374" t="s">
        <v>16284</v>
      </c>
      <c r="C1374" t="s">
        <v>14904</v>
      </c>
      <c r="D1374" t="s">
        <v>14905</v>
      </c>
      <c r="E1374" s="276">
        <v>2475.63</v>
      </c>
    </row>
    <row r="1375" spans="1:5">
      <c r="A1375">
        <v>1625</v>
      </c>
      <c r="B1375" t="s">
        <v>16285</v>
      </c>
      <c r="C1375" t="s">
        <v>14904</v>
      </c>
      <c r="D1375" t="s">
        <v>14905</v>
      </c>
      <c r="E1375" s="275">
        <v>172.91</v>
      </c>
    </row>
    <row r="1376" spans="1:5">
      <c r="A1376">
        <v>1622</v>
      </c>
      <c r="B1376" t="s">
        <v>16286</v>
      </c>
      <c r="C1376" t="s">
        <v>14904</v>
      </c>
      <c r="D1376" t="s">
        <v>14905</v>
      </c>
      <c r="E1376" s="276">
        <v>5586.49</v>
      </c>
    </row>
    <row r="1377" spans="1:5">
      <c r="A1377">
        <v>1620</v>
      </c>
      <c r="B1377" t="s">
        <v>16287</v>
      </c>
      <c r="C1377" t="s">
        <v>14904</v>
      </c>
      <c r="D1377" t="s">
        <v>14905</v>
      </c>
      <c r="E1377" s="275">
        <v>364.25</v>
      </c>
    </row>
    <row r="1378" spans="1:5">
      <c r="A1378">
        <v>1629</v>
      </c>
      <c r="B1378" t="s">
        <v>16288</v>
      </c>
      <c r="C1378" t="s">
        <v>14904</v>
      </c>
      <c r="D1378" t="s">
        <v>14905</v>
      </c>
      <c r="E1378" s="276">
        <v>13596.19</v>
      </c>
    </row>
    <row r="1379" spans="1:5">
      <c r="A1379">
        <v>1627</v>
      </c>
      <c r="B1379" t="s">
        <v>16289</v>
      </c>
      <c r="C1379" t="s">
        <v>14904</v>
      </c>
      <c r="D1379" t="s">
        <v>14905</v>
      </c>
      <c r="E1379" s="275">
        <v>696.25</v>
      </c>
    </row>
    <row r="1380" spans="1:5">
      <c r="A1380">
        <v>1623</v>
      </c>
      <c r="B1380" t="s">
        <v>16290</v>
      </c>
      <c r="C1380" t="s">
        <v>14904</v>
      </c>
      <c r="D1380" t="s">
        <v>14905</v>
      </c>
      <c r="E1380" s="275">
        <v>141.02000000000001</v>
      </c>
    </row>
    <row r="1381" spans="1:5">
      <c r="A1381">
        <v>1619</v>
      </c>
      <c r="B1381" t="s">
        <v>16291</v>
      </c>
      <c r="C1381" t="s">
        <v>14904</v>
      </c>
      <c r="D1381" t="s">
        <v>14905</v>
      </c>
      <c r="E1381" s="275">
        <v>193.98</v>
      </c>
    </row>
    <row r="1382" spans="1:5">
      <c r="A1382">
        <v>1630</v>
      </c>
      <c r="B1382" t="s">
        <v>16292</v>
      </c>
      <c r="C1382" t="s">
        <v>14904</v>
      </c>
      <c r="D1382" t="s">
        <v>14905</v>
      </c>
      <c r="E1382" s="276">
        <v>4270.99</v>
      </c>
    </row>
    <row r="1383" spans="1:5">
      <c r="A1383">
        <v>1616</v>
      </c>
      <c r="B1383" t="s">
        <v>16293</v>
      </c>
      <c r="C1383" t="s">
        <v>14904</v>
      </c>
      <c r="D1383" t="s">
        <v>14905</v>
      </c>
      <c r="E1383" s="276">
        <v>6568.85</v>
      </c>
    </row>
    <row r="1384" spans="1:5">
      <c r="A1384">
        <v>1614</v>
      </c>
      <c r="B1384" t="s">
        <v>16294</v>
      </c>
      <c r="C1384" t="s">
        <v>14904</v>
      </c>
      <c r="D1384" t="s">
        <v>14905</v>
      </c>
      <c r="E1384" s="275">
        <v>300.22000000000003</v>
      </c>
    </row>
    <row r="1385" spans="1:5">
      <c r="A1385">
        <v>1617</v>
      </c>
      <c r="B1385" t="s">
        <v>16295</v>
      </c>
      <c r="C1385" t="s">
        <v>14904</v>
      </c>
      <c r="D1385" t="s">
        <v>14905</v>
      </c>
      <c r="E1385" s="276">
        <v>7841.79</v>
      </c>
    </row>
    <row r="1386" spans="1:5">
      <c r="A1386">
        <v>1621</v>
      </c>
      <c r="B1386" t="s">
        <v>16296</v>
      </c>
      <c r="C1386" t="s">
        <v>14904</v>
      </c>
      <c r="D1386" t="s">
        <v>14905</v>
      </c>
      <c r="E1386" s="275">
        <v>536.92999999999995</v>
      </c>
    </row>
    <row r="1387" spans="1:5">
      <c r="A1387">
        <v>1624</v>
      </c>
      <c r="B1387" t="s">
        <v>16297</v>
      </c>
      <c r="C1387" t="s">
        <v>14904</v>
      </c>
      <c r="D1387" t="s">
        <v>14905</v>
      </c>
      <c r="E1387" s="276">
        <v>19275.5</v>
      </c>
    </row>
    <row r="1388" spans="1:5">
      <c r="A1388">
        <v>1615</v>
      </c>
      <c r="B1388" t="s">
        <v>16298</v>
      </c>
      <c r="C1388" t="s">
        <v>14904</v>
      </c>
      <c r="D1388" t="s">
        <v>14905</v>
      </c>
      <c r="E1388" s="276">
        <v>1008.28</v>
      </c>
    </row>
    <row r="1389" spans="1:5">
      <c r="A1389">
        <v>1612</v>
      </c>
      <c r="B1389" t="s">
        <v>16299</v>
      </c>
      <c r="C1389" t="s">
        <v>14904</v>
      </c>
      <c r="D1389" t="s">
        <v>14911</v>
      </c>
      <c r="E1389" s="275">
        <v>132.80000000000001</v>
      </c>
    </row>
    <row r="1390" spans="1:5">
      <c r="A1390">
        <v>1618</v>
      </c>
      <c r="B1390" t="s">
        <v>16300</v>
      </c>
      <c r="C1390" t="s">
        <v>14904</v>
      </c>
      <c r="D1390" t="s">
        <v>14905</v>
      </c>
      <c r="E1390" s="276">
        <v>1385.53</v>
      </c>
    </row>
    <row r="1391" spans="1:5">
      <c r="A1391">
        <v>14211</v>
      </c>
      <c r="B1391" t="s">
        <v>16301</v>
      </c>
      <c r="C1391" t="s">
        <v>14904</v>
      </c>
      <c r="D1391" t="s">
        <v>14905</v>
      </c>
      <c r="E1391" s="275">
        <v>45.11</v>
      </c>
    </row>
    <row r="1392" spans="1:5">
      <c r="A1392">
        <v>43657</v>
      </c>
      <c r="B1392" t="s">
        <v>16302</v>
      </c>
      <c r="C1392" t="s">
        <v>14950</v>
      </c>
      <c r="D1392" t="s">
        <v>14905</v>
      </c>
      <c r="E1392" s="275">
        <v>7.21</v>
      </c>
    </row>
    <row r="1393" spans="1:5">
      <c r="A1393">
        <v>38200</v>
      </c>
      <c r="B1393" t="s">
        <v>16303</v>
      </c>
      <c r="C1393" t="s">
        <v>16304</v>
      </c>
      <c r="D1393" t="s">
        <v>14905</v>
      </c>
      <c r="E1393" s="275">
        <v>738.41</v>
      </c>
    </row>
    <row r="1394" spans="1:5">
      <c r="A1394">
        <v>39269</v>
      </c>
      <c r="B1394" t="s">
        <v>16305</v>
      </c>
      <c r="C1394" t="s">
        <v>14950</v>
      </c>
      <c r="D1394" t="s">
        <v>14905</v>
      </c>
      <c r="E1394" s="275">
        <v>1.34</v>
      </c>
    </row>
    <row r="1395" spans="1:5">
      <c r="A1395">
        <v>11889</v>
      </c>
      <c r="B1395" t="s">
        <v>16306</v>
      </c>
      <c r="C1395" t="s">
        <v>14950</v>
      </c>
      <c r="D1395" t="s">
        <v>14905</v>
      </c>
      <c r="E1395" s="275">
        <v>1.84</v>
      </c>
    </row>
    <row r="1396" spans="1:5">
      <c r="A1396">
        <v>39270</v>
      </c>
      <c r="B1396" t="s">
        <v>16307</v>
      </c>
      <c r="C1396" t="s">
        <v>14950</v>
      </c>
      <c r="D1396" t="s">
        <v>14905</v>
      </c>
      <c r="E1396" s="275">
        <v>2.39</v>
      </c>
    </row>
    <row r="1397" spans="1:5">
      <c r="A1397">
        <v>11890</v>
      </c>
      <c r="B1397" t="s">
        <v>16308</v>
      </c>
      <c r="C1397" t="s">
        <v>14950</v>
      </c>
      <c r="D1397" t="s">
        <v>14905</v>
      </c>
      <c r="E1397" s="275">
        <v>3.25</v>
      </c>
    </row>
    <row r="1398" spans="1:5">
      <c r="A1398">
        <v>11891</v>
      </c>
      <c r="B1398" t="s">
        <v>16309</v>
      </c>
      <c r="C1398" t="s">
        <v>14950</v>
      </c>
      <c r="D1398" t="s">
        <v>14905</v>
      </c>
      <c r="E1398" s="275">
        <v>5.27</v>
      </c>
    </row>
    <row r="1399" spans="1:5">
      <c r="A1399">
        <v>11892</v>
      </c>
      <c r="B1399" t="s">
        <v>16310</v>
      </c>
      <c r="C1399" t="s">
        <v>14950</v>
      </c>
      <c r="D1399" t="s">
        <v>14905</v>
      </c>
      <c r="E1399" s="275">
        <v>8.6199999999999992</v>
      </c>
    </row>
    <row r="1400" spans="1:5">
      <c r="A1400">
        <v>37601</v>
      </c>
      <c r="B1400" t="s">
        <v>16311</v>
      </c>
      <c r="C1400" t="s">
        <v>14950</v>
      </c>
      <c r="D1400" t="s">
        <v>14952</v>
      </c>
      <c r="E1400" s="275">
        <v>9.34</v>
      </c>
    </row>
    <row r="1401" spans="1:5">
      <c r="A1401">
        <v>1634</v>
      </c>
      <c r="B1401" t="s">
        <v>16312</v>
      </c>
      <c r="C1401" t="s">
        <v>14950</v>
      </c>
      <c r="D1401" t="s">
        <v>14952</v>
      </c>
      <c r="E1401" s="275">
        <v>9.65</v>
      </c>
    </row>
    <row r="1402" spans="1:5">
      <c r="A1402">
        <v>5086</v>
      </c>
      <c r="B1402" t="s">
        <v>16313</v>
      </c>
      <c r="C1402" t="s">
        <v>14955</v>
      </c>
      <c r="D1402" t="s">
        <v>14905</v>
      </c>
      <c r="E1402" s="275">
        <v>35.590000000000003</v>
      </c>
    </row>
    <row r="1403" spans="1:5">
      <c r="A1403">
        <v>11280</v>
      </c>
      <c r="B1403" t="s">
        <v>16314</v>
      </c>
      <c r="C1403" t="s">
        <v>14904</v>
      </c>
      <c r="D1403" t="s">
        <v>14905</v>
      </c>
      <c r="E1403" s="276">
        <v>12657.12</v>
      </c>
    </row>
    <row r="1404" spans="1:5">
      <c r="A1404">
        <v>40519</v>
      </c>
      <c r="B1404" t="s">
        <v>16315</v>
      </c>
      <c r="C1404" t="s">
        <v>14904</v>
      </c>
      <c r="D1404" t="s">
        <v>14905</v>
      </c>
      <c r="E1404" s="276">
        <v>104341.01</v>
      </c>
    </row>
    <row r="1405" spans="1:5">
      <c r="A1405">
        <v>39869</v>
      </c>
      <c r="B1405" t="s">
        <v>16316</v>
      </c>
      <c r="C1405" t="s">
        <v>14904</v>
      </c>
      <c r="D1405" t="s">
        <v>14952</v>
      </c>
      <c r="E1405" s="275">
        <v>13.1</v>
      </c>
    </row>
    <row r="1406" spans="1:5">
      <c r="A1406">
        <v>39870</v>
      </c>
      <c r="B1406" t="s">
        <v>16317</v>
      </c>
      <c r="C1406" t="s">
        <v>14904</v>
      </c>
      <c r="D1406" t="s">
        <v>14952</v>
      </c>
      <c r="E1406" s="275">
        <v>20.03</v>
      </c>
    </row>
    <row r="1407" spans="1:5">
      <c r="A1407">
        <v>39871</v>
      </c>
      <c r="B1407" t="s">
        <v>16318</v>
      </c>
      <c r="C1407" t="s">
        <v>14904</v>
      </c>
      <c r="D1407" t="s">
        <v>14952</v>
      </c>
      <c r="E1407" s="275">
        <v>22.46</v>
      </c>
    </row>
    <row r="1408" spans="1:5">
      <c r="A1408">
        <v>12722</v>
      </c>
      <c r="B1408" t="s">
        <v>16319</v>
      </c>
      <c r="C1408" t="s">
        <v>14904</v>
      </c>
      <c r="D1408" t="s">
        <v>14952</v>
      </c>
      <c r="E1408" s="275">
        <v>751.53</v>
      </c>
    </row>
    <row r="1409" spans="1:5">
      <c r="A1409">
        <v>12714</v>
      </c>
      <c r="B1409" t="s">
        <v>16320</v>
      </c>
      <c r="C1409" t="s">
        <v>14904</v>
      </c>
      <c r="D1409" t="s">
        <v>14952</v>
      </c>
      <c r="E1409" s="275">
        <v>4.9000000000000004</v>
      </c>
    </row>
    <row r="1410" spans="1:5">
      <c r="A1410">
        <v>12715</v>
      </c>
      <c r="B1410" t="s">
        <v>16321</v>
      </c>
      <c r="C1410" t="s">
        <v>14904</v>
      </c>
      <c r="D1410" t="s">
        <v>14952</v>
      </c>
      <c r="E1410" s="275">
        <v>11.07</v>
      </c>
    </row>
    <row r="1411" spans="1:5">
      <c r="A1411">
        <v>12716</v>
      </c>
      <c r="B1411" t="s">
        <v>16322</v>
      </c>
      <c r="C1411" t="s">
        <v>14904</v>
      </c>
      <c r="D1411" t="s">
        <v>14952</v>
      </c>
      <c r="E1411" s="275">
        <v>19.02</v>
      </c>
    </row>
    <row r="1412" spans="1:5">
      <c r="A1412">
        <v>12717</v>
      </c>
      <c r="B1412" t="s">
        <v>16323</v>
      </c>
      <c r="C1412" t="s">
        <v>14904</v>
      </c>
      <c r="D1412" t="s">
        <v>14952</v>
      </c>
      <c r="E1412" s="275">
        <v>37.39</v>
      </c>
    </row>
    <row r="1413" spans="1:5">
      <c r="A1413">
        <v>12718</v>
      </c>
      <c r="B1413" t="s">
        <v>16324</v>
      </c>
      <c r="C1413" t="s">
        <v>14904</v>
      </c>
      <c r="D1413" t="s">
        <v>14952</v>
      </c>
      <c r="E1413" s="275">
        <v>57.38</v>
      </c>
    </row>
    <row r="1414" spans="1:5">
      <c r="A1414">
        <v>12719</v>
      </c>
      <c r="B1414" t="s">
        <v>16325</v>
      </c>
      <c r="C1414" t="s">
        <v>14904</v>
      </c>
      <c r="D1414" t="s">
        <v>14952</v>
      </c>
      <c r="E1414" s="275">
        <v>91.09</v>
      </c>
    </row>
    <row r="1415" spans="1:5">
      <c r="A1415">
        <v>12720</v>
      </c>
      <c r="B1415" t="s">
        <v>16326</v>
      </c>
      <c r="C1415" t="s">
        <v>14904</v>
      </c>
      <c r="D1415" t="s">
        <v>14952</v>
      </c>
      <c r="E1415" s="275">
        <v>317.17</v>
      </c>
    </row>
    <row r="1416" spans="1:5">
      <c r="A1416">
        <v>12721</v>
      </c>
      <c r="B1416" t="s">
        <v>16327</v>
      </c>
      <c r="C1416" t="s">
        <v>14904</v>
      </c>
      <c r="D1416" t="s">
        <v>14952</v>
      </c>
      <c r="E1416" s="275">
        <v>304.14</v>
      </c>
    </row>
    <row r="1417" spans="1:5">
      <c r="A1417">
        <v>3468</v>
      </c>
      <c r="B1417" t="s">
        <v>16328</v>
      </c>
      <c r="C1417" t="s">
        <v>14904</v>
      </c>
      <c r="D1417" t="s">
        <v>14952</v>
      </c>
      <c r="E1417" s="275">
        <v>47.39</v>
      </c>
    </row>
    <row r="1418" spans="1:5">
      <c r="A1418">
        <v>3465</v>
      </c>
      <c r="B1418" t="s">
        <v>16329</v>
      </c>
      <c r="C1418" t="s">
        <v>14904</v>
      </c>
      <c r="D1418" t="s">
        <v>14952</v>
      </c>
      <c r="E1418" s="275">
        <v>47.37</v>
      </c>
    </row>
    <row r="1419" spans="1:5">
      <c r="A1419">
        <v>12403</v>
      </c>
      <c r="B1419" t="s">
        <v>16330</v>
      </c>
      <c r="C1419" t="s">
        <v>14904</v>
      </c>
      <c r="D1419" t="s">
        <v>14952</v>
      </c>
      <c r="E1419" s="275">
        <v>33.76</v>
      </c>
    </row>
    <row r="1420" spans="1:5">
      <c r="A1420">
        <v>3463</v>
      </c>
      <c r="B1420" t="s">
        <v>16331</v>
      </c>
      <c r="C1420" t="s">
        <v>14904</v>
      </c>
      <c r="D1420" t="s">
        <v>14952</v>
      </c>
      <c r="E1420" s="275">
        <v>19.73</v>
      </c>
    </row>
    <row r="1421" spans="1:5">
      <c r="A1421">
        <v>3464</v>
      </c>
      <c r="B1421" t="s">
        <v>16332</v>
      </c>
      <c r="C1421" t="s">
        <v>14904</v>
      </c>
      <c r="D1421" t="s">
        <v>14952</v>
      </c>
      <c r="E1421" s="275">
        <v>19.73</v>
      </c>
    </row>
    <row r="1422" spans="1:5">
      <c r="A1422">
        <v>3466</v>
      </c>
      <c r="B1422" t="s">
        <v>16333</v>
      </c>
      <c r="C1422" t="s">
        <v>14904</v>
      </c>
      <c r="D1422" t="s">
        <v>14952</v>
      </c>
      <c r="E1422" s="275">
        <v>120.31</v>
      </c>
    </row>
    <row r="1423" spans="1:5">
      <c r="A1423">
        <v>3467</v>
      </c>
      <c r="B1423" t="s">
        <v>16334</v>
      </c>
      <c r="C1423" t="s">
        <v>14904</v>
      </c>
      <c r="D1423" t="s">
        <v>14952</v>
      </c>
      <c r="E1423" s="275">
        <v>67.95</v>
      </c>
    </row>
    <row r="1424" spans="1:5">
      <c r="A1424">
        <v>3462</v>
      </c>
      <c r="B1424" t="s">
        <v>16335</v>
      </c>
      <c r="C1424" t="s">
        <v>14904</v>
      </c>
      <c r="D1424" t="s">
        <v>14952</v>
      </c>
      <c r="E1424" s="275">
        <v>13.01</v>
      </c>
    </row>
    <row r="1425" spans="1:5">
      <c r="A1425">
        <v>3446</v>
      </c>
      <c r="B1425" t="s">
        <v>16336</v>
      </c>
      <c r="C1425" t="s">
        <v>14904</v>
      </c>
      <c r="D1425" t="s">
        <v>14952</v>
      </c>
      <c r="E1425" s="275">
        <v>40.06</v>
      </c>
    </row>
    <row r="1426" spans="1:5">
      <c r="A1426">
        <v>3445</v>
      </c>
      <c r="B1426" t="s">
        <v>16337</v>
      </c>
      <c r="C1426" t="s">
        <v>14904</v>
      </c>
      <c r="D1426" t="s">
        <v>14952</v>
      </c>
      <c r="E1426" s="275">
        <v>32.700000000000003</v>
      </c>
    </row>
    <row r="1427" spans="1:5">
      <c r="A1427">
        <v>3441</v>
      </c>
      <c r="B1427" t="s">
        <v>16338</v>
      </c>
      <c r="C1427" t="s">
        <v>14904</v>
      </c>
      <c r="D1427" t="s">
        <v>14952</v>
      </c>
      <c r="E1427" s="275">
        <v>9.23</v>
      </c>
    </row>
    <row r="1428" spans="1:5">
      <c r="A1428">
        <v>3444</v>
      </c>
      <c r="B1428" t="s">
        <v>16339</v>
      </c>
      <c r="C1428" t="s">
        <v>14904</v>
      </c>
      <c r="D1428" t="s">
        <v>14952</v>
      </c>
      <c r="E1428" s="275">
        <v>20.13</v>
      </c>
    </row>
    <row r="1429" spans="1:5">
      <c r="A1429">
        <v>12402</v>
      </c>
      <c r="B1429" t="s">
        <v>16340</v>
      </c>
      <c r="C1429" t="s">
        <v>14904</v>
      </c>
      <c r="D1429" t="s">
        <v>14952</v>
      </c>
      <c r="E1429" s="275">
        <v>112.6</v>
      </c>
    </row>
    <row r="1430" spans="1:5">
      <c r="A1430">
        <v>3447</v>
      </c>
      <c r="B1430" t="s">
        <v>16341</v>
      </c>
      <c r="C1430" t="s">
        <v>14904</v>
      </c>
      <c r="D1430" t="s">
        <v>14952</v>
      </c>
      <c r="E1430" s="275">
        <v>58.25</v>
      </c>
    </row>
    <row r="1431" spans="1:5">
      <c r="A1431">
        <v>3442</v>
      </c>
      <c r="B1431" t="s">
        <v>16342</v>
      </c>
      <c r="C1431" t="s">
        <v>14904</v>
      </c>
      <c r="D1431" t="s">
        <v>14952</v>
      </c>
      <c r="E1431" s="275">
        <v>13.8</v>
      </c>
    </row>
    <row r="1432" spans="1:5">
      <c r="A1432">
        <v>3448</v>
      </c>
      <c r="B1432" t="s">
        <v>16343</v>
      </c>
      <c r="C1432" t="s">
        <v>14904</v>
      </c>
      <c r="D1432" t="s">
        <v>14952</v>
      </c>
      <c r="E1432" s="275">
        <v>164.62</v>
      </c>
    </row>
    <row r="1433" spans="1:5">
      <c r="A1433">
        <v>3449</v>
      </c>
      <c r="B1433" t="s">
        <v>16344</v>
      </c>
      <c r="C1433" t="s">
        <v>14904</v>
      </c>
      <c r="D1433" t="s">
        <v>14952</v>
      </c>
      <c r="E1433" s="275">
        <v>288.45</v>
      </c>
    </row>
    <row r="1434" spans="1:5">
      <c r="A1434">
        <v>37438</v>
      </c>
      <c r="B1434" t="s">
        <v>16345</v>
      </c>
      <c r="C1434" t="s">
        <v>14904</v>
      </c>
      <c r="D1434" t="s">
        <v>14952</v>
      </c>
      <c r="E1434" s="275">
        <v>230</v>
      </c>
    </row>
    <row r="1435" spans="1:5">
      <c r="A1435">
        <v>37439</v>
      </c>
      <c r="B1435" t="s">
        <v>16346</v>
      </c>
      <c r="C1435" t="s">
        <v>14904</v>
      </c>
      <c r="D1435" t="s">
        <v>14952</v>
      </c>
      <c r="E1435" s="276">
        <v>1503.73</v>
      </c>
    </row>
    <row r="1436" spans="1:5">
      <c r="A1436">
        <v>37435</v>
      </c>
      <c r="B1436" t="s">
        <v>16347</v>
      </c>
      <c r="C1436" t="s">
        <v>14904</v>
      </c>
      <c r="D1436" t="s">
        <v>14952</v>
      </c>
      <c r="E1436" s="275">
        <v>27.03</v>
      </c>
    </row>
    <row r="1437" spans="1:5">
      <c r="A1437">
        <v>37436</v>
      </c>
      <c r="B1437" t="s">
        <v>16348</v>
      </c>
      <c r="C1437" t="s">
        <v>14904</v>
      </c>
      <c r="D1437" t="s">
        <v>14952</v>
      </c>
      <c r="E1437" s="275">
        <v>31.9</v>
      </c>
    </row>
    <row r="1438" spans="1:5">
      <c r="A1438">
        <v>37437</v>
      </c>
      <c r="B1438" t="s">
        <v>16349</v>
      </c>
      <c r="C1438" t="s">
        <v>14904</v>
      </c>
      <c r="D1438" t="s">
        <v>14952</v>
      </c>
      <c r="E1438" s="275">
        <v>46.14</v>
      </c>
    </row>
    <row r="1439" spans="1:5">
      <c r="A1439">
        <v>3473</v>
      </c>
      <c r="B1439" t="s">
        <v>16350</v>
      </c>
      <c r="C1439" t="s">
        <v>14904</v>
      </c>
      <c r="D1439" t="s">
        <v>14952</v>
      </c>
      <c r="E1439" s="275">
        <v>45.29</v>
      </c>
    </row>
    <row r="1440" spans="1:5">
      <c r="A1440">
        <v>3474</v>
      </c>
      <c r="B1440" t="s">
        <v>16351</v>
      </c>
      <c r="C1440" t="s">
        <v>14904</v>
      </c>
      <c r="D1440" t="s">
        <v>14952</v>
      </c>
      <c r="E1440" s="275">
        <v>37.33</v>
      </c>
    </row>
    <row r="1441" spans="1:5">
      <c r="A1441">
        <v>3450</v>
      </c>
      <c r="B1441" t="s">
        <v>16352</v>
      </c>
      <c r="C1441" t="s">
        <v>14904</v>
      </c>
      <c r="D1441" t="s">
        <v>14952</v>
      </c>
      <c r="E1441" s="275">
        <v>10.82</v>
      </c>
    </row>
    <row r="1442" spans="1:5">
      <c r="A1442">
        <v>3443</v>
      </c>
      <c r="B1442" t="s">
        <v>16353</v>
      </c>
      <c r="C1442" t="s">
        <v>14904</v>
      </c>
      <c r="D1442" t="s">
        <v>14952</v>
      </c>
      <c r="E1442" s="275">
        <v>23.22</v>
      </c>
    </row>
    <row r="1443" spans="1:5">
      <c r="A1443">
        <v>3453</v>
      </c>
      <c r="B1443" t="s">
        <v>16354</v>
      </c>
      <c r="C1443" t="s">
        <v>14904</v>
      </c>
      <c r="D1443" t="s">
        <v>14952</v>
      </c>
      <c r="E1443" s="275">
        <v>132.19999999999999</v>
      </c>
    </row>
    <row r="1444" spans="1:5">
      <c r="A1444">
        <v>3452</v>
      </c>
      <c r="B1444" t="s">
        <v>16355</v>
      </c>
      <c r="C1444" t="s">
        <v>14904</v>
      </c>
      <c r="D1444" t="s">
        <v>14952</v>
      </c>
      <c r="E1444" s="275">
        <v>65.25</v>
      </c>
    </row>
    <row r="1445" spans="1:5">
      <c r="A1445">
        <v>3451</v>
      </c>
      <c r="B1445" t="s">
        <v>16356</v>
      </c>
      <c r="C1445" t="s">
        <v>14904</v>
      </c>
      <c r="D1445" t="s">
        <v>14952</v>
      </c>
      <c r="E1445" s="275">
        <v>12.94</v>
      </c>
    </row>
    <row r="1446" spans="1:5">
      <c r="A1446">
        <v>3454</v>
      </c>
      <c r="B1446" t="s">
        <v>16357</v>
      </c>
      <c r="C1446" t="s">
        <v>14904</v>
      </c>
      <c r="D1446" t="s">
        <v>14952</v>
      </c>
      <c r="E1446" s="275">
        <v>201.07</v>
      </c>
    </row>
    <row r="1447" spans="1:5">
      <c r="A1447">
        <v>3458</v>
      </c>
      <c r="B1447" t="s">
        <v>16358</v>
      </c>
      <c r="C1447" t="s">
        <v>14904</v>
      </c>
      <c r="D1447" t="s">
        <v>14952</v>
      </c>
      <c r="E1447" s="275">
        <v>36.299999999999997</v>
      </c>
    </row>
    <row r="1448" spans="1:5">
      <c r="A1448">
        <v>3457</v>
      </c>
      <c r="B1448" t="s">
        <v>16359</v>
      </c>
      <c r="C1448" t="s">
        <v>14904</v>
      </c>
      <c r="D1448" t="s">
        <v>14952</v>
      </c>
      <c r="E1448" s="275">
        <v>27.25</v>
      </c>
    </row>
    <row r="1449" spans="1:5">
      <c r="A1449">
        <v>3455</v>
      </c>
      <c r="B1449" t="s">
        <v>16360</v>
      </c>
      <c r="C1449" t="s">
        <v>14904</v>
      </c>
      <c r="D1449" t="s">
        <v>14952</v>
      </c>
      <c r="E1449" s="275">
        <v>7.74</v>
      </c>
    </row>
    <row r="1450" spans="1:5">
      <c r="A1450">
        <v>3472</v>
      </c>
      <c r="B1450" t="s">
        <v>16361</v>
      </c>
      <c r="C1450" t="s">
        <v>14904</v>
      </c>
      <c r="D1450" t="s">
        <v>14952</v>
      </c>
      <c r="E1450" s="275">
        <v>17.39</v>
      </c>
    </row>
    <row r="1451" spans="1:5">
      <c r="A1451">
        <v>3470</v>
      </c>
      <c r="B1451" t="s">
        <v>16362</v>
      </c>
      <c r="C1451" t="s">
        <v>14904</v>
      </c>
      <c r="D1451" t="s">
        <v>14952</v>
      </c>
      <c r="E1451" s="275">
        <v>101.37</v>
      </c>
    </row>
    <row r="1452" spans="1:5">
      <c r="A1452">
        <v>3471</v>
      </c>
      <c r="B1452" t="s">
        <v>16363</v>
      </c>
      <c r="C1452" t="s">
        <v>14904</v>
      </c>
      <c r="D1452" t="s">
        <v>14952</v>
      </c>
      <c r="E1452" s="275">
        <v>55.7</v>
      </c>
    </row>
    <row r="1453" spans="1:5">
      <c r="A1453">
        <v>3456</v>
      </c>
      <c r="B1453" t="s">
        <v>16364</v>
      </c>
      <c r="C1453" t="s">
        <v>14904</v>
      </c>
      <c r="D1453" t="s">
        <v>14952</v>
      </c>
      <c r="E1453" s="275">
        <v>11.58</v>
      </c>
    </row>
    <row r="1454" spans="1:5">
      <c r="A1454">
        <v>3459</v>
      </c>
      <c r="B1454" t="s">
        <v>16365</v>
      </c>
      <c r="C1454" t="s">
        <v>14904</v>
      </c>
      <c r="D1454" t="s">
        <v>14952</v>
      </c>
      <c r="E1454" s="275">
        <v>142.97999999999999</v>
      </c>
    </row>
    <row r="1455" spans="1:5">
      <c r="A1455">
        <v>3469</v>
      </c>
      <c r="B1455" t="s">
        <v>16366</v>
      </c>
      <c r="C1455" t="s">
        <v>14904</v>
      </c>
      <c r="D1455" t="s">
        <v>14952</v>
      </c>
      <c r="E1455" s="275">
        <v>271.92</v>
      </c>
    </row>
    <row r="1456" spans="1:5">
      <c r="A1456">
        <v>3460</v>
      </c>
      <c r="B1456" t="s">
        <v>16367</v>
      </c>
      <c r="C1456" t="s">
        <v>14904</v>
      </c>
      <c r="D1456" t="s">
        <v>14952</v>
      </c>
      <c r="E1456" s="275">
        <v>396.77</v>
      </c>
    </row>
    <row r="1457" spans="1:5">
      <c r="A1457">
        <v>3461</v>
      </c>
      <c r="B1457" t="s">
        <v>16368</v>
      </c>
      <c r="C1457" t="s">
        <v>14904</v>
      </c>
      <c r="D1457" t="s">
        <v>14952</v>
      </c>
      <c r="E1457" s="276">
        <v>1014.11</v>
      </c>
    </row>
    <row r="1458" spans="1:5">
      <c r="A1458">
        <v>37433</v>
      </c>
      <c r="B1458" t="s">
        <v>16369</v>
      </c>
      <c r="C1458" t="s">
        <v>14904</v>
      </c>
      <c r="D1458" t="s">
        <v>14952</v>
      </c>
      <c r="E1458" s="275">
        <v>230</v>
      </c>
    </row>
    <row r="1459" spans="1:5">
      <c r="A1459">
        <v>37430</v>
      </c>
      <c r="B1459" t="s">
        <v>16370</v>
      </c>
      <c r="C1459" t="s">
        <v>14904</v>
      </c>
      <c r="D1459" t="s">
        <v>14952</v>
      </c>
      <c r="E1459" s="275">
        <v>28.82</v>
      </c>
    </row>
    <row r="1460" spans="1:5">
      <c r="A1460">
        <v>37434</v>
      </c>
      <c r="B1460" t="s">
        <v>16371</v>
      </c>
      <c r="C1460" t="s">
        <v>14904</v>
      </c>
      <c r="D1460" t="s">
        <v>14952</v>
      </c>
      <c r="E1460" s="276">
        <v>2144.52</v>
      </c>
    </row>
    <row r="1461" spans="1:5">
      <c r="A1461">
        <v>37431</v>
      </c>
      <c r="B1461" t="s">
        <v>16372</v>
      </c>
      <c r="C1461" t="s">
        <v>14904</v>
      </c>
      <c r="D1461" t="s">
        <v>14952</v>
      </c>
      <c r="E1461" s="275">
        <v>39.1</v>
      </c>
    </row>
    <row r="1462" spans="1:5">
      <c r="A1462">
        <v>37432</v>
      </c>
      <c r="B1462" t="s">
        <v>16373</v>
      </c>
      <c r="C1462" t="s">
        <v>14904</v>
      </c>
      <c r="D1462" t="s">
        <v>14952</v>
      </c>
      <c r="E1462" s="275">
        <v>72.12</v>
      </c>
    </row>
    <row r="1463" spans="1:5">
      <c r="A1463">
        <v>37413</v>
      </c>
      <c r="B1463" t="s">
        <v>16374</v>
      </c>
      <c r="C1463" t="s">
        <v>14904</v>
      </c>
      <c r="D1463" t="s">
        <v>14952</v>
      </c>
      <c r="E1463" s="275">
        <v>3.83</v>
      </c>
    </row>
    <row r="1464" spans="1:5">
      <c r="A1464">
        <v>37414</v>
      </c>
      <c r="B1464" t="s">
        <v>16375</v>
      </c>
      <c r="C1464" t="s">
        <v>14904</v>
      </c>
      <c r="D1464" t="s">
        <v>14952</v>
      </c>
      <c r="E1464" s="275">
        <v>4.34</v>
      </c>
    </row>
    <row r="1465" spans="1:5">
      <c r="A1465">
        <v>37415</v>
      </c>
      <c r="B1465" t="s">
        <v>16376</v>
      </c>
      <c r="C1465" t="s">
        <v>14904</v>
      </c>
      <c r="D1465" t="s">
        <v>14952</v>
      </c>
      <c r="E1465" s="275">
        <v>7.9</v>
      </c>
    </row>
    <row r="1466" spans="1:5">
      <c r="A1466">
        <v>37416</v>
      </c>
      <c r="B1466" t="s">
        <v>16377</v>
      </c>
      <c r="C1466" t="s">
        <v>14904</v>
      </c>
      <c r="D1466" t="s">
        <v>14952</v>
      </c>
      <c r="E1466" s="275">
        <v>3.58</v>
      </c>
    </row>
    <row r="1467" spans="1:5">
      <c r="A1467">
        <v>37417</v>
      </c>
      <c r="B1467" t="s">
        <v>16378</v>
      </c>
      <c r="C1467" t="s">
        <v>14904</v>
      </c>
      <c r="D1467" t="s">
        <v>14952</v>
      </c>
      <c r="E1467" s="275">
        <v>5.15</v>
      </c>
    </row>
    <row r="1468" spans="1:5">
      <c r="A1468">
        <v>43590</v>
      </c>
      <c r="B1468" t="s">
        <v>16379</v>
      </c>
      <c r="C1468" t="s">
        <v>14904</v>
      </c>
      <c r="D1468" t="s">
        <v>14905</v>
      </c>
      <c r="E1468" s="275">
        <v>165.44</v>
      </c>
    </row>
    <row r="1469" spans="1:5">
      <c r="A1469">
        <v>43589</v>
      </c>
      <c r="B1469" t="s">
        <v>16380</v>
      </c>
      <c r="C1469" t="s">
        <v>14904</v>
      </c>
      <c r="D1469" t="s">
        <v>14905</v>
      </c>
      <c r="E1469" s="275">
        <v>29.93</v>
      </c>
    </row>
    <row r="1470" spans="1:5">
      <c r="A1470">
        <v>34519</v>
      </c>
      <c r="B1470" t="s">
        <v>16381</v>
      </c>
      <c r="C1470" t="s">
        <v>14904</v>
      </c>
      <c r="D1470" t="s">
        <v>14952</v>
      </c>
      <c r="E1470" s="275">
        <v>80.41</v>
      </c>
    </row>
    <row r="1471" spans="1:5">
      <c r="A1471">
        <v>1649</v>
      </c>
      <c r="B1471" t="s">
        <v>16382</v>
      </c>
      <c r="C1471" t="s">
        <v>14904</v>
      </c>
      <c r="D1471" t="s">
        <v>14952</v>
      </c>
      <c r="E1471" s="275">
        <v>85.61</v>
      </c>
    </row>
    <row r="1472" spans="1:5">
      <c r="A1472">
        <v>1653</v>
      </c>
      <c r="B1472" t="s">
        <v>16383</v>
      </c>
      <c r="C1472" t="s">
        <v>14904</v>
      </c>
      <c r="D1472" t="s">
        <v>14952</v>
      </c>
      <c r="E1472" s="275">
        <v>67.06</v>
      </c>
    </row>
    <row r="1473" spans="1:5">
      <c r="A1473">
        <v>1647</v>
      </c>
      <c r="B1473" t="s">
        <v>16384</v>
      </c>
      <c r="C1473" t="s">
        <v>14904</v>
      </c>
      <c r="D1473" t="s">
        <v>14952</v>
      </c>
      <c r="E1473" s="275">
        <v>24.01</v>
      </c>
    </row>
    <row r="1474" spans="1:5">
      <c r="A1474">
        <v>1648</v>
      </c>
      <c r="B1474" t="s">
        <v>16385</v>
      </c>
      <c r="C1474" t="s">
        <v>14904</v>
      </c>
      <c r="D1474" t="s">
        <v>14952</v>
      </c>
      <c r="E1474" s="275">
        <v>46.11</v>
      </c>
    </row>
    <row r="1475" spans="1:5">
      <c r="A1475">
        <v>1651</v>
      </c>
      <c r="B1475" t="s">
        <v>16386</v>
      </c>
      <c r="C1475" t="s">
        <v>14904</v>
      </c>
      <c r="D1475" t="s">
        <v>14952</v>
      </c>
      <c r="E1475" s="275">
        <v>213.9</v>
      </c>
    </row>
    <row r="1476" spans="1:5">
      <c r="A1476">
        <v>1650</v>
      </c>
      <c r="B1476" t="s">
        <v>16387</v>
      </c>
      <c r="C1476" t="s">
        <v>14904</v>
      </c>
      <c r="D1476" t="s">
        <v>14952</v>
      </c>
      <c r="E1476" s="275">
        <v>118.23</v>
      </c>
    </row>
    <row r="1477" spans="1:5">
      <c r="A1477">
        <v>1654</v>
      </c>
      <c r="B1477" t="s">
        <v>16388</v>
      </c>
      <c r="C1477" t="s">
        <v>14904</v>
      </c>
      <c r="D1477" t="s">
        <v>14952</v>
      </c>
      <c r="E1477" s="275">
        <v>32.96</v>
      </c>
    </row>
    <row r="1478" spans="1:5">
      <c r="A1478">
        <v>1652</v>
      </c>
      <c r="B1478" t="s">
        <v>16389</v>
      </c>
      <c r="C1478" t="s">
        <v>14904</v>
      </c>
      <c r="D1478" t="s">
        <v>14952</v>
      </c>
      <c r="E1478" s="275">
        <v>307.01</v>
      </c>
    </row>
    <row r="1479" spans="1:5">
      <c r="A1479">
        <v>10510</v>
      </c>
      <c r="B1479" t="s">
        <v>16390</v>
      </c>
      <c r="C1479" t="s">
        <v>14904</v>
      </c>
      <c r="D1479" t="s">
        <v>14952</v>
      </c>
      <c r="E1479" s="275">
        <v>129.16</v>
      </c>
    </row>
    <row r="1480" spans="1:5">
      <c r="A1480">
        <v>1747</v>
      </c>
      <c r="B1480" t="s">
        <v>16391</v>
      </c>
      <c r="C1480" t="s">
        <v>14904</v>
      </c>
      <c r="D1480" t="s">
        <v>14905</v>
      </c>
      <c r="E1480" s="275">
        <v>201.29</v>
      </c>
    </row>
    <row r="1481" spans="1:5">
      <c r="A1481">
        <v>1744</v>
      </c>
      <c r="B1481" t="s">
        <v>16392</v>
      </c>
      <c r="C1481" t="s">
        <v>14904</v>
      </c>
      <c r="D1481" t="s">
        <v>14905</v>
      </c>
      <c r="E1481" s="275">
        <v>139.43</v>
      </c>
    </row>
    <row r="1482" spans="1:5">
      <c r="A1482">
        <v>1743</v>
      </c>
      <c r="B1482" t="s">
        <v>16393</v>
      </c>
      <c r="C1482" t="s">
        <v>14904</v>
      </c>
      <c r="D1482" t="s">
        <v>14905</v>
      </c>
      <c r="E1482" s="275">
        <v>183.09</v>
      </c>
    </row>
    <row r="1483" spans="1:5">
      <c r="A1483">
        <v>39640</v>
      </c>
      <c r="B1483" t="s">
        <v>16394</v>
      </c>
      <c r="C1483" t="s">
        <v>14904</v>
      </c>
      <c r="D1483" t="s">
        <v>14905</v>
      </c>
      <c r="E1483" s="275">
        <v>18.989999999999998</v>
      </c>
    </row>
    <row r="1484" spans="1:5">
      <c r="A1484">
        <v>7216</v>
      </c>
      <c r="B1484" t="s">
        <v>16395</v>
      </c>
      <c r="C1484" t="s">
        <v>14904</v>
      </c>
      <c r="D1484" t="s">
        <v>14905</v>
      </c>
      <c r="E1484" s="275">
        <v>102</v>
      </c>
    </row>
    <row r="1485" spans="1:5">
      <c r="A1485">
        <v>20235</v>
      </c>
      <c r="B1485" t="s">
        <v>16396</v>
      </c>
      <c r="C1485" t="s">
        <v>14904</v>
      </c>
      <c r="D1485" t="s">
        <v>14905</v>
      </c>
      <c r="E1485" s="275">
        <v>82.01</v>
      </c>
    </row>
    <row r="1486" spans="1:5">
      <c r="A1486">
        <v>7181</v>
      </c>
      <c r="B1486" t="s">
        <v>16397</v>
      </c>
      <c r="C1486" t="s">
        <v>14904</v>
      </c>
      <c r="D1486" t="s">
        <v>14905</v>
      </c>
      <c r="E1486" s="275">
        <v>2.0499999999999998</v>
      </c>
    </row>
    <row r="1487" spans="1:5">
      <c r="A1487">
        <v>40742</v>
      </c>
      <c r="B1487" t="s">
        <v>16398</v>
      </c>
      <c r="C1487" t="s">
        <v>14904</v>
      </c>
      <c r="D1487" t="s">
        <v>14905</v>
      </c>
      <c r="E1487" s="275">
        <v>9.5399999999999991</v>
      </c>
    </row>
    <row r="1488" spans="1:5">
      <c r="A1488">
        <v>7214</v>
      </c>
      <c r="B1488" t="s">
        <v>16399</v>
      </c>
      <c r="C1488" t="s">
        <v>14904</v>
      </c>
      <c r="D1488" t="s">
        <v>14905</v>
      </c>
      <c r="E1488" s="275">
        <v>99.61</v>
      </c>
    </row>
    <row r="1489" spans="1:5">
      <c r="A1489">
        <v>7219</v>
      </c>
      <c r="B1489" t="s">
        <v>16400</v>
      </c>
      <c r="C1489" t="s">
        <v>14904</v>
      </c>
      <c r="D1489" t="s">
        <v>14905</v>
      </c>
      <c r="E1489" s="275">
        <v>88.35</v>
      </c>
    </row>
    <row r="1490" spans="1:5">
      <c r="A1490">
        <v>37971</v>
      </c>
      <c r="B1490" t="s">
        <v>16401</v>
      </c>
      <c r="C1490" t="s">
        <v>14904</v>
      </c>
      <c r="D1490" t="s">
        <v>14952</v>
      </c>
      <c r="E1490" s="275">
        <v>4.13</v>
      </c>
    </row>
    <row r="1491" spans="1:5">
      <c r="A1491">
        <v>37972</v>
      </c>
      <c r="B1491" t="s">
        <v>16402</v>
      </c>
      <c r="C1491" t="s">
        <v>14904</v>
      </c>
      <c r="D1491" t="s">
        <v>14952</v>
      </c>
      <c r="E1491" s="275">
        <v>5.86</v>
      </c>
    </row>
    <row r="1492" spans="1:5">
      <c r="A1492">
        <v>37973</v>
      </c>
      <c r="B1492" t="s">
        <v>16403</v>
      </c>
      <c r="C1492" t="s">
        <v>14904</v>
      </c>
      <c r="D1492" t="s">
        <v>14952</v>
      </c>
      <c r="E1492" s="275">
        <v>11.01</v>
      </c>
    </row>
    <row r="1493" spans="1:5">
      <c r="A1493">
        <v>1926</v>
      </c>
      <c r="B1493" t="s">
        <v>16404</v>
      </c>
      <c r="C1493" t="s">
        <v>14904</v>
      </c>
      <c r="D1493" t="s">
        <v>14905</v>
      </c>
      <c r="E1493" s="275">
        <v>2.38</v>
      </c>
    </row>
    <row r="1494" spans="1:5">
      <c r="A1494">
        <v>1927</v>
      </c>
      <c r="B1494" t="s">
        <v>16405</v>
      </c>
      <c r="C1494" t="s">
        <v>14904</v>
      </c>
      <c r="D1494" t="s">
        <v>14905</v>
      </c>
      <c r="E1494" s="275">
        <v>2.67</v>
      </c>
    </row>
    <row r="1495" spans="1:5">
      <c r="A1495">
        <v>1923</v>
      </c>
      <c r="B1495" t="s">
        <v>16406</v>
      </c>
      <c r="C1495" t="s">
        <v>14904</v>
      </c>
      <c r="D1495" t="s">
        <v>14905</v>
      </c>
      <c r="E1495" s="275">
        <v>4.87</v>
      </c>
    </row>
    <row r="1496" spans="1:5">
      <c r="A1496">
        <v>1929</v>
      </c>
      <c r="B1496" t="s">
        <v>16407</v>
      </c>
      <c r="C1496" t="s">
        <v>14904</v>
      </c>
      <c r="D1496" t="s">
        <v>14905</v>
      </c>
      <c r="E1496" s="275">
        <v>5.91</v>
      </c>
    </row>
    <row r="1497" spans="1:5">
      <c r="A1497">
        <v>1930</v>
      </c>
      <c r="B1497" t="s">
        <v>16408</v>
      </c>
      <c r="C1497" t="s">
        <v>14904</v>
      </c>
      <c r="D1497" t="s">
        <v>14905</v>
      </c>
      <c r="E1497" s="275">
        <v>10.119999999999999</v>
      </c>
    </row>
    <row r="1498" spans="1:5">
      <c r="A1498">
        <v>1924</v>
      </c>
      <c r="B1498" t="s">
        <v>16409</v>
      </c>
      <c r="C1498" t="s">
        <v>14904</v>
      </c>
      <c r="D1498" t="s">
        <v>14905</v>
      </c>
      <c r="E1498" s="275">
        <v>16.329999999999998</v>
      </c>
    </row>
    <row r="1499" spans="1:5">
      <c r="A1499">
        <v>1922</v>
      </c>
      <c r="B1499" t="s">
        <v>16410</v>
      </c>
      <c r="C1499" t="s">
        <v>14904</v>
      </c>
      <c r="D1499" t="s">
        <v>14905</v>
      </c>
      <c r="E1499" s="275">
        <v>33.76</v>
      </c>
    </row>
    <row r="1500" spans="1:5">
      <c r="A1500">
        <v>1953</v>
      </c>
      <c r="B1500" t="s">
        <v>16411</v>
      </c>
      <c r="C1500" t="s">
        <v>14904</v>
      </c>
      <c r="D1500" t="s">
        <v>14905</v>
      </c>
      <c r="E1500" s="275">
        <v>41.22</v>
      </c>
    </row>
    <row r="1501" spans="1:5">
      <c r="A1501">
        <v>1962</v>
      </c>
      <c r="B1501" t="s">
        <v>16412</v>
      </c>
      <c r="C1501" t="s">
        <v>14904</v>
      </c>
      <c r="D1501" t="s">
        <v>14905</v>
      </c>
      <c r="E1501" s="275">
        <v>200.25</v>
      </c>
    </row>
    <row r="1502" spans="1:5">
      <c r="A1502">
        <v>1955</v>
      </c>
      <c r="B1502" t="s">
        <v>16413</v>
      </c>
      <c r="C1502" t="s">
        <v>14904</v>
      </c>
      <c r="D1502" t="s">
        <v>14905</v>
      </c>
      <c r="E1502" s="275">
        <v>2.2999999999999998</v>
      </c>
    </row>
    <row r="1503" spans="1:5">
      <c r="A1503">
        <v>1956</v>
      </c>
      <c r="B1503" t="s">
        <v>16414</v>
      </c>
      <c r="C1503" t="s">
        <v>14904</v>
      </c>
      <c r="D1503" t="s">
        <v>14905</v>
      </c>
      <c r="E1503" s="275">
        <v>3.26</v>
      </c>
    </row>
    <row r="1504" spans="1:5">
      <c r="A1504">
        <v>1957</v>
      </c>
      <c r="B1504" t="s">
        <v>16415</v>
      </c>
      <c r="C1504" t="s">
        <v>14904</v>
      </c>
      <c r="D1504" t="s">
        <v>14905</v>
      </c>
      <c r="E1504" s="275">
        <v>7.04</v>
      </c>
    </row>
    <row r="1505" spans="1:5">
      <c r="A1505">
        <v>1958</v>
      </c>
      <c r="B1505" t="s">
        <v>16416</v>
      </c>
      <c r="C1505" t="s">
        <v>14904</v>
      </c>
      <c r="D1505" t="s">
        <v>14905</v>
      </c>
      <c r="E1505" s="275">
        <v>13.11</v>
      </c>
    </row>
    <row r="1506" spans="1:5">
      <c r="A1506">
        <v>1959</v>
      </c>
      <c r="B1506" t="s">
        <v>16417</v>
      </c>
      <c r="C1506" t="s">
        <v>14904</v>
      </c>
      <c r="D1506" t="s">
        <v>14905</v>
      </c>
      <c r="E1506" s="275">
        <v>14.23</v>
      </c>
    </row>
    <row r="1507" spans="1:5">
      <c r="A1507">
        <v>1925</v>
      </c>
      <c r="B1507" t="s">
        <v>16418</v>
      </c>
      <c r="C1507" t="s">
        <v>14904</v>
      </c>
      <c r="D1507" t="s">
        <v>14905</v>
      </c>
      <c r="E1507" s="275">
        <v>37.19</v>
      </c>
    </row>
    <row r="1508" spans="1:5">
      <c r="A1508">
        <v>1960</v>
      </c>
      <c r="B1508" t="s">
        <v>16419</v>
      </c>
      <c r="C1508" t="s">
        <v>14904</v>
      </c>
      <c r="D1508" t="s">
        <v>14905</v>
      </c>
      <c r="E1508" s="275">
        <v>57.1</v>
      </c>
    </row>
    <row r="1509" spans="1:5">
      <c r="A1509">
        <v>1961</v>
      </c>
      <c r="B1509" t="s">
        <v>16420</v>
      </c>
      <c r="C1509" t="s">
        <v>14904</v>
      </c>
      <c r="D1509" t="s">
        <v>14905</v>
      </c>
      <c r="E1509" s="275">
        <v>73.16</v>
      </c>
    </row>
    <row r="1510" spans="1:5">
      <c r="A1510">
        <v>38423</v>
      </c>
      <c r="B1510" t="s">
        <v>16421</v>
      </c>
      <c r="C1510" t="s">
        <v>14904</v>
      </c>
      <c r="D1510" t="s">
        <v>14905</v>
      </c>
      <c r="E1510" s="275">
        <v>32.53</v>
      </c>
    </row>
    <row r="1511" spans="1:5">
      <c r="A1511">
        <v>39866</v>
      </c>
      <c r="B1511" t="s">
        <v>16422</v>
      </c>
      <c r="C1511" t="s">
        <v>14904</v>
      </c>
      <c r="D1511" t="s">
        <v>14952</v>
      </c>
      <c r="E1511" s="275">
        <v>17.350000000000001</v>
      </c>
    </row>
    <row r="1512" spans="1:5">
      <c r="A1512">
        <v>39867</v>
      </c>
      <c r="B1512" t="s">
        <v>16423</v>
      </c>
      <c r="C1512" t="s">
        <v>14904</v>
      </c>
      <c r="D1512" t="s">
        <v>14952</v>
      </c>
      <c r="E1512" s="275">
        <v>38.57</v>
      </c>
    </row>
    <row r="1513" spans="1:5">
      <c r="A1513">
        <v>39868</v>
      </c>
      <c r="B1513" t="s">
        <v>16424</v>
      </c>
      <c r="C1513" t="s">
        <v>14904</v>
      </c>
      <c r="D1513" t="s">
        <v>14952</v>
      </c>
      <c r="E1513" s="275">
        <v>69.48</v>
      </c>
    </row>
    <row r="1514" spans="1:5">
      <c r="A1514">
        <v>37999</v>
      </c>
      <c r="B1514" t="s">
        <v>16425</v>
      </c>
      <c r="C1514" t="s">
        <v>14904</v>
      </c>
      <c r="D1514" t="s">
        <v>14952</v>
      </c>
      <c r="E1514" s="275">
        <v>6.96</v>
      </c>
    </row>
    <row r="1515" spans="1:5">
      <c r="A1515">
        <v>38000</v>
      </c>
      <c r="B1515" t="s">
        <v>16426</v>
      </c>
      <c r="C1515" t="s">
        <v>14904</v>
      </c>
      <c r="D1515" t="s">
        <v>14952</v>
      </c>
      <c r="E1515" s="275">
        <v>8.1300000000000008</v>
      </c>
    </row>
    <row r="1516" spans="1:5">
      <c r="A1516">
        <v>38129</v>
      </c>
      <c r="B1516" t="s">
        <v>16427</v>
      </c>
      <c r="C1516" t="s">
        <v>14904</v>
      </c>
      <c r="D1516" t="s">
        <v>14905</v>
      </c>
      <c r="E1516" s="275">
        <v>5.37</v>
      </c>
    </row>
    <row r="1517" spans="1:5">
      <c r="A1517">
        <v>38025</v>
      </c>
      <c r="B1517" t="s">
        <v>16428</v>
      </c>
      <c r="C1517" t="s">
        <v>14904</v>
      </c>
      <c r="D1517" t="s">
        <v>14905</v>
      </c>
      <c r="E1517" s="275">
        <v>7.29</v>
      </c>
    </row>
    <row r="1518" spans="1:5">
      <c r="A1518">
        <v>38026</v>
      </c>
      <c r="B1518" t="s">
        <v>16429</v>
      </c>
      <c r="C1518" t="s">
        <v>14904</v>
      </c>
      <c r="D1518" t="s">
        <v>14905</v>
      </c>
      <c r="E1518" s="275">
        <v>17.989999999999998</v>
      </c>
    </row>
    <row r="1519" spans="1:5">
      <c r="A1519">
        <v>1858</v>
      </c>
      <c r="B1519" t="s">
        <v>16430</v>
      </c>
      <c r="C1519" t="s">
        <v>14904</v>
      </c>
      <c r="D1519" t="s">
        <v>14905</v>
      </c>
      <c r="E1519" s="275">
        <v>50.4</v>
      </c>
    </row>
    <row r="1520" spans="1:5">
      <c r="A1520">
        <v>1844</v>
      </c>
      <c r="B1520" t="s">
        <v>16431</v>
      </c>
      <c r="C1520" t="s">
        <v>14904</v>
      </c>
      <c r="D1520" t="s">
        <v>14905</v>
      </c>
      <c r="E1520" s="275">
        <v>115.43</v>
      </c>
    </row>
    <row r="1521" spans="1:5">
      <c r="A1521">
        <v>1863</v>
      </c>
      <c r="B1521" t="s">
        <v>16432</v>
      </c>
      <c r="C1521" t="s">
        <v>14904</v>
      </c>
      <c r="D1521" t="s">
        <v>14905</v>
      </c>
      <c r="E1521" s="275">
        <v>53.63</v>
      </c>
    </row>
    <row r="1522" spans="1:5">
      <c r="A1522">
        <v>1865</v>
      </c>
      <c r="B1522" t="s">
        <v>16433</v>
      </c>
      <c r="C1522" t="s">
        <v>14904</v>
      </c>
      <c r="D1522" t="s">
        <v>14905</v>
      </c>
      <c r="E1522" s="275">
        <v>139.75</v>
      </c>
    </row>
    <row r="1523" spans="1:5">
      <c r="A1523">
        <v>36355</v>
      </c>
      <c r="B1523" t="s">
        <v>16434</v>
      </c>
      <c r="C1523" t="s">
        <v>14904</v>
      </c>
      <c r="D1523" t="s">
        <v>14952</v>
      </c>
      <c r="E1523" s="275">
        <v>9.4600000000000009</v>
      </c>
    </row>
    <row r="1524" spans="1:5">
      <c r="A1524">
        <v>36356</v>
      </c>
      <c r="B1524" t="s">
        <v>16435</v>
      </c>
      <c r="C1524" t="s">
        <v>14904</v>
      </c>
      <c r="D1524" t="s">
        <v>14952</v>
      </c>
      <c r="E1524" s="275">
        <v>15.22</v>
      </c>
    </row>
    <row r="1525" spans="1:5">
      <c r="A1525">
        <v>1966</v>
      </c>
      <c r="B1525" t="s">
        <v>16436</v>
      </c>
      <c r="C1525" t="s">
        <v>14904</v>
      </c>
      <c r="D1525" t="s">
        <v>14905</v>
      </c>
      <c r="E1525" s="275">
        <v>21.39</v>
      </c>
    </row>
    <row r="1526" spans="1:5">
      <c r="A1526">
        <v>1933</v>
      </c>
      <c r="B1526" t="s">
        <v>16437</v>
      </c>
      <c r="C1526" t="s">
        <v>14904</v>
      </c>
      <c r="D1526" t="s">
        <v>14905</v>
      </c>
      <c r="E1526" s="275">
        <v>4.6100000000000003</v>
      </c>
    </row>
    <row r="1527" spans="1:5">
      <c r="A1527">
        <v>1932</v>
      </c>
      <c r="B1527" t="s">
        <v>16438</v>
      </c>
      <c r="C1527" t="s">
        <v>14904</v>
      </c>
      <c r="D1527" t="s">
        <v>14905</v>
      </c>
      <c r="E1527" s="275">
        <v>10.55</v>
      </c>
    </row>
    <row r="1528" spans="1:5">
      <c r="A1528">
        <v>1951</v>
      </c>
      <c r="B1528" t="s">
        <v>16439</v>
      </c>
      <c r="C1528" t="s">
        <v>14904</v>
      </c>
      <c r="D1528" t="s">
        <v>14905</v>
      </c>
      <c r="E1528" s="275">
        <v>22</v>
      </c>
    </row>
    <row r="1529" spans="1:5">
      <c r="A1529">
        <v>1970</v>
      </c>
      <c r="B1529" t="s">
        <v>16440</v>
      </c>
      <c r="C1529" t="s">
        <v>14904</v>
      </c>
      <c r="D1529" t="s">
        <v>14905</v>
      </c>
      <c r="E1529" s="275">
        <v>53.46</v>
      </c>
    </row>
    <row r="1530" spans="1:5">
      <c r="A1530">
        <v>1967</v>
      </c>
      <c r="B1530" t="s">
        <v>16441</v>
      </c>
      <c r="C1530" t="s">
        <v>14904</v>
      </c>
      <c r="D1530" t="s">
        <v>14905</v>
      </c>
      <c r="E1530" s="275">
        <v>6.35</v>
      </c>
    </row>
    <row r="1531" spans="1:5">
      <c r="A1531">
        <v>1968</v>
      </c>
      <c r="B1531" t="s">
        <v>16442</v>
      </c>
      <c r="C1531" t="s">
        <v>14904</v>
      </c>
      <c r="D1531" t="s">
        <v>14905</v>
      </c>
      <c r="E1531" s="275">
        <v>12.55</v>
      </c>
    </row>
    <row r="1532" spans="1:5">
      <c r="A1532">
        <v>1969</v>
      </c>
      <c r="B1532" t="s">
        <v>16443</v>
      </c>
      <c r="C1532" t="s">
        <v>14904</v>
      </c>
      <c r="D1532" t="s">
        <v>14905</v>
      </c>
      <c r="E1532" s="275">
        <v>40.85</v>
      </c>
    </row>
    <row r="1533" spans="1:5">
      <c r="A1533">
        <v>1827</v>
      </c>
      <c r="B1533" t="s">
        <v>16444</v>
      </c>
      <c r="C1533" t="s">
        <v>14904</v>
      </c>
      <c r="D1533" t="s">
        <v>14952</v>
      </c>
      <c r="E1533" s="275">
        <v>122.91</v>
      </c>
    </row>
    <row r="1534" spans="1:5">
      <c r="A1534">
        <v>1831</v>
      </c>
      <c r="B1534" t="s">
        <v>16445</v>
      </c>
      <c r="C1534" t="s">
        <v>14904</v>
      </c>
      <c r="D1534" t="s">
        <v>14952</v>
      </c>
      <c r="E1534" s="275">
        <v>26.83</v>
      </c>
    </row>
    <row r="1535" spans="1:5">
      <c r="A1535">
        <v>1825</v>
      </c>
      <c r="B1535" t="s">
        <v>16446</v>
      </c>
      <c r="C1535" t="s">
        <v>14904</v>
      </c>
      <c r="D1535" t="s">
        <v>14952</v>
      </c>
      <c r="E1535" s="275">
        <v>66.22</v>
      </c>
    </row>
    <row r="1536" spans="1:5">
      <c r="A1536">
        <v>1828</v>
      </c>
      <c r="B1536" t="s">
        <v>16447</v>
      </c>
      <c r="C1536" t="s">
        <v>14904</v>
      </c>
      <c r="D1536" t="s">
        <v>14952</v>
      </c>
      <c r="E1536" s="275">
        <v>149.99</v>
      </c>
    </row>
    <row r="1537" spans="1:5">
      <c r="A1537">
        <v>1845</v>
      </c>
      <c r="B1537" t="s">
        <v>16448</v>
      </c>
      <c r="C1537" t="s">
        <v>14904</v>
      </c>
      <c r="D1537" t="s">
        <v>14952</v>
      </c>
      <c r="E1537" s="275">
        <v>33.619999999999997</v>
      </c>
    </row>
    <row r="1538" spans="1:5">
      <c r="A1538">
        <v>1824</v>
      </c>
      <c r="B1538" t="s">
        <v>16449</v>
      </c>
      <c r="C1538" t="s">
        <v>14904</v>
      </c>
      <c r="D1538" t="s">
        <v>14952</v>
      </c>
      <c r="E1538" s="275">
        <v>79.38</v>
      </c>
    </row>
    <row r="1539" spans="1:5">
      <c r="A1539">
        <v>1940</v>
      </c>
      <c r="B1539" t="s">
        <v>16450</v>
      </c>
      <c r="C1539" t="s">
        <v>14904</v>
      </c>
      <c r="D1539" t="s">
        <v>14905</v>
      </c>
      <c r="E1539" s="275">
        <v>36.340000000000003</v>
      </c>
    </row>
    <row r="1540" spans="1:5">
      <c r="A1540">
        <v>1937</v>
      </c>
      <c r="B1540" t="s">
        <v>16451</v>
      </c>
      <c r="C1540" t="s">
        <v>14904</v>
      </c>
      <c r="D1540" t="s">
        <v>14905</v>
      </c>
      <c r="E1540" s="275">
        <v>6.13</v>
      </c>
    </row>
    <row r="1541" spans="1:5">
      <c r="A1541">
        <v>1939</v>
      </c>
      <c r="B1541" t="s">
        <v>16452</v>
      </c>
      <c r="C1541" t="s">
        <v>14904</v>
      </c>
      <c r="D1541" t="s">
        <v>14905</v>
      </c>
      <c r="E1541" s="275">
        <v>9.9600000000000009</v>
      </c>
    </row>
    <row r="1542" spans="1:5">
      <c r="A1542">
        <v>1938</v>
      </c>
      <c r="B1542" t="s">
        <v>16453</v>
      </c>
      <c r="C1542" t="s">
        <v>14904</v>
      </c>
      <c r="D1542" t="s">
        <v>14905</v>
      </c>
      <c r="E1542" s="275">
        <v>6.97</v>
      </c>
    </row>
    <row r="1543" spans="1:5">
      <c r="A1543">
        <v>42693</v>
      </c>
      <c r="B1543" t="s">
        <v>16454</v>
      </c>
      <c r="C1543" t="s">
        <v>14904</v>
      </c>
      <c r="D1543" t="s">
        <v>14905</v>
      </c>
      <c r="E1543" s="275">
        <v>392.57</v>
      </c>
    </row>
    <row r="1544" spans="1:5">
      <c r="A1544">
        <v>42695</v>
      </c>
      <c r="B1544" t="s">
        <v>16455</v>
      </c>
      <c r="C1544" t="s">
        <v>14904</v>
      </c>
      <c r="D1544" t="s">
        <v>14905</v>
      </c>
      <c r="E1544" s="275">
        <v>274.27</v>
      </c>
    </row>
    <row r="1545" spans="1:5">
      <c r="A1545">
        <v>42694</v>
      </c>
      <c r="B1545" t="s">
        <v>16456</v>
      </c>
      <c r="C1545" t="s">
        <v>14904</v>
      </c>
      <c r="D1545" t="s">
        <v>14905</v>
      </c>
      <c r="E1545" s="275">
        <v>525.35</v>
      </c>
    </row>
    <row r="1546" spans="1:5">
      <c r="A1546">
        <v>20097</v>
      </c>
      <c r="B1546" t="s">
        <v>16457</v>
      </c>
      <c r="C1546" t="s">
        <v>14904</v>
      </c>
      <c r="D1546" t="s">
        <v>14905</v>
      </c>
      <c r="E1546" s="275">
        <v>22.78</v>
      </c>
    </row>
    <row r="1547" spans="1:5">
      <c r="A1547">
        <v>20098</v>
      </c>
      <c r="B1547" t="s">
        <v>16458</v>
      </c>
      <c r="C1547" t="s">
        <v>14904</v>
      </c>
      <c r="D1547" t="s">
        <v>14905</v>
      </c>
      <c r="E1547" s="275">
        <v>93.1</v>
      </c>
    </row>
    <row r="1548" spans="1:5">
      <c r="A1548">
        <v>20096</v>
      </c>
      <c r="B1548" t="s">
        <v>16459</v>
      </c>
      <c r="C1548" t="s">
        <v>14904</v>
      </c>
      <c r="D1548" t="s">
        <v>14905</v>
      </c>
      <c r="E1548" s="275">
        <v>23.58</v>
      </c>
    </row>
    <row r="1549" spans="1:5">
      <c r="A1549">
        <v>2628</v>
      </c>
      <c r="B1549" t="s">
        <v>16460</v>
      </c>
      <c r="C1549" t="s">
        <v>14904</v>
      </c>
      <c r="D1549" t="s">
        <v>14952</v>
      </c>
      <c r="E1549" s="275">
        <v>208.91</v>
      </c>
    </row>
    <row r="1550" spans="1:5">
      <c r="A1550">
        <v>2622</v>
      </c>
      <c r="B1550" t="s">
        <v>16461</v>
      </c>
      <c r="C1550" t="s">
        <v>14904</v>
      </c>
      <c r="D1550" t="s">
        <v>14952</v>
      </c>
      <c r="E1550" s="275">
        <v>4.96</v>
      </c>
    </row>
    <row r="1551" spans="1:5">
      <c r="A1551">
        <v>2623</v>
      </c>
      <c r="B1551" t="s">
        <v>16462</v>
      </c>
      <c r="C1551" t="s">
        <v>14904</v>
      </c>
      <c r="D1551" t="s">
        <v>14952</v>
      </c>
      <c r="E1551" s="275">
        <v>5.97</v>
      </c>
    </row>
    <row r="1552" spans="1:5">
      <c r="A1552">
        <v>2624</v>
      </c>
      <c r="B1552" t="s">
        <v>16463</v>
      </c>
      <c r="C1552" t="s">
        <v>14904</v>
      </c>
      <c r="D1552" t="s">
        <v>14952</v>
      </c>
      <c r="E1552" s="275">
        <v>9.49</v>
      </c>
    </row>
    <row r="1553" spans="1:5">
      <c r="A1553">
        <v>2625</v>
      </c>
      <c r="B1553" t="s">
        <v>16464</v>
      </c>
      <c r="C1553" t="s">
        <v>14904</v>
      </c>
      <c r="D1553" t="s">
        <v>14952</v>
      </c>
      <c r="E1553" s="275">
        <v>20.04</v>
      </c>
    </row>
    <row r="1554" spans="1:5">
      <c r="A1554">
        <v>2626</v>
      </c>
      <c r="B1554" t="s">
        <v>16465</v>
      </c>
      <c r="C1554" t="s">
        <v>14904</v>
      </c>
      <c r="D1554" t="s">
        <v>14952</v>
      </c>
      <c r="E1554" s="275">
        <v>29.37</v>
      </c>
    </row>
    <row r="1555" spans="1:5">
      <c r="A1555">
        <v>2630</v>
      </c>
      <c r="B1555" t="s">
        <v>16466</v>
      </c>
      <c r="C1555" t="s">
        <v>14904</v>
      </c>
      <c r="D1555" t="s">
        <v>14952</v>
      </c>
      <c r="E1555" s="275">
        <v>44.67</v>
      </c>
    </row>
    <row r="1556" spans="1:5">
      <c r="A1556">
        <v>2627</v>
      </c>
      <c r="B1556" t="s">
        <v>16467</v>
      </c>
      <c r="C1556" t="s">
        <v>14904</v>
      </c>
      <c r="D1556" t="s">
        <v>14952</v>
      </c>
      <c r="E1556" s="275">
        <v>78.69</v>
      </c>
    </row>
    <row r="1557" spans="1:5">
      <c r="A1557">
        <v>2629</v>
      </c>
      <c r="B1557" t="s">
        <v>16468</v>
      </c>
      <c r="C1557" t="s">
        <v>14904</v>
      </c>
      <c r="D1557" t="s">
        <v>14952</v>
      </c>
      <c r="E1557" s="275">
        <v>106.43</v>
      </c>
    </row>
    <row r="1558" spans="1:5">
      <c r="A1558">
        <v>1880</v>
      </c>
      <c r="B1558" t="s">
        <v>16469</v>
      </c>
      <c r="C1558" t="s">
        <v>14904</v>
      </c>
      <c r="D1558" t="s">
        <v>14905</v>
      </c>
      <c r="E1558" s="275">
        <v>2.4</v>
      </c>
    </row>
    <row r="1559" spans="1:5">
      <c r="A1559">
        <v>39274</v>
      </c>
      <c r="B1559" t="s">
        <v>16470</v>
      </c>
      <c r="C1559" t="s">
        <v>14904</v>
      </c>
      <c r="D1559" t="s">
        <v>14905</v>
      </c>
      <c r="E1559" s="275">
        <v>1.86</v>
      </c>
    </row>
    <row r="1560" spans="1:5">
      <c r="A1560">
        <v>12033</v>
      </c>
      <c r="B1560" t="s">
        <v>16471</v>
      </c>
      <c r="C1560" t="s">
        <v>14904</v>
      </c>
      <c r="D1560" t="s">
        <v>14905</v>
      </c>
      <c r="E1560" s="275">
        <v>7.67</v>
      </c>
    </row>
    <row r="1561" spans="1:5">
      <c r="A1561">
        <v>40408</v>
      </c>
      <c r="B1561" t="s">
        <v>16472</v>
      </c>
      <c r="C1561" t="s">
        <v>14904</v>
      </c>
      <c r="D1561" t="s">
        <v>14905</v>
      </c>
      <c r="E1561" s="275">
        <v>5.04</v>
      </c>
    </row>
    <row r="1562" spans="1:5">
      <c r="A1562">
        <v>40409</v>
      </c>
      <c r="B1562" t="s">
        <v>16473</v>
      </c>
      <c r="C1562" t="s">
        <v>14904</v>
      </c>
      <c r="D1562" t="s">
        <v>14905</v>
      </c>
      <c r="E1562" s="275">
        <v>1.78</v>
      </c>
    </row>
    <row r="1563" spans="1:5">
      <c r="A1563">
        <v>39276</v>
      </c>
      <c r="B1563" t="s">
        <v>16474</v>
      </c>
      <c r="C1563" t="s">
        <v>14904</v>
      </c>
      <c r="D1563" t="s">
        <v>14905</v>
      </c>
      <c r="E1563" s="275">
        <v>4.54</v>
      </c>
    </row>
    <row r="1564" spans="1:5">
      <c r="A1564">
        <v>39277</v>
      </c>
      <c r="B1564" t="s">
        <v>16475</v>
      </c>
      <c r="C1564" t="s">
        <v>14904</v>
      </c>
      <c r="D1564" t="s">
        <v>14905</v>
      </c>
      <c r="E1564" s="275">
        <v>12.26</v>
      </c>
    </row>
    <row r="1565" spans="1:5">
      <c r="A1565">
        <v>12034</v>
      </c>
      <c r="B1565" t="s">
        <v>16476</v>
      </c>
      <c r="C1565" t="s">
        <v>14904</v>
      </c>
      <c r="D1565" t="s">
        <v>14905</v>
      </c>
      <c r="E1565" s="275">
        <v>3.47</v>
      </c>
    </row>
    <row r="1566" spans="1:5">
      <c r="A1566">
        <v>39879</v>
      </c>
      <c r="B1566" t="s">
        <v>16477</v>
      </c>
      <c r="C1566" t="s">
        <v>14904</v>
      </c>
      <c r="D1566" t="s">
        <v>14952</v>
      </c>
      <c r="E1566" s="275">
        <v>4.87</v>
      </c>
    </row>
    <row r="1567" spans="1:5">
      <c r="A1567">
        <v>39880</v>
      </c>
      <c r="B1567" t="s">
        <v>16478</v>
      </c>
      <c r="C1567" t="s">
        <v>14904</v>
      </c>
      <c r="D1567" t="s">
        <v>14952</v>
      </c>
      <c r="E1567" s="275">
        <v>10.8</v>
      </c>
    </row>
    <row r="1568" spans="1:5">
      <c r="A1568">
        <v>39881</v>
      </c>
      <c r="B1568" t="s">
        <v>16479</v>
      </c>
      <c r="C1568" t="s">
        <v>14904</v>
      </c>
      <c r="D1568" t="s">
        <v>14952</v>
      </c>
      <c r="E1568" s="275">
        <v>17.329999999999998</v>
      </c>
    </row>
    <row r="1569" spans="1:5">
      <c r="A1569">
        <v>39882</v>
      </c>
      <c r="B1569" t="s">
        <v>16480</v>
      </c>
      <c r="C1569" t="s">
        <v>14904</v>
      </c>
      <c r="D1569" t="s">
        <v>14952</v>
      </c>
      <c r="E1569" s="275">
        <v>45.66</v>
      </c>
    </row>
    <row r="1570" spans="1:5">
      <c r="A1570">
        <v>39883</v>
      </c>
      <c r="B1570" t="s">
        <v>16481</v>
      </c>
      <c r="C1570" t="s">
        <v>14904</v>
      </c>
      <c r="D1570" t="s">
        <v>14952</v>
      </c>
      <c r="E1570" s="275">
        <v>72.900000000000006</v>
      </c>
    </row>
    <row r="1571" spans="1:5">
      <c r="A1571">
        <v>39884</v>
      </c>
      <c r="B1571" t="s">
        <v>16482</v>
      </c>
      <c r="C1571" t="s">
        <v>14904</v>
      </c>
      <c r="D1571" t="s">
        <v>14952</v>
      </c>
      <c r="E1571" s="275">
        <v>108.29</v>
      </c>
    </row>
    <row r="1572" spans="1:5">
      <c r="A1572">
        <v>39885</v>
      </c>
      <c r="B1572" t="s">
        <v>16483</v>
      </c>
      <c r="C1572" t="s">
        <v>14904</v>
      </c>
      <c r="D1572" t="s">
        <v>14952</v>
      </c>
      <c r="E1572" s="275">
        <v>257.36</v>
      </c>
    </row>
    <row r="1573" spans="1:5">
      <c r="A1573">
        <v>1777</v>
      </c>
      <c r="B1573" t="s">
        <v>16484</v>
      </c>
      <c r="C1573" t="s">
        <v>14904</v>
      </c>
      <c r="D1573" t="s">
        <v>14952</v>
      </c>
      <c r="E1573" s="275">
        <v>92.31</v>
      </c>
    </row>
    <row r="1574" spans="1:5">
      <c r="A1574">
        <v>1819</v>
      </c>
      <c r="B1574" t="s">
        <v>16485</v>
      </c>
      <c r="C1574" t="s">
        <v>14904</v>
      </c>
      <c r="D1574" t="s">
        <v>14952</v>
      </c>
      <c r="E1574" s="275">
        <v>67.16</v>
      </c>
    </row>
    <row r="1575" spans="1:5">
      <c r="A1575">
        <v>1775</v>
      </c>
      <c r="B1575" t="s">
        <v>16486</v>
      </c>
      <c r="C1575" t="s">
        <v>14904</v>
      </c>
      <c r="D1575" t="s">
        <v>14952</v>
      </c>
      <c r="E1575" s="275">
        <v>20.079999999999998</v>
      </c>
    </row>
    <row r="1576" spans="1:5">
      <c r="A1576">
        <v>1776</v>
      </c>
      <c r="B1576" t="s">
        <v>16487</v>
      </c>
      <c r="C1576" t="s">
        <v>14904</v>
      </c>
      <c r="D1576" t="s">
        <v>14952</v>
      </c>
      <c r="E1576" s="275">
        <v>54.64</v>
      </c>
    </row>
    <row r="1577" spans="1:5">
      <c r="A1577">
        <v>1778</v>
      </c>
      <c r="B1577" t="s">
        <v>16488</v>
      </c>
      <c r="C1577" t="s">
        <v>14904</v>
      </c>
      <c r="D1577" t="s">
        <v>14952</v>
      </c>
      <c r="E1577" s="275">
        <v>223.44</v>
      </c>
    </row>
    <row r="1578" spans="1:5">
      <c r="A1578">
        <v>1818</v>
      </c>
      <c r="B1578" t="s">
        <v>16489</v>
      </c>
      <c r="C1578" t="s">
        <v>14904</v>
      </c>
      <c r="D1578" t="s">
        <v>14952</v>
      </c>
      <c r="E1578" s="275">
        <v>148.32</v>
      </c>
    </row>
    <row r="1579" spans="1:5">
      <c r="A1579">
        <v>1820</v>
      </c>
      <c r="B1579" t="s">
        <v>16490</v>
      </c>
      <c r="C1579" t="s">
        <v>14904</v>
      </c>
      <c r="D1579" t="s">
        <v>14952</v>
      </c>
      <c r="E1579" s="275">
        <v>29</v>
      </c>
    </row>
    <row r="1580" spans="1:5">
      <c r="A1580">
        <v>1779</v>
      </c>
      <c r="B1580" t="s">
        <v>16491</v>
      </c>
      <c r="C1580" t="s">
        <v>14904</v>
      </c>
      <c r="D1580" t="s">
        <v>14952</v>
      </c>
      <c r="E1580" s="275">
        <v>324.95999999999998</v>
      </c>
    </row>
    <row r="1581" spans="1:5">
      <c r="A1581">
        <v>1780</v>
      </c>
      <c r="B1581" t="s">
        <v>16492</v>
      </c>
      <c r="C1581" t="s">
        <v>14904</v>
      </c>
      <c r="D1581" t="s">
        <v>14952</v>
      </c>
      <c r="E1581" s="275">
        <v>669.91</v>
      </c>
    </row>
    <row r="1582" spans="1:5">
      <c r="A1582">
        <v>1783</v>
      </c>
      <c r="B1582" t="s">
        <v>16493</v>
      </c>
      <c r="C1582" t="s">
        <v>14904</v>
      </c>
      <c r="D1582" t="s">
        <v>14952</v>
      </c>
      <c r="E1582" s="275">
        <v>70.83</v>
      </c>
    </row>
    <row r="1583" spans="1:5">
      <c r="A1583">
        <v>1782</v>
      </c>
      <c r="B1583" t="s">
        <v>16494</v>
      </c>
      <c r="C1583" t="s">
        <v>14904</v>
      </c>
      <c r="D1583" t="s">
        <v>14952</v>
      </c>
      <c r="E1583" s="275">
        <v>56</v>
      </c>
    </row>
    <row r="1584" spans="1:5">
      <c r="A1584">
        <v>1817</v>
      </c>
      <c r="B1584" t="s">
        <v>16495</v>
      </c>
      <c r="C1584" t="s">
        <v>14904</v>
      </c>
      <c r="D1584" t="s">
        <v>14952</v>
      </c>
      <c r="E1584" s="275">
        <v>16.690000000000001</v>
      </c>
    </row>
    <row r="1585" spans="1:5">
      <c r="A1585">
        <v>1781</v>
      </c>
      <c r="B1585" t="s">
        <v>16496</v>
      </c>
      <c r="C1585" t="s">
        <v>14904</v>
      </c>
      <c r="D1585" t="s">
        <v>14952</v>
      </c>
      <c r="E1585" s="275">
        <v>36.49</v>
      </c>
    </row>
    <row r="1586" spans="1:5">
      <c r="A1586">
        <v>1784</v>
      </c>
      <c r="B1586" t="s">
        <v>16497</v>
      </c>
      <c r="C1586" t="s">
        <v>14904</v>
      </c>
      <c r="D1586" t="s">
        <v>14952</v>
      </c>
      <c r="E1586" s="275">
        <v>200.01</v>
      </c>
    </row>
    <row r="1587" spans="1:5">
      <c r="A1587">
        <v>1810</v>
      </c>
      <c r="B1587" t="s">
        <v>16498</v>
      </c>
      <c r="C1587" t="s">
        <v>14904</v>
      </c>
      <c r="D1587" t="s">
        <v>14952</v>
      </c>
      <c r="E1587" s="275">
        <v>110.94</v>
      </c>
    </row>
    <row r="1588" spans="1:5">
      <c r="A1588">
        <v>1811</v>
      </c>
      <c r="B1588" t="s">
        <v>16499</v>
      </c>
      <c r="C1588" t="s">
        <v>14904</v>
      </c>
      <c r="D1588" t="s">
        <v>14952</v>
      </c>
      <c r="E1588" s="275">
        <v>24</v>
      </c>
    </row>
    <row r="1589" spans="1:5">
      <c r="A1589">
        <v>1812</v>
      </c>
      <c r="B1589" t="s">
        <v>16500</v>
      </c>
      <c r="C1589" t="s">
        <v>14904</v>
      </c>
      <c r="D1589" t="s">
        <v>14952</v>
      </c>
      <c r="E1589" s="275">
        <v>280.05</v>
      </c>
    </row>
    <row r="1590" spans="1:5">
      <c r="A1590">
        <v>40386</v>
      </c>
      <c r="B1590" t="s">
        <v>16501</v>
      </c>
      <c r="C1590" t="s">
        <v>14904</v>
      </c>
      <c r="D1590" t="s">
        <v>14952</v>
      </c>
      <c r="E1590" s="275">
        <v>88.26</v>
      </c>
    </row>
    <row r="1591" spans="1:5">
      <c r="A1591">
        <v>40384</v>
      </c>
      <c r="B1591" t="s">
        <v>16502</v>
      </c>
      <c r="C1591" t="s">
        <v>14904</v>
      </c>
      <c r="D1591" t="s">
        <v>14952</v>
      </c>
      <c r="E1591" s="275">
        <v>60.42</v>
      </c>
    </row>
    <row r="1592" spans="1:5">
      <c r="A1592">
        <v>40379</v>
      </c>
      <c r="B1592" t="s">
        <v>16503</v>
      </c>
      <c r="C1592" t="s">
        <v>14904</v>
      </c>
      <c r="D1592" t="s">
        <v>14952</v>
      </c>
      <c r="E1592" s="275">
        <v>20.89</v>
      </c>
    </row>
    <row r="1593" spans="1:5">
      <c r="A1593">
        <v>40423</v>
      </c>
      <c r="B1593" t="s">
        <v>16504</v>
      </c>
      <c r="C1593" t="s">
        <v>14904</v>
      </c>
      <c r="D1593" t="s">
        <v>14952</v>
      </c>
      <c r="E1593" s="275">
        <v>39.53</v>
      </c>
    </row>
    <row r="1594" spans="1:5">
      <c r="A1594">
        <v>40389</v>
      </c>
      <c r="B1594" t="s">
        <v>16505</v>
      </c>
      <c r="C1594" t="s">
        <v>14904</v>
      </c>
      <c r="D1594" t="s">
        <v>14952</v>
      </c>
      <c r="E1594" s="275">
        <v>250.69</v>
      </c>
    </row>
    <row r="1595" spans="1:5">
      <c r="A1595">
        <v>40388</v>
      </c>
      <c r="B1595" t="s">
        <v>16506</v>
      </c>
      <c r="C1595" t="s">
        <v>14904</v>
      </c>
      <c r="D1595" t="s">
        <v>14952</v>
      </c>
      <c r="E1595" s="275">
        <v>125.48</v>
      </c>
    </row>
    <row r="1596" spans="1:5">
      <c r="A1596">
        <v>40381</v>
      </c>
      <c r="B1596" t="s">
        <v>16507</v>
      </c>
      <c r="C1596" t="s">
        <v>14904</v>
      </c>
      <c r="D1596" t="s">
        <v>14952</v>
      </c>
      <c r="E1596" s="275">
        <v>27.85</v>
      </c>
    </row>
    <row r="1597" spans="1:5">
      <c r="A1597">
        <v>40391</v>
      </c>
      <c r="B1597" t="s">
        <v>16508</v>
      </c>
      <c r="C1597" t="s">
        <v>14904</v>
      </c>
      <c r="D1597" t="s">
        <v>14952</v>
      </c>
      <c r="E1597" s="275">
        <v>650.66999999999996</v>
      </c>
    </row>
    <row r="1598" spans="1:5">
      <c r="A1598">
        <v>2609</v>
      </c>
      <c r="B1598" t="s">
        <v>16509</v>
      </c>
      <c r="C1598" t="s">
        <v>14904</v>
      </c>
      <c r="D1598" t="s">
        <v>14952</v>
      </c>
      <c r="E1598" s="275">
        <v>4.66</v>
      </c>
    </row>
    <row r="1599" spans="1:5">
      <c r="A1599">
        <v>2634</v>
      </c>
      <c r="B1599" t="s">
        <v>16510</v>
      </c>
      <c r="C1599" t="s">
        <v>14904</v>
      </c>
      <c r="D1599" t="s">
        <v>14952</v>
      </c>
      <c r="E1599" s="275">
        <v>6.12</v>
      </c>
    </row>
    <row r="1600" spans="1:5">
      <c r="A1600">
        <v>2611</v>
      </c>
      <c r="B1600" t="s">
        <v>16511</v>
      </c>
      <c r="C1600" t="s">
        <v>14904</v>
      </c>
      <c r="D1600" t="s">
        <v>14952</v>
      </c>
      <c r="E1600" s="275">
        <v>17.25</v>
      </c>
    </row>
    <row r="1601" spans="1:5">
      <c r="A1601">
        <v>40414</v>
      </c>
      <c r="B1601" t="s">
        <v>16512</v>
      </c>
      <c r="C1601" t="s">
        <v>14904</v>
      </c>
      <c r="D1601" t="s">
        <v>14952</v>
      </c>
      <c r="E1601" s="275">
        <v>18.86</v>
      </c>
    </row>
    <row r="1602" spans="1:5">
      <c r="A1602">
        <v>40416</v>
      </c>
      <c r="B1602" t="s">
        <v>16513</v>
      </c>
      <c r="C1602" t="s">
        <v>14904</v>
      </c>
      <c r="D1602" t="s">
        <v>14952</v>
      </c>
      <c r="E1602" s="275">
        <v>26.08</v>
      </c>
    </row>
    <row r="1603" spans="1:5">
      <c r="A1603">
        <v>40418</v>
      </c>
      <c r="B1603" t="s">
        <v>16514</v>
      </c>
      <c r="C1603" t="s">
        <v>14904</v>
      </c>
      <c r="D1603" t="s">
        <v>14952</v>
      </c>
      <c r="E1603" s="275">
        <v>31.1</v>
      </c>
    </row>
    <row r="1604" spans="1:5">
      <c r="A1604">
        <v>34359</v>
      </c>
      <c r="B1604" t="s">
        <v>16515</v>
      </c>
      <c r="C1604" t="s">
        <v>14904</v>
      </c>
      <c r="D1604" t="s">
        <v>14952</v>
      </c>
      <c r="E1604" s="275">
        <v>9.44</v>
      </c>
    </row>
    <row r="1605" spans="1:5">
      <c r="A1605">
        <v>1789</v>
      </c>
      <c r="B1605" t="s">
        <v>16516</v>
      </c>
      <c r="C1605" t="s">
        <v>14904</v>
      </c>
      <c r="D1605" t="s">
        <v>14952</v>
      </c>
      <c r="E1605" s="275">
        <v>88.6</v>
      </c>
    </row>
    <row r="1606" spans="1:5">
      <c r="A1606">
        <v>1788</v>
      </c>
      <c r="B1606" t="s">
        <v>16517</v>
      </c>
      <c r="C1606" t="s">
        <v>14904</v>
      </c>
      <c r="D1606" t="s">
        <v>14952</v>
      </c>
      <c r="E1606" s="275">
        <v>71.02</v>
      </c>
    </row>
    <row r="1607" spans="1:5">
      <c r="A1607">
        <v>1786</v>
      </c>
      <c r="B1607" t="s">
        <v>16518</v>
      </c>
      <c r="C1607" t="s">
        <v>14904</v>
      </c>
      <c r="D1607" t="s">
        <v>14952</v>
      </c>
      <c r="E1607" s="275">
        <v>17.63</v>
      </c>
    </row>
    <row r="1608" spans="1:5">
      <c r="A1608">
        <v>1787</v>
      </c>
      <c r="B1608" t="s">
        <v>16519</v>
      </c>
      <c r="C1608" t="s">
        <v>14904</v>
      </c>
      <c r="D1608" t="s">
        <v>14952</v>
      </c>
      <c r="E1608" s="275">
        <v>42.22</v>
      </c>
    </row>
    <row r="1609" spans="1:5">
      <c r="A1609">
        <v>1791</v>
      </c>
      <c r="B1609" t="s">
        <v>16520</v>
      </c>
      <c r="C1609" t="s">
        <v>14904</v>
      </c>
      <c r="D1609" t="s">
        <v>14952</v>
      </c>
      <c r="E1609" s="275">
        <v>256.04000000000002</v>
      </c>
    </row>
    <row r="1610" spans="1:5">
      <c r="A1610">
        <v>1790</v>
      </c>
      <c r="B1610" t="s">
        <v>16521</v>
      </c>
      <c r="C1610" t="s">
        <v>14904</v>
      </c>
      <c r="D1610" t="s">
        <v>14952</v>
      </c>
      <c r="E1610" s="275">
        <v>147.54</v>
      </c>
    </row>
    <row r="1611" spans="1:5">
      <c r="A1611">
        <v>1813</v>
      </c>
      <c r="B1611" t="s">
        <v>16522</v>
      </c>
      <c r="C1611" t="s">
        <v>14904</v>
      </c>
      <c r="D1611" t="s">
        <v>14952</v>
      </c>
      <c r="E1611" s="275">
        <v>27.98</v>
      </c>
    </row>
    <row r="1612" spans="1:5">
      <c r="A1612">
        <v>1792</v>
      </c>
      <c r="B1612" t="s">
        <v>16523</v>
      </c>
      <c r="C1612" t="s">
        <v>14904</v>
      </c>
      <c r="D1612" t="s">
        <v>14952</v>
      </c>
      <c r="E1612" s="275">
        <v>345.62</v>
      </c>
    </row>
    <row r="1613" spans="1:5">
      <c r="A1613">
        <v>1793</v>
      </c>
      <c r="B1613" t="s">
        <v>16524</v>
      </c>
      <c r="C1613" t="s">
        <v>14904</v>
      </c>
      <c r="D1613" t="s">
        <v>14952</v>
      </c>
      <c r="E1613" s="275">
        <v>698.39</v>
      </c>
    </row>
    <row r="1614" spans="1:5">
      <c r="A1614">
        <v>1809</v>
      </c>
      <c r="B1614" t="s">
        <v>16525</v>
      </c>
      <c r="C1614" t="s">
        <v>14904</v>
      </c>
      <c r="D1614" t="s">
        <v>14952</v>
      </c>
      <c r="E1614" s="275">
        <v>83.06</v>
      </c>
    </row>
    <row r="1615" spans="1:5">
      <c r="A1615">
        <v>1814</v>
      </c>
      <c r="B1615" t="s">
        <v>16526</v>
      </c>
      <c r="C1615" t="s">
        <v>14904</v>
      </c>
      <c r="D1615" t="s">
        <v>14952</v>
      </c>
      <c r="E1615" s="275">
        <v>68.23</v>
      </c>
    </row>
    <row r="1616" spans="1:5">
      <c r="A1616">
        <v>1803</v>
      </c>
      <c r="B1616" t="s">
        <v>16527</v>
      </c>
      <c r="C1616" t="s">
        <v>14904</v>
      </c>
      <c r="D1616" t="s">
        <v>14952</v>
      </c>
      <c r="E1616" s="275">
        <v>17.239999999999998</v>
      </c>
    </row>
    <row r="1617" spans="1:5">
      <c r="A1617">
        <v>1805</v>
      </c>
      <c r="B1617" t="s">
        <v>16528</v>
      </c>
      <c r="C1617" t="s">
        <v>14904</v>
      </c>
      <c r="D1617" t="s">
        <v>14952</v>
      </c>
      <c r="E1617" s="275">
        <v>39.6</v>
      </c>
    </row>
    <row r="1618" spans="1:5">
      <c r="A1618">
        <v>1821</v>
      </c>
      <c r="B1618" t="s">
        <v>16529</v>
      </c>
      <c r="C1618" t="s">
        <v>14904</v>
      </c>
      <c r="D1618" t="s">
        <v>14952</v>
      </c>
      <c r="E1618" s="275">
        <v>233.93</v>
      </c>
    </row>
    <row r="1619" spans="1:5">
      <c r="A1619">
        <v>1806</v>
      </c>
      <c r="B1619" t="s">
        <v>16530</v>
      </c>
      <c r="C1619" t="s">
        <v>14904</v>
      </c>
      <c r="D1619" t="s">
        <v>14952</v>
      </c>
      <c r="E1619" s="275">
        <v>139.24</v>
      </c>
    </row>
    <row r="1620" spans="1:5">
      <c r="A1620">
        <v>1804</v>
      </c>
      <c r="B1620" t="s">
        <v>16531</v>
      </c>
      <c r="C1620" t="s">
        <v>14904</v>
      </c>
      <c r="D1620" t="s">
        <v>14952</v>
      </c>
      <c r="E1620" s="275">
        <v>24.54</v>
      </c>
    </row>
    <row r="1621" spans="1:5">
      <c r="A1621">
        <v>1807</v>
      </c>
      <c r="B1621" t="s">
        <v>16532</v>
      </c>
      <c r="C1621" t="s">
        <v>14904</v>
      </c>
      <c r="D1621" t="s">
        <v>14952</v>
      </c>
      <c r="E1621" s="275">
        <v>334.56</v>
      </c>
    </row>
    <row r="1622" spans="1:5">
      <c r="A1622">
        <v>1808</v>
      </c>
      <c r="B1622" t="s">
        <v>16533</v>
      </c>
      <c r="C1622" t="s">
        <v>14904</v>
      </c>
      <c r="D1622" t="s">
        <v>14952</v>
      </c>
      <c r="E1622" s="275">
        <v>670.74</v>
      </c>
    </row>
    <row r="1623" spans="1:5">
      <c r="A1623">
        <v>1797</v>
      </c>
      <c r="B1623" t="s">
        <v>16534</v>
      </c>
      <c r="C1623" t="s">
        <v>14904</v>
      </c>
      <c r="D1623" t="s">
        <v>14952</v>
      </c>
      <c r="E1623" s="275">
        <v>100.6</v>
      </c>
    </row>
    <row r="1624" spans="1:5">
      <c r="A1624">
        <v>1796</v>
      </c>
      <c r="B1624" t="s">
        <v>16535</v>
      </c>
      <c r="C1624" t="s">
        <v>14904</v>
      </c>
      <c r="D1624" t="s">
        <v>14952</v>
      </c>
      <c r="E1624" s="275">
        <v>77.17</v>
      </c>
    </row>
    <row r="1625" spans="1:5">
      <c r="A1625">
        <v>1794</v>
      </c>
      <c r="B1625" t="s">
        <v>16536</v>
      </c>
      <c r="C1625" t="s">
        <v>14904</v>
      </c>
      <c r="D1625" t="s">
        <v>14952</v>
      </c>
      <c r="E1625" s="275">
        <v>18.420000000000002</v>
      </c>
    </row>
    <row r="1626" spans="1:5">
      <c r="A1626">
        <v>1816</v>
      </c>
      <c r="B1626" t="s">
        <v>16537</v>
      </c>
      <c r="C1626" t="s">
        <v>14904</v>
      </c>
      <c r="D1626" t="s">
        <v>14952</v>
      </c>
      <c r="E1626" s="275">
        <v>41.53</v>
      </c>
    </row>
    <row r="1627" spans="1:5">
      <c r="A1627">
        <v>1815</v>
      </c>
      <c r="B1627" t="s">
        <v>16538</v>
      </c>
      <c r="C1627" t="s">
        <v>14904</v>
      </c>
      <c r="D1627" t="s">
        <v>14952</v>
      </c>
      <c r="E1627" s="275">
        <v>318.95999999999998</v>
      </c>
    </row>
    <row r="1628" spans="1:5">
      <c r="A1628">
        <v>1798</v>
      </c>
      <c r="B1628" t="s">
        <v>16539</v>
      </c>
      <c r="C1628" t="s">
        <v>14904</v>
      </c>
      <c r="D1628" t="s">
        <v>14952</v>
      </c>
      <c r="E1628" s="275">
        <v>142.72</v>
      </c>
    </row>
    <row r="1629" spans="1:5">
      <c r="A1629">
        <v>1795</v>
      </c>
      <c r="B1629" t="s">
        <v>16540</v>
      </c>
      <c r="C1629" t="s">
        <v>14904</v>
      </c>
      <c r="D1629" t="s">
        <v>14952</v>
      </c>
      <c r="E1629" s="275">
        <v>25.52</v>
      </c>
    </row>
    <row r="1630" spans="1:5">
      <c r="A1630">
        <v>1799</v>
      </c>
      <c r="B1630" t="s">
        <v>16541</v>
      </c>
      <c r="C1630" t="s">
        <v>14904</v>
      </c>
      <c r="D1630" t="s">
        <v>14952</v>
      </c>
      <c r="E1630" s="275">
        <v>415.42</v>
      </c>
    </row>
    <row r="1631" spans="1:5">
      <c r="A1631">
        <v>1800</v>
      </c>
      <c r="B1631" t="s">
        <v>16542</v>
      </c>
      <c r="C1631" t="s">
        <v>14904</v>
      </c>
      <c r="D1631" t="s">
        <v>14952</v>
      </c>
      <c r="E1631" s="275">
        <v>793.11</v>
      </c>
    </row>
    <row r="1632" spans="1:5">
      <c r="A1632">
        <v>1802</v>
      </c>
      <c r="B1632" t="s">
        <v>16543</v>
      </c>
      <c r="C1632" t="s">
        <v>14904</v>
      </c>
      <c r="D1632" t="s">
        <v>14952</v>
      </c>
      <c r="E1632" s="276">
        <v>1983.88</v>
      </c>
    </row>
    <row r="1633" spans="1:5">
      <c r="A1633">
        <v>40385</v>
      </c>
      <c r="B1633" t="s">
        <v>16544</v>
      </c>
      <c r="C1633" t="s">
        <v>14904</v>
      </c>
      <c r="D1633" t="s">
        <v>14952</v>
      </c>
      <c r="E1633" s="275">
        <v>88.26</v>
      </c>
    </row>
    <row r="1634" spans="1:5">
      <c r="A1634">
        <v>40383</v>
      </c>
      <c r="B1634" t="s">
        <v>16545</v>
      </c>
      <c r="C1634" t="s">
        <v>14904</v>
      </c>
      <c r="D1634" t="s">
        <v>14952</v>
      </c>
      <c r="E1634" s="275">
        <v>60.42</v>
      </c>
    </row>
    <row r="1635" spans="1:5">
      <c r="A1635">
        <v>40378</v>
      </c>
      <c r="B1635" t="s">
        <v>16546</v>
      </c>
      <c r="C1635" t="s">
        <v>14904</v>
      </c>
      <c r="D1635" t="s">
        <v>14952</v>
      </c>
      <c r="E1635" s="275">
        <v>20.89</v>
      </c>
    </row>
    <row r="1636" spans="1:5">
      <c r="A1636">
        <v>40382</v>
      </c>
      <c r="B1636" t="s">
        <v>16547</v>
      </c>
      <c r="C1636" t="s">
        <v>14904</v>
      </c>
      <c r="D1636" t="s">
        <v>14952</v>
      </c>
      <c r="E1636" s="275">
        <v>39.53</v>
      </c>
    </row>
    <row r="1637" spans="1:5">
      <c r="A1637">
        <v>40422</v>
      </c>
      <c r="B1637" t="s">
        <v>16548</v>
      </c>
      <c r="C1637" t="s">
        <v>14904</v>
      </c>
      <c r="D1637" t="s">
        <v>14952</v>
      </c>
      <c r="E1637" s="275">
        <v>269.3</v>
      </c>
    </row>
    <row r="1638" spans="1:5">
      <c r="A1638">
        <v>40387</v>
      </c>
      <c r="B1638" t="s">
        <v>16549</v>
      </c>
      <c r="C1638" t="s">
        <v>14904</v>
      </c>
      <c r="D1638" t="s">
        <v>14952</v>
      </c>
      <c r="E1638" s="275">
        <v>137.12</v>
      </c>
    </row>
    <row r="1639" spans="1:5">
      <c r="A1639">
        <v>40380</v>
      </c>
      <c r="B1639" t="s">
        <v>16550</v>
      </c>
      <c r="C1639" t="s">
        <v>14904</v>
      </c>
      <c r="D1639" t="s">
        <v>14952</v>
      </c>
      <c r="E1639" s="275">
        <v>27.85</v>
      </c>
    </row>
    <row r="1640" spans="1:5">
      <c r="A1640">
        <v>40390</v>
      </c>
      <c r="B1640" t="s">
        <v>16551</v>
      </c>
      <c r="C1640" t="s">
        <v>14904</v>
      </c>
      <c r="D1640" t="s">
        <v>14952</v>
      </c>
      <c r="E1640" s="275">
        <v>567.17999999999995</v>
      </c>
    </row>
    <row r="1641" spans="1:5">
      <c r="A1641">
        <v>2621</v>
      </c>
      <c r="B1641" t="s">
        <v>16552</v>
      </c>
      <c r="C1641" t="s">
        <v>14904</v>
      </c>
      <c r="D1641" t="s">
        <v>14952</v>
      </c>
      <c r="E1641" s="275">
        <v>147.6</v>
      </c>
    </row>
    <row r="1642" spans="1:5">
      <c r="A1642">
        <v>2616</v>
      </c>
      <c r="B1642" t="s">
        <v>16553</v>
      </c>
      <c r="C1642" t="s">
        <v>14904</v>
      </c>
      <c r="D1642" t="s">
        <v>14952</v>
      </c>
      <c r="E1642" s="275">
        <v>4.17</v>
      </c>
    </row>
    <row r="1643" spans="1:5">
      <c r="A1643">
        <v>2633</v>
      </c>
      <c r="B1643" t="s">
        <v>16554</v>
      </c>
      <c r="C1643" t="s">
        <v>14904</v>
      </c>
      <c r="D1643" t="s">
        <v>14952</v>
      </c>
      <c r="E1643" s="275">
        <v>4.72</v>
      </c>
    </row>
    <row r="1644" spans="1:5">
      <c r="A1644">
        <v>2617</v>
      </c>
      <c r="B1644" t="s">
        <v>16555</v>
      </c>
      <c r="C1644" t="s">
        <v>14904</v>
      </c>
      <c r="D1644" t="s">
        <v>14952</v>
      </c>
      <c r="E1644" s="275">
        <v>6.42</v>
      </c>
    </row>
    <row r="1645" spans="1:5">
      <c r="A1645">
        <v>2618</v>
      </c>
      <c r="B1645" t="s">
        <v>16556</v>
      </c>
      <c r="C1645" t="s">
        <v>14904</v>
      </c>
      <c r="D1645" t="s">
        <v>14952</v>
      </c>
      <c r="E1645" s="275">
        <v>14.62</v>
      </c>
    </row>
    <row r="1646" spans="1:5">
      <c r="A1646">
        <v>2632</v>
      </c>
      <c r="B1646" t="s">
        <v>16557</v>
      </c>
      <c r="C1646" t="s">
        <v>14904</v>
      </c>
      <c r="D1646" t="s">
        <v>14952</v>
      </c>
      <c r="E1646" s="275">
        <v>17.829999999999998</v>
      </c>
    </row>
    <row r="1647" spans="1:5">
      <c r="A1647">
        <v>2631</v>
      </c>
      <c r="B1647" t="s">
        <v>16558</v>
      </c>
      <c r="C1647" t="s">
        <v>14904</v>
      </c>
      <c r="D1647" t="s">
        <v>14952</v>
      </c>
      <c r="E1647" s="275">
        <v>26.18</v>
      </c>
    </row>
    <row r="1648" spans="1:5">
      <c r="A1648">
        <v>2619</v>
      </c>
      <c r="B1648" t="s">
        <v>16559</v>
      </c>
      <c r="C1648" t="s">
        <v>14904</v>
      </c>
      <c r="D1648" t="s">
        <v>14952</v>
      </c>
      <c r="E1648" s="275">
        <v>66.290000000000006</v>
      </c>
    </row>
    <row r="1649" spans="1:5">
      <c r="A1649">
        <v>2620</v>
      </c>
      <c r="B1649" t="s">
        <v>16560</v>
      </c>
      <c r="C1649" t="s">
        <v>14904</v>
      </c>
      <c r="D1649" t="s">
        <v>14952</v>
      </c>
      <c r="E1649" s="275">
        <v>87.03</v>
      </c>
    </row>
    <row r="1650" spans="1:5">
      <c r="A1650">
        <v>40413</v>
      </c>
      <c r="B1650" t="s">
        <v>16561</v>
      </c>
      <c r="C1650" t="s">
        <v>14904</v>
      </c>
      <c r="D1650" t="s">
        <v>14952</v>
      </c>
      <c r="E1650" s="275">
        <v>20.49</v>
      </c>
    </row>
    <row r="1651" spans="1:5">
      <c r="A1651">
        <v>40415</v>
      </c>
      <c r="B1651" t="s">
        <v>16562</v>
      </c>
      <c r="C1651" t="s">
        <v>14904</v>
      </c>
      <c r="D1651" t="s">
        <v>14952</v>
      </c>
      <c r="E1651" s="275">
        <v>29.2</v>
      </c>
    </row>
    <row r="1652" spans="1:5">
      <c r="A1652">
        <v>40417</v>
      </c>
      <c r="B1652" t="s">
        <v>16563</v>
      </c>
      <c r="C1652" t="s">
        <v>14904</v>
      </c>
      <c r="D1652" t="s">
        <v>14952</v>
      </c>
      <c r="E1652" s="275">
        <v>34.450000000000003</v>
      </c>
    </row>
    <row r="1653" spans="1:5">
      <c r="A1653">
        <v>39271</v>
      </c>
      <c r="B1653" t="s">
        <v>16564</v>
      </c>
      <c r="C1653" t="s">
        <v>14904</v>
      </c>
      <c r="D1653" t="s">
        <v>14905</v>
      </c>
      <c r="E1653" s="275">
        <v>1.54</v>
      </c>
    </row>
    <row r="1654" spans="1:5">
      <c r="A1654">
        <v>39273</v>
      </c>
      <c r="B1654" t="s">
        <v>16565</v>
      </c>
      <c r="C1654" t="s">
        <v>14904</v>
      </c>
      <c r="D1654" t="s">
        <v>14905</v>
      </c>
      <c r="E1654" s="275">
        <v>2.62</v>
      </c>
    </row>
    <row r="1655" spans="1:5">
      <c r="A1655">
        <v>39272</v>
      </c>
      <c r="B1655" t="s">
        <v>16566</v>
      </c>
      <c r="C1655" t="s">
        <v>14904</v>
      </c>
      <c r="D1655" t="s">
        <v>14905</v>
      </c>
      <c r="E1655" s="275">
        <v>1.9</v>
      </c>
    </row>
    <row r="1656" spans="1:5">
      <c r="A1656">
        <v>1875</v>
      </c>
      <c r="B1656" t="s">
        <v>16567</v>
      </c>
      <c r="C1656" t="s">
        <v>14904</v>
      </c>
      <c r="D1656" t="s">
        <v>14905</v>
      </c>
      <c r="E1656" s="275">
        <v>4.1900000000000004</v>
      </c>
    </row>
    <row r="1657" spans="1:5">
      <c r="A1657">
        <v>1874</v>
      </c>
      <c r="B1657" t="s">
        <v>16568</v>
      </c>
      <c r="C1657" t="s">
        <v>14904</v>
      </c>
      <c r="D1657" t="s">
        <v>14905</v>
      </c>
      <c r="E1657" s="275">
        <v>3.46</v>
      </c>
    </row>
    <row r="1658" spans="1:5">
      <c r="A1658">
        <v>1870</v>
      </c>
      <c r="B1658" t="s">
        <v>16569</v>
      </c>
      <c r="C1658" t="s">
        <v>14904</v>
      </c>
      <c r="D1658" t="s">
        <v>14911</v>
      </c>
      <c r="E1658" s="275">
        <v>2</v>
      </c>
    </row>
    <row r="1659" spans="1:5">
      <c r="A1659">
        <v>1884</v>
      </c>
      <c r="B1659" t="s">
        <v>16570</v>
      </c>
      <c r="C1659" t="s">
        <v>14904</v>
      </c>
      <c r="D1659" t="s">
        <v>14905</v>
      </c>
      <c r="E1659" s="275">
        <v>3.07</v>
      </c>
    </row>
    <row r="1660" spans="1:5">
      <c r="A1660">
        <v>1887</v>
      </c>
      <c r="B1660" t="s">
        <v>16571</v>
      </c>
      <c r="C1660" t="s">
        <v>14904</v>
      </c>
      <c r="D1660" t="s">
        <v>14905</v>
      </c>
      <c r="E1660" s="275">
        <v>17.39</v>
      </c>
    </row>
    <row r="1661" spans="1:5">
      <c r="A1661">
        <v>1876</v>
      </c>
      <c r="B1661" t="s">
        <v>16572</v>
      </c>
      <c r="C1661" t="s">
        <v>14904</v>
      </c>
      <c r="D1661" t="s">
        <v>14905</v>
      </c>
      <c r="E1661" s="275">
        <v>6.81</v>
      </c>
    </row>
    <row r="1662" spans="1:5">
      <c r="A1662">
        <v>1879</v>
      </c>
      <c r="B1662" t="s">
        <v>16573</v>
      </c>
      <c r="C1662" t="s">
        <v>14904</v>
      </c>
      <c r="D1662" t="s">
        <v>14905</v>
      </c>
      <c r="E1662" s="275">
        <v>2.02</v>
      </c>
    </row>
    <row r="1663" spans="1:5">
      <c r="A1663">
        <v>1877</v>
      </c>
      <c r="B1663" t="s">
        <v>16574</v>
      </c>
      <c r="C1663" t="s">
        <v>14904</v>
      </c>
      <c r="D1663" t="s">
        <v>14905</v>
      </c>
      <c r="E1663" s="275">
        <v>17.41</v>
      </c>
    </row>
    <row r="1664" spans="1:5">
      <c r="A1664">
        <v>1878</v>
      </c>
      <c r="B1664" t="s">
        <v>16575</v>
      </c>
      <c r="C1664" t="s">
        <v>14904</v>
      </c>
      <c r="D1664" t="s">
        <v>14905</v>
      </c>
      <c r="E1664" s="275">
        <v>34.979999999999997</v>
      </c>
    </row>
    <row r="1665" spans="1:5">
      <c r="A1665">
        <v>44472</v>
      </c>
      <c r="B1665" t="s">
        <v>16576</v>
      </c>
      <c r="C1665" t="s">
        <v>14904</v>
      </c>
      <c r="D1665" t="s">
        <v>14952</v>
      </c>
      <c r="E1665" s="275">
        <v>49.12</v>
      </c>
    </row>
    <row r="1666" spans="1:5">
      <c r="A1666">
        <v>38369</v>
      </c>
      <c r="B1666" t="s">
        <v>16577</v>
      </c>
      <c r="C1666" t="s">
        <v>14904</v>
      </c>
      <c r="D1666" t="s">
        <v>14905</v>
      </c>
      <c r="E1666" s="275">
        <v>20.02</v>
      </c>
    </row>
    <row r="1667" spans="1:5">
      <c r="A1667">
        <v>38370</v>
      </c>
      <c r="B1667" t="s">
        <v>16578</v>
      </c>
      <c r="C1667" t="s">
        <v>14904</v>
      </c>
      <c r="D1667" t="s">
        <v>14905</v>
      </c>
      <c r="E1667" s="275">
        <v>20.02</v>
      </c>
    </row>
    <row r="1668" spans="1:5">
      <c r="A1668">
        <v>38372</v>
      </c>
      <c r="B1668" t="s">
        <v>16579</v>
      </c>
      <c r="C1668" t="s">
        <v>14904</v>
      </c>
      <c r="D1668" t="s">
        <v>14905</v>
      </c>
      <c r="E1668" s="275">
        <v>19.010000000000002</v>
      </c>
    </row>
    <row r="1669" spans="1:5">
      <c r="A1669">
        <v>2358</v>
      </c>
      <c r="B1669" t="s">
        <v>16580</v>
      </c>
      <c r="C1669" t="s">
        <v>15055</v>
      </c>
      <c r="D1669" t="s">
        <v>14905</v>
      </c>
      <c r="E1669" s="275">
        <v>37.85</v>
      </c>
    </row>
    <row r="1670" spans="1:5">
      <c r="A1670">
        <v>40807</v>
      </c>
      <c r="B1670" t="s">
        <v>16581</v>
      </c>
      <c r="C1670" t="s">
        <v>15057</v>
      </c>
      <c r="D1670" t="s">
        <v>14905</v>
      </c>
      <c r="E1670" s="276">
        <v>6591.37</v>
      </c>
    </row>
    <row r="1671" spans="1:5">
      <c r="A1671">
        <v>44330</v>
      </c>
      <c r="B1671" t="s">
        <v>16582</v>
      </c>
      <c r="C1671" t="s">
        <v>14957</v>
      </c>
      <c r="D1671" t="s">
        <v>14905</v>
      </c>
      <c r="E1671" s="275">
        <v>10.84</v>
      </c>
    </row>
    <row r="1672" spans="1:5">
      <c r="A1672">
        <v>43144</v>
      </c>
      <c r="B1672" t="s">
        <v>16583</v>
      </c>
      <c r="C1672" t="s">
        <v>14955</v>
      </c>
      <c r="D1672" t="s">
        <v>14905</v>
      </c>
      <c r="E1672" s="275">
        <v>45.99</v>
      </c>
    </row>
    <row r="1673" spans="1:5">
      <c r="A1673">
        <v>39397</v>
      </c>
      <c r="B1673" t="s">
        <v>16584</v>
      </c>
      <c r="C1673" t="s">
        <v>14957</v>
      </c>
      <c r="D1673" t="s">
        <v>14905</v>
      </c>
      <c r="E1673" s="275">
        <v>20.96</v>
      </c>
    </row>
    <row r="1674" spans="1:5">
      <c r="A1674">
        <v>2692</v>
      </c>
      <c r="B1674" t="s">
        <v>16585</v>
      </c>
      <c r="C1674" t="s">
        <v>14957</v>
      </c>
      <c r="D1674" t="s">
        <v>14905</v>
      </c>
      <c r="E1674" s="275">
        <v>8.4499999999999993</v>
      </c>
    </row>
    <row r="1675" spans="1:5">
      <c r="A1675">
        <v>44329</v>
      </c>
      <c r="B1675" t="s">
        <v>16586</v>
      </c>
      <c r="C1675" t="s">
        <v>14957</v>
      </c>
      <c r="D1675" t="s">
        <v>14905</v>
      </c>
      <c r="E1675" s="275">
        <v>14.21</v>
      </c>
    </row>
    <row r="1676" spans="1:5">
      <c r="A1676">
        <v>5318</v>
      </c>
      <c r="B1676" t="s">
        <v>16587</v>
      </c>
      <c r="C1676" t="s">
        <v>14957</v>
      </c>
      <c r="D1676" t="s">
        <v>14911</v>
      </c>
      <c r="E1676" s="275">
        <v>22.98</v>
      </c>
    </row>
    <row r="1677" spans="1:5">
      <c r="A1677">
        <v>5330</v>
      </c>
      <c r="B1677" t="s">
        <v>16588</v>
      </c>
      <c r="C1677" t="s">
        <v>14957</v>
      </c>
      <c r="D1677" t="s">
        <v>14905</v>
      </c>
      <c r="E1677" s="275">
        <v>52.38</v>
      </c>
    </row>
    <row r="1678" spans="1:5">
      <c r="A1678">
        <v>44532</v>
      </c>
      <c r="B1678" t="s">
        <v>16589</v>
      </c>
      <c r="C1678" t="s">
        <v>14904</v>
      </c>
      <c r="D1678" t="s">
        <v>14905</v>
      </c>
      <c r="E1678" s="275">
        <v>31.84</v>
      </c>
    </row>
    <row r="1679" spans="1:5">
      <c r="A1679">
        <v>44531</v>
      </c>
      <c r="B1679" t="s">
        <v>16590</v>
      </c>
      <c r="C1679" t="s">
        <v>14904</v>
      </c>
      <c r="D1679" t="s">
        <v>14905</v>
      </c>
      <c r="E1679" s="275">
        <v>101.19</v>
      </c>
    </row>
    <row r="1680" spans="1:5">
      <c r="A1680">
        <v>38140</v>
      </c>
      <c r="B1680" t="s">
        <v>16591</v>
      </c>
      <c r="C1680" t="s">
        <v>14904</v>
      </c>
      <c r="D1680" t="s">
        <v>14911</v>
      </c>
      <c r="E1680" s="275">
        <v>24.54</v>
      </c>
    </row>
    <row r="1681" spans="1:5">
      <c r="A1681">
        <v>13887</v>
      </c>
      <c r="B1681" t="s">
        <v>16592</v>
      </c>
      <c r="C1681" t="s">
        <v>14904</v>
      </c>
      <c r="D1681" t="s">
        <v>14905</v>
      </c>
      <c r="E1681" s="275">
        <v>581</v>
      </c>
    </row>
    <row r="1682" spans="1:5">
      <c r="A1682">
        <v>44495</v>
      </c>
      <c r="B1682" t="s">
        <v>16593</v>
      </c>
      <c r="C1682" t="s">
        <v>14904</v>
      </c>
      <c r="D1682" t="s">
        <v>14905</v>
      </c>
      <c r="E1682" s="275">
        <v>25.86</v>
      </c>
    </row>
    <row r="1683" spans="1:5">
      <c r="A1683">
        <v>44533</v>
      </c>
      <c r="B1683" t="s">
        <v>16594</v>
      </c>
      <c r="C1683" t="s">
        <v>14904</v>
      </c>
      <c r="D1683" t="s">
        <v>14905</v>
      </c>
      <c r="E1683" s="275">
        <v>24.42</v>
      </c>
    </row>
    <row r="1684" spans="1:5">
      <c r="A1684">
        <v>44534</v>
      </c>
      <c r="B1684" t="s">
        <v>16595</v>
      </c>
      <c r="C1684" t="s">
        <v>14904</v>
      </c>
      <c r="D1684" t="s">
        <v>14905</v>
      </c>
      <c r="E1684" s="275">
        <v>6.36</v>
      </c>
    </row>
    <row r="1685" spans="1:5">
      <c r="A1685">
        <v>34544</v>
      </c>
      <c r="B1685" t="s">
        <v>16596</v>
      </c>
      <c r="C1685" t="s">
        <v>14904</v>
      </c>
      <c r="D1685" t="s">
        <v>14905</v>
      </c>
      <c r="E1685" s="276">
        <v>1732.93</v>
      </c>
    </row>
    <row r="1686" spans="1:5">
      <c r="A1686">
        <v>34729</v>
      </c>
      <c r="B1686" t="s">
        <v>16597</v>
      </c>
      <c r="C1686" t="s">
        <v>14904</v>
      </c>
      <c r="D1686" t="s">
        <v>14905</v>
      </c>
      <c r="E1686" s="276">
        <v>1363.22</v>
      </c>
    </row>
    <row r="1687" spans="1:5">
      <c r="A1687">
        <v>34734</v>
      </c>
      <c r="B1687" t="s">
        <v>16598</v>
      </c>
      <c r="C1687" t="s">
        <v>14904</v>
      </c>
      <c r="D1687" t="s">
        <v>14905</v>
      </c>
      <c r="E1687" s="276">
        <v>2110.6999999999998</v>
      </c>
    </row>
    <row r="1688" spans="1:5">
      <c r="A1688">
        <v>34738</v>
      </c>
      <c r="B1688" t="s">
        <v>16599</v>
      </c>
      <c r="C1688" t="s">
        <v>14904</v>
      </c>
      <c r="D1688" t="s">
        <v>14905</v>
      </c>
      <c r="E1688" s="276">
        <v>4931.25</v>
      </c>
    </row>
    <row r="1689" spans="1:5">
      <c r="A1689">
        <v>34623</v>
      </c>
      <c r="B1689" t="s">
        <v>16600</v>
      </c>
      <c r="C1689" t="s">
        <v>14904</v>
      </c>
      <c r="D1689" t="s">
        <v>14905</v>
      </c>
      <c r="E1689" s="275">
        <v>59.09</v>
      </c>
    </row>
    <row r="1690" spans="1:5">
      <c r="A1690">
        <v>34616</v>
      </c>
      <c r="B1690" t="s">
        <v>16601</v>
      </c>
      <c r="C1690" t="s">
        <v>14904</v>
      </c>
      <c r="D1690" t="s">
        <v>14905</v>
      </c>
      <c r="E1690" s="275">
        <v>60.01</v>
      </c>
    </row>
    <row r="1691" spans="1:5">
      <c r="A1691">
        <v>34628</v>
      </c>
      <c r="B1691" t="s">
        <v>16602</v>
      </c>
      <c r="C1691" t="s">
        <v>14904</v>
      </c>
      <c r="D1691" t="s">
        <v>14905</v>
      </c>
      <c r="E1691" s="275">
        <v>84.64</v>
      </c>
    </row>
    <row r="1692" spans="1:5">
      <c r="A1692">
        <v>34686</v>
      </c>
      <c r="B1692" t="s">
        <v>16603</v>
      </c>
      <c r="C1692" t="s">
        <v>14904</v>
      </c>
      <c r="D1692" t="s">
        <v>14905</v>
      </c>
      <c r="E1692" s="275">
        <v>15.52</v>
      </c>
    </row>
    <row r="1693" spans="1:5">
      <c r="A1693">
        <v>34653</v>
      </c>
      <c r="B1693" t="s">
        <v>16604</v>
      </c>
      <c r="C1693" t="s">
        <v>14904</v>
      </c>
      <c r="D1693" t="s">
        <v>14905</v>
      </c>
      <c r="E1693" s="275">
        <v>10.47</v>
      </c>
    </row>
    <row r="1694" spans="1:5">
      <c r="A1694">
        <v>34688</v>
      </c>
      <c r="B1694" t="s">
        <v>16605</v>
      </c>
      <c r="C1694" t="s">
        <v>14904</v>
      </c>
      <c r="D1694" t="s">
        <v>14905</v>
      </c>
      <c r="E1694" s="275">
        <v>18.97</v>
      </c>
    </row>
    <row r="1695" spans="1:5">
      <c r="A1695">
        <v>34709</v>
      </c>
      <c r="B1695" t="s">
        <v>16606</v>
      </c>
      <c r="C1695" t="s">
        <v>14904</v>
      </c>
      <c r="D1695" t="s">
        <v>14905</v>
      </c>
      <c r="E1695" s="275">
        <v>73.53</v>
      </c>
    </row>
    <row r="1696" spans="1:5">
      <c r="A1696">
        <v>34714</v>
      </c>
      <c r="B1696" t="s">
        <v>16607</v>
      </c>
      <c r="C1696" t="s">
        <v>14904</v>
      </c>
      <c r="D1696" t="s">
        <v>14905</v>
      </c>
      <c r="E1696" s="275">
        <v>87.82</v>
      </c>
    </row>
    <row r="1697" spans="1:5">
      <c r="A1697">
        <v>2391</v>
      </c>
      <c r="B1697" t="s">
        <v>16608</v>
      </c>
      <c r="C1697" t="s">
        <v>14904</v>
      </c>
      <c r="D1697" t="s">
        <v>14905</v>
      </c>
      <c r="E1697" s="275">
        <v>401.07</v>
      </c>
    </row>
    <row r="1698" spans="1:5">
      <c r="A1698">
        <v>2374</v>
      </c>
      <c r="B1698" t="s">
        <v>16609</v>
      </c>
      <c r="C1698" t="s">
        <v>14904</v>
      </c>
      <c r="D1698" t="s">
        <v>14905</v>
      </c>
      <c r="E1698" s="275">
        <v>455</v>
      </c>
    </row>
    <row r="1699" spans="1:5">
      <c r="A1699">
        <v>2377</v>
      </c>
      <c r="B1699" t="s">
        <v>16610</v>
      </c>
      <c r="C1699" t="s">
        <v>14904</v>
      </c>
      <c r="D1699" t="s">
        <v>14905</v>
      </c>
      <c r="E1699" s="275">
        <v>638.54999999999995</v>
      </c>
    </row>
    <row r="1700" spans="1:5">
      <c r="A1700">
        <v>2393</v>
      </c>
      <c r="B1700" t="s">
        <v>16611</v>
      </c>
      <c r="C1700" t="s">
        <v>14904</v>
      </c>
      <c r="D1700" t="s">
        <v>14905</v>
      </c>
      <c r="E1700" s="276">
        <v>1069.3399999999999</v>
      </c>
    </row>
    <row r="1701" spans="1:5">
      <c r="A1701">
        <v>34705</v>
      </c>
      <c r="B1701" t="s">
        <v>16612</v>
      </c>
      <c r="C1701" t="s">
        <v>14904</v>
      </c>
      <c r="D1701" t="s">
        <v>14905</v>
      </c>
      <c r="E1701" s="275">
        <v>935.29</v>
      </c>
    </row>
    <row r="1702" spans="1:5">
      <c r="A1702">
        <v>34707</v>
      </c>
      <c r="B1702" t="s">
        <v>16613</v>
      </c>
      <c r="C1702" t="s">
        <v>14904</v>
      </c>
      <c r="D1702" t="s">
        <v>14905</v>
      </c>
      <c r="E1702" s="276">
        <v>1733.11</v>
      </c>
    </row>
    <row r="1703" spans="1:5">
      <c r="A1703">
        <v>2378</v>
      </c>
      <c r="B1703" t="s">
        <v>16614</v>
      </c>
      <c r="C1703" t="s">
        <v>14904</v>
      </c>
      <c r="D1703" t="s">
        <v>14905</v>
      </c>
      <c r="E1703" s="276">
        <v>1468.88</v>
      </c>
    </row>
    <row r="1704" spans="1:5">
      <c r="A1704">
        <v>2379</v>
      </c>
      <c r="B1704" t="s">
        <v>16615</v>
      </c>
      <c r="C1704" t="s">
        <v>14904</v>
      </c>
      <c r="D1704" t="s">
        <v>14905</v>
      </c>
      <c r="E1704" s="276">
        <v>1468.88</v>
      </c>
    </row>
    <row r="1705" spans="1:5">
      <c r="A1705">
        <v>2376</v>
      </c>
      <c r="B1705" t="s">
        <v>16616</v>
      </c>
      <c r="C1705" t="s">
        <v>14904</v>
      </c>
      <c r="D1705" t="s">
        <v>14905</v>
      </c>
      <c r="E1705" s="276">
        <v>2419.2399999999998</v>
      </c>
    </row>
    <row r="1706" spans="1:5">
      <c r="A1706">
        <v>2394</v>
      </c>
      <c r="B1706" t="s">
        <v>16617</v>
      </c>
      <c r="C1706" t="s">
        <v>14904</v>
      </c>
      <c r="D1706" t="s">
        <v>14905</v>
      </c>
      <c r="E1706" s="276">
        <v>5171.8900000000003</v>
      </c>
    </row>
    <row r="1707" spans="1:5">
      <c r="A1707">
        <v>2388</v>
      </c>
      <c r="B1707" t="s">
        <v>16618</v>
      </c>
      <c r="C1707" t="s">
        <v>14904</v>
      </c>
      <c r="D1707" t="s">
        <v>14905</v>
      </c>
      <c r="E1707" s="275">
        <v>72.98</v>
      </c>
    </row>
    <row r="1708" spans="1:5">
      <c r="A1708">
        <v>34606</v>
      </c>
      <c r="B1708" t="s">
        <v>16619</v>
      </c>
      <c r="C1708" t="s">
        <v>14904</v>
      </c>
      <c r="D1708" t="s">
        <v>14905</v>
      </c>
      <c r="E1708" s="275">
        <v>111.94</v>
      </c>
    </row>
    <row r="1709" spans="1:5">
      <c r="A1709">
        <v>34689</v>
      </c>
      <c r="B1709" t="s">
        <v>16620</v>
      </c>
      <c r="C1709" t="s">
        <v>14904</v>
      </c>
      <c r="D1709" t="s">
        <v>14905</v>
      </c>
      <c r="E1709" s="275">
        <v>35.64</v>
      </c>
    </row>
    <row r="1710" spans="1:5">
      <c r="A1710">
        <v>2370</v>
      </c>
      <c r="B1710" t="s">
        <v>16621</v>
      </c>
      <c r="C1710" t="s">
        <v>14904</v>
      </c>
      <c r="D1710" t="s">
        <v>14911</v>
      </c>
      <c r="E1710" s="275">
        <v>13.56</v>
      </c>
    </row>
    <row r="1711" spans="1:5">
      <c r="A1711">
        <v>2386</v>
      </c>
      <c r="B1711" t="s">
        <v>16622</v>
      </c>
      <c r="C1711" t="s">
        <v>14904</v>
      </c>
      <c r="D1711" t="s">
        <v>14905</v>
      </c>
      <c r="E1711" s="275">
        <v>22.75</v>
      </c>
    </row>
    <row r="1712" spans="1:5">
      <c r="A1712">
        <v>2392</v>
      </c>
      <c r="B1712" t="s">
        <v>16623</v>
      </c>
      <c r="C1712" t="s">
        <v>14904</v>
      </c>
      <c r="D1712" t="s">
        <v>14905</v>
      </c>
      <c r="E1712" s="275">
        <v>91.02</v>
      </c>
    </row>
    <row r="1713" spans="1:5">
      <c r="A1713">
        <v>2373</v>
      </c>
      <c r="B1713" t="s">
        <v>16624</v>
      </c>
      <c r="C1713" t="s">
        <v>14904</v>
      </c>
      <c r="D1713" t="s">
        <v>14905</v>
      </c>
      <c r="E1713" s="275">
        <v>128.25</v>
      </c>
    </row>
    <row r="1714" spans="1:5">
      <c r="A1714">
        <v>39465</v>
      </c>
      <c r="B1714" t="s">
        <v>16625</v>
      </c>
      <c r="C1714" t="s">
        <v>14904</v>
      </c>
      <c r="D1714" t="s">
        <v>14905</v>
      </c>
      <c r="E1714" s="275">
        <v>78.34</v>
      </c>
    </row>
    <row r="1715" spans="1:5">
      <c r="A1715">
        <v>39466</v>
      </c>
      <c r="B1715" t="s">
        <v>16626</v>
      </c>
      <c r="C1715" t="s">
        <v>14904</v>
      </c>
      <c r="D1715" t="s">
        <v>14905</v>
      </c>
      <c r="E1715" s="275">
        <v>88.14</v>
      </c>
    </row>
    <row r="1716" spans="1:5">
      <c r="A1716">
        <v>39467</v>
      </c>
      <c r="B1716" t="s">
        <v>16627</v>
      </c>
      <c r="C1716" t="s">
        <v>14904</v>
      </c>
      <c r="D1716" t="s">
        <v>14905</v>
      </c>
      <c r="E1716" s="275">
        <v>112.74</v>
      </c>
    </row>
    <row r="1717" spans="1:5">
      <c r="A1717">
        <v>39468</v>
      </c>
      <c r="B1717" t="s">
        <v>16628</v>
      </c>
      <c r="C1717" t="s">
        <v>14904</v>
      </c>
      <c r="D1717" t="s">
        <v>14905</v>
      </c>
      <c r="E1717" s="275">
        <v>200.39</v>
      </c>
    </row>
    <row r="1718" spans="1:5">
      <c r="A1718">
        <v>39469</v>
      </c>
      <c r="B1718" t="s">
        <v>16629</v>
      </c>
      <c r="C1718" t="s">
        <v>14904</v>
      </c>
      <c r="D1718" t="s">
        <v>14905</v>
      </c>
      <c r="E1718" s="275">
        <v>81.63</v>
      </c>
    </row>
    <row r="1719" spans="1:5">
      <c r="A1719">
        <v>39470</v>
      </c>
      <c r="B1719" t="s">
        <v>16630</v>
      </c>
      <c r="C1719" t="s">
        <v>14904</v>
      </c>
      <c r="D1719" t="s">
        <v>14905</v>
      </c>
      <c r="E1719" s="275">
        <v>100.29</v>
      </c>
    </row>
    <row r="1720" spans="1:5">
      <c r="A1720">
        <v>39471</v>
      </c>
      <c r="B1720" t="s">
        <v>16631</v>
      </c>
      <c r="C1720" t="s">
        <v>14904</v>
      </c>
      <c r="D1720" t="s">
        <v>14905</v>
      </c>
      <c r="E1720" s="275">
        <v>120.53</v>
      </c>
    </row>
    <row r="1721" spans="1:5">
      <c r="A1721">
        <v>39472</v>
      </c>
      <c r="B1721" t="s">
        <v>16632</v>
      </c>
      <c r="C1721" t="s">
        <v>14904</v>
      </c>
      <c r="D1721" t="s">
        <v>14905</v>
      </c>
      <c r="E1721" s="275">
        <v>209.42</v>
      </c>
    </row>
    <row r="1722" spans="1:5">
      <c r="A1722">
        <v>39473</v>
      </c>
      <c r="B1722" t="s">
        <v>16633</v>
      </c>
      <c r="C1722" t="s">
        <v>14904</v>
      </c>
      <c r="D1722" t="s">
        <v>14905</v>
      </c>
      <c r="E1722" s="275">
        <v>135.29</v>
      </c>
    </row>
    <row r="1723" spans="1:5">
      <c r="A1723">
        <v>39474</v>
      </c>
      <c r="B1723" t="s">
        <v>16634</v>
      </c>
      <c r="C1723" t="s">
        <v>14904</v>
      </c>
      <c r="D1723" t="s">
        <v>14905</v>
      </c>
      <c r="E1723" s="275">
        <v>144.22</v>
      </c>
    </row>
    <row r="1724" spans="1:5">
      <c r="A1724">
        <v>39475</v>
      </c>
      <c r="B1724" t="s">
        <v>16635</v>
      </c>
      <c r="C1724" t="s">
        <v>14904</v>
      </c>
      <c r="D1724" t="s">
        <v>14905</v>
      </c>
      <c r="E1724" s="275">
        <v>163.63</v>
      </c>
    </row>
    <row r="1725" spans="1:5">
      <c r="A1725">
        <v>39476</v>
      </c>
      <c r="B1725" t="s">
        <v>16636</v>
      </c>
      <c r="C1725" t="s">
        <v>14904</v>
      </c>
      <c r="D1725" t="s">
        <v>14905</v>
      </c>
      <c r="E1725" s="275">
        <v>308.02999999999997</v>
      </c>
    </row>
    <row r="1726" spans="1:5">
      <c r="A1726">
        <v>39477</v>
      </c>
      <c r="B1726" t="s">
        <v>16637</v>
      </c>
      <c r="C1726" t="s">
        <v>14904</v>
      </c>
      <c r="D1726" t="s">
        <v>14905</v>
      </c>
      <c r="E1726" s="275">
        <v>150.93</v>
      </c>
    </row>
    <row r="1727" spans="1:5">
      <c r="A1727">
        <v>39478</v>
      </c>
      <c r="B1727" t="s">
        <v>16638</v>
      </c>
      <c r="C1727" t="s">
        <v>14904</v>
      </c>
      <c r="D1727" t="s">
        <v>14905</v>
      </c>
      <c r="E1727" s="275">
        <v>155.6</v>
      </c>
    </row>
    <row r="1728" spans="1:5">
      <c r="A1728">
        <v>39479</v>
      </c>
      <c r="B1728" t="s">
        <v>16639</v>
      </c>
      <c r="C1728" t="s">
        <v>14904</v>
      </c>
      <c r="D1728" t="s">
        <v>14905</v>
      </c>
      <c r="E1728" s="275">
        <v>183.33</v>
      </c>
    </row>
    <row r="1729" spans="1:5">
      <c r="A1729">
        <v>39480</v>
      </c>
      <c r="B1729" t="s">
        <v>16640</v>
      </c>
      <c r="C1729" t="s">
        <v>14904</v>
      </c>
      <c r="D1729" t="s">
        <v>14905</v>
      </c>
      <c r="E1729" s="275">
        <v>378.29</v>
      </c>
    </row>
    <row r="1730" spans="1:5">
      <c r="A1730">
        <v>39459</v>
      </c>
      <c r="B1730" t="s">
        <v>16641</v>
      </c>
      <c r="C1730" t="s">
        <v>14904</v>
      </c>
      <c r="D1730" t="s">
        <v>14905</v>
      </c>
      <c r="E1730" s="275">
        <v>321.07</v>
      </c>
    </row>
    <row r="1731" spans="1:5">
      <c r="A1731">
        <v>39445</v>
      </c>
      <c r="B1731" t="s">
        <v>16642</v>
      </c>
      <c r="C1731" t="s">
        <v>14904</v>
      </c>
      <c r="D1731" t="s">
        <v>14905</v>
      </c>
      <c r="E1731" s="275">
        <v>161.21</v>
      </c>
    </row>
    <row r="1732" spans="1:5">
      <c r="A1732">
        <v>39446</v>
      </c>
      <c r="B1732" t="s">
        <v>16643</v>
      </c>
      <c r="C1732" t="s">
        <v>14904</v>
      </c>
      <c r="D1732" t="s">
        <v>14905</v>
      </c>
      <c r="E1732" s="275">
        <v>164.08</v>
      </c>
    </row>
    <row r="1733" spans="1:5">
      <c r="A1733">
        <v>39447</v>
      </c>
      <c r="B1733" t="s">
        <v>16644</v>
      </c>
      <c r="C1733" t="s">
        <v>14904</v>
      </c>
      <c r="D1733" t="s">
        <v>14905</v>
      </c>
      <c r="E1733" s="275">
        <v>175.46</v>
      </c>
    </row>
    <row r="1734" spans="1:5">
      <c r="A1734">
        <v>39448</v>
      </c>
      <c r="B1734" t="s">
        <v>16645</v>
      </c>
      <c r="C1734" t="s">
        <v>14904</v>
      </c>
      <c r="D1734" t="s">
        <v>14905</v>
      </c>
      <c r="E1734" s="275">
        <v>299.2</v>
      </c>
    </row>
    <row r="1735" spans="1:5">
      <c r="A1735">
        <v>39450</v>
      </c>
      <c r="B1735" t="s">
        <v>16646</v>
      </c>
      <c r="C1735" t="s">
        <v>14904</v>
      </c>
      <c r="D1735" t="s">
        <v>14905</v>
      </c>
      <c r="E1735" s="275">
        <v>182.54</v>
      </c>
    </row>
    <row r="1736" spans="1:5">
      <c r="A1736">
        <v>39451</v>
      </c>
      <c r="B1736" t="s">
        <v>16647</v>
      </c>
      <c r="C1736" t="s">
        <v>14904</v>
      </c>
      <c r="D1736" t="s">
        <v>14905</v>
      </c>
      <c r="E1736" s="275">
        <v>199.1</v>
      </c>
    </row>
    <row r="1737" spans="1:5">
      <c r="A1737">
        <v>39452</v>
      </c>
      <c r="B1737" t="s">
        <v>16648</v>
      </c>
      <c r="C1737" t="s">
        <v>14904</v>
      </c>
      <c r="D1737" t="s">
        <v>14905</v>
      </c>
      <c r="E1737" s="275">
        <v>200.29</v>
      </c>
    </row>
    <row r="1738" spans="1:5">
      <c r="A1738">
        <v>39523</v>
      </c>
      <c r="B1738" t="s">
        <v>16649</v>
      </c>
      <c r="C1738" t="s">
        <v>14904</v>
      </c>
      <c r="D1738" t="s">
        <v>14905</v>
      </c>
      <c r="E1738" s="275">
        <v>335.18</v>
      </c>
    </row>
    <row r="1739" spans="1:5">
      <c r="A1739">
        <v>39449</v>
      </c>
      <c r="B1739" t="s">
        <v>16650</v>
      </c>
      <c r="C1739" t="s">
        <v>14904</v>
      </c>
      <c r="D1739" t="s">
        <v>14905</v>
      </c>
      <c r="E1739" s="275">
        <v>371.19</v>
      </c>
    </row>
    <row r="1740" spans="1:5">
      <c r="A1740">
        <v>39455</v>
      </c>
      <c r="B1740" t="s">
        <v>16651</v>
      </c>
      <c r="C1740" t="s">
        <v>14904</v>
      </c>
      <c r="D1740" t="s">
        <v>14905</v>
      </c>
      <c r="E1740" s="275">
        <v>183.67</v>
      </c>
    </row>
    <row r="1741" spans="1:5">
      <c r="A1741">
        <v>39456</v>
      </c>
      <c r="B1741" t="s">
        <v>16652</v>
      </c>
      <c r="C1741" t="s">
        <v>14904</v>
      </c>
      <c r="D1741" t="s">
        <v>14905</v>
      </c>
      <c r="E1741" s="275">
        <v>183.81</v>
      </c>
    </row>
    <row r="1742" spans="1:5">
      <c r="A1742">
        <v>39457</v>
      </c>
      <c r="B1742" t="s">
        <v>16653</v>
      </c>
      <c r="C1742" t="s">
        <v>14904</v>
      </c>
      <c r="D1742" t="s">
        <v>14905</v>
      </c>
      <c r="E1742" s="275">
        <v>200.38</v>
      </c>
    </row>
    <row r="1743" spans="1:5">
      <c r="A1743">
        <v>39458</v>
      </c>
      <c r="B1743" t="s">
        <v>16654</v>
      </c>
      <c r="C1743" t="s">
        <v>14904</v>
      </c>
      <c r="D1743" t="s">
        <v>14905</v>
      </c>
      <c r="E1743" s="275">
        <v>373.93</v>
      </c>
    </row>
    <row r="1744" spans="1:5">
      <c r="A1744">
        <v>39464</v>
      </c>
      <c r="B1744" t="s">
        <v>16655</v>
      </c>
      <c r="C1744" t="s">
        <v>14904</v>
      </c>
      <c r="D1744" t="s">
        <v>14905</v>
      </c>
      <c r="E1744" s="275">
        <v>601.30999999999995</v>
      </c>
    </row>
    <row r="1745" spans="1:5">
      <c r="A1745">
        <v>39460</v>
      </c>
      <c r="B1745" t="s">
        <v>16656</v>
      </c>
      <c r="C1745" t="s">
        <v>14904</v>
      </c>
      <c r="D1745" t="s">
        <v>14905</v>
      </c>
      <c r="E1745" s="275">
        <v>228.06</v>
      </c>
    </row>
    <row r="1746" spans="1:5">
      <c r="A1746">
        <v>39461</v>
      </c>
      <c r="B1746" t="s">
        <v>16657</v>
      </c>
      <c r="C1746" t="s">
        <v>14904</v>
      </c>
      <c r="D1746" t="s">
        <v>14905</v>
      </c>
      <c r="E1746" s="275">
        <v>267.23</v>
      </c>
    </row>
    <row r="1747" spans="1:5">
      <c r="A1747">
        <v>39462</v>
      </c>
      <c r="B1747" t="s">
        <v>16658</v>
      </c>
      <c r="C1747" t="s">
        <v>14904</v>
      </c>
      <c r="D1747" t="s">
        <v>14905</v>
      </c>
      <c r="E1747" s="275">
        <v>257.54000000000002</v>
      </c>
    </row>
    <row r="1748" spans="1:5">
      <c r="A1748">
        <v>39463</v>
      </c>
      <c r="B1748" t="s">
        <v>16659</v>
      </c>
      <c r="C1748" t="s">
        <v>14904</v>
      </c>
      <c r="D1748" t="s">
        <v>14905</v>
      </c>
      <c r="E1748" s="275">
        <v>596.64</v>
      </c>
    </row>
    <row r="1749" spans="1:5">
      <c r="A1749">
        <v>26039</v>
      </c>
      <c r="B1749" t="s">
        <v>16660</v>
      </c>
      <c r="C1749" t="s">
        <v>14904</v>
      </c>
      <c r="D1749" t="s">
        <v>14952</v>
      </c>
      <c r="E1749" s="276">
        <v>391246.87</v>
      </c>
    </row>
    <row r="1750" spans="1:5">
      <c r="A1750">
        <v>2401</v>
      </c>
      <c r="B1750" t="s">
        <v>16661</v>
      </c>
      <c r="C1750" t="s">
        <v>14904</v>
      </c>
      <c r="D1750" t="s">
        <v>14952</v>
      </c>
      <c r="E1750" s="276">
        <v>89991.11</v>
      </c>
    </row>
    <row r="1751" spans="1:5">
      <c r="A1751">
        <v>38870</v>
      </c>
      <c r="B1751" t="s">
        <v>16662</v>
      </c>
      <c r="C1751" t="s">
        <v>14904</v>
      </c>
      <c r="D1751" t="s">
        <v>14952</v>
      </c>
      <c r="E1751" s="275">
        <v>29.51</v>
      </c>
    </row>
    <row r="1752" spans="1:5">
      <c r="A1752">
        <v>38869</v>
      </c>
      <c r="B1752" t="s">
        <v>16663</v>
      </c>
      <c r="C1752" t="s">
        <v>14904</v>
      </c>
      <c r="D1752" t="s">
        <v>14952</v>
      </c>
      <c r="E1752" s="275">
        <v>19.91</v>
      </c>
    </row>
    <row r="1753" spans="1:5">
      <c r="A1753">
        <v>38872</v>
      </c>
      <c r="B1753" t="s">
        <v>16664</v>
      </c>
      <c r="C1753" t="s">
        <v>14904</v>
      </c>
      <c r="D1753" t="s">
        <v>14952</v>
      </c>
      <c r="E1753" s="275">
        <v>37.590000000000003</v>
      </c>
    </row>
    <row r="1754" spans="1:5">
      <c r="A1754">
        <v>38871</v>
      </c>
      <c r="B1754" t="s">
        <v>16665</v>
      </c>
      <c r="C1754" t="s">
        <v>14904</v>
      </c>
      <c r="D1754" t="s">
        <v>14952</v>
      </c>
      <c r="E1754" s="275">
        <v>25.99</v>
      </c>
    </row>
    <row r="1755" spans="1:5">
      <c r="A1755">
        <v>39283</v>
      </c>
      <c r="B1755" t="s">
        <v>16666</v>
      </c>
      <c r="C1755" t="s">
        <v>14904</v>
      </c>
      <c r="D1755" t="s">
        <v>14952</v>
      </c>
      <c r="E1755" s="275">
        <v>121.76</v>
      </c>
    </row>
    <row r="1756" spans="1:5">
      <c r="A1756">
        <v>39285</v>
      </c>
      <c r="B1756" t="s">
        <v>16667</v>
      </c>
      <c r="C1756" t="s">
        <v>14904</v>
      </c>
      <c r="D1756" t="s">
        <v>14952</v>
      </c>
      <c r="E1756" s="275">
        <v>139.16</v>
      </c>
    </row>
    <row r="1757" spans="1:5">
      <c r="A1757">
        <v>39286</v>
      </c>
      <c r="B1757" t="s">
        <v>16668</v>
      </c>
      <c r="C1757" t="s">
        <v>14904</v>
      </c>
      <c r="D1757" t="s">
        <v>14952</v>
      </c>
      <c r="E1757" s="275">
        <v>133.37</v>
      </c>
    </row>
    <row r="1758" spans="1:5">
      <c r="A1758">
        <v>39288</v>
      </c>
      <c r="B1758" t="s">
        <v>16669</v>
      </c>
      <c r="C1758" t="s">
        <v>14904</v>
      </c>
      <c r="D1758" t="s">
        <v>14952</v>
      </c>
      <c r="E1758" s="275">
        <v>162.34</v>
      </c>
    </row>
    <row r="1759" spans="1:5">
      <c r="A1759">
        <v>44476</v>
      </c>
      <c r="B1759" t="s">
        <v>16670</v>
      </c>
      <c r="C1759" t="s">
        <v>15310</v>
      </c>
      <c r="D1759" t="s">
        <v>14905</v>
      </c>
      <c r="E1759" s="275">
        <v>669.18</v>
      </c>
    </row>
    <row r="1760" spans="1:5">
      <c r="A1760">
        <v>10629</v>
      </c>
      <c r="B1760" t="s">
        <v>16671</v>
      </c>
      <c r="C1760" t="s">
        <v>15310</v>
      </c>
      <c r="D1760" t="s">
        <v>14905</v>
      </c>
      <c r="E1760" s="275">
        <v>605.14</v>
      </c>
    </row>
    <row r="1761" spans="1:5">
      <c r="A1761">
        <v>10698</v>
      </c>
      <c r="B1761" t="s">
        <v>16672</v>
      </c>
      <c r="C1761" t="s">
        <v>15310</v>
      </c>
      <c r="D1761" t="s">
        <v>14952</v>
      </c>
      <c r="E1761" s="275">
        <v>245.82</v>
      </c>
    </row>
    <row r="1762" spans="1:5">
      <c r="A1762">
        <v>40521</v>
      </c>
      <c r="B1762" t="s">
        <v>16673</v>
      </c>
      <c r="C1762" t="s">
        <v>14904</v>
      </c>
      <c r="D1762" t="s">
        <v>14905</v>
      </c>
      <c r="E1762" s="276">
        <v>110584.69</v>
      </c>
    </row>
    <row r="1763" spans="1:5">
      <c r="A1763">
        <v>2432</v>
      </c>
      <c r="B1763" t="s">
        <v>16674</v>
      </c>
      <c r="C1763" t="s">
        <v>14904</v>
      </c>
      <c r="D1763" t="s">
        <v>14905</v>
      </c>
      <c r="E1763" s="275">
        <v>14.96</v>
      </c>
    </row>
    <row r="1764" spans="1:5">
      <c r="A1764">
        <v>2433</v>
      </c>
      <c r="B1764" t="s">
        <v>16675</v>
      </c>
      <c r="C1764" t="s">
        <v>14904</v>
      </c>
      <c r="D1764" t="s">
        <v>14905</v>
      </c>
      <c r="E1764" s="275">
        <v>5.0599999999999996</v>
      </c>
    </row>
    <row r="1765" spans="1:5">
      <c r="A1765">
        <v>2418</v>
      </c>
      <c r="B1765" t="s">
        <v>16676</v>
      </c>
      <c r="C1765" t="s">
        <v>14904</v>
      </c>
      <c r="D1765" t="s">
        <v>14911</v>
      </c>
      <c r="E1765" s="275">
        <v>6.94</v>
      </c>
    </row>
    <row r="1766" spans="1:5">
      <c r="A1766">
        <v>2420</v>
      </c>
      <c r="B1766" t="s">
        <v>16677</v>
      </c>
      <c r="C1766" t="s">
        <v>14904</v>
      </c>
      <c r="D1766" t="s">
        <v>14905</v>
      </c>
      <c r="E1766" s="275">
        <v>8.6999999999999993</v>
      </c>
    </row>
    <row r="1767" spans="1:5">
      <c r="A1767">
        <v>11447</v>
      </c>
      <c r="B1767" t="s">
        <v>16678</v>
      </c>
      <c r="C1767" t="s">
        <v>14904</v>
      </c>
      <c r="D1767" t="s">
        <v>14905</v>
      </c>
      <c r="E1767" s="275">
        <v>17.2</v>
      </c>
    </row>
    <row r="1768" spans="1:5">
      <c r="A1768">
        <v>11451</v>
      </c>
      <c r="B1768" t="s">
        <v>16679</v>
      </c>
      <c r="C1768" t="s">
        <v>14904</v>
      </c>
      <c r="D1768" t="s">
        <v>14905</v>
      </c>
      <c r="E1768" s="275">
        <v>46.11</v>
      </c>
    </row>
    <row r="1769" spans="1:5">
      <c r="A1769">
        <v>11116</v>
      </c>
      <c r="B1769" t="s">
        <v>16680</v>
      </c>
      <c r="C1769" t="s">
        <v>14904</v>
      </c>
      <c r="D1769" t="s">
        <v>14952</v>
      </c>
      <c r="E1769" s="275">
        <v>838.13</v>
      </c>
    </row>
    <row r="1770" spans="1:5">
      <c r="A1770">
        <v>38411</v>
      </c>
      <c r="B1770" t="s">
        <v>16681</v>
      </c>
      <c r="C1770" t="s">
        <v>14904</v>
      </c>
      <c r="D1770" t="s">
        <v>14905</v>
      </c>
      <c r="E1770" s="276">
        <v>1689.51</v>
      </c>
    </row>
    <row r="1771" spans="1:5">
      <c r="A1771">
        <v>38189</v>
      </c>
      <c r="B1771" t="s">
        <v>16682</v>
      </c>
      <c r="C1771" t="s">
        <v>14904</v>
      </c>
      <c r="D1771" t="s">
        <v>14905</v>
      </c>
      <c r="E1771" s="275">
        <v>152.41999999999999</v>
      </c>
    </row>
    <row r="1772" spans="1:5">
      <c r="A1772">
        <v>38190</v>
      </c>
      <c r="B1772" t="s">
        <v>16683</v>
      </c>
      <c r="C1772" t="s">
        <v>14904</v>
      </c>
      <c r="D1772" t="s">
        <v>14905</v>
      </c>
      <c r="E1772" s="275">
        <v>321.11</v>
      </c>
    </row>
    <row r="1773" spans="1:5">
      <c r="A1773">
        <v>7608</v>
      </c>
      <c r="B1773" t="s">
        <v>16684</v>
      </c>
      <c r="C1773" t="s">
        <v>14904</v>
      </c>
      <c r="D1773" t="s">
        <v>14905</v>
      </c>
      <c r="E1773" s="275">
        <v>10.53</v>
      </c>
    </row>
    <row r="1774" spans="1:5">
      <c r="A1774">
        <v>1370</v>
      </c>
      <c r="B1774" t="s">
        <v>16685</v>
      </c>
      <c r="C1774" t="s">
        <v>14904</v>
      </c>
      <c r="D1774" t="s">
        <v>14905</v>
      </c>
      <c r="E1774" s="275">
        <v>103.49</v>
      </c>
    </row>
    <row r="1775" spans="1:5">
      <c r="A1775">
        <v>36516</v>
      </c>
      <c r="B1775" t="s">
        <v>16686</v>
      </c>
      <c r="C1775" t="s">
        <v>14904</v>
      </c>
      <c r="D1775" t="s">
        <v>14952</v>
      </c>
      <c r="E1775" s="276">
        <v>131056.21</v>
      </c>
    </row>
    <row r="1776" spans="1:5">
      <c r="A1776">
        <v>34777</v>
      </c>
      <c r="B1776" t="s">
        <v>16687</v>
      </c>
      <c r="C1776" t="s">
        <v>14904</v>
      </c>
      <c r="D1776" t="s">
        <v>14905</v>
      </c>
      <c r="E1776" s="275">
        <v>2.83</v>
      </c>
    </row>
    <row r="1777" spans="1:5">
      <c r="A1777">
        <v>7272</v>
      </c>
      <c r="B1777" t="s">
        <v>16688</v>
      </c>
      <c r="C1777" t="s">
        <v>14904</v>
      </c>
      <c r="D1777" t="s">
        <v>14905</v>
      </c>
      <c r="E1777" s="275">
        <v>2.39</v>
      </c>
    </row>
    <row r="1778" spans="1:5">
      <c r="A1778">
        <v>10605</v>
      </c>
      <c r="B1778" t="s">
        <v>16689</v>
      </c>
      <c r="C1778" t="s">
        <v>14904</v>
      </c>
      <c r="D1778" t="s">
        <v>14905</v>
      </c>
      <c r="E1778" s="275">
        <v>4.46</v>
      </c>
    </row>
    <row r="1779" spans="1:5">
      <c r="A1779">
        <v>10604</v>
      </c>
      <c r="B1779" t="s">
        <v>16690</v>
      </c>
      <c r="C1779" t="s">
        <v>14904</v>
      </c>
      <c r="D1779" t="s">
        <v>14905</v>
      </c>
      <c r="E1779" s="275">
        <v>10.4</v>
      </c>
    </row>
    <row r="1780" spans="1:5">
      <c r="A1780">
        <v>672</v>
      </c>
      <c r="B1780" t="s">
        <v>16691</v>
      </c>
      <c r="C1780" t="s">
        <v>14904</v>
      </c>
      <c r="D1780" t="s">
        <v>14905</v>
      </c>
      <c r="E1780" s="275">
        <v>14.31</v>
      </c>
    </row>
    <row r="1781" spans="1:5">
      <c r="A1781">
        <v>668</v>
      </c>
      <c r="B1781" t="s">
        <v>16692</v>
      </c>
      <c r="C1781" t="s">
        <v>14904</v>
      </c>
      <c r="D1781" t="s">
        <v>14905</v>
      </c>
      <c r="E1781" s="275">
        <v>17.27</v>
      </c>
    </row>
    <row r="1782" spans="1:5">
      <c r="A1782">
        <v>10578</v>
      </c>
      <c r="B1782" t="s">
        <v>16693</v>
      </c>
      <c r="C1782" t="s">
        <v>14904</v>
      </c>
      <c r="D1782" t="s">
        <v>14905</v>
      </c>
      <c r="E1782" s="275">
        <v>20.12</v>
      </c>
    </row>
    <row r="1783" spans="1:5">
      <c r="A1783">
        <v>666</v>
      </c>
      <c r="B1783" t="s">
        <v>16694</v>
      </c>
      <c r="C1783" t="s">
        <v>14904</v>
      </c>
      <c r="D1783" t="s">
        <v>14905</v>
      </c>
      <c r="E1783" s="275">
        <v>22.37</v>
      </c>
    </row>
    <row r="1784" spans="1:5">
      <c r="A1784">
        <v>665</v>
      </c>
      <c r="B1784" t="s">
        <v>16695</v>
      </c>
      <c r="C1784" t="s">
        <v>14904</v>
      </c>
      <c r="D1784" t="s">
        <v>14905</v>
      </c>
      <c r="E1784" s="275">
        <v>29.92</v>
      </c>
    </row>
    <row r="1785" spans="1:5">
      <c r="A1785">
        <v>10577</v>
      </c>
      <c r="B1785" t="s">
        <v>16696</v>
      </c>
      <c r="C1785" t="s">
        <v>14904</v>
      </c>
      <c r="D1785" t="s">
        <v>14905</v>
      </c>
      <c r="E1785" s="275">
        <v>26.54</v>
      </c>
    </row>
    <row r="1786" spans="1:5">
      <c r="A1786">
        <v>10583</v>
      </c>
      <c r="B1786" t="s">
        <v>16697</v>
      </c>
      <c r="C1786" t="s">
        <v>14904</v>
      </c>
      <c r="D1786" t="s">
        <v>14905</v>
      </c>
      <c r="E1786" s="275">
        <v>13.79</v>
      </c>
    </row>
    <row r="1787" spans="1:5">
      <c r="A1787">
        <v>10579</v>
      </c>
      <c r="B1787" t="s">
        <v>16698</v>
      </c>
      <c r="C1787" t="s">
        <v>14904</v>
      </c>
      <c r="D1787" t="s">
        <v>14905</v>
      </c>
      <c r="E1787" s="275">
        <v>24.03</v>
      </c>
    </row>
    <row r="1788" spans="1:5">
      <c r="A1788">
        <v>10582</v>
      </c>
      <c r="B1788" t="s">
        <v>16699</v>
      </c>
      <c r="C1788" t="s">
        <v>14904</v>
      </c>
      <c r="D1788" t="s">
        <v>14905</v>
      </c>
      <c r="E1788" s="275">
        <v>12.14</v>
      </c>
    </row>
    <row r="1789" spans="1:5">
      <c r="A1789">
        <v>2436</v>
      </c>
      <c r="B1789" t="s">
        <v>16700</v>
      </c>
      <c r="C1789" t="s">
        <v>15055</v>
      </c>
      <c r="D1789" t="s">
        <v>14911</v>
      </c>
      <c r="E1789" s="275">
        <v>22.92</v>
      </c>
    </row>
    <row r="1790" spans="1:5">
      <c r="A1790">
        <v>40918</v>
      </c>
      <c r="B1790" t="s">
        <v>16701</v>
      </c>
      <c r="C1790" t="s">
        <v>15057</v>
      </c>
      <c r="D1790" t="s">
        <v>14905</v>
      </c>
      <c r="E1790" s="276">
        <v>3990.36</v>
      </c>
    </row>
    <row r="1791" spans="1:5">
      <c r="A1791">
        <v>2439</v>
      </c>
      <c r="B1791" t="s">
        <v>16702</v>
      </c>
      <c r="C1791" t="s">
        <v>15055</v>
      </c>
      <c r="D1791" t="s">
        <v>14905</v>
      </c>
      <c r="E1791" s="275">
        <v>22.92</v>
      </c>
    </row>
    <row r="1792" spans="1:5">
      <c r="A1792">
        <v>40923</v>
      </c>
      <c r="B1792" t="s">
        <v>16703</v>
      </c>
      <c r="C1792" t="s">
        <v>15057</v>
      </c>
      <c r="D1792" t="s">
        <v>14905</v>
      </c>
      <c r="E1792" s="276">
        <v>3990.36</v>
      </c>
    </row>
    <row r="1793" spans="1:5">
      <c r="A1793">
        <v>10998</v>
      </c>
      <c r="B1793" t="s">
        <v>16704</v>
      </c>
      <c r="C1793" t="s">
        <v>14955</v>
      </c>
      <c r="D1793" t="s">
        <v>14905</v>
      </c>
      <c r="E1793" s="275">
        <v>55.53</v>
      </c>
    </row>
    <row r="1794" spans="1:5">
      <c r="A1794">
        <v>11002</v>
      </c>
      <c r="B1794" t="s">
        <v>16705</v>
      </c>
      <c r="C1794" t="s">
        <v>14955</v>
      </c>
      <c r="D1794" t="s">
        <v>14905</v>
      </c>
      <c r="E1794" s="275">
        <v>50.88</v>
      </c>
    </row>
    <row r="1795" spans="1:5">
      <c r="A1795">
        <v>10999</v>
      </c>
      <c r="B1795" t="s">
        <v>16706</v>
      </c>
      <c r="C1795" t="s">
        <v>14955</v>
      </c>
      <c r="D1795" t="s">
        <v>14905</v>
      </c>
      <c r="E1795" s="275">
        <v>48.88</v>
      </c>
    </row>
    <row r="1796" spans="1:5">
      <c r="A1796">
        <v>10997</v>
      </c>
      <c r="B1796" t="s">
        <v>16707</v>
      </c>
      <c r="C1796" t="s">
        <v>14955</v>
      </c>
      <c r="D1796" t="s">
        <v>14911</v>
      </c>
      <c r="E1796" s="275">
        <v>52.98</v>
      </c>
    </row>
    <row r="1797" spans="1:5">
      <c r="A1797">
        <v>2685</v>
      </c>
      <c r="B1797" t="s">
        <v>16708</v>
      </c>
      <c r="C1797" t="s">
        <v>14950</v>
      </c>
      <c r="D1797" t="s">
        <v>14905</v>
      </c>
      <c r="E1797" s="275">
        <v>8.3699999999999992</v>
      </c>
    </row>
    <row r="1798" spans="1:5">
      <c r="A1798">
        <v>2680</v>
      </c>
      <c r="B1798" t="s">
        <v>16709</v>
      </c>
      <c r="C1798" t="s">
        <v>14950</v>
      </c>
      <c r="D1798" t="s">
        <v>14905</v>
      </c>
      <c r="E1798" s="275">
        <v>12.24</v>
      </c>
    </row>
    <row r="1799" spans="1:5">
      <c r="A1799">
        <v>2684</v>
      </c>
      <c r="B1799" t="s">
        <v>16710</v>
      </c>
      <c r="C1799" t="s">
        <v>14950</v>
      </c>
      <c r="D1799" t="s">
        <v>14905</v>
      </c>
      <c r="E1799" s="275">
        <v>11.14</v>
      </c>
    </row>
    <row r="1800" spans="1:5">
      <c r="A1800">
        <v>2673</v>
      </c>
      <c r="B1800" t="s">
        <v>16711</v>
      </c>
      <c r="C1800" t="s">
        <v>14950</v>
      </c>
      <c r="D1800" t="s">
        <v>14911</v>
      </c>
      <c r="E1800" s="275">
        <v>4.3</v>
      </c>
    </row>
    <row r="1801" spans="1:5">
      <c r="A1801">
        <v>2681</v>
      </c>
      <c r="B1801" t="s">
        <v>16712</v>
      </c>
      <c r="C1801" t="s">
        <v>14950</v>
      </c>
      <c r="D1801" t="s">
        <v>14905</v>
      </c>
      <c r="E1801" s="275">
        <v>20.010000000000002</v>
      </c>
    </row>
    <row r="1802" spans="1:5">
      <c r="A1802">
        <v>2682</v>
      </c>
      <c r="B1802" t="s">
        <v>16713</v>
      </c>
      <c r="C1802" t="s">
        <v>14950</v>
      </c>
      <c r="D1802" t="s">
        <v>14905</v>
      </c>
      <c r="E1802" s="275">
        <v>29.19</v>
      </c>
    </row>
    <row r="1803" spans="1:5">
      <c r="A1803">
        <v>2686</v>
      </c>
      <c r="B1803" t="s">
        <v>16714</v>
      </c>
      <c r="C1803" t="s">
        <v>14950</v>
      </c>
      <c r="D1803" t="s">
        <v>14905</v>
      </c>
      <c r="E1803" s="275">
        <v>36.61</v>
      </c>
    </row>
    <row r="1804" spans="1:5">
      <c r="A1804">
        <v>2674</v>
      </c>
      <c r="B1804" t="s">
        <v>16715</v>
      </c>
      <c r="C1804" t="s">
        <v>14950</v>
      </c>
      <c r="D1804" t="s">
        <v>14905</v>
      </c>
      <c r="E1804" s="275">
        <v>5.35</v>
      </c>
    </row>
    <row r="1805" spans="1:5">
      <c r="A1805">
        <v>2683</v>
      </c>
      <c r="B1805" t="s">
        <v>16716</v>
      </c>
      <c r="C1805" t="s">
        <v>14950</v>
      </c>
      <c r="D1805" t="s">
        <v>14905</v>
      </c>
      <c r="E1805" s="275">
        <v>57.68</v>
      </c>
    </row>
    <row r="1806" spans="1:5">
      <c r="A1806">
        <v>2676</v>
      </c>
      <c r="B1806" t="s">
        <v>16717</v>
      </c>
      <c r="C1806" t="s">
        <v>14950</v>
      </c>
      <c r="D1806" t="s">
        <v>14905</v>
      </c>
      <c r="E1806" s="275">
        <v>2.5</v>
      </c>
    </row>
    <row r="1807" spans="1:5">
      <c r="A1807">
        <v>2678</v>
      </c>
      <c r="B1807" t="s">
        <v>16718</v>
      </c>
      <c r="C1807" t="s">
        <v>14950</v>
      </c>
      <c r="D1807" t="s">
        <v>14905</v>
      </c>
      <c r="E1807" s="275">
        <v>3.13</v>
      </c>
    </row>
    <row r="1808" spans="1:5">
      <c r="A1808">
        <v>2679</v>
      </c>
      <c r="B1808" t="s">
        <v>16719</v>
      </c>
      <c r="C1808" t="s">
        <v>14950</v>
      </c>
      <c r="D1808" t="s">
        <v>14905</v>
      </c>
      <c r="E1808" s="275">
        <v>4.83</v>
      </c>
    </row>
    <row r="1809" spans="1:5">
      <c r="A1809">
        <v>12070</v>
      </c>
      <c r="B1809" t="s">
        <v>16720</v>
      </c>
      <c r="C1809" t="s">
        <v>14950</v>
      </c>
      <c r="D1809" t="s">
        <v>14905</v>
      </c>
      <c r="E1809" s="275">
        <v>6.72</v>
      </c>
    </row>
    <row r="1810" spans="1:5">
      <c r="A1810">
        <v>2675</v>
      </c>
      <c r="B1810" t="s">
        <v>16721</v>
      </c>
      <c r="C1810" t="s">
        <v>14950</v>
      </c>
      <c r="D1810" t="s">
        <v>14905</v>
      </c>
      <c r="E1810" s="275">
        <v>8.73</v>
      </c>
    </row>
    <row r="1811" spans="1:5">
      <c r="A1811">
        <v>12067</v>
      </c>
      <c r="B1811" t="s">
        <v>16722</v>
      </c>
      <c r="C1811" t="s">
        <v>14950</v>
      </c>
      <c r="D1811" t="s">
        <v>14905</v>
      </c>
      <c r="E1811" s="275">
        <v>11.85</v>
      </c>
    </row>
    <row r="1812" spans="1:5">
      <c r="A1812">
        <v>21136</v>
      </c>
      <c r="B1812" t="s">
        <v>16723</v>
      </c>
      <c r="C1812" t="s">
        <v>14950</v>
      </c>
      <c r="D1812" t="s">
        <v>14952</v>
      </c>
      <c r="E1812" s="275">
        <v>12.49</v>
      </c>
    </row>
    <row r="1813" spans="1:5">
      <c r="A1813">
        <v>21128</v>
      </c>
      <c r="B1813" t="s">
        <v>16724</v>
      </c>
      <c r="C1813" t="s">
        <v>14950</v>
      </c>
      <c r="D1813" t="s">
        <v>14952</v>
      </c>
      <c r="E1813" s="275">
        <v>9.67</v>
      </c>
    </row>
    <row r="1814" spans="1:5">
      <c r="A1814">
        <v>21130</v>
      </c>
      <c r="B1814" t="s">
        <v>16725</v>
      </c>
      <c r="C1814" t="s">
        <v>14950</v>
      </c>
      <c r="D1814" t="s">
        <v>14952</v>
      </c>
      <c r="E1814" s="275">
        <v>24.42</v>
      </c>
    </row>
    <row r="1815" spans="1:5">
      <c r="A1815">
        <v>21135</v>
      </c>
      <c r="B1815" t="s">
        <v>16726</v>
      </c>
      <c r="C1815" t="s">
        <v>14950</v>
      </c>
      <c r="D1815" t="s">
        <v>14952</v>
      </c>
      <c r="E1815" s="275">
        <v>24.04</v>
      </c>
    </row>
    <row r="1816" spans="1:5">
      <c r="A1816">
        <v>40401</v>
      </c>
      <c r="B1816" t="s">
        <v>16727</v>
      </c>
      <c r="C1816" t="s">
        <v>14950</v>
      </c>
      <c r="D1816" t="s">
        <v>14952</v>
      </c>
      <c r="E1816" s="275">
        <v>2.88</v>
      </c>
    </row>
    <row r="1817" spans="1:5">
      <c r="A1817">
        <v>40402</v>
      </c>
      <c r="B1817" t="s">
        <v>16728</v>
      </c>
      <c r="C1817" t="s">
        <v>14950</v>
      </c>
      <c r="D1817" t="s">
        <v>14952</v>
      </c>
      <c r="E1817" s="275">
        <v>3.69</v>
      </c>
    </row>
    <row r="1818" spans="1:5">
      <c r="A1818">
        <v>40400</v>
      </c>
      <c r="B1818" t="s">
        <v>16729</v>
      </c>
      <c r="C1818" t="s">
        <v>14950</v>
      </c>
      <c r="D1818" t="s">
        <v>14952</v>
      </c>
      <c r="E1818" s="275">
        <v>1.95</v>
      </c>
    </row>
    <row r="1819" spans="1:5">
      <c r="A1819">
        <v>21137</v>
      </c>
      <c r="B1819" t="s">
        <v>16730</v>
      </c>
      <c r="C1819" t="s">
        <v>14950</v>
      </c>
      <c r="D1819" t="s">
        <v>14952</v>
      </c>
      <c r="E1819" s="275">
        <v>9.9</v>
      </c>
    </row>
    <row r="1820" spans="1:5">
      <c r="A1820">
        <v>2504</v>
      </c>
      <c r="B1820" t="s">
        <v>16731</v>
      </c>
      <c r="C1820" t="s">
        <v>14950</v>
      </c>
      <c r="D1820" t="s">
        <v>14952</v>
      </c>
      <c r="E1820" s="275">
        <v>10.73</v>
      </c>
    </row>
    <row r="1821" spans="1:5">
      <c r="A1821">
        <v>2501</v>
      </c>
      <c r="B1821" t="s">
        <v>16732</v>
      </c>
      <c r="C1821" t="s">
        <v>14950</v>
      </c>
      <c r="D1821" t="s">
        <v>14952</v>
      </c>
      <c r="E1821" s="275">
        <v>14.07</v>
      </c>
    </row>
    <row r="1822" spans="1:5">
      <c r="A1822">
        <v>2502</v>
      </c>
      <c r="B1822" t="s">
        <v>16733</v>
      </c>
      <c r="C1822" t="s">
        <v>14950</v>
      </c>
      <c r="D1822" t="s">
        <v>14952</v>
      </c>
      <c r="E1822" s="275">
        <v>21.23</v>
      </c>
    </row>
    <row r="1823" spans="1:5">
      <c r="A1823">
        <v>2503</v>
      </c>
      <c r="B1823" t="s">
        <v>16734</v>
      </c>
      <c r="C1823" t="s">
        <v>14950</v>
      </c>
      <c r="D1823" t="s">
        <v>14952</v>
      </c>
      <c r="E1823" s="275">
        <v>27.32</v>
      </c>
    </row>
    <row r="1824" spans="1:5">
      <c r="A1824">
        <v>2500</v>
      </c>
      <c r="B1824" t="s">
        <v>16735</v>
      </c>
      <c r="C1824" t="s">
        <v>14950</v>
      </c>
      <c r="D1824" t="s">
        <v>14952</v>
      </c>
      <c r="E1824" s="275">
        <v>36.39</v>
      </c>
    </row>
    <row r="1825" spans="1:5">
      <c r="A1825">
        <v>2505</v>
      </c>
      <c r="B1825" t="s">
        <v>16736</v>
      </c>
      <c r="C1825" t="s">
        <v>14950</v>
      </c>
      <c r="D1825" t="s">
        <v>14952</v>
      </c>
      <c r="E1825" s="275">
        <v>56.72</v>
      </c>
    </row>
    <row r="1826" spans="1:5">
      <c r="A1826">
        <v>12058</v>
      </c>
      <c r="B1826" t="s">
        <v>16737</v>
      </c>
      <c r="C1826" t="s">
        <v>14950</v>
      </c>
      <c r="D1826" t="s">
        <v>14952</v>
      </c>
      <c r="E1826" s="275">
        <v>12.13</v>
      </c>
    </row>
    <row r="1827" spans="1:5">
      <c r="A1827">
        <v>12056</v>
      </c>
      <c r="B1827" t="s">
        <v>16738</v>
      </c>
      <c r="C1827" t="s">
        <v>14950</v>
      </c>
      <c r="D1827" t="s">
        <v>14952</v>
      </c>
      <c r="E1827" s="275">
        <v>22.92</v>
      </c>
    </row>
    <row r="1828" spans="1:5">
      <c r="A1828">
        <v>12057</v>
      </c>
      <c r="B1828" t="s">
        <v>16739</v>
      </c>
      <c r="C1828" t="s">
        <v>14950</v>
      </c>
      <c r="D1828" t="s">
        <v>14952</v>
      </c>
      <c r="E1828" s="275">
        <v>19.47</v>
      </c>
    </row>
    <row r="1829" spans="1:5">
      <c r="A1829">
        <v>12059</v>
      </c>
      <c r="B1829" t="s">
        <v>16740</v>
      </c>
      <c r="C1829" t="s">
        <v>14950</v>
      </c>
      <c r="D1829" t="s">
        <v>14952</v>
      </c>
      <c r="E1829" s="275">
        <v>6.83</v>
      </c>
    </row>
    <row r="1830" spans="1:5">
      <c r="A1830">
        <v>12060</v>
      </c>
      <c r="B1830" t="s">
        <v>16741</v>
      </c>
      <c r="C1830" t="s">
        <v>14950</v>
      </c>
      <c r="D1830" t="s">
        <v>14952</v>
      </c>
      <c r="E1830" s="275">
        <v>50.58</v>
      </c>
    </row>
    <row r="1831" spans="1:5">
      <c r="A1831">
        <v>12061</v>
      </c>
      <c r="B1831" t="s">
        <v>16742</v>
      </c>
      <c r="C1831" t="s">
        <v>14950</v>
      </c>
      <c r="D1831" t="s">
        <v>14952</v>
      </c>
      <c r="E1831" s="275">
        <v>30.88</v>
      </c>
    </row>
    <row r="1832" spans="1:5">
      <c r="A1832">
        <v>12062</v>
      </c>
      <c r="B1832" t="s">
        <v>16743</v>
      </c>
      <c r="C1832" t="s">
        <v>14950</v>
      </c>
      <c r="D1832" t="s">
        <v>14952</v>
      </c>
      <c r="E1832" s="275">
        <v>56.95</v>
      </c>
    </row>
    <row r="1833" spans="1:5">
      <c r="A1833">
        <v>2687</v>
      </c>
      <c r="B1833" t="s">
        <v>16744</v>
      </c>
      <c r="C1833" t="s">
        <v>14950</v>
      </c>
      <c r="D1833" t="s">
        <v>14905</v>
      </c>
      <c r="E1833" s="275">
        <v>2.1800000000000002</v>
      </c>
    </row>
    <row r="1834" spans="1:5">
      <c r="A1834">
        <v>2689</v>
      </c>
      <c r="B1834" t="s">
        <v>16745</v>
      </c>
      <c r="C1834" t="s">
        <v>14950</v>
      </c>
      <c r="D1834" t="s">
        <v>14905</v>
      </c>
      <c r="E1834" s="275">
        <v>2.6</v>
      </c>
    </row>
    <row r="1835" spans="1:5">
      <c r="A1835">
        <v>2688</v>
      </c>
      <c r="B1835" t="s">
        <v>16746</v>
      </c>
      <c r="C1835" t="s">
        <v>14950</v>
      </c>
      <c r="D1835" t="s">
        <v>14905</v>
      </c>
      <c r="E1835" s="275">
        <v>2.81</v>
      </c>
    </row>
    <row r="1836" spans="1:5">
      <c r="A1836">
        <v>2690</v>
      </c>
      <c r="B1836" t="s">
        <v>16747</v>
      </c>
      <c r="C1836" t="s">
        <v>14950</v>
      </c>
      <c r="D1836" t="s">
        <v>14905</v>
      </c>
      <c r="E1836" s="275">
        <v>4.82</v>
      </c>
    </row>
    <row r="1837" spans="1:5">
      <c r="A1837">
        <v>39243</v>
      </c>
      <c r="B1837" t="s">
        <v>16748</v>
      </c>
      <c r="C1837" t="s">
        <v>14950</v>
      </c>
      <c r="D1837" t="s">
        <v>14905</v>
      </c>
      <c r="E1837" s="275">
        <v>3.17</v>
      </c>
    </row>
    <row r="1838" spans="1:5">
      <c r="A1838">
        <v>39244</v>
      </c>
      <c r="B1838" t="s">
        <v>16749</v>
      </c>
      <c r="C1838" t="s">
        <v>14950</v>
      </c>
      <c r="D1838" t="s">
        <v>14905</v>
      </c>
      <c r="E1838" s="275">
        <v>4.29</v>
      </c>
    </row>
    <row r="1839" spans="1:5">
      <c r="A1839">
        <v>39245</v>
      </c>
      <c r="B1839" t="s">
        <v>16750</v>
      </c>
      <c r="C1839" t="s">
        <v>14950</v>
      </c>
      <c r="D1839" t="s">
        <v>14905</v>
      </c>
      <c r="E1839" s="275">
        <v>8.26</v>
      </c>
    </row>
    <row r="1840" spans="1:5">
      <c r="A1840">
        <v>39254</v>
      </c>
      <c r="B1840" t="s">
        <v>16751</v>
      </c>
      <c r="C1840" t="s">
        <v>14950</v>
      </c>
      <c r="D1840" t="s">
        <v>14905</v>
      </c>
      <c r="E1840" s="275">
        <v>12.35</v>
      </c>
    </row>
    <row r="1841" spans="1:5">
      <c r="A1841">
        <v>39255</v>
      </c>
      <c r="B1841" t="s">
        <v>16752</v>
      </c>
      <c r="C1841" t="s">
        <v>14950</v>
      </c>
      <c r="D1841" t="s">
        <v>14905</v>
      </c>
      <c r="E1841" s="275">
        <v>22.85</v>
      </c>
    </row>
    <row r="1842" spans="1:5">
      <c r="A1842">
        <v>39253</v>
      </c>
      <c r="B1842" t="s">
        <v>16753</v>
      </c>
      <c r="C1842" t="s">
        <v>14950</v>
      </c>
      <c r="D1842" t="s">
        <v>14905</v>
      </c>
      <c r="E1842" s="275">
        <v>15.74</v>
      </c>
    </row>
    <row r="1843" spans="1:5">
      <c r="A1843">
        <v>39246</v>
      </c>
      <c r="B1843" t="s">
        <v>16754</v>
      </c>
      <c r="C1843" t="s">
        <v>14950</v>
      </c>
      <c r="D1843" t="s">
        <v>14952</v>
      </c>
      <c r="E1843" s="275">
        <v>5</v>
      </c>
    </row>
    <row r="1844" spans="1:5">
      <c r="A1844">
        <v>39247</v>
      </c>
      <c r="B1844" t="s">
        <v>16755</v>
      </c>
      <c r="C1844" t="s">
        <v>14950</v>
      </c>
      <c r="D1844" t="s">
        <v>14952</v>
      </c>
      <c r="E1844" s="275">
        <v>4.3600000000000003</v>
      </c>
    </row>
    <row r="1845" spans="1:5">
      <c r="A1845">
        <v>2446</v>
      </c>
      <c r="B1845" t="s">
        <v>16756</v>
      </c>
      <c r="C1845" t="s">
        <v>14950</v>
      </c>
      <c r="D1845" t="s">
        <v>14952</v>
      </c>
      <c r="E1845" s="275">
        <v>7.18</v>
      </c>
    </row>
    <row r="1846" spans="1:5">
      <c r="A1846">
        <v>2442</v>
      </c>
      <c r="B1846" t="s">
        <v>16757</v>
      </c>
      <c r="C1846" t="s">
        <v>14950</v>
      </c>
      <c r="D1846" t="s">
        <v>14952</v>
      </c>
      <c r="E1846" s="275">
        <v>10.06</v>
      </c>
    </row>
    <row r="1847" spans="1:5">
      <c r="A1847">
        <v>39248</v>
      </c>
      <c r="B1847" t="s">
        <v>16758</v>
      </c>
      <c r="C1847" t="s">
        <v>14950</v>
      </c>
      <c r="D1847" t="s">
        <v>14952</v>
      </c>
      <c r="E1847" s="275">
        <v>14.02</v>
      </c>
    </row>
    <row r="1848" spans="1:5">
      <c r="A1848">
        <v>2438</v>
      </c>
      <c r="B1848" t="s">
        <v>16759</v>
      </c>
      <c r="C1848" t="s">
        <v>15055</v>
      </c>
      <c r="D1848" t="s">
        <v>14905</v>
      </c>
      <c r="E1848" s="275">
        <v>25.8</v>
      </c>
    </row>
    <row r="1849" spans="1:5">
      <c r="A1849">
        <v>40922</v>
      </c>
      <c r="B1849" t="s">
        <v>16760</v>
      </c>
      <c r="C1849" t="s">
        <v>15057</v>
      </c>
      <c r="D1849" t="s">
        <v>14905</v>
      </c>
      <c r="E1849" s="276">
        <v>4494.05</v>
      </c>
    </row>
    <row r="1850" spans="1:5">
      <c r="A1850">
        <v>36486</v>
      </c>
      <c r="B1850" t="s">
        <v>16761</v>
      </c>
      <c r="C1850" t="s">
        <v>14904</v>
      </c>
      <c r="D1850" t="s">
        <v>14952</v>
      </c>
      <c r="E1850" s="276">
        <v>70127.199999999997</v>
      </c>
    </row>
    <row r="1851" spans="1:5">
      <c r="A1851">
        <v>37777</v>
      </c>
      <c r="B1851" t="s">
        <v>16762</v>
      </c>
      <c r="C1851" t="s">
        <v>14904</v>
      </c>
      <c r="D1851" t="s">
        <v>14952</v>
      </c>
      <c r="E1851" s="276">
        <v>330157.49</v>
      </c>
    </row>
    <row r="1852" spans="1:5">
      <c r="A1852">
        <v>12624</v>
      </c>
      <c r="B1852" t="s">
        <v>16763</v>
      </c>
      <c r="C1852" t="s">
        <v>14904</v>
      </c>
      <c r="D1852" t="s">
        <v>14905</v>
      </c>
      <c r="E1852" s="275">
        <v>29.41</v>
      </c>
    </row>
    <row r="1853" spans="1:5">
      <c r="A1853">
        <v>517</v>
      </c>
      <c r="B1853" t="s">
        <v>16764</v>
      </c>
      <c r="C1853" t="s">
        <v>14957</v>
      </c>
      <c r="D1853" t="s">
        <v>14905</v>
      </c>
      <c r="E1853" s="275">
        <v>13.13</v>
      </c>
    </row>
    <row r="1854" spans="1:5">
      <c r="A1854">
        <v>37534</v>
      </c>
      <c r="B1854" t="s">
        <v>16765</v>
      </c>
      <c r="C1854" t="s">
        <v>14955</v>
      </c>
      <c r="D1854" t="s">
        <v>14952</v>
      </c>
      <c r="E1854" s="275">
        <v>17.350000000000001</v>
      </c>
    </row>
    <row r="1855" spans="1:5">
      <c r="A1855">
        <v>37535</v>
      </c>
      <c r="B1855" t="s">
        <v>16766</v>
      </c>
      <c r="C1855" t="s">
        <v>14955</v>
      </c>
      <c r="D1855" t="s">
        <v>14952</v>
      </c>
      <c r="E1855" s="275">
        <v>17.350000000000001</v>
      </c>
    </row>
    <row r="1856" spans="1:5">
      <c r="A1856">
        <v>37533</v>
      </c>
      <c r="B1856" t="s">
        <v>16767</v>
      </c>
      <c r="C1856" t="s">
        <v>14955</v>
      </c>
      <c r="D1856" t="s">
        <v>14952</v>
      </c>
      <c r="E1856" s="275">
        <v>17.350000000000001</v>
      </c>
    </row>
    <row r="1857" spans="1:5">
      <c r="A1857">
        <v>37537</v>
      </c>
      <c r="B1857" t="s">
        <v>16768</v>
      </c>
      <c r="C1857" t="s">
        <v>14955</v>
      </c>
      <c r="D1857" t="s">
        <v>14952</v>
      </c>
      <c r="E1857" s="275">
        <v>13.13</v>
      </c>
    </row>
    <row r="1858" spans="1:5">
      <c r="A1858">
        <v>37536</v>
      </c>
      <c r="B1858" t="s">
        <v>16769</v>
      </c>
      <c r="C1858" t="s">
        <v>14955</v>
      </c>
      <c r="D1858" t="s">
        <v>14952</v>
      </c>
      <c r="E1858" s="275">
        <v>13.13</v>
      </c>
    </row>
    <row r="1859" spans="1:5">
      <c r="A1859">
        <v>37532</v>
      </c>
      <c r="B1859" t="s">
        <v>16770</v>
      </c>
      <c r="C1859" t="s">
        <v>14955</v>
      </c>
      <c r="D1859" t="s">
        <v>14952</v>
      </c>
      <c r="E1859" s="275">
        <v>13.13</v>
      </c>
    </row>
    <row r="1860" spans="1:5">
      <c r="A1860">
        <v>2696</v>
      </c>
      <c r="B1860" t="s">
        <v>16771</v>
      </c>
      <c r="C1860" t="s">
        <v>15055</v>
      </c>
      <c r="D1860" t="s">
        <v>14911</v>
      </c>
      <c r="E1860" s="275">
        <v>22.92</v>
      </c>
    </row>
    <row r="1861" spans="1:5">
      <c r="A1861">
        <v>40928</v>
      </c>
      <c r="B1861" t="s">
        <v>16772</v>
      </c>
      <c r="C1861" t="s">
        <v>15057</v>
      </c>
      <c r="D1861" t="s">
        <v>14905</v>
      </c>
      <c r="E1861" s="276">
        <v>3990.36</v>
      </c>
    </row>
    <row r="1862" spans="1:5">
      <c r="A1862">
        <v>4083</v>
      </c>
      <c r="B1862" t="s">
        <v>16773</v>
      </c>
      <c r="C1862" t="s">
        <v>15055</v>
      </c>
      <c r="D1862" t="s">
        <v>14911</v>
      </c>
      <c r="E1862" s="275">
        <v>22.92</v>
      </c>
    </row>
    <row r="1863" spans="1:5">
      <c r="A1863">
        <v>40818</v>
      </c>
      <c r="B1863" t="s">
        <v>16774</v>
      </c>
      <c r="C1863" t="s">
        <v>15057</v>
      </c>
      <c r="D1863" t="s">
        <v>14905</v>
      </c>
      <c r="E1863" s="276">
        <v>3990.36</v>
      </c>
    </row>
    <row r="1864" spans="1:5">
      <c r="A1864">
        <v>43146</v>
      </c>
      <c r="B1864" t="s">
        <v>16775</v>
      </c>
      <c r="C1864" t="s">
        <v>14955</v>
      </c>
      <c r="D1864" t="s">
        <v>14905</v>
      </c>
      <c r="E1864" s="275">
        <v>10.83</v>
      </c>
    </row>
    <row r="1865" spans="1:5">
      <c r="A1865">
        <v>2705</v>
      </c>
      <c r="B1865" t="s">
        <v>16776</v>
      </c>
      <c r="C1865" t="s">
        <v>16777</v>
      </c>
      <c r="D1865" t="s">
        <v>14905</v>
      </c>
      <c r="E1865" s="275">
        <v>1.08</v>
      </c>
    </row>
    <row r="1866" spans="1:5">
      <c r="A1866">
        <v>14250</v>
      </c>
      <c r="B1866" t="s">
        <v>16778</v>
      </c>
      <c r="C1866" t="s">
        <v>16777</v>
      </c>
      <c r="D1866" t="s">
        <v>14911</v>
      </c>
      <c r="E1866" s="275">
        <v>1.1000000000000001</v>
      </c>
    </row>
    <row r="1867" spans="1:5">
      <c r="A1867">
        <v>11683</v>
      </c>
      <c r="B1867" t="s">
        <v>16779</v>
      </c>
      <c r="C1867" t="s">
        <v>14904</v>
      </c>
      <c r="D1867" t="s">
        <v>14905</v>
      </c>
      <c r="E1867" s="275">
        <v>63.29</v>
      </c>
    </row>
    <row r="1868" spans="1:5">
      <c r="A1868">
        <v>11684</v>
      </c>
      <c r="B1868" t="s">
        <v>16780</v>
      </c>
      <c r="C1868" t="s">
        <v>14904</v>
      </c>
      <c r="D1868" t="s">
        <v>14905</v>
      </c>
      <c r="E1868" s="275">
        <v>69.28</v>
      </c>
    </row>
    <row r="1869" spans="1:5">
      <c r="A1869">
        <v>6141</v>
      </c>
      <c r="B1869" t="s">
        <v>16781</v>
      </c>
      <c r="C1869" t="s">
        <v>14904</v>
      </c>
      <c r="D1869" t="s">
        <v>14905</v>
      </c>
      <c r="E1869" s="275">
        <v>5.12</v>
      </c>
    </row>
    <row r="1870" spans="1:5">
      <c r="A1870">
        <v>11681</v>
      </c>
      <c r="B1870" t="s">
        <v>16782</v>
      </c>
      <c r="C1870" t="s">
        <v>14904</v>
      </c>
      <c r="D1870" t="s">
        <v>14905</v>
      </c>
      <c r="E1870" s="275">
        <v>6.45</v>
      </c>
    </row>
    <row r="1871" spans="1:5">
      <c r="A1871">
        <v>2706</v>
      </c>
      <c r="B1871" t="s">
        <v>16783</v>
      </c>
      <c r="C1871" t="s">
        <v>15055</v>
      </c>
      <c r="D1871" t="s">
        <v>14911</v>
      </c>
      <c r="E1871" s="275">
        <v>120.86</v>
      </c>
    </row>
    <row r="1872" spans="1:5">
      <c r="A1872">
        <v>40811</v>
      </c>
      <c r="B1872" t="s">
        <v>16784</v>
      </c>
      <c r="C1872" t="s">
        <v>15057</v>
      </c>
      <c r="D1872" t="s">
        <v>14905</v>
      </c>
      <c r="E1872" s="276">
        <v>21042.14</v>
      </c>
    </row>
    <row r="1873" spans="1:5">
      <c r="A1873">
        <v>2707</v>
      </c>
      <c r="B1873" t="s">
        <v>16785</v>
      </c>
      <c r="C1873" t="s">
        <v>15055</v>
      </c>
      <c r="D1873" t="s">
        <v>14905</v>
      </c>
      <c r="E1873" s="275">
        <v>126.87</v>
      </c>
    </row>
    <row r="1874" spans="1:5">
      <c r="A1874">
        <v>40813</v>
      </c>
      <c r="B1874" t="s">
        <v>16786</v>
      </c>
      <c r="C1874" t="s">
        <v>15057</v>
      </c>
      <c r="D1874" t="s">
        <v>14905</v>
      </c>
      <c r="E1874" s="276">
        <v>22088.45</v>
      </c>
    </row>
    <row r="1875" spans="1:5">
      <c r="A1875">
        <v>2708</v>
      </c>
      <c r="B1875" t="s">
        <v>16787</v>
      </c>
      <c r="C1875" t="s">
        <v>15055</v>
      </c>
      <c r="D1875" t="s">
        <v>14905</v>
      </c>
      <c r="E1875" s="275">
        <v>151.47</v>
      </c>
    </row>
    <row r="1876" spans="1:5">
      <c r="A1876">
        <v>40814</v>
      </c>
      <c r="B1876" t="s">
        <v>16788</v>
      </c>
      <c r="C1876" t="s">
        <v>15057</v>
      </c>
      <c r="D1876" t="s">
        <v>14905</v>
      </c>
      <c r="E1876" s="276">
        <v>26370.95</v>
      </c>
    </row>
    <row r="1877" spans="1:5">
      <c r="A1877">
        <v>38403</v>
      </c>
      <c r="B1877" t="s">
        <v>16789</v>
      </c>
      <c r="C1877" t="s">
        <v>14904</v>
      </c>
      <c r="D1877" t="s">
        <v>14905</v>
      </c>
      <c r="E1877" s="275">
        <v>49.54</v>
      </c>
    </row>
    <row r="1878" spans="1:5">
      <c r="A1878">
        <v>43482</v>
      </c>
      <c r="B1878" t="s">
        <v>16790</v>
      </c>
      <c r="C1878" t="s">
        <v>15055</v>
      </c>
      <c r="D1878" t="s">
        <v>14911</v>
      </c>
      <c r="E1878" s="275">
        <v>0.79</v>
      </c>
    </row>
    <row r="1879" spans="1:5">
      <c r="A1879">
        <v>43494</v>
      </c>
      <c r="B1879" t="s">
        <v>16791</v>
      </c>
      <c r="C1879" t="s">
        <v>15057</v>
      </c>
      <c r="D1879" t="s">
        <v>14911</v>
      </c>
      <c r="E1879" s="275">
        <v>148.04</v>
      </c>
    </row>
    <row r="1880" spans="1:5">
      <c r="A1880">
        <v>43483</v>
      </c>
      <c r="B1880" t="s">
        <v>16792</v>
      </c>
      <c r="C1880" t="s">
        <v>15055</v>
      </c>
      <c r="D1880" t="s">
        <v>14911</v>
      </c>
      <c r="E1880" s="275">
        <v>1.43</v>
      </c>
    </row>
    <row r="1881" spans="1:5">
      <c r="A1881">
        <v>43495</v>
      </c>
      <c r="B1881" t="s">
        <v>16793</v>
      </c>
      <c r="C1881" t="s">
        <v>15057</v>
      </c>
      <c r="D1881" t="s">
        <v>14911</v>
      </c>
      <c r="E1881" s="275">
        <v>269.97000000000003</v>
      </c>
    </row>
    <row r="1882" spans="1:5">
      <c r="A1882">
        <v>43484</v>
      </c>
      <c r="B1882" t="s">
        <v>16794</v>
      </c>
      <c r="C1882" t="s">
        <v>15055</v>
      </c>
      <c r="D1882" t="s">
        <v>14911</v>
      </c>
      <c r="E1882" s="275">
        <v>1.2</v>
      </c>
    </row>
    <row r="1883" spans="1:5">
      <c r="A1883">
        <v>43496</v>
      </c>
      <c r="B1883" t="s">
        <v>16795</v>
      </c>
      <c r="C1883" t="s">
        <v>15057</v>
      </c>
      <c r="D1883" t="s">
        <v>14911</v>
      </c>
      <c r="E1883" s="275">
        <v>226.41</v>
      </c>
    </row>
    <row r="1884" spans="1:5">
      <c r="A1884">
        <v>43485</v>
      </c>
      <c r="B1884" t="s">
        <v>16796</v>
      </c>
      <c r="C1884" t="s">
        <v>15055</v>
      </c>
      <c r="D1884" t="s">
        <v>14911</v>
      </c>
      <c r="E1884" s="275">
        <v>1.06</v>
      </c>
    </row>
    <row r="1885" spans="1:5">
      <c r="A1885">
        <v>43497</v>
      </c>
      <c r="B1885" t="s">
        <v>16797</v>
      </c>
      <c r="C1885" t="s">
        <v>15057</v>
      </c>
      <c r="D1885" t="s">
        <v>14911</v>
      </c>
      <c r="E1885" s="275">
        <v>199.2</v>
      </c>
    </row>
    <row r="1886" spans="1:5">
      <c r="A1886">
        <v>43487</v>
      </c>
      <c r="B1886" t="s">
        <v>16798</v>
      </c>
      <c r="C1886" t="s">
        <v>15055</v>
      </c>
      <c r="D1886" t="s">
        <v>14911</v>
      </c>
      <c r="E1886" s="275">
        <v>1.25</v>
      </c>
    </row>
    <row r="1887" spans="1:5">
      <c r="A1887">
        <v>43499</v>
      </c>
      <c r="B1887" t="s">
        <v>16799</v>
      </c>
      <c r="C1887" t="s">
        <v>15057</v>
      </c>
      <c r="D1887" t="s">
        <v>14911</v>
      </c>
      <c r="E1887" s="275">
        <v>236.16</v>
      </c>
    </row>
    <row r="1888" spans="1:5">
      <c r="A1888">
        <v>43486</v>
      </c>
      <c r="B1888" t="s">
        <v>16800</v>
      </c>
      <c r="C1888" t="s">
        <v>15055</v>
      </c>
      <c r="D1888" t="s">
        <v>14911</v>
      </c>
      <c r="E1888" s="275">
        <v>0.74</v>
      </c>
    </row>
    <row r="1889" spans="1:5">
      <c r="A1889">
        <v>43498</v>
      </c>
      <c r="B1889" t="s">
        <v>16801</v>
      </c>
      <c r="C1889" t="s">
        <v>15057</v>
      </c>
      <c r="D1889" t="s">
        <v>14911</v>
      </c>
      <c r="E1889" s="275">
        <v>140.22999999999999</v>
      </c>
    </row>
    <row r="1890" spans="1:5">
      <c r="A1890">
        <v>43488</v>
      </c>
      <c r="B1890" t="s">
        <v>16802</v>
      </c>
      <c r="C1890" t="s">
        <v>15055</v>
      </c>
      <c r="D1890" t="s">
        <v>14911</v>
      </c>
      <c r="E1890" s="275">
        <v>0.86</v>
      </c>
    </row>
    <row r="1891" spans="1:5">
      <c r="A1891">
        <v>43500</v>
      </c>
      <c r="B1891" t="s">
        <v>16803</v>
      </c>
      <c r="C1891" t="s">
        <v>15057</v>
      </c>
      <c r="D1891" t="s">
        <v>14911</v>
      </c>
      <c r="E1891" s="275">
        <v>162.97</v>
      </c>
    </row>
    <row r="1892" spans="1:5">
      <c r="A1892">
        <v>43489</v>
      </c>
      <c r="B1892" t="s">
        <v>16804</v>
      </c>
      <c r="C1892" t="s">
        <v>15055</v>
      </c>
      <c r="D1892" t="s">
        <v>14911</v>
      </c>
      <c r="E1892" s="275">
        <v>1.24</v>
      </c>
    </row>
    <row r="1893" spans="1:5">
      <c r="A1893">
        <v>43501</v>
      </c>
      <c r="B1893" t="s">
        <v>16805</v>
      </c>
      <c r="C1893" t="s">
        <v>15057</v>
      </c>
      <c r="D1893" t="s">
        <v>14911</v>
      </c>
      <c r="E1893" s="275">
        <v>233.35</v>
      </c>
    </row>
    <row r="1894" spans="1:5">
      <c r="A1894">
        <v>43490</v>
      </c>
      <c r="B1894" t="s">
        <v>16806</v>
      </c>
      <c r="C1894" t="s">
        <v>15055</v>
      </c>
      <c r="D1894" t="s">
        <v>14911</v>
      </c>
      <c r="E1894" s="275">
        <v>1.73</v>
      </c>
    </row>
    <row r="1895" spans="1:5">
      <c r="A1895">
        <v>43502</v>
      </c>
      <c r="B1895" t="s">
        <v>16807</v>
      </c>
      <c r="C1895" t="s">
        <v>15057</v>
      </c>
      <c r="D1895" t="s">
        <v>14911</v>
      </c>
      <c r="E1895" s="275">
        <v>325.51</v>
      </c>
    </row>
    <row r="1896" spans="1:5">
      <c r="A1896">
        <v>43491</v>
      </c>
      <c r="B1896" t="s">
        <v>16808</v>
      </c>
      <c r="C1896" t="s">
        <v>15055</v>
      </c>
      <c r="D1896" t="s">
        <v>14911</v>
      </c>
      <c r="E1896" s="275">
        <v>1.33</v>
      </c>
    </row>
    <row r="1897" spans="1:5">
      <c r="A1897">
        <v>43503</v>
      </c>
      <c r="B1897" t="s">
        <v>16809</v>
      </c>
      <c r="C1897" t="s">
        <v>15057</v>
      </c>
      <c r="D1897" t="s">
        <v>14911</v>
      </c>
      <c r="E1897" s="275">
        <v>250.24</v>
      </c>
    </row>
    <row r="1898" spans="1:5">
      <c r="A1898">
        <v>43492</v>
      </c>
      <c r="B1898" t="s">
        <v>16810</v>
      </c>
      <c r="C1898" t="s">
        <v>15055</v>
      </c>
      <c r="D1898" t="s">
        <v>14911</v>
      </c>
      <c r="E1898" s="275">
        <v>1.79</v>
      </c>
    </row>
    <row r="1899" spans="1:5">
      <c r="A1899">
        <v>43504</v>
      </c>
      <c r="B1899" t="s">
        <v>16811</v>
      </c>
      <c r="C1899" t="s">
        <v>15057</v>
      </c>
      <c r="D1899" t="s">
        <v>14911</v>
      </c>
      <c r="E1899" s="275">
        <v>337.87</v>
      </c>
    </row>
    <row r="1900" spans="1:5">
      <c r="A1900">
        <v>43493</v>
      </c>
      <c r="B1900" t="s">
        <v>16812</v>
      </c>
      <c r="C1900" t="s">
        <v>15055</v>
      </c>
      <c r="D1900" t="s">
        <v>14911</v>
      </c>
      <c r="E1900" s="275">
        <v>0.71</v>
      </c>
    </row>
    <row r="1901" spans="1:5">
      <c r="A1901">
        <v>43505</v>
      </c>
      <c r="B1901" t="s">
        <v>16813</v>
      </c>
      <c r="C1901" t="s">
        <v>15057</v>
      </c>
      <c r="D1901" t="s">
        <v>14911</v>
      </c>
      <c r="E1901" s="275">
        <v>132.94</v>
      </c>
    </row>
    <row r="1902" spans="1:5">
      <c r="A1902">
        <v>37774</v>
      </c>
      <c r="B1902" t="s">
        <v>16814</v>
      </c>
      <c r="C1902" t="s">
        <v>14904</v>
      </c>
      <c r="D1902" t="s">
        <v>14952</v>
      </c>
      <c r="E1902" s="276">
        <v>565124.71</v>
      </c>
    </row>
    <row r="1903" spans="1:5">
      <c r="A1903">
        <v>38629</v>
      </c>
      <c r="B1903" t="s">
        <v>16815</v>
      </c>
      <c r="C1903" t="s">
        <v>14904</v>
      </c>
      <c r="D1903" t="s">
        <v>14952</v>
      </c>
      <c r="E1903" s="276">
        <v>2602792.96</v>
      </c>
    </row>
    <row r="1904" spans="1:5">
      <c r="A1904">
        <v>38630</v>
      </c>
      <c r="B1904" t="s">
        <v>16816</v>
      </c>
      <c r="C1904" t="s">
        <v>14904</v>
      </c>
      <c r="D1904" t="s">
        <v>14952</v>
      </c>
      <c r="E1904" s="276">
        <v>1748542.96</v>
      </c>
    </row>
    <row r="1905" spans="1:5">
      <c r="A1905">
        <v>38476</v>
      </c>
      <c r="B1905" t="s">
        <v>16817</v>
      </c>
      <c r="C1905" t="s">
        <v>14904</v>
      </c>
      <c r="D1905" t="s">
        <v>14905</v>
      </c>
      <c r="E1905" s="275">
        <v>372.37</v>
      </c>
    </row>
    <row r="1906" spans="1:5">
      <c r="A1906">
        <v>38477</v>
      </c>
      <c r="B1906" t="s">
        <v>16818</v>
      </c>
      <c r="C1906" t="s">
        <v>14904</v>
      </c>
      <c r="D1906" t="s">
        <v>14905</v>
      </c>
      <c r="E1906" s="276">
        <v>1054.55</v>
      </c>
    </row>
    <row r="1907" spans="1:5">
      <c r="A1907">
        <v>40635</v>
      </c>
      <c r="B1907" t="s">
        <v>16819</v>
      </c>
      <c r="C1907" t="s">
        <v>14904</v>
      </c>
      <c r="D1907" t="s">
        <v>14952</v>
      </c>
      <c r="E1907" s="276">
        <v>938024</v>
      </c>
    </row>
    <row r="1908" spans="1:5">
      <c r="A1908">
        <v>36483</v>
      </c>
      <c r="B1908" t="s">
        <v>16820</v>
      </c>
      <c r="C1908" t="s">
        <v>14904</v>
      </c>
      <c r="D1908" t="s">
        <v>14952</v>
      </c>
      <c r="E1908" s="276">
        <v>850000</v>
      </c>
    </row>
    <row r="1909" spans="1:5">
      <c r="A1909">
        <v>14525</v>
      </c>
      <c r="B1909" t="s">
        <v>16821</v>
      </c>
      <c r="C1909" t="s">
        <v>14904</v>
      </c>
      <c r="D1909" t="s">
        <v>14952</v>
      </c>
      <c r="E1909" s="276">
        <v>890000</v>
      </c>
    </row>
    <row r="1910" spans="1:5">
      <c r="A1910">
        <v>36482</v>
      </c>
      <c r="B1910" t="s">
        <v>16822</v>
      </c>
      <c r="C1910" t="s">
        <v>14904</v>
      </c>
      <c r="D1910" t="s">
        <v>14952</v>
      </c>
      <c r="E1910" s="276">
        <v>763298.96</v>
      </c>
    </row>
    <row r="1911" spans="1:5">
      <c r="A1911">
        <v>36408</v>
      </c>
      <c r="B1911" t="s">
        <v>16823</v>
      </c>
      <c r="C1911" t="s">
        <v>14904</v>
      </c>
      <c r="D1911" t="s">
        <v>14952</v>
      </c>
      <c r="E1911" s="276">
        <v>912000</v>
      </c>
    </row>
    <row r="1912" spans="1:5">
      <c r="A1912">
        <v>2723</v>
      </c>
      <c r="B1912" t="s">
        <v>16824</v>
      </c>
      <c r="C1912" t="s">
        <v>14904</v>
      </c>
      <c r="D1912" t="s">
        <v>14952</v>
      </c>
      <c r="E1912" s="276">
        <v>700000</v>
      </c>
    </row>
    <row r="1913" spans="1:5">
      <c r="A1913">
        <v>36481</v>
      </c>
      <c r="B1913" t="s">
        <v>16825</v>
      </c>
      <c r="C1913" t="s">
        <v>14904</v>
      </c>
      <c r="D1913" t="s">
        <v>14952</v>
      </c>
      <c r="E1913" s="276">
        <v>835000</v>
      </c>
    </row>
    <row r="1914" spans="1:5">
      <c r="A1914">
        <v>10685</v>
      </c>
      <c r="B1914" t="s">
        <v>16826</v>
      </c>
      <c r="C1914" t="s">
        <v>14904</v>
      </c>
      <c r="D1914" t="s">
        <v>14952</v>
      </c>
      <c r="E1914" s="276">
        <v>800000</v>
      </c>
    </row>
    <row r="1915" spans="1:5">
      <c r="A1915">
        <v>40636</v>
      </c>
      <c r="B1915" t="s">
        <v>16827</v>
      </c>
      <c r="C1915" t="s">
        <v>14904</v>
      </c>
      <c r="D1915" t="s">
        <v>14952</v>
      </c>
      <c r="E1915" s="276">
        <v>903024</v>
      </c>
    </row>
    <row r="1916" spans="1:5">
      <c r="A1916">
        <v>4111</v>
      </c>
      <c r="B1916" t="s">
        <v>16828</v>
      </c>
      <c r="C1916" t="s">
        <v>14904</v>
      </c>
      <c r="D1916" t="s">
        <v>14905</v>
      </c>
      <c r="E1916" s="275">
        <v>71.44</v>
      </c>
    </row>
    <row r="1917" spans="1:5">
      <c r="A1917">
        <v>44538</v>
      </c>
      <c r="B1917" t="s">
        <v>16829</v>
      </c>
      <c r="C1917" t="s">
        <v>14904</v>
      </c>
      <c r="D1917" t="s">
        <v>14905</v>
      </c>
      <c r="E1917" s="275">
        <v>58.79</v>
      </c>
    </row>
    <row r="1918" spans="1:5">
      <c r="A1918">
        <v>12</v>
      </c>
      <c r="B1918" t="s">
        <v>16830</v>
      </c>
      <c r="C1918" t="s">
        <v>14904</v>
      </c>
      <c r="D1918" t="s">
        <v>14911</v>
      </c>
      <c r="E1918" s="275">
        <v>13.93</v>
      </c>
    </row>
    <row r="1919" spans="1:5">
      <c r="A1919">
        <v>37554</v>
      </c>
      <c r="B1919" t="s">
        <v>16831</v>
      </c>
      <c r="C1919" t="s">
        <v>14904</v>
      </c>
      <c r="D1919" t="s">
        <v>14905</v>
      </c>
      <c r="E1919" s="275">
        <v>246.61</v>
      </c>
    </row>
    <row r="1920" spans="1:5">
      <c r="A1920">
        <v>37555</v>
      </c>
      <c r="B1920" t="s">
        <v>16832</v>
      </c>
      <c r="C1920" t="s">
        <v>14904</v>
      </c>
      <c r="D1920" t="s">
        <v>14905</v>
      </c>
      <c r="E1920" s="275">
        <v>299.99</v>
      </c>
    </row>
    <row r="1921" spans="1:5">
      <c r="A1921">
        <v>10902</v>
      </c>
      <c r="B1921" t="s">
        <v>16833</v>
      </c>
      <c r="C1921" t="s">
        <v>14904</v>
      </c>
      <c r="D1921" t="s">
        <v>14905</v>
      </c>
      <c r="E1921" s="275">
        <v>75.27</v>
      </c>
    </row>
    <row r="1922" spans="1:5">
      <c r="A1922">
        <v>20965</v>
      </c>
      <c r="B1922" t="s">
        <v>16834</v>
      </c>
      <c r="C1922" t="s">
        <v>14904</v>
      </c>
      <c r="D1922" t="s">
        <v>14905</v>
      </c>
      <c r="E1922" s="275">
        <v>75.97</v>
      </c>
    </row>
    <row r="1923" spans="1:5">
      <c r="A1923">
        <v>20966</v>
      </c>
      <c r="B1923" t="s">
        <v>16835</v>
      </c>
      <c r="C1923" t="s">
        <v>14904</v>
      </c>
      <c r="D1923" t="s">
        <v>14905</v>
      </c>
      <c r="E1923" s="275">
        <v>81.8</v>
      </c>
    </row>
    <row r="1924" spans="1:5">
      <c r="A1924">
        <v>10903</v>
      </c>
      <c r="B1924" t="s">
        <v>16836</v>
      </c>
      <c r="C1924" t="s">
        <v>14904</v>
      </c>
      <c r="D1924" t="s">
        <v>14905</v>
      </c>
      <c r="E1924" s="275">
        <v>123.99</v>
      </c>
    </row>
    <row r="1925" spans="1:5">
      <c r="A1925">
        <v>20967</v>
      </c>
      <c r="B1925" t="s">
        <v>16837</v>
      </c>
      <c r="C1925" t="s">
        <v>14904</v>
      </c>
      <c r="D1925" t="s">
        <v>14905</v>
      </c>
      <c r="E1925" s="275">
        <v>123.99</v>
      </c>
    </row>
    <row r="1926" spans="1:5">
      <c r="A1926">
        <v>20968</v>
      </c>
      <c r="B1926" t="s">
        <v>16838</v>
      </c>
      <c r="C1926" t="s">
        <v>14904</v>
      </c>
      <c r="D1926" t="s">
        <v>14905</v>
      </c>
      <c r="E1926" s="275">
        <v>135.99</v>
      </c>
    </row>
    <row r="1927" spans="1:5">
      <c r="A1927">
        <v>11359</v>
      </c>
      <c r="B1927" t="s">
        <v>16839</v>
      </c>
      <c r="C1927" t="s">
        <v>14904</v>
      </c>
      <c r="D1927" t="s">
        <v>14911</v>
      </c>
      <c r="E1927" s="275">
        <v>916.15</v>
      </c>
    </row>
    <row r="1928" spans="1:5">
      <c r="A1928">
        <v>39017</v>
      </c>
      <c r="B1928" t="s">
        <v>16840</v>
      </c>
      <c r="C1928" t="s">
        <v>14904</v>
      </c>
      <c r="D1928" t="s">
        <v>14952</v>
      </c>
      <c r="E1928" s="275">
        <v>0.22</v>
      </c>
    </row>
    <row r="1929" spans="1:5">
      <c r="A1929">
        <v>39315</v>
      </c>
      <c r="B1929" t="s">
        <v>16841</v>
      </c>
      <c r="C1929" t="s">
        <v>14904</v>
      </c>
      <c r="D1929" t="s">
        <v>14952</v>
      </c>
      <c r="E1929" s="275">
        <v>0.35</v>
      </c>
    </row>
    <row r="1930" spans="1:5">
      <c r="A1930">
        <v>39016</v>
      </c>
      <c r="B1930" t="s">
        <v>16842</v>
      </c>
      <c r="C1930" t="s">
        <v>14904</v>
      </c>
      <c r="D1930" t="s">
        <v>14952</v>
      </c>
      <c r="E1930" s="275">
        <v>0.36</v>
      </c>
    </row>
    <row r="1931" spans="1:5">
      <c r="A1931">
        <v>39481</v>
      </c>
      <c r="B1931" t="s">
        <v>16843</v>
      </c>
      <c r="C1931" t="s">
        <v>14904</v>
      </c>
      <c r="D1931" t="s">
        <v>14952</v>
      </c>
      <c r="E1931" s="275">
        <v>1.74</v>
      </c>
    </row>
    <row r="1932" spans="1:5">
      <c r="A1932">
        <v>39013</v>
      </c>
      <c r="B1932" t="s">
        <v>16844</v>
      </c>
      <c r="C1932" t="s">
        <v>14904</v>
      </c>
      <c r="D1932" t="s">
        <v>14952</v>
      </c>
      <c r="E1932" s="275">
        <v>1.48</v>
      </c>
    </row>
    <row r="1933" spans="1:5">
      <c r="A1933">
        <v>44919</v>
      </c>
      <c r="B1933" t="s">
        <v>16845</v>
      </c>
      <c r="C1933" t="s">
        <v>14904</v>
      </c>
      <c r="D1933" t="s">
        <v>14952</v>
      </c>
      <c r="E1933" s="275">
        <v>2.77</v>
      </c>
    </row>
    <row r="1934" spans="1:5">
      <c r="A1934">
        <v>40433</v>
      </c>
      <c r="B1934" t="s">
        <v>16846</v>
      </c>
      <c r="C1934" t="s">
        <v>14904</v>
      </c>
      <c r="D1934" t="s">
        <v>14952</v>
      </c>
      <c r="E1934" s="275">
        <v>1.53</v>
      </c>
    </row>
    <row r="1935" spans="1:5">
      <c r="A1935">
        <v>20219</v>
      </c>
      <c r="B1935" t="s">
        <v>16847</v>
      </c>
      <c r="C1935" t="s">
        <v>14904</v>
      </c>
      <c r="D1935" t="s">
        <v>14952</v>
      </c>
      <c r="E1935" s="276">
        <v>116000</v>
      </c>
    </row>
    <row r="1936" spans="1:5">
      <c r="A1936">
        <v>36484</v>
      </c>
      <c r="B1936" t="s">
        <v>16848</v>
      </c>
      <c r="C1936" t="s">
        <v>14904</v>
      </c>
      <c r="D1936" t="s">
        <v>14952</v>
      </c>
      <c r="E1936" s="276">
        <v>246246.87</v>
      </c>
    </row>
    <row r="1937" spans="1:5">
      <c r="A1937">
        <v>38367</v>
      </c>
      <c r="B1937" t="s">
        <v>16849</v>
      </c>
      <c r="C1937" t="s">
        <v>14904</v>
      </c>
      <c r="D1937" t="s">
        <v>14905</v>
      </c>
      <c r="E1937" s="275">
        <v>20.010000000000002</v>
      </c>
    </row>
    <row r="1938" spans="1:5">
      <c r="A1938">
        <v>38368</v>
      </c>
      <c r="B1938" t="s">
        <v>16850</v>
      </c>
      <c r="C1938" t="s">
        <v>14904</v>
      </c>
      <c r="D1938" t="s">
        <v>14905</v>
      </c>
      <c r="E1938" s="275">
        <v>7.39</v>
      </c>
    </row>
    <row r="1939" spans="1:5">
      <c r="A1939">
        <v>38091</v>
      </c>
      <c r="B1939" t="s">
        <v>16851</v>
      </c>
      <c r="C1939" t="s">
        <v>14904</v>
      </c>
      <c r="D1939" t="s">
        <v>14905</v>
      </c>
      <c r="E1939" s="275">
        <v>2.54</v>
      </c>
    </row>
    <row r="1940" spans="1:5">
      <c r="A1940">
        <v>38095</v>
      </c>
      <c r="B1940" t="s">
        <v>16852</v>
      </c>
      <c r="C1940" t="s">
        <v>14904</v>
      </c>
      <c r="D1940" t="s">
        <v>14905</v>
      </c>
      <c r="E1940" s="275">
        <v>5.39</v>
      </c>
    </row>
    <row r="1941" spans="1:5">
      <c r="A1941">
        <v>38092</v>
      </c>
      <c r="B1941" t="s">
        <v>16853</v>
      </c>
      <c r="C1941" t="s">
        <v>14904</v>
      </c>
      <c r="D1941" t="s">
        <v>14905</v>
      </c>
      <c r="E1941" s="275">
        <v>2.41</v>
      </c>
    </row>
    <row r="1942" spans="1:5">
      <c r="A1942">
        <v>38093</v>
      </c>
      <c r="B1942" t="s">
        <v>16854</v>
      </c>
      <c r="C1942" t="s">
        <v>14904</v>
      </c>
      <c r="D1942" t="s">
        <v>14905</v>
      </c>
      <c r="E1942" s="275">
        <v>2.4900000000000002</v>
      </c>
    </row>
    <row r="1943" spans="1:5">
      <c r="A1943">
        <v>38096</v>
      </c>
      <c r="B1943" t="s">
        <v>16855</v>
      </c>
      <c r="C1943" t="s">
        <v>14904</v>
      </c>
      <c r="D1943" t="s">
        <v>14905</v>
      </c>
      <c r="E1943" s="275">
        <v>5.79</v>
      </c>
    </row>
    <row r="1944" spans="1:5">
      <c r="A1944">
        <v>38094</v>
      </c>
      <c r="B1944" t="s">
        <v>16856</v>
      </c>
      <c r="C1944" t="s">
        <v>14904</v>
      </c>
      <c r="D1944" t="s">
        <v>14905</v>
      </c>
      <c r="E1944" s="275">
        <v>3.06</v>
      </c>
    </row>
    <row r="1945" spans="1:5">
      <c r="A1945">
        <v>38097</v>
      </c>
      <c r="B1945" t="s">
        <v>16857</v>
      </c>
      <c r="C1945" t="s">
        <v>14904</v>
      </c>
      <c r="D1945" t="s">
        <v>14905</v>
      </c>
      <c r="E1945" s="275">
        <v>6.21</v>
      </c>
    </row>
    <row r="1946" spans="1:5">
      <c r="A1946">
        <v>38098</v>
      </c>
      <c r="B1946" t="s">
        <v>16858</v>
      </c>
      <c r="C1946" t="s">
        <v>14904</v>
      </c>
      <c r="D1946" t="s">
        <v>14905</v>
      </c>
      <c r="E1946" s="275">
        <v>6.21</v>
      </c>
    </row>
    <row r="1947" spans="1:5">
      <c r="A1947">
        <v>11186</v>
      </c>
      <c r="B1947" t="s">
        <v>16859</v>
      </c>
      <c r="C1947" t="s">
        <v>15310</v>
      </c>
      <c r="D1947" t="s">
        <v>14905</v>
      </c>
      <c r="E1947" s="275">
        <v>389.86</v>
      </c>
    </row>
    <row r="1948" spans="1:5">
      <c r="A1948">
        <v>11558</v>
      </c>
      <c r="B1948" t="s">
        <v>16860</v>
      </c>
      <c r="C1948" t="s">
        <v>15324</v>
      </c>
      <c r="D1948" t="s">
        <v>14905</v>
      </c>
      <c r="E1948" s="275">
        <v>15.59</v>
      </c>
    </row>
    <row r="1949" spans="1:5">
      <c r="A1949">
        <v>11557</v>
      </c>
      <c r="B1949" t="s">
        <v>16861</v>
      </c>
      <c r="C1949" t="s">
        <v>15324</v>
      </c>
      <c r="D1949" t="s">
        <v>14905</v>
      </c>
      <c r="E1949" s="275">
        <v>39.47</v>
      </c>
    </row>
    <row r="1950" spans="1:5">
      <c r="A1950">
        <v>2759</v>
      </c>
      <c r="B1950" t="s">
        <v>16862</v>
      </c>
      <c r="C1950" t="s">
        <v>14904</v>
      </c>
      <c r="D1950" t="s">
        <v>14952</v>
      </c>
      <c r="E1950" s="275">
        <v>10.68</v>
      </c>
    </row>
    <row r="1951" spans="1:5">
      <c r="A1951">
        <v>38124</v>
      </c>
      <c r="B1951" t="s">
        <v>16863</v>
      </c>
      <c r="C1951" t="s">
        <v>14904</v>
      </c>
      <c r="D1951" t="s">
        <v>14911</v>
      </c>
      <c r="E1951" s="275">
        <v>34.450000000000003</v>
      </c>
    </row>
    <row r="1952" spans="1:5">
      <c r="A1952">
        <v>38380</v>
      </c>
      <c r="B1952" t="s">
        <v>16864</v>
      </c>
      <c r="C1952" t="s">
        <v>14904</v>
      </c>
      <c r="D1952" t="s">
        <v>14905</v>
      </c>
      <c r="E1952" s="275">
        <v>31.79</v>
      </c>
    </row>
    <row r="1953" spans="1:5">
      <c r="A1953">
        <v>42429</v>
      </c>
      <c r="B1953" t="s">
        <v>16865</v>
      </c>
      <c r="C1953" t="s">
        <v>14904</v>
      </c>
      <c r="D1953" t="s">
        <v>14952</v>
      </c>
      <c r="E1953" s="276">
        <v>6025.1</v>
      </c>
    </row>
    <row r="1954" spans="1:5">
      <c r="A1954">
        <v>39616</v>
      </c>
      <c r="B1954" t="s">
        <v>16866</v>
      </c>
      <c r="C1954" t="s">
        <v>14904</v>
      </c>
      <c r="D1954" t="s">
        <v>14911</v>
      </c>
      <c r="E1954" s="275">
        <v>750</v>
      </c>
    </row>
    <row r="1955" spans="1:5">
      <c r="A1955">
        <v>39618</v>
      </c>
      <c r="B1955" t="s">
        <v>16867</v>
      </c>
      <c r="C1955" t="s">
        <v>14904</v>
      </c>
      <c r="D1955" t="s">
        <v>14905</v>
      </c>
      <c r="E1955" s="276">
        <v>1360.38</v>
      </c>
    </row>
    <row r="1956" spans="1:5">
      <c r="A1956">
        <v>39619</v>
      </c>
      <c r="B1956" t="s">
        <v>16868</v>
      </c>
      <c r="C1956" t="s">
        <v>14904</v>
      </c>
      <c r="D1956" t="s">
        <v>14905</v>
      </c>
      <c r="E1956" s="276">
        <v>1863.16</v>
      </c>
    </row>
    <row r="1957" spans="1:5">
      <c r="A1957">
        <v>39613</v>
      </c>
      <c r="B1957" t="s">
        <v>16869</v>
      </c>
      <c r="C1957" t="s">
        <v>14904</v>
      </c>
      <c r="D1957" t="s">
        <v>14905</v>
      </c>
      <c r="E1957" s="275">
        <v>297.92</v>
      </c>
    </row>
    <row r="1958" spans="1:5">
      <c r="A1958">
        <v>39614</v>
      </c>
      <c r="B1958" t="s">
        <v>16870</v>
      </c>
      <c r="C1958" t="s">
        <v>14904</v>
      </c>
      <c r="D1958" t="s">
        <v>14905</v>
      </c>
      <c r="E1958" s="275">
        <v>434.64</v>
      </c>
    </row>
    <row r="1959" spans="1:5">
      <c r="A1959">
        <v>38538</v>
      </c>
      <c r="B1959" t="s">
        <v>16871</v>
      </c>
      <c r="C1959" t="s">
        <v>14950</v>
      </c>
      <c r="D1959" t="s">
        <v>14952</v>
      </c>
      <c r="E1959" s="275">
        <v>77.599999999999994</v>
      </c>
    </row>
    <row r="1960" spans="1:5">
      <c r="A1960">
        <v>38539</v>
      </c>
      <c r="B1960" t="s">
        <v>16872</v>
      </c>
      <c r="C1960" t="s">
        <v>14950</v>
      </c>
      <c r="D1960" t="s">
        <v>14952</v>
      </c>
      <c r="E1960" s="275">
        <v>105.52</v>
      </c>
    </row>
    <row r="1961" spans="1:5">
      <c r="A1961">
        <v>38540</v>
      </c>
      <c r="B1961" t="s">
        <v>16873</v>
      </c>
      <c r="C1961" t="s">
        <v>14950</v>
      </c>
      <c r="D1961" t="s">
        <v>14952</v>
      </c>
      <c r="E1961" s="275">
        <v>270.44</v>
      </c>
    </row>
    <row r="1962" spans="1:5">
      <c r="A1962">
        <v>38384</v>
      </c>
      <c r="B1962" t="s">
        <v>16874</v>
      </c>
      <c r="C1962" t="s">
        <v>14904</v>
      </c>
      <c r="D1962" t="s">
        <v>14905</v>
      </c>
      <c r="E1962" s="275">
        <v>19.16</v>
      </c>
    </row>
    <row r="1963" spans="1:5">
      <c r="A1963">
        <v>13</v>
      </c>
      <c r="B1963" t="s">
        <v>16875</v>
      </c>
      <c r="C1963" t="s">
        <v>14955</v>
      </c>
      <c r="D1963" t="s">
        <v>14905</v>
      </c>
      <c r="E1963" s="275">
        <v>21.45</v>
      </c>
    </row>
    <row r="1964" spans="1:5">
      <c r="A1964">
        <v>2762</v>
      </c>
      <c r="B1964" t="s">
        <v>16876</v>
      </c>
      <c r="C1964" t="s">
        <v>14950</v>
      </c>
      <c r="D1964" t="s">
        <v>14952</v>
      </c>
      <c r="E1964" s="275">
        <v>13.35</v>
      </c>
    </row>
    <row r="1965" spans="1:5">
      <c r="A1965">
        <v>21142</v>
      </c>
      <c r="B1965" t="s">
        <v>16877</v>
      </c>
      <c r="C1965" t="s">
        <v>14904</v>
      </c>
      <c r="D1965" t="s">
        <v>14905</v>
      </c>
      <c r="E1965" s="275">
        <v>33.700000000000003</v>
      </c>
    </row>
    <row r="1966" spans="1:5">
      <c r="A1966">
        <v>4223</v>
      </c>
      <c r="B1966" t="s">
        <v>16878</v>
      </c>
      <c r="C1966" t="s">
        <v>14957</v>
      </c>
      <c r="D1966" t="s">
        <v>14911</v>
      </c>
      <c r="E1966" s="275">
        <v>3.92</v>
      </c>
    </row>
    <row r="1967" spans="1:5">
      <c r="A1967">
        <v>37372</v>
      </c>
      <c r="B1967" t="s">
        <v>16879</v>
      </c>
      <c r="C1967" t="s">
        <v>15055</v>
      </c>
      <c r="D1967" t="s">
        <v>14911</v>
      </c>
      <c r="E1967" s="275">
        <v>1.34</v>
      </c>
    </row>
    <row r="1968" spans="1:5">
      <c r="A1968">
        <v>40863</v>
      </c>
      <c r="B1968" t="s">
        <v>16880</v>
      </c>
      <c r="C1968" t="s">
        <v>15057</v>
      </c>
      <c r="D1968" t="s">
        <v>14911</v>
      </c>
      <c r="E1968" s="275">
        <v>252.08</v>
      </c>
    </row>
    <row r="1969" spans="1:5">
      <c r="A1969">
        <v>38475</v>
      </c>
      <c r="B1969" t="s">
        <v>16881</v>
      </c>
      <c r="C1969" t="s">
        <v>14904</v>
      </c>
      <c r="D1969" t="s">
        <v>14905</v>
      </c>
      <c r="E1969" s="275">
        <v>28.27</v>
      </c>
    </row>
    <row r="1970" spans="1:5">
      <c r="A1970">
        <v>38474</v>
      </c>
      <c r="B1970" t="s">
        <v>16882</v>
      </c>
      <c r="C1970" t="s">
        <v>14904</v>
      </c>
      <c r="D1970" t="s">
        <v>14905</v>
      </c>
      <c r="E1970" s="275">
        <v>34.950000000000003</v>
      </c>
    </row>
    <row r="1971" spans="1:5">
      <c r="A1971">
        <v>10886</v>
      </c>
      <c r="B1971" t="s">
        <v>16883</v>
      </c>
      <c r="C1971" t="s">
        <v>14904</v>
      </c>
      <c r="D1971" t="s">
        <v>14905</v>
      </c>
      <c r="E1971" s="275">
        <v>246.75</v>
      </c>
    </row>
    <row r="1972" spans="1:5">
      <c r="A1972">
        <v>10888</v>
      </c>
      <c r="B1972" t="s">
        <v>16884</v>
      </c>
      <c r="C1972" t="s">
        <v>14904</v>
      </c>
      <c r="D1972" t="s">
        <v>14905</v>
      </c>
      <c r="E1972" s="275">
        <v>780.92</v>
      </c>
    </row>
    <row r="1973" spans="1:5">
      <c r="A1973">
        <v>10889</v>
      </c>
      <c r="B1973" t="s">
        <v>16885</v>
      </c>
      <c r="C1973" t="s">
        <v>14904</v>
      </c>
      <c r="D1973" t="s">
        <v>14905</v>
      </c>
      <c r="E1973" s="275">
        <v>846</v>
      </c>
    </row>
    <row r="1974" spans="1:5">
      <c r="A1974">
        <v>10890</v>
      </c>
      <c r="B1974" t="s">
        <v>16886</v>
      </c>
      <c r="C1974" t="s">
        <v>14904</v>
      </c>
      <c r="D1974" t="s">
        <v>14905</v>
      </c>
      <c r="E1974" s="275">
        <v>390.46</v>
      </c>
    </row>
    <row r="1975" spans="1:5">
      <c r="A1975">
        <v>10891</v>
      </c>
      <c r="B1975" t="s">
        <v>16887</v>
      </c>
      <c r="C1975" t="s">
        <v>14904</v>
      </c>
      <c r="D1975" t="s">
        <v>14905</v>
      </c>
      <c r="E1975" s="275">
        <v>238.61</v>
      </c>
    </row>
    <row r="1976" spans="1:5">
      <c r="A1976">
        <v>10892</v>
      </c>
      <c r="B1976" t="s">
        <v>16888</v>
      </c>
      <c r="C1976" t="s">
        <v>14904</v>
      </c>
      <c r="D1976" t="s">
        <v>14911</v>
      </c>
      <c r="E1976" s="275">
        <v>282</v>
      </c>
    </row>
    <row r="1977" spans="1:5">
      <c r="A1977">
        <v>20977</v>
      </c>
      <c r="B1977" t="s">
        <v>16889</v>
      </c>
      <c r="C1977" t="s">
        <v>14904</v>
      </c>
      <c r="D1977" t="s">
        <v>14905</v>
      </c>
      <c r="E1977" s="275">
        <v>336.23</v>
      </c>
    </row>
    <row r="1978" spans="1:5">
      <c r="A1978">
        <v>3073</v>
      </c>
      <c r="B1978" t="s">
        <v>16890</v>
      </c>
      <c r="C1978" t="s">
        <v>14904</v>
      </c>
      <c r="D1978" t="s">
        <v>14952</v>
      </c>
      <c r="E1978" s="275">
        <v>180.78</v>
      </c>
    </row>
    <row r="1979" spans="1:5">
      <c r="A1979">
        <v>3074</v>
      </c>
      <c r="B1979" t="s">
        <v>16891</v>
      </c>
      <c r="C1979" t="s">
        <v>14904</v>
      </c>
      <c r="D1979" t="s">
        <v>14952</v>
      </c>
      <c r="E1979" s="275">
        <v>114.13</v>
      </c>
    </row>
    <row r="1980" spans="1:5">
      <c r="A1980">
        <v>3076</v>
      </c>
      <c r="B1980" t="s">
        <v>16892</v>
      </c>
      <c r="C1980" t="s">
        <v>14904</v>
      </c>
      <c r="D1980" t="s">
        <v>14952</v>
      </c>
      <c r="E1980" s="275">
        <v>148.62</v>
      </c>
    </row>
    <row r="1981" spans="1:5">
      <c r="A1981">
        <v>3075</v>
      </c>
      <c r="B1981" t="s">
        <v>16893</v>
      </c>
      <c r="C1981" t="s">
        <v>14904</v>
      </c>
      <c r="D1981" t="s">
        <v>14952</v>
      </c>
      <c r="E1981" s="275">
        <v>93.92</v>
      </c>
    </row>
    <row r="1982" spans="1:5">
      <c r="A1982">
        <v>10781</v>
      </c>
      <c r="B1982" t="s">
        <v>16894</v>
      </c>
      <c r="C1982" t="s">
        <v>14904</v>
      </c>
      <c r="D1982" t="s">
        <v>14952</v>
      </c>
      <c r="E1982" s="275">
        <v>12.73</v>
      </c>
    </row>
    <row r="1983" spans="1:5">
      <c r="A1983">
        <v>43612</v>
      </c>
      <c r="B1983" t="s">
        <v>16895</v>
      </c>
      <c r="C1983" t="s">
        <v>16273</v>
      </c>
      <c r="D1983" t="s">
        <v>14905</v>
      </c>
      <c r="E1983" s="275">
        <v>98.99</v>
      </c>
    </row>
    <row r="1984" spans="1:5">
      <c r="A1984">
        <v>43613</v>
      </c>
      <c r="B1984" t="s">
        <v>16896</v>
      </c>
      <c r="C1984" t="s">
        <v>16273</v>
      </c>
      <c r="D1984" t="s">
        <v>14905</v>
      </c>
      <c r="E1984" s="275">
        <v>81.95</v>
      </c>
    </row>
    <row r="1985" spans="1:5">
      <c r="A1985">
        <v>11480</v>
      </c>
      <c r="B1985" t="s">
        <v>16897</v>
      </c>
      <c r="C1985" t="s">
        <v>16273</v>
      </c>
      <c r="D1985" t="s">
        <v>14905</v>
      </c>
      <c r="E1985" s="275">
        <v>125.77</v>
      </c>
    </row>
    <row r="1986" spans="1:5">
      <c r="A1986">
        <v>11469</v>
      </c>
      <c r="B1986" t="s">
        <v>16898</v>
      </c>
      <c r="C1986" t="s">
        <v>14904</v>
      </c>
      <c r="D1986" t="s">
        <v>14905</v>
      </c>
      <c r="E1986" s="275">
        <v>13.42</v>
      </c>
    </row>
    <row r="1987" spans="1:5">
      <c r="A1987">
        <v>11468</v>
      </c>
      <c r="B1987" t="s">
        <v>16899</v>
      </c>
      <c r="C1987" t="s">
        <v>14904</v>
      </c>
      <c r="D1987" t="s">
        <v>14905</v>
      </c>
      <c r="E1987" s="275">
        <v>13.43</v>
      </c>
    </row>
    <row r="1988" spans="1:5">
      <c r="A1988">
        <v>11484</v>
      </c>
      <c r="B1988" t="s">
        <v>16900</v>
      </c>
      <c r="C1988" t="s">
        <v>14904</v>
      </c>
      <c r="D1988" t="s">
        <v>14905</v>
      </c>
      <c r="E1988" s="275">
        <v>59</v>
      </c>
    </row>
    <row r="1989" spans="1:5">
      <c r="A1989">
        <v>38155</v>
      </c>
      <c r="B1989" t="s">
        <v>16901</v>
      </c>
      <c r="C1989" t="s">
        <v>14904</v>
      </c>
      <c r="D1989" t="s">
        <v>14905</v>
      </c>
      <c r="E1989" s="275">
        <v>91.61</v>
      </c>
    </row>
    <row r="1990" spans="1:5">
      <c r="A1990">
        <v>11467</v>
      </c>
      <c r="B1990" t="s">
        <v>16902</v>
      </c>
      <c r="C1990" t="s">
        <v>14904</v>
      </c>
      <c r="D1990" t="s">
        <v>14905</v>
      </c>
      <c r="E1990" s="275">
        <v>20.93</v>
      </c>
    </row>
    <row r="1991" spans="1:5">
      <c r="A1991">
        <v>38153</v>
      </c>
      <c r="B1991" t="s">
        <v>16903</v>
      </c>
      <c r="C1991" t="s">
        <v>16273</v>
      </c>
      <c r="D1991" t="s">
        <v>14905</v>
      </c>
      <c r="E1991" s="275">
        <v>53.47</v>
      </c>
    </row>
    <row r="1992" spans="1:5">
      <c r="A1992">
        <v>43607</v>
      </c>
      <c r="B1992" t="s">
        <v>16904</v>
      </c>
      <c r="C1992" t="s">
        <v>16273</v>
      </c>
      <c r="D1992" t="s">
        <v>14905</v>
      </c>
      <c r="E1992" s="275">
        <v>101.13</v>
      </c>
    </row>
    <row r="1993" spans="1:5">
      <c r="A1993">
        <v>3080</v>
      </c>
      <c r="B1993" t="s">
        <v>16905</v>
      </c>
      <c r="C1993" t="s">
        <v>16273</v>
      </c>
      <c r="D1993" t="s">
        <v>14911</v>
      </c>
      <c r="E1993" s="275">
        <v>68</v>
      </c>
    </row>
    <row r="1994" spans="1:5">
      <c r="A1994">
        <v>3081</v>
      </c>
      <c r="B1994" t="s">
        <v>16906</v>
      </c>
      <c r="C1994" t="s">
        <v>16273</v>
      </c>
      <c r="D1994" t="s">
        <v>14905</v>
      </c>
      <c r="E1994" s="275">
        <v>134.53</v>
      </c>
    </row>
    <row r="1995" spans="1:5">
      <c r="A1995">
        <v>3090</v>
      </c>
      <c r="B1995" t="s">
        <v>16907</v>
      </c>
      <c r="C1995" t="s">
        <v>16273</v>
      </c>
      <c r="D1995" t="s">
        <v>14905</v>
      </c>
      <c r="E1995" s="275">
        <v>60.69</v>
      </c>
    </row>
    <row r="1996" spans="1:5">
      <c r="A1996">
        <v>43611</v>
      </c>
      <c r="B1996" t="s">
        <v>16908</v>
      </c>
      <c r="C1996" t="s">
        <v>16273</v>
      </c>
      <c r="D1996" t="s">
        <v>14905</v>
      </c>
      <c r="E1996" s="275">
        <v>100.71</v>
      </c>
    </row>
    <row r="1997" spans="1:5">
      <c r="A1997">
        <v>3103</v>
      </c>
      <c r="B1997" t="s">
        <v>16909</v>
      </c>
      <c r="C1997" t="s">
        <v>14904</v>
      </c>
      <c r="D1997" t="s">
        <v>14905</v>
      </c>
      <c r="E1997" s="275">
        <v>50.32</v>
      </c>
    </row>
    <row r="1998" spans="1:5">
      <c r="A1998">
        <v>3097</v>
      </c>
      <c r="B1998" t="s">
        <v>16910</v>
      </c>
      <c r="C1998" t="s">
        <v>16273</v>
      </c>
      <c r="D1998" t="s">
        <v>14905</v>
      </c>
      <c r="E1998" s="275">
        <v>76.13</v>
      </c>
    </row>
    <row r="1999" spans="1:5">
      <c r="A1999">
        <v>3099</v>
      </c>
      <c r="B1999" t="s">
        <v>16911</v>
      </c>
      <c r="C1999" t="s">
        <v>16273</v>
      </c>
      <c r="D1999" t="s">
        <v>14905</v>
      </c>
      <c r="E1999" s="275">
        <v>121.91</v>
      </c>
    </row>
    <row r="2000" spans="1:5">
      <c r="A2000">
        <v>38151</v>
      </c>
      <c r="B2000" t="s">
        <v>16912</v>
      </c>
      <c r="C2000" t="s">
        <v>16273</v>
      </c>
      <c r="D2000" t="s">
        <v>14905</v>
      </c>
      <c r="E2000" s="275">
        <v>88.38</v>
      </c>
    </row>
    <row r="2001" spans="1:5">
      <c r="A2001">
        <v>38152</v>
      </c>
      <c r="B2001" t="s">
        <v>16913</v>
      </c>
      <c r="C2001" t="s">
        <v>16273</v>
      </c>
      <c r="D2001" t="s">
        <v>14905</v>
      </c>
      <c r="E2001" s="275">
        <v>142.57</v>
      </c>
    </row>
    <row r="2002" spans="1:5">
      <c r="A2002">
        <v>43610</v>
      </c>
      <c r="B2002" t="s">
        <v>16914</v>
      </c>
      <c r="C2002" t="s">
        <v>16273</v>
      </c>
      <c r="D2002" t="s">
        <v>14905</v>
      </c>
      <c r="E2002" s="275">
        <v>75.540000000000006</v>
      </c>
    </row>
    <row r="2003" spans="1:5">
      <c r="A2003">
        <v>3093</v>
      </c>
      <c r="B2003" t="s">
        <v>16915</v>
      </c>
      <c r="C2003" t="s">
        <v>16273</v>
      </c>
      <c r="D2003" t="s">
        <v>14905</v>
      </c>
      <c r="E2003" s="275">
        <v>121.91</v>
      </c>
    </row>
    <row r="2004" spans="1:5">
      <c r="A2004">
        <v>38165</v>
      </c>
      <c r="B2004" t="s">
        <v>16916</v>
      </c>
      <c r="C2004" t="s">
        <v>16273</v>
      </c>
      <c r="D2004" t="s">
        <v>14905</v>
      </c>
      <c r="E2004" s="275">
        <v>75</v>
      </c>
    </row>
    <row r="2005" spans="1:5">
      <c r="A2005">
        <v>38177</v>
      </c>
      <c r="B2005" t="s">
        <v>16917</v>
      </c>
      <c r="C2005" t="s">
        <v>14904</v>
      </c>
      <c r="D2005" t="s">
        <v>14905</v>
      </c>
      <c r="E2005" s="275">
        <v>22.29</v>
      </c>
    </row>
    <row r="2006" spans="1:5">
      <c r="A2006">
        <v>11458</v>
      </c>
      <c r="B2006" t="s">
        <v>16918</v>
      </c>
      <c r="C2006" t="s">
        <v>14904</v>
      </c>
      <c r="D2006" t="s">
        <v>14905</v>
      </c>
      <c r="E2006" s="275">
        <v>26.61</v>
      </c>
    </row>
    <row r="2007" spans="1:5">
      <c r="A2007">
        <v>3108</v>
      </c>
      <c r="B2007" t="s">
        <v>16919</v>
      </c>
      <c r="C2007" t="s">
        <v>14904</v>
      </c>
      <c r="D2007" t="s">
        <v>14905</v>
      </c>
      <c r="E2007" s="275">
        <v>113.11</v>
      </c>
    </row>
    <row r="2008" spans="1:5">
      <c r="A2008">
        <v>3105</v>
      </c>
      <c r="B2008" t="s">
        <v>16920</v>
      </c>
      <c r="C2008" t="s">
        <v>14904</v>
      </c>
      <c r="D2008" t="s">
        <v>14905</v>
      </c>
      <c r="E2008" s="275">
        <v>147.94999999999999</v>
      </c>
    </row>
    <row r="2009" spans="1:5">
      <c r="A2009">
        <v>38178</v>
      </c>
      <c r="B2009" t="s">
        <v>16921</v>
      </c>
      <c r="C2009" t="s">
        <v>14904</v>
      </c>
      <c r="D2009" t="s">
        <v>14905</v>
      </c>
      <c r="E2009" s="275">
        <v>24.52</v>
      </c>
    </row>
    <row r="2010" spans="1:5">
      <c r="A2010">
        <v>43575</v>
      </c>
      <c r="B2010" t="s">
        <v>16922</v>
      </c>
      <c r="C2010" t="s">
        <v>14904</v>
      </c>
      <c r="D2010" t="s">
        <v>14905</v>
      </c>
      <c r="E2010" s="275">
        <v>53.13</v>
      </c>
    </row>
    <row r="2011" spans="1:5">
      <c r="A2011">
        <v>43577</v>
      </c>
      <c r="B2011" t="s">
        <v>16923</v>
      </c>
      <c r="C2011" t="s">
        <v>14904</v>
      </c>
      <c r="D2011" t="s">
        <v>14905</v>
      </c>
      <c r="E2011" s="275">
        <v>92.38</v>
      </c>
    </row>
    <row r="2012" spans="1:5">
      <c r="A2012">
        <v>43458</v>
      </c>
      <c r="B2012" t="s">
        <v>16924</v>
      </c>
      <c r="C2012" t="s">
        <v>15055</v>
      </c>
      <c r="D2012" t="s">
        <v>14911</v>
      </c>
      <c r="E2012" s="275">
        <v>0.06</v>
      </c>
    </row>
    <row r="2013" spans="1:5">
      <c r="A2013">
        <v>43470</v>
      </c>
      <c r="B2013" t="s">
        <v>16925</v>
      </c>
      <c r="C2013" t="s">
        <v>15057</v>
      </c>
      <c r="D2013" t="s">
        <v>14911</v>
      </c>
      <c r="E2013" s="275">
        <v>10.89</v>
      </c>
    </row>
    <row r="2014" spans="1:5">
      <c r="A2014">
        <v>43459</v>
      </c>
      <c r="B2014" t="s">
        <v>16926</v>
      </c>
      <c r="C2014" t="s">
        <v>15055</v>
      </c>
      <c r="D2014" t="s">
        <v>14911</v>
      </c>
      <c r="E2014" s="275">
        <v>0.49</v>
      </c>
    </row>
    <row r="2015" spans="1:5">
      <c r="A2015">
        <v>43471</v>
      </c>
      <c r="B2015" t="s">
        <v>16927</v>
      </c>
      <c r="C2015" t="s">
        <v>15057</v>
      </c>
      <c r="D2015" t="s">
        <v>14911</v>
      </c>
      <c r="E2015" s="275">
        <v>92.26</v>
      </c>
    </row>
    <row r="2016" spans="1:5">
      <c r="A2016">
        <v>43460</v>
      </c>
      <c r="B2016" t="s">
        <v>16928</v>
      </c>
      <c r="C2016" t="s">
        <v>15055</v>
      </c>
      <c r="D2016" t="s">
        <v>14911</v>
      </c>
      <c r="E2016" s="275">
        <v>0.85</v>
      </c>
    </row>
    <row r="2017" spans="1:5">
      <c r="A2017">
        <v>43472</v>
      </c>
      <c r="B2017" t="s">
        <v>16929</v>
      </c>
      <c r="C2017" t="s">
        <v>15057</v>
      </c>
      <c r="D2017" t="s">
        <v>14911</v>
      </c>
      <c r="E2017" s="275">
        <v>159.72999999999999</v>
      </c>
    </row>
    <row r="2018" spans="1:5">
      <c r="A2018">
        <v>43461</v>
      </c>
      <c r="B2018" t="s">
        <v>16930</v>
      </c>
      <c r="C2018" t="s">
        <v>15055</v>
      </c>
      <c r="D2018" t="s">
        <v>14911</v>
      </c>
      <c r="E2018" s="275">
        <v>0.31</v>
      </c>
    </row>
    <row r="2019" spans="1:5">
      <c r="A2019">
        <v>43473</v>
      </c>
      <c r="B2019" t="s">
        <v>16931</v>
      </c>
      <c r="C2019" t="s">
        <v>15057</v>
      </c>
      <c r="D2019" t="s">
        <v>14911</v>
      </c>
      <c r="E2019" s="275">
        <v>59.28</v>
      </c>
    </row>
    <row r="2020" spans="1:5">
      <c r="A2020">
        <v>43463</v>
      </c>
      <c r="B2020" t="s">
        <v>16932</v>
      </c>
      <c r="C2020" t="s">
        <v>15055</v>
      </c>
      <c r="D2020" t="s">
        <v>14911</v>
      </c>
      <c r="E2020" s="275">
        <v>0.1</v>
      </c>
    </row>
    <row r="2021" spans="1:5">
      <c r="A2021">
        <v>43475</v>
      </c>
      <c r="B2021" t="s">
        <v>16933</v>
      </c>
      <c r="C2021" t="s">
        <v>15057</v>
      </c>
      <c r="D2021" t="s">
        <v>14911</v>
      </c>
      <c r="E2021" s="275">
        <v>18.73</v>
      </c>
    </row>
    <row r="2022" spans="1:5">
      <c r="A2022">
        <v>43462</v>
      </c>
      <c r="B2022" t="s">
        <v>16934</v>
      </c>
      <c r="C2022" t="s">
        <v>15055</v>
      </c>
      <c r="D2022" t="s">
        <v>14911</v>
      </c>
      <c r="E2022" s="275">
        <v>0.01</v>
      </c>
    </row>
    <row r="2023" spans="1:5">
      <c r="A2023">
        <v>43474</v>
      </c>
      <c r="B2023" t="s">
        <v>16935</v>
      </c>
      <c r="C2023" t="s">
        <v>15057</v>
      </c>
      <c r="D2023" t="s">
        <v>14911</v>
      </c>
      <c r="E2023" s="275">
        <v>2.29</v>
      </c>
    </row>
    <row r="2024" spans="1:5">
      <c r="A2024">
        <v>43464</v>
      </c>
      <c r="B2024" t="s">
        <v>16936</v>
      </c>
      <c r="C2024" t="s">
        <v>15055</v>
      </c>
      <c r="D2024" t="s">
        <v>14911</v>
      </c>
      <c r="E2024" s="275">
        <v>0.01</v>
      </c>
    </row>
    <row r="2025" spans="1:5">
      <c r="A2025">
        <v>43476</v>
      </c>
      <c r="B2025" t="s">
        <v>16937</v>
      </c>
      <c r="C2025" t="s">
        <v>15057</v>
      </c>
      <c r="D2025" t="s">
        <v>14911</v>
      </c>
      <c r="E2025" s="275">
        <v>0.01</v>
      </c>
    </row>
    <row r="2026" spans="1:5">
      <c r="A2026">
        <v>43465</v>
      </c>
      <c r="B2026" t="s">
        <v>16938</v>
      </c>
      <c r="C2026" t="s">
        <v>15055</v>
      </c>
      <c r="D2026" t="s">
        <v>14911</v>
      </c>
      <c r="E2026" s="275">
        <v>0.82</v>
      </c>
    </row>
    <row r="2027" spans="1:5">
      <c r="A2027">
        <v>43477</v>
      </c>
      <c r="B2027" t="s">
        <v>16939</v>
      </c>
      <c r="C2027" t="s">
        <v>15057</v>
      </c>
      <c r="D2027" t="s">
        <v>14911</v>
      </c>
      <c r="E2027" s="275">
        <v>155.21</v>
      </c>
    </row>
    <row r="2028" spans="1:5">
      <c r="A2028">
        <v>43466</v>
      </c>
      <c r="B2028" t="s">
        <v>16940</v>
      </c>
      <c r="C2028" t="s">
        <v>15055</v>
      </c>
      <c r="D2028" t="s">
        <v>14911</v>
      </c>
      <c r="E2028" s="275">
        <v>1.97</v>
      </c>
    </row>
    <row r="2029" spans="1:5">
      <c r="A2029">
        <v>43478</v>
      </c>
      <c r="B2029" t="s">
        <v>16941</v>
      </c>
      <c r="C2029" t="s">
        <v>15057</v>
      </c>
      <c r="D2029" t="s">
        <v>14911</v>
      </c>
      <c r="E2029" s="275">
        <v>371.21</v>
      </c>
    </row>
    <row r="2030" spans="1:5">
      <c r="A2030">
        <v>43467</v>
      </c>
      <c r="B2030" t="s">
        <v>16942</v>
      </c>
      <c r="C2030" t="s">
        <v>15055</v>
      </c>
      <c r="D2030" t="s">
        <v>14911</v>
      </c>
      <c r="E2030" s="275">
        <v>0.61</v>
      </c>
    </row>
    <row r="2031" spans="1:5">
      <c r="A2031">
        <v>43479</v>
      </c>
      <c r="B2031" t="s">
        <v>16943</v>
      </c>
      <c r="C2031" t="s">
        <v>15057</v>
      </c>
      <c r="D2031" t="s">
        <v>14911</v>
      </c>
      <c r="E2031" s="275">
        <v>114.72</v>
      </c>
    </row>
    <row r="2032" spans="1:5">
      <c r="A2032">
        <v>43468</v>
      </c>
      <c r="B2032" t="s">
        <v>16944</v>
      </c>
      <c r="C2032" t="s">
        <v>15055</v>
      </c>
      <c r="D2032" t="s">
        <v>14911</v>
      </c>
      <c r="E2032" s="275">
        <v>1.23</v>
      </c>
    </row>
    <row r="2033" spans="1:5">
      <c r="A2033">
        <v>43480</v>
      </c>
      <c r="B2033" t="s">
        <v>16945</v>
      </c>
      <c r="C2033" t="s">
        <v>15057</v>
      </c>
      <c r="D2033" t="s">
        <v>14911</v>
      </c>
      <c r="E2033" s="275">
        <v>232.31</v>
      </c>
    </row>
    <row r="2034" spans="1:5">
      <c r="A2034">
        <v>43469</v>
      </c>
      <c r="B2034" t="s">
        <v>16946</v>
      </c>
      <c r="C2034" t="s">
        <v>15055</v>
      </c>
      <c r="D2034" t="s">
        <v>14911</v>
      </c>
      <c r="E2034" s="275">
        <v>7.0000000000000007E-2</v>
      </c>
    </row>
    <row r="2035" spans="1:5">
      <c r="A2035">
        <v>43481</v>
      </c>
      <c r="B2035" t="s">
        <v>16947</v>
      </c>
      <c r="C2035" t="s">
        <v>15057</v>
      </c>
      <c r="D2035" t="s">
        <v>14911</v>
      </c>
      <c r="E2035" s="275">
        <v>12.77</v>
      </c>
    </row>
    <row r="2036" spans="1:5">
      <c r="A2036">
        <v>3119</v>
      </c>
      <c r="B2036" t="s">
        <v>16948</v>
      </c>
      <c r="C2036" t="s">
        <v>14904</v>
      </c>
      <c r="D2036" t="s">
        <v>14905</v>
      </c>
      <c r="E2036" s="275">
        <v>2.88</v>
      </c>
    </row>
    <row r="2037" spans="1:5">
      <c r="A2037">
        <v>3122</v>
      </c>
      <c r="B2037" t="s">
        <v>16949</v>
      </c>
      <c r="C2037" t="s">
        <v>14904</v>
      </c>
      <c r="D2037" t="s">
        <v>14905</v>
      </c>
      <c r="E2037" s="275">
        <v>5.86</v>
      </c>
    </row>
    <row r="2038" spans="1:5">
      <c r="A2038">
        <v>3121</v>
      </c>
      <c r="B2038" t="s">
        <v>16950</v>
      </c>
      <c r="C2038" t="s">
        <v>14904</v>
      </c>
      <c r="D2038" t="s">
        <v>14905</v>
      </c>
      <c r="E2038" s="275">
        <v>6.64</v>
      </c>
    </row>
    <row r="2039" spans="1:5">
      <c r="A2039">
        <v>3120</v>
      </c>
      <c r="B2039" t="s">
        <v>16951</v>
      </c>
      <c r="C2039" t="s">
        <v>14904</v>
      </c>
      <c r="D2039" t="s">
        <v>14905</v>
      </c>
      <c r="E2039" s="275">
        <v>12.59</v>
      </c>
    </row>
    <row r="2040" spans="1:5">
      <c r="A2040">
        <v>11455</v>
      </c>
      <c r="B2040" t="s">
        <v>16952</v>
      </c>
      <c r="C2040" t="s">
        <v>14904</v>
      </c>
      <c r="D2040" t="s">
        <v>14905</v>
      </c>
      <c r="E2040" s="275">
        <v>18.21</v>
      </c>
    </row>
    <row r="2041" spans="1:5">
      <c r="A2041">
        <v>11456</v>
      </c>
      <c r="B2041" t="s">
        <v>16953</v>
      </c>
      <c r="C2041" t="s">
        <v>14904</v>
      </c>
      <c r="D2041" t="s">
        <v>14905</v>
      </c>
      <c r="E2041" s="275">
        <v>21.77</v>
      </c>
    </row>
    <row r="2042" spans="1:5">
      <c r="A2042">
        <v>3107</v>
      </c>
      <c r="B2042" t="s">
        <v>16954</v>
      </c>
      <c r="C2042" t="s">
        <v>14904</v>
      </c>
      <c r="D2042" t="s">
        <v>14905</v>
      </c>
      <c r="E2042" s="275">
        <v>9.18</v>
      </c>
    </row>
    <row r="2043" spans="1:5">
      <c r="A2043">
        <v>43583</v>
      </c>
      <c r="B2043" t="s">
        <v>16955</v>
      </c>
      <c r="C2043" t="s">
        <v>14904</v>
      </c>
      <c r="D2043" t="s">
        <v>14905</v>
      </c>
      <c r="E2043" s="275">
        <v>10.36</v>
      </c>
    </row>
    <row r="2044" spans="1:5">
      <c r="A2044">
        <v>43586</v>
      </c>
      <c r="B2044" t="s">
        <v>16956</v>
      </c>
      <c r="C2044" t="s">
        <v>14904</v>
      </c>
      <c r="D2044" t="s">
        <v>14905</v>
      </c>
      <c r="E2044" s="275">
        <v>10.61</v>
      </c>
    </row>
    <row r="2045" spans="1:5">
      <c r="A2045">
        <v>11461</v>
      </c>
      <c r="B2045" t="s">
        <v>16957</v>
      </c>
      <c r="C2045" t="s">
        <v>14904</v>
      </c>
      <c r="D2045" t="s">
        <v>14905</v>
      </c>
      <c r="E2045" s="275">
        <v>11.57</v>
      </c>
    </row>
    <row r="2046" spans="1:5">
      <c r="A2046">
        <v>43587</v>
      </c>
      <c r="B2046" t="s">
        <v>16958</v>
      </c>
      <c r="C2046" t="s">
        <v>14904</v>
      </c>
      <c r="D2046" t="s">
        <v>14905</v>
      </c>
      <c r="E2046" s="275">
        <v>13.35</v>
      </c>
    </row>
    <row r="2047" spans="1:5">
      <c r="A2047">
        <v>3106</v>
      </c>
      <c r="B2047" t="s">
        <v>16959</v>
      </c>
      <c r="C2047" t="s">
        <v>14904</v>
      </c>
      <c r="D2047" t="s">
        <v>14905</v>
      </c>
      <c r="E2047" s="275">
        <v>16.93</v>
      </c>
    </row>
    <row r="2048" spans="1:5">
      <c r="A2048">
        <v>44539</v>
      </c>
      <c r="B2048" t="s">
        <v>16960</v>
      </c>
      <c r="C2048" t="s">
        <v>14955</v>
      </c>
      <c r="D2048" t="s">
        <v>14952</v>
      </c>
      <c r="E2048" s="275">
        <v>2.79</v>
      </c>
    </row>
    <row r="2049" spans="1:5">
      <c r="A2049">
        <v>3123</v>
      </c>
      <c r="B2049" t="s">
        <v>16961</v>
      </c>
      <c r="C2049" t="s">
        <v>14955</v>
      </c>
      <c r="D2049" t="s">
        <v>14952</v>
      </c>
      <c r="E2049" s="275">
        <v>2.6</v>
      </c>
    </row>
    <row r="2050" spans="1:5">
      <c r="A2050">
        <v>38125</v>
      </c>
      <c r="B2050" t="s">
        <v>16962</v>
      </c>
      <c r="C2050" t="s">
        <v>14955</v>
      </c>
      <c r="D2050" t="s">
        <v>14905</v>
      </c>
      <c r="E2050" s="275">
        <v>0.85</v>
      </c>
    </row>
    <row r="2051" spans="1:5">
      <c r="A2051">
        <v>39014</v>
      </c>
      <c r="B2051" t="s">
        <v>16963</v>
      </c>
      <c r="C2051" t="s">
        <v>14955</v>
      </c>
      <c r="D2051" t="s">
        <v>14952</v>
      </c>
      <c r="E2051" s="275">
        <v>9.1199999999999992</v>
      </c>
    </row>
    <row r="2052" spans="1:5">
      <c r="A2052">
        <v>39365</v>
      </c>
      <c r="B2052" t="s">
        <v>16964</v>
      </c>
      <c r="C2052" t="s">
        <v>14904</v>
      </c>
      <c r="D2052" t="s">
        <v>14905</v>
      </c>
      <c r="E2052" s="276">
        <v>1929.71</v>
      </c>
    </row>
    <row r="2053" spans="1:5">
      <c r="A2053">
        <v>39366</v>
      </c>
      <c r="B2053" t="s">
        <v>16965</v>
      </c>
      <c r="C2053" t="s">
        <v>14904</v>
      </c>
      <c r="D2053" t="s">
        <v>14905</v>
      </c>
      <c r="E2053" s="276">
        <v>2927.69</v>
      </c>
    </row>
    <row r="2054" spans="1:5">
      <c r="A2054">
        <v>39367</v>
      </c>
      <c r="B2054" t="s">
        <v>16966</v>
      </c>
      <c r="C2054" t="s">
        <v>14904</v>
      </c>
      <c r="D2054" t="s">
        <v>14905</v>
      </c>
      <c r="E2054" s="276">
        <v>5016.3999999999996</v>
      </c>
    </row>
    <row r="2055" spans="1:5">
      <c r="A2055">
        <v>37394</v>
      </c>
      <c r="B2055" t="s">
        <v>16967</v>
      </c>
      <c r="C2055" t="s">
        <v>16968</v>
      </c>
      <c r="D2055" t="s">
        <v>14952</v>
      </c>
      <c r="E2055" s="275">
        <v>42.47</v>
      </c>
    </row>
    <row r="2056" spans="1:5">
      <c r="A2056">
        <v>14146</v>
      </c>
      <c r="B2056" t="s">
        <v>16969</v>
      </c>
      <c r="C2056" t="s">
        <v>16968</v>
      </c>
      <c r="D2056" t="s">
        <v>14952</v>
      </c>
      <c r="E2056" s="275">
        <v>68.3</v>
      </c>
    </row>
    <row r="2057" spans="1:5">
      <c r="A2057">
        <v>938</v>
      </c>
      <c r="B2057" t="s">
        <v>16970</v>
      </c>
      <c r="C2057" t="s">
        <v>14950</v>
      </c>
      <c r="D2057" t="s">
        <v>14905</v>
      </c>
      <c r="E2057" s="275">
        <v>1.54</v>
      </c>
    </row>
    <row r="2058" spans="1:5">
      <c r="A2058">
        <v>937</v>
      </c>
      <c r="B2058" t="s">
        <v>16971</v>
      </c>
      <c r="C2058" t="s">
        <v>14950</v>
      </c>
      <c r="D2058" t="s">
        <v>14905</v>
      </c>
      <c r="E2058" s="275">
        <v>8.98</v>
      </c>
    </row>
    <row r="2059" spans="1:5">
      <c r="A2059">
        <v>939</v>
      </c>
      <c r="B2059" t="s">
        <v>16972</v>
      </c>
      <c r="C2059" t="s">
        <v>14950</v>
      </c>
      <c r="D2059" t="s">
        <v>14905</v>
      </c>
      <c r="E2059" s="275">
        <v>2.4900000000000002</v>
      </c>
    </row>
    <row r="2060" spans="1:5">
      <c r="A2060">
        <v>944</v>
      </c>
      <c r="B2060" t="s">
        <v>16973</v>
      </c>
      <c r="C2060" t="s">
        <v>14950</v>
      </c>
      <c r="D2060" t="s">
        <v>14905</v>
      </c>
      <c r="E2060" s="275">
        <v>3.94</v>
      </c>
    </row>
    <row r="2061" spans="1:5">
      <c r="A2061">
        <v>940</v>
      </c>
      <c r="B2061" t="s">
        <v>16974</v>
      </c>
      <c r="C2061" t="s">
        <v>14950</v>
      </c>
      <c r="D2061" t="s">
        <v>14905</v>
      </c>
      <c r="E2061" s="275">
        <v>5.68</v>
      </c>
    </row>
    <row r="2062" spans="1:5">
      <c r="A2062">
        <v>44397</v>
      </c>
      <c r="B2062" t="s">
        <v>16975</v>
      </c>
      <c r="C2062" t="s">
        <v>14950</v>
      </c>
      <c r="D2062" t="s">
        <v>14905</v>
      </c>
      <c r="E2062" s="275">
        <v>2.67</v>
      </c>
    </row>
    <row r="2063" spans="1:5">
      <c r="A2063">
        <v>406</v>
      </c>
      <c r="B2063" t="s">
        <v>16976</v>
      </c>
      <c r="C2063" t="s">
        <v>14904</v>
      </c>
      <c r="D2063" t="s">
        <v>14905</v>
      </c>
      <c r="E2063" s="275">
        <v>86.98</v>
      </c>
    </row>
    <row r="2064" spans="1:5">
      <c r="A2064">
        <v>42529</v>
      </c>
      <c r="B2064" t="s">
        <v>16977</v>
      </c>
      <c r="C2064" t="s">
        <v>14950</v>
      </c>
      <c r="D2064" t="s">
        <v>14952</v>
      </c>
      <c r="E2064" s="275">
        <v>1.35</v>
      </c>
    </row>
    <row r="2065" spans="1:5">
      <c r="A2065">
        <v>39634</v>
      </c>
      <c r="B2065" t="s">
        <v>16978</v>
      </c>
      <c r="C2065" t="s">
        <v>14950</v>
      </c>
      <c r="D2065" t="s">
        <v>14905</v>
      </c>
      <c r="E2065" s="275">
        <v>5.65</v>
      </c>
    </row>
    <row r="2066" spans="1:5">
      <c r="A2066">
        <v>39701</v>
      </c>
      <c r="B2066" t="s">
        <v>16979</v>
      </c>
      <c r="C2066" t="s">
        <v>14904</v>
      </c>
      <c r="D2066" t="s">
        <v>14905</v>
      </c>
      <c r="E2066" s="275">
        <v>142.30000000000001</v>
      </c>
    </row>
    <row r="2067" spans="1:5">
      <c r="A2067">
        <v>12815</v>
      </c>
      <c r="B2067" t="s">
        <v>16980</v>
      </c>
      <c r="C2067" t="s">
        <v>14904</v>
      </c>
      <c r="D2067" t="s">
        <v>14905</v>
      </c>
      <c r="E2067" s="275">
        <v>8.43</v>
      </c>
    </row>
    <row r="2068" spans="1:5">
      <c r="A2068">
        <v>39431</v>
      </c>
      <c r="B2068" t="s">
        <v>16981</v>
      </c>
      <c r="C2068" t="s">
        <v>14950</v>
      </c>
      <c r="D2068" t="s">
        <v>14905</v>
      </c>
      <c r="E2068" s="275">
        <v>0.38</v>
      </c>
    </row>
    <row r="2069" spans="1:5">
      <c r="A2069">
        <v>39432</v>
      </c>
      <c r="B2069" t="s">
        <v>16982</v>
      </c>
      <c r="C2069" t="s">
        <v>14950</v>
      </c>
      <c r="D2069" t="s">
        <v>14905</v>
      </c>
      <c r="E2069" s="275">
        <v>3.36</v>
      </c>
    </row>
    <row r="2070" spans="1:5">
      <c r="A2070">
        <v>20111</v>
      </c>
      <c r="B2070" t="s">
        <v>16983</v>
      </c>
      <c r="C2070" t="s">
        <v>14904</v>
      </c>
      <c r="D2070" t="s">
        <v>14911</v>
      </c>
      <c r="E2070" s="275">
        <v>20.14</v>
      </c>
    </row>
    <row r="2071" spans="1:5">
      <c r="A2071">
        <v>21127</v>
      </c>
      <c r="B2071" t="s">
        <v>16984</v>
      </c>
      <c r="C2071" t="s">
        <v>14904</v>
      </c>
      <c r="D2071" t="s">
        <v>14905</v>
      </c>
      <c r="E2071" s="275">
        <v>7.61</v>
      </c>
    </row>
    <row r="2072" spans="1:5">
      <c r="A2072">
        <v>404</v>
      </c>
      <c r="B2072" t="s">
        <v>16985</v>
      </c>
      <c r="C2072" t="s">
        <v>14950</v>
      </c>
      <c r="D2072" t="s">
        <v>14905</v>
      </c>
      <c r="E2072" s="275">
        <v>2.74</v>
      </c>
    </row>
    <row r="2073" spans="1:5">
      <c r="A2073">
        <v>14151</v>
      </c>
      <c r="B2073" t="s">
        <v>16986</v>
      </c>
      <c r="C2073" t="s">
        <v>14904</v>
      </c>
      <c r="D2073" t="s">
        <v>14952</v>
      </c>
      <c r="E2073" s="275">
        <v>49.09</v>
      </c>
    </row>
    <row r="2074" spans="1:5">
      <c r="A2074">
        <v>14153</v>
      </c>
      <c r="B2074" t="s">
        <v>16987</v>
      </c>
      <c r="C2074" t="s">
        <v>14904</v>
      </c>
      <c r="D2074" t="s">
        <v>14952</v>
      </c>
      <c r="E2074" s="275">
        <v>55.49</v>
      </c>
    </row>
    <row r="2075" spans="1:5">
      <c r="A2075">
        <v>14152</v>
      </c>
      <c r="B2075" t="s">
        <v>16988</v>
      </c>
      <c r="C2075" t="s">
        <v>14904</v>
      </c>
      <c r="D2075" t="s">
        <v>14952</v>
      </c>
      <c r="E2075" s="275">
        <v>42.6</v>
      </c>
    </row>
    <row r="2076" spans="1:5">
      <c r="A2076">
        <v>14154</v>
      </c>
      <c r="B2076" t="s">
        <v>16989</v>
      </c>
      <c r="C2076" t="s">
        <v>14904</v>
      </c>
      <c r="D2076" t="s">
        <v>14952</v>
      </c>
      <c r="E2076" s="275">
        <v>149.1</v>
      </c>
    </row>
    <row r="2077" spans="1:5">
      <c r="A2077">
        <v>3146</v>
      </c>
      <c r="B2077" t="s">
        <v>16990</v>
      </c>
      <c r="C2077" t="s">
        <v>14904</v>
      </c>
      <c r="D2077" t="s">
        <v>14911</v>
      </c>
      <c r="E2077" s="275">
        <v>2.9</v>
      </c>
    </row>
    <row r="2078" spans="1:5">
      <c r="A2078">
        <v>3143</v>
      </c>
      <c r="B2078" t="s">
        <v>16991</v>
      </c>
      <c r="C2078" t="s">
        <v>14904</v>
      </c>
      <c r="D2078" t="s">
        <v>14905</v>
      </c>
      <c r="E2078" s="275">
        <v>6.59</v>
      </c>
    </row>
    <row r="2079" spans="1:5">
      <c r="A2079">
        <v>3148</v>
      </c>
      <c r="B2079" t="s">
        <v>16992</v>
      </c>
      <c r="C2079" t="s">
        <v>14904</v>
      </c>
      <c r="D2079" t="s">
        <v>14905</v>
      </c>
      <c r="E2079" s="275">
        <v>10.69</v>
      </c>
    </row>
    <row r="2080" spans="1:5">
      <c r="A2080">
        <v>4310</v>
      </c>
      <c r="B2080" t="s">
        <v>16993</v>
      </c>
      <c r="C2080" t="s">
        <v>14904</v>
      </c>
      <c r="D2080" t="s">
        <v>14905</v>
      </c>
      <c r="E2080" s="275">
        <v>3.22</v>
      </c>
    </row>
    <row r="2081" spans="1:5">
      <c r="A2081">
        <v>4311</v>
      </c>
      <c r="B2081" t="s">
        <v>16994</v>
      </c>
      <c r="C2081" t="s">
        <v>14904</v>
      </c>
      <c r="D2081" t="s">
        <v>14905</v>
      </c>
      <c r="E2081" s="275">
        <v>2.2599999999999998</v>
      </c>
    </row>
    <row r="2082" spans="1:5">
      <c r="A2082">
        <v>4312</v>
      </c>
      <c r="B2082" t="s">
        <v>16995</v>
      </c>
      <c r="C2082" t="s">
        <v>14904</v>
      </c>
      <c r="D2082" t="s">
        <v>14905</v>
      </c>
      <c r="E2082" s="275">
        <v>3.17</v>
      </c>
    </row>
    <row r="2083" spans="1:5">
      <c r="A2083">
        <v>13261</v>
      </c>
      <c r="B2083" t="s">
        <v>16996</v>
      </c>
      <c r="C2083" t="s">
        <v>14904</v>
      </c>
      <c r="D2083" t="s">
        <v>14905</v>
      </c>
      <c r="E2083" s="275">
        <v>3.3</v>
      </c>
    </row>
    <row r="2084" spans="1:5">
      <c r="A2084">
        <v>3272</v>
      </c>
      <c r="B2084" t="s">
        <v>16997</v>
      </c>
      <c r="C2084" t="s">
        <v>14904</v>
      </c>
      <c r="D2084" t="s">
        <v>14952</v>
      </c>
      <c r="E2084" s="275">
        <v>59.03</v>
      </c>
    </row>
    <row r="2085" spans="1:5">
      <c r="A2085">
        <v>3265</v>
      </c>
      <c r="B2085" t="s">
        <v>16998</v>
      </c>
      <c r="C2085" t="s">
        <v>14904</v>
      </c>
      <c r="D2085" t="s">
        <v>14952</v>
      </c>
      <c r="E2085" s="275">
        <v>46.9</v>
      </c>
    </row>
    <row r="2086" spans="1:5">
      <c r="A2086">
        <v>3262</v>
      </c>
      <c r="B2086" t="s">
        <v>16999</v>
      </c>
      <c r="C2086" t="s">
        <v>14904</v>
      </c>
      <c r="D2086" t="s">
        <v>14952</v>
      </c>
      <c r="E2086" s="275">
        <v>20.53</v>
      </c>
    </row>
    <row r="2087" spans="1:5">
      <c r="A2087">
        <v>3264</v>
      </c>
      <c r="B2087" t="s">
        <v>17000</v>
      </c>
      <c r="C2087" t="s">
        <v>14904</v>
      </c>
      <c r="D2087" t="s">
        <v>14952</v>
      </c>
      <c r="E2087" s="275">
        <v>33.72</v>
      </c>
    </row>
    <row r="2088" spans="1:5">
      <c r="A2088">
        <v>3267</v>
      </c>
      <c r="B2088" t="s">
        <v>17001</v>
      </c>
      <c r="C2088" t="s">
        <v>14904</v>
      </c>
      <c r="D2088" t="s">
        <v>14952</v>
      </c>
      <c r="E2088" s="275">
        <v>110.13</v>
      </c>
    </row>
    <row r="2089" spans="1:5">
      <c r="A2089">
        <v>3266</v>
      </c>
      <c r="B2089" t="s">
        <v>17002</v>
      </c>
      <c r="C2089" t="s">
        <v>14904</v>
      </c>
      <c r="D2089" t="s">
        <v>14952</v>
      </c>
      <c r="E2089" s="275">
        <v>70.069999999999993</v>
      </c>
    </row>
    <row r="2090" spans="1:5">
      <c r="A2090">
        <v>3263</v>
      </c>
      <c r="B2090" t="s">
        <v>17003</v>
      </c>
      <c r="C2090" t="s">
        <v>14904</v>
      </c>
      <c r="D2090" t="s">
        <v>14952</v>
      </c>
      <c r="E2090" s="275">
        <v>28.04</v>
      </c>
    </row>
    <row r="2091" spans="1:5">
      <c r="A2091">
        <v>3268</v>
      </c>
      <c r="B2091" t="s">
        <v>17004</v>
      </c>
      <c r="C2091" t="s">
        <v>14904</v>
      </c>
      <c r="D2091" t="s">
        <v>14952</v>
      </c>
      <c r="E2091" s="275">
        <v>148.9</v>
      </c>
    </row>
    <row r="2092" spans="1:5">
      <c r="A2092">
        <v>3271</v>
      </c>
      <c r="B2092" t="s">
        <v>17005</v>
      </c>
      <c r="C2092" t="s">
        <v>14904</v>
      </c>
      <c r="D2092" t="s">
        <v>14952</v>
      </c>
      <c r="E2092" s="275">
        <v>220.14</v>
      </c>
    </row>
    <row r="2093" spans="1:5">
      <c r="A2093">
        <v>3270</v>
      </c>
      <c r="B2093" t="s">
        <v>17006</v>
      </c>
      <c r="C2093" t="s">
        <v>14904</v>
      </c>
      <c r="D2093" t="s">
        <v>14952</v>
      </c>
      <c r="E2093" s="275">
        <v>369.85</v>
      </c>
    </row>
    <row r="2094" spans="1:5">
      <c r="A2094">
        <v>3275</v>
      </c>
      <c r="B2094" t="s">
        <v>17007</v>
      </c>
      <c r="C2094" t="s">
        <v>15310</v>
      </c>
      <c r="D2094" t="s">
        <v>14905</v>
      </c>
      <c r="E2094" s="275">
        <v>153.91999999999999</v>
      </c>
    </row>
    <row r="2095" spans="1:5">
      <c r="A2095">
        <v>39512</v>
      </c>
      <c r="B2095" t="s">
        <v>17008</v>
      </c>
      <c r="C2095" t="s">
        <v>15310</v>
      </c>
      <c r="D2095" t="s">
        <v>14952</v>
      </c>
      <c r="E2095" s="275">
        <v>112.98</v>
      </c>
    </row>
    <row r="2096" spans="1:5">
      <c r="A2096">
        <v>39511</v>
      </c>
      <c r="B2096" t="s">
        <v>17009</v>
      </c>
      <c r="C2096" t="s">
        <v>15310</v>
      </c>
      <c r="D2096" t="s">
        <v>14952</v>
      </c>
      <c r="E2096" s="275">
        <v>123.23</v>
      </c>
    </row>
    <row r="2097" spans="1:5">
      <c r="A2097">
        <v>39513</v>
      </c>
      <c r="B2097" t="s">
        <v>17010</v>
      </c>
      <c r="C2097" t="s">
        <v>15310</v>
      </c>
      <c r="D2097" t="s">
        <v>14952</v>
      </c>
      <c r="E2097" s="275">
        <v>132.16999999999999</v>
      </c>
    </row>
    <row r="2098" spans="1:5">
      <c r="A2098">
        <v>3286</v>
      </c>
      <c r="B2098" t="s">
        <v>17011</v>
      </c>
      <c r="C2098" t="s">
        <v>15310</v>
      </c>
      <c r="D2098" t="s">
        <v>14952</v>
      </c>
      <c r="E2098" s="275">
        <v>86.02</v>
      </c>
    </row>
    <row r="2099" spans="1:5">
      <c r="A2099">
        <v>3287</v>
      </c>
      <c r="B2099" t="s">
        <v>17012</v>
      </c>
      <c r="C2099" t="s">
        <v>15310</v>
      </c>
      <c r="D2099" t="s">
        <v>14952</v>
      </c>
      <c r="E2099" s="275">
        <v>130</v>
      </c>
    </row>
    <row r="2100" spans="1:5">
      <c r="A2100">
        <v>3283</v>
      </c>
      <c r="B2100" t="s">
        <v>17013</v>
      </c>
      <c r="C2100" t="s">
        <v>15310</v>
      </c>
      <c r="D2100" t="s">
        <v>14952</v>
      </c>
      <c r="E2100" s="275">
        <v>27.3</v>
      </c>
    </row>
    <row r="2101" spans="1:5">
      <c r="A2101">
        <v>11587</v>
      </c>
      <c r="B2101" t="s">
        <v>17014</v>
      </c>
      <c r="C2101" t="s">
        <v>15310</v>
      </c>
      <c r="D2101" t="s">
        <v>14905</v>
      </c>
      <c r="E2101" s="275">
        <v>105.54</v>
      </c>
    </row>
    <row r="2102" spans="1:5">
      <c r="A2102">
        <v>36225</v>
      </c>
      <c r="B2102" t="s">
        <v>17015</v>
      </c>
      <c r="C2102" t="s">
        <v>15310</v>
      </c>
      <c r="D2102" t="s">
        <v>14905</v>
      </c>
      <c r="E2102" s="275">
        <v>42.87</v>
      </c>
    </row>
    <row r="2103" spans="1:5">
      <c r="A2103">
        <v>36230</v>
      </c>
      <c r="B2103" t="s">
        <v>17016</v>
      </c>
      <c r="C2103" t="s">
        <v>15310</v>
      </c>
      <c r="D2103" t="s">
        <v>14911</v>
      </c>
      <c r="E2103" s="275">
        <v>31.5</v>
      </c>
    </row>
    <row r="2104" spans="1:5">
      <c r="A2104">
        <v>36238</v>
      </c>
      <c r="B2104" t="s">
        <v>17017</v>
      </c>
      <c r="C2104" t="s">
        <v>15310</v>
      </c>
      <c r="D2104" t="s">
        <v>14905</v>
      </c>
      <c r="E2104" s="275">
        <v>30.78</v>
      </c>
    </row>
    <row r="2105" spans="1:5">
      <c r="A2105">
        <v>39363</v>
      </c>
      <c r="B2105" t="s">
        <v>17018</v>
      </c>
      <c r="C2105" t="s">
        <v>14904</v>
      </c>
      <c r="D2105" t="s">
        <v>14905</v>
      </c>
      <c r="E2105" s="276">
        <v>5688.13</v>
      </c>
    </row>
    <row r="2106" spans="1:5">
      <c r="A2106">
        <v>39361</v>
      </c>
      <c r="B2106" t="s">
        <v>17019</v>
      </c>
      <c r="C2106" t="s">
        <v>14904</v>
      </c>
      <c r="D2106" t="s">
        <v>14905</v>
      </c>
      <c r="E2106" s="276">
        <v>1737.76</v>
      </c>
    </row>
    <row r="2107" spans="1:5">
      <c r="A2107">
        <v>39362</v>
      </c>
      <c r="B2107" t="s">
        <v>17020</v>
      </c>
      <c r="C2107" t="s">
        <v>14904</v>
      </c>
      <c r="D2107" t="s">
        <v>14905</v>
      </c>
      <c r="E2107" s="276">
        <v>3069.85</v>
      </c>
    </row>
    <row r="2108" spans="1:5">
      <c r="A2108">
        <v>39364</v>
      </c>
      <c r="B2108" t="s">
        <v>17021</v>
      </c>
      <c r="C2108" t="s">
        <v>14904</v>
      </c>
      <c r="D2108" t="s">
        <v>14905</v>
      </c>
      <c r="E2108" s="276">
        <v>11997.78</v>
      </c>
    </row>
    <row r="2109" spans="1:5">
      <c r="A2109">
        <v>14576</v>
      </c>
      <c r="B2109" t="s">
        <v>17022</v>
      </c>
      <c r="C2109" t="s">
        <v>14904</v>
      </c>
      <c r="D2109" t="s">
        <v>14952</v>
      </c>
      <c r="E2109" s="276">
        <v>5377090.3099999996</v>
      </c>
    </row>
    <row r="2110" spans="1:5">
      <c r="A2110">
        <v>13877</v>
      </c>
      <c r="B2110" t="s">
        <v>17023</v>
      </c>
      <c r="C2110" t="s">
        <v>14904</v>
      </c>
      <c r="D2110" t="s">
        <v>14952</v>
      </c>
      <c r="E2110" s="276">
        <v>2301852.16</v>
      </c>
    </row>
    <row r="2111" spans="1:5">
      <c r="A2111">
        <v>7307</v>
      </c>
      <c r="B2111" t="s">
        <v>17024</v>
      </c>
      <c r="C2111" t="s">
        <v>14957</v>
      </c>
      <c r="D2111" t="s">
        <v>14905</v>
      </c>
      <c r="E2111" s="275">
        <v>42.55</v>
      </c>
    </row>
    <row r="2112" spans="1:5">
      <c r="A2112">
        <v>38122</v>
      </c>
      <c r="B2112" t="s">
        <v>17025</v>
      </c>
      <c r="C2112" t="s">
        <v>14957</v>
      </c>
      <c r="D2112" t="s">
        <v>14905</v>
      </c>
      <c r="E2112" s="275">
        <v>13.94</v>
      </c>
    </row>
    <row r="2113" spans="1:5">
      <c r="A2113">
        <v>43653</v>
      </c>
      <c r="B2113" t="s">
        <v>17026</v>
      </c>
      <c r="C2113" t="s">
        <v>14957</v>
      </c>
      <c r="D2113" t="s">
        <v>14905</v>
      </c>
      <c r="E2113" s="275">
        <v>25.57</v>
      </c>
    </row>
    <row r="2114" spans="1:5">
      <c r="A2114">
        <v>38633</v>
      </c>
      <c r="B2114" t="s">
        <v>17027</v>
      </c>
      <c r="C2114" t="s">
        <v>14904</v>
      </c>
      <c r="D2114" t="s">
        <v>14905</v>
      </c>
      <c r="E2114" s="275">
        <v>21.16</v>
      </c>
    </row>
    <row r="2115" spans="1:5">
      <c r="A2115">
        <v>12344</v>
      </c>
      <c r="B2115" t="s">
        <v>17028</v>
      </c>
      <c r="C2115" t="s">
        <v>14904</v>
      </c>
      <c r="D2115" t="s">
        <v>14952</v>
      </c>
      <c r="E2115" s="275">
        <v>4.49</v>
      </c>
    </row>
    <row r="2116" spans="1:5">
      <c r="A2116">
        <v>12343</v>
      </c>
      <c r="B2116" t="s">
        <v>17029</v>
      </c>
      <c r="C2116" t="s">
        <v>14904</v>
      </c>
      <c r="D2116" t="s">
        <v>14952</v>
      </c>
      <c r="E2116" s="275">
        <v>6.96</v>
      </c>
    </row>
    <row r="2117" spans="1:5">
      <c r="A2117">
        <v>3295</v>
      </c>
      <c r="B2117" t="s">
        <v>17030</v>
      </c>
      <c r="C2117" t="s">
        <v>14904</v>
      </c>
      <c r="D2117" t="s">
        <v>14952</v>
      </c>
      <c r="E2117" s="275">
        <v>24.33</v>
      </c>
    </row>
    <row r="2118" spans="1:5">
      <c r="A2118">
        <v>3302</v>
      </c>
      <c r="B2118" t="s">
        <v>17031</v>
      </c>
      <c r="C2118" t="s">
        <v>14904</v>
      </c>
      <c r="D2118" t="s">
        <v>14952</v>
      </c>
      <c r="E2118" s="275">
        <v>25.44</v>
      </c>
    </row>
    <row r="2119" spans="1:5">
      <c r="A2119">
        <v>3297</v>
      </c>
      <c r="B2119" t="s">
        <v>17032</v>
      </c>
      <c r="C2119" t="s">
        <v>14904</v>
      </c>
      <c r="D2119" t="s">
        <v>14952</v>
      </c>
      <c r="E2119" s="275">
        <v>27.15</v>
      </c>
    </row>
    <row r="2120" spans="1:5">
      <c r="A2120">
        <v>3294</v>
      </c>
      <c r="B2120" t="s">
        <v>17033</v>
      </c>
      <c r="C2120" t="s">
        <v>14904</v>
      </c>
      <c r="D2120" t="s">
        <v>14952</v>
      </c>
      <c r="E2120" s="275">
        <v>27.57</v>
      </c>
    </row>
    <row r="2121" spans="1:5">
      <c r="A2121">
        <v>3292</v>
      </c>
      <c r="B2121" t="s">
        <v>17034</v>
      </c>
      <c r="C2121" t="s">
        <v>14904</v>
      </c>
      <c r="D2121" t="s">
        <v>14952</v>
      </c>
      <c r="E2121" s="275">
        <v>25.9</v>
      </c>
    </row>
    <row r="2122" spans="1:5">
      <c r="A2122">
        <v>3298</v>
      </c>
      <c r="B2122" t="s">
        <v>17035</v>
      </c>
      <c r="C2122" t="s">
        <v>14904</v>
      </c>
      <c r="D2122" t="s">
        <v>14952</v>
      </c>
      <c r="E2122" s="275">
        <v>60.7</v>
      </c>
    </row>
    <row r="2123" spans="1:5">
      <c r="A2123">
        <v>11596</v>
      </c>
      <c r="B2123" t="s">
        <v>17036</v>
      </c>
      <c r="C2123" t="s">
        <v>14904</v>
      </c>
      <c r="D2123" t="s">
        <v>14905</v>
      </c>
      <c r="E2123" s="275">
        <v>640.72</v>
      </c>
    </row>
    <row r="2124" spans="1:5">
      <c r="A2124">
        <v>34802</v>
      </c>
      <c r="B2124" t="s">
        <v>17037</v>
      </c>
      <c r="C2124" t="s">
        <v>14904</v>
      </c>
      <c r="D2124" t="s">
        <v>14905</v>
      </c>
      <c r="E2124" s="276">
        <v>1759.63</v>
      </c>
    </row>
    <row r="2125" spans="1:5">
      <c r="A2125">
        <v>11588</v>
      </c>
      <c r="B2125" t="s">
        <v>17038</v>
      </c>
      <c r="C2125" t="s">
        <v>14904</v>
      </c>
      <c r="D2125" t="s">
        <v>14905</v>
      </c>
      <c r="E2125" s="276">
        <v>1898.35</v>
      </c>
    </row>
    <row r="2126" spans="1:5">
      <c r="A2126">
        <v>34383</v>
      </c>
      <c r="B2126" t="s">
        <v>17039</v>
      </c>
      <c r="C2126" t="s">
        <v>14904</v>
      </c>
      <c r="D2126" t="s">
        <v>14905</v>
      </c>
      <c r="E2126" s="276">
        <v>2088.3200000000002</v>
      </c>
    </row>
    <row r="2127" spans="1:5">
      <c r="A2127">
        <v>40451</v>
      </c>
      <c r="B2127" t="s">
        <v>17040</v>
      </c>
      <c r="C2127" t="s">
        <v>15310</v>
      </c>
      <c r="D2127" t="s">
        <v>14905</v>
      </c>
      <c r="E2127" s="275">
        <v>168.81</v>
      </c>
    </row>
    <row r="2128" spans="1:5">
      <c r="A2128">
        <v>40453</v>
      </c>
      <c r="B2128" t="s">
        <v>17041</v>
      </c>
      <c r="C2128" t="s">
        <v>15310</v>
      </c>
      <c r="D2128" t="s">
        <v>14905</v>
      </c>
      <c r="E2128" s="275">
        <v>182.65</v>
      </c>
    </row>
    <row r="2129" spans="1:5">
      <c r="A2129">
        <v>40452</v>
      </c>
      <c r="B2129" t="s">
        <v>17042</v>
      </c>
      <c r="C2129" t="s">
        <v>15310</v>
      </c>
      <c r="D2129" t="s">
        <v>14905</v>
      </c>
      <c r="E2129" s="275">
        <v>200.34</v>
      </c>
    </row>
    <row r="2130" spans="1:5">
      <c r="A2130">
        <v>11594</v>
      </c>
      <c r="B2130" t="s">
        <v>17043</v>
      </c>
      <c r="C2130" t="s">
        <v>14904</v>
      </c>
      <c r="D2130" t="s">
        <v>14905</v>
      </c>
      <c r="E2130" s="275">
        <v>605.05999999999995</v>
      </c>
    </row>
    <row r="2131" spans="1:5">
      <c r="A2131">
        <v>3311</v>
      </c>
      <c r="B2131" t="s">
        <v>17044</v>
      </c>
      <c r="C2131" t="s">
        <v>15053</v>
      </c>
      <c r="D2131" t="s">
        <v>14905</v>
      </c>
      <c r="E2131" s="275">
        <v>605.05999999999995</v>
      </c>
    </row>
    <row r="2132" spans="1:5">
      <c r="A2132">
        <v>11599</v>
      </c>
      <c r="B2132" t="s">
        <v>17045</v>
      </c>
      <c r="C2132" t="s">
        <v>14904</v>
      </c>
      <c r="D2132" t="s">
        <v>14905</v>
      </c>
      <c r="E2132" s="275">
        <v>804.66</v>
      </c>
    </row>
    <row r="2133" spans="1:5">
      <c r="A2133">
        <v>11593</v>
      </c>
      <c r="B2133" t="s">
        <v>17046</v>
      </c>
      <c r="C2133" t="s">
        <v>14904</v>
      </c>
      <c r="D2133" t="s">
        <v>14905</v>
      </c>
      <c r="E2133" s="276">
        <v>1128.08</v>
      </c>
    </row>
    <row r="2134" spans="1:5">
      <c r="A2134">
        <v>3314</v>
      </c>
      <c r="B2134" t="s">
        <v>17047</v>
      </c>
      <c r="C2134" t="s">
        <v>15053</v>
      </c>
      <c r="D2134" t="s">
        <v>14905</v>
      </c>
      <c r="E2134" s="275">
        <v>806.81</v>
      </c>
    </row>
    <row r="2135" spans="1:5">
      <c r="A2135">
        <v>11597</v>
      </c>
      <c r="B2135" t="s">
        <v>17048</v>
      </c>
      <c r="C2135" t="s">
        <v>14904</v>
      </c>
      <c r="D2135" t="s">
        <v>14905</v>
      </c>
      <c r="E2135" s="275">
        <v>938.22</v>
      </c>
    </row>
    <row r="2136" spans="1:5">
      <c r="A2136">
        <v>3309</v>
      </c>
      <c r="B2136" t="s">
        <v>17049</v>
      </c>
      <c r="C2136" t="s">
        <v>15053</v>
      </c>
      <c r="D2136" t="s">
        <v>14905</v>
      </c>
      <c r="E2136" s="275">
        <v>640.72</v>
      </c>
    </row>
    <row r="2137" spans="1:5">
      <c r="A2137">
        <v>34612</v>
      </c>
      <c r="B2137" t="s">
        <v>17050</v>
      </c>
      <c r="C2137" t="s">
        <v>14904</v>
      </c>
      <c r="D2137" t="s">
        <v>14905</v>
      </c>
      <c r="E2137" s="276">
        <v>1160.4100000000001</v>
      </c>
    </row>
    <row r="2138" spans="1:5">
      <c r="A2138">
        <v>34635</v>
      </c>
      <c r="B2138" t="s">
        <v>17051</v>
      </c>
      <c r="C2138" t="s">
        <v>14904</v>
      </c>
      <c r="D2138" t="s">
        <v>14905</v>
      </c>
      <c r="E2138" s="276">
        <v>1492.24</v>
      </c>
    </row>
    <row r="2139" spans="1:5">
      <c r="A2139">
        <v>34633</v>
      </c>
      <c r="B2139" t="s">
        <v>17052</v>
      </c>
      <c r="C2139" t="s">
        <v>14904</v>
      </c>
      <c r="D2139" t="s">
        <v>14905</v>
      </c>
      <c r="E2139" s="276">
        <v>1644.84</v>
      </c>
    </row>
    <row r="2140" spans="1:5">
      <c r="A2140">
        <v>40440</v>
      </c>
      <c r="B2140" t="s">
        <v>17053</v>
      </c>
      <c r="C2140" t="s">
        <v>15053</v>
      </c>
      <c r="D2140" t="s">
        <v>14905</v>
      </c>
      <c r="E2140" s="275">
        <v>840.37</v>
      </c>
    </row>
    <row r="2141" spans="1:5">
      <c r="A2141">
        <v>40441</v>
      </c>
      <c r="B2141" t="s">
        <v>17054</v>
      </c>
      <c r="C2141" t="s">
        <v>15053</v>
      </c>
      <c r="D2141" t="s">
        <v>14905</v>
      </c>
      <c r="E2141" s="275">
        <v>536.53</v>
      </c>
    </row>
    <row r="2142" spans="1:5">
      <c r="A2142">
        <v>40449</v>
      </c>
      <c r="B2142" t="s">
        <v>17055</v>
      </c>
      <c r="C2142" t="s">
        <v>15053</v>
      </c>
      <c r="D2142" t="s">
        <v>14905</v>
      </c>
      <c r="E2142" s="275">
        <v>451.04</v>
      </c>
    </row>
    <row r="2143" spans="1:5">
      <c r="A2143">
        <v>34800</v>
      </c>
      <c r="B2143" t="s">
        <v>17056</v>
      </c>
      <c r="C2143" t="s">
        <v>15053</v>
      </c>
      <c r="D2143" t="s">
        <v>14905</v>
      </c>
      <c r="E2143" s="275">
        <v>564.03</v>
      </c>
    </row>
    <row r="2144" spans="1:5">
      <c r="A2144">
        <v>11592</v>
      </c>
      <c r="B2144" t="s">
        <v>17057</v>
      </c>
      <c r="C2144" t="s">
        <v>14904</v>
      </c>
      <c r="D2144" t="s">
        <v>14905</v>
      </c>
      <c r="E2144" s="275">
        <v>806.81</v>
      </c>
    </row>
    <row r="2145" spans="1:5">
      <c r="A2145">
        <v>40438</v>
      </c>
      <c r="B2145" t="s">
        <v>17058</v>
      </c>
      <c r="C2145" t="s">
        <v>15053</v>
      </c>
      <c r="D2145" t="s">
        <v>14905</v>
      </c>
      <c r="E2145" s="275">
        <v>375.77</v>
      </c>
    </row>
    <row r="2146" spans="1:5">
      <c r="A2146">
        <v>40436</v>
      </c>
      <c r="B2146" t="s">
        <v>17059</v>
      </c>
      <c r="C2146" t="s">
        <v>15053</v>
      </c>
      <c r="D2146" t="s">
        <v>14905</v>
      </c>
      <c r="E2146" s="275">
        <v>468.55</v>
      </c>
    </row>
    <row r="2147" spans="1:5">
      <c r="A2147">
        <v>4315</v>
      </c>
      <c r="B2147" t="s">
        <v>17060</v>
      </c>
      <c r="C2147" t="s">
        <v>14904</v>
      </c>
      <c r="D2147" t="s">
        <v>14905</v>
      </c>
      <c r="E2147" s="275">
        <v>2.33</v>
      </c>
    </row>
    <row r="2148" spans="1:5">
      <c r="A2148">
        <v>402</v>
      </c>
      <c r="B2148" t="s">
        <v>17061</v>
      </c>
      <c r="C2148" t="s">
        <v>14904</v>
      </c>
      <c r="D2148" t="s">
        <v>14905</v>
      </c>
      <c r="E2148" s="275">
        <v>21.42</v>
      </c>
    </row>
    <row r="2149" spans="1:5">
      <c r="A2149">
        <v>4226</v>
      </c>
      <c r="B2149" t="s">
        <v>17062</v>
      </c>
      <c r="C2149" t="s">
        <v>14955</v>
      </c>
      <c r="D2149" t="s">
        <v>14911</v>
      </c>
      <c r="E2149" s="275">
        <v>7.25</v>
      </c>
    </row>
    <row r="2150" spans="1:5">
      <c r="A2150">
        <v>4222</v>
      </c>
      <c r="B2150" t="s">
        <v>17063</v>
      </c>
      <c r="C2150" t="s">
        <v>14957</v>
      </c>
      <c r="D2150" t="s">
        <v>14911</v>
      </c>
      <c r="E2150" s="275">
        <v>5.61</v>
      </c>
    </row>
    <row r="2151" spans="1:5">
      <c r="A2151">
        <v>34804</v>
      </c>
      <c r="B2151" t="s">
        <v>17064</v>
      </c>
      <c r="C2151" t="s">
        <v>15310</v>
      </c>
      <c r="D2151" t="s">
        <v>14905</v>
      </c>
      <c r="E2151" s="275">
        <v>68.11</v>
      </c>
    </row>
    <row r="2152" spans="1:5">
      <c r="A2152">
        <v>4013</v>
      </c>
      <c r="B2152" t="s">
        <v>17065</v>
      </c>
      <c r="C2152" t="s">
        <v>15310</v>
      </c>
      <c r="D2152" t="s">
        <v>14905</v>
      </c>
      <c r="E2152" s="275">
        <v>10.039999999999999</v>
      </c>
    </row>
    <row r="2153" spans="1:5">
      <c r="A2153">
        <v>4011</v>
      </c>
      <c r="B2153" t="s">
        <v>17066</v>
      </c>
      <c r="C2153" t="s">
        <v>15310</v>
      </c>
      <c r="D2153" t="s">
        <v>14905</v>
      </c>
      <c r="E2153" s="275">
        <v>11.21</v>
      </c>
    </row>
    <row r="2154" spans="1:5">
      <c r="A2154">
        <v>4021</v>
      </c>
      <c r="B2154" t="s">
        <v>17067</v>
      </c>
      <c r="C2154" t="s">
        <v>15310</v>
      </c>
      <c r="D2154" t="s">
        <v>14905</v>
      </c>
      <c r="E2154" s="275">
        <v>13.98</v>
      </c>
    </row>
    <row r="2155" spans="1:5">
      <c r="A2155">
        <v>4019</v>
      </c>
      <c r="B2155" t="s">
        <v>17068</v>
      </c>
      <c r="C2155" t="s">
        <v>15310</v>
      </c>
      <c r="D2155" t="s">
        <v>14905</v>
      </c>
      <c r="E2155" s="275">
        <v>16.79</v>
      </c>
    </row>
    <row r="2156" spans="1:5">
      <c r="A2156">
        <v>4012</v>
      </c>
      <c r="B2156" t="s">
        <v>17069</v>
      </c>
      <c r="C2156" t="s">
        <v>15310</v>
      </c>
      <c r="D2156" t="s">
        <v>14905</v>
      </c>
      <c r="E2156" s="275">
        <v>22.49</v>
      </c>
    </row>
    <row r="2157" spans="1:5">
      <c r="A2157">
        <v>4020</v>
      </c>
      <c r="B2157" t="s">
        <v>17070</v>
      </c>
      <c r="C2157" t="s">
        <v>15310</v>
      </c>
      <c r="D2157" t="s">
        <v>14905</v>
      </c>
      <c r="E2157" s="275">
        <v>28.16</v>
      </c>
    </row>
    <row r="2158" spans="1:5">
      <c r="A2158">
        <v>4018</v>
      </c>
      <c r="B2158" t="s">
        <v>17071</v>
      </c>
      <c r="C2158" t="s">
        <v>15310</v>
      </c>
      <c r="D2158" t="s">
        <v>14905</v>
      </c>
      <c r="E2158" s="275">
        <v>33.74</v>
      </c>
    </row>
    <row r="2159" spans="1:5">
      <c r="A2159">
        <v>36498</v>
      </c>
      <c r="B2159" t="s">
        <v>17072</v>
      </c>
      <c r="C2159" t="s">
        <v>14904</v>
      </c>
      <c r="D2159" t="s">
        <v>14952</v>
      </c>
      <c r="E2159" s="276">
        <v>8600.61</v>
      </c>
    </row>
    <row r="2160" spans="1:5">
      <c r="A2160">
        <v>12872</v>
      </c>
      <c r="B2160" t="s">
        <v>17073</v>
      </c>
      <c r="C2160" t="s">
        <v>15055</v>
      </c>
      <c r="D2160" t="s">
        <v>14905</v>
      </c>
      <c r="E2160" s="275">
        <v>13.88</v>
      </c>
    </row>
    <row r="2161" spans="1:5">
      <c r="A2161">
        <v>41075</v>
      </c>
      <c r="B2161" t="s">
        <v>17074</v>
      </c>
      <c r="C2161" t="s">
        <v>15057</v>
      </c>
      <c r="D2161" t="s">
        <v>14905</v>
      </c>
      <c r="E2161" s="276">
        <v>2419.1999999999998</v>
      </c>
    </row>
    <row r="2162" spans="1:5">
      <c r="A2162">
        <v>44324</v>
      </c>
      <c r="B2162" t="s">
        <v>17075</v>
      </c>
      <c r="C2162" t="s">
        <v>14955</v>
      </c>
      <c r="D2162" t="s">
        <v>14905</v>
      </c>
      <c r="E2162" s="275">
        <v>3.33</v>
      </c>
    </row>
    <row r="2163" spans="1:5">
      <c r="A2163">
        <v>3315</v>
      </c>
      <c r="B2163" t="s">
        <v>17076</v>
      </c>
      <c r="C2163" t="s">
        <v>14955</v>
      </c>
      <c r="D2163" t="s">
        <v>14905</v>
      </c>
      <c r="E2163" s="275">
        <v>0.96</v>
      </c>
    </row>
    <row r="2164" spans="1:5">
      <c r="A2164">
        <v>36870</v>
      </c>
      <c r="B2164" t="s">
        <v>17077</v>
      </c>
      <c r="C2164" t="s">
        <v>14955</v>
      </c>
      <c r="D2164" t="s">
        <v>14905</v>
      </c>
      <c r="E2164" s="275">
        <v>0.74</v>
      </c>
    </row>
    <row r="2165" spans="1:5">
      <c r="A2165">
        <v>5092</v>
      </c>
      <c r="B2165" t="s">
        <v>17078</v>
      </c>
      <c r="C2165" t="s">
        <v>15324</v>
      </c>
      <c r="D2165" t="s">
        <v>14905</v>
      </c>
      <c r="E2165" s="275">
        <v>19.079999999999998</v>
      </c>
    </row>
    <row r="2166" spans="1:5">
      <c r="A2166">
        <v>11462</v>
      </c>
      <c r="B2166" t="s">
        <v>17079</v>
      </c>
      <c r="C2166" t="s">
        <v>15324</v>
      </c>
      <c r="D2166" t="s">
        <v>14905</v>
      </c>
      <c r="E2166" s="275">
        <v>19.510000000000002</v>
      </c>
    </row>
    <row r="2167" spans="1:5">
      <c r="A2167">
        <v>36529</v>
      </c>
      <c r="B2167" t="s">
        <v>17080</v>
      </c>
      <c r="C2167" t="s">
        <v>14904</v>
      </c>
      <c r="D2167" t="s">
        <v>14952</v>
      </c>
      <c r="E2167" s="276">
        <v>62499.99</v>
      </c>
    </row>
    <row r="2168" spans="1:5">
      <c r="A2168">
        <v>3318</v>
      </c>
      <c r="B2168" t="s">
        <v>17081</v>
      </c>
      <c r="C2168" t="s">
        <v>14904</v>
      </c>
      <c r="D2168" t="s">
        <v>14952</v>
      </c>
      <c r="E2168" s="276">
        <v>49000</v>
      </c>
    </row>
    <row r="2169" spans="1:5">
      <c r="A2169">
        <v>3324</v>
      </c>
      <c r="B2169" t="s">
        <v>17082</v>
      </c>
      <c r="C2169" t="s">
        <v>15310</v>
      </c>
      <c r="D2169" t="s">
        <v>14905</v>
      </c>
      <c r="E2169" s="275">
        <v>12.14</v>
      </c>
    </row>
    <row r="2170" spans="1:5">
      <c r="A2170">
        <v>3322</v>
      </c>
      <c r="B2170" t="s">
        <v>17083</v>
      </c>
      <c r="C2170" t="s">
        <v>15310</v>
      </c>
      <c r="D2170" t="s">
        <v>14911</v>
      </c>
      <c r="E2170" s="275">
        <v>17</v>
      </c>
    </row>
    <row r="2171" spans="1:5">
      <c r="A2171">
        <v>5076</v>
      </c>
      <c r="B2171" t="s">
        <v>17084</v>
      </c>
      <c r="C2171" t="s">
        <v>14955</v>
      </c>
      <c r="D2171" t="s">
        <v>14905</v>
      </c>
      <c r="E2171" s="275">
        <v>24.66</v>
      </c>
    </row>
    <row r="2172" spans="1:5">
      <c r="A2172">
        <v>5077</v>
      </c>
      <c r="B2172" t="s">
        <v>17085</v>
      </c>
      <c r="C2172" t="s">
        <v>14955</v>
      </c>
      <c r="D2172" t="s">
        <v>14905</v>
      </c>
      <c r="E2172" s="275">
        <v>27.25</v>
      </c>
    </row>
    <row r="2173" spans="1:5">
      <c r="A2173">
        <v>11837</v>
      </c>
      <c r="B2173" t="s">
        <v>17086</v>
      </c>
      <c r="C2173" t="s">
        <v>14904</v>
      </c>
      <c r="D2173" t="s">
        <v>14905</v>
      </c>
      <c r="E2173" s="275">
        <v>56.83</v>
      </c>
    </row>
    <row r="2174" spans="1:5">
      <c r="A2174">
        <v>38055</v>
      </c>
      <c r="B2174" t="s">
        <v>17087</v>
      </c>
      <c r="C2174" t="s">
        <v>14904</v>
      </c>
      <c r="D2174" t="s">
        <v>14905</v>
      </c>
      <c r="E2174" s="275">
        <v>5.15</v>
      </c>
    </row>
    <row r="2175" spans="1:5">
      <c r="A2175">
        <v>415</v>
      </c>
      <c r="B2175" t="s">
        <v>17088</v>
      </c>
      <c r="C2175" t="s">
        <v>14904</v>
      </c>
      <c r="D2175" t="s">
        <v>14905</v>
      </c>
      <c r="E2175" s="275">
        <v>23.3</v>
      </c>
    </row>
    <row r="2176" spans="1:5">
      <c r="A2176">
        <v>416</v>
      </c>
      <c r="B2176" t="s">
        <v>17089</v>
      </c>
      <c r="C2176" t="s">
        <v>14904</v>
      </c>
      <c r="D2176" t="s">
        <v>14905</v>
      </c>
      <c r="E2176" s="275">
        <v>8.5299999999999994</v>
      </c>
    </row>
    <row r="2177" spans="1:5">
      <c r="A2177">
        <v>425</v>
      </c>
      <c r="B2177" t="s">
        <v>17090</v>
      </c>
      <c r="C2177" t="s">
        <v>14904</v>
      </c>
      <c r="D2177" t="s">
        <v>14905</v>
      </c>
      <c r="E2177" s="275">
        <v>5.29</v>
      </c>
    </row>
    <row r="2178" spans="1:5">
      <c r="A2178">
        <v>426</v>
      </c>
      <c r="B2178" t="s">
        <v>17091</v>
      </c>
      <c r="C2178" t="s">
        <v>14904</v>
      </c>
      <c r="D2178" t="s">
        <v>14905</v>
      </c>
      <c r="E2178" s="275">
        <v>29.13</v>
      </c>
    </row>
    <row r="2179" spans="1:5">
      <c r="A2179">
        <v>38056</v>
      </c>
      <c r="B2179" t="s">
        <v>17092</v>
      </c>
      <c r="C2179" t="s">
        <v>14904</v>
      </c>
      <c r="D2179" t="s">
        <v>14905</v>
      </c>
      <c r="E2179" s="275">
        <v>28.44</v>
      </c>
    </row>
    <row r="2180" spans="1:5">
      <c r="A2180">
        <v>1564</v>
      </c>
      <c r="B2180" t="s">
        <v>17093</v>
      </c>
      <c r="C2180" t="s">
        <v>14904</v>
      </c>
      <c r="D2180" t="s">
        <v>14905</v>
      </c>
      <c r="E2180" s="275">
        <v>10.85</v>
      </c>
    </row>
    <row r="2181" spans="1:5">
      <c r="A2181">
        <v>11032</v>
      </c>
      <c r="B2181" t="s">
        <v>17094</v>
      </c>
      <c r="C2181" t="s">
        <v>14904</v>
      </c>
      <c r="D2181" t="s">
        <v>14905</v>
      </c>
      <c r="E2181" s="275">
        <v>13.16</v>
      </c>
    </row>
    <row r="2182" spans="1:5">
      <c r="A2182">
        <v>36786</v>
      </c>
      <c r="B2182" t="s">
        <v>17095</v>
      </c>
      <c r="C2182" t="s">
        <v>17096</v>
      </c>
      <c r="D2182" t="s">
        <v>14952</v>
      </c>
      <c r="E2182" s="275">
        <v>154.63999999999999</v>
      </c>
    </row>
    <row r="2183" spans="1:5">
      <c r="A2183">
        <v>36785</v>
      </c>
      <c r="B2183" t="s">
        <v>17097</v>
      </c>
      <c r="C2183" t="s">
        <v>17096</v>
      </c>
      <c r="D2183" t="s">
        <v>14952</v>
      </c>
      <c r="E2183" s="275">
        <v>134.38</v>
      </c>
    </row>
    <row r="2184" spans="1:5">
      <c r="A2184">
        <v>36782</v>
      </c>
      <c r="B2184" t="s">
        <v>17098</v>
      </c>
      <c r="C2184" t="s">
        <v>17096</v>
      </c>
      <c r="D2184" t="s">
        <v>14952</v>
      </c>
      <c r="E2184" s="275">
        <v>160.4</v>
      </c>
    </row>
    <row r="2185" spans="1:5">
      <c r="A2185">
        <v>44481</v>
      </c>
      <c r="B2185" t="s">
        <v>17099</v>
      </c>
      <c r="C2185" t="s">
        <v>17096</v>
      </c>
      <c r="D2185" t="s">
        <v>14952</v>
      </c>
      <c r="E2185" s="275">
        <v>180.68</v>
      </c>
    </row>
    <row r="2186" spans="1:5">
      <c r="A2186">
        <v>4824</v>
      </c>
      <c r="B2186" t="s">
        <v>17100</v>
      </c>
      <c r="C2186" t="s">
        <v>14955</v>
      </c>
      <c r="D2186" t="s">
        <v>14905</v>
      </c>
      <c r="E2186" s="275">
        <v>0.56000000000000005</v>
      </c>
    </row>
    <row r="2187" spans="1:5">
      <c r="A2187">
        <v>11795</v>
      </c>
      <c r="B2187" t="s">
        <v>17101</v>
      </c>
      <c r="C2187" t="s">
        <v>15310</v>
      </c>
      <c r="D2187" t="s">
        <v>14905</v>
      </c>
      <c r="E2187" s="275">
        <v>603.77</v>
      </c>
    </row>
    <row r="2188" spans="1:5">
      <c r="A2188">
        <v>134</v>
      </c>
      <c r="B2188" t="s">
        <v>17102</v>
      </c>
      <c r="C2188" t="s">
        <v>14955</v>
      </c>
      <c r="D2188" t="s">
        <v>14905</v>
      </c>
      <c r="E2188" s="275">
        <v>2.0699999999999998</v>
      </c>
    </row>
    <row r="2189" spans="1:5">
      <c r="A2189">
        <v>4229</v>
      </c>
      <c r="B2189" t="s">
        <v>17103</v>
      </c>
      <c r="C2189" t="s">
        <v>14955</v>
      </c>
      <c r="D2189" t="s">
        <v>14905</v>
      </c>
      <c r="E2189" s="275">
        <v>45.73</v>
      </c>
    </row>
    <row r="2190" spans="1:5">
      <c r="A2190">
        <v>11731</v>
      </c>
      <c r="B2190" t="s">
        <v>17104</v>
      </c>
      <c r="C2190" t="s">
        <v>14904</v>
      </c>
      <c r="D2190" t="s">
        <v>14905</v>
      </c>
      <c r="E2190" s="275">
        <v>8.7899999999999991</v>
      </c>
    </row>
    <row r="2191" spans="1:5">
      <c r="A2191">
        <v>11732</v>
      </c>
      <c r="B2191" t="s">
        <v>17105</v>
      </c>
      <c r="C2191" t="s">
        <v>14904</v>
      </c>
      <c r="D2191" t="s">
        <v>14905</v>
      </c>
      <c r="E2191" s="275">
        <v>23.04</v>
      </c>
    </row>
    <row r="2192" spans="1:5">
      <c r="A2192">
        <v>11244</v>
      </c>
      <c r="B2192" t="s">
        <v>17106</v>
      </c>
      <c r="C2192" t="s">
        <v>14904</v>
      </c>
      <c r="D2192" t="s">
        <v>14952</v>
      </c>
      <c r="E2192" s="275">
        <v>285.24</v>
      </c>
    </row>
    <row r="2193" spans="1:5">
      <c r="A2193">
        <v>11245</v>
      </c>
      <c r="B2193" t="s">
        <v>17107</v>
      </c>
      <c r="C2193" t="s">
        <v>14904</v>
      </c>
      <c r="D2193" t="s">
        <v>14952</v>
      </c>
      <c r="E2193" s="275">
        <v>394.53</v>
      </c>
    </row>
    <row r="2194" spans="1:5">
      <c r="A2194">
        <v>11235</v>
      </c>
      <c r="B2194" t="s">
        <v>17108</v>
      </c>
      <c r="C2194" t="s">
        <v>14904</v>
      </c>
      <c r="D2194" t="s">
        <v>14952</v>
      </c>
      <c r="E2194" s="275">
        <v>217.67</v>
      </c>
    </row>
    <row r="2195" spans="1:5">
      <c r="A2195">
        <v>11236</v>
      </c>
      <c r="B2195" t="s">
        <v>17109</v>
      </c>
      <c r="C2195" t="s">
        <v>14904</v>
      </c>
      <c r="D2195" t="s">
        <v>14952</v>
      </c>
      <c r="E2195" s="275">
        <v>276.62</v>
      </c>
    </row>
    <row r="2196" spans="1:5">
      <c r="A2196">
        <v>36494</v>
      </c>
      <c r="B2196" t="s">
        <v>17110</v>
      </c>
      <c r="C2196" t="s">
        <v>14904</v>
      </c>
      <c r="D2196" t="s">
        <v>14952</v>
      </c>
      <c r="E2196" s="276">
        <v>719505.07</v>
      </c>
    </row>
    <row r="2197" spans="1:5">
      <c r="A2197">
        <v>36493</v>
      </c>
      <c r="B2197" t="s">
        <v>17111</v>
      </c>
      <c r="C2197" t="s">
        <v>14904</v>
      </c>
      <c r="D2197" t="s">
        <v>14952</v>
      </c>
      <c r="E2197" s="276">
        <v>815170.02</v>
      </c>
    </row>
    <row r="2198" spans="1:5">
      <c r="A2198">
        <v>36492</v>
      </c>
      <c r="B2198" t="s">
        <v>17112</v>
      </c>
      <c r="C2198" t="s">
        <v>14904</v>
      </c>
      <c r="D2198" t="s">
        <v>14952</v>
      </c>
      <c r="E2198" s="276">
        <v>1514276.75</v>
      </c>
    </row>
    <row r="2199" spans="1:5">
      <c r="A2199">
        <v>36499</v>
      </c>
      <c r="B2199" t="s">
        <v>17113</v>
      </c>
      <c r="C2199" t="s">
        <v>14904</v>
      </c>
      <c r="D2199" t="s">
        <v>14952</v>
      </c>
      <c r="E2199" s="276">
        <v>4644.33</v>
      </c>
    </row>
    <row r="2200" spans="1:5">
      <c r="A2200">
        <v>13533</v>
      </c>
      <c r="B2200" t="s">
        <v>17114</v>
      </c>
      <c r="C2200" t="s">
        <v>14904</v>
      </c>
      <c r="D2200" t="s">
        <v>14952</v>
      </c>
      <c r="E2200" s="276">
        <v>212898.11</v>
      </c>
    </row>
    <row r="2201" spans="1:5">
      <c r="A2201">
        <v>13333</v>
      </c>
      <c r="B2201" t="s">
        <v>17115</v>
      </c>
      <c r="C2201" t="s">
        <v>14904</v>
      </c>
      <c r="D2201" t="s">
        <v>14952</v>
      </c>
      <c r="E2201" s="276">
        <v>238170.66</v>
      </c>
    </row>
    <row r="2202" spans="1:5">
      <c r="A2202">
        <v>39585</v>
      </c>
      <c r="B2202" t="s">
        <v>17116</v>
      </c>
      <c r="C2202" t="s">
        <v>14904</v>
      </c>
      <c r="D2202" t="s">
        <v>14952</v>
      </c>
      <c r="E2202" s="276">
        <v>153786.79</v>
      </c>
    </row>
    <row r="2203" spans="1:5">
      <c r="A2203">
        <v>39586</v>
      </c>
      <c r="B2203" t="s">
        <v>17117</v>
      </c>
      <c r="C2203" t="s">
        <v>14904</v>
      </c>
      <c r="D2203" t="s">
        <v>14952</v>
      </c>
      <c r="E2203" s="276">
        <v>180381.49</v>
      </c>
    </row>
    <row r="2204" spans="1:5">
      <c r="A2204">
        <v>39587</v>
      </c>
      <c r="B2204" t="s">
        <v>17118</v>
      </c>
      <c r="C2204" t="s">
        <v>14904</v>
      </c>
      <c r="D2204" t="s">
        <v>14952</v>
      </c>
      <c r="E2204" s="276">
        <v>219695.42</v>
      </c>
    </row>
    <row r="2205" spans="1:5">
      <c r="A2205">
        <v>39588</v>
      </c>
      <c r="B2205" t="s">
        <v>17119</v>
      </c>
      <c r="C2205" t="s">
        <v>14904</v>
      </c>
      <c r="D2205" t="s">
        <v>14952</v>
      </c>
      <c r="E2205" s="276">
        <v>254384.16</v>
      </c>
    </row>
    <row r="2206" spans="1:5">
      <c r="A2206">
        <v>39584</v>
      </c>
      <c r="B2206" t="s">
        <v>17120</v>
      </c>
      <c r="C2206" t="s">
        <v>14904</v>
      </c>
      <c r="D2206" t="s">
        <v>14952</v>
      </c>
      <c r="E2206" s="276">
        <v>136951.18</v>
      </c>
    </row>
    <row r="2207" spans="1:5">
      <c r="A2207">
        <v>39590</v>
      </c>
      <c r="B2207" t="s">
        <v>17121</v>
      </c>
      <c r="C2207" t="s">
        <v>14904</v>
      </c>
      <c r="D2207" t="s">
        <v>14952</v>
      </c>
      <c r="E2207" s="276">
        <v>133667.32</v>
      </c>
    </row>
    <row r="2208" spans="1:5">
      <c r="A2208">
        <v>39592</v>
      </c>
      <c r="B2208" t="s">
        <v>17122</v>
      </c>
      <c r="C2208" t="s">
        <v>14904</v>
      </c>
      <c r="D2208" t="s">
        <v>14952</v>
      </c>
      <c r="E2208" s="276">
        <v>192083.16</v>
      </c>
    </row>
    <row r="2209" spans="1:5">
      <c r="A2209">
        <v>39593</v>
      </c>
      <c r="B2209" t="s">
        <v>17123</v>
      </c>
      <c r="C2209" t="s">
        <v>14904</v>
      </c>
      <c r="D2209" t="s">
        <v>14952</v>
      </c>
      <c r="E2209" s="276">
        <v>219695.42</v>
      </c>
    </row>
    <row r="2210" spans="1:5">
      <c r="A2210">
        <v>14254</v>
      </c>
      <c r="B2210" t="s">
        <v>17124</v>
      </c>
      <c r="C2210" t="s">
        <v>14904</v>
      </c>
      <c r="D2210" t="s">
        <v>14952</v>
      </c>
      <c r="E2210" s="276">
        <v>124879.5</v>
      </c>
    </row>
    <row r="2211" spans="1:5">
      <c r="A2211">
        <v>44494</v>
      </c>
      <c r="B2211" t="s">
        <v>17125</v>
      </c>
      <c r="C2211" t="s">
        <v>14904</v>
      </c>
      <c r="D2211" t="s">
        <v>14952</v>
      </c>
      <c r="E2211" s="276">
        <v>104284.34</v>
      </c>
    </row>
    <row r="2212" spans="1:5">
      <c r="A2212">
        <v>25019</v>
      </c>
      <c r="B2212" t="s">
        <v>17126</v>
      </c>
      <c r="C2212" t="s">
        <v>14904</v>
      </c>
      <c r="D2212" t="s">
        <v>14952</v>
      </c>
      <c r="E2212" s="276">
        <v>178755.02</v>
      </c>
    </row>
    <row r="2213" spans="1:5">
      <c r="A2213">
        <v>36501</v>
      </c>
      <c r="B2213" t="s">
        <v>17127</v>
      </c>
      <c r="C2213" t="s">
        <v>14904</v>
      </c>
      <c r="D2213" t="s">
        <v>14952</v>
      </c>
      <c r="E2213" s="276">
        <v>159153.57</v>
      </c>
    </row>
    <row r="2214" spans="1:5">
      <c r="A2214">
        <v>44493</v>
      </c>
      <c r="B2214" t="s">
        <v>17128</v>
      </c>
      <c r="C2214" t="s">
        <v>14904</v>
      </c>
      <c r="D2214" t="s">
        <v>14952</v>
      </c>
      <c r="E2214" s="276">
        <v>191333.08</v>
      </c>
    </row>
    <row r="2215" spans="1:5">
      <c r="A2215">
        <v>36500</v>
      </c>
      <c r="B2215" t="s">
        <v>17129</v>
      </c>
      <c r="C2215" t="s">
        <v>14904</v>
      </c>
      <c r="D2215" t="s">
        <v>14952</v>
      </c>
      <c r="E2215" s="276">
        <v>112469.48</v>
      </c>
    </row>
    <row r="2216" spans="1:5">
      <c r="A2216">
        <v>20017</v>
      </c>
      <c r="B2216" t="s">
        <v>17130</v>
      </c>
      <c r="C2216" t="s">
        <v>14950</v>
      </c>
      <c r="D2216" t="s">
        <v>14905</v>
      </c>
      <c r="E2216" s="275">
        <v>6.63</v>
      </c>
    </row>
    <row r="2217" spans="1:5">
      <c r="A2217">
        <v>20007</v>
      </c>
      <c r="B2217" t="s">
        <v>17131</v>
      </c>
      <c r="C2217" t="s">
        <v>14950</v>
      </c>
      <c r="D2217" t="s">
        <v>14905</v>
      </c>
      <c r="E2217" s="275">
        <v>3.96</v>
      </c>
    </row>
    <row r="2218" spans="1:5">
      <c r="A2218">
        <v>39831</v>
      </c>
      <c r="B2218" t="s">
        <v>17132</v>
      </c>
      <c r="C2218" t="s">
        <v>15359</v>
      </c>
      <c r="D2218" t="s">
        <v>14952</v>
      </c>
      <c r="E2218" s="275">
        <v>294.05</v>
      </c>
    </row>
    <row r="2219" spans="1:5">
      <c r="A2219">
        <v>36888</v>
      </c>
      <c r="B2219" t="s">
        <v>17133</v>
      </c>
      <c r="C2219" t="s">
        <v>14950</v>
      </c>
      <c r="D2219" t="s">
        <v>14905</v>
      </c>
      <c r="E2219" s="275">
        <v>27.49</v>
      </c>
    </row>
    <row r="2220" spans="1:5">
      <c r="A2220">
        <v>39836</v>
      </c>
      <c r="B2220" t="s">
        <v>17134</v>
      </c>
      <c r="C2220" t="s">
        <v>15359</v>
      </c>
      <c r="D2220" t="s">
        <v>14952</v>
      </c>
      <c r="E2220" s="275">
        <v>258.38</v>
      </c>
    </row>
    <row r="2221" spans="1:5">
      <c r="A2221">
        <v>39830</v>
      </c>
      <c r="B2221" t="s">
        <v>17135</v>
      </c>
      <c r="C2221" t="s">
        <v>15359</v>
      </c>
      <c r="D2221" t="s">
        <v>14952</v>
      </c>
      <c r="E2221" s="275">
        <v>294.68</v>
      </c>
    </row>
    <row r="2222" spans="1:5">
      <c r="A2222">
        <v>40527</v>
      </c>
      <c r="B2222" t="s">
        <v>17136</v>
      </c>
      <c r="C2222" t="s">
        <v>14904</v>
      </c>
      <c r="D2222" t="s">
        <v>14952</v>
      </c>
      <c r="E2222" s="276">
        <v>2263.0100000000002</v>
      </c>
    </row>
    <row r="2223" spans="1:5">
      <c r="A2223">
        <v>36497</v>
      </c>
      <c r="B2223" t="s">
        <v>17137</v>
      </c>
      <c r="C2223" t="s">
        <v>14904</v>
      </c>
      <c r="D2223" t="s">
        <v>14952</v>
      </c>
      <c r="E2223" s="276">
        <v>2583.4699999999998</v>
      </c>
    </row>
    <row r="2224" spans="1:5">
      <c r="A2224">
        <v>36487</v>
      </c>
      <c r="B2224" t="s">
        <v>17138</v>
      </c>
      <c r="C2224" t="s">
        <v>14904</v>
      </c>
      <c r="D2224" t="s">
        <v>14952</v>
      </c>
      <c r="E2224" s="276">
        <v>4498.22</v>
      </c>
    </row>
    <row r="2225" spans="1:5">
      <c r="A2225">
        <v>44475</v>
      </c>
      <c r="B2225" t="s">
        <v>17139</v>
      </c>
      <c r="C2225" t="s">
        <v>14904</v>
      </c>
      <c r="D2225" t="s">
        <v>14952</v>
      </c>
      <c r="E2225" s="276">
        <v>1258165.24</v>
      </c>
    </row>
    <row r="2226" spans="1:5">
      <c r="A2226">
        <v>44474</v>
      </c>
      <c r="B2226" t="s">
        <v>17140</v>
      </c>
      <c r="C2226" t="s">
        <v>14904</v>
      </c>
      <c r="D2226" t="s">
        <v>14952</v>
      </c>
      <c r="E2226" s="276">
        <v>2419548.54</v>
      </c>
    </row>
    <row r="2227" spans="1:5">
      <c r="A2227">
        <v>44490</v>
      </c>
      <c r="B2227" t="s">
        <v>17141</v>
      </c>
      <c r="C2227" t="s">
        <v>14904</v>
      </c>
      <c r="D2227" t="s">
        <v>14952</v>
      </c>
      <c r="E2227" s="276">
        <v>4113232.5</v>
      </c>
    </row>
    <row r="2228" spans="1:5">
      <c r="A2228">
        <v>37776</v>
      </c>
      <c r="B2228" t="s">
        <v>17142</v>
      </c>
      <c r="C2228" t="s">
        <v>14904</v>
      </c>
      <c r="D2228" t="s">
        <v>14952</v>
      </c>
      <c r="E2228" s="276">
        <v>252088.58</v>
      </c>
    </row>
    <row r="2229" spans="1:5">
      <c r="A2229">
        <v>37775</v>
      </c>
      <c r="B2229" t="s">
        <v>17143</v>
      </c>
      <c r="C2229" t="s">
        <v>14904</v>
      </c>
      <c r="D2229" t="s">
        <v>14952</v>
      </c>
      <c r="E2229" s="276">
        <v>397058.59</v>
      </c>
    </row>
    <row r="2230" spans="1:5">
      <c r="A2230">
        <v>36491</v>
      </c>
      <c r="B2230" t="s">
        <v>17144</v>
      </c>
      <c r="C2230" t="s">
        <v>14904</v>
      </c>
      <c r="D2230" t="s">
        <v>14952</v>
      </c>
      <c r="E2230" s="276">
        <v>1470425.78</v>
      </c>
    </row>
    <row r="2231" spans="1:5">
      <c r="A2231">
        <v>10712</v>
      </c>
      <c r="B2231" t="s">
        <v>17145</v>
      </c>
      <c r="C2231" t="s">
        <v>14904</v>
      </c>
      <c r="D2231" t="s">
        <v>14952</v>
      </c>
      <c r="E2231" s="276">
        <v>99264.639999999999</v>
      </c>
    </row>
    <row r="2232" spans="1:5">
      <c r="A2232">
        <v>3363</v>
      </c>
      <c r="B2232" t="s">
        <v>17146</v>
      </c>
      <c r="C2232" t="s">
        <v>14904</v>
      </c>
      <c r="D2232" t="s">
        <v>14952</v>
      </c>
      <c r="E2232" s="276">
        <v>139625</v>
      </c>
    </row>
    <row r="2233" spans="1:5">
      <c r="A2233">
        <v>3365</v>
      </c>
      <c r="B2233" t="s">
        <v>17147</v>
      </c>
      <c r="C2233" t="s">
        <v>14904</v>
      </c>
      <c r="D2233" t="s">
        <v>14952</v>
      </c>
      <c r="E2233" s="276">
        <v>326373.43</v>
      </c>
    </row>
    <row r="2234" spans="1:5">
      <c r="A2234">
        <v>7569</v>
      </c>
      <c r="B2234" t="s">
        <v>17148</v>
      </c>
      <c r="C2234" t="s">
        <v>14904</v>
      </c>
      <c r="D2234" t="s">
        <v>14905</v>
      </c>
      <c r="E2234" s="275">
        <v>100.06</v>
      </c>
    </row>
    <row r="2235" spans="1:5">
      <c r="A2235">
        <v>3378</v>
      </c>
      <c r="B2235" t="s">
        <v>17149</v>
      </c>
      <c r="C2235" t="s">
        <v>14904</v>
      </c>
      <c r="D2235" t="s">
        <v>14905</v>
      </c>
      <c r="E2235" s="275">
        <v>82.49</v>
      </c>
    </row>
    <row r="2236" spans="1:5">
      <c r="A2236">
        <v>3380</v>
      </c>
      <c r="B2236" t="s">
        <v>17150</v>
      </c>
      <c r="C2236" t="s">
        <v>14904</v>
      </c>
      <c r="D2236" t="s">
        <v>14911</v>
      </c>
      <c r="E2236" s="275">
        <v>57.75</v>
      </c>
    </row>
    <row r="2237" spans="1:5">
      <c r="A2237">
        <v>3379</v>
      </c>
      <c r="B2237" t="s">
        <v>17151</v>
      </c>
      <c r="C2237" t="s">
        <v>14904</v>
      </c>
      <c r="D2237" t="s">
        <v>14905</v>
      </c>
      <c r="E2237" s="275">
        <v>55.75</v>
      </c>
    </row>
    <row r="2238" spans="1:5">
      <c r="A2238">
        <v>11991</v>
      </c>
      <c r="B2238" t="s">
        <v>17152</v>
      </c>
      <c r="C2238" t="s">
        <v>14904</v>
      </c>
      <c r="D2238" t="s">
        <v>14905</v>
      </c>
      <c r="E2238" s="275">
        <v>64.73</v>
      </c>
    </row>
    <row r="2239" spans="1:5">
      <c r="A2239">
        <v>34349</v>
      </c>
      <c r="B2239" t="s">
        <v>17153</v>
      </c>
      <c r="C2239" t="s">
        <v>14904</v>
      </c>
      <c r="D2239" t="s">
        <v>14905</v>
      </c>
      <c r="E2239" s="275">
        <v>38.700000000000003</v>
      </c>
    </row>
    <row r="2240" spans="1:5">
      <c r="A2240">
        <v>11029</v>
      </c>
      <c r="B2240" t="s">
        <v>17154</v>
      </c>
      <c r="C2240" t="s">
        <v>16273</v>
      </c>
      <c r="D2240" t="s">
        <v>14905</v>
      </c>
      <c r="E2240" s="275">
        <v>2.02</v>
      </c>
    </row>
    <row r="2241" spans="1:5">
      <c r="A2241">
        <v>4316</v>
      </c>
      <c r="B2241" t="s">
        <v>17155</v>
      </c>
      <c r="C2241" t="s">
        <v>14904</v>
      </c>
      <c r="D2241" t="s">
        <v>14905</v>
      </c>
      <c r="E2241" s="275">
        <v>2.04</v>
      </c>
    </row>
    <row r="2242" spans="1:5">
      <c r="A2242">
        <v>4313</v>
      </c>
      <c r="B2242" t="s">
        <v>17156</v>
      </c>
      <c r="C2242" t="s">
        <v>16273</v>
      </c>
      <c r="D2242" t="s">
        <v>14905</v>
      </c>
      <c r="E2242" s="275">
        <v>2.92</v>
      </c>
    </row>
    <row r="2243" spans="1:5">
      <c r="A2243">
        <v>4317</v>
      </c>
      <c r="B2243" t="s">
        <v>17157</v>
      </c>
      <c r="C2243" t="s">
        <v>14904</v>
      </c>
      <c r="D2243" t="s">
        <v>14905</v>
      </c>
      <c r="E2243" s="275">
        <v>3.33</v>
      </c>
    </row>
    <row r="2244" spans="1:5">
      <c r="A2244">
        <v>4314</v>
      </c>
      <c r="B2244" t="s">
        <v>17158</v>
      </c>
      <c r="C2244" t="s">
        <v>16273</v>
      </c>
      <c r="D2244" t="s">
        <v>14905</v>
      </c>
      <c r="E2244" s="275">
        <v>3.9</v>
      </c>
    </row>
    <row r="2245" spans="1:5">
      <c r="A2245">
        <v>10921</v>
      </c>
      <c r="B2245" t="s">
        <v>17159</v>
      </c>
      <c r="C2245" t="s">
        <v>14904</v>
      </c>
      <c r="D2245" t="s">
        <v>14952</v>
      </c>
      <c r="E2245" s="276">
        <v>5890</v>
      </c>
    </row>
    <row r="2246" spans="1:5">
      <c r="A2246">
        <v>10922</v>
      </c>
      <c r="B2246" t="s">
        <v>17160</v>
      </c>
      <c r="C2246" t="s">
        <v>14904</v>
      </c>
      <c r="D2246" t="s">
        <v>14952</v>
      </c>
      <c r="E2246" s="276">
        <v>5335.01</v>
      </c>
    </row>
    <row r="2247" spans="1:5">
      <c r="A2247">
        <v>10923</v>
      </c>
      <c r="B2247" t="s">
        <v>17161</v>
      </c>
      <c r="C2247" t="s">
        <v>14904</v>
      </c>
      <c r="D2247" t="s">
        <v>14952</v>
      </c>
      <c r="E2247" s="276">
        <v>3153.22</v>
      </c>
    </row>
    <row r="2248" spans="1:5">
      <c r="A2248">
        <v>10924</v>
      </c>
      <c r="B2248" t="s">
        <v>17162</v>
      </c>
      <c r="C2248" t="s">
        <v>14904</v>
      </c>
      <c r="D2248" t="s">
        <v>14952</v>
      </c>
      <c r="E2248" s="276">
        <v>3320.95</v>
      </c>
    </row>
    <row r="2249" spans="1:5">
      <c r="A2249">
        <v>37772</v>
      </c>
      <c r="B2249" t="s">
        <v>17163</v>
      </c>
      <c r="C2249" t="s">
        <v>14904</v>
      </c>
      <c r="D2249" t="s">
        <v>14952</v>
      </c>
      <c r="E2249" s="276">
        <v>342998.8</v>
      </c>
    </row>
    <row r="2250" spans="1:5">
      <c r="A2250">
        <v>37771</v>
      </c>
      <c r="B2250" t="s">
        <v>17164</v>
      </c>
      <c r="C2250" t="s">
        <v>14904</v>
      </c>
      <c r="D2250" t="s">
        <v>14952</v>
      </c>
      <c r="E2250" s="276">
        <v>364896.09</v>
      </c>
    </row>
    <row r="2251" spans="1:5">
      <c r="A2251">
        <v>12772</v>
      </c>
      <c r="B2251" t="s">
        <v>17165</v>
      </c>
      <c r="C2251" t="s">
        <v>14904</v>
      </c>
      <c r="D2251" t="s">
        <v>14952</v>
      </c>
      <c r="E2251" s="275">
        <v>816.45</v>
      </c>
    </row>
    <row r="2252" spans="1:5">
      <c r="A2252">
        <v>12770</v>
      </c>
      <c r="B2252" t="s">
        <v>17166</v>
      </c>
      <c r="C2252" t="s">
        <v>14904</v>
      </c>
      <c r="D2252" t="s">
        <v>14952</v>
      </c>
      <c r="E2252" s="275">
        <v>491.25</v>
      </c>
    </row>
    <row r="2253" spans="1:5">
      <c r="A2253">
        <v>12775</v>
      </c>
      <c r="B2253" t="s">
        <v>17167</v>
      </c>
      <c r="C2253" t="s">
        <v>14904</v>
      </c>
      <c r="D2253" t="s">
        <v>14952</v>
      </c>
      <c r="E2253" s="275">
        <v>359.79</v>
      </c>
    </row>
    <row r="2254" spans="1:5">
      <c r="A2254">
        <v>12768</v>
      </c>
      <c r="B2254" t="s">
        <v>17168</v>
      </c>
      <c r="C2254" t="s">
        <v>14904</v>
      </c>
      <c r="D2254" t="s">
        <v>14952</v>
      </c>
      <c r="E2254" s="276">
        <v>1148.57</v>
      </c>
    </row>
    <row r="2255" spans="1:5">
      <c r="A2255">
        <v>12769</v>
      </c>
      <c r="B2255" t="s">
        <v>17169</v>
      </c>
      <c r="C2255" t="s">
        <v>14904</v>
      </c>
      <c r="D2255" t="s">
        <v>14952</v>
      </c>
      <c r="E2255" s="275">
        <v>94.1</v>
      </c>
    </row>
    <row r="2256" spans="1:5">
      <c r="A2256">
        <v>12773</v>
      </c>
      <c r="B2256" t="s">
        <v>17170</v>
      </c>
      <c r="C2256" t="s">
        <v>14904</v>
      </c>
      <c r="D2256" t="s">
        <v>14952</v>
      </c>
      <c r="E2256" s="275">
        <v>101.01</v>
      </c>
    </row>
    <row r="2257" spans="1:5">
      <c r="A2257">
        <v>12774</v>
      </c>
      <c r="B2257" t="s">
        <v>17171</v>
      </c>
      <c r="C2257" t="s">
        <v>14904</v>
      </c>
      <c r="D2257" t="s">
        <v>14952</v>
      </c>
      <c r="E2257" s="275">
        <v>124.54</v>
      </c>
    </row>
    <row r="2258" spans="1:5">
      <c r="A2258">
        <v>12776</v>
      </c>
      <c r="B2258" t="s">
        <v>17172</v>
      </c>
      <c r="C2258" t="s">
        <v>14904</v>
      </c>
      <c r="D2258" t="s">
        <v>14952</v>
      </c>
      <c r="E2258" s="276">
        <v>1854.32</v>
      </c>
    </row>
    <row r="2259" spans="1:5">
      <c r="A2259">
        <v>12777</v>
      </c>
      <c r="B2259" t="s">
        <v>17173</v>
      </c>
      <c r="C2259" t="s">
        <v>14904</v>
      </c>
      <c r="D2259" t="s">
        <v>14952</v>
      </c>
      <c r="E2259" s="276">
        <v>2421.69</v>
      </c>
    </row>
    <row r="2260" spans="1:5">
      <c r="A2260">
        <v>3391</v>
      </c>
      <c r="B2260" t="s">
        <v>17174</v>
      </c>
      <c r="C2260" t="s">
        <v>14904</v>
      </c>
      <c r="D2260" t="s">
        <v>14952</v>
      </c>
      <c r="E2260" s="275">
        <v>53.59</v>
      </c>
    </row>
    <row r="2261" spans="1:5">
      <c r="A2261">
        <v>3389</v>
      </c>
      <c r="B2261" t="s">
        <v>17175</v>
      </c>
      <c r="C2261" t="s">
        <v>14904</v>
      </c>
      <c r="D2261" t="s">
        <v>14952</v>
      </c>
      <c r="E2261" s="275">
        <v>27.8</v>
      </c>
    </row>
    <row r="2262" spans="1:5">
      <c r="A2262">
        <v>3390</v>
      </c>
      <c r="B2262" t="s">
        <v>17176</v>
      </c>
      <c r="C2262" t="s">
        <v>14904</v>
      </c>
      <c r="D2262" t="s">
        <v>14952</v>
      </c>
      <c r="E2262" s="275">
        <v>31.28</v>
      </c>
    </row>
    <row r="2263" spans="1:5">
      <c r="A2263">
        <v>12873</v>
      </c>
      <c r="B2263" t="s">
        <v>17177</v>
      </c>
      <c r="C2263" t="s">
        <v>15055</v>
      </c>
      <c r="D2263" t="s">
        <v>14905</v>
      </c>
      <c r="E2263" s="275">
        <v>18.53</v>
      </c>
    </row>
    <row r="2264" spans="1:5">
      <c r="A2264">
        <v>41076</v>
      </c>
      <c r="B2264" t="s">
        <v>17178</v>
      </c>
      <c r="C2264" t="s">
        <v>15057</v>
      </c>
      <c r="D2264" t="s">
        <v>14905</v>
      </c>
      <c r="E2264" s="276">
        <v>3227.37</v>
      </c>
    </row>
    <row r="2265" spans="1:5">
      <c r="A2265">
        <v>140</v>
      </c>
      <c r="B2265" t="s">
        <v>17179</v>
      </c>
      <c r="C2265" t="s">
        <v>14955</v>
      </c>
      <c r="D2265" t="s">
        <v>14905</v>
      </c>
      <c r="E2265" s="275">
        <v>23.14</v>
      </c>
    </row>
    <row r="2266" spans="1:5">
      <c r="A2266">
        <v>151</v>
      </c>
      <c r="B2266" t="s">
        <v>17180</v>
      </c>
      <c r="C2266" t="s">
        <v>14957</v>
      </c>
      <c r="D2266" t="s">
        <v>14905</v>
      </c>
      <c r="E2266" s="275">
        <v>34.14</v>
      </c>
    </row>
    <row r="2267" spans="1:5">
      <c r="A2267">
        <v>7340</v>
      </c>
      <c r="B2267" t="s">
        <v>17181</v>
      </c>
      <c r="C2267" t="s">
        <v>14957</v>
      </c>
      <c r="D2267" t="s">
        <v>14905</v>
      </c>
      <c r="E2267" s="275">
        <v>41.15</v>
      </c>
    </row>
    <row r="2268" spans="1:5">
      <c r="A2268">
        <v>40929</v>
      </c>
      <c r="B2268" t="s">
        <v>17182</v>
      </c>
      <c r="C2268" t="s">
        <v>15057</v>
      </c>
      <c r="D2268" t="s">
        <v>14905</v>
      </c>
      <c r="E2268" s="276">
        <v>3261.36</v>
      </c>
    </row>
    <row r="2269" spans="1:5">
      <c r="A2269">
        <v>2701</v>
      </c>
      <c r="B2269" t="s">
        <v>17183</v>
      </c>
      <c r="C2269" t="s">
        <v>15055</v>
      </c>
      <c r="D2269" t="s">
        <v>14905</v>
      </c>
      <c r="E2269" s="275">
        <v>18.72</v>
      </c>
    </row>
    <row r="2270" spans="1:5">
      <c r="A2270">
        <v>38114</v>
      </c>
      <c r="B2270" t="s">
        <v>17184</v>
      </c>
      <c r="C2270" t="s">
        <v>14904</v>
      </c>
      <c r="D2270" t="s">
        <v>14905</v>
      </c>
      <c r="E2270" s="275">
        <v>18.7</v>
      </c>
    </row>
    <row r="2271" spans="1:5">
      <c r="A2271">
        <v>38064</v>
      </c>
      <c r="B2271" t="s">
        <v>17185</v>
      </c>
      <c r="C2271" t="s">
        <v>14904</v>
      </c>
      <c r="D2271" t="s">
        <v>14905</v>
      </c>
      <c r="E2271" s="275">
        <v>20.9</v>
      </c>
    </row>
    <row r="2272" spans="1:5">
      <c r="A2272">
        <v>38115</v>
      </c>
      <c r="B2272" t="s">
        <v>17186</v>
      </c>
      <c r="C2272" t="s">
        <v>14904</v>
      </c>
      <c r="D2272" t="s">
        <v>14905</v>
      </c>
      <c r="E2272" s="275">
        <v>19.96</v>
      </c>
    </row>
    <row r="2273" spans="1:5">
      <c r="A2273">
        <v>38065</v>
      </c>
      <c r="B2273" t="s">
        <v>17187</v>
      </c>
      <c r="C2273" t="s">
        <v>14904</v>
      </c>
      <c r="D2273" t="s">
        <v>14905</v>
      </c>
      <c r="E2273" s="275">
        <v>29.66</v>
      </c>
    </row>
    <row r="2274" spans="1:5">
      <c r="A2274">
        <v>38078</v>
      </c>
      <c r="B2274" t="s">
        <v>17188</v>
      </c>
      <c r="C2274" t="s">
        <v>14904</v>
      </c>
      <c r="D2274" t="s">
        <v>14905</v>
      </c>
      <c r="E2274" s="275">
        <v>17.3</v>
      </c>
    </row>
    <row r="2275" spans="1:5">
      <c r="A2275">
        <v>38113</v>
      </c>
      <c r="B2275" t="s">
        <v>17189</v>
      </c>
      <c r="C2275" t="s">
        <v>14904</v>
      </c>
      <c r="D2275" t="s">
        <v>14905</v>
      </c>
      <c r="E2275" s="275">
        <v>9.4</v>
      </c>
    </row>
    <row r="2276" spans="1:5">
      <c r="A2276">
        <v>38063</v>
      </c>
      <c r="B2276" t="s">
        <v>17190</v>
      </c>
      <c r="C2276" t="s">
        <v>14904</v>
      </c>
      <c r="D2276" t="s">
        <v>14905</v>
      </c>
      <c r="E2276" s="275">
        <v>10.08</v>
      </c>
    </row>
    <row r="2277" spans="1:5">
      <c r="A2277">
        <v>38080</v>
      </c>
      <c r="B2277" t="s">
        <v>17191</v>
      </c>
      <c r="C2277" t="s">
        <v>14904</v>
      </c>
      <c r="D2277" t="s">
        <v>14905</v>
      </c>
      <c r="E2277" s="275">
        <v>30.05</v>
      </c>
    </row>
    <row r="2278" spans="1:5">
      <c r="A2278">
        <v>38069</v>
      </c>
      <c r="B2278" t="s">
        <v>17192</v>
      </c>
      <c r="C2278" t="s">
        <v>14904</v>
      </c>
      <c r="D2278" t="s">
        <v>14905</v>
      </c>
      <c r="E2278" s="275">
        <v>16.43</v>
      </c>
    </row>
    <row r="2279" spans="1:5">
      <c r="A2279">
        <v>38077</v>
      </c>
      <c r="B2279" t="s">
        <v>17193</v>
      </c>
      <c r="C2279" t="s">
        <v>14904</v>
      </c>
      <c r="D2279" t="s">
        <v>14905</v>
      </c>
      <c r="E2279" s="275">
        <v>16.059999999999999</v>
      </c>
    </row>
    <row r="2280" spans="1:5">
      <c r="A2280">
        <v>38073</v>
      </c>
      <c r="B2280" t="s">
        <v>17194</v>
      </c>
      <c r="C2280" t="s">
        <v>14904</v>
      </c>
      <c r="D2280" t="s">
        <v>14905</v>
      </c>
      <c r="E2280" s="275">
        <v>24.47</v>
      </c>
    </row>
    <row r="2281" spans="1:5">
      <c r="A2281">
        <v>38112</v>
      </c>
      <c r="B2281" t="s">
        <v>17195</v>
      </c>
      <c r="C2281" t="s">
        <v>14904</v>
      </c>
      <c r="D2281" t="s">
        <v>14905</v>
      </c>
      <c r="E2281" s="275">
        <v>7.21</v>
      </c>
    </row>
    <row r="2282" spans="1:5">
      <c r="A2282">
        <v>38062</v>
      </c>
      <c r="B2282" t="s">
        <v>17196</v>
      </c>
      <c r="C2282" t="s">
        <v>14904</v>
      </c>
      <c r="D2282" t="s">
        <v>14905</v>
      </c>
      <c r="E2282" s="275">
        <v>7.41</v>
      </c>
    </row>
    <row r="2283" spans="1:5">
      <c r="A2283">
        <v>12128</v>
      </c>
      <c r="B2283" t="s">
        <v>17197</v>
      </c>
      <c r="C2283" t="s">
        <v>14904</v>
      </c>
      <c r="D2283" t="s">
        <v>14905</v>
      </c>
      <c r="E2283" s="275">
        <v>9.9</v>
      </c>
    </row>
    <row r="2284" spans="1:5">
      <c r="A2284">
        <v>12129</v>
      </c>
      <c r="B2284" t="s">
        <v>17198</v>
      </c>
      <c r="C2284" t="s">
        <v>14904</v>
      </c>
      <c r="D2284" t="s">
        <v>14905</v>
      </c>
      <c r="E2284" s="275">
        <v>13.09</v>
      </c>
    </row>
    <row r="2285" spans="1:5">
      <c r="A2285">
        <v>38081</v>
      </c>
      <c r="B2285" t="s">
        <v>17199</v>
      </c>
      <c r="C2285" t="s">
        <v>14904</v>
      </c>
      <c r="D2285" t="s">
        <v>14905</v>
      </c>
      <c r="E2285" s="275">
        <v>25.49</v>
      </c>
    </row>
    <row r="2286" spans="1:5">
      <c r="A2286">
        <v>38070</v>
      </c>
      <c r="B2286" t="s">
        <v>17200</v>
      </c>
      <c r="C2286" t="s">
        <v>14904</v>
      </c>
      <c r="D2286" t="s">
        <v>14905</v>
      </c>
      <c r="E2286" s="275">
        <v>17.559999999999999</v>
      </c>
    </row>
    <row r="2287" spans="1:5">
      <c r="A2287">
        <v>38074</v>
      </c>
      <c r="B2287" t="s">
        <v>17201</v>
      </c>
      <c r="C2287" t="s">
        <v>14904</v>
      </c>
      <c r="D2287" t="s">
        <v>14905</v>
      </c>
      <c r="E2287" s="275">
        <v>26.71</v>
      </c>
    </row>
    <row r="2288" spans="1:5">
      <c r="A2288">
        <v>38079</v>
      </c>
      <c r="B2288" t="s">
        <v>17202</v>
      </c>
      <c r="C2288" t="s">
        <v>14904</v>
      </c>
      <c r="D2288" t="s">
        <v>14905</v>
      </c>
      <c r="E2288" s="275">
        <v>22.92</v>
      </c>
    </row>
    <row r="2289" spans="1:5">
      <c r="A2289">
        <v>38072</v>
      </c>
      <c r="B2289" t="s">
        <v>17203</v>
      </c>
      <c r="C2289" t="s">
        <v>14904</v>
      </c>
      <c r="D2289" t="s">
        <v>14905</v>
      </c>
      <c r="E2289" s="275">
        <v>22.03</v>
      </c>
    </row>
    <row r="2290" spans="1:5">
      <c r="A2290">
        <v>38068</v>
      </c>
      <c r="B2290" t="s">
        <v>17204</v>
      </c>
      <c r="C2290" t="s">
        <v>14904</v>
      </c>
      <c r="D2290" t="s">
        <v>14905</v>
      </c>
      <c r="E2290" s="275">
        <v>15.21</v>
      </c>
    </row>
    <row r="2291" spans="1:5">
      <c r="A2291">
        <v>38071</v>
      </c>
      <c r="B2291" t="s">
        <v>17205</v>
      </c>
      <c r="C2291" t="s">
        <v>14904</v>
      </c>
      <c r="D2291" t="s">
        <v>14905</v>
      </c>
      <c r="E2291" s="275">
        <v>18.18</v>
      </c>
    </row>
    <row r="2292" spans="1:5">
      <c r="A2292">
        <v>38412</v>
      </c>
      <c r="B2292" t="s">
        <v>17206</v>
      </c>
      <c r="C2292" t="s">
        <v>14904</v>
      </c>
      <c r="D2292" t="s">
        <v>14911</v>
      </c>
      <c r="E2292" s="276">
        <v>1040</v>
      </c>
    </row>
    <row r="2293" spans="1:5">
      <c r="A2293">
        <v>3405</v>
      </c>
      <c r="B2293" t="s">
        <v>17207</v>
      </c>
      <c r="C2293" t="s">
        <v>14904</v>
      </c>
      <c r="D2293" t="s">
        <v>14905</v>
      </c>
      <c r="E2293" s="275">
        <v>39.1</v>
      </c>
    </row>
    <row r="2294" spans="1:5">
      <c r="A2294">
        <v>3394</v>
      </c>
      <c r="B2294" t="s">
        <v>17208</v>
      </c>
      <c r="C2294" t="s">
        <v>14904</v>
      </c>
      <c r="D2294" t="s">
        <v>14905</v>
      </c>
      <c r="E2294" s="275">
        <v>206.42</v>
      </c>
    </row>
    <row r="2295" spans="1:5">
      <c r="A2295">
        <v>3393</v>
      </c>
      <c r="B2295" t="s">
        <v>17209</v>
      </c>
      <c r="C2295" t="s">
        <v>14904</v>
      </c>
      <c r="D2295" t="s">
        <v>14905</v>
      </c>
      <c r="E2295" s="275">
        <v>351.46</v>
      </c>
    </row>
    <row r="2296" spans="1:5">
      <c r="A2296">
        <v>3406</v>
      </c>
      <c r="B2296" t="s">
        <v>17210</v>
      </c>
      <c r="C2296" t="s">
        <v>14904</v>
      </c>
      <c r="D2296" t="s">
        <v>14911</v>
      </c>
      <c r="E2296" s="275">
        <v>11.97</v>
      </c>
    </row>
    <row r="2297" spans="1:5">
      <c r="A2297">
        <v>3395</v>
      </c>
      <c r="B2297" t="s">
        <v>17211</v>
      </c>
      <c r="C2297" t="s">
        <v>14904</v>
      </c>
      <c r="D2297" t="s">
        <v>14905</v>
      </c>
      <c r="E2297" s="275">
        <v>50.49</v>
      </c>
    </row>
    <row r="2298" spans="1:5">
      <c r="A2298">
        <v>3398</v>
      </c>
      <c r="B2298" t="s">
        <v>17212</v>
      </c>
      <c r="C2298" t="s">
        <v>14904</v>
      </c>
      <c r="D2298" t="s">
        <v>14905</v>
      </c>
      <c r="E2298" s="275">
        <v>2.4</v>
      </c>
    </row>
    <row r="2299" spans="1:5">
      <c r="A2299">
        <v>40662</v>
      </c>
      <c r="B2299" t="s">
        <v>17213</v>
      </c>
      <c r="C2299" t="s">
        <v>14904</v>
      </c>
      <c r="D2299" t="s">
        <v>14905</v>
      </c>
      <c r="E2299" s="275">
        <v>184.45</v>
      </c>
    </row>
    <row r="2300" spans="1:5">
      <c r="A2300">
        <v>3437</v>
      </c>
      <c r="B2300" t="s">
        <v>17214</v>
      </c>
      <c r="C2300" t="s">
        <v>15310</v>
      </c>
      <c r="D2300" t="s">
        <v>14905</v>
      </c>
      <c r="E2300" s="275">
        <v>512.36</v>
      </c>
    </row>
    <row r="2301" spans="1:5">
      <c r="A2301">
        <v>11190</v>
      </c>
      <c r="B2301" t="s">
        <v>17215</v>
      </c>
      <c r="C2301" t="s">
        <v>14904</v>
      </c>
      <c r="D2301" t="s">
        <v>14952</v>
      </c>
      <c r="E2301" s="275">
        <v>184.95</v>
      </c>
    </row>
    <row r="2302" spans="1:5">
      <c r="A2302">
        <v>34377</v>
      </c>
      <c r="B2302" t="s">
        <v>17216</v>
      </c>
      <c r="C2302" t="s">
        <v>14904</v>
      </c>
      <c r="D2302" t="s">
        <v>14905</v>
      </c>
      <c r="E2302" s="275">
        <v>193.62</v>
      </c>
    </row>
    <row r="2303" spans="1:5">
      <c r="A2303">
        <v>3428</v>
      </c>
      <c r="B2303" t="s">
        <v>17217</v>
      </c>
      <c r="C2303" t="s">
        <v>15310</v>
      </c>
      <c r="D2303" t="s">
        <v>14911</v>
      </c>
      <c r="E2303" s="275">
        <v>760</v>
      </c>
    </row>
    <row r="2304" spans="1:5">
      <c r="A2304">
        <v>3429</v>
      </c>
      <c r="B2304" t="s">
        <v>17218</v>
      </c>
      <c r="C2304" t="s">
        <v>15310</v>
      </c>
      <c r="D2304" t="s">
        <v>14905</v>
      </c>
      <c r="E2304" s="275">
        <v>434.22</v>
      </c>
    </row>
    <row r="2305" spans="1:5">
      <c r="A2305">
        <v>11199</v>
      </c>
      <c r="B2305" t="s">
        <v>17219</v>
      </c>
      <c r="C2305" t="s">
        <v>14904</v>
      </c>
      <c r="D2305" t="s">
        <v>14952</v>
      </c>
      <c r="E2305" s="276">
        <v>1021.44</v>
      </c>
    </row>
    <row r="2306" spans="1:5">
      <c r="A2306">
        <v>34369</v>
      </c>
      <c r="B2306" t="s">
        <v>17220</v>
      </c>
      <c r="C2306" t="s">
        <v>14904</v>
      </c>
      <c r="D2306" t="s">
        <v>14905</v>
      </c>
      <c r="E2306" s="275">
        <v>673.43</v>
      </c>
    </row>
    <row r="2307" spans="1:5">
      <c r="A2307">
        <v>36896</v>
      </c>
      <c r="B2307" t="s">
        <v>17221</v>
      </c>
      <c r="C2307" t="s">
        <v>14904</v>
      </c>
      <c r="D2307" t="s">
        <v>14911</v>
      </c>
      <c r="E2307" s="275">
        <v>375</v>
      </c>
    </row>
    <row r="2308" spans="1:5">
      <c r="A2308">
        <v>34367</v>
      </c>
      <c r="B2308" t="s">
        <v>17222</v>
      </c>
      <c r="C2308" t="s">
        <v>14904</v>
      </c>
      <c r="D2308" t="s">
        <v>14905</v>
      </c>
      <c r="E2308" s="275">
        <v>483.31</v>
      </c>
    </row>
    <row r="2309" spans="1:5">
      <c r="A2309">
        <v>36897</v>
      </c>
      <c r="B2309" t="s">
        <v>17223</v>
      </c>
      <c r="C2309" t="s">
        <v>14904</v>
      </c>
      <c r="D2309" t="s">
        <v>14905</v>
      </c>
      <c r="E2309" s="275">
        <v>585.17999999999995</v>
      </c>
    </row>
    <row r="2310" spans="1:5">
      <c r="A2310">
        <v>34364</v>
      </c>
      <c r="B2310" t="s">
        <v>17224</v>
      </c>
      <c r="C2310" t="s">
        <v>14904</v>
      </c>
      <c r="D2310" t="s">
        <v>14905</v>
      </c>
      <c r="E2310" s="275">
        <v>635.29999999999995</v>
      </c>
    </row>
    <row r="2311" spans="1:5">
      <c r="A2311">
        <v>40659</v>
      </c>
      <c r="B2311" t="s">
        <v>17225</v>
      </c>
      <c r="C2311" t="s">
        <v>15310</v>
      </c>
      <c r="D2311" t="s">
        <v>14905</v>
      </c>
      <c r="E2311" s="275">
        <v>724.92</v>
      </c>
    </row>
    <row r="2312" spans="1:5">
      <c r="A2312">
        <v>40660</v>
      </c>
      <c r="B2312" t="s">
        <v>17226</v>
      </c>
      <c r="C2312" t="s">
        <v>15310</v>
      </c>
      <c r="D2312" t="s">
        <v>14905</v>
      </c>
      <c r="E2312" s="275">
        <v>918.74</v>
      </c>
    </row>
    <row r="2313" spans="1:5">
      <c r="A2313">
        <v>40661</v>
      </c>
      <c r="B2313" t="s">
        <v>17227</v>
      </c>
      <c r="C2313" t="s">
        <v>15310</v>
      </c>
      <c r="D2313" t="s">
        <v>14905</v>
      </c>
      <c r="E2313" s="275">
        <v>564.87</v>
      </c>
    </row>
    <row r="2314" spans="1:5">
      <c r="A2314">
        <v>3421</v>
      </c>
      <c r="B2314" t="s">
        <v>17228</v>
      </c>
      <c r="C2314" t="s">
        <v>15310</v>
      </c>
      <c r="D2314" t="s">
        <v>14905</v>
      </c>
      <c r="E2314" s="275">
        <v>569.19000000000005</v>
      </c>
    </row>
    <row r="2315" spans="1:5">
      <c r="A2315">
        <v>599</v>
      </c>
      <c r="B2315" t="s">
        <v>17229</v>
      </c>
      <c r="C2315" t="s">
        <v>15310</v>
      </c>
      <c r="D2315" t="s">
        <v>14905</v>
      </c>
      <c r="E2315" s="275">
        <v>683.92</v>
      </c>
    </row>
    <row r="2316" spans="1:5">
      <c r="A2316">
        <v>44053</v>
      </c>
      <c r="B2316" t="s">
        <v>17230</v>
      </c>
      <c r="C2316" t="s">
        <v>14904</v>
      </c>
      <c r="D2316" t="s">
        <v>14905</v>
      </c>
      <c r="E2316" s="276">
        <v>1517.98</v>
      </c>
    </row>
    <row r="2317" spans="1:5">
      <c r="A2317">
        <v>3423</v>
      </c>
      <c r="B2317" t="s">
        <v>17231</v>
      </c>
      <c r="C2317" t="s">
        <v>15310</v>
      </c>
      <c r="D2317" t="s">
        <v>14905</v>
      </c>
      <c r="E2317" s="275">
        <v>802.69</v>
      </c>
    </row>
    <row r="2318" spans="1:5">
      <c r="A2318">
        <v>34381</v>
      </c>
      <c r="B2318" t="s">
        <v>17232</v>
      </c>
      <c r="C2318" t="s">
        <v>14904</v>
      </c>
      <c r="D2318" t="s">
        <v>14905</v>
      </c>
      <c r="E2318" s="275">
        <v>276.14999999999998</v>
      </c>
    </row>
    <row r="2319" spans="1:5">
      <c r="A2319">
        <v>34797</v>
      </c>
      <c r="B2319" t="s">
        <v>17233</v>
      </c>
      <c r="C2319" t="s">
        <v>14904</v>
      </c>
      <c r="D2319" t="s">
        <v>14952</v>
      </c>
      <c r="E2319" s="275">
        <v>402.85</v>
      </c>
    </row>
    <row r="2320" spans="1:5">
      <c r="A2320">
        <v>44054</v>
      </c>
      <c r="B2320" t="s">
        <v>17234</v>
      </c>
      <c r="C2320" t="s">
        <v>14904</v>
      </c>
      <c r="D2320" t="s">
        <v>14905</v>
      </c>
      <c r="E2320" s="275">
        <v>544.55999999999995</v>
      </c>
    </row>
    <row r="2321" spans="1:5">
      <c r="A2321">
        <v>44399</v>
      </c>
      <c r="B2321" t="s">
        <v>17235</v>
      </c>
      <c r="C2321" t="s">
        <v>14904</v>
      </c>
      <c r="D2321" t="s">
        <v>14905</v>
      </c>
      <c r="E2321" s="275">
        <v>744.04</v>
      </c>
    </row>
    <row r="2322" spans="1:5">
      <c r="A2322">
        <v>44503</v>
      </c>
      <c r="B2322" t="s">
        <v>17236</v>
      </c>
      <c r="C2322" t="s">
        <v>15055</v>
      </c>
      <c r="D2322" t="s">
        <v>14905</v>
      </c>
      <c r="E2322" s="275">
        <v>14.8</v>
      </c>
    </row>
    <row r="2323" spans="1:5">
      <c r="A2323">
        <v>41077</v>
      </c>
      <c r="B2323" t="s">
        <v>17237</v>
      </c>
      <c r="C2323" t="s">
        <v>15057</v>
      </c>
      <c r="D2323" t="s">
        <v>14905</v>
      </c>
      <c r="E2323" s="276">
        <v>2578.7800000000002</v>
      </c>
    </row>
    <row r="2324" spans="1:5">
      <c r="A2324">
        <v>37963</v>
      </c>
      <c r="B2324" t="s">
        <v>17238</v>
      </c>
      <c r="C2324" t="s">
        <v>14904</v>
      </c>
      <c r="D2324" t="s">
        <v>14952</v>
      </c>
      <c r="E2324" s="275">
        <v>3.61</v>
      </c>
    </row>
    <row r="2325" spans="1:5">
      <c r="A2325">
        <v>37964</v>
      </c>
      <c r="B2325" t="s">
        <v>17239</v>
      </c>
      <c r="C2325" t="s">
        <v>14904</v>
      </c>
      <c r="D2325" t="s">
        <v>14952</v>
      </c>
      <c r="E2325" s="275">
        <v>4.82</v>
      </c>
    </row>
    <row r="2326" spans="1:5">
      <c r="A2326">
        <v>37965</v>
      </c>
      <c r="B2326" t="s">
        <v>17240</v>
      </c>
      <c r="C2326" t="s">
        <v>14904</v>
      </c>
      <c r="D2326" t="s">
        <v>14952</v>
      </c>
      <c r="E2326" s="275">
        <v>6.95</v>
      </c>
    </row>
    <row r="2327" spans="1:5">
      <c r="A2327">
        <v>37966</v>
      </c>
      <c r="B2327" t="s">
        <v>17241</v>
      </c>
      <c r="C2327" t="s">
        <v>14904</v>
      </c>
      <c r="D2327" t="s">
        <v>14952</v>
      </c>
      <c r="E2327" s="275">
        <v>12.21</v>
      </c>
    </row>
    <row r="2328" spans="1:5">
      <c r="A2328">
        <v>37967</v>
      </c>
      <c r="B2328" t="s">
        <v>17242</v>
      </c>
      <c r="C2328" t="s">
        <v>14904</v>
      </c>
      <c r="D2328" t="s">
        <v>14952</v>
      </c>
      <c r="E2328" s="275">
        <v>20.52</v>
      </c>
    </row>
    <row r="2329" spans="1:5">
      <c r="A2329">
        <v>37968</v>
      </c>
      <c r="B2329" t="s">
        <v>17243</v>
      </c>
      <c r="C2329" t="s">
        <v>14904</v>
      </c>
      <c r="D2329" t="s">
        <v>14952</v>
      </c>
      <c r="E2329" s="275">
        <v>43.57</v>
      </c>
    </row>
    <row r="2330" spans="1:5">
      <c r="A2330">
        <v>37969</v>
      </c>
      <c r="B2330" t="s">
        <v>17244</v>
      </c>
      <c r="C2330" t="s">
        <v>14904</v>
      </c>
      <c r="D2330" t="s">
        <v>14952</v>
      </c>
      <c r="E2330" s="275">
        <v>110.1</v>
      </c>
    </row>
    <row r="2331" spans="1:5">
      <c r="A2331">
        <v>37970</v>
      </c>
      <c r="B2331" t="s">
        <v>17245</v>
      </c>
      <c r="C2331" t="s">
        <v>14904</v>
      </c>
      <c r="D2331" t="s">
        <v>14952</v>
      </c>
      <c r="E2331" s="275">
        <v>159.30000000000001</v>
      </c>
    </row>
    <row r="2332" spans="1:5">
      <c r="A2332">
        <v>44251</v>
      </c>
      <c r="B2332" t="s">
        <v>17246</v>
      </c>
      <c r="C2332" t="s">
        <v>14904</v>
      </c>
      <c r="D2332" t="s">
        <v>14952</v>
      </c>
      <c r="E2332" s="275">
        <v>184</v>
      </c>
    </row>
    <row r="2333" spans="1:5">
      <c r="A2333">
        <v>21118</v>
      </c>
      <c r="B2333" t="s">
        <v>17247</v>
      </c>
      <c r="C2333" t="s">
        <v>14904</v>
      </c>
      <c r="D2333" t="s">
        <v>14952</v>
      </c>
      <c r="E2333" s="275">
        <v>2.86</v>
      </c>
    </row>
    <row r="2334" spans="1:5">
      <c r="A2334">
        <v>37956</v>
      </c>
      <c r="B2334" t="s">
        <v>17248</v>
      </c>
      <c r="C2334" t="s">
        <v>14904</v>
      </c>
      <c r="D2334" t="s">
        <v>14952</v>
      </c>
      <c r="E2334" s="275">
        <v>3.52</v>
      </c>
    </row>
    <row r="2335" spans="1:5">
      <c r="A2335">
        <v>37957</v>
      </c>
      <c r="B2335" t="s">
        <v>17249</v>
      </c>
      <c r="C2335" t="s">
        <v>14904</v>
      </c>
      <c r="D2335" t="s">
        <v>14952</v>
      </c>
      <c r="E2335" s="275">
        <v>7.49</v>
      </c>
    </row>
    <row r="2336" spans="1:5">
      <c r="A2336">
        <v>37958</v>
      </c>
      <c r="B2336" t="s">
        <v>17250</v>
      </c>
      <c r="C2336" t="s">
        <v>14904</v>
      </c>
      <c r="D2336" t="s">
        <v>14952</v>
      </c>
      <c r="E2336" s="275">
        <v>13.54</v>
      </c>
    </row>
    <row r="2337" spans="1:5">
      <c r="A2337">
        <v>37959</v>
      </c>
      <c r="B2337" t="s">
        <v>17251</v>
      </c>
      <c r="C2337" t="s">
        <v>14904</v>
      </c>
      <c r="D2337" t="s">
        <v>14952</v>
      </c>
      <c r="E2337" s="275">
        <v>20.85</v>
      </c>
    </row>
    <row r="2338" spans="1:5">
      <c r="A2338">
        <v>37960</v>
      </c>
      <c r="B2338" t="s">
        <v>17252</v>
      </c>
      <c r="C2338" t="s">
        <v>14904</v>
      </c>
      <c r="D2338" t="s">
        <v>14952</v>
      </c>
      <c r="E2338" s="275">
        <v>53.27</v>
      </c>
    </row>
    <row r="2339" spans="1:5">
      <c r="A2339">
        <v>37961</v>
      </c>
      <c r="B2339" t="s">
        <v>17253</v>
      </c>
      <c r="C2339" t="s">
        <v>14904</v>
      </c>
      <c r="D2339" t="s">
        <v>14952</v>
      </c>
      <c r="E2339" s="275">
        <v>114.49</v>
      </c>
    </row>
    <row r="2340" spans="1:5">
      <c r="A2340">
        <v>37962</v>
      </c>
      <c r="B2340" t="s">
        <v>17254</v>
      </c>
      <c r="C2340" t="s">
        <v>14904</v>
      </c>
      <c r="D2340" t="s">
        <v>14952</v>
      </c>
      <c r="E2340" s="275">
        <v>131.99</v>
      </c>
    </row>
    <row r="2341" spans="1:5">
      <c r="A2341">
        <v>3533</v>
      </c>
      <c r="B2341" t="s">
        <v>17255</v>
      </c>
      <c r="C2341" t="s">
        <v>14904</v>
      </c>
      <c r="D2341" t="s">
        <v>14905</v>
      </c>
      <c r="E2341" s="275">
        <v>2.98</v>
      </c>
    </row>
    <row r="2342" spans="1:5">
      <c r="A2342">
        <v>3538</v>
      </c>
      <c r="B2342" t="s">
        <v>17256</v>
      </c>
      <c r="C2342" t="s">
        <v>14904</v>
      </c>
      <c r="D2342" t="s">
        <v>14905</v>
      </c>
      <c r="E2342" s="275">
        <v>5.65</v>
      </c>
    </row>
    <row r="2343" spans="1:5">
      <c r="A2343">
        <v>3498</v>
      </c>
      <c r="B2343" t="s">
        <v>17257</v>
      </c>
      <c r="C2343" t="s">
        <v>14904</v>
      </c>
      <c r="D2343" t="s">
        <v>14905</v>
      </c>
      <c r="E2343" s="275">
        <v>5.48</v>
      </c>
    </row>
    <row r="2344" spans="1:5">
      <c r="A2344">
        <v>3496</v>
      </c>
      <c r="B2344" t="s">
        <v>17258</v>
      </c>
      <c r="C2344" t="s">
        <v>14904</v>
      </c>
      <c r="D2344" t="s">
        <v>14905</v>
      </c>
      <c r="E2344" s="275">
        <v>3.67</v>
      </c>
    </row>
    <row r="2345" spans="1:5">
      <c r="A2345">
        <v>38429</v>
      </c>
      <c r="B2345" t="s">
        <v>17259</v>
      </c>
      <c r="C2345" t="s">
        <v>14904</v>
      </c>
      <c r="D2345" t="s">
        <v>14952</v>
      </c>
      <c r="E2345" s="275">
        <v>9.75</v>
      </c>
    </row>
    <row r="2346" spans="1:5">
      <c r="A2346">
        <v>38431</v>
      </c>
      <c r="B2346" t="s">
        <v>17260</v>
      </c>
      <c r="C2346" t="s">
        <v>14904</v>
      </c>
      <c r="D2346" t="s">
        <v>14952</v>
      </c>
      <c r="E2346" s="275">
        <v>12.23</v>
      </c>
    </row>
    <row r="2347" spans="1:5">
      <c r="A2347">
        <v>38430</v>
      </c>
      <c r="B2347" t="s">
        <v>17261</v>
      </c>
      <c r="C2347" t="s">
        <v>14904</v>
      </c>
      <c r="D2347" t="s">
        <v>14952</v>
      </c>
      <c r="E2347" s="275">
        <v>18.96</v>
      </c>
    </row>
    <row r="2348" spans="1:5">
      <c r="A2348">
        <v>36348</v>
      </c>
      <c r="B2348" t="s">
        <v>17262</v>
      </c>
      <c r="C2348" t="s">
        <v>14904</v>
      </c>
      <c r="D2348" t="s">
        <v>14952</v>
      </c>
      <c r="E2348" s="275">
        <v>1.96</v>
      </c>
    </row>
    <row r="2349" spans="1:5">
      <c r="A2349">
        <v>36349</v>
      </c>
      <c r="B2349" t="s">
        <v>17263</v>
      </c>
      <c r="C2349" t="s">
        <v>14904</v>
      </c>
      <c r="D2349" t="s">
        <v>14952</v>
      </c>
      <c r="E2349" s="275">
        <v>2.7</v>
      </c>
    </row>
    <row r="2350" spans="1:5">
      <c r="A2350">
        <v>38987</v>
      </c>
      <c r="B2350" t="s">
        <v>17264</v>
      </c>
      <c r="C2350" t="s">
        <v>14904</v>
      </c>
      <c r="D2350" t="s">
        <v>14952</v>
      </c>
      <c r="E2350" s="275">
        <v>12.98</v>
      </c>
    </row>
    <row r="2351" spans="1:5">
      <c r="A2351">
        <v>38988</v>
      </c>
      <c r="B2351" t="s">
        <v>17265</v>
      </c>
      <c r="C2351" t="s">
        <v>14904</v>
      </c>
      <c r="D2351" t="s">
        <v>14952</v>
      </c>
      <c r="E2351" s="275">
        <v>21.15</v>
      </c>
    </row>
    <row r="2352" spans="1:5">
      <c r="A2352">
        <v>38989</v>
      </c>
      <c r="B2352" t="s">
        <v>17266</v>
      </c>
      <c r="C2352" t="s">
        <v>14904</v>
      </c>
      <c r="D2352" t="s">
        <v>14952</v>
      </c>
      <c r="E2352" s="275">
        <v>35.590000000000003</v>
      </c>
    </row>
    <row r="2353" spans="1:5">
      <c r="A2353">
        <v>38990</v>
      </c>
      <c r="B2353" t="s">
        <v>17267</v>
      </c>
      <c r="C2353" t="s">
        <v>14904</v>
      </c>
      <c r="D2353" t="s">
        <v>14952</v>
      </c>
      <c r="E2353" s="275">
        <v>71.12</v>
      </c>
    </row>
    <row r="2354" spans="1:5">
      <c r="A2354">
        <v>38991</v>
      </c>
      <c r="B2354" t="s">
        <v>17268</v>
      </c>
      <c r="C2354" t="s">
        <v>14904</v>
      </c>
      <c r="D2354" t="s">
        <v>14952</v>
      </c>
      <c r="E2354" s="275">
        <v>127.97</v>
      </c>
    </row>
    <row r="2355" spans="1:5">
      <c r="A2355">
        <v>38433</v>
      </c>
      <c r="B2355" t="s">
        <v>17269</v>
      </c>
      <c r="C2355" t="s">
        <v>14904</v>
      </c>
      <c r="D2355" t="s">
        <v>14952</v>
      </c>
      <c r="E2355" s="275">
        <v>6.61</v>
      </c>
    </row>
    <row r="2356" spans="1:5">
      <c r="A2356">
        <v>38440</v>
      </c>
      <c r="B2356" t="s">
        <v>17270</v>
      </c>
      <c r="C2356" t="s">
        <v>14904</v>
      </c>
      <c r="D2356" t="s">
        <v>14952</v>
      </c>
      <c r="E2356" s="275">
        <v>278.89999999999998</v>
      </c>
    </row>
    <row r="2357" spans="1:5">
      <c r="A2357">
        <v>36359</v>
      </c>
      <c r="B2357" t="s">
        <v>17271</v>
      </c>
      <c r="C2357" t="s">
        <v>14904</v>
      </c>
      <c r="D2357" t="s">
        <v>14952</v>
      </c>
      <c r="E2357" s="275">
        <v>1.74</v>
      </c>
    </row>
    <row r="2358" spans="1:5">
      <c r="A2358">
        <v>36360</v>
      </c>
      <c r="B2358" t="s">
        <v>17272</v>
      </c>
      <c r="C2358" t="s">
        <v>14904</v>
      </c>
      <c r="D2358" t="s">
        <v>14952</v>
      </c>
      <c r="E2358" s="275">
        <v>2.34</v>
      </c>
    </row>
    <row r="2359" spans="1:5">
      <c r="A2359">
        <v>38434</v>
      </c>
      <c r="B2359" t="s">
        <v>17273</v>
      </c>
      <c r="C2359" t="s">
        <v>14904</v>
      </c>
      <c r="D2359" t="s">
        <v>14952</v>
      </c>
      <c r="E2359" s="275">
        <v>3.56</v>
      </c>
    </row>
    <row r="2360" spans="1:5">
      <c r="A2360">
        <v>38435</v>
      </c>
      <c r="B2360" t="s">
        <v>17274</v>
      </c>
      <c r="C2360" t="s">
        <v>14904</v>
      </c>
      <c r="D2360" t="s">
        <v>14952</v>
      </c>
      <c r="E2360" s="275">
        <v>8.02</v>
      </c>
    </row>
    <row r="2361" spans="1:5">
      <c r="A2361">
        <v>38436</v>
      </c>
      <c r="B2361" t="s">
        <v>17275</v>
      </c>
      <c r="C2361" t="s">
        <v>14904</v>
      </c>
      <c r="D2361" t="s">
        <v>14952</v>
      </c>
      <c r="E2361" s="275">
        <v>13.3</v>
      </c>
    </row>
    <row r="2362" spans="1:5">
      <c r="A2362">
        <v>38437</v>
      </c>
      <c r="B2362" t="s">
        <v>17276</v>
      </c>
      <c r="C2362" t="s">
        <v>14904</v>
      </c>
      <c r="D2362" t="s">
        <v>14952</v>
      </c>
      <c r="E2362" s="275">
        <v>21.57</v>
      </c>
    </row>
    <row r="2363" spans="1:5">
      <c r="A2363">
        <v>38438</v>
      </c>
      <c r="B2363" t="s">
        <v>17277</v>
      </c>
      <c r="C2363" t="s">
        <v>14904</v>
      </c>
      <c r="D2363" t="s">
        <v>14952</v>
      </c>
      <c r="E2363" s="275">
        <v>62.57</v>
      </c>
    </row>
    <row r="2364" spans="1:5">
      <c r="A2364">
        <v>38439</v>
      </c>
      <c r="B2364" t="s">
        <v>17278</v>
      </c>
      <c r="C2364" t="s">
        <v>14904</v>
      </c>
      <c r="D2364" t="s">
        <v>14952</v>
      </c>
      <c r="E2364" s="275">
        <v>79.5</v>
      </c>
    </row>
    <row r="2365" spans="1:5">
      <c r="A2365">
        <v>10836</v>
      </c>
      <c r="B2365" t="s">
        <v>17279</v>
      </c>
      <c r="C2365" t="s">
        <v>14904</v>
      </c>
      <c r="D2365" t="s">
        <v>14905</v>
      </c>
      <c r="E2365" s="275">
        <v>18.62</v>
      </c>
    </row>
    <row r="2366" spans="1:5">
      <c r="A2366">
        <v>10835</v>
      </c>
      <c r="B2366" t="s">
        <v>17280</v>
      </c>
      <c r="C2366" t="s">
        <v>14904</v>
      </c>
      <c r="D2366" t="s">
        <v>14905</v>
      </c>
      <c r="E2366" s="275">
        <v>5.2</v>
      </c>
    </row>
    <row r="2367" spans="1:5">
      <c r="A2367">
        <v>3475</v>
      </c>
      <c r="B2367" t="s">
        <v>17281</v>
      </c>
      <c r="C2367" t="s">
        <v>14904</v>
      </c>
      <c r="D2367" t="s">
        <v>14905</v>
      </c>
      <c r="E2367" s="275">
        <v>5.23</v>
      </c>
    </row>
    <row r="2368" spans="1:5">
      <c r="A2368">
        <v>3485</v>
      </c>
      <c r="B2368" t="s">
        <v>17282</v>
      </c>
      <c r="C2368" t="s">
        <v>14904</v>
      </c>
      <c r="D2368" t="s">
        <v>14905</v>
      </c>
      <c r="E2368" s="275">
        <v>14.46</v>
      </c>
    </row>
    <row r="2369" spans="1:5">
      <c r="A2369">
        <v>3534</v>
      </c>
      <c r="B2369" t="s">
        <v>17283</v>
      </c>
      <c r="C2369" t="s">
        <v>14904</v>
      </c>
      <c r="D2369" t="s">
        <v>14905</v>
      </c>
      <c r="E2369" s="275">
        <v>8.2899999999999991</v>
      </c>
    </row>
    <row r="2370" spans="1:5">
      <c r="A2370">
        <v>3543</v>
      </c>
      <c r="B2370" t="s">
        <v>17284</v>
      </c>
      <c r="C2370" t="s">
        <v>14904</v>
      </c>
      <c r="D2370" t="s">
        <v>14905</v>
      </c>
      <c r="E2370" s="275">
        <v>1.92</v>
      </c>
    </row>
    <row r="2371" spans="1:5">
      <c r="A2371">
        <v>3482</v>
      </c>
      <c r="B2371" t="s">
        <v>17285</v>
      </c>
      <c r="C2371" t="s">
        <v>14904</v>
      </c>
      <c r="D2371" t="s">
        <v>14905</v>
      </c>
      <c r="E2371" s="275">
        <v>5.93</v>
      </c>
    </row>
    <row r="2372" spans="1:5">
      <c r="A2372">
        <v>3505</v>
      </c>
      <c r="B2372" t="s">
        <v>17286</v>
      </c>
      <c r="C2372" t="s">
        <v>14904</v>
      </c>
      <c r="D2372" t="s">
        <v>14905</v>
      </c>
      <c r="E2372" s="275">
        <v>2.86</v>
      </c>
    </row>
    <row r="2373" spans="1:5">
      <c r="A2373">
        <v>3521</v>
      </c>
      <c r="B2373" t="s">
        <v>17287</v>
      </c>
      <c r="C2373" t="s">
        <v>14904</v>
      </c>
      <c r="D2373" t="s">
        <v>14905</v>
      </c>
      <c r="E2373" s="275">
        <v>2.16</v>
      </c>
    </row>
    <row r="2374" spans="1:5">
      <c r="A2374">
        <v>3531</v>
      </c>
      <c r="B2374" t="s">
        <v>17288</v>
      </c>
      <c r="C2374" t="s">
        <v>14904</v>
      </c>
      <c r="D2374" t="s">
        <v>14905</v>
      </c>
      <c r="E2374" s="275">
        <v>4.1100000000000003</v>
      </c>
    </row>
    <row r="2375" spans="1:5">
      <c r="A2375">
        <v>3522</v>
      </c>
      <c r="B2375" t="s">
        <v>17289</v>
      </c>
      <c r="C2375" t="s">
        <v>14904</v>
      </c>
      <c r="D2375" t="s">
        <v>14905</v>
      </c>
      <c r="E2375" s="275">
        <v>2.65</v>
      </c>
    </row>
    <row r="2376" spans="1:5">
      <c r="A2376">
        <v>3527</v>
      </c>
      <c r="B2376" t="s">
        <v>17290</v>
      </c>
      <c r="C2376" t="s">
        <v>14904</v>
      </c>
      <c r="D2376" t="s">
        <v>14905</v>
      </c>
      <c r="E2376" s="275">
        <v>13.93</v>
      </c>
    </row>
    <row r="2377" spans="1:5">
      <c r="A2377">
        <v>3516</v>
      </c>
      <c r="B2377" t="s">
        <v>17291</v>
      </c>
      <c r="C2377" t="s">
        <v>14904</v>
      </c>
      <c r="D2377" t="s">
        <v>14905</v>
      </c>
      <c r="E2377" s="275">
        <v>2.15</v>
      </c>
    </row>
    <row r="2378" spans="1:5">
      <c r="A2378">
        <v>3517</v>
      </c>
      <c r="B2378" t="s">
        <v>17292</v>
      </c>
      <c r="C2378" t="s">
        <v>14904</v>
      </c>
      <c r="D2378" t="s">
        <v>14905</v>
      </c>
      <c r="E2378" s="275">
        <v>1.94</v>
      </c>
    </row>
    <row r="2379" spans="1:5">
      <c r="A2379">
        <v>3515</v>
      </c>
      <c r="B2379" t="s">
        <v>17293</v>
      </c>
      <c r="C2379" t="s">
        <v>14904</v>
      </c>
      <c r="D2379" t="s">
        <v>14905</v>
      </c>
      <c r="E2379" s="275">
        <v>7.1</v>
      </c>
    </row>
    <row r="2380" spans="1:5">
      <c r="A2380">
        <v>20147</v>
      </c>
      <c r="B2380" t="s">
        <v>17294</v>
      </c>
      <c r="C2380" t="s">
        <v>14904</v>
      </c>
      <c r="D2380" t="s">
        <v>14905</v>
      </c>
      <c r="E2380" s="275">
        <v>5.84</v>
      </c>
    </row>
    <row r="2381" spans="1:5">
      <c r="A2381">
        <v>3524</v>
      </c>
      <c r="B2381" t="s">
        <v>17295</v>
      </c>
      <c r="C2381" t="s">
        <v>14904</v>
      </c>
      <c r="D2381" t="s">
        <v>14905</v>
      </c>
      <c r="E2381" s="275">
        <v>8.7899999999999991</v>
      </c>
    </row>
    <row r="2382" spans="1:5">
      <c r="A2382">
        <v>3532</v>
      </c>
      <c r="B2382" t="s">
        <v>17296</v>
      </c>
      <c r="C2382" t="s">
        <v>14904</v>
      </c>
      <c r="D2382" t="s">
        <v>14905</v>
      </c>
      <c r="E2382" s="275">
        <v>20.32</v>
      </c>
    </row>
    <row r="2383" spans="1:5">
      <c r="A2383">
        <v>3528</v>
      </c>
      <c r="B2383" t="s">
        <v>17297</v>
      </c>
      <c r="C2383" t="s">
        <v>14904</v>
      </c>
      <c r="D2383" t="s">
        <v>14905</v>
      </c>
      <c r="E2383" s="275">
        <v>8.3800000000000008</v>
      </c>
    </row>
    <row r="2384" spans="1:5">
      <c r="A2384">
        <v>37952</v>
      </c>
      <c r="B2384" t="s">
        <v>17298</v>
      </c>
      <c r="C2384" t="s">
        <v>14904</v>
      </c>
      <c r="D2384" t="s">
        <v>14905</v>
      </c>
      <c r="E2384" s="275">
        <v>60.09</v>
      </c>
    </row>
    <row r="2385" spans="1:5">
      <c r="A2385">
        <v>37951</v>
      </c>
      <c r="B2385" t="s">
        <v>17299</v>
      </c>
      <c r="C2385" t="s">
        <v>14904</v>
      </c>
      <c r="D2385" t="s">
        <v>14905</v>
      </c>
      <c r="E2385" s="275">
        <v>2.2599999999999998</v>
      </c>
    </row>
    <row r="2386" spans="1:5">
      <c r="A2386">
        <v>3518</v>
      </c>
      <c r="B2386" t="s">
        <v>17300</v>
      </c>
      <c r="C2386" t="s">
        <v>14904</v>
      </c>
      <c r="D2386" t="s">
        <v>14905</v>
      </c>
      <c r="E2386" s="275">
        <v>3.47</v>
      </c>
    </row>
    <row r="2387" spans="1:5">
      <c r="A2387">
        <v>3519</v>
      </c>
      <c r="B2387" t="s">
        <v>17301</v>
      </c>
      <c r="C2387" t="s">
        <v>14904</v>
      </c>
      <c r="D2387" t="s">
        <v>14905</v>
      </c>
      <c r="E2387" s="275">
        <v>7.27</v>
      </c>
    </row>
    <row r="2388" spans="1:5">
      <c r="A2388">
        <v>3520</v>
      </c>
      <c r="B2388" t="s">
        <v>17302</v>
      </c>
      <c r="C2388" t="s">
        <v>14904</v>
      </c>
      <c r="D2388" t="s">
        <v>14905</v>
      </c>
      <c r="E2388" s="275">
        <v>7.62</v>
      </c>
    </row>
    <row r="2389" spans="1:5">
      <c r="A2389">
        <v>37950</v>
      </c>
      <c r="B2389" t="s">
        <v>17303</v>
      </c>
      <c r="C2389" t="s">
        <v>14904</v>
      </c>
      <c r="D2389" t="s">
        <v>14905</v>
      </c>
      <c r="E2389" s="275">
        <v>55.32</v>
      </c>
    </row>
    <row r="2390" spans="1:5">
      <c r="A2390">
        <v>37949</v>
      </c>
      <c r="B2390" t="s">
        <v>17304</v>
      </c>
      <c r="C2390" t="s">
        <v>14904</v>
      </c>
      <c r="D2390" t="s">
        <v>14905</v>
      </c>
      <c r="E2390" s="275">
        <v>2.04</v>
      </c>
    </row>
    <row r="2391" spans="1:5">
      <c r="A2391">
        <v>3526</v>
      </c>
      <c r="B2391" t="s">
        <v>17305</v>
      </c>
      <c r="C2391" t="s">
        <v>14904</v>
      </c>
      <c r="D2391" t="s">
        <v>14905</v>
      </c>
      <c r="E2391" s="275">
        <v>2.81</v>
      </c>
    </row>
    <row r="2392" spans="1:5">
      <c r="A2392">
        <v>3509</v>
      </c>
      <c r="B2392" t="s">
        <v>17306</v>
      </c>
      <c r="C2392" t="s">
        <v>14904</v>
      </c>
      <c r="D2392" t="s">
        <v>14905</v>
      </c>
      <c r="E2392" s="275">
        <v>6.38</v>
      </c>
    </row>
    <row r="2393" spans="1:5">
      <c r="A2393">
        <v>3530</v>
      </c>
      <c r="B2393" t="s">
        <v>17307</v>
      </c>
      <c r="C2393" t="s">
        <v>14904</v>
      </c>
      <c r="D2393" t="s">
        <v>14905</v>
      </c>
      <c r="E2393" s="275">
        <v>225.59</v>
      </c>
    </row>
    <row r="2394" spans="1:5">
      <c r="A2394">
        <v>3542</v>
      </c>
      <c r="B2394" t="s">
        <v>17308</v>
      </c>
      <c r="C2394" t="s">
        <v>14904</v>
      </c>
      <c r="D2394" t="s">
        <v>14905</v>
      </c>
      <c r="E2394" s="275">
        <v>0.65</v>
      </c>
    </row>
    <row r="2395" spans="1:5">
      <c r="A2395">
        <v>3529</v>
      </c>
      <c r="B2395" t="s">
        <v>17309</v>
      </c>
      <c r="C2395" t="s">
        <v>14904</v>
      </c>
      <c r="D2395" t="s">
        <v>14905</v>
      </c>
      <c r="E2395" s="275">
        <v>0.79</v>
      </c>
    </row>
    <row r="2396" spans="1:5">
      <c r="A2396">
        <v>3536</v>
      </c>
      <c r="B2396" t="s">
        <v>17310</v>
      </c>
      <c r="C2396" t="s">
        <v>14904</v>
      </c>
      <c r="D2396" t="s">
        <v>14905</v>
      </c>
      <c r="E2396" s="275">
        <v>2.64</v>
      </c>
    </row>
    <row r="2397" spans="1:5">
      <c r="A2397">
        <v>3535</v>
      </c>
      <c r="B2397" t="s">
        <v>17311</v>
      </c>
      <c r="C2397" t="s">
        <v>14904</v>
      </c>
      <c r="D2397" t="s">
        <v>14905</v>
      </c>
      <c r="E2397" s="275">
        <v>6.44</v>
      </c>
    </row>
    <row r="2398" spans="1:5">
      <c r="A2398">
        <v>3540</v>
      </c>
      <c r="B2398" t="s">
        <v>17312</v>
      </c>
      <c r="C2398" t="s">
        <v>14904</v>
      </c>
      <c r="D2398" t="s">
        <v>14905</v>
      </c>
      <c r="E2398" s="275">
        <v>5.45</v>
      </c>
    </row>
    <row r="2399" spans="1:5">
      <c r="A2399">
        <v>3539</v>
      </c>
      <c r="B2399" t="s">
        <v>17313</v>
      </c>
      <c r="C2399" t="s">
        <v>14904</v>
      </c>
      <c r="D2399" t="s">
        <v>14905</v>
      </c>
      <c r="E2399" s="275">
        <v>31.57</v>
      </c>
    </row>
    <row r="2400" spans="1:5">
      <c r="A2400">
        <v>3513</v>
      </c>
      <c r="B2400" t="s">
        <v>17314</v>
      </c>
      <c r="C2400" t="s">
        <v>14904</v>
      </c>
      <c r="D2400" t="s">
        <v>14905</v>
      </c>
      <c r="E2400" s="275">
        <v>111.33</v>
      </c>
    </row>
    <row r="2401" spans="1:5">
      <c r="A2401">
        <v>3510</v>
      </c>
      <c r="B2401" t="s">
        <v>17315</v>
      </c>
      <c r="C2401" t="s">
        <v>14904</v>
      </c>
      <c r="D2401" t="s">
        <v>14905</v>
      </c>
      <c r="E2401" s="275">
        <v>13.75</v>
      </c>
    </row>
    <row r="2402" spans="1:5">
      <c r="A2402">
        <v>38913</v>
      </c>
      <c r="B2402" t="s">
        <v>17316</v>
      </c>
      <c r="C2402" t="s">
        <v>14904</v>
      </c>
      <c r="D2402" t="s">
        <v>14952</v>
      </c>
      <c r="E2402" s="275">
        <v>9.42</v>
      </c>
    </row>
    <row r="2403" spans="1:5">
      <c r="A2403">
        <v>38914</v>
      </c>
      <c r="B2403" t="s">
        <v>17317</v>
      </c>
      <c r="C2403" t="s">
        <v>14904</v>
      </c>
      <c r="D2403" t="s">
        <v>14952</v>
      </c>
      <c r="E2403" s="275">
        <v>11.57</v>
      </c>
    </row>
    <row r="2404" spans="1:5">
      <c r="A2404">
        <v>38915</v>
      </c>
      <c r="B2404" t="s">
        <v>17318</v>
      </c>
      <c r="C2404" t="s">
        <v>14904</v>
      </c>
      <c r="D2404" t="s">
        <v>14952</v>
      </c>
      <c r="E2404" s="275">
        <v>22.29</v>
      </c>
    </row>
    <row r="2405" spans="1:5">
      <c r="A2405">
        <v>38916</v>
      </c>
      <c r="B2405" t="s">
        <v>17319</v>
      </c>
      <c r="C2405" t="s">
        <v>14904</v>
      </c>
      <c r="D2405" t="s">
        <v>14952</v>
      </c>
      <c r="E2405" s="275">
        <v>30.85</v>
      </c>
    </row>
    <row r="2406" spans="1:5">
      <c r="A2406">
        <v>39300</v>
      </c>
      <c r="B2406" t="s">
        <v>17320</v>
      </c>
      <c r="C2406" t="s">
        <v>14904</v>
      </c>
      <c r="D2406" t="s">
        <v>14952</v>
      </c>
      <c r="E2406" s="275">
        <v>8.41</v>
      </c>
    </row>
    <row r="2407" spans="1:5">
      <c r="A2407">
        <v>39301</v>
      </c>
      <c r="B2407" t="s">
        <v>17321</v>
      </c>
      <c r="C2407" t="s">
        <v>14904</v>
      </c>
      <c r="D2407" t="s">
        <v>14952</v>
      </c>
      <c r="E2407" s="275">
        <v>11.26</v>
      </c>
    </row>
    <row r="2408" spans="1:5">
      <c r="A2408">
        <v>39302</v>
      </c>
      <c r="B2408" t="s">
        <v>17322</v>
      </c>
      <c r="C2408" t="s">
        <v>14904</v>
      </c>
      <c r="D2408" t="s">
        <v>14952</v>
      </c>
      <c r="E2408" s="275">
        <v>20.47</v>
      </c>
    </row>
    <row r="2409" spans="1:5">
      <c r="A2409">
        <v>38941</v>
      </c>
      <c r="B2409" t="s">
        <v>17323</v>
      </c>
      <c r="C2409" t="s">
        <v>14904</v>
      </c>
      <c r="D2409" t="s">
        <v>14952</v>
      </c>
      <c r="E2409" s="275">
        <v>15.2</v>
      </c>
    </row>
    <row r="2410" spans="1:5">
      <c r="A2410">
        <v>38923</v>
      </c>
      <c r="B2410" t="s">
        <v>17324</v>
      </c>
      <c r="C2410" t="s">
        <v>14904</v>
      </c>
      <c r="D2410" t="s">
        <v>14952</v>
      </c>
      <c r="E2410" s="275">
        <v>10.08</v>
      </c>
    </row>
    <row r="2411" spans="1:5">
      <c r="A2411">
        <v>38925</v>
      </c>
      <c r="B2411" t="s">
        <v>17325</v>
      </c>
      <c r="C2411" t="s">
        <v>14904</v>
      </c>
      <c r="D2411" t="s">
        <v>14952</v>
      </c>
      <c r="E2411" s="275">
        <v>11.7</v>
      </c>
    </row>
    <row r="2412" spans="1:5">
      <c r="A2412">
        <v>38926</v>
      </c>
      <c r="B2412" t="s">
        <v>17326</v>
      </c>
      <c r="C2412" t="s">
        <v>14904</v>
      </c>
      <c r="D2412" t="s">
        <v>14952</v>
      </c>
      <c r="E2412" s="275">
        <v>13.87</v>
      </c>
    </row>
    <row r="2413" spans="1:5">
      <c r="A2413">
        <v>38927</v>
      </c>
      <c r="B2413" t="s">
        <v>17327</v>
      </c>
      <c r="C2413" t="s">
        <v>14904</v>
      </c>
      <c r="D2413" t="s">
        <v>14952</v>
      </c>
      <c r="E2413" s="275">
        <v>17.52</v>
      </c>
    </row>
    <row r="2414" spans="1:5">
      <c r="A2414">
        <v>39304</v>
      </c>
      <c r="B2414" t="s">
        <v>17328</v>
      </c>
      <c r="C2414" t="s">
        <v>14904</v>
      </c>
      <c r="D2414" t="s">
        <v>14952</v>
      </c>
      <c r="E2414" s="275">
        <v>9.9499999999999993</v>
      </c>
    </row>
    <row r="2415" spans="1:5">
      <c r="A2415">
        <v>39305</v>
      </c>
      <c r="B2415" t="s">
        <v>17329</v>
      </c>
      <c r="C2415" t="s">
        <v>14904</v>
      </c>
      <c r="D2415" t="s">
        <v>14952</v>
      </c>
      <c r="E2415" s="275">
        <v>10.91</v>
      </c>
    </row>
    <row r="2416" spans="1:5">
      <c r="A2416">
        <v>39306</v>
      </c>
      <c r="B2416" t="s">
        <v>17330</v>
      </c>
      <c r="C2416" t="s">
        <v>14904</v>
      </c>
      <c r="D2416" t="s">
        <v>14952</v>
      </c>
      <c r="E2416" s="275">
        <v>14.67</v>
      </c>
    </row>
    <row r="2417" spans="1:5">
      <c r="A2417">
        <v>38928</v>
      </c>
      <c r="B2417" t="s">
        <v>17331</v>
      </c>
      <c r="C2417" t="s">
        <v>14904</v>
      </c>
      <c r="D2417" t="s">
        <v>14952</v>
      </c>
      <c r="E2417" s="275">
        <v>19.39</v>
      </c>
    </row>
    <row r="2418" spans="1:5">
      <c r="A2418">
        <v>38917</v>
      </c>
      <c r="B2418" t="s">
        <v>17332</v>
      </c>
      <c r="C2418" t="s">
        <v>14904</v>
      </c>
      <c r="D2418" t="s">
        <v>14952</v>
      </c>
      <c r="E2418" s="275">
        <v>10.84</v>
      </c>
    </row>
    <row r="2419" spans="1:5">
      <c r="A2419">
        <v>38919</v>
      </c>
      <c r="B2419" t="s">
        <v>17333</v>
      </c>
      <c r="C2419" t="s">
        <v>14904</v>
      </c>
      <c r="D2419" t="s">
        <v>14952</v>
      </c>
      <c r="E2419" s="275">
        <v>12.72</v>
      </c>
    </row>
    <row r="2420" spans="1:5">
      <c r="A2420">
        <v>38922</v>
      </c>
      <c r="B2420" t="s">
        <v>17334</v>
      </c>
      <c r="C2420" t="s">
        <v>14904</v>
      </c>
      <c r="D2420" t="s">
        <v>14952</v>
      </c>
      <c r="E2420" s="275">
        <v>17.07</v>
      </c>
    </row>
    <row r="2421" spans="1:5">
      <c r="A2421">
        <v>20151</v>
      </c>
      <c r="B2421" t="s">
        <v>17335</v>
      </c>
      <c r="C2421" t="s">
        <v>14904</v>
      </c>
      <c r="D2421" t="s">
        <v>14905</v>
      </c>
      <c r="E2421" s="275">
        <v>18.739999999999998</v>
      </c>
    </row>
    <row r="2422" spans="1:5">
      <c r="A2422">
        <v>20152</v>
      </c>
      <c r="B2422" t="s">
        <v>17336</v>
      </c>
      <c r="C2422" t="s">
        <v>14904</v>
      </c>
      <c r="D2422" t="s">
        <v>14905</v>
      </c>
      <c r="E2422" s="275">
        <v>67.81</v>
      </c>
    </row>
    <row r="2423" spans="1:5">
      <c r="A2423">
        <v>20148</v>
      </c>
      <c r="B2423" t="s">
        <v>17337</v>
      </c>
      <c r="C2423" t="s">
        <v>14904</v>
      </c>
      <c r="D2423" t="s">
        <v>14905</v>
      </c>
      <c r="E2423" s="275">
        <v>3.68</v>
      </c>
    </row>
    <row r="2424" spans="1:5">
      <c r="A2424">
        <v>20149</v>
      </c>
      <c r="B2424" t="s">
        <v>17338</v>
      </c>
      <c r="C2424" t="s">
        <v>14904</v>
      </c>
      <c r="D2424" t="s">
        <v>14905</v>
      </c>
      <c r="E2424" s="275">
        <v>6.15</v>
      </c>
    </row>
    <row r="2425" spans="1:5">
      <c r="A2425">
        <v>20150</v>
      </c>
      <c r="B2425" t="s">
        <v>17339</v>
      </c>
      <c r="C2425" t="s">
        <v>14904</v>
      </c>
      <c r="D2425" t="s">
        <v>14905</v>
      </c>
      <c r="E2425" s="275">
        <v>15.86</v>
      </c>
    </row>
    <row r="2426" spans="1:5">
      <c r="A2426">
        <v>20157</v>
      </c>
      <c r="B2426" t="s">
        <v>17340</v>
      </c>
      <c r="C2426" t="s">
        <v>14904</v>
      </c>
      <c r="D2426" t="s">
        <v>14905</v>
      </c>
      <c r="E2426" s="275">
        <v>17.8</v>
      </c>
    </row>
    <row r="2427" spans="1:5">
      <c r="A2427">
        <v>20158</v>
      </c>
      <c r="B2427" t="s">
        <v>17341</v>
      </c>
      <c r="C2427" t="s">
        <v>14904</v>
      </c>
      <c r="D2427" t="s">
        <v>14905</v>
      </c>
      <c r="E2427" s="275">
        <v>70.69</v>
      </c>
    </row>
    <row r="2428" spans="1:5">
      <c r="A2428">
        <v>20154</v>
      </c>
      <c r="B2428" t="s">
        <v>17342</v>
      </c>
      <c r="C2428" t="s">
        <v>14904</v>
      </c>
      <c r="D2428" t="s">
        <v>14905</v>
      </c>
      <c r="E2428" s="275">
        <v>3.61</v>
      </c>
    </row>
    <row r="2429" spans="1:5">
      <c r="A2429">
        <v>20155</v>
      </c>
      <c r="B2429" t="s">
        <v>17343</v>
      </c>
      <c r="C2429" t="s">
        <v>14904</v>
      </c>
      <c r="D2429" t="s">
        <v>14905</v>
      </c>
      <c r="E2429" s="275">
        <v>5.49</v>
      </c>
    </row>
    <row r="2430" spans="1:5">
      <c r="A2430">
        <v>20156</v>
      </c>
      <c r="B2430" t="s">
        <v>17344</v>
      </c>
      <c r="C2430" t="s">
        <v>14904</v>
      </c>
      <c r="D2430" t="s">
        <v>14905</v>
      </c>
      <c r="E2430" s="275">
        <v>15.44</v>
      </c>
    </row>
    <row r="2431" spans="1:5">
      <c r="A2431">
        <v>3499</v>
      </c>
      <c r="B2431" t="s">
        <v>17345</v>
      </c>
      <c r="C2431" t="s">
        <v>14904</v>
      </c>
      <c r="D2431" t="s">
        <v>14905</v>
      </c>
      <c r="E2431" s="275">
        <v>1.23</v>
      </c>
    </row>
    <row r="2432" spans="1:5">
      <c r="A2432">
        <v>3500</v>
      </c>
      <c r="B2432" t="s">
        <v>17346</v>
      </c>
      <c r="C2432" t="s">
        <v>14904</v>
      </c>
      <c r="D2432" t="s">
        <v>14905</v>
      </c>
      <c r="E2432" s="275">
        <v>1.64</v>
      </c>
    </row>
    <row r="2433" spans="1:5">
      <c r="A2433">
        <v>3501</v>
      </c>
      <c r="B2433" t="s">
        <v>17347</v>
      </c>
      <c r="C2433" t="s">
        <v>14904</v>
      </c>
      <c r="D2433" t="s">
        <v>14905</v>
      </c>
      <c r="E2433" s="275">
        <v>4.5199999999999996</v>
      </c>
    </row>
    <row r="2434" spans="1:5">
      <c r="A2434">
        <v>3502</v>
      </c>
      <c r="B2434" t="s">
        <v>17348</v>
      </c>
      <c r="C2434" t="s">
        <v>14904</v>
      </c>
      <c r="D2434" t="s">
        <v>14905</v>
      </c>
      <c r="E2434" s="275">
        <v>6.5</v>
      </c>
    </row>
    <row r="2435" spans="1:5">
      <c r="A2435">
        <v>3503</v>
      </c>
      <c r="B2435" t="s">
        <v>17349</v>
      </c>
      <c r="C2435" t="s">
        <v>14904</v>
      </c>
      <c r="D2435" t="s">
        <v>14905</v>
      </c>
      <c r="E2435" s="275">
        <v>8.16</v>
      </c>
    </row>
    <row r="2436" spans="1:5">
      <c r="A2436">
        <v>3477</v>
      </c>
      <c r="B2436" t="s">
        <v>17350</v>
      </c>
      <c r="C2436" t="s">
        <v>14904</v>
      </c>
      <c r="D2436" t="s">
        <v>14905</v>
      </c>
      <c r="E2436" s="275">
        <v>29.67</v>
      </c>
    </row>
    <row r="2437" spans="1:5">
      <c r="A2437">
        <v>3478</v>
      </c>
      <c r="B2437" t="s">
        <v>17351</v>
      </c>
      <c r="C2437" t="s">
        <v>14904</v>
      </c>
      <c r="D2437" t="s">
        <v>14905</v>
      </c>
      <c r="E2437" s="275">
        <v>71.14</v>
      </c>
    </row>
    <row r="2438" spans="1:5">
      <c r="A2438">
        <v>3525</v>
      </c>
      <c r="B2438" t="s">
        <v>17352</v>
      </c>
      <c r="C2438" t="s">
        <v>14904</v>
      </c>
      <c r="D2438" t="s">
        <v>14905</v>
      </c>
      <c r="E2438" s="275">
        <v>87.79</v>
      </c>
    </row>
    <row r="2439" spans="1:5">
      <c r="A2439">
        <v>3511</v>
      </c>
      <c r="B2439" t="s">
        <v>17353</v>
      </c>
      <c r="C2439" t="s">
        <v>14904</v>
      </c>
      <c r="D2439" t="s">
        <v>14905</v>
      </c>
      <c r="E2439" s="275">
        <v>93.12</v>
      </c>
    </row>
    <row r="2440" spans="1:5">
      <c r="A2440">
        <v>12032</v>
      </c>
      <c r="B2440" t="s">
        <v>17354</v>
      </c>
      <c r="C2440" t="s">
        <v>15359</v>
      </c>
      <c r="D2440" t="s">
        <v>14905</v>
      </c>
      <c r="E2440" s="275">
        <v>59.39</v>
      </c>
    </row>
    <row r="2441" spans="1:5">
      <c r="A2441">
        <v>12030</v>
      </c>
      <c r="B2441" t="s">
        <v>17355</v>
      </c>
      <c r="C2441" t="s">
        <v>15359</v>
      </c>
      <c r="D2441" t="s">
        <v>14905</v>
      </c>
      <c r="E2441" s="275">
        <v>55.81</v>
      </c>
    </row>
    <row r="2442" spans="1:5">
      <c r="A2442">
        <v>10908</v>
      </c>
      <c r="B2442" t="s">
        <v>17356</v>
      </c>
      <c r="C2442" t="s">
        <v>14904</v>
      </c>
      <c r="D2442" t="s">
        <v>14905</v>
      </c>
      <c r="E2442" s="275">
        <v>17.5</v>
      </c>
    </row>
    <row r="2443" spans="1:5">
      <c r="A2443">
        <v>10909</v>
      </c>
      <c r="B2443" t="s">
        <v>17357</v>
      </c>
      <c r="C2443" t="s">
        <v>14904</v>
      </c>
      <c r="D2443" t="s">
        <v>14905</v>
      </c>
      <c r="E2443" s="275">
        <v>20.350000000000001</v>
      </c>
    </row>
    <row r="2444" spans="1:5">
      <c r="A2444">
        <v>3669</v>
      </c>
      <c r="B2444" t="s">
        <v>17358</v>
      </c>
      <c r="C2444" t="s">
        <v>14904</v>
      </c>
      <c r="D2444" t="s">
        <v>14905</v>
      </c>
      <c r="E2444" s="275">
        <v>12.5</v>
      </c>
    </row>
    <row r="2445" spans="1:5">
      <c r="A2445">
        <v>20139</v>
      </c>
      <c r="B2445" t="s">
        <v>17359</v>
      </c>
      <c r="C2445" t="s">
        <v>14904</v>
      </c>
      <c r="D2445" t="s">
        <v>14905</v>
      </c>
      <c r="E2445" s="275">
        <v>107.55</v>
      </c>
    </row>
    <row r="2446" spans="1:5">
      <c r="A2446">
        <v>3668</v>
      </c>
      <c r="B2446" t="s">
        <v>17360</v>
      </c>
      <c r="C2446" t="s">
        <v>14904</v>
      </c>
      <c r="D2446" t="s">
        <v>14905</v>
      </c>
      <c r="E2446" s="275">
        <v>38.42</v>
      </c>
    </row>
    <row r="2447" spans="1:5">
      <c r="A2447">
        <v>10911</v>
      </c>
      <c r="B2447" t="s">
        <v>17361</v>
      </c>
      <c r="C2447" t="s">
        <v>14904</v>
      </c>
      <c r="D2447" t="s">
        <v>14905</v>
      </c>
      <c r="E2447" s="275">
        <v>16.84</v>
      </c>
    </row>
    <row r="2448" spans="1:5">
      <c r="A2448">
        <v>3659</v>
      </c>
      <c r="B2448" t="s">
        <v>17362</v>
      </c>
      <c r="C2448" t="s">
        <v>14904</v>
      </c>
      <c r="D2448" t="s">
        <v>14905</v>
      </c>
      <c r="E2448" s="275">
        <v>17.16</v>
      </c>
    </row>
    <row r="2449" spans="1:5">
      <c r="A2449">
        <v>3660</v>
      </c>
      <c r="B2449" t="s">
        <v>17363</v>
      </c>
      <c r="C2449" t="s">
        <v>14904</v>
      </c>
      <c r="D2449" t="s">
        <v>14905</v>
      </c>
      <c r="E2449" s="275">
        <v>22.19</v>
      </c>
    </row>
    <row r="2450" spans="1:5">
      <c r="A2450">
        <v>20144</v>
      </c>
      <c r="B2450" t="s">
        <v>17364</v>
      </c>
      <c r="C2450" t="s">
        <v>14904</v>
      </c>
      <c r="D2450" t="s">
        <v>14905</v>
      </c>
      <c r="E2450" s="275">
        <v>49.69</v>
      </c>
    </row>
    <row r="2451" spans="1:5">
      <c r="A2451">
        <v>20143</v>
      </c>
      <c r="B2451" t="s">
        <v>17365</v>
      </c>
      <c r="C2451" t="s">
        <v>14904</v>
      </c>
      <c r="D2451" t="s">
        <v>14905</v>
      </c>
      <c r="E2451" s="275">
        <v>63.57</v>
      </c>
    </row>
    <row r="2452" spans="1:5">
      <c r="A2452">
        <v>20145</v>
      </c>
      <c r="B2452" t="s">
        <v>17366</v>
      </c>
      <c r="C2452" t="s">
        <v>14904</v>
      </c>
      <c r="D2452" t="s">
        <v>14905</v>
      </c>
      <c r="E2452" s="275">
        <v>122.63</v>
      </c>
    </row>
    <row r="2453" spans="1:5">
      <c r="A2453">
        <v>20146</v>
      </c>
      <c r="B2453" t="s">
        <v>17367</v>
      </c>
      <c r="C2453" t="s">
        <v>14904</v>
      </c>
      <c r="D2453" t="s">
        <v>14905</v>
      </c>
      <c r="E2453" s="275">
        <v>167.64</v>
      </c>
    </row>
    <row r="2454" spans="1:5">
      <c r="A2454">
        <v>20140</v>
      </c>
      <c r="B2454" t="s">
        <v>17368</v>
      </c>
      <c r="C2454" t="s">
        <v>14904</v>
      </c>
      <c r="D2454" t="s">
        <v>14905</v>
      </c>
      <c r="E2454" s="275">
        <v>7.86</v>
      </c>
    </row>
    <row r="2455" spans="1:5">
      <c r="A2455">
        <v>20141</v>
      </c>
      <c r="B2455" t="s">
        <v>17369</v>
      </c>
      <c r="C2455" t="s">
        <v>14904</v>
      </c>
      <c r="D2455" t="s">
        <v>14905</v>
      </c>
      <c r="E2455" s="275">
        <v>19.260000000000002</v>
      </c>
    </row>
    <row r="2456" spans="1:5">
      <c r="A2456">
        <v>20142</v>
      </c>
      <c r="B2456" t="s">
        <v>17370</v>
      </c>
      <c r="C2456" t="s">
        <v>14904</v>
      </c>
      <c r="D2456" t="s">
        <v>14905</v>
      </c>
      <c r="E2456" s="275">
        <v>33.880000000000003</v>
      </c>
    </row>
    <row r="2457" spans="1:5">
      <c r="A2457">
        <v>3670</v>
      </c>
      <c r="B2457" t="s">
        <v>17371</v>
      </c>
      <c r="C2457" t="s">
        <v>14904</v>
      </c>
      <c r="D2457" t="s">
        <v>14905</v>
      </c>
      <c r="E2457" s="275">
        <v>22.03</v>
      </c>
    </row>
    <row r="2458" spans="1:5">
      <c r="A2458">
        <v>3666</v>
      </c>
      <c r="B2458" t="s">
        <v>17372</v>
      </c>
      <c r="C2458" t="s">
        <v>14904</v>
      </c>
      <c r="D2458" t="s">
        <v>14905</v>
      </c>
      <c r="E2458" s="275">
        <v>3.47</v>
      </c>
    </row>
    <row r="2459" spans="1:5">
      <c r="A2459">
        <v>3662</v>
      </c>
      <c r="B2459" t="s">
        <v>17373</v>
      </c>
      <c r="C2459" t="s">
        <v>14904</v>
      </c>
      <c r="D2459" t="s">
        <v>14905</v>
      </c>
      <c r="E2459" s="275">
        <v>9.0399999999999991</v>
      </c>
    </row>
    <row r="2460" spans="1:5">
      <c r="A2460">
        <v>3658</v>
      </c>
      <c r="B2460" t="s">
        <v>17374</v>
      </c>
      <c r="C2460" t="s">
        <v>14904</v>
      </c>
      <c r="D2460" t="s">
        <v>14905</v>
      </c>
      <c r="E2460" s="275">
        <v>17.13</v>
      </c>
    </row>
    <row r="2461" spans="1:5">
      <c r="A2461">
        <v>14157</v>
      </c>
      <c r="B2461" t="s">
        <v>17375</v>
      </c>
      <c r="C2461" t="s">
        <v>14904</v>
      </c>
      <c r="D2461" t="s">
        <v>14952</v>
      </c>
      <c r="E2461" s="275">
        <v>1.27</v>
      </c>
    </row>
    <row r="2462" spans="1:5">
      <c r="A2462">
        <v>42696</v>
      </c>
      <c r="B2462" t="s">
        <v>17376</v>
      </c>
      <c r="C2462" t="s">
        <v>14904</v>
      </c>
      <c r="D2462" t="s">
        <v>14905</v>
      </c>
      <c r="E2462" s="275">
        <v>135.84</v>
      </c>
    </row>
    <row r="2463" spans="1:5">
      <c r="A2463">
        <v>39875</v>
      </c>
      <c r="B2463" t="s">
        <v>17377</v>
      </c>
      <c r="C2463" t="s">
        <v>14904</v>
      </c>
      <c r="D2463" t="s">
        <v>14952</v>
      </c>
      <c r="E2463" s="275">
        <v>616.89</v>
      </c>
    </row>
    <row r="2464" spans="1:5">
      <c r="A2464">
        <v>39876</v>
      </c>
      <c r="B2464" t="s">
        <v>17378</v>
      </c>
      <c r="C2464" t="s">
        <v>14904</v>
      </c>
      <c r="D2464" t="s">
        <v>14952</v>
      </c>
      <c r="E2464" s="275">
        <v>772.35</v>
      </c>
    </row>
    <row r="2465" spans="1:5">
      <c r="A2465">
        <v>39877</v>
      </c>
      <c r="B2465" t="s">
        <v>17379</v>
      </c>
      <c r="C2465" t="s">
        <v>14904</v>
      </c>
      <c r="D2465" t="s">
        <v>14952</v>
      </c>
      <c r="E2465" s="276">
        <v>1071.21</v>
      </c>
    </row>
    <row r="2466" spans="1:5">
      <c r="A2466">
        <v>39878</v>
      </c>
      <c r="B2466" t="s">
        <v>17380</v>
      </c>
      <c r="C2466" t="s">
        <v>14904</v>
      </c>
      <c r="D2466" t="s">
        <v>14952</v>
      </c>
      <c r="E2466" s="276">
        <v>1414.9</v>
      </c>
    </row>
    <row r="2467" spans="1:5">
      <c r="A2467">
        <v>39872</v>
      </c>
      <c r="B2467" t="s">
        <v>17381</v>
      </c>
      <c r="C2467" t="s">
        <v>14904</v>
      </c>
      <c r="D2467" t="s">
        <v>14952</v>
      </c>
      <c r="E2467" s="275">
        <v>423.05</v>
      </c>
    </row>
    <row r="2468" spans="1:5">
      <c r="A2468">
        <v>39873</v>
      </c>
      <c r="B2468" t="s">
        <v>17382</v>
      </c>
      <c r="C2468" t="s">
        <v>14904</v>
      </c>
      <c r="D2468" t="s">
        <v>14952</v>
      </c>
      <c r="E2468" s="275">
        <v>490.71</v>
      </c>
    </row>
    <row r="2469" spans="1:5">
      <c r="A2469">
        <v>39874</v>
      </c>
      <c r="B2469" t="s">
        <v>17383</v>
      </c>
      <c r="C2469" t="s">
        <v>14904</v>
      </c>
      <c r="D2469" t="s">
        <v>14952</v>
      </c>
      <c r="E2469" s="275">
        <v>538.98</v>
      </c>
    </row>
    <row r="2470" spans="1:5">
      <c r="A2470">
        <v>3674</v>
      </c>
      <c r="B2470" t="s">
        <v>17384</v>
      </c>
      <c r="C2470" t="s">
        <v>14950</v>
      </c>
      <c r="D2470" t="s">
        <v>14952</v>
      </c>
      <c r="E2470" s="275">
        <v>86.56</v>
      </c>
    </row>
    <row r="2471" spans="1:5">
      <c r="A2471">
        <v>3681</v>
      </c>
      <c r="B2471" t="s">
        <v>17385</v>
      </c>
      <c r="C2471" t="s">
        <v>14950</v>
      </c>
      <c r="D2471" t="s">
        <v>14952</v>
      </c>
      <c r="E2471" s="275">
        <v>128.78</v>
      </c>
    </row>
    <row r="2472" spans="1:5">
      <c r="A2472">
        <v>3676</v>
      </c>
      <c r="B2472" t="s">
        <v>17386</v>
      </c>
      <c r="C2472" t="s">
        <v>14950</v>
      </c>
      <c r="D2472" t="s">
        <v>14952</v>
      </c>
      <c r="E2472" s="275">
        <v>484.67</v>
      </c>
    </row>
    <row r="2473" spans="1:5">
      <c r="A2473">
        <v>3679</v>
      </c>
      <c r="B2473" t="s">
        <v>17387</v>
      </c>
      <c r="C2473" t="s">
        <v>14950</v>
      </c>
      <c r="D2473" t="s">
        <v>14952</v>
      </c>
      <c r="E2473" s="275">
        <v>400.97</v>
      </c>
    </row>
    <row r="2474" spans="1:5">
      <c r="A2474">
        <v>3672</v>
      </c>
      <c r="B2474" t="s">
        <v>17388</v>
      </c>
      <c r="C2474" t="s">
        <v>14950</v>
      </c>
      <c r="D2474" t="s">
        <v>14952</v>
      </c>
      <c r="E2474" s="275">
        <v>1.36</v>
      </c>
    </row>
    <row r="2475" spans="1:5">
      <c r="A2475">
        <v>3671</v>
      </c>
      <c r="B2475" t="s">
        <v>17389</v>
      </c>
      <c r="C2475" t="s">
        <v>14950</v>
      </c>
      <c r="D2475" t="s">
        <v>14952</v>
      </c>
      <c r="E2475" s="275">
        <v>1.29</v>
      </c>
    </row>
    <row r="2476" spans="1:5">
      <c r="A2476">
        <v>3673</v>
      </c>
      <c r="B2476" t="s">
        <v>17390</v>
      </c>
      <c r="C2476" t="s">
        <v>14950</v>
      </c>
      <c r="D2476" t="s">
        <v>14952</v>
      </c>
      <c r="E2476" s="275">
        <v>2.02</v>
      </c>
    </row>
    <row r="2477" spans="1:5">
      <c r="A2477">
        <v>38394</v>
      </c>
      <c r="B2477" t="s">
        <v>17391</v>
      </c>
      <c r="C2477" t="s">
        <v>14904</v>
      </c>
      <c r="D2477" t="s">
        <v>14905</v>
      </c>
      <c r="E2477" s="275">
        <v>302.36</v>
      </c>
    </row>
    <row r="2478" spans="1:5">
      <c r="A2478">
        <v>3729</v>
      </c>
      <c r="B2478" t="s">
        <v>17392</v>
      </c>
      <c r="C2478" t="s">
        <v>14904</v>
      </c>
      <c r="D2478" t="s">
        <v>14905</v>
      </c>
      <c r="E2478" s="275">
        <v>151.26</v>
      </c>
    </row>
    <row r="2479" spans="1:5">
      <c r="A2479">
        <v>39357</v>
      </c>
      <c r="B2479" t="s">
        <v>17393</v>
      </c>
      <c r="C2479" t="s">
        <v>14904</v>
      </c>
      <c r="D2479" t="s">
        <v>14952</v>
      </c>
      <c r="E2479" s="275">
        <v>52.21</v>
      </c>
    </row>
    <row r="2480" spans="1:5">
      <c r="A2480">
        <v>39358</v>
      </c>
      <c r="B2480" t="s">
        <v>17394</v>
      </c>
      <c r="C2480" t="s">
        <v>14904</v>
      </c>
      <c r="D2480" t="s">
        <v>14952</v>
      </c>
      <c r="E2480" s="275">
        <v>52.21</v>
      </c>
    </row>
    <row r="2481" spans="1:5">
      <c r="A2481">
        <v>39355</v>
      </c>
      <c r="B2481" t="s">
        <v>17395</v>
      </c>
      <c r="C2481" t="s">
        <v>14904</v>
      </c>
      <c r="D2481" t="s">
        <v>14952</v>
      </c>
      <c r="E2481" s="275">
        <v>76.069999999999993</v>
      </c>
    </row>
    <row r="2482" spans="1:5">
      <c r="A2482">
        <v>39356</v>
      </c>
      <c r="B2482" t="s">
        <v>17396</v>
      </c>
      <c r="C2482" t="s">
        <v>14904</v>
      </c>
      <c r="D2482" t="s">
        <v>14952</v>
      </c>
      <c r="E2482" s="275">
        <v>72.599999999999994</v>
      </c>
    </row>
    <row r="2483" spans="1:5">
      <c r="A2483">
        <v>39353</v>
      </c>
      <c r="B2483" t="s">
        <v>17397</v>
      </c>
      <c r="C2483" t="s">
        <v>14904</v>
      </c>
      <c r="D2483" t="s">
        <v>14952</v>
      </c>
      <c r="E2483" s="275">
        <v>166.66</v>
      </c>
    </row>
    <row r="2484" spans="1:5">
      <c r="A2484">
        <v>39354</v>
      </c>
      <c r="B2484" t="s">
        <v>17398</v>
      </c>
      <c r="C2484" t="s">
        <v>14904</v>
      </c>
      <c r="D2484" t="s">
        <v>14952</v>
      </c>
      <c r="E2484" s="275">
        <v>351.63</v>
      </c>
    </row>
    <row r="2485" spans="1:5">
      <c r="A2485">
        <v>39398</v>
      </c>
      <c r="B2485" t="s">
        <v>17399</v>
      </c>
      <c r="C2485" t="s">
        <v>14904</v>
      </c>
      <c r="D2485" t="s">
        <v>14905</v>
      </c>
      <c r="E2485" s="275">
        <v>73.81</v>
      </c>
    </row>
    <row r="2486" spans="1:5">
      <c r="A2486">
        <v>13343</v>
      </c>
      <c r="B2486" t="s">
        <v>17400</v>
      </c>
      <c r="C2486" t="s">
        <v>14904</v>
      </c>
      <c r="D2486" t="s">
        <v>14905</v>
      </c>
      <c r="E2486" s="275">
        <v>44.92</v>
      </c>
    </row>
    <row r="2487" spans="1:5">
      <c r="A2487">
        <v>12118</v>
      </c>
      <c r="B2487" t="s">
        <v>17401</v>
      </c>
      <c r="C2487" t="s">
        <v>14904</v>
      </c>
      <c r="D2487" t="s">
        <v>14905</v>
      </c>
      <c r="E2487" s="275">
        <v>23.75</v>
      </c>
    </row>
    <row r="2488" spans="1:5">
      <c r="A2488">
        <v>39482</v>
      </c>
      <c r="B2488" t="s">
        <v>17402</v>
      </c>
      <c r="C2488" t="s">
        <v>14904</v>
      </c>
      <c r="D2488" t="s">
        <v>14905</v>
      </c>
      <c r="E2488" s="275">
        <v>602.25</v>
      </c>
    </row>
    <row r="2489" spans="1:5">
      <c r="A2489">
        <v>39486</v>
      </c>
      <c r="B2489" t="s">
        <v>17403</v>
      </c>
      <c r="C2489" t="s">
        <v>14904</v>
      </c>
      <c r="D2489" t="s">
        <v>14905</v>
      </c>
      <c r="E2489" s="275">
        <v>491.52</v>
      </c>
    </row>
    <row r="2490" spans="1:5">
      <c r="A2490">
        <v>39484</v>
      </c>
      <c r="B2490" t="s">
        <v>17404</v>
      </c>
      <c r="C2490" t="s">
        <v>14904</v>
      </c>
      <c r="D2490" t="s">
        <v>14905</v>
      </c>
      <c r="E2490" s="275">
        <v>602.25</v>
      </c>
    </row>
    <row r="2491" spans="1:5">
      <c r="A2491">
        <v>39488</v>
      </c>
      <c r="B2491" t="s">
        <v>17405</v>
      </c>
      <c r="C2491" t="s">
        <v>14904</v>
      </c>
      <c r="D2491" t="s">
        <v>14905</v>
      </c>
      <c r="E2491" s="275">
        <v>499.57</v>
      </c>
    </row>
    <row r="2492" spans="1:5">
      <c r="A2492">
        <v>39485</v>
      </c>
      <c r="B2492" t="s">
        <v>17406</v>
      </c>
      <c r="C2492" t="s">
        <v>14904</v>
      </c>
      <c r="D2492" t="s">
        <v>14905</v>
      </c>
      <c r="E2492" s="275">
        <v>602.25</v>
      </c>
    </row>
    <row r="2493" spans="1:5">
      <c r="A2493">
        <v>39489</v>
      </c>
      <c r="B2493" t="s">
        <v>17407</v>
      </c>
      <c r="C2493" t="s">
        <v>14904</v>
      </c>
      <c r="D2493" t="s">
        <v>14905</v>
      </c>
      <c r="E2493" s="275">
        <v>508.04</v>
      </c>
    </row>
    <row r="2494" spans="1:5">
      <c r="A2494">
        <v>39490</v>
      </c>
      <c r="B2494" t="s">
        <v>17408</v>
      </c>
      <c r="C2494" t="s">
        <v>14904</v>
      </c>
      <c r="D2494" t="s">
        <v>14905</v>
      </c>
      <c r="E2494" s="275">
        <v>757.04</v>
      </c>
    </row>
    <row r="2495" spans="1:5">
      <c r="A2495">
        <v>39494</v>
      </c>
      <c r="B2495" t="s">
        <v>17409</v>
      </c>
      <c r="C2495" t="s">
        <v>14904</v>
      </c>
      <c r="D2495" t="s">
        <v>14905</v>
      </c>
      <c r="E2495" s="275">
        <v>543.62</v>
      </c>
    </row>
    <row r="2496" spans="1:5">
      <c r="A2496">
        <v>39495</v>
      </c>
      <c r="B2496" t="s">
        <v>17410</v>
      </c>
      <c r="C2496" t="s">
        <v>14904</v>
      </c>
      <c r="D2496" t="s">
        <v>14905</v>
      </c>
      <c r="E2496" s="275">
        <v>612.59</v>
      </c>
    </row>
    <row r="2497" spans="1:5">
      <c r="A2497">
        <v>39496</v>
      </c>
      <c r="B2497" t="s">
        <v>17411</v>
      </c>
      <c r="C2497" t="s">
        <v>14904</v>
      </c>
      <c r="D2497" t="s">
        <v>14905</v>
      </c>
      <c r="E2497" s="275">
        <v>673.84</v>
      </c>
    </row>
    <row r="2498" spans="1:5">
      <c r="A2498">
        <v>39492</v>
      </c>
      <c r="B2498" t="s">
        <v>17412</v>
      </c>
      <c r="C2498" t="s">
        <v>14904</v>
      </c>
      <c r="D2498" t="s">
        <v>14905</v>
      </c>
      <c r="E2498" s="275">
        <v>780.12</v>
      </c>
    </row>
    <row r="2499" spans="1:5">
      <c r="A2499">
        <v>39497</v>
      </c>
      <c r="B2499" t="s">
        <v>17413</v>
      </c>
      <c r="C2499" t="s">
        <v>14904</v>
      </c>
      <c r="D2499" t="s">
        <v>14905</v>
      </c>
      <c r="E2499" s="275">
        <v>704.66</v>
      </c>
    </row>
    <row r="2500" spans="1:5">
      <c r="A2500">
        <v>39493</v>
      </c>
      <c r="B2500" t="s">
        <v>17414</v>
      </c>
      <c r="C2500" t="s">
        <v>14904</v>
      </c>
      <c r="D2500" t="s">
        <v>14905</v>
      </c>
      <c r="E2500" s="275">
        <v>836.76</v>
      </c>
    </row>
    <row r="2501" spans="1:5">
      <c r="A2501">
        <v>39500</v>
      </c>
      <c r="B2501" t="s">
        <v>17415</v>
      </c>
      <c r="C2501" t="s">
        <v>14904</v>
      </c>
      <c r="D2501" t="s">
        <v>14905</v>
      </c>
      <c r="E2501" s="275">
        <v>912.97</v>
      </c>
    </row>
    <row r="2502" spans="1:5">
      <c r="A2502">
        <v>39498</v>
      </c>
      <c r="B2502" t="s">
        <v>17416</v>
      </c>
      <c r="C2502" t="s">
        <v>14904</v>
      </c>
      <c r="D2502" t="s">
        <v>14905</v>
      </c>
      <c r="E2502" s="276">
        <v>1126</v>
      </c>
    </row>
    <row r="2503" spans="1:5">
      <c r="A2503">
        <v>43628</v>
      </c>
      <c r="B2503" t="s">
        <v>17417</v>
      </c>
      <c r="C2503" t="s">
        <v>14904</v>
      </c>
      <c r="D2503" t="s">
        <v>14905</v>
      </c>
      <c r="E2503" s="275">
        <v>887.53</v>
      </c>
    </row>
    <row r="2504" spans="1:5">
      <c r="A2504">
        <v>39501</v>
      </c>
      <c r="B2504" t="s">
        <v>17418</v>
      </c>
      <c r="C2504" t="s">
        <v>14904</v>
      </c>
      <c r="D2504" t="s">
        <v>14905</v>
      </c>
      <c r="E2504" s="275">
        <v>937.7</v>
      </c>
    </row>
    <row r="2505" spans="1:5">
      <c r="A2505">
        <v>39499</v>
      </c>
      <c r="B2505" t="s">
        <v>17419</v>
      </c>
      <c r="C2505" t="s">
        <v>14904</v>
      </c>
      <c r="D2505" t="s">
        <v>14905</v>
      </c>
      <c r="E2505" s="276">
        <v>1141.99</v>
      </c>
    </row>
    <row r="2506" spans="1:5">
      <c r="A2506">
        <v>43621</v>
      </c>
      <c r="B2506" t="s">
        <v>17420</v>
      </c>
      <c r="C2506" t="s">
        <v>14904</v>
      </c>
      <c r="D2506" t="s">
        <v>14905</v>
      </c>
      <c r="E2506" s="275">
        <v>943</v>
      </c>
    </row>
    <row r="2507" spans="1:5">
      <c r="A2507">
        <v>3733</v>
      </c>
      <c r="B2507" t="s">
        <v>17421</v>
      </c>
      <c r="C2507" t="s">
        <v>15310</v>
      </c>
      <c r="D2507" t="s">
        <v>14952</v>
      </c>
      <c r="E2507" s="275">
        <v>78.53</v>
      </c>
    </row>
    <row r="2508" spans="1:5">
      <c r="A2508">
        <v>3731</v>
      </c>
      <c r="B2508" t="s">
        <v>17422</v>
      </c>
      <c r="C2508" t="s">
        <v>15310</v>
      </c>
      <c r="D2508" t="s">
        <v>14952</v>
      </c>
      <c r="E2508" s="275">
        <v>72.900000000000006</v>
      </c>
    </row>
    <row r="2509" spans="1:5">
      <c r="A2509">
        <v>38137</v>
      </c>
      <c r="B2509" t="s">
        <v>17423</v>
      </c>
      <c r="C2509" t="s">
        <v>15310</v>
      </c>
      <c r="D2509" t="s">
        <v>14952</v>
      </c>
      <c r="E2509" s="275">
        <v>73.33</v>
      </c>
    </row>
    <row r="2510" spans="1:5">
      <c r="A2510">
        <v>38138</v>
      </c>
      <c r="B2510" t="s">
        <v>17424</v>
      </c>
      <c r="C2510" t="s">
        <v>15310</v>
      </c>
      <c r="D2510" t="s">
        <v>14952</v>
      </c>
      <c r="E2510" s="275">
        <v>72.010000000000005</v>
      </c>
    </row>
    <row r="2511" spans="1:5">
      <c r="A2511">
        <v>3736</v>
      </c>
      <c r="B2511" t="s">
        <v>17425</v>
      </c>
      <c r="C2511" t="s">
        <v>15310</v>
      </c>
      <c r="D2511" t="s">
        <v>14911</v>
      </c>
      <c r="E2511" s="275">
        <v>75</v>
      </c>
    </row>
    <row r="2512" spans="1:5">
      <c r="A2512">
        <v>3741</v>
      </c>
      <c r="B2512" t="s">
        <v>17426</v>
      </c>
      <c r="C2512" t="s">
        <v>15310</v>
      </c>
      <c r="D2512" t="s">
        <v>14905</v>
      </c>
      <c r="E2512" s="275">
        <v>78.180000000000007</v>
      </c>
    </row>
    <row r="2513" spans="1:5">
      <c r="A2513">
        <v>3745</v>
      </c>
      <c r="B2513" t="s">
        <v>17427</v>
      </c>
      <c r="C2513" t="s">
        <v>15310</v>
      </c>
      <c r="D2513" t="s">
        <v>14905</v>
      </c>
      <c r="E2513" s="275">
        <v>84.3</v>
      </c>
    </row>
    <row r="2514" spans="1:5">
      <c r="A2514">
        <v>3743</v>
      </c>
      <c r="B2514" t="s">
        <v>17428</v>
      </c>
      <c r="C2514" t="s">
        <v>15310</v>
      </c>
      <c r="D2514" t="s">
        <v>14905</v>
      </c>
      <c r="E2514" s="275">
        <v>77.900000000000006</v>
      </c>
    </row>
    <row r="2515" spans="1:5">
      <c r="A2515">
        <v>3744</v>
      </c>
      <c r="B2515" t="s">
        <v>17429</v>
      </c>
      <c r="C2515" t="s">
        <v>15310</v>
      </c>
      <c r="D2515" t="s">
        <v>14905</v>
      </c>
      <c r="E2515" s="275">
        <v>85.75</v>
      </c>
    </row>
    <row r="2516" spans="1:5">
      <c r="A2516">
        <v>3739</v>
      </c>
      <c r="B2516" t="s">
        <v>17430</v>
      </c>
      <c r="C2516" t="s">
        <v>15310</v>
      </c>
      <c r="D2516" t="s">
        <v>14905</v>
      </c>
      <c r="E2516" s="275">
        <v>90.11</v>
      </c>
    </row>
    <row r="2517" spans="1:5">
      <c r="A2517">
        <v>3737</v>
      </c>
      <c r="B2517" t="s">
        <v>17431</v>
      </c>
      <c r="C2517" t="s">
        <v>15310</v>
      </c>
      <c r="D2517" t="s">
        <v>14905</v>
      </c>
      <c r="E2517" s="275">
        <v>94.47</v>
      </c>
    </row>
    <row r="2518" spans="1:5">
      <c r="A2518">
        <v>3738</v>
      </c>
      <c r="B2518" t="s">
        <v>17432</v>
      </c>
      <c r="C2518" t="s">
        <v>15310</v>
      </c>
      <c r="D2518" t="s">
        <v>14905</v>
      </c>
      <c r="E2518" s="275">
        <v>109.01</v>
      </c>
    </row>
    <row r="2519" spans="1:5">
      <c r="A2519">
        <v>3747</v>
      </c>
      <c r="B2519" t="s">
        <v>17433</v>
      </c>
      <c r="C2519" t="s">
        <v>15310</v>
      </c>
      <c r="D2519" t="s">
        <v>14905</v>
      </c>
      <c r="E2519" s="275">
        <v>85.75</v>
      </c>
    </row>
    <row r="2520" spans="1:5">
      <c r="A2520">
        <v>11649</v>
      </c>
      <c r="B2520" t="s">
        <v>17434</v>
      </c>
      <c r="C2520" t="s">
        <v>14904</v>
      </c>
      <c r="D2520" t="s">
        <v>14905</v>
      </c>
      <c r="E2520" s="275">
        <v>622.09</v>
      </c>
    </row>
    <row r="2521" spans="1:5">
      <c r="A2521">
        <v>11650</v>
      </c>
      <c r="B2521" t="s">
        <v>17435</v>
      </c>
      <c r="C2521" t="s">
        <v>14904</v>
      </c>
      <c r="D2521" t="s">
        <v>14905</v>
      </c>
      <c r="E2521" s="276">
        <v>1060.31</v>
      </c>
    </row>
    <row r="2522" spans="1:5">
      <c r="A2522">
        <v>3742</v>
      </c>
      <c r="B2522" t="s">
        <v>17436</v>
      </c>
      <c r="C2522" t="s">
        <v>15310</v>
      </c>
      <c r="D2522" t="s">
        <v>14905</v>
      </c>
      <c r="E2522" s="275">
        <v>113.08</v>
      </c>
    </row>
    <row r="2523" spans="1:5">
      <c r="A2523">
        <v>3746</v>
      </c>
      <c r="B2523" t="s">
        <v>17437</v>
      </c>
      <c r="C2523" t="s">
        <v>15310</v>
      </c>
      <c r="D2523" t="s">
        <v>14905</v>
      </c>
      <c r="E2523" s="275">
        <v>132.03</v>
      </c>
    </row>
    <row r="2524" spans="1:5">
      <c r="A2524">
        <v>21106</v>
      </c>
      <c r="B2524" t="s">
        <v>17438</v>
      </c>
      <c r="C2524" t="s">
        <v>14955</v>
      </c>
      <c r="D2524" t="s">
        <v>14905</v>
      </c>
      <c r="E2524" s="275">
        <v>40.03</v>
      </c>
    </row>
    <row r="2525" spans="1:5">
      <c r="A2525">
        <v>39377</v>
      </c>
      <c r="B2525" t="s">
        <v>17439</v>
      </c>
      <c r="C2525" t="s">
        <v>14904</v>
      </c>
      <c r="D2525" t="s">
        <v>14952</v>
      </c>
      <c r="E2525" s="275">
        <v>210.1</v>
      </c>
    </row>
    <row r="2526" spans="1:5">
      <c r="A2526">
        <v>38191</v>
      </c>
      <c r="B2526" t="s">
        <v>17440</v>
      </c>
      <c r="C2526" t="s">
        <v>14904</v>
      </c>
      <c r="D2526" t="s">
        <v>14952</v>
      </c>
      <c r="E2526" s="275">
        <v>15.64</v>
      </c>
    </row>
    <row r="2527" spans="1:5">
      <c r="A2527">
        <v>39381</v>
      </c>
      <c r="B2527" t="s">
        <v>17441</v>
      </c>
      <c r="C2527" t="s">
        <v>14904</v>
      </c>
      <c r="D2527" t="s">
        <v>14952</v>
      </c>
      <c r="E2527" s="275">
        <v>14.59</v>
      </c>
    </row>
    <row r="2528" spans="1:5">
      <c r="A2528">
        <v>38780</v>
      </c>
      <c r="B2528" t="s">
        <v>17442</v>
      </c>
      <c r="C2528" t="s">
        <v>14904</v>
      </c>
      <c r="D2528" t="s">
        <v>14952</v>
      </c>
      <c r="E2528" s="275">
        <v>17.850000000000001</v>
      </c>
    </row>
    <row r="2529" spans="1:5">
      <c r="A2529">
        <v>38781</v>
      </c>
      <c r="B2529" t="s">
        <v>17443</v>
      </c>
      <c r="C2529" t="s">
        <v>14904</v>
      </c>
      <c r="D2529" t="s">
        <v>14952</v>
      </c>
      <c r="E2529" s="275">
        <v>60.26</v>
      </c>
    </row>
    <row r="2530" spans="1:5">
      <c r="A2530">
        <v>38192</v>
      </c>
      <c r="B2530" t="s">
        <v>17444</v>
      </c>
      <c r="C2530" t="s">
        <v>14904</v>
      </c>
      <c r="D2530" t="s">
        <v>14952</v>
      </c>
      <c r="E2530" s="275">
        <v>109.04</v>
      </c>
    </row>
    <row r="2531" spans="1:5">
      <c r="A2531">
        <v>3753</v>
      </c>
      <c r="B2531" t="s">
        <v>17445</v>
      </c>
      <c r="C2531" t="s">
        <v>14904</v>
      </c>
      <c r="D2531" t="s">
        <v>14952</v>
      </c>
      <c r="E2531" s="275">
        <v>9.5399999999999991</v>
      </c>
    </row>
    <row r="2532" spans="1:5">
      <c r="A2532">
        <v>38782</v>
      </c>
      <c r="B2532" t="s">
        <v>17446</v>
      </c>
      <c r="C2532" t="s">
        <v>14904</v>
      </c>
      <c r="D2532" t="s">
        <v>14952</v>
      </c>
      <c r="E2532" s="275">
        <v>12.43</v>
      </c>
    </row>
    <row r="2533" spans="1:5">
      <c r="A2533">
        <v>38778</v>
      </c>
      <c r="B2533" t="s">
        <v>17447</v>
      </c>
      <c r="C2533" t="s">
        <v>14904</v>
      </c>
      <c r="D2533" t="s">
        <v>14952</v>
      </c>
      <c r="E2533" s="275">
        <v>9.33</v>
      </c>
    </row>
    <row r="2534" spans="1:5">
      <c r="A2534">
        <v>38779</v>
      </c>
      <c r="B2534" t="s">
        <v>17448</v>
      </c>
      <c r="C2534" t="s">
        <v>14904</v>
      </c>
      <c r="D2534" t="s">
        <v>14952</v>
      </c>
      <c r="E2534" s="275">
        <v>9.89</v>
      </c>
    </row>
    <row r="2535" spans="1:5">
      <c r="A2535">
        <v>39388</v>
      </c>
      <c r="B2535" t="s">
        <v>17449</v>
      </c>
      <c r="C2535" t="s">
        <v>14904</v>
      </c>
      <c r="D2535" t="s">
        <v>14905</v>
      </c>
      <c r="E2535" s="275">
        <v>9.02</v>
      </c>
    </row>
    <row r="2536" spans="1:5">
      <c r="A2536">
        <v>39387</v>
      </c>
      <c r="B2536" t="s">
        <v>17450</v>
      </c>
      <c r="C2536" t="s">
        <v>14904</v>
      </c>
      <c r="D2536" t="s">
        <v>14905</v>
      </c>
      <c r="E2536" s="275">
        <v>14.07</v>
      </c>
    </row>
    <row r="2537" spans="1:5">
      <c r="A2537">
        <v>39386</v>
      </c>
      <c r="B2537" t="s">
        <v>17451</v>
      </c>
      <c r="C2537" t="s">
        <v>14904</v>
      </c>
      <c r="D2537" t="s">
        <v>14905</v>
      </c>
      <c r="E2537" s="275">
        <v>9.81</v>
      </c>
    </row>
    <row r="2538" spans="1:5">
      <c r="A2538">
        <v>38194</v>
      </c>
      <c r="B2538" t="s">
        <v>17452</v>
      </c>
      <c r="C2538" t="s">
        <v>14904</v>
      </c>
      <c r="D2538" t="s">
        <v>14911</v>
      </c>
      <c r="E2538" s="275">
        <v>7.34</v>
      </c>
    </row>
    <row r="2539" spans="1:5">
      <c r="A2539">
        <v>38193</v>
      </c>
      <c r="B2539" t="s">
        <v>17453</v>
      </c>
      <c r="C2539" t="s">
        <v>14904</v>
      </c>
      <c r="D2539" t="s">
        <v>14905</v>
      </c>
      <c r="E2539" s="275">
        <v>6.38</v>
      </c>
    </row>
    <row r="2540" spans="1:5">
      <c r="A2540">
        <v>12216</v>
      </c>
      <c r="B2540" t="s">
        <v>17454</v>
      </c>
      <c r="C2540" t="s">
        <v>14904</v>
      </c>
      <c r="D2540" t="s">
        <v>14952</v>
      </c>
      <c r="E2540" s="275">
        <v>54.53</v>
      </c>
    </row>
    <row r="2541" spans="1:5">
      <c r="A2541">
        <v>3757</v>
      </c>
      <c r="B2541" t="s">
        <v>17455</v>
      </c>
      <c r="C2541" t="s">
        <v>14904</v>
      </c>
      <c r="D2541" t="s">
        <v>14952</v>
      </c>
      <c r="E2541" s="275">
        <v>63.05</v>
      </c>
    </row>
    <row r="2542" spans="1:5">
      <c r="A2542">
        <v>3758</v>
      </c>
      <c r="B2542" t="s">
        <v>17456</v>
      </c>
      <c r="C2542" t="s">
        <v>14904</v>
      </c>
      <c r="D2542" t="s">
        <v>14952</v>
      </c>
      <c r="E2542" s="275">
        <v>73.52</v>
      </c>
    </row>
    <row r="2543" spans="1:5">
      <c r="A2543">
        <v>12214</v>
      </c>
      <c r="B2543" t="s">
        <v>17457</v>
      </c>
      <c r="C2543" t="s">
        <v>14904</v>
      </c>
      <c r="D2543" t="s">
        <v>14952</v>
      </c>
      <c r="E2543" s="275">
        <v>25.17</v>
      </c>
    </row>
    <row r="2544" spans="1:5">
      <c r="A2544">
        <v>3749</v>
      </c>
      <c r="B2544" t="s">
        <v>17458</v>
      </c>
      <c r="C2544" t="s">
        <v>14904</v>
      </c>
      <c r="D2544" t="s">
        <v>14952</v>
      </c>
      <c r="E2544" s="275">
        <v>44.87</v>
      </c>
    </row>
    <row r="2545" spans="1:5">
      <c r="A2545">
        <v>3751</v>
      </c>
      <c r="B2545" t="s">
        <v>17459</v>
      </c>
      <c r="C2545" t="s">
        <v>14904</v>
      </c>
      <c r="D2545" t="s">
        <v>14952</v>
      </c>
      <c r="E2545" s="275">
        <v>61.23</v>
      </c>
    </row>
    <row r="2546" spans="1:5">
      <c r="A2546">
        <v>39376</v>
      </c>
      <c r="B2546" t="s">
        <v>17460</v>
      </c>
      <c r="C2546" t="s">
        <v>14904</v>
      </c>
      <c r="D2546" t="s">
        <v>14952</v>
      </c>
      <c r="E2546" s="275">
        <v>51.62</v>
      </c>
    </row>
    <row r="2547" spans="1:5">
      <c r="A2547">
        <v>3752</v>
      </c>
      <c r="B2547" t="s">
        <v>17461</v>
      </c>
      <c r="C2547" t="s">
        <v>14904</v>
      </c>
      <c r="D2547" t="s">
        <v>14952</v>
      </c>
      <c r="E2547" s="275">
        <v>101.01</v>
      </c>
    </row>
    <row r="2548" spans="1:5">
      <c r="A2548">
        <v>746</v>
      </c>
      <c r="B2548" t="s">
        <v>17462</v>
      </c>
      <c r="C2548" t="s">
        <v>14904</v>
      </c>
      <c r="D2548" t="s">
        <v>14911</v>
      </c>
      <c r="E2548" s="276">
        <v>2142</v>
      </c>
    </row>
    <row r="2549" spans="1:5">
      <c r="A2549">
        <v>20269</v>
      </c>
      <c r="B2549" t="s">
        <v>17463</v>
      </c>
      <c r="C2549" t="s">
        <v>14904</v>
      </c>
      <c r="D2549" t="s">
        <v>14905</v>
      </c>
      <c r="E2549" s="275">
        <v>94.09</v>
      </c>
    </row>
    <row r="2550" spans="1:5">
      <c r="A2550">
        <v>20270</v>
      </c>
      <c r="B2550" t="s">
        <v>17464</v>
      </c>
      <c r="C2550" t="s">
        <v>14904</v>
      </c>
      <c r="D2550" t="s">
        <v>14905</v>
      </c>
      <c r="E2550" s="275">
        <v>103.97</v>
      </c>
    </row>
    <row r="2551" spans="1:5">
      <c r="A2551">
        <v>11696</v>
      </c>
      <c r="B2551" t="s">
        <v>17465</v>
      </c>
      <c r="C2551" t="s">
        <v>14904</v>
      </c>
      <c r="D2551" t="s">
        <v>14905</v>
      </c>
      <c r="E2551" s="275">
        <v>166.43</v>
      </c>
    </row>
    <row r="2552" spans="1:5">
      <c r="A2552">
        <v>10427</v>
      </c>
      <c r="B2552" t="s">
        <v>17466</v>
      </c>
      <c r="C2552" t="s">
        <v>14904</v>
      </c>
      <c r="D2552" t="s">
        <v>14905</v>
      </c>
      <c r="E2552" s="275">
        <v>465.73</v>
      </c>
    </row>
    <row r="2553" spans="1:5">
      <c r="A2553">
        <v>10428</v>
      </c>
      <c r="B2553" t="s">
        <v>17467</v>
      </c>
      <c r="C2553" t="s">
        <v>14904</v>
      </c>
      <c r="D2553" t="s">
        <v>14905</v>
      </c>
      <c r="E2553" s="275">
        <v>479.85</v>
      </c>
    </row>
    <row r="2554" spans="1:5">
      <c r="A2554">
        <v>36521</v>
      </c>
      <c r="B2554" t="s">
        <v>17468</v>
      </c>
      <c r="C2554" t="s">
        <v>14904</v>
      </c>
      <c r="D2554" t="s">
        <v>14905</v>
      </c>
      <c r="E2554" s="275">
        <v>149.72</v>
      </c>
    </row>
    <row r="2555" spans="1:5">
      <c r="A2555">
        <v>36794</v>
      </c>
      <c r="B2555" t="s">
        <v>17469</v>
      </c>
      <c r="C2555" t="s">
        <v>14904</v>
      </c>
      <c r="D2555" t="s">
        <v>14905</v>
      </c>
      <c r="E2555" s="275">
        <v>159.38999999999999</v>
      </c>
    </row>
    <row r="2556" spans="1:5">
      <c r="A2556">
        <v>10426</v>
      </c>
      <c r="B2556" t="s">
        <v>17470</v>
      </c>
      <c r="C2556" t="s">
        <v>14904</v>
      </c>
      <c r="D2556" t="s">
        <v>14905</v>
      </c>
      <c r="E2556" s="275">
        <v>178.48</v>
      </c>
    </row>
    <row r="2557" spans="1:5">
      <c r="A2557">
        <v>10425</v>
      </c>
      <c r="B2557" t="s">
        <v>17471</v>
      </c>
      <c r="C2557" t="s">
        <v>14904</v>
      </c>
      <c r="D2557" t="s">
        <v>14905</v>
      </c>
      <c r="E2557" s="275">
        <v>90.55</v>
      </c>
    </row>
    <row r="2558" spans="1:5">
      <c r="A2558">
        <v>10431</v>
      </c>
      <c r="B2558" t="s">
        <v>17472</v>
      </c>
      <c r="C2558" t="s">
        <v>14904</v>
      </c>
      <c r="D2558" t="s">
        <v>14905</v>
      </c>
      <c r="E2558" s="275">
        <v>310</v>
      </c>
    </row>
    <row r="2559" spans="1:5">
      <c r="A2559">
        <v>10429</v>
      </c>
      <c r="B2559" t="s">
        <v>17473</v>
      </c>
      <c r="C2559" t="s">
        <v>14904</v>
      </c>
      <c r="D2559" t="s">
        <v>14905</v>
      </c>
      <c r="E2559" s="275">
        <v>152.93</v>
      </c>
    </row>
    <row r="2560" spans="1:5">
      <c r="A2560">
        <v>10853</v>
      </c>
      <c r="B2560" t="s">
        <v>17474</v>
      </c>
      <c r="C2560" t="s">
        <v>14904</v>
      </c>
      <c r="D2560" t="s">
        <v>14905</v>
      </c>
      <c r="E2560" s="275">
        <v>102.79</v>
      </c>
    </row>
    <row r="2561" spans="1:5">
      <c r="A2561">
        <v>5093</v>
      </c>
      <c r="B2561" t="s">
        <v>17475</v>
      </c>
      <c r="C2561" t="s">
        <v>15324</v>
      </c>
      <c r="D2561" t="s">
        <v>14905</v>
      </c>
      <c r="E2561" s="275">
        <v>18.87</v>
      </c>
    </row>
    <row r="2562" spans="1:5">
      <c r="A2562">
        <v>44331</v>
      </c>
      <c r="B2562" t="s">
        <v>17476</v>
      </c>
      <c r="C2562" t="s">
        <v>14957</v>
      </c>
      <c r="D2562" t="s">
        <v>14905</v>
      </c>
      <c r="E2562" s="275">
        <v>56.61</v>
      </c>
    </row>
    <row r="2563" spans="1:5">
      <c r="A2563">
        <v>37768</v>
      </c>
      <c r="B2563" t="s">
        <v>17477</v>
      </c>
      <c r="C2563" t="s">
        <v>14904</v>
      </c>
      <c r="D2563" t="s">
        <v>14952</v>
      </c>
      <c r="E2563" s="276">
        <v>295000</v>
      </c>
    </row>
    <row r="2564" spans="1:5">
      <c r="A2564">
        <v>37773</v>
      </c>
      <c r="B2564" t="s">
        <v>17478</v>
      </c>
      <c r="C2564" t="s">
        <v>14904</v>
      </c>
      <c r="D2564" t="s">
        <v>14952</v>
      </c>
      <c r="E2564" s="276">
        <v>250504.73</v>
      </c>
    </row>
    <row r="2565" spans="1:5">
      <c r="A2565">
        <v>37769</v>
      </c>
      <c r="B2565" t="s">
        <v>17479</v>
      </c>
      <c r="C2565" t="s">
        <v>14904</v>
      </c>
      <c r="D2565" t="s">
        <v>14952</v>
      </c>
      <c r="E2565" s="276">
        <v>419376.48</v>
      </c>
    </row>
    <row r="2566" spans="1:5">
      <c r="A2566">
        <v>37770</v>
      </c>
      <c r="B2566" t="s">
        <v>17480</v>
      </c>
      <c r="C2566" t="s">
        <v>14904</v>
      </c>
      <c r="D2566" t="s">
        <v>14952</v>
      </c>
      <c r="E2566" s="276">
        <v>711748.8</v>
      </c>
    </row>
    <row r="2567" spans="1:5">
      <c r="A2567">
        <v>38382</v>
      </c>
      <c r="B2567" t="s">
        <v>17481</v>
      </c>
      <c r="C2567" t="s">
        <v>14904</v>
      </c>
      <c r="D2567" t="s">
        <v>14905</v>
      </c>
      <c r="E2567" s="275">
        <v>11</v>
      </c>
    </row>
    <row r="2568" spans="1:5">
      <c r="A2568">
        <v>38383</v>
      </c>
      <c r="B2568" t="s">
        <v>17482</v>
      </c>
      <c r="C2568" t="s">
        <v>14904</v>
      </c>
      <c r="D2568" t="s">
        <v>14905</v>
      </c>
      <c r="E2568" s="275">
        <v>2.06</v>
      </c>
    </row>
    <row r="2569" spans="1:5">
      <c r="A2569">
        <v>3768</v>
      </c>
      <c r="B2569" t="s">
        <v>17483</v>
      </c>
      <c r="C2569" t="s">
        <v>14904</v>
      </c>
      <c r="D2569" t="s">
        <v>14905</v>
      </c>
      <c r="E2569" s="275">
        <v>2.62</v>
      </c>
    </row>
    <row r="2570" spans="1:5">
      <c r="A2570">
        <v>3767</v>
      </c>
      <c r="B2570" t="s">
        <v>17484</v>
      </c>
      <c r="C2570" t="s">
        <v>14904</v>
      </c>
      <c r="D2570" t="s">
        <v>14905</v>
      </c>
      <c r="E2570" s="275">
        <v>0.88</v>
      </c>
    </row>
    <row r="2571" spans="1:5">
      <c r="A2571">
        <v>13192</v>
      </c>
      <c r="B2571" t="s">
        <v>17485</v>
      </c>
      <c r="C2571" t="s">
        <v>14904</v>
      </c>
      <c r="D2571" t="s">
        <v>14905</v>
      </c>
      <c r="E2571" s="276">
        <v>5711.16</v>
      </c>
    </row>
    <row r="2572" spans="1:5">
      <c r="A2572">
        <v>38413</v>
      </c>
      <c r="B2572" t="s">
        <v>17486</v>
      </c>
      <c r="C2572" t="s">
        <v>14904</v>
      </c>
      <c r="D2572" t="s">
        <v>14905</v>
      </c>
      <c r="E2572" s="275">
        <v>944.54</v>
      </c>
    </row>
    <row r="2573" spans="1:5">
      <c r="A2573">
        <v>42440</v>
      </c>
      <c r="B2573" t="s">
        <v>17487</v>
      </c>
      <c r="C2573" t="s">
        <v>14904</v>
      </c>
      <c r="D2573" t="s">
        <v>14952</v>
      </c>
      <c r="E2573" s="276">
        <v>1235.9100000000001</v>
      </c>
    </row>
    <row r="2574" spans="1:5">
      <c r="A2574">
        <v>20193</v>
      </c>
      <c r="B2574" t="s">
        <v>17488</v>
      </c>
      <c r="C2574" t="s">
        <v>17489</v>
      </c>
      <c r="D2574" t="s">
        <v>14905</v>
      </c>
      <c r="E2574" s="275">
        <v>27.37</v>
      </c>
    </row>
    <row r="2575" spans="1:5">
      <c r="A2575">
        <v>10527</v>
      </c>
      <c r="B2575" t="s">
        <v>17490</v>
      </c>
      <c r="C2575" t="s">
        <v>17491</v>
      </c>
      <c r="D2575" t="s">
        <v>14911</v>
      </c>
      <c r="E2575" s="275">
        <v>36.5</v>
      </c>
    </row>
    <row r="2576" spans="1:5">
      <c r="A2576">
        <v>41805</v>
      </c>
      <c r="B2576" t="s">
        <v>17492</v>
      </c>
      <c r="C2576" t="s">
        <v>15057</v>
      </c>
      <c r="D2576" t="s">
        <v>14905</v>
      </c>
      <c r="E2576" s="276">
        <v>1049.3699999999999</v>
      </c>
    </row>
    <row r="2577" spans="1:5">
      <c r="A2577">
        <v>40271</v>
      </c>
      <c r="B2577" t="s">
        <v>17493</v>
      </c>
      <c r="C2577" t="s">
        <v>17494</v>
      </c>
      <c r="D2577" t="s">
        <v>14905</v>
      </c>
      <c r="E2577" s="275">
        <v>27.94</v>
      </c>
    </row>
    <row r="2578" spans="1:5">
      <c r="A2578">
        <v>40287</v>
      </c>
      <c r="B2578" t="s">
        <v>17495</v>
      </c>
      <c r="C2578" t="s">
        <v>15057</v>
      </c>
      <c r="D2578" t="s">
        <v>14905</v>
      </c>
      <c r="E2578" s="275">
        <v>10.75</v>
      </c>
    </row>
    <row r="2579" spans="1:5">
      <c r="A2579">
        <v>4084</v>
      </c>
      <c r="B2579" t="s">
        <v>17496</v>
      </c>
      <c r="C2579" t="s">
        <v>15055</v>
      </c>
      <c r="D2579" t="s">
        <v>14952</v>
      </c>
      <c r="E2579" s="275">
        <v>1.8</v>
      </c>
    </row>
    <row r="2580" spans="1:5">
      <c r="A2580">
        <v>743</v>
      </c>
      <c r="B2580" t="s">
        <v>17497</v>
      </c>
      <c r="C2580" t="s">
        <v>15055</v>
      </c>
      <c r="D2580" t="s">
        <v>14952</v>
      </c>
      <c r="E2580" s="275">
        <v>1.8</v>
      </c>
    </row>
    <row r="2581" spans="1:5">
      <c r="A2581">
        <v>40293</v>
      </c>
      <c r="B2581" t="s">
        <v>17498</v>
      </c>
      <c r="C2581" t="s">
        <v>15055</v>
      </c>
      <c r="D2581" t="s">
        <v>14952</v>
      </c>
      <c r="E2581" s="275">
        <v>2.16</v>
      </c>
    </row>
    <row r="2582" spans="1:5">
      <c r="A2582">
        <v>40294</v>
      </c>
      <c r="B2582" t="s">
        <v>17499</v>
      </c>
      <c r="C2582" t="s">
        <v>15055</v>
      </c>
      <c r="D2582" t="s">
        <v>14952</v>
      </c>
      <c r="E2582" s="275">
        <v>1.8</v>
      </c>
    </row>
    <row r="2583" spans="1:5">
      <c r="A2583">
        <v>4085</v>
      </c>
      <c r="B2583" t="s">
        <v>17500</v>
      </c>
      <c r="C2583" t="s">
        <v>15055</v>
      </c>
      <c r="D2583" t="s">
        <v>14952</v>
      </c>
      <c r="E2583" s="275">
        <v>2.52</v>
      </c>
    </row>
    <row r="2584" spans="1:5">
      <c r="A2584">
        <v>10779</v>
      </c>
      <c r="B2584" t="s">
        <v>17501</v>
      </c>
      <c r="C2584" t="s">
        <v>15057</v>
      </c>
      <c r="D2584" t="s">
        <v>14952</v>
      </c>
      <c r="E2584" s="276">
        <v>1025</v>
      </c>
    </row>
    <row r="2585" spans="1:5">
      <c r="A2585">
        <v>10777</v>
      </c>
      <c r="B2585" t="s">
        <v>17502</v>
      </c>
      <c r="C2585" t="s">
        <v>15057</v>
      </c>
      <c r="D2585" t="s">
        <v>14952</v>
      </c>
      <c r="E2585" s="275">
        <v>931.04</v>
      </c>
    </row>
    <row r="2586" spans="1:5">
      <c r="A2586">
        <v>10775</v>
      </c>
      <c r="B2586" t="s">
        <v>17503</v>
      </c>
      <c r="C2586" t="s">
        <v>15057</v>
      </c>
      <c r="D2586" t="s">
        <v>14952</v>
      </c>
      <c r="E2586" s="275">
        <v>820</v>
      </c>
    </row>
    <row r="2587" spans="1:5">
      <c r="A2587">
        <v>10776</v>
      </c>
      <c r="B2587" t="s">
        <v>17504</v>
      </c>
      <c r="C2587" t="s">
        <v>15057</v>
      </c>
      <c r="D2587" t="s">
        <v>14952</v>
      </c>
      <c r="E2587" s="275">
        <v>640.62</v>
      </c>
    </row>
    <row r="2588" spans="1:5">
      <c r="A2588">
        <v>10778</v>
      </c>
      <c r="B2588" t="s">
        <v>17505</v>
      </c>
      <c r="C2588" t="s">
        <v>15057</v>
      </c>
      <c r="D2588" t="s">
        <v>14952</v>
      </c>
      <c r="E2588" s="276">
        <v>1025</v>
      </c>
    </row>
    <row r="2589" spans="1:5">
      <c r="A2589">
        <v>40339</v>
      </c>
      <c r="B2589" t="s">
        <v>17506</v>
      </c>
      <c r="C2589" t="s">
        <v>17494</v>
      </c>
      <c r="D2589" t="s">
        <v>14905</v>
      </c>
      <c r="E2589" s="275">
        <v>9.8000000000000007</v>
      </c>
    </row>
    <row r="2590" spans="1:5">
      <c r="A2590">
        <v>10749</v>
      </c>
      <c r="B2590" t="s">
        <v>17507</v>
      </c>
      <c r="C2590" t="s">
        <v>17494</v>
      </c>
      <c r="D2590" t="s">
        <v>14905</v>
      </c>
      <c r="E2590" s="275">
        <v>32.39</v>
      </c>
    </row>
    <row r="2591" spans="1:5">
      <c r="A2591">
        <v>40290</v>
      </c>
      <c r="B2591" t="s">
        <v>17508</v>
      </c>
      <c r="C2591" t="s">
        <v>17494</v>
      </c>
      <c r="D2591" t="s">
        <v>14905</v>
      </c>
      <c r="E2591" s="275">
        <v>17.52</v>
      </c>
    </row>
    <row r="2592" spans="1:5">
      <c r="A2592">
        <v>3346</v>
      </c>
      <c r="B2592" t="s">
        <v>17509</v>
      </c>
      <c r="C2592" t="s">
        <v>15055</v>
      </c>
      <c r="D2592" t="s">
        <v>14952</v>
      </c>
      <c r="E2592" s="275">
        <v>19.309999999999999</v>
      </c>
    </row>
    <row r="2593" spans="1:5">
      <c r="A2593">
        <v>3348</v>
      </c>
      <c r="B2593" t="s">
        <v>17510</v>
      </c>
      <c r="C2593" t="s">
        <v>15055</v>
      </c>
      <c r="D2593" t="s">
        <v>14952</v>
      </c>
      <c r="E2593" s="275">
        <v>23.1</v>
      </c>
    </row>
    <row r="2594" spans="1:5">
      <c r="A2594">
        <v>39833</v>
      </c>
      <c r="B2594" t="s">
        <v>17511</v>
      </c>
      <c r="C2594" t="s">
        <v>15055</v>
      </c>
      <c r="D2594" t="s">
        <v>14952</v>
      </c>
      <c r="E2594" s="275">
        <v>31.64</v>
      </c>
    </row>
    <row r="2595" spans="1:5">
      <c r="A2595">
        <v>7252</v>
      </c>
      <c r="B2595" t="s">
        <v>17512</v>
      </c>
      <c r="C2595" t="s">
        <v>15055</v>
      </c>
      <c r="D2595" t="s">
        <v>14952</v>
      </c>
      <c r="E2595" s="275">
        <v>2.34</v>
      </c>
    </row>
    <row r="2596" spans="1:5">
      <c r="A2596">
        <v>7247</v>
      </c>
      <c r="B2596" t="s">
        <v>17513</v>
      </c>
      <c r="C2596" t="s">
        <v>15055</v>
      </c>
      <c r="D2596" t="s">
        <v>14952</v>
      </c>
      <c r="E2596" s="275">
        <v>2.34</v>
      </c>
    </row>
    <row r="2597" spans="1:5">
      <c r="A2597">
        <v>40291</v>
      </c>
      <c r="B2597" t="s">
        <v>17514</v>
      </c>
      <c r="C2597" t="s">
        <v>17494</v>
      </c>
      <c r="D2597" t="s">
        <v>14905</v>
      </c>
      <c r="E2597" s="275">
        <v>912.5</v>
      </c>
    </row>
    <row r="2598" spans="1:5">
      <c r="A2598">
        <v>40275</v>
      </c>
      <c r="B2598" t="s">
        <v>17515</v>
      </c>
      <c r="C2598" t="s">
        <v>17494</v>
      </c>
      <c r="D2598" t="s">
        <v>14905</v>
      </c>
      <c r="E2598" s="275">
        <v>29.2</v>
      </c>
    </row>
    <row r="2599" spans="1:5">
      <c r="A2599">
        <v>42408</v>
      </c>
      <c r="B2599" t="s">
        <v>17516</v>
      </c>
      <c r="C2599" t="s">
        <v>15310</v>
      </c>
      <c r="D2599" t="s">
        <v>14905</v>
      </c>
      <c r="E2599" s="275">
        <v>2.6</v>
      </c>
    </row>
    <row r="2600" spans="1:5">
      <c r="A2600">
        <v>3777</v>
      </c>
      <c r="B2600" t="s">
        <v>17517</v>
      </c>
      <c r="C2600" t="s">
        <v>15310</v>
      </c>
      <c r="D2600" t="s">
        <v>14911</v>
      </c>
      <c r="E2600" s="275">
        <v>1.88</v>
      </c>
    </row>
    <row r="2601" spans="1:5">
      <c r="A2601">
        <v>44699</v>
      </c>
      <c r="B2601" t="s">
        <v>17518</v>
      </c>
      <c r="C2601" t="s">
        <v>14955</v>
      </c>
      <c r="D2601" t="s">
        <v>14905</v>
      </c>
      <c r="E2601" s="275">
        <v>49.02</v>
      </c>
    </row>
    <row r="2602" spans="1:5">
      <c r="A2602">
        <v>3798</v>
      </c>
      <c r="B2602" t="s">
        <v>17519</v>
      </c>
      <c r="C2602" t="s">
        <v>14904</v>
      </c>
      <c r="D2602" t="s">
        <v>14952</v>
      </c>
      <c r="E2602" s="275">
        <v>86.96</v>
      </c>
    </row>
    <row r="2603" spans="1:5">
      <c r="A2603">
        <v>38769</v>
      </c>
      <c r="B2603" t="s">
        <v>17520</v>
      </c>
      <c r="C2603" t="s">
        <v>14904</v>
      </c>
      <c r="D2603" t="s">
        <v>14952</v>
      </c>
      <c r="E2603" s="275">
        <v>67.91</v>
      </c>
    </row>
    <row r="2604" spans="1:5">
      <c r="A2604">
        <v>39510</v>
      </c>
      <c r="B2604" t="s">
        <v>17521</v>
      </c>
      <c r="C2604" t="s">
        <v>14904</v>
      </c>
      <c r="D2604" t="s">
        <v>14952</v>
      </c>
      <c r="E2604" s="275">
        <v>274.85000000000002</v>
      </c>
    </row>
    <row r="2605" spans="1:5">
      <c r="A2605">
        <v>38776</v>
      </c>
      <c r="B2605" t="s">
        <v>17522</v>
      </c>
      <c r="C2605" t="s">
        <v>14904</v>
      </c>
      <c r="D2605" t="s">
        <v>14952</v>
      </c>
      <c r="E2605" s="275">
        <v>291.69</v>
      </c>
    </row>
    <row r="2606" spans="1:5">
      <c r="A2606">
        <v>38774</v>
      </c>
      <c r="B2606" t="s">
        <v>17523</v>
      </c>
      <c r="C2606" t="s">
        <v>14904</v>
      </c>
      <c r="D2606" t="s">
        <v>14905</v>
      </c>
      <c r="E2606" s="275">
        <v>18.440000000000001</v>
      </c>
    </row>
    <row r="2607" spans="1:5">
      <c r="A2607">
        <v>42247</v>
      </c>
      <c r="B2607" t="s">
        <v>17524</v>
      </c>
      <c r="C2607" t="s">
        <v>14904</v>
      </c>
      <c r="D2607" t="s">
        <v>14905</v>
      </c>
      <c r="E2607" s="275">
        <v>629.39</v>
      </c>
    </row>
    <row r="2608" spans="1:5">
      <c r="A2608">
        <v>42248</v>
      </c>
      <c r="B2608" t="s">
        <v>17525</v>
      </c>
      <c r="C2608" t="s">
        <v>14904</v>
      </c>
      <c r="D2608" t="s">
        <v>14905</v>
      </c>
      <c r="E2608" s="275">
        <v>731.09</v>
      </c>
    </row>
    <row r="2609" spans="1:5">
      <c r="A2609">
        <v>42249</v>
      </c>
      <c r="B2609" t="s">
        <v>17526</v>
      </c>
      <c r="C2609" t="s">
        <v>14904</v>
      </c>
      <c r="D2609" t="s">
        <v>14905</v>
      </c>
      <c r="E2609" s="276">
        <v>1211.1600000000001</v>
      </c>
    </row>
    <row r="2610" spans="1:5">
      <c r="A2610">
        <v>42244</v>
      </c>
      <c r="B2610" t="s">
        <v>17527</v>
      </c>
      <c r="C2610" t="s">
        <v>14904</v>
      </c>
      <c r="D2610" t="s">
        <v>14905</v>
      </c>
      <c r="E2610" s="275">
        <v>189.15</v>
      </c>
    </row>
    <row r="2611" spans="1:5">
      <c r="A2611">
        <v>42245</v>
      </c>
      <c r="B2611" t="s">
        <v>17528</v>
      </c>
      <c r="C2611" t="s">
        <v>14904</v>
      </c>
      <c r="D2611" t="s">
        <v>14905</v>
      </c>
      <c r="E2611" s="275">
        <v>349.03</v>
      </c>
    </row>
    <row r="2612" spans="1:5">
      <c r="A2612">
        <v>42246</v>
      </c>
      <c r="B2612" t="s">
        <v>17529</v>
      </c>
      <c r="C2612" t="s">
        <v>14904</v>
      </c>
      <c r="D2612" t="s">
        <v>14905</v>
      </c>
      <c r="E2612" s="275">
        <v>386.36</v>
      </c>
    </row>
    <row r="2613" spans="1:5">
      <c r="A2613">
        <v>42243</v>
      </c>
      <c r="B2613" t="s">
        <v>17530</v>
      </c>
      <c r="C2613" t="s">
        <v>14904</v>
      </c>
      <c r="D2613" t="s">
        <v>14905</v>
      </c>
      <c r="E2613" s="275">
        <v>465.88</v>
      </c>
    </row>
    <row r="2614" spans="1:5">
      <c r="A2614">
        <v>38889</v>
      </c>
      <c r="B2614" t="s">
        <v>17531</v>
      </c>
      <c r="C2614" t="s">
        <v>14904</v>
      </c>
      <c r="D2614" t="s">
        <v>14952</v>
      </c>
      <c r="E2614" s="275">
        <v>52.05</v>
      </c>
    </row>
    <row r="2615" spans="1:5">
      <c r="A2615">
        <v>38784</v>
      </c>
      <c r="B2615" t="s">
        <v>17532</v>
      </c>
      <c r="C2615" t="s">
        <v>14904</v>
      </c>
      <c r="D2615" t="s">
        <v>14952</v>
      </c>
      <c r="E2615" s="275">
        <v>69.64</v>
      </c>
    </row>
    <row r="2616" spans="1:5">
      <c r="A2616">
        <v>3788</v>
      </c>
      <c r="B2616" t="s">
        <v>17533</v>
      </c>
      <c r="C2616" t="s">
        <v>14904</v>
      </c>
      <c r="D2616" t="s">
        <v>14952</v>
      </c>
      <c r="E2616" s="275">
        <v>72.569999999999993</v>
      </c>
    </row>
    <row r="2617" spans="1:5">
      <c r="A2617">
        <v>12230</v>
      </c>
      <c r="B2617" t="s">
        <v>17534</v>
      </c>
      <c r="C2617" t="s">
        <v>14904</v>
      </c>
      <c r="D2617" t="s">
        <v>14952</v>
      </c>
      <c r="E2617" s="275">
        <v>18.670000000000002</v>
      </c>
    </row>
    <row r="2618" spans="1:5">
      <c r="A2618">
        <v>3780</v>
      </c>
      <c r="B2618" t="s">
        <v>17535</v>
      </c>
      <c r="C2618" t="s">
        <v>14904</v>
      </c>
      <c r="D2618" t="s">
        <v>14952</v>
      </c>
      <c r="E2618" s="275">
        <v>107.07</v>
      </c>
    </row>
    <row r="2619" spans="1:5">
      <c r="A2619">
        <v>12231</v>
      </c>
      <c r="B2619" t="s">
        <v>17536</v>
      </c>
      <c r="C2619" t="s">
        <v>14904</v>
      </c>
      <c r="D2619" t="s">
        <v>14952</v>
      </c>
      <c r="E2619" s="275">
        <v>31.04</v>
      </c>
    </row>
    <row r="2620" spans="1:5">
      <c r="A2620">
        <v>3811</v>
      </c>
      <c r="B2620" t="s">
        <v>17537</v>
      </c>
      <c r="C2620" t="s">
        <v>14904</v>
      </c>
      <c r="D2620" t="s">
        <v>14952</v>
      </c>
      <c r="E2620" s="275">
        <v>100.57</v>
      </c>
    </row>
    <row r="2621" spans="1:5">
      <c r="A2621">
        <v>12232</v>
      </c>
      <c r="B2621" t="s">
        <v>17538</v>
      </c>
      <c r="C2621" t="s">
        <v>14904</v>
      </c>
      <c r="D2621" t="s">
        <v>14952</v>
      </c>
      <c r="E2621" s="275">
        <v>32.520000000000003</v>
      </c>
    </row>
    <row r="2622" spans="1:5">
      <c r="A2622">
        <v>3799</v>
      </c>
      <c r="B2622" t="s">
        <v>17539</v>
      </c>
      <c r="C2622" t="s">
        <v>14904</v>
      </c>
      <c r="D2622" t="s">
        <v>14952</v>
      </c>
      <c r="E2622" s="275">
        <v>142.22999999999999</v>
      </c>
    </row>
    <row r="2623" spans="1:5">
      <c r="A2623">
        <v>12239</v>
      </c>
      <c r="B2623" t="s">
        <v>17540</v>
      </c>
      <c r="C2623" t="s">
        <v>14904</v>
      </c>
      <c r="D2623" t="s">
        <v>14952</v>
      </c>
      <c r="E2623" s="275">
        <v>42.58</v>
      </c>
    </row>
    <row r="2624" spans="1:5">
      <c r="A2624">
        <v>38773</v>
      </c>
      <c r="B2624" t="s">
        <v>17541</v>
      </c>
      <c r="C2624" t="s">
        <v>14904</v>
      </c>
      <c r="D2624" t="s">
        <v>14952</v>
      </c>
      <c r="E2624" s="275">
        <v>6.83</v>
      </c>
    </row>
    <row r="2625" spans="1:5">
      <c r="A2625">
        <v>12271</v>
      </c>
      <c r="B2625" t="s">
        <v>17542</v>
      </c>
      <c r="C2625" t="s">
        <v>14904</v>
      </c>
      <c r="D2625" t="s">
        <v>14952</v>
      </c>
      <c r="E2625" s="275">
        <v>380.83</v>
      </c>
    </row>
    <row r="2626" spans="1:5">
      <c r="A2626">
        <v>38785</v>
      </c>
      <c r="B2626" t="s">
        <v>17543</v>
      </c>
      <c r="C2626" t="s">
        <v>14904</v>
      </c>
      <c r="D2626" t="s">
        <v>14952</v>
      </c>
      <c r="E2626" s="275">
        <v>180.3</v>
      </c>
    </row>
    <row r="2627" spans="1:5">
      <c r="A2627">
        <v>38786</v>
      </c>
      <c r="B2627" t="s">
        <v>17544</v>
      </c>
      <c r="C2627" t="s">
        <v>14904</v>
      </c>
      <c r="D2627" t="s">
        <v>14952</v>
      </c>
      <c r="E2627" s="275">
        <v>222.09</v>
      </c>
    </row>
    <row r="2628" spans="1:5">
      <c r="A2628">
        <v>39385</v>
      </c>
      <c r="B2628" t="s">
        <v>17545</v>
      </c>
      <c r="C2628" t="s">
        <v>14904</v>
      </c>
      <c r="D2628" t="s">
        <v>14905</v>
      </c>
      <c r="E2628" s="275">
        <v>16.86</v>
      </c>
    </row>
    <row r="2629" spans="1:5">
      <c r="A2629">
        <v>39389</v>
      </c>
      <c r="B2629" t="s">
        <v>17546</v>
      </c>
      <c r="C2629" t="s">
        <v>14904</v>
      </c>
      <c r="D2629" t="s">
        <v>14905</v>
      </c>
      <c r="E2629" s="275">
        <v>18.3</v>
      </c>
    </row>
    <row r="2630" spans="1:5">
      <c r="A2630">
        <v>39390</v>
      </c>
      <c r="B2630" t="s">
        <v>17547</v>
      </c>
      <c r="C2630" t="s">
        <v>14904</v>
      </c>
      <c r="D2630" t="s">
        <v>14905</v>
      </c>
      <c r="E2630" s="275">
        <v>38.35</v>
      </c>
    </row>
    <row r="2631" spans="1:5">
      <c r="A2631">
        <v>39391</v>
      </c>
      <c r="B2631" t="s">
        <v>17548</v>
      </c>
      <c r="C2631" t="s">
        <v>14904</v>
      </c>
      <c r="D2631" t="s">
        <v>14905</v>
      </c>
      <c r="E2631" s="275">
        <v>43.06</v>
      </c>
    </row>
    <row r="2632" spans="1:5">
      <c r="A2632">
        <v>3803</v>
      </c>
      <c r="B2632" t="s">
        <v>17549</v>
      </c>
      <c r="C2632" t="s">
        <v>14904</v>
      </c>
      <c r="D2632" t="s">
        <v>14952</v>
      </c>
      <c r="E2632" s="275">
        <v>64.39</v>
      </c>
    </row>
    <row r="2633" spans="1:5">
      <c r="A2633">
        <v>38770</v>
      </c>
      <c r="B2633" t="s">
        <v>17550</v>
      </c>
      <c r="C2633" t="s">
        <v>14904</v>
      </c>
      <c r="D2633" t="s">
        <v>14952</v>
      </c>
      <c r="E2633" s="275">
        <v>74.56</v>
      </c>
    </row>
    <row r="2634" spans="1:5">
      <c r="A2634">
        <v>12267</v>
      </c>
      <c r="B2634" t="s">
        <v>17551</v>
      </c>
      <c r="C2634" t="s">
        <v>14904</v>
      </c>
      <c r="D2634" t="s">
        <v>14952</v>
      </c>
      <c r="E2634" s="275">
        <v>218.51</v>
      </c>
    </row>
    <row r="2635" spans="1:5">
      <c r="A2635">
        <v>43265</v>
      </c>
      <c r="B2635" t="s">
        <v>17552</v>
      </c>
      <c r="C2635" t="s">
        <v>14904</v>
      </c>
      <c r="D2635" t="s">
        <v>14905</v>
      </c>
      <c r="E2635" s="275">
        <v>52.74</v>
      </c>
    </row>
    <row r="2636" spans="1:5">
      <c r="A2636">
        <v>12266</v>
      </c>
      <c r="B2636" t="s">
        <v>17553</v>
      </c>
      <c r="C2636" t="s">
        <v>14904</v>
      </c>
      <c r="D2636" t="s">
        <v>14952</v>
      </c>
      <c r="E2636" s="275">
        <v>111.84</v>
      </c>
    </row>
    <row r="2637" spans="1:5">
      <c r="A2637">
        <v>39378</v>
      </c>
      <c r="B2637" t="s">
        <v>17554</v>
      </c>
      <c r="C2637" t="s">
        <v>14904</v>
      </c>
      <c r="D2637" t="s">
        <v>14952</v>
      </c>
      <c r="E2637" s="275">
        <v>79.290000000000006</v>
      </c>
    </row>
    <row r="2638" spans="1:5">
      <c r="A2638">
        <v>43543</v>
      </c>
      <c r="B2638" t="s">
        <v>17555</v>
      </c>
      <c r="C2638" t="s">
        <v>14904</v>
      </c>
      <c r="D2638" t="s">
        <v>14952</v>
      </c>
      <c r="E2638" s="275">
        <v>165.19</v>
      </c>
    </row>
    <row r="2639" spans="1:5">
      <c r="A2639">
        <v>38775</v>
      </c>
      <c r="B2639" t="s">
        <v>17556</v>
      </c>
      <c r="C2639" t="s">
        <v>14904</v>
      </c>
      <c r="D2639" t="s">
        <v>14952</v>
      </c>
      <c r="E2639" s="275">
        <v>84.06</v>
      </c>
    </row>
    <row r="2640" spans="1:5">
      <c r="A2640">
        <v>44252</v>
      </c>
      <c r="B2640" t="s">
        <v>17557</v>
      </c>
      <c r="C2640" t="s">
        <v>14904</v>
      </c>
      <c r="D2640" t="s">
        <v>14952</v>
      </c>
      <c r="E2640" s="275">
        <v>150.58000000000001</v>
      </c>
    </row>
    <row r="2641" spans="1:5">
      <c r="A2641">
        <v>21119</v>
      </c>
      <c r="B2641" t="s">
        <v>17558</v>
      </c>
      <c r="C2641" t="s">
        <v>14904</v>
      </c>
      <c r="D2641" t="s">
        <v>14952</v>
      </c>
      <c r="E2641" s="275">
        <v>1.51</v>
      </c>
    </row>
    <row r="2642" spans="1:5">
      <c r="A2642">
        <v>37974</v>
      </c>
      <c r="B2642" t="s">
        <v>17559</v>
      </c>
      <c r="C2642" t="s">
        <v>14904</v>
      </c>
      <c r="D2642" t="s">
        <v>14952</v>
      </c>
      <c r="E2642" s="275">
        <v>1.95</v>
      </c>
    </row>
    <row r="2643" spans="1:5">
      <c r="A2643">
        <v>37975</v>
      </c>
      <c r="B2643" t="s">
        <v>17560</v>
      </c>
      <c r="C2643" t="s">
        <v>14904</v>
      </c>
      <c r="D2643" t="s">
        <v>14952</v>
      </c>
      <c r="E2643" s="275">
        <v>4.3499999999999996</v>
      </c>
    </row>
    <row r="2644" spans="1:5">
      <c r="A2644">
        <v>37976</v>
      </c>
      <c r="B2644" t="s">
        <v>17561</v>
      </c>
      <c r="C2644" t="s">
        <v>14904</v>
      </c>
      <c r="D2644" t="s">
        <v>14952</v>
      </c>
      <c r="E2644" s="275">
        <v>9.68</v>
      </c>
    </row>
    <row r="2645" spans="1:5">
      <c r="A2645">
        <v>37977</v>
      </c>
      <c r="B2645" t="s">
        <v>17562</v>
      </c>
      <c r="C2645" t="s">
        <v>14904</v>
      </c>
      <c r="D2645" t="s">
        <v>14952</v>
      </c>
      <c r="E2645" s="275">
        <v>13.4</v>
      </c>
    </row>
    <row r="2646" spans="1:5">
      <c r="A2646">
        <v>37978</v>
      </c>
      <c r="B2646" t="s">
        <v>17563</v>
      </c>
      <c r="C2646" t="s">
        <v>14904</v>
      </c>
      <c r="D2646" t="s">
        <v>14952</v>
      </c>
      <c r="E2646" s="275">
        <v>26.56</v>
      </c>
    </row>
    <row r="2647" spans="1:5">
      <c r="A2647">
        <v>37979</v>
      </c>
      <c r="B2647" t="s">
        <v>17564</v>
      </c>
      <c r="C2647" t="s">
        <v>14904</v>
      </c>
      <c r="D2647" t="s">
        <v>14952</v>
      </c>
      <c r="E2647" s="275">
        <v>112.73</v>
      </c>
    </row>
    <row r="2648" spans="1:5">
      <c r="A2648">
        <v>37980</v>
      </c>
      <c r="B2648" t="s">
        <v>17565</v>
      </c>
      <c r="C2648" t="s">
        <v>14904</v>
      </c>
      <c r="D2648" t="s">
        <v>14952</v>
      </c>
      <c r="E2648" s="275">
        <v>129.5</v>
      </c>
    </row>
    <row r="2649" spans="1:5">
      <c r="A2649">
        <v>36147</v>
      </c>
      <c r="B2649" t="s">
        <v>17566</v>
      </c>
      <c r="C2649" t="s">
        <v>15324</v>
      </c>
      <c r="D2649" t="s">
        <v>14905</v>
      </c>
      <c r="E2649" s="275">
        <v>447.66</v>
      </c>
    </row>
    <row r="2650" spans="1:5">
      <c r="A2650">
        <v>12731</v>
      </c>
      <c r="B2650" t="s">
        <v>17567</v>
      </c>
      <c r="C2650" t="s">
        <v>14904</v>
      </c>
      <c r="D2650" t="s">
        <v>14952</v>
      </c>
      <c r="E2650" s="275">
        <v>352.06</v>
      </c>
    </row>
    <row r="2651" spans="1:5">
      <c r="A2651">
        <v>12723</v>
      </c>
      <c r="B2651" t="s">
        <v>17568</v>
      </c>
      <c r="C2651" t="s">
        <v>14904</v>
      </c>
      <c r="D2651" t="s">
        <v>14952</v>
      </c>
      <c r="E2651" s="275">
        <v>2.73</v>
      </c>
    </row>
    <row r="2652" spans="1:5">
      <c r="A2652">
        <v>12724</v>
      </c>
      <c r="B2652" t="s">
        <v>17569</v>
      </c>
      <c r="C2652" t="s">
        <v>14904</v>
      </c>
      <c r="D2652" t="s">
        <v>14952</v>
      </c>
      <c r="E2652" s="275">
        <v>5.24</v>
      </c>
    </row>
    <row r="2653" spans="1:5">
      <c r="A2653">
        <v>12725</v>
      </c>
      <c r="B2653" t="s">
        <v>17570</v>
      </c>
      <c r="C2653" t="s">
        <v>14904</v>
      </c>
      <c r="D2653" t="s">
        <v>14952</v>
      </c>
      <c r="E2653" s="275">
        <v>10.52</v>
      </c>
    </row>
    <row r="2654" spans="1:5">
      <c r="A2654">
        <v>12726</v>
      </c>
      <c r="B2654" t="s">
        <v>17571</v>
      </c>
      <c r="C2654" t="s">
        <v>14904</v>
      </c>
      <c r="D2654" t="s">
        <v>14952</v>
      </c>
      <c r="E2654" s="275">
        <v>23.22</v>
      </c>
    </row>
    <row r="2655" spans="1:5">
      <c r="A2655">
        <v>12727</v>
      </c>
      <c r="B2655" t="s">
        <v>17572</v>
      </c>
      <c r="C2655" t="s">
        <v>14904</v>
      </c>
      <c r="D2655" t="s">
        <v>14952</v>
      </c>
      <c r="E2655" s="275">
        <v>29.45</v>
      </c>
    </row>
    <row r="2656" spans="1:5">
      <c r="A2656">
        <v>12728</v>
      </c>
      <c r="B2656" t="s">
        <v>17573</v>
      </c>
      <c r="C2656" t="s">
        <v>14904</v>
      </c>
      <c r="D2656" t="s">
        <v>14952</v>
      </c>
      <c r="E2656" s="275">
        <v>48.11</v>
      </c>
    </row>
    <row r="2657" spans="1:5">
      <c r="A2657">
        <v>12729</v>
      </c>
      <c r="B2657" t="s">
        <v>17574</v>
      </c>
      <c r="C2657" t="s">
        <v>14904</v>
      </c>
      <c r="D2657" t="s">
        <v>14952</v>
      </c>
      <c r="E2657" s="275">
        <v>157.69</v>
      </c>
    </row>
    <row r="2658" spans="1:5">
      <c r="A2658">
        <v>12730</v>
      </c>
      <c r="B2658" t="s">
        <v>17575</v>
      </c>
      <c r="C2658" t="s">
        <v>14904</v>
      </c>
      <c r="D2658" t="s">
        <v>14952</v>
      </c>
      <c r="E2658" s="275">
        <v>241.43</v>
      </c>
    </row>
    <row r="2659" spans="1:5">
      <c r="A2659">
        <v>3840</v>
      </c>
      <c r="B2659" t="s">
        <v>17576</v>
      </c>
      <c r="C2659" t="s">
        <v>14904</v>
      </c>
      <c r="D2659" t="s">
        <v>14952</v>
      </c>
      <c r="E2659" s="275">
        <v>47.52</v>
      </c>
    </row>
    <row r="2660" spans="1:5">
      <c r="A2660">
        <v>3838</v>
      </c>
      <c r="B2660" t="s">
        <v>17577</v>
      </c>
      <c r="C2660" t="s">
        <v>14904</v>
      </c>
      <c r="D2660" t="s">
        <v>14952</v>
      </c>
      <c r="E2660" s="275">
        <v>104.89</v>
      </c>
    </row>
    <row r="2661" spans="1:5">
      <c r="A2661">
        <v>3844</v>
      </c>
      <c r="B2661" t="s">
        <v>17578</v>
      </c>
      <c r="C2661" t="s">
        <v>14904</v>
      </c>
      <c r="D2661" t="s">
        <v>14952</v>
      </c>
      <c r="E2661" s="275">
        <v>187.09</v>
      </c>
    </row>
    <row r="2662" spans="1:5">
      <c r="A2662">
        <v>3839</v>
      </c>
      <c r="B2662" t="s">
        <v>17579</v>
      </c>
      <c r="C2662" t="s">
        <v>14904</v>
      </c>
      <c r="D2662" t="s">
        <v>14952</v>
      </c>
      <c r="E2662" s="275">
        <v>340.78</v>
      </c>
    </row>
    <row r="2663" spans="1:5">
      <c r="A2663">
        <v>3843</v>
      </c>
      <c r="B2663" t="s">
        <v>17580</v>
      </c>
      <c r="C2663" t="s">
        <v>14904</v>
      </c>
      <c r="D2663" t="s">
        <v>14952</v>
      </c>
      <c r="E2663" s="275">
        <v>467.73</v>
      </c>
    </row>
    <row r="2664" spans="1:5">
      <c r="A2664">
        <v>3900</v>
      </c>
      <c r="B2664" t="s">
        <v>17581</v>
      </c>
      <c r="C2664" t="s">
        <v>14904</v>
      </c>
      <c r="D2664" t="s">
        <v>14905</v>
      </c>
      <c r="E2664" s="275">
        <v>50.86</v>
      </c>
    </row>
    <row r="2665" spans="1:5">
      <c r="A2665">
        <v>3846</v>
      </c>
      <c r="B2665" t="s">
        <v>17582</v>
      </c>
      <c r="C2665" t="s">
        <v>14904</v>
      </c>
      <c r="D2665" t="s">
        <v>14905</v>
      </c>
      <c r="E2665" s="275">
        <v>15.28</v>
      </c>
    </row>
    <row r="2666" spans="1:5">
      <c r="A2666">
        <v>3886</v>
      </c>
      <c r="B2666" t="s">
        <v>17583</v>
      </c>
      <c r="C2666" t="s">
        <v>14904</v>
      </c>
      <c r="D2666" t="s">
        <v>14905</v>
      </c>
      <c r="E2666" s="275">
        <v>20.29</v>
      </c>
    </row>
    <row r="2667" spans="1:5">
      <c r="A2667">
        <v>3854</v>
      </c>
      <c r="B2667" t="s">
        <v>17584</v>
      </c>
      <c r="C2667" t="s">
        <v>14904</v>
      </c>
      <c r="D2667" t="s">
        <v>14905</v>
      </c>
      <c r="E2667" s="275">
        <v>11.56</v>
      </c>
    </row>
    <row r="2668" spans="1:5">
      <c r="A2668">
        <v>3873</v>
      </c>
      <c r="B2668" t="s">
        <v>17585</v>
      </c>
      <c r="C2668" t="s">
        <v>14904</v>
      </c>
      <c r="D2668" t="s">
        <v>14905</v>
      </c>
      <c r="E2668" s="275">
        <v>13.46</v>
      </c>
    </row>
    <row r="2669" spans="1:5">
      <c r="A2669">
        <v>38021</v>
      </c>
      <c r="B2669" t="s">
        <v>17586</v>
      </c>
      <c r="C2669" t="s">
        <v>14904</v>
      </c>
      <c r="D2669" t="s">
        <v>14905</v>
      </c>
      <c r="E2669" s="275">
        <v>23.9</v>
      </c>
    </row>
    <row r="2670" spans="1:5">
      <c r="A2670">
        <v>43838</v>
      </c>
      <c r="B2670" t="s">
        <v>17587</v>
      </c>
      <c r="C2670" t="s">
        <v>14904</v>
      </c>
      <c r="D2670" t="s">
        <v>14905</v>
      </c>
      <c r="E2670" s="275">
        <v>30.89</v>
      </c>
    </row>
    <row r="2671" spans="1:5">
      <c r="A2671">
        <v>3847</v>
      </c>
      <c r="B2671" t="s">
        <v>17588</v>
      </c>
      <c r="C2671" t="s">
        <v>14904</v>
      </c>
      <c r="D2671" t="s">
        <v>14905</v>
      </c>
      <c r="E2671" s="275">
        <v>31.15</v>
      </c>
    </row>
    <row r="2672" spans="1:5">
      <c r="A2672">
        <v>38022</v>
      </c>
      <c r="B2672" t="s">
        <v>17589</v>
      </c>
      <c r="C2672" t="s">
        <v>14904</v>
      </c>
      <c r="D2672" t="s">
        <v>14905</v>
      </c>
      <c r="E2672" s="275">
        <v>42.82</v>
      </c>
    </row>
    <row r="2673" spans="1:5">
      <c r="A2673">
        <v>3826</v>
      </c>
      <c r="B2673" t="s">
        <v>17590</v>
      </c>
      <c r="C2673" t="s">
        <v>14904</v>
      </c>
      <c r="D2673" t="s">
        <v>14952</v>
      </c>
      <c r="E2673" s="275">
        <v>47.16</v>
      </c>
    </row>
    <row r="2674" spans="1:5">
      <c r="A2674">
        <v>3825</v>
      </c>
      <c r="B2674" t="s">
        <v>17591</v>
      </c>
      <c r="C2674" t="s">
        <v>14904</v>
      </c>
      <c r="D2674" t="s">
        <v>14952</v>
      </c>
      <c r="E2674" s="275">
        <v>13.56</v>
      </c>
    </row>
    <row r="2675" spans="1:5">
      <c r="A2675">
        <v>3827</v>
      </c>
      <c r="B2675" t="s">
        <v>17592</v>
      </c>
      <c r="C2675" t="s">
        <v>14904</v>
      </c>
      <c r="D2675" t="s">
        <v>14952</v>
      </c>
      <c r="E2675" s="275">
        <v>29.63</v>
      </c>
    </row>
    <row r="2676" spans="1:5">
      <c r="A2676">
        <v>3830</v>
      </c>
      <c r="B2676" t="s">
        <v>17593</v>
      </c>
      <c r="C2676" t="s">
        <v>14904</v>
      </c>
      <c r="D2676" t="s">
        <v>14905</v>
      </c>
      <c r="E2676" s="275">
        <v>181.31</v>
      </c>
    </row>
    <row r="2677" spans="1:5">
      <c r="A2677">
        <v>37981</v>
      </c>
      <c r="B2677" t="s">
        <v>17594</v>
      </c>
      <c r="C2677" t="s">
        <v>14904</v>
      </c>
      <c r="D2677" t="s">
        <v>14952</v>
      </c>
      <c r="E2677" s="275">
        <v>5.64</v>
      </c>
    </row>
    <row r="2678" spans="1:5">
      <c r="A2678">
        <v>37982</v>
      </c>
      <c r="B2678" t="s">
        <v>17595</v>
      </c>
      <c r="C2678" t="s">
        <v>14904</v>
      </c>
      <c r="D2678" t="s">
        <v>14952</v>
      </c>
      <c r="E2678" s="275">
        <v>8.18</v>
      </c>
    </row>
    <row r="2679" spans="1:5">
      <c r="A2679">
        <v>37983</v>
      </c>
      <c r="B2679" t="s">
        <v>17596</v>
      </c>
      <c r="C2679" t="s">
        <v>14904</v>
      </c>
      <c r="D2679" t="s">
        <v>14952</v>
      </c>
      <c r="E2679" s="275">
        <v>12.1</v>
      </c>
    </row>
    <row r="2680" spans="1:5">
      <c r="A2680">
        <v>37984</v>
      </c>
      <c r="B2680" t="s">
        <v>17597</v>
      </c>
      <c r="C2680" t="s">
        <v>14904</v>
      </c>
      <c r="D2680" t="s">
        <v>14952</v>
      </c>
      <c r="E2680" s="275">
        <v>17</v>
      </c>
    </row>
    <row r="2681" spans="1:5">
      <c r="A2681">
        <v>37985</v>
      </c>
      <c r="B2681" t="s">
        <v>17598</v>
      </c>
      <c r="C2681" t="s">
        <v>14904</v>
      </c>
      <c r="D2681" t="s">
        <v>14952</v>
      </c>
      <c r="E2681" s="275">
        <v>24.15</v>
      </c>
    </row>
    <row r="2682" spans="1:5">
      <c r="A2682">
        <v>20165</v>
      </c>
      <c r="B2682" t="s">
        <v>17599</v>
      </c>
      <c r="C2682" t="s">
        <v>14904</v>
      </c>
      <c r="D2682" t="s">
        <v>14905</v>
      </c>
      <c r="E2682" s="275">
        <v>22.47</v>
      </c>
    </row>
    <row r="2683" spans="1:5">
      <c r="A2683">
        <v>20166</v>
      </c>
      <c r="B2683" t="s">
        <v>17600</v>
      </c>
      <c r="C2683" t="s">
        <v>14904</v>
      </c>
      <c r="D2683" t="s">
        <v>14905</v>
      </c>
      <c r="E2683" s="275">
        <v>68.64</v>
      </c>
    </row>
    <row r="2684" spans="1:5">
      <c r="A2684">
        <v>20164</v>
      </c>
      <c r="B2684" t="s">
        <v>17601</v>
      </c>
      <c r="C2684" t="s">
        <v>14904</v>
      </c>
      <c r="D2684" t="s">
        <v>14905</v>
      </c>
      <c r="E2684" s="275">
        <v>10.8</v>
      </c>
    </row>
    <row r="2685" spans="1:5">
      <c r="A2685">
        <v>3893</v>
      </c>
      <c r="B2685" t="s">
        <v>17602</v>
      </c>
      <c r="C2685" t="s">
        <v>14904</v>
      </c>
      <c r="D2685" t="s">
        <v>14905</v>
      </c>
      <c r="E2685" s="275">
        <v>16.920000000000002</v>
      </c>
    </row>
    <row r="2686" spans="1:5">
      <c r="A2686">
        <v>3848</v>
      </c>
      <c r="B2686" t="s">
        <v>17603</v>
      </c>
      <c r="C2686" t="s">
        <v>14904</v>
      </c>
      <c r="D2686" t="s">
        <v>14905</v>
      </c>
      <c r="E2686" s="275">
        <v>10.32</v>
      </c>
    </row>
    <row r="2687" spans="1:5">
      <c r="A2687">
        <v>3895</v>
      </c>
      <c r="B2687" t="s">
        <v>17604</v>
      </c>
      <c r="C2687" t="s">
        <v>14904</v>
      </c>
      <c r="D2687" t="s">
        <v>14905</v>
      </c>
      <c r="E2687" s="275">
        <v>11.46</v>
      </c>
    </row>
    <row r="2688" spans="1:5">
      <c r="A2688">
        <v>12404</v>
      </c>
      <c r="B2688" t="s">
        <v>17605</v>
      </c>
      <c r="C2688" t="s">
        <v>14904</v>
      </c>
      <c r="D2688" t="s">
        <v>14952</v>
      </c>
      <c r="E2688" s="275">
        <v>12.43</v>
      </c>
    </row>
    <row r="2689" spans="1:5">
      <c r="A2689">
        <v>3939</v>
      </c>
      <c r="B2689" t="s">
        <v>17606</v>
      </c>
      <c r="C2689" t="s">
        <v>14904</v>
      </c>
      <c r="D2689" t="s">
        <v>14952</v>
      </c>
      <c r="E2689" s="275">
        <v>25.6</v>
      </c>
    </row>
    <row r="2690" spans="1:5">
      <c r="A2690">
        <v>3911</v>
      </c>
      <c r="B2690" t="s">
        <v>17607</v>
      </c>
      <c r="C2690" t="s">
        <v>14904</v>
      </c>
      <c r="D2690" t="s">
        <v>14952</v>
      </c>
      <c r="E2690" s="275">
        <v>20.92</v>
      </c>
    </row>
    <row r="2691" spans="1:5">
      <c r="A2691">
        <v>3908</v>
      </c>
      <c r="B2691" t="s">
        <v>17608</v>
      </c>
      <c r="C2691" t="s">
        <v>14904</v>
      </c>
      <c r="D2691" t="s">
        <v>14952</v>
      </c>
      <c r="E2691" s="275">
        <v>6.76</v>
      </c>
    </row>
    <row r="2692" spans="1:5">
      <c r="A2692">
        <v>3910</v>
      </c>
      <c r="B2692" t="s">
        <v>17609</v>
      </c>
      <c r="C2692" t="s">
        <v>14904</v>
      </c>
      <c r="D2692" t="s">
        <v>14952</v>
      </c>
      <c r="E2692" s="275">
        <v>14.96</v>
      </c>
    </row>
    <row r="2693" spans="1:5">
      <c r="A2693">
        <v>3913</v>
      </c>
      <c r="B2693" t="s">
        <v>17610</v>
      </c>
      <c r="C2693" t="s">
        <v>14904</v>
      </c>
      <c r="D2693" t="s">
        <v>14952</v>
      </c>
      <c r="E2693" s="275">
        <v>71.53</v>
      </c>
    </row>
    <row r="2694" spans="1:5">
      <c r="A2694">
        <v>3912</v>
      </c>
      <c r="B2694" t="s">
        <v>17611</v>
      </c>
      <c r="C2694" t="s">
        <v>14904</v>
      </c>
      <c r="D2694" t="s">
        <v>14952</v>
      </c>
      <c r="E2694" s="275">
        <v>39.21</v>
      </c>
    </row>
    <row r="2695" spans="1:5">
      <c r="A2695">
        <v>3909</v>
      </c>
      <c r="B2695" t="s">
        <v>17612</v>
      </c>
      <c r="C2695" t="s">
        <v>14904</v>
      </c>
      <c r="D2695" t="s">
        <v>14952</v>
      </c>
      <c r="E2695" s="275">
        <v>9.1999999999999993</v>
      </c>
    </row>
    <row r="2696" spans="1:5">
      <c r="A2696">
        <v>3914</v>
      </c>
      <c r="B2696" t="s">
        <v>17613</v>
      </c>
      <c r="C2696" t="s">
        <v>14904</v>
      </c>
      <c r="D2696" t="s">
        <v>14952</v>
      </c>
      <c r="E2696" s="275">
        <v>107.91</v>
      </c>
    </row>
    <row r="2697" spans="1:5">
      <c r="A2697">
        <v>3915</v>
      </c>
      <c r="B2697" t="s">
        <v>17614</v>
      </c>
      <c r="C2697" t="s">
        <v>14904</v>
      </c>
      <c r="D2697" t="s">
        <v>14952</v>
      </c>
      <c r="E2697" s="275">
        <v>170.17</v>
      </c>
    </row>
    <row r="2698" spans="1:5">
      <c r="A2698">
        <v>3916</v>
      </c>
      <c r="B2698" t="s">
        <v>17615</v>
      </c>
      <c r="C2698" t="s">
        <v>14904</v>
      </c>
      <c r="D2698" t="s">
        <v>14952</v>
      </c>
      <c r="E2698" s="275">
        <v>310.02</v>
      </c>
    </row>
    <row r="2699" spans="1:5">
      <c r="A2699">
        <v>3917</v>
      </c>
      <c r="B2699" t="s">
        <v>17616</v>
      </c>
      <c r="C2699" t="s">
        <v>14904</v>
      </c>
      <c r="D2699" t="s">
        <v>14952</v>
      </c>
      <c r="E2699" s="275">
        <v>511.33</v>
      </c>
    </row>
    <row r="2700" spans="1:5">
      <c r="A2700">
        <v>1904</v>
      </c>
      <c r="B2700" t="s">
        <v>17617</v>
      </c>
      <c r="C2700" t="s">
        <v>14904</v>
      </c>
      <c r="D2700" t="s">
        <v>14905</v>
      </c>
      <c r="E2700" s="275">
        <v>0.69</v>
      </c>
    </row>
    <row r="2701" spans="1:5">
      <c r="A2701">
        <v>1899</v>
      </c>
      <c r="B2701" t="s">
        <v>17618</v>
      </c>
      <c r="C2701" t="s">
        <v>14904</v>
      </c>
      <c r="D2701" t="s">
        <v>14905</v>
      </c>
      <c r="E2701" s="275">
        <v>0.78</v>
      </c>
    </row>
    <row r="2702" spans="1:5">
      <c r="A2702">
        <v>1900</v>
      </c>
      <c r="B2702" t="s">
        <v>17619</v>
      </c>
      <c r="C2702" t="s">
        <v>14904</v>
      </c>
      <c r="D2702" t="s">
        <v>14905</v>
      </c>
      <c r="E2702" s="275">
        <v>1.27</v>
      </c>
    </row>
    <row r="2703" spans="1:5">
      <c r="A2703">
        <v>12407</v>
      </c>
      <c r="B2703" t="s">
        <v>17620</v>
      </c>
      <c r="C2703" t="s">
        <v>14904</v>
      </c>
      <c r="D2703" t="s">
        <v>14952</v>
      </c>
      <c r="E2703" s="275">
        <v>38.71</v>
      </c>
    </row>
    <row r="2704" spans="1:5">
      <c r="A2704">
        <v>12408</v>
      </c>
      <c r="B2704" t="s">
        <v>17621</v>
      </c>
      <c r="C2704" t="s">
        <v>14904</v>
      </c>
      <c r="D2704" t="s">
        <v>14952</v>
      </c>
      <c r="E2704" s="275">
        <v>21.85</v>
      </c>
    </row>
    <row r="2705" spans="1:5">
      <c r="A2705">
        <v>12409</v>
      </c>
      <c r="B2705" t="s">
        <v>17622</v>
      </c>
      <c r="C2705" t="s">
        <v>14904</v>
      </c>
      <c r="D2705" t="s">
        <v>14952</v>
      </c>
      <c r="E2705" s="275">
        <v>21.85</v>
      </c>
    </row>
    <row r="2706" spans="1:5">
      <c r="A2706">
        <v>12410</v>
      </c>
      <c r="B2706" t="s">
        <v>17623</v>
      </c>
      <c r="C2706" t="s">
        <v>14904</v>
      </c>
      <c r="D2706" t="s">
        <v>14952</v>
      </c>
      <c r="E2706" s="275">
        <v>15.05</v>
      </c>
    </row>
    <row r="2707" spans="1:5">
      <c r="A2707">
        <v>3936</v>
      </c>
      <c r="B2707" t="s">
        <v>17624</v>
      </c>
      <c r="C2707" t="s">
        <v>14904</v>
      </c>
      <c r="D2707" t="s">
        <v>14952</v>
      </c>
      <c r="E2707" s="275">
        <v>27.2</v>
      </c>
    </row>
    <row r="2708" spans="1:5">
      <c r="A2708">
        <v>3922</v>
      </c>
      <c r="B2708" t="s">
        <v>17625</v>
      </c>
      <c r="C2708" t="s">
        <v>14904</v>
      </c>
      <c r="D2708" t="s">
        <v>14952</v>
      </c>
      <c r="E2708" s="275">
        <v>25.02</v>
      </c>
    </row>
    <row r="2709" spans="1:5">
      <c r="A2709">
        <v>3924</v>
      </c>
      <c r="B2709" t="s">
        <v>17626</v>
      </c>
      <c r="C2709" t="s">
        <v>14904</v>
      </c>
      <c r="D2709" t="s">
        <v>14952</v>
      </c>
      <c r="E2709" s="275">
        <v>27.2</v>
      </c>
    </row>
    <row r="2710" spans="1:5">
      <c r="A2710">
        <v>3923</v>
      </c>
      <c r="B2710" t="s">
        <v>17627</v>
      </c>
      <c r="C2710" t="s">
        <v>14904</v>
      </c>
      <c r="D2710" t="s">
        <v>14952</v>
      </c>
      <c r="E2710" s="275">
        <v>27.2</v>
      </c>
    </row>
    <row r="2711" spans="1:5">
      <c r="A2711">
        <v>3937</v>
      </c>
      <c r="B2711" t="s">
        <v>17628</v>
      </c>
      <c r="C2711" t="s">
        <v>14904</v>
      </c>
      <c r="D2711" t="s">
        <v>14952</v>
      </c>
      <c r="E2711" s="275">
        <v>22.44</v>
      </c>
    </row>
    <row r="2712" spans="1:5">
      <c r="A2712">
        <v>3921</v>
      </c>
      <c r="B2712" t="s">
        <v>17629</v>
      </c>
      <c r="C2712" t="s">
        <v>14904</v>
      </c>
      <c r="D2712" t="s">
        <v>14952</v>
      </c>
      <c r="E2712" s="275">
        <v>22.45</v>
      </c>
    </row>
    <row r="2713" spans="1:5">
      <c r="A2713">
        <v>3920</v>
      </c>
      <c r="B2713" t="s">
        <v>17630</v>
      </c>
      <c r="C2713" t="s">
        <v>14904</v>
      </c>
      <c r="D2713" t="s">
        <v>14952</v>
      </c>
      <c r="E2713" s="275">
        <v>22.44</v>
      </c>
    </row>
    <row r="2714" spans="1:5">
      <c r="A2714">
        <v>3938</v>
      </c>
      <c r="B2714" t="s">
        <v>17631</v>
      </c>
      <c r="C2714" t="s">
        <v>14904</v>
      </c>
      <c r="D2714" t="s">
        <v>14952</v>
      </c>
      <c r="E2714" s="275">
        <v>14.79</v>
      </c>
    </row>
    <row r="2715" spans="1:5">
      <c r="A2715">
        <v>3919</v>
      </c>
      <c r="B2715" t="s">
        <v>17632</v>
      </c>
      <c r="C2715" t="s">
        <v>14904</v>
      </c>
      <c r="D2715" t="s">
        <v>14952</v>
      </c>
      <c r="E2715" s="275">
        <v>15.08</v>
      </c>
    </row>
    <row r="2716" spans="1:5">
      <c r="A2716">
        <v>3927</v>
      </c>
      <c r="B2716" t="s">
        <v>17633</v>
      </c>
      <c r="C2716" t="s">
        <v>14904</v>
      </c>
      <c r="D2716" t="s">
        <v>14952</v>
      </c>
      <c r="E2716" s="275">
        <v>76.38</v>
      </c>
    </row>
    <row r="2717" spans="1:5">
      <c r="A2717">
        <v>3928</v>
      </c>
      <c r="B2717" t="s">
        <v>17634</v>
      </c>
      <c r="C2717" t="s">
        <v>14904</v>
      </c>
      <c r="D2717" t="s">
        <v>14952</v>
      </c>
      <c r="E2717" s="275">
        <v>76.38</v>
      </c>
    </row>
    <row r="2718" spans="1:5">
      <c r="A2718">
        <v>3926</v>
      </c>
      <c r="B2718" t="s">
        <v>17635</v>
      </c>
      <c r="C2718" t="s">
        <v>14904</v>
      </c>
      <c r="D2718" t="s">
        <v>14952</v>
      </c>
      <c r="E2718" s="275">
        <v>43.54</v>
      </c>
    </row>
    <row r="2719" spans="1:5">
      <c r="A2719">
        <v>3935</v>
      </c>
      <c r="B2719" t="s">
        <v>17636</v>
      </c>
      <c r="C2719" t="s">
        <v>14904</v>
      </c>
      <c r="D2719" t="s">
        <v>14952</v>
      </c>
      <c r="E2719" s="275">
        <v>43.54</v>
      </c>
    </row>
    <row r="2720" spans="1:5">
      <c r="A2720">
        <v>3925</v>
      </c>
      <c r="B2720" t="s">
        <v>17637</v>
      </c>
      <c r="C2720" t="s">
        <v>14904</v>
      </c>
      <c r="D2720" t="s">
        <v>14952</v>
      </c>
      <c r="E2720" s="275">
        <v>43.54</v>
      </c>
    </row>
    <row r="2721" spans="1:5">
      <c r="A2721">
        <v>12406</v>
      </c>
      <c r="B2721" t="s">
        <v>17638</v>
      </c>
      <c r="C2721" t="s">
        <v>14904</v>
      </c>
      <c r="D2721" t="s">
        <v>14952</v>
      </c>
      <c r="E2721" s="275">
        <v>10.69</v>
      </c>
    </row>
    <row r="2722" spans="1:5">
      <c r="A2722">
        <v>3929</v>
      </c>
      <c r="B2722" t="s">
        <v>17639</v>
      </c>
      <c r="C2722" t="s">
        <v>14904</v>
      </c>
      <c r="D2722" t="s">
        <v>14952</v>
      </c>
      <c r="E2722" s="275">
        <v>116.37</v>
      </c>
    </row>
    <row r="2723" spans="1:5">
      <c r="A2723">
        <v>3931</v>
      </c>
      <c r="B2723" t="s">
        <v>17640</v>
      </c>
      <c r="C2723" t="s">
        <v>14904</v>
      </c>
      <c r="D2723" t="s">
        <v>14952</v>
      </c>
      <c r="E2723" s="275">
        <v>116.37</v>
      </c>
    </row>
    <row r="2724" spans="1:5">
      <c r="A2724">
        <v>3930</v>
      </c>
      <c r="B2724" t="s">
        <v>17641</v>
      </c>
      <c r="C2724" t="s">
        <v>14904</v>
      </c>
      <c r="D2724" t="s">
        <v>14952</v>
      </c>
      <c r="E2724" s="275">
        <v>116.37</v>
      </c>
    </row>
    <row r="2725" spans="1:5">
      <c r="A2725">
        <v>3932</v>
      </c>
      <c r="B2725" t="s">
        <v>17642</v>
      </c>
      <c r="C2725" t="s">
        <v>14904</v>
      </c>
      <c r="D2725" t="s">
        <v>14952</v>
      </c>
      <c r="E2725" s="275">
        <v>200.94</v>
      </c>
    </row>
    <row r="2726" spans="1:5">
      <c r="A2726">
        <v>3933</v>
      </c>
      <c r="B2726" t="s">
        <v>17643</v>
      </c>
      <c r="C2726" t="s">
        <v>14904</v>
      </c>
      <c r="D2726" t="s">
        <v>14952</v>
      </c>
      <c r="E2726" s="275">
        <v>200.94</v>
      </c>
    </row>
    <row r="2727" spans="1:5">
      <c r="A2727">
        <v>3934</v>
      </c>
      <c r="B2727" t="s">
        <v>17644</v>
      </c>
      <c r="C2727" t="s">
        <v>14904</v>
      </c>
      <c r="D2727" t="s">
        <v>14952</v>
      </c>
      <c r="E2727" s="275">
        <v>200.94</v>
      </c>
    </row>
    <row r="2728" spans="1:5">
      <c r="A2728">
        <v>40355</v>
      </c>
      <c r="B2728" t="s">
        <v>17645</v>
      </c>
      <c r="C2728" t="s">
        <v>14904</v>
      </c>
      <c r="D2728" t="s">
        <v>14952</v>
      </c>
      <c r="E2728" s="275">
        <v>12.51</v>
      </c>
    </row>
    <row r="2729" spans="1:5">
      <c r="A2729">
        <v>40364</v>
      </c>
      <c r="B2729" t="s">
        <v>17646</v>
      </c>
      <c r="C2729" t="s">
        <v>14904</v>
      </c>
      <c r="D2729" t="s">
        <v>14952</v>
      </c>
      <c r="E2729" s="275">
        <v>58.62</v>
      </c>
    </row>
    <row r="2730" spans="1:5">
      <c r="A2730">
        <v>40361</v>
      </c>
      <c r="B2730" t="s">
        <v>17647</v>
      </c>
      <c r="C2730" t="s">
        <v>14904</v>
      </c>
      <c r="D2730" t="s">
        <v>14952</v>
      </c>
      <c r="E2730" s="275">
        <v>45.83</v>
      </c>
    </row>
    <row r="2731" spans="1:5">
      <c r="A2731">
        <v>40358</v>
      </c>
      <c r="B2731" t="s">
        <v>17648</v>
      </c>
      <c r="C2731" t="s">
        <v>14904</v>
      </c>
      <c r="D2731" t="s">
        <v>14952</v>
      </c>
      <c r="E2731" s="275">
        <v>17.47</v>
      </c>
    </row>
    <row r="2732" spans="1:5">
      <c r="A2732">
        <v>40370</v>
      </c>
      <c r="B2732" t="s">
        <v>17649</v>
      </c>
      <c r="C2732" t="s">
        <v>14904</v>
      </c>
      <c r="D2732" t="s">
        <v>14952</v>
      </c>
      <c r="E2732" s="275">
        <v>186</v>
      </c>
    </row>
    <row r="2733" spans="1:5">
      <c r="A2733">
        <v>40367</v>
      </c>
      <c r="B2733" t="s">
        <v>17650</v>
      </c>
      <c r="C2733" t="s">
        <v>14904</v>
      </c>
      <c r="D2733" t="s">
        <v>14952</v>
      </c>
      <c r="E2733" s="275">
        <v>92.45</v>
      </c>
    </row>
    <row r="2734" spans="1:5">
      <c r="A2734">
        <v>40373</v>
      </c>
      <c r="B2734" t="s">
        <v>17651</v>
      </c>
      <c r="C2734" t="s">
        <v>14904</v>
      </c>
      <c r="D2734" t="s">
        <v>14952</v>
      </c>
      <c r="E2734" s="275">
        <v>251.52</v>
      </c>
    </row>
    <row r="2735" spans="1:5">
      <c r="A2735">
        <v>3907</v>
      </c>
      <c r="B2735" t="s">
        <v>17652</v>
      </c>
      <c r="C2735" t="s">
        <v>14904</v>
      </c>
      <c r="D2735" t="s">
        <v>14905</v>
      </c>
      <c r="E2735" s="275">
        <v>5.86</v>
      </c>
    </row>
    <row r="2736" spans="1:5">
      <c r="A2736">
        <v>3889</v>
      </c>
      <c r="B2736" t="s">
        <v>17653</v>
      </c>
      <c r="C2736" t="s">
        <v>14904</v>
      </c>
      <c r="D2736" t="s">
        <v>14905</v>
      </c>
      <c r="E2736" s="275">
        <v>4.16</v>
      </c>
    </row>
    <row r="2737" spans="1:5">
      <c r="A2737">
        <v>3868</v>
      </c>
      <c r="B2737" t="s">
        <v>17654</v>
      </c>
      <c r="C2737" t="s">
        <v>14904</v>
      </c>
      <c r="D2737" t="s">
        <v>14905</v>
      </c>
      <c r="E2737" s="275">
        <v>1.53</v>
      </c>
    </row>
    <row r="2738" spans="1:5">
      <c r="A2738">
        <v>3869</v>
      </c>
      <c r="B2738" t="s">
        <v>17655</v>
      </c>
      <c r="C2738" t="s">
        <v>14904</v>
      </c>
      <c r="D2738" t="s">
        <v>14905</v>
      </c>
      <c r="E2738" s="275">
        <v>3.39</v>
      </c>
    </row>
    <row r="2739" spans="1:5">
      <c r="A2739">
        <v>3872</v>
      </c>
      <c r="B2739" t="s">
        <v>17656</v>
      </c>
      <c r="C2739" t="s">
        <v>14904</v>
      </c>
      <c r="D2739" t="s">
        <v>14905</v>
      </c>
      <c r="E2739" s="275">
        <v>5.78</v>
      </c>
    </row>
    <row r="2740" spans="1:5">
      <c r="A2740">
        <v>3850</v>
      </c>
      <c r="B2740" t="s">
        <v>17657</v>
      </c>
      <c r="C2740" t="s">
        <v>14904</v>
      </c>
      <c r="D2740" t="s">
        <v>14905</v>
      </c>
      <c r="E2740" s="275">
        <v>13.34</v>
      </c>
    </row>
    <row r="2741" spans="1:5">
      <c r="A2741">
        <v>38023</v>
      </c>
      <c r="B2741" t="s">
        <v>17658</v>
      </c>
      <c r="C2741" t="s">
        <v>14904</v>
      </c>
      <c r="D2741" t="s">
        <v>14905</v>
      </c>
      <c r="E2741" s="275">
        <v>6.79</v>
      </c>
    </row>
    <row r="2742" spans="1:5">
      <c r="A2742">
        <v>37986</v>
      </c>
      <c r="B2742" t="s">
        <v>17659</v>
      </c>
      <c r="C2742" t="s">
        <v>14904</v>
      </c>
      <c r="D2742" t="s">
        <v>14952</v>
      </c>
      <c r="E2742" s="275">
        <v>1.92</v>
      </c>
    </row>
    <row r="2743" spans="1:5">
      <c r="A2743">
        <v>37987</v>
      </c>
      <c r="B2743" t="s">
        <v>17660</v>
      </c>
      <c r="C2743" t="s">
        <v>14904</v>
      </c>
      <c r="D2743" t="s">
        <v>14952</v>
      </c>
      <c r="E2743" s="275">
        <v>96.06</v>
      </c>
    </row>
    <row r="2744" spans="1:5">
      <c r="A2744">
        <v>37988</v>
      </c>
      <c r="B2744" t="s">
        <v>17661</v>
      </c>
      <c r="C2744" t="s">
        <v>14904</v>
      </c>
      <c r="D2744" t="s">
        <v>14952</v>
      </c>
      <c r="E2744" s="275">
        <v>152.65</v>
      </c>
    </row>
    <row r="2745" spans="1:5">
      <c r="A2745">
        <v>21120</v>
      </c>
      <c r="B2745" t="s">
        <v>17662</v>
      </c>
      <c r="C2745" t="s">
        <v>14904</v>
      </c>
      <c r="D2745" t="s">
        <v>14952</v>
      </c>
      <c r="E2745" s="275">
        <v>9.82</v>
      </c>
    </row>
    <row r="2746" spans="1:5">
      <c r="A2746">
        <v>39318</v>
      </c>
      <c r="B2746" t="s">
        <v>17663</v>
      </c>
      <c r="C2746" t="s">
        <v>14904</v>
      </c>
      <c r="D2746" t="s">
        <v>14952</v>
      </c>
      <c r="E2746" s="275">
        <v>9.1300000000000008</v>
      </c>
    </row>
    <row r="2747" spans="1:5">
      <c r="A2747">
        <v>40366</v>
      </c>
      <c r="B2747" t="s">
        <v>17664</v>
      </c>
      <c r="C2747" t="s">
        <v>14904</v>
      </c>
      <c r="D2747" t="s">
        <v>14952</v>
      </c>
      <c r="E2747" s="275">
        <v>45.72</v>
      </c>
    </row>
    <row r="2748" spans="1:5">
      <c r="A2748">
        <v>40363</v>
      </c>
      <c r="B2748" t="s">
        <v>17665</v>
      </c>
      <c r="C2748" t="s">
        <v>14904</v>
      </c>
      <c r="D2748" t="s">
        <v>14952</v>
      </c>
      <c r="E2748" s="275">
        <v>35.76</v>
      </c>
    </row>
    <row r="2749" spans="1:5">
      <c r="A2749">
        <v>40354</v>
      </c>
      <c r="B2749" t="s">
        <v>17666</v>
      </c>
      <c r="C2749" t="s">
        <v>14904</v>
      </c>
      <c r="D2749" t="s">
        <v>14952</v>
      </c>
      <c r="E2749" s="275">
        <v>15.57</v>
      </c>
    </row>
    <row r="2750" spans="1:5">
      <c r="A2750">
        <v>40360</v>
      </c>
      <c r="B2750" t="s">
        <v>17667</v>
      </c>
      <c r="C2750" t="s">
        <v>14904</v>
      </c>
      <c r="D2750" t="s">
        <v>14952</v>
      </c>
      <c r="E2750" s="275">
        <v>23.44</v>
      </c>
    </row>
    <row r="2751" spans="1:5">
      <c r="A2751">
        <v>40372</v>
      </c>
      <c r="B2751" t="s">
        <v>17668</v>
      </c>
      <c r="C2751" t="s">
        <v>14904</v>
      </c>
      <c r="D2751" t="s">
        <v>14952</v>
      </c>
      <c r="E2751" s="275">
        <v>144.79</v>
      </c>
    </row>
    <row r="2752" spans="1:5">
      <c r="A2752">
        <v>40369</v>
      </c>
      <c r="B2752" t="s">
        <v>17669</v>
      </c>
      <c r="C2752" t="s">
        <v>14904</v>
      </c>
      <c r="D2752" t="s">
        <v>14952</v>
      </c>
      <c r="E2752" s="275">
        <v>72.06</v>
      </c>
    </row>
    <row r="2753" spans="1:5">
      <c r="A2753">
        <v>40357</v>
      </c>
      <c r="B2753" t="s">
        <v>17670</v>
      </c>
      <c r="C2753" t="s">
        <v>14904</v>
      </c>
      <c r="D2753" t="s">
        <v>14952</v>
      </c>
      <c r="E2753" s="275">
        <v>17.47</v>
      </c>
    </row>
    <row r="2754" spans="1:5">
      <c r="A2754">
        <v>40375</v>
      </c>
      <c r="B2754" t="s">
        <v>17671</v>
      </c>
      <c r="C2754" t="s">
        <v>14904</v>
      </c>
      <c r="D2754" t="s">
        <v>14952</v>
      </c>
      <c r="E2754" s="275">
        <v>196</v>
      </c>
    </row>
    <row r="2755" spans="1:5">
      <c r="A2755">
        <v>1893</v>
      </c>
      <c r="B2755" t="s">
        <v>17672</v>
      </c>
      <c r="C2755" t="s">
        <v>14904</v>
      </c>
      <c r="D2755" t="s">
        <v>14905</v>
      </c>
      <c r="E2755" s="275">
        <v>2.62</v>
      </c>
    </row>
    <row r="2756" spans="1:5">
      <c r="A2756">
        <v>1902</v>
      </c>
      <c r="B2756" t="s">
        <v>17673</v>
      </c>
      <c r="C2756" t="s">
        <v>14904</v>
      </c>
      <c r="D2756" t="s">
        <v>14905</v>
      </c>
      <c r="E2756" s="275">
        <v>1.9</v>
      </c>
    </row>
    <row r="2757" spans="1:5">
      <c r="A2757">
        <v>1901</v>
      </c>
      <c r="B2757" t="s">
        <v>17674</v>
      </c>
      <c r="C2757" t="s">
        <v>14904</v>
      </c>
      <c r="D2757" t="s">
        <v>14905</v>
      </c>
      <c r="E2757" s="275">
        <v>0.59</v>
      </c>
    </row>
    <row r="2758" spans="1:5">
      <c r="A2758">
        <v>1892</v>
      </c>
      <c r="B2758" t="s">
        <v>17675</v>
      </c>
      <c r="C2758" t="s">
        <v>14904</v>
      </c>
      <c r="D2758" t="s">
        <v>14905</v>
      </c>
      <c r="E2758" s="275">
        <v>1.22</v>
      </c>
    </row>
    <row r="2759" spans="1:5">
      <c r="A2759">
        <v>1907</v>
      </c>
      <c r="B2759" t="s">
        <v>17676</v>
      </c>
      <c r="C2759" t="s">
        <v>14904</v>
      </c>
      <c r="D2759" t="s">
        <v>14905</v>
      </c>
      <c r="E2759" s="275">
        <v>8.42</v>
      </c>
    </row>
    <row r="2760" spans="1:5">
      <c r="A2760">
        <v>1894</v>
      </c>
      <c r="B2760" t="s">
        <v>17677</v>
      </c>
      <c r="C2760" t="s">
        <v>14904</v>
      </c>
      <c r="D2760" t="s">
        <v>14905</v>
      </c>
      <c r="E2760" s="275">
        <v>3.79</v>
      </c>
    </row>
    <row r="2761" spans="1:5">
      <c r="A2761">
        <v>1891</v>
      </c>
      <c r="B2761" t="s">
        <v>17678</v>
      </c>
      <c r="C2761" t="s">
        <v>14904</v>
      </c>
      <c r="D2761" t="s">
        <v>14905</v>
      </c>
      <c r="E2761" s="275">
        <v>0.88</v>
      </c>
    </row>
    <row r="2762" spans="1:5">
      <c r="A2762">
        <v>1896</v>
      </c>
      <c r="B2762" t="s">
        <v>17679</v>
      </c>
      <c r="C2762" t="s">
        <v>14904</v>
      </c>
      <c r="D2762" t="s">
        <v>14905</v>
      </c>
      <c r="E2762" s="275">
        <v>11.31</v>
      </c>
    </row>
    <row r="2763" spans="1:5">
      <c r="A2763">
        <v>1895</v>
      </c>
      <c r="B2763" t="s">
        <v>17680</v>
      </c>
      <c r="C2763" t="s">
        <v>14904</v>
      </c>
      <c r="D2763" t="s">
        <v>14905</v>
      </c>
      <c r="E2763" s="275">
        <v>19.88</v>
      </c>
    </row>
    <row r="2764" spans="1:5">
      <c r="A2764">
        <v>2643</v>
      </c>
      <c r="B2764" t="s">
        <v>17681</v>
      </c>
      <c r="C2764" t="s">
        <v>14904</v>
      </c>
      <c r="D2764" t="s">
        <v>14952</v>
      </c>
      <c r="E2764" s="275">
        <v>7.41</v>
      </c>
    </row>
    <row r="2765" spans="1:5">
      <c r="A2765">
        <v>2641</v>
      </c>
      <c r="B2765" t="s">
        <v>17682</v>
      </c>
      <c r="C2765" t="s">
        <v>14904</v>
      </c>
      <c r="D2765" t="s">
        <v>14952</v>
      </c>
      <c r="E2765" s="275">
        <v>25.99</v>
      </c>
    </row>
    <row r="2766" spans="1:5">
      <c r="A2766">
        <v>2636</v>
      </c>
      <c r="B2766" t="s">
        <v>17683</v>
      </c>
      <c r="C2766" t="s">
        <v>14904</v>
      </c>
      <c r="D2766" t="s">
        <v>14952</v>
      </c>
      <c r="E2766" s="275">
        <v>1.67</v>
      </c>
    </row>
    <row r="2767" spans="1:5">
      <c r="A2767">
        <v>2637</v>
      </c>
      <c r="B2767" t="s">
        <v>17684</v>
      </c>
      <c r="C2767" t="s">
        <v>14904</v>
      </c>
      <c r="D2767" t="s">
        <v>14952</v>
      </c>
      <c r="E2767" s="275">
        <v>1.78</v>
      </c>
    </row>
    <row r="2768" spans="1:5">
      <c r="A2768">
        <v>2638</v>
      </c>
      <c r="B2768" t="s">
        <v>17685</v>
      </c>
      <c r="C2768" t="s">
        <v>14904</v>
      </c>
      <c r="D2768" t="s">
        <v>14952</v>
      </c>
      <c r="E2768" s="275">
        <v>2.0699999999999998</v>
      </c>
    </row>
    <row r="2769" spans="1:5">
      <c r="A2769">
        <v>2639</v>
      </c>
      <c r="B2769" t="s">
        <v>17686</v>
      </c>
      <c r="C2769" t="s">
        <v>14904</v>
      </c>
      <c r="D2769" t="s">
        <v>14952</v>
      </c>
      <c r="E2769" s="275">
        <v>3.67</v>
      </c>
    </row>
    <row r="2770" spans="1:5">
      <c r="A2770">
        <v>2644</v>
      </c>
      <c r="B2770" t="s">
        <v>17687</v>
      </c>
      <c r="C2770" t="s">
        <v>14904</v>
      </c>
      <c r="D2770" t="s">
        <v>14952</v>
      </c>
      <c r="E2770" s="275">
        <v>5.31</v>
      </c>
    </row>
    <row r="2771" spans="1:5">
      <c r="A2771">
        <v>2640</v>
      </c>
      <c r="B2771" t="s">
        <v>17688</v>
      </c>
      <c r="C2771" t="s">
        <v>14904</v>
      </c>
      <c r="D2771" t="s">
        <v>14952</v>
      </c>
      <c r="E2771" s="275">
        <v>10.81</v>
      </c>
    </row>
    <row r="2772" spans="1:5">
      <c r="A2772">
        <v>2642</v>
      </c>
      <c r="B2772" t="s">
        <v>17689</v>
      </c>
      <c r="C2772" t="s">
        <v>14904</v>
      </c>
      <c r="D2772" t="s">
        <v>14952</v>
      </c>
      <c r="E2772" s="275">
        <v>16.47</v>
      </c>
    </row>
    <row r="2773" spans="1:5">
      <c r="A2773">
        <v>39855</v>
      </c>
      <c r="B2773" t="s">
        <v>17690</v>
      </c>
      <c r="C2773" t="s">
        <v>14904</v>
      </c>
      <c r="D2773" t="s">
        <v>14952</v>
      </c>
      <c r="E2773" s="275">
        <v>2.76</v>
      </c>
    </row>
    <row r="2774" spans="1:5">
      <c r="A2774">
        <v>39856</v>
      </c>
      <c r="B2774" t="s">
        <v>17691</v>
      </c>
      <c r="C2774" t="s">
        <v>14904</v>
      </c>
      <c r="D2774" t="s">
        <v>14952</v>
      </c>
      <c r="E2774" s="275">
        <v>6.5</v>
      </c>
    </row>
    <row r="2775" spans="1:5">
      <c r="A2775">
        <v>39857</v>
      </c>
      <c r="B2775" t="s">
        <v>17692</v>
      </c>
      <c r="C2775" t="s">
        <v>14904</v>
      </c>
      <c r="D2775" t="s">
        <v>14952</v>
      </c>
      <c r="E2775" s="275">
        <v>10.52</v>
      </c>
    </row>
    <row r="2776" spans="1:5">
      <c r="A2776">
        <v>39858</v>
      </c>
      <c r="B2776" t="s">
        <v>17693</v>
      </c>
      <c r="C2776" t="s">
        <v>14904</v>
      </c>
      <c r="D2776" t="s">
        <v>14952</v>
      </c>
      <c r="E2776" s="275">
        <v>23.35</v>
      </c>
    </row>
    <row r="2777" spans="1:5">
      <c r="A2777">
        <v>39859</v>
      </c>
      <c r="B2777" t="s">
        <v>17694</v>
      </c>
      <c r="C2777" t="s">
        <v>14904</v>
      </c>
      <c r="D2777" t="s">
        <v>14952</v>
      </c>
      <c r="E2777" s="275">
        <v>35.99</v>
      </c>
    </row>
    <row r="2778" spans="1:5">
      <c r="A2778">
        <v>39860</v>
      </c>
      <c r="B2778" t="s">
        <v>17695</v>
      </c>
      <c r="C2778" t="s">
        <v>14904</v>
      </c>
      <c r="D2778" t="s">
        <v>14952</v>
      </c>
      <c r="E2778" s="275">
        <v>55.23</v>
      </c>
    </row>
    <row r="2779" spans="1:5">
      <c r="A2779">
        <v>39861</v>
      </c>
      <c r="B2779" t="s">
        <v>17696</v>
      </c>
      <c r="C2779" t="s">
        <v>14904</v>
      </c>
      <c r="D2779" t="s">
        <v>14952</v>
      </c>
      <c r="E2779" s="275">
        <v>157.69</v>
      </c>
    </row>
    <row r="2780" spans="1:5">
      <c r="A2780">
        <v>3867</v>
      </c>
      <c r="B2780" t="s">
        <v>17697</v>
      </c>
      <c r="C2780" t="s">
        <v>14904</v>
      </c>
      <c r="D2780" t="s">
        <v>14905</v>
      </c>
      <c r="E2780" s="275">
        <v>81.23</v>
      </c>
    </row>
    <row r="2781" spans="1:5">
      <c r="A2781">
        <v>3861</v>
      </c>
      <c r="B2781" t="s">
        <v>17698</v>
      </c>
      <c r="C2781" t="s">
        <v>14904</v>
      </c>
      <c r="D2781" t="s">
        <v>14905</v>
      </c>
      <c r="E2781" s="275">
        <v>0.84</v>
      </c>
    </row>
    <row r="2782" spans="1:5">
      <c r="A2782">
        <v>3904</v>
      </c>
      <c r="B2782" t="s">
        <v>17699</v>
      </c>
      <c r="C2782" t="s">
        <v>14904</v>
      </c>
      <c r="D2782" t="s">
        <v>14905</v>
      </c>
      <c r="E2782" s="275">
        <v>0.89</v>
      </c>
    </row>
    <row r="2783" spans="1:5">
      <c r="A2783">
        <v>3903</v>
      </c>
      <c r="B2783" t="s">
        <v>17700</v>
      </c>
      <c r="C2783" t="s">
        <v>14904</v>
      </c>
      <c r="D2783" t="s">
        <v>14905</v>
      </c>
      <c r="E2783" s="275">
        <v>2.1800000000000002</v>
      </c>
    </row>
    <row r="2784" spans="1:5">
      <c r="A2784">
        <v>3862</v>
      </c>
      <c r="B2784" t="s">
        <v>17701</v>
      </c>
      <c r="C2784" t="s">
        <v>14904</v>
      </c>
      <c r="D2784" t="s">
        <v>14905</v>
      </c>
      <c r="E2784" s="275">
        <v>4.6399999999999997</v>
      </c>
    </row>
    <row r="2785" spans="1:5">
      <c r="A2785">
        <v>3863</v>
      </c>
      <c r="B2785" t="s">
        <v>17702</v>
      </c>
      <c r="C2785" t="s">
        <v>14904</v>
      </c>
      <c r="D2785" t="s">
        <v>14905</v>
      </c>
      <c r="E2785" s="275">
        <v>4.76</v>
      </c>
    </row>
    <row r="2786" spans="1:5">
      <c r="A2786">
        <v>3864</v>
      </c>
      <c r="B2786" t="s">
        <v>17703</v>
      </c>
      <c r="C2786" t="s">
        <v>14904</v>
      </c>
      <c r="D2786" t="s">
        <v>14905</v>
      </c>
      <c r="E2786" s="275">
        <v>14.57</v>
      </c>
    </row>
    <row r="2787" spans="1:5">
      <c r="A2787">
        <v>3865</v>
      </c>
      <c r="B2787" t="s">
        <v>17704</v>
      </c>
      <c r="C2787" t="s">
        <v>14904</v>
      </c>
      <c r="D2787" t="s">
        <v>14905</v>
      </c>
      <c r="E2787" s="275">
        <v>21.31</v>
      </c>
    </row>
    <row r="2788" spans="1:5">
      <c r="A2788">
        <v>3866</v>
      </c>
      <c r="B2788" t="s">
        <v>17705</v>
      </c>
      <c r="C2788" t="s">
        <v>14904</v>
      </c>
      <c r="D2788" t="s">
        <v>14905</v>
      </c>
      <c r="E2788" s="275">
        <v>47.83</v>
      </c>
    </row>
    <row r="2789" spans="1:5">
      <c r="A2789">
        <v>3878</v>
      </c>
      <c r="B2789" t="s">
        <v>17706</v>
      </c>
      <c r="C2789" t="s">
        <v>14904</v>
      </c>
      <c r="D2789" t="s">
        <v>14905</v>
      </c>
      <c r="E2789" s="275">
        <v>13.04</v>
      </c>
    </row>
    <row r="2790" spans="1:5">
      <c r="A2790">
        <v>3883</v>
      </c>
      <c r="B2790" t="s">
        <v>17707</v>
      </c>
      <c r="C2790" t="s">
        <v>14904</v>
      </c>
      <c r="D2790" t="s">
        <v>14905</v>
      </c>
      <c r="E2790" s="275">
        <v>1.67</v>
      </c>
    </row>
    <row r="2791" spans="1:5">
      <c r="A2791">
        <v>3876</v>
      </c>
      <c r="B2791" t="s">
        <v>17708</v>
      </c>
      <c r="C2791" t="s">
        <v>14904</v>
      </c>
      <c r="D2791" t="s">
        <v>14905</v>
      </c>
      <c r="E2791" s="275">
        <v>5.19</v>
      </c>
    </row>
    <row r="2792" spans="1:5">
      <c r="A2792">
        <v>3884</v>
      </c>
      <c r="B2792" t="s">
        <v>17709</v>
      </c>
      <c r="C2792" t="s">
        <v>14904</v>
      </c>
      <c r="D2792" t="s">
        <v>14905</v>
      </c>
      <c r="E2792" s="275">
        <v>2.64</v>
      </c>
    </row>
    <row r="2793" spans="1:5">
      <c r="A2793">
        <v>12892</v>
      </c>
      <c r="B2793" t="s">
        <v>17710</v>
      </c>
      <c r="C2793" t="s">
        <v>15324</v>
      </c>
      <c r="D2793" t="s">
        <v>14905</v>
      </c>
      <c r="E2793" s="275">
        <v>15.57</v>
      </c>
    </row>
    <row r="2794" spans="1:5">
      <c r="A2794">
        <v>38447</v>
      </c>
      <c r="B2794" t="s">
        <v>17711</v>
      </c>
      <c r="C2794" t="s">
        <v>14904</v>
      </c>
      <c r="D2794" t="s">
        <v>14952</v>
      </c>
      <c r="E2794" s="275">
        <v>81.650000000000006</v>
      </c>
    </row>
    <row r="2795" spans="1:5">
      <c r="A2795">
        <v>36320</v>
      </c>
      <c r="B2795" t="s">
        <v>17712</v>
      </c>
      <c r="C2795" t="s">
        <v>14904</v>
      </c>
      <c r="D2795" t="s">
        <v>14952</v>
      </c>
      <c r="E2795" s="275">
        <v>2.19</v>
      </c>
    </row>
    <row r="2796" spans="1:5">
      <c r="A2796">
        <v>36324</v>
      </c>
      <c r="B2796" t="s">
        <v>17713</v>
      </c>
      <c r="C2796" t="s">
        <v>14904</v>
      </c>
      <c r="D2796" t="s">
        <v>14952</v>
      </c>
      <c r="E2796" s="275">
        <v>2</v>
      </c>
    </row>
    <row r="2797" spans="1:5">
      <c r="A2797">
        <v>38441</v>
      </c>
      <c r="B2797" t="s">
        <v>17714</v>
      </c>
      <c r="C2797" t="s">
        <v>14904</v>
      </c>
      <c r="D2797" t="s">
        <v>14952</v>
      </c>
      <c r="E2797" s="275">
        <v>3.59</v>
      </c>
    </row>
    <row r="2798" spans="1:5">
      <c r="A2798">
        <v>38442</v>
      </c>
      <c r="B2798" t="s">
        <v>17715</v>
      </c>
      <c r="C2798" t="s">
        <v>14904</v>
      </c>
      <c r="D2798" t="s">
        <v>14952</v>
      </c>
      <c r="E2798" s="275">
        <v>10.199999999999999</v>
      </c>
    </row>
    <row r="2799" spans="1:5">
      <c r="A2799">
        <v>38443</v>
      </c>
      <c r="B2799" t="s">
        <v>17716</v>
      </c>
      <c r="C2799" t="s">
        <v>14904</v>
      </c>
      <c r="D2799" t="s">
        <v>14952</v>
      </c>
      <c r="E2799" s="275">
        <v>12.38</v>
      </c>
    </row>
    <row r="2800" spans="1:5">
      <c r="A2800">
        <v>38444</v>
      </c>
      <c r="B2800" t="s">
        <v>17717</v>
      </c>
      <c r="C2800" t="s">
        <v>14904</v>
      </c>
      <c r="D2800" t="s">
        <v>14952</v>
      </c>
      <c r="E2800" s="275">
        <v>20.79</v>
      </c>
    </row>
    <row r="2801" spans="1:5">
      <c r="A2801">
        <v>38445</v>
      </c>
      <c r="B2801" t="s">
        <v>17718</v>
      </c>
      <c r="C2801" t="s">
        <v>14904</v>
      </c>
      <c r="D2801" t="s">
        <v>14952</v>
      </c>
      <c r="E2801" s="275">
        <v>38.54</v>
      </c>
    </row>
    <row r="2802" spans="1:5">
      <c r="A2802">
        <v>38446</v>
      </c>
      <c r="B2802" t="s">
        <v>17719</v>
      </c>
      <c r="C2802" t="s">
        <v>14904</v>
      </c>
      <c r="D2802" t="s">
        <v>14952</v>
      </c>
      <c r="E2802" s="275">
        <v>63.08</v>
      </c>
    </row>
    <row r="2803" spans="1:5">
      <c r="A2803">
        <v>3837</v>
      </c>
      <c r="B2803" t="s">
        <v>17720</v>
      </c>
      <c r="C2803" t="s">
        <v>14904</v>
      </c>
      <c r="D2803" t="s">
        <v>14952</v>
      </c>
      <c r="E2803" s="275">
        <v>40.93</v>
      </c>
    </row>
    <row r="2804" spans="1:5">
      <c r="A2804">
        <v>3845</v>
      </c>
      <c r="B2804" t="s">
        <v>17721</v>
      </c>
      <c r="C2804" t="s">
        <v>14904</v>
      </c>
      <c r="D2804" t="s">
        <v>14952</v>
      </c>
      <c r="E2804" s="275">
        <v>14.95</v>
      </c>
    </row>
    <row r="2805" spans="1:5">
      <c r="A2805">
        <v>11045</v>
      </c>
      <c r="B2805" t="s">
        <v>17722</v>
      </c>
      <c r="C2805" t="s">
        <v>14904</v>
      </c>
      <c r="D2805" t="s">
        <v>14952</v>
      </c>
      <c r="E2805" s="275">
        <v>28.84</v>
      </c>
    </row>
    <row r="2806" spans="1:5">
      <c r="A2806">
        <v>20170</v>
      </c>
      <c r="B2806" t="s">
        <v>17723</v>
      </c>
      <c r="C2806" t="s">
        <v>14904</v>
      </c>
      <c r="D2806" t="s">
        <v>14905</v>
      </c>
      <c r="E2806" s="275">
        <v>12.45</v>
      </c>
    </row>
    <row r="2807" spans="1:5">
      <c r="A2807">
        <v>20171</v>
      </c>
      <c r="B2807" t="s">
        <v>17724</v>
      </c>
      <c r="C2807" t="s">
        <v>14904</v>
      </c>
      <c r="D2807" t="s">
        <v>14905</v>
      </c>
      <c r="E2807" s="275">
        <v>35.9</v>
      </c>
    </row>
    <row r="2808" spans="1:5">
      <c r="A2808">
        <v>20167</v>
      </c>
      <c r="B2808" t="s">
        <v>17725</v>
      </c>
      <c r="C2808" t="s">
        <v>14904</v>
      </c>
      <c r="D2808" t="s">
        <v>14905</v>
      </c>
      <c r="E2808" s="275">
        <v>4.51</v>
      </c>
    </row>
    <row r="2809" spans="1:5">
      <c r="A2809">
        <v>20168</v>
      </c>
      <c r="B2809" t="s">
        <v>17726</v>
      </c>
      <c r="C2809" t="s">
        <v>14904</v>
      </c>
      <c r="D2809" t="s">
        <v>14905</v>
      </c>
      <c r="E2809" s="275">
        <v>9.2899999999999991</v>
      </c>
    </row>
    <row r="2810" spans="1:5">
      <c r="A2810">
        <v>20169</v>
      </c>
      <c r="B2810" t="s">
        <v>17727</v>
      </c>
      <c r="C2810" t="s">
        <v>14904</v>
      </c>
      <c r="D2810" t="s">
        <v>14905</v>
      </c>
      <c r="E2810" s="275">
        <v>10.84</v>
      </c>
    </row>
    <row r="2811" spans="1:5">
      <c r="A2811">
        <v>3899</v>
      </c>
      <c r="B2811" t="s">
        <v>17728</v>
      </c>
      <c r="C2811" t="s">
        <v>14904</v>
      </c>
      <c r="D2811" t="s">
        <v>14905</v>
      </c>
      <c r="E2811" s="275">
        <v>6.01</v>
      </c>
    </row>
    <row r="2812" spans="1:5">
      <c r="A2812">
        <v>38676</v>
      </c>
      <c r="B2812" t="s">
        <v>17729</v>
      </c>
      <c r="C2812" t="s">
        <v>14904</v>
      </c>
      <c r="D2812" t="s">
        <v>14905</v>
      </c>
      <c r="E2812" s="275">
        <v>30.08</v>
      </c>
    </row>
    <row r="2813" spans="1:5">
      <c r="A2813">
        <v>3897</v>
      </c>
      <c r="B2813" t="s">
        <v>17730</v>
      </c>
      <c r="C2813" t="s">
        <v>14904</v>
      </c>
      <c r="D2813" t="s">
        <v>14905</v>
      </c>
      <c r="E2813" s="275">
        <v>1.47</v>
      </c>
    </row>
    <row r="2814" spans="1:5">
      <c r="A2814">
        <v>3875</v>
      </c>
      <c r="B2814" t="s">
        <v>17731</v>
      </c>
      <c r="C2814" t="s">
        <v>14904</v>
      </c>
      <c r="D2814" t="s">
        <v>14905</v>
      </c>
      <c r="E2814" s="275">
        <v>3.03</v>
      </c>
    </row>
    <row r="2815" spans="1:5">
      <c r="A2815">
        <v>3898</v>
      </c>
      <c r="B2815" t="s">
        <v>17732</v>
      </c>
      <c r="C2815" t="s">
        <v>14904</v>
      </c>
      <c r="D2815" t="s">
        <v>14905</v>
      </c>
      <c r="E2815" s="275">
        <v>6.15</v>
      </c>
    </row>
    <row r="2816" spans="1:5">
      <c r="A2816">
        <v>3855</v>
      </c>
      <c r="B2816" t="s">
        <v>17733</v>
      </c>
      <c r="C2816" t="s">
        <v>14904</v>
      </c>
      <c r="D2816" t="s">
        <v>14905</v>
      </c>
      <c r="E2816" s="275">
        <v>5.63</v>
      </c>
    </row>
    <row r="2817" spans="1:5">
      <c r="A2817">
        <v>3874</v>
      </c>
      <c r="B2817" t="s">
        <v>17734</v>
      </c>
      <c r="C2817" t="s">
        <v>14904</v>
      </c>
      <c r="D2817" t="s">
        <v>14905</v>
      </c>
      <c r="E2817" s="275">
        <v>6.53</v>
      </c>
    </row>
    <row r="2818" spans="1:5">
      <c r="A2818">
        <v>3870</v>
      </c>
      <c r="B2818" t="s">
        <v>17735</v>
      </c>
      <c r="C2818" t="s">
        <v>14904</v>
      </c>
      <c r="D2818" t="s">
        <v>14905</v>
      </c>
      <c r="E2818" s="275">
        <v>7.16</v>
      </c>
    </row>
    <row r="2819" spans="1:5">
      <c r="A2819">
        <v>38678</v>
      </c>
      <c r="B2819" t="s">
        <v>17736</v>
      </c>
      <c r="C2819" t="s">
        <v>14904</v>
      </c>
      <c r="D2819" t="s">
        <v>14905</v>
      </c>
      <c r="E2819" s="275">
        <v>18.95</v>
      </c>
    </row>
    <row r="2820" spans="1:5">
      <c r="A2820">
        <v>3859</v>
      </c>
      <c r="B2820" t="s">
        <v>17737</v>
      </c>
      <c r="C2820" t="s">
        <v>14904</v>
      </c>
      <c r="D2820" t="s">
        <v>14905</v>
      </c>
      <c r="E2820" s="275">
        <v>1.44</v>
      </c>
    </row>
    <row r="2821" spans="1:5">
      <c r="A2821">
        <v>3856</v>
      </c>
      <c r="B2821" t="s">
        <v>17738</v>
      </c>
      <c r="C2821" t="s">
        <v>14904</v>
      </c>
      <c r="D2821" t="s">
        <v>14905</v>
      </c>
      <c r="E2821" s="275">
        <v>2</v>
      </c>
    </row>
    <row r="2822" spans="1:5">
      <c r="A2822">
        <v>3906</v>
      </c>
      <c r="B2822" t="s">
        <v>17739</v>
      </c>
      <c r="C2822" t="s">
        <v>14904</v>
      </c>
      <c r="D2822" t="s">
        <v>14905</v>
      </c>
      <c r="E2822" s="275">
        <v>1.65</v>
      </c>
    </row>
    <row r="2823" spans="1:5">
      <c r="A2823">
        <v>3860</v>
      </c>
      <c r="B2823" t="s">
        <v>17740</v>
      </c>
      <c r="C2823" t="s">
        <v>14904</v>
      </c>
      <c r="D2823" t="s">
        <v>14905</v>
      </c>
      <c r="E2823" s="275">
        <v>4.91</v>
      </c>
    </row>
    <row r="2824" spans="1:5">
      <c r="A2824">
        <v>3905</v>
      </c>
      <c r="B2824" t="s">
        <v>17741</v>
      </c>
      <c r="C2824" t="s">
        <v>14904</v>
      </c>
      <c r="D2824" t="s">
        <v>14905</v>
      </c>
      <c r="E2824" s="275">
        <v>11.26</v>
      </c>
    </row>
    <row r="2825" spans="1:5">
      <c r="A2825">
        <v>3871</v>
      </c>
      <c r="B2825" t="s">
        <v>17742</v>
      </c>
      <c r="C2825" t="s">
        <v>14904</v>
      </c>
      <c r="D2825" t="s">
        <v>14905</v>
      </c>
      <c r="E2825" s="275">
        <v>19.93</v>
      </c>
    </row>
    <row r="2826" spans="1:5">
      <c r="A2826">
        <v>39292</v>
      </c>
      <c r="B2826" t="s">
        <v>17743</v>
      </c>
      <c r="C2826" t="s">
        <v>14904</v>
      </c>
      <c r="D2826" t="s">
        <v>14952</v>
      </c>
      <c r="E2826" s="275">
        <v>7.58</v>
      </c>
    </row>
    <row r="2827" spans="1:5">
      <c r="A2827">
        <v>39293</v>
      </c>
      <c r="B2827" t="s">
        <v>17744</v>
      </c>
      <c r="C2827" t="s">
        <v>14904</v>
      </c>
      <c r="D2827" t="s">
        <v>14952</v>
      </c>
      <c r="E2827" s="275">
        <v>11.78</v>
      </c>
    </row>
    <row r="2828" spans="1:5">
      <c r="A2828">
        <v>39294</v>
      </c>
      <c r="B2828" t="s">
        <v>17745</v>
      </c>
      <c r="C2828" t="s">
        <v>14904</v>
      </c>
      <c r="D2828" t="s">
        <v>14952</v>
      </c>
      <c r="E2828" s="275">
        <v>12.59</v>
      </c>
    </row>
    <row r="2829" spans="1:5">
      <c r="A2829">
        <v>39295</v>
      </c>
      <c r="B2829" t="s">
        <v>17746</v>
      </c>
      <c r="C2829" t="s">
        <v>14904</v>
      </c>
      <c r="D2829" t="s">
        <v>14952</v>
      </c>
      <c r="E2829" s="275">
        <v>17.32</v>
      </c>
    </row>
    <row r="2830" spans="1:5">
      <c r="A2830">
        <v>39312</v>
      </c>
      <c r="B2830" t="s">
        <v>17747</v>
      </c>
      <c r="C2830" t="s">
        <v>14904</v>
      </c>
      <c r="D2830" t="s">
        <v>14952</v>
      </c>
      <c r="E2830" s="275">
        <v>11.62</v>
      </c>
    </row>
    <row r="2831" spans="1:5">
      <c r="A2831">
        <v>39313</v>
      </c>
      <c r="B2831" t="s">
        <v>17748</v>
      </c>
      <c r="C2831" t="s">
        <v>14904</v>
      </c>
      <c r="D2831" t="s">
        <v>14952</v>
      </c>
      <c r="E2831" s="275">
        <v>15.61</v>
      </c>
    </row>
    <row r="2832" spans="1:5">
      <c r="A2832">
        <v>39314</v>
      </c>
      <c r="B2832" t="s">
        <v>17749</v>
      </c>
      <c r="C2832" t="s">
        <v>14904</v>
      </c>
      <c r="D2832" t="s">
        <v>14952</v>
      </c>
      <c r="E2832" s="275">
        <v>22.97</v>
      </c>
    </row>
    <row r="2833" spans="1:5">
      <c r="A2833">
        <v>39296</v>
      </c>
      <c r="B2833" t="s">
        <v>17750</v>
      </c>
      <c r="C2833" t="s">
        <v>14904</v>
      </c>
      <c r="D2833" t="s">
        <v>14952</v>
      </c>
      <c r="E2833" s="275">
        <v>6.91</v>
      </c>
    </row>
    <row r="2834" spans="1:5">
      <c r="A2834">
        <v>39297</v>
      </c>
      <c r="B2834" t="s">
        <v>17751</v>
      </c>
      <c r="C2834" t="s">
        <v>14904</v>
      </c>
      <c r="D2834" t="s">
        <v>14952</v>
      </c>
      <c r="E2834" s="275">
        <v>9.3699999999999992</v>
      </c>
    </row>
    <row r="2835" spans="1:5">
      <c r="A2835">
        <v>39298</v>
      </c>
      <c r="B2835" t="s">
        <v>17752</v>
      </c>
      <c r="C2835" t="s">
        <v>14904</v>
      </c>
      <c r="D2835" t="s">
        <v>14952</v>
      </c>
      <c r="E2835" s="275">
        <v>17.989999999999998</v>
      </c>
    </row>
    <row r="2836" spans="1:5">
      <c r="A2836">
        <v>39299</v>
      </c>
      <c r="B2836" t="s">
        <v>17753</v>
      </c>
      <c r="C2836" t="s">
        <v>14904</v>
      </c>
      <c r="D2836" t="s">
        <v>14952</v>
      </c>
      <c r="E2836" s="275">
        <v>21.32</v>
      </c>
    </row>
    <row r="2837" spans="1:5">
      <c r="A2837">
        <v>39308</v>
      </c>
      <c r="B2837" t="s">
        <v>17754</v>
      </c>
      <c r="C2837" t="s">
        <v>14904</v>
      </c>
      <c r="D2837" t="s">
        <v>14952</v>
      </c>
      <c r="E2837" s="275">
        <v>5.76</v>
      </c>
    </row>
    <row r="2838" spans="1:5">
      <c r="A2838">
        <v>39309</v>
      </c>
      <c r="B2838" t="s">
        <v>17755</v>
      </c>
      <c r="C2838" t="s">
        <v>14904</v>
      </c>
      <c r="D2838" t="s">
        <v>14952</v>
      </c>
      <c r="E2838" s="275">
        <v>6.57</v>
      </c>
    </row>
    <row r="2839" spans="1:5">
      <c r="A2839">
        <v>39310</v>
      </c>
      <c r="B2839" t="s">
        <v>17756</v>
      </c>
      <c r="C2839" t="s">
        <v>14904</v>
      </c>
      <c r="D2839" t="s">
        <v>14952</v>
      </c>
      <c r="E2839" s="275">
        <v>12.27</v>
      </c>
    </row>
    <row r="2840" spans="1:5">
      <c r="A2840">
        <v>39311</v>
      </c>
      <c r="B2840" t="s">
        <v>17757</v>
      </c>
      <c r="C2840" t="s">
        <v>14904</v>
      </c>
      <c r="D2840" t="s">
        <v>14952</v>
      </c>
      <c r="E2840" s="275">
        <v>17.37</v>
      </c>
    </row>
    <row r="2841" spans="1:5">
      <c r="A2841">
        <v>37429</v>
      </c>
      <c r="B2841" t="s">
        <v>17758</v>
      </c>
      <c r="C2841" t="s">
        <v>14904</v>
      </c>
      <c r="D2841" t="s">
        <v>14952</v>
      </c>
      <c r="E2841" s="276">
        <v>2640.33</v>
      </c>
    </row>
    <row r="2842" spans="1:5">
      <c r="A2842">
        <v>37426</v>
      </c>
      <c r="B2842" t="s">
        <v>17759</v>
      </c>
      <c r="C2842" t="s">
        <v>14904</v>
      </c>
      <c r="D2842" t="s">
        <v>14952</v>
      </c>
      <c r="E2842" s="275">
        <v>25.4</v>
      </c>
    </row>
    <row r="2843" spans="1:5">
      <c r="A2843">
        <v>37427</v>
      </c>
      <c r="B2843" t="s">
        <v>17760</v>
      </c>
      <c r="C2843" t="s">
        <v>14904</v>
      </c>
      <c r="D2843" t="s">
        <v>14952</v>
      </c>
      <c r="E2843" s="275">
        <v>60.58</v>
      </c>
    </row>
    <row r="2844" spans="1:5">
      <c r="A2844">
        <v>37424</v>
      </c>
      <c r="B2844" t="s">
        <v>17761</v>
      </c>
      <c r="C2844" t="s">
        <v>14904</v>
      </c>
      <c r="D2844" t="s">
        <v>14952</v>
      </c>
      <c r="E2844" s="275">
        <v>11.67</v>
      </c>
    </row>
    <row r="2845" spans="1:5">
      <c r="A2845">
        <v>37428</v>
      </c>
      <c r="B2845" t="s">
        <v>17762</v>
      </c>
      <c r="C2845" t="s">
        <v>14904</v>
      </c>
      <c r="D2845" t="s">
        <v>14952</v>
      </c>
      <c r="E2845" s="275">
        <v>208.79</v>
      </c>
    </row>
    <row r="2846" spans="1:5">
      <c r="A2846">
        <v>37425</v>
      </c>
      <c r="B2846" t="s">
        <v>17763</v>
      </c>
      <c r="C2846" t="s">
        <v>14904</v>
      </c>
      <c r="D2846" t="s">
        <v>14952</v>
      </c>
      <c r="E2846" s="275">
        <v>12.58</v>
      </c>
    </row>
    <row r="2847" spans="1:5">
      <c r="A2847">
        <v>11519</v>
      </c>
      <c r="B2847" t="s">
        <v>17764</v>
      </c>
      <c r="C2847" t="s">
        <v>15324</v>
      </c>
      <c r="D2847" t="s">
        <v>14905</v>
      </c>
      <c r="E2847" s="275">
        <v>50.89</v>
      </c>
    </row>
    <row r="2848" spans="1:5">
      <c r="A2848">
        <v>11520</v>
      </c>
      <c r="B2848" t="s">
        <v>17765</v>
      </c>
      <c r="C2848" t="s">
        <v>15324</v>
      </c>
      <c r="D2848" t="s">
        <v>14905</v>
      </c>
      <c r="E2848" s="275">
        <v>23.53</v>
      </c>
    </row>
    <row r="2849" spans="1:5">
      <c r="A2849">
        <v>11518</v>
      </c>
      <c r="B2849" t="s">
        <v>17766</v>
      </c>
      <c r="C2849" t="s">
        <v>15324</v>
      </c>
      <c r="D2849" t="s">
        <v>14905</v>
      </c>
      <c r="E2849" s="275">
        <v>85.55</v>
      </c>
    </row>
    <row r="2850" spans="1:5">
      <c r="A2850">
        <v>38473</v>
      </c>
      <c r="B2850" t="s">
        <v>17767</v>
      </c>
      <c r="C2850" t="s">
        <v>14904</v>
      </c>
      <c r="D2850" t="s">
        <v>14905</v>
      </c>
      <c r="E2850" s="275">
        <v>117.63</v>
      </c>
    </row>
    <row r="2851" spans="1:5">
      <c r="A2851">
        <v>4244</v>
      </c>
      <c r="B2851" t="s">
        <v>17768</v>
      </c>
      <c r="C2851" t="s">
        <v>15055</v>
      </c>
      <c r="D2851" t="s">
        <v>14905</v>
      </c>
      <c r="E2851" s="275">
        <v>20.16</v>
      </c>
    </row>
    <row r="2852" spans="1:5">
      <c r="A2852">
        <v>40977</v>
      </c>
      <c r="B2852" t="s">
        <v>17769</v>
      </c>
      <c r="C2852" t="s">
        <v>15057</v>
      </c>
      <c r="D2852" t="s">
        <v>14905</v>
      </c>
      <c r="E2852" s="276">
        <v>3513.75</v>
      </c>
    </row>
    <row r="2853" spans="1:5">
      <c r="A2853">
        <v>4115</v>
      </c>
      <c r="B2853" t="s">
        <v>17770</v>
      </c>
      <c r="C2853" t="s">
        <v>14950</v>
      </c>
      <c r="D2853" t="s">
        <v>14952</v>
      </c>
      <c r="E2853" s="275">
        <v>24.41</v>
      </c>
    </row>
    <row r="2854" spans="1:5">
      <c r="A2854">
        <v>4119</v>
      </c>
      <c r="B2854" t="s">
        <v>17771</v>
      </c>
      <c r="C2854" t="s">
        <v>14950</v>
      </c>
      <c r="D2854" t="s">
        <v>14952</v>
      </c>
      <c r="E2854" s="275">
        <v>49.3</v>
      </c>
    </row>
    <row r="2855" spans="1:5">
      <c r="A2855">
        <v>2794</v>
      </c>
      <c r="B2855" t="s">
        <v>17772</v>
      </c>
      <c r="C2855" t="s">
        <v>14950</v>
      </c>
      <c r="D2855" t="s">
        <v>14952</v>
      </c>
      <c r="E2855" s="275">
        <v>130.78</v>
      </c>
    </row>
    <row r="2856" spans="1:5">
      <c r="A2856">
        <v>2788</v>
      </c>
      <c r="B2856" t="s">
        <v>17773</v>
      </c>
      <c r="C2856" t="s">
        <v>14950</v>
      </c>
      <c r="D2856" t="s">
        <v>14952</v>
      </c>
      <c r="E2856" s="275">
        <v>190.52</v>
      </c>
    </row>
    <row r="2857" spans="1:5">
      <c r="A2857">
        <v>4006</v>
      </c>
      <c r="B2857" t="s">
        <v>17774</v>
      </c>
      <c r="C2857" t="s">
        <v>15053</v>
      </c>
      <c r="D2857" t="s">
        <v>14905</v>
      </c>
      <c r="E2857" s="276">
        <v>2488.15</v>
      </c>
    </row>
    <row r="2858" spans="1:5">
      <c r="A2858">
        <v>36151</v>
      </c>
      <c r="B2858" t="s">
        <v>17775</v>
      </c>
      <c r="C2858" t="s">
        <v>14904</v>
      </c>
      <c r="D2858" t="s">
        <v>14905</v>
      </c>
      <c r="E2858" s="275">
        <v>34.6</v>
      </c>
    </row>
    <row r="2859" spans="1:5">
      <c r="A2859">
        <v>37457</v>
      </c>
      <c r="B2859" t="s">
        <v>17776</v>
      </c>
      <c r="C2859" t="s">
        <v>14950</v>
      </c>
      <c r="D2859" t="s">
        <v>14905</v>
      </c>
      <c r="E2859" s="275">
        <v>3.36</v>
      </c>
    </row>
    <row r="2860" spans="1:5">
      <c r="A2860">
        <v>37456</v>
      </c>
      <c r="B2860" t="s">
        <v>17777</v>
      </c>
      <c r="C2860" t="s">
        <v>14950</v>
      </c>
      <c r="D2860" t="s">
        <v>14905</v>
      </c>
      <c r="E2860" s="275">
        <v>1.77</v>
      </c>
    </row>
    <row r="2861" spans="1:5">
      <c r="A2861">
        <v>37461</v>
      </c>
      <c r="B2861" t="s">
        <v>17778</v>
      </c>
      <c r="C2861" t="s">
        <v>14950</v>
      </c>
      <c r="D2861" t="s">
        <v>14905</v>
      </c>
      <c r="E2861" s="275">
        <v>12.49</v>
      </c>
    </row>
    <row r="2862" spans="1:5">
      <c r="A2862">
        <v>37460</v>
      </c>
      <c r="B2862" t="s">
        <v>17779</v>
      </c>
      <c r="C2862" t="s">
        <v>14950</v>
      </c>
      <c r="D2862" t="s">
        <v>14905</v>
      </c>
      <c r="E2862" s="275">
        <v>17.059999999999999</v>
      </c>
    </row>
    <row r="2863" spans="1:5">
      <c r="A2863">
        <v>37458</v>
      </c>
      <c r="B2863" t="s">
        <v>17780</v>
      </c>
      <c r="C2863" t="s">
        <v>14950</v>
      </c>
      <c r="D2863" t="s">
        <v>14911</v>
      </c>
      <c r="E2863" s="275">
        <v>5</v>
      </c>
    </row>
    <row r="2864" spans="1:5">
      <c r="A2864">
        <v>37454</v>
      </c>
      <c r="B2864" t="s">
        <v>17781</v>
      </c>
      <c r="C2864" t="s">
        <v>14950</v>
      </c>
      <c r="D2864" t="s">
        <v>14905</v>
      </c>
      <c r="E2864" s="275">
        <v>1.31</v>
      </c>
    </row>
    <row r="2865" spans="1:5">
      <c r="A2865">
        <v>37455</v>
      </c>
      <c r="B2865" t="s">
        <v>17782</v>
      </c>
      <c r="C2865" t="s">
        <v>14950</v>
      </c>
      <c r="D2865" t="s">
        <v>14905</v>
      </c>
      <c r="E2865" s="275">
        <v>2.2000000000000002</v>
      </c>
    </row>
    <row r="2866" spans="1:5">
      <c r="A2866">
        <v>37459</v>
      </c>
      <c r="B2866" t="s">
        <v>17783</v>
      </c>
      <c r="C2866" t="s">
        <v>14950</v>
      </c>
      <c r="D2866" t="s">
        <v>14905</v>
      </c>
      <c r="E2866" s="275">
        <v>7.02</v>
      </c>
    </row>
    <row r="2867" spans="1:5">
      <c r="A2867">
        <v>21029</v>
      </c>
      <c r="B2867" t="s">
        <v>17784</v>
      </c>
      <c r="C2867" t="s">
        <v>14904</v>
      </c>
      <c r="D2867" t="s">
        <v>14911</v>
      </c>
      <c r="E2867" s="275">
        <v>450</v>
      </c>
    </row>
    <row r="2868" spans="1:5">
      <c r="A2868">
        <v>21030</v>
      </c>
      <c r="B2868" t="s">
        <v>17785</v>
      </c>
      <c r="C2868" t="s">
        <v>14904</v>
      </c>
      <c r="D2868" t="s">
        <v>14905</v>
      </c>
      <c r="E2868" s="275">
        <v>554.70000000000005</v>
      </c>
    </row>
    <row r="2869" spans="1:5">
      <c r="A2869">
        <v>21031</v>
      </c>
      <c r="B2869" t="s">
        <v>17786</v>
      </c>
      <c r="C2869" t="s">
        <v>14904</v>
      </c>
      <c r="D2869" t="s">
        <v>14905</v>
      </c>
      <c r="E2869" s="275">
        <v>690.59</v>
      </c>
    </row>
    <row r="2870" spans="1:5">
      <c r="A2870">
        <v>21032</v>
      </c>
      <c r="B2870" t="s">
        <v>17787</v>
      </c>
      <c r="C2870" t="s">
        <v>14904</v>
      </c>
      <c r="D2870" t="s">
        <v>14905</v>
      </c>
      <c r="E2870" s="275">
        <v>737.37</v>
      </c>
    </row>
    <row r="2871" spans="1:5">
      <c r="A2871">
        <v>37527</v>
      </c>
      <c r="B2871" t="s">
        <v>17788</v>
      </c>
      <c r="C2871" t="s">
        <v>14904</v>
      </c>
      <c r="D2871" t="s">
        <v>14905</v>
      </c>
      <c r="E2871" s="275">
        <v>666.08</v>
      </c>
    </row>
    <row r="2872" spans="1:5">
      <c r="A2872">
        <v>37528</v>
      </c>
      <c r="B2872" t="s">
        <v>17789</v>
      </c>
      <c r="C2872" t="s">
        <v>14904</v>
      </c>
      <c r="D2872" t="s">
        <v>14905</v>
      </c>
      <c r="E2872" s="275">
        <v>794.18</v>
      </c>
    </row>
    <row r="2873" spans="1:5">
      <c r="A2873">
        <v>37529</v>
      </c>
      <c r="B2873" t="s">
        <v>17790</v>
      </c>
      <c r="C2873" t="s">
        <v>14904</v>
      </c>
      <c r="D2873" t="s">
        <v>14905</v>
      </c>
      <c r="E2873" s="275">
        <v>801.98</v>
      </c>
    </row>
    <row r="2874" spans="1:5">
      <c r="A2874">
        <v>37530</v>
      </c>
      <c r="B2874" t="s">
        <v>17791</v>
      </c>
      <c r="C2874" t="s">
        <v>14904</v>
      </c>
      <c r="D2874" t="s">
        <v>14905</v>
      </c>
      <c r="E2874" s="276">
        <v>1047.02</v>
      </c>
    </row>
    <row r="2875" spans="1:5">
      <c r="A2875">
        <v>21034</v>
      </c>
      <c r="B2875" t="s">
        <v>17792</v>
      </c>
      <c r="C2875" t="s">
        <v>14904</v>
      </c>
      <c r="D2875" t="s">
        <v>14905</v>
      </c>
      <c r="E2875" s="275">
        <v>893.31</v>
      </c>
    </row>
    <row r="2876" spans="1:5">
      <c r="A2876">
        <v>37531</v>
      </c>
      <c r="B2876" t="s">
        <v>17793</v>
      </c>
      <c r="C2876" t="s">
        <v>14904</v>
      </c>
      <c r="D2876" t="s">
        <v>14905</v>
      </c>
      <c r="E2876" s="276">
        <v>1125</v>
      </c>
    </row>
    <row r="2877" spans="1:5">
      <c r="A2877">
        <v>21036</v>
      </c>
      <c r="B2877" t="s">
        <v>17794</v>
      </c>
      <c r="C2877" t="s">
        <v>14904</v>
      </c>
      <c r="D2877" t="s">
        <v>14905</v>
      </c>
      <c r="E2877" s="276">
        <v>1367.82</v>
      </c>
    </row>
    <row r="2878" spans="1:5">
      <c r="A2878">
        <v>21037</v>
      </c>
      <c r="B2878" t="s">
        <v>17795</v>
      </c>
      <c r="C2878" t="s">
        <v>14904</v>
      </c>
      <c r="D2878" t="s">
        <v>14905</v>
      </c>
      <c r="E2878" s="276">
        <v>1559.4</v>
      </c>
    </row>
    <row r="2879" spans="1:5">
      <c r="A2879">
        <v>20185</v>
      </c>
      <c r="B2879" t="s">
        <v>17796</v>
      </c>
      <c r="C2879" t="s">
        <v>14950</v>
      </c>
      <c r="D2879" t="s">
        <v>14905</v>
      </c>
      <c r="E2879" s="275">
        <v>20.309999999999999</v>
      </c>
    </row>
    <row r="2880" spans="1:5">
      <c r="A2880">
        <v>20260</v>
      </c>
      <c r="B2880" t="s">
        <v>17797</v>
      </c>
      <c r="C2880" t="s">
        <v>14904</v>
      </c>
      <c r="D2880" t="s">
        <v>14905</v>
      </c>
      <c r="E2880" s="275">
        <v>16.329999999999998</v>
      </c>
    </row>
    <row r="2881" spans="1:5">
      <c r="A2881">
        <v>37523</v>
      </c>
      <c r="B2881" t="s">
        <v>17798</v>
      </c>
      <c r="C2881" t="s">
        <v>14904</v>
      </c>
      <c r="D2881" t="s">
        <v>14952</v>
      </c>
      <c r="E2881" s="276">
        <v>579269.27</v>
      </c>
    </row>
    <row r="2882" spans="1:5">
      <c r="A2882">
        <v>37515</v>
      </c>
      <c r="B2882" t="s">
        <v>17799</v>
      </c>
      <c r="C2882" t="s">
        <v>14904</v>
      </c>
      <c r="D2882" t="s">
        <v>14952</v>
      </c>
      <c r="E2882" s="276">
        <v>515000</v>
      </c>
    </row>
    <row r="2883" spans="1:5">
      <c r="A2883">
        <v>12899</v>
      </c>
      <c r="B2883" t="s">
        <v>17800</v>
      </c>
      <c r="C2883" t="s">
        <v>14904</v>
      </c>
      <c r="D2883" t="s">
        <v>14952</v>
      </c>
      <c r="E2883" s="275">
        <v>104.89</v>
      </c>
    </row>
    <row r="2884" spans="1:5">
      <c r="A2884">
        <v>12898</v>
      </c>
      <c r="B2884" t="s">
        <v>17801</v>
      </c>
      <c r="C2884" t="s">
        <v>14904</v>
      </c>
      <c r="D2884" t="s">
        <v>14952</v>
      </c>
      <c r="E2884" s="275">
        <v>166.38</v>
      </c>
    </row>
    <row r="2885" spans="1:5">
      <c r="A2885">
        <v>39699</v>
      </c>
      <c r="B2885" t="s">
        <v>17802</v>
      </c>
      <c r="C2885" t="s">
        <v>15310</v>
      </c>
      <c r="D2885" t="s">
        <v>14905</v>
      </c>
      <c r="E2885" s="275">
        <v>16.32</v>
      </c>
    </row>
    <row r="2886" spans="1:5">
      <c r="A2886">
        <v>42528</v>
      </c>
      <c r="B2886" t="s">
        <v>17803</v>
      </c>
      <c r="C2886" t="s">
        <v>15310</v>
      </c>
      <c r="D2886" t="s">
        <v>14952</v>
      </c>
      <c r="E2886" s="275">
        <v>9.1</v>
      </c>
    </row>
    <row r="2887" spans="1:5">
      <c r="A2887">
        <v>39696</v>
      </c>
      <c r="B2887" t="s">
        <v>17804</v>
      </c>
      <c r="C2887" t="s">
        <v>15310</v>
      </c>
      <c r="D2887" t="s">
        <v>14952</v>
      </c>
      <c r="E2887" s="275">
        <v>6.4</v>
      </c>
    </row>
    <row r="2888" spans="1:5">
      <c r="A2888">
        <v>39700</v>
      </c>
      <c r="B2888" t="s">
        <v>17805</v>
      </c>
      <c r="C2888" t="s">
        <v>15310</v>
      </c>
      <c r="D2888" t="s">
        <v>14905</v>
      </c>
      <c r="E2888" s="275">
        <v>38.56</v>
      </c>
    </row>
    <row r="2889" spans="1:5">
      <c r="A2889">
        <v>11621</v>
      </c>
      <c r="B2889" t="s">
        <v>17806</v>
      </c>
      <c r="C2889" t="s">
        <v>15310</v>
      </c>
      <c r="D2889" t="s">
        <v>14905</v>
      </c>
      <c r="E2889" s="275">
        <v>76.72</v>
      </c>
    </row>
    <row r="2890" spans="1:5">
      <c r="A2890">
        <v>4014</v>
      </c>
      <c r="B2890" t="s">
        <v>17807</v>
      </c>
      <c r="C2890" t="s">
        <v>15310</v>
      </c>
      <c r="D2890" t="s">
        <v>14905</v>
      </c>
      <c r="E2890" s="275">
        <v>79.38</v>
      </c>
    </row>
    <row r="2891" spans="1:5">
      <c r="A2891">
        <v>4015</v>
      </c>
      <c r="B2891" t="s">
        <v>17808</v>
      </c>
      <c r="C2891" t="s">
        <v>15310</v>
      </c>
      <c r="D2891" t="s">
        <v>14905</v>
      </c>
      <c r="E2891" s="275">
        <v>97.48</v>
      </c>
    </row>
    <row r="2892" spans="1:5">
      <c r="A2892">
        <v>4017</v>
      </c>
      <c r="B2892" t="s">
        <v>17809</v>
      </c>
      <c r="C2892" t="s">
        <v>15310</v>
      </c>
      <c r="D2892" t="s">
        <v>14905</v>
      </c>
      <c r="E2892" s="275">
        <v>141.83000000000001</v>
      </c>
    </row>
    <row r="2893" spans="1:5">
      <c r="A2893">
        <v>4016</v>
      </c>
      <c r="B2893" t="s">
        <v>17810</v>
      </c>
      <c r="C2893" t="s">
        <v>15310</v>
      </c>
      <c r="D2893" t="s">
        <v>14911</v>
      </c>
      <c r="E2893" s="275">
        <v>56.02</v>
      </c>
    </row>
    <row r="2894" spans="1:5">
      <c r="A2894">
        <v>38544</v>
      </c>
      <c r="B2894" t="s">
        <v>17811</v>
      </c>
      <c r="C2894" t="s">
        <v>15310</v>
      </c>
      <c r="D2894" t="s">
        <v>14905</v>
      </c>
      <c r="E2894" s="275">
        <v>14.37</v>
      </c>
    </row>
    <row r="2895" spans="1:5">
      <c r="A2895">
        <v>38545</v>
      </c>
      <c r="B2895" t="s">
        <v>17812</v>
      </c>
      <c r="C2895" t="s">
        <v>15310</v>
      </c>
      <c r="D2895" t="s">
        <v>14905</v>
      </c>
      <c r="E2895" s="275">
        <v>9.24</v>
      </c>
    </row>
    <row r="2896" spans="1:5">
      <c r="A2896">
        <v>42527</v>
      </c>
      <c r="B2896" t="s">
        <v>17813</v>
      </c>
      <c r="C2896" t="s">
        <v>15310</v>
      </c>
      <c r="D2896" t="s">
        <v>14952</v>
      </c>
      <c r="E2896" s="275">
        <v>24.05</v>
      </c>
    </row>
    <row r="2897" spans="1:5">
      <c r="A2897">
        <v>39323</v>
      </c>
      <c r="B2897" t="s">
        <v>17814</v>
      </c>
      <c r="C2897" t="s">
        <v>15310</v>
      </c>
      <c r="D2897" t="s">
        <v>14905</v>
      </c>
      <c r="E2897" s="275">
        <v>35.24</v>
      </c>
    </row>
    <row r="2898" spans="1:5">
      <c r="A2898">
        <v>626</v>
      </c>
      <c r="B2898" t="s">
        <v>17815</v>
      </c>
      <c r="C2898" t="s">
        <v>14955</v>
      </c>
      <c r="D2898" t="s">
        <v>14911</v>
      </c>
      <c r="E2898" s="275">
        <v>27.22</v>
      </c>
    </row>
    <row r="2899" spans="1:5">
      <c r="A2899">
        <v>44504</v>
      </c>
      <c r="B2899" t="s">
        <v>17816</v>
      </c>
      <c r="C2899" t="s">
        <v>15310</v>
      </c>
      <c r="D2899" t="s">
        <v>14952</v>
      </c>
      <c r="E2899" s="275">
        <v>13.32</v>
      </c>
    </row>
    <row r="2900" spans="1:5">
      <c r="A2900">
        <v>44505</v>
      </c>
      <c r="B2900" t="s">
        <v>17817</v>
      </c>
      <c r="C2900" t="s">
        <v>15310</v>
      </c>
      <c r="D2900" t="s">
        <v>14952</v>
      </c>
      <c r="E2900" s="275">
        <v>20.11</v>
      </c>
    </row>
    <row r="2901" spans="1:5">
      <c r="A2901">
        <v>44506</v>
      </c>
      <c r="B2901" t="s">
        <v>17818</v>
      </c>
      <c r="C2901" t="s">
        <v>15310</v>
      </c>
      <c r="D2901" t="s">
        <v>14952</v>
      </c>
      <c r="E2901" s="275">
        <v>21.34</v>
      </c>
    </row>
    <row r="2902" spans="1:5">
      <c r="A2902">
        <v>44507</v>
      </c>
      <c r="B2902" t="s">
        <v>17819</v>
      </c>
      <c r="C2902" t="s">
        <v>15310</v>
      </c>
      <c r="D2902" t="s">
        <v>14952</v>
      </c>
      <c r="E2902" s="275">
        <v>26.68</v>
      </c>
    </row>
    <row r="2903" spans="1:5">
      <c r="A2903">
        <v>44508</v>
      </c>
      <c r="B2903" t="s">
        <v>17820</v>
      </c>
      <c r="C2903" t="s">
        <v>15310</v>
      </c>
      <c r="D2903" t="s">
        <v>14952</v>
      </c>
      <c r="E2903" s="275">
        <v>40.01</v>
      </c>
    </row>
    <row r="2904" spans="1:5">
      <c r="A2904">
        <v>44509</v>
      </c>
      <c r="B2904" t="s">
        <v>17821</v>
      </c>
      <c r="C2904" t="s">
        <v>15310</v>
      </c>
      <c r="D2904" t="s">
        <v>14952</v>
      </c>
      <c r="E2904" s="275">
        <v>53.59</v>
      </c>
    </row>
    <row r="2905" spans="1:5">
      <c r="A2905">
        <v>44510</v>
      </c>
      <c r="B2905" t="s">
        <v>17822</v>
      </c>
      <c r="C2905" t="s">
        <v>15310</v>
      </c>
      <c r="D2905" t="s">
        <v>14952</v>
      </c>
      <c r="E2905" s="275">
        <v>66.55</v>
      </c>
    </row>
    <row r="2906" spans="1:5">
      <c r="A2906">
        <v>44512</v>
      </c>
      <c r="B2906" t="s">
        <v>17823</v>
      </c>
      <c r="C2906" t="s">
        <v>15310</v>
      </c>
      <c r="D2906" t="s">
        <v>14952</v>
      </c>
      <c r="E2906" s="275">
        <v>14.85</v>
      </c>
    </row>
    <row r="2907" spans="1:5">
      <c r="A2907">
        <v>44513</v>
      </c>
      <c r="B2907" t="s">
        <v>17824</v>
      </c>
      <c r="C2907" t="s">
        <v>15310</v>
      </c>
      <c r="D2907" t="s">
        <v>14952</v>
      </c>
      <c r="E2907" s="275">
        <v>20.97</v>
      </c>
    </row>
    <row r="2908" spans="1:5">
      <c r="A2908">
        <v>44514</v>
      </c>
      <c r="B2908" t="s">
        <v>17825</v>
      </c>
      <c r="C2908" t="s">
        <v>15310</v>
      </c>
      <c r="D2908" t="s">
        <v>14952</v>
      </c>
      <c r="E2908" s="275">
        <v>23.76</v>
      </c>
    </row>
    <row r="2909" spans="1:5">
      <c r="A2909">
        <v>44515</v>
      </c>
      <c r="B2909" t="s">
        <v>17826</v>
      </c>
      <c r="C2909" t="s">
        <v>15310</v>
      </c>
      <c r="D2909" t="s">
        <v>14952</v>
      </c>
      <c r="E2909" s="275">
        <v>29.18</v>
      </c>
    </row>
    <row r="2910" spans="1:5">
      <c r="A2910">
        <v>44511</v>
      </c>
      <c r="B2910" t="s">
        <v>17827</v>
      </c>
      <c r="C2910" t="s">
        <v>15310</v>
      </c>
      <c r="D2910" t="s">
        <v>14952</v>
      </c>
      <c r="E2910" s="275">
        <v>43.2</v>
      </c>
    </row>
    <row r="2911" spans="1:5">
      <c r="A2911">
        <v>44516</v>
      </c>
      <c r="B2911" t="s">
        <v>17828</v>
      </c>
      <c r="C2911" t="s">
        <v>15310</v>
      </c>
      <c r="D2911" t="s">
        <v>14952</v>
      </c>
      <c r="E2911" s="275">
        <v>58.38</v>
      </c>
    </row>
    <row r="2912" spans="1:5">
      <c r="A2912">
        <v>44517</v>
      </c>
      <c r="B2912" t="s">
        <v>17829</v>
      </c>
      <c r="C2912" t="s">
        <v>15310</v>
      </c>
      <c r="D2912" t="s">
        <v>14952</v>
      </c>
      <c r="E2912" s="275">
        <v>72.819999999999993</v>
      </c>
    </row>
    <row r="2913" spans="1:5">
      <c r="A2913">
        <v>11479</v>
      </c>
      <c r="B2913" t="s">
        <v>17830</v>
      </c>
      <c r="C2913" t="s">
        <v>14904</v>
      </c>
      <c r="D2913" t="s">
        <v>14905</v>
      </c>
      <c r="E2913" s="275">
        <v>35.729999999999997</v>
      </c>
    </row>
    <row r="2914" spans="1:5">
      <c r="A2914">
        <v>11481</v>
      </c>
      <c r="B2914" t="s">
        <v>17831</v>
      </c>
      <c r="C2914" t="s">
        <v>14904</v>
      </c>
      <c r="D2914" t="s">
        <v>14905</v>
      </c>
      <c r="E2914" s="275">
        <v>32.32</v>
      </c>
    </row>
    <row r="2915" spans="1:5">
      <c r="A2915">
        <v>43609</v>
      </c>
      <c r="B2915" t="s">
        <v>17832</v>
      </c>
      <c r="C2915" t="s">
        <v>14904</v>
      </c>
      <c r="D2915" t="s">
        <v>14905</v>
      </c>
      <c r="E2915" s="275">
        <v>32.32</v>
      </c>
    </row>
    <row r="2916" spans="1:5">
      <c r="A2916">
        <v>11478</v>
      </c>
      <c r="B2916" t="s">
        <v>17833</v>
      </c>
      <c r="C2916" t="s">
        <v>14904</v>
      </c>
      <c r="D2916" t="s">
        <v>14905</v>
      </c>
      <c r="E2916" s="275">
        <v>61.31</v>
      </c>
    </row>
    <row r="2917" spans="1:5">
      <c r="A2917">
        <v>43608</v>
      </c>
      <c r="B2917" t="s">
        <v>17834</v>
      </c>
      <c r="C2917" t="s">
        <v>14904</v>
      </c>
      <c r="D2917" t="s">
        <v>14905</v>
      </c>
      <c r="E2917" s="275">
        <v>46.78</v>
      </c>
    </row>
    <row r="2918" spans="1:5">
      <c r="A2918">
        <v>11476</v>
      </c>
      <c r="B2918" t="s">
        <v>17835</v>
      </c>
      <c r="C2918" t="s">
        <v>14904</v>
      </c>
      <c r="D2918" t="s">
        <v>14905</v>
      </c>
      <c r="E2918" s="275">
        <v>46.78</v>
      </c>
    </row>
    <row r="2919" spans="1:5">
      <c r="A2919">
        <v>40637</v>
      </c>
      <c r="B2919" t="s">
        <v>17836</v>
      </c>
      <c r="C2919" t="s">
        <v>14904</v>
      </c>
      <c r="D2919" t="s">
        <v>14952</v>
      </c>
      <c r="E2919" s="276">
        <v>793072.01</v>
      </c>
    </row>
    <row r="2920" spans="1:5">
      <c r="A2920">
        <v>13836</v>
      </c>
      <c r="B2920" t="s">
        <v>17837</v>
      </c>
      <c r="C2920" t="s">
        <v>14904</v>
      </c>
      <c r="D2920" t="s">
        <v>14952</v>
      </c>
      <c r="E2920" s="276">
        <v>67315.72</v>
      </c>
    </row>
    <row r="2921" spans="1:5">
      <c r="A2921">
        <v>14534</v>
      </c>
      <c r="B2921" t="s">
        <v>17838</v>
      </c>
      <c r="C2921" t="s">
        <v>14904</v>
      </c>
      <c r="D2921" t="s">
        <v>14952</v>
      </c>
      <c r="E2921" s="276">
        <v>28180.14</v>
      </c>
    </row>
    <row r="2922" spans="1:5">
      <c r="A2922">
        <v>14619</v>
      </c>
      <c r="B2922" t="s">
        <v>17839</v>
      </c>
      <c r="C2922" t="s">
        <v>14904</v>
      </c>
      <c r="D2922" t="s">
        <v>14905</v>
      </c>
      <c r="E2922" s="276">
        <v>16143.89</v>
      </c>
    </row>
    <row r="2923" spans="1:5">
      <c r="A2923">
        <v>14535</v>
      </c>
      <c r="B2923" t="s">
        <v>17840</v>
      </c>
      <c r="C2923" t="s">
        <v>14904</v>
      </c>
      <c r="D2923" t="s">
        <v>14952</v>
      </c>
      <c r="E2923" s="276">
        <v>279690.59000000003</v>
      </c>
    </row>
    <row r="2924" spans="1:5">
      <c r="A2924">
        <v>39813</v>
      </c>
      <c r="B2924" t="s">
        <v>17841</v>
      </c>
      <c r="C2924" t="s">
        <v>14904</v>
      </c>
      <c r="D2924" t="s">
        <v>14952</v>
      </c>
      <c r="E2924" s="276">
        <v>38058.26</v>
      </c>
    </row>
    <row r="2925" spans="1:5">
      <c r="A2925">
        <v>40403</v>
      </c>
      <c r="B2925" t="s">
        <v>17842</v>
      </c>
      <c r="C2925" t="s">
        <v>14904</v>
      </c>
      <c r="D2925" t="s">
        <v>14905</v>
      </c>
      <c r="E2925" s="275">
        <v>504.75</v>
      </c>
    </row>
    <row r="2926" spans="1:5">
      <c r="A2926">
        <v>12868</v>
      </c>
      <c r="B2926" t="s">
        <v>17843</v>
      </c>
      <c r="C2926" t="s">
        <v>15055</v>
      </c>
      <c r="D2926" t="s">
        <v>14905</v>
      </c>
      <c r="E2926" s="275">
        <v>17.600000000000001</v>
      </c>
    </row>
    <row r="2927" spans="1:5">
      <c r="A2927">
        <v>40916</v>
      </c>
      <c r="B2927" t="s">
        <v>17844</v>
      </c>
      <c r="C2927" t="s">
        <v>15057</v>
      </c>
      <c r="D2927" t="s">
        <v>14905</v>
      </c>
      <c r="E2927" s="276">
        <v>3067.33</v>
      </c>
    </row>
    <row r="2928" spans="1:5">
      <c r="A2928">
        <v>4755</v>
      </c>
      <c r="B2928" t="s">
        <v>17845</v>
      </c>
      <c r="C2928" t="s">
        <v>15055</v>
      </c>
      <c r="D2928" t="s">
        <v>14905</v>
      </c>
      <c r="E2928" s="275">
        <v>18.14</v>
      </c>
    </row>
    <row r="2929" spans="1:5">
      <c r="A2929">
        <v>41067</v>
      </c>
      <c r="B2929" t="s">
        <v>17846</v>
      </c>
      <c r="C2929" t="s">
        <v>15057</v>
      </c>
      <c r="D2929" t="s">
        <v>14905</v>
      </c>
      <c r="E2929" s="276">
        <v>3158.56</v>
      </c>
    </row>
    <row r="2930" spans="1:5">
      <c r="A2930">
        <v>38463</v>
      </c>
      <c r="B2930" t="s">
        <v>17847</v>
      </c>
      <c r="C2930" t="s">
        <v>14904</v>
      </c>
      <c r="D2930" t="s">
        <v>14905</v>
      </c>
      <c r="E2930" s="275">
        <v>28.58</v>
      </c>
    </row>
    <row r="2931" spans="1:5">
      <c r="A2931">
        <v>40703</v>
      </c>
      <c r="B2931" t="s">
        <v>17848</v>
      </c>
      <c r="C2931" t="s">
        <v>14904</v>
      </c>
      <c r="D2931" t="s">
        <v>14911</v>
      </c>
      <c r="E2931" s="276">
        <v>9320</v>
      </c>
    </row>
    <row r="2932" spans="1:5">
      <c r="A2932">
        <v>14531</v>
      </c>
      <c r="B2932" t="s">
        <v>17849</v>
      </c>
      <c r="C2932" t="s">
        <v>14904</v>
      </c>
      <c r="D2932" t="s">
        <v>14905</v>
      </c>
      <c r="E2932" s="276">
        <v>17375.990000000002</v>
      </c>
    </row>
    <row r="2933" spans="1:5">
      <c r="A2933">
        <v>36533</v>
      </c>
      <c r="B2933" t="s">
        <v>17850</v>
      </c>
      <c r="C2933" t="s">
        <v>14904</v>
      </c>
      <c r="D2933" t="s">
        <v>14905</v>
      </c>
      <c r="E2933" s="276">
        <v>19995.32</v>
      </c>
    </row>
    <row r="2934" spans="1:5">
      <c r="A2934">
        <v>11616</v>
      </c>
      <c r="B2934" t="s">
        <v>17851</v>
      </c>
      <c r="C2934" t="s">
        <v>14904</v>
      </c>
      <c r="D2934" t="s">
        <v>14905</v>
      </c>
      <c r="E2934" s="276">
        <v>18885.28</v>
      </c>
    </row>
    <row r="2935" spans="1:5">
      <c r="A2935">
        <v>41898</v>
      </c>
      <c r="B2935" t="s">
        <v>17852</v>
      </c>
      <c r="C2935" t="s">
        <v>14904</v>
      </c>
      <c r="D2935" t="s">
        <v>14905</v>
      </c>
      <c r="E2935" s="276">
        <v>21248.52</v>
      </c>
    </row>
    <row r="2936" spans="1:5">
      <c r="A2936">
        <v>13447</v>
      </c>
      <c r="B2936" t="s">
        <v>17853</v>
      </c>
      <c r="C2936" t="s">
        <v>14904</v>
      </c>
      <c r="D2936" t="s">
        <v>14905</v>
      </c>
      <c r="E2936" s="276">
        <v>39098.730000000003</v>
      </c>
    </row>
    <row r="2937" spans="1:5">
      <c r="A2937">
        <v>14529</v>
      </c>
      <c r="B2937" t="s">
        <v>17854</v>
      </c>
      <c r="C2937" t="s">
        <v>14904</v>
      </c>
      <c r="D2937" t="s">
        <v>14905</v>
      </c>
      <c r="E2937" s="276">
        <v>21866.92</v>
      </c>
    </row>
    <row r="2938" spans="1:5">
      <c r="A2938">
        <v>10747</v>
      </c>
      <c r="B2938" t="s">
        <v>17855</v>
      </c>
      <c r="C2938" t="s">
        <v>14904</v>
      </c>
      <c r="D2938" t="s">
        <v>14905</v>
      </c>
      <c r="E2938" s="276">
        <v>21454.79</v>
      </c>
    </row>
    <row r="2939" spans="1:5">
      <c r="A2939">
        <v>36141</v>
      </c>
      <c r="B2939" t="s">
        <v>17856</v>
      </c>
      <c r="C2939" t="s">
        <v>14904</v>
      </c>
      <c r="D2939" t="s">
        <v>14905</v>
      </c>
      <c r="E2939" s="275">
        <v>46.71</v>
      </c>
    </row>
    <row r="2940" spans="1:5">
      <c r="A2940">
        <v>43651</v>
      </c>
      <c r="B2940" t="s">
        <v>17857</v>
      </c>
      <c r="C2940" t="s">
        <v>14955</v>
      </c>
      <c r="D2940" t="s">
        <v>14905</v>
      </c>
      <c r="E2940" s="275">
        <v>4.67</v>
      </c>
    </row>
    <row r="2941" spans="1:5">
      <c r="A2941">
        <v>43626</v>
      </c>
      <c r="B2941" t="s">
        <v>17858</v>
      </c>
      <c r="C2941" t="s">
        <v>14955</v>
      </c>
      <c r="D2941" t="s">
        <v>14911</v>
      </c>
      <c r="E2941" s="275">
        <v>2.6</v>
      </c>
    </row>
    <row r="2942" spans="1:5">
      <c r="A2942">
        <v>39434</v>
      </c>
      <c r="B2942" t="s">
        <v>17859</v>
      </c>
      <c r="C2942" t="s">
        <v>14955</v>
      </c>
      <c r="D2942" t="s">
        <v>14905</v>
      </c>
      <c r="E2942" s="275">
        <v>4.2</v>
      </c>
    </row>
    <row r="2943" spans="1:5">
      <c r="A2943">
        <v>39433</v>
      </c>
      <c r="B2943" t="s">
        <v>17860</v>
      </c>
      <c r="C2943" t="s">
        <v>14955</v>
      </c>
      <c r="D2943" t="s">
        <v>14905</v>
      </c>
      <c r="E2943" s="275">
        <v>3.34</v>
      </c>
    </row>
    <row r="2944" spans="1:5">
      <c r="A2944">
        <v>4049</v>
      </c>
      <c r="B2944" t="s">
        <v>17861</v>
      </c>
      <c r="C2944" t="s">
        <v>14957</v>
      </c>
      <c r="D2944" t="s">
        <v>14905</v>
      </c>
      <c r="E2944" s="275">
        <v>52.18</v>
      </c>
    </row>
    <row r="2945" spans="1:5">
      <c r="A2945">
        <v>38120</v>
      </c>
      <c r="B2945" t="s">
        <v>17862</v>
      </c>
      <c r="C2945" t="s">
        <v>14955</v>
      </c>
      <c r="D2945" t="s">
        <v>14905</v>
      </c>
      <c r="E2945" s="275">
        <v>193.71</v>
      </c>
    </row>
    <row r="2946" spans="1:5">
      <c r="A2946">
        <v>43652</v>
      </c>
      <c r="B2946" t="s">
        <v>17863</v>
      </c>
      <c r="C2946" t="s">
        <v>14955</v>
      </c>
      <c r="D2946" t="s">
        <v>14905</v>
      </c>
      <c r="E2946" s="275">
        <v>10.47</v>
      </c>
    </row>
    <row r="2947" spans="1:5">
      <c r="A2947">
        <v>10498</v>
      </c>
      <c r="B2947" t="s">
        <v>17864</v>
      </c>
      <c r="C2947" t="s">
        <v>14955</v>
      </c>
      <c r="D2947" t="s">
        <v>14905</v>
      </c>
      <c r="E2947" s="275">
        <v>8.65</v>
      </c>
    </row>
    <row r="2948" spans="1:5">
      <c r="A2948">
        <v>4823</v>
      </c>
      <c r="B2948" t="s">
        <v>17865</v>
      </c>
      <c r="C2948" t="s">
        <v>14955</v>
      </c>
      <c r="D2948" t="s">
        <v>14905</v>
      </c>
      <c r="E2948" s="275">
        <v>43.99</v>
      </c>
    </row>
    <row r="2949" spans="1:5">
      <c r="A2949">
        <v>38877</v>
      </c>
      <c r="B2949" t="s">
        <v>17866</v>
      </c>
      <c r="C2949" t="s">
        <v>14955</v>
      </c>
      <c r="D2949" t="s">
        <v>14905</v>
      </c>
      <c r="E2949" s="275">
        <v>7.35</v>
      </c>
    </row>
    <row r="2950" spans="1:5">
      <c r="A2950">
        <v>34546</v>
      </c>
      <c r="B2950" t="s">
        <v>17867</v>
      </c>
      <c r="C2950" t="s">
        <v>14955</v>
      </c>
      <c r="D2950" t="s">
        <v>14905</v>
      </c>
      <c r="E2950" s="275">
        <v>7.56</v>
      </c>
    </row>
    <row r="2951" spans="1:5">
      <c r="A2951">
        <v>41387</v>
      </c>
      <c r="B2951" t="s">
        <v>17868</v>
      </c>
      <c r="C2951" t="s">
        <v>14950</v>
      </c>
      <c r="D2951" t="s">
        <v>14952</v>
      </c>
      <c r="E2951" s="275">
        <v>57.04</v>
      </c>
    </row>
    <row r="2952" spans="1:5">
      <c r="A2952">
        <v>41388</v>
      </c>
      <c r="B2952" t="s">
        <v>17869</v>
      </c>
      <c r="C2952" t="s">
        <v>14950</v>
      </c>
      <c r="D2952" t="s">
        <v>14952</v>
      </c>
      <c r="E2952" s="275">
        <v>68.44</v>
      </c>
    </row>
    <row r="2953" spans="1:5">
      <c r="A2953">
        <v>41380</v>
      </c>
      <c r="B2953" t="s">
        <v>17870</v>
      </c>
      <c r="C2953" t="s">
        <v>14904</v>
      </c>
      <c r="D2953" t="s">
        <v>14952</v>
      </c>
      <c r="E2953" s="275">
        <v>455.36</v>
      </c>
    </row>
    <row r="2954" spans="1:5">
      <c r="A2954">
        <v>41381</v>
      </c>
      <c r="B2954" t="s">
        <v>17871</v>
      </c>
      <c r="C2954" t="s">
        <v>14904</v>
      </c>
      <c r="D2954" t="s">
        <v>14952</v>
      </c>
      <c r="E2954" s="275">
        <v>477.05</v>
      </c>
    </row>
    <row r="2955" spans="1:5">
      <c r="A2955">
        <v>41382</v>
      </c>
      <c r="B2955" t="s">
        <v>17872</v>
      </c>
      <c r="C2955" t="s">
        <v>14904</v>
      </c>
      <c r="D2955" t="s">
        <v>14952</v>
      </c>
      <c r="E2955" s="275">
        <v>461.75</v>
      </c>
    </row>
    <row r="2956" spans="1:5">
      <c r="A2956">
        <v>41383</v>
      </c>
      <c r="B2956" t="s">
        <v>17873</v>
      </c>
      <c r="C2956" t="s">
        <v>14904</v>
      </c>
      <c r="D2956" t="s">
        <v>14952</v>
      </c>
      <c r="E2956" s="275">
        <v>626.74</v>
      </c>
    </row>
    <row r="2957" spans="1:5">
      <c r="A2957">
        <v>41385</v>
      </c>
      <c r="B2957" t="s">
        <v>17874</v>
      </c>
      <c r="C2957" t="s">
        <v>14904</v>
      </c>
      <c r="D2957" t="s">
        <v>14952</v>
      </c>
      <c r="E2957" s="275">
        <v>779.89</v>
      </c>
    </row>
    <row r="2958" spans="1:5">
      <c r="A2958">
        <v>11079</v>
      </c>
      <c r="B2958" t="s">
        <v>17875</v>
      </c>
      <c r="C2958" t="s">
        <v>15053</v>
      </c>
      <c r="D2958" t="s">
        <v>14905</v>
      </c>
      <c r="E2958" s="276">
        <v>1719.69</v>
      </c>
    </row>
    <row r="2959" spans="1:5">
      <c r="A2959">
        <v>11082</v>
      </c>
      <c r="B2959" t="s">
        <v>17876</v>
      </c>
      <c r="C2959" t="s">
        <v>15053</v>
      </c>
      <c r="D2959" t="s">
        <v>14905</v>
      </c>
      <c r="E2959" s="276">
        <v>1719.69</v>
      </c>
    </row>
    <row r="2960" spans="1:5">
      <c r="A2960">
        <v>4058</v>
      </c>
      <c r="B2960" t="s">
        <v>17877</v>
      </c>
      <c r="C2960" t="s">
        <v>15055</v>
      </c>
      <c r="D2960" t="s">
        <v>14905</v>
      </c>
      <c r="E2960" s="275">
        <v>21.13</v>
      </c>
    </row>
    <row r="2961" spans="1:5">
      <c r="A2961">
        <v>40974</v>
      </c>
      <c r="B2961" t="s">
        <v>17878</v>
      </c>
      <c r="C2961" t="s">
        <v>15057</v>
      </c>
      <c r="D2961" t="s">
        <v>14905</v>
      </c>
      <c r="E2961" s="276">
        <v>3680.91</v>
      </c>
    </row>
    <row r="2962" spans="1:5">
      <c r="A2962">
        <v>34794</v>
      </c>
      <c r="B2962" t="s">
        <v>17879</v>
      </c>
      <c r="C2962" t="s">
        <v>15055</v>
      </c>
      <c r="D2962" t="s">
        <v>14905</v>
      </c>
      <c r="E2962" s="275">
        <v>22.85</v>
      </c>
    </row>
    <row r="2963" spans="1:5">
      <c r="A2963">
        <v>40925</v>
      </c>
      <c r="B2963" t="s">
        <v>17880</v>
      </c>
      <c r="C2963" t="s">
        <v>15057</v>
      </c>
      <c r="D2963" t="s">
        <v>14905</v>
      </c>
      <c r="E2963" s="276">
        <v>3981.45</v>
      </c>
    </row>
    <row r="2964" spans="1:5">
      <c r="A2964">
        <v>13741</v>
      </c>
      <c r="B2964" t="s">
        <v>17881</v>
      </c>
      <c r="C2964" t="s">
        <v>14904</v>
      </c>
      <c r="D2964" t="s">
        <v>14905</v>
      </c>
      <c r="E2964" s="276">
        <v>2733.5</v>
      </c>
    </row>
    <row r="2965" spans="1:5">
      <c r="A2965">
        <v>3288</v>
      </c>
      <c r="B2965" t="s">
        <v>17882</v>
      </c>
      <c r="C2965" t="s">
        <v>14950</v>
      </c>
      <c r="D2965" t="s">
        <v>14952</v>
      </c>
      <c r="E2965" s="275">
        <v>6.5</v>
      </c>
    </row>
    <row r="2966" spans="1:5">
      <c r="A2966">
        <v>13587</v>
      </c>
      <c r="B2966" t="s">
        <v>17883</v>
      </c>
      <c r="C2966" t="s">
        <v>14950</v>
      </c>
      <c r="D2966" t="s">
        <v>14952</v>
      </c>
      <c r="E2966" s="275">
        <v>3.92</v>
      </c>
    </row>
    <row r="2967" spans="1:5">
      <c r="A2967">
        <v>38598</v>
      </c>
      <c r="B2967" t="s">
        <v>17884</v>
      </c>
      <c r="C2967" t="s">
        <v>14904</v>
      </c>
      <c r="D2967" t="s">
        <v>14905</v>
      </c>
      <c r="E2967" s="275">
        <v>2.89</v>
      </c>
    </row>
    <row r="2968" spans="1:5">
      <c r="A2968">
        <v>38595</v>
      </c>
      <c r="B2968" t="s">
        <v>17885</v>
      </c>
      <c r="C2968" t="s">
        <v>14904</v>
      </c>
      <c r="D2968" t="s">
        <v>14905</v>
      </c>
      <c r="E2968" s="275">
        <v>2.4500000000000002</v>
      </c>
    </row>
    <row r="2969" spans="1:5">
      <c r="A2969">
        <v>38592</v>
      </c>
      <c r="B2969" t="s">
        <v>17886</v>
      </c>
      <c r="C2969" t="s">
        <v>14904</v>
      </c>
      <c r="D2969" t="s">
        <v>14905</v>
      </c>
      <c r="E2969" s="275">
        <v>2.48</v>
      </c>
    </row>
    <row r="2970" spans="1:5">
      <c r="A2970">
        <v>38588</v>
      </c>
      <c r="B2970" t="s">
        <v>17887</v>
      </c>
      <c r="C2970" t="s">
        <v>14904</v>
      </c>
      <c r="D2970" t="s">
        <v>14905</v>
      </c>
      <c r="E2970" s="275">
        <v>1.98</v>
      </c>
    </row>
    <row r="2971" spans="1:5">
      <c r="A2971">
        <v>38593</v>
      </c>
      <c r="B2971" t="s">
        <v>17888</v>
      </c>
      <c r="C2971" t="s">
        <v>14904</v>
      </c>
      <c r="D2971" t="s">
        <v>14905</v>
      </c>
      <c r="E2971" s="275">
        <v>2.74</v>
      </c>
    </row>
    <row r="2972" spans="1:5">
      <c r="A2972">
        <v>38589</v>
      </c>
      <c r="B2972" t="s">
        <v>17889</v>
      </c>
      <c r="C2972" t="s">
        <v>14904</v>
      </c>
      <c r="D2972" t="s">
        <v>14905</v>
      </c>
      <c r="E2972" s="275">
        <v>2.08</v>
      </c>
    </row>
    <row r="2973" spans="1:5">
      <c r="A2973">
        <v>38594</v>
      </c>
      <c r="B2973" t="s">
        <v>17890</v>
      </c>
      <c r="C2973" t="s">
        <v>14904</v>
      </c>
      <c r="D2973" t="s">
        <v>14905</v>
      </c>
      <c r="E2973" s="275">
        <v>4.3099999999999996</v>
      </c>
    </row>
    <row r="2974" spans="1:5">
      <c r="A2974">
        <v>34773</v>
      </c>
      <c r="B2974" t="s">
        <v>17891</v>
      </c>
      <c r="C2974" t="s">
        <v>14904</v>
      </c>
      <c r="D2974" t="s">
        <v>14905</v>
      </c>
      <c r="E2974" s="275">
        <v>2.04</v>
      </c>
    </row>
    <row r="2975" spans="1:5">
      <c r="A2975">
        <v>34769</v>
      </c>
      <c r="B2975" t="s">
        <v>17892</v>
      </c>
      <c r="C2975" t="s">
        <v>14904</v>
      </c>
      <c r="D2975" t="s">
        <v>14905</v>
      </c>
      <c r="E2975" s="275">
        <v>2.5299999999999998</v>
      </c>
    </row>
    <row r="2976" spans="1:5">
      <c r="A2976">
        <v>34763</v>
      </c>
      <c r="B2976" t="s">
        <v>17893</v>
      </c>
      <c r="C2976" t="s">
        <v>14904</v>
      </c>
      <c r="D2976" t="s">
        <v>14905</v>
      </c>
      <c r="E2976" s="275">
        <v>1.56</v>
      </c>
    </row>
    <row r="2977" spans="1:5">
      <c r="A2977">
        <v>34774</v>
      </c>
      <c r="B2977" t="s">
        <v>17894</v>
      </c>
      <c r="C2977" t="s">
        <v>14904</v>
      </c>
      <c r="D2977" t="s">
        <v>14905</v>
      </c>
      <c r="E2977" s="275">
        <v>1.94</v>
      </c>
    </row>
    <row r="2978" spans="1:5">
      <c r="A2978">
        <v>34771</v>
      </c>
      <c r="B2978" t="s">
        <v>17895</v>
      </c>
      <c r="C2978" t="s">
        <v>14904</v>
      </c>
      <c r="D2978" t="s">
        <v>14905</v>
      </c>
      <c r="E2978" s="275">
        <v>2.34</v>
      </c>
    </row>
    <row r="2979" spans="1:5">
      <c r="A2979">
        <v>34764</v>
      </c>
      <c r="B2979" t="s">
        <v>17896</v>
      </c>
      <c r="C2979" t="s">
        <v>14904</v>
      </c>
      <c r="D2979" t="s">
        <v>14905</v>
      </c>
      <c r="E2979" s="275">
        <v>1.53</v>
      </c>
    </row>
    <row r="2980" spans="1:5">
      <c r="A2980">
        <v>34788</v>
      </c>
      <c r="B2980" t="s">
        <v>17897</v>
      </c>
      <c r="C2980" t="s">
        <v>14904</v>
      </c>
      <c r="D2980" t="s">
        <v>14905</v>
      </c>
      <c r="E2980" s="275">
        <v>1.4</v>
      </c>
    </row>
    <row r="2981" spans="1:5">
      <c r="A2981">
        <v>34781</v>
      </c>
      <c r="B2981" t="s">
        <v>17898</v>
      </c>
      <c r="C2981" t="s">
        <v>14904</v>
      </c>
      <c r="D2981" t="s">
        <v>14905</v>
      </c>
      <c r="E2981" s="275">
        <v>1.59</v>
      </c>
    </row>
    <row r="2982" spans="1:5">
      <c r="A2982">
        <v>41682</v>
      </c>
      <c r="B2982" t="s">
        <v>17899</v>
      </c>
      <c r="C2982" t="s">
        <v>14904</v>
      </c>
      <c r="D2982" t="s">
        <v>14905</v>
      </c>
      <c r="E2982" s="275">
        <v>44.25</v>
      </c>
    </row>
    <row r="2983" spans="1:5">
      <c r="A2983">
        <v>41683</v>
      </c>
      <c r="B2983" t="s">
        <v>17900</v>
      </c>
      <c r="C2983" t="s">
        <v>14904</v>
      </c>
      <c r="D2983" t="s">
        <v>14905</v>
      </c>
      <c r="E2983" s="275">
        <v>32.549999999999997</v>
      </c>
    </row>
    <row r="2984" spans="1:5">
      <c r="A2984">
        <v>41680</v>
      </c>
      <c r="B2984" t="s">
        <v>17901</v>
      </c>
      <c r="C2984" t="s">
        <v>14904</v>
      </c>
      <c r="D2984" t="s">
        <v>14905</v>
      </c>
      <c r="E2984" s="275">
        <v>17.53</v>
      </c>
    </row>
    <row r="2985" spans="1:5">
      <c r="A2985">
        <v>41679</v>
      </c>
      <c r="B2985" t="s">
        <v>17902</v>
      </c>
      <c r="C2985" t="s">
        <v>14904</v>
      </c>
      <c r="D2985" t="s">
        <v>14905</v>
      </c>
      <c r="E2985" s="275">
        <v>40.06</v>
      </c>
    </row>
    <row r="2986" spans="1:5">
      <c r="A2986">
        <v>41681</v>
      </c>
      <c r="B2986" t="s">
        <v>17903</v>
      </c>
      <c r="C2986" t="s">
        <v>14904</v>
      </c>
      <c r="D2986" t="s">
        <v>14905</v>
      </c>
      <c r="E2986" s="275">
        <v>27.42</v>
      </c>
    </row>
    <row r="2987" spans="1:5">
      <c r="A2987">
        <v>43386</v>
      </c>
      <c r="B2987" t="s">
        <v>17904</v>
      </c>
      <c r="C2987" t="s">
        <v>14904</v>
      </c>
      <c r="D2987" t="s">
        <v>14905</v>
      </c>
      <c r="E2987" s="275">
        <v>62.6</v>
      </c>
    </row>
    <row r="2988" spans="1:5">
      <c r="A2988">
        <v>4059</v>
      </c>
      <c r="B2988" t="s">
        <v>17905</v>
      </c>
      <c r="C2988" t="s">
        <v>14950</v>
      </c>
      <c r="D2988" t="s">
        <v>14905</v>
      </c>
      <c r="E2988" s="275">
        <v>44.25</v>
      </c>
    </row>
    <row r="2989" spans="1:5">
      <c r="A2989">
        <v>4062</v>
      </c>
      <c r="B2989" t="s">
        <v>17906</v>
      </c>
      <c r="C2989" t="s">
        <v>14904</v>
      </c>
      <c r="D2989" t="s">
        <v>14905</v>
      </c>
      <c r="E2989" s="275">
        <v>44.25</v>
      </c>
    </row>
    <row r="2990" spans="1:5">
      <c r="A2990">
        <v>4061</v>
      </c>
      <c r="B2990" t="s">
        <v>17907</v>
      </c>
      <c r="C2990" t="s">
        <v>14904</v>
      </c>
      <c r="D2990" t="s">
        <v>14905</v>
      </c>
      <c r="E2990" s="275">
        <v>55.09</v>
      </c>
    </row>
    <row r="2991" spans="1:5">
      <c r="A2991">
        <v>41315</v>
      </c>
      <c r="B2991" t="s">
        <v>17908</v>
      </c>
      <c r="C2991" t="s">
        <v>14955</v>
      </c>
      <c r="D2991" t="s">
        <v>14905</v>
      </c>
      <c r="E2991" s="275">
        <v>107.84</v>
      </c>
    </row>
    <row r="2992" spans="1:5">
      <c r="A2992">
        <v>43148</v>
      </c>
      <c r="B2992" t="s">
        <v>17909</v>
      </c>
      <c r="C2992" t="s">
        <v>14955</v>
      </c>
      <c r="D2992" t="s">
        <v>14905</v>
      </c>
      <c r="E2992" s="275">
        <v>73.2</v>
      </c>
    </row>
    <row r="2993" spans="1:5">
      <c r="A2993">
        <v>43147</v>
      </c>
      <c r="B2993" t="s">
        <v>17910</v>
      </c>
      <c r="C2993" t="s">
        <v>14955</v>
      </c>
      <c r="D2993" t="s">
        <v>14905</v>
      </c>
      <c r="E2993" s="275">
        <v>28.35</v>
      </c>
    </row>
    <row r="2994" spans="1:5">
      <c r="A2994">
        <v>10608</v>
      </c>
      <c r="B2994" t="s">
        <v>17911</v>
      </c>
      <c r="C2994" t="s">
        <v>14904</v>
      </c>
      <c r="D2994" t="s">
        <v>14952</v>
      </c>
      <c r="E2994" s="276">
        <v>9629.7999999999993</v>
      </c>
    </row>
    <row r="2995" spans="1:5">
      <c r="A2995">
        <v>4069</v>
      </c>
      <c r="B2995" t="s">
        <v>17912</v>
      </c>
      <c r="C2995" t="s">
        <v>15055</v>
      </c>
      <c r="D2995" t="s">
        <v>14905</v>
      </c>
      <c r="E2995" s="275">
        <v>35.74</v>
      </c>
    </row>
    <row r="2996" spans="1:5">
      <c r="A2996">
        <v>40819</v>
      </c>
      <c r="B2996" t="s">
        <v>17913</v>
      </c>
      <c r="C2996" t="s">
        <v>15057</v>
      </c>
      <c r="D2996" t="s">
        <v>14905</v>
      </c>
      <c r="E2996" s="276">
        <v>6226.17</v>
      </c>
    </row>
    <row r="2997" spans="1:5">
      <c r="A2997">
        <v>34361</v>
      </c>
      <c r="B2997" t="s">
        <v>17914</v>
      </c>
      <c r="C2997" t="s">
        <v>14955</v>
      </c>
      <c r="D2997" t="s">
        <v>14905</v>
      </c>
      <c r="E2997" s="275">
        <v>20.63</v>
      </c>
    </row>
    <row r="2998" spans="1:5">
      <c r="A2998">
        <v>36512</v>
      </c>
      <c r="B2998" t="s">
        <v>17915</v>
      </c>
      <c r="C2998" t="s">
        <v>14904</v>
      </c>
      <c r="D2998" t="s">
        <v>14952</v>
      </c>
      <c r="E2998" s="276">
        <v>19368.46</v>
      </c>
    </row>
    <row r="2999" spans="1:5">
      <c r="A2999">
        <v>44478</v>
      </c>
      <c r="B2999" t="s">
        <v>17916</v>
      </c>
      <c r="C2999" t="s">
        <v>14955</v>
      </c>
      <c r="D2999" t="s">
        <v>14905</v>
      </c>
      <c r="E2999" s="275">
        <v>11.33</v>
      </c>
    </row>
    <row r="3000" spans="1:5">
      <c r="A3000">
        <v>44477</v>
      </c>
      <c r="B3000" t="s">
        <v>17917</v>
      </c>
      <c r="C3000" t="s">
        <v>14955</v>
      </c>
      <c r="D3000" t="s">
        <v>14905</v>
      </c>
      <c r="E3000" s="275">
        <v>11.33</v>
      </c>
    </row>
    <row r="3001" spans="1:5">
      <c r="A3001">
        <v>11697</v>
      </c>
      <c r="B3001" t="s">
        <v>17918</v>
      </c>
      <c r="C3001" t="s">
        <v>14904</v>
      </c>
      <c r="D3001" t="s">
        <v>14905</v>
      </c>
      <c r="E3001" s="275">
        <v>703.27</v>
      </c>
    </row>
    <row r="3002" spans="1:5">
      <c r="A3002">
        <v>11698</v>
      </c>
      <c r="B3002" t="s">
        <v>17919</v>
      </c>
      <c r="C3002" t="s">
        <v>14904</v>
      </c>
      <c r="D3002" t="s">
        <v>14905</v>
      </c>
      <c r="E3002" s="275">
        <v>838.97</v>
      </c>
    </row>
    <row r="3003" spans="1:5">
      <c r="A3003">
        <v>11699</v>
      </c>
      <c r="B3003" t="s">
        <v>17920</v>
      </c>
      <c r="C3003" t="s">
        <v>14904</v>
      </c>
      <c r="D3003" t="s">
        <v>14905</v>
      </c>
      <c r="E3003" s="275">
        <v>927.25</v>
      </c>
    </row>
    <row r="3004" spans="1:5">
      <c r="A3004">
        <v>10432</v>
      </c>
      <c r="B3004" t="s">
        <v>17921</v>
      </c>
      <c r="C3004" t="s">
        <v>14904</v>
      </c>
      <c r="D3004" t="s">
        <v>14905</v>
      </c>
      <c r="E3004" s="275">
        <v>348.21</v>
      </c>
    </row>
    <row r="3005" spans="1:5">
      <c r="A3005">
        <v>44020</v>
      </c>
      <c r="B3005" t="s">
        <v>17922</v>
      </c>
      <c r="C3005" t="s">
        <v>14904</v>
      </c>
      <c r="D3005" t="s">
        <v>14905</v>
      </c>
      <c r="E3005" s="275">
        <v>859.09</v>
      </c>
    </row>
    <row r="3006" spans="1:5">
      <c r="A3006">
        <v>41420</v>
      </c>
      <c r="B3006" t="s">
        <v>17923</v>
      </c>
      <c r="C3006" t="s">
        <v>14904</v>
      </c>
      <c r="D3006" t="s">
        <v>14952</v>
      </c>
      <c r="E3006" s="275">
        <v>11.61</v>
      </c>
    </row>
    <row r="3007" spans="1:5">
      <c r="A3007">
        <v>41422</v>
      </c>
      <c r="B3007" t="s">
        <v>17924</v>
      </c>
      <c r="C3007" t="s">
        <v>14904</v>
      </c>
      <c r="D3007" t="s">
        <v>14952</v>
      </c>
      <c r="E3007" s="275">
        <v>15.85</v>
      </c>
    </row>
    <row r="3008" spans="1:5">
      <c r="A3008">
        <v>41425</v>
      </c>
      <c r="B3008" t="s">
        <v>17925</v>
      </c>
      <c r="C3008" t="s">
        <v>14904</v>
      </c>
      <c r="D3008" t="s">
        <v>14952</v>
      </c>
      <c r="E3008" s="275">
        <v>8.11</v>
      </c>
    </row>
    <row r="3009" spans="1:5">
      <c r="A3009">
        <v>41426</v>
      </c>
      <c r="B3009" t="s">
        <v>17926</v>
      </c>
      <c r="C3009" t="s">
        <v>14904</v>
      </c>
      <c r="D3009" t="s">
        <v>14952</v>
      </c>
      <c r="E3009" s="275">
        <v>14.63</v>
      </c>
    </row>
    <row r="3010" spans="1:5">
      <c r="A3010">
        <v>41419</v>
      </c>
      <c r="B3010" t="s">
        <v>17927</v>
      </c>
      <c r="C3010" t="s">
        <v>14904</v>
      </c>
      <c r="D3010" t="s">
        <v>14952</v>
      </c>
      <c r="E3010" s="275">
        <v>8.5299999999999994</v>
      </c>
    </row>
    <row r="3011" spans="1:5">
      <c r="A3011">
        <v>41421</v>
      </c>
      <c r="B3011" t="s">
        <v>17928</v>
      </c>
      <c r="C3011" t="s">
        <v>14904</v>
      </c>
      <c r="D3011" t="s">
        <v>14952</v>
      </c>
      <c r="E3011" s="275">
        <v>11.58</v>
      </c>
    </row>
    <row r="3012" spans="1:5">
      <c r="A3012">
        <v>41414</v>
      </c>
      <c r="B3012" t="s">
        <v>17929</v>
      </c>
      <c r="C3012" t="s">
        <v>14904</v>
      </c>
      <c r="D3012" t="s">
        <v>14952</v>
      </c>
      <c r="E3012" s="275">
        <v>26.85</v>
      </c>
    </row>
    <row r="3013" spans="1:5">
      <c r="A3013">
        <v>41415</v>
      </c>
      <c r="B3013" t="s">
        <v>17930</v>
      </c>
      <c r="C3013" t="s">
        <v>14904</v>
      </c>
      <c r="D3013" t="s">
        <v>14952</v>
      </c>
      <c r="E3013" s="275">
        <v>31.27</v>
      </c>
    </row>
    <row r="3014" spans="1:5">
      <c r="A3014">
        <v>37514</v>
      </c>
      <c r="B3014" t="s">
        <v>17931</v>
      </c>
      <c r="C3014" t="s">
        <v>14904</v>
      </c>
      <c r="D3014" t="s">
        <v>14952</v>
      </c>
      <c r="E3014" s="276">
        <v>332000</v>
      </c>
    </row>
    <row r="3015" spans="1:5">
      <c r="A3015">
        <v>37519</v>
      </c>
      <c r="B3015" t="s">
        <v>17932</v>
      </c>
      <c r="C3015" t="s">
        <v>14904</v>
      </c>
      <c r="D3015" t="s">
        <v>14952</v>
      </c>
      <c r="E3015" s="276">
        <v>512373.4</v>
      </c>
    </row>
    <row r="3016" spans="1:5">
      <c r="A3016">
        <v>37520</v>
      </c>
      <c r="B3016" t="s">
        <v>17933</v>
      </c>
      <c r="C3016" t="s">
        <v>14904</v>
      </c>
      <c r="D3016" t="s">
        <v>14952</v>
      </c>
      <c r="E3016" s="276">
        <v>503973.84</v>
      </c>
    </row>
    <row r="3017" spans="1:5">
      <c r="A3017">
        <v>37521</v>
      </c>
      <c r="B3017" t="s">
        <v>17934</v>
      </c>
      <c r="C3017" t="s">
        <v>14904</v>
      </c>
      <c r="D3017" t="s">
        <v>14952</v>
      </c>
      <c r="E3017" s="276">
        <v>614848.09</v>
      </c>
    </row>
    <row r="3018" spans="1:5">
      <c r="A3018">
        <v>37522</v>
      </c>
      <c r="B3018" t="s">
        <v>17935</v>
      </c>
      <c r="C3018" t="s">
        <v>14904</v>
      </c>
      <c r="D3018" t="s">
        <v>14952</v>
      </c>
      <c r="E3018" s="276">
        <v>633346.27</v>
      </c>
    </row>
    <row r="3019" spans="1:5">
      <c r="A3019">
        <v>21109</v>
      </c>
      <c r="B3019" t="s">
        <v>17936</v>
      </c>
      <c r="C3019" t="s">
        <v>14904</v>
      </c>
      <c r="D3019" t="s">
        <v>14952</v>
      </c>
      <c r="E3019" s="275">
        <v>72.260000000000005</v>
      </c>
    </row>
    <row r="3020" spans="1:5">
      <c r="A3020">
        <v>37546</v>
      </c>
      <c r="B3020" t="s">
        <v>17937</v>
      </c>
      <c r="C3020" t="s">
        <v>14904</v>
      </c>
      <c r="D3020" t="s">
        <v>14905</v>
      </c>
      <c r="E3020" s="276">
        <v>12779.19</v>
      </c>
    </row>
    <row r="3021" spans="1:5">
      <c r="A3021">
        <v>37544</v>
      </c>
      <c r="B3021" t="s">
        <v>17938</v>
      </c>
      <c r="C3021" t="s">
        <v>14904</v>
      </c>
      <c r="D3021" t="s">
        <v>14905</v>
      </c>
      <c r="E3021" s="276">
        <v>13516.15</v>
      </c>
    </row>
    <row r="3022" spans="1:5">
      <c r="A3022">
        <v>37545</v>
      </c>
      <c r="B3022" t="s">
        <v>17939</v>
      </c>
      <c r="C3022" t="s">
        <v>14904</v>
      </c>
      <c r="D3022" t="s">
        <v>14905</v>
      </c>
      <c r="E3022" s="276">
        <v>16082.4</v>
      </c>
    </row>
    <row r="3023" spans="1:5">
      <c r="A3023">
        <v>36793</v>
      </c>
      <c r="B3023" t="s">
        <v>17940</v>
      </c>
      <c r="C3023" t="s">
        <v>14904</v>
      </c>
      <c r="D3023" t="s">
        <v>14905</v>
      </c>
      <c r="E3023" s="275">
        <v>776.1</v>
      </c>
    </row>
    <row r="3024" spans="1:5">
      <c r="A3024">
        <v>11769</v>
      </c>
      <c r="B3024" t="s">
        <v>17941</v>
      </c>
      <c r="C3024" t="s">
        <v>14904</v>
      </c>
      <c r="D3024" t="s">
        <v>14905</v>
      </c>
      <c r="E3024" s="275">
        <v>342.98</v>
      </c>
    </row>
    <row r="3025" spans="1:5">
      <c r="A3025">
        <v>11771</v>
      </c>
      <c r="B3025" t="s">
        <v>17942</v>
      </c>
      <c r="C3025" t="s">
        <v>14904</v>
      </c>
      <c r="D3025" t="s">
        <v>14905</v>
      </c>
      <c r="E3025" s="275">
        <v>420.1</v>
      </c>
    </row>
    <row r="3026" spans="1:5">
      <c r="A3026">
        <v>39919</v>
      </c>
      <c r="B3026" t="s">
        <v>17943</v>
      </c>
      <c r="C3026" t="s">
        <v>14904</v>
      </c>
      <c r="D3026" t="s">
        <v>14905</v>
      </c>
      <c r="E3026" s="276">
        <v>63966.94</v>
      </c>
    </row>
    <row r="3027" spans="1:5">
      <c r="A3027">
        <v>38385</v>
      </c>
      <c r="B3027" t="s">
        <v>17944</v>
      </c>
      <c r="C3027" t="s">
        <v>14904</v>
      </c>
      <c r="D3027" t="s">
        <v>14905</v>
      </c>
      <c r="E3027" s="275">
        <v>45.09</v>
      </c>
    </row>
    <row r="3028" spans="1:5">
      <c r="A3028">
        <v>36800</v>
      </c>
      <c r="B3028" t="s">
        <v>17945</v>
      </c>
      <c r="C3028" t="s">
        <v>14904</v>
      </c>
      <c r="D3028" t="s">
        <v>14905</v>
      </c>
      <c r="E3028" s="275">
        <v>206.09</v>
      </c>
    </row>
    <row r="3029" spans="1:5">
      <c r="A3029">
        <v>37587</v>
      </c>
      <c r="B3029" t="s">
        <v>17946</v>
      </c>
      <c r="C3029" t="s">
        <v>14904</v>
      </c>
      <c r="D3029" t="s">
        <v>14905</v>
      </c>
      <c r="E3029" s="275">
        <v>452.77</v>
      </c>
    </row>
    <row r="3030" spans="1:5">
      <c r="A3030">
        <v>11561</v>
      </c>
      <c r="B3030" t="s">
        <v>17947</v>
      </c>
      <c r="C3030" t="s">
        <v>14904</v>
      </c>
      <c r="D3030" t="s">
        <v>14905</v>
      </c>
      <c r="E3030" s="275">
        <v>251.86</v>
      </c>
    </row>
    <row r="3031" spans="1:5">
      <c r="A3031">
        <v>43604</v>
      </c>
      <c r="B3031" t="s">
        <v>17948</v>
      </c>
      <c r="C3031" t="s">
        <v>14904</v>
      </c>
      <c r="D3031" t="s">
        <v>14905</v>
      </c>
      <c r="E3031" s="275">
        <v>134.27000000000001</v>
      </c>
    </row>
    <row r="3032" spans="1:5">
      <c r="A3032">
        <v>11560</v>
      </c>
      <c r="B3032" t="s">
        <v>17949</v>
      </c>
      <c r="C3032" t="s">
        <v>14904</v>
      </c>
      <c r="D3032" t="s">
        <v>14905</v>
      </c>
      <c r="E3032" s="275">
        <v>194.39</v>
      </c>
    </row>
    <row r="3033" spans="1:5">
      <c r="A3033">
        <v>11499</v>
      </c>
      <c r="B3033" t="s">
        <v>17950</v>
      </c>
      <c r="C3033" t="s">
        <v>14904</v>
      </c>
      <c r="D3033" t="s">
        <v>14905</v>
      </c>
      <c r="E3033" s="275">
        <v>844.63</v>
      </c>
    </row>
    <row r="3034" spans="1:5">
      <c r="A3034">
        <v>34761</v>
      </c>
      <c r="B3034" t="s">
        <v>17951</v>
      </c>
      <c r="C3034" t="s">
        <v>15055</v>
      </c>
      <c r="D3034" t="s">
        <v>14905</v>
      </c>
      <c r="E3034" s="275">
        <v>19.39</v>
      </c>
    </row>
    <row r="3035" spans="1:5">
      <c r="A3035">
        <v>40924</v>
      </c>
      <c r="B3035" t="s">
        <v>17952</v>
      </c>
      <c r="C3035" t="s">
        <v>15057</v>
      </c>
      <c r="D3035" t="s">
        <v>14905</v>
      </c>
      <c r="E3035" s="276">
        <v>3379.44</v>
      </c>
    </row>
    <row r="3036" spans="1:5">
      <c r="A3036">
        <v>40983</v>
      </c>
      <c r="B3036" t="s">
        <v>17953</v>
      </c>
      <c r="C3036" t="s">
        <v>15057</v>
      </c>
      <c r="D3036" t="s">
        <v>14905</v>
      </c>
      <c r="E3036" s="276">
        <v>2566.4299999999998</v>
      </c>
    </row>
    <row r="3037" spans="1:5">
      <c r="A3037">
        <v>44497</v>
      </c>
      <c r="B3037" t="s">
        <v>17954</v>
      </c>
      <c r="C3037" t="s">
        <v>15055</v>
      </c>
      <c r="D3037" t="s">
        <v>14905</v>
      </c>
      <c r="E3037" s="275">
        <v>14.72</v>
      </c>
    </row>
    <row r="3038" spans="1:5">
      <c r="A3038">
        <v>2437</v>
      </c>
      <c r="B3038" t="s">
        <v>17955</v>
      </c>
      <c r="C3038" t="s">
        <v>15055</v>
      </c>
      <c r="D3038" t="s">
        <v>14905</v>
      </c>
      <c r="E3038" s="275">
        <v>15.6</v>
      </c>
    </row>
    <row r="3039" spans="1:5">
      <c r="A3039">
        <v>40921</v>
      </c>
      <c r="B3039" t="s">
        <v>17956</v>
      </c>
      <c r="C3039" t="s">
        <v>15057</v>
      </c>
      <c r="D3039" t="s">
        <v>14905</v>
      </c>
      <c r="E3039" s="276">
        <v>2717.24</v>
      </c>
    </row>
    <row r="3040" spans="1:5">
      <c r="A3040">
        <v>14252</v>
      </c>
      <c r="B3040" t="s">
        <v>17957</v>
      </c>
      <c r="C3040" t="s">
        <v>14904</v>
      </c>
      <c r="D3040" t="s">
        <v>14905</v>
      </c>
      <c r="E3040" s="276">
        <v>2743.12</v>
      </c>
    </row>
    <row r="3041" spans="1:5">
      <c r="A3041">
        <v>730</v>
      </c>
      <c r="B3041" t="s">
        <v>17958</v>
      </c>
      <c r="C3041" t="s">
        <v>14904</v>
      </c>
      <c r="D3041" t="s">
        <v>14905</v>
      </c>
      <c r="E3041" s="276">
        <v>7329.11</v>
      </c>
    </row>
    <row r="3042" spans="1:5">
      <c r="A3042">
        <v>723</v>
      </c>
      <c r="B3042" t="s">
        <v>17959</v>
      </c>
      <c r="C3042" t="s">
        <v>14904</v>
      </c>
      <c r="D3042" t="s">
        <v>14905</v>
      </c>
      <c r="E3042" s="276">
        <v>3642.82</v>
      </c>
    </row>
    <row r="3043" spans="1:5">
      <c r="A3043">
        <v>36502</v>
      </c>
      <c r="B3043" t="s">
        <v>17960</v>
      </c>
      <c r="C3043" t="s">
        <v>14904</v>
      </c>
      <c r="D3043" t="s">
        <v>14905</v>
      </c>
      <c r="E3043" s="276">
        <v>3423.82</v>
      </c>
    </row>
    <row r="3044" spans="1:5">
      <c r="A3044">
        <v>36503</v>
      </c>
      <c r="B3044" t="s">
        <v>17961</v>
      </c>
      <c r="C3044" t="s">
        <v>14904</v>
      </c>
      <c r="D3044" t="s">
        <v>14905</v>
      </c>
      <c r="E3044" s="276">
        <v>4221.9799999999996</v>
      </c>
    </row>
    <row r="3045" spans="1:5">
      <c r="A3045">
        <v>4090</v>
      </c>
      <c r="B3045" t="s">
        <v>17962</v>
      </c>
      <c r="C3045" t="s">
        <v>14904</v>
      </c>
      <c r="D3045" t="s">
        <v>14952</v>
      </c>
      <c r="E3045" s="276">
        <v>1110000</v>
      </c>
    </row>
    <row r="3046" spans="1:5">
      <c r="A3046">
        <v>13227</v>
      </c>
      <c r="B3046" t="s">
        <v>17963</v>
      </c>
      <c r="C3046" t="s">
        <v>14904</v>
      </c>
      <c r="D3046" t="s">
        <v>14952</v>
      </c>
      <c r="E3046" s="276">
        <v>1379313.41</v>
      </c>
    </row>
    <row r="3047" spans="1:5">
      <c r="A3047">
        <v>10597</v>
      </c>
      <c r="B3047" t="s">
        <v>17964</v>
      </c>
      <c r="C3047" t="s">
        <v>14904</v>
      </c>
      <c r="D3047" t="s">
        <v>14952</v>
      </c>
      <c r="E3047" s="276">
        <v>1451905.3</v>
      </c>
    </row>
    <row r="3048" spans="1:5">
      <c r="A3048">
        <v>39628</v>
      </c>
      <c r="B3048" t="s">
        <v>17965</v>
      </c>
      <c r="C3048" t="s">
        <v>14904</v>
      </c>
      <c r="D3048" t="s">
        <v>14952</v>
      </c>
      <c r="E3048" s="276">
        <v>4176.5</v>
      </c>
    </row>
    <row r="3049" spans="1:5">
      <c r="A3049">
        <v>39404</v>
      </c>
      <c r="B3049" t="s">
        <v>17966</v>
      </c>
      <c r="C3049" t="s">
        <v>14904</v>
      </c>
      <c r="D3049" t="s">
        <v>14952</v>
      </c>
      <c r="E3049" s="276">
        <v>2070.9899999999998</v>
      </c>
    </row>
    <row r="3050" spans="1:5">
      <c r="A3050">
        <v>39402</v>
      </c>
      <c r="B3050" t="s">
        <v>17967</v>
      </c>
      <c r="C3050" t="s">
        <v>14904</v>
      </c>
      <c r="D3050" t="s">
        <v>14952</v>
      </c>
      <c r="E3050" s="276">
        <v>1706.1</v>
      </c>
    </row>
    <row r="3051" spans="1:5">
      <c r="A3051">
        <v>39403</v>
      </c>
      <c r="B3051" t="s">
        <v>17968</v>
      </c>
      <c r="C3051" t="s">
        <v>14904</v>
      </c>
      <c r="D3051" t="s">
        <v>14952</v>
      </c>
      <c r="E3051" s="276">
        <v>1668.99</v>
      </c>
    </row>
    <row r="3052" spans="1:5">
      <c r="A3052">
        <v>4093</v>
      </c>
      <c r="B3052" t="s">
        <v>17969</v>
      </c>
      <c r="C3052" t="s">
        <v>15055</v>
      </c>
      <c r="D3052" t="s">
        <v>14911</v>
      </c>
      <c r="E3052" s="275">
        <v>18.14</v>
      </c>
    </row>
    <row r="3053" spans="1:5">
      <c r="A3053">
        <v>10512</v>
      </c>
      <c r="B3053" t="s">
        <v>17970</v>
      </c>
      <c r="C3053" t="s">
        <v>15057</v>
      </c>
      <c r="D3053" t="s">
        <v>14905</v>
      </c>
      <c r="E3053" s="276">
        <v>3158.56</v>
      </c>
    </row>
    <row r="3054" spans="1:5">
      <c r="A3054">
        <v>4243</v>
      </c>
      <c r="B3054" t="s">
        <v>17971</v>
      </c>
      <c r="C3054" t="s">
        <v>15055</v>
      </c>
      <c r="D3054" t="s">
        <v>14905</v>
      </c>
      <c r="E3054" s="275">
        <v>16.309999999999999</v>
      </c>
    </row>
    <row r="3055" spans="1:5">
      <c r="A3055">
        <v>20020</v>
      </c>
      <c r="B3055" t="s">
        <v>17972</v>
      </c>
      <c r="C3055" t="s">
        <v>15055</v>
      </c>
      <c r="D3055" t="s">
        <v>14905</v>
      </c>
      <c r="E3055" s="275">
        <v>18.850000000000001</v>
      </c>
    </row>
    <row r="3056" spans="1:5">
      <c r="A3056">
        <v>41038</v>
      </c>
      <c r="B3056" t="s">
        <v>17973</v>
      </c>
      <c r="C3056" t="s">
        <v>15057</v>
      </c>
      <c r="D3056" t="s">
        <v>14905</v>
      </c>
      <c r="E3056" s="276">
        <v>3282.38</v>
      </c>
    </row>
    <row r="3057" spans="1:5">
      <c r="A3057">
        <v>4094</v>
      </c>
      <c r="B3057" t="s">
        <v>17974</v>
      </c>
      <c r="C3057" t="s">
        <v>15055</v>
      </c>
      <c r="D3057" t="s">
        <v>14905</v>
      </c>
      <c r="E3057" s="275">
        <v>22.55</v>
      </c>
    </row>
    <row r="3058" spans="1:5">
      <c r="A3058">
        <v>40988</v>
      </c>
      <c r="B3058" t="s">
        <v>17975</v>
      </c>
      <c r="C3058" t="s">
        <v>15057</v>
      </c>
      <c r="D3058" t="s">
        <v>14905</v>
      </c>
      <c r="E3058" s="276">
        <v>3928.69</v>
      </c>
    </row>
    <row r="3059" spans="1:5">
      <c r="A3059">
        <v>4095</v>
      </c>
      <c r="B3059" t="s">
        <v>17976</v>
      </c>
      <c r="C3059" t="s">
        <v>15055</v>
      </c>
      <c r="D3059" t="s">
        <v>14905</v>
      </c>
      <c r="E3059" s="275">
        <v>17.3</v>
      </c>
    </row>
    <row r="3060" spans="1:5">
      <c r="A3060">
        <v>40990</v>
      </c>
      <c r="B3060" t="s">
        <v>17977</v>
      </c>
      <c r="C3060" t="s">
        <v>15057</v>
      </c>
      <c r="D3060" t="s">
        <v>14905</v>
      </c>
      <c r="E3060" s="276">
        <v>3013.24</v>
      </c>
    </row>
    <row r="3061" spans="1:5">
      <c r="A3061">
        <v>4096</v>
      </c>
      <c r="B3061" t="s">
        <v>17978</v>
      </c>
      <c r="C3061" t="s">
        <v>15055</v>
      </c>
      <c r="D3061" t="s">
        <v>14905</v>
      </c>
      <c r="E3061" s="275">
        <v>20.329999999999998</v>
      </c>
    </row>
    <row r="3062" spans="1:5">
      <c r="A3062">
        <v>40992</v>
      </c>
      <c r="B3062" t="s">
        <v>17979</v>
      </c>
      <c r="C3062" t="s">
        <v>15057</v>
      </c>
      <c r="D3062" t="s">
        <v>14905</v>
      </c>
      <c r="E3062" s="276">
        <v>3541.93</v>
      </c>
    </row>
    <row r="3063" spans="1:5">
      <c r="A3063">
        <v>4114</v>
      </c>
      <c r="B3063" t="s">
        <v>17980</v>
      </c>
      <c r="C3063" t="s">
        <v>14904</v>
      </c>
      <c r="D3063" t="s">
        <v>14905</v>
      </c>
      <c r="E3063" s="275">
        <v>101.42</v>
      </c>
    </row>
    <row r="3064" spans="1:5">
      <c r="A3064">
        <v>36797</v>
      </c>
      <c r="B3064" t="s">
        <v>17981</v>
      </c>
      <c r="C3064" t="s">
        <v>14904</v>
      </c>
      <c r="D3064" t="s">
        <v>14905</v>
      </c>
      <c r="E3064" s="275">
        <v>90.3</v>
      </c>
    </row>
    <row r="3065" spans="1:5">
      <c r="A3065">
        <v>4107</v>
      </c>
      <c r="B3065" t="s">
        <v>17982</v>
      </c>
      <c r="C3065" t="s">
        <v>14904</v>
      </c>
      <c r="D3065" t="s">
        <v>14905</v>
      </c>
      <c r="E3065" s="275">
        <v>85.14</v>
      </c>
    </row>
    <row r="3066" spans="1:5">
      <c r="A3066">
        <v>4102</v>
      </c>
      <c r="B3066" t="s">
        <v>17983</v>
      </c>
      <c r="C3066" t="s">
        <v>14904</v>
      </c>
      <c r="D3066" t="s">
        <v>14911</v>
      </c>
      <c r="E3066" s="275">
        <v>103.93</v>
      </c>
    </row>
    <row r="3067" spans="1:5">
      <c r="A3067">
        <v>36799</v>
      </c>
      <c r="B3067" t="s">
        <v>17984</v>
      </c>
      <c r="C3067" t="s">
        <v>14904</v>
      </c>
      <c r="D3067" t="s">
        <v>14905</v>
      </c>
      <c r="E3067" s="275">
        <v>87.65</v>
      </c>
    </row>
    <row r="3068" spans="1:5">
      <c r="A3068">
        <v>2747</v>
      </c>
      <c r="B3068" t="s">
        <v>17985</v>
      </c>
      <c r="C3068" t="s">
        <v>14950</v>
      </c>
      <c r="D3068" t="s">
        <v>14952</v>
      </c>
      <c r="E3068" s="275">
        <v>27.66</v>
      </c>
    </row>
    <row r="3069" spans="1:5">
      <c r="A3069">
        <v>21138</v>
      </c>
      <c r="B3069" t="s">
        <v>17986</v>
      </c>
      <c r="C3069" t="s">
        <v>14950</v>
      </c>
      <c r="D3069" t="s">
        <v>14952</v>
      </c>
      <c r="E3069" s="275">
        <v>8.77</v>
      </c>
    </row>
    <row r="3070" spans="1:5">
      <c r="A3070">
        <v>10826</v>
      </c>
      <c r="B3070" t="s">
        <v>17987</v>
      </c>
      <c r="C3070" t="s">
        <v>14904</v>
      </c>
      <c r="D3070" t="s">
        <v>14905</v>
      </c>
      <c r="E3070" s="275">
        <v>86.2</v>
      </c>
    </row>
    <row r="3071" spans="1:5">
      <c r="A3071">
        <v>365</v>
      </c>
      <c r="B3071" t="s">
        <v>17988</v>
      </c>
      <c r="C3071" t="s">
        <v>14904</v>
      </c>
      <c r="D3071" t="s">
        <v>14905</v>
      </c>
      <c r="E3071" s="275">
        <v>53.44</v>
      </c>
    </row>
    <row r="3072" spans="1:5">
      <c r="A3072">
        <v>38639</v>
      </c>
      <c r="B3072" t="s">
        <v>17989</v>
      </c>
      <c r="C3072" t="s">
        <v>14904</v>
      </c>
      <c r="D3072" t="s">
        <v>14905</v>
      </c>
      <c r="E3072" s="275">
        <v>206.89</v>
      </c>
    </row>
    <row r="3073" spans="1:5">
      <c r="A3073">
        <v>38640</v>
      </c>
      <c r="B3073" t="s">
        <v>17990</v>
      </c>
      <c r="C3073" t="s">
        <v>14904</v>
      </c>
      <c r="D3073" t="s">
        <v>14905</v>
      </c>
      <c r="E3073" s="275">
        <v>3.1</v>
      </c>
    </row>
    <row r="3074" spans="1:5">
      <c r="A3074">
        <v>358</v>
      </c>
      <c r="B3074" t="s">
        <v>17991</v>
      </c>
      <c r="C3074" t="s">
        <v>14904</v>
      </c>
      <c r="D3074" t="s">
        <v>14905</v>
      </c>
      <c r="E3074" s="275">
        <v>63.79</v>
      </c>
    </row>
    <row r="3075" spans="1:5">
      <c r="A3075">
        <v>359</v>
      </c>
      <c r="B3075" t="s">
        <v>17992</v>
      </c>
      <c r="C3075" t="s">
        <v>14904</v>
      </c>
      <c r="D3075" t="s">
        <v>14905</v>
      </c>
      <c r="E3075" s="275">
        <v>131.03</v>
      </c>
    </row>
    <row r="3076" spans="1:5">
      <c r="A3076">
        <v>38641</v>
      </c>
      <c r="B3076" t="s">
        <v>17993</v>
      </c>
      <c r="C3076" t="s">
        <v>14904</v>
      </c>
      <c r="D3076" t="s">
        <v>14905</v>
      </c>
      <c r="E3076" s="275">
        <v>129.31</v>
      </c>
    </row>
    <row r="3077" spans="1:5">
      <c r="A3077">
        <v>360</v>
      </c>
      <c r="B3077" t="s">
        <v>17994</v>
      </c>
      <c r="C3077" t="s">
        <v>14904</v>
      </c>
      <c r="D3077" t="s">
        <v>14911</v>
      </c>
      <c r="E3077" s="275">
        <v>3</v>
      </c>
    </row>
    <row r="3078" spans="1:5">
      <c r="A3078">
        <v>42430</v>
      </c>
      <c r="B3078" t="s">
        <v>17995</v>
      </c>
      <c r="C3078" t="s">
        <v>14904</v>
      </c>
      <c r="D3078" t="s">
        <v>14952</v>
      </c>
      <c r="E3078" s="276">
        <v>6434.22</v>
      </c>
    </row>
    <row r="3079" spans="1:5">
      <c r="A3079">
        <v>4209</v>
      </c>
      <c r="B3079" t="s">
        <v>17996</v>
      </c>
      <c r="C3079" t="s">
        <v>14904</v>
      </c>
      <c r="D3079" t="s">
        <v>14952</v>
      </c>
      <c r="E3079" s="275">
        <v>25.23</v>
      </c>
    </row>
    <row r="3080" spans="1:5">
      <c r="A3080">
        <v>4180</v>
      </c>
      <c r="B3080" t="s">
        <v>17997</v>
      </c>
      <c r="C3080" t="s">
        <v>14904</v>
      </c>
      <c r="D3080" t="s">
        <v>14952</v>
      </c>
      <c r="E3080" s="275">
        <v>18.989999999999998</v>
      </c>
    </row>
    <row r="3081" spans="1:5">
      <c r="A3081">
        <v>4177</v>
      </c>
      <c r="B3081" t="s">
        <v>17998</v>
      </c>
      <c r="C3081" t="s">
        <v>14904</v>
      </c>
      <c r="D3081" t="s">
        <v>14952</v>
      </c>
      <c r="E3081" s="275">
        <v>6.3</v>
      </c>
    </row>
    <row r="3082" spans="1:5">
      <c r="A3082">
        <v>4179</v>
      </c>
      <c r="B3082" t="s">
        <v>17999</v>
      </c>
      <c r="C3082" t="s">
        <v>14904</v>
      </c>
      <c r="D3082" t="s">
        <v>14952</v>
      </c>
      <c r="E3082" s="275">
        <v>12.9</v>
      </c>
    </row>
    <row r="3083" spans="1:5">
      <c r="A3083">
        <v>4208</v>
      </c>
      <c r="B3083" t="s">
        <v>18000</v>
      </c>
      <c r="C3083" t="s">
        <v>14904</v>
      </c>
      <c r="D3083" t="s">
        <v>14952</v>
      </c>
      <c r="E3083" s="275">
        <v>60.06</v>
      </c>
    </row>
    <row r="3084" spans="1:5">
      <c r="A3084">
        <v>4181</v>
      </c>
      <c r="B3084" t="s">
        <v>18001</v>
      </c>
      <c r="C3084" t="s">
        <v>14904</v>
      </c>
      <c r="D3084" t="s">
        <v>14952</v>
      </c>
      <c r="E3084" s="275">
        <v>39.24</v>
      </c>
    </row>
    <row r="3085" spans="1:5">
      <c r="A3085">
        <v>4178</v>
      </c>
      <c r="B3085" t="s">
        <v>18002</v>
      </c>
      <c r="C3085" t="s">
        <v>14904</v>
      </c>
      <c r="D3085" t="s">
        <v>14952</v>
      </c>
      <c r="E3085" s="275">
        <v>8.74</v>
      </c>
    </row>
    <row r="3086" spans="1:5">
      <c r="A3086">
        <v>4182</v>
      </c>
      <c r="B3086" t="s">
        <v>18003</v>
      </c>
      <c r="C3086" t="s">
        <v>14904</v>
      </c>
      <c r="D3086" t="s">
        <v>14952</v>
      </c>
      <c r="E3086" s="275">
        <v>97.7</v>
      </c>
    </row>
    <row r="3087" spans="1:5">
      <c r="A3087">
        <v>4183</v>
      </c>
      <c r="B3087" t="s">
        <v>18004</v>
      </c>
      <c r="C3087" t="s">
        <v>14904</v>
      </c>
      <c r="D3087" t="s">
        <v>14952</v>
      </c>
      <c r="E3087" s="275">
        <v>157.29</v>
      </c>
    </row>
    <row r="3088" spans="1:5">
      <c r="A3088">
        <v>4184</v>
      </c>
      <c r="B3088" t="s">
        <v>18005</v>
      </c>
      <c r="C3088" t="s">
        <v>14904</v>
      </c>
      <c r="D3088" t="s">
        <v>14952</v>
      </c>
      <c r="E3088" s="275">
        <v>347.21</v>
      </c>
    </row>
    <row r="3089" spans="1:5">
      <c r="A3089">
        <v>4185</v>
      </c>
      <c r="B3089" t="s">
        <v>18006</v>
      </c>
      <c r="C3089" t="s">
        <v>14904</v>
      </c>
      <c r="D3089" t="s">
        <v>14952</v>
      </c>
      <c r="E3089" s="275">
        <v>576.91</v>
      </c>
    </row>
    <row r="3090" spans="1:5">
      <c r="A3090">
        <v>4205</v>
      </c>
      <c r="B3090" t="s">
        <v>18007</v>
      </c>
      <c r="C3090" t="s">
        <v>14904</v>
      </c>
      <c r="D3090" t="s">
        <v>14952</v>
      </c>
      <c r="E3090" s="275">
        <v>33.32</v>
      </c>
    </row>
    <row r="3091" spans="1:5">
      <c r="A3091">
        <v>4192</v>
      </c>
      <c r="B3091" t="s">
        <v>18008</v>
      </c>
      <c r="C3091" t="s">
        <v>14904</v>
      </c>
      <c r="D3091" t="s">
        <v>14952</v>
      </c>
      <c r="E3091" s="275">
        <v>33.32</v>
      </c>
    </row>
    <row r="3092" spans="1:5">
      <c r="A3092">
        <v>4191</v>
      </c>
      <c r="B3092" t="s">
        <v>18009</v>
      </c>
      <c r="C3092" t="s">
        <v>14904</v>
      </c>
      <c r="D3092" t="s">
        <v>14952</v>
      </c>
      <c r="E3092" s="275">
        <v>33.32</v>
      </c>
    </row>
    <row r="3093" spans="1:5">
      <c r="A3093">
        <v>4207</v>
      </c>
      <c r="B3093" t="s">
        <v>18010</v>
      </c>
      <c r="C3093" t="s">
        <v>14904</v>
      </c>
      <c r="D3093" t="s">
        <v>14952</v>
      </c>
      <c r="E3093" s="275">
        <v>26.81</v>
      </c>
    </row>
    <row r="3094" spans="1:5">
      <c r="A3094">
        <v>4206</v>
      </c>
      <c r="B3094" t="s">
        <v>18011</v>
      </c>
      <c r="C3094" t="s">
        <v>14904</v>
      </c>
      <c r="D3094" t="s">
        <v>14952</v>
      </c>
      <c r="E3094" s="275">
        <v>26.03</v>
      </c>
    </row>
    <row r="3095" spans="1:5">
      <c r="A3095">
        <v>4190</v>
      </c>
      <c r="B3095" t="s">
        <v>18012</v>
      </c>
      <c r="C3095" t="s">
        <v>14904</v>
      </c>
      <c r="D3095" t="s">
        <v>14952</v>
      </c>
      <c r="E3095" s="275">
        <v>26.03</v>
      </c>
    </row>
    <row r="3096" spans="1:5">
      <c r="A3096">
        <v>4186</v>
      </c>
      <c r="B3096" t="s">
        <v>18013</v>
      </c>
      <c r="C3096" t="s">
        <v>14904</v>
      </c>
      <c r="D3096" t="s">
        <v>14952</v>
      </c>
      <c r="E3096" s="275">
        <v>7.69</v>
      </c>
    </row>
    <row r="3097" spans="1:5">
      <c r="A3097">
        <v>4188</v>
      </c>
      <c r="B3097" t="s">
        <v>18014</v>
      </c>
      <c r="C3097" t="s">
        <v>14904</v>
      </c>
      <c r="D3097" t="s">
        <v>14952</v>
      </c>
      <c r="E3097" s="275">
        <v>15.71</v>
      </c>
    </row>
    <row r="3098" spans="1:5">
      <c r="A3098">
        <v>4189</v>
      </c>
      <c r="B3098" t="s">
        <v>18015</v>
      </c>
      <c r="C3098" t="s">
        <v>14904</v>
      </c>
      <c r="D3098" t="s">
        <v>14952</v>
      </c>
      <c r="E3098" s="275">
        <v>15.71</v>
      </c>
    </row>
    <row r="3099" spans="1:5">
      <c r="A3099">
        <v>4197</v>
      </c>
      <c r="B3099" t="s">
        <v>18016</v>
      </c>
      <c r="C3099" t="s">
        <v>14904</v>
      </c>
      <c r="D3099" t="s">
        <v>14952</v>
      </c>
      <c r="E3099" s="275">
        <v>83.19</v>
      </c>
    </row>
    <row r="3100" spans="1:5">
      <c r="A3100">
        <v>4194</v>
      </c>
      <c r="B3100" t="s">
        <v>18017</v>
      </c>
      <c r="C3100" t="s">
        <v>14904</v>
      </c>
      <c r="D3100" t="s">
        <v>14952</v>
      </c>
      <c r="E3100" s="275">
        <v>50.27</v>
      </c>
    </row>
    <row r="3101" spans="1:5">
      <c r="A3101">
        <v>4193</v>
      </c>
      <c r="B3101" t="s">
        <v>18018</v>
      </c>
      <c r="C3101" t="s">
        <v>14904</v>
      </c>
      <c r="D3101" t="s">
        <v>14952</v>
      </c>
      <c r="E3101" s="275">
        <v>50.27</v>
      </c>
    </row>
    <row r="3102" spans="1:5">
      <c r="A3102">
        <v>4204</v>
      </c>
      <c r="B3102" t="s">
        <v>18019</v>
      </c>
      <c r="C3102" t="s">
        <v>14904</v>
      </c>
      <c r="D3102" t="s">
        <v>14952</v>
      </c>
      <c r="E3102" s="275">
        <v>50.27</v>
      </c>
    </row>
    <row r="3103" spans="1:5">
      <c r="A3103">
        <v>4187</v>
      </c>
      <c r="B3103" t="s">
        <v>18020</v>
      </c>
      <c r="C3103" t="s">
        <v>14904</v>
      </c>
      <c r="D3103" t="s">
        <v>14952</v>
      </c>
      <c r="E3103" s="275">
        <v>10.02</v>
      </c>
    </row>
    <row r="3104" spans="1:5">
      <c r="A3104">
        <v>4202</v>
      </c>
      <c r="B3104" t="s">
        <v>18021</v>
      </c>
      <c r="C3104" t="s">
        <v>14904</v>
      </c>
      <c r="D3104" t="s">
        <v>14952</v>
      </c>
      <c r="E3104" s="275">
        <v>151.93</v>
      </c>
    </row>
    <row r="3105" spans="1:5">
      <c r="A3105">
        <v>4203</v>
      </c>
      <c r="B3105" t="s">
        <v>18022</v>
      </c>
      <c r="C3105" t="s">
        <v>14904</v>
      </c>
      <c r="D3105" t="s">
        <v>14952</v>
      </c>
      <c r="E3105" s="275">
        <v>134.18</v>
      </c>
    </row>
    <row r="3106" spans="1:5">
      <c r="A3106">
        <v>40368</v>
      </c>
      <c r="B3106" t="s">
        <v>18023</v>
      </c>
      <c r="C3106" t="s">
        <v>14904</v>
      </c>
      <c r="D3106" t="s">
        <v>14952</v>
      </c>
      <c r="E3106" s="275">
        <v>56.02</v>
      </c>
    </row>
    <row r="3107" spans="1:5">
      <c r="A3107">
        <v>40365</v>
      </c>
      <c r="B3107" t="s">
        <v>18024</v>
      </c>
      <c r="C3107" t="s">
        <v>14904</v>
      </c>
      <c r="D3107" t="s">
        <v>14952</v>
      </c>
      <c r="E3107" s="275">
        <v>37.79</v>
      </c>
    </row>
    <row r="3108" spans="1:5">
      <c r="A3108">
        <v>40356</v>
      </c>
      <c r="B3108" t="s">
        <v>18025</v>
      </c>
      <c r="C3108" t="s">
        <v>14904</v>
      </c>
      <c r="D3108" t="s">
        <v>14952</v>
      </c>
      <c r="E3108" s="275">
        <v>12.91</v>
      </c>
    </row>
    <row r="3109" spans="1:5">
      <c r="A3109">
        <v>40362</v>
      </c>
      <c r="B3109" t="s">
        <v>18026</v>
      </c>
      <c r="C3109" t="s">
        <v>14904</v>
      </c>
      <c r="D3109" t="s">
        <v>14952</v>
      </c>
      <c r="E3109" s="275">
        <v>25.03</v>
      </c>
    </row>
    <row r="3110" spans="1:5">
      <c r="A3110">
        <v>40374</v>
      </c>
      <c r="B3110" t="s">
        <v>18027</v>
      </c>
      <c r="C3110" t="s">
        <v>14904</v>
      </c>
      <c r="D3110" t="s">
        <v>14952</v>
      </c>
      <c r="E3110" s="275">
        <v>146.41</v>
      </c>
    </row>
    <row r="3111" spans="1:5">
      <c r="A3111">
        <v>40371</v>
      </c>
      <c r="B3111" t="s">
        <v>18028</v>
      </c>
      <c r="C3111" t="s">
        <v>14904</v>
      </c>
      <c r="D3111" t="s">
        <v>14952</v>
      </c>
      <c r="E3111" s="275">
        <v>92.16</v>
      </c>
    </row>
    <row r="3112" spans="1:5">
      <c r="A3112">
        <v>40359</v>
      </c>
      <c r="B3112" t="s">
        <v>18029</v>
      </c>
      <c r="C3112" t="s">
        <v>14904</v>
      </c>
      <c r="D3112" t="s">
        <v>14952</v>
      </c>
      <c r="E3112" s="275">
        <v>16.68</v>
      </c>
    </row>
    <row r="3113" spans="1:5">
      <c r="A3113">
        <v>7595</v>
      </c>
      <c r="B3113" t="s">
        <v>18030</v>
      </c>
      <c r="C3113" t="s">
        <v>15055</v>
      </c>
      <c r="D3113" t="s">
        <v>14905</v>
      </c>
      <c r="E3113" s="275">
        <v>14.8</v>
      </c>
    </row>
    <row r="3114" spans="1:5">
      <c r="A3114">
        <v>41094</v>
      </c>
      <c r="B3114" t="s">
        <v>18031</v>
      </c>
      <c r="C3114" t="s">
        <v>15057</v>
      </c>
      <c r="D3114" t="s">
        <v>14905</v>
      </c>
      <c r="E3114" s="276">
        <v>2578.16</v>
      </c>
    </row>
    <row r="3115" spans="1:5">
      <c r="A3115">
        <v>39609</v>
      </c>
      <c r="B3115" t="s">
        <v>18032</v>
      </c>
      <c r="C3115" t="s">
        <v>14904</v>
      </c>
      <c r="D3115" t="s">
        <v>14905</v>
      </c>
      <c r="E3115" s="276">
        <v>103883.55</v>
      </c>
    </row>
    <row r="3116" spans="1:5">
      <c r="A3116">
        <v>39610</v>
      </c>
      <c r="B3116" t="s">
        <v>18033</v>
      </c>
      <c r="C3116" t="s">
        <v>14904</v>
      </c>
      <c r="D3116" t="s">
        <v>14905</v>
      </c>
      <c r="E3116" s="276">
        <v>151637.57</v>
      </c>
    </row>
    <row r="3117" spans="1:5">
      <c r="A3117">
        <v>39611</v>
      </c>
      <c r="B3117" t="s">
        <v>18034</v>
      </c>
      <c r="C3117" t="s">
        <v>14904</v>
      </c>
      <c r="D3117" t="s">
        <v>14905</v>
      </c>
      <c r="E3117" s="276">
        <v>183506.28</v>
      </c>
    </row>
    <row r="3118" spans="1:5">
      <c r="A3118">
        <v>39612</v>
      </c>
      <c r="B3118" t="s">
        <v>18035</v>
      </c>
      <c r="C3118" t="s">
        <v>14904</v>
      </c>
      <c r="D3118" t="s">
        <v>14905</v>
      </c>
      <c r="E3118" s="276">
        <v>287466.71999999997</v>
      </c>
    </row>
    <row r="3119" spans="1:5">
      <c r="A3119">
        <v>39608</v>
      </c>
      <c r="B3119" t="s">
        <v>18036</v>
      </c>
      <c r="C3119" t="s">
        <v>14904</v>
      </c>
      <c r="D3119" t="s">
        <v>14905</v>
      </c>
      <c r="E3119" s="276">
        <v>83064.19</v>
      </c>
    </row>
    <row r="3120" spans="1:5">
      <c r="A3120">
        <v>38175</v>
      </c>
      <c r="B3120" t="s">
        <v>18037</v>
      </c>
      <c r="C3120" t="s">
        <v>14904</v>
      </c>
      <c r="D3120" t="s">
        <v>14905</v>
      </c>
      <c r="E3120" s="275">
        <v>5.05</v>
      </c>
    </row>
    <row r="3121" spans="1:5">
      <c r="A3121">
        <v>38176</v>
      </c>
      <c r="B3121" t="s">
        <v>18038</v>
      </c>
      <c r="C3121" t="s">
        <v>14904</v>
      </c>
      <c r="D3121" t="s">
        <v>14905</v>
      </c>
      <c r="E3121" s="275">
        <v>14.86</v>
      </c>
    </row>
    <row r="3122" spans="1:5">
      <c r="A3122">
        <v>36152</v>
      </c>
      <c r="B3122" t="s">
        <v>18039</v>
      </c>
      <c r="C3122" t="s">
        <v>14904</v>
      </c>
      <c r="D3122" t="s">
        <v>14905</v>
      </c>
      <c r="E3122" s="275">
        <v>6.74</v>
      </c>
    </row>
    <row r="3123" spans="1:5">
      <c r="A3123">
        <v>4221</v>
      </c>
      <c r="B3123" t="s">
        <v>18040</v>
      </c>
      <c r="C3123" t="s">
        <v>14957</v>
      </c>
      <c r="D3123" t="s">
        <v>14911</v>
      </c>
      <c r="E3123" s="275">
        <v>6.14</v>
      </c>
    </row>
    <row r="3124" spans="1:5">
      <c r="A3124">
        <v>4227</v>
      </c>
      <c r="B3124" t="s">
        <v>18041</v>
      </c>
      <c r="C3124" t="s">
        <v>14957</v>
      </c>
      <c r="D3124" t="s">
        <v>14905</v>
      </c>
      <c r="E3124" s="275">
        <v>28.63</v>
      </c>
    </row>
    <row r="3125" spans="1:5">
      <c r="A3125">
        <v>38170</v>
      </c>
      <c r="B3125" t="s">
        <v>18042</v>
      </c>
      <c r="C3125" t="s">
        <v>14904</v>
      </c>
      <c r="D3125" t="s">
        <v>14905</v>
      </c>
      <c r="E3125" s="275">
        <v>22.07</v>
      </c>
    </row>
    <row r="3126" spans="1:5">
      <c r="A3126">
        <v>4252</v>
      </c>
      <c r="B3126" t="s">
        <v>18043</v>
      </c>
      <c r="C3126" t="s">
        <v>15055</v>
      </c>
      <c r="D3126" t="s">
        <v>14905</v>
      </c>
      <c r="E3126" s="275">
        <v>15.68</v>
      </c>
    </row>
    <row r="3127" spans="1:5">
      <c r="A3127">
        <v>40980</v>
      </c>
      <c r="B3127" t="s">
        <v>18044</v>
      </c>
      <c r="C3127" t="s">
        <v>15057</v>
      </c>
      <c r="D3127" t="s">
        <v>14905</v>
      </c>
      <c r="E3127" s="276">
        <v>2732.48</v>
      </c>
    </row>
    <row r="3128" spans="1:5">
      <c r="A3128">
        <v>41031</v>
      </c>
      <c r="B3128" t="s">
        <v>18045</v>
      </c>
      <c r="C3128" t="s">
        <v>15057</v>
      </c>
      <c r="D3128" t="s">
        <v>14905</v>
      </c>
      <c r="E3128" s="276">
        <v>2843.78</v>
      </c>
    </row>
    <row r="3129" spans="1:5">
      <c r="A3129">
        <v>37666</v>
      </c>
      <c r="B3129" t="s">
        <v>18046</v>
      </c>
      <c r="C3129" t="s">
        <v>15055</v>
      </c>
      <c r="D3129" t="s">
        <v>14905</v>
      </c>
      <c r="E3129" s="275">
        <v>11.92</v>
      </c>
    </row>
    <row r="3130" spans="1:5">
      <c r="A3130">
        <v>40986</v>
      </c>
      <c r="B3130" t="s">
        <v>18047</v>
      </c>
      <c r="C3130" t="s">
        <v>15057</v>
      </c>
      <c r="D3130" t="s">
        <v>14905</v>
      </c>
      <c r="E3130" s="276">
        <v>2076.81</v>
      </c>
    </row>
    <row r="3131" spans="1:5">
      <c r="A3131">
        <v>4250</v>
      </c>
      <c r="B3131" t="s">
        <v>18048</v>
      </c>
      <c r="C3131" t="s">
        <v>15055</v>
      </c>
      <c r="D3131" t="s">
        <v>14905</v>
      </c>
      <c r="E3131" s="275">
        <v>12.43</v>
      </c>
    </row>
    <row r="3132" spans="1:5">
      <c r="A3132">
        <v>40978</v>
      </c>
      <c r="B3132" t="s">
        <v>18049</v>
      </c>
      <c r="C3132" t="s">
        <v>15057</v>
      </c>
      <c r="D3132" t="s">
        <v>14905</v>
      </c>
      <c r="E3132" s="276">
        <v>2167.92</v>
      </c>
    </row>
    <row r="3133" spans="1:5">
      <c r="A3133">
        <v>44501</v>
      </c>
      <c r="B3133" t="s">
        <v>18050</v>
      </c>
      <c r="C3133" t="s">
        <v>15055</v>
      </c>
      <c r="D3133" t="s">
        <v>14905</v>
      </c>
      <c r="E3133" s="275">
        <v>16.309999999999999</v>
      </c>
    </row>
    <row r="3134" spans="1:5">
      <c r="A3134">
        <v>41043</v>
      </c>
      <c r="B3134" t="s">
        <v>18051</v>
      </c>
      <c r="C3134" t="s">
        <v>15057</v>
      </c>
      <c r="D3134" t="s">
        <v>14905</v>
      </c>
      <c r="E3134" s="276">
        <v>2843.78</v>
      </c>
    </row>
    <row r="3135" spans="1:5">
      <c r="A3135">
        <v>4234</v>
      </c>
      <c r="B3135" t="s">
        <v>18052</v>
      </c>
      <c r="C3135" t="s">
        <v>15055</v>
      </c>
      <c r="D3135" t="s">
        <v>14911</v>
      </c>
      <c r="E3135" s="275">
        <v>18.14</v>
      </c>
    </row>
    <row r="3136" spans="1:5">
      <c r="A3136">
        <v>40987</v>
      </c>
      <c r="B3136" t="s">
        <v>18053</v>
      </c>
      <c r="C3136" t="s">
        <v>15057</v>
      </c>
      <c r="D3136" t="s">
        <v>14905</v>
      </c>
      <c r="E3136" s="276">
        <v>3158.56</v>
      </c>
    </row>
    <row r="3137" spans="1:5">
      <c r="A3137">
        <v>4253</v>
      </c>
      <c r="B3137" t="s">
        <v>18054</v>
      </c>
      <c r="C3137" t="s">
        <v>15055</v>
      </c>
      <c r="D3137" t="s">
        <v>14905</v>
      </c>
      <c r="E3137" s="275">
        <v>13.73</v>
      </c>
    </row>
    <row r="3138" spans="1:5">
      <c r="A3138">
        <v>40981</v>
      </c>
      <c r="B3138" t="s">
        <v>18055</v>
      </c>
      <c r="C3138" t="s">
        <v>15057</v>
      </c>
      <c r="D3138" t="s">
        <v>14905</v>
      </c>
      <c r="E3138" s="276">
        <v>2393.36</v>
      </c>
    </row>
    <row r="3139" spans="1:5">
      <c r="A3139">
        <v>4254</v>
      </c>
      <c r="B3139" t="s">
        <v>18056</v>
      </c>
      <c r="C3139" t="s">
        <v>15055</v>
      </c>
      <c r="D3139" t="s">
        <v>14905</v>
      </c>
      <c r="E3139" s="275">
        <v>15.9</v>
      </c>
    </row>
    <row r="3140" spans="1:5">
      <c r="A3140">
        <v>41036</v>
      </c>
      <c r="B3140" t="s">
        <v>18057</v>
      </c>
      <c r="C3140" t="s">
        <v>15057</v>
      </c>
      <c r="D3140" t="s">
        <v>14905</v>
      </c>
      <c r="E3140" s="276">
        <v>2770.09</v>
      </c>
    </row>
    <row r="3141" spans="1:5">
      <c r="A3141">
        <v>4251</v>
      </c>
      <c r="B3141" t="s">
        <v>18058</v>
      </c>
      <c r="C3141" t="s">
        <v>15055</v>
      </c>
      <c r="D3141" t="s">
        <v>14905</v>
      </c>
      <c r="E3141" s="275">
        <v>15.28</v>
      </c>
    </row>
    <row r="3142" spans="1:5">
      <c r="A3142">
        <v>40979</v>
      </c>
      <c r="B3142" t="s">
        <v>18059</v>
      </c>
      <c r="C3142" t="s">
        <v>15057</v>
      </c>
      <c r="D3142" t="s">
        <v>14905</v>
      </c>
      <c r="E3142" s="276">
        <v>2663.03</v>
      </c>
    </row>
    <row r="3143" spans="1:5">
      <c r="A3143">
        <v>4230</v>
      </c>
      <c r="B3143" t="s">
        <v>18060</v>
      </c>
      <c r="C3143" t="s">
        <v>15055</v>
      </c>
      <c r="D3143" t="s">
        <v>14905</v>
      </c>
      <c r="E3143" s="275">
        <v>16.329999999999998</v>
      </c>
    </row>
    <row r="3144" spans="1:5">
      <c r="A3144">
        <v>40998</v>
      </c>
      <c r="B3144" t="s">
        <v>18061</v>
      </c>
      <c r="C3144" t="s">
        <v>15057</v>
      </c>
      <c r="D3144" t="s">
        <v>14905</v>
      </c>
      <c r="E3144" s="276">
        <v>2845.07</v>
      </c>
    </row>
    <row r="3145" spans="1:5">
      <c r="A3145">
        <v>4257</v>
      </c>
      <c r="B3145" t="s">
        <v>18062</v>
      </c>
      <c r="C3145" t="s">
        <v>15055</v>
      </c>
      <c r="D3145" t="s">
        <v>14905</v>
      </c>
      <c r="E3145" s="275">
        <v>13.55</v>
      </c>
    </row>
    <row r="3146" spans="1:5">
      <c r="A3146">
        <v>40982</v>
      </c>
      <c r="B3146" t="s">
        <v>18063</v>
      </c>
      <c r="C3146" t="s">
        <v>15057</v>
      </c>
      <c r="D3146" t="s">
        <v>14905</v>
      </c>
      <c r="E3146" s="276">
        <v>2362.54</v>
      </c>
    </row>
    <row r="3147" spans="1:5">
      <c r="A3147">
        <v>4240</v>
      </c>
      <c r="B3147" t="s">
        <v>18064</v>
      </c>
      <c r="C3147" t="s">
        <v>15055</v>
      </c>
      <c r="D3147" t="s">
        <v>14905</v>
      </c>
      <c r="E3147" s="275">
        <v>29.11</v>
      </c>
    </row>
    <row r="3148" spans="1:5">
      <c r="A3148">
        <v>41026</v>
      </c>
      <c r="B3148" t="s">
        <v>18065</v>
      </c>
      <c r="C3148" t="s">
        <v>15057</v>
      </c>
      <c r="D3148" t="s">
        <v>14905</v>
      </c>
      <c r="E3148" s="276">
        <v>5070.67</v>
      </c>
    </row>
    <row r="3149" spans="1:5">
      <c r="A3149">
        <v>4239</v>
      </c>
      <c r="B3149" t="s">
        <v>18066</v>
      </c>
      <c r="C3149" t="s">
        <v>15055</v>
      </c>
      <c r="D3149" t="s">
        <v>14905</v>
      </c>
      <c r="E3149" s="275">
        <v>29.11</v>
      </c>
    </row>
    <row r="3150" spans="1:5">
      <c r="A3150">
        <v>41024</v>
      </c>
      <c r="B3150" t="s">
        <v>18067</v>
      </c>
      <c r="C3150" t="s">
        <v>15057</v>
      </c>
      <c r="D3150" t="s">
        <v>14905</v>
      </c>
      <c r="E3150" s="276">
        <v>5070.67</v>
      </c>
    </row>
    <row r="3151" spans="1:5">
      <c r="A3151">
        <v>4248</v>
      </c>
      <c r="B3151" t="s">
        <v>18068</v>
      </c>
      <c r="C3151" t="s">
        <v>15055</v>
      </c>
      <c r="D3151" t="s">
        <v>14905</v>
      </c>
      <c r="E3151" s="275">
        <v>16.309999999999999</v>
      </c>
    </row>
    <row r="3152" spans="1:5">
      <c r="A3152">
        <v>41033</v>
      </c>
      <c r="B3152" t="s">
        <v>18069</v>
      </c>
      <c r="C3152" t="s">
        <v>15057</v>
      </c>
      <c r="D3152" t="s">
        <v>14905</v>
      </c>
      <c r="E3152" s="276">
        <v>2843.78</v>
      </c>
    </row>
    <row r="3153" spans="1:5">
      <c r="A3153">
        <v>44500</v>
      </c>
      <c r="B3153" t="s">
        <v>18070</v>
      </c>
      <c r="C3153" t="s">
        <v>15055</v>
      </c>
      <c r="D3153" t="s">
        <v>14905</v>
      </c>
      <c r="E3153" s="275">
        <v>16.309999999999999</v>
      </c>
    </row>
    <row r="3154" spans="1:5">
      <c r="A3154">
        <v>41040</v>
      </c>
      <c r="B3154" t="s">
        <v>18071</v>
      </c>
      <c r="C3154" t="s">
        <v>15057</v>
      </c>
      <c r="D3154" t="s">
        <v>14905</v>
      </c>
      <c r="E3154" s="276">
        <v>2843.78</v>
      </c>
    </row>
    <row r="3155" spans="1:5">
      <c r="A3155">
        <v>4238</v>
      </c>
      <c r="B3155" t="s">
        <v>18072</v>
      </c>
      <c r="C3155" t="s">
        <v>15055</v>
      </c>
      <c r="D3155" t="s">
        <v>14905</v>
      </c>
      <c r="E3155" s="275">
        <v>17.3</v>
      </c>
    </row>
    <row r="3156" spans="1:5">
      <c r="A3156">
        <v>41012</v>
      </c>
      <c r="B3156" t="s">
        <v>18073</v>
      </c>
      <c r="C3156" t="s">
        <v>15057</v>
      </c>
      <c r="D3156" t="s">
        <v>14905</v>
      </c>
      <c r="E3156" s="276">
        <v>3013.09</v>
      </c>
    </row>
    <row r="3157" spans="1:5">
      <c r="A3157">
        <v>4233</v>
      </c>
      <c r="B3157" t="s">
        <v>18074</v>
      </c>
      <c r="C3157" t="s">
        <v>15055</v>
      </c>
      <c r="D3157" t="s">
        <v>14905</v>
      </c>
      <c r="E3157" s="275">
        <v>29.11</v>
      </c>
    </row>
    <row r="3158" spans="1:5">
      <c r="A3158">
        <v>41001</v>
      </c>
      <c r="B3158" t="s">
        <v>18075</v>
      </c>
      <c r="C3158" t="s">
        <v>15057</v>
      </c>
      <c r="D3158" t="s">
        <v>14905</v>
      </c>
      <c r="E3158" s="276">
        <v>5070.67</v>
      </c>
    </row>
    <row r="3159" spans="1:5">
      <c r="A3159">
        <v>2</v>
      </c>
      <c r="B3159" t="s">
        <v>18076</v>
      </c>
      <c r="C3159" t="s">
        <v>15053</v>
      </c>
      <c r="D3159" t="s">
        <v>14905</v>
      </c>
      <c r="E3159" s="275">
        <v>20.11</v>
      </c>
    </row>
    <row r="3160" spans="1:5">
      <c r="A3160">
        <v>36517</v>
      </c>
      <c r="B3160" t="s">
        <v>18077</v>
      </c>
      <c r="C3160" t="s">
        <v>14904</v>
      </c>
      <c r="D3160" t="s">
        <v>14952</v>
      </c>
      <c r="E3160" s="276">
        <v>543900</v>
      </c>
    </row>
    <row r="3161" spans="1:5">
      <c r="A3161">
        <v>4262</v>
      </c>
      <c r="B3161" t="s">
        <v>18078</v>
      </c>
      <c r="C3161" t="s">
        <v>14904</v>
      </c>
      <c r="D3161" t="s">
        <v>14952</v>
      </c>
      <c r="E3161" s="276">
        <v>612500</v>
      </c>
    </row>
    <row r="3162" spans="1:5">
      <c r="A3162">
        <v>4263</v>
      </c>
      <c r="B3162" t="s">
        <v>18079</v>
      </c>
      <c r="C3162" t="s">
        <v>14904</v>
      </c>
      <c r="D3162" t="s">
        <v>14952</v>
      </c>
      <c r="E3162" s="276">
        <v>849333.29</v>
      </c>
    </row>
    <row r="3163" spans="1:5">
      <c r="A3163">
        <v>36518</v>
      </c>
      <c r="B3163" t="s">
        <v>18080</v>
      </c>
      <c r="C3163" t="s">
        <v>14904</v>
      </c>
      <c r="D3163" t="s">
        <v>14952</v>
      </c>
      <c r="E3163" s="276">
        <v>966933.29</v>
      </c>
    </row>
    <row r="3164" spans="1:5">
      <c r="A3164">
        <v>14221</v>
      </c>
      <c r="B3164" t="s">
        <v>18081</v>
      </c>
      <c r="C3164" t="s">
        <v>14904</v>
      </c>
      <c r="D3164" t="s">
        <v>14952</v>
      </c>
      <c r="E3164" s="276">
        <v>564316.64</v>
      </c>
    </row>
    <row r="3165" spans="1:5">
      <c r="A3165">
        <v>38402</v>
      </c>
      <c r="B3165" t="s">
        <v>18082</v>
      </c>
      <c r="C3165" t="s">
        <v>14904</v>
      </c>
      <c r="D3165" t="s">
        <v>14905</v>
      </c>
      <c r="E3165" s="275">
        <v>13.48</v>
      </c>
    </row>
    <row r="3166" spans="1:5">
      <c r="A3166">
        <v>3412</v>
      </c>
      <c r="B3166" t="s">
        <v>18083</v>
      </c>
      <c r="C3166" t="s">
        <v>15310</v>
      </c>
      <c r="D3166" t="s">
        <v>14952</v>
      </c>
      <c r="E3166" s="275">
        <v>27.18</v>
      </c>
    </row>
    <row r="3167" spans="1:5">
      <c r="A3167">
        <v>3413</v>
      </c>
      <c r="B3167" t="s">
        <v>18084</v>
      </c>
      <c r="C3167" t="s">
        <v>15310</v>
      </c>
      <c r="D3167" t="s">
        <v>14952</v>
      </c>
      <c r="E3167" s="275">
        <v>61.18</v>
      </c>
    </row>
    <row r="3168" spans="1:5">
      <c r="A3168">
        <v>39744</v>
      </c>
      <c r="B3168" t="s">
        <v>18085</v>
      </c>
      <c r="C3168" t="s">
        <v>15310</v>
      </c>
      <c r="D3168" t="s">
        <v>14952</v>
      </c>
      <c r="E3168" s="275">
        <v>47.5</v>
      </c>
    </row>
    <row r="3169" spans="1:5">
      <c r="A3169">
        <v>39745</v>
      </c>
      <c r="B3169" t="s">
        <v>18086</v>
      </c>
      <c r="C3169" t="s">
        <v>15310</v>
      </c>
      <c r="D3169" t="s">
        <v>14952</v>
      </c>
      <c r="E3169" s="275">
        <v>100.26</v>
      </c>
    </row>
    <row r="3170" spans="1:5">
      <c r="A3170">
        <v>39637</v>
      </c>
      <c r="B3170" t="s">
        <v>18087</v>
      </c>
      <c r="C3170" t="s">
        <v>15310</v>
      </c>
      <c r="D3170" t="s">
        <v>14905</v>
      </c>
      <c r="E3170" s="275">
        <v>145.58000000000001</v>
      </c>
    </row>
    <row r="3171" spans="1:5">
      <c r="A3171">
        <v>39638</v>
      </c>
      <c r="B3171" t="s">
        <v>18088</v>
      </c>
      <c r="C3171" t="s">
        <v>15310</v>
      </c>
      <c r="D3171" t="s">
        <v>14905</v>
      </c>
      <c r="E3171" s="275">
        <v>164.73</v>
      </c>
    </row>
    <row r="3172" spans="1:5">
      <c r="A3172">
        <v>39639</v>
      </c>
      <c r="B3172" t="s">
        <v>18089</v>
      </c>
      <c r="C3172" t="s">
        <v>15310</v>
      </c>
      <c r="D3172" t="s">
        <v>14905</v>
      </c>
      <c r="E3172" s="275">
        <v>248.54</v>
      </c>
    </row>
    <row r="3173" spans="1:5">
      <c r="A3173">
        <v>39517</v>
      </c>
      <c r="B3173" t="s">
        <v>18090</v>
      </c>
      <c r="C3173" t="s">
        <v>15310</v>
      </c>
      <c r="D3173" t="s">
        <v>14952</v>
      </c>
      <c r="E3173" s="275">
        <v>215.93</v>
      </c>
    </row>
    <row r="3174" spans="1:5">
      <c r="A3174">
        <v>39518</v>
      </c>
      <c r="B3174" t="s">
        <v>18091</v>
      </c>
      <c r="C3174" t="s">
        <v>15310</v>
      </c>
      <c r="D3174" t="s">
        <v>14952</v>
      </c>
      <c r="E3174" s="275">
        <v>256</v>
      </c>
    </row>
    <row r="3175" spans="1:5">
      <c r="A3175">
        <v>38366</v>
      </c>
      <c r="B3175" t="s">
        <v>18092</v>
      </c>
      <c r="C3175" t="s">
        <v>15310</v>
      </c>
      <c r="D3175" t="s">
        <v>14905</v>
      </c>
      <c r="E3175" s="275">
        <v>8.15</v>
      </c>
    </row>
    <row r="3176" spans="1:5">
      <c r="A3176">
        <v>11703</v>
      </c>
      <c r="B3176" t="s">
        <v>18093</v>
      </c>
      <c r="C3176" t="s">
        <v>14904</v>
      </c>
      <c r="D3176" t="s">
        <v>14905</v>
      </c>
      <c r="E3176" s="275">
        <v>28.72</v>
      </c>
    </row>
    <row r="3177" spans="1:5">
      <c r="A3177">
        <v>37400</v>
      </c>
      <c r="B3177" t="s">
        <v>18094</v>
      </c>
      <c r="C3177" t="s">
        <v>14904</v>
      </c>
      <c r="D3177" t="s">
        <v>14905</v>
      </c>
      <c r="E3177" s="275">
        <v>68.239999999999995</v>
      </c>
    </row>
    <row r="3178" spans="1:5">
      <c r="A3178">
        <v>25400</v>
      </c>
      <c r="B3178" t="s">
        <v>18095</v>
      </c>
      <c r="C3178" t="s">
        <v>14904</v>
      </c>
      <c r="D3178" t="s">
        <v>14905</v>
      </c>
      <c r="E3178" s="276">
        <v>3923.49</v>
      </c>
    </row>
    <row r="3179" spans="1:5">
      <c r="A3179">
        <v>4276</v>
      </c>
      <c r="B3179" t="s">
        <v>18096</v>
      </c>
      <c r="C3179" t="s">
        <v>14904</v>
      </c>
      <c r="D3179" t="s">
        <v>14952</v>
      </c>
      <c r="E3179" s="275">
        <v>216.09</v>
      </c>
    </row>
    <row r="3180" spans="1:5">
      <c r="A3180">
        <v>4273</v>
      </c>
      <c r="B3180" t="s">
        <v>18097</v>
      </c>
      <c r="C3180" t="s">
        <v>14904</v>
      </c>
      <c r="D3180" t="s">
        <v>14952</v>
      </c>
      <c r="E3180" s="275">
        <v>392.33</v>
      </c>
    </row>
    <row r="3181" spans="1:5">
      <c r="A3181">
        <v>4274</v>
      </c>
      <c r="B3181" t="s">
        <v>18098</v>
      </c>
      <c r="C3181" t="s">
        <v>14904</v>
      </c>
      <c r="D3181" t="s">
        <v>14952</v>
      </c>
      <c r="E3181" s="275">
        <v>143.53</v>
      </c>
    </row>
    <row r="3182" spans="1:5">
      <c r="A3182">
        <v>39438</v>
      </c>
      <c r="B3182" t="s">
        <v>18099</v>
      </c>
      <c r="C3182" t="s">
        <v>14904</v>
      </c>
      <c r="D3182" t="s">
        <v>14905</v>
      </c>
      <c r="E3182" s="275">
        <v>0.26</v>
      </c>
    </row>
    <row r="3183" spans="1:5">
      <c r="A3183">
        <v>4379</v>
      </c>
      <c r="B3183" t="s">
        <v>18100</v>
      </c>
      <c r="C3183" t="s">
        <v>14904</v>
      </c>
      <c r="D3183" t="s">
        <v>14905</v>
      </c>
      <c r="E3183" s="275">
        <v>0.05</v>
      </c>
    </row>
    <row r="3184" spans="1:5">
      <c r="A3184">
        <v>4377</v>
      </c>
      <c r="B3184" t="s">
        <v>18101</v>
      </c>
      <c r="C3184" t="s">
        <v>14904</v>
      </c>
      <c r="D3184" t="s">
        <v>14905</v>
      </c>
      <c r="E3184" s="275">
        <v>0.18</v>
      </c>
    </row>
    <row r="3185" spans="1:5">
      <c r="A3185">
        <v>4356</v>
      </c>
      <c r="B3185" t="s">
        <v>18102</v>
      </c>
      <c r="C3185" t="s">
        <v>14904</v>
      </c>
      <c r="D3185" t="s">
        <v>14905</v>
      </c>
      <c r="E3185" s="275">
        <v>0.26</v>
      </c>
    </row>
    <row r="3186" spans="1:5">
      <c r="A3186">
        <v>13246</v>
      </c>
      <c r="B3186" t="s">
        <v>18103</v>
      </c>
      <c r="C3186" t="s">
        <v>14904</v>
      </c>
      <c r="D3186" t="s">
        <v>14905</v>
      </c>
      <c r="E3186" s="275">
        <v>0.45</v>
      </c>
    </row>
    <row r="3187" spans="1:5">
      <c r="A3187">
        <v>13294</v>
      </c>
      <c r="B3187" t="s">
        <v>18104</v>
      </c>
      <c r="C3187" t="s">
        <v>14904</v>
      </c>
      <c r="D3187" t="s">
        <v>14905</v>
      </c>
      <c r="E3187" s="275">
        <v>1.51</v>
      </c>
    </row>
    <row r="3188" spans="1:5">
      <c r="A3188">
        <v>11963</v>
      </c>
      <c r="B3188" t="s">
        <v>18105</v>
      </c>
      <c r="C3188" t="s">
        <v>14904</v>
      </c>
      <c r="D3188" t="s">
        <v>14905</v>
      </c>
      <c r="E3188" s="275">
        <v>9.5299999999999994</v>
      </c>
    </row>
    <row r="3189" spans="1:5">
      <c r="A3189">
        <v>11964</v>
      </c>
      <c r="B3189" t="s">
        <v>18106</v>
      </c>
      <c r="C3189" t="s">
        <v>14904</v>
      </c>
      <c r="D3189" t="s">
        <v>14905</v>
      </c>
      <c r="E3189" s="275">
        <v>2.4</v>
      </c>
    </row>
    <row r="3190" spans="1:5">
      <c r="A3190">
        <v>4346</v>
      </c>
      <c r="B3190" t="s">
        <v>18107</v>
      </c>
      <c r="C3190" t="s">
        <v>14904</v>
      </c>
      <c r="D3190" t="s">
        <v>14905</v>
      </c>
      <c r="E3190" s="275">
        <v>10.210000000000001</v>
      </c>
    </row>
    <row r="3191" spans="1:5">
      <c r="A3191">
        <v>11955</v>
      </c>
      <c r="B3191" t="s">
        <v>18108</v>
      </c>
      <c r="C3191" t="s">
        <v>14904</v>
      </c>
      <c r="D3191" t="s">
        <v>14905</v>
      </c>
      <c r="E3191" s="275">
        <v>4.47</v>
      </c>
    </row>
    <row r="3192" spans="1:5">
      <c r="A3192">
        <v>11960</v>
      </c>
      <c r="B3192" t="s">
        <v>18109</v>
      </c>
      <c r="C3192" t="s">
        <v>14904</v>
      </c>
      <c r="D3192" t="s">
        <v>14905</v>
      </c>
      <c r="E3192" s="275">
        <v>0.15</v>
      </c>
    </row>
    <row r="3193" spans="1:5">
      <c r="A3193">
        <v>4333</v>
      </c>
      <c r="B3193" t="s">
        <v>18110</v>
      </c>
      <c r="C3193" t="s">
        <v>14904</v>
      </c>
      <c r="D3193" t="s">
        <v>14905</v>
      </c>
      <c r="E3193" s="275">
        <v>0.26</v>
      </c>
    </row>
    <row r="3194" spans="1:5">
      <c r="A3194">
        <v>4358</v>
      </c>
      <c r="B3194" t="s">
        <v>18111</v>
      </c>
      <c r="C3194" t="s">
        <v>14904</v>
      </c>
      <c r="D3194" t="s">
        <v>14905</v>
      </c>
      <c r="E3194" s="275">
        <v>2.04</v>
      </c>
    </row>
    <row r="3195" spans="1:5">
      <c r="A3195">
        <v>39435</v>
      </c>
      <c r="B3195" t="s">
        <v>18112</v>
      </c>
      <c r="C3195" t="s">
        <v>14904</v>
      </c>
      <c r="D3195" t="s">
        <v>14905</v>
      </c>
      <c r="E3195" s="275">
        <v>0.1</v>
      </c>
    </row>
    <row r="3196" spans="1:5">
      <c r="A3196">
        <v>39436</v>
      </c>
      <c r="B3196" t="s">
        <v>18113</v>
      </c>
      <c r="C3196" t="s">
        <v>14904</v>
      </c>
      <c r="D3196" t="s">
        <v>14905</v>
      </c>
      <c r="E3196" s="275">
        <v>0.17</v>
      </c>
    </row>
    <row r="3197" spans="1:5">
      <c r="A3197">
        <v>39437</v>
      </c>
      <c r="B3197" t="s">
        <v>18114</v>
      </c>
      <c r="C3197" t="s">
        <v>14904</v>
      </c>
      <c r="D3197" t="s">
        <v>14905</v>
      </c>
      <c r="E3197" s="275">
        <v>0.23</v>
      </c>
    </row>
    <row r="3198" spans="1:5">
      <c r="A3198">
        <v>39439</v>
      </c>
      <c r="B3198" t="s">
        <v>18115</v>
      </c>
      <c r="C3198" t="s">
        <v>14904</v>
      </c>
      <c r="D3198" t="s">
        <v>14905</v>
      </c>
      <c r="E3198" s="275">
        <v>0.15</v>
      </c>
    </row>
    <row r="3199" spans="1:5">
      <c r="A3199">
        <v>39440</v>
      </c>
      <c r="B3199" t="s">
        <v>18116</v>
      </c>
      <c r="C3199" t="s">
        <v>14904</v>
      </c>
      <c r="D3199" t="s">
        <v>14905</v>
      </c>
      <c r="E3199" s="275">
        <v>0.2</v>
      </c>
    </row>
    <row r="3200" spans="1:5">
      <c r="A3200">
        <v>39441</v>
      </c>
      <c r="B3200" t="s">
        <v>18117</v>
      </c>
      <c r="C3200" t="s">
        <v>14904</v>
      </c>
      <c r="D3200" t="s">
        <v>14905</v>
      </c>
      <c r="E3200" s="275">
        <v>0.25</v>
      </c>
    </row>
    <row r="3201" spans="1:5">
      <c r="A3201">
        <v>39442</v>
      </c>
      <c r="B3201" t="s">
        <v>18118</v>
      </c>
      <c r="C3201" t="s">
        <v>14904</v>
      </c>
      <c r="D3201" t="s">
        <v>14905</v>
      </c>
      <c r="E3201" s="275">
        <v>0.18</v>
      </c>
    </row>
    <row r="3202" spans="1:5">
      <c r="A3202">
        <v>39443</v>
      </c>
      <c r="B3202" t="s">
        <v>18119</v>
      </c>
      <c r="C3202" t="s">
        <v>14904</v>
      </c>
      <c r="D3202" t="s">
        <v>14905</v>
      </c>
      <c r="E3202" s="275">
        <v>0.24</v>
      </c>
    </row>
    <row r="3203" spans="1:5">
      <c r="A3203">
        <v>4329</v>
      </c>
      <c r="B3203" t="s">
        <v>18120</v>
      </c>
      <c r="C3203" t="s">
        <v>14904</v>
      </c>
      <c r="D3203" t="s">
        <v>14911</v>
      </c>
      <c r="E3203" s="275">
        <v>2.1800000000000002</v>
      </c>
    </row>
    <row r="3204" spans="1:5">
      <c r="A3204">
        <v>4383</v>
      </c>
      <c r="B3204" t="s">
        <v>18121</v>
      </c>
      <c r="C3204" t="s">
        <v>14904</v>
      </c>
      <c r="D3204" t="s">
        <v>14905</v>
      </c>
      <c r="E3204" s="275">
        <v>19.71</v>
      </c>
    </row>
    <row r="3205" spans="1:5">
      <c r="A3205">
        <v>4344</v>
      </c>
      <c r="B3205" t="s">
        <v>18122</v>
      </c>
      <c r="C3205" t="s">
        <v>14904</v>
      </c>
      <c r="D3205" t="s">
        <v>14905</v>
      </c>
      <c r="E3205" s="275">
        <v>20.66</v>
      </c>
    </row>
    <row r="3206" spans="1:5">
      <c r="A3206">
        <v>436</v>
      </c>
      <c r="B3206" t="s">
        <v>18123</v>
      </c>
      <c r="C3206" t="s">
        <v>14904</v>
      </c>
      <c r="D3206" t="s">
        <v>14952</v>
      </c>
      <c r="E3206" s="275">
        <v>13.25</v>
      </c>
    </row>
    <row r="3207" spans="1:5">
      <c r="A3207">
        <v>442</v>
      </c>
      <c r="B3207" t="s">
        <v>18124</v>
      </c>
      <c r="C3207" t="s">
        <v>14904</v>
      </c>
      <c r="D3207" t="s">
        <v>14952</v>
      </c>
      <c r="E3207" s="275">
        <v>7.83</v>
      </c>
    </row>
    <row r="3208" spans="1:5">
      <c r="A3208">
        <v>11953</v>
      </c>
      <c r="B3208" t="s">
        <v>18125</v>
      </c>
      <c r="C3208" t="s">
        <v>14904</v>
      </c>
      <c r="D3208" t="s">
        <v>14905</v>
      </c>
      <c r="E3208" s="275">
        <v>3.27</v>
      </c>
    </row>
    <row r="3209" spans="1:5">
      <c r="A3209">
        <v>4335</v>
      </c>
      <c r="B3209" t="s">
        <v>18126</v>
      </c>
      <c r="C3209" t="s">
        <v>14904</v>
      </c>
      <c r="D3209" t="s">
        <v>14905</v>
      </c>
      <c r="E3209" s="275">
        <v>13.87</v>
      </c>
    </row>
    <row r="3210" spans="1:5">
      <c r="A3210">
        <v>4334</v>
      </c>
      <c r="B3210" t="s">
        <v>18127</v>
      </c>
      <c r="C3210" t="s">
        <v>14904</v>
      </c>
      <c r="D3210" t="s">
        <v>14905</v>
      </c>
      <c r="E3210" s="275">
        <v>19.03</v>
      </c>
    </row>
    <row r="3211" spans="1:5">
      <c r="A3211">
        <v>4343</v>
      </c>
      <c r="B3211" t="s">
        <v>18128</v>
      </c>
      <c r="C3211" t="s">
        <v>14904</v>
      </c>
      <c r="D3211" t="s">
        <v>14905</v>
      </c>
      <c r="E3211" s="275">
        <v>4.68</v>
      </c>
    </row>
    <row r="3212" spans="1:5">
      <c r="A3212">
        <v>430</v>
      </c>
      <c r="B3212" t="s">
        <v>18129</v>
      </c>
      <c r="C3212" t="s">
        <v>14904</v>
      </c>
      <c r="D3212" t="s">
        <v>14952</v>
      </c>
      <c r="E3212" s="275">
        <v>11.85</v>
      </c>
    </row>
    <row r="3213" spans="1:5">
      <c r="A3213">
        <v>441</v>
      </c>
      <c r="B3213" t="s">
        <v>18130</v>
      </c>
      <c r="C3213" t="s">
        <v>14904</v>
      </c>
      <c r="D3213" t="s">
        <v>14952</v>
      </c>
      <c r="E3213" s="275">
        <v>13.05</v>
      </c>
    </row>
    <row r="3214" spans="1:5">
      <c r="A3214">
        <v>431</v>
      </c>
      <c r="B3214" t="s">
        <v>18131</v>
      </c>
      <c r="C3214" t="s">
        <v>14904</v>
      </c>
      <c r="D3214" t="s">
        <v>14952</v>
      </c>
      <c r="E3214" s="275">
        <v>15.75</v>
      </c>
    </row>
    <row r="3215" spans="1:5">
      <c r="A3215">
        <v>432</v>
      </c>
      <c r="B3215" t="s">
        <v>18132</v>
      </c>
      <c r="C3215" t="s">
        <v>14904</v>
      </c>
      <c r="D3215" t="s">
        <v>14952</v>
      </c>
      <c r="E3215" s="275">
        <v>17.38</v>
      </c>
    </row>
    <row r="3216" spans="1:5">
      <c r="A3216">
        <v>429</v>
      </c>
      <c r="B3216" t="s">
        <v>18133</v>
      </c>
      <c r="C3216" t="s">
        <v>14904</v>
      </c>
      <c r="D3216" t="s">
        <v>14952</v>
      </c>
      <c r="E3216" s="275">
        <v>23.43</v>
      </c>
    </row>
    <row r="3217" spans="1:5">
      <c r="A3217">
        <v>439</v>
      </c>
      <c r="B3217" t="s">
        <v>18134</v>
      </c>
      <c r="C3217" t="s">
        <v>14904</v>
      </c>
      <c r="D3217" t="s">
        <v>14952</v>
      </c>
      <c r="E3217" s="275">
        <v>19.97</v>
      </c>
    </row>
    <row r="3218" spans="1:5">
      <c r="A3218">
        <v>433</v>
      </c>
      <c r="B3218" t="s">
        <v>18135</v>
      </c>
      <c r="C3218" t="s">
        <v>14904</v>
      </c>
      <c r="D3218" t="s">
        <v>14952</v>
      </c>
      <c r="E3218" s="275">
        <v>23.31</v>
      </c>
    </row>
    <row r="3219" spans="1:5">
      <c r="A3219">
        <v>437</v>
      </c>
      <c r="B3219" t="s">
        <v>18136</v>
      </c>
      <c r="C3219" t="s">
        <v>14904</v>
      </c>
      <c r="D3219" t="s">
        <v>14952</v>
      </c>
      <c r="E3219" s="275">
        <v>30.97</v>
      </c>
    </row>
    <row r="3220" spans="1:5">
      <c r="A3220">
        <v>11790</v>
      </c>
      <c r="B3220" t="s">
        <v>18137</v>
      </c>
      <c r="C3220" t="s">
        <v>14904</v>
      </c>
      <c r="D3220" t="s">
        <v>14952</v>
      </c>
      <c r="E3220" s="275">
        <v>35.130000000000003</v>
      </c>
    </row>
    <row r="3221" spans="1:5">
      <c r="A3221">
        <v>428</v>
      </c>
      <c r="B3221" t="s">
        <v>18138</v>
      </c>
      <c r="C3221" t="s">
        <v>14904</v>
      </c>
      <c r="D3221" t="s">
        <v>14952</v>
      </c>
      <c r="E3221" s="275">
        <v>38.200000000000003</v>
      </c>
    </row>
    <row r="3222" spans="1:5">
      <c r="A3222">
        <v>4384</v>
      </c>
      <c r="B3222" t="s">
        <v>18139</v>
      </c>
      <c r="C3222" t="s">
        <v>14904</v>
      </c>
      <c r="D3222" t="s">
        <v>14905</v>
      </c>
      <c r="E3222" s="275">
        <v>22.65</v>
      </c>
    </row>
    <row r="3223" spans="1:5">
      <c r="A3223">
        <v>4351</v>
      </c>
      <c r="B3223" t="s">
        <v>18140</v>
      </c>
      <c r="C3223" t="s">
        <v>14904</v>
      </c>
      <c r="D3223" t="s">
        <v>14905</v>
      </c>
      <c r="E3223" s="275">
        <v>16.79</v>
      </c>
    </row>
    <row r="3224" spans="1:5">
      <c r="A3224">
        <v>11054</v>
      </c>
      <c r="B3224" t="s">
        <v>18141</v>
      </c>
      <c r="C3224" t="s">
        <v>14904</v>
      </c>
      <c r="D3224" t="s">
        <v>14905</v>
      </c>
      <c r="E3224" s="275">
        <v>0.05</v>
      </c>
    </row>
    <row r="3225" spans="1:5">
      <c r="A3225">
        <v>11055</v>
      </c>
      <c r="B3225" t="s">
        <v>18142</v>
      </c>
      <c r="C3225" t="s">
        <v>14904</v>
      </c>
      <c r="D3225" t="s">
        <v>14905</v>
      </c>
      <c r="E3225" s="275">
        <v>0.08</v>
      </c>
    </row>
    <row r="3226" spans="1:5">
      <c r="A3226">
        <v>11056</v>
      </c>
      <c r="B3226" t="s">
        <v>18143</v>
      </c>
      <c r="C3226" t="s">
        <v>14904</v>
      </c>
      <c r="D3226" t="s">
        <v>14905</v>
      </c>
      <c r="E3226" s="275">
        <v>0.09</v>
      </c>
    </row>
    <row r="3227" spans="1:5">
      <c r="A3227">
        <v>11057</v>
      </c>
      <c r="B3227" t="s">
        <v>18144</v>
      </c>
      <c r="C3227" t="s">
        <v>14904</v>
      </c>
      <c r="D3227" t="s">
        <v>14905</v>
      </c>
      <c r="E3227" s="275">
        <v>0.18</v>
      </c>
    </row>
    <row r="3228" spans="1:5">
      <c r="A3228">
        <v>11059</v>
      </c>
      <c r="B3228" t="s">
        <v>18145</v>
      </c>
      <c r="C3228" t="s">
        <v>14904</v>
      </c>
      <c r="D3228" t="s">
        <v>14905</v>
      </c>
      <c r="E3228" s="275">
        <v>0.35</v>
      </c>
    </row>
    <row r="3229" spans="1:5">
      <c r="A3229">
        <v>11058</v>
      </c>
      <c r="B3229" t="s">
        <v>18146</v>
      </c>
      <c r="C3229" t="s">
        <v>14904</v>
      </c>
      <c r="D3229" t="s">
        <v>14905</v>
      </c>
      <c r="E3229" s="275">
        <v>0.45</v>
      </c>
    </row>
    <row r="3230" spans="1:5">
      <c r="A3230">
        <v>4380</v>
      </c>
      <c r="B3230" t="s">
        <v>18147</v>
      </c>
      <c r="C3230" t="s">
        <v>14904</v>
      </c>
      <c r="D3230" t="s">
        <v>14905</v>
      </c>
      <c r="E3230" s="275">
        <v>1.52</v>
      </c>
    </row>
    <row r="3231" spans="1:5">
      <c r="A3231">
        <v>4299</v>
      </c>
      <c r="B3231" t="s">
        <v>18148</v>
      </c>
      <c r="C3231" t="s">
        <v>14904</v>
      </c>
      <c r="D3231" t="s">
        <v>14911</v>
      </c>
      <c r="E3231" s="275">
        <v>1.43</v>
      </c>
    </row>
    <row r="3232" spans="1:5">
      <c r="A3232">
        <v>4304</v>
      </c>
      <c r="B3232" t="s">
        <v>18149</v>
      </c>
      <c r="C3232" t="s">
        <v>14904</v>
      </c>
      <c r="D3232" t="s">
        <v>14905</v>
      </c>
      <c r="E3232" s="275">
        <v>1.95</v>
      </c>
    </row>
    <row r="3233" spans="1:5">
      <c r="A3233">
        <v>4305</v>
      </c>
      <c r="B3233" t="s">
        <v>18150</v>
      </c>
      <c r="C3233" t="s">
        <v>14904</v>
      </c>
      <c r="D3233" t="s">
        <v>14905</v>
      </c>
      <c r="E3233" s="275">
        <v>2.2599999999999998</v>
      </c>
    </row>
    <row r="3234" spans="1:5">
      <c r="A3234">
        <v>4306</v>
      </c>
      <c r="B3234" t="s">
        <v>18151</v>
      </c>
      <c r="C3234" t="s">
        <v>14904</v>
      </c>
      <c r="D3234" t="s">
        <v>14905</v>
      </c>
      <c r="E3234" s="275">
        <v>2.63</v>
      </c>
    </row>
    <row r="3235" spans="1:5">
      <c r="A3235">
        <v>4308</v>
      </c>
      <c r="B3235" t="s">
        <v>18152</v>
      </c>
      <c r="C3235" t="s">
        <v>14904</v>
      </c>
      <c r="D3235" t="s">
        <v>14905</v>
      </c>
      <c r="E3235" s="275">
        <v>5.44</v>
      </c>
    </row>
    <row r="3236" spans="1:5">
      <c r="A3236">
        <v>4302</v>
      </c>
      <c r="B3236" t="s">
        <v>18153</v>
      </c>
      <c r="C3236" t="s">
        <v>14904</v>
      </c>
      <c r="D3236" t="s">
        <v>14905</v>
      </c>
      <c r="E3236" s="275">
        <v>4.08</v>
      </c>
    </row>
    <row r="3237" spans="1:5">
      <c r="A3237">
        <v>4300</v>
      </c>
      <c r="B3237" t="s">
        <v>18154</v>
      </c>
      <c r="C3237" t="s">
        <v>14904</v>
      </c>
      <c r="D3237" t="s">
        <v>14905</v>
      </c>
      <c r="E3237" s="275">
        <v>0.97</v>
      </c>
    </row>
    <row r="3238" spans="1:5">
      <c r="A3238">
        <v>4301</v>
      </c>
      <c r="B3238" t="s">
        <v>18155</v>
      </c>
      <c r="C3238" t="s">
        <v>14904</v>
      </c>
      <c r="D3238" t="s">
        <v>14905</v>
      </c>
      <c r="E3238" s="275">
        <v>1.19</v>
      </c>
    </row>
    <row r="3239" spans="1:5">
      <c r="A3239">
        <v>4320</v>
      </c>
      <c r="B3239" t="s">
        <v>18156</v>
      </c>
      <c r="C3239" t="s">
        <v>14904</v>
      </c>
      <c r="D3239" t="s">
        <v>14905</v>
      </c>
      <c r="E3239" s="275">
        <v>3.6</v>
      </c>
    </row>
    <row r="3240" spans="1:5">
      <c r="A3240">
        <v>4318</v>
      </c>
      <c r="B3240" t="s">
        <v>18157</v>
      </c>
      <c r="C3240" t="s">
        <v>14904</v>
      </c>
      <c r="D3240" t="s">
        <v>14905</v>
      </c>
      <c r="E3240" s="275">
        <v>1.75</v>
      </c>
    </row>
    <row r="3241" spans="1:5">
      <c r="A3241">
        <v>40547</v>
      </c>
      <c r="B3241" t="s">
        <v>18158</v>
      </c>
      <c r="C3241" t="s">
        <v>16968</v>
      </c>
      <c r="D3241" t="s">
        <v>14905</v>
      </c>
      <c r="E3241" s="275">
        <v>27.52</v>
      </c>
    </row>
    <row r="3242" spans="1:5">
      <c r="A3242">
        <v>11962</v>
      </c>
      <c r="B3242" t="s">
        <v>18159</v>
      </c>
      <c r="C3242" t="s">
        <v>14904</v>
      </c>
      <c r="D3242" t="s">
        <v>14905</v>
      </c>
      <c r="E3242" s="275">
        <v>0.22</v>
      </c>
    </row>
    <row r="3243" spans="1:5">
      <c r="A3243">
        <v>4332</v>
      </c>
      <c r="B3243" t="s">
        <v>18160</v>
      </c>
      <c r="C3243" t="s">
        <v>14904</v>
      </c>
      <c r="D3243" t="s">
        <v>14905</v>
      </c>
      <c r="E3243" s="275">
        <v>1.0900000000000001</v>
      </c>
    </row>
    <row r="3244" spans="1:5">
      <c r="A3244">
        <v>4331</v>
      </c>
      <c r="B3244" t="s">
        <v>18161</v>
      </c>
      <c r="C3244" t="s">
        <v>14904</v>
      </c>
      <c r="D3244" t="s">
        <v>14905</v>
      </c>
      <c r="E3244" s="275">
        <v>4.13</v>
      </c>
    </row>
    <row r="3245" spans="1:5">
      <c r="A3245">
        <v>4336</v>
      </c>
      <c r="B3245" t="s">
        <v>18162</v>
      </c>
      <c r="C3245" t="s">
        <v>14904</v>
      </c>
      <c r="D3245" t="s">
        <v>14905</v>
      </c>
      <c r="E3245" s="275">
        <v>5.28</v>
      </c>
    </row>
    <row r="3246" spans="1:5">
      <c r="A3246">
        <v>11948</v>
      </c>
      <c r="B3246" t="s">
        <v>18163</v>
      </c>
      <c r="C3246" t="s">
        <v>14904</v>
      </c>
      <c r="D3246" t="s">
        <v>14905</v>
      </c>
      <c r="E3246" s="275">
        <v>0.68</v>
      </c>
    </row>
    <row r="3247" spans="1:5">
      <c r="A3247">
        <v>4382</v>
      </c>
      <c r="B3247" t="s">
        <v>18164</v>
      </c>
      <c r="C3247" t="s">
        <v>14904</v>
      </c>
      <c r="D3247" t="s">
        <v>14905</v>
      </c>
      <c r="E3247" s="275">
        <v>1.1299999999999999</v>
      </c>
    </row>
    <row r="3248" spans="1:5">
      <c r="A3248">
        <v>4354</v>
      </c>
      <c r="B3248" t="s">
        <v>18165</v>
      </c>
      <c r="C3248" t="s">
        <v>14904</v>
      </c>
      <c r="D3248" t="s">
        <v>14905</v>
      </c>
      <c r="E3248" s="275">
        <v>47.39</v>
      </c>
    </row>
    <row r="3249" spans="1:5">
      <c r="A3249">
        <v>40839</v>
      </c>
      <c r="B3249" t="s">
        <v>18166</v>
      </c>
      <c r="C3249" t="s">
        <v>16968</v>
      </c>
      <c r="D3249" t="s">
        <v>14905</v>
      </c>
      <c r="E3249" s="275">
        <v>114.03</v>
      </c>
    </row>
    <row r="3250" spans="1:5">
      <c r="A3250">
        <v>40552</v>
      </c>
      <c r="B3250" t="s">
        <v>18167</v>
      </c>
      <c r="C3250" t="s">
        <v>16968</v>
      </c>
      <c r="D3250" t="s">
        <v>14905</v>
      </c>
      <c r="E3250" s="275">
        <v>47.18</v>
      </c>
    </row>
    <row r="3251" spans="1:5">
      <c r="A3251">
        <v>40549</v>
      </c>
      <c r="B3251" t="s">
        <v>18168</v>
      </c>
      <c r="C3251" t="s">
        <v>16968</v>
      </c>
      <c r="D3251" t="s">
        <v>14905</v>
      </c>
      <c r="E3251" s="275">
        <v>186.77</v>
      </c>
    </row>
    <row r="3252" spans="1:5">
      <c r="A3252">
        <v>4385</v>
      </c>
      <c r="B3252" t="s">
        <v>18169</v>
      </c>
      <c r="C3252" t="s">
        <v>18170</v>
      </c>
      <c r="D3252" t="s">
        <v>14905</v>
      </c>
      <c r="E3252" s="275">
        <v>770.3</v>
      </c>
    </row>
    <row r="3253" spans="1:5">
      <c r="A3253">
        <v>20078</v>
      </c>
      <c r="B3253" t="s">
        <v>18171</v>
      </c>
      <c r="C3253" t="s">
        <v>14904</v>
      </c>
      <c r="D3253" t="s">
        <v>14905</v>
      </c>
      <c r="E3253" s="275">
        <v>21.34</v>
      </c>
    </row>
    <row r="3254" spans="1:5">
      <c r="A3254">
        <v>39897</v>
      </c>
      <c r="B3254" t="s">
        <v>18172</v>
      </c>
      <c r="C3254" t="s">
        <v>14904</v>
      </c>
      <c r="D3254" t="s">
        <v>14952</v>
      </c>
      <c r="E3254" s="275">
        <v>50.63</v>
      </c>
    </row>
    <row r="3255" spans="1:5">
      <c r="A3255">
        <v>118</v>
      </c>
      <c r="B3255" t="s">
        <v>18173</v>
      </c>
      <c r="C3255" t="s">
        <v>14904</v>
      </c>
      <c r="D3255" t="s">
        <v>14905</v>
      </c>
      <c r="E3255" s="275">
        <v>45.11</v>
      </c>
    </row>
    <row r="3256" spans="1:5">
      <c r="A3256">
        <v>4396</v>
      </c>
      <c r="B3256" t="s">
        <v>18174</v>
      </c>
      <c r="C3256" t="s">
        <v>15310</v>
      </c>
      <c r="D3256" t="s">
        <v>14905</v>
      </c>
      <c r="E3256" s="275">
        <v>214.43</v>
      </c>
    </row>
    <row r="3257" spans="1:5">
      <c r="A3257">
        <v>36881</v>
      </c>
      <c r="B3257" t="s">
        <v>18175</v>
      </c>
      <c r="C3257" t="s">
        <v>15310</v>
      </c>
      <c r="D3257" t="s">
        <v>14905</v>
      </c>
      <c r="E3257" s="275">
        <v>138.1</v>
      </c>
    </row>
    <row r="3258" spans="1:5">
      <c r="A3258">
        <v>4397</v>
      </c>
      <c r="B3258" t="s">
        <v>18176</v>
      </c>
      <c r="C3258" t="s">
        <v>15310</v>
      </c>
      <c r="D3258" t="s">
        <v>14905</v>
      </c>
      <c r="E3258" s="275">
        <v>233.26</v>
      </c>
    </row>
    <row r="3259" spans="1:5">
      <c r="A3259">
        <v>36882</v>
      </c>
      <c r="B3259" t="s">
        <v>18177</v>
      </c>
      <c r="C3259" t="s">
        <v>15310</v>
      </c>
      <c r="D3259" t="s">
        <v>14905</v>
      </c>
      <c r="E3259" s="275">
        <v>165.14</v>
      </c>
    </row>
    <row r="3260" spans="1:5">
      <c r="A3260">
        <v>4751</v>
      </c>
      <c r="B3260" t="s">
        <v>18178</v>
      </c>
      <c r="C3260" t="s">
        <v>15055</v>
      </c>
      <c r="D3260" t="s">
        <v>14905</v>
      </c>
      <c r="E3260" s="275">
        <v>18.14</v>
      </c>
    </row>
    <row r="3261" spans="1:5">
      <c r="A3261">
        <v>41066</v>
      </c>
      <c r="B3261" t="s">
        <v>18179</v>
      </c>
      <c r="C3261" t="s">
        <v>15057</v>
      </c>
      <c r="D3261" t="s">
        <v>14905</v>
      </c>
      <c r="E3261" s="276">
        <v>3158.56</v>
      </c>
    </row>
    <row r="3262" spans="1:5">
      <c r="A3262">
        <v>39604</v>
      </c>
      <c r="B3262" t="s">
        <v>18180</v>
      </c>
      <c r="C3262" t="s">
        <v>14904</v>
      </c>
      <c r="D3262" t="s">
        <v>14905</v>
      </c>
      <c r="E3262" s="275">
        <v>10.54</v>
      </c>
    </row>
    <row r="3263" spans="1:5">
      <c r="A3263">
        <v>39605</v>
      </c>
      <c r="B3263" t="s">
        <v>18181</v>
      </c>
      <c r="C3263" t="s">
        <v>14904</v>
      </c>
      <c r="D3263" t="s">
        <v>14905</v>
      </c>
      <c r="E3263" s="275">
        <v>11.46</v>
      </c>
    </row>
    <row r="3264" spans="1:5">
      <c r="A3264">
        <v>39606</v>
      </c>
      <c r="B3264" t="s">
        <v>18182</v>
      </c>
      <c r="C3264" t="s">
        <v>14904</v>
      </c>
      <c r="D3264" t="s">
        <v>14905</v>
      </c>
      <c r="E3264" s="275">
        <v>20.059999999999999</v>
      </c>
    </row>
    <row r="3265" spans="1:5">
      <c r="A3265">
        <v>39607</v>
      </c>
      <c r="B3265" t="s">
        <v>18183</v>
      </c>
      <c r="C3265" t="s">
        <v>14904</v>
      </c>
      <c r="D3265" t="s">
        <v>14905</v>
      </c>
      <c r="E3265" s="275">
        <v>27.14</v>
      </c>
    </row>
    <row r="3266" spans="1:5">
      <c r="A3266">
        <v>39594</v>
      </c>
      <c r="B3266" t="s">
        <v>18184</v>
      </c>
      <c r="C3266" t="s">
        <v>14904</v>
      </c>
      <c r="D3266" t="s">
        <v>14952</v>
      </c>
      <c r="E3266" s="275">
        <v>250.55</v>
      </c>
    </row>
    <row r="3267" spans="1:5">
      <c r="A3267">
        <v>39596</v>
      </c>
      <c r="B3267" t="s">
        <v>18185</v>
      </c>
      <c r="C3267" t="s">
        <v>14904</v>
      </c>
      <c r="D3267" t="s">
        <v>14952</v>
      </c>
      <c r="E3267" s="275">
        <v>670.99</v>
      </c>
    </row>
    <row r="3268" spans="1:5">
      <c r="A3268">
        <v>39595</v>
      </c>
      <c r="B3268" t="s">
        <v>18186</v>
      </c>
      <c r="C3268" t="s">
        <v>14904</v>
      </c>
      <c r="D3268" t="s">
        <v>14952</v>
      </c>
      <c r="E3268" s="276">
        <v>1507.63</v>
      </c>
    </row>
    <row r="3269" spans="1:5">
      <c r="A3269">
        <v>39597</v>
      </c>
      <c r="B3269" t="s">
        <v>18187</v>
      </c>
      <c r="C3269" t="s">
        <v>14904</v>
      </c>
      <c r="D3269" t="s">
        <v>14952</v>
      </c>
      <c r="E3269" s="276">
        <v>2364.92</v>
      </c>
    </row>
    <row r="3270" spans="1:5">
      <c r="A3270">
        <v>10731</v>
      </c>
      <c r="B3270" t="s">
        <v>18188</v>
      </c>
      <c r="C3270" t="s">
        <v>15310</v>
      </c>
      <c r="D3270" t="s">
        <v>14952</v>
      </c>
      <c r="E3270" s="275">
        <v>40</v>
      </c>
    </row>
    <row r="3271" spans="1:5">
      <c r="A3271">
        <v>4704</v>
      </c>
      <c r="B3271" t="s">
        <v>18189</v>
      </c>
      <c r="C3271" t="s">
        <v>15310</v>
      </c>
      <c r="D3271" t="s">
        <v>14952</v>
      </c>
      <c r="E3271" s="275">
        <v>36.090000000000003</v>
      </c>
    </row>
    <row r="3272" spans="1:5">
      <c r="A3272">
        <v>10730</v>
      </c>
      <c r="B3272" t="s">
        <v>18190</v>
      </c>
      <c r="C3272" t="s">
        <v>15310</v>
      </c>
      <c r="D3272" t="s">
        <v>14952</v>
      </c>
      <c r="E3272" s="275">
        <v>38.67</v>
      </c>
    </row>
    <row r="3273" spans="1:5">
      <c r="A3273">
        <v>4729</v>
      </c>
      <c r="B3273" t="s">
        <v>18191</v>
      </c>
      <c r="C3273" t="s">
        <v>15053</v>
      </c>
      <c r="D3273" t="s">
        <v>14905</v>
      </c>
      <c r="E3273" s="275">
        <v>83.19</v>
      </c>
    </row>
    <row r="3274" spans="1:5">
      <c r="A3274">
        <v>4720</v>
      </c>
      <c r="B3274" t="s">
        <v>18192</v>
      </c>
      <c r="C3274" t="s">
        <v>15053</v>
      </c>
      <c r="D3274" t="s">
        <v>14905</v>
      </c>
      <c r="E3274" s="275">
        <v>95.32</v>
      </c>
    </row>
    <row r="3275" spans="1:5">
      <c r="A3275">
        <v>4721</v>
      </c>
      <c r="B3275" t="s">
        <v>18193</v>
      </c>
      <c r="C3275" t="s">
        <v>15053</v>
      </c>
      <c r="D3275" t="s">
        <v>14905</v>
      </c>
      <c r="E3275" s="275">
        <v>82.56</v>
      </c>
    </row>
    <row r="3276" spans="1:5">
      <c r="A3276">
        <v>4718</v>
      </c>
      <c r="B3276" t="s">
        <v>18194</v>
      </c>
      <c r="C3276" t="s">
        <v>15053</v>
      </c>
      <c r="D3276" t="s">
        <v>14911</v>
      </c>
      <c r="E3276" s="275">
        <v>83</v>
      </c>
    </row>
    <row r="3277" spans="1:5">
      <c r="A3277">
        <v>4722</v>
      </c>
      <c r="B3277" t="s">
        <v>18195</v>
      </c>
      <c r="C3277" t="s">
        <v>15053</v>
      </c>
      <c r="D3277" t="s">
        <v>14905</v>
      </c>
      <c r="E3277" s="275">
        <v>77.989999999999995</v>
      </c>
    </row>
    <row r="3278" spans="1:5">
      <c r="A3278">
        <v>4723</v>
      </c>
      <c r="B3278" t="s">
        <v>18196</v>
      </c>
      <c r="C3278" t="s">
        <v>15053</v>
      </c>
      <c r="D3278" t="s">
        <v>14905</v>
      </c>
      <c r="E3278" s="275">
        <v>77.31</v>
      </c>
    </row>
    <row r="3279" spans="1:5">
      <c r="A3279">
        <v>4727</v>
      </c>
      <c r="B3279" t="s">
        <v>18197</v>
      </c>
      <c r="C3279" t="s">
        <v>15053</v>
      </c>
      <c r="D3279" t="s">
        <v>14905</v>
      </c>
      <c r="E3279" s="275">
        <v>70.77</v>
      </c>
    </row>
    <row r="3280" spans="1:5">
      <c r="A3280">
        <v>4748</v>
      </c>
      <c r="B3280" t="s">
        <v>18198</v>
      </c>
      <c r="C3280" t="s">
        <v>15053</v>
      </c>
      <c r="D3280" t="s">
        <v>14905</v>
      </c>
      <c r="E3280" s="275">
        <v>76.25</v>
      </c>
    </row>
    <row r="3281" spans="1:5">
      <c r="A3281">
        <v>4730</v>
      </c>
      <c r="B3281" t="s">
        <v>18199</v>
      </c>
      <c r="C3281" t="s">
        <v>15053</v>
      </c>
      <c r="D3281" t="s">
        <v>14905</v>
      </c>
      <c r="E3281" s="275">
        <v>77.599999999999994</v>
      </c>
    </row>
    <row r="3282" spans="1:5">
      <c r="A3282">
        <v>13186</v>
      </c>
      <c r="B3282" t="s">
        <v>18200</v>
      </c>
      <c r="C3282" t="s">
        <v>15053</v>
      </c>
      <c r="D3282" t="s">
        <v>14905</v>
      </c>
      <c r="E3282" s="275">
        <v>89.54</v>
      </c>
    </row>
    <row r="3283" spans="1:5">
      <c r="A3283">
        <v>10737</v>
      </c>
      <c r="B3283" t="s">
        <v>18201</v>
      </c>
      <c r="C3283" t="s">
        <v>15310</v>
      </c>
      <c r="D3283" t="s">
        <v>14952</v>
      </c>
      <c r="E3283" s="275">
        <v>125.7</v>
      </c>
    </row>
    <row r="3284" spans="1:5">
      <c r="A3284">
        <v>10734</v>
      </c>
      <c r="B3284" t="s">
        <v>18202</v>
      </c>
      <c r="C3284" t="s">
        <v>15310</v>
      </c>
      <c r="D3284" t="s">
        <v>14952</v>
      </c>
      <c r="E3284" s="275">
        <v>74.77</v>
      </c>
    </row>
    <row r="3285" spans="1:5">
      <c r="A3285">
        <v>4708</v>
      </c>
      <c r="B3285" t="s">
        <v>18203</v>
      </c>
      <c r="C3285" t="s">
        <v>15310</v>
      </c>
      <c r="D3285" t="s">
        <v>14952</v>
      </c>
      <c r="E3285" s="275">
        <v>145.04</v>
      </c>
    </row>
    <row r="3286" spans="1:5">
      <c r="A3286">
        <v>4712</v>
      </c>
      <c r="B3286" t="s">
        <v>18204</v>
      </c>
      <c r="C3286" t="s">
        <v>15310</v>
      </c>
      <c r="D3286" t="s">
        <v>14952</v>
      </c>
      <c r="E3286" s="275">
        <v>70.91</v>
      </c>
    </row>
    <row r="3287" spans="1:5">
      <c r="A3287">
        <v>4710</v>
      </c>
      <c r="B3287" t="s">
        <v>18205</v>
      </c>
      <c r="C3287" t="s">
        <v>15310</v>
      </c>
      <c r="D3287" t="s">
        <v>14952</v>
      </c>
      <c r="E3287" s="275">
        <v>227.39</v>
      </c>
    </row>
    <row r="3288" spans="1:5">
      <c r="A3288">
        <v>4746</v>
      </c>
      <c r="B3288" t="s">
        <v>18206</v>
      </c>
      <c r="C3288" t="s">
        <v>15053</v>
      </c>
      <c r="D3288" t="s">
        <v>14905</v>
      </c>
      <c r="E3288" s="275">
        <v>57.96</v>
      </c>
    </row>
    <row r="3289" spans="1:5">
      <c r="A3289">
        <v>4750</v>
      </c>
      <c r="B3289" t="s">
        <v>18207</v>
      </c>
      <c r="C3289" t="s">
        <v>15055</v>
      </c>
      <c r="D3289" t="s">
        <v>14911</v>
      </c>
      <c r="E3289" s="275">
        <v>18.14</v>
      </c>
    </row>
    <row r="3290" spans="1:5">
      <c r="A3290">
        <v>41065</v>
      </c>
      <c r="B3290" t="s">
        <v>18208</v>
      </c>
      <c r="C3290" t="s">
        <v>15057</v>
      </c>
      <c r="D3290" t="s">
        <v>14905</v>
      </c>
      <c r="E3290" s="276">
        <v>3158.56</v>
      </c>
    </row>
    <row r="3291" spans="1:5">
      <c r="A3291">
        <v>34747</v>
      </c>
      <c r="B3291" t="s">
        <v>18209</v>
      </c>
      <c r="C3291" t="s">
        <v>14950</v>
      </c>
      <c r="D3291" t="s">
        <v>14905</v>
      </c>
      <c r="E3291" s="275">
        <v>93.75</v>
      </c>
    </row>
    <row r="3292" spans="1:5">
      <c r="A3292">
        <v>4826</v>
      </c>
      <c r="B3292" t="s">
        <v>18210</v>
      </c>
      <c r="C3292" t="s">
        <v>14950</v>
      </c>
      <c r="D3292" t="s">
        <v>14905</v>
      </c>
      <c r="E3292" s="275">
        <v>100.81</v>
      </c>
    </row>
    <row r="3293" spans="1:5">
      <c r="A3293">
        <v>41975</v>
      </c>
      <c r="B3293" t="s">
        <v>18211</v>
      </c>
      <c r="C3293" t="s">
        <v>15310</v>
      </c>
      <c r="D3293" t="s">
        <v>14952</v>
      </c>
      <c r="E3293" s="275">
        <v>111.73</v>
      </c>
    </row>
    <row r="3294" spans="1:5">
      <c r="A3294">
        <v>4825</v>
      </c>
      <c r="B3294" t="s">
        <v>18212</v>
      </c>
      <c r="C3294" t="s">
        <v>14950</v>
      </c>
      <c r="D3294" t="s">
        <v>14905</v>
      </c>
      <c r="E3294" s="275">
        <v>139.54</v>
      </c>
    </row>
    <row r="3295" spans="1:5">
      <c r="A3295">
        <v>34744</v>
      </c>
      <c r="B3295" t="s">
        <v>18213</v>
      </c>
      <c r="C3295" t="s">
        <v>15310</v>
      </c>
      <c r="D3295" t="s">
        <v>14952</v>
      </c>
      <c r="E3295" s="275">
        <v>23.25</v>
      </c>
    </row>
    <row r="3296" spans="1:5">
      <c r="A3296">
        <v>39430</v>
      </c>
      <c r="B3296" t="s">
        <v>18214</v>
      </c>
      <c r="C3296" t="s">
        <v>14904</v>
      </c>
      <c r="D3296" t="s">
        <v>14905</v>
      </c>
      <c r="E3296" s="275">
        <v>2.83</v>
      </c>
    </row>
    <row r="3297" spans="1:5">
      <c r="A3297">
        <v>39573</v>
      </c>
      <c r="B3297" t="s">
        <v>18215</v>
      </c>
      <c r="C3297" t="s">
        <v>14904</v>
      </c>
      <c r="D3297" t="s">
        <v>14905</v>
      </c>
      <c r="E3297" s="275">
        <v>2.79</v>
      </c>
    </row>
    <row r="3298" spans="1:5">
      <c r="A3298">
        <v>38410</v>
      </c>
      <c r="B3298" t="s">
        <v>18216</v>
      </c>
      <c r="C3298" t="s">
        <v>14904</v>
      </c>
      <c r="D3298" t="s">
        <v>14905</v>
      </c>
      <c r="E3298" s="276">
        <v>14964.25</v>
      </c>
    </row>
    <row r="3299" spans="1:5">
      <c r="A3299">
        <v>43082</v>
      </c>
      <c r="B3299" t="s">
        <v>18217</v>
      </c>
      <c r="C3299" t="s">
        <v>14955</v>
      </c>
      <c r="D3299" t="s">
        <v>14952</v>
      </c>
      <c r="E3299" s="275">
        <v>10</v>
      </c>
    </row>
    <row r="3300" spans="1:5">
      <c r="A3300">
        <v>43083</v>
      </c>
      <c r="B3300" t="s">
        <v>18218</v>
      </c>
      <c r="C3300" t="s">
        <v>14955</v>
      </c>
      <c r="D3300" t="s">
        <v>14952</v>
      </c>
      <c r="E3300" s="275">
        <v>8.66</v>
      </c>
    </row>
    <row r="3301" spans="1:5">
      <c r="A3301">
        <v>40535</v>
      </c>
      <c r="B3301" t="s">
        <v>18219</v>
      </c>
      <c r="C3301" t="s">
        <v>14955</v>
      </c>
      <c r="D3301" t="s">
        <v>14952</v>
      </c>
      <c r="E3301" s="275">
        <v>8.66</v>
      </c>
    </row>
    <row r="3302" spans="1:5">
      <c r="A3302">
        <v>40598</v>
      </c>
      <c r="B3302" t="s">
        <v>18220</v>
      </c>
      <c r="C3302" t="s">
        <v>14955</v>
      </c>
      <c r="D3302" t="s">
        <v>14952</v>
      </c>
      <c r="E3302" s="275">
        <v>8.4499999999999993</v>
      </c>
    </row>
    <row r="3303" spans="1:5">
      <c r="A3303">
        <v>43692</v>
      </c>
      <c r="B3303" t="s">
        <v>18221</v>
      </c>
      <c r="C3303" t="s">
        <v>14955</v>
      </c>
      <c r="D3303" t="s">
        <v>14952</v>
      </c>
      <c r="E3303" s="275">
        <v>9.1199999999999992</v>
      </c>
    </row>
    <row r="3304" spans="1:5">
      <c r="A3304">
        <v>43665</v>
      </c>
      <c r="B3304" t="s">
        <v>18222</v>
      </c>
      <c r="C3304" t="s">
        <v>14955</v>
      </c>
      <c r="D3304" t="s">
        <v>14952</v>
      </c>
      <c r="E3304" s="275">
        <v>8.59</v>
      </c>
    </row>
    <row r="3305" spans="1:5">
      <c r="A3305">
        <v>10966</v>
      </c>
      <c r="B3305" t="s">
        <v>18223</v>
      </c>
      <c r="C3305" t="s">
        <v>14955</v>
      </c>
      <c r="D3305" t="s">
        <v>14952</v>
      </c>
      <c r="E3305" s="275">
        <v>9.1199999999999992</v>
      </c>
    </row>
    <row r="3306" spans="1:5">
      <c r="A3306">
        <v>39427</v>
      </c>
      <c r="B3306" t="s">
        <v>18224</v>
      </c>
      <c r="C3306" t="s">
        <v>14950</v>
      </c>
      <c r="D3306" t="s">
        <v>14905</v>
      </c>
      <c r="E3306" s="275">
        <v>7.52</v>
      </c>
    </row>
    <row r="3307" spans="1:5">
      <c r="A3307">
        <v>39424</v>
      </c>
      <c r="B3307" t="s">
        <v>18225</v>
      </c>
      <c r="C3307" t="s">
        <v>14950</v>
      </c>
      <c r="D3307" t="s">
        <v>14905</v>
      </c>
      <c r="E3307" s="275">
        <v>4.47</v>
      </c>
    </row>
    <row r="3308" spans="1:5">
      <c r="A3308">
        <v>39425</v>
      </c>
      <c r="B3308" t="s">
        <v>18226</v>
      </c>
      <c r="C3308" t="s">
        <v>14950</v>
      </c>
      <c r="D3308" t="s">
        <v>14905</v>
      </c>
      <c r="E3308" s="275">
        <v>4.41</v>
      </c>
    </row>
    <row r="3309" spans="1:5">
      <c r="A3309">
        <v>40664</v>
      </c>
      <c r="B3309" t="s">
        <v>18227</v>
      </c>
      <c r="C3309" t="s">
        <v>14955</v>
      </c>
      <c r="D3309" t="s">
        <v>14952</v>
      </c>
      <c r="E3309" s="275">
        <v>17.77</v>
      </c>
    </row>
    <row r="3310" spans="1:5">
      <c r="A3310">
        <v>34360</v>
      </c>
      <c r="B3310" t="s">
        <v>18228</v>
      </c>
      <c r="C3310" t="s">
        <v>14955</v>
      </c>
      <c r="D3310" t="s">
        <v>14952</v>
      </c>
      <c r="E3310" s="275">
        <v>37.130000000000003</v>
      </c>
    </row>
    <row r="3311" spans="1:5">
      <c r="A3311">
        <v>20259</v>
      </c>
      <c r="B3311" t="s">
        <v>18229</v>
      </c>
      <c r="C3311" t="s">
        <v>14950</v>
      </c>
      <c r="D3311" t="s">
        <v>14952</v>
      </c>
      <c r="E3311" s="275">
        <v>12.9</v>
      </c>
    </row>
    <row r="3312" spans="1:5">
      <c r="A3312">
        <v>14077</v>
      </c>
      <c r="B3312" t="s">
        <v>18230</v>
      </c>
      <c r="C3312" t="s">
        <v>14950</v>
      </c>
      <c r="D3312" t="s">
        <v>14952</v>
      </c>
      <c r="E3312" s="275">
        <v>197.44</v>
      </c>
    </row>
    <row r="3313" spans="1:5">
      <c r="A3313">
        <v>3678</v>
      </c>
      <c r="B3313" t="s">
        <v>18231</v>
      </c>
      <c r="C3313" t="s">
        <v>14950</v>
      </c>
      <c r="D3313" t="s">
        <v>14952</v>
      </c>
      <c r="E3313" s="275">
        <v>89.24</v>
      </c>
    </row>
    <row r="3314" spans="1:5">
      <c r="A3314">
        <v>11552</v>
      </c>
      <c r="B3314" t="s">
        <v>18232</v>
      </c>
      <c r="C3314" t="s">
        <v>14950</v>
      </c>
      <c r="D3314" t="s">
        <v>14905</v>
      </c>
      <c r="E3314" s="275">
        <v>7.79</v>
      </c>
    </row>
    <row r="3315" spans="1:5">
      <c r="A3315">
        <v>585</v>
      </c>
      <c r="B3315" t="s">
        <v>18233</v>
      </c>
      <c r="C3315" t="s">
        <v>14955</v>
      </c>
      <c r="D3315" t="s">
        <v>14952</v>
      </c>
      <c r="E3315" s="275">
        <v>29.7</v>
      </c>
    </row>
    <row r="3316" spans="1:5">
      <c r="A3316">
        <v>39418</v>
      </c>
      <c r="B3316" t="s">
        <v>18234</v>
      </c>
      <c r="C3316" t="s">
        <v>14950</v>
      </c>
      <c r="D3316" t="s">
        <v>14905</v>
      </c>
      <c r="E3316" s="275">
        <v>8.3800000000000008</v>
      </c>
    </row>
    <row r="3317" spans="1:5">
      <c r="A3317">
        <v>39419</v>
      </c>
      <c r="B3317" t="s">
        <v>18235</v>
      </c>
      <c r="C3317" t="s">
        <v>14950</v>
      </c>
      <c r="D3317" t="s">
        <v>14905</v>
      </c>
      <c r="E3317" s="275">
        <v>10.220000000000001</v>
      </c>
    </row>
    <row r="3318" spans="1:5">
      <c r="A3318">
        <v>39420</v>
      </c>
      <c r="B3318" t="s">
        <v>18236</v>
      </c>
      <c r="C3318" t="s">
        <v>14950</v>
      </c>
      <c r="D3318" t="s">
        <v>14905</v>
      </c>
      <c r="E3318" s="275">
        <v>11.28</v>
      </c>
    </row>
    <row r="3319" spans="1:5">
      <c r="A3319">
        <v>39571</v>
      </c>
      <c r="B3319" t="s">
        <v>18237</v>
      </c>
      <c r="C3319" t="s">
        <v>14950</v>
      </c>
      <c r="D3319" t="s">
        <v>14905</v>
      </c>
      <c r="E3319" s="275">
        <v>6.81</v>
      </c>
    </row>
    <row r="3320" spans="1:5">
      <c r="A3320">
        <v>39421</v>
      </c>
      <c r="B3320" t="s">
        <v>18238</v>
      </c>
      <c r="C3320" t="s">
        <v>14950</v>
      </c>
      <c r="D3320" t="s">
        <v>14905</v>
      </c>
      <c r="E3320" s="275">
        <v>9.93</v>
      </c>
    </row>
    <row r="3321" spans="1:5">
      <c r="A3321">
        <v>39422</v>
      </c>
      <c r="B3321" t="s">
        <v>18239</v>
      </c>
      <c r="C3321" t="s">
        <v>14950</v>
      </c>
      <c r="D3321" t="s">
        <v>14911</v>
      </c>
      <c r="E3321" s="275">
        <v>11.59</v>
      </c>
    </row>
    <row r="3322" spans="1:5">
      <c r="A3322">
        <v>39423</v>
      </c>
      <c r="B3322" t="s">
        <v>18240</v>
      </c>
      <c r="C3322" t="s">
        <v>14950</v>
      </c>
      <c r="D3322" t="s">
        <v>14905</v>
      </c>
      <c r="E3322" s="275">
        <v>13.46</v>
      </c>
    </row>
    <row r="3323" spans="1:5">
      <c r="A3323">
        <v>39426</v>
      </c>
      <c r="B3323" t="s">
        <v>18241</v>
      </c>
      <c r="C3323" t="s">
        <v>14950</v>
      </c>
      <c r="D3323" t="s">
        <v>14905</v>
      </c>
      <c r="E3323" s="275">
        <v>30.25</v>
      </c>
    </row>
    <row r="3324" spans="1:5">
      <c r="A3324">
        <v>39429</v>
      </c>
      <c r="B3324" t="s">
        <v>18242</v>
      </c>
      <c r="C3324" t="s">
        <v>14950</v>
      </c>
      <c r="D3324" t="s">
        <v>14905</v>
      </c>
      <c r="E3324" s="275">
        <v>9.5399999999999991</v>
      </c>
    </row>
    <row r="3325" spans="1:5">
      <c r="A3325">
        <v>39428</v>
      </c>
      <c r="B3325" t="s">
        <v>18243</v>
      </c>
      <c r="C3325" t="s">
        <v>14950</v>
      </c>
      <c r="D3325" t="s">
        <v>14905</v>
      </c>
      <c r="E3325" s="275">
        <v>7.29</v>
      </c>
    </row>
    <row r="3326" spans="1:5">
      <c r="A3326">
        <v>39572</v>
      </c>
      <c r="B3326" t="s">
        <v>18244</v>
      </c>
      <c r="C3326" t="s">
        <v>14950</v>
      </c>
      <c r="D3326" t="s">
        <v>14905</v>
      </c>
      <c r="E3326" s="275">
        <v>6.31</v>
      </c>
    </row>
    <row r="3327" spans="1:5">
      <c r="A3327">
        <v>39570</v>
      </c>
      <c r="B3327" t="s">
        <v>18245</v>
      </c>
      <c r="C3327" t="s">
        <v>14950</v>
      </c>
      <c r="D3327" t="s">
        <v>14905</v>
      </c>
      <c r="E3327" s="275">
        <v>6.69</v>
      </c>
    </row>
    <row r="3328" spans="1:5">
      <c r="A3328">
        <v>39569</v>
      </c>
      <c r="B3328" t="s">
        <v>18246</v>
      </c>
      <c r="C3328" t="s">
        <v>14950</v>
      </c>
      <c r="D3328" t="s">
        <v>14905</v>
      </c>
      <c r="E3328" s="275">
        <v>6.61</v>
      </c>
    </row>
    <row r="3329" spans="1:5">
      <c r="A3329">
        <v>39029</v>
      </c>
      <c r="B3329" t="s">
        <v>18247</v>
      </c>
      <c r="C3329" t="s">
        <v>14950</v>
      </c>
      <c r="D3329" t="s">
        <v>14905</v>
      </c>
      <c r="E3329" s="275">
        <v>21.36</v>
      </c>
    </row>
    <row r="3330" spans="1:5">
      <c r="A3330">
        <v>39028</v>
      </c>
      <c r="B3330" t="s">
        <v>18248</v>
      </c>
      <c r="C3330" t="s">
        <v>14950</v>
      </c>
      <c r="D3330" t="s">
        <v>14905</v>
      </c>
      <c r="E3330" s="275">
        <v>12.43</v>
      </c>
    </row>
    <row r="3331" spans="1:5">
      <c r="A3331">
        <v>39328</v>
      </c>
      <c r="B3331" t="s">
        <v>18249</v>
      </c>
      <c r="C3331" t="s">
        <v>14950</v>
      </c>
      <c r="D3331" t="s">
        <v>14905</v>
      </c>
      <c r="E3331" s="275">
        <v>6.84</v>
      </c>
    </row>
    <row r="3332" spans="1:5">
      <c r="A3332">
        <v>38541</v>
      </c>
      <c r="B3332" t="s">
        <v>18250</v>
      </c>
      <c r="C3332" t="s">
        <v>14904</v>
      </c>
      <c r="D3332" t="s">
        <v>14952</v>
      </c>
      <c r="E3332" s="276">
        <v>3926315.76</v>
      </c>
    </row>
    <row r="3333" spans="1:5">
      <c r="A3333">
        <v>38542</v>
      </c>
      <c r="B3333" t="s">
        <v>18251</v>
      </c>
      <c r="C3333" t="s">
        <v>14904</v>
      </c>
      <c r="D3333" t="s">
        <v>14952</v>
      </c>
      <c r="E3333" s="276">
        <v>6105263.1200000001</v>
      </c>
    </row>
    <row r="3334" spans="1:5">
      <c r="A3334">
        <v>38543</v>
      </c>
      <c r="B3334" t="s">
        <v>18252</v>
      </c>
      <c r="C3334" t="s">
        <v>14904</v>
      </c>
      <c r="D3334" t="s">
        <v>14952</v>
      </c>
      <c r="E3334" s="276">
        <v>1494736.88</v>
      </c>
    </row>
    <row r="3335" spans="1:5">
      <c r="A3335">
        <v>40406</v>
      </c>
      <c r="B3335" t="s">
        <v>18253</v>
      </c>
      <c r="C3335" t="s">
        <v>14904</v>
      </c>
      <c r="D3335" t="s">
        <v>14905</v>
      </c>
      <c r="E3335" s="276">
        <v>62763.06</v>
      </c>
    </row>
    <row r="3336" spans="1:5">
      <c r="A3336">
        <v>40789</v>
      </c>
      <c r="B3336" t="s">
        <v>18254</v>
      </c>
      <c r="C3336" t="s">
        <v>14904</v>
      </c>
      <c r="D3336" t="s">
        <v>14905</v>
      </c>
      <c r="E3336" s="276">
        <v>9044.7999999999993</v>
      </c>
    </row>
    <row r="3337" spans="1:5">
      <c r="A3337">
        <v>40791</v>
      </c>
      <c r="B3337" t="s">
        <v>18255</v>
      </c>
      <c r="C3337" t="s">
        <v>14904</v>
      </c>
      <c r="D3337" t="s">
        <v>14905</v>
      </c>
      <c r="E3337" s="276">
        <v>28314.16</v>
      </c>
    </row>
    <row r="3338" spans="1:5">
      <c r="A3338">
        <v>11651</v>
      </c>
      <c r="B3338" t="s">
        <v>18256</v>
      </c>
      <c r="C3338" t="s">
        <v>14904</v>
      </c>
      <c r="D3338" t="s">
        <v>14905</v>
      </c>
      <c r="E3338" s="276">
        <v>15485.41</v>
      </c>
    </row>
    <row r="3339" spans="1:5">
      <c r="A3339">
        <v>40435</v>
      </c>
      <c r="B3339" t="s">
        <v>18257</v>
      </c>
      <c r="C3339" t="s">
        <v>14904</v>
      </c>
      <c r="D3339" t="s">
        <v>14952</v>
      </c>
      <c r="E3339" s="276">
        <v>820000</v>
      </c>
    </row>
    <row r="3340" spans="1:5">
      <c r="A3340">
        <v>39012</v>
      </c>
      <c r="B3340" t="s">
        <v>18258</v>
      </c>
      <c r="C3340" t="s">
        <v>14904</v>
      </c>
      <c r="D3340" t="s">
        <v>14952</v>
      </c>
      <c r="E3340" s="276">
        <v>855556.64</v>
      </c>
    </row>
    <row r="3341" spans="1:5">
      <c r="A3341">
        <v>13617</v>
      </c>
      <c r="B3341" t="s">
        <v>18259</v>
      </c>
      <c r="C3341" t="s">
        <v>14904</v>
      </c>
      <c r="D3341" t="s">
        <v>14905</v>
      </c>
      <c r="E3341" s="276">
        <v>98736.2</v>
      </c>
    </row>
    <row r="3342" spans="1:5">
      <c r="A3342">
        <v>35274</v>
      </c>
      <c r="B3342" t="s">
        <v>18260</v>
      </c>
      <c r="C3342" t="s">
        <v>14950</v>
      </c>
      <c r="D3342" t="s">
        <v>14905</v>
      </c>
      <c r="E3342" s="275">
        <v>37.409999999999997</v>
      </c>
    </row>
    <row r="3343" spans="1:5">
      <c r="A3343">
        <v>35275</v>
      </c>
      <c r="B3343" t="s">
        <v>18261</v>
      </c>
      <c r="C3343" t="s">
        <v>14950</v>
      </c>
      <c r="D3343" t="s">
        <v>14905</v>
      </c>
      <c r="E3343" s="275">
        <v>79.41</v>
      </c>
    </row>
    <row r="3344" spans="1:5">
      <c r="A3344">
        <v>35276</v>
      </c>
      <c r="B3344" t="s">
        <v>18262</v>
      </c>
      <c r="C3344" t="s">
        <v>14950</v>
      </c>
      <c r="D3344" t="s">
        <v>14905</v>
      </c>
      <c r="E3344" s="275">
        <v>138.16999999999999</v>
      </c>
    </row>
    <row r="3345" spans="1:5">
      <c r="A3345">
        <v>38386</v>
      </c>
      <c r="B3345" t="s">
        <v>18263</v>
      </c>
      <c r="C3345" t="s">
        <v>14904</v>
      </c>
      <c r="D3345" t="s">
        <v>14905</v>
      </c>
      <c r="E3345" s="275">
        <v>4.84</v>
      </c>
    </row>
    <row r="3346" spans="1:5">
      <c r="A3346">
        <v>11091</v>
      </c>
      <c r="B3346" t="s">
        <v>18264</v>
      </c>
      <c r="C3346" t="s">
        <v>14904</v>
      </c>
      <c r="D3346" t="s">
        <v>14905</v>
      </c>
      <c r="E3346" s="275">
        <v>1.74</v>
      </c>
    </row>
    <row r="3347" spans="1:5">
      <c r="A3347">
        <v>37586</v>
      </c>
      <c r="B3347" t="s">
        <v>18265</v>
      </c>
      <c r="C3347" t="s">
        <v>16968</v>
      </c>
      <c r="D3347" t="s">
        <v>14952</v>
      </c>
      <c r="E3347" s="275">
        <v>46.91</v>
      </c>
    </row>
    <row r="3348" spans="1:5">
      <c r="A3348">
        <v>37395</v>
      </c>
      <c r="B3348" t="s">
        <v>18266</v>
      </c>
      <c r="C3348" t="s">
        <v>16968</v>
      </c>
      <c r="D3348" t="s">
        <v>14952</v>
      </c>
      <c r="E3348" s="275">
        <v>40.33</v>
      </c>
    </row>
    <row r="3349" spans="1:5">
      <c r="A3349">
        <v>14147</v>
      </c>
      <c r="B3349" t="s">
        <v>18267</v>
      </c>
      <c r="C3349" t="s">
        <v>16968</v>
      </c>
      <c r="D3349" t="s">
        <v>14952</v>
      </c>
      <c r="E3349" s="275">
        <v>53.5</v>
      </c>
    </row>
    <row r="3350" spans="1:5">
      <c r="A3350">
        <v>37396</v>
      </c>
      <c r="B3350" t="s">
        <v>18268</v>
      </c>
      <c r="C3350" t="s">
        <v>16968</v>
      </c>
      <c r="D3350" t="s">
        <v>14952</v>
      </c>
      <c r="E3350" s="275">
        <v>33</v>
      </c>
    </row>
    <row r="3351" spans="1:5">
      <c r="A3351">
        <v>37397</v>
      </c>
      <c r="B3351" t="s">
        <v>18269</v>
      </c>
      <c r="C3351" t="s">
        <v>16968</v>
      </c>
      <c r="D3351" t="s">
        <v>14952</v>
      </c>
      <c r="E3351" s="275">
        <v>34.57</v>
      </c>
    </row>
    <row r="3352" spans="1:5">
      <c r="A3352">
        <v>43606</v>
      </c>
      <c r="B3352" t="s">
        <v>18270</v>
      </c>
      <c r="C3352" t="s">
        <v>14904</v>
      </c>
      <c r="D3352" t="s">
        <v>14905</v>
      </c>
      <c r="E3352" s="275">
        <v>9.33</v>
      </c>
    </row>
    <row r="3353" spans="1:5">
      <c r="A3353">
        <v>444</v>
      </c>
      <c r="B3353" t="s">
        <v>18271</v>
      </c>
      <c r="C3353" t="s">
        <v>14904</v>
      </c>
      <c r="D3353" t="s">
        <v>14905</v>
      </c>
      <c r="E3353" s="275">
        <v>42.44</v>
      </c>
    </row>
    <row r="3354" spans="1:5">
      <c r="A3354">
        <v>445</v>
      </c>
      <c r="B3354" t="s">
        <v>18272</v>
      </c>
      <c r="C3354" t="s">
        <v>14904</v>
      </c>
      <c r="D3354" t="s">
        <v>14905</v>
      </c>
      <c r="E3354" s="275">
        <v>58.09</v>
      </c>
    </row>
    <row r="3355" spans="1:5">
      <c r="A3355">
        <v>4783</v>
      </c>
      <c r="B3355" t="s">
        <v>18273</v>
      </c>
      <c r="C3355" t="s">
        <v>15055</v>
      </c>
      <c r="D3355" t="s">
        <v>14911</v>
      </c>
      <c r="E3355" s="275">
        <v>18.14</v>
      </c>
    </row>
    <row r="3356" spans="1:5">
      <c r="A3356">
        <v>41079</v>
      </c>
      <c r="B3356" t="s">
        <v>18274</v>
      </c>
      <c r="C3356" t="s">
        <v>15057</v>
      </c>
      <c r="D3356" t="s">
        <v>14905</v>
      </c>
      <c r="E3356" s="276">
        <v>3158.56</v>
      </c>
    </row>
    <row r="3357" spans="1:5">
      <c r="A3357">
        <v>12874</v>
      </c>
      <c r="B3357" t="s">
        <v>18275</v>
      </c>
      <c r="C3357" t="s">
        <v>15055</v>
      </c>
      <c r="D3357" t="s">
        <v>14905</v>
      </c>
      <c r="E3357" s="275">
        <v>17.600000000000001</v>
      </c>
    </row>
    <row r="3358" spans="1:5">
      <c r="A3358">
        <v>41082</v>
      </c>
      <c r="B3358" t="s">
        <v>18276</v>
      </c>
      <c r="C3358" t="s">
        <v>15057</v>
      </c>
      <c r="D3358" t="s">
        <v>14905</v>
      </c>
      <c r="E3358" s="276">
        <v>3067.18</v>
      </c>
    </row>
    <row r="3359" spans="1:5">
      <c r="A3359">
        <v>4785</v>
      </c>
      <c r="B3359" t="s">
        <v>18277</v>
      </c>
      <c r="C3359" t="s">
        <v>15055</v>
      </c>
      <c r="D3359" t="s">
        <v>14905</v>
      </c>
      <c r="E3359" s="275">
        <v>18.14</v>
      </c>
    </row>
    <row r="3360" spans="1:5">
      <c r="A3360">
        <v>41081</v>
      </c>
      <c r="B3360" t="s">
        <v>18278</v>
      </c>
      <c r="C3360" t="s">
        <v>15057</v>
      </c>
      <c r="D3360" t="s">
        <v>14905</v>
      </c>
      <c r="E3360" s="276">
        <v>3158.56</v>
      </c>
    </row>
    <row r="3361" spans="1:5">
      <c r="A3361">
        <v>4801</v>
      </c>
      <c r="B3361" t="s">
        <v>18279</v>
      </c>
      <c r="C3361" t="s">
        <v>15310</v>
      </c>
      <c r="D3361" t="s">
        <v>14905</v>
      </c>
      <c r="E3361" s="275">
        <v>77.790000000000006</v>
      </c>
    </row>
    <row r="3362" spans="1:5">
      <c r="A3362">
        <v>4794</v>
      </c>
      <c r="B3362" t="s">
        <v>18280</v>
      </c>
      <c r="C3362" t="s">
        <v>15310</v>
      </c>
      <c r="D3362" t="s">
        <v>14905</v>
      </c>
      <c r="E3362" s="275">
        <v>354.3</v>
      </c>
    </row>
    <row r="3363" spans="1:5">
      <c r="A3363">
        <v>4796</v>
      </c>
      <c r="B3363" t="s">
        <v>18281</v>
      </c>
      <c r="C3363" t="s">
        <v>15310</v>
      </c>
      <c r="D3363" t="s">
        <v>14905</v>
      </c>
      <c r="E3363" s="275">
        <v>215.2</v>
      </c>
    </row>
    <row r="3364" spans="1:5">
      <c r="A3364">
        <v>4800</v>
      </c>
      <c r="B3364" t="s">
        <v>18282</v>
      </c>
      <c r="C3364" t="s">
        <v>15310</v>
      </c>
      <c r="D3364" t="s">
        <v>14905</v>
      </c>
      <c r="E3364" s="275">
        <v>59.18</v>
      </c>
    </row>
    <row r="3365" spans="1:5">
      <c r="A3365">
        <v>4795</v>
      </c>
      <c r="B3365" t="s">
        <v>18283</v>
      </c>
      <c r="C3365" t="s">
        <v>15310</v>
      </c>
      <c r="D3365" t="s">
        <v>14905</v>
      </c>
      <c r="E3365" s="275">
        <v>344.89</v>
      </c>
    </row>
    <row r="3366" spans="1:5">
      <c r="A3366">
        <v>39694</v>
      </c>
      <c r="B3366" t="s">
        <v>18284</v>
      </c>
      <c r="C3366" t="s">
        <v>15310</v>
      </c>
      <c r="D3366" t="s">
        <v>14905</v>
      </c>
      <c r="E3366" s="275">
        <v>494.76</v>
      </c>
    </row>
    <row r="3367" spans="1:5">
      <c r="A3367">
        <v>1292</v>
      </c>
      <c r="B3367" t="s">
        <v>18285</v>
      </c>
      <c r="C3367" t="s">
        <v>15310</v>
      </c>
      <c r="D3367" t="s">
        <v>14905</v>
      </c>
      <c r="E3367" s="275">
        <v>73.36</v>
      </c>
    </row>
    <row r="3368" spans="1:5">
      <c r="A3368">
        <v>1287</v>
      </c>
      <c r="B3368" t="s">
        <v>18286</v>
      </c>
      <c r="C3368" t="s">
        <v>15310</v>
      </c>
      <c r="D3368" t="s">
        <v>14911</v>
      </c>
      <c r="E3368" s="275">
        <v>35.99</v>
      </c>
    </row>
    <row r="3369" spans="1:5">
      <c r="A3369">
        <v>1297</v>
      </c>
      <c r="B3369" t="s">
        <v>18287</v>
      </c>
      <c r="C3369" t="s">
        <v>15310</v>
      </c>
      <c r="D3369" t="s">
        <v>14905</v>
      </c>
      <c r="E3369" s="275">
        <v>29.85</v>
      </c>
    </row>
    <row r="3370" spans="1:5">
      <c r="A3370">
        <v>4786</v>
      </c>
      <c r="B3370" t="s">
        <v>18288</v>
      </c>
      <c r="C3370" t="s">
        <v>15310</v>
      </c>
      <c r="D3370" t="s">
        <v>14952</v>
      </c>
      <c r="E3370" s="275">
        <v>128.5</v>
      </c>
    </row>
    <row r="3371" spans="1:5">
      <c r="A3371">
        <v>10840</v>
      </c>
      <c r="B3371" t="s">
        <v>18289</v>
      </c>
      <c r="C3371" t="s">
        <v>15310</v>
      </c>
      <c r="D3371" t="s">
        <v>14911</v>
      </c>
      <c r="E3371" s="275">
        <v>400</v>
      </c>
    </row>
    <row r="3372" spans="1:5">
      <c r="A3372">
        <v>10841</v>
      </c>
      <c r="B3372" t="s">
        <v>18290</v>
      </c>
      <c r="C3372" t="s">
        <v>15310</v>
      </c>
      <c r="D3372" t="s">
        <v>14905</v>
      </c>
      <c r="E3372" s="275">
        <v>301.88</v>
      </c>
    </row>
    <row r="3373" spans="1:5">
      <c r="A3373">
        <v>44540</v>
      </c>
      <c r="B3373" t="s">
        <v>18291</v>
      </c>
      <c r="C3373" t="s">
        <v>15310</v>
      </c>
      <c r="D3373" t="s">
        <v>14905</v>
      </c>
      <c r="E3373" s="275">
        <v>385.74</v>
      </c>
    </row>
    <row r="3374" spans="1:5">
      <c r="A3374">
        <v>10842</v>
      </c>
      <c r="B3374" t="s">
        <v>18292</v>
      </c>
      <c r="C3374" t="s">
        <v>15310</v>
      </c>
      <c r="D3374" t="s">
        <v>14905</v>
      </c>
      <c r="E3374" s="275">
        <v>436.05</v>
      </c>
    </row>
    <row r="3375" spans="1:5">
      <c r="A3375">
        <v>21108</v>
      </c>
      <c r="B3375" t="s">
        <v>18293</v>
      </c>
      <c r="C3375" t="s">
        <v>15310</v>
      </c>
      <c r="D3375" t="s">
        <v>14905</v>
      </c>
      <c r="E3375" s="275">
        <v>97.78</v>
      </c>
    </row>
    <row r="3376" spans="1:5">
      <c r="A3376">
        <v>38195</v>
      </c>
      <c r="B3376" t="s">
        <v>18294</v>
      </c>
      <c r="C3376" t="s">
        <v>15310</v>
      </c>
      <c r="D3376" t="s">
        <v>14905</v>
      </c>
      <c r="E3376" s="275">
        <v>115.49</v>
      </c>
    </row>
    <row r="3377" spans="1:5">
      <c r="A3377">
        <v>38180</v>
      </c>
      <c r="B3377" t="s">
        <v>18295</v>
      </c>
      <c r="C3377" t="s">
        <v>15310</v>
      </c>
      <c r="D3377" t="s">
        <v>14905</v>
      </c>
      <c r="E3377" s="275">
        <v>173.26</v>
      </c>
    </row>
    <row r="3378" spans="1:5">
      <c r="A3378">
        <v>40648</v>
      </c>
      <c r="B3378" t="s">
        <v>18296</v>
      </c>
      <c r="C3378" t="s">
        <v>15310</v>
      </c>
      <c r="D3378" t="s">
        <v>14952</v>
      </c>
      <c r="E3378" s="275">
        <v>246.72</v>
      </c>
    </row>
    <row r="3379" spans="1:5">
      <c r="A3379">
        <v>40649</v>
      </c>
      <c r="B3379" t="s">
        <v>18297</v>
      </c>
      <c r="C3379" t="s">
        <v>15310</v>
      </c>
      <c r="D3379" t="s">
        <v>14952</v>
      </c>
      <c r="E3379" s="275">
        <v>143.71</v>
      </c>
    </row>
    <row r="3380" spans="1:5">
      <c r="A3380">
        <v>40650</v>
      </c>
      <c r="B3380" t="s">
        <v>18298</v>
      </c>
      <c r="C3380" t="s">
        <v>15310</v>
      </c>
      <c r="D3380" t="s">
        <v>14952</v>
      </c>
      <c r="E3380" s="275">
        <v>185.04</v>
      </c>
    </row>
    <row r="3381" spans="1:5">
      <c r="A3381">
        <v>40651</v>
      </c>
      <c r="B3381" t="s">
        <v>18299</v>
      </c>
      <c r="C3381" t="s">
        <v>15310</v>
      </c>
      <c r="D3381" t="s">
        <v>14952</v>
      </c>
      <c r="E3381" s="275">
        <v>341.29</v>
      </c>
    </row>
    <row r="3382" spans="1:5">
      <c r="A3382">
        <v>40652</v>
      </c>
      <c r="B3382" t="s">
        <v>18300</v>
      </c>
      <c r="C3382" t="s">
        <v>15310</v>
      </c>
      <c r="D3382" t="s">
        <v>14952</v>
      </c>
      <c r="E3382" s="275">
        <v>182.98</v>
      </c>
    </row>
    <row r="3383" spans="1:5">
      <c r="A3383">
        <v>40647</v>
      </c>
      <c r="B3383" t="s">
        <v>18301</v>
      </c>
      <c r="C3383" t="s">
        <v>15310</v>
      </c>
      <c r="D3383" t="s">
        <v>14952</v>
      </c>
      <c r="E3383" s="275">
        <v>201.48</v>
      </c>
    </row>
    <row r="3384" spans="1:5">
      <c r="A3384">
        <v>40653</v>
      </c>
      <c r="B3384" t="s">
        <v>18302</v>
      </c>
      <c r="C3384" t="s">
        <v>15310</v>
      </c>
      <c r="D3384" t="s">
        <v>14952</v>
      </c>
      <c r="E3384" s="275">
        <v>154.19999999999999</v>
      </c>
    </row>
    <row r="3385" spans="1:5">
      <c r="A3385">
        <v>38135</v>
      </c>
      <c r="B3385" t="s">
        <v>18303</v>
      </c>
      <c r="C3385" t="s">
        <v>15310</v>
      </c>
      <c r="D3385" t="s">
        <v>14952</v>
      </c>
      <c r="E3385" s="275">
        <v>92.95</v>
      </c>
    </row>
    <row r="3386" spans="1:5">
      <c r="A3386">
        <v>36178</v>
      </c>
      <c r="B3386" t="s">
        <v>18304</v>
      </c>
      <c r="C3386" t="s">
        <v>14904</v>
      </c>
      <c r="D3386" t="s">
        <v>14905</v>
      </c>
      <c r="E3386" s="275">
        <v>12.57</v>
      </c>
    </row>
    <row r="3387" spans="1:5">
      <c r="A3387">
        <v>38181</v>
      </c>
      <c r="B3387" t="s">
        <v>18305</v>
      </c>
      <c r="C3387" t="s">
        <v>15310</v>
      </c>
      <c r="D3387" t="s">
        <v>14905</v>
      </c>
      <c r="E3387" s="275">
        <v>236.53</v>
      </c>
    </row>
    <row r="3388" spans="1:5">
      <c r="A3388">
        <v>38182</v>
      </c>
      <c r="B3388" t="s">
        <v>18306</v>
      </c>
      <c r="C3388" t="s">
        <v>15310</v>
      </c>
      <c r="D3388" t="s">
        <v>14905</v>
      </c>
      <c r="E3388" s="275">
        <v>225.3</v>
      </c>
    </row>
    <row r="3389" spans="1:5">
      <c r="A3389">
        <v>38186</v>
      </c>
      <c r="B3389" t="s">
        <v>18307</v>
      </c>
      <c r="C3389" t="s">
        <v>15310</v>
      </c>
      <c r="D3389" t="s">
        <v>14905</v>
      </c>
      <c r="E3389" s="275">
        <v>585.64</v>
      </c>
    </row>
    <row r="3390" spans="1:5">
      <c r="A3390">
        <v>38185</v>
      </c>
      <c r="B3390" t="s">
        <v>18308</v>
      </c>
      <c r="C3390" t="s">
        <v>15310</v>
      </c>
      <c r="D3390" t="s">
        <v>14905</v>
      </c>
      <c r="E3390" s="275">
        <v>521.41999999999996</v>
      </c>
    </row>
    <row r="3391" spans="1:5">
      <c r="A3391">
        <v>40654</v>
      </c>
      <c r="B3391" t="s">
        <v>18309</v>
      </c>
      <c r="C3391" t="s">
        <v>15310</v>
      </c>
      <c r="D3391" t="s">
        <v>14952</v>
      </c>
      <c r="E3391" s="275">
        <v>239.52</v>
      </c>
    </row>
    <row r="3392" spans="1:5">
      <c r="A3392">
        <v>44541</v>
      </c>
      <c r="B3392" t="s">
        <v>18310</v>
      </c>
      <c r="C3392" t="s">
        <v>15310</v>
      </c>
      <c r="D3392" t="s">
        <v>14905</v>
      </c>
      <c r="E3392" s="275">
        <v>318.64999999999998</v>
      </c>
    </row>
    <row r="3393" spans="1:5">
      <c r="A3393">
        <v>4822</v>
      </c>
      <c r="B3393" t="s">
        <v>18311</v>
      </c>
      <c r="C3393" t="s">
        <v>15310</v>
      </c>
      <c r="D3393" t="s">
        <v>14905</v>
      </c>
      <c r="E3393" s="275">
        <v>386.24</v>
      </c>
    </row>
    <row r="3394" spans="1:5">
      <c r="A3394">
        <v>4818</v>
      </c>
      <c r="B3394" t="s">
        <v>18312</v>
      </c>
      <c r="C3394" t="s">
        <v>15310</v>
      </c>
      <c r="D3394" t="s">
        <v>14911</v>
      </c>
      <c r="E3394" s="275">
        <v>397</v>
      </c>
    </row>
    <row r="3395" spans="1:5">
      <c r="A3395">
        <v>39567</v>
      </c>
      <c r="B3395" t="s">
        <v>18313</v>
      </c>
      <c r="C3395" t="s">
        <v>15310</v>
      </c>
      <c r="D3395" t="s">
        <v>14905</v>
      </c>
      <c r="E3395" s="275">
        <v>50.9</v>
      </c>
    </row>
    <row r="3396" spans="1:5">
      <c r="A3396">
        <v>39566</v>
      </c>
      <c r="B3396" t="s">
        <v>18314</v>
      </c>
      <c r="C3396" t="s">
        <v>15310</v>
      </c>
      <c r="D3396" t="s">
        <v>14905</v>
      </c>
      <c r="E3396" s="275">
        <v>53.88</v>
      </c>
    </row>
    <row r="3397" spans="1:5">
      <c r="A3397">
        <v>39416</v>
      </c>
      <c r="B3397" t="s">
        <v>18315</v>
      </c>
      <c r="C3397" t="s">
        <v>15310</v>
      </c>
      <c r="D3397" t="s">
        <v>14905</v>
      </c>
      <c r="E3397" s="275">
        <v>32.840000000000003</v>
      </c>
    </row>
    <row r="3398" spans="1:5">
      <c r="A3398">
        <v>39417</v>
      </c>
      <c r="B3398" t="s">
        <v>18316</v>
      </c>
      <c r="C3398" t="s">
        <v>15310</v>
      </c>
      <c r="D3398" t="s">
        <v>14905</v>
      </c>
      <c r="E3398" s="275">
        <v>32.03</v>
      </c>
    </row>
    <row r="3399" spans="1:5">
      <c r="A3399">
        <v>43742</v>
      </c>
      <c r="B3399" t="s">
        <v>18317</v>
      </c>
      <c r="C3399" t="s">
        <v>15310</v>
      </c>
      <c r="D3399" t="s">
        <v>14905</v>
      </c>
      <c r="E3399" s="275">
        <v>34.54</v>
      </c>
    </row>
    <row r="3400" spans="1:5">
      <c r="A3400">
        <v>39414</v>
      </c>
      <c r="B3400" t="s">
        <v>18318</v>
      </c>
      <c r="C3400" t="s">
        <v>15310</v>
      </c>
      <c r="D3400" t="s">
        <v>14905</v>
      </c>
      <c r="E3400" s="275">
        <v>31.1</v>
      </c>
    </row>
    <row r="3401" spans="1:5">
      <c r="A3401">
        <v>39415</v>
      </c>
      <c r="B3401" t="s">
        <v>18319</v>
      </c>
      <c r="C3401" t="s">
        <v>15310</v>
      </c>
      <c r="D3401" t="s">
        <v>14905</v>
      </c>
      <c r="E3401" s="275">
        <v>26.8</v>
      </c>
    </row>
    <row r="3402" spans="1:5">
      <c r="A3402">
        <v>43740</v>
      </c>
      <c r="B3402" t="s">
        <v>18320</v>
      </c>
      <c r="C3402" t="s">
        <v>15310</v>
      </c>
      <c r="D3402" t="s">
        <v>14905</v>
      </c>
      <c r="E3402" s="275">
        <v>32.729999999999997</v>
      </c>
    </row>
    <row r="3403" spans="1:5">
      <c r="A3403">
        <v>39412</v>
      </c>
      <c r="B3403" t="s">
        <v>18321</v>
      </c>
      <c r="C3403" t="s">
        <v>15310</v>
      </c>
      <c r="D3403" t="s">
        <v>14911</v>
      </c>
      <c r="E3403" s="275">
        <v>22.45</v>
      </c>
    </row>
    <row r="3404" spans="1:5">
      <c r="A3404">
        <v>39413</v>
      </c>
      <c r="B3404" t="s">
        <v>18322</v>
      </c>
      <c r="C3404" t="s">
        <v>15310</v>
      </c>
      <c r="D3404" t="s">
        <v>14905</v>
      </c>
      <c r="E3404" s="275">
        <v>24.27</v>
      </c>
    </row>
    <row r="3405" spans="1:5">
      <c r="A3405">
        <v>43741</v>
      </c>
      <c r="B3405" t="s">
        <v>18323</v>
      </c>
      <c r="C3405" t="s">
        <v>15310</v>
      </c>
      <c r="D3405" t="s">
        <v>14905</v>
      </c>
      <c r="E3405" s="275">
        <v>25.88</v>
      </c>
    </row>
    <row r="3406" spans="1:5">
      <c r="A3406">
        <v>11062</v>
      </c>
      <c r="B3406" t="s">
        <v>18324</v>
      </c>
      <c r="C3406" t="s">
        <v>15310</v>
      </c>
      <c r="D3406" t="s">
        <v>14905</v>
      </c>
      <c r="E3406" s="275">
        <v>75.77</v>
      </c>
    </row>
    <row r="3407" spans="1:5">
      <c r="A3407">
        <v>11063</v>
      </c>
      <c r="B3407" t="s">
        <v>18325</v>
      </c>
      <c r="C3407" t="s">
        <v>15310</v>
      </c>
      <c r="D3407" t="s">
        <v>14905</v>
      </c>
      <c r="E3407" s="275">
        <v>46.37</v>
      </c>
    </row>
    <row r="3408" spans="1:5">
      <c r="A3408">
        <v>13521</v>
      </c>
      <c r="B3408" t="s">
        <v>18326</v>
      </c>
      <c r="C3408" t="s">
        <v>14904</v>
      </c>
      <c r="D3408" t="s">
        <v>14952</v>
      </c>
      <c r="E3408" s="275">
        <v>82.5</v>
      </c>
    </row>
    <row r="3409" spans="1:5">
      <c r="A3409">
        <v>10851</v>
      </c>
      <c r="B3409" t="s">
        <v>18327</v>
      </c>
      <c r="C3409" t="s">
        <v>14904</v>
      </c>
      <c r="D3409" t="s">
        <v>14952</v>
      </c>
      <c r="E3409" s="275">
        <v>82.56</v>
      </c>
    </row>
    <row r="3410" spans="1:5">
      <c r="A3410">
        <v>39515</v>
      </c>
      <c r="B3410" t="s">
        <v>18328</v>
      </c>
      <c r="C3410" t="s">
        <v>14904</v>
      </c>
      <c r="D3410" t="s">
        <v>14952</v>
      </c>
      <c r="E3410" s="275">
        <v>52.33</v>
      </c>
    </row>
    <row r="3411" spans="1:5">
      <c r="A3411">
        <v>39516</v>
      </c>
      <c r="B3411" t="s">
        <v>18329</v>
      </c>
      <c r="C3411" t="s">
        <v>14904</v>
      </c>
      <c r="D3411" t="s">
        <v>14952</v>
      </c>
      <c r="E3411" s="275">
        <v>44.12</v>
      </c>
    </row>
    <row r="3412" spans="1:5">
      <c r="A3412">
        <v>39514</v>
      </c>
      <c r="B3412" t="s">
        <v>18330</v>
      </c>
      <c r="C3412" t="s">
        <v>14904</v>
      </c>
      <c r="D3412" t="s">
        <v>14952</v>
      </c>
      <c r="E3412" s="275">
        <v>27.45</v>
      </c>
    </row>
    <row r="3413" spans="1:5">
      <c r="A3413">
        <v>4812</v>
      </c>
      <c r="B3413" t="s">
        <v>18331</v>
      </c>
      <c r="C3413" t="s">
        <v>15310</v>
      </c>
      <c r="D3413" t="s">
        <v>14905</v>
      </c>
      <c r="E3413" s="275">
        <v>13.47</v>
      </c>
    </row>
    <row r="3414" spans="1:5">
      <c r="A3414">
        <v>10849</v>
      </c>
      <c r="B3414" t="s">
        <v>18332</v>
      </c>
      <c r="C3414" t="s">
        <v>14904</v>
      </c>
      <c r="D3414" t="s">
        <v>14952</v>
      </c>
      <c r="E3414" s="276">
        <v>1200.01</v>
      </c>
    </row>
    <row r="3415" spans="1:5">
      <c r="A3415">
        <v>10848</v>
      </c>
      <c r="B3415" t="s">
        <v>18333</v>
      </c>
      <c r="C3415" t="s">
        <v>14904</v>
      </c>
      <c r="D3415" t="s">
        <v>14952</v>
      </c>
      <c r="E3415" s="275">
        <v>753.75</v>
      </c>
    </row>
    <row r="3416" spans="1:5">
      <c r="A3416">
        <v>4813</v>
      </c>
      <c r="B3416" t="s">
        <v>18334</v>
      </c>
      <c r="C3416" t="s">
        <v>15310</v>
      </c>
      <c r="D3416" t="s">
        <v>14952</v>
      </c>
      <c r="E3416" s="275">
        <v>250</v>
      </c>
    </row>
    <row r="3417" spans="1:5">
      <c r="A3417">
        <v>37560</v>
      </c>
      <c r="B3417" t="s">
        <v>18335</v>
      </c>
      <c r="C3417" t="s">
        <v>14904</v>
      </c>
      <c r="D3417" t="s">
        <v>14952</v>
      </c>
      <c r="E3417" s="275">
        <v>40</v>
      </c>
    </row>
    <row r="3418" spans="1:5">
      <c r="A3418">
        <v>37557</v>
      </c>
      <c r="B3418" t="s">
        <v>18336</v>
      </c>
      <c r="C3418" t="s">
        <v>14904</v>
      </c>
      <c r="D3418" t="s">
        <v>14952</v>
      </c>
      <c r="E3418" s="275">
        <v>12.15</v>
      </c>
    </row>
    <row r="3419" spans="1:5">
      <c r="A3419">
        <v>37556</v>
      </c>
      <c r="B3419" t="s">
        <v>18337</v>
      </c>
      <c r="C3419" t="s">
        <v>14904</v>
      </c>
      <c r="D3419" t="s">
        <v>14952</v>
      </c>
      <c r="E3419" s="275">
        <v>23.5</v>
      </c>
    </row>
    <row r="3420" spans="1:5">
      <c r="A3420">
        <v>37559</v>
      </c>
      <c r="B3420" t="s">
        <v>18338</v>
      </c>
      <c r="C3420" t="s">
        <v>14904</v>
      </c>
      <c r="D3420" t="s">
        <v>14952</v>
      </c>
      <c r="E3420" s="275">
        <v>28.83</v>
      </c>
    </row>
    <row r="3421" spans="1:5">
      <c r="A3421">
        <v>37539</v>
      </c>
      <c r="B3421" t="s">
        <v>18339</v>
      </c>
      <c r="C3421" t="s">
        <v>14904</v>
      </c>
      <c r="D3421" t="s">
        <v>14952</v>
      </c>
      <c r="E3421" s="275">
        <v>20.32</v>
      </c>
    </row>
    <row r="3422" spans="1:5">
      <c r="A3422">
        <v>37558</v>
      </c>
      <c r="B3422" t="s">
        <v>18340</v>
      </c>
      <c r="C3422" t="s">
        <v>14904</v>
      </c>
      <c r="D3422" t="s">
        <v>14952</v>
      </c>
      <c r="E3422" s="275">
        <v>37.880000000000003</v>
      </c>
    </row>
    <row r="3423" spans="1:5">
      <c r="A3423">
        <v>34723</v>
      </c>
      <c r="B3423" t="s">
        <v>18341</v>
      </c>
      <c r="C3423" t="s">
        <v>15310</v>
      </c>
      <c r="D3423" t="s">
        <v>14952</v>
      </c>
      <c r="E3423" s="275">
        <v>577.5</v>
      </c>
    </row>
    <row r="3424" spans="1:5">
      <c r="A3424">
        <v>34721</v>
      </c>
      <c r="B3424" t="s">
        <v>18342</v>
      </c>
      <c r="C3424" t="s">
        <v>15310</v>
      </c>
      <c r="D3424" t="s">
        <v>14952</v>
      </c>
      <c r="E3424" s="275">
        <v>720</v>
      </c>
    </row>
    <row r="3425" spans="1:5">
      <c r="A3425">
        <v>4309</v>
      </c>
      <c r="B3425" t="s">
        <v>18343</v>
      </c>
      <c r="C3425" t="s">
        <v>14904</v>
      </c>
      <c r="D3425" t="s">
        <v>14905</v>
      </c>
      <c r="E3425" s="275">
        <v>7.83</v>
      </c>
    </row>
    <row r="3426" spans="1:5">
      <c r="A3426">
        <v>4307</v>
      </c>
      <c r="B3426" t="s">
        <v>18344</v>
      </c>
      <c r="C3426" t="s">
        <v>14904</v>
      </c>
      <c r="D3426" t="s">
        <v>14905</v>
      </c>
      <c r="E3426" s="275">
        <v>13.39</v>
      </c>
    </row>
    <row r="3427" spans="1:5">
      <c r="A3427">
        <v>10850</v>
      </c>
      <c r="B3427" t="s">
        <v>18345</v>
      </c>
      <c r="C3427" t="s">
        <v>14904</v>
      </c>
      <c r="D3427" t="s">
        <v>14952</v>
      </c>
      <c r="E3427" s="275">
        <v>37.5</v>
      </c>
    </row>
    <row r="3428" spans="1:5">
      <c r="A3428">
        <v>42438</v>
      </c>
      <c r="B3428" t="s">
        <v>18346</v>
      </c>
      <c r="C3428" t="s">
        <v>14904</v>
      </c>
      <c r="D3428" t="s">
        <v>14952</v>
      </c>
      <c r="E3428" s="276">
        <v>2090.75</v>
      </c>
    </row>
    <row r="3429" spans="1:5">
      <c r="A3429">
        <v>4792</v>
      </c>
      <c r="B3429" t="s">
        <v>18347</v>
      </c>
      <c r="C3429" t="s">
        <v>15310</v>
      </c>
      <c r="D3429" t="s">
        <v>14905</v>
      </c>
      <c r="E3429" s="275">
        <v>166.32</v>
      </c>
    </row>
    <row r="3430" spans="1:5">
      <c r="A3430">
        <v>4790</v>
      </c>
      <c r="B3430" t="s">
        <v>18348</v>
      </c>
      <c r="C3430" t="s">
        <v>15310</v>
      </c>
      <c r="D3430" t="s">
        <v>14911</v>
      </c>
      <c r="E3430" s="275">
        <v>100</v>
      </c>
    </row>
    <row r="3431" spans="1:5">
      <c r="A3431">
        <v>40671</v>
      </c>
      <c r="B3431" t="s">
        <v>18349</v>
      </c>
      <c r="C3431" t="s">
        <v>15310</v>
      </c>
      <c r="D3431" t="s">
        <v>14905</v>
      </c>
      <c r="E3431" s="275">
        <v>82.53</v>
      </c>
    </row>
    <row r="3432" spans="1:5">
      <c r="A3432">
        <v>7552</v>
      </c>
      <c r="B3432" t="s">
        <v>18350</v>
      </c>
      <c r="C3432" t="s">
        <v>14904</v>
      </c>
      <c r="D3432" t="s">
        <v>14952</v>
      </c>
      <c r="E3432" s="275">
        <v>24.17</v>
      </c>
    </row>
    <row r="3433" spans="1:5">
      <c r="A3433">
        <v>4893</v>
      </c>
      <c r="B3433" t="s">
        <v>18351</v>
      </c>
      <c r="C3433" t="s">
        <v>14904</v>
      </c>
      <c r="D3433" t="s">
        <v>14952</v>
      </c>
      <c r="E3433" s="275">
        <v>15.74</v>
      </c>
    </row>
    <row r="3434" spans="1:5">
      <c r="A3434">
        <v>4894</v>
      </c>
      <c r="B3434" t="s">
        <v>18352</v>
      </c>
      <c r="C3434" t="s">
        <v>14904</v>
      </c>
      <c r="D3434" t="s">
        <v>14952</v>
      </c>
      <c r="E3434" s="275">
        <v>13.5</v>
      </c>
    </row>
    <row r="3435" spans="1:5">
      <c r="A3435">
        <v>4888</v>
      </c>
      <c r="B3435" t="s">
        <v>18353</v>
      </c>
      <c r="C3435" t="s">
        <v>14904</v>
      </c>
      <c r="D3435" t="s">
        <v>14952</v>
      </c>
      <c r="E3435" s="275">
        <v>4.5999999999999996</v>
      </c>
    </row>
    <row r="3436" spans="1:5">
      <c r="A3436">
        <v>4890</v>
      </c>
      <c r="B3436" t="s">
        <v>18354</v>
      </c>
      <c r="C3436" t="s">
        <v>14904</v>
      </c>
      <c r="D3436" t="s">
        <v>14952</v>
      </c>
      <c r="E3436" s="275">
        <v>8.64</v>
      </c>
    </row>
    <row r="3437" spans="1:5">
      <c r="A3437">
        <v>12411</v>
      </c>
      <c r="B3437" t="s">
        <v>18355</v>
      </c>
      <c r="C3437" t="s">
        <v>14904</v>
      </c>
      <c r="D3437" t="s">
        <v>14952</v>
      </c>
      <c r="E3437" s="275">
        <v>46.54</v>
      </c>
    </row>
    <row r="3438" spans="1:5">
      <c r="A3438">
        <v>4891</v>
      </c>
      <c r="B3438" t="s">
        <v>18356</v>
      </c>
      <c r="C3438" t="s">
        <v>14904</v>
      </c>
      <c r="D3438" t="s">
        <v>14952</v>
      </c>
      <c r="E3438" s="275">
        <v>23.27</v>
      </c>
    </row>
    <row r="3439" spans="1:5">
      <c r="A3439">
        <v>4889</v>
      </c>
      <c r="B3439" t="s">
        <v>18357</v>
      </c>
      <c r="C3439" t="s">
        <v>14904</v>
      </c>
      <c r="D3439" t="s">
        <v>14952</v>
      </c>
      <c r="E3439" s="275">
        <v>6.22</v>
      </c>
    </row>
    <row r="3440" spans="1:5">
      <c r="A3440">
        <v>4892</v>
      </c>
      <c r="B3440" t="s">
        <v>18358</v>
      </c>
      <c r="C3440" t="s">
        <v>14904</v>
      </c>
      <c r="D3440" t="s">
        <v>14952</v>
      </c>
      <c r="E3440" s="275">
        <v>65.17</v>
      </c>
    </row>
    <row r="3441" spans="1:5">
      <c r="A3441">
        <v>12412</v>
      </c>
      <c r="B3441" t="s">
        <v>18359</v>
      </c>
      <c r="C3441" t="s">
        <v>14904</v>
      </c>
      <c r="D3441" t="s">
        <v>14952</v>
      </c>
      <c r="E3441" s="275">
        <v>121.12</v>
      </c>
    </row>
    <row r="3442" spans="1:5">
      <c r="A3442">
        <v>4907</v>
      </c>
      <c r="B3442" t="s">
        <v>18360</v>
      </c>
      <c r="C3442" t="s">
        <v>14904</v>
      </c>
      <c r="D3442" t="s">
        <v>14905</v>
      </c>
      <c r="E3442" s="275">
        <v>19.54</v>
      </c>
    </row>
    <row r="3443" spans="1:5">
      <c r="A3443">
        <v>4902</v>
      </c>
      <c r="B3443" t="s">
        <v>18361</v>
      </c>
      <c r="C3443" t="s">
        <v>14904</v>
      </c>
      <c r="D3443" t="s">
        <v>14905</v>
      </c>
      <c r="E3443" s="275">
        <v>50.69</v>
      </c>
    </row>
    <row r="3444" spans="1:5">
      <c r="A3444">
        <v>11096</v>
      </c>
      <c r="B3444" t="s">
        <v>18362</v>
      </c>
      <c r="C3444" t="s">
        <v>14955</v>
      </c>
      <c r="D3444" t="s">
        <v>14905</v>
      </c>
      <c r="E3444" s="275">
        <v>1.1299999999999999</v>
      </c>
    </row>
    <row r="3445" spans="1:5">
      <c r="A3445">
        <v>4741</v>
      </c>
      <c r="B3445" t="s">
        <v>18363</v>
      </c>
      <c r="C3445" t="s">
        <v>15053</v>
      </c>
      <c r="D3445" t="s">
        <v>14905</v>
      </c>
      <c r="E3445" s="275">
        <v>77.989999999999995</v>
      </c>
    </row>
    <row r="3446" spans="1:5">
      <c r="A3446">
        <v>4752</v>
      </c>
      <c r="B3446" t="s">
        <v>18364</v>
      </c>
      <c r="C3446" t="s">
        <v>15055</v>
      </c>
      <c r="D3446" t="s">
        <v>14905</v>
      </c>
      <c r="E3446" s="275">
        <v>10.220000000000001</v>
      </c>
    </row>
    <row r="3447" spans="1:5">
      <c r="A3447">
        <v>41091</v>
      </c>
      <c r="B3447" t="s">
        <v>18365</v>
      </c>
      <c r="C3447" t="s">
        <v>15057</v>
      </c>
      <c r="D3447" t="s">
        <v>14905</v>
      </c>
      <c r="E3447" s="276">
        <v>1780.79</v>
      </c>
    </row>
    <row r="3448" spans="1:5">
      <c r="A3448">
        <v>13954</v>
      </c>
      <c r="B3448" t="s">
        <v>18366</v>
      </c>
      <c r="C3448" t="s">
        <v>14904</v>
      </c>
      <c r="D3448" t="s">
        <v>14952</v>
      </c>
      <c r="E3448" s="276">
        <v>6768.76</v>
      </c>
    </row>
    <row r="3449" spans="1:5">
      <c r="A3449">
        <v>3411</v>
      </c>
      <c r="B3449" t="s">
        <v>18367</v>
      </c>
      <c r="C3449" t="s">
        <v>14955</v>
      </c>
      <c r="D3449" t="s">
        <v>14952</v>
      </c>
      <c r="E3449" s="275">
        <v>76.28</v>
      </c>
    </row>
    <row r="3450" spans="1:5">
      <c r="A3450">
        <v>39995</v>
      </c>
      <c r="B3450" t="s">
        <v>18368</v>
      </c>
      <c r="C3450" t="s">
        <v>15053</v>
      </c>
      <c r="D3450" t="s">
        <v>14952</v>
      </c>
      <c r="E3450" s="275">
        <v>586.86</v>
      </c>
    </row>
    <row r="3451" spans="1:5">
      <c r="A3451">
        <v>11615</v>
      </c>
      <c r="B3451" t="s">
        <v>18369</v>
      </c>
      <c r="C3451" t="s">
        <v>15310</v>
      </c>
      <c r="D3451" t="s">
        <v>14952</v>
      </c>
      <c r="E3451" s="275">
        <v>4.9800000000000004</v>
      </c>
    </row>
    <row r="3452" spans="1:5">
      <c r="A3452">
        <v>3408</v>
      </c>
      <c r="B3452" t="s">
        <v>18370</v>
      </c>
      <c r="C3452" t="s">
        <v>15310</v>
      </c>
      <c r="D3452" t="s">
        <v>14952</v>
      </c>
      <c r="E3452" s="275">
        <v>13.22</v>
      </c>
    </row>
    <row r="3453" spans="1:5">
      <c r="A3453">
        <v>3409</v>
      </c>
      <c r="B3453" t="s">
        <v>18371</v>
      </c>
      <c r="C3453" t="s">
        <v>15310</v>
      </c>
      <c r="D3453" t="s">
        <v>14952</v>
      </c>
      <c r="E3453" s="275">
        <v>33.049999999999997</v>
      </c>
    </row>
    <row r="3454" spans="1:5">
      <c r="A3454">
        <v>11427</v>
      </c>
      <c r="B3454" t="s">
        <v>18372</v>
      </c>
      <c r="C3454" t="s">
        <v>14955</v>
      </c>
      <c r="D3454" t="s">
        <v>14952</v>
      </c>
      <c r="E3454" s="275">
        <v>87.53</v>
      </c>
    </row>
    <row r="3455" spans="1:5">
      <c r="A3455">
        <v>4491</v>
      </c>
      <c r="B3455" t="s">
        <v>18373</v>
      </c>
      <c r="C3455" t="s">
        <v>14950</v>
      </c>
      <c r="D3455" t="s">
        <v>14905</v>
      </c>
      <c r="E3455" s="275">
        <v>11.05</v>
      </c>
    </row>
    <row r="3456" spans="1:5">
      <c r="A3456">
        <v>2745</v>
      </c>
      <c r="B3456" t="s">
        <v>18374</v>
      </c>
      <c r="C3456" t="s">
        <v>14950</v>
      </c>
      <c r="D3456" t="s">
        <v>14952</v>
      </c>
      <c r="E3456" s="275">
        <v>3.22</v>
      </c>
    </row>
    <row r="3457" spans="1:5">
      <c r="A3457">
        <v>14439</v>
      </c>
      <c r="B3457" t="s">
        <v>18375</v>
      </c>
      <c r="C3457" t="s">
        <v>14950</v>
      </c>
      <c r="D3457" t="s">
        <v>14952</v>
      </c>
      <c r="E3457" s="275">
        <v>4</v>
      </c>
    </row>
    <row r="3458" spans="1:5">
      <c r="A3458">
        <v>44496</v>
      </c>
      <c r="B3458" t="s">
        <v>18376</v>
      </c>
      <c r="C3458" t="s">
        <v>14904</v>
      </c>
      <c r="D3458" t="s">
        <v>14905</v>
      </c>
      <c r="E3458" s="275">
        <v>163.28</v>
      </c>
    </row>
    <row r="3459" spans="1:5">
      <c r="A3459">
        <v>12362</v>
      </c>
      <c r="B3459" t="s">
        <v>18377</v>
      </c>
      <c r="C3459" t="s">
        <v>14904</v>
      </c>
      <c r="D3459" t="s">
        <v>14905</v>
      </c>
      <c r="E3459" s="275">
        <v>23.06</v>
      </c>
    </row>
    <row r="3460" spans="1:5">
      <c r="A3460">
        <v>421</v>
      </c>
      <c r="B3460" t="s">
        <v>18378</v>
      </c>
      <c r="C3460" t="s">
        <v>14904</v>
      </c>
      <c r="D3460" t="s">
        <v>14952</v>
      </c>
      <c r="E3460" s="275">
        <v>23.07</v>
      </c>
    </row>
    <row r="3461" spans="1:5">
      <c r="A3461">
        <v>14148</v>
      </c>
      <c r="B3461" t="s">
        <v>18379</v>
      </c>
      <c r="C3461" t="s">
        <v>14904</v>
      </c>
      <c r="D3461" t="s">
        <v>14952</v>
      </c>
      <c r="E3461" s="275">
        <v>0.91</v>
      </c>
    </row>
    <row r="3462" spans="1:5">
      <c r="A3462">
        <v>4341</v>
      </c>
      <c r="B3462" t="s">
        <v>18380</v>
      </c>
      <c r="C3462" t="s">
        <v>14904</v>
      </c>
      <c r="D3462" t="s">
        <v>14905</v>
      </c>
      <c r="E3462" s="275">
        <v>1.02</v>
      </c>
    </row>
    <row r="3463" spans="1:5">
      <c r="A3463">
        <v>4337</v>
      </c>
      <c r="B3463" t="s">
        <v>18381</v>
      </c>
      <c r="C3463" t="s">
        <v>14904</v>
      </c>
      <c r="D3463" t="s">
        <v>14905</v>
      </c>
      <c r="E3463" s="275">
        <v>2.57</v>
      </c>
    </row>
    <row r="3464" spans="1:5">
      <c r="A3464">
        <v>4339</v>
      </c>
      <c r="B3464" t="s">
        <v>18382</v>
      </c>
      <c r="C3464" t="s">
        <v>14904</v>
      </c>
      <c r="D3464" t="s">
        <v>14905</v>
      </c>
      <c r="E3464" s="275">
        <v>0.54</v>
      </c>
    </row>
    <row r="3465" spans="1:5">
      <c r="A3465">
        <v>39997</v>
      </c>
      <c r="B3465" t="s">
        <v>18383</v>
      </c>
      <c r="C3465" t="s">
        <v>14904</v>
      </c>
      <c r="D3465" t="s">
        <v>14905</v>
      </c>
      <c r="E3465" s="275">
        <v>0.3</v>
      </c>
    </row>
    <row r="3466" spans="1:5">
      <c r="A3466">
        <v>11971</v>
      </c>
      <c r="B3466" t="s">
        <v>18384</v>
      </c>
      <c r="C3466" t="s">
        <v>14904</v>
      </c>
      <c r="D3466" t="s">
        <v>14905</v>
      </c>
      <c r="E3466" s="275">
        <v>4.26</v>
      </c>
    </row>
    <row r="3467" spans="1:5">
      <c r="A3467">
        <v>4342</v>
      </c>
      <c r="B3467" t="s">
        <v>18385</v>
      </c>
      <c r="C3467" t="s">
        <v>14904</v>
      </c>
      <c r="D3467" t="s">
        <v>14905</v>
      </c>
      <c r="E3467" s="275">
        <v>0.22</v>
      </c>
    </row>
    <row r="3468" spans="1:5">
      <c r="A3468">
        <v>4330</v>
      </c>
      <c r="B3468" t="s">
        <v>18386</v>
      </c>
      <c r="C3468" t="s">
        <v>14904</v>
      </c>
      <c r="D3468" t="s">
        <v>14905</v>
      </c>
      <c r="E3468" s="275">
        <v>0.15</v>
      </c>
    </row>
    <row r="3469" spans="1:5">
      <c r="A3469">
        <v>4340</v>
      </c>
      <c r="B3469" t="s">
        <v>18387</v>
      </c>
      <c r="C3469" t="s">
        <v>14904</v>
      </c>
      <c r="D3469" t="s">
        <v>14905</v>
      </c>
      <c r="E3469" s="275">
        <v>1.19</v>
      </c>
    </row>
    <row r="3470" spans="1:5">
      <c r="A3470">
        <v>5088</v>
      </c>
      <c r="B3470" t="s">
        <v>18388</v>
      </c>
      <c r="C3470" t="s">
        <v>14904</v>
      </c>
      <c r="D3470" t="s">
        <v>14905</v>
      </c>
      <c r="E3470" s="275">
        <v>7.28</v>
      </c>
    </row>
    <row r="3471" spans="1:5">
      <c r="A3471">
        <v>11154</v>
      </c>
      <c r="B3471" t="s">
        <v>18389</v>
      </c>
      <c r="C3471" t="s">
        <v>14904</v>
      </c>
      <c r="D3471" t="s">
        <v>14952</v>
      </c>
      <c r="E3471" s="276">
        <v>1270.21</v>
      </c>
    </row>
    <row r="3472" spans="1:5">
      <c r="A3472">
        <v>4989</v>
      </c>
      <c r="B3472" t="s">
        <v>18390</v>
      </c>
      <c r="C3472" t="s">
        <v>14904</v>
      </c>
      <c r="D3472" t="s">
        <v>14905</v>
      </c>
      <c r="E3472" s="275">
        <v>318.29000000000002</v>
      </c>
    </row>
    <row r="3473" spans="1:5">
      <c r="A3473">
        <v>4982</v>
      </c>
      <c r="B3473" t="s">
        <v>18391</v>
      </c>
      <c r="C3473" t="s">
        <v>14904</v>
      </c>
      <c r="D3473" t="s">
        <v>14905</v>
      </c>
      <c r="E3473" s="275">
        <v>298.54000000000002</v>
      </c>
    </row>
    <row r="3474" spans="1:5">
      <c r="A3474">
        <v>4962</v>
      </c>
      <c r="B3474" t="s">
        <v>18392</v>
      </c>
      <c r="C3474" t="s">
        <v>14904</v>
      </c>
      <c r="D3474" t="s">
        <v>14905</v>
      </c>
      <c r="E3474" s="275">
        <v>235.44</v>
      </c>
    </row>
    <row r="3475" spans="1:5">
      <c r="A3475">
        <v>4981</v>
      </c>
      <c r="B3475" t="s">
        <v>18393</v>
      </c>
      <c r="C3475" t="s">
        <v>14904</v>
      </c>
      <c r="D3475" t="s">
        <v>14911</v>
      </c>
      <c r="E3475" s="275">
        <v>209.6</v>
      </c>
    </row>
    <row r="3476" spans="1:5">
      <c r="A3476">
        <v>4964</v>
      </c>
      <c r="B3476" t="s">
        <v>18394</v>
      </c>
      <c r="C3476" t="s">
        <v>14904</v>
      </c>
      <c r="D3476" t="s">
        <v>14905</v>
      </c>
      <c r="E3476" s="275">
        <v>265.89999999999998</v>
      </c>
    </row>
    <row r="3477" spans="1:5">
      <c r="A3477">
        <v>4992</v>
      </c>
      <c r="B3477" t="s">
        <v>18395</v>
      </c>
      <c r="C3477" t="s">
        <v>14904</v>
      </c>
      <c r="D3477" t="s">
        <v>14905</v>
      </c>
      <c r="E3477" s="275">
        <v>259.74</v>
      </c>
    </row>
    <row r="3478" spans="1:5">
      <c r="A3478">
        <v>4987</v>
      </c>
      <c r="B3478" t="s">
        <v>18396</v>
      </c>
      <c r="C3478" t="s">
        <v>14904</v>
      </c>
      <c r="D3478" t="s">
        <v>14905</v>
      </c>
      <c r="E3478" s="275">
        <v>297.16000000000003</v>
      </c>
    </row>
    <row r="3479" spans="1:5">
      <c r="A3479">
        <v>4930</v>
      </c>
      <c r="B3479" t="s">
        <v>18397</v>
      </c>
      <c r="C3479" t="s">
        <v>15310</v>
      </c>
      <c r="D3479" t="s">
        <v>14952</v>
      </c>
      <c r="E3479" s="275">
        <v>538.02</v>
      </c>
    </row>
    <row r="3480" spans="1:5">
      <c r="A3480">
        <v>4998</v>
      </c>
      <c r="B3480" t="s">
        <v>18398</v>
      </c>
      <c r="C3480" t="s">
        <v>15310</v>
      </c>
      <c r="D3480" t="s">
        <v>14905</v>
      </c>
      <c r="E3480" s="275">
        <v>972.61</v>
      </c>
    </row>
    <row r="3481" spans="1:5">
      <c r="A3481">
        <v>39021</v>
      </c>
      <c r="B3481" t="s">
        <v>18399</v>
      </c>
      <c r="C3481" t="s">
        <v>14904</v>
      </c>
      <c r="D3481" t="s">
        <v>14952</v>
      </c>
      <c r="E3481" s="275">
        <v>572.04999999999995</v>
      </c>
    </row>
    <row r="3482" spans="1:5">
      <c r="A3482">
        <v>39022</v>
      </c>
      <c r="B3482" t="s">
        <v>18400</v>
      </c>
      <c r="C3482" t="s">
        <v>14904</v>
      </c>
      <c r="D3482" t="s">
        <v>14952</v>
      </c>
      <c r="E3482" s="275">
        <v>512.4</v>
      </c>
    </row>
    <row r="3483" spans="1:5">
      <c r="A3483">
        <v>39024</v>
      </c>
      <c r="B3483" t="s">
        <v>18401</v>
      </c>
      <c r="C3483" t="s">
        <v>14904</v>
      </c>
      <c r="D3483" t="s">
        <v>14952</v>
      </c>
      <c r="E3483" s="275">
        <v>755.08</v>
      </c>
    </row>
    <row r="3484" spans="1:5">
      <c r="A3484">
        <v>4914</v>
      </c>
      <c r="B3484" t="s">
        <v>18402</v>
      </c>
      <c r="C3484" t="s">
        <v>15310</v>
      </c>
      <c r="D3484" t="s">
        <v>14952</v>
      </c>
      <c r="E3484" s="275">
        <v>612.24</v>
      </c>
    </row>
    <row r="3485" spans="1:5">
      <c r="A3485">
        <v>4917</v>
      </c>
      <c r="B3485" t="s">
        <v>18403</v>
      </c>
      <c r="C3485" t="s">
        <v>15310</v>
      </c>
      <c r="D3485" t="s">
        <v>14952</v>
      </c>
      <c r="E3485" s="275">
        <v>422.82</v>
      </c>
    </row>
    <row r="3486" spans="1:5">
      <c r="A3486">
        <v>39025</v>
      </c>
      <c r="B3486" t="s">
        <v>18404</v>
      </c>
      <c r="C3486" t="s">
        <v>14904</v>
      </c>
      <c r="D3486" t="s">
        <v>14952</v>
      </c>
      <c r="E3486" s="275">
        <v>774.26</v>
      </c>
    </row>
    <row r="3487" spans="1:5">
      <c r="A3487">
        <v>4922</v>
      </c>
      <c r="B3487" t="s">
        <v>18405</v>
      </c>
      <c r="C3487" t="s">
        <v>15310</v>
      </c>
      <c r="D3487" t="s">
        <v>14952</v>
      </c>
      <c r="E3487" s="275">
        <v>392.2</v>
      </c>
    </row>
    <row r="3488" spans="1:5">
      <c r="A3488">
        <v>4911</v>
      </c>
      <c r="B3488" t="s">
        <v>18406</v>
      </c>
      <c r="C3488" t="s">
        <v>15310</v>
      </c>
      <c r="D3488" t="s">
        <v>14905</v>
      </c>
      <c r="E3488" s="275">
        <v>461.72</v>
      </c>
    </row>
    <row r="3489" spans="1:5">
      <c r="A3489">
        <v>37518</v>
      </c>
      <c r="B3489" t="s">
        <v>18407</v>
      </c>
      <c r="C3489" t="s">
        <v>15310</v>
      </c>
      <c r="D3489" t="s">
        <v>14905</v>
      </c>
      <c r="E3489" s="275">
        <v>750.29</v>
      </c>
    </row>
    <row r="3490" spans="1:5">
      <c r="A3490">
        <v>4910</v>
      </c>
      <c r="B3490" t="s">
        <v>18408</v>
      </c>
      <c r="C3490" t="s">
        <v>15310</v>
      </c>
      <c r="D3490" t="s">
        <v>14905</v>
      </c>
      <c r="E3490" s="275">
        <v>632.5</v>
      </c>
    </row>
    <row r="3491" spans="1:5">
      <c r="A3491">
        <v>4943</v>
      </c>
      <c r="B3491" t="s">
        <v>18409</v>
      </c>
      <c r="C3491" t="s">
        <v>15310</v>
      </c>
      <c r="D3491" t="s">
        <v>14905</v>
      </c>
      <c r="E3491" s="275">
        <v>942.28</v>
      </c>
    </row>
    <row r="3492" spans="1:5">
      <c r="A3492">
        <v>5002</v>
      </c>
      <c r="B3492" t="s">
        <v>18410</v>
      </c>
      <c r="C3492" t="s">
        <v>15310</v>
      </c>
      <c r="D3492" t="s">
        <v>14905</v>
      </c>
      <c r="E3492" s="275">
        <v>709.01</v>
      </c>
    </row>
    <row r="3493" spans="1:5">
      <c r="A3493">
        <v>4977</v>
      </c>
      <c r="B3493" t="s">
        <v>18411</v>
      </c>
      <c r="C3493" t="s">
        <v>15310</v>
      </c>
      <c r="D3493" t="s">
        <v>14905</v>
      </c>
      <c r="E3493" s="275">
        <v>478.61</v>
      </c>
    </row>
    <row r="3494" spans="1:5">
      <c r="A3494">
        <v>5028</v>
      </c>
      <c r="B3494" t="s">
        <v>18412</v>
      </c>
      <c r="C3494" t="s">
        <v>15310</v>
      </c>
      <c r="D3494" t="s">
        <v>14905</v>
      </c>
      <c r="E3494" s="276">
        <v>1171.08</v>
      </c>
    </row>
    <row r="3495" spans="1:5">
      <c r="A3495">
        <v>4969</v>
      </c>
      <c r="B3495" t="s">
        <v>18413</v>
      </c>
      <c r="C3495" t="s">
        <v>15310</v>
      </c>
      <c r="D3495" t="s">
        <v>14911</v>
      </c>
      <c r="E3495" s="275">
        <v>676.9</v>
      </c>
    </row>
    <row r="3496" spans="1:5">
      <c r="A3496">
        <v>11364</v>
      </c>
      <c r="B3496" t="s">
        <v>18414</v>
      </c>
      <c r="C3496" t="s">
        <v>14904</v>
      </c>
      <c r="D3496" t="s">
        <v>14905</v>
      </c>
      <c r="E3496" s="275">
        <v>180.06</v>
      </c>
    </row>
    <row r="3497" spans="1:5">
      <c r="A3497">
        <v>11365</v>
      </c>
      <c r="B3497" t="s">
        <v>18415</v>
      </c>
      <c r="C3497" t="s">
        <v>14904</v>
      </c>
      <c r="D3497" t="s">
        <v>14905</v>
      </c>
      <c r="E3497" s="275">
        <v>186.86</v>
      </c>
    </row>
    <row r="3498" spans="1:5">
      <c r="A3498">
        <v>11366</v>
      </c>
      <c r="B3498" t="s">
        <v>18416</v>
      </c>
      <c r="C3498" t="s">
        <v>14904</v>
      </c>
      <c r="D3498" t="s">
        <v>14905</v>
      </c>
      <c r="E3498" s="275">
        <v>198.63</v>
      </c>
    </row>
    <row r="3499" spans="1:5">
      <c r="A3499">
        <v>43777</v>
      </c>
      <c r="B3499" t="s">
        <v>18417</v>
      </c>
      <c r="C3499" t="s">
        <v>14904</v>
      </c>
      <c r="D3499" t="s">
        <v>14905</v>
      </c>
      <c r="E3499" s="275">
        <v>233.32</v>
      </c>
    </row>
    <row r="3500" spans="1:5">
      <c r="A3500">
        <v>20322</v>
      </c>
      <c r="B3500" t="s">
        <v>18418</v>
      </c>
      <c r="C3500" t="s">
        <v>14904</v>
      </c>
      <c r="D3500" t="s">
        <v>14905</v>
      </c>
      <c r="E3500" s="275">
        <v>216.59</v>
      </c>
    </row>
    <row r="3501" spans="1:5">
      <c r="A3501">
        <v>10553</v>
      </c>
      <c r="B3501" t="s">
        <v>18419</v>
      </c>
      <c r="C3501" t="s">
        <v>14904</v>
      </c>
      <c r="D3501" t="s">
        <v>14905</v>
      </c>
      <c r="E3501" s="275">
        <v>196.67</v>
      </c>
    </row>
    <row r="3502" spans="1:5">
      <c r="A3502">
        <v>5020</v>
      </c>
      <c r="B3502" t="s">
        <v>18420</v>
      </c>
      <c r="C3502" t="s">
        <v>14904</v>
      </c>
      <c r="D3502" t="s">
        <v>14905</v>
      </c>
      <c r="E3502" s="275">
        <v>207.35</v>
      </c>
    </row>
    <row r="3503" spans="1:5">
      <c r="A3503">
        <v>10554</v>
      </c>
      <c r="B3503" t="s">
        <v>18421</v>
      </c>
      <c r="C3503" t="s">
        <v>14904</v>
      </c>
      <c r="D3503" t="s">
        <v>14905</v>
      </c>
      <c r="E3503" s="275">
        <v>198.41</v>
      </c>
    </row>
    <row r="3504" spans="1:5">
      <c r="A3504">
        <v>10555</v>
      </c>
      <c r="B3504" t="s">
        <v>18422</v>
      </c>
      <c r="C3504" t="s">
        <v>14904</v>
      </c>
      <c r="D3504" t="s">
        <v>14905</v>
      </c>
      <c r="E3504" s="275">
        <v>216.37</v>
      </c>
    </row>
    <row r="3505" spans="1:5">
      <c r="A3505">
        <v>10556</v>
      </c>
      <c r="B3505" t="s">
        <v>18423</v>
      </c>
      <c r="C3505" t="s">
        <v>14904</v>
      </c>
      <c r="D3505" t="s">
        <v>14905</v>
      </c>
      <c r="E3505" s="275">
        <v>287.69</v>
      </c>
    </row>
    <row r="3506" spans="1:5">
      <c r="A3506">
        <v>39502</v>
      </c>
      <c r="B3506" t="s">
        <v>18424</v>
      </c>
      <c r="C3506" t="s">
        <v>14904</v>
      </c>
      <c r="D3506" t="s">
        <v>14905</v>
      </c>
      <c r="E3506" s="275">
        <v>403.99</v>
      </c>
    </row>
    <row r="3507" spans="1:5">
      <c r="A3507">
        <v>39504</v>
      </c>
      <c r="B3507" t="s">
        <v>18425</v>
      </c>
      <c r="C3507" t="s">
        <v>14904</v>
      </c>
      <c r="D3507" t="s">
        <v>14905</v>
      </c>
      <c r="E3507" s="275">
        <v>446.74</v>
      </c>
    </row>
    <row r="3508" spans="1:5">
      <c r="A3508">
        <v>39503</v>
      </c>
      <c r="B3508" t="s">
        <v>18426</v>
      </c>
      <c r="C3508" t="s">
        <v>14904</v>
      </c>
      <c r="D3508" t="s">
        <v>14905</v>
      </c>
      <c r="E3508" s="275">
        <v>470.18</v>
      </c>
    </row>
    <row r="3509" spans="1:5">
      <c r="A3509">
        <v>39505</v>
      </c>
      <c r="B3509" t="s">
        <v>18427</v>
      </c>
      <c r="C3509" t="s">
        <v>14904</v>
      </c>
      <c r="D3509" t="s">
        <v>14905</v>
      </c>
      <c r="E3509" s="275">
        <v>506.68</v>
      </c>
    </row>
    <row r="3510" spans="1:5">
      <c r="A3510">
        <v>44471</v>
      </c>
      <c r="B3510" t="s">
        <v>18428</v>
      </c>
      <c r="C3510" t="s">
        <v>14904</v>
      </c>
      <c r="D3510" t="s">
        <v>14952</v>
      </c>
      <c r="E3510" s="275">
        <v>462.57</v>
      </c>
    </row>
    <row r="3511" spans="1:5">
      <c r="A3511">
        <v>4944</v>
      </c>
      <c r="B3511" t="s">
        <v>18429</v>
      </c>
      <c r="C3511" t="s">
        <v>15310</v>
      </c>
      <c r="D3511" t="s">
        <v>14905</v>
      </c>
      <c r="E3511" s="276">
        <v>1408.71</v>
      </c>
    </row>
    <row r="3512" spans="1:5">
      <c r="A3512">
        <v>21102</v>
      </c>
      <c r="B3512" t="s">
        <v>18430</v>
      </c>
      <c r="C3512" t="s">
        <v>14904</v>
      </c>
      <c r="D3512" t="s">
        <v>14905</v>
      </c>
      <c r="E3512" s="275">
        <v>34.17</v>
      </c>
    </row>
    <row r="3513" spans="1:5">
      <c r="A3513">
        <v>21101</v>
      </c>
      <c r="B3513" t="s">
        <v>18431</v>
      </c>
      <c r="C3513" t="s">
        <v>14904</v>
      </c>
      <c r="D3513" t="s">
        <v>14905</v>
      </c>
      <c r="E3513" s="275">
        <v>21.94</v>
      </c>
    </row>
    <row r="3514" spans="1:5">
      <c r="A3514">
        <v>34713</v>
      </c>
      <c r="B3514" t="s">
        <v>18432</v>
      </c>
      <c r="C3514" t="s">
        <v>15310</v>
      </c>
      <c r="D3514" t="s">
        <v>14905</v>
      </c>
      <c r="E3514" s="275">
        <v>434.65</v>
      </c>
    </row>
    <row r="3515" spans="1:5">
      <c r="A3515">
        <v>37563</v>
      </c>
      <c r="B3515" t="s">
        <v>18433</v>
      </c>
      <c r="C3515" t="s">
        <v>15310</v>
      </c>
      <c r="D3515" t="s">
        <v>14952</v>
      </c>
      <c r="E3515" s="275">
        <v>592.01</v>
      </c>
    </row>
    <row r="3516" spans="1:5">
      <c r="A3516">
        <v>4948</v>
      </c>
      <c r="B3516" t="s">
        <v>18434</v>
      </c>
      <c r="C3516" t="s">
        <v>15310</v>
      </c>
      <c r="D3516" t="s">
        <v>14952</v>
      </c>
      <c r="E3516" s="275">
        <v>515.05999999999995</v>
      </c>
    </row>
    <row r="3517" spans="1:5">
      <c r="A3517">
        <v>37561</v>
      </c>
      <c r="B3517" t="s">
        <v>18435</v>
      </c>
      <c r="C3517" t="s">
        <v>15310</v>
      </c>
      <c r="D3517" t="s">
        <v>14952</v>
      </c>
      <c r="E3517" s="275">
        <v>480.37</v>
      </c>
    </row>
    <row r="3518" spans="1:5">
      <c r="A3518">
        <v>37562</v>
      </c>
      <c r="B3518" t="s">
        <v>18436</v>
      </c>
      <c r="C3518" t="s">
        <v>15310</v>
      </c>
      <c r="D3518" t="s">
        <v>14952</v>
      </c>
      <c r="E3518" s="275">
        <v>629.82000000000005</v>
      </c>
    </row>
    <row r="3519" spans="1:5">
      <c r="A3519">
        <v>14164</v>
      </c>
      <c r="B3519" t="s">
        <v>18437</v>
      </c>
      <c r="C3519" t="s">
        <v>14904</v>
      </c>
      <c r="D3519" t="s">
        <v>14952</v>
      </c>
      <c r="E3519" s="276">
        <v>2049.09</v>
      </c>
    </row>
    <row r="3520" spans="1:5">
      <c r="A3520">
        <v>14163</v>
      </c>
      <c r="B3520" t="s">
        <v>18438</v>
      </c>
      <c r="C3520" t="s">
        <v>14904</v>
      </c>
      <c r="D3520" t="s">
        <v>14952</v>
      </c>
      <c r="E3520" s="276">
        <v>2328.92</v>
      </c>
    </row>
    <row r="3521" spans="1:5">
      <c r="A3521">
        <v>5051</v>
      </c>
      <c r="B3521" t="s">
        <v>18439</v>
      </c>
      <c r="C3521" t="s">
        <v>14904</v>
      </c>
      <c r="D3521" t="s">
        <v>14952</v>
      </c>
      <c r="E3521" s="276">
        <v>1980.72</v>
      </c>
    </row>
    <row r="3522" spans="1:5">
      <c r="A3522">
        <v>14162</v>
      </c>
      <c r="B3522" t="s">
        <v>18440</v>
      </c>
      <c r="C3522" t="s">
        <v>14904</v>
      </c>
      <c r="D3522" t="s">
        <v>14952</v>
      </c>
      <c r="E3522" s="276">
        <v>1977.84</v>
      </c>
    </row>
    <row r="3523" spans="1:5">
      <c r="A3523">
        <v>5052</v>
      </c>
      <c r="B3523" t="s">
        <v>18441</v>
      </c>
      <c r="C3523" t="s">
        <v>14904</v>
      </c>
      <c r="D3523" t="s">
        <v>14952</v>
      </c>
      <c r="E3523" s="276">
        <v>1475.75</v>
      </c>
    </row>
    <row r="3524" spans="1:5">
      <c r="A3524">
        <v>14166</v>
      </c>
      <c r="B3524" t="s">
        <v>18442</v>
      </c>
      <c r="C3524" t="s">
        <v>14904</v>
      </c>
      <c r="D3524" t="s">
        <v>14952</v>
      </c>
      <c r="E3524" s="276">
        <v>1494.49</v>
      </c>
    </row>
    <row r="3525" spans="1:5">
      <c r="A3525">
        <v>14165</v>
      </c>
      <c r="B3525" t="s">
        <v>18443</v>
      </c>
      <c r="C3525" t="s">
        <v>14904</v>
      </c>
      <c r="D3525" t="s">
        <v>14952</v>
      </c>
      <c r="E3525" s="276">
        <v>2070.4</v>
      </c>
    </row>
    <row r="3526" spans="1:5">
      <c r="A3526">
        <v>5050</v>
      </c>
      <c r="B3526" t="s">
        <v>18444</v>
      </c>
      <c r="C3526" t="s">
        <v>14904</v>
      </c>
      <c r="D3526" t="s">
        <v>14952</v>
      </c>
      <c r="E3526" s="275">
        <v>509.57</v>
      </c>
    </row>
    <row r="3527" spans="1:5">
      <c r="A3527">
        <v>12366</v>
      </c>
      <c r="B3527" t="s">
        <v>18445</v>
      </c>
      <c r="C3527" t="s">
        <v>14904</v>
      </c>
      <c r="D3527" t="s">
        <v>14952</v>
      </c>
      <c r="E3527" s="276">
        <v>1026.1400000000001</v>
      </c>
    </row>
    <row r="3528" spans="1:5">
      <c r="A3528">
        <v>5045</v>
      </c>
      <c r="B3528" t="s">
        <v>18446</v>
      </c>
      <c r="C3528" t="s">
        <v>14904</v>
      </c>
      <c r="D3528" t="s">
        <v>14952</v>
      </c>
      <c r="E3528" s="276">
        <v>1417.55</v>
      </c>
    </row>
    <row r="3529" spans="1:5">
      <c r="A3529">
        <v>5035</v>
      </c>
      <c r="B3529" t="s">
        <v>18447</v>
      </c>
      <c r="C3529" t="s">
        <v>14904</v>
      </c>
      <c r="D3529" t="s">
        <v>14952</v>
      </c>
      <c r="E3529" s="276">
        <v>1629.84</v>
      </c>
    </row>
    <row r="3530" spans="1:5">
      <c r="A3530">
        <v>41180</v>
      </c>
      <c r="B3530" t="s">
        <v>18448</v>
      </c>
      <c r="C3530" t="s">
        <v>14904</v>
      </c>
      <c r="D3530" t="s">
        <v>14952</v>
      </c>
      <c r="E3530" s="276">
        <v>3663.87</v>
      </c>
    </row>
    <row r="3531" spans="1:5">
      <c r="A3531">
        <v>41181</v>
      </c>
      <c r="B3531" t="s">
        <v>18449</v>
      </c>
      <c r="C3531" t="s">
        <v>14904</v>
      </c>
      <c r="D3531" t="s">
        <v>14952</v>
      </c>
      <c r="E3531" s="276">
        <v>4850.8500000000004</v>
      </c>
    </row>
    <row r="3532" spans="1:5">
      <c r="A3532">
        <v>41182</v>
      </c>
      <c r="B3532" t="s">
        <v>18450</v>
      </c>
      <c r="C3532" t="s">
        <v>14904</v>
      </c>
      <c r="D3532" t="s">
        <v>14952</v>
      </c>
      <c r="E3532" s="276">
        <v>6958.94</v>
      </c>
    </row>
    <row r="3533" spans="1:5">
      <c r="A3533">
        <v>41183</v>
      </c>
      <c r="B3533" t="s">
        <v>18451</v>
      </c>
      <c r="C3533" t="s">
        <v>14904</v>
      </c>
      <c r="D3533" t="s">
        <v>14952</v>
      </c>
      <c r="E3533" s="276">
        <v>8688.3799999999992</v>
      </c>
    </row>
    <row r="3534" spans="1:5">
      <c r="A3534">
        <v>41184</v>
      </c>
      <c r="B3534" t="s">
        <v>18452</v>
      </c>
      <c r="C3534" t="s">
        <v>14904</v>
      </c>
      <c r="D3534" t="s">
        <v>14952</v>
      </c>
      <c r="E3534" s="276">
        <v>13228.59</v>
      </c>
    </row>
    <row r="3535" spans="1:5">
      <c r="A3535">
        <v>41185</v>
      </c>
      <c r="B3535" t="s">
        <v>18453</v>
      </c>
      <c r="C3535" t="s">
        <v>14904</v>
      </c>
      <c r="D3535" t="s">
        <v>14952</v>
      </c>
      <c r="E3535" s="276">
        <v>4905.76</v>
      </c>
    </row>
    <row r="3536" spans="1:5">
      <c r="A3536">
        <v>41186</v>
      </c>
      <c r="B3536" t="s">
        <v>18454</v>
      </c>
      <c r="C3536" t="s">
        <v>14904</v>
      </c>
      <c r="D3536" t="s">
        <v>14952</v>
      </c>
      <c r="E3536" s="276">
        <v>6874.85</v>
      </c>
    </row>
    <row r="3537" spans="1:5">
      <c r="A3537">
        <v>41187</v>
      </c>
      <c r="B3537" t="s">
        <v>18455</v>
      </c>
      <c r="C3537" t="s">
        <v>14904</v>
      </c>
      <c r="D3537" t="s">
        <v>14952</v>
      </c>
      <c r="E3537" s="276">
        <v>9219.74</v>
      </c>
    </row>
    <row r="3538" spans="1:5">
      <c r="A3538">
        <v>41188</v>
      </c>
      <c r="B3538" t="s">
        <v>18456</v>
      </c>
      <c r="C3538" t="s">
        <v>14904</v>
      </c>
      <c r="D3538" t="s">
        <v>14952</v>
      </c>
      <c r="E3538" s="276">
        <v>11790</v>
      </c>
    </row>
    <row r="3539" spans="1:5">
      <c r="A3539">
        <v>5036</v>
      </c>
      <c r="B3539" t="s">
        <v>18457</v>
      </c>
      <c r="C3539" t="s">
        <v>14904</v>
      </c>
      <c r="D3539" t="s">
        <v>14952</v>
      </c>
      <c r="E3539" s="276">
        <v>2500.48</v>
      </c>
    </row>
    <row r="3540" spans="1:5">
      <c r="A3540">
        <v>41189</v>
      </c>
      <c r="B3540" t="s">
        <v>18458</v>
      </c>
      <c r="C3540" t="s">
        <v>14904</v>
      </c>
      <c r="D3540" t="s">
        <v>14952</v>
      </c>
      <c r="E3540" s="276">
        <v>15157.28</v>
      </c>
    </row>
    <row r="3541" spans="1:5">
      <c r="A3541">
        <v>41190</v>
      </c>
      <c r="B3541" t="s">
        <v>18459</v>
      </c>
      <c r="C3541" t="s">
        <v>14904</v>
      </c>
      <c r="D3541" t="s">
        <v>14952</v>
      </c>
      <c r="E3541" s="276">
        <v>5271.17</v>
      </c>
    </row>
    <row r="3542" spans="1:5">
      <c r="A3542">
        <v>41191</v>
      </c>
      <c r="B3542" t="s">
        <v>18460</v>
      </c>
      <c r="C3542" t="s">
        <v>14904</v>
      </c>
      <c r="D3542" t="s">
        <v>14952</v>
      </c>
      <c r="E3542" s="276">
        <v>8083.14</v>
      </c>
    </row>
    <row r="3543" spans="1:5">
      <c r="A3543">
        <v>41192</v>
      </c>
      <c r="B3543" t="s">
        <v>18461</v>
      </c>
      <c r="C3543" t="s">
        <v>14904</v>
      </c>
      <c r="D3543" t="s">
        <v>14952</v>
      </c>
      <c r="E3543" s="276">
        <v>8426.61</v>
      </c>
    </row>
    <row r="3544" spans="1:5">
      <c r="A3544">
        <v>41193</v>
      </c>
      <c r="B3544" t="s">
        <v>18462</v>
      </c>
      <c r="C3544" t="s">
        <v>14904</v>
      </c>
      <c r="D3544" t="s">
        <v>14952</v>
      </c>
      <c r="E3544" s="276">
        <v>13768.81</v>
      </c>
    </row>
    <row r="3545" spans="1:5">
      <c r="A3545">
        <v>41194</v>
      </c>
      <c r="B3545" t="s">
        <v>18463</v>
      </c>
      <c r="C3545" t="s">
        <v>14904</v>
      </c>
      <c r="D3545" t="s">
        <v>14952</v>
      </c>
      <c r="E3545" s="276">
        <v>16429.310000000001</v>
      </c>
    </row>
    <row r="3546" spans="1:5">
      <c r="A3546">
        <v>5044</v>
      </c>
      <c r="B3546" t="s">
        <v>18464</v>
      </c>
      <c r="C3546" t="s">
        <v>14904</v>
      </c>
      <c r="D3546" t="s">
        <v>14952</v>
      </c>
      <c r="E3546" s="275">
        <v>884.06</v>
      </c>
    </row>
    <row r="3547" spans="1:5">
      <c r="A3547">
        <v>5059</v>
      </c>
      <c r="B3547" t="s">
        <v>18465</v>
      </c>
      <c r="C3547" t="s">
        <v>14904</v>
      </c>
      <c r="D3547" t="s">
        <v>14952</v>
      </c>
      <c r="E3547" s="276">
        <v>1057.23</v>
      </c>
    </row>
    <row r="3548" spans="1:5">
      <c r="A3548">
        <v>41201</v>
      </c>
      <c r="B3548" t="s">
        <v>18466</v>
      </c>
      <c r="C3548" t="s">
        <v>14904</v>
      </c>
      <c r="D3548" t="s">
        <v>14952</v>
      </c>
      <c r="E3548" s="276">
        <v>2145.56</v>
      </c>
    </row>
    <row r="3549" spans="1:5">
      <c r="A3549">
        <v>41199</v>
      </c>
      <c r="B3549" t="s">
        <v>18467</v>
      </c>
      <c r="C3549" t="s">
        <v>14904</v>
      </c>
      <c r="D3549" t="s">
        <v>14952</v>
      </c>
      <c r="E3549" s="275">
        <v>689.45</v>
      </c>
    </row>
    <row r="3550" spans="1:5">
      <c r="A3550">
        <v>5057</v>
      </c>
      <c r="B3550" t="s">
        <v>18468</v>
      </c>
      <c r="C3550" t="s">
        <v>14904</v>
      </c>
      <c r="D3550" t="s">
        <v>14952</v>
      </c>
      <c r="E3550" s="275">
        <v>933.39</v>
      </c>
    </row>
    <row r="3551" spans="1:5">
      <c r="A3551">
        <v>41200</v>
      </c>
      <c r="B3551" t="s">
        <v>18469</v>
      </c>
      <c r="C3551" t="s">
        <v>14904</v>
      </c>
      <c r="D3551" t="s">
        <v>14952</v>
      </c>
      <c r="E3551" s="276">
        <v>1341.91</v>
      </c>
    </row>
    <row r="3552" spans="1:5">
      <c r="A3552">
        <v>41205</v>
      </c>
      <c r="B3552" t="s">
        <v>18470</v>
      </c>
      <c r="C3552" t="s">
        <v>14904</v>
      </c>
      <c r="D3552" t="s">
        <v>14952</v>
      </c>
      <c r="E3552" s="276">
        <v>2486.54</v>
      </c>
    </row>
    <row r="3553" spans="1:5">
      <c r="A3553">
        <v>41202</v>
      </c>
      <c r="B3553" t="s">
        <v>18471</v>
      </c>
      <c r="C3553" t="s">
        <v>14904</v>
      </c>
      <c r="D3553" t="s">
        <v>14952</v>
      </c>
      <c r="E3553" s="275">
        <v>725.59</v>
      </c>
    </row>
    <row r="3554" spans="1:5">
      <c r="A3554">
        <v>41206</v>
      </c>
      <c r="B3554" t="s">
        <v>18472</v>
      </c>
      <c r="C3554" t="s">
        <v>14904</v>
      </c>
      <c r="D3554" t="s">
        <v>14952</v>
      </c>
      <c r="E3554" s="276">
        <v>3278.39</v>
      </c>
    </row>
    <row r="3555" spans="1:5">
      <c r="A3555">
        <v>12372</v>
      </c>
      <c r="B3555" t="s">
        <v>18473</v>
      </c>
      <c r="C3555" t="s">
        <v>14904</v>
      </c>
      <c r="D3555" t="s">
        <v>14952</v>
      </c>
      <c r="E3555" s="275">
        <v>761.87</v>
      </c>
    </row>
    <row r="3556" spans="1:5">
      <c r="A3556">
        <v>41207</v>
      </c>
      <c r="B3556" t="s">
        <v>18474</v>
      </c>
      <c r="C3556" t="s">
        <v>14904</v>
      </c>
      <c r="D3556" t="s">
        <v>14952</v>
      </c>
      <c r="E3556" s="276">
        <v>4413.37</v>
      </c>
    </row>
    <row r="3557" spans="1:5">
      <c r="A3557">
        <v>41203</v>
      </c>
      <c r="B3557" t="s">
        <v>18475</v>
      </c>
      <c r="C3557" t="s">
        <v>14904</v>
      </c>
      <c r="D3557" t="s">
        <v>14952</v>
      </c>
      <c r="E3557" s="276">
        <v>1162.31</v>
      </c>
    </row>
    <row r="3558" spans="1:5">
      <c r="A3558">
        <v>41204</v>
      </c>
      <c r="B3558" t="s">
        <v>18476</v>
      </c>
      <c r="C3558" t="s">
        <v>14904</v>
      </c>
      <c r="D3558" t="s">
        <v>14952</v>
      </c>
      <c r="E3558" s="276">
        <v>1643.22</v>
      </c>
    </row>
    <row r="3559" spans="1:5">
      <c r="A3559">
        <v>41210</v>
      </c>
      <c r="B3559" t="s">
        <v>18477</v>
      </c>
      <c r="C3559" t="s">
        <v>14904</v>
      </c>
      <c r="D3559" t="s">
        <v>14952</v>
      </c>
      <c r="E3559" s="276">
        <v>2744.95</v>
      </c>
    </row>
    <row r="3560" spans="1:5">
      <c r="A3560">
        <v>41208</v>
      </c>
      <c r="B3560" t="s">
        <v>18478</v>
      </c>
      <c r="C3560" t="s">
        <v>14904</v>
      </c>
      <c r="D3560" t="s">
        <v>14952</v>
      </c>
      <c r="E3560" s="275">
        <v>960.89</v>
      </c>
    </row>
    <row r="3561" spans="1:5">
      <c r="A3561">
        <v>41211</v>
      </c>
      <c r="B3561" t="s">
        <v>18479</v>
      </c>
      <c r="C3561" t="s">
        <v>14904</v>
      </c>
      <c r="D3561" t="s">
        <v>14952</v>
      </c>
      <c r="E3561" s="276">
        <v>3867.6</v>
      </c>
    </row>
    <row r="3562" spans="1:5">
      <c r="A3562">
        <v>13339</v>
      </c>
      <c r="B3562" t="s">
        <v>18480</v>
      </c>
      <c r="C3562" t="s">
        <v>14904</v>
      </c>
      <c r="D3562" t="s">
        <v>14952</v>
      </c>
      <c r="E3562" s="276">
        <v>1302.24</v>
      </c>
    </row>
    <row r="3563" spans="1:5">
      <c r="A3563">
        <v>41213</v>
      </c>
      <c r="B3563" t="s">
        <v>18481</v>
      </c>
      <c r="C3563" t="s">
        <v>14904</v>
      </c>
      <c r="D3563" t="s">
        <v>14952</v>
      </c>
      <c r="E3563" s="276">
        <v>8016.58</v>
      </c>
    </row>
    <row r="3564" spans="1:5">
      <c r="A3564">
        <v>41209</v>
      </c>
      <c r="B3564" t="s">
        <v>18482</v>
      </c>
      <c r="C3564" t="s">
        <v>14904</v>
      </c>
      <c r="D3564" t="s">
        <v>14952</v>
      </c>
      <c r="E3564" s="276">
        <v>1791.72</v>
      </c>
    </row>
    <row r="3565" spans="1:5">
      <c r="A3565">
        <v>41216</v>
      </c>
      <c r="B3565" t="s">
        <v>18483</v>
      </c>
      <c r="C3565" t="s">
        <v>14904</v>
      </c>
      <c r="D3565" t="s">
        <v>14952</v>
      </c>
      <c r="E3565" s="276">
        <v>3356.13</v>
      </c>
    </row>
    <row r="3566" spans="1:5">
      <c r="A3566">
        <v>41217</v>
      </c>
      <c r="B3566" t="s">
        <v>18484</v>
      </c>
      <c r="C3566" t="s">
        <v>14904</v>
      </c>
      <c r="D3566" t="s">
        <v>14952</v>
      </c>
      <c r="E3566" s="276">
        <v>5381.07</v>
      </c>
    </row>
    <row r="3567" spans="1:5">
      <c r="A3567">
        <v>41218</v>
      </c>
      <c r="B3567" t="s">
        <v>18485</v>
      </c>
      <c r="C3567" t="s">
        <v>14904</v>
      </c>
      <c r="D3567" t="s">
        <v>14952</v>
      </c>
      <c r="E3567" s="276">
        <v>7216.18</v>
      </c>
    </row>
    <row r="3568" spans="1:5">
      <c r="A3568">
        <v>41214</v>
      </c>
      <c r="B3568" t="s">
        <v>18486</v>
      </c>
      <c r="C3568" t="s">
        <v>14904</v>
      </c>
      <c r="D3568" t="s">
        <v>14952</v>
      </c>
      <c r="E3568" s="276">
        <v>1521.52</v>
      </c>
    </row>
    <row r="3569" spans="1:5">
      <c r="A3569">
        <v>41215</v>
      </c>
      <c r="B3569" t="s">
        <v>18487</v>
      </c>
      <c r="C3569" t="s">
        <v>14904</v>
      </c>
      <c r="D3569" t="s">
        <v>14952</v>
      </c>
      <c r="E3569" s="276">
        <v>2290.85</v>
      </c>
    </row>
    <row r="3570" spans="1:5">
      <c r="A3570">
        <v>41221</v>
      </c>
      <c r="B3570" t="s">
        <v>18488</v>
      </c>
      <c r="C3570" t="s">
        <v>14904</v>
      </c>
      <c r="D3570" t="s">
        <v>14952</v>
      </c>
      <c r="E3570" s="276">
        <v>6633.2</v>
      </c>
    </row>
    <row r="3571" spans="1:5">
      <c r="A3571">
        <v>41222</v>
      </c>
      <c r="B3571" t="s">
        <v>18489</v>
      </c>
      <c r="C3571" t="s">
        <v>14904</v>
      </c>
      <c r="D3571" t="s">
        <v>14952</v>
      </c>
      <c r="E3571" s="276">
        <v>9492.19</v>
      </c>
    </row>
    <row r="3572" spans="1:5">
      <c r="A3572">
        <v>41195</v>
      </c>
      <c r="B3572" t="s">
        <v>18490</v>
      </c>
      <c r="C3572" t="s">
        <v>14904</v>
      </c>
      <c r="D3572" t="s">
        <v>14952</v>
      </c>
      <c r="E3572" s="275">
        <v>487.87</v>
      </c>
    </row>
    <row r="3573" spans="1:5">
      <c r="A3573">
        <v>41198</v>
      </c>
      <c r="B3573" t="s">
        <v>18491</v>
      </c>
      <c r="C3573" t="s">
        <v>14904</v>
      </c>
      <c r="D3573" t="s">
        <v>14952</v>
      </c>
      <c r="E3573" s="276">
        <v>1906.48</v>
      </c>
    </row>
    <row r="3574" spans="1:5">
      <c r="A3574">
        <v>41196</v>
      </c>
      <c r="B3574" t="s">
        <v>18492</v>
      </c>
      <c r="C3574" t="s">
        <v>14904</v>
      </c>
      <c r="D3574" t="s">
        <v>14952</v>
      </c>
      <c r="E3574" s="275">
        <v>604.74</v>
      </c>
    </row>
    <row r="3575" spans="1:5">
      <c r="A3575">
        <v>5033</v>
      </c>
      <c r="B3575" t="s">
        <v>18493</v>
      </c>
      <c r="C3575" t="s">
        <v>14904</v>
      </c>
      <c r="D3575" t="s">
        <v>14952</v>
      </c>
      <c r="E3575" s="275">
        <v>794</v>
      </c>
    </row>
    <row r="3576" spans="1:5">
      <c r="A3576">
        <v>41197</v>
      </c>
      <c r="B3576" t="s">
        <v>18494</v>
      </c>
      <c r="C3576" t="s">
        <v>14904</v>
      </c>
      <c r="D3576" t="s">
        <v>14952</v>
      </c>
      <c r="E3576" s="276">
        <v>1179.3800000000001</v>
      </c>
    </row>
    <row r="3577" spans="1:5">
      <c r="A3577">
        <v>12388</v>
      </c>
      <c r="B3577" t="s">
        <v>18495</v>
      </c>
      <c r="C3577" t="s">
        <v>14904</v>
      </c>
      <c r="D3577" t="s">
        <v>14952</v>
      </c>
      <c r="E3577" s="275">
        <v>301.63</v>
      </c>
    </row>
    <row r="3578" spans="1:5">
      <c r="A3578">
        <v>2731</v>
      </c>
      <c r="B3578" t="s">
        <v>18496</v>
      </c>
      <c r="C3578" t="s">
        <v>14950</v>
      </c>
      <c r="D3578" t="s">
        <v>14952</v>
      </c>
      <c r="E3578" s="275">
        <v>92.16</v>
      </c>
    </row>
    <row r="3579" spans="1:5">
      <c r="A3579">
        <v>41457</v>
      </c>
      <c r="B3579" t="s">
        <v>18497</v>
      </c>
      <c r="C3579" t="s">
        <v>14904</v>
      </c>
      <c r="D3579" t="s">
        <v>14952</v>
      </c>
      <c r="E3579" s="276">
        <v>1692.38</v>
      </c>
    </row>
    <row r="3580" spans="1:5">
      <c r="A3580">
        <v>41458</v>
      </c>
      <c r="B3580" t="s">
        <v>18498</v>
      </c>
      <c r="C3580" t="s">
        <v>14904</v>
      </c>
      <c r="D3580" t="s">
        <v>14952</v>
      </c>
      <c r="E3580" s="276">
        <v>2362.64</v>
      </c>
    </row>
    <row r="3581" spans="1:5">
      <c r="A3581">
        <v>41459</v>
      </c>
      <c r="B3581" t="s">
        <v>18499</v>
      </c>
      <c r="C3581" t="s">
        <v>14904</v>
      </c>
      <c r="D3581" t="s">
        <v>14952</v>
      </c>
      <c r="E3581" s="276">
        <v>3295.71</v>
      </c>
    </row>
    <row r="3582" spans="1:5">
      <c r="A3582">
        <v>41461</v>
      </c>
      <c r="B3582" t="s">
        <v>18500</v>
      </c>
      <c r="C3582" t="s">
        <v>14904</v>
      </c>
      <c r="D3582" t="s">
        <v>14952</v>
      </c>
      <c r="E3582" s="276">
        <v>4493.53</v>
      </c>
    </row>
    <row r="3583" spans="1:5">
      <c r="A3583">
        <v>44537</v>
      </c>
      <c r="B3583" t="s">
        <v>18501</v>
      </c>
      <c r="C3583" t="s">
        <v>15962</v>
      </c>
      <c r="D3583" t="s">
        <v>14905</v>
      </c>
      <c r="E3583" s="275">
        <v>428.57</v>
      </c>
    </row>
    <row r="3584" spans="1:5">
      <c r="A3584">
        <v>11844</v>
      </c>
      <c r="B3584" t="s">
        <v>18502</v>
      </c>
      <c r="C3584" t="s">
        <v>14950</v>
      </c>
      <c r="D3584" t="s">
        <v>14905</v>
      </c>
      <c r="E3584" s="275">
        <v>39.18</v>
      </c>
    </row>
    <row r="3585" spans="1:5">
      <c r="A3585">
        <v>4465</v>
      </c>
      <c r="B3585" t="s">
        <v>18503</v>
      </c>
      <c r="C3585" t="s">
        <v>14950</v>
      </c>
      <c r="D3585" t="s">
        <v>14905</v>
      </c>
      <c r="E3585" s="275">
        <v>32.56</v>
      </c>
    </row>
    <row r="3586" spans="1:5">
      <c r="A3586">
        <v>35273</v>
      </c>
      <c r="B3586" t="s">
        <v>18504</v>
      </c>
      <c r="C3586" t="s">
        <v>14950</v>
      </c>
      <c r="D3586" t="s">
        <v>14905</v>
      </c>
      <c r="E3586" s="275">
        <v>39.04</v>
      </c>
    </row>
    <row r="3587" spans="1:5">
      <c r="A3587">
        <v>4470</v>
      </c>
      <c r="B3587" t="s">
        <v>18505</v>
      </c>
      <c r="C3587" t="s">
        <v>14950</v>
      </c>
      <c r="D3587" t="s">
        <v>14905</v>
      </c>
      <c r="E3587" s="275">
        <v>90.11</v>
      </c>
    </row>
    <row r="3588" spans="1:5">
      <c r="A3588">
        <v>20204</v>
      </c>
      <c r="B3588" t="s">
        <v>18506</v>
      </c>
      <c r="C3588" t="s">
        <v>14950</v>
      </c>
      <c r="D3588" t="s">
        <v>14905</v>
      </c>
      <c r="E3588" s="275">
        <v>60.07</v>
      </c>
    </row>
    <row r="3589" spans="1:5">
      <c r="A3589">
        <v>20208</v>
      </c>
      <c r="B3589" t="s">
        <v>18507</v>
      </c>
      <c r="C3589" t="s">
        <v>14950</v>
      </c>
      <c r="D3589" t="s">
        <v>14905</v>
      </c>
      <c r="E3589" s="275">
        <v>81.099999999999994</v>
      </c>
    </row>
    <row r="3590" spans="1:5">
      <c r="A3590">
        <v>4437</v>
      </c>
      <c r="B3590" t="s">
        <v>18508</v>
      </c>
      <c r="C3590" t="s">
        <v>14950</v>
      </c>
      <c r="D3590" t="s">
        <v>14905</v>
      </c>
      <c r="E3590" s="275">
        <v>67.58</v>
      </c>
    </row>
    <row r="3591" spans="1:5">
      <c r="A3591">
        <v>14580</v>
      </c>
      <c r="B3591" t="s">
        <v>18509</v>
      </c>
      <c r="C3591" t="s">
        <v>14950</v>
      </c>
      <c r="D3591" t="s">
        <v>14905</v>
      </c>
      <c r="E3591" s="275">
        <v>67.58</v>
      </c>
    </row>
    <row r="3592" spans="1:5">
      <c r="A3592">
        <v>40304</v>
      </c>
      <c r="B3592" t="s">
        <v>18510</v>
      </c>
      <c r="C3592" t="s">
        <v>14955</v>
      </c>
      <c r="D3592" t="s">
        <v>14905</v>
      </c>
      <c r="E3592" s="275">
        <v>30.13</v>
      </c>
    </row>
    <row r="3593" spans="1:5">
      <c r="A3593">
        <v>5065</v>
      </c>
      <c r="B3593" t="s">
        <v>18511</v>
      </c>
      <c r="C3593" t="s">
        <v>14955</v>
      </c>
      <c r="D3593" t="s">
        <v>14905</v>
      </c>
      <c r="E3593" s="275">
        <v>46.44</v>
      </c>
    </row>
    <row r="3594" spans="1:5">
      <c r="A3594">
        <v>5072</v>
      </c>
      <c r="B3594" t="s">
        <v>18512</v>
      </c>
      <c r="C3594" t="s">
        <v>14955</v>
      </c>
      <c r="D3594" t="s">
        <v>14905</v>
      </c>
      <c r="E3594" s="275">
        <v>42.96</v>
      </c>
    </row>
    <row r="3595" spans="1:5">
      <c r="A3595">
        <v>5066</v>
      </c>
      <c r="B3595" t="s">
        <v>18513</v>
      </c>
      <c r="C3595" t="s">
        <v>14955</v>
      </c>
      <c r="D3595" t="s">
        <v>14905</v>
      </c>
      <c r="E3595" s="275">
        <v>32.17</v>
      </c>
    </row>
    <row r="3596" spans="1:5">
      <c r="A3596">
        <v>5063</v>
      </c>
      <c r="B3596" t="s">
        <v>18514</v>
      </c>
      <c r="C3596" t="s">
        <v>14955</v>
      </c>
      <c r="D3596" t="s">
        <v>14905</v>
      </c>
      <c r="E3596" s="275">
        <v>29.13</v>
      </c>
    </row>
    <row r="3597" spans="1:5">
      <c r="A3597">
        <v>20247</v>
      </c>
      <c r="B3597" t="s">
        <v>18515</v>
      </c>
      <c r="C3597" t="s">
        <v>14955</v>
      </c>
      <c r="D3597" t="s">
        <v>14905</v>
      </c>
      <c r="E3597" s="275">
        <v>27.03</v>
      </c>
    </row>
    <row r="3598" spans="1:5">
      <c r="A3598">
        <v>5074</v>
      </c>
      <c r="B3598" t="s">
        <v>18516</v>
      </c>
      <c r="C3598" t="s">
        <v>14955</v>
      </c>
      <c r="D3598" t="s">
        <v>14905</v>
      </c>
      <c r="E3598" s="275">
        <v>27.35</v>
      </c>
    </row>
    <row r="3599" spans="1:5">
      <c r="A3599">
        <v>5067</v>
      </c>
      <c r="B3599" t="s">
        <v>18517</v>
      </c>
      <c r="C3599" t="s">
        <v>14955</v>
      </c>
      <c r="D3599" t="s">
        <v>14905</v>
      </c>
      <c r="E3599" s="275">
        <v>26.02</v>
      </c>
    </row>
    <row r="3600" spans="1:5">
      <c r="A3600">
        <v>5078</v>
      </c>
      <c r="B3600" t="s">
        <v>18518</v>
      </c>
      <c r="C3600" t="s">
        <v>14955</v>
      </c>
      <c r="D3600" t="s">
        <v>14905</v>
      </c>
      <c r="E3600" s="275">
        <v>25.72</v>
      </c>
    </row>
    <row r="3601" spans="1:5">
      <c r="A3601">
        <v>5068</v>
      </c>
      <c r="B3601" t="s">
        <v>18519</v>
      </c>
      <c r="C3601" t="s">
        <v>14955</v>
      </c>
      <c r="D3601" t="s">
        <v>14905</v>
      </c>
      <c r="E3601" s="275">
        <v>24.41</v>
      </c>
    </row>
    <row r="3602" spans="1:5">
      <c r="A3602">
        <v>5073</v>
      </c>
      <c r="B3602" t="s">
        <v>18520</v>
      </c>
      <c r="C3602" t="s">
        <v>14955</v>
      </c>
      <c r="D3602" t="s">
        <v>14905</v>
      </c>
      <c r="E3602" s="275">
        <v>24.88</v>
      </c>
    </row>
    <row r="3603" spans="1:5">
      <c r="A3603">
        <v>5069</v>
      </c>
      <c r="B3603" t="s">
        <v>18521</v>
      </c>
      <c r="C3603" t="s">
        <v>14955</v>
      </c>
      <c r="D3603" t="s">
        <v>14905</v>
      </c>
      <c r="E3603" s="275">
        <v>24.88</v>
      </c>
    </row>
    <row r="3604" spans="1:5">
      <c r="A3604">
        <v>5070</v>
      </c>
      <c r="B3604" t="s">
        <v>18522</v>
      </c>
      <c r="C3604" t="s">
        <v>14955</v>
      </c>
      <c r="D3604" t="s">
        <v>14905</v>
      </c>
      <c r="E3604" s="275">
        <v>25.16</v>
      </c>
    </row>
    <row r="3605" spans="1:5">
      <c r="A3605">
        <v>5071</v>
      </c>
      <c r="B3605" t="s">
        <v>18523</v>
      </c>
      <c r="C3605" t="s">
        <v>14955</v>
      </c>
      <c r="D3605" t="s">
        <v>14905</v>
      </c>
      <c r="E3605" s="275">
        <v>24.41</v>
      </c>
    </row>
    <row r="3606" spans="1:5">
      <c r="A3606">
        <v>5061</v>
      </c>
      <c r="B3606" t="s">
        <v>18524</v>
      </c>
      <c r="C3606" t="s">
        <v>14955</v>
      </c>
      <c r="D3606" t="s">
        <v>14911</v>
      </c>
      <c r="E3606" s="275">
        <v>24</v>
      </c>
    </row>
    <row r="3607" spans="1:5">
      <c r="A3607">
        <v>5075</v>
      </c>
      <c r="B3607" t="s">
        <v>18525</v>
      </c>
      <c r="C3607" t="s">
        <v>14955</v>
      </c>
      <c r="D3607" t="s">
        <v>14905</v>
      </c>
      <c r="E3607" s="275">
        <v>24.41</v>
      </c>
    </row>
    <row r="3608" spans="1:5">
      <c r="A3608">
        <v>39027</v>
      </c>
      <c r="B3608" t="s">
        <v>18526</v>
      </c>
      <c r="C3608" t="s">
        <v>14955</v>
      </c>
      <c r="D3608" t="s">
        <v>14905</v>
      </c>
      <c r="E3608" s="275">
        <v>24.39</v>
      </c>
    </row>
    <row r="3609" spans="1:5">
      <c r="A3609">
        <v>5062</v>
      </c>
      <c r="B3609" t="s">
        <v>18527</v>
      </c>
      <c r="C3609" t="s">
        <v>14955</v>
      </c>
      <c r="D3609" t="s">
        <v>14905</v>
      </c>
      <c r="E3609" s="275">
        <v>24.74</v>
      </c>
    </row>
    <row r="3610" spans="1:5">
      <c r="A3610">
        <v>40568</v>
      </c>
      <c r="B3610" t="s">
        <v>18528</v>
      </c>
      <c r="C3610" t="s">
        <v>14955</v>
      </c>
      <c r="D3610" t="s">
        <v>14905</v>
      </c>
      <c r="E3610" s="275">
        <v>24.6</v>
      </c>
    </row>
    <row r="3611" spans="1:5">
      <c r="A3611">
        <v>39026</v>
      </c>
      <c r="B3611" t="s">
        <v>18529</v>
      </c>
      <c r="C3611" t="s">
        <v>14955</v>
      </c>
      <c r="D3611" t="s">
        <v>14905</v>
      </c>
      <c r="E3611" s="275">
        <v>27.45</v>
      </c>
    </row>
    <row r="3612" spans="1:5">
      <c r="A3612">
        <v>42431</v>
      </c>
      <c r="B3612" t="s">
        <v>18530</v>
      </c>
      <c r="C3612" t="s">
        <v>14904</v>
      </c>
      <c r="D3612" t="s">
        <v>14952</v>
      </c>
      <c r="E3612" s="276">
        <v>3957.85</v>
      </c>
    </row>
    <row r="3613" spans="1:5">
      <c r="A3613">
        <v>44074</v>
      </c>
      <c r="B3613" t="s">
        <v>18531</v>
      </c>
      <c r="C3613" t="s">
        <v>14957</v>
      </c>
      <c r="D3613" t="s">
        <v>14905</v>
      </c>
      <c r="E3613" s="275">
        <v>684.55</v>
      </c>
    </row>
    <row r="3614" spans="1:5">
      <c r="A3614">
        <v>44072</v>
      </c>
      <c r="B3614" t="s">
        <v>18532</v>
      </c>
      <c r="C3614" t="s">
        <v>14957</v>
      </c>
      <c r="D3614" t="s">
        <v>14905</v>
      </c>
      <c r="E3614" s="275">
        <v>122.55</v>
      </c>
    </row>
    <row r="3615" spans="1:5">
      <c r="A3615">
        <v>511</v>
      </c>
      <c r="B3615" t="s">
        <v>18533</v>
      </c>
      <c r="C3615" t="s">
        <v>14957</v>
      </c>
      <c r="D3615" t="s">
        <v>14911</v>
      </c>
      <c r="E3615" s="275">
        <v>27.85</v>
      </c>
    </row>
    <row r="3616" spans="1:5">
      <c r="A3616">
        <v>37540</v>
      </c>
      <c r="B3616" t="s">
        <v>18534</v>
      </c>
      <c r="C3616" t="s">
        <v>14904</v>
      </c>
      <c r="D3616" t="s">
        <v>14905</v>
      </c>
      <c r="E3616" s="276">
        <v>83149.08</v>
      </c>
    </row>
    <row r="3617" spans="1:5">
      <c r="A3617">
        <v>37548</v>
      </c>
      <c r="B3617" t="s">
        <v>18535</v>
      </c>
      <c r="C3617" t="s">
        <v>14904</v>
      </c>
      <c r="D3617" t="s">
        <v>14905</v>
      </c>
      <c r="E3617" s="276">
        <v>110213.68</v>
      </c>
    </row>
    <row r="3618" spans="1:5">
      <c r="A3618">
        <v>39828</v>
      </c>
      <c r="B3618" t="s">
        <v>18536</v>
      </c>
      <c r="C3618" t="s">
        <v>14904</v>
      </c>
      <c r="D3618" t="s">
        <v>14905</v>
      </c>
      <c r="E3618" s="275">
        <v>661.17</v>
      </c>
    </row>
    <row r="3619" spans="1:5">
      <c r="A3619">
        <v>38392</v>
      </c>
      <c r="B3619" t="s">
        <v>18537</v>
      </c>
      <c r="C3619" t="s">
        <v>14904</v>
      </c>
      <c r="D3619" t="s">
        <v>14905</v>
      </c>
      <c r="E3619" s="275">
        <v>53.37</v>
      </c>
    </row>
    <row r="3620" spans="1:5">
      <c r="A3620">
        <v>11735</v>
      </c>
      <c r="B3620" t="s">
        <v>18538</v>
      </c>
      <c r="C3620" t="s">
        <v>14904</v>
      </c>
      <c r="D3620" t="s">
        <v>14905</v>
      </c>
      <c r="E3620" s="275">
        <v>8.09</v>
      </c>
    </row>
    <row r="3621" spans="1:5">
      <c r="A3621">
        <v>11737</v>
      </c>
      <c r="B3621" t="s">
        <v>18539</v>
      </c>
      <c r="C3621" t="s">
        <v>14904</v>
      </c>
      <c r="D3621" t="s">
        <v>14905</v>
      </c>
      <c r="E3621" s="275">
        <v>11.48</v>
      </c>
    </row>
    <row r="3622" spans="1:5">
      <c r="A3622">
        <v>11738</v>
      </c>
      <c r="B3622" t="s">
        <v>18540</v>
      </c>
      <c r="C3622" t="s">
        <v>14904</v>
      </c>
      <c r="D3622" t="s">
        <v>14905</v>
      </c>
      <c r="E3622" s="275">
        <v>14.47</v>
      </c>
    </row>
    <row r="3623" spans="1:5">
      <c r="A3623">
        <v>36143</v>
      </c>
      <c r="B3623" t="s">
        <v>18541</v>
      </c>
      <c r="C3623" t="s">
        <v>14904</v>
      </c>
      <c r="D3623" t="s">
        <v>14905</v>
      </c>
      <c r="E3623" s="275">
        <v>35.46</v>
      </c>
    </row>
    <row r="3624" spans="1:5">
      <c r="A3624">
        <v>36142</v>
      </c>
      <c r="B3624" t="s">
        <v>18542</v>
      </c>
      <c r="C3624" t="s">
        <v>14904</v>
      </c>
      <c r="D3624" t="s">
        <v>14905</v>
      </c>
      <c r="E3624" s="275">
        <v>2.59</v>
      </c>
    </row>
    <row r="3625" spans="1:5">
      <c r="A3625">
        <v>36146</v>
      </c>
      <c r="B3625" t="s">
        <v>18543</v>
      </c>
      <c r="C3625" t="s">
        <v>14904</v>
      </c>
      <c r="D3625" t="s">
        <v>14905</v>
      </c>
      <c r="E3625" s="275">
        <v>294.10000000000002</v>
      </c>
    </row>
    <row r="3626" spans="1:5">
      <c r="A3626">
        <v>39015</v>
      </c>
      <c r="B3626" t="s">
        <v>18544</v>
      </c>
      <c r="C3626" t="s">
        <v>14904</v>
      </c>
      <c r="D3626" t="s">
        <v>14952</v>
      </c>
      <c r="E3626" s="275">
        <v>0.97</v>
      </c>
    </row>
    <row r="3627" spans="1:5">
      <c r="A3627">
        <v>38377</v>
      </c>
      <c r="B3627" t="s">
        <v>18545</v>
      </c>
      <c r="C3627" t="s">
        <v>14904</v>
      </c>
      <c r="D3627" t="s">
        <v>14905</v>
      </c>
      <c r="E3627" s="275">
        <v>40.21</v>
      </c>
    </row>
    <row r="3628" spans="1:5">
      <c r="A3628">
        <v>38376</v>
      </c>
      <c r="B3628" t="s">
        <v>18546</v>
      </c>
      <c r="C3628" t="s">
        <v>14904</v>
      </c>
      <c r="D3628" t="s">
        <v>14905</v>
      </c>
      <c r="E3628" s="275">
        <v>45.84</v>
      </c>
    </row>
    <row r="3629" spans="1:5">
      <c r="A3629">
        <v>38116</v>
      </c>
      <c r="B3629" t="s">
        <v>18547</v>
      </c>
      <c r="C3629" t="s">
        <v>14904</v>
      </c>
      <c r="D3629" t="s">
        <v>14905</v>
      </c>
      <c r="E3629" s="275">
        <v>6.04</v>
      </c>
    </row>
    <row r="3630" spans="1:5">
      <c r="A3630">
        <v>38066</v>
      </c>
      <c r="B3630" t="s">
        <v>18548</v>
      </c>
      <c r="C3630" t="s">
        <v>14904</v>
      </c>
      <c r="D3630" t="s">
        <v>14905</v>
      </c>
      <c r="E3630" s="275">
        <v>9.98</v>
      </c>
    </row>
    <row r="3631" spans="1:5">
      <c r="A3631">
        <v>38117</v>
      </c>
      <c r="B3631" t="s">
        <v>18549</v>
      </c>
      <c r="C3631" t="s">
        <v>14904</v>
      </c>
      <c r="D3631" t="s">
        <v>14905</v>
      </c>
      <c r="E3631" s="275">
        <v>10.29</v>
      </c>
    </row>
    <row r="3632" spans="1:5">
      <c r="A3632">
        <v>38067</v>
      </c>
      <c r="B3632" t="s">
        <v>18550</v>
      </c>
      <c r="C3632" t="s">
        <v>14904</v>
      </c>
      <c r="D3632" t="s">
        <v>14905</v>
      </c>
      <c r="E3632" s="275">
        <v>14.05</v>
      </c>
    </row>
    <row r="3633" spans="1:5">
      <c r="A3633">
        <v>11522</v>
      </c>
      <c r="B3633" t="s">
        <v>18551</v>
      </c>
      <c r="C3633" t="s">
        <v>14904</v>
      </c>
      <c r="D3633" t="s">
        <v>14905</v>
      </c>
      <c r="E3633" s="275">
        <v>14.12</v>
      </c>
    </row>
    <row r="3634" spans="1:5">
      <c r="A3634">
        <v>43600</v>
      </c>
      <c r="B3634" t="s">
        <v>18552</v>
      </c>
      <c r="C3634" t="s">
        <v>14904</v>
      </c>
      <c r="D3634" t="s">
        <v>14905</v>
      </c>
      <c r="E3634" s="275">
        <v>56.57</v>
      </c>
    </row>
    <row r="3635" spans="1:5">
      <c r="A3635">
        <v>5080</v>
      </c>
      <c r="B3635" t="s">
        <v>18553</v>
      </c>
      <c r="C3635" t="s">
        <v>14904</v>
      </c>
      <c r="D3635" t="s">
        <v>14905</v>
      </c>
      <c r="E3635" s="275">
        <v>22.06</v>
      </c>
    </row>
    <row r="3636" spans="1:5">
      <c r="A3636">
        <v>38168</v>
      </c>
      <c r="B3636" t="s">
        <v>18554</v>
      </c>
      <c r="C3636" t="s">
        <v>14904</v>
      </c>
      <c r="D3636" t="s">
        <v>14905</v>
      </c>
      <c r="E3636" s="275">
        <v>154.01</v>
      </c>
    </row>
    <row r="3637" spans="1:5">
      <c r="A3637">
        <v>43601</v>
      </c>
      <c r="B3637" t="s">
        <v>18555</v>
      </c>
      <c r="C3637" t="s">
        <v>14904</v>
      </c>
      <c r="D3637" t="s">
        <v>14905</v>
      </c>
      <c r="E3637" s="275">
        <v>77</v>
      </c>
    </row>
    <row r="3638" spans="1:5">
      <c r="A3638">
        <v>13393</v>
      </c>
      <c r="B3638" t="s">
        <v>18556</v>
      </c>
      <c r="C3638" t="s">
        <v>14904</v>
      </c>
      <c r="D3638" t="s">
        <v>14905</v>
      </c>
      <c r="E3638" s="275">
        <v>479.08</v>
      </c>
    </row>
    <row r="3639" spans="1:5">
      <c r="A3639">
        <v>13395</v>
      </c>
      <c r="B3639" t="s">
        <v>18557</v>
      </c>
      <c r="C3639" t="s">
        <v>14904</v>
      </c>
      <c r="D3639" t="s">
        <v>14905</v>
      </c>
      <c r="E3639" s="275">
        <v>671.37</v>
      </c>
    </row>
    <row r="3640" spans="1:5">
      <c r="A3640">
        <v>12039</v>
      </c>
      <c r="B3640" t="s">
        <v>18558</v>
      </c>
      <c r="C3640" t="s">
        <v>14904</v>
      </c>
      <c r="D3640" t="s">
        <v>14905</v>
      </c>
      <c r="E3640" s="275">
        <v>705.54</v>
      </c>
    </row>
    <row r="3641" spans="1:5">
      <c r="A3641">
        <v>13396</v>
      </c>
      <c r="B3641" t="s">
        <v>18559</v>
      </c>
      <c r="C3641" t="s">
        <v>14904</v>
      </c>
      <c r="D3641" t="s">
        <v>14905</v>
      </c>
      <c r="E3641" s="275">
        <v>990.89</v>
      </c>
    </row>
    <row r="3642" spans="1:5">
      <c r="A3642">
        <v>12041</v>
      </c>
      <c r="B3642" t="s">
        <v>18560</v>
      </c>
      <c r="C3642" t="s">
        <v>14904</v>
      </c>
      <c r="D3642" t="s">
        <v>14905</v>
      </c>
      <c r="E3642" s="275">
        <v>809.12</v>
      </c>
    </row>
    <row r="3643" spans="1:5">
      <c r="A3643">
        <v>12043</v>
      </c>
      <c r="B3643" t="s">
        <v>18561</v>
      </c>
      <c r="C3643" t="s">
        <v>14904</v>
      </c>
      <c r="D3643" t="s">
        <v>14905</v>
      </c>
      <c r="E3643" s="276">
        <v>1708.34</v>
      </c>
    </row>
    <row r="3644" spans="1:5">
      <c r="A3644">
        <v>39762</v>
      </c>
      <c r="B3644" t="s">
        <v>18562</v>
      </c>
      <c r="C3644" t="s">
        <v>14904</v>
      </c>
      <c r="D3644" t="s">
        <v>14905</v>
      </c>
      <c r="E3644" s="275">
        <v>813.21</v>
      </c>
    </row>
    <row r="3645" spans="1:5">
      <c r="A3645">
        <v>12042</v>
      </c>
      <c r="B3645" t="s">
        <v>18563</v>
      </c>
      <c r="C3645" t="s">
        <v>14904</v>
      </c>
      <c r="D3645" t="s">
        <v>14905</v>
      </c>
      <c r="E3645" s="276">
        <v>1187.26</v>
      </c>
    </row>
    <row r="3646" spans="1:5">
      <c r="A3646">
        <v>39763</v>
      </c>
      <c r="B3646" t="s">
        <v>18564</v>
      </c>
      <c r="C3646" t="s">
        <v>14904</v>
      </c>
      <c r="D3646" t="s">
        <v>14905</v>
      </c>
      <c r="E3646" s="276">
        <v>1389.54</v>
      </c>
    </row>
    <row r="3647" spans="1:5">
      <c r="A3647">
        <v>39760</v>
      </c>
      <c r="B3647" t="s">
        <v>18565</v>
      </c>
      <c r="C3647" t="s">
        <v>14904</v>
      </c>
      <c r="D3647" t="s">
        <v>14905</v>
      </c>
      <c r="E3647" s="276">
        <v>1384.97</v>
      </c>
    </row>
    <row r="3648" spans="1:5">
      <c r="A3648">
        <v>39756</v>
      </c>
      <c r="B3648" t="s">
        <v>18566</v>
      </c>
      <c r="C3648" t="s">
        <v>14904</v>
      </c>
      <c r="D3648" t="s">
        <v>14905</v>
      </c>
      <c r="E3648" s="275">
        <v>497.29</v>
      </c>
    </row>
    <row r="3649" spans="1:5">
      <c r="A3649">
        <v>12038</v>
      </c>
      <c r="B3649" t="s">
        <v>18567</v>
      </c>
      <c r="C3649" t="s">
        <v>14904</v>
      </c>
      <c r="D3649" t="s">
        <v>14905</v>
      </c>
      <c r="E3649" s="275">
        <v>621.37</v>
      </c>
    </row>
    <row r="3650" spans="1:5">
      <c r="A3650">
        <v>39757</v>
      </c>
      <c r="B3650" t="s">
        <v>18568</v>
      </c>
      <c r="C3650" t="s">
        <v>14904</v>
      </c>
      <c r="D3650" t="s">
        <v>14905</v>
      </c>
      <c r="E3650" s="275">
        <v>574.58000000000004</v>
      </c>
    </row>
    <row r="3651" spans="1:5">
      <c r="A3651">
        <v>39758</v>
      </c>
      <c r="B3651" t="s">
        <v>18569</v>
      </c>
      <c r="C3651" t="s">
        <v>14904</v>
      </c>
      <c r="D3651" t="s">
        <v>14905</v>
      </c>
      <c r="E3651" s="275">
        <v>837.37</v>
      </c>
    </row>
    <row r="3652" spans="1:5">
      <c r="A3652">
        <v>39759</v>
      </c>
      <c r="B3652" t="s">
        <v>18570</v>
      </c>
      <c r="C3652" t="s">
        <v>14904</v>
      </c>
      <c r="D3652" t="s">
        <v>14905</v>
      </c>
      <c r="E3652" s="276">
        <v>1034.1500000000001</v>
      </c>
    </row>
    <row r="3653" spans="1:5">
      <c r="A3653">
        <v>39761</v>
      </c>
      <c r="B3653" t="s">
        <v>18571</v>
      </c>
      <c r="C3653" t="s">
        <v>14904</v>
      </c>
      <c r="D3653" t="s">
        <v>14905</v>
      </c>
      <c r="E3653" s="276">
        <v>1243.08</v>
      </c>
    </row>
    <row r="3654" spans="1:5">
      <c r="A3654">
        <v>39805</v>
      </c>
      <c r="B3654" t="s">
        <v>18572</v>
      </c>
      <c r="C3654" t="s">
        <v>14904</v>
      </c>
      <c r="D3654" t="s">
        <v>14905</v>
      </c>
      <c r="E3654" s="275">
        <v>148.99</v>
      </c>
    </row>
    <row r="3655" spans="1:5">
      <c r="A3655">
        <v>39806</v>
      </c>
      <c r="B3655" t="s">
        <v>18573</v>
      </c>
      <c r="C3655" t="s">
        <v>14904</v>
      </c>
      <c r="D3655" t="s">
        <v>14905</v>
      </c>
      <c r="E3655" s="275">
        <v>276.05</v>
      </c>
    </row>
    <row r="3656" spans="1:5">
      <c r="A3656">
        <v>39807</v>
      </c>
      <c r="B3656" t="s">
        <v>18574</v>
      </c>
      <c r="C3656" t="s">
        <v>14904</v>
      </c>
      <c r="D3656" t="s">
        <v>14905</v>
      </c>
      <c r="E3656" s="275">
        <v>598.26</v>
      </c>
    </row>
    <row r="3657" spans="1:5">
      <c r="A3657">
        <v>43100</v>
      </c>
      <c r="B3657" t="s">
        <v>18575</v>
      </c>
      <c r="C3657" t="s">
        <v>14904</v>
      </c>
      <c r="D3657" t="s">
        <v>14905</v>
      </c>
      <c r="E3657" s="275">
        <v>467.71</v>
      </c>
    </row>
    <row r="3658" spans="1:5">
      <c r="A3658">
        <v>39804</v>
      </c>
      <c r="B3658" t="s">
        <v>18576</v>
      </c>
      <c r="C3658" t="s">
        <v>14904</v>
      </c>
      <c r="D3658" t="s">
        <v>14905</v>
      </c>
      <c r="E3658" s="275">
        <v>87.49</v>
      </c>
    </row>
    <row r="3659" spans="1:5">
      <c r="A3659">
        <v>39796</v>
      </c>
      <c r="B3659" t="s">
        <v>18577</v>
      </c>
      <c r="C3659" t="s">
        <v>14904</v>
      </c>
      <c r="D3659" t="s">
        <v>14905</v>
      </c>
      <c r="E3659" s="275">
        <v>90.62</v>
      </c>
    </row>
    <row r="3660" spans="1:5">
      <c r="A3660">
        <v>39797</v>
      </c>
      <c r="B3660" t="s">
        <v>18578</v>
      </c>
      <c r="C3660" t="s">
        <v>14904</v>
      </c>
      <c r="D3660" t="s">
        <v>14911</v>
      </c>
      <c r="E3660" s="275">
        <v>142.25</v>
      </c>
    </row>
    <row r="3661" spans="1:5">
      <c r="A3661">
        <v>39798</v>
      </c>
      <c r="B3661" t="s">
        <v>18579</v>
      </c>
      <c r="C3661" t="s">
        <v>14904</v>
      </c>
      <c r="D3661" t="s">
        <v>14905</v>
      </c>
      <c r="E3661" s="275">
        <v>244</v>
      </c>
    </row>
    <row r="3662" spans="1:5">
      <c r="A3662">
        <v>39794</v>
      </c>
      <c r="B3662" t="s">
        <v>18580</v>
      </c>
      <c r="C3662" t="s">
        <v>14904</v>
      </c>
      <c r="D3662" t="s">
        <v>14905</v>
      </c>
      <c r="E3662" s="275">
        <v>38.46</v>
      </c>
    </row>
    <row r="3663" spans="1:5">
      <c r="A3663">
        <v>39795</v>
      </c>
      <c r="B3663" t="s">
        <v>18581</v>
      </c>
      <c r="C3663" t="s">
        <v>14904</v>
      </c>
      <c r="D3663" t="s">
        <v>14905</v>
      </c>
      <c r="E3663" s="275">
        <v>60.77</v>
      </c>
    </row>
    <row r="3664" spans="1:5">
      <c r="A3664">
        <v>39799</v>
      </c>
      <c r="B3664" t="s">
        <v>18582</v>
      </c>
      <c r="C3664" t="s">
        <v>14904</v>
      </c>
      <c r="D3664" t="s">
        <v>14905</v>
      </c>
      <c r="E3664" s="275">
        <v>44.83</v>
      </c>
    </row>
    <row r="3665" spans="1:5">
      <c r="A3665">
        <v>39801</v>
      </c>
      <c r="B3665" t="s">
        <v>18583</v>
      </c>
      <c r="C3665" t="s">
        <v>14904</v>
      </c>
      <c r="D3665" t="s">
        <v>14905</v>
      </c>
      <c r="E3665" s="275">
        <v>128.32</v>
      </c>
    </row>
    <row r="3666" spans="1:5">
      <c r="A3666">
        <v>39802</v>
      </c>
      <c r="B3666" t="s">
        <v>18584</v>
      </c>
      <c r="C3666" t="s">
        <v>14904</v>
      </c>
      <c r="D3666" t="s">
        <v>14905</v>
      </c>
      <c r="E3666" s="275">
        <v>188.09</v>
      </c>
    </row>
    <row r="3667" spans="1:5">
      <c r="A3667">
        <v>39803</v>
      </c>
      <c r="B3667" t="s">
        <v>18585</v>
      </c>
      <c r="C3667" t="s">
        <v>14904</v>
      </c>
      <c r="D3667" t="s">
        <v>14905</v>
      </c>
      <c r="E3667" s="275">
        <v>262.39</v>
      </c>
    </row>
    <row r="3668" spans="1:5">
      <c r="A3668">
        <v>39800</v>
      </c>
      <c r="B3668" t="s">
        <v>18586</v>
      </c>
      <c r="C3668" t="s">
        <v>14904</v>
      </c>
      <c r="D3668" t="s">
        <v>14905</v>
      </c>
      <c r="E3668" s="275">
        <v>76.37</v>
      </c>
    </row>
    <row r="3669" spans="1:5">
      <c r="A3669">
        <v>43837</v>
      </c>
      <c r="B3669" t="s">
        <v>18587</v>
      </c>
      <c r="C3669" t="s">
        <v>14904</v>
      </c>
      <c r="D3669" t="s">
        <v>14952</v>
      </c>
      <c r="E3669" s="276">
        <v>1002.02</v>
      </c>
    </row>
    <row r="3670" spans="1:5">
      <c r="A3670">
        <v>43836</v>
      </c>
      <c r="B3670" t="s">
        <v>18588</v>
      </c>
      <c r="C3670" t="s">
        <v>14904</v>
      </c>
      <c r="D3670" t="s">
        <v>14952</v>
      </c>
      <c r="E3670" s="276">
        <v>2038.93</v>
      </c>
    </row>
    <row r="3671" spans="1:5">
      <c r="A3671">
        <v>21059</v>
      </c>
      <c r="B3671" t="s">
        <v>18589</v>
      </c>
      <c r="C3671" t="s">
        <v>14904</v>
      </c>
      <c r="D3671" t="s">
        <v>14952</v>
      </c>
      <c r="E3671" s="275">
        <v>62.58</v>
      </c>
    </row>
    <row r="3672" spans="1:5">
      <c r="A3672">
        <v>11234</v>
      </c>
      <c r="B3672" t="s">
        <v>18590</v>
      </c>
      <c r="C3672" t="s">
        <v>14904</v>
      </c>
      <c r="D3672" t="s">
        <v>14952</v>
      </c>
      <c r="E3672" s="275">
        <v>94.32</v>
      </c>
    </row>
    <row r="3673" spans="1:5">
      <c r="A3673">
        <v>21060</v>
      </c>
      <c r="B3673" t="s">
        <v>18591</v>
      </c>
      <c r="C3673" t="s">
        <v>14904</v>
      </c>
      <c r="D3673" t="s">
        <v>14952</v>
      </c>
      <c r="E3673" s="275">
        <v>116.09</v>
      </c>
    </row>
    <row r="3674" spans="1:5">
      <c r="A3674">
        <v>21061</v>
      </c>
      <c r="B3674" t="s">
        <v>18592</v>
      </c>
      <c r="C3674" t="s">
        <v>14904</v>
      </c>
      <c r="D3674" t="s">
        <v>14952</v>
      </c>
      <c r="E3674" s="275">
        <v>145.11000000000001</v>
      </c>
    </row>
    <row r="3675" spans="1:5">
      <c r="A3675">
        <v>21062</v>
      </c>
      <c r="B3675" t="s">
        <v>18593</v>
      </c>
      <c r="C3675" t="s">
        <v>14904</v>
      </c>
      <c r="D3675" t="s">
        <v>14952</v>
      </c>
      <c r="E3675" s="275">
        <v>228.55</v>
      </c>
    </row>
    <row r="3676" spans="1:5">
      <c r="A3676">
        <v>11708</v>
      </c>
      <c r="B3676" t="s">
        <v>18594</v>
      </c>
      <c r="C3676" t="s">
        <v>14904</v>
      </c>
      <c r="D3676" t="s">
        <v>14952</v>
      </c>
      <c r="E3676" s="275">
        <v>24.94</v>
      </c>
    </row>
    <row r="3677" spans="1:5">
      <c r="A3677">
        <v>11709</v>
      </c>
      <c r="B3677" t="s">
        <v>18595</v>
      </c>
      <c r="C3677" t="s">
        <v>14904</v>
      </c>
      <c r="D3677" t="s">
        <v>14952</v>
      </c>
      <c r="E3677" s="275">
        <v>58.59</v>
      </c>
    </row>
    <row r="3678" spans="1:5">
      <c r="A3678">
        <v>11710</v>
      </c>
      <c r="B3678" t="s">
        <v>18596</v>
      </c>
      <c r="C3678" t="s">
        <v>14904</v>
      </c>
      <c r="D3678" t="s">
        <v>14952</v>
      </c>
      <c r="E3678" s="275">
        <v>134.68</v>
      </c>
    </row>
    <row r="3679" spans="1:5">
      <c r="A3679">
        <v>11707</v>
      </c>
      <c r="B3679" t="s">
        <v>18597</v>
      </c>
      <c r="C3679" t="s">
        <v>14904</v>
      </c>
      <c r="D3679" t="s">
        <v>14952</v>
      </c>
      <c r="E3679" s="275">
        <v>18.68</v>
      </c>
    </row>
    <row r="3680" spans="1:5">
      <c r="A3680">
        <v>5102</v>
      </c>
      <c r="B3680" t="s">
        <v>18598</v>
      </c>
      <c r="C3680" t="s">
        <v>14904</v>
      </c>
      <c r="D3680" t="s">
        <v>14905</v>
      </c>
      <c r="E3680" s="275">
        <v>11.37</v>
      </c>
    </row>
    <row r="3681" spans="1:5">
      <c r="A3681">
        <v>11739</v>
      </c>
      <c r="B3681" t="s">
        <v>18599</v>
      </c>
      <c r="C3681" t="s">
        <v>14904</v>
      </c>
      <c r="D3681" t="s">
        <v>14905</v>
      </c>
      <c r="E3681" s="275">
        <v>8.1</v>
      </c>
    </row>
    <row r="3682" spans="1:5">
      <c r="A3682">
        <v>11711</v>
      </c>
      <c r="B3682" t="s">
        <v>18600</v>
      </c>
      <c r="C3682" t="s">
        <v>14904</v>
      </c>
      <c r="D3682" t="s">
        <v>14905</v>
      </c>
      <c r="E3682" s="275">
        <v>9.48</v>
      </c>
    </row>
    <row r="3683" spans="1:5">
      <c r="A3683">
        <v>11741</v>
      </c>
      <c r="B3683" t="s">
        <v>18601</v>
      </c>
      <c r="C3683" t="s">
        <v>14904</v>
      </c>
      <c r="D3683" t="s">
        <v>14905</v>
      </c>
      <c r="E3683" s="275">
        <v>10.32</v>
      </c>
    </row>
    <row r="3684" spans="1:5">
      <c r="A3684">
        <v>11745</v>
      </c>
      <c r="B3684" t="s">
        <v>18602</v>
      </c>
      <c r="C3684" t="s">
        <v>14904</v>
      </c>
      <c r="D3684" t="s">
        <v>14905</v>
      </c>
      <c r="E3684" s="275">
        <v>13.6</v>
      </c>
    </row>
    <row r="3685" spans="1:5">
      <c r="A3685">
        <v>11743</v>
      </c>
      <c r="B3685" t="s">
        <v>18603</v>
      </c>
      <c r="C3685" t="s">
        <v>14904</v>
      </c>
      <c r="D3685" t="s">
        <v>14905</v>
      </c>
      <c r="E3685" s="275">
        <v>8.66</v>
      </c>
    </row>
    <row r="3686" spans="1:5">
      <c r="A3686">
        <v>1088</v>
      </c>
      <c r="B3686" t="s">
        <v>18604</v>
      </c>
      <c r="C3686" t="s">
        <v>14904</v>
      </c>
      <c r="D3686" t="s">
        <v>14952</v>
      </c>
      <c r="E3686" s="275">
        <v>29.85</v>
      </c>
    </row>
    <row r="3687" spans="1:5">
      <c r="A3687">
        <v>1087</v>
      </c>
      <c r="B3687" t="s">
        <v>18605</v>
      </c>
      <c r="C3687" t="s">
        <v>14904</v>
      </c>
      <c r="D3687" t="s">
        <v>14952</v>
      </c>
      <c r="E3687" s="275">
        <v>37.29</v>
      </c>
    </row>
    <row r="3688" spans="1:5">
      <c r="A3688">
        <v>38777</v>
      </c>
      <c r="B3688" t="s">
        <v>18606</v>
      </c>
      <c r="C3688" t="s">
        <v>14904</v>
      </c>
      <c r="D3688" t="s">
        <v>14952</v>
      </c>
      <c r="E3688" s="275">
        <v>74.27</v>
      </c>
    </row>
    <row r="3689" spans="1:5">
      <c r="A3689">
        <v>1086</v>
      </c>
      <c r="B3689" t="s">
        <v>18607</v>
      </c>
      <c r="C3689" t="s">
        <v>14904</v>
      </c>
      <c r="D3689" t="s">
        <v>14952</v>
      </c>
      <c r="E3689" s="275">
        <v>39.19</v>
      </c>
    </row>
    <row r="3690" spans="1:5">
      <c r="A3690">
        <v>1079</v>
      </c>
      <c r="B3690" t="s">
        <v>18608</v>
      </c>
      <c r="C3690" t="s">
        <v>14904</v>
      </c>
      <c r="D3690" t="s">
        <v>14952</v>
      </c>
      <c r="E3690" s="275">
        <v>40.520000000000003</v>
      </c>
    </row>
    <row r="3691" spans="1:5">
      <c r="A3691">
        <v>39374</v>
      </c>
      <c r="B3691" t="s">
        <v>18609</v>
      </c>
      <c r="C3691" t="s">
        <v>14904</v>
      </c>
      <c r="D3691" t="s">
        <v>14911</v>
      </c>
      <c r="E3691" s="275">
        <v>197</v>
      </c>
    </row>
    <row r="3692" spans="1:5">
      <c r="A3692">
        <v>1082</v>
      </c>
      <c r="B3692" t="s">
        <v>18610</v>
      </c>
      <c r="C3692" t="s">
        <v>14904</v>
      </c>
      <c r="D3692" t="s">
        <v>14952</v>
      </c>
      <c r="E3692" s="275">
        <v>254.72</v>
      </c>
    </row>
    <row r="3693" spans="1:5">
      <c r="A3693">
        <v>5104</v>
      </c>
      <c r="B3693" t="s">
        <v>18611</v>
      </c>
      <c r="C3693" t="s">
        <v>14955</v>
      </c>
      <c r="D3693" t="s">
        <v>14952</v>
      </c>
      <c r="E3693" s="275">
        <v>60.54</v>
      </c>
    </row>
    <row r="3694" spans="1:5">
      <c r="A3694">
        <v>44530</v>
      </c>
      <c r="B3694" t="s">
        <v>18612</v>
      </c>
      <c r="C3694" t="s">
        <v>14904</v>
      </c>
      <c r="D3694" t="s">
        <v>14905</v>
      </c>
      <c r="E3694" s="275">
        <v>58</v>
      </c>
    </row>
    <row r="3695" spans="1:5">
      <c r="A3695">
        <v>2710</v>
      </c>
      <c r="B3695" t="s">
        <v>18613</v>
      </c>
      <c r="C3695" t="s">
        <v>14904</v>
      </c>
      <c r="D3695" t="s">
        <v>14905</v>
      </c>
      <c r="E3695" s="275">
        <v>46.32</v>
      </c>
    </row>
    <row r="3696" spans="1:5">
      <c r="A3696">
        <v>14575</v>
      </c>
      <c r="B3696" t="s">
        <v>18614</v>
      </c>
      <c r="C3696" t="s">
        <v>14904</v>
      </c>
      <c r="D3696" t="s">
        <v>14952</v>
      </c>
      <c r="E3696" s="276">
        <v>4672348.12</v>
      </c>
    </row>
    <row r="3697" spans="1:5">
      <c r="A3697">
        <v>20043</v>
      </c>
      <c r="B3697" t="s">
        <v>18615</v>
      </c>
      <c r="C3697" t="s">
        <v>14904</v>
      </c>
      <c r="D3697" t="s">
        <v>14905</v>
      </c>
      <c r="E3697" s="275">
        <v>8.23</v>
      </c>
    </row>
    <row r="3698" spans="1:5">
      <c r="A3698">
        <v>20044</v>
      </c>
      <c r="B3698" t="s">
        <v>18616</v>
      </c>
      <c r="C3698" t="s">
        <v>14904</v>
      </c>
      <c r="D3698" t="s">
        <v>14905</v>
      </c>
      <c r="E3698" s="275">
        <v>9.5399999999999991</v>
      </c>
    </row>
    <row r="3699" spans="1:5">
      <c r="A3699">
        <v>20042</v>
      </c>
      <c r="B3699" t="s">
        <v>18617</v>
      </c>
      <c r="C3699" t="s">
        <v>14904</v>
      </c>
      <c r="D3699" t="s">
        <v>14905</v>
      </c>
      <c r="E3699" s="275">
        <v>7.14</v>
      </c>
    </row>
    <row r="3700" spans="1:5">
      <c r="A3700">
        <v>20046</v>
      </c>
      <c r="B3700" t="s">
        <v>18618</v>
      </c>
      <c r="C3700" t="s">
        <v>14904</v>
      </c>
      <c r="D3700" t="s">
        <v>14905</v>
      </c>
      <c r="E3700" s="275">
        <v>16.899999999999999</v>
      </c>
    </row>
    <row r="3701" spans="1:5">
      <c r="A3701">
        <v>20047</v>
      </c>
      <c r="B3701" t="s">
        <v>18619</v>
      </c>
      <c r="C3701" t="s">
        <v>14904</v>
      </c>
      <c r="D3701" t="s">
        <v>14905</v>
      </c>
      <c r="E3701" s="275">
        <v>50.68</v>
      </c>
    </row>
    <row r="3702" spans="1:5">
      <c r="A3702">
        <v>20045</v>
      </c>
      <c r="B3702" t="s">
        <v>18620</v>
      </c>
      <c r="C3702" t="s">
        <v>14904</v>
      </c>
      <c r="D3702" t="s">
        <v>14905</v>
      </c>
      <c r="E3702" s="275">
        <v>8.5500000000000007</v>
      </c>
    </row>
    <row r="3703" spans="1:5">
      <c r="A3703">
        <v>20972</v>
      </c>
      <c r="B3703" t="s">
        <v>18621</v>
      </c>
      <c r="C3703" t="s">
        <v>14904</v>
      </c>
      <c r="D3703" t="s">
        <v>14905</v>
      </c>
      <c r="E3703" s="275">
        <v>149.99</v>
      </c>
    </row>
    <row r="3704" spans="1:5">
      <c r="A3704">
        <v>11321</v>
      </c>
      <c r="B3704" t="s">
        <v>18622</v>
      </c>
      <c r="C3704" t="s">
        <v>14904</v>
      </c>
      <c r="D3704" t="s">
        <v>14952</v>
      </c>
      <c r="E3704" s="275">
        <v>26.6</v>
      </c>
    </row>
    <row r="3705" spans="1:5">
      <c r="A3705">
        <v>11323</v>
      </c>
      <c r="B3705" t="s">
        <v>18623</v>
      </c>
      <c r="C3705" t="s">
        <v>14904</v>
      </c>
      <c r="D3705" t="s">
        <v>14952</v>
      </c>
      <c r="E3705" s="275">
        <v>30.6</v>
      </c>
    </row>
    <row r="3706" spans="1:5">
      <c r="A3706">
        <v>20327</v>
      </c>
      <c r="B3706" t="s">
        <v>18624</v>
      </c>
      <c r="C3706" t="s">
        <v>14904</v>
      </c>
      <c r="D3706" t="s">
        <v>14952</v>
      </c>
      <c r="E3706" s="275">
        <v>17.36</v>
      </c>
    </row>
    <row r="3707" spans="1:5">
      <c r="A3707">
        <v>13390</v>
      </c>
      <c r="B3707" t="s">
        <v>18625</v>
      </c>
      <c r="C3707" t="s">
        <v>14904</v>
      </c>
      <c r="D3707" t="s">
        <v>14952</v>
      </c>
      <c r="E3707" s="275">
        <v>147.33000000000001</v>
      </c>
    </row>
    <row r="3708" spans="1:5">
      <c r="A3708">
        <v>6034</v>
      </c>
      <c r="B3708" t="s">
        <v>18626</v>
      </c>
      <c r="C3708" t="s">
        <v>14904</v>
      </c>
      <c r="D3708" t="s">
        <v>14905</v>
      </c>
      <c r="E3708" s="275">
        <v>8.25</v>
      </c>
    </row>
    <row r="3709" spans="1:5">
      <c r="A3709">
        <v>6036</v>
      </c>
      <c r="B3709" t="s">
        <v>18627</v>
      </c>
      <c r="C3709" t="s">
        <v>14904</v>
      </c>
      <c r="D3709" t="s">
        <v>14905</v>
      </c>
      <c r="E3709" s="275">
        <v>11.23</v>
      </c>
    </row>
    <row r="3710" spans="1:5">
      <c r="A3710">
        <v>6031</v>
      </c>
      <c r="B3710" t="s">
        <v>18628</v>
      </c>
      <c r="C3710" t="s">
        <v>14904</v>
      </c>
      <c r="D3710" t="s">
        <v>14911</v>
      </c>
      <c r="E3710" s="275">
        <v>13.2</v>
      </c>
    </row>
    <row r="3711" spans="1:5">
      <c r="A3711">
        <v>6029</v>
      </c>
      <c r="B3711" t="s">
        <v>18629</v>
      </c>
      <c r="C3711" t="s">
        <v>14904</v>
      </c>
      <c r="D3711" t="s">
        <v>14905</v>
      </c>
      <c r="E3711" s="275">
        <v>13.34</v>
      </c>
    </row>
    <row r="3712" spans="1:5">
      <c r="A3712">
        <v>6033</v>
      </c>
      <c r="B3712" t="s">
        <v>18630</v>
      </c>
      <c r="C3712" t="s">
        <v>14904</v>
      </c>
      <c r="D3712" t="s">
        <v>14905</v>
      </c>
      <c r="E3712" s="275">
        <v>17.579999999999998</v>
      </c>
    </row>
    <row r="3713" spans="1:5">
      <c r="A3713">
        <v>11672</v>
      </c>
      <c r="B3713" t="s">
        <v>18631</v>
      </c>
      <c r="C3713" t="s">
        <v>14904</v>
      </c>
      <c r="D3713" t="s">
        <v>14905</v>
      </c>
      <c r="E3713" s="275">
        <v>38.24</v>
      </c>
    </row>
    <row r="3714" spans="1:5">
      <c r="A3714">
        <v>11669</v>
      </c>
      <c r="B3714" t="s">
        <v>18632</v>
      </c>
      <c r="C3714" t="s">
        <v>14904</v>
      </c>
      <c r="D3714" t="s">
        <v>14905</v>
      </c>
      <c r="E3714" s="275">
        <v>36.42</v>
      </c>
    </row>
    <row r="3715" spans="1:5">
      <c r="A3715">
        <v>11670</v>
      </c>
      <c r="B3715" t="s">
        <v>18633</v>
      </c>
      <c r="C3715" t="s">
        <v>14904</v>
      </c>
      <c r="D3715" t="s">
        <v>14905</v>
      </c>
      <c r="E3715" s="275">
        <v>13.95</v>
      </c>
    </row>
    <row r="3716" spans="1:5">
      <c r="A3716">
        <v>20055</v>
      </c>
      <c r="B3716" t="s">
        <v>18634</v>
      </c>
      <c r="C3716" t="s">
        <v>14904</v>
      </c>
      <c r="D3716" t="s">
        <v>14905</v>
      </c>
      <c r="E3716" s="275">
        <v>27.28</v>
      </c>
    </row>
    <row r="3717" spans="1:5">
      <c r="A3717">
        <v>11671</v>
      </c>
      <c r="B3717" t="s">
        <v>18635</v>
      </c>
      <c r="C3717" t="s">
        <v>14904</v>
      </c>
      <c r="D3717" t="s">
        <v>14905</v>
      </c>
      <c r="E3717" s="275">
        <v>58.53</v>
      </c>
    </row>
    <row r="3718" spans="1:5">
      <c r="A3718">
        <v>6032</v>
      </c>
      <c r="B3718" t="s">
        <v>18636</v>
      </c>
      <c r="C3718" t="s">
        <v>14904</v>
      </c>
      <c r="D3718" t="s">
        <v>14905</v>
      </c>
      <c r="E3718" s="275">
        <v>16.72</v>
      </c>
    </row>
    <row r="3719" spans="1:5">
      <c r="A3719">
        <v>11673</v>
      </c>
      <c r="B3719" t="s">
        <v>18637</v>
      </c>
      <c r="C3719" t="s">
        <v>14904</v>
      </c>
      <c r="D3719" t="s">
        <v>14905</v>
      </c>
      <c r="E3719" s="275">
        <v>13.16</v>
      </c>
    </row>
    <row r="3720" spans="1:5">
      <c r="A3720">
        <v>11674</v>
      </c>
      <c r="B3720" t="s">
        <v>18638</v>
      </c>
      <c r="C3720" t="s">
        <v>14904</v>
      </c>
      <c r="D3720" t="s">
        <v>14905</v>
      </c>
      <c r="E3720" s="275">
        <v>16.95</v>
      </c>
    </row>
    <row r="3721" spans="1:5">
      <c r="A3721">
        <v>11675</v>
      </c>
      <c r="B3721" t="s">
        <v>18639</v>
      </c>
      <c r="C3721" t="s">
        <v>14904</v>
      </c>
      <c r="D3721" t="s">
        <v>14905</v>
      </c>
      <c r="E3721" s="275">
        <v>26.91</v>
      </c>
    </row>
    <row r="3722" spans="1:5">
      <c r="A3722">
        <v>11676</v>
      </c>
      <c r="B3722" t="s">
        <v>18640</v>
      </c>
      <c r="C3722" t="s">
        <v>14904</v>
      </c>
      <c r="D3722" t="s">
        <v>14905</v>
      </c>
      <c r="E3722" s="275">
        <v>36</v>
      </c>
    </row>
    <row r="3723" spans="1:5">
      <c r="A3723">
        <v>11677</v>
      </c>
      <c r="B3723" t="s">
        <v>18641</v>
      </c>
      <c r="C3723" t="s">
        <v>14904</v>
      </c>
      <c r="D3723" t="s">
        <v>14905</v>
      </c>
      <c r="E3723" s="275">
        <v>37.18</v>
      </c>
    </row>
    <row r="3724" spans="1:5">
      <c r="A3724">
        <v>11678</v>
      </c>
      <c r="B3724" t="s">
        <v>18642</v>
      </c>
      <c r="C3724" t="s">
        <v>14904</v>
      </c>
      <c r="D3724" t="s">
        <v>14905</v>
      </c>
      <c r="E3724" s="275">
        <v>68.08</v>
      </c>
    </row>
    <row r="3725" spans="1:5">
      <c r="A3725">
        <v>6038</v>
      </c>
      <c r="B3725" t="s">
        <v>18643</v>
      </c>
      <c r="C3725" t="s">
        <v>14904</v>
      </c>
      <c r="D3725" t="s">
        <v>14905</v>
      </c>
      <c r="E3725" s="275">
        <v>4.32</v>
      </c>
    </row>
    <row r="3726" spans="1:5">
      <c r="A3726">
        <v>11718</v>
      </c>
      <c r="B3726" t="s">
        <v>18644</v>
      </c>
      <c r="C3726" t="s">
        <v>14904</v>
      </c>
      <c r="D3726" t="s">
        <v>14905</v>
      </c>
      <c r="E3726" s="275">
        <v>12.31</v>
      </c>
    </row>
    <row r="3727" spans="1:5">
      <c r="A3727">
        <v>6037</v>
      </c>
      <c r="B3727" t="s">
        <v>18645</v>
      </c>
      <c r="C3727" t="s">
        <v>14904</v>
      </c>
      <c r="D3727" t="s">
        <v>14905</v>
      </c>
      <c r="E3727" s="275">
        <v>8.98</v>
      </c>
    </row>
    <row r="3728" spans="1:5">
      <c r="A3728">
        <v>11719</v>
      </c>
      <c r="B3728" t="s">
        <v>18646</v>
      </c>
      <c r="C3728" t="s">
        <v>14904</v>
      </c>
      <c r="D3728" t="s">
        <v>14905</v>
      </c>
      <c r="E3728" s="275">
        <v>9.99</v>
      </c>
    </row>
    <row r="3729" spans="1:5">
      <c r="A3729">
        <v>6019</v>
      </c>
      <c r="B3729" t="s">
        <v>18647</v>
      </c>
      <c r="C3729" t="s">
        <v>14904</v>
      </c>
      <c r="D3729" t="s">
        <v>14905</v>
      </c>
      <c r="E3729" s="275">
        <v>48.45</v>
      </c>
    </row>
    <row r="3730" spans="1:5">
      <c r="A3730">
        <v>6010</v>
      </c>
      <c r="B3730" t="s">
        <v>18648</v>
      </c>
      <c r="C3730" t="s">
        <v>14904</v>
      </c>
      <c r="D3730" t="s">
        <v>14905</v>
      </c>
      <c r="E3730" s="275">
        <v>83.36</v>
      </c>
    </row>
    <row r="3731" spans="1:5">
      <c r="A3731">
        <v>6017</v>
      </c>
      <c r="B3731" t="s">
        <v>18649</v>
      </c>
      <c r="C3731" t="s">
        <v>14904</v>
      </c>
      <c r="D3731" t="s">
        <v>14905</v>
      </c>
      <c r="E3731" s="275">
        <v>66.03</v>
      </c>
    </row>
    <row r="3732" spans="1:5">
      <c r="A3732">
        <v>6020</v>
      </c>
      <c r="B3732" t="s">
        <v>18650</v>
      </c>
      <c r="C3732" t="s">
        <v>14904</v>
      </c>
      <c r="D3732" t="s">
        <v>14905</v>
      </c>
      <c r="E3732" s="275">
        <v>29.1</v>
      </c>
    </row>
    <row r="3733" spans="1:5">
      <c r="A3733">
        <v>6028</v>
      </c>
      <c r="B3733" t="s">
        <v>18651</v>
      </c>
      <c r="C3733" t="s">
        <v>14904</v>
      </c>
      <c r="D3733" t="s">
        <v>14905</v>
      </c>
      <c r="E3733" s="275">
        <v>116.11</v>
      </c>
    </row>
    <row r="3734" spans="1:5">
      <c r="A3734">
        <v>6011</v>
      </c>
      <c r="B3734" t="s">
        <v>18652</v>
      </c>
      <c r="C3734" t="s">
        <v>14904</v>
      </c>
      <c r="D3734" t="s">
        <v>14905</v>
      </c>
      <c r="E3734" s="275">
        <v>240.8</v>
      </c>
    </row>
    <row r="3735" spans="1:5">
      <c r="A3735">
        <v>6012</v>
      </c>
      <c r="B3735" t="s">
        <v>18653</v>
      </c>
      <c r="C3735" t="s">
        <v>14904</v>
      </c>
      <c r="D3735" t="s">
        <v>14905</v>
      </c>
      <c r="E3735" s="275">
        <v>291.52999999999997</v>
      </c>
    </row>
    <row r="3736" spans="1:5">
      <c r="A3736">
        <v>6016</v>
      </c>
      <c r="B3736" t="s">
        <v>18654</v>
      </c>
      <c r="C3736" t="s">
        <v>14904</v>
      </c>
      <c r="D3736" t="s">
        <v>14905</v>
      </c>
      <c r="E3736" s="275">
        <v>30.69</v>
      </c>
    </row>
    <row r="3737" spans="1:5">
      <c r="A3737">
        <v>6027</v>
      </c>
      <c r="B3737" t="s">
        <v>18655</v>
      </c>
      <c r="C3737" t="s">
        <v>14904</v>
      </c>
      <c r="D3737" t="s">
        <v>14905</v>
      </c>
      <c r="E3737" s="275">
        <v>607.45000000000005</v>
      </c>
    </row>
    <row r="3738" spans="1:5">
      <c r="A3738">
        <v>6013</v>
      </c>
      <c r="B3738" t="s">
        <v>18656</v>
      </c>
      <c r="C3738" t="s">
        <v>14904</v>
      </c>
      <c r="D3738" t="s">
        <v>14905</v>
      </c>
      <c r="E3738" s="275">
        <v>91.66</v>
      </c>
    </row>
    <row r="3739" spans="1:5">
      <c r="A3739">
        <v>6015</v>
      </c>
      <c r="B3739" t="s">
        <v>18657</v>
      </c>
      <c r="C3739" t="s">
        <v>14904</v>
      </c>
      <c r="D3739" t="s">
        <v>14905</v>
      </c>
      <c r="E3739" s="275">
        <v>133.30000000000001</v>
      </c>
    </row>
    <row r="3740" spans="1:5">
      <c r="A3740">
        <v>6014</v>
      </c>
      <c r="B3740" t="s">
        <v>18658</v>
      </c>
      <c r="C3740" t="s">
        <v>14904</v>
      </c>
      <c r="D3740" t="s">
        <v>14905</v>
      </c>
      <c r="E3740" s="275">
        <v>127.44</v>
      </c>
    </row>
    <row r="3741" spans="1:5">
      <c r="A3741">
        <v>6006</v>
      </c>
      <c r="B3741" t="s">
        <v>18659</v>
      </c>
      <c r="C3741" t="s">
        <v>14904</v>
      </c>
      <c r="D3741" t="s">
        <v>14905</v>
      </c>
      <c r="E3741" s="275">
        <v>66.38</v>
      </c>
    </row>
    <row r="3742" spans="1:5">
      <c r="A3742">
        <v>6005</v>
      </c>
      <c r="B3742" t="s">
        <v>18660</v>
      </c>
      <c r="C3742" t="s">
        <v>14904</v>
      </c>
      <c r="D3742" t="s">
        <v>14911</v>
      </c>
      <c r="E3742" s="275">
        <v>74.88</v>
      </c>
    </row>
    <row r="3743" spans="1:5">
      <c r="A3743">
        <v>11756</v>
      </c>
      <c r="B3743" t="s">
        <v>18661</v>
      </c>
      <c r="C3743" t="s">
        <v>14904</v>
      </c>
      <c r="D3743" t="s">
        <v>14905</v>
      </c>
      <c r="E3743" s="275">
        <v>35.76</v>
      </c>
    </row>
    <row r="3744" spans="1:5">
      <c r="A3744">
        <v>10904</v>
      </c>
      <c r="B3744" t="s">
        <v>18662</v>
      </c>
      <c r="C3744" t="s">
        <v>14904</v>
      </c>
      <c r="D3744" t="s">
        <v>14911</v>
      </c>
      <c r="E3744" s="275">
        <v>210</v>
      </c>
    </row>
    <row r="3745" spans="1:5">
      <c r="A3745">
        <v>11752</v>
      </c>
      <c r="B3745" t="s">
        <v>18663</v>
      </c>
      <c r="C3745" t="s">
        <v>14904</v>
      </c>
      <c r="D3745" t="s">
        <v>14905</v>
      </c>
      <c r="E3745" s="275">
        <v>20.62</v>
      </c>
    </row>
    <row r="3746" spans="1:5">
      <c r="A3746">
        <v>11753</v>
      </c>
      <c r="B3746" t="s">
        <v>18664</v>
      </c>
      <c r="C3746" t="s">
        <v>14904</v>
      </c>
      <c r="D3746" t="s">
        <v>14905</v>
      </c>
      <c r="E3746" s="275">
        <v>24.62</v>
      </c>
    </row>
    <row r="3747" spans="1:5">
      <c r="A3747">
        <v>6021</v>
      </c>
      <c r="B3747" t="s">
        <v>18665</v>
      </c>
      <c r="C3747" t="s">
        <v>14904</v>
      </c>
      <c r="D3747" t="s">
        <v>14905</v>
      </c>
      <c r="E3747" s="275">
        <v>68.319999999999993</v>
      </c>
    </row>
    <row r="3748" spans="1:5">
      <c r="A3748">
        <v>6024</v>
      </c>
      <c r="B3748" t="s">
        <v>18666</v>
      </c>
      <c r="C3748" t="s">
        <v>14904</v>
      </c>
      <c r="D3748" t="s">
        <v>14905</v>
      </c>
      <c r="E3748" s="275">
        <v>70.62</v>
      </c>
    </row>
    <row r="3749" spans="1:5">
      <c r="A3749">
        <v>38379</v>
      </c>
      <c r="B3749" t="s">
        <v>18667</v>
      </c>
      <c r="C3749" t="s">
        <v>14950</v>
      </c>
      <c r="D3749" t="s">
        <v>14905</v>
      </c>
      <c r="E3749" s="275">
        <v>53.79</v>
      </c>
    </row>
    <row r="3750" spans="1:5">
      <c r="A3750">
        <v>13897</v>
      </c>
      <c r="B3750" t="s">
        <v>18668</v>
      </c>
      <c r="C3750" t="s">
        <v>14904</v>
      </c>
      <c r="D3750" t="s">
        <v>14952</v>
      </c>
      <c r="E3750" s="276">
        <v>6173.11</v>
      </c>
    </row>
    <row r="3751" spans="1:5">
      <c r="A3751">
        <v>10640</v>
      </c>
      <c r="B3751" t="s">
        <v>18669</v>
      </c>
      <c r="C3751" t="s">
        <v>14904</v>
      </c>
      <c r="D3751" t="s">
        <v>14952</v>
      </c>
      <c r="E3751" s="276">
        <v>13369.66</v>
      </c>
    </row>
    <row r="3752" spans="1:5">
      <c r="A3752">
        <v>34357</v>
      </c>
      <c r="B3752" t="s">
        <v>18670</v>
      </c>
      <c r="C3752" t="s">
        <v>14955</v>
      </c>
      <c r="D3752" t="s">
        <v>14905</v>
      </c>
      <c r="E3752" s="275">
        <v>4.99</v>
      </c>
    </row>
    <row r="3753" spans="1:5">
      <c r="A3753">
        <v>37329</v>
      </c>
      <c r="B3753" t="s">
        <v>18671</v>
      </c>
      <c r="C3753" t="s">
        <v>14955</v>
      </c>
      <c r="D3753" t="s">
        <v>14905</v>
      </c>
      <c r="E3753" s="275">
        <v>105.12</v>
      </c>
    </row>
    <row r="3754" spans="1:5">
      <c r="A3754">
        <v>2510</v>
      </c>
      <c r="B3754" t="s">
        <v>18672</v>
      </c>
      <c r="C3754" t="s">
        <v>14904</v>
      </c>
      <c r="D3754" t="s">
        <v>14952</v>
      </c>
      <c r="E3754" s="275">
        <v>36.9</v>
      </c>
    </row>
    <row r="3755" spans="1:5">
      <c r="A3755">
        <v>12359</v>
      </c>
      <c r="B3755" t="s">
        <v>18673</v>
      </c>
      <c r="C3755" t="s">
        <v>14904</v>
      </c>
      <c r="D3755" t="s">
        <v>14905</v>
      </c>
      <c r="E3755" s="275">
        <v>143.55000000000001</v>
      </c>
    </row>
    <row r="3756" spans="1:5">
      <c r="A3756">
        <v>7353</v>
      </c>
      <c r="B3756" t="s">
        <v>18674</v>
      </c>
      <c r="C3756" t="s">
        <v>14957</v>
      </c>
      <c r="D3756" t="s">
        <v>14905</v>
      </c>
      <c r="E3756" s="275">
        <v>34.14</v>
      </c>
    </row>
    <row r="3757" spans="1:5">
      <c r="A3757">
        <v>36144</v>
      </c>
      <c r="B3757" t="s">
        <v>18675</v>
      </c>
      <c r="C3757" t="s">
        <v>14904</v>
      </c>
      <c r="D3757" t="s">
        <v>14905</v>
      </c>
      <c r="E3757" s="275">
        <v>1.93</v>
      </c>
    </row>
    <row r="3758" spans="1:5">
      <c r="A3758">
        <v>10518</v>
      </c>
      <c r="B3758" t="s">
        <v>18676</v>
      </c>
      <c r="C3758" t="s">
        <v>14904</v>
      </c>
      <c r="D3758" t="s">
        <v>14952</v>
      </c>
      <c r="E3758" s="275">
        <v>129.04</v>
      </c>
    </row>
    <row r="3759" spans="1:5">
      <c r="A3759">
        <v>36530</v>
      </c>
      <c r="B3759" t="s">
        <v>18677</v>
      </c>
      <c r="C3759" t="s">
        <v>14904</v>
      </c>
      <c r="D3759" t="s">
        <v>14952</v>
      </c>
      <c r="E3759" s="276">
        <v>384914.62</v>
      </c>
    </row>
    <row r="3760" spans="1:5">
      <c r="A3760">
        <v>6046</v>
      </c>
      <c r="B3760" t="s">
        <v>18678</v>
      </c>
      <c r="C3760" t="s">
        <v>14904</v>
      </c>
      <c r="D3760" t="s">
        <v>14952</v>
      </c>
      <c r="E3760" s="276">
        <v>417500</v>
      </c>
    </row>
    <row r="3761" spans="1:5">
      <c r="A3761">
        <v>36531</v>
      </c>
      <c r="B3761" t="s">
        <v>18679</v>
      </c>
      <c r="C3761" t="s">
        <v>14904</v>
      </c>
      <c r="D3761" t="s">
        <v>14952</v>
      </c>
      <c r="E3761" s="276">
        <v>432774.36</v>
      </c>
    </row>
    <row r="3762" spans="1:5">
      <c r="A3762">
        <v>34684</v>
      </c>
      <c r="B3762" t="s">
        <v>18680</v>
      </c>
      <c r="C3762" t="s">
        <v>15310</v>
      </c>
      <c r="D3762" t="s">
        <v>14952</v>
      </c>
      <c r="E3762" s="275">
        <v>303.93</v>
      </c>
    </row>
    <row r="3763" spans="1:5">
      <c r="A3763">
        <v>34683</v>
      </c>
      <c r="B3763" t="s">
        <v>18681</v>
      </c>
      <c r="C3763" t="s">
        <v>15310</v>
      </c>
      <c r="D3763" t="s">
        <v>14952</v>
      </c>
      <c r="E3763" s="275">
        <v>189.95</v>
      </c>
    </row>
    <row r="3764" spans="1:5">
      <c r="A3764">
        <v>533</v>
      </c>
      <c r="B3764" t="s">
        <v>18682</v>
      </c>
      <c r="C3764" t="s">
        <v>15310</v>
      </c>
      <c r="D3764" t="s">
        <v>14905</v>
      </c>
      <c r="E3764" s="275">
        <v>25.57</v>
      </c>
    </row>
    <row r="3765" spans="1:5">
      <c r="A3765">
        <v>10515</v>
      </c>
      <c r="B3765" t="s">
        <v>18683</v>
      </c>
      <c r="C3765" t="s">
        <v>15310</v>
      </c>
      <c r="D3765" t="s">
        <v>14905</v>
      </c>
      <c r="E3765" s="275">
        <v>48.24</v>
      </c>
    </row>
    <row r="3766" spans="1:5">
      <c r="A3766">
        <v>536</v>
      </c>
      <c r="B3766" t="s">
        <v>18684</v>
      </c>
      <c r="C3766" t="s">
        <v>15310</v>
      </c>
      <c r="D3766" t="s">
        <v>14911</v>
      </c>
      <c r="E3766" s="275">
        <v>34.9</v>
      </c>
    </row>
    <row r="3767" spans="1:5">
      <c r="A3767">
        <v>153</v>
      </c>
      <c r="B3767" t="s">
        <v>18685</v>
      </c>
      <c r="C3767" t="s">
        <v>14957</v>
      </c>
      <c r="D3767" t="s">
        <v>14905</v>
      </c>
      <c r="E3767" s="275">
        <v>118.69</v>
      </c>
    </row>
    <row r="3768" spans="1:5">
      <c r="A3768">
        <v>34682</v>
      </c>
      <c r="B3768" t="s">
        <v>18686</v>
      </c>
      <c r="C3768" t="s">
        <v>15310</v>
      </c>
      <c r="D3768" t="s">
        <v>14952</v>
      </c>
      <c r="E3768" s="275">
        <v>145.26</v>
      </c>
    </row>
    <row r="3769" spans="1:5">
      <c r="A3769">
        <v>20205</v>
      </c>
      <c r="B3769" t="s">
        <v>18687</v>
      </c>
      <c r="C3769" t="s">
        <v>14950</v>
      </c>
      <c r="D3769" t="s">
        <v>14905</v>
      </c>
      <c r="E3769" s="275">
        <v>2.5</v>
      </c>
    </row>
    <row r="3770" spans="1:5">
      <c r="A3770">
        <v>4412</v>
      </c>
      <c r="B3770" t="s">
        <v>18688</v>
      </c>
      <c r="C3770" t="s">
        <v>14950</v>
      </c>
      <c r="D3770" t="s">
        <v>14905</v>
      </c>
      <c r="E3770" s="275">
        <v>1.5</v>
      </c>
    </row>
    <row r="3771" spans="1:5">
      <c r="A3771">
        <v>4408</v>
      </c>
      <c r="B3771" t="s">
        <v>18689</v>
      </c>
      <c r="C3771" t="s">
        <v>14950</v>
      </c>
      <c r="D3771" t="s">
        <v>14905</v>
      </c>
      <c r="E3771" s="275">
        <v>1.87</v>
      </c>
    </row>
    <row r="3772" spans="1:5">
      <c r="A3772">
        <v>36250</v>
      </c>
      <c r="B3772" t="s">
        <v>18690</v>
      </c>
      <c r="C3772" t="s">
        <v>14950</v>
      </c>
      <c r="D3772" t="s">
        <v>14905</v>
      </c>
      <c r="E3772" s="275">
        <v>5.86</v>
      </c>
    </row>
    <row r="3773" spans="1:5">
      <c r="A3773">
        <v>10857</v>
      </c>
      <c r="B3773" t="s">
        <v>18691</v>
      </c>
      <c r="C3773" t="s">
        <v>14950</v>
      </c>
      <c r="D3773" t="s">
        <v>14952</v>
      </c>
      <c r="E3773" s="275">
        <v>15.58</v>
      </c>
    </row>
    <row r="3774" spans="1:5">
      <c r="A3774">
        <v>4803</v>
      </c>
      <c r="B3774" t="s">
        <v>18692</v>
      </c>
      <c r="C3774" t="s">
        <v>14950</v>
      </c>
      <c r="D3774" t="s">
        <v>14905</v>
      </c>
      <c r="E3774" s="275">
        <v>31.63</v>
      </c>
    </row>
    <row r="3775" spans="1:5">
      <c r="A3775">
        <v>6186</v>
      </c>
      <c r="B3775" t="s">
        <v>18693</v>
      </c>
      <c r="C3775" t="s">
        <v>14950</v>
      </c>
      <c r="D3775" t="s">
        <v>14952</v>
      </c>
      <c r="E3775" s="275">
        <v>18.05</v>
      </c>
    </row>
    <row r="3776" spans="1:5">
      <c r="A3776">
        <v>4829</v>
      </c>
      <c r="B3776" t="s">
        <v>18694</v>
      </c>
      <c r="C3776" t="s">
        <v>14950</v>
      </c>
      <c r="D3776" t="s">
        <v>14905</v>
      </c>
      <c r="E3776" s="275">
        <v>47.26</v>
      </c>
    </row>
    <row r="3777" spans="1:5">
      <c r="A3777">
        <v>39829</v>
      </c>
      <c r="B3777" t="s">
        <v>18695</v>
      </c>
      <c r="C3777" t="s">
        <v>14950</v>
      </c>
      <c r="D3777" t="s">
        <v>14952</v>
      </c>
      <c r="E3777" s="275">
        <v>36.15</v>
      </c>
    </row>
    <row r="3778" spans="1:5">
      <c r="A3778">
        <v>20231</v>
      </c>
      <c r="B3778" t="s">
        <v>18696</v>
      </c>
      <c r="C3778" t="s">
        <v>14950</v>
      </c>
      <c r="D3778" t="s">
        <v>14905</v>
      </c>
      <c r="E3778" s="275">
        <v>59.53</v>
      </c>
    </row>
    <row r="3779" spans="1:5">
      <c r="A3779">
        <v>4804</v>
      </c>
      <c r="B3779" t="s">
        <v>18697</v>
      </c>
      <c r="C3779" t="s">
        <v>14950</v>
      </c>
      <c r="D3779" t="s">
        <v>14905</v>
      </c>
      <c r="E3779" s="275">
        <v>24.28</v>
      </c>
    </row>
    <row r="3780" spans="1:5">
      <c r="A3780">
        <v>34680</v>
      </c>
      <c r="B3780" t="s">
        <v>18698</v>
      </c>
      <c r="C3780" t="s">
        <v>14950</v>
      </c>
      <c r="D3780" t="s">
        <v>14952</v>
      </c>
      <c r="E3780" s="275">
        <v>44.69</v>
      </c>
    </row>
    <row r="3781" spans="1:5">
      <c r="A3781">
        <v>11573</v>
      </c>
      <c r="B3781" t="s">
        <v>18699</v>
      </c>
      <c r="C3781" t="s">
        <v>14904</v>
      </c>
      <c r="D3781" t="s">
        <v>14905</v>
      </c>
      <c r="E3781" s="275">
        <v>6.32</v>
      </c>
    </row>
    <row r="3782" spans="1:5">
      <c r="A3782">
        <v>38401</v>
      </c>
      <c r="B3782" t="s">
        <v>18700</v>
      </c>
      <c r="C3782" t="s">
        <v>14904</v>
      </c>
      <c r="D3782" t="s">
        <v>14905</v>
      </c>
      <c r="E3782" s="275">
        <v>16.05</v>
      </c>
    </row>
    <row r="3783" spans="1:5">
      <c r="A3783">
        <v>11575</v>
      </c>
      <c r="B3783" t="s">
        <v>18701</v>
      </c>
      <c r="C3783" t="s">
        <v>14904</v>
      </c>
      <c r="D3783" t="s">
        <v>14905</v>
      </c>
      <c r="E3783" s="275">
        <v>60.92</v>
      </c>
    </row>
    <row r="3784" spans="1:5">
      <c r="A3784">
        <v>38179</v>
      </c>
      <c r="B3784" t="s">
        <v>18702</v>
      </c>
      <c r="C3784" t="s">
        <v>14904</v>
      </c>
      <c r="D3784" t="s">
        <v>14905</v>
      </c>
      <c r="E3784" s="275">
        <v>50.37</v>
      </c>
    </row>
    <row r="3785" spans="1:5">
      <c r="A3785">
        <v>20256</v>
      </c>
      <c r="B3785" t="s">
        <v>18703</v>
      </c>
      <c r="C3785" t="s">
        <v>14904</v>
      </c>
      <c r="D3785" t="s">
        <v>14905</v>
      </c>
      <c r="E3785" s="275">
        <v>0.34</v>
      </c>
    </row>
    <row r="3786" spans="1:5">
      <c r="A3786">
        <v>14511</v>
      </c>
      <c r="B3786" t="s">
        <v>18704</v>
      </c>
      <c r="C3786" t="s">
        <v>14904</v>
      </c>
      <c r="D3786" t="s">
        <v>14952</v>
      </c>
      <c r="E3786" s="276">
        <v>1024310.36</v>
      </c>
    </row>
    <row r="3787" spans="1:5">
      <c r="A3787">
        <v>10642</v>
      </c>
      <c r="B3787" t="s">
        <v>18705</v>
      </c>
      <c r="C3787" t="s">
        <v>14904</v>
      </c>
      <c r="D3787" t="s">
        <v>14952</v>
      </c>
      <c r="E3787" s="276">
        <v>964950.11</v>
      </c>
    </row>
    <row r="3788" spans="1:5">
      <c r="A3788">
        <v>14489</v>
      </c>
      <c r="B3788" t="s">
        <v>18706</v>
      </c>
      <c r="C3788" t="s">
        <v>14904</v>
      </c>
      <c r="D3788" t="s">
        <v>14952</v>
      </c>
      <c r="E3788" s="276">
        <v>855892.79</v>
      </c>
    </row>
    <row r="3789" spans="1:5">
      <c r="A3789">
        <v>14513</v>
      </c>
      <c r="B3789" t="s">
        <v>18707</v>
      </c>
      <c r="C3789" t="s">
        <v>14904</v>
      </c>
      <c r="D3789" t="s">
        <v>14952</v>
      </c>
      <c r="E3789" s="276">
        <v>641939.91</v>
      </c>
    </row>
    <row r="3790" spans="1:5">
      <c r="A3790">
        <v>13600</v>
      </c>
      <c r="B3790" t="s">
        <v>18708</v>
      </c>
      <c r="C3790" t="s">
        <v>14904</v>
      </c>
      <c r="D3790" t="s">
        <v>14952</v>
      </c>
      <c r="E3790" s="276">
        <v>828283.26</v>
      </c>
    </row>
    <row r="3791" spans="1:5">
      <c r="A3791">
        <v>10646</v>
      </c>
      <c r="B3791" t="s">
        <v>18709</v>
      </c>
      <c r="C3791" t="s">
        <v>14904</v>
      </c>
      <c r="D3791" t="s">
        <v>14952</v>
      </c>
      <c r="E3791" s="276">
        <v>617429.98</v>
      </c>
    </row>
    <row r="3792" spans="1:5">
      <c r="A3792">
        <v>6070</v>
      </c>
      <c r="B3792" t="s">
        <v>18710</v>
      </c>
      <c r="C3792" t="s">
        <v>14904</v>
      </c>
      <c r="D3792" t="s">
        <v>14952</v>
      </c>
      <c r="E3792" s="276">
        <v>843642.08</v>
      </c>
    </row>
    <row r="3793" spans="1:5">
      <c r="A3793">
        <v>6069</v>
      </c>
      <c r="B3793" t="s">
        <v>18711</v>
      </c>
      <c r="C3793" t="s">
        <v>14904</v>
      </c>
      <c r="D3793" t="s">
        <v>14952</v>
      </c>
      <c r="E3793" s="276">
        <v>186373.26</v>
      </c>
    </row>
    <row r="3794" spans="1:5">
      <c r="A3794">
        <v>14626</v>
      </c>
      <c r="B3794" t="s">
        <v>18712</v>
      </c>
      <c r="C3794" t="s">
        <v>14904</v>
      </c>
      <c r="D3794" t="s">
        <v>14952</v>
      </c>
      <c r="E3794" s="276">
        <v>923595.14</v>
      </c>
    </row>
    <row r="3795" spans="1:5">
      <c r="A3795">
        <v>6067</v>
      </c>
      <c r="B3795" t="s">
        <v>18713</v>
      </c>
      <c r="C3795" t="s">
        <v>14904</v>
      </c>
      <c r="D3795" t="s">
        <v>14952</v>
      </c>
      <c r="E3795" s="276">
        <v>758175.1</v>
      </c>
    </row>
    <row r="3796" spans="1:5">
      <c r="A3796">
        <v>38393</v>
      </c>
      <c r="B3796" t="s">
        <v>18714</v>
      </c>
      <c r="C3796" t="s">
        <v>14904</v>
      </c>
      <c r="D3796" t="s">
        <v>14911</v>
      </c>
      <c r="E3796" s="275">
        <v>14.95</v>
      </c>
    </row>
    <row r="3797" spans="1:5">
      <c r="A3797">
        <v>38390</v>
      </c>
      <c r="B3797" t="s">
        <v>18715</v>
      </c>
      <c r="C3797" t="s">
        <v>14904</v>
      </c>
      <c r="D3797" t="s">
        <v>14905</v>
      </c>
      <c r="E3797" s="275">
        <v>33.159999999999997</v>
      </c>
    </row>
    <row r="3798" spans="1:5">
      <c r="A3798">
        <v>36532</v>
      </c>
      <c r="B3798" t="s">
        <v>18716</v>
      </c>
      <c r="C3798" t="s">
        <v>14904</v>
      </c>
      <c r="D3798" t="s">
        <v>14905</v>
      </c>
      <c r="E3798" s="276">
        <v>24216.76</v>
      </c>
    </row>
    <row r="3799" spans="1:5">
      <c r="A3799">
        <v>11578</v>
      </c>
      <c r="B3799" t="s">
        <v>18717</v>
      </c>
      <c r="C3799" t="s">
        <v>14904</v>
      </c>
      <c r="D3799" t="s">
        <v>14905</v>
      </c>
      <c r="E3799" s="275">
        <v>13.15</v>
      </c>
    </row>
    <row r="3800" spans="1:5">
      <c r="A3800">
        <v>11577</v>
      </c>
      <c r="B3800" t="s">
        <v>18718</v>
      </c>
      <c r="C3800" t="s">
        <v>14904</v>
      </c>
      <c r="D3800" t="s">
        <v>14905</v>
      </c>
      <c r="E3800" s="275">
        <v>12.55</v>
      </c>
    </row>
    <row r="3801" spans="1:5">
      <c r="A3801">
        <v>42432</v>
      </c>
      <c r="B3801" t="s">
        <v>18719</v>
      </c>
      <c r="C3801" t="s">
        <v>14904</v>
      </c>
      <c r="D3801" t="s">
        <v>14952</v>
      </c>
      <c r="E3801" s="276">
        <v>2424.64</v>
      </c>
    </row>
    <row r="3802" spans="1:5">
      <c r="A3802">
        <v>42437</v>
      </c>
      <c r="B3802" t="s">
        <v>18720</v>
      </c>
      <c r="C3802" t="s">
        <v>14904</v>
      </c>
      <c r="D3802" t="s">
        <v>14952</v>
      </c>
      <c r="E3802" s="276">
        <v>1843.37</v>
      </c>
    </row>
    <row r="3803" spans="1:5">
      <c r="A3803">
        <v>1116</v>
      </c>
      <c r="B3803" t="s">
        <v>18721</v>
      </c>
      <c r="C3803" t="s">
        <v>14950</v>
      </c>
      <c r="D3803" t="s">
        <v>14905</v>
      </c>
      <c r="E3803" s="275">
        <v>27.53</v>
      </c>
    </row>
    <row r="3804" spans="1:5">
      <c r="A3804">
        <v>1115</v>
      </c>
      <c r="B3804" t="s">
        <v>18722</v>
      </c>
      <c r="C3804" t="s">
        <v>14950</v>
      </c>
      <c r="D3804" t="s">
        <v>14905</v>
      </c>
      <c r="E3804" s="275">
        <v>32.979999999999997</v>
      </c>
    </row>
    <row r="3805" spans="1:5">
      <c r="A3805">
        <v>1113</v>
      </c>
      <c r="B3805" t="s">
        <v>18723</v>
      </c>
      <c r="C3805" t="s">
        <v>14950</v>
      </c>
      <c r="D3805" t="s">
        <v>14905</v>
      </c>
      <c r="E3805" s="275">
        <v>38.56</v>
      </c>
    </row>
    <row r="3806" spans="1:5">
      <c r="A3806">
        <v>1114</v>
      </c>
      <c r="B3806" t="s">
        <v>18724</v>
      </c>
      <c r="C3806" t="s">
        <v>14950</v>
      </c>
      <c r="D3806" t="s">
        <v>14905</v>
      </c>
      <c r="E3806" s="275">
        <v>45.93</v>
      </c>
    </row>
    <row r="3807" spans="1:5">
      <c r="A3807">
        <v>40873</v>
      </c>
      <c r="B3807" t="s">
        <v>18725</v>
      </c>
      <c r="C3807" t="s">
        <v>14950</v>
      </c>
      <c r="D3807" t="s">
        <v>14905</v>
      </c>
      <c r="E3807" s="275">
        <v>35.94</v>
      </c>
    </row>
    <row r="3808" spans="1:5">
      <c r="A3808">
        <v>20214</v>
      </c>
      <c r="B3808" t="s">
        <v>18726</v>
      </c>
      <c r="C3808" t="s">
        <v>14904</v>
      </c>
      <c r="D3808" t="s">
        <v>14905</v>
      </c>
      <c r="E3808" s="275">
        <v>84.98</v>
      </c>
    </row>
    <row r="3809" spans="1:5">
      <c r="A3809">
        <v>7237</v>
      </c>
      <c r="B3809" t="s">
        <v>18727</v>
      </c>
      <c r="C3809" t="s">
        <v>14904</v>
      </c>
      <c r="D3809" t="s">
        <v>14905</v>
      </c>
      <c r="E3809" s="275">
        <v>83.2</v>
      </c>
    </row>
    <row r="3810" spans="1:5">
      <c r="A3810">
        <v>11757</v>
      </c>
      <c r="B3810" t="s">
        <v>18728</v>
      </c>
      <c r="C3810" t="s">
        <v>14904</v>
      </c>
      <c r="D3810" t="s">
        <v>14911</v>
      </c>
      <c r="E3810" s="275">
        <v>28</v>
      </c>
    </row>
    <row r="3811" spans="1:5">
      <c r="A3811">
        <v>11758</v>
      </c>
      <c r="B3811" t="s">
        <v>18729</v>
      </c>
      <c r="C3811" t="s">
        <v>14904</v>
      </c>
      <c r="D3811" t="s">
        <v>14911</v>
      </c>
      <c r="E3811" s="275">
        <v>65.55</v>
      </c>
    </row>
    <row r="3812" spans="1:5">
      <c r="A3812">
        <v>37526</v>
      </c>
      <c r="B3812" t="s">
        <v>18730</v>
      </c>
      <c r="C3812" t="s">
        <v>14904</v>
      </c>
      <c r="D3812" t="s">
        <v>14952</v>
      </c>
      <c r="E3812" s="275">
        <v>5.62</v>
      </c>
    </row>
    <row r="3813" spans="1:5">
      <c r="A3813">
        <v>6076</v>
      </c>
      <c r="B3813" t="s">
        <v>18731</v>
      </c>
      <c r="C3813" t="s">
        <v>15053</v>
      </c>
      <c r="D3813" t="s">
        <v>14952</v>
      </c>
      <c r="E3813" s="275">
        <v>65</v>
      </c>
    </row>
    <row r="3814" spans="1:5">
      <c r="A3814">
        <v>13109</v>
      </c>
      <c r="B3814" t="s">
        <v>18732</v>
      </c>
      <c r="C3814" t="s">
        <v>14904</v>
      </c>
      <c r="D3814" t="s">
        <v>14952</v>
      </c>
      <c r="E3814" s="275">
        <v>270.93</v>
      </c>
    </row>
    <row r="3815" spans="1:5">
      <c r="A3815">
        <v>13110</v>
      </c>
      <c r="B3815" t="s">
        <v>18733</v>
      </c>
      <c r="C3815" t="s">
        <v>14904</v>
      </c>
      <c r="D3815" t="s">
        <v>14952</v>
      </c>
      <c r="E3815" s="275">
        <v>356.56</v>
      </c>
    </row>
    <row r="3816" spans="1:5">
      <c r="A3816">
        <v>7581</v>
      </c>
      <c r="B3816" t="s">
        <v>18734</v>
      </c>
      <c r="C3816" t="s">
        <v>14904</v>
      </c>
      <c r="D3816" t="s">
        <v>14905</v>
      </c>
      <c r="E3816" s="275">
        <v>6.08</v>
      </c>
    </row>
    <row r="3817" spans="1:5">
      <c r="A3817">
        <v>4509</v>
      </c>
      <c r="B3817" t="s">
        <v>18735</v>
      </c>
      <c r="C3817" t="s">
        <v>14950</v>
      </c>
      <c r="D3817" t="s">
        <v>14905</v>
      </c>
      <c r="E3817" s="275">
        <v>5.61</v>
      </c>
    </row>
    <row r="3818" spans="1:5">
      <c r="A3818">
        <v>4512</v>
      </c>
      <c r="B3818" t="s">
        <v>18736</v>
      </c>
      <c r="C3818" t="s">
        <v>14950</v>
      </c>
      <c r="D3818" t="s">
        <v>14905</v>
      </c>
      <c r="E3818" s="275">
        <v>2.68</v>
      </c>
    </row>
    <row r="3819" spans="1:5">
      <c r="A3819">
        <v>4517</v>
      </c>
      <c r="B3819" t="s">
        <v>18737</v>
      </c>
      <c r="C3819" t="s">
        <v>14950</v>
      </c>
      <c r="D3819" t="s">
        <v>14905</v>
      </c>
      <c r="E3819" s="275">
        <v>3.87</v>
      </c>
    </row>
    <row r="3820" spans="1:5">
      <c r="A3820">
        <v>20206</v>
      </c>
      <c r="B3820" t="s">
        <v>18738</v>
      </c>
      <c r="C3820" t="s">
        <v>14950</v>
      </c>
      <c r="D3820" t="s">
        <v>14905</v>
      </c>
      <c r="E3820" s="275">
        <v>6.75</v>
      </c>
    </row>
    <row r="3821" spans="1:5">
      <c r="A3821">
        <v>4460</v>
      </c>
      <c r="B3821" t="s">
        <v>18739</v>
      </c>
      <c r="C3821" t="s">
        <v>14950</v>
      </c>
      <c r="D3821" t="s">
        <v>14905</v>
      </c>
      <c r="E3821" s="275">
        <v>6.93</v>
      </c>
    </row>
    <row r="3822" spans="1:5">
      <c r="A3822">
        <v>4415</v>
      </c>
      <c r="B3822" t="s">
        <v>18740</v>
      </c>
      <c r="C3822" t="s">
        <v>14950</v>
      </c>
      <c r="D3822" t="s">
        <v>14905</v>
      </c>
      <c r="E3822" s="275">
        <v>3.71</v>
      </c>
    </row>
    <row r="3823" spans="1:5">
      <c r="A3823">
        <v>4417</v>
      </c>
      <c r="B3823" t="s">
        <v>18741</v>
      </c>
      <c r="C3823" t="s">
        <v>14950</v>
      </c>
      <c r="D3823" t="s">
        <v>14905</v>
      </c>
      <c r="E3823" s="275">
        <v>5.35</v>
      </c>
    </row>
    <row r="3824" spans="1:5">
      <c r="A3824">
        <v>37373</v>
      </c>
      <c r="B3824" t="s">
        <v>18742</v>
      </c>
      <c r="C3824" t="s">
        <v>15055</v>
      </c>
      <c r="D3824" t="s">
        <v>14911</v>
      </c>
      <c r="E3824" s="275">
        <v>0.04</v>
      </c>
    </row>
    <row r="3825" spans="1:5">
      <c r="A3825">
        <v>40864</v>
      </c>
      <c r="B3825" t="s">
        <v>18743</v>
      </c>
      <c r="C3825" t="s">
        <v>15057</v>
      </c>
      <c r="D3825" t="s">
        <v>14911</v>
      </c>
      <c r="E3825" s="275">
        <v>7.31</v>
      </c>
    </row>
    <row r="3826" spans="1:5">
      <c r="A3826">
        <v>4734</v>
      </c>
      <c r="B3826" t="s">
        <v>18744</v>
      </c>
      <c r="C3826" t="s">
        <v>15053</v>
      </c>
      <c r="D3826" t="s">
        <v>14905</v>
      </c>
      <c r="E3826" s="275">
        <v>271.41000000000003</v>
      </c>
    </row>
    <row r="3827" spans="1:5">
      <c r="A3827">
        <v>6085</v>
      </c>
      <c r="B3827" t="s">
        <v>18745</v>
      </c>
      <c r="C3827" t="s">
        <v>14957</v>
      </c>
      <c r="D3827" t="s">
        <v>14911</v>
      </c>
      <c r="E3827" s="275">
        <v>7.79</v>
      </c>
    </row>
    <row r="3828" spans="1:5">
      <c r="A3828">
        <v>38396</v>
      </c>
      <c r="B3828" t="s">
        <v>18746</v>
      </c>
      <c r="C3828" t="s">
        <v>14904</v>
      </c>
      <c r="D3828" t="s">
        <v>14905</v>
      </c>
      <c r="E3828" s="275">
        <v>482.52</v>
      </c>
    </row>
    <row r="3829" spans="1:5">
      <c r="A3829">
        <v>11622</v>
      </c>
      <c r="B3829" t="s">
        <v>18747</v>
      </c>
      <c r="C3829" t="s">
        <v>14955</v>
      </c>
      <c r="D3829" t="s">
        <v>14905</v>
      </c>
      <c r="E3829" s="275">
        <v>89.44</v>
      </c>
    </row>
    <row r="3830" spans="1:5">
      <c r="A3830">
        <v>43143</v>
      </c>
      <c r="B3830" t="s">
        <v>18748</v>
      </c>
      <c r="C3830" t="s">
        <v>14957</v>
      </c>
      <c r="D3830" t="s">
        <v>14905</v>
      </c>
      <c r="E3830" s="275">
        <v>33.78</v>
      </c>
    </row>
    <row r="3831" spans="1:5">
      <c r="A3831">
        <v>7317</v>
      </c>
      <c r="B3831" t="s">
        <v>18749</v>
      </c>
      <c r="C3831" t="s">
        <v>14955</v>
      </c>
      <c r="D3831" t="s">
        <v>14905</v>
      </c>
      <c r="E3831" s="275">
        <v>57.37</v>
      </c>
    </row>
    <row r="3832" spans="1:5">
      <c r="A3832">
        <v>142</v>
      </c>
      <c r="B3832" t="s">
        <v>18750</v>
      </c>
      <c r="C3832" t="s">
        <v>18751</v>
      </c>
      <c r="D3832" t="s">
        <v>14905</v>
      </c>
      <c r="E3832" s="275">
        <v>42.2</v>
      </c>
    </row>
    <row r="3833" spans="1:5">
      <c r="A3833">
        <v>43142</v>
      </c>
      <c r="B3833" t="s">
        <v>18752</v>
      </c>
      <c r="C3833" t="s">
        <v>14957</v>
      </c>
      <c r="D3833" t="s">
        <v>14905</v>
      </c>
      <c r="E3833" s="275">
        <v>191.7</v>
      </c>
    </row>
    <row r="3834" spans="1:5">
      <c r="A3834">
        <v>38123</v>
      </c>
      <c r="B3834" t="s">
        <v>18753</v>
      </c>
      <c r="C3834" t="s">
        <v>14955</v>
      </c>
      <c r="D3834" t="s">
        <v>14905</v>
      </c>
      <c r="E3834" s="275">
        <v>49.25</v>
      </c>
    </row>
    <row r="3835" spans="1:5">
      <c r="A3835">
        <v>42699</v>
      </c>
      <c r="B3835" t="s">
        <v>18754</v>
      </c>
      <c r="C3835" t="s">
        <v>14904</v>
      </c>
      <c r="D3835" t="s">
        <v>14905</v>
      </c>
      <c r="E3835" s="275">
        <v>29.61</v>
      </c>
    </row>
    <row r="3836" spans="1:5">
      <c r="A3836">
        <v>37743</v>
      </c>
      <c r="B3836" t="s">
        <v>18755</v>
      </c>
      <c r="C3836" t="s">
        <v>14904</v>
      </c>
      <c r="D3836" t="s">
        <v>14952</v>
      </c>
      <c r="E3836" s="276">
        <v>213383.28</v>
      </c>
    </row>
    <row r="3837" spans="1:5">
      <c r="A3837">
        <v>37744</v>
      </c>
      <c r="B3837" t="s">
        <v>18756</v>
      </c>
      <c r="C3837" t="s">
        <v>14904</v>
      </c>
      <c r="D3837" t="s">
        <v>14952</v>
      </c>
      <c r="E3837" s="276">
        <v>250898.6</v>
      </c>
    </row>
    <row r="3838" spans="1:5">
      <c r="A3838">
        <v>37741</v>
      </c>
      <c r="B3838" t="s">
        <v>18757</v>
      </c>
      <c r="C3838" t="s">
        <v>14904</v>
      </c>
      <c r="D3838" t="s">
        <v>14952</v>
      </c>
      <c r="E3838" s="276">
        <v>194028.25</v>
      </c>
    </row>
    <row r="3839" spans="1:5">
      <c r="A3839">
        <v>39396</v>
      </c>
      <c r="B3839" t="s">
        <v>18758</v>
      </c>
      <c r="C3839" t="s">
        <v>14904</v>
      </c>
      <c r="D3839" t="s">
        <v>14952</v>
      </c>
      <c r="E3839" s="275">
        <v>72.260000000000005</v>
      </c>
    </row>
    <row r="3840" spans="1:5">
      <c r="A3840">
        <v>39392</v>
      </c>
      <c r="B3840" t="s">
        <v>18759</v>
      </c>
      <c r="C3840" t="s">
        <v>14904</v>
      </c>
      <c r="D3840" t="s">
        <v>14952</v>
      </c>
      <c r="E3840" s="275">
        <v>81.510000000000005</v>
      </c>
    </row>
    <row r="3841" spans="1:5">
      <c r="A3841">
        <v>39393</v>
      </c>
      <c r="B3841" t="s">
        <v>18760</v>
      </c>
      <c r="C3841" t="s">
        <v>14904</v>
      </c>
      <c r="D3841" t="s">
        <v>14952</v>
      </c>
      <c r="E3841" s="275">
        <v>50.41</v>
      </c>
    </row>
    <row r="3842" spans="1:5">
      <c r="A3842">
        <v>39394</v>
      </c>
      <c r="B3842" t="s">
        <v>18761</v>
      </c>
      <c r="C3842" t="s">
        <v>14904</v>
      </c>
      <c r="D3842" t="s">
        <v>14952</v>
      </c>
      <c r="E3842" s="275">
        <v>56.73</v>
      </c>
    </row>
    <row r="3843" spans="1:5">
      <c r="A3843">
        <v>39395</v>
      </c>
      <c r="B3843" t="s">
        <v>18762</v>
      </c>
      <c r="C3843" t="s">
        <v>14904</v>
      </c>
      <c r="D3843" t="s">
        <v>14952</v>
      </c>
      <c r="E3843" s="275">
        <v>52.76</v>
      </c>
    </row>
    <row r="3844" spans="1:5">
      <c r="A3844">
        <v>14618</v>
      </c>
      <c r="B3844" t="s">
        <v>18763</v>
      </c>
      <c r="C3844" t="s">
        <v>14904</v>
      </c>
      <c r="D3844" t="s">
        <v>14905</v>
      </c>
      <c r="E3844" s="276">
        <v>1378.55</v>
      </c>
    </row>
    <row r="3845" spans="1:5">
      <c r="A3845">
        <v>40269</v>
      </c>
      <c r="B3845" t="s">
        <v>18764</v>
      </c>
      <c r="C3845" t="s">
        <v>14904</v>
      </c>
      <c r="D3845" t="s">
        <v>14905</v>
      </c>
      <c r="E3845" s="276">
        <v>5554.1</v>
      </c>
    </row>
    <row r="3846" spans="1:5">
      <c r="A3846">
        <v>6110</v>
      </c>
      <c r="B3846" t="s">
        <v>18765</v>
      </c>
      <c r="C3846" t="s">
        <v>15055</v>
      </c>
      <c r="D3846" t="s">
        <v>14905</v>
      </c>
      <c r="E3846" s="275">
        <v>19.95</v>
      </c>
    </row>
    <row r="3847" spans="1:5">
      <c r="A3847">
        <v>40910</v>
      </c>
      <c r="B3847" t="s">
        <v>18766</v>
      </c>
      <c r="C3847" t="s">
        <v>15057</v>
      </c>
      <c r="D3847" t="s">
        <v>14905</v>
      </c>
      <c r="E3847" s="276">
        <v>3474.3</v>
      </c>
    </row>
    <row r="3848" spans="1:5">
      <c r="A3848">
        <v>6111</v>
      </c>
      <c r="B3848" t="s">
        <v>18767</v>
      </c>
      <c r="C3848" t="s">
        <v>15055</v>
      </c>
      <c r="D3848" t="s">
        <v>14911</v>
      </c>
      <c r="E3848" s="275">
        <v>13.81</v>
      </c>
    </row>
    <row r="3849" spans="1:5">
      <c r="A3849">
        <v>41084</v>
      </c>
      <c r="B3849" t="s">
        <v>18768</v>
      </c>
      <c r="C3849" t="s">
        <v>15057</v>
      </c>
      <c r="D3849" t="s">
        <v>14905</v>
      </c>
      <c r="E3849" s="276">
        <v>2405.4499999999998</v>
      </c>
    </row>
    <row r="3850" spans="1:5">
      <c r="A3850">
        <v>44535</v>
      </c>
      <c r="B3850" t="s">
        <v>18769</v>
      </c>
      <c r="C3850" t="s">
        <v>15053</v>
      </c>
      <c r="D3850" t="s">
        <v>14905</v>
      </c>
      <c r="E3850" s="275">
        <v>50.38</v>
      </c>
    </row>
    <row r="3851" spans="1:5">
      <c r="A3851">
        <v>44945</v>
      </c>
      <c r="B3851" t="s">
        <v>18770</v>
      </c>
      <c r="C3851" t="s">
        <v>14904</v>
      </c>
      <c r="D3851" t="s">
        <v>14911</v>
      </c>
      <c r="E3851" s="275">
        <v>8.4600000000000009</v>
      </c>
    </row>
    <row r="3852" spans="1:5">
      <c r="A3852">
        <v>38637</v>
      </c>
      <c r="B3852" t="s">
        <v>18771</v>
      </c>
      <c r="C3852" t="s">
        <v>14904</v>
      </c>
      <c r="D3852" t="s">
        <v>14905</v>
      </c>
      <c r="E3852" s="275">
        <v>346.88</v>
      </c>
    </row>
    <row r="3853" spans="1:5">
      <c r="A3853">
        <v>6150</v>
      </c>
      <c r="B3853" t="s">
        <v>18772</v>
      </c>
      <c r="C3853" t="s">
        <v>14904</v>
      </c>
      <c r="D3853" t="s">
        <v>14905</v>
      </c>
      <c r="E3853" s="275">
        <v>351.12</v>
      </c>
    </row>
    <row r="3854" spans="1:5">
      <c r="A3854">
        <v>6136</v>
      </c>
      <c r="B3854" t="s">
        <v>18773</v>
      </c>
      <c r="C3854" t="s">
        <v>14904</v>
      </c>
      <c r="D3854" t="s">
        <v>14911</v>
      </c>
      <c r="E3854" s="275">
        <v>276</v>
      </c>
    </row>
    <row r="3855" spans="1:5">
      <c r="A3855">
        <v>38638</v>
      </c>
      <c r="B3855" t="s">
        <v>18774</v>
      </c>
      <c r="C3855" t="s">
        <v>14904</v>
      </c>
      <c r="D3855" t="s">
        <v>14905</v>
      </c>
      <c r="E3855" s="275">
        <v>292.3</v>
      </c>
    </row>
    <row r="3856" spans="1:5">
      <c r="A3856">
        <v>20262</v>
      </c>
      <c r="B3856" t="s">
        <v>18775</v>
      </c>
      <c r="C3856" t="s">
        <v>14904</v>
      </c>
      <c r="D3856" t="s">
        <v>14905</v>
      </c>
      <c r="E3856" s="275">
        <v>15.49</v>
      </c>
    </row>
    <row r="3857" spans="1:5">
      <c r="A3857">
        <v>6145</v>
      </c>
      <c r="B3857" t="s">
        <v>18776</v>
      </c>
      <c r="C3857" t="s">
        <v>14904</v>
      </c>
      <c r="D3857" t="s">
        <v>14905</v>
      </c>
      <c r="E3857" s="275">
        <v>17.12</v>
      </c>
    </row>
    <row r="3858" spans="1:5">
      <c r="A3858">
        <v>6149</v>
      </c>
      <c r="B3858" t="s">
        <v>18777</v>
      </c>
      <c r="C3858" t="s">
        <v>14904</v>
      </c>
      <c r="D3858" t="s">
        <v>14905</v>
      </c>
      <c r="E3858" s="275">
        <v>11.31</v>
      </c>
    </row>
    <row r="3859" spans="1:5">
      <c r="A3859">
        <v>6146</v>
      </c>
      <c r="B3859" t="s">
        <v>18778</v>
      </c>
      <c r="C3859" t="s">
        <v>14904</v>
      </c>
      <c r="D3859" t="s">
        <v>14905</v>
      </c>
      <c r="E3859" s="275">
        <v>16.260000000000002</v>
      </c>
    </row>
    <row r="3860" spans="1:5">
      <c r="A3860">
        <v>44536</v>
      </c>
      <c r="B3860" t="s">
        <v>18779</v>
      </c>
      <c r="C3860" t="s">
        <v>14955</v>
      </c>
      <c r="D3860" t="s">
        <v>14905</v>
      </c>
      <c r="E3860" s="275">
        <v>3.55</v>
      </c>
    </row>
    <row r="3861" spans="1:5">
      <c r="A3861">
        <v>39961</v>
      </c>
      <c r="B3861" t="s">
        <v>18780</v>
      </c>
      <c r="C3861" t="s">
        <v>14904</v>
      </c>
      <c r="D3861" t="s">
        <v>14905</v>
      </c>
      <c r="E3861" s="275">
        <v>27.89</v>
      </c>
    </row>
    <row r="3862" spans="1:5">
      <c r="A3862">
        <v>42433</v>
      </c>
      <c r="B3862" t="s">
        <v>18781</v>
      </c>
      <c r="C3862" t="s">
        <v>14904</v>
      </c>
      <c r="D3862" t="s">
        <v>14952</v>
      </c>
      <c r="E3862" s="276">
        <v>4789.18</v>
      </c>
    </row>
    <row r="3863" spans="1:5">
      <c r="A3863">
        <v>42434</v>
      </c>
      <c r="B3863" t="s">
        <v>18782</v>
      </c>
      <c r="C3863" t="s">
        <v>14904</v>
      </c>
      <c r="D3863" t="s">
        <v>14952</v>
      </c>
      <c r="E3863" s="276">
        <v>5175.3999999999996</v>
      </c>
    </row>
    <row r="3864" spans="1:5">
      <c r="A3864">
        <v>42435</v>
      </c>
      <c r="B3864" t="s">
        <v>18783</v>
      </c>
      <c r="C3864" t="s">
        <v>14904</v>
      </c>
      <c r="D3864" t="s">
        <v>14952</v>
      </c>
      <c r="E3864" s="276">
        <v>2580.7800000000002</v>
      </c>
    </row>
    <row r="3865" spans="1:5">
      <c r="A3865">
        <v>38061</v>
      </c>
      <c r="B3865" t="s">
        <v>18784</v>
      </c>
      <c r="C3865" t="s">
        <v>14904</v>
      </c>
      <c r="D3865" t="s">
        <v>14952</v>
      </c>
      <c r="E3865" s="275">
        <v>51.17</v>
      </c>
    </row>
    <row r="3866" spans="1:5">
      <c r="A3866">
        <v>20250</v>
      </c>
      <c r="B3866" t="s">
        <v>18785</v>
      </c>
      <c r="C3866" t="s">
        <v>14955</v>
      </c>
      <c r="D3866" t="s">
        <v>14952</v>
      </c>
      <c r="E3866" s="275">
        <v>25.33</v>
      </c>
    </row>
    <row r="3867" spans="1:5">
      <c r="A3867">
        <v>13388</v>
      </c>
      <c r="B3867" t="s">
        <v>18786</v>
      </c>
      <c r="C3867" t="s">
        <v>14955</v>
      </c>
      <c r="D3867" t="s">
        <v>14905</v>
      </c>
      <c r="E3867" s="275">
        <v>257.82</v>
      </c>
    </row>
    <row r="3868" spans="1:5">
      <c r="A3868">
        <v>39914</v>
      </c>
      <c r="B3868" t="s">
        <v>18787</v>
      </c>
      <c r="C3868" t="s">
        <v>14955</v>
      </c>
      <c r="D3868" t="s">
        <v>14952</v>
      </c>
      <c r="E3868" s="275">
        <v>239.35</v>
      </c>
    </row>
    <row r="3869" spans="1:5">
      <c r="A3869">
        <v>12732</v>
      </c>
      <c r="B3869" t="s">
        <v>18788</v>
      </c>
      <c r="C3869" t="s">
        <v>14904</v>
      </c>
      <c r="D3869" t="s">
        <v>14952</v>
      </c>
      <c r="E3869" s="275">
        <v>276.17</v>
      </c>
    </row>
    <row r="3870" spans="1:5">
      <c r="A3870">
        <v>6160</v>
      </c>
      <c r="B3870" t="s">
        <v>18789</v>
      </c>
      <c r="C3870" t="s">
        <v>15055</v>
      </c>
      <c r="D3870" t="s">
        <v>14911</v>
      </c>
      <c r="E3870" s="275">
        <v>20.7</v>
      </c>
    </row>
    <row r="3871" spans="1:5">
      <c r="A3871">
        <v>41087</v>
      </c>
      <c r="B3871" t="s">
        <v>18790</v>
      </c>
      <c r="C3871" t="s">
        <v>15057</v>
      </c>
      <c r="D3871" t="s">
        <v>14905</v>
      </c>
      <c r="E3871" s="276">
        <v>3604.44</v>
      </c>
    </row>
    <row r="3872" spans="1:5">
      <c r="A3872">
        <v>6166</v>
      </c>
      <c r="B3872" t="s">
        <v>18791</v>
      </c>
      <c r="C3872" t="s">
        <v>15055</v>
      </c>
      <c r="D3872" t="s">
        <v>14905</v>
      </c>
      <c r="E3872" s="275">
        <v>24.31</v>
      </c>
    </row>
    <row r="3873" spans="1:5">
      <c r="A3873">
        <v>41088</v>
      </c>
      <c r="B3873" t="s">
        <v>18792</v>
      </c>
      <c r="C3873" t="s">
        <v>15057</v>
      </c>
      <c r="D3873" t="s">
        <v>14905</v>
      </c>
      <c r="E3873" s="276">
        <v>4235.67</v>
      </c>
    </row>
    <row r="3874" spans="1:5">
      <c r="A3874">
        <v>20232</v>
      </c>
      <c r="B3874" t="s">
        <v>18793</v>
      </c>
      <c r="C3874" t="s">
        <v>14950</v>
      </c>
      <c r="D3874" t="s">
        <v>14905</v>
      </c>
      <c r="E3874" s="275">
        <v>84.27</v>
      </c>
    </row>
    <row r="3875" spans="1:5">
      <c r="A3875">
        <v>10856</v>
      </c>
      <c r="B3875" t="s">
        <v>18794</v>
      </c>
      <c r="C3875" t="s">
        <v>14950</v>
      </c>
      <c r="D3875" t="s">
        <v>14952</v>
      </c>
      <c r="E3875" s="275">
        <v>122.91</v>
      </c>
    </row>
    <row r="3876" spans="1:5">
      <c r="A3876">
        <v>4828</v>
      </c>
      <c r="B3876" t="s">
        <v>18795</v>
      </c>
      <c r="C3876" t="s">
        <v>14950</v>
      </c>
      <c r="D3876" t="s">
        <v>14905</v>
      </c>
      <c r="E3876" s="275">
        <v>70.540000000000006</v>
      </c>
    </row>
    <row r="3877" spans="1:5">
      <c r="A3877">
        <v>20249</v>
      </c>
      <c r="B3877" t="s">
        <v>18796</v>
      </c>
      <c r="C3877" t="s">
        <v>14950</v>
      </c>
      <c r="D3877" t="s">
        <v>14905</v>
      </c>
      <c r="E3877" s="275">
        <v>38.630000000000003</v>
      </c>
    </row>
    <row r="3878" spans="1:5">
      <c r="A3878">
        <v>11609</v>
      </c>
      <c r="B3878" t="s">
        <v>18797</v>
      </c>
      <c r="C3878" t="s">
        <v>14957</v>
      </c>
      <c r="D3878" t="s">
        <v>14905</v>
      </c>
      <c r="E3878" s="275">
        <v>14.86</v>
      </c>
    </row>
    <row r="3879" spans="1:5">
      <c r="A3879">
        <v>20083</v>
      </c>
      <c r="B3879" t="s">
        <v>18798</v>
      </c>
      <c r="C3879" t="s">
        <v>14904</v>
      </c>
      <c r="D3879" t="s">
        <v>14905</v>
      </c>
      <c r="E3879" s="275">
        <v>58.58</v>
      </c>
    </row>
    <row r="3880" spans="1:5">
      <c r="A3880">
        <v>10691</v>
      </c>
      <c r="B3880" t="s">
        <v>18799</v>
      </c>
      <c r="C3880" t="s">
        <v>14957</v>
      </c>
      <c r="D3880" t="s">
        <v>14952</v>
      </c>
      <c r="E3880" s="275">
        <v>104.07</v>
      </c>
    </row>
    <row r="3881" spans="1:5">
      <c r="A3881">
        <v>12295</v>
      </c>
      <c r="B3881" t="s">
        <v>18800</v>
      </c>
      <c r="C3881" t="s">
        <v>14904</v>
      </c>
      <c r="D3881" t="s">
        <v>14905</v>
      </c>
      <c r="E3881" s="275">
        <v>2.88</v>
      </c>
    </row>
    <row r="3882" spans="1:5">
      <c r="A3882">
        <v>12296</v>
      </c>
      <c r="B3882" t="s">
        <v>18801</v>
      </c>
      <c r="C3882" t="s">
        <v>14904</v>
      </c>
      <c r="D3882" t="s">
        <v>14905</v>
      </c>
      <c r="E3882" s="275">
        <v>3.72</v>
      </c>
    </row>
    <row r="3883" spans="1:5">
      <c r="A3883">
        <v>12294</v>
      </c>
      <c r="B3883" t="s">
        <v>18802</v>
      </c>
      <c r="C3883" t="s">
        <v>14904</v>
      </c>
      <c r="D3883" t="s">
        <v>14905</v>
      </c>
      <c r="E3883" s="275">
        <v>8.9499999999999993</v>
      </c>
    </row>
    <row r="3884" spans="1:5">
      <c r="A3884">
        <v>14543</v>
      </c>
      <c r="B3884" t="s">
        <v>18803</v>
      </c>
      <c r="C3884" t="s">
        <v>14904</v>
      </c>
      <c r="D3884" t="s">
        <v>14905</v>
      </c>
      <c r="E3884" s="275">
        <v>6.39</v>
      </c>
    </row>
    <row r="3885" spans="1:5">
      <c r="A3885">
        <v>13329</v>
      </c>
      <c r="B3885" t="s">
        <v>18804</v>
      </c>
      <c r="C3885" t="s">
        <v>14904</v>
      </c>
      <c r="D3885" t="s">
        <v>14911</v>
      </c>
      <c r="E3885" s="275">
        <v>3.75</v>
      </c>
    </row>
    <row r="3886" spans="1:5">
      <c r="A3886">
        <v>21047</v>
      </c>
      <c r="B3886" t="s">
        <v>18805</v>
      </c>
      <c r="C3886" t="s">
        <v>14904</v>
      </c>
      <c r="D3886" t="s">
        <v>14952</v>
      </c>
      <c r="E3886" s="275">
        <v>36.909999999999997</v>
      </c>
    </row>
    <row r="3887" spans="1:5">
      <c r="A3887">
        <v>21042</v>
      </c>
      <c r="B3887" t="s">
        <v>18806</v>
      </c>
      <c r="C3887" t="s">
        <v>14904</v>
      </c>
      <c r="D3887" t="s">
        <v>14952</v>
      </c>
      <c r="E3887" s="275">
        <v>28.45</v>
      </c>
    </row>
    <row r="3888" spans="1:5">
      <c r="A3888">
        <v>21043</v>
      </c>
      <c r="B3888" t="s">
        <v>18807</v>
      </c>
      <c r="C3888" t="s">
        <v>14904</v>
      </c>
      <c r="D3888" t="s">
        <v>14952</v>
      </c>
      <c r="E3888" s="275">
        <v>35.94</v>
      </c>
    </row>
    <row r="3889" spans="1:5">
      <c r="A3889">
        <v>21044</v>
      </c>
      <c r="B3889" t="s">
        <v>18808</v>
      </c>
      <c r="C3889" t="s">
        <v>14904</v>
      </c>
      <c r="D3889" t="s">
        <v>14952</v>
      </c>
      <c r="E3889" s="275">
        <v>25.03</v>
      </c>
    </row>
    <row r="3890" spans="1:5">
      <c r="A3890">
        <v>21045</v>
      </c>
      <c r="B3890" t="s">
        <v>18809</v>
      </c>
      <c r="C3890" t="s">
        <v>14904</v>
      </c>
      <c r="D3890" t="s">
        <v>14952</v>
      </c>
      <c r="E3890" s="275">
        <v>34.29</v>
      </c>
    </row>
    <row r="3891" spans="1:5">
      <c r="A3891">
        <v>21041</v>
      </c>
      <c r="B3891" t="s">
        <v>18810</v>
      </c>
      <c r="C3891" t="s">
        <v>14904</v>
      </c>
      <c r="D3891" t="s">
        <v>14952</v>
      </c>
      <c r="E3891" s="275">
        <v>29.57</v>
      </c>
    </row>
    <row r="3892" spans="1:5">
      <c r="A3892">
        <v>21040</v>
      </c>
      <c r="B3892" t="s">
        <v>18811</v>
      </c>
      <c r="C3892" t="s">
        <v>14904</v>
      </c>
      <c r="D3892" t="s">
        <v>14952</v>
      </c>
      <c r="E3892" s="275">
        <v>24.5</v>
      </c>
    </row>
    <row r="3893" spans="1:5">
      <c r="A3893">
        <v>14149</v>
      </c>
      <c r="B3893" t="s">
        <v>18812</v>
      </c>
      <c r="C3893" t="s">
        <v>16968</v>
      </c>
      <c r="D3893" t="s">
        <v>14952</v>
      </c>
      <c r="E3893" s="275">
        <v>190.4</v>
      </c>
    </row>
    <row r="3894" spans="1:5">
      <c r="A3894">
        <v>38099</v>
      </c>
      <c r="B3894" t="s">
        <v>18813</v>
      </c>
      <c r="C3894" t="s">
        <v>14904</v>
      </c>
      <c r="D3894" t="s">
        <v>14905</v>
      </c>
      <c r="E3894" s="275">
        <v>1.59</v>
      </c>
    </row>
    <row r="3895" spans="1:5">
      <c r="A3895">
        <v>38100</v>
      </c>
      <c r="B3895" t="s">
        <v>18814</v>
      </c>
      <c r="C3895" t="s">
        <v>14904</v>
      </c>
      <c r="D3895" t="s">
        <v>14905</v>
      </c>
      <c r="E3895" s="275">
        <v>2.59</v>
      </c>
    </row>
    <row r="3896" spans="1:5">
      <c r="A3896">
        <v>7576</v>
      </c>
      <c r="B3896" t="s">
        <v>18815</v>
      </c>
      <c r="C3896" t="s">
        <v>14904</v>
      </c>
      <c r="D3896" t="s">
        <v>14905</v>
      </c>
      <c r="E3896" s="275">
        <v>249.87</v>
      </c>
    </row>
    <row r="3897" spans="1:5">
      <c r="A3897">
        <v>3384</v>
      </c>
      <c r="B3897" t="s">
        <v>18816</v>
      </c>
      <c r="C3897" t="s">
        <v>14904</v>
      </c>
      <c r="D3897" t="s">
        <v>14905</v>
      </c>
      <c r="E3897" s="275">
        <v>6.61</v>
      </c>
    </row>
    <row r="3898" spans="1:5">
      <c r="A3898">
        <v>7572</v>
      </c>
      <c r="B3898" t="s">
        <v>18817</v>
      </c>
      <c r="C3898" t="s">
        <v>14904</v>
      </c>
      <c r="D3898" t="s">
        <v>14952</v>
      </c>
      <c r="E3898" s="275">
        <v>8.36</v>
      </c>
    </row>
    <row r="3899" spans="1:5">
      <c r="A3899">
        <v>3396</v>
      </c>
      <c r="B3899" t="s">
        <v>18818</v>
      </c>
      <c r="C3899" t="s">
        <v>14904</v>
      </c>
      <c r="D3899" t="s">
        <v>14952</v>
      </c>
      <c r="E3899" s="275">
        <v>5.65</v>
      </c>
    </row>
    <row r="3900" spans="1:5">
      <c r="A3900">
        <v>37590</v>
      </c>
      <c r="B3900" t="s">
        <v>18819</v>
      </c>
      <c r="C3900" t="s">
        <v>14904</v>
      </c>
      <c r="D3900" t="s">
        <v>14952</v>
      </c>
      <c r="E3900" s="275">
        <v>16.86</v>
      </c>
    </row>
    <row r="3901" spans="1:5">
      <c r="A3901">
        <v>37591</v>
      </c>
      <c r="B3901" t="s">
        <v>18820</v>
      </c>
      <c r="C3901" t="s">
        <v>14904</v>
      </c>
      <c r="D3901" t="s">
        <v>14952</v>
      </c>
      <c r="E3901" s="275">
        <v>20.27</v>
      </c>
    </row>
    <row r="3902" spans="1:5">
      <c r="A3902">
        <v>12626</v>
      </c>
      <c r="B3902" t="s">
        <v>18821</v>
      </c>
      <c r="C3902" t="s">
        <v>14904</v>
      </c>
      <c r="D3902" t="s">
        <v>14905</v>
      </c>
      <c r="E3902" s="275">
        <v>37.46</v>
      </c>
    </row>
    <row r="3903" spans="1:5">
      <c r="A3903">
        <v>11033</v>
      </c>
      <c r="B3903" t="s">
        <v>18822</v>
      </c>
      <c r="C3903" t="s">
        <v>14904</v>
      </c>
      <c r="D3903" t="s">
        <v>14905</v>
      </c>
      <c r="E3903" s="275">
        <v>7.49</v>
      </c>
    </row>
    <row r="3904" spans="1:5">
      <c r="A3904">
        <v>390</v>
      </c>
      <c r="B3904" t="s">
        <v>18823</v>
      </c>
      <c r="C3904" t="s">
        <v>14904</v>
      </c>
      <c r="D3904" t="s">
        <v>14952</v>
      </c>
      <c r="E3904" s="275">
        <v>10.23</v>
      </c>
    </row>
    <row r="3905" spans="1:5">
      <c r="A3905">
        <v>42436</v>
      </c>
      <c r="B3905" t="s">
        <v>18824</v>
      </c>
      <c r="C3905" t="s">
        <v>14904</v>
      </c>
      <c r="D3905" t="s">
        <v>14952</v>
      </c>
      <c r="E3905" s="276">
        <v>2701.34</v>
      </c>
    </row>
    <row r="3906" spans="1:5">
      <c r="A3906">
        <v>6194</v>
      </c>
      <c r="B3906" t="s">
        <v>18825</v>
      </c>
      <c r="C3906" t="s">
        <v>14950</v>
      </c>
      <c r="D3906" t="s">
        <v>14905</v>
      </c>
      <c r="E3906" s="275">
        <v>7.89</v>
      </c>
    </row>
    <row r="3907" spans="1:5">
      <c r="A3907">
        <v>10567</v>
      </c>
      <c r="B3907" t="s">
        <v>18826</v>
      </c>
      <c r="C3907" t="s">
        <v>14950</v>
      </c>
      <c r="D3907" t="s">
        <v>14905</v>
      </c>
      <c r="E3907" s="275">
        <v>12.49</v>
      </c>
    </row>
    <row r="3908" spans="1:5">
      <c r="A3908">
        <v>6212</v>
      </c>
      <c r="B3908" t="s">
        <v>18827</v>
      </c>
      <c r="C3908" t="s">
        <v>14950</v>
      </c>
      <c r="D3908" t="s">
        <v>14911</v>
      </c>
      <c r="E3908" s="275">
        <v>18.329999999999998</v>
      </c>
    </row>
    <row r="3909" spans="1:5">
      <c r="A3909">
        <v>3993</v>
      </c>
      <c r="B3909" t="s">
        <v>18828</v>
      </c>
      <c r="C3909" t="s">
        <v>15310</v>
      </c>
      <c r="D3909" t="s">
        <v>14905</v>
      </c>
      <c r="E3909" s="275">
        <v>89.78</v>
      </c>
    </row>
    <row r="3910" spans="1:5">
      <c r="A3910">
        <v>3990</v>
      </c>
      <c r="B3910" t="s">
        <v>18829</v>
      </c>
      <c r="C3910" t="s">
        <v>14950</v>
      </c>
      <c r="D3910" t="s">
        <v>14905</v>
      </c>
      <c r="E3910" s="275">
        <v>16.89</v>
      </c>
    </row>
    <row r="3911" spans="1:5">
      <c r="A3911">
        <v>3992</v>
      </c>
      <c r="B3911" t="s">
        <v>18830</v>
      </c>
      <c r="C3911" t="s">
        <v>14950</v>
      </c>
      <c r="D3911" t="s">
        <v>14905</v>
      </c>
      <c r="E3911" s="275">
        <v>22.81</v>
      </c>
    </row>
    <row r="3912" spans="1:5">
      <c r="A3912">
        <v>6178</v>
      </c>
      <c r="B3912" t="s">
        <v>18831</v>
      </c>
      <c r="C3912" t="s">
        <v>15310</v>
      </c>
      <c r="D3912" t="s">
        <v>14952</v>
      </c>
      <c r="E3912" s="275">
        <v>301.13</v>
      </c>
    </row>
    <row r="3913" spans="1:5">
      <c r="A3913">
        <v>6180</v>
      </c>
      <c r="B3913" t="s">
        <v>18832</v>
      </c>
      <c r="C3913" t="s">
        <v>15310</v>
      </c>
      <c r="D3913" t="s">
        <v>14952</v>
      </c>
      <c r="E3913" s="275">
        <v>325</v>
      </c>
    </row>
    <row r="3914" spans="1:5">
      <c r="A3914">
        <v>6182</v>
      </c>
      <c r="B3914" t="s">
        <v>18833</v>
      </c>
      <c r="C3914" t="s">
        <v>15310</v>
      </c>
      <c r="D3914" t="s">
        <v>14952</v>
      </c>
      <c r="E3914" s="275">
        <v>403.4</v>
      </c>
    </row>
    <row r="3915" spans="1:5">
      <c r="A3915">
        <v>43614</v>
      </c>
      <c r="B3915" t="s">
        <v>18834</v>
      </c>
      <c r="C3915" t="s">
        <v>14950</v>
      </c>
      <c r="D3915" t="s">
        <v>14905</v>
      </c>
      <c r="E3915" s="275">
        <v>11.41</v>
      </c>
    </row>
    <row r="3916" spans="1:5">
      <c r="A3916">
        <v>6193</v>
      </c>
      <c r="B3916" t="s">
        <v>18835</v>
      </c>
      <c r="C3916" t="s">
        <v>14950</v>
      </c>
      <c r="D3916" t="s">
        <v>14905</v>
      </c>
      <c r="E3916" s="275">
        <v>13.89</v>
      </c>
    </row>
    <row r="3917" spans="1:5">
      <c r="A3917">
        <v>6189</v>
      </c>
      <c r="B3917" t="s">
        <v>18836</v>
      </c>
      <c r="C3917" t="s">
        <v>14950</v>
      </c>
      <c r="D3917" t="s">
        <v>14905</v>
      </c>
      <c r="E3917" s="275">
        <v>20.27</v>
      </c>
    </row>
    <row r="3918" spans="1:5">
      <c r="A3918">
        <v>6214</v>
      </c>
      <c r="B3918" t="s">
        <v>18837</v>
      </c>
      <c r="C3918" t="s">
        <v>15310</v>
      </c>
      <c r="D3918" t="s">
        <v>14952</v>
      </c>
      <c r="E3918" s="275">
        <v>188.63</v>
      </c>
    </row>
    <row r="3919" spans="1:5">
      <c r="A3919">
        <v>36153</v>
      </c>
      <c r="B3919" t="s">
        <v>18838</v>
      </c>
      <c r="C3919" t="s">
        <v>14904</v>
      </c>
      <c r="D3919" t="s">
        <v>14905</v>
      </c>
      <c r="E3919" s="275">
        <v>231.38</v>
      </c>
    </row>
    <row r="3920" spans="1:5">
      <c r="A3920">
        <v>10740</v>
      </c>
      <c r="B3920" t="s">
        <v>18839</v>
      </c>
      <c r="C3920" t="s">
        <v>14904</v>
      </c>
      <c r="D3920" t="s">
        <v>14952</v>
      </c>
      <c r="E3920" s="276">
        <v>10029.950000000001</v>
      </c>
    </row>
    <row r="3921" spans="1:5">
      <c r="A3921">
        <v>13914</v>
      </c>
      <c r="B3921" t="s">
        <v>18840</v>
      </c>
      <c r="C3921" t="s">
        <v>14904</v>
      </c>
      <c r="D3921" t="s">
        <v>14952</v>
      </c>
      <c r="E3921" s="275">
        <v>725.7</v>
      </c>
    </row>
    <row r="3922" spans="1:5">
      <c r="A3922">
        <v>10742</v>
      </c>
      <c r="B3922" t="s">
        <v>18841</v>
      </c>
      <c r="C3922" t="s">
        <v>14904</v>
      </c>
      <c r="D3922" t="s">
        <v>14952</v>
      </c>
      <c r="E3922" s="276">
        <v>1058.45</v>
      </c>
    </row>
    <row r="3923" spans="1:5">
      <c r="A3923">
        <v>38465</v>
      </c>
      <c r="B3923" t="s">
        <v>18842</v>
      </c>
      <c r="C3923" t="s">
        <v>14904</v>
      </c>
      <c r="D3923" t="s">
        <v>14905</v>
      </c>
      <c r="E3923" s="275">
        <v>29.14</v>
      </c>
    </row>
    <row r="3924" spans="1:5">
      <c r="A3924">
        <v>7543</v>
      </c>
      <c r="B3924" t="s">
        <v>18843</v>
      </c>
      <c r="C3924" t="s">
        <v>14904</v>
      </c>
      <c r="D3924" t="s">
        <v>14905</v>
      </c>
      <c r="E3924" s="275">
        <v>3.94</v>
      </c>
    </row>
    <row r="3925" spans="1:5">
      <c r="A3925">
        <v>43427</v>
      </c>
      <c r="B3925" t="s">
        <v>18844</v>
      </c>
      <c r="C3925" t="s">
        <v>14904</v>
      </c>
      <c r="D3925" t="s">
        <v>14905</v>
      </c>
      <c r="E3925" s="276">
        <v>1337.33</v>
      </c>
    </row>
    <row r="3926" spans="1:5">
      <c r="A3926">
        <v>41613</v>
      </c>
      <c r="B3926" t="s">
        <v>18845</v>
      </c>
      <c r="C3926" t="s">
        <v>14904</v>
      </c>
      <c r="D3926" t="s">
        <v>14905</v>
      </c>
      <c r="E3926" s="275">
        <v>85.96</v>
      </c>
    </row>
    <row r="3927" spans="1:5">
      <c r="A3927">
        <v>41614</v>
      </c>
      <c r="B3927" t="s">
        <v>18846</v>
      </c>
      <c r="C3927" t="s">
        <v>14904</v>
      </c>
      <c r="D3927" t="s">
        <v>14905</v>
      </c>
      <c r="E3927" s="275">
        <v>109.53</v>
      </c>
    </row>
    <row r="3928" spans="1:5">
      <c r="A3928">
        <v>41615</v>
      </c>
      <c r="B3928" t="s">
        <v>18847</v>
      </c>
      <c r="C3928" t="s">
        <v>14904</v>
      </c>
      <c r="D3928" t="s">
        <v>14905</v>
      </c>
      <c r="E3928" s="275">
        <v>169.29</v>
      </c>
    </row>
    <row r="3929" spans="1:5">
      <c r="A3929">
        <v>41616</v>
      </c>
      <c r="B3929" t="s">
        <v>18848</v>
      </c>
      <c r="C3929" t="s">
        <v>14904</v>
      </c>
      <c r="D3929" t="s">
        <v>14905</v>
      </c>
      <c r="E3929" s="275">
        <v>252.95</v>
      </c>
    </row>
    <row r="3930" spans="1:5">
      <c r="A3930">
        <v>41617</v>
      </c>
      <c r="B3930" t="s">
        <v>18849</v>
      </c>
      <c r="C3930" t="s">
        <v>14904</v>
      </c>
      <c r="D3930" t="s">
        <v>14905</v>
      </c>
      <c r="E3930" s="275">
        <v>502.97</v>
      </c>
    </row>
    <row r="3931" spans="1:5">
      <c r="A3931">
        <v>41618</v>
      </c>
      <c r="B3931" t="s">
        <v>18850</v>
      </c>
      <c r="C3931" t="s">
        <v>14904</v>
      </c>
      <c r="D3931" t="s">
        <v>14905</v>
      </c>
      <c r="E3931" s="275">
        <v>925.94</v>
      </c>
    </row>
    <row r="3932" spans="1:5">
      <c r="A3932">
        <v>43428</v>
      </c>
      <c r="B3932" t="s">
        <v>18851</v>
      </c>
      <c r="C3932" t="s">
        <v>14904</v>
      </c>
      <c r="D3932" t="s">
        <v>14905</v>
      </c>
      <c r="E3932" s="276">
        <v>1626.42</v>
      </c>
    </row>
    <row r="3933" spans="1:5">
      <c r="A3933">
        <v>41619</v>
      </c>
      <c r="B3933" t="s">
        <v>18852</v>
      </c>
      <c r="C3933" t="s">
        <v>14904</v>
      </c>
      <c r="D3933" t="s">
        <v>14905</v>
      </c>
      <c r="E3933" s="275">
        <v>105.37</v>
      </c>
    </row>
    <row r="3934" spans="1:5">
      <c r="A3934">
        <v>41620</v>
      </c>
      <c r="B3934" t="s">
        <v>18853</v>
      </c>
      <c r="C3934" t="s">
        <v>14904</v>
      </c>
      <c r="D3934" t="s">
        <v>14905</v>
      </c>
      <c r="E3934" s="275">
        <v>133.1</v>
      </c>
    </row>
    <row r="3935" spans="1:5">
      <c r="A3935">
        <v>41622</v>
      </c>
      <c r="B3935" t="s">
        <v>18854</v>
      </c>
      <c r="C3935" t="s">
        <v>14904</v>
      </c>
      <c r="D3935" t="s">
        <v>14905</v>
      </c>
      <c r="E3935" s="275">
        <v>230.86</v>
      </c>
    </row>
    <row r="3936" spans="1:5">
      <c r="A3936">
        <v>41623</v>
      </c>
      <c r="B3936" t="s">
        <v>18855</v>
      </c>
      <c r="C3936" t="s">
        <v>14904</v>
      </c>
      <c r="D3936" t="s">
        <v>14905</v>
      </c>
      <c r="E3936" s="275">
        <v>354.95</v>
      </c>
    </row>
    <row r="3937" spans="1:5">
      <c r="A3937">
        <v>41624</v>
      </c>
      <c r="B3937" t="s">
        <v>18856</v>
      </c>
      <c r="C3937" t="s">
        <v>14904</v>
      </c>
      <c r="D3937" t="s">
        <v>14905</v>
      </c>
      <c r="E3937" s="275">
        <v>665.54</v>
      </c>
    </row>
    <row r="3938" spans="1:5">
      <c r="A3938">
        <v>41625</v>
      </c>
      <c r="B3938" t="s">
        <v>18857</v>
      </c>
      <c r="C3938" t="s">
        <v>14904</v>
      </c>
      <c r="D3938" t="s">
        <v>14905</v>
      </c>
      <c r="E3938" s="276">
        <v>1023.97</v>
      </c>
    </row>
    <row r="3939" spans="1:5">
      <c r="A3939">
        <v>39352</v>
      </c>
      <c r="B3939" t="s">
        <v>18858</v>
      </c>
      <c r="C3939" t="s">
        <v>14904</v>
      </c>
      <c r="D3939" t="s">
        <v>14905</v>
      </c>
      <c r="E3939" s="275">
        <v>2.4300000000000002</v>
      </c>
    </row>
    <row r="3940" spans="1:5">
      <c r="A3940">
        <v>39346</v>
      </c>
      <c r="B3940" t="s">
        <v>18859</v>
      </c>
      <c r="C3940" t="s">
        <v>14904</v>
      </c>
      <c r="D3940" t="s">
        <v>14905</v>
      </c>
      <c r="E3940" s="275">
        <v>2.4300000000000002</v>
      </c>
    </row>
    <row r="3941" spans="1:5">
      <c r="A3941">
        <v>39350</v>
      </c>
      <c r="B3941" t="s">
        <v>18860</v>
      </c>
      <c r="C3941" t="s">
        <v>14904</v>
      </c>
      <c r="D3941" t="s">
        <v>14905</v>
      </c>
      <c r="E3941" s="275">
        <v>2.62</v>
      </c>
    </row>
    <row r="3942" spans="1:5">
      <c r="A3942">
        <v>39351</v>
      </c>
      <c r="B3942" t="s">
        <v>18861</v>
      </c>
      <c r="C3942" t="s">
        <v>14904</v>
      </c>
      <c r="D3942" t="s">
        <v>14905</v>
      </c>
      <c r="E3942" s="275">
        <v>3.03</v>
      </c>
    </row>
    <row r="3943" spans="1:5">
      <c r="A3943">
        <v>38837</v>
      </c>
      <c r="B3943" t="s">
        <v>18862</v>
      </c>
      <c r="C3943" t="s">
        <v>14904</v>
      </c>
      <c r="D3943" t="s">
        <v>14952</v>
      </c>
      <c r="E3943" s="275">
        <v>7.53</v>
      </c>
    </row>
    <row r="3944" spans="1:5">
      <c r="A3944">
        <v>38836</v>
      </c>
      <c r="B3944" t="s">
        <v>18863</v>
      </c>
      <c r="C3944" t="s">
        <v>14904</v>
      </c>
      <c r="D3944" t="s">
        <v>14952</v>
      </c>
      <c r="E3944" s="275">
        <v>5.26</v>
      </c>
    </row>
    <row r="3945" spans="1:5">
      <c r="A3945">
        <v>2666</v>
      </c>
      <c r="B3945" t="s">
        <v>18864</v>
      </c>
      <c r="C3945" t="s">
        <v>14904</v>
      </c>
      <c r="D3945" t="s">
        <v>14952</v>
      </c>
      <c r="E3945" s="275">
        <v>7.24</v>
      </c>
    </row>
    <row r="3946" spans="1:5">
      <c r="A3946">
        <v>2668</v>
      </c>
      <c r="B3946" t="s">
        <v>18865</v>
      </c>
      <c r="C3946" t="s">
        <v>14904</v>
      </c>
      <c r="D3946" t="s">
        <v>14952</v>
      </c>
      <c r="E3946" s="275">
        <v>8.27</v>
      </c>
    </row>
    <row r="3947" spans="1:5">
      <c r="A3947">
        <v>2664</v>
      </c>
      <c r="B3947" t="s">
        <v>18866</v>
      </c>
      <c r="C3947" t="s">
        <v>14904</v>
      </c>
      <c r="D3947" t="s">
        <v>14952</v>
      </c>
      <c r="E3947" s="275">
        <v>12.2</v>
      </c>
    </row>
    <row r="3948" spans="1:5">
      <c r="A3948">
        <v>2662</v>
      </c>
      <c r="B3948" t="s">
        <v>18867</v>
      </c>
      <c r="C3948" t="s">
        <v>14904</v>
      </c>
      <c r="D3948" t="s">
        <v>14952</v>
      </c>
      <c r="E3948" s="275">
        <v>14.97</v>
      </c>
    </row>
    <row r="3949" spans="1:5">
      <c r="A3949">
        <v>20964</v>
      </c>
      <c r="B3949" t="s">
        <v>18868</v>
      </c>
      <c r="C3949" t="s">
        <v>14904</v>
      </c>
      <c r="D3949" t="s">
        <v>14905</v>
      </c>
      <c r="E3949" s="275">
        <v>81.99</v>
      </c>
    </row>
    <row r="3950" spans="1:5">
      <c r="A3950">
        <v>10905</v>
      </c>
      <c r="B3950" t="s">
        <v>18869</v>
      </c>
      <c r="C3950" t="s">
        <v>14904</v>
      </c>
      <c r="D3950" t="s">
        <v>14905</v>
      </c>
      <c r="E3950" s="275">
        <v>109.99</v>
      </c>
    </row>
    <row r="3951" spans="1:5">
      <c r="A3951">
        <v>11289</v>
      </c>
      <c r="B3951" t="s">
        <v>18870</v>
      </c>
      <c r="C3951" t="s">
        <v>14904</v>
      </c>
      <c r="D3951" t="s">
        <v>14952</v>
      </c>
      <c r="E3951" s="275">
        <v>101.58</v>
      </c>
    </row>
    <row r="3952" spans="1:5">
      <c r="A3952">
        <v>11241</v>
      </c>
      <c r="B3952" t="s">
        <v>18871</v>
      </c>
      <c r="C3952" t="s">
        <v>14904</v>
      </c>
      <c r="D3952" t="s">
        <v>14952</v>
      </c>
      <c r="E3952" s="275">
        <v>253.95</v>
      </c>
    </row>
    <row r="3953" spans="1:5">
      <c r="A3953">
        <v>11301</v>
      </c>
      <c r="B3953" t="s">
        <v>18872</v>
      </c>
      <c r="C3953" t="s">
        <v>14904</v>
      </c>
      <c r="D3953" t="s">
        <v>14952</v>
      </c>
      <c r="E3953" s="275">
        <v>643.95000000000005</v>
      </c>
    </row>
    <row r="3954" spans="1:5">
      <c r="A3954">
        <v>21090</v>
      </c>
      <c r="B3954" t="s">
        <v>18873</v>
      </c>
      <c r="C3954" t="s">
        <v>14904</v>
      </c>
      <c r="D3954" t="s">
        <v>14952</v>
      </c>
      <c r="E3954" s="275">
        <v>789.06</v>
      </c>
    </row>
    <row r="3955" spans="1:5">
      <c r="A3955">
        <v>11315</v>
      </c>
      <c r="B3955" t="s">
        <v>18874</v>
      </c>
      <c r="C3955" t="s">
        <v>14904</v>
      </c>
      <c r="D3955" t="s">
        <v>14952</v>
      </c>
      <c r="E3955" s="275">
        <v>154.18</v>
      </c>
    </row>
    <row r="3956" spans="1:5">
      <c r="A3956">
        <v>21071</v>
      </c>
      <c r="B3956" t="s">
        <v>18875</v>
      </c>
      <c r="C3956" t="s">
        <v>14904</v>
      </c>
      <c r="D3956" t="s">
        <v>14952</v>
      </c>
      <c r="E3956" s="275">
        <v>235.81</v>
      </c>
    </row>
    <row r="3957" spans="1:5">
      <c r="A3957">
        <v>14112</v>
      </c>
      <c r="B3957" t="s">
        <v>18876</v>
      </c>
      <c r="C3957" t="s">
        <v>14904</v>
      </c>
      <c r="D3957" t="s">
        <v>14952</v>
      </c>
      <c r="E3957" s="275">
        <v>329.23</v>
      </c>
    </row>
    <row r="3958" spans="1:5">
      <c r="A3958">
        <v>11316</v>
      </c>
      <c r="B3958" t="s">
        <v>18877</v>
      </c>
      <c r="C3958" t="s">
        <v>14904</v>
      </c>
      <c r="D3958" t="s">
        <v>14952</v>
      </c>
      <c r="E3958" s="275">
        <v>507.9</v>
      </c>
    </row>
    <row r="3959" spans="1:5">
      <c r="A3959">
        <v>6243</v>
      </c>
      <c r="B3959" t="s">
        <v>18878</v>
      </c>
      <c r="C3959" t="s">
        <v>14904</v>
      </c>
      <c r="D3959" t="s">
        <v>14952</v>
      </c>
      <c r="E3959" s="275">
        <v>585</v>
      </c>
    </row>
    <row r="3960" spans="1:5">
      <c r="A3960">
        <v>6240</v>
      </c>
      <c r="B3960" t="s">
        <v>18879</v>
      </c>
      <c r="C3960" t="s">
        <v>14904</v>
      </c>
      <c r="D3960" t="s">
        <v>14952</v>
      </c>
      <c r="E3960" s="275">
        <v>774.55</v>
      </c>
    </row>
    <row r="3961" spans="1:5">
      <c r="A3961">
        <v>11296</v>
      </c>
      <c r="B3961" t="s">
        <v>18880</v>
      </c>
      <c r="C3961" t="s">
        <v>14904</v>
      </c>
      <c r="D3961" t="s">
        <v>14952</v>
      </c>
      <c r="E3961" s="276">
        <v>2467.88</v>
      </c>
    </row>
    <row r="3962" spans="1:5">
      <c r="A3962">
        <v>11299</v>
      </c>
      <c r="B3962" t="s">
        <v>18881</v>
      </c>
      <c r="C3962" t="s">
        <v>14904</v>
      </c>
      <c r="D3962" t="s">
        <v>14952</v>
      </c>
      <c r="E3962" s="275">
        <v>835.32</v>
      </c>
    </row>
    <row r="3963" spans="1:5">
      <c r="A3963">
        <v>11688</v>
      </c>
      <c r="B3963" t="s">
        <v>18882</v>
      </c>
      <c r="C3963" t="s">
        <v>14904</v>
      </c>
      <c r="D3963" t="s">
        <v>14905</v>
      </c>
      <c r="E3963" s="275">
        <v>503.54</v>
      </c>
    </row>
    <row r="3964" spans="1:5">
      <c r="A3964">
        <v>37736</v>
      </c>
      <c r="B3964" t="s">
        <v>18883</v>
      </c>
      <c r="C3964" t="s">
        <v>14904</v>
      </c>
      <c r="D3964" t="s">
        <v>14952</v>
      </c>
      <c r="E3964" s="276">
        <v>83450</v>
      </c>
    </row>
    <row r="3965" spans="1:5">
      <c r="A3965">
        <v>37739</v>
      </c>
      <c r="B3965" t="s">
        <v>18884</v>
      </c>
      <c r="C3965" t="s">
        <v>14904</v>
      </c>
      <c r="D3965" t="s">
        <v>14952</v>
      </c>
      <c r="E3965" s="276">
        <v>102707.68</v>
      </c>
    </row>
    <row r="3966" spans="1:5">
      <c r="A3966">
        <v>37740</v>
      </c>
      <c r="B3966" t="s">
        <v>18885</v>
      </c>
      <c r="C3966" t="s">
        <v>14904</v>
      </c>
      <c r="D3966" t="s">
        <v>14952</v>
      </c>
      <c r="E3966" s="276">
        <v>58610.36</v>
      </c>
    </row>
    <row r="3967" spans="1:5">
      <c r="A3967">
        <v>37738</v>
      </c>
      <c r="B3967" t="s">
        <v>18886</v>
      </c>
      <c r="C3967" t="s">
        <v>14904</v>
      </c>
      <c r="D3967" t="s">
        <v>14952</v>
      </c>
      <c r="E3967" s="276">
        <v>69634.7</v>
      </c>
    </row>
    <row r="3968" spans="1:5">
      <c r="A3968">
        <v>37737</v>
      </c>
      <c r="B3968" t="s">
        <v>18887</v>
      </c>
      <c r="C3968" t="s">
        <v>14904</v>
      </c>
      <c r="D3968" t="s">
        <v>14952</v>
      </c>
      <c r="E3968" s="276">
        <v>55400.75</v>
      </c>
    </row>
    <row r="3969" spans="1:5">
      <c r="A3969">
        <v>25014</v>
      </c>
      <c r="B3969" t="s">
        <v>18888</v>
      </c>
      <c r="C3969" t="s">
        <v>14904</v>
      </c>
      <c r="D3969" t="s">
        <v>14952</v>
      </c>
      <c r="E3969" s="276">
        <v>116034.57</v>
      </c>
    </row>
    <row r="3970" spans="1:5">
      <c r="A3970">
        <v>25013</v>
      </c>
      <c r="B3970" t="s">
        <v>18889</v>
      </c>
      <c r="C3970" t="s">
        <v>14904</v>
      </c>
      <c r="D3970" t="s">
        <v>14952</v>
      </c>
      <c r="E3970" s="276">
        <v>121616.51</v>
      </c>
    </row>
    <row r="3971" spans="1:5">
      <c r="A3971">
        <v>14405</v>
      </c>
      <c r="B3971" t="s">
        <v>18890</v>
      </c>
      <c r="C3971" t="s">
        <v>14904</v>
      </c>
      <c r="D3971" t="s">
        <v>14952</v>
      </c>
      <c r="E3971" s="276">
        <v>142758.1</v>
      </c>
    </row>
    <row r="3972" spans="1:5">
      <c r="A3972">
        <v>20271</v>
      </c>
      <c r="B3972" t="s">
        <v>18891</v>
      </c>
      <c r="C3972" t="s">
        <v>14904</v>
      </c>
      <c r="D3972" t="s">
        <v>14905</v>
      </c>
      <c r="E3972" s="275">
        <v>521.72</v>
      </c>
    </row>
    <row r="3973" spans="1:5">
      <c r="A3973">
        <v>10423</v>
      </c>
      <c r="B3973" t="s">
        <v>18892</v>
      </c>
      <c r="C3973" t="s">
        <v>14904</v>
      </c>
      <c r="D3973" t="s">
        <v>14905</v>
      </c>
      <c r="E3973" s="275">
        <v>383.06</v>
      </c>
    </row>
    <row r="3974" spans="1:5">
      <c r="A3974">
        <v>36790</v>
      </c>
      <c r="B3974" t="s">
        <v>18893</v>
      </c>
      <c r="C3974" t="s">
        <v>14904</v>
      </c>
      <c r="D3974" t="s">
        <v>14905</v>
      </c>
      <c r="E3974" s="275">
        <v>186.62</v>
      </c>
    </row>
    <row r="3975" spans="1:5">
      <c r="A3975">
        <v>37589</v>
      </c>
      <c r="B3975" t="s">
        <v>18894</v>
      </c>
      <c r="C3975" t="s">
        <v>14904</v>
      </c>
      <c r="D3975" t="s">
        <v>14905</v>
      </c>
      <c r="E3975" s="275">
        <v>228.66</v>
      </c>
    </row>
    <row r="3976" spans="1:5">
      <c r="A3976">
        <v>11690</v>
      </c>
      <c r="B3976" t="s">
        <v>18895</v>
      </c>
      <c r="C3976" t="s">
        <v>14904</v>
      </c>
      <c r="D3976" t="s">
        <v>14905</v>
      </c>
      <c r="E3976" s="275">
        <v>121.47</v>
      </c>
    </row>
    <row r="3977" spans="1:5">
      <c r="A3977">
        <v>20234</v>
      </c>
      <c r="B3977" t="s">
        <v>18896</v>
      </c>
      <c r="C3977" t="s">
        <v>14904</v>
      </c>
      <c r="D3977" t="s">
        <v>14905</v>
      </c>
      <c r="E3977" s="275">
        <v>153.72</v>
      </c>
    </row>
    <row r="3978" spans="1:5">
      <c r="A3978">
        <v>44480</v>
      </c>
      <c r="B3978" t="s">
        <v>18897</v>
      </c>
      <c r="C3978" t="s">
        <v>15053</v>
      </c>
      <c r="D3978" t="s">
        <v>14905</v>
      </c>
      <c r="E3978" s="275">
        <v>20.81</v>
      </c>
    </row>
    <row r="3979" spans="1:5">
      <c r="A3979">
        <v>11457</v>
      </c>
      <c r="B3979" t="s">
        <v>18898</v>
      </c>
      <c r="C3979" t="s">
        <v>14904</v>
      </c>
      <c r="D3979" t="s">
        <v>14905</v>
      </c>
      <c r="E3979" s="275">
        <v>49.8</v>
      </c>
    </row>
    <row r="3980" spans="1:5">
      <c r="A3980">
        <v>44073</v>
      </c>
      <c r="B3980" t="s">
        <v>18899</v>
      </c>
      <c r="C3980" t="s">
        <v>14950</v>
      </c>
      <c r="D3980" t="s">
        <v>14905</v>
      </c>
      <c r="E3980" s="275">
        <v>0.81</v>
      </c>
    </row>
    <row r="3981" spans="1:5">
      <c r="A3981">
        <v>44253</v>
      </c>
      <c r="B3981" t="s">
        <v>18900</v>
      </c>
      <c r="C3981" t="s">
        <v>14904</v>
      </c>
      <c r="D3981" t="s">
        <v>14952</v>
      </c>
      <c r="E3981" s="275">
        <v>222.44</v>
      </c>
    </row>
    <row r="3982" spans="1:5">
      <c r="A3982">
        <v>21121</v>
      </c>
      <c r="B3982" t="s">
        <v>18901</v>
      </c>
      <c r="C3982" t="s">
        <v>14904</v>
      </c>
      <c r="D3982" t="s">
        <v>14952</v>
      </c>
      <c r="E3982" s="275">
        <v>3.19</v>
      </c>
    </row>
    <row r="3983" spans="1:5">
      <c r="A3983">
        <v>38010</v>
      </c>
      <c r="B3983" t="s">
        <v>18902</v>
      </c>
      <c r="C3983" t="s">
        <v>14904</v>
      </c>
      <c r="D3983" t="s">
        <v>14952</v>
      </c>
      <c r="E3983" s="275">
        <v>3.97</v>
      </c>
    </row>
    <row r="3984" spans="1:5">
      <c r="A3984">
        <v>38011</v>
      </c>
      <c r="B3984" t="s">
        <v>18903</v>
      </c>
      <c r="C3984" t="s">
        <v>14904</v>
      </c>
      <c r="D3984" t="s">
        <v>14952</v>
      </c>
      <c r="E3984" s="275">
        <v>7.96</v>
      </c>
    </row>
    <row r="3985" spans="1:5">
      <c r="A3985">
        <v>38012</v>
      </c>
      <c r="B3985" t="s">
        <v>18904</v>
      </c>
      <c r="C3985" t="s">
        <v>14904</v>
      </c>
      <c r="D3985" t="s">
        <v>14952</v>
      </c>
      <c r="E3985" s="275">
        <v>30.36</v>
      </c>
    </row>
    <row r="3986" spans="1:5">
      <c r="A3986">
        <v>38013</v>
      </c>
      <c r="B3986" t="s">
        <v>18905</v>
      </c>
      <c r="C3986" t="s">
        <v>14904</v>
      </c>
      <c r="D3986" t="s">
        <v>14952</v>
      </c>
      <c r="E3986" s="275">
        <v>39.01</v>
      </c>
    </row>
    <row r="3987" spans="1:5">
      <c r="A3987">
        <v>38014</v>
      </c>
      <c r="B3987" t="s">
        <v>18906</v>
      </c>
      <c r="C3987" t="s">
        <v>14904</v>
      </c>
      <c r="D3987" t="s">
        <v>14952</v>
      </c>
      <c r="E3987" s="275">
        <v>65.14</v>
      </c>
    </row>
    <row r="3988" spans="1:5">
      <c r="A3988">
        <v>38015</v>
      </c>
      <c r="B3988" t="s">
        <v>18907</v>
      </c>
      <c r="C3988" t="s">
        <v>14904</v>
      </c>
      <c r="D3988" t="s">
        <v>14952</v>
      </c>
      <c r="E3988" s="275">
        <v>153.15</v>
      </c>
    </row>
    <row r="3989" spans="1:5">
      <c r="A3989">
        <v>38016</v>
      </c>
      <c r="B3989" t="s">
        <v>18908</v>
      </c>
      <c r="C3989" t="s">
        <v>14904</v>
      </c>
      <c r="D3989" t="s">
        <v>14952</v>
      </c>
      <c r="E3989" s="275">
        <v>178.1</v>
      </c>
    </row>
    <row r="3990" spans="1:5">
      <c r="A3990">
        <v>12741</v>
      </c>
      <c r="B3990" t="s">
        <v>18909</v>
      </c>
      <c r="C3990" t="s">
        <v>14904</v>
      </c>
      <c r="D3990" t="s">
        <v>14952</v>
      </c>
      <c r="E3990" s="276">
        <v>1326.09</v>
      </c>
    </row>
    <row r="3991" spans="1:5">
      <c r="A3991">
        <v>12733</v>
      </c>
      <c r="B3991" t="s">
        <v>18910</v>
      </c>
      <c r="C3991" t="s">
        <v>14904</v>
      </c>
      <c r="D3991" t="s">
        <v>14952</v>
      </c>
      <c r="E3991" s="275">
        <v>6.67</v>
      </c>
    </row>
    <row r="3992" spans="1:5">
      <c r="A3992">
        <v>12734</v>
      </c>
      <c r="B3992" t="s">
        <v>18911</v>
      </c>
      <c r="C3992" t="s">
        <v>14904</v>
      </c>
      <c r="D3992" t="s">
        <v>14952</v>
      </c>
      <c r="E3992" s="275">
        <v>14.22</v>
      </c>
    </row>
    <row r="3993" spans="1:5">
      <c r="A3993">
        <v>12735</v>
      </c>
      <c r="B3993" t="s">
        <v>18912</v>
      </c>
      <c r="C3993" t="s">
        <v>14904</v>
      </c>
      <c r="D3993" t="s">
        <v>14952</v>
      </c>
      <c r="E3993" s="275">
        <v>23.39</v>
      </c>
    </row>
    <row r="3994" spans="1:5">
      <c r="A3994">
        <v>12736</v>
      </c>
      <c r="B3994" t="s">
        <v>18913</v>
      </c>
      <c r="C3994" t="s">
        <v>14904</v>
      </c>
      <c r="D3994" t="s">
        <v>14952</v>
      </c>
      <c r="E3994" s="275">
        <v>53.48</v>
      </c>
    </row>
    <row r="3995" spans="1:5">
      <c r="A3995">
        <v>12737</v>
      </c>
      <c r="B3995" t="s">
        <v>18914</v>
      </c>
      <c r="C3995" t="s">
        <v>14904</v>
      </c>
      <c r="D3995" t="s">
        <v>14952</v>
      </c>
      <c r="E3995" s="275">
        <v>68.900000000000006</v>
      </c>
    </row>
    <row r="3996" spans="1:5">
      <c r="A3996">
        <v>12738</v>
      </c>
      <c r="B3996" t="s">
        <v>18915</v>
      </c>
      <c r="C3996" t="s">
        <v>14904</v>
      </c>
      <c r="D3996" t="s">
        <v>14952</v>
      </c>
      <c r="E3996" s="275">
        <v>136.18</v>
      </c>
    </row>
    <row r="3997" spans="1:5">
      <c r="A3997">
        <v>12739</v>
      </c>
      <c r="B3997" t="s">
        <v>18916</v>
      </c>
      <c r="C3997" t="s">
        <v>14904</v>
      </c>
      <c r="D3997" t="s">
        <v>14952</v>
      </c>
      <c r="E3997" s="275">
        <v>387.65</v>
      </c>
    </row>
    <row r="3998" spans="1:5">
      <c r="A3998">
        <v>12740</v>
      </c>
      <c r="B3998" t="s">
        <v>18917</v>
      </c>
      <c r="C3998" t="s">
        <v>14904</v>
      </c>
      <c r="D3998" t="s">
        <v>14952</v>
      </c>
      <c r="E3998" s="275">
        <v>606.5</v>
      </c>
    </row>
    <row r="3999" spans="1:5">
      <c r="A3999">
        <v>6297</v>
      </c>
      <c r="B3999" t="s">
        <v>18918</v>
      </c>
      <c r="C3999" t="s">
        <v>14904</v>
      </c>
      <c r="D3999" t="s">
        <v>14952</v>
      </c>
      <c r="E3999" s="275">
        <v>46.75</v>
      </c>
    </row>
    <row r="4000" spans="1:5">
      <c r="A4000">
        <v>6296</v>
      </c>
      <c r="B4000" t="s">
        <v>18919</v>
      </c>
      <c r="C4000" t="s">
        <v>14904</v>
      </c>
      <c r="D4000" t="s">
        <v>14952</v>
      </c>
      <c r="E4000" s="275">
        <v>36.9</v>
      </c>
    </row>
    <row r="4001" spans="1:5">
      <c r="A4001">
        <v>6294</v>
      </c>
      <c r="B4001" t="s">
        <v>18920</v>
      </c>
      <c r="C4001" t="s">
        <v>14904</v>
      </c>
      <c r="D4001" t="s">
        <v>14952</v>
      </c>
      <c r="E4001" s="275">
        <v>10.52</v>
      </c>
    </row>
    <row r="4002" spans="1:5">
      <c r="A4002">
        <v>6323</v>
      </c>
      <c r="B4002" t="s">
        <v>18921</v>
      </c>
      <c r="C4002" t="s">
        <v>14904</v>
      </c>
      <c r="D4002" t="s">
        <v>14952</v>
      </c>
      <c r="E4002" s="275">
        <v>24.11</v>
      </c>
    </row>
    <row r="4003" spans="1:5">
      <c r="A4003">
        <v>6299</v>
      </c>
      <c r="B4003" t="s">
        <v>18922</v>
      </c>
      <c r="C4003" t="s">
        <v>14904</v>
      </c>
      <c r="D4003" t="s">
        <v>14952</v>
      </c>
      <c r="E4003" s="275">
        <v>140.62</v>
      </c>
    </row>
    <row r="4004" spans="1:5">
      <c r="A4004">
        <v>6298</v>
      </c>
      <c r="B4004" t="s">
        <v>18923</v>
      </c>
      <c r="C4004" t="s">
        <v>14904</v>
      </c>
      <c r="D4004" t="s">
        <v>14952</v>
      </c>
      <c r="E4004" s="275">
        <v>74.06</v>
      </c>
    </row>
    <row r="4005" spans="1:5">
      <c r="A4005">
        <v>6295</v>
      </c>
      <c r="B4005" t="s">
        <v>18924</v>
      </c>
      <c r="C4005" t="s">
        <v>14904</v>
      </c>
      <c r="D4005" t="s">
        <v>14952</v>
      </c>
      <c r="E4005" s="275">
        <v>14.98</v>
      </c>
    </row>
    <row r="4006" spans="1:5">
      <c r="A4006">
        <v>6322</v>
      </c>
      <c r="B4006" t="s">
        <v>18925</v>
      </c>
      <c r="C4006" t="s">
        <v>14904</v>
      </c>
      <c r="D4006" t="s">
        <v>14952</v>
      </c>
      <c r="E4006" s="275">
        <v>188.34</v>
      </c>
    </row>
    <row r="4007" spans="1:5">
      <c r="A4007">
        <v>6300</v>
      </c>
      <c r="B4007" t="s">
        <v>18926</v>
      </c>
      <c r="C4007" t="s">
        <v>14904</v>
      </c>
      <c r="D4007" t="s">
        <v>14952</v>
      </c>
      <c r="E4007" s="275">
        <v>347.23</v>
      </c>
    </row>
    <row r="4008" spans="1:5">
      <c r="A4008">
        <v>6321</v>
      </c>
      <c r="B4008" t="s">
        <v>18927</v>
      </c>
      <c r="C4008" t="s">
        <v>14904</v>
      </c>
      <c r="D4008" t="s">
        <v>14952</v>
      </c>
      <c r="E4008" s="275">
        <v>495.99</v>
      </c>
    </row>
    <row r="4009" spans="1:5">
      <c r="A4009">
        <v>6301</v>
      </c>
      <c r="B4009" t="s">
        <v>18928</v>
      </c>
      <c r="C4009" t="s">
        <v>14904</v>
      </c>
      <c r="D4009" t="s">
        <v>14952</v>
      </c>
      <c r="E4009" s="276">
        <v>1162.55</v>
      </c>
    </row>
    <row r="4010" spans="1:5">
      <c r="A4010">
        <v>7105</v>
      </c>
      <c r="B4010" t="s">
        <v>18929</v>
      </c>
      <c r="C4010" t="s">
        <v>14904</v>
      </c>
      <c r="D4010" t="s">
        <v>14905</v>
      </c>
      <c r="E4010" s="275">
        <v>37.64</v>
      </c>
    </row>
    <row r="4011" spans="1:5">
      <c r="A4011">
        <v>20183</v>
      </c>
      <c r="B4011" t="s">
        <v>18930</v>
      </c>
      <c r="C4011" t="s">
        <v>14904</v>
      </c>
      <c r="D4011" t="s">
        <v>14905</v>
      </c>
      <c r="E4011" s="275">
        <v>46.37</v>
      </c>
    </row>
    <row r="4012" spans="1:5">
      <c r="A4012">
        <v>38448</v>
      </c>
      <c r="B4012" t="s">
        <v>18931</v>
      </c>
      <c r="C4012" t="s">
        <v>14904</v>
      </c>
      <c r="D4012" t="s">
        <v>14905</v>
      </c>
      <c r="E4012" s="275">
        <v>210.44</v>
      </c>
    </row>
    <row r="4013" spans="1:5">
      <c r="A4013">
        <v>20182</v>
      </c>
      <c r="B4013" t="s">
        <v>18932</v>
      </c>
      <c r="C4013" t="s">
        <v>14904</v>
      </c>
      <c r="D4013" t="s">
        <v>14905</v>
      </c>
      <c r="E4013" s="275">
        <v>26.96</v>
      </c>
    </row>
    <row r="4014" spans="1:5">
      <c r="A4014">
        <v>7119</v>
      </c>
      <c r="B4014" t="s">
        <v>18933</v>
      </c>
      <c r="C4014" t="s">
        <v>14904</v>
      </c>
      <c r="D4014" t="s">
        <v>14905</v>
      </c>
      <c r="E4014" s="275">
        <v>12.3</v>
      </c>
    </row>
    <row r="4015" spans="1:5">
      <c r="A4015">
        <v>7126</v>
      </c>
      <c r="B4015" t="s">
        <v>18934</v>
      </c>
      <c r="C4015" t="s">
        <v>14904</v>
      </c>
      <c r="D4015" t="s">
        <v>14905</v>
      </c>
      <c r="E4015" s="275">
        <v>25.1</v>
      </c>
    </row>
    <row r="4016" spans="1:5">
      <c r="A4016">
        <v>7120</v>
      </c>
      <c r="B4016" t="s">
        <v>18935</v>
      </c>
      <c r="C4016" t="s">
        <v>14904</v>
      </c>
      <c r="D4016" t="s">
        <v>14905</v>
      </c>
      <c r="E4016" s="275">
        <v>9.43</v>
      </c>
    </row>
    <row r="4017" spans="1:5">
      <c r="A4017">
        <v>6319</v>
      </c>
      <c r="B4017" t="s">
        <v>18936</v>
      </c>
      <c r="C4017" t="s">
        <v>14904</v>
      </c>
      <c r="D4017" t="s">
        <v>14952</v>
      </c>
      <c r="E4017" s="275">
        <v>54.93</v>
      </c>
    </row>
    <row r="4018" spans="1:5">
      <c r="A4018">
        <v>6304</v>
      </c>
      <c r="B4018" t="s">
        <v>18937</v>
      </c>
      <c r="C4018" t="s">
        <v>14904</v>
      </c>
      <c r="D4018" t="s">
        <v>14952</v>
      </c>
      <c r="E4018" s="275">
        <v>54.93</v>
      </c>
    </row>
    <row r="4019" spans="1:5">
      <c r="A4019">
        <v>21116</v>
      </c>
      <c r="B4019" t="s">
        <v>18938</v>
      </c>
      <c r="C4019" t="s">
        <v>14904</v>
      </c>
      <c r="D4019" t="s">
        <v>14952</v>
      </c>
      <c r="E4019" s="275">
        <v>41.59</v>
      </c>
    </row>
    <row r="4020" spans="1:5">
      <c r="A4020">
        <v>6320</v>
      </c>
      <c r="B4020" t="s">
        <v>18939</v>
      </c>
      <c r="C4020" t="s">
        <v>14904</v>
      </c>
      <c r="D4020" t="s">
        <v>14952</v>
      </c>
      <c r="E4020" s="275">
        <v>28.29</v>
      </c>
    </row>
    <row r="4021" spans="1:5">
      <c r="A4021">
        <v>6303</v>
      </c>
      <c r="B4021" t="s">
        <v>18940</v>
      </c>
      <c r="C4021" t="s">
        <v>14904</v>
      </c>
      <c r="D4021" t="s">
        <v>14952</v>
      </c>
      <c r="E4021" s="275">
        <v>28.29</v>
      </c>
    </row>
    <row r="4022" spans="1:5">
      <c r="A4022">
        <v>6308</v>
      </c>
      <c r="B4022" t="s">
        <v>18941</v>
      </c>
      <c r="C4022" t="s">
        <v>14904</v>
      </c>
      <c r="D4022" t="s">
        <v>14952</v>
      </c>
      <c r="E4022" s="275">
        <v>151.99</v>
      </c>
    </row>
    <row r="4023" spans="1:5">
      <c r="A4023">
        <v>6317</v>
      </c>
      <c r="B4023" t="s">
        <v>18942</v>
      </c>
      <c r="C4023" t="s">
        <v>14904</v>
      </c>
      <c r="D4023" t="s">
        <v>14952</v>
      </c>
      <c r="E4023" s="275">
        <v>151.99</v>
      </c>
    </row>
    <row r="4024" spans="1:5">
      <c r="A4024">
        <v>6307</v>
      </c>
      <c r="B4024" t="s">
        <v>18943</v>
      </c>
      <c r="C4024" t="s">
        <v>14904</v>
      </c>
      <c r="D4024" t="s">
        <v>14952</v>
      </c>
      <c r="E4024" s="275">
        <v>151.99</v>
      </c>
    </row>
    <row r="4025" spans="1:5">
      <c r="A4025">
        <v>6309</v>
      </c>
      <c r="B4025" t="s">
        <v>18944</v>
      </c>
      <c r="C4025" t="s">
        <v>14904</v>
      </c>
      <c r="D4025" t="s">
        <v>14952</v>
      </c>
      <c r="E4025" s="275">
        <v>156.4</v>
      </c>
    </row>
    <row r="4026" spans="1:5">
      <c r="A4026">
        <v>6318</v>
      </c>
      <c r="B4026" t="s">
        <v>18945</v>
      </c>
      <c r="C4026" t="s">
        <v>14904</v>
      </c>
      <c r="D4026" t="s">
        <v>14952</v>
      </c>
      <c r="E4026" s="275">
        <v>81.98</v>
      </c>
    </row>
    <row r="4027" spans="1:5">
      <c r="A4027">
        <v>6306</v>
      </c>
      <c r="B4027" t="s">
        <v>18946</v>
      </c>
      <c r="C4027" t="s">
        <v>14904</v>
      </c>
      <c r="D4027" t="s">
        <v>14952</v>
      </c>
      <c r="E4027" s="275">
        <v>81.98</v>
      </c>
    </row>
    <row r="4028" spans="1:5">
      <c r="A4028">
        <v>6305</v>
      </c>
      <c r="B4028" t="s">
        <v>18947</v>
      </c>
      <c r="C4028" t="s">
        <v>14904</v>
      </c>
      <c r="D4028" t="s">
        <v>14952</v>
      </c>
      <c r="E4028" s="275">
        <v>81.98</v>
      </c>
    </row>
    <row r="4029" spans="1:5">
      <c r="A4029">
        <v>6302</v>
      </c>
      <c r="B4029" t="s">
        <v>18948</v>
      </c>
      <c r="C4029" t="s">
        <v>14904</v>
      </c>
      <c r="D4029" t="s">
        <v>14952</v>
      </c>
      <c r="E4029" s="275">
        <v>17.39</v>
      </c>
    </row>
    <row r="4030" spans="1:5">
      <c r="A4030">
        <v>6312</v>
      </c>
      <c r="B4030" t="s">
        <v>18949</v>
      </c>
      <c r="C4030" t="s">
        <v>14904</v>
      </c>
      <c r="D4030" t="s">
        <v>14952</v>
      </c>
      <c r="E4030" s="275">
        <v>218.62</v>
      </c>
    </row>
    <row r="4031" spans="1:5">
      <c r="A4031">
        <v>6311</v>
      </c>
      <c r="B4031" t="s">
        <v>18950</v>
      </c>
      <c r="C4031" t="s">
        <v>14904</v>
      </c>
      <c r="D4031" t="s">
        <v>14952</v>
      </c>
      <c r="E4031" s="275">
        <v>218.62</v>
      </c>
    </row>
    <row r="4032" spans="1:5">
      <c r="A4032">
        <v>6310</v>
      </c>
      <c r="B4032" t="s">
        <v>18951</v>
      </c>
      <c r="C4032" t="s">
        <v>14904</v>
      </c>
      <c r="D4032" t="s">
        <v>14952</v>
      </c>
      <c r="E4032" s="275">
        <v>218.62</v>
      </c>
    </row>
    <row r="4033" spans="1:5">
      <c r="A4033">
        <v>6314</v>
      </c>
      <c r="B4033" t="s">
        <v>18952</v>
      </c>
      <c r="C4033" t="s">
        <v>14904</v>
      </c>
      <c r="D4033" t="s">
        <v>14952</v>
      </c>
      <c r="E4033" s="275">
        <v>218.62</v>
      </c>
    </row>
    <row r="4034" spans="1:5">
      <c r="A4034">
        <v>6313</v>
      </c>
      <c r="B4034" t="s">
        <v>18953</v>
      </c>
      <c r="C4034" t="s">
        <v>14904</v>
      </c>
      <c r="D4034" t="s">
        <v>14952</v>
      </c>
      <c r="E4034" s="275">
        <v>218.62</v>
      </c>
    </row>
    <row r="4035" spans="1:5">
      <c r="A4035">
        <v>6315</v>
      </c>
      <c r="B4035" t="s">
        <v>18954</v>
      </c>
      <c r="C4035" t="s">
        <v>14904</v>
      </c>
      <c r="D4035" t="s">
        <v>14952</v>
      </c>
      <c r="E4035" s="275">
        <v>413.94</v>
      </c>
    </row>
    <row r="4036" spans="1:5">
      <c r="A4036">
        <v>6316</v>
      </c>
      <c r="B4036" t="s">
        <v>18955</v>
      </c>
      <c r="C4036" t="s">
        <v>14904</v>
      </c>
      <c r="D4036" t="s">
        <v>14952</v>
      </c>
      <c r="E4036" s="275">
        <v>413.94</v>
      </c>
    </row>
    <row r="4037" spans="1:5">
      <c r="A4037">
        <v>39324</v>
      </c>
      <c r="B4037" t="s">
        <v>18956</v>
      </c>
      <c r="C4037" t="s">
        <v>14904</v>
      </c>
      <c r="D4037" t="s">
        <v>14952</v>
      </c>
      <c r="E4037" s="275">
        <v>4.1500000000000004</v>
      </c>
    </row>
    <row r="4038" spans="1:5">
      <c r="A4038">
        <v>39325</v>
      </c>
      <c r="B4038" t="s">
        <v>18957</v>
      </c>
      <c r="C4038" t="s">
        <v>14904</v>
      </c>
      <c r="D4038" t="s">
        <v>14952</v>
      </c>
      <c r="E4038" s="275">
        <v>6.26</v>
      </c>
    </row>
    <row r="4039" spans="1:5">
      <c r="A4039">
        <v>39326</v>
      </c>
      <c r="B4039" t="s">
        <v>18958</v>
      </c>
      <c r="C4039" t="s">
        <v>14904</v>
      </c>
      <c r="D4039" t="s">
        <v>14952</v>
      </c>
      <c r="E4039" s="275">
        <v>22.45</v>
      </c>
    </row>
    <row r="4040" spans="1:5">
      <c r="A4040">
        <v>39327</v>
      </c>
      <c r="B4040" t="s">
        <v>18959</v>
      </c>
      <c r="C4040" t="s">
        <v>14904</v>
      </c>
      <c r="D4040" t="s">
        <v>14952</v>
      </c>
      <c r="E4040" s="275">
        <v>33.880000000000003</v>
      </c>
    </row>
    <row r="4041" spans="1:5">
      <c r="A4041">
        <v>11378</v>
      </c>
      <c r="B4041" t="s">
        <v>18960</v>
      </c>
      <c r="C4041" t="s">
        <v>14904</v>
      </c>
      <c r="D4041" t="s">
        <v>14952</v>
      </c>
      <c r="E4041" s="275">
        <v>83.22</v>
      </c>
    </row>
    <row r="4042" spans="1:5">
      <c r="A4042">
        <v>11379</v>
      </c>
      <c r="B4042" t="s">
        <v>18961</v>
      </c>
      <c r="C4042" t="s">
        <v>14904</v>
      </c>
      <c r="D4042" t="s">
        <v>14952</v>
      </c>
      <c r="E4042" s="275">
        <v>70.319999999999993</v>
      </c>
    </row>
    <row r="4043" spans="1:5">
      <c r="A4043">
        <v>11493</v>
      </c>
      <c r="B4043" t="s">
        <v>18962</v>
      </c>
      <c r="C4043" t="s">
        <v>14904</v>
      </c>
      <c r="D4043" t="s">
        <v>14952</v>
      </c>
      <c r="E4043" s="275">
        <v>40.56</v>
      </c>
    </row>
    <row r="4044" spans="1:5">
      <c r="A4044">
        <v>7106</v>
      </c>
      <c r="B4044" t="s">
        <v>18963</v>
      </c>
      <c r="C4044" t="s">
        <v>14904</v>
      </c>
      <c r="D4044" t="s">
        <v>14905</v>
      </c>
      <c r="E4044" s="275">
        <v>155.31</v>
      </c>
    </row>
    <row r="4045" spans="1:5">
      <c r="A4045">
        <v>7104</v>
      </c>
      <c r="B4045" t="s">
        <v>18964</v>
      </c>
      <c r="C4045" t="s">
        <v>14904</v>
      </c>
      <c r="D4045" t="s">
        <v>14905</v>
      </c>
      <c r="E4045" s="275">
        <v>4.18</v>
      </c>
    </row>
    <row r="4046" spans="1:5">
      <c r="A4046">
        <v>7136</v>
      </c>
      <c r="B4046" t="s">
        <v>18965</v>
      </c>
      <c r="C4046" t="s">
        <v>14904</v>
      </c>
      <c r="D4046" t="s">
        <v>14905</v>
      </c>
      <c r="E4046" s="275">
        <v>7.29</v>
      </c>
    </row>
    <row r="4047" spans="1:5">
      <c r="A4047">
        <v>7128</v>
      </c>
      <c r="B4047" t="s">
        <v>18966</v>
      </c>
      <c r="C4047" t="s">
        <v>14904</v>
      </c>
      <c r="D4047" t="s">
        <v>14905</v>
      </c>
      <c r="E4047" s="275">
        <v>9.4600000000000009</v>
      </c>
    </row>
    <row r="4048" spans="1:5">
      <c r="A4048">
        <v>7108</v>
      </c>
      <c r="B4048" t="s">
        <v>18967</v>
      </c>
      <c r="C4048" t="s">
        <v>14904</v>
      </c>
      <c r="D4048" t="s">
        <v>14905</v>
      </c>
      <c r="E4048" s="275">
        <v>9.43</v>
      </c>
    </row>
    <row r="4049" spans="1:5">
      <c r="A4049">
        <v>7129</v>
      </c>
      <c r="B4049" t="s">
        <v>18968</v>
      </c>
      <c r="C4049" t="s">
        <v>14904</v>
      </c>
      <c r="D4049" t="s">
        <v>14905</v>
      </c>
      <c r="E4049" s="275">
        <v>11.1</v>
      </c>
    </row>
    <row r="4050" spans="1:5">
      <c r="A4050">
        <v>7130</v>
      </c>
      <c r="B4050" t="s">
        <v>18969</v>
      </c>
      <c r="C4050" t="s">
        <v>14904</v>
      </c>
      <c r="D4050" t="s">
        <v>14905</v>
      </c>
      <c r="E4050" s="275">
        <v>16.13</v>
      </c>
    </row>
    <row r="4051" spans="1:5">
      <c r="A4051">
        <v>7131</v>
      </c>
      <c r="B4051" t="s">
        <v>18970</v>
      </c>
      <c r="C4051" t="s">
        <v>14904</v>
      </c>
      <c r="D4051" t="s">
        <v>14905</v>
      </c>
      <c r="E4051" s="275">
        <v>19.73</v>
      </c>
    </row>
    <row r="4052" spans="1:5">
      <c r="A4052">
        <v>7132</v>
      </c>
      <c r="B4052" t="s">
        <v>18971</v>
      </c>
      <c r="C4052" t="s">
        <v>14904</v>
      </c>
      <c r="D4052" t="s">
        <v>14905</v>
      </c>
      <c r="E4052" s="275">
        <v>46.46</v>
      </c>
    </row>
    <row r="4053" spans="1:5">
      <c r="A4053">
        <v>7133</v>
      </c>
      <c r="B4053" t="s">
        <v>18972</v>
      </c>
      <c r="C4053" t="s">
        <v>14904</v>
      </c>
      <c r="D4053" t="s">
        <v>14905</v>
      </c>
      <c r="E4053" s="275">
        <v>107.35</v>
      </c>
    </row>
    <row r="4054" spans="1:5">
      <c r="A4054">
        <v>37420</v>
      </c>
      <c r="B4054" t="s">
        <v>18973</v>
      </c>
      <c r="C4054" t="s">
        <v>14904</v>
      </c>
      <c r="D4054" t="s">
        <v>14952</v>
      </c>
      <c r="E4054" s="275">
        <v>40.33</v>
      </c>
    </row>
    <row r="4055" spans="1:5">
      <c r="A4055">
        <v>37421</v>
      </c>
      <c r="B4055" t="s">
        <v>18974</v>
      </c>
      <c r="C4055" t="s">
        <v>14904</v>
      </c>
      <c r="D4055" t="s">
        <v>14952</v>
      </c>
      <c r="E4055" s="275">
        <v>55.12</v>
      </c>
    </row>
    <row r="4056" spans="1:5">
      <c r="A4056">
        <v>37422</v>
      </c>
      <c r="B4056" t="s">
        <v>18975</v>
      </c>
      <c r="C4056" t="s">
        <v>14904</v>
      </c>
      <c r="D4056" t="s">
        <v>14952</v>
      </c>
      <c r="E4056" s="275">
        <v>51.59</v>
      </c>
    </row>
    <row r="4057" spans="1:5">
      <c r="A4057">
        <v>37443</v>
      </c>
      <c r="B4057" t="s">
        <v>18976</v>
      </c>
      <c r="C4057" t="s">
        <v>14904</v>
      </c>
      <c r="D4057" t="s">
        <v>14952</v>
      </c>
      <c r="E4057" s="275">
        <v>189.57</v>
      </c>
    </row>
    <row r="4058" spans="1:5">
      <c r="A4058">
        <v>37444</v>
      </c>
      <c r="B4058" t="s">
        <v>18977</v>
      </c>
      <c r="C4058" t="s">
        <v>14904</v>
      </c>
      <c r="D4058" t="s">
        <v>14952</v>
      </c>
      <c r="E4058" s="275">
        <v>192.78</v>
      </c>
    </row>
    <row r="4059" spans="1:5">
      <c r="A4059">
        <v>37445</v>
      </c>
      <c r="B4059" t="s">
        <v>18978</v>
      </c>
      <c r="C4059" t="s">
        <v>14904</v>
      </c>
      <c r="D4059" t="s">
        <v>14952</v>
      </c>
      <c r="E4059" s="275">
        <v>292.20999999999998</v>
      </c>
    </row>
    <row r="4060" spans="1:5">
      <c r="A4060">
        <v>37446</v>
      </c>
      <c r="B4060" t="s">
        <v>18979</v>
      </c>
      <c r="C4060" t="s">
        <v>14904</v>
      </c>
      <c r="D4060" t="s">
        <v>14952</v>
      </c>
      <c r="E4060" s="275">
        <v>318.55</v>
      </c>
    </row>
    <row r="4061" spans="1:5">
      <c r="A4061">
        <v>37447</v>
      </c>
      <c r="B4061" t="s">
        <v>18980</v>
      </c>
      <c r="C4061" t="s">
        <v>14904</v>
      </c>
      <c r="D4061" t="s">
        <v>14952</v>
      </c>
      <c r="E4061" s="275">
        <v>323.54000000000002</v>
      </c>
    </row>
    <row r="4062" spans="1:5">
      <c r="A4062">
        <v>37448</v>
      </c>
      <c r="B4062" t="s">
        <v>18981</v>
      </c>
      <c r="C4062" t="s">
        <v>14904</v>
      </c>
      <c r="D4062" t="s">
        <v>14952</v>
      </c>
      <c r="E4062" s="275">
        <v>443.78</v>
      </c>
    </row>
    <row r="4063" spans="1:5">
      <c r="A4063">
        <v>37440</v>
      </c>
      <c r="B4063" t="s">
        <v>18982</v>
      </c>
      <c r="C4063" t="s">
        <v>14904</v>
      </c>
      <c r="D4063" t="s">
        <v>14952</v>
      </c>
      <c r="E4063" s="275">
        <v>150.46</v>
      </c>
    </row>
    <row r="4064" spans="1:5">
      <c r="A4064">
        <v>37441</v>
      </c>
      <c r="B4064" t="s">
        <v>18983</v>
      </c>
      <c r="C4064" t="s">
        <v>14904</v>
      </c>
      <c r="D4064" t="s">
        <v>14952</v>
      </c>
      <c r="E4064" s="275">
        <v>150.46</v>
      </c>
    </row>
    <row r="4065" spans="1:5">
      <c r="A4065">
        <v>37442</v>
      </c>
      <c r="B4065" t="s">
        <v>18984</v>
      </c>
      <c r="C4065" t="s">
        <v>14904</v>
      </c>
      <c r="D4065" t="s">
        <v>14952</v>
      </c>
      <c r="E4065" s="275">
        <v>181.22</v>
      </c>
    </row>
    <row r="4066" spans="1:5">
      <c r="A4066">
        <v>38017</v>
      </c>
      <c r="B4066" t="s">
        <v>18985</v>
      </c>
      <c r="C4066" t="s">
        <v>14904</v>
      </c>
      <c r="D4066" t="s">
        <v>14952</v>
      </c>
      <c r="E4066" s="275">
        <v>8.49</v>
      </c>
    </row>
    <row r="4067" spans="1:5">
      <c r="A4067">
        <v>38018</v>
      </c>
      <c r="B4067" t="s">
        <v>18986</v>
      </c>
      <c r="C4067" t="s">
        <v>14904</v>
      </c>
      <c r="D4067" t="s">
        <v>14952</v>
      </c>
      <c r="E4067" s="275">
        <v>9.5399999999999991</v>
      </c>
    </row>
    <row r="4068" spans="1:5">
      <c r="A4068">
        <v>39895</v>
      </c>
      <c r="B4068" t="s">
        <v>18987</v>
      </c>
      <c r="C4068" t="s">
        <v>14904</v>
      </c>
      <c r="D4068" t="s">
        <v>14952</v>
      </c>
      <c r="E4068" s="275">
        <v>48.17</v>
      </c>
    </row>
    <row r="4069" spans="1:5">
      <c r="A4069">
        <v>39896</v>
      </c>
      <c r="B4069" t="s">
        <v>18988</v>
      </c>
      <c r="C4069" t="s">
        <v>14904</v>
      </c>
      <c r="D4069" t="s">
        <v>14952</v>
      </c>
      <c r="E4069" s="275">
        <v>70.599999999999994</v>
      </c>
    </row>
    <row r="4070" spans="1:5">
      <c r="A4070">
        <v>38873</v>
      </c>
      <c r="B4070" t="s">
        <v>18989</v>
      </c>
      <c r="C4070" t="s">
        <v>14904</v>
      </c>
      <c r="D4070" t="s">
        <v>14952</v>
      </c>
      <c r="E4070" s="275">
        <v>14.35</v>
      </c>
    </row>
    <row r="4071" spans="1:5">
      <c r="A4071">
        <v>38874</v>
      </c>
      <c r="B4071" t="s">
        <v>18990</v>
      </c>
      <c r="C4071" t="s">
        <v>14904</v>
      </c>
      <c r="D4071" t="s">
        <v>14952</v>
      </c>
      <c r="E4071" s="275">
        <v>18.170000000000002</v>
      </c>
    </row>
    <row r="4072" spans="1:5">
      <c r="A4072">
        <v>38875</v>
      </c>
      <c r="B4072" t="s">
        <v>18991</v>
      </c>
      <c r="C4072" t="s">
        <v>14904</v>
      </c>
      <c r="D4072" t="s">
        <v>14952</v>
      </c>
      <c r="E4072" s="275">
        <v>28.8</v>
      </c>
    </row>
    <row r="4073" spans="1:5">
      <c r="A4073">
        <v>38876</v>
      </c>
      <c r="B4073" t="s">
        <v>18992</v>
      </c>
      <c r="C4073" t="s">
        <v>14904</v>
      </c>
      <c r="D4073" t="s">
        <v>14952</v>
      </c>
      <c r="E4073" s="275">
        <v>38.700000000000003</v>
      </c>
    </row>
    <row r="4074" spans="1:5">
      <c r="A4074">
        <v>39000</v>
      </c>
      <c r="B4074" t="s">
        <v>18993</v>
      </c>
      <c r="C4074" t="s">
        <v>14904</v>
      </c>
      <c r="D4074" t="s">
        <v>14952</v>
      </c>
      <c r="E4074" s="275">
        <v>29.79</v>
      </c>
    </row>
    <row r="4075" spans="1:5">
      <c r="A4075">
        <v>38674</v>
      </c>
      <c r="B4075" t="s">
        <v>18994</v>
      </c>
      <c r="C4075" t="s">
        <v>14904</v>
      </c>
      <c r="D4075" t="s">
        <v>14952</v>
      </c>
      <c r="E4075" s="275">
        <v>28.57</v>
      </c>
    </row>
    <row r="4076" spans="1:5">
      <c r="A4076">
        <v>38019</v>
      </c>
      <c r="B4076" t="s">
        <v>18995</v>
      </c>
      <c r="C4076" t="s">
        <v>14904</v>
      </c>
      <c r="D4076" t="s">
        <v>14952</v>
      </c>
      <c r="E4076" s="275">
        <v>6.04</v>
      </c>
    </row>
    <row r="4077" spans="1:5">
      <c r="A4077">
        <v>38020</v>
      </c>
      <c r="B4077" t="s">
        <v>18996</v>
      </c>
      <c r="C4077" t="s">
        <v>14904</v>
      </c>
      <c r="D4077" t="s">
        <v>14952</v>
      </c>
      <c r="E4077" s="275">
        <v>7.44</v>
      </c>
    </row>
    <row r="4078" spans="1:5">
      <c r="A4078">
        <v>38454</v>
      </c>
      <c r="B4078" t="s">
        <v>18997</v>
      </c>
      <c r="C4078" t="s">
        <v>14904</v>
      </c>
      <c r="D4078" t="s">
        <v>14952</v>
      </c>
      <c r="E4078" s="275">
        <v>11.17</v>
      </c>
    </row>
    <row r="4079" spans="1:5">
      <c r="A4079">
        <v>38455</v>
      </c>
      <c r="B4079" t="s">
        <v>18998</v>
      </c>
      <c r="C4079" t="s">
        <v>14904</v>
      </c>
      <c r="D4079" t="s">
        <v>14952</v>
      </c>
      <c r="E4079" s="275">
        <v>14.95</v>
      </c>
    </row>
    <row r="4080" spans="1:5">
      <c r="A4080">
        <v>38462</v>
      </c>
      <c r="B4080" t="s">
        <v>18999</v>
      </c>
      <c r="C4080" t="s">
        <v>14904</v>
      </c>
      <c r="D4080" t="s">
        <v>14952</v>
      </c>
      <c r="E4080" s="275">
        <v>241.08</v>
      </c>
    </row>
    <row r="4081" spans="1:5">
      <c r="A4081">
        <v>36362</v>
      </c>
      <c r="B4081" t="s">
        <v>19000</v>
      </c>
      <c r="C4081" t="s">
        <v>14904</v>
      </c>
      <c r="D4081" t="s">
        <v>14952</v>
      </c>
      <c r="E4081" s="275">
        <v>3.33</v>
      </c>
    </row>
    <row r="4082" spans="1:5">
      <c r="A4082">
        <v>36298</v>
      </c>
      <c r="B4082" t="s">
        <v>19001</v>
      </c>
      <c r="C4082" t="s">
        <v>14904</v>
      </c>
      <c r="D4082" t="s">
        <v>14952</v>
      </c>
      <c r="E4082" s="275">
        <v>2.86</v>
      </c>
    </row>
    <row r="4083" spans="1:5">
      <c r="A4083">
        <v>38456</v>
      </c>
      <c r="B4083" t="s">
        <v>19002</v>
      </c>
      <c r="C4083" t="s">
        <v>14904</v>
      </c>
      <c r="D4083" t="s">
        <v>14952</v>
      </c>
      <c r="E4083" s="275">
        <v>7.13</v>
      </c>
    </row>
    <row r="4084" spans="1:5">
      <c r="A4084">
        <v>38457</v>
      </c>
      <c r="B4084" t="s">
        <v>19003</v>
      </c>
      <c r="C4084" t="s">
        <v>14904</v>
      </c>
      <c r="D4084" t="s">
        <v>14952</v>
      </c>
      <c r="E4084" s="275">
        <v>12.99</v>
      </c>
    </row>
    <row r="4085" spans="1:5">
      <c r="A4085">
        <v>38458</v>
      </c>
      <c r="B4085" t="s">
        <v>19004</v>
      </c>
      <c r="C4085" t="s">
        <v>14904</v>
      </c>
      <c r="D4085" t="s">
        <v>14952</v>
      </c>
      <c r="E4085" s="275">
        <v>25.02</v>
      </c>
    </row>
    <row r="4086" spans="1:5">
      <c r="A4086">
        <v>38459</v>
      </c>
      <c r="B4086" t="s">
        <v>19005</v>
      </c>
      <c r="C4086" t="s">
        <v>14904</v>
      </c>
      <c r="D4086" t="s">
        <v>14952</v>
      </c>
      <c r="E4086" s="275">
        <v>39.340000000000003</v>
      </c>
    </row>
    <row r="4087" spans="1:5">
      <c r="A4087">
        <v>38460</v>
      </c>
      <c r="B4087" t="s">
        <v>19006</v>
      </c>
      <c r="C4087" t="s">
        <v>14904</v>
      </c>
      <c r="D4087" t="s">
        <v>14952</v>
      </c>
      <c r="E4087" s="275">
        <v>84.39</v>
      </c>
    </row>
    <row r="4088" spans="1:5">
      <c r="A4088">
        <v>38461</v>
      </c>
      <c r="B4088" t="s">
        <v>19007</v>
      </c>
      <c r="C4088" t="s">
        <v>14904</v>
      </c>
      <c r="D4088" t="s">
        <v>14952</v>
      </c>
      <c r="E4088" s="275">
        <v>113.25</v>
      </c>
    </row>
    <row r="4089" spans="1:5">
      <c r="A4089">
        <v>7094</v>
      </c>
      <c r="B4089" t="s">
        <v>19008</v>
      </c>
      <c r="C4089" t="s">
        <v>14904</v>
      </c>
      <c r="D4089" t="s">
        <v>14905</v>
      </c>
      <c r="E4089" s="275">
        <v>13.67</v>
      </c>
    </row>
    <row r="4090" spans="1:5">
      <c r="A4090">
        <v>7116</v>
      </c>
      <c r="B4090" t="s">
        <v>19009</v>
      </c>
      <c r="C4090" t="s">
        <v>14904</v>
      </c>
      <c r="D4090" t="s">
        <v>14905</v>
      </c>
      <c r="E4090" s="275">
        <v>3.37</v>
      </c>
    </row>
    <row r="4091" spans="1:5">
      <c r="A4091">
        <v>7118</v>
      </c>
      <c r="B4091" t="s">
        <v>19010</v>
      </c>
      <c r="C4091" t="s">
        <v>14904</v>
      </c>
      <c r="D4091" t="s">
        <v>14905</v>
      </c>
      <c r="E4091" s="275">
        <v>28.1</v>
      </c>
    </row>
    <row r="4092" spans="1:5">
      <c r="A4092">
        <v>7098</v>
      </c>
      <c r="B4092" t="s">
        <v>19011</v>
      </c>
      <c r="C4092" t="s">
        <v>14904</v>
      </c>
      <c r="D4092" t="s">
        <v>14905</v>
      </c>
      <c r="E4092" s="275">
        <v>4.18</v>
      </c>
    </row>
    <row r="4093" spans="1:5">
      <c r="A4093">
        <v>7110</v>
      </c>
      <c r="B4093" t="s">
        <v>19012</v>
      </c>
      <c r="C4093" t="s">
        <v>14904</v>
      </c>
      <c r="D4093" t="s">
        <v>14905</v>
      </c>
      <c r="E4093" s="275">
        <v>53.43</v>
      </c>
    </row>
    <row r="4094" spans="1:5">
      <c r="A4094">
        <v>7123</v>
      </c>
      <c r="B4094" t="s">
        <v>19013</v>
      </c>
      <c r="C4094" t="s">
        <v>14904</v>
      </c>
      <c r="D4094" t="s">
        <v>14905</v>
      </c>
      <c r="E4094" s="275">
        <v>5.05</v>
      </c>
    </row>
    <row r="4095" spans="1:5">
      <c r="A4095">
        <v>7121</v>
      </c>
      <c r="B4095" t="s">
        <v>19014</v>
      </c>
      <c r="C4095" t="s">
        <v>14904</v>
      </c>
      <c r="D4095" t="s">
        <v>14905</v>
      </c>
      <c r="E4095" s="275">
        <v>9.99</v>
      </c>
    </row>
    <row r="4096" spans="1:5">
      <c r="A4096">
        <v>7137</v>
      </c>
      <c r="B4096" t="s">
        <v>19015</v>
      </c>
      <c r="C4096" t="s">
        <v>14904</v>
      </c>
      <c r="D4096" t="s">
        <v>14905</v>
      </c>
      <c r="E4096" s="275">
        <v>10.91</v>
      </c>
    </row>
    <row r="4097" spans="1:5">
      <c r="A4097">
        <v>7122</v>
      </c>
      <c r="B4097" t="s">
        <v>19016</v>
      </c>
      <c r="C4097" t="s">
        <v>14904</v>
      </c>
      <c r="D4097" t="s">
        <v>14905</v>
      </c>
      <c r="E4097" s="275">
        <v>12.01</v>
      </c>
    </row>
    <row r="4098" spans="1:5">
      <c r="A4098">
        <v>7114</v>
      </c>
      <c r="B4098" t="s">
        <v>19017</v>
      </c>
      <c r="C4098" t="s">
        <v>14904</v>
      </c>
      <c r="D4098" t="s">
        <v>14905</v>
      </c>
      <c r="E4098" s="275">
        <v>13.97</v>
      </c>
    </row>
    <row r="4099" spans="1:5">
      <c r="A4099">
        <v>7109</v>
      </c>
      <c r="B4099" t="s">
        <v>19018</v>
      </c>
      <c r="C4099" t="s">
        <v>14904</v>
      </c>
      <c r="D4099" t="s">
        <v>14905</v>
      </c>
      <c r="E4099" s="275">
        <v>2.77</v>
      </c>
    </row>
    <row r="4100" spans="1:5">
      <c r="A4100">
        <v>7135</v>
      </c>
      <c r="B4100" t="s">
        <v>19019</v>
      </c>
      <c r="C4100" t="s">
        <v>14904</v>
      </c>
      <c r="D4100" t="s">
        <v>14905</v>
      </c>
      <c r="E4100" s="275">
        <v>5.67</v>
      </c>
    </row>
    <row r="4101" spans="1:5">
      <c r="A4101">
        <v>37947</v>
      </c>
      <c r="B4101" t="s">
        <v>19020</v>
      </c>
      <c r="C4101" t="s">
        <v>14904</v>
      </c>
      <c r="D4101" t="s">
        <v>14905</v>
      </c>
      <c r="E4101" s="275">
        <v>4.6100000000000003</v>
      </c>
    </row>
    <row r="4102" spans="1:5">
      <c r="A4102">
        <v>7103</v>
      </c>
      <c r="B4102" t="s">
        <v>19021</v>
      </c>
      <c r="C4102" t="s">
        <v>14904</v>
      </c>
      <c r="D4102" t="s">
        <v>14905</v>
      </c>
      <c r="E4102" s="275">
        <v>15.03</v>
      </c>
    </row>
    <row r="4103" spans="1:5">
      <c r="A4103">
        <v>40419</v>
      </c>
      <c r="B4103" t="s">
        <v>19022</v>
      </c>
      <c r="C4103" t="s">
        <v>14904</v>
      </c>
      <c r="D4103" t="s">
        <v>14952</v>
      </c>
      <c r="E4103" s="275">
        <v>33.57</v>
      </c>
    </row>
    <row r="4104" spans="1:5">
      <c r="A4104">
        <v>40420</v>
      </c>
      <c r="B4104" t="s">
        <v>19023</v>
      </c>
      <c r="C4104" t="s">
        <v>14904</v>
      </c>
      <c r="D4104" t="s">
        <v>14952</v>
      </c>
      <c r="E4104" s="275">
        <v>48.97</v>
      </c>
    </row>
    <row r="4105" spans="1:5">
      <c r="A4105">
        <v>40421</v>
      </c>
      <c r="B4105" t="s">
        <v>19024</v>
      </c>
      <c r="C4105" t="s">
        <v>14904</v>
      </c>
      <c r="D4105" t="s">
        <v>14952</v>
      </c>
      <c r="E4105" s="275">
        <v>52.14</v>
      </c>
    </row>
    <row r="4106" spans="1:5">
      <c r="A4106">
        <v>38905</v>
      </c>
      <c r="B4106" t="s">
        <v>19025</v>
      </c>
      <c r="C4106" t="s">
        <v>14904</v>
      </c>
      <c r="D4106" t="s">
        <v>14952</v>
      </c>
      <c r="E4106" s="275">
        <v>18.57</v>
      </c>
    </row>
    <row r="4107" spans="1:5">
      <c r="A4107">
        <v>38907</v>
      </c>
      <c r="B4107" t="s">
        <v>19026</v>
      </c>
      <c r="C4107" t="s">
        <v>14904</v>
      </c>
      <c r="D4107" t="s">
        <v>14952</v>
      </c>
      <c r="E4107" s="275">
        <v>17.899999999999999</v>
      </c>
    </row>
    <row r="4108" spans="1:5">
      <c r="A4108">
        <v>38910</v>
      </c>
      <c r="B4108" t="s">
        <v>19027</v>
      </c>
      <c r="C4108" t="s">
        <v>14904</v>
      </c>
      <c r="D4108" t="s">
        <v>14952</v>
      </c>
      <c r="E4108" s="275">
        <v>20.94</v>
      </c>
    </row>
    <row r="4109" spans="1:5">
      <c r="A4109">
        <v>11655</v>
      </c>
      <c r="B4109" t="s">
        <v>19028</v>
      </c>
      <c r="C4109" t="s">
        <v>14904</v>
      </c>
      <c r="D4109" t="s">
        <v>14905</v>
      </c>
      <c r="E4109" s="275">
        <v>15.6</v>
      </c>
    </row>
    <row r="4110" spans="1:5">
      <c r="A4110">
        <v>11656</v>
      </c>
      <c r="B4110" t="s">
        <v>19029</v>
      </c>
      <c r="C4110" t="s">
        <v>14904</v>
      </c>
      <c r="D4110" t="s">
        <v>14905</v>
      </c>
      <c r="E4110" s="275">
        <v>17.91</v>
      </c>
    </row>
    <row r="4111" spans="1:5">
      <c r="A4111">
        <v>7091</v>
      </c>
      <c r="B4111" t="s">
        <v>19030</v>
      </c>
      <c r="C4111" t="s">
        <v>14904</v>
      </c>
      <c r="D4111" t="s">
        <v>14905</v>
      </c>
      <c r="E4111" s="275">
        <v>14.67</v>
      </c>
    </row>
    <row r="4112" spans="1:5">
      <c r="A4112">
        <v>37948</v>
      </c>
      <c r="B4112" t="s">
        <v>19031</v>
      </c>
      <c r="C4112" t="s">
        <v>14904</v>
      </c>
      <c r="D4112" t="s">
        <v>14905</v>
      </c>
      <c r="E4112" s="275">
        <v>3.4</v>
      </c>
    </row>
    <row r="4113" spans="1:5">
      <c r="A4113">
        <v>7097</v>
      </c>
      <c r="B4113" t="s">
        <v>19032</v>
      </c>
      <c r="C4113" t="s">
        <v>14904</v>
      </c>
      <c r="D4113" t="s">
        <v>14905</v>
      </c>
      <c r="E4113" s="275">
        <v>6.89</v>
      </c>
    </row>
    <row r="4114" spans="1:5">
      <c r="A4114">
        <v>11658</v>
      </c>
      <c r="B4114" t="s">
        <v>19033</v>
      </c>
      <c r="C4114" t="s">
        <v>14904</v>
      </c>
      <c r="D4114" t="s">
        <v>14905</v>
      </c>
      <c r="E4114" s="275">
        <v>15.23</v>
      </c>
    </row>
    <row r="4115" spans="1:5">
      <c r="A4115">
        <v>7146</v>
      </c>
      <c r="B4115" t="s">
        <v>19034</v>
      </c>
      <c r="C4115" t="s">
        <v>14904</v>
      </c>
      <c r="D4115" t="s">
        <v>14905</v>
      </c>
      <c r="E4115" s="275">
        <v>182.89</v>
      </c>
    </row>
    <row r="4116" spans="1:5">
      <c r="A4116">
        <v>7138</v>
      </c>
      <c r="B4116" t="s">
        <v>19035</v>
      </c>
      <c r="C4116" t="s">
        <v>14904</v>
      </c>
      <c r="D4116" t="s">
        <v>14905</v>
      </c>
      <c r="E4116" s="275">
        <v>1.1599999999999999</v>
      </c>
    </row>
    <row r="4117" spans="1:5">
      <c r="A4117">
        <v>7139</v>
      </c>
      <c r="B4117" t="s">
        <v>19036</v>
      </c>
      <c r="C4117" t="s">
        <v>14904</v>
      </c>
      <c r="D4117" t="s">
        <v>14905</v>
      </c>
      <c r="E4117" s="275">
        <v>1.31</v>
      </c>
    </row>
    <row r="4118" spans="1:5">
      <c r="A4118">
        <v>7140</v>
      </c>
      <c r="B4118" t="s">
        <v>19037</v>
      </c>
      <c r="C4118" t="s">
        <v>14904</v>
      </c>
      <c r="D4118" t="s">
        <v>14905</v>
      </c>
      <c r="E4118" s="275">
        <v>4.1100000000000003</v>
      </c>
    </row>
    <row r="4119" spans="1:5">
      <c r="A4119">
        <v>7141</v>
      </c>
      <c r="B4119" t="s">
        <v>19038</v>
      </c>
      <c r="C4119" t="s">
        <v>14904</v>
      </c>
      <c r="D4119" t="s">
        <v>14905</v>
      </c>
      <c r="E4119" s="275">
        <v>10.06</v>
      </c>
    </row>
    <row r="4120" spans="1:5">
      <c r="A4120">
        <v>7143</v>
      </c>
      <c r="B4120" t="s">
        <v>19039</v>
      </c>
      <c r="C4120" t="s">
        <v>14904</v>
      </c>
      <c r="D4120" t="s">
        <v>14905</v>
      </c>
      <c r="E4120" s="275">
        <v>33.76</v>
      </c>
    </row>
    <row r="4121" spans="1:5">
      <c r="A4121">
        <v>7144</v>
      </c>
      <c r="B4121" t="s">
        <v>19040</v>
      </c>
      <c r="C4121" t="s">
        <v>14904</v>
      </c>
      <c r="D4121" t="s">
        <v>14905</v>
      </c>
      <c r="E4121" s="275">
        <v>62.64</v>
      </c>
    </row>
    <row r="4122" spans="1:5">
      <c r="A4122">
        <v>7145</v>
      </c>
      <c r="B4122" t="s">
        <v>19041</v>
      </c>
      <c r="C4122" t="s">
        <v>14904</v>
      </c>
      <c r="D4122" t="s">
        <v>14905</v>
      </c>
      <c r="E4122" s="275">
        <v>85.17</v>
      </c>
    </row>
    <row r="4123" spans="1:5">
      <c r="A4123">
        <v>7142</v>
      </c>
      <c r="B4123" t="s">
        <v>19042</v>
      </c>
      <c r="C4123" t="s">
        <v>14904</v>
      </c>
      <c r="D4123" t="s">
        <v>14905</v>
      </c>
      <c r="E4123" s="275">
        <v>10.52</v>
      </c>
    </row>
    <row r="4124" spans="1:5">
      <c r="A4124">
        <v>3593</v>
      </c>
      <c r="B4124" t="s">
        <v>19043</v>
      </c>
      <c r="C4124" t="s">
        <v>14904</v>
      </c>
      <c r="D4124" t="s">
        <v>14952</v>
      </c>
      <c r="E4124" s="275">
        <v>101.47</v>
      </c>
    </row>
    <row r="4125" spans="1:5">
      <c r="A4125">
        <v>3588</v>
      </c>
      <c r="B4125" t="s">
        <v>19044</v>
      </c>
      <c r="C4125" t="s">
        <v>14904</v>
      </c>
      <c r="D4125" t="s">
        <v>14952</v>
      </c>
      <c r="E4125" s="275">
        <v>78.209999999999994</v>
      </c>
    </row>
    <row r="4126" spans="1:5">
      <c r="A4126">
        <v>3585</v>
      </c>
      <c r="B4126" t="s">
        <v>19045</v>
      </c>
      <c r="C4126" t="s">
        <v>14904</v>
      </c>
      <c r="D4126" t="s">
        <v>14952</v>
      </c>
      <c r="E4126" s="275">
        <v>24.16</v>
      </c>
    </row>
    <row r="4127" spans="1:5">
      <c r="A4127">
        <v>3587</v>
      </c>
      <c r="B4127" t="s">
        <v>19046</v>
      </c>
      <c r="C4127" t="s">
        <v>14904</v>
      </c>
      <c r="D4127" t="s">
        <v>14952</v>
      </c>
      <c r="E4127" s="275">
        <v>48.53</v>
      </c>
    </row>
    <row r="4128" spans="1:5">
      <c r="A4128">
        <v>3590</v>
      </c>
      <c r="B4128" t="s">
        <v>19047</v>
      </c>
      <c r="C4128" t="s">
        <v>14904</v>
      </c>
      <c r="D4128" t="s">
        <v>14952</v>
      </c>
      <c r="E4128" s="275">
        <v>288.11</v>
      </c>
    </row>
    <row r="4129" spans="1:5">
      <c r="A4129">
        <v>3589</v>
      </c>
      <c r="B4129" t="s">
        <v>19048</v>
      </c>
      <c r="C4129" t="s">
        <v>14904</v>
      </c>
      <c r="D4129" t="s">
        <v>14952</v>
      </c>
      <c r="E4129" s="275">
        <v>154.63999999999999</v>
      </c>
    </row>
    <row r="4130" spans="1:5">
      <c r="A4130">
        <v>3586</v>
      </c>
      <c r="B4130" t="s">
        <v>19049</v>
      </c>
      <c r="C4130" t="s">
        <v>14904</v>
      </c>
      <c r="D4130" t="s">
        <v>14952</v>
      </c>
      <c r="E4130" s="275">
        <v>31.64</v>
      </c>
    </row>
    <row r="4131" spans="1:5">
      <c r="A4131">
        <v>3592</v>
      </c>
      <c r="B4131" t="s">
        <v>19050</v>
      </c>
      <c r="C4131" t="s">
        <v>14904</v>
      </c>
      <c r="D4131" t="s">
        <v>14952</v>
      </c>
      <c r="E4131" s="275">
        <v>455.41</v>
      </c>
    </row>
    <row r="4132" spans="1:5">
      <c r="A4132">
        <v>3591</v>
      </c>
      <c r="B4132" t="s">
        <v>19051</v>
      </c>
      <c r="C4132" t="s">
        <v>14904</v>
      </c>
      <c r="D4132" t="s">
        <v>14952</v>
      </c>
      <c r="E4132" s="275">
        <v>730.05</v>
      </c>
    </row>
    <row r="4133" spans="1:5">
      <c r="A4133">
        <v>40396</v>
      </c>
      <c r="B4133" t="s">
        <v>19052</v>
      </c>
      <c r="C4133" t="s">
        <v>14904</v>
      </c>
      <c r="D4133" t="s">
        <v>14952</v>
      </c>
      <c r="E4133" s="275">
        <v>130.11000000000001</v>
      </c>
    </row>
    <row r="4134" spans="1:5">
      <c r="A4134">
        <v>40395</v>
      </c>
      <c r="B4134" t="s">
        <v>19053</v>
      </c>
      <c r="C4134" t="s">
        <v>14904</v>
      </c>
      <c r="D4134" t="s">
        <v>14952</v>
      </c>
      <c r="E4134" s="275">
        <v>99.85</v>
      </c>
    </row>
    <row r="4135" spans="1:5">
      <c r="A4135">
        <v>40392</v>
      </c>
      <c r="B4135" t="s">
        <v>19054</v>
      </c>
      <c r="C4135" t="s">
        <v>14904</v>
      </c>
      <c r="D4135" t="s">
        <v>14952</v>
      </c>
      <c r="E4135" s="275">
        <v>32.130000000000003</v>
      </c>
    </row>
    <row r="4136" spans="1:5">
      <c r="A4136">
        <v>40394</v>
      </c>
      <c r="B4136" t="s">
        <v>19055</v>
      </c>
      <c r="C4136" t="s">
        <v>14904</v>
      </c>
      <c r="D4136" t="s">
        <v>14952</v>
      </c>
      <c r="E4136" s="275">
        <v>65.010000000000005</v>
      </c>
    </row>
    <row r="4137" spans="1:5">
      <c r="A4137">
        <v>40398</v>
      </c>
      <c r="B4137" t="s">
        <v>19056</v>
      </c>
      <c r="C4137" t="s">
        <v>14904</v>
      </c>
      <c r="D4137" t="s">
        <v>14952</v>
      </c>
      <c r="E4137" s="275">
        <v>417.42</v>
      </c>
    </row>
    <row r="4138" spans="1:5">
      <c r="A4138">
        <v>40397</v>
      </c>
      <c r="B4138" t="s">
        <v>19057</v>
      </c>
      <c r="C4138" t="s">
        <v>14904</v>
      </c>
      <c r="D4138" t="s">
        <v>14952</v>
      </c>
      <c r="E4138" s="275">
        <v>213.77</v>
      </c>
    </row>
    <row r="4139" spans="1:5">
      <c r="A4139">
        <v>40393</v>
      </c>
      <c r="B4139" t="s">
        <v>19058</v>
      </c>
      <c r="C4139" t="s">
        <v>14904</v>
      </c>
      <c r="D4139" t="s">
        <v>14952</v>
      </c>
      <c r="E4139" s="275">
        <v>41.38</v>
      </c>
    </row>
    <row r="4140" spans="1:5">
      <c r="A4140">
        <v>40399</v>
      </c>
      <c r="B4140" t="s">
        <v>19059</v>
      </c>
      <c r="C4140" t="s">
        <v>14904</v>
      </c>
      <c r="D4140" t="s">
        <v>14952</v>
      </c>
      <c r="E4140" s="275">
        <v>682.89</v>
      </c>
    </row>
    <row r="4141" spans="1:5">
      <c r="A4141">
        <v>39322</v>
      </c>
      <c r="B4141" t="s">
        <v>19060</v>
      </c>
      <c r="C4141" t="s">
        <v>14904</v>
      </c>
      <c r="D4141" t="s">
        <v>14952</v>
      </c>
      <c r="E4141" s="275">
        <v>8.83</v>
      </c>
    </row>
    <row r="4142" spans="1:5">
      <c r="A4142">
        <v>39289</v>
      </c>
      <c r="B4142" t="s">
        <v>19061</v>
      </c>
      <c r="C4142" t="s">
        <v>14904</v>
      </c>
      <c r="D4142" t="s">
        <v>14952</v>
      </c>
      <c r="E4142" s="275">
        <v>16.46</v>
      </c>
    </row>
    <row r="4143" spans="1:5">
      <c r="A4143">
        <v>39290</v>
      </c>
      <c r="B4143" t="s">
        <v>19062</v>
      </c>
      <c r="C4143" t="s">
        <v>14904</v>
      </c>
      <c r="D4143" t="s">
        <v>14952</v>
      </c>
      <c r="E4143" s="275">
        <v>27.8</v>
      </c>
    </row>
    <row r="4144" spans="1:5">
      <c r="A4144">
        <v>39291</v>
      </c>
      <c r="B4144" t="s">
        <v>19063</v>
      </c>
      <c r="C4144" t="s">
        <v>14904</v>
      </c>
      <c r="D4144" t="s">
        <v>14952</v>
      </c>
      <c r="E4144" s="275">
        <v>30.74</v>
      </c>
    </row>
    <row r="4145" spans="1:5">
      <c r="A4145">
        <v>41892</v>
      </c>
      <c r="B4145" t="s">
        <v>19064</v>
      </c>
      <c r="C4145" t="s">
        <v>14904</v>
      </c>
      <c r="D4145" t="s">
        <v>14952</v>
      </c>
      <c r="E4145" s="275">
        <v>104.73</v>
      </c>
    </row>
    <row r="4146" spans="1:5">
      <c r="A4146">
        <v>7048</v>
      </c>
      <c r="B4146" t="s">
        <v>19065</v>
      </c>
      <c r="C4146" t="s">
        <v>14904</v>
      </c>
      <c r="D4146" t="s">
        <v>14952</v>
      </c>
      <c r="E4146" s="275">
        <v>22.6</v>
      </c>
    </row>
    <row r="4147" spans="1:5">
      <c r="A4147">
        <v>7088</v>
      </c>
      <c r="B4147" t="s">
        <v>19066</v>
      </c>
      <c r="C4147" t="s">
        <v>14904</v>
      </c>
      <c r="D4147" t="s">
        <v>14952</v>
      </c>
      <c r="E4147" s="275">
        <v>49.43</v>
      </c>
    </row>
    <row r="4148" spans="1:5">
      <c r="A4148">
        <v>20179</v>
      </c>
      <c r="B4148" t="s">
        <v>19067</v>
      </c>
      <c r="C4148" t="s">
        <v>14904</v>
      </c>
      <c r="D4148" t="s">
        <v>14905</v>
      </c>
      <c r="E4148" s="275">
        <v>40.15</v>
      </c>
    </row>
    <row r="4149" spans="1:5">
      <c r="A4149">
        <v>20178</v>
      </c>
      <c r="B4149" t="s">
        <v>19068</v>
      </c>
      <c r="C4149" t="s">
        <v>14904</v>
      </c>
      <c r="D4149" t="s">
        <v>14905</v>
      </c>
      <c r="E4149" s="275">
        <v>48.12</v>
      </c>
    </row>
    <row r="4150" spans="1:5">
      <c r="A4150">
        <v>20180</v>
      </c>
      <c r="B4150" t="s">
        <v>19069</v>
      </c>
      <c r="C4150" t="s">
        <v>14904</v>
      </c>
      <c r="D4150" t="s">
        <v>14905</v>
      </c>
      <c r="E4150" s="275">
        <v>79.42</v>
      </c>
    </row>
    <row r="4151" spans="1:5">
      <c r="A4151">
        <v>20181</v>
      </c>
      <c r="B4151" t="s">
        <v>19070</v>
      </c>
      <c r="C4151" t="s">
        <v>14904</v>
      </c>
      <c r="D4151" t="s">
        <v>14905</v>
      </c>
      <c r="E4151" s="275">
        <v>106.34</v>
      </c>
    </row>
    <row r="4152" spans="1:5">
      <c r="A4152">
        <v>20177</v>
      </c>
      <c r="B4152" t="s">
        <v>19071</v>
      </c>
      <c r="C4152" t="s">
        <v>14904</v>
      </c>
      <c r="D4152" t="s">
        <v>14905</v>
      </c>
      <c r="E4152" s="275">
        <v>26.3</v>
      </c>
    </row>
    <row r="4153" spans="1:5">
      <c r="A4153">
        <v>7070</v>
      </c>
      <c r="B4153" t="s">
        <v>19072</v>
      </c>
      <c r="C4153" t="s">
        <v>14904</v>
      </c>
      <c r="D4153" t="s">
        <v>14905</v>
      </c>
      <c r="E4153" s="275">
        <v>188.76</v>
      </c>
    </row>
    <row r="4154" spans="1:5">
      <c r="A4154">
        <v>40945</v>
      </c>
      <c r="B4154" t="s">
        <v>19073</v>
      </c>
      <c r="C4154" t="s">
        <v>15055</v>
      </c>
      <c r="D4154" t="s">
        <v>14905</v>
      </c>
      <c r="E4154" s="275">
        <v>31.96</v>
      </c>
    </row>
    <row r="4155" spans="1:5">
      <c r="A4155">
        <v>40946</v>
      </c>
      <c r="B4155" t="s">
        <v>19074</v>
      </c>
      <c r="C4155" t="s">
        <v>15057</v>
      </c>
      <c r="D4155" t="s">
        <v>14905</v>
      </c>
      <c r="E4155" s="276">
        <v>5565.66</v>
      </c>
    </row>
    <row r="4156" spans="1:5">
      <c r="A4156">
        <v>7153</v>
      </c>
      <c r="B4156" t="s">
        <v>19075</v>
      </c>
      <c r="C4156" t="s">
        <v>15055</v>
      </c>
      <c r="D4156" t="s">
        <v>14905</v>
      </c>
      <c r="E4156" s="275">
        <v>25.76</v>
      </c>
    </row>
    <row r="4157" spans="1:5">
      <c r="A4157">
        <v>41089</v>
      </c>
      <c r="B4157" t="s">
        <v>19076</v>
      </c>
      <c r="C4157" t="s">
        <v>15057</v>
      </c>
      <c r="D4157" t="s">
        <v>14905</v>
      </c>
      <c r="E4157" s="276">
        <v>4486.37</v>
      </c>
    </row>
    <row r="4158" spans="1:5">
      <c r="A4158">
        <v>40943</v>
      </c>
      <c r="B4158" t="s">
        <v>19077</v>
      </c>
      <c r="C4158" t="s">
        <v>15055</v>
      </c>
      <c r="D4158" t="s">
        <v>14905</v>
      </c>
      <c r="E4158" s="275">
        <v>25.05</v>
      </c>
    </row>
    <row r="4159" spans="1:5">
      <c r="A4159">
        <v>40944</v>
      </c>
      <c r="B4159" t="s">
        <v>19078</v>
      </c>
      <c r="C4159" t="s">
        <v>15057</v>
      </c>
      <c r="D4159" t="s">
        <v>14905</v>
      </c>
      <c r="E4159" s="276">
        <v>4362.62</v>
      </c>
    </row>
    <row r="4160" spans="1:5">
      <c r="A4160">
        <v>6175</v>
      </c>
      <c r="B4160" t="s">
        <v>19079</v>
      </c>
      <c r="C4160" t="s">
        <v>15055</v>
      </c>
      <c r="D4160" t="s">
        <v>14905</v>
      </c>
      <c r="E4160" s="275">
        <v>32.08</v>
      </c>
    </row>
    <row r="4161" spans="1:5">
      <c r="A4161">
        <v>41092</v>
      </c>
      <c r="B4161" t="s">
        <v>19080</v>
      </c>
      <c r="C4161" t="s">
        <v>15057</v>
      </c>
      <c r="D4161" t="s">
        <v>14905</v>
      </c>
      <c r="E4161" s="276">
        <v>5587.88</v>
      </c>
    </row>
    <row r="4162" spans="1:5">
      <c r="A4162">
        <v>37712</v>
      </c>
      <c r="B4162" t="s">
        <v>19081</v>
      </c>
      <c r="C4162" t="s">
        <v>15310</v>
      </c>
      <c r="D4162" t="s">
        <v>14905</v>
      </c>
      <c r="E4162" s="275">
        <v>92.19</v>
      </c>
    </row>
    <row r="4163" spans="1:5">
      <c r="A4163">
        <v>34547</v>
      </c>
      <c r="B4163" t="s">
        <v>19082</v>
      </c>
      <c r="C4163" t="s">
        <v>14950</v>
      </c>
      <c r="D4163" t="s">
        <v>14905</v>
      </c>
      <c r="E4163" s="275">
        <v>4.9000000000000004</v>
      </c>
    </row>
    <row r="4164" spans="1:5">
      <c r="A4164">
        <v>34548</v>
      </c>
      <c r="B4164" t="s">
        <v>19083</v>
      </c>
      <c r="C4164" t="s">
        <v>14950</v>
      </c>
      <c r="D4164" t="s">
        <v>14905</v>
      </c>
      <c r="E4164" s="275">
        <v>8.0399999999999991</v>
      </c>
    </row>
    <row r="4165" spans="1:5">
      <c r="A4165">
        <v>34558</v>
      </c>
      <c r="B4165" t="s">
        <v>19084</v>
      </c>
      <c r="C4165" t="s">
        <v>14950</v>
      </c>
      <c r="D4165" t="s">
        <v>14905</v>
      </c>
      <c r="E4165" s="275">
        <v>3.98</v>
      </c>
    </row>
    <row r="4166" spans="1:5">
      <c r="A4166">
        <v>34550</v>
      </c>
      <c r="B4166" t="s">
        <v>19085</v>
      </c>
      <c r="C4166" t="s">
        <v>14950</v>
      </c>
      <c r="D4166" t="s">
        <v>14905</v>
      </c>
      <c r="E4166" s="275">
        <v>2.12</v>
      </c>
    </row>
    <row r="4167" spans="1:5">
      <c r="A4167">
        <v>34557</v>
      </c>
      <c r="B4167" t="s">
        <v>19086</v>
      </c>
      <c r="C4167" t="s">
        <v>14950</v>
      </c>
      <c r="D4167" t="s">
        <v>14905</v>
      </c>
      <c r="E4167" s="275">
        <v>3.1</v>
      </c>
    </row>
    <row r="4168" spans="1:5">
      <c r="A4168">
        <v>37411</v>
      </c>
      <c r="B4168" t="s">
        <v>19087</v>
      </c>
      <c r="C4168" t="s">
        <v>15310</v>
      </c>
      <c r="D4168" t="s">
        <v>14905</v>
      </c>
      <c r="E4168" s="275">
        <v>22.7</v>
      </c>
    </row>
    <row r="4169" spans="1:5">
      <c r="A4169">
        <v>39508</v>
      </c>
      <c r="B4169" t="s">
        <v>19088</v>
      </c>
      <c r="C4169" t="s">
        <v>15310</v>
      </c>
      <c r="D4169" t="s">
        <v>14905</v>
      </c>
      <c r="E4169" s="275">
        <v>12.75</v>
      </c>
    </row>
    <row r="4170" spans="1:5">
      <c r="A4170">
        <v>39507</v>
      </c>
      <c r="B4170" t="s">
        <v>19089</v>
      </c>
      <c r="C4170" t="s">
        <v>15310</v>
      </c>
      <c r="D4170" t="s">
        <v>14905</v>
      </c>
      <c r="E4170" s="275">
        <v>19.02</v>
      </c>
    </row>
    <row r="4171" spans="1:5">
      <c r="A4171">
        <v>7155</v>
      </c>
      <c r="B4171" t="s">
        <v>19090</v>
      </c>
      <c r="C4171" t="s">
        <v>15310</v>
      </c>
      <c r="D4171" t="s">
        <v>14905</v>
      </c>
      <c r="E4171" s="275">
        <v>24.42</v>
      </c>
    </row>
    <row r="4172" spans="1:5">
      <c r="A4172">
        <v>42406</v>
      </c>
      <c r="B4172" t="s">
        <v>19091</v>
      </c>
      <c r="C4172" t="s">
        <v>15310</v>
      </c>
      <c r="D4172" t="s">
        <v>14905</v>
      </c>
      <c r="E4172" s="275">
        <v>27.99</v>
      </c>
    </row>
    <row r="4173" spans="1:5">
      <c r="A4173">
        <v>7156</v>
      </c>
      <c r="B4173" t="s">
        <v>19092</v>
      </c>
      <c r="C4173" t="s">
        <v>15310</v>
      </c>
      <c r="D4173" t="s">
        <v>14911</v>
      </c>
      <c r="E4173" s="275">
        <v>35.03</v>
      </c>
    </row>
    <row r="4174" spans="1:5">
      <c r="A4174">
        <v>43127</v>
      </c>
      <c r="B4174" t="s">
        <v>19093</v>
      </c>
      <c r="C4174" t="s">
        <v>15310</v>
      </c>
      <c r="D4174" t="s">
        <v>14905</v>
      </c>
      <c r="E4174" s="275">
        <v>50.13</v>
      </c>
    </row>
    <row r="4175" spans="1:5">
      <c r="A4175">
        <v>10917</v>
      </c>
      <c r="B4175" t="s">
        <v>19094</v>
      </c>
      <c r="C4175" t="s">
        <v>15310</v>
      </c>
      <c r="D4175" t="s">
        <v>14905</v>
      </c>
      <c r="E4175" s="275">
        <v>10.58</v>
      </c>
    </row>
    <row r="4176" spans="1:5">
      <c r="A4176">
        <v>21141</v>
      </c>
      <c r="B4176" t="s">
        <v>19095</v>
      </c>
      <c r="C4176" t="s">
        <v>15310</v>
      </c>
      <c r="D4176" t="s">
        <v>14905</v>
      </c>
      <c r="E4176" s="275">
        <v>16.38</v>
      </c>
    </row>
    <row r="4177" spans="1:5">
      <c r="A4177">
        <v>39509</v>
      </c>
      <c r="B4177" t="s">
        <v>19096</v>
      </c>
      <c r="C4177" t="s">
        <v>15310</v>
      </c>
      <c r="D4177" t="s">
        <v>14905</v>
      </c>
      <c r="E4177" s="275">
        <v>15.76</v>
      </c>
    </row>
    <row r="4178" spans="1:5">
      <c r="A4178">
        <v>44529</v>
      </c>
      <c r="B4178" t="s">
        <v>19097</v>
      </c>
      <c r="C4178" t="s">
        <v>15310</v>
      </c>
      <c r="D4178" t="s">
        <v>14952</v>
      </c>
      <c r="E4178" s="275">
        <v>22.75</v>
      </c>
    </row>
    <row r="4179" spans="1:5">
      <c r="A4179">
        <v>7167</v>
      </c>
      <c r="B4179" t="s">
        <v>19098</v>
      </c>
      <c r="C4179" t="s">
        <v>15310</v>
      </c>
      <c r="D4179" t="s">
        <v>14952</v>
      </c>
      <c r="E4179" s="275">
        <v>25.06</v>
      </c>
    </row>
    <row r="4180" spans="1:5">
      <c r="A4180">
        <v>10928</v>
      </c>
      <c r="B4180" t="s">
        <v>19099</v>
      </c>
      <c r="C4180" t="s">
        <v>15310</v>
      </c>
      <c r="D4180" t="s">
        <v>14952</v>
      </c>
      <c r="E4180" s="275">
        <v>14.4</v>
      </c>
    </row>
    <row r="4181" spans="1:5">
      <c r="A4181">
        <v>10933</v>
      </c>
      <c r="B4181" t="s">
        <v>19100</v>
      </c>
      <c r="C4181" t="s">
        <v>15310</v>
      </c>
      <c r="D4181" t="s">
        <v>14952</v>
      </c>
      <c r="E4181" s="275">
        <v>21.71</v>
      </c>
    </row>
    <row r="4182" spans="1:5">
      <c r="A4182">
        <v>7158</v>
      </c>
      <c r="B4182" t="s">
        <v>19101</v>
      </c>
      <c r="C4182" t="s">
        <v>15310</v>
      </c>
      <c r="D4182" t="s">
        <v>14952</v>
      </c>
      <c r="E4182" s="275">
        <v>36.83</v>
      </c>
    </row>
    <row r="4183" spans="1:5">
      <c r="A4183">
        <v>10927</v>
      </c>
      <c r="B4183" t="s">
        <v>19102</v>
      </c>
      <c r="C4183" t="s">
        <v>15310</v>
      </c>
      <c r="D4183" t="s">
        <v>14952</v>
      </c>
      <c r="E4183" s="275">
        <v>23.55</v>
      </c>
    </row>
    <row r="4184" spans="1:5">
      <c r="A4184">
        <v>7162</v>
      </c>
      <c r="B4184" t="s">
        <v>19103</v>
      </c>
      <c r="C4184" t="s">
        <v>15310</v>
      </c>
      <c r="D4184" t="s">
        <v>14952</v>
      </c>
      <c r="E4184" s="275">
        <v>57.63</v>
      </c>
    </row>
    <row r="4185" spans="1:5">
      <c r="A4185">
        <v>10932</v>
      </c>
      <c r="B4185" t="s">
        <v>19104</v>
      </c>
      <c r="C4185" t="s">
        <v>15310</v>
      </c>
      <c r="D4185" t="s">
        <v>14952</v>
      </c>
      <c r="E4185" s="275">
        <v>100.24</v>
      </c>
    </row>
    <row r="4186" spans="1:5">
      <c r="A4186">
        <v>10937</v>
      </c>
      <c r="B4186" t="s">
        <v>19105</v>
      </c>
      <c r="C4186" t="s">
        <v>15310</v>
      </c>
      <c r="D4186" t="s">
        <v>14952</v>
      </c>
      <c r="E4186" s="275">
        <v>25.77</v>
      </c>
    </row>
    <row r="4187" spans="1:5">
      <c r="A4187">
        <v>10935</v>
      </c>
      <c r="B4187" t="s">
        <v>19106</v>
      </c>
      <c r="C4187" t="s">
        <v>15310</v>
      </c>
      <c r="D4187" t="s">
        <v>14952</v>
      </c>
      <c r="E4187" s="275">
        <v>44.69</v>
      </c>
    </row>
    <row r="4188" spans="1:5">
      <c r="A4188">
        <v>10931</v>
      </c>
      <c r="B4188" t="s">
        <v>19107</v>
      </c>
      <c r="C4188" t="s">
        <v>15310</v>
      </c>
      <c r="D4188" t="s">
        <v>14952</v>
      </c>
      <c r="E4188" s="275">
        <v>12.57</v>
      </c>
    </row>
    <row r="4189" spans="1:5">
      <c r="A4189">
        <v>7164</v>
      </c>
      <c r="B4189" t="s">
        <v>19108</v>
      </c>
      <c r="C4189" t="s">
        <v>15310</v>
      </c>
      <c r="D4189" t="s">
        <v>14952</v>
      </c>
      <c r="E4189" s="275">
        <v>41.59</v>
      </c>
    </row>
    <row r="4190" spans="1:5">
      <c r="A4190">
        <v>36887</v>
      </c>
      <c r="B4190" t="s">
        <v>19109</v>
      </c>
      <c r="C4190" t="s">
        <v>15310</v>
      </c>
      <c r="D4190" t="s">
        <v>14905</v>
      </c>
      <c r="E4190" s="275">
        <v>13.59</v>
      </c>
    </row>
    <row r="4191" spans="1:5">
      <c r="A4191">
        <v>34630</v>
      </c>
      <c r="B4191" t="s">
        <v>19110</v>
      </c>
      <c r="C4191" t="s">
        <v>14904</v>
      </c>
      <c r="D4191" t="s">
        <v>14905</v>
      </c>
      <c r="E4191" s="276">
        <v>1498.38</v>
      </c>
    </row>
    <row r="4192" spans="1:5">
      <c r="A4192">
        <v>7161</v>
      </c>
      <c r="B4192" t="s">
        <v>19111</v>
      </c>
      <c r="C4192" t="s">
        <v>15310</v>
      </c>
      <c r="D4192" t="s">
        <v>14952</v>
      </c>
      <c r="E4192" s="275">
        <v>5.17</v>
      </c>
    </row>
    <row r="4193" spans="1:5">
      <c r="A4193">
        <v>7170</v>
      </c>
      <c r="B4193" t="s">
        <v>19112</v>
      </c>
      <c r="C4193" t="s">
        <v>15310</v>
      </c>
      <c r="D4193" t="s">
        <v>14905</v>
      </c>
      <c r="E4193" s="275">
        <v>3.28</v>
      </c>
    </row>
    <row r="4194" spans="1:5">
      <c r="A4194">
        <v>37524</v>
      </c>
      <c r="B4194" t="s">
        <v>19113</v>
      </c>
      <c r="C4194" t="s">
        <v>14950</v>
      </c>
      <c r="D4194" t="s">
        <v>14911</v>
      </c>
      <c r="E4194" s="275">
        <v>3</v>
      </c>
    </row>
    <row r="4195" spans="1:5">
      <c r="A4195">
        <v>37525</v>
      </c>
      <c r="B4195" t="s">
        <v>19114</v>
      </c>
      <c r="C4195" t="s">
        <v>14950</v>
      </c>
      <c r="D4195" t="s">
        <v>14905</v>
      </c>
      <c r="E4195" s="275">
        <v>4.0999999999999996</v>
      </c>
    </row>
    <row r="4196" spans="1:5">
      <c r="A4196">
        <v>36789</v>
      </c>
      <c r="B4196" t="s">
        <v>19115</v>
      </c>
      <c r="C4196" t="s">
        <v>14904</v>
      </c>
      <c r="D4196" t="s">
        <v>14905</v>
      </c>
      <c r="E4196" s="275">
        <v>1.23</v>
      </c>
    </row>
    <row r="4197" spans="1:5">
      <c r="A4197">
        <v>7173</v>
      </c>
      <c r="B4197" t="s">
        <v>19116</v>
      </c>
      <c r="C4197" t="s">
        <v>18170</v>
      </c>
      <c r="D4197" t="s">
        <v>14911</v>
      </c>
      <c r="E4197" s="275">
        <v>795</v>
      </c>
    </row>
    <row r="4198" spans="1:5">
      <c r="A4198">
        <v>7175</v>
      </c>
      <c r="B4198" t="s">
        <v>19117</v>
      </c>
      <c r="C4198" t="s">
        <v>14904</v>
      </c>
      <c r="D4198" t="s">
        <v>14905</v>
      </c>
      <c r="E4198" s="275">
        <v>0.89</v>
      </c>
    </row>
    <row r="4199" spans="1:5">
      <c r="A4199">
        <v>40741</v>
      </c>
      <c r="B4199" t="s">
        <v>19118</v>
      </c>
      <c r="C4199" t="s">
        <v>14904</v>
      </c>
      <c r="D4199" t="s">
        <v>14905</v>
      </c>
      <c r="E4199" s="275">
        <v>2.64</v>
      </c>
    </row>
    <row r="4200" spans="1:5">
      <c r="A4200">
        <v>7184</v>
      </c>
      <c r="B4200" t="s">
        <v>19119</v>
      </c>
      <c r="C4200" t="s">
        <v>15310</v>
      </c>
      <c r="D4200" t="s">
        <v>14952</v>
      </c>
      <c r="E4200" s="275">
        <v>52.54</v>
      </c>
    </row>
    <row r="4201" spans="1:5">
      <c r="A4201">
        <v>34458</v>
      </c>
      <c r="B4201" t="s">
        <v>19120</v>
      </c>
      <c r="C4201" t="s">
        <v>14904</v>
      </c>
      <c r="D4201" t="s">
        <v>14905</v>
      </c>
      <c r="E4201" s="275">
        <v>232.1</v>
      </c>
    </row>
    <row r="4202" spans="1:5">
      <c r="A4202">
        <v>34464</v>
      </c>
      <c r="B4202" t="s">
        <v>19121</v>
      </c>
      <c r="C4202" t="s">
        <v>14904</v>
      </c>
      <c r="D4202" t="s">
        <v>14905</v>
      </c>
      <c r="E4202" s="275">
        <v>345.49</v>
      </c>
    </row>
    <row r="4203" spans="1:5">
      <c r="A4203">
        <v>34468</v>
      </c>
      <c r="B4203" t="s">
        <v>19122</v>
      </c>
      <c r="C4203" t="s">
        <v>14904</v>
      </c>
      <c r="D4203" t="s">
        <v>14905</v>
      </c>
      <c r="E4203" s="275">
        <v>435.57</v>
      </c>
    </row>
    <row r="4204" spans="1:5">
      <c r="A4204">
        <v>34473</v>
      </c>
      <c r="B4204" t="s">
        <v>19123</v>
      </c>
      <c r="C4204" t="s">
        <v>14904</v>
      </c>
      <c r="D4204" t="s">
        <v>14905</v>
      </c>
      <c r="E4204" s="275">
        <v>264.23</v>
      </c>
    </row>
    <row r="4205" spans="1:5">
      <c r="A4205">
        <v>34480</v>
      </c>
      <c r="B4205" t="s">
        <v>19124</v>
      </c>
      <c r="C4205" t="s">
        <v>14904</v>
      </c>
      <c r="D4205" t="s">
        <v>14905</v>
      </c>
      <c r="E4205" s="275">
        <v>488.3</v>
      </c>
    </row>
    <row r="4206" spans="1:5">
      <c r="A4206">
        <v>34486</v>
      </c>
      <c r="B4206" t="s">
        <v>19125</v>
      </c>
      <c r="C4206" t="s">
        <v>14904</v>
      </c>
      <c r="D4206" t="s">
        <v>14905</v>
      </c>
      <c r="E4206" s="275">
        <v>578.13</v>
      </c>
    </row>
    <row r="4207" spans="1:5">
      <c r="A4207">
        <v>7190</v>
      </c>
      <c r="B4207" t="s">
        <v>19126</v>
      </c>
      <c r="C4207" t="s">
        <v>14904</v>
      </c>
      <c r="D4207" t="s">
        <v>14905</v>
      </c>
      <c r="E4207" s="275">
        <v>19.3</v>
      </c>
    </row>
    <row r="4208" spans="1:5">
      <c r="A4208">
        <v>34417</v>
      </c>
      <c r="B4208" t="s">
        <v>19127</v>
      </c>
      <c r="C4208" t="s">
        <v>14904</v>
      </c>
      <c r="D4208" t="s">
        <v>14905</v>
      </c>
      <c r="E4208" s="275">
        <v>30.89</v>
      </c>
    </row>
    <row r="4209" spans="1:5">
      <c r="A4209">
        <v>7213</v>
      </c>
      <c r="B4209" t="s">
        <v>19128</v>
      </c>
      <c r="C4209" t="s">
        <v>15310</v>
      </c>
      <c r="D4209" t="s">
        <v>14905</v>
      </c>
      <c r="E4209" s="275">
        <v>28.33</v>
      </c>
    </row>
    <row r="4210" spans="1:5">
      <c r="A4210">
        <v>7195</v>
      </c>
      <c r="B4210" t="s">
        <v>19129</v>
      </c>
      <c r="C4210" t="s">
        <v>14904</v>
      </c>
      <c r="D4210" t="s">
        <v>14905</v>
      </c>
      <c r="E4210" s="275">
        <v>83.17</v>
      </c>
    </row>
    <row r="4211" spans="1:5">
      <c r="A4211">
        <v>7186</v>
      </c>
      <c r="B4211" t="s">
        <v>19130</v>
      </c>
      <c r="C4211" t="s">
        <v>14904</v>
      </c>
      <c r="D4211" t="s">
        <v>14911</v>
      </c>
      <c r="E4211" s="275">
        <v>90.6</v>
      </c>
    </row>
    <row r="4212" spans="1:5">
      <c r="A4212">
        <v>7194</v>
      </c>
      <c r="B4212" t="s">
        <v>19131</v>
      </c>
      <c r="C4212" t="s">
        <v>15310</v>
      </c>
      <c r="D4212" t="s">
        <v>14905</v>
      </c>
      <c r="E4212" s="275">
        <v>41.77</v>
      </c>
    </row>
    <row r="4213" spans="1:5">
      <c r="A4213">
        <v>7197</v>
      </c>
      <c r="B4213" t="s">
        <v>19132</v>
      </c>
      <c r="C4213" t="s">
        <v>14904</v>
      </c>
      <c r="D4213" t="s">
        <v>14905</v>
      </c>
      <c r="E4213" s="275">
        <v>176.31</v>
      </c>
    </row>
    <row r="4214" spans="1:5">
      <c r="A4214">
        <v>7192</v>
      </c>
      <c r="B4214" t="s">
        <v>19133</v>
      </c>
      <c r="C4214" t="s">
        <v>14904</v>
      </c>
      <c r="D4214" t="s">
        <v>14905</v>
      </c>
      <c r="E4214" s="275">
        <v>157.96</v>
      </c>
    </row>
    <row r="4215" spans="1:5">
      <c r="A4215">
        <v>7193</v>
      </c>
      <c r="B4215" t="s">
        <v>19134</v>
      </c>
      <c r="C4215" t="s">
        <v>14904</v>
      </c>
      <c r="D4215" t="s">
        <v>14905</v>
      </c>
      <c r="E4215" s="275">
        <v>177.84</v>
      </c>
    </row>
    <row r="4216" spans="1:5">
      <c r="A4216">
        <v>7189</v>
      </c>
      <c r="B4216" t="s">
        <v>19135</v>
      </c>
      <c r="C4216" t="s">
        <v>14904</v>
      </c>
      <c r="D4216" t="s">
        <v>14905</v>
      </c>
      <c r="E4216" s="275">
        <v>206.67</v>
      </c>
    </row>
    <row r="4217" spans="1:5">
      <c r="A4217">
        <v>34402</v>
      </c>
      <c r="B4217" t="s">
        <v>19136</v>
      </c>
      <c r="C4217" t="s">
        <v>14904</v>
      </c>
      <c r="D4217" t="s">
        <v>14905</v>
      </c>
      <c r="E4217" s="275">
        <v>291.77</v>
      </c>
    </row>
    <row r="4218" spans="1:5">
      <c r="A4218">
        <v>7245</v>
      </c>
      <c r="B4218" t="s">
        <v>19137</v>
      </c>
      <c r="C4218" t="s">
        <v>14904</v>
      </c>
      <c r="D4218" t="s">
        <v>14905</v>
      </c>
      <c r="E4218" s="275">
        <v>45.7</v>
      </c>
    </row>
    <row r="4219" spans="1:5">
      <c r="A4219">
        <v>34425</v>
      </c>
      <c r="B4219" t="s">
        <v>19138</v>
      </c>
      <c r="C4219" t="s">
        <v>14904</v>
      </c>
      <c r="D4219" t="s">
        <v>14905</v>
      </c>
      <c r="E4219" s="275">
        <v>187.43</v>
      </c>
    </row>
    <row r="4220" spans="1:5">
      <c r="A4220">
        <v>7223</v>
      </c>
      <c r="B4220" t="s">
        <v>19139</v>
      </c>
      <c r="C4220" t="s">
        <v>14904</v>
      </c>
      <c r="D4220" t="s">
        <v>14905</v>
      </c>
      <c r="E4220" s="275">
        <v>208.87</v>
      </c>
    </row>
    <row r="4221" spans="1:5">
      <c r="A4221">
        <v>7234</v>
      </c>
      <c r="B4221" t="s">
        <v>19140</v>
      </c>
      <c r="C4221" t="s">
        <v>14904</v>
      </c>
      <c r="D4221" t="s">
        <v>14905</v>
      </c>
      <c r="E4221" s="275">
        <v>315.19</v>
      </c>
    </row>
    <row r="4222" spans="1:5">
      <c r="A4222">
        <v>7224</v>
      </c>
      <c r="B4222" t="s">
        <v>19141</v>
      </c>
      <c r="C4222" t="s">
        <v>14904</v>
      </c>
      <c r="D4222" t="s">
        <v>14905</v>
      </c>
      <c r="E4222" s="275">
        <v>383.98</v>
      </c>
    </row>
    <row r="4223" spans="1:5">
      <c r="A4223">
        <v>7225</v>
      </c>
      <c r="B4223" t="s">
        <v>19142</v>
      </c>
      <c r="C4223" t="s">
        <v>14904</v>
      </c>
      <c r="D4223" t="s">
        <v>14905</v>
      </c>
      <c r="E4223" s="275">
        <v>411.73</v>
      </c>
    </row>
    <row r="4224" spans="1:5">
      <c r="A4224">
        <v>7226</v>
      </c>
      <c r="B4224" t="s">
        <v>19143</v>
      </c>
      <c r="C4224" t="s">
        <v>14904</v>
      </c>
      <c r="D4224" t="s">
        <v>14905</v>
      </c>
      <c r="E4224" s="275">
        <v>439.37</v>
      </c>
    </row>
    <row r="4225" spans="1:5">
      <c r="A4225">
        <v>7227</v>
      </c>
      <c r="B4225" t="s">
        <v>19144</v>
      </c>
      <c r="C4225" t="s">
        <v>14904</v>
      </c>
      <c r="D4225" t="s">
        <v>14905</v>
      </c>
      <c r="E4225" s="275">
        <v>500.12</v>
      </c>
    </row>
    <row r="4226" spans="1:5">
      <c r="A4226">
        <v>7212</v>
      </c>
      <c r="B4226" t="s">
        <v>19145</v>
      </c>
      <c r="C4226" t="s">
        <v>14904</v>
      </c>
      <c r="D4226" t="s">
        <v>14905</v>
      </c>
      <c r="E4226" s="275">
        <v>549.51</v>
      </c>
    </row>
    <row r="4227" spans="1:5">
      <c r="A4227">
        <v>7229</v>
      </c>
      <c r="B4227" t="s">
        <v>19146</v>
      </c>
      <c r="C4227" t="s">
        <v>14904</v>
      </c>
      <c r="D4227" t="s">
        <v>14905</v>
      </c>
      <c r="E4227" s="275">
        <v>348.31</v>
      </c>
    </row>
    <row r="4228" spans="1:5">
      <c r="A4228">
        <v>7230</v>
      </c>
      <c r="B4228" t="s">
        <v>19147</v>
      </c>
      <c r="C4228" t="s">
        <v>14904</v>
      </c>
      <c r="D4228" t="s">
        <v>14905</v>
      </c>
      <c r="E4228" s="275">
        <v>579.88</v>
      </c>
    </row>
    <row r="4229" spans="1:5">
      <c r="A4229">
        <v>7231</v>
      </c>
      <c r="B4229" t="s">
        <v>19148</v>
      </c>
      <c r="C4229" t="s">
        <v>14904</v>
      </c>
      <c r="D4229" t="s">
        <v>14905</v>
      </c>
      <c r="E4229" s="275">
        <v>822.6</v>
      </c>
    </row>
    <row r="4230" spans="1:5">
      <c r="A4230">
        <v>7220</v>
      </c>
      <c r="B4230" t="s">
        <v>19149</v>
      </c>
      <c r="C4230" t="s">
        <v>14904</v>
      </c>
      <c r="D4230" t="s">
        <v>14905</v>
      </c>
      <c r="E4230" s="276">
        <v>1015.42</v>
      </c>
    </row>
    <row r="4231" spans="1:5">
      <c r="A4231">
        <v>34447</v>
      </c>
      <c r="B4231" t="s">
        <v>19150</v>
      </c>
      <c r="C4231" t="s">
        <v>14904</v>
      </c>
      <c r="D4231" t="s">
        <v>14905</v>
      </c>
      <c r="E4231" s="276">
        <v>1135.3900000000001</v>
      </c>
    </row>
    <row r="4232" spans="1:5">
      <c r="A4232">
        <v>7233</v>
      </c>
      <c r="B4232" t="s">
        <v>19151</v>
      </c>
      <c r="C4232" t="s">
        <v>14904</v>
      </c>
      <c r="D4232" t="s">
        <v>14905</v>
      </c>
      <c r="E4232" s="276">
        <v>1302.47</v>
      </c>
    </row>
    <row r="4233" spans="1:5">
      <c r="A4233">
        <v>40740</v>
      </c>
      <c r="B4233" t="s">
        <v>19152</v>
      </c>
      <c r="C4233" t="s">
        <v>15310</v>
      </c>
      <c r="D4233" t="s">
        <v>14952</v>
      </c>
      <c r="E4233" s="275">
        <v>155.16</v>
      </c>
    </row>
    <row r="4234" spans="1:5">
      <c r="A4234">
        <v>25007</v>
      </c>
      <c r="B4234" t="s">
        <v>19153</v>
      </c>
      <c r="C4234" t="s">
        <v>15310</v>
      </c>
      <c r="D4234" t="s">
        <v>14952</v>
      </c>
      <c r="E4234" s="275">
        <v>44.4</v>
      </c>
    </row>
    <row r="4235" spans="1:5">
      <c r="A4235">
        <v>43071</v>
      </c>
      <c r="B4235" t="s">
        <v>19154</v>
      </c>
      <c r="C4235" t="s">
        <v>15310</v>
      </c>
      <c r="D4235" t="s">
        <v>14952</v>
      </c>
      <c r="E4235" s="275">
        <v>174.71</v>
      </c>
    </row>
    <row r="4236" spans="1:5">
      <c r="A4236">
        <v>39520</v>
      </c>
      <c r="B4236" t="s">
        <v>19155</v>
      </c>
      <c r="C4236" t="s">
        <v>15310</v>
      </c>
      <c r="D4236" t="s">
        <v>14952</v>
      </c>
      <c r="E4236" s="275">
        <v>142.54</v>
      </c>
    </row>
    <row r="4237" spans="1:5">
      <c r="A4237">
        <v>39521</v>
      </c>
      <c r="B4237" t="s">
        <v>19156</v>
      </c>
      <c r="C4237" t="s">
        <v>15310</v>
      </c>
      <c r="D4237" t="s">
        <v>14952</v>
      </c>
      <c r="E4237" s="275">
        <v>147.19</v>
      </c>
    </row>
    <row r="4238" spans="1:5">
      <c r="A4238">
        <v>39522</v>
      </c>
      <c r="B4238" t="s">
        <v>19157</v>
      </c>
      <c r="C4238" t="s">
        <v>15310</v>
      </c>
      <c r="D4238" t="s">
        <v>14952</v>
      </c>
      <c r="E4238" s="275">
        <v>151.99</v>
      </c>
    </row>
    <row r="4239" spans="1:5">
      <c r="A4239">
        <v>7243</v>
      </c>
      <c r="B4239" t="s">
        <v>19158</v>
      </c>
      <c r="C4239" t="s">
        <v>15310</v>
      </c>
      <c r="D4239" t="s">
        <v>14952</v>
      </c>
      <c r="E4239" s="275">
        <v>46.39</v>
      </c>
    </row>
    <row r="4240" spans="1:5">
      <c r="A4240">
        <v>11067</v>
      </c>
      <c r="B4240" t="s">
        <v>19159</v>
      </c>
      <c r="C4240" t="s">
        <v>14904</v>
      </c>
      <c r="D4240" t="s">
        <v>14905</v>
      </c>
      <c r="E4240" s="275">
        <v>407.74</v>
      </c>
    </row>
    <row r="4241" spans="1:5">
      <c r="A4241">
        <v>11068</v>
      </c>
      <c r="B4241" t="s">
        <v>19160</v>
      </c>
      <c r="C4241" t="s">
        <v>14904</v>
      </c>
      <c r="D4241" t="s">
        <v>14905</v>
      </c>
      <c r="E4241" s="275">
        <v>515.12</v>
      </c>
    </row>
    <row r="4242" spans="1:5">
      <c r="A4242">
        <v>7246</v>
      </c>
      <c r="B4242" t="s">
        <v>19161</v>
      </c>
      <c r="C4242" t="s">
        <v>14904</v>
      </c>
      <c r="D4242" t="s">
        <v>14905</v>
      </c>
      <c r="E4242" s="275">
        <v>50.47</v>
      </c>
    </row>
    <row r="4243" spans="1:5">
      <c r="A4243">
        <v>41097</v>
      </c>
      <c r="B4243" t="s">
        <v>19162</v>
      </c>
      <c r="C4243" t="s">
        <v>15057</v>
      </c>
      <c r="D4243" t="s">
        <v>14905</v>
      </c>
      <c r="E4243" s="276">
        <v>3121.01</v>
      </c>
    </row>
    <row r="4244" spans="1:5">
      <c r="A4244">
        <v>12869</v>
      </c>
      <c r="B4244" t="s">
        <v>19163</v>
      </c>
      <c r="C4244" t="s">
        <v>15055</v>
      </c>
      <c r="D4244" t="s">
        <v>14905</v>
      </c>
      <c r="E4244" s="275">
        <v>17.899999999999999</v>
      </c>
    </row>
    <row r="4245" spans="1:5">
      <c r="A4245">
        <v>1574</v>
      </c>
      <c r="B4245" t="s">
        <v>19164</v>
      </c>
      <c r="C4245" t="s">
        <v>14904</v>
      </c>
      <c r="D4245" t="s">
        <v>14905</v>
      </c>
      <c r="E4245" s="275">
        <v>1.98</v>
      </c>
    </row>
    <row r="4246" spans="1:5">
      <c r="A4246">
        <v>1581</v>
      </c>
      <c r="B4246" t="s">
        <v>19165</v>
      </c>
      <c r="C4246" t="s">
        <v>14904</v>
      </c>
      <c r="D4246" t="s">
        <v>14905</v>
      </c>
      <c r="E4246" s="275">
        <v>13.72</v>
      </c>
    </row>
    <row r="4247" spans="1:5">
      <c r="A4247">
        <v>1575</v>
      </c>
      <c r="B4247" t="s">
        <v>19166</v>
      </c>
      <c r="C4247" t="s">
        <v>14904</v>
      </c>
      <c r="D4247" t="s">
        <v>14905</v>
      </c>
      <c r="E4247" s="275">
        <v>2.35</v>
      </c>
    </row>
    <row r="4248" spans="1:5">
      <c r="A4248">
        <v>1570</v>
      </c>
      <c r="B4248" t="s">
        <v>19167</v>
      </c>
      <c r="C4248" t="s">
        <v>14904</v>
      </c>
      <c r="D4248" t="s">
        <v>14905</v>
      </c>
      <c r="E4248" s="275">
        <v>1.18</v>
      </c>
    </row>
    <row r="4249" spans="1:5">
      <c r="A4249">
        <v>1576</v>
      </c>
      <c r="B4249" t="s">
        <v>19168</v>
      </c>
      <c r="C4249" t="s">
        <v>14904</v>
      </c>
      <c r="D4249" t="s">
        <v>14905</v>
      </c>
      <c r="E4249" s="275">
        <v>3.25</v>
      </c>
    </row>
    <row r="4250" spans="1:5">
      <c r="A4250">
        <v>1577</v>
      </c>
      <c r="B4250" t="s">
        <v>19169</v>
      </c>
      <c r="C4250" t="s">
        <v>14904</v>
      </c>
      <c r="D4250" t="s">
        <v>14905</v>
      </c>
      <c r="E4250" s="275">
        <v>3.66</v>
      </c>
    </row>
    <row r="4251" spans="1:5">
      <c r="A4251">
        <v>1571</v>
      </c>
      <c r="B4251" t="s">
        <v>19170</v>
      </c>
      <c r="C4251" t="s">
        <v>14904</v>
      </c>
      <c r="D4251" t="s">
        <v>14905</v>
      </c>
      <c r="E4251" s="275">
        <v>1.53</v>
      </c>
    </row>
    <row r="4252" spans="1:5">
      <c r="A4252">
        <v>1578</v>
      </c>
      <c r="B4252" t="s">
        <v>19171</v>
      </c>
      <c r="C4252" t="s">
        <v>14904</v>
      </c>
      <c r="D4252" t="s">
        <v>14905</v>
      </c>
      <c r="E4252" s="275">
        <v>6.35</v>
      </c>
    </row>
    <row r="4253" spans="1:5">
      <c r="A4253">
        <v>1573</v>
      </c>
      <c r="B4253" t="s">
        <v>19172</v>
      </c>
      <c r="C4253" t="s">
        <v>14904</v>
      </c>
      <c r="D4253" t="s">
        <v>14905</v>
      </c>
      <c r="E4253" s="275">
        <v>1.83</v>
      </c>
    </row>
    <row r="4254" spans="1:5">
      <c r="A4254">
        <v>1579</v>
      </c>
      <c r="B4254" t="s">
        <v>19173</v>
      </c>
      <c r="C4254" t="s">
        <v>14904</v>
      </c>
      <c r="D4254" t="s">
        <v>14905</v>
      </c>
      <c r="E4254" s="275">
        <v>7.92</v>
      </c>
    </row>
    <row r="4255" spans="1:5">
      <c r="A4255">
        <v>1580</v>
      </c>
      <c r="B4255" t="s">
        <v>19174</v>
      </c>
      <c r="C4255" t="s">
        <v>14904</v>
      </c>
      <c r="D4255" t="s">
        <v>14905</v>
      </c>
      <c r="E4255" s="275">
        <v>9.76</v>
      </c>
    </row>
    <row r="4256" spans="1:5">
      <c r="A4256">
        <v>39321</v>
      </c>
      <c r="B4256" t="s">
        <v>19175</v>
      </c>
      <c r="C4256" t="s">
        <v>14904</v>
      </c>
      <c r="D4256" t="s">
        <v>14905</v>
      </c>
      <c r="E4256" s="275">
        <v>20.11</v>
      </c>
    </row>
    <row r="4257" spans="1:5">
      <c r="A4257">
        <v>39319</v>
      </c>
      <c r="B4257" t="s">
        <v>19176</v>
      </c>
      <c r="C4257" t="s">
        <v>14904</v>
      </c>
      <c r="D4257" t="s">
        <v>14905</v>
      </c>
      <c r="E4257" s="275">
        <v>8.3699999999999992</v>
      </c>
    </row>
    <row r="4258" spans="1:5">
      <c r="A4258">
        <v>39320</v>
      </c>
      <c r="B4258" t="s">
        <v>19177</v>
      </c>
      <c r="C4258" t="s">
        <v>14904</v>
      </c>
      <c r="D4258" t="s">
        <v>14905</v>
      </c>
      <c r="E4258" s="275">
        <v>16.09</v>
      </c>
    </row>
    <row r="4259" spans="1:5">
      <c r="A4259">
        <v>1591</v>
      </c>
      <c r="B4259" t="s">
        <v>19178</v>
      </c>
      <c r="C4259" t="s">
        <v>14904</v>
      </c>
      <c r="D4259" t="s">
        <v>14905</v>
      </c>
      <c r="E4259" s="275">
        <v>30.26</v>
      </c>
    </row>
    <row r="4260" spans="1:5">
      <c r="A4260">
        <v>1547</v>
      </c>
      <c r="B4260" t="s">
        <v>19179</v>
      </c>
      <c r="C4260" t="s">
        <v>14904</v>
      </c>
      <c r="D4260" t="s">
        <v>14905</v>
      </c>
      <c r="E4260" s="275">
        <v>158.54</v>
      </c>
    </row>
    <row r="4261" spans="1:5">
      <c r="A4261">
        <v>38196</v>
      </c>
      <c r="B4261" t="s">
        <v>19180</v>
      </c>
      <c r="C4261" t="s">
        <v>14904</v>
      </c>
      <c r="D4261" t="s">
        <v>14905</v>
      </c>
      <c r="E4261" s="275">
        <v>30.88</v>
      </c>
    </row>
    <row r="4262" spans="1:5">
      <c r="A4262">
        <v>1543</v>
      </c>
      <c r="B4262" t="s">
        <v>19181</v>
      </c>
      <c r="C4262" t="s">
        <v>14904</v>
      </c>
      <c r="D4262" t="s">
        <v>14905</v>
      </c>
      <c r="E4262" s="275">
        <v>32.81</v>
      </c>
    </row>
    <row r="4263" spans="1:5">
      <c r="A4263">
        <v>1585</v>
      </c>
      <c r="B4263" t="s">
        <v>19182</v>
      </c>
      <c r="C4263" t="s">
        <v>14904</v>
      </c>
      <c r="D4263" t="s">
        <v>14905</v>
      </c>
      <c r="E4263" s="275">
        <v>6.35</v>
      </c>
    </row>
    <row r="4264" spans="1:5">
      <c r="A4264">
        <v>1593</v>
      </c>
      <c r="B4264" t="s">
        <v>19183</v>
      </c>
      <c r="C4264" t="s">
        <v>14904</v>
      </c>
      <c r="D4264" t="s">
        <v>14905</v>
      </c>
      <c r="E4264" s="275">
        <v>33.75</v>
      </c>
    </row>
    <row r="4265" spans="1:5">
      <c r="A4265">
        <v>11838</v>
      </c>
      <c r="B4265" t="s">
        <v>19184</v>
      </c>
      <c r="C4265" t="s">
        <v>14904</v>
      </c>
      <c r="D4265" t="s">
        <v>14905</v>
      </c>
      <c r="E4265" s="275">
        <v>44.53</v>
      </c>
    </row>
    <row r="4266" spans="1:5">
      <c r="A4266">
        <v>1594</v>
      </c>
      <c r="B4266" t="s">
        <v>19185</v>
      </c>
      <c r="C4266" t="s">
        <v>14904</v>
      </c>
      <c r="D4266" t="s">
        <v>14905</v>
      </c>
      <c r="E4266" s="275">
        <v>45.02</v>
      </c>
    </row>
    <row r="4267" spans="1:5">
      <c r="A4267">
        <v>1586</v>
      </c>
      <c r="B4267" t="s">
        <v>19186</v>
      </c>
      <c r="C4267" t="s">
        <v>14904</v>
      </c>
      <c r="D4267" t="s">
        <v>14905</v>
      </c>
      <c r="E4267" s="275">
        <v>8.0399999999999991</v>
      </c>
    </row>
    <row r="4268" spans="1:5">
      <c r="A4268">
        <v>11839</v>
      </c>
      <c r="B4268" t="s">
        <v>19187</v>
      </c>
      <c r="C4268" t="s">
        <v>14904</v>
      </c>
      <c r="D4268" t="s">
        <v>14905</v>
      </c>
      <c r="E4268" s="275">
        <v>64.790000000000006</v>
      </c>
    </row>
    <row r="4269" spans="1:5">
      <c r="A4269">
        <v>1587</v>
      </c>
      <c r="B4269" t="s">
        <v>19188</v>
      </c>
      <c r="C4269" t="s">
        <v>14904</v>
      </c>
      <c r="D4269" t="s">
        <v>14905</v>
      </c>
      <c r="E4269" s="275">
        <v>8.19</v>
      </c>
    </row>
    <row r="4270" spans="1:5">
      <c r="A4270">
        <v>1545</v>
      </c>
      <c r="B4270" t="s">
        <v>19189</v>
      </c>
      <c r="C4270" t="s">
        <v>14904</v>
      </c>
      <c r="D4270" t="s">
        <v>14905</v>
      </c>
      <c r="E4270" s="275">
        <v>77.75</v>
      </c>
    </row>
    <row r="4271" spans="1:5">
      <c r="A4271">
        <v>1588</v>
      </c>
      <c r="B4271" t="s">
        <v>19190</v>
      </c>
      <c r="C4271" t="s">
        <v>14904</v>
      </c>
      <c r="D4271" t="s">
        <v>14905</v>
      </c>
      <c r="E4271" s="275">
        <v>11.24</v>
      </c>
    </row>
    <row r="4272" spans="1:5">
      <c r="A4272">
        <v>1535</v>
      </c>
      <c r="B4272" t="s">
        <v>19191</v>
      </c>
      <c r="C4272" t="s">
        <v>14904</v>
      </c>
      <c r="D4272" t="s">
        <v>14905</v>
      </c>
      <c r="E4272" s="275">
        <v>6.47</v>
      </c>
    </row>
    <row r="4273" spans="1:5">
      <c r="A4273">
        <v>1589</v>
      </c>
      <c r="B4273" t="s">
        <v>19192</v>
      </c>
      <c r="C4273" t="s">
        <v>14904</v>
      </c>
      <c r="D4273" t="s">
        <v>14905</v>
      </c>
      <c r="E4273" s="275">
        <v>11.59</v>
      </c>
    </row>
    <row r="4274" spans="1:5">
      <c r="A4274">
        <v>1546</v>
      </c>
      <c r="B4274" t="s">
        <v>19193</v>
      </c>
      <c r="C4274" t="s">
        <v>14904</v>
      </c>
      <c r="D4274" t="s">
        <v>14905</v>
      </c>
      <c r="E4274" s="275">
        <v>131.19999999999999</v>
      </c>
    </row>
    <row r="4275" spans="1:5">
      <c r="A4275">
        <v>1590</v>
      </c>
      <c r="B4275" t="s">
        <v>19194</v>
      </c>
      <c r="C4275" t="s">
        <v>14904</v>
      </c>
      <c r="D4275" t="s">
        <v>14905</v>
      </c>
      <c r="E4275" s="275">
        <v>20.41</v>
      </c>
    </row>
    <row r="4276" spans="1:5">
      <c r="A4276">
        <v>1542</v>
      </c>
      <c r="B4276" t="s">
        <v>19195</v>
      </c>
      <c r="C4276" t="s">
        <v>14904</v>
      </c>
      <c r="D4276" t="s">
        <v>14905</v>
      </c>
      <c r="E4276" s="275">
        <v>27.03</v>
      </c>
    </row>
    <row r="4277" spans="1:5">
      <c r="A4277">
        <v>38415</v>
      </c>
      <c r="B4277" t="s">
        <v>19196</v>
      </c>
      <c r="C4277" t="s">
        <v>14904</v>
      </c>
      <c r="D4277" t="s">
        <v>14905</v>
      </c>
      <c r="E4277" s="276">
        <v>1022.26</v>
      </c>
    </row>
    <row r="4278" spans="1:5">
      <c r="A4278">
        <v>38414</v>
      </c>
      <c r="B4278" t="s">
        <v>19197</v>
      </c>
      <c r="C4278" t="s">
        <v>14904</v>
      </c>
      <c r="D4278" t="s">
        <v>14905</v>
      </c>
      <c r="E4278" s="276">
        <v>1434.75</v>
      </c>
    </row>
    <row r="4279" spans="1:5">
      <c r="A4279">
        <v>38128</v>
      </c>
      <c r="B4279" t="s">
        <v>19198</v>
      </c>
      <c r="C4279" t="s">
        <v>14955</v>
      </c>
      <c r="D4279" t="s">
        <v>14911</v>
      </c>
      <c r="E4279" s="275">
        <v>0.5</v>
      </c>
    </row>
    <row r="4280" spans="1:5">
      <c r="A4280">
        <v>7253</v>
      </c>
      <c r="B4280" t="s">
        <v>19199</v>
      </c>
      <c r="C4280" t="s">
        <v>15053</v>
      </c>
      <c r="D4280" t="s">
        <v>14905</v>
      </c>
      <c r="E4280" s="275">
        <v>107.14</v>
      </c>
    </row>
    <row r="4281" spans="1:5">
      <c r="A4281">
        <v>4806</v>
      </c>
      <c r="B4281" t="s">
        <v>19200</v>
      </c>
      <c r="C4281" t="s">
        <v>14950</v>
      </c>
      <c r="D4281" t="s">
        <v>14905</v>
      </c>
      <c r="E4281" s="275">
        <v>18.36</v>
      </c>
    </row>
    <row r="4282" spans="1:5">
      <c r="A4282">
        <v>34401</v>
      </c>
      <c r="B4282" t="s">
        <v>19201</v>
      </c>
      <c r="C4282" t="s">
        <v>14904</v>
      </c>
      <c r="D4282" t="s">
        <v>14905</v>
      </c>
      <c r="E4282" s="275">
        <v>1.81</v>
      </c>
    </row>
    <row r="4283" spans="1:5">
      <c r="A4283">
        <v>7260</v>
      </c>
      <c r="B4283" t="s">
        <v>19202</v>
      </c>
      <c r="C4283" t="s">
        <v>14904</v>
      </c>
      <c r="D4283" t="s">
        <v>14905</v>
      </c>
      <c r="E4283" s="275">
        <v>1.61</v>
      </c>
    </row>
    <row r="4284" spans="1:5">
      <c r="A4284">
        <v>7256</v>
      </c>
      <c r="B4284" t="s">
        <v>19203</v>
      </c>
      <c r="C4284" t="s">
        <v>14904</v>
      </c>
      <c r="D4284" t="s">
        <v>14905</v>
      </c>
      <c r="E4284" s="275">
        <v>1.59</v>
      </c>
    </row>
    <row r="4285" spans="1:5">
      <c r="A4285">
        <v>7258</v>
      </c>
      <c r="B4285" t="s">
        <v>19204</v>
      </c>
      <c r="C4285" t="s">
        <v>14904</v>
      </c>
      <c r="D4285" t="s">
        <v>14905</v>
      </c>
      <c r="E4285" s="275">
        <v>0.65</v>
      </c>
    </row>
    <row r="4286" spans="1:5">
      <c r="A4286">
        <v>34400</v>
      </c>
      <c r="B4286" t="s">
        <v>19205</v>
      </c>
      <c r="C4286" t="s">
        <v>14904</v>
      </c>
      <c r="D4286" t="s">
        <v>14905</v>
      </c>
      <c r="E4286" s="275">
        <v>2.79</v>
      </c>
    </row>
    <row r="4287" spans="1:5">
      <c r="A4287">
        <v>10617</v>
      </c>
      <c r="B4287" t="s">
        <v>19206</v>
      </c>
      <c r="C4287" t="s">
        <v>14904</v>
      </c>
      <c r="D4287" t="s">
        <v>14905</v>
      </c>
      <c r="E4287" s="275">
        <v>5.34</v>
      </c>
    </row>
    <row r="4288" spans="1:5">
      <c r="A4288">
        <v>44261</v>
      </c>
      <c r="B4288" t="s">
        <v>19207</v>
      </c>
      <c r="C4288" t="s">
        <v>14904</v>
      </c>
      <c r="D4288" t="s">
        <v>14905</v>
      </c>
      <c r="E4288" s="275">
        <v>133.63999999999999</v>
      </c>
    </row>
    <row r="4289" spans="1:5">
      <c r="A4289">
        <v>7274</v>
      </c>
      <c r="B4289" t="s">
        <v>19208</v>
      </c>
      <c r="C4289" t="s">
        <v>14904</v>
      </c>
      <c r="D4289" t="s">
        <v>14905</v>
      </c>
      <c r="E4289" s="275">
        <v>64.7</v>
      </c>
    </row>
    <row r="4290" spans="1:5">
      <c r="A4290">
        <v>44326</v>
      </c>
      <c r="B4290" t="s">
        <v>19209</v>
      </c>
      <c r="C4290" t="s">
        <v>14904</v>
      </c>
      <c r="D4290" t="s">
        <v>14905</v>
      </c>
      <c r="E4290" s="276">
        <v>1397.4</v>
      </c>
    </row>
    <row r="4291" spans="1:5">
      <c r="A4291">
        <v>154</v>
      </c>
      <c r="B4291" t="s">
        <v>19210</v>
      </c>
      <c r="C4291" t="s">
        <v>14957</v>
      </c>
      <c r="D4291" t="s">
        <v>14905</v>
      </c>
      <c r="E4291" s="275">
        <v>89.22</v>
      </c>
    </row>
    <row r="4292" spans="1:5">
      <c r="A4292">
        <v>38121</v>
      </c>
      <c r="B4292" t="s">
        <v>19211</v>
      </c>
      <c r="C4292" t="s">
        <v>14957</v>
      </c>
      <c r="D4292" t="s">
        <v>14905</v>
      </c>
      <c r="E4292" s="275">
        <v>14.38</v>
      </c>
    </row>
    <row r="4293" spans="1:5">
      <c r="A4293">
        <v>43776</v>
      </c>
      <c r="B4293" t="s">
        <v>19212</v>
      </c>
      <c r="C4293" t="s">
        <v>14957</v>
      </c>
      <c r="D4293" t="s">
        <v>14905</v>
      </c>
      <c r="E4293" s="275">
        <v>27.46</v>
      </c>
    </row>
    <row r="4294" spans="1:5">
      <c r="A4294">
        <v>7343</v>
      </c>
      <c r="B4294" t="s">
        <v>19213</v>
      </c>
      <c r="C4294" t="s">
        <v>14957</v>
      </c>
      <c r="D4294" t="s">
        <v>14905</v>
      </c>
      <c r="E4294" s="275">
        <v>12.72</v>
      </c>
    </row>
    <row r="4295" spans="1:5">
      <c r="A4295">
        <v>7348</v>
      </c>
      <c r="B4295" t="s">
        <v>19214</v>
      </c>
      <c r="C4295" t="s">
        <v>14957</v>
      </c>
      <c r="D4295" t="s">
        <v>14905</v>
      </c>
      <c r="E4295" s="275">
        <v>20.66</v>
      </c>
    </row>
    <row r="4296" spans="1:5">
      <c r="A4296">
        <v>7313</v>
      </c>
      <c r="B4296" t="s">
        <v>19215</v>
      </c>
      <c r="C4296" t="s">
        <v>14957</v>
      </c>
      <c r="D4296" t="s">
        <v>14905</v>
      </c>
      <c r="E4296" s="275">
        <v>30.3</v>
      </c>
    </row>
    <row r="4297" spans="1:5">
      <c r="A4297">
        <v>7319</v>
      </c>
      <c r="B4297" t="s">
        <v>19216</v>
      </c>
      <c r="C4297" t="s">
        <v>14957</v>
      </c>
      <c r="D4297" t="s">
        <v>14905</v>
      </c>
      <c r="E4297" s="275">
        <v>17.34</v>
      </c>
    </row>
    <row r="4298" spans="1:5">
      <c r="A4298">
        <v>7314</v>
      </c>
      <c r="B4298" t="s">
        <v>19217</v>
      </c>
      <c r="C4298" t="s">
        <v>14957</v>
      </c>
      <c r="D4298" t="s">
        <v>14905</v>
      </c>
      <c r="E4298" s="275">
        <v>56.96</v>
      </c>
    </row>
    <row r="4299" spans="1:5">
      <c r="A4299">
        <v>7304</v>
      </c>
      <c r="B4299" t="s">
        <v>19218</v>
      </c>
      <c r="C4299" t="s">
        <v>14957</v>
      </c>
      <c r="D4299" t="s">
        <v>14905</v>
      </c>
      <c r="E4299" s="275">
        <v>81.39</v>
      </c>
    </row>
    <row r="4300" spans="1:5">
      <c r="A4300">
        <v>43649</v>
      </c>
      <c r="B4300" t="s">
        <v>19219</v>
      </c>
      <c r="C4300" t="s">
        <v>14957</v>
      </c>
      <c r="D4300" t="s">
        <v>14905</v>
      </c>
      <c r="E4300" s="275">
        <v>42.09</v>
      </c>
    </row>
    <row r="4301" spans="1:5">
      <c r="A4301">
        <v>43650</v>
      </c>
      <c r="B4301" t="s">
        <v>19220</v>
      </c>
      <c r="C4301" t="s">
        <v>14957</v>
      </c>
      <c r="D4301" t="s">
        <v>14905</v>
      </c>
      <c r="E4301" s="275">
        <v>39.78</v>
      </c>
    </row>
    <row r="4302" spans="1:5">
      <c r="A4302">
        <v>7311</v>
      </c>
      <c r="B4302" t="s">
        <v>19221</v>
      </c>
      <c r="C4302" t="s">
        <v>14957</v>
      </c>
      <c r="D4302" t="s">
        <v>14905</v>
      </c>
      <c r="E4302" s="275">
        <v>40.75</v>
      </c>
    </row>
    <row r="4303" spans="1:5">
      <c r="A4303">
        <v>7292</v>
      </c>
      <c r="B4303" t="s">
        <v>19222</v>
      </c>
      <c r="C4303" t="s">
        <v>14957</v>
      </c>
      <c r="D4303" t="s">
        <v>14911</v>
      </c>
      <c r="E4303" s="275">
        <v>39.450000000000003</v>
      </c>
    </row>
    <row r="4304" spans="1:5">
      <c r="A4304">
        <v>7293</v>
      </c>
      <c r="B4304" t="s">
        <v>19223</v>
      </c>
      <c r="C4304" t="s">
        <v>14957</v>
      </c>
      <c r="D4304" t="s">
        <v>14905</v>
      </c>
      <c r="E4304" s="275">
        <v>43.64</v>
      </c>
    </row>
    <row r="4305" spans="1:5">
      <c r="A4305">
        <v>7306</v>
      </c>
      <c r="B4305" t="s">
        <v>19224</v>
      </c>
      <c r="C4305" t="s">
        <v>14957</v>
      </c>
      <c r="D4305" t="s">
        <v>14905</v>
      </c>
      <c r="E4305" s="275">
        <v>48.16</v>
      </c>
    </row>
    <row r="4306" spans="1:5">
      <c r="A4306">
        <v>7288</v>
      </c>
      <c r="B4306" t="s">
        <v>19225</v>
      </c>
      <c r="C4306" t="s">
        <v>14957</v>
      </c>
      <c r="D4306" t="s">
        <v>14905</v>
      </c>
      <c r="E4306" s="275">
        <v>39.99</v>
      </c>
    </row>
    <row r="4307" spans="1:5">
      <c r="A4307">
        <v>43625</v>
      </c>
      <c r="B4307" t="s">
        <v>19226</v>
      </c>
      <c r="C4307" t="s">
        <v>14957</v>
      </c>
      <c r="D4307" t="s">
        <v>14905</v>
      </c>
      <c r="E4307" s="275">
        <v>32.29</v>
      </c>
    </row>
    <row r="4308" spans="1:5">
      <c r="A4308">
        <v>43647</v>
      </c>
      <c r="B4308" t="s">
        <v>19227</v>
      </c>
      <c r="C4308" t="s">
        <v>14957</v>
      </c>
      <c r="D4308" t="s">
        <v>14905</v>
      </c>
      <c r="E4308" s="275">
        <v>29.33</v>
      </c>
    </row>
    <row r="4309" spans="1:5">
      <c r="A4309">
        <v>43648</v>
      </c>
      <c r="B4309" t="s">
        <v>19228</v>
      </c>
      <c r="C4309" t="s">
        <v>14957</v>
      </c>
      <c r="D4309" t="s">
        <v>14905</v>
      </c>
      <c r="E4309" s="275">
        <v>28.3</v>
      </c>
    </row>
    <row r="4310" spans="1:5">
      <c r="A4310">
        <v>35693</v>
      </c>
      <c r="B4310" t="s">
        <v>19229</v>
      </c>
      <c r="C4310" t="s">
        <v>14957</v>
      </c>
      <c r="D4310" t="s">
        <v>14905</v>
      </c>
      <c r="E4310" s="275">
        <v>12.85</v>
      </c>
    </row>
    <row r="4311" spans="1:5">
      <c r="A4311">
        <v>7356</v>
      </c>
      <c r="B4311" t="s">
        <v>19230</v>
      </c>
      <c r="C4311" t="s">
        <v>14957</v>
      </c>
      <c r="D4311" t="s">
        <v>14911</v>
      </c>
      <c r="E4311" s="275">
        <v>30.81</v>
      </c>
    </row>
    <row r="4312" spans="1:5">
      <c r="A4312">
        <v>35692</v>
      </c>
      <c r="B4312" t="s">
        <v>19231</v>
      </c>
      <c r="C4312" t="s">
        <v>14957</v>
      </c>
      <c r="D4312" t="s">
        <v>14905</v>
      </c>
      <c r="E4312" s="275">
        <v>20.16</v>
      </c>
    </row>
    <row r="4313" spans="1:5">
      <c r="A4313">
        <v>43624</v>
      </c>
      <c r="B4313" t="s">
        <v>19232</v>
      </c>
      <c r="C4313" t="s">
        <v>14957</v>
      </c>
      <c r="D4313" t="s">
        <v>14905</v>
      </c>
      <c r="E4313" s="275">
        <v>37.549999999999997</v>
      </c>
    </row>
    <row r="4314" spans="1:5">
      <c r="A4314">
        <v>7342</v>
      </c>
      <c r="B4314" t="s">
        <v>19233</v>
      </c>
      <c r="C4314" t="s">
        <v>14955</v>
      </c>
      <c r="D4314" t="s">
        <v>14905</v>
      </c>
      <c r="E4314" s="275">
        <v>3.32</v>
      </c>
    </row>
    <row r="4315" spans="1:5">
      <c r="A4315">
        <v>7350</v>
      </c>
      <c r="B4315" t="s">
        <v>19234</v>
      </c>
      <c r="C4315" t="s">
        <v>14957</v>
      </c>
      <c r="D4315" t="s">
        <v>14905</v>
      </c>
      <c r="E4315" s="275">
        <v>44.47</v>
      </c>
    </row>
    <row r="4316" spans="1:5">
      <c r="A4316">
        <v>39574</v>
      </c>
      <c r="B4316" t="s">
        <v>19235</v>
      </c>
      <c r="C4316" t="s">
        <v>14904</v>
      </c>
      <c r="D4316" t="s">
        <v>14905</v>
      </c>
      <c r="E4316" s="275">
        <v>6.36</v>
      </c>
    </row>
    <row r="4317" spans="1:5">
      <c r="A4317">
        <v>11060</v>
      </c>
      <c r="B4317" t="s">
        <v>19236</v>
      </c>
      <c r="C4317" t="s">
        <v>14904</v>
      </c>
      <c r="D4317" t="s">
        <v>14905</v>
      </c>
      <c r="E4317" s="275">
        <v>44.37</v>
      </c>
    </row>
    <row r="4318" spans="1:5">
      <c r="A4318">
        <v>37401</v>
      </c>
      <c r="B4318" t="s">
        <v>19237</v>
      </c>
      <c r="C4318" t="s">
        <v>14904</v>
      </c>
      <c r="D4318" t="s">
        <v>14905</v>
      </c>
      <c r="E4318" s="275">
        <v>68.239999999999995</v>
      </c>
    </row>
    <row r="4319" spans="1:5">
      <c r="A4319">
        <v>7525</v>
      </c>
      <c r="B4319" t="s">
        <v>19238</v>
      </c>
      <c r="C4319" t="s">
        <v>14904</v>
      </c>
      <c r="D4319" t="s">
        <v>14905</v>
      </c>
      <c r="E4319" s="275">
        <v>47.51</v>
      </c>
    </row>
    <row r="4320" spans="1:5">
      <c r="A4320">
        <v>7524</v>
      </c>
      <c r="B4320" t="s">
        <v>19239</v>
      </c>
      <c r="C4320" t="s">
        <v>14904</v>
      </c>
      <c r="D4320" t="s">
        <v>14905</v>
      </c>
      <c r="E4320" s="275">
        <v>44.77</v>
      </c>
    </row>
    <row r="4321" spans="1:5">
      <c r="A4321">
        <v>38105</v>
      </c>
      <c r="B4321" t="s">
        <v>19240</v>
      </c>
      <c r="C4321" t="s">
        <v>14904</v>
      </c>
      <c r="D4321" t="s">
        <v>14905</v>
      </c>
      <c r="E4321" s="275">
        <v>11.5</v>
      </c>
    </row>
    <row r="4322" spans="1:5">
      <c r="A4322">
        <v>38084</v>
      </c>
      <c r="B4322" t="s">
        <v>19241</v>
      </c>
      <c r="C4322" t="s">
        <v>14904</v>
      </c>
      <c r="D4322" t="s">
        <v>14905</v>
      </c>
      <c r="E4322" s="275">
        <v>16.329999999999998</v>
      </c>
    </row>
    <row r="4323" spans="1:5">
      <c r="A4323">
        <v>38103</v>
      </c>
      <c r="B4323" t="s">
        <v>19242</v>
      </c>
      <c r="C4323" t="s">
        <v>14904</v>
      </c>
      <c r="D4323" t="s">
        <v>14905</v>
      </c>
      <c r="E4323" s="275">
        <v>17.27</v>
      </c>
    </row>
    <row r="4324" spans="1:5">
      <c r="A4324">
        <v>38082</v>
      </c>
      <c r="B4324" t="s">
        <v>19243</v>
      </c>
      <c r="C4324" t="s">
        <v>14904</v>
      </c>
      <c r="D4324" t="s">
        <v>14905</v>
      </c>
      <c r="E4324" s="275">
        <v>21.27</v>
      </c>
    </row>
    <row r="4325" spans="1:5">
      <c r="A4325">
        <v>38104</v>
      </c>
      <c r="B4325" t="s">
        <v>19244</v>
      </c>
      <c r="C4325" t="s">
        <v>14904</v>
      </c>
      <c r="D4325" t="s">
        <v>14905</v>
      </c>
      <c r="E4325" s="275">
        <v>33.81</v>
      </c>
    </row>
    <row r="4326" spans="1:5">
      <c r="A4326">
        <v>38083</v>
      </c>
      <c r="B4326" t="s">
        <v>19245</v>
      </c>
      <c r="C4326" t="s">
        <v>14904</v>
      </c>
      <c r="D4326" t="s">
        <v>14905</v>
      </c>
      <c r="E4326" s="275">
        <v>37.53</v>
      </c>
    </row>
    <row r="4327" spans="1:5">
      <c r="A4327">
        <v>38101</v>
      </c>
      <c r="B4327" t="s">
        <v>19246</v>
      </c>
      <c r="C4327" t="s">
        <v>14904</v>
      </c>
      <c r="D4327" t="s">
        <v>14905</v>
      </c>
      <c r="E4327" s="275">
        <v>8.2100000000000009</v>
      </c>
    </row>
    <row r="4328" spans="1:5">
      <c r="A4328">
        <v>7528</v>
      </c>
      <c r="B4328" t="s">
        <v>19247</v>
      </c>
      <c r="C4328" t="s">
        <v>14904</v>
      </c>
      <c r="D4328" t="s">
        <v>14911</v>
      </c>
      <c r="E4328" s="275">
        <v>9.65</v>
      </c>
    </row>
    <row r="4329" spans="1:5">
      <c r="A4329">
        <v>12147</v>
      </c>
      <c r="B4329" t="s">
        <v>19248</v>
      </c>
      <c r="C4329" t="s">
        <v>14904</v>
      </c>
      <c r="D4329" t="s">
        <v>14905</v>
      </c>
      <c r="E4329" s="275">
        <v>14.71</v>
      </c>
    </row>
    <row r="4330" spans="1:5">
      <c r="A4330">
        <v>38075</v>
      </c>
      <c r="B4330" t="s">
        <v>19249</v>
      </c>
      <c r="C4330" t="s">
        <v>14904</v>
      </c>
      <c r="D4330" t="s">
        <v>14905</v>
      </c>
      <c r="E4330" s="275">
        <v>16.71</v>
      </c>
    </row>
    <row r="4331" spans="1:5">
      <c r="A4331">
        <v>38102</v>
      </c>
      <c r="B4331" t="s">
        <v>19250</v>
      </c>
      <c r="C4331" t="s">
        <v>14904</v>
      </c>
      <c r="D4331" t="s">
        <v>14905</v>
      </c>
      <c r="E4331" s="275">
        <v>10.5</v>
      </c>
    </row>
    <row r="4332" spans="1:5">
      <c r="A4332">
        <v>38076</v>
      </c>
      <c r="B4332" t="s">
        <v>19251</v>
      </c>
      <c r="C4332" t="s">
        <v>14904</v>
      </c>
      <c r="D4332" t="s">
        <v>14905</v>
      </c>
      <c r="E4332" s="275">
        <v>18.739999999999998</v>
      </c>
    </row>
    <row r="4333" spans="1:5">
      <c r="A4333">
        <v>7592</v>
      </c>
      <c r="B4333" t="s">
        <v>19252</v>
      </c>
      <c r="C4333" t="s">
        <v>15055</v>
      </c>
      <c r="D4333" t="s">
        <v>14911</v>
      </c>
      <c r="E4333" s="275">
        <v>40.46</v>
      </c>
    </row>
    <row r="4334" spans="1:5">
      <c r="A4334">
        <v>40820</v>
      </c>
      <c r="B4334" t="s">
        <v>19253</v>
      </c>
      <c r="C4334" t="s">
        <v>15057</v>
      </c>
      <c r="D4334" t="s">
        <v>14905</v>
      </c>
      <c r="E4334" s="276">
        <v>7044.02</v>
      </c>
    </row>
    <row r="4335" spans="1:5">
      <c r="A4335">
        <v>11826</v>
      </c>
      <c r="B4335" t="s">
        <v>19254</v>
      </c>
      <c r="C4335" t="s">
        <v>14904</v>
      </c>
      <c r="D4335" t="s">
        <v>14905</v>
      </c>
      <c r="E4335" s="275">
        <v>38.299999999999997</v>
      </c>
    </row>
    <row r="4336" spans="1:5">
      <c r="A4336">
        <v>7606</v>
      </c>
      <c r="B4336" t="s">
        <v>19255</v>
      </c>
      <c r="C4336" t="s">
        <v>14904</v>
      </c>
      <c r="D4336" t="s">
        <v>14905</v>
      </c>
      <c r="E4336" s="275">
        <v>46.06</v>
      </c>
    </row>
    <row r="4337" spans="1:5">
      <c r="A4337">
        <v>11763</v>
      </c>
      <c r="B4337" t="s">
        <v>19256</v>
      </c>
      <c r="C4337" t="s">
        <v>14904</v>
      </c>
      <c r="D4337" t="s">
        <v>14905</v>
      </c>
      <c r="E4337" s="275">
        <v>100.59</v>
      </c>
    </row>
    <row r="4338" spans="1:5">
      <c r="A4338">
        <v>11764</v>
      </c>
      <c r="B4338" t="s">
        <v>19257</v>
      </c>
      <c r="C4338" t="s">
        <v>14904</v>
      </c>
      <c r="D4338" t="s">
        <v>14905</v>
      </c>
      <c r="E4338" s="275">
        <v>82.53</v>
      </c>
    </row>
    <row r="4339" spans="1:5">
      <c r="A4339">
        <v>11829</v>
      </c>
      <c r="B4339" t="s">
        <v>19258</v>
      </c>
      <c r="C4339" t="s">
        <v>14904</v>
      </c>
      <c r="D4339" t="s">
        <v>14905</v>
      </c>
      <c r="E4339" s="275">
        <v>19.940000000000001</v>
      </c>
    </row>
    <row r="4340" spans="1:5">
      <c r="A4340">
        <v>11830</v>
      </c>
      <c r="B4340" t="s">
        <v>19259</v>
      </c>
      <c r="C4340" t="s">
        <v>14904</v>
      </c>
      <c r="D4340" t="s">
        <v>14905</v>
      </c>
      <c r="E4340" s="275">
        <v>21.54</v>
      </c>
    </row>
    <row r="4341" spans="1:5">
      <c r="A4341">
        <v>11825</v>
      </c>
      <c r="B4341" t="s">
        <v>19260</v>
      </c>
      <c r="C4341" t="s">
        <v>14904</v>
      </c>
      <c r="D4341" t="s">
        <v>14905</v>
      </c>
      <c r="E4341" s="275">
        <v>48.46</v>
      </c>
    </row>
    <row r="4342" spans="1:5">
      <c r="A4342">
        <v>11767</v>
      </c>
      <c r="B4342" t="s">
        <v>19261</v>
      </c>
      <c r="C4342" t="s">
        <v>14904</v>
      </c>
      <c r="D4342" t="s">
        <v>14905</v>
      </c>
      <c r="E4342" s="275">
        <v>129.07</v>
      </c>
    </row>
    <row r="4343" spans="1:5">
      <c r="A4343">
        <v>11766</v>
      </c>
      <c r="B4343" t="s">
        <v>19262</v>
      </c>
      <c r="C4343" t="s">
        <v>14904</v>
      </c>
      <c r="D4343" t="s">
        <v>14905</v>
      </c>
      <c r="E4343" s="275">
        <v>30.08</v>
      </c>
    </row>
    <row r="4344" spans="1:5">
      <c r="A4344">
        <v>11765</v>
      </c>
      <c r="B4344" t="s">
        <v>19263</v>
      </c>
      <c r="C4344" t="s">
        <v>14904</v>
      </c>
      <c r="D4344" t="s">
        <v>14905</v>
      </c>
      <c r="E4344" s="275">
        <v>55</v>
      </c>
    </row>
    <row r="4345" spans="1:5">
      <c r="A4345">
        <v>11824</v>
      </c>
      <c r="B4345" t="s">
        <v>19264</v>
      </c>
      <c r="C4345" t="s">
        <v>14904</v>
      </c>
      <c r="D4345" t="s">
        <v>14905</v>
      </c>
      <c r="E4345" s="275">
        <v>35.380000000000003</v>
      </c>
    </row>
    <row r="4346" spans="1:5">
      <c r="A4346">
        <v>44045</v>
      </c>
      <c r="B4346" t="s">
        <v>19265</v>
      </c>
      <c r="C4346" t="s">
        <v>14904</v>
      </c>
      <c r="D4346" t="s">
        <v>14905</v>
      </c>
      <c r="E4346" s="275">
        <v>289.48</v>
      </c>
    </row>
    <row r="4347" spans="1:5">
      <c r="A4347">
        <v>39702</v>
      </c>
      <c r="B4347" t="s">
        <v>19266</v>
      </c>
      <c r="C4347" t="s">
        <v>14904</v>
      </c>
      <c r="D4347" t="s">
        <v>14905</v>
      </c>
      <c r="E4347" s="276">
        <v>1922.58</v>
      </c>
    </row>
    <row r="4348" spans="1:5">
      <c r="A4348">
        <v>13415</v>
      </c>
      <c r="B4348" t="s">
        <v>19267</v>
      </c>
      <c r="C4348" t="s">
        <v>14904</v>
      </c>
      <c r="D4348" t="s">
        <v>14911</v>
      </c>
      <c r="E4348" s="275">
        <v>63.12</v>
      </c>
    </row>
    <row r="4349" spans="1:5">
      <c r="A4349">
        <v>7602</v>
      </c>
      <c r="B4349" t="s">
        <v>19268</v>
      </c>
      <c r="C4349" t="s">
        <v>14904</v>
      </c>
      <c r="D4349" t="s">
        <v>14905</v>
      </c>
      <c r="E4349" s="275">
        <v>40.28</v>
      </c>
    </row>
    <row r="4350" spans="1:5">
      <c r="A4350">
        <v>7603</v>
      </c>
      <c r="B4350" t="s">
        <v>19269</v>
      </c>
      <c r="C4350" t="s">
        <v>14904</v>
      </c>
      <c r="D4350" t="s">
        <v>14905</v>
      </c>
      <c r="E4350" s="275">
        <v>34.17</v>
      </c>
    </row>
    <row r="4351" spans="1:5">
      <c r="A4351">
        <v>11777</v>
      </c>
      <c r="B4351" t="s">
        <v>19270</v>
      </c>
      <c r="C4351" t="s">
        <v>14904</v>
      </c>
      <c r="D4351" t="s">
        <v>14905</v>
      </c>
      <c r="E4351" s="275">
        <v>164.8</v>
      </c>
    </row>
    <row r="4352" spans="1:5">
      <c r="A4352">
        <v>13417</v>
      </c>
      <c r="B4352" t="s">
        <v>19271</v>
      </c>
      <c r="C4352" t="s">
        <v>14904</v>
      </c>
      <c r="D4352" t="s">
        <v>14905</v>
      </c>
      <c r="E4352" s="275">
        <v>82.21</v>
      </c>
    </row>
    <row r="4353" spans="1:5">
      <c r="A4353">
        <v>36791</v>
      </c>
      <c r="B4353" t="s">
        <v>19272</v>
      </c>
      <c r="C4353" t="s">
        <v>14904</v>
      </c>
      <c r="D4353" t="s">
        <v>14905</v>
      </c>
      <c r="E4353" s="275">
        <v>123.38</v>
      </c>
    </row>
    <row r="4354" spans="1:5">
      <c r="A4354">
        <v>36795</v>
      </c>
      <c r="B4354" t="s">
        <v>19273</v>
      </c>
      <c r="C4354" t="s">
        <v>14904</v>
      </c>
      <c r="D4354" t="s">
        <v>14905</v>
      </c>
      <c r="E4354" s="276">
        <v>1560</v>
      </c>
    </row>
    <row r="4355" spans="1:5">
      <c r="A4355">
        <v>36796</v>
      </c>
      <c r="B4355" t="s">
        <v>19274</v>
      </c>
      <c r="C4355" t="s">
        <v>14904</v>
      </c>
      <c r="D4355" t="s">
        <v>14905</v>
      </c>
      <c r="E4355" s="275">
        <v>129.63</v>
      </c>
    </row>
    <row r="4356" spans="1:5">
      <c r="A4356">
        <v>36792</v>
      </c>
      <c r="B4356" t="s">
        <v>19275</v>
      </c>
      <c r="C4356" t="s">
        <v>14904</v>
      </c>
      <c r="D4356" t="s">
        <v>14905</v>
      </c>
      <c r="E4356" s="275">
        <v>164.21</v>
      </c>
    </row>
    <row r="4357" spans="1:5">
      <c r="A4357">
        <v>11773</v>
      </c>
      <c r="B4357" t="s">
        <v>19276</v>
      </c>
      <c r="C4357" t="s">
        <v>14904</v>
      </c>
      <c r="D4357" t="s">
        <v>14905</v>
      </c>
      <c r="E4357" s="275">
        <v>109.31</v>
      </c>
    </row>
    <row r="4358" spans="1:5">
      <c r="A4358">
        <v>11762</v>
      </c>
      <c r="B4358" t="s">
        <v>19277</v>
      </c>
      <c r="C4358" t="s">
        <v>14904</v>
      </c>
      <c r="D4358" t="s">
        <v>14905</v>
      </c>
      <c r="E4358" s="275">
        <v>51.85</v>
      </c>
    </row>
    <row r="4359" spans="1:5">
      <c r="A4359">
        <v>7604</v>
      </c>
      <c r="B4359" t="s">
        <v>19278</v>
      </c>
      <c r="C4359" t="s">
        <v>14904</v>
      </c>
      <c r="D4359" t="s">
        <v>14905</v>
      </c>
      <c r="E4359" s="275">
        <v>43.9</v>
      </c>
    </row>
    <row r="4360" spans="1:5">
      <c r="A4360">
        <v>13984</v>
      </c>
      <c r="B4360" t="s">
        <v>19279</v>
      </c>
      <c r="C4360" t="s">
        <v>14904</v>
      </c>
      <c r="D4360" t="s">
        <v>14905</v>
      </c>
      <c r="E4360" s="275">
        <v>63.8</v>
      </c>
    </row>
    <row r="4361" spans="1:5">
      <c r="A4361">
        <v>11772</v>
      </c>
      <c r="B4361" t="s">
        <v>19280</v>
      </c>
      <c r="C4361" t="s">
        <v>14904</v>
      </c>
      <c r="D4361" t="s">
        <v>14905</v>
      </c>
      <c r="E4361" s="275">
        <v>109.66</v>
      </c>
    </row>
    <row r="4362" spans="1:5">
      <c r="A4362">
        <v>13983</v>
      </c>
      <c r="B4362" t="s">
        <v>19281</v>
      </c>
      <c r="C4362" t="s">
        <v>14904</v>
      </c>
      <c r="D4362" t="s">
        <v>14905</v>
      </c>
      <c r="E4362" s="275">
        <v>83.04</v>
      </c>
    </row>
    <row r="4363" spans="1:5">
      <c r="A4363">
        <v>13416</v>
      </c>
      <c r="B4363" t="s">
        <v>19282</v>
      </c>
      <c r="C4363" t="s">
        <v>14904</v>
      </c>
      <c r="D4363" t="s">
        <v>14905</v>
      </c>
      <c r="E4363" s="275">
        <v>73.760000000000005</v>
      </c>
    </row>
    <row r="4364" spans="1:5">
      <c r="A4364">
        <v>40329</v>
      </c>
      <c r="B4364" t="s">
        <v>19283</v>
      </c>
      <c r="C4364" t="s">
        <v>14904</v>
      </c>
      <c r="D4364" t="s">
        <v>14911</v>
      </c>
      <c r="E4364" s="275">
        <v>12.5</v>
      </c>
    </row>
    <row r="4365" spans="1:5">
      <c r="A4365">
        <v>11823</v>
      </c>
      <c r="B4365" t="s">
        <v>19284</v>
      </c>
      <c r="C4365" t="s">
        <v>14904</v>
      </c>
      <c r="D4365" t="s">
        <v>14905</v>
      </c>
      <c r="E4365" s="275">
        <v>5.26</v>
      </c>
    </row>
    <row r="4366" spans="1:5">
      <c r="A4366">
        <v>11822</v>
      </c>
      <c r="B4366" t="s">
        <v>19285</v>
      </c>
      <c r="C4366" t="s">
        <v>14904</v>
      </c>
      <c r="D4366" t="s">
        <v>14905</v>
      </c>
      <c r="E4366" s="275">
        <v>26.9</v>
      </c>
    </row>
    <row r="4367" spans="1:5">
      <c r="A4367">
        <v>11831</v>
      </c>
      <c r="B4367" t="s">
        <v>19286</v>
      </c>
      <c r="C4367" t="s">
        <v>14904</v>
      </c>
      <c r="D4367" t="s">
        <v>14905</v>
      </c>
      <c r="E4367" s="275">
        <v>16.18</v>
      </c>
    </row>
    <row r="4368" spans="1:5">
      <c r="A4368">
        <v>7613</v>
      </c>
      <c r="B4368" t="s">
        <v>19287</v>
      </c>
      <c r="C4368" t="s">
        <v>14904</v>
      </c>
      <c r="D4368" t="s">
        <v>14952</v>
      </c>
      <c r="E4368" s="276">
        <v>117304.93</v>
      </c>
    </row>
    <row r="4369" spans="1:5">
      <c r="A4369">
        <v>7619</v>
      </c>
      <c r="B4369" t="s">
        <v>19288</v>
      </c>
      <c r="C4369" t="s">
        <v>14904</v>
      </c>
      <c r="D4369" t="s">
        <v>14952</v>
      </c>
      <c r="E4369" s="276">
        <v>18132.830000000002</v>
      </c>
    </row>
    <row r="4370" spans="1:5">
      <c r="A4370">
        <v>12076</v>
      </c>
      <c r="B4370" t="s">
        <v>19289</v>
      </c>
      <c r="C4370" t="s">
        <v>14904</v>
      </c>
      <c r="D4370" t="s">
        <v>14952</v>
      </c>
      <c r="E4370" s="276">
        <v>8317.81</v>
      </c>
    </row>
    <row r="4371" spans="1:5">
      <c r="A4371">
        <v>7614</v>
      </c>
      <c r="B4371" t="s">
        <v>19290</v>
      </c>
      <c r="C4371" t="s">
        <v>14904</v>
      </c>
      <c r="D4371" t="s">
        <v>14952</v>
      </c>
      <c r="E4371" s="276">
        <v>22869.82</v>
      </c>
    </row>
    <row r="4372" spans="1:5">
      <c r="A4372">
        <v>7618</v>
      </c>
      <c r="B4372" t="s">
        <v>19291</v>
      </c>
      <c r="C4372" t="s">
        <v>14904</v>
      </c>
      <c r="D4372" t="s">
        <v>14952</v>
      </c>
      <c r="E4372" s="276">
        <v>148328</v>
      </c>
    </row>
    <row r="4373" spans="1:5">
      <c r="A4373">
        <v>7620</v>
      </c>
      <c r="B4373" t="s">
        <v>19292</v>
      </c>
      <c r="C4373" t="s">
        <v>14904</v>
      </c>
      <c r="D4373" t="s">
        <v>14952</v>
      </c>
      <c r="E4373" s="276">
        <v>32082.99</v>
      </c>
    </row>
    <row r="4374" spans="1:5">
      <c r="A4374">
        <v>7610</v>
      </c>
      <c r="B4374" t="s">
        <v>19293</v>
      </c>
      <c r="C4374" t="s">
        <v>14904</v>
      </c>
      <c r="D4374" t="s">
        <v>14952</v>
      </c>
      <c r="E4374" s="276">
        <v>10159.61</v>
      </c>
    </row>
    <row r="4375" spans="1:5">
      <c r="A4375">
        <v>7615</v>
      </c>
      <c r="B4375" t="s">
        <v>19294</v>
      </c>
      <c r="C4375" t="s">
        <v>14904</v>
      </c>
      <c r="D4375" t="s">
        <v>14952</v>
      </c>
      <c r="E4375" s="276">
        <v>37430.160000000003</v>
      </c>
    </row>
    <row r="4376" spans="1:5">
      <c r="A4376">
        <v>7617</v>
      </c>
      <c r="B4376" t="s">
        <v>19295</v>
      </c>
      <c r="C4376" t="s">
        <v>14904</v>
      </c>
      <c r="D4376" t="s">
        <v>14952</v>
      </c>
      <c r="E4376" s="276">
        <v>11347.87</v>
      </c>
    </row>
    <row r="4377" spans="1:5">
      <c r="A4377">
        <v>7616</v>
      </c>
      <c r="B4377" t="s">
        <v>19296</v>
      </c>
      <c r="C4377" t="s">
        <v>14904</v>
      </c>
      <c r="D4377" t="s">
        <v>14952</v>
      </c>
      <c r="E4377" s="276">
        <v>61080.08</v>
      </c>
    </row>
    <row r="4378" spans="1:5">
      <c r="A4378">
        <v>7611</v>
      </c>
      <c r="B4378" t="s">
        <v>19297</v>
      </c>
      <c r="C4378" t="s">
        <v>14904</v>
      </c>
      <c r="D4378" t="s">
        <v>14952</v>
      </c>
      <c r="E4378" s="276">
        <v>14675</v>
      </c>
    </row>
    <row r="4379" spans="1:5">
      <c r="A4379">
        <v>7612</v>
      </c>
      <c r="B4379" t="s">
        <v>19298</v>
      </c>
      <c r="C4379" t="s">
        <v>14904</v>
      </c>
      <c r="D4379" t="s">
        <v>14952</v>
      </c>
      <c r="E4379" s="276">
        <v>83781.77</v>
      </c>
    </row>
    <row r="4380" spans="1:5">
      <c r="A4380">
        <v>37371</v>
      </c>
      <c r="B4380" t="s">
        <v>19299</v>
      </c>
      <c r="C4380" t="s">
        <v>15055</v>
      </c>
      <c r="D4380" t="s">
        <v>14911</v>
      </c>
      <c r="E4380" s="275">
        <v>0.6</v>
      </c>
    </row>
    <row r="4381" spans="1:5">
      <c r="A4381">
        <v>40861</v>
      </c>
      <c r="B4381" t="s">
        <v>19300</v>
      </c>
      <c r="C4381" t="s">
        <v>15057</v>
      </c>
      <c r="D4381" t="s">
        <v>14911</v>
      </c>
      <c r="E4381" s="275">
        <v>113.1</v>
      </c>
    </row>
    <row r="4382" spans="1:5">
      <c r="A4382">
        <v>36510</v>
      </c>
      <c r="B4382" t="s">
        <v>19301</v>
      </c>
      <c r="C4382" t="s">
        <v>14904</v>
      </c>
      <c r="D4382" t="s">
        <v>14952</v>
      </c>
      <c r="E4382" s="276">
        <v>985932.68</v>
      </c>
    </row>
    <row r="4383" spans="1:5">
      <c r="A4383">
        <v>25020</v>
      </c>
      <c r="B4383" t="s">
        <v>19302</v>
      </c>
      <c r="C4383" t="s">
        <v>14904</v>
      </c>
      <c r="D4383" t="s">
        <v>14952</v>
      </c>
      <c r="E4383" s="276">
        <v>4061695.76</v>
      </c>
    </row>
    <row r="4384" spans="1:5">
      <c r="A4384">
        <v>7622</v>
      </c>
      <c r="B4384" t="s">
        <v>19303</v>
      </c>
      <c r="C4384" t="s">
        <v>14904</v>
      </c>
      <c r="D4384" t="s">
        <v>14952</v>
      </c>
      <c r="E4384" s="276">
        <v>956498.8</v>
      </c>
    </row>
    <row r="4385" spans="1:5">
      <c r="A4385">
        <v>7624</v>
      </c>
      <c r="B4385" t="s">
        <v>19304</v>
      </c>
      <c r="C4385" t="s">
        <v>14904</v>
      </c>
      <c r="D4385" t="s">
        <v>14952</v>
      </c>
      <c r="E4385" s="276">
        <v>1240000</v>
      </c>
    </row>
    <row r="4386" spans="1:5">
      <c r="A4386">
        <v>7625</v>
      </c>
      <c r="B4386" t="s">
        <v>19305</v>
      </c>
      <c r="C4386" t="s">
        <v>14904</v>
      </c>
      <c r="D4386" t="s">
        <v>14952</v>
      </c>
      <c r="E4386" s="276">
        <v>1232415.78</v>
      </c>
    </row>
    <row r="4387" spans="1:5">
      <c r="A4387">
        <v>7623</v>
      </c>
      <c r="B4387" t="s">
        <v>19306</v>
      </c>
      <c r="C4387" t="s">
        <v>14904</v>
      </c>
      <c r="D4387" t="s">
        <v>14952</v>
      </c>
      <c r="E4387" s="276">
        <v>4061695.76</v>
      </c>
    </row>
    <row r="4388" spans="1:5">
      <c r="A4388">
        <v>36508</v>
      </c>
      <c r="B4388" t="s">
        <v>19307</v>
      </c>
      <c r="C4388" t="s">
        <v>14904</v>
      </c>
      <c r="D4388" t="s">
        <v>14952</v>
      </c>
      <c r="E4388" s="276">
        <v>1826705.75</v>
      </c>
    </row>
    <row r="4389" spans="1:5">
      <c r="A4389">
        <v>36509</v>
      </c>
      <c r="B4389" t="s">
        <v>19308</v>
      </c>
      <c r="C4389" t="s">
        <v>14904</v>
      </c>
      <c r="D4389" t="s">
        <v>14952</v>
      </c>
      <c r="E4389" s="276">
        <v>1001100.85</v>
      </c>
    </row>
    <row r="4390" spans="1:5">
      <c r="A4390">
        <v>13238</v>
      </c>
      <c r="B4390" t="s">
        <v>19309</v>
      </c>
      <c r="C4390" t="s">
        <v>14904</v>
      </c>
      <c r="D4390" t="s">
        <v>14952</v>
      </c>
      <c r="E4390" s="276">
        <v>292266.98</v>
      </c>
    </row>
    <row r="4391" spans="1:5">
      <c r="A4391">
        <v>36511</v>
      </c>
      <c r="B4391" t="s">
        <v>19310</v>
      </c>
      <c r="C4391" t="s">
        <v>14904</v>
      </c>
      <c r="D4391" t="s">
        <v>14952</v>
      </c>
      <c r="E4391" s="276">
        <v>338658.57</v>
      </c>
    </row>
    <row r="4392" spans="1:5">
      <c r="A4392">
        <v>36515</v>
      </c>
      <c r="B4392" t="s">
        <v>19311</v>
      </c>
      <c r="C4392" t="s">
        <v>14904</v>
      </c>
      <c r="D4392" t="s">
        <v>14952</v>
      </c>
      <c r="E4392" s="276">
        <v>99741.9</v>
      </c>
    </row>
    <row r="4393" spans="1:5">
      <c r="A4393">
        <v>10598</v>
      </c>
      <c r="B4393" t="s">
        <v>19312</v>
      </c>
      <c r="C4393" t="s">
        <v>14904</v>
      </c>
      <c r="D4393" t="s">
        <v>14952</v>
      </c>
      <c r="E4393" s="276">
        <v>161746.57</v>
      </c>
    </row>
    <row r="4394" spans="1:5">
      <c r="A4394">
        <v>7640</v>
      </c>
      <c r="B4394" t="s">
        <v>19313</v>
      </c>
      <c r="C4394" t="s">
        <v>14904</v>
      </c>
      <c r="D4394" t="s">
        <v>14952</v>
      </c>
      <c r="E4394" s="276">
        <v>248195</v>
      </c>
    </row>
    <row r="4395" spans="1:5">
      <c r="A4395">
        <v>36513</v>
      </c>
      <c r="B4395" t="s">
        <v>19314</v>
      </c>
      <c r="C4395" t="s">
        <v>14904</v>
      </c>
      <c r="D4395" t="s">
        <v>14952</v>
      </c>
      <c r="E4395" s="276">
        <v>239090.63</v>
      </c>
    </row>
    <row r="4396" spans="1:5">
      <c r="A4396">
        <v>36514</v>
      </c>
      <c r="B4396" t="s">
        <v>19315</v>
      </c>
      <c r="C4396" t="s">
        <v>14904</v>
      </c>
      <c r="D4396" t="s">
        <v>14952</v>
      </c>
      <c r="E4396" s="276">
        <v>266751.62</v>
      </c>
    </row>
    <row r="4397" spans="1:5">
      <c r="A4397">
        <v>11572</v>
      </c>
      <c r="B4397" t="s">
        <v>19316</v>
      </c>
      <c r="C4397" t="s">
        <v>14904</v>
      </c>
      <c r="D4397" t="s">
        <v>14905</v>
      </c>
      <c r="E4397" s="275">
        <v>33.85</v>
      </c>
    </row>
    <row r="4398" spans="1:5">
      <c r="A4398">
        <v>36149</v>
      </c>
      <c r="B4398" t="s">
        <v>19317</v>
      </c>
      <c r="C4398" t="s">
        <v>14904</v>
      </c>
      <c r="D4398" t="s">
        <v>14905</v>
      </c>
      <c r="E4398" s="275">
        <v>203.27</v>
      </c>
    </row>
    <row r="4399" spans="1:5">
      <c r="A4399">
        <v>42407</v>
      </c>
      <c r="B4399" t="s">
        <v>19318</v>
      </c>
      <c r="C4399" t="s">
        <v>14950</v>
      </c>
      <c r="D4399" t="s">
        <v>14905</v>
      </c>
      <c r="E4399" s="275">
        <v>7.99</v>
      </c>
    </row>
    <row r="4400" spans="1:5">
      <c r="A4400">
        <v>11581</v>
      </c>
      <c r="B4400" t="s">
        <v>19319</v>
      </c>
      <c r="C4400" t="s">
        <v>14950</v>
      </c>
      <c r="D4400" t="s">
        <v>14905</v>
      </c>
      <c r="E4400" s="275">
        <v>22.34</v>
      </c>
    </row>
    <row r="4401" spans="1:5">
      <c r="A4401">
        <v>43605</v>
      </c>
      <c r="B4401" t="s">
        <v>19320</v>
      </c>
      <c r="C4401" t="s">
        <v>14950</v>
      </c>
      <c r="D4401" t="s">
        <v>14905</v>
      </c>
      <c r="E4401" s="275">
        <v>45.72</v>
      </c>
    </row>
    <row r="4402" spans="1:5">
      <c r="A4402">
        <v>11580</v>
      </c>
      <c r="B4402" t="s">
        <v>19321</v>
      </c>
      <c r="C4402" t="s">
        <v>14950</v>
      </c>
      <c r="D4402" t="s">
        <v>14905</v>
      </c>
      <c r="E4402" s="275">
        <v>8.9600000000000009</v>
      </c>
    </row>
    <row r="4403" spans="1:5">
      <c r="A4403">
        <v>10743</v>
      </c>
      <c r="B4403" t="s">
        <v>19322</v>
      </c>
      <c r="C4403" t="s">
        <v>14904</v>
      </c>
      <c r="D4403" t="s">
        <v>14952</v>
      </c>
      <c r="E4403" s="275">
        <v>585.96</v>
      </c>
    </row>
    <row r="4404" spans="1:5">
      <c r="A4404">
        <v>39848</v>
      </c>
      <c r="B4404" t="s">
        <v>19323</v>
      </c>
      <c r="C4404" t="s">
        <v>14950</v>
      </c>
      <c r="D4404" t="s">
        <v>14952</v>
      </c>
      <c r="E4404" s="275">
        <v>1.8</v>
      </c>
    </row>
    <row r="4405" spans="1:5">
      <c r="A4405">
        <v>20999</v>
      </c>
      <c r="B4405" t="s">
        <v>19324</v>
      </c>
      <c r="C4405" t="s">
        <v>14950</v>
      </c>
      <c r="D4405" t="s">
        <v>14952</v>
      </c>
      <c r="E4405" s="275">
        <v>12.65</v>
      </c>
    </row>
    <row r="4406" spans="1:5">
      <c r="A4406">
        <v>21001</v>
      </c>
      <c r="B4406" t="s">
        <v>19325</v>
      </c>
      <c r="C4406" t="s">
        <v>14950</v>
      </c>
      <c r="D4406" t="s">
        <v>14952</v>
      </c>
      <c r="E4406" s="275">
        <v>23.61</v>
      </c>
    </row>
    <row r="4407" spans="1:5">
      <c r="A4407">
        <v>21003</v>
      </c>
      <c r="B4407" t="s">
        <v>19326</v>
      </c>
      <c r="C4407" t="s">
        <v>14950</v>
      </c>
      <c r="D4407" t="s">
        <v>14952</v>
      </c>
      <c r="E4407" s="275">
        <v>38.799999999999997</v>
      </c>
    </row>
    <row r="4408" spans="1:5">
      <c r="A4408">
        <v>21006</v>
      </c>
      <c r="B4408" t="s">
        <v>19327</v>
      </c>
      <c r="C4408" t="s">
        <v>14950</v>
      </c>
      <c r="D4408" t="s">
        <v>14952</v>
      </c>
      <c r="E4408" s="275">
        <v>82.34</v>
      </c>
    </row>
    <row r="4409" spans="1:5">
      <c r="A4409">
        <v>21019</v>
      </c>
      <c r="B4409" t="s">
        <v>19328</v>
      </c>
      <c r="C4409" t="s">
        <v>14950</v>
      </c>
      <c r="D4409" t="s">
        <v>14952</v>
      </c>
      <c r="E4409" s="275">
        <v>28.62</v>
      </c>
    </row>
    <row r="4410" spans="1:5">
      <c r="A4410">
        <v>21021</v>
      </c>
      <c r="B4410" t="s">
        <v>19329</v>
      </c>
      <c r="C4410" t="s">
        <v>14950</v>
      </c>
      <c r="D4410" t="s">
        <v>14952</v>
      </c>
      <c r="E4410" s="275">
        <v>45.24</v>
      </c>
    </row>
    <row r="4411" spans="1:5">
      <c r="A4411">
        <v>21024</v>
      </c>
      <c r="B4411" t="s">
        <v>19330</v>
      </c>
      <c r="C4411" t="s">
        <v>14950</v>
      </c>
      <c r="D4411" t="s">
        <v>14952</v>
      </c>
      <c r="E4411" s="275">
        <v>96.94</v>
      </c>
    </row>
    <row r="4412" spans="1:5">
      <c r="A4412">
        <v>40624</v>
      </c>
      <c r="B4412" t="s">
        <v>19331</v>
      </c>
      <c r="C4412" t="s">
        <v>14950</v>
      </c>
      <c r="D4412" t="s">
        <v>14952</v>
      </c>
      <c r="E4412" s="275">
        <v>95.22</v>
      </c>
    </row>
    <row r="4413" spans="1:5">
      <c r="A4413">
        <v>42575</v>
      </c>
      <c r="B4413" t="s">
        <v>19332</v>
      </c>
      <c r="C4413" t="s">
        <v>14950</v>
      </c>
      <c r="D4413" t="s">
        <v>14952</v>
      </c>
      <c r="E4413" s="275">
        <v>87.38</v>
      </c>
    </row>
    <row r="4414" spans="1:5">
      <c r="A4414">
        <v>13127</v>
      </c>
      <c r="B4414" t="s">
        <v>19333</v>
      </c>
      <c r="C4414" t="s">
        <v>14950</v>
      </c>
      <c r="D4414" t="s">
        <v>14952</v>
      </c>
      <c r="E4414" s="275">
        <v>42.47</v>
      </c>
    </row>
    <row r="4415" spans="1:5">
      <c r="A4415">
        <v>13137</v>
      </c>
      <c r="B4415" t="s">
        <v>19334</v>
      </c>
      <c r="C4415" t="s">
        <v>14950</v>
      </c>
      <c r="D4415" t="s">
        <v>14952</v>
      </c>
      <c r="E4415" s="275">
        <v>56.36</v>
      </c>
    </row>
    <row r="4416" spans="1:5">
      <c r="A4416">
        <v>42574</v>
      </c>
      <c r="B4416" t="s">
        <v>19335</v>
      </c>
      <c r="C4416" t="s">
        <v>14950</v>
      </c>
      <c r="D4416" t="s">
        <v>14952</v>
      </c>
      <c r="E4416" s="275">
        <v>65.209999999999994</v>
      </c>
    </row>
    <row r="4417" spans="1:5">
      <c r="A4417">
        <v>20989</v>
      </c>
      <c r="B4417" t="s">
        <v>19336</v>
      </c>
      <c r="C4417" t="s">
        <v>14950</v>
      </c>
      <c r="D4417" t="s">
        <v>14952</v>
      </c>
      <c r="E4417" s="276">
        <v>2019.2</v>
      </c>
    </row>
    <row r="4418" spans="1:5">
      <c r="A4418">
        <v>21147</v>
      </c>
      <c r="B4418" t="s">
        <v>19337</v>
      </c>
      <c r="C4418" t="s">
        <v>14950</v>
      </c>
      <c r="D4418" t="s">
        <v>14952</v>
      </c>
      <c r="E4418" s="275">
        <v>189.32</v>
      </c>
    </row>
    <row r="4419" spans="1:5">
      <c r="A4419">
        <v>21148</v>
      </c>
      <c r="B4419" t="s">
        <v>19338</v>
      </c>
      <c r="C4419" t="s">
        <v>14950</v>
      </c>
      <c r="D4419" t="s">
        <v>14952</v>
      </c>
      <c r="E4419" s="275">
        <v>116.85</v>
      </c>
    </row>
    <row r="4420" spans="1:5">
      <c r="A4420">
        <v>20984</v>
      </c>
      <c r="B4420" t="s">
        <v>19339</v>
      </c>
      <c r="C4420" t="s">
        <v>14950</v>
      </c>
      <c r="D4420" t="s">
        <v>14952</v>
      </c>
      <c r="E4420" s="276">
        <v>3874.44</v>
      </c>
    </row>
    <row r="4421" spans="1:5">
      <c r="A4421">
        <v>13042</v>
      </c>
      <c r="B4421" t="s">
        <v>19340</v>
      </c>
      <c r="C4421" t="s">
        <v>14950</v>
      </c>
      <c r="D4421" t="s">
        <v>14952</v>
      </c>
      <c r="E4421" s="276">
        <v>2147.0100000000002</v>
      </c>
    </row>
    <row r="4422" spans="1:5">
      <c r="A4422">
        <v>21150</v>
      </c>
      <c r="B4422" t="s">
        <v>19341</v>
      </c>
      <c r="C4422" t="s">
        <v>14950</v>
      </c>
      <c r="D4422" t="s">
        <v>14952</v>
      </c>
      <c r="E4422" s="275">
        <v>57.94</v>
      </c>
    </row>
    <row r="4423" spans="1:5">
      <c r="A4423">
        <v>13141</v>
      </c>
      <c r="B4423" t="s">
        <v>19342</v>
      </c>
      <c r="C4423" t="s">
        <v>14950</v>
      </c>
      <c r="D4423" t="s">
        <v>14952</v>
      </c>
      <c r="E4423" s="275">
        <v>73</v>
      </c>
    </row>
    <row r="4424" spans="1:5">
      <c r="A4424">
        <v>42576</v>
      </c>
      <c r="B4424" t="s">
        <v>19343</v>
      </c>
      <c r="C4424" t="s">
        <v>14950</v>
      </c>
      <c r="D4424" t="s">
        <v>14952</v>
      </c>
      <c r="E4424" s="275">
        <v>238.35</v>
      </c>
    </row>
    <row r="4425" spans="1:5">
      <c r="A4425">
        <v>21151</v>
      </c>
      <c r="B4425" t="s">
        <v>19344</v>
      </c>
      <c r="C4425" t="s">
        <v>14950</v>
      </c>
      <c r="D4425" t="s">
        <v>14952</v>
      </c>
      <c r="E4425" s="275">
        <v>346.81</v>
      </c>
    </row>
    <row r="4426" spans="1:5">
      <c r="A4426">
        <v>13142</v>
      </c>
      <c r="B4426" t="s">
        <v>19345</v>
      </c>
      <c r="C4426" t="s">
        <v>14950</v>
      </c>
      <c r="D4426" t="s">
        <v>14952</v>
      </c>
      <c r="E4426" s="275">
        <v>495.79</v>
      </c>
    </row>
    <row r="4427" spans="1:5">
      <c r="A4427">
        <v>42577</v>
      </c>
      <c r="B4427" t="s">
        <v>19346</v>
      </c>
      <c r="C4427" t="s">
        <v>14950</v>
      </c>
      <c r="D4427" t="s">
        <v>14952</v>
      </c>
      <c r="E4427" s="275">
        <v>544.02</v>
      </c>
    </row>
    <row r="4428" spans="1:5">
      <c r="A4428">
        <v>20994</v>
      </c>
      <c r="B4428" t="s">
        <v>19347</v>
      </c>
      <c r="C4428" t="s">
        <v>14950</v>
      </c>
      <c r="D4428" t="s">
        <v>14952</v>
      </c>
      <c r="E4428" s="275">
        <v>934.78</v>
      </c>
    </row>
    <row r="4429" spans="1:5">
      <c r="A4429">
        <v>7672</v>
      </c>
      <c r="B4429" t="s">
        <v>19348</v>
      </c>
      <c r="C4429" t="s">
        <v>14950</v>
      </c>
      <c r="D4429" t="s">
        <v>14952</v>
      </c>
      <c r="E4429" s="275">
        <v>612.38</v>
      </c>
    </row>
    <row r="4430" spans="1:5">
      <c r="A4430">
        <v>20995</v>
      </c>
      <c r="B4430" t="s">
        <v>19349</v>
      </c>
      <c r="C4430" t="s">
        <v>14950</v>
      </c>
      <c r="D4430" t="s">
        <v>14952</v>
      </c>
      <c r="E4430" s="276">
        <v>1228.48</v>
      </c>
    </row>
    <row r="4431" spans="1:5">
      <c r="A4431">
        <v>7690</v>
      </c>
      <c r="B4431" t="s">
        <v>19350</v>
      </c>
      <c r="C4431" t="s">
        <v>14950</v>
      </c>
      <c r="D4431" t="s">
        <v>14952</v>
      </c>
      <c r="E4431" s="275">
        <v>710.51</v>
      </c>
    </row>
    <row r="4432" spans="1:5">
      <c r="A4432">
        <v>20980</v>
      </c>
      <c r="B4432" t="s">
        <v>19351</v>
      </c>
      <c r="C4432" t="s">
        <v>14950</v>
      </c>
      <c r="D4432" t="s">
        <v>14952</v>
      </c>
      <c r="E4432" s="275">
        <v>775.1</v>
      </c>
    </row>
    <row r="4433" spans="1:5">
      <c r="A4433">
        <v>7661</v>
      </c>
      <c r="B4433" t="s">
        <v>19352</v>
      </c>
      <c r="C4433" t="s">
        <v>14950</v>
      </c>
      <c r="D4433" t="s">
        <v>14952</v>
      </c>
      <c r="E4433" s="275">
        <v>922.05</v>
      </c>
    </row>
    <row r="4434" spans="1:5">
      <c r="A4434">
        <v>21016</v>
      </c>
      <c r="B4434" t="s">
        <v>19353</v>
      </c>
      <c r="C4434" t="s">
        <v>14950</v>
      </c>
      <c r="D4434" t="s">
        <v>14952</v>
      </c>
      <c r="E4434" s="275">
        <v>158.4</v>
      </c>
    </row>
    <row r="4435" spans="1:5">
      <c r="A4435">
        <v>21008</v>
      </c>
      <c r="B4435" t="s">
        <v>19354</v>
      </c>
      <c r="C4435" t="s">
        <v>14950</v>
      </c>
      <c r="D4435" t="s">
        <v>14952</v>
      </c>
      <c r="E4435" s="275">
        <v>18.5</v>
      </c>
    </row>
    <row r="4436" spans="1:5">
      <c r="A4436">
        <v>21009</v>
      </c>
      <c r="B4436" t="s">
        <v>19355</v>
      </c>
      <c r="C4436" t="s">
        <v>14950</v>
      </c>
      <c r="D4436" t="s">
        <v>14952</v>
      </c>
      <c r="E4436" s="275">
        <v>24.09</v>
      </c>
    </row>
    <row r="4437" spans="1:5">
      <c r="A4437">
        <v>21010</v>
      </c>
      <c r="B4437" t="s">
        <v>19356</v>
      </c>
      <c r="C4437" t="s">
        <v>14950</v>
      </c>
      <c r="D4437" t="s">
        <v>14952</v>
      </c>
      <c r="E4437" s="275">
        <v>32.35</v>
      </c>
    </row>
    <row r="4438" spans="1:5">
      <c r="A4438">
        <v>21011</v>
      </c>
      <c r="B4438" t="s">
        <v>19357</v>
      </c>
      <c r="C4438" t="s">
        <v>14950</v>
      </c>
      <c r="D4438" t="s">
        <v>14952</v>
      </c>
      <c r="E4438" s="275">
        <v>47.15</v>
      </c>
    </row>
    <row r="4439" spans="1:5">
      <c r="A4439">
        <v>21012</v>
      </c>
      <c r="B4439" t="s">
        <v>19358</v>
      </c>
      <c r="C4439" t="s">
        <v>14950</v>
      </c>
      <c r="D4439" t="s">
        <v>14952</v>
      </c>
      <c r="E4439" s="275">
        <v>52.1</v>
      </c>
    </row>
    <row r="4440" spans="1:5">
      <c r="A4440">
        <v>21013</v>
      </c>
      <c r="B4440" t="s">
        <v>19359</v>
      </c>
      <c r="C4440" t="s">
        <v>14950</v>
      </c>
      <c r="D4440" t="s">
        <v>14952</v>
      </c>
      <c r="E4440" s="275">
        <v>67.989999999999995</v>
      </c>
    </row>
    <row r="4441" spans="1:5">
      <c r="A4441">
        <v>21014</v>
      </c>
      <c r="B4441" t="s">
        <v>19360</v>
      </c>
      <c r="C4441" t="s">
        <v>14950</v>
      </c>
      <c r="D4441" t="s">
        <v>14952</v>
      </c>
      <c r="E4441" s="275">
        <v>95.14</v>
      </c>
    </row>
    <row r="4442" spans="1:5">
      <c r="A4442">
        <v>21015</v>
      </c>
      <c r="B4442" t="s">
        <v>19361</v>
      </c>
      <c r="C4442" t="s">
        <v>14950</v>
      </c>
      <c r="D4442" t="s">
        <v>14952</v>
      </c>
      <c r="E4442" s="275">
        <v>109.3</v>
      </c>
    </row>
    <row r="4443" spans="1:5">
      <c r="A4443">
        <v>7697</v>
      </c>
      <c r="B4443" t="s">
        <v>19362</v>
      </c>
      <c r="C4443" t="s">
        <v>14950</v>
      </c>
      <c r="D4443" t="s">
        <v>14952</v>
      </c>
      <c r="E4443" s="275">
        <v>52.15</v>
      </c>
    </row>
    <row r="4444" spans="1:5">
      <c r="A4444">
        <v>7698</v>
      </c>
      <c r="B4444" t="s">
        <v>19363</v>
      </c>
      <c r="C4444" t="s">
        <v>14950</v>
      </c>
      <c r="D4444" t="s">
        <v>14952</v>
      </c>
      <c r="E4444" s="275">
        <v>44.89</v>
      </c>
    </row>
    <row r="4445" spans="1:5">
      <c r="A4445">
        <v>7691</v>
      </c>
      <c r="B4445" t="s">
        <v>19364</v>
      </c>
      <c r="C4445" t="s">
        <v>14950</v>
      </c>
      <c r="D4445" t="s">
        <v>14952</v>
      </c>
      <c r="E4445" s="275">
        <v>18.97</v>
      </c>
    </row>
    <row r="4446" spans="1:5">
      <c r="A4446">
        <v>40626</v>
      </c>
      <c r="B4446" t="s">
        <v>19365</v>
      </c>
      <c r="C4446" t="s">
        <v>14950</v>
      </c>
      <c r="D4446" t="s">
        <v>14952</v>
      </c>
      <c r="E4446" s="275">
        <v>35.6</v>
      </c>
    </row>
    <row r="4447" spans="1:5">
      <c r="A4447">
        <v>7701</v>
      </c>
      <c r="B4447" t="s">
        <v>19366</v>
      </c>
      <c r="C4447" t="s">
        <v>14950</v>
      </c>
      <c r="D4447" t="s">
        <v>14952</v>
      </c>
      <c r="E4447" s="275">
        <v>93.33</v>
      </c>
    </row>
    <row r="4448" spans="1:5">
      <c r="A4448">
        <v>7696</v>
      </c>
      <c r="B4448" t="s">
        <v>19367</v>
      </c>
      <c r="C4448" t="s">
        <v>14950</v>
      </c>
      <c r="D4448" t="s">
        <v>14952</v>
      </c>
      <c r="E4448" s="275">
        <v>75.209999999999994</v>
      </c>
    </row>
    <row r="4449" spans="1:5">
      <c r="A4449">
        <v>7700</v>
      </c>
      <c r="B4449" t="s">
        <v>19368</v>
      </c>
      <c r="C4449" t="s">
        <v>14950</v>
      </c>
      <c r="D4449" t="s">
        <v>14952</v>
      </c>
      <c r="E4449" s="275">
        <v>23.99</v>
      </c>
    </row>
    <row r="4450" spans="1:5">
      <c r="A4450">
        <v>7694</v>
      </c>
      <c r="B4450" t="s">
        <v>19369</v>
      </c>
      <c r="C4450" t="s">
        <v>14950</v>
      </c>
      <c r="D4450" t="s">
        <v>14952</v>
      </c>
      <c r="E4450" s="275">
        <v>125.6</v>
      </c>
    </row>
    <row r="4451" spans="1:5">
      <c r="A4451">
        <v>7693</v>
      </c>
      <c r="B4451" t="s">
        <v>19370</v>
      </c>
      <c r="C4451" t="s">
        <v>14950</v>
      </c>
      <c r="D4451" t="s">
        <v>14952</v>
      </c>
      <c r="E4451" s="275">
        <v>172.98</v>
      </c>
    </row>
    <row r="4452" spans="1:5">
      <c r="A4452">
        <v>7692</v>
      </c>
      <c r="B4452" t="s">
        <v>19371</v>
      </c>
      <c r="C4452" t="s">
        <v>14950</v>
      </c>
      <c r="D4452" t="s">
        <v>14952</v>
      </c>
      <c r="E4452" s="275">
        <v>258.98</v>
      </c>
    </row>
    <row r="4453" spans="1:5">
      <c r="A4453">
        <v>7695</v>
      </c>
      <c r="B4453" t="s">
        <v>19372</v>
      </c>
      <c r="C4453" t="s">
        <v>14950</v>
      </c>
      <c r="D4453" t="s">
        <v>14952</v>
      </c>
      <c r="E4453" s="275">
        <v>280.87</v>
      </c>
    </row>
    <row r="4454" spans="1:5">
      <c r="A4454">
        <v>13356</v>
      </c>
      <c r="B4454" t="s">
        <v>19373</v>
      </c>
      <c r="C4454" t="s">
        <v>14950</v>
      </c>
      <c r="D4454" t="s">
        <v>14952</v>
      </c>
      <c r="E4454" s="275">
        <v>20.36</v>
      </c>
    </row>
    <row r="4455" spans="1:5">
      <c r="A4455">
        <v>36365</v>
      </c>
      <c r="B4455" t="s">
        <v>19374</v>
      </c>
      <c r="C4455" t="s">
        <v>14950</v>
      </c>
      <c r="D4455" t="s">
        <v>14905</v>
      </c>
      <c r="E4455" s="275">
        <v>36.81</v>
      </c>
    </row>
    <row r="4456" spans="1:5">
      <c r="A4456">
        <v>41930</v>
      </c>
      <c r="B4456" t="s">
        <v>19375</v>
      </c>
      <c r="C4456" t="s">
        <v>14950</v>
      </c>
      <c r="D4456" t="s">
        <v>14905</v>
      </c>
      <c r="E4456" s="275">
        <v>122.62</v>
      </c>
    </row>
    <row r="4457" spans="1:5">
      <c r="A4457">
        <v>41931</v>
      </c>
      <c r="B4457" t="s">
        <v>19376</v>
      </c>
      <c r="C4457" t="s">
        <v>14950</v>
      </c>
      <c r="D4457" t="s">
        <v>14905</v>
      </c>
      <c r="E4457" s="275">
        <v>192.05</v>
      </c>
    </row>
    <row r="4458" spans="1:5">
      <c r="A4458">
        <v>41932</v>
      </c>
      <c r="B4458" t="s">
        <v>19377</v>
      </c>
      <c r="C4458" t="s">
        <v>14950</v>
      </c>
      <c r="D4458" t="s">
        <v>14905</v>
      </c>
      <c r="E4458" s="275">
        <v>295.61</v>
      </c>
    </row>
    <row r="4459" spans="1:5">
      <c r="A4459">
        <v>41933</v>
      </c>
      <c r="B4459" t="s">
        <v>19378</v>
      </c>
      <c r="C4459" t="s">
        <v>14950</v>
      </c>
      <c r="D4459" t="s">
        <v>14905</v>
      </c>
      <c r="E4459" s="275">
        <v>417.76</v>
      </c>
    </row>
    <row r="4460" spans="1:5">
      <c r="A4460">
        <v>41934</v>
      </c>
      <c r="B4460" t="s">
        <v>19379</v>
      </c>
      <c r="C4460" t="s">
        <v>14950</v>
      </c>
      <c r="D4460" t="s">
        <v>14905</v>
      </c>
      <c r="E4460" s="275">
        <v>486.53</v>
      </c>
    </row>
    <row r="4461" spans="1:5">
      <c r="A4461">
        <v>41936</v>
      </c>
      <c r="B4461" t="s">
        <v>19380</v>
      </c>
      <c r="C4461" t="s">
        <v>14950</v>
      </c>
      <c r="D4461" t="s">
        <v>14905</v>
      </c>
      <c r="E4461" s="275">
        <v>72.2</v>
      </c>
    </row>
    <row r="4462" spans="1:5">
      <c r="A4462">
        <v>44812</v>
      </c>
      <c r="B4462" t="s">
        <v>19381</v>
      </c>
      <c r="C4462" t="s">
        <v>14950</v>
      </c>
      <c r="D4462" t="s">
        <v>14952</v>
      </c>
      <c r="E4462" s="275">
        <v>500.61</v>
      </c>
    </row>
    <row r="4463" spans="1:5">
      <c r="A4463">
        <v>41785</v>
      </c>
      <c r="B4463" t="s">
        <v>19382</v>
      </c>
      <c r="C4463" t="s">
        <v>14950</v>
      </c>
      <c r="D4463" t="s">
        <v>14952</v>
      </c>
      <c r="E4463" s="276">
        <v>1855.23</v>
      </c>
    </row>
    <row r="4464" spans="1:5">
      <c r="A4464">
        <v>41781</v>
      </c>
      <c r="B4464" t="s">
        <v>19383</v>
      </c>
      <c r="C4464" t="s">
        <v>14950</v>
      </c>
      <c r="D4464" t="s">
        <v>14952</v>
      </c>
      <c r="E4464" s="275">
        <v>334.99</v>
      </c>
    </row>
    <row r="4465" spans="1:5">
      <c r="A4465">
        <v>41783</v>
      </c>
      <c r="B4465" t="s">
        <v>19384</v>
      </c>
      <c r="C4465" t="s">
        <v>14950</v>
      </c>
      <c r="D4465" t="s">
        <v>14952</v>
      </c>
      <c r="E4465" s="276">
        <v>1204.32</v>
      </c>
    </row>
    <row r="4466" spans="1:5">
      <c r="A4466">
        <v>41786</v>
      </c>
      <c r="B4466" t="s">
        <v>19385</v>
      </c>
      <c r="C4466" t="s">
        <v>14950</v>
      </c>
      <c r="D4466" t="s">
        <v>14952</v>
      </c>
      <c r="E4466" s="276">
        <v>2564.04</v>
      </c>
    </row>
    <row r="4467" spans="1:5">
      <c r="A4467">
        <v>41779</v>
      </c>
      <c r="B4467" t="s">
        <v>19386</v>
      </c>
      <c r="C4467" t="s">
        <v>14950</v>
      </c>
      <c r="D4467" t="s">
        <v>14952</v>
      </c>
      <c r="E4467" s="275">
        <v>131.93</v>
      </c>
    </row>
    <row r="4468" spans="1:5">
      <c r="A4468">
        <v>41780</v>
      </c>
      <c r="B4468" t="s">
        <v>19387</v>
      </c>
      <c r="C4468" t="s">
        <v>14950</v>
      </c>
      <c r="D4468" t="s">
        <v>14952</v>
      </c>
      <c r="E4468" s="275">
        <v>206.69</v>
      </c>
    </row>
    <row r="4469" spans="1:5">
      <c r="A4469">
        <v>41782</v>
      </c>
      <c r="B4469" t="s">
        <v>19388</v>
      </c>
      <c r="C4469" t="s">
        <v>14950</v>
      </c>
      <c r="D4469" t="s">
        <v>14952</v>
      </c>
      <c r="E4469" s="275">
        <v>740.42</v>
      </c>
    </row>
    <row r="4470" spans="1:5">
      <c r="A4470">
        <v>38130</v>
      </c>
      <c r="B4470" t="s">
        <v>19389</v>
      </c>
      <c r="C4470" t="s">
        <v>14950</v>
      </c>
      <c r="D4470" t="s">
        <v>14952</v>
      </c>
      <c r="E4470" s="275">
        <v>34.6</v>
      </c>
    </row>
    <row r="4471" spans="1:5">
      <c r="A4471">
        <v>44260</v>
      </c>
      <c r="B4471" t="s">
        <v>19390</v>
      </c>
      <c r="C4471" t="s">
        <v>14950</v>
      </c>
      <c r="D4471" t="s">
        <v>14952</v>
      </c>
      <c r="E4471" s="275">
        <v>327.52</v>
      </c>
    </row>
    <row r="4472" spans="1:5">
      <c r="A4472">
        <v>21123</v>
      </c>
      <c r="B4472" t="s">
        <v>19391</v>
      </c>
      <c r="C4472" t="s">
        <v>14950</v>
      </c>
      <c r="D4472" t="s">
        <v>14952</v>
      </c>
      <c r="E4472" s="275">
        <v>9.6300000000000008</v>
      </c>
    </row>
    <row r="4473" spans="1:5">
      <c r="A4473">
        <v>21124</v>
      </c>
      <c r="B4473" t="s">
        <v>19392</v>
      </c>
      <c r="C4473" t="s">
        <v>14950</v>
      </c>
      <c r="D4473" t="s">
        <v>14952</v>
      </c>
      <c r="E4473" s="275">
        <v>15.38</v>
      </c>
    </row>
    <row r="4474" spans="1:5">
      <c r="A4474">
        <v>21125</v>
      </c>
      <c r="B4474" t="s">
        <v>19393</v>
      </c>
      <c r="C4474" t="s">
        <v>14950</v>
      </c>
      <c r="D4474" t="s">
        <v>14952</v>
      </c>
      <c r="E4474" s="275">
        <v>26.49</v>
      </c>
    </row>
    <row r="4475" spans="1:5">
      <c r="A4475">
        <v>38028</v>
      </c>
      <c r="B4475" t="s">
        <v>19394</v>
      </c>
      <c r="C4475" t="s">
        <v>14950</v>
      </c>
      <c r="D4475" t="s">
        <v>14952</v>
      </c>
      <c r="E4475" s="275">
        <v>46.32</v>
      </c>
    </row>
    <row r="4476" spans="1:5">
      <c r="A4476">
        <v>38029</v>
      </c>
      <c r="B4476" t="s">
        <v>19395</v>
      </c>
      <c r="C4476" t="s">
        <v>14950</v>
      </c>
      <c r="D4476" t="s">
        <v>14952</v>
      </c>
      <c r="E4476" s="275">
        <v>67.8</v>
      </c>
    </row>
    <row r="4477" spans="1:5">
      <c r="A4477">
        <v>38030</v>
      </c>
      <c r="B4477" t="s">
        <v>19396</v>
      </c>
      <c r="C4477" t="s">
        <v>14950</v>
      </c>
      <c r="D4477" t="s">
        <v>14952</v>
      </c>
      <c r="E4477" s="275">
        <v>109.64</v>
      </c>
    </row>
    <row r="4478" spans="1:5">
      <c r="A4478">
        <v>38031</v>
      </c>
      <c r="B4478" t="s">
        <v>19397</v>
      </c>
      <c r="C4478" t="s">
        <v>14950</v>
      </c>
      <c r="D4478" t="s">
        <v>14952</v>
      </c>
      <c r="E4478" s="275">
        <v>172.09</v>
      </c>
    </row>
    <row r="4479" spans="1:5">
      <c r="A4479">
        <v>39735</v>
      </c>
      <c r="B4479" t="s">
        <v>19398</v>
      </c>
      <c r="C4479" t="s">
        <v>14950</v>
      </c>
      <c r="D4479" t="s">
        <v>14952</v>
      </c>
      <c r="E4479" s="275">
        <v>51.41</v>
      </c>
    </row>
    <row r="4480" spans="1:5">
      <c r="A4480">
        <v>39734</v>
      </c>
      <c r="B4480" t="s">
        <v>19399</v>
      </c>
      <c r="C4480" t="s">
        <v>14950</v>
      </c>
      <c r="D4480" t="s">
        <v>14952</v>
      </c>
      <c r="E4480" s="275">
        <v>60.98</v>
      </c>
    </row>
    <row r="4481" spans="1:5">
      <c r="A4481">
        <v>39736</v>
      </c>
      <c r="B4481" t="s">
        <v>19400</v>
      </c>
      <c r="C4481" t="s">
        <v>14950</v>
      </c>
      <c r="D4481" t="s">
        <v>14952</v>
      </c>
      <c r="E4481" s="275">
        <v>69.59</v>
      </c>
    </row>
    <row r="4482" spans="1:5">
      <c r="A4482">
        <v>39737</v>
      </c>
      <c r="B4482" t="s">
        <v>19401</v>
      </c>
      <c r="C4482" t="s">
        <v>14950</v>
      </c>
      <c r="D4482" t="s">
        <v>14952</v>
      </c>
      <c r="E4482" s="275">
        <v>9.36</v>
      </c>
    </row>
    <row r="4483" spans="1:5">
      <c r="A4483">
        <v>39738</v>
      </c>
      <c r="B4483" t="s">
        <v>19402</v>
      </c>
      <c r="C4483" t="s">
        <v>14950</v>
      </c>
      <c r="D4483" t="s">
        <v>14952</v>
      </c>
      <c r="E4483" s="275">
        <v>3.38</v>
      </c>
    </row>
    <row r="4484" spans="1:5">
      <c r="A4484">
        <v>39739</v>
      </c>
      <c r="B4484" t="s">
        <v>19403</v>
      </c>
      <c r="C4484" t="s">
        <v>14950</v>
      </c>
      <c r="D4484" t="s">
        <v>14952</v>
      </c>
      <c r="E4484" s="275">
        <v>48.13</v>
      </c>
    </row>
    <row r="4485" spans="1:5">
      <c r="A4485">
        <v>39733</v>
      </c>
      <c r="B4485" t="s">
        <v>19404</v>
      </c>
      <c r="C4485" t="s">
        <v>14950</v>
      </c>
      <c r="D4485" t="s">
        <v>14952</v>
      </c>
      <c r="E4485" s="275">
        <v>83.28</v>
      </c>
    </row>
    <row r="4486" spans="1:5">
      <c r="A4486">
        <v>39854</v>
      </c>
      <c r="B4486" t="s">
        <v>19405</v>
      </c>
      <c r="C4486" t="s">
        <v>14950</v>
      </c>
      <c r="D4486" t="s">
        <v>14952</v>
      </c>
      <c r="E4486" s="275">
        <v>84.46</v>
      </c>
    </row>
    <row r="4487" spans="1:5">
      <c r="A4487">
        <v>39740</v>
      </c>
      <c r="B4487" t="s">
        <v>19406</v>
      </c>
      <c r="C4487" t="s">
        <v>14950</v>
      </c>
      <c r="D4487" t="s">
        <v>14952</v>
      </c>
      <c r="E4487" s="275">
        <v>46.21</v>
      </c>
    </row>
    <row r="4488" spans="1:5">
      <c r="A4488">
        <v>39741</v>
      </c>
      <c r="B4488" t="s">
        <v>19407</v>
      </c>
      <c r="C4488" t="s">
        <v>14950</v>
      </c>
      <c r="D4488" t="s">
        <v>14952</v>
      </c>
      <c r="E4488" s="275">
        <v>8.51</v>
      </c>
    </row>
    <row r="4489" spans="1:5">
      <c r="A4489">
        <v>39853</v>
      </c>
      <c r="B4489" t="s">
        <v>19408</v>
      </c>
      <c r="C4489" t="s">
        <v>14950</v>
      </c>
      <c r="D4489" t="s">
        <v>14952</v>
      </c>
      <c r="E4489" s="275">
        <v>11.18</v>
      </c>
    </row>
    <row r="4490" spans="1:5">
      <c r="A4490">
        <v>39742</v>
      </c>
      <c r="B4490" t="s">
        <v>19409</v>
      </c>
      <c r="C4490" t="s">
        <v>14950</v>
      </c>
      <c r="D4490" t="s">
        <v>14952</v>
      </c>
      <c r="E4490" s="275">
        <v>37.15</v>
      </c>
    </row>
    <row r="4491" spans="1:5">
      <c r="A4491">
        <v>39749</v>
      </c>
      <c r="B4491" t="s">
        <v>19410</v>
      </c>
      <c r="C4491" t="s">
        <v>14950</v>
      </c>
      <c r="D4491" t="s">
        <v>14952</v>
      </c>
      <c r="E4491" s="275">
        <v>93.09</v>
      </c>
    </row>
    <row r="4492" spans="1:5">
      <c r="A4492">
        <v>39751</v>
      </c>
      <c r="B4492" t="s">
        <v>19411</v>
      </c>
      <c r="C4492" t="s">
        <v>14950</v>
      </c>
      <c r="D4492" t="s">
        <v>14952</v>
      </c>
      <c r="E4492" s="275">
        <v>169.15</v>
      </c>
    </row>
    <row r="4493" spans="1:5">
      <c r="A4493">
        <v>39750</v>
      </c>
      <c r="B4493" t="s">
        <v>19412</v>
      </c>
      <c r="C4493" t="s">
        <v>14950</v>
      </c>
      <c r="D4493" t="s">
        <v>14952</v>
      </c>
      <c r="E4493" s="275">
        <v>140.6</v>
      </c>
    </row>
    <row r="4494" spans="1:5">
      <c r="A4494">
        <v>39747</v>
      </c>
      <c r="B4494" t="s">
        <v>19413</v>
      </c>
      <c r="C4494" t="s">
        <v>14950</v>
      </c>
      <c r="D4494" t="s">
        <v>14952</v>
      </c>
      <c r="E4494" s="275">
        <v>45.22</v>
      </c>
    </row>
    <row r="4495" spans="1:5">
      <c r="A4495">
        <v>39753</v>
      </c>
      <c r="B4495" t="s">
        <v>19414</v>
      </c>
      <c r="C4495" t="s">
        <v>14950</v>
      </c>
      <c r="D4495" t="s">
        <v>14952</v>
      </c>
      <c r="E4495" s="275">
        <v>311.37</v>
      </c>
    </row>
    <row r="4496" spans="1:5">
      <c r="A4496">
        <v>39754</v>
      </c>
      <c r="B4496" t="s">
        <v>19415</v>
      </c>
      <c r="C4496" t="s">
        <v>14950</v>
      </c>
      <c r="D4496" t="s">
        <v>14952</v>
      </c>
      <c r="E4496" s="275">
        <v>458.74</v>
      </c>
    </row>
    <row r="4497" spans="1:5">
      <c r="A4497">
        <v>39748</v>
      </c>
      <c r="B4497" t="s">
        <v>19416</v>
      </c>
      <c r="C4497" t="s">
        <v>14950</v>
      </c>
      <c r="D4497" t="s">
        <v>14952</v>
      </c>
      <c r="E4497" s="275">
        <v>73.17</v>
      </c>
    </row>
    <row r="4498" spans="1:5">
      <c r="A4498">
        <v>39755</v>
      </c>
      <c r="B4498" t="s">
        <v>19417</v>
      </c>
      <c r="C4498" t="s">
        <v>14950</v>
      </c>
      <c r="D4498" t="s">
        <v>14952</v>
      </c>
      <c r="E4498" s="275">
        <v>695.55</v>
      </c>
    </row>
    <row r="4499" spans="1:5">
      <c r="A4499">
        <v>12742</v>
      </c>
      <c r="B4499" t="s">
        <v>19418</v>
      </c>
      <c r="C4499" t="s">
        <v>14950</v>
      </c>
      <c r="D4499" t="s">
        <v>14952</v>
      </c>
      <c r="E4499" s="275">
        <v>550.75</v>
      </c>
    </row>
    <row r="4500" spans="1:5">
      <c r="A4500">
        <v>12713</v>
      </c>
      <c r="B4500" t="s">
        <v>19419</v>
      </c>
      <c r="C4500" t="s">
        <v>14950</v>
      </c>
      <c r="D4500" t="s">
        <v>14952</v>
      </c>
      <c r="E4500" s="275">
        <v>29.21</v>
      </c>
    </row>
    <row r="4501" spans="1:5">
      <c r="A4501">
        <v>12743</v>
      </c>
      <c r="B4501" t="s">
        <v>19420</v>
      </c>
      <c r="C4501" t="s">
        <v>14950</v>
      </c>
      <c r="D4501" t="s">
        <v>14952</v>
      </c>
      <c r="E4501" s="275">
        <v>50.25</v>
      </c>
    </row>
    <row r="4502" spans="1:5">
      <c r="A4502">
        <v>12744</v>
      </c>
      <c r="B4502" t="s">
        <v>19421</v>
      </c>
      <c r="C4502" t="s">
        <v>14950</v>
      </c>
      <c r="D4502" t="s">
        <v>14952</v>
      </c>
      <c r="E4502" s="275">
        <v>63.77</v>
      </c>
    </row>
    <row r="4503" spans="1:5">
      <c r="A4503">
        <v>12745</v>
      </c>
      <c r="B4503" t="s">
        <v>19422</v>
      </c>
      <c r="C4503" t="s">
        <v>14950</v>
      </c>
      <c r="D4503" t="s">
        <v>14952</v>
      </c>
      <c r="E4503" s="275">
        <v>92.61</v>
      </c>
    </row>
    <row r="4504" spans="1:5">
      <c r="A4504">
        <v>12746</v>
      </c>
      <c r="B4504" t="s">
        <v>19423</v>
      </c>
      <c r="C4504" t="s">
        <v>14950</v>
      </c>
      <c r="D4504" t="s">
        <v>14952</v>
      </c>
      <c r="E4504" s="275">
        <v>125.06</v>
      </c>
    </row>
    <row r="4505" spans="1:5">
      <c r="A4505">
        <v>12747</v>
      </c>
      <c r="B4505" t="s">
        <v>19424</v>
      </c>
      <c r="C4505" t="s">
        <v>14950</v>
      </c>
      <c r="D4505" t="s">
        <v>14952</v>
      </c>
      <c r="E4505" s="275">
        <v>181.36</v>
      </c>
    </row>
    <row r="4506" spans="1:5">
      <c r="A4506">
        <v>12748</v>
      </c>
      <c r="B4506" t="s">
        <v>19425</v>
      </c>
      <c r="C4506" t="s">
        <v>14950</v>
      </c>
      <c r="D4506" t="s">
        <v>14952</v>
      </c>
      <c r="E4506" s="275">
        <v>255.5</v>
      </c>
    </row>
    <row r="4507" spans="1:5">
      <c r="A4507">
        <v>12749</v>
      </c>
      <c r="B4507" t="s">
        <v>19426</v>
      </c>
      <c r="C4507" t="s">
        <v>14950</v>
      </c>
      <c r="D4507" t="s">
        <v>14952</v>
      </c>
      <c r="E4507" s="275">
        <v>373.5</v>
      </c>
    </row>
    <row r="4508" spans="1:5">
      <c r="A4508">
        <v>39726</v>
      </c>
      <c r="B4508" t="s">
        <v>19427</v>
      </c>
      <c r="C4508" t="s">
        <v>14950</v>
      </c>
      <c r="D4508" t="s">
        <v>14952</v>
      </c>
      <c r="E4508" s="275">
        <v>122.68</v>
      </c>
    </row>
    <row r="4509" spans="1:5">
      <c r="A4509">
        <v>39728</v>
      </c>
      <c r="B4509" t="s">
        <v>19428</v>
      </c>
      <c r="C4509" t="s">
        <v>14950</v>
      </c>
      <c r="D4509" t="s">
        <v>14952</v>
      </c>
      <c r="E4509" s="275">
        <v>215.61</v>
      </c>
    </row>
    <row r="4510" spans="1:5">
      <c r="A4510">
        <v>39727</v>
      </c>
      <c r="B4510" t="s">
        <v>19429</v>
      </c>
      <c r="C4510" t="s">
        <v>14950</v>
      </c>
      <c r="D4510" t="s">
        <v>14952</v>
      </c>
      <c r="E4510" s="275">
        <v>177.44</v>
      </c>
    </row>
    <row r="4511" spans="1:5">
      <c r="A4511">
        <v>39724</v>
      </c>
      <c r="B4511" t="s">
        <v>19430</v>
      </c>
      <c r="C4511" t="s">
        <v>14950</v>
      </c>
      <c r="D4511" t="s">
        <v>14952</v>
      </c>
      <c r="E4511" s="275">
        <v>54.32</v>
      </c>
    </row>
    <row r="4512" spans="1:5">
      <c r="A4512">
        <v>39729</v>
      </c>
      <c r="B4512" t="s">
        <v>19431</v>
      </c>
      <c r="C4512" t="s">
        <v>14950</v>
      </c>
      <c r="D4512" t="s">
        <v>14952</v>
      </c>
      <c r="E4512" s="275">
        <v>298.58999999999997</v>
      </c>
    </row>
    <row r="4513" spans="1:5">
      <c r="A4513">
        <v>39730</v>
      </c>
      <c r="B4513" t="s">
        <v>19432</v>
      </c>
      <c r="C4513" t="s">
        <v>14950</v>
      </c>
      <c r="D4513" t="s">
        <v>14952</v>
      </c>
      <c r="E4513" s="275">
        <v>387.4</v>
      </c>
    </row>
    <row r="4514" spans="1:5">
      <c r="A4514">
        <v>39731</v>
      </c>
      <c r="B4514" t="s">
        <v>19433</v>
      </c>
      <c r="C4514" t="s">
        <v>14950</v>
      </c>
      <c r="D4514" t="s">
        <v>14952</v>
      </c>
      <c r="E4514" s="275">
        <v>573.77</v>
      </c>
    </row>
    <row r="4515" spans="1:5">
      <c r="A4515">
        <v>39725</v>
      </c>
      <c r="B4515" t="s">
        <v>19434</v>
      </c>
      <c r="C4515" t="s">
        <v>14950</v>
      </c>
      <c r="D4515" t="s">
        <v>14952</v>
      </c>
      <c r="E4515" s="275">
        <v>88.55</v>
      </c>
    </row>
    <row r="4516" spans="1:5">
      <c r="A4516">
        <v>39732</v>
      </c>
      <c r="B4516" t="s">
        <v>19435</v>
      </c>
      <c r="C4516" t="s">
        <v>14950</v>
      </c>
      <c r="D4516" t="s">
        <v>14952</v>
      </c>
      <c r="E4516" s="275">
        <v>844.56</v>
      </c>
    </row>
    <row r="4517" spans="1:5">
      <c r="A4517">
        <v>39660</v>
      </c>
      <c r="B4517" t="s">
        <v>19436</v>
      </c>
      <c r="C4517" t="s">
        <v>14950</v>
      </c>
      <c r="D4517" t="s">
        <v>14952</v>
      </c>
      <c r="E4517" s="275">
        <v>38.479999999999997</v>
      </c>
    </row>
    <row r="4518" spans="1:5">
      <c r="A4518">
        <v>39662</v>
      </c>
      <c r="B4518" t="s">
        <v>19437</v>
      </c>
      <c r="C4518" t="s">
        <v>14950</v>
      </c>
      <c r="D4518" t="s">
        <v>14952</v>
      </c>
      <c r="E4518" s="275">
        <v>18.440000000000001</v>
      </c>
    </row>
    <row r="4519" spans="1:5">
      <c r="A4519">
        <v>39661</v>
      </c>
      <c r="B4519" t="s">
        <v>19438</v>
      </c>
      <c r="C4519" t="s">
        <v>14950</v>
      </c>
      <c r="D4519" t="s">
        <v>14952</v>
      </c>
      <c r="E4519" s="275">
        <v>12.58</v>
      </c>
    </row>
    <row r="4520" spans="1:5">
      <c r="A4520">
        <v>39666</v>
      </c>
      <c r="B4520" t="s">
        <v>19439</v>
      </c>
      <c r="C4520" t="s">
        <v>14950</v>
      </c>
      <c r="D4520" t="s">
        <v>14952</v>
      </c>
      <c r="E4520" s="275">
        <v>57.89</v>
      </c>
    </row>
    <row r="4521" spans="1:5">
      <c r="A4521">
        <v>39664</v>
      </c>
      <c r="B4521" t="s">
        <v>19440</v>
      </c>
      <c r="C4521" t="s">
        <v>14950</v>
      </c>
      <c r="D4521" t="s">
        <v>14952</v>
      </c>
      <c r="E4521" s="275">
        <v>28.37</v>
      </c>
    </row>
    <row r="4522" spans="1:5">
      <c r="A4522">
        <v>39663</v>
      </c>
      <c r="B4522" t="s">
        <v>19441</v>
      </c>
      <c r="C4522" t="s">
        <v>14950</v>
      </c>
      <c r="D4522" t="s">
        <v>14952</v>
      </c>
      <c r="E4522" s="275">
        <v>22.68</v>
      </c>
    </row>
    <row r="4523" spans="1:5">
      <c r="A4523">
        <v>39665</v>
      </c>
      <c r="B4523" t="s">
        <v>19442</v>
      </c>
      <c r="C4523" t="s">
        <v>14950</v>
      </c>
      <c r="D4523" t="s">
        <v>14952</v>
      </c>
      <c r="E4523" s="275">
        <v>47.87</v>
      </c>
    </row>
    <row r="4524" spans="1:5">
      <c r="A4524">
        <v>39752</v>
      </c>
      <c r="B4524" t="s">
        <v>19443</v>
      </c>
      <c r="C4524" t="s">
        <v>14950</v>
      </c>
      <c r="D4524" t="s">
        <v>14952</v>
      </c>
      <c r="E4524" s="275">
        <v>240.69</v>
      </c>
    </row>
    <row r="4525" spans="1:5">
      <c r="A4525">
        <v>7725</v>
      </c>
      <c r="B4525" t="s">
        <v>19444</v>
      </c>
      <c r="C4525" t="s">
        <v>14950</v>
      </c>
      <c r="D4525" t="s">
        <v>14911</v>
      </c>
      <c r="E4525" s="275">
        <v>165</v>
      </c>
    </row>
    <row r="4526" spans="1:5">
      <c r="A4526">
        <v>7753</v>
      </c>
      <c r="B4526" t="s">
        <v>19445</v>
      </c>
      <c r="C4526" t="s">
        <v>14950</v>
      </c>
      <c r="D4526" t="s">
        <v>14905</v>
      </c>
      <c r="E4526" s="275">
        <v>321.68</v>
      </c>
    </row>
    <row r="4527" spans="1:5">
      <c r="A4527">
        <v>13256</v>
      </c>
      <c r="B4527" t="s">
        <v>19446</v>
      </c>
      <c r="C4527" t="s">
        <v>14950</v>
      </c>
      <c r="D4527" t="s">
        <v>14905</v>
      </c>
      <c r="E4527" s="275">
        <v>450.63</v>
      </c>
    </row>
    <row r="4528" spans="1:5">
      <c r="A4528">
        <v>7757</v>
      </c>
      <c r="B4528" t="s">
        <v>19447</v>
      </c>
      <c r="C4528" t="s">
        <v>14950</v>
      </c>
      <c r="D4528" t="s">
        <v>14905</v>
      </c>
      <c r="E4528" s="275">
        <v>480.44</v>
      </c>
    </row>
    <row r="4529" spans="1:5">
      <c r="A4529">
        <v>7758</v>
      </c>
      <c r="B4529" t="s">
        <v>19448</v>
      </c>
      <c r="C4529" t="s">
        <v>14950</v>
      </c>
      <c r="D4529" t="s">
        <v>14905</v>
      </c>
      <c r="E4529" s="275">
        <v>696.05</v>
      </c>
    </row>
    <row r="4530" spans="1:5">
      <c r="A4530">
        <v>7759</v>
      </c>
      <c r="B4530" t="s">
        <v>19449</v>
      </c>
      <c r="C4530" t="s">
        <v>14950</v>
      </c>
      <c r="D4530" t="s">
        <v>14905</v>
      </c>
      <c r="E4530" s="276">
        <v>1928.75</v>
      </c>
    </row>
    <row r="4531" spans="1:5">
      <c r="A4531">
        <v>40334</v>
      </c>
      <c r="B4531" t="s">
        <v>19450</v>
      </c>
      <c r="C4531" t="s">
        <v>14950</v>
      </c>
      <c r="D4531" t="s">
        <v>14905</v>
      </c>
      <c r="E4531" s="275">
        <v>75.56</v>
      </c>
    </row>
    <row r="4532" spans="1:5">
      <c r="A4532">
        <v>7745</v>
      </c>
      <c r="B4532" t="s">
        <v>19451</v>
      </c>
      <c r="C4532" t="s">
        <v>14950</v>
      </c>
      <c r="D4532" t="s">
        <v>14905</v>
      </c>
      <c r="E4532" s="275">
        <v>85.27</v>
      </c>
    </row>
    <row r="4533" spans="1:5">
      <c r="A4533">
        <v>7742</v>
      </c>
      <c r="B4533" t="s">
        <v>19452</v>
      </c>
      <c r="C4533" t="s">
        <v>14950</v>
      </c>
      <c r="D4533" t="s">
        <v>14905</v>
      </c>
      <c r="E4533" s="275">
        <v>224.89</v>
      </c>
    </row>
    <row r="4534" spans="1:5">
      <c r="A4534">
        <v>7750</v>
      </c>
      <c r="B4534" t="s">
        <v>19453</v>
      </c>
      <c r="C4534" t="s">
        <v>14950</v>
      </c>
      <c r="D4534" t="s">
        <v>14905</v>
      </c>
      <c r="E4534" s="275">
        <v>274.52999999999997</v>
      </c>
    </row>
    <row r="4535" spans="1:5">
      <c r="A4535">
        <v>7756</v>
      </c>
      <c r="B4535" t="s">
        <v>19454</v>
      </c>
      <c r="C4535" t="s">
        <v>14950</v>
      </c>
      <c r="D4535" t="s">
        <v>14905</v>
      </c>
      <c r="E4535" s="275">
        <v>315.44</v>
      </c>
    </row>
    <row r="4536" spans="1:5">
      <c r="A4536">
        <v>7765</v>
      </c>
      <c r="B4536" t="s">
        <v>19455</v>
      </c>
      <c r="C4536" t="s">
        <v>14950</v>
      </c>
      <c r="D4536" t="s">
        <v>14905</v>
      </c>
      <c r="E4536" s="275">
        <v>353.57</v>
      </c>
    </row>
    <row r="4537" spans="1:5">
      <c r="A4537">
        <v>12569</v>
      </c>
      <c r="B4537" t="s">
        <v>19456</v>
      </c>
      <c r="C4537" t="s">
        <v>14950</v>
      </c>
      <c r="D4537" t="s">
        <v>14905</v>
      </c>
      <c r="E4537" s="275">
        <v>488.06</v>
      </c>
    </row>
    <row r="4538" spans="1:5">
      <c r="A4538">
        <v>7766</v>
      </c>
      <c r="B4538" t="s">
        <v>19457</v>
      </c>
      <c r="C4538" t="s">
        <v>14950</v>
      </c>
      <c r="D4538" t="s">
        <v>14905</v>
      </c>
      <c r="E4538" s="275">
        <v>518.57000000000005</v>
      </c>
    </row>
    <row r="4539" spans="1:5">
      <c r="A4539">
        <v>7767</v>
      </c>
      <c r="B4539" t="s">
        <v>19458</v>
      </c>
      <c r="C4539" t="s">
        <v>14950</v>
      </c>
      <c r="D4539" t="s">
        <v>14905</v>
      </c>
      <c r="E4539" s="275">
        <v>744.57</v>
      </c>
    </row>
    <row r="4540" spans="1:5">
      <c r="A4540">
        <v>7727</v>
      </c>
      <c r="B4540" t="s">
        <v>19459</v>
      </c>
      <c r="C4540" t="s">
        <v>14950</v>
      </c>
      <c r="D4540" t="s">
        <v>14905</v>
      </c>
      <c r="E4540" s="276">
        <v>2163.02</v>
      </c>
    </row>
    <row r="4541" spans="1:5">
      <c r="A4541">
        <v>7760</v>
      </c>
      <c r="B4541" t="s">
        <v>19460</v>
      </c>
      <c r="C4541" t="s">
        <v>14950</v>
      </c>
      <c r="D4541" t="s">
        <v>14905</v>
      </c>
      <c r="E4541" s="275">
        <v>85.96</v>
      </c>
    </row>
    <row r="4542" spans="1:5">
      <c r="A4542">
        <v>7761</v>
      </c>
      <c r="B4542" t="s">
        <v>19461</v>
      </c>
      <c r="C4542" t="s">
        <v>14950</v>
      </c>
      <c r="D4542" t="s">
        <v>14905</v>
      </c>
      <c r="E4542" s="275">
        <v>90.12</v>
      </c>
    </row>
    <row r="4543" spans="1:5">
      <c r="A4543">
        <v>7752</v>
      </c>
      <c r="B4543" t="s">
        <v>19462</v>
      </c>
      <c r="C4543" t="s">
        <v>14950</v>
      </c>
      <c r="D4543" t="s">
        <v>14905</v>
      </c>
      <c r="E4543" s="275">
        <v>109.53</v>
      </c>
    </row>
    <row r="4544" spans="1:5">
      <c r="A4544">
        <v>7762</v>
      </c>
      <c r="B4544" t="s">
        <v>19463</v>
      </c>
      <c r="C4544" t="s">
        <v>14950</v>
      </c>
      <c r="D4544" t="s">
        <v>14905</v>
      </c>
      <c r="E4544" s="275">
        <v>143.16</v>
      </c>
    </row>
    <row r="4545" spans="1:5">
      <c r="A4545">
        <v>7722</v>
      </c>
      <c r="B4545" t="s">
        <v>19464</v>
      </c>
      <c r="C4545" t="s">
        <v>14950</v>
      </c>
      <c r="D4545" t="s">
        <v>14905</v>
      </c>
      <c r="E4545" s="275">
        <v>219.07</v>
      </c>
    </row>
    <row r="4546" spans="1:5">
      <c r="A4546">
        <v>7763</v>
      </c>
      <c r="B4546" t="s">
        <v>19465</v>
      </c>
      <c r="C4546" t="s">
        <v>14950</v>
      </c>
      <c r="D4546" t="s">
        <v>14905</v>
      </c>
      <c r="E4546" s="275">
        <v>266.91000000000003</v>
      </c>
    </row>
    <row r="4547" spans="1:5">
      <c r="A4547">
        <v>7764</v>
      </c>
      <c r="B4547" t="s">
        <v>19466</v>
      </c>
      <c r="C4547" t="s">
        <v>14950</v>
      </c>
      <c r="D4547" t="s">
        <v>14905</v>
      </c>
      <c r="E4547" s="275">
        <v>318.89999999999998</v>
      </c>
    </row>
    <row r="4548" spans="1:5">
      <c r="A4548">
        <v>12572</v>
      </c>
      <c r="B4548" t="s">
        <v>19467</v>
      </c>
      <c r="C4548" t="s">
        <v>14950</v>
      </c>
      <c r="D4548" t="s">
        <v>14905</v>
      </c>
      <c r="E4548" s="275">
        <v>450.63</v>
      </c>
    </row>
    <row r="4549" spans="1:5">
      <c r="A4549">
        <v>12573</v>
      </c>
      <c r="B4549" t="s">
        <v>19468</v>
      </c>
      <c r="C4549" t="s">
        <v>14950</v>
      </c>
      <c r="D4549" t="s">
        <v>14905</v>
      </c>
      <c r="E4549" s="275">
        <v>592.75</v>
      </c>
    </row>
    <row r="4550" spans="1:5">
      <c r="A4550">
        <v>12574</v>
      </c>
      <c r="B4550" t="s">
        <v>19469</v>
      </c>
      <c r="C4550" t="s">
        <v>14950</v>
      </c>
      <c r="D4550" t="s">
        <v>14905</v>
      </c>
      <c r="E4550" s="275">
        <v>716.71</v>
      </c>
    </row>
    <row r="4551" spans="1:5">
      <c r="A4551">
        <v>12575</v>
      </c>
      <c r="B4551" t="s">
        <v>19470</v>
      </c>
      <c r="C4551" t="s">
        <v>14950</v>
      </c>
      <c r="D4551" t="s">
        <v>14905</v>
      </c>
      <c r="E4551" s="276">
        <v>1088.44</v>
      </c>
    </row>
    <row r="4552" spans="1:5">
      <c r="A4552">
        <v>12576</v>
      </c>
      <c r="B4552" t="s">
        <v>19471</v>
      </c>
      <c r="C4552" t="s">
        <v>14950</v>
      </c>
      <c r="D4552" t="s">
        <v>14905</v>
      </c>
      <c r="E4552" s="275">
        <v>131.72</v>
      </c>
    </row>
    <row r="4553" spans="1:5">
      <c r="A4553">
        <v>12577</v>
      </c>
      <c r="B4553" t="s">
        <v>19472</v>
      </c>
      <c r="C4553" t="s">
        <v>14950</v>
      </c>
      <c r="D4553" t="s">
        <v>14905</v>
      </c>
      <c r="E4553" s="275">
        <v>177.47</v>
      </c>
    </row>
    <row r="4554" spans="1:5">
      <c r="A4554">
        <v>12578</v>
      </c>
      <c r="B4554" t="s">
        <v>19473</v>
      </c>
      <c r="C4554" t="s">
        <v>14950</v>
      </c>
      <c r="D4554" t="s">
        <v>14905</v>
      </c>
      <c r="E4554" s="275">
        <v>214.91</v>
      </c>
    </row>
    <row r="4555" spans="1:5">
      <c r="A4555">
        <v>12579</v>
      </c>
      <c r="B4555" t="s">
        <v>19474</v>
      </c>
      <c r="C4555" t="s">
        <v>14950</v>
      </c>
      <c r="D4555" t="s">
        <v>14905</v>
      </c>
      <c r="E4555" s="275">
        <v>370.21</v>
      </c>
    </row>
    <row r="4556" spans="1:5">
      <c r="A4556">
        <v>12580</v>
      </c>
      <c r="B4556" t="s">
        <v>19475</v>
      </c>
      <c r="C4556" t="s">
        <v>14950</v>
      </c>
      <c r="D4556" t="s">
        <v>14905</v>
      </c>
      <c r="E4556" s="275">
        <v>385.73</v>
      </c>
    </row>
    <row r="4557" spans="1:5">
      <c r="A4557">
        <v>12581</v>
      </c>
      <c r="B4557" t="s">
        <v>19476</v>
      </c>
      <c r="C4557" t="s">
        <v>14950</v>
      </c>
      <c r="D4557" t="s">
        <v>14905</v>
      </c>
      <c r="E4557" s="275">
        <v>413.19</v>
      </c>
    </row>
    <row r="4558" spans="1:5">
      <c r="A4558">
        <v>7720</v>
      </c>
      <c r="B4558" t="s">
        <v>19477</v>
      </c>
      <c r="C4558" t="s">
        <v>14950</v>
      </c>
      <c r="D4558" t="s">
        <v>14905</v>
      </c>
      <c r="E4558" s="275">
        <v>646.13</v>
      </c>
    </row>
    <row r="4559" spans="1:5">
      <c r="A4559">
        <v>40335</v>
      </c>
      <c r="B4559" t="s">
        <v>19478</v>
      </c>
      <c r="C4559" t="s">
        <v>14950</v>
      </c>
      <c r="D4559" t="s">
        <v>14905</v>
      </c>
      <c r="E4559" s="275">
        <v>135.18</v>
      </c>
    </row>
    <row r="4560" spans="1:5">
      <c r="A4560">
        <v>7740</v>
      </c>
      <c r="B4560" t="s">
        <v>19479</v>
      </c>
      <c r="C4560" t="s">
        <v>14950</v>
      </c>
      <c r="D4560" t="s">
        <v>14905</v>
      </c>
      <c r="E4560" s="275">
        <v>138.65</v>
      </c>
    </row>
    <row r="4561" spans="1:5">
      <c r="A4561">
        <v>7741</v>
      </c>
      <c r="B4561" t="s">
        <v>19480</v>
      </c>
      <c r="C4561" t="s">
        <v>14950</v>
      </c>
      <c r="D4561" t="s">
        <v>14905</v>
      </c>
      <c r="E4561" s="275">
        <v>256.51</v>
      </c>
    </row>
    <row r="4562" spans="1:5">
      <c r="A4562">
        <v>7774</v>
      </c>
      <c r="B4562" t="s">
        <v>19481</v>
      </c>
      <c r="C4562" t="s">
        <v>14950</v>
      </c>
      <c r="D4562" t="s">
        <v>14905</v>
      </c>
      <c r="E4562" s="275">
        <v>314.74</v>
      </c>
    </row>
    <row r="4563" spans="1:5">
      <c r="A4563">
        <v>7744</v>
      </c>
      <c r="B4563" t="s">
        <v>19482</v>
      </c>
      <c r="C4563" t="s">
        <v>14950</v>
      </c>
      <c r="D4563" t="s">
        <v>14905</v>
      </c>
      <c r="E4563" s="275">
        <v>411.11</v>
      </c>
    </row>
    <row r="4564" spans="1:5">
      <c r="A4564">
        <v>7773</v>
      </c>
      <c r="B4564" t="s">
        <v>19483</v>
      </c>
      <c r="C4564" t="s">
        <v>14950</v>
      </c>
      <c r="D4564" t="s">
        <v>14905</v>
      </c>
      <c r="E4564" s="275">
        <v>420.19</v>
      </c>
    </row>
    <row r="4565" spans="1:5">
      <c r="A4565">
        <v>7754</v>
      </c>
      <c r="B4565" t="s">
        <v>19484</v>
      </c>
      <c r="C4565" t="s">
        <v>14950</v>
      </c>
      <c r="D4565" t="s">
        <v>14905</v>
      </c>
      <c r="E4565" s="275">
        <v>637.12</v>
      </c>
    </row>
    <row r="4566" spans="1:5">
      <c r="A4566">
        <v>7735</v>
      </c>
      <c r="B4566" t="s">
        <v>19485</v>
      </c>
      <c r="C4566" t="s">
        <v>14950</v>
      </c>
      <c r="D4566" t="s">
        <v>14905</v>
      </c>
      <c r="E4566" s="275">
        <v>825</v>
      </c>
    </row>
    <row r="4567" spans="1:5">
      <c r="A4567">
        <v>7755</v>
      </c>
      <c r="B4567" t="s">
        <v>19486</v>
      </c>
      <c r="C4567" t="s">
        <v>14950</v>
      </c>
      <c r="D4567" t="s">
        <v>14905</v>
      </c>
      <c r="E4567" s="275">
        <v>163.61000000000001</v>
      </c>
    </row>
    <row r="4568" spans="1:5">
      <c r="A4568">
        <v>7776</v>
      </c>
      <c r="B4568" t="s">
        <v>19487</v>
      </c>
      <c r="C4568" t="s">
        <v>14950</v>
      </c>
      <c r="D4568" t="s">
        <v>14905</v>
      </c>
      <c r="E4568" s="275">
        <v>341.09</v>
      </c>
    </row>
    <row r="4569" spans="1:5">
      <c r="A4569">
        <v>7743</v>
      </c>
      <c r="B4569" t="s">
        <v>19488</v>
      </c>
      <c r="C4569" t="s">
        <v>14950</v>
      </c>
      <c r="D4569" t="s">
        <v>14905</v>
      </c>
      <c r="E4569" s="275">
        <v>361.19</v>
      </c>
    </row>
    <row r="4570" spans="1:5">
      <c r="A4570">
        <v>7733</v>
      </c>
      <c r="B4570" t="s">
        <v>19489</v>
      </c>
      <c r="C4570" t="s">
        <v>14950</v>
      </c>
      <c r="D4570" t="s">
        <v>14905</v>
      </c>
      <c r="E4570" s="275">
        <v>471.42</v>
      </c>
    </row>
    <row r="4571" spans="1:5">
      <c r="A4571">
        <v>7775</v>
      </c>
      <c r="B4571" t="s">
        <v>19490</v>
      </c>
      <c r="C4571" t="s">
        <v>14950</v>
      </c>
      <c r="D4571" t="s">
        <v>14905</v>
      </c>
      <c r="E4571" s="275">
        <v>516.49</v>
      </c>
    </row>
    <row r="4572" spans="1:5">
      <c r="A4572">
        <v>7734</v>
      </c>
      <c r="B4572" t="s">
        <v>19491</v>
      </c>
      <c r="C4572" t="s">
        <v>14950</v>
      </c>
      <c r="D4572" t="s">
        <v>14905</v>
      </c>
      <c r="E4572" s="275">
        <v>731.4</v>
      </c>
    </row>
    <row r="4573" spans="1:5">
      <c r="A4573">
        <v>7714</v>
      </c>
      <c r="B4573" t="s">
        <v>19492</v>
      </c>
      <c r="C4573" t="s">
        <v>14950</v>
      </c>
      <c r="D4573" t="s">
        <v>14905</v>
      </c>
      <c r="E4573" s="275">
        <v>101.91</v>
      </c>
    </row>
    <row r="4574" spans="1:5">
      <c r="A4574">
        <v>37449</v>
      </c>
      <c r="B4574" t="s">
        <v>19493</v>
      </c>
      <c r="C4574" t="s">
        <v>14950</v>
      </c>
      <c r="D4574" t="s">
        <v>14905</v>
      </c>
      <c r="E4574" s="275">
        <v>24.55</v>
      </c>
    </row>
    <row r="4575" spans="1:5">
      <c r="A4575">
        <v>37450</v>
      </c>
      <c r="B4575" t="s">
        <v>19494</v>
      </c>
      <c r="C4575" t="s">
        <v>14950</v>
      </c>
      <c r="D4575" t="s">
        <v>14905</v>
      </c>
      <c r="E4575" s="275">
        <v>34.369999999999997</v>
      </c>
    </row>
    <row r="4576" spans="1:5">
      <c r="A4576">
        <v>37451</v>
      </c>
      <c r="B4576" t="s">
        <v>19495</v>
      </c>
      <c r="C4576" t="s">
        <v>14950</v>
      </c>
      <c r="D4576" t="s">
        <v>14905</v>
      </c>
      <c r="E4576" s="275">
        <v>47.99</v>
      </c>
    </row>
    <row r="4577" spans="1:5">
      <c r="A4577">
        <v>37452</v>
      </c>
      <c r="B4577" t="s">
        <v>19496</v>
      </c>
      <c r="C4577" t="s">
        <v>14950</v>
      </c>
      <c r="D4577" t="s">
        <v>14905</v>
      </c>
      <c r="E4577" s="275">
        <v>69.760000000000005</v>
      </c>
    </row>
    <row r="4578" spans="1:5">
      <c r="A4578">
        <v>37453</v>
      </c>
      <c r="B4578" t="s">
        <v>19497</v>
      </c>
      <c r="C4578" t="s">
        <v>14950</v>
      </c>
      <c r="D4578" t="s">
        <v>14905</v>
      </c>
      <c r="E4578" s="275">
        <v>80.33</v>
      </c>
    </row>
    <row r="4579" spans="1:5">
      <c r="A4579">
        <v>7778</v>
      </c>
      <c r="B4579" t="s">
        <v>19498</v>
      </c>
      <c r="C4579" t="s">
        <v>14950</v>
      </c>
      <c r="D4579" t="s">
        <v>14905</v>
      </c>
      <c r="E4579" s="275">
        <v>30.13</v>
      </c>
    </row>
    <row r="4580" spans="1:5">
      <c r="A4580">
        <v>7796</v>
      </c>
      <c r="B4580" t="s">
        <v>19499</v>
      </c>
      <c r="C4580" t="s">
        <v>14950</v>
      </c>
      <c r="D4580" t="s">
        <v>14911</v>
      </c>
      <c r="E4580" s="275">
        <v>41.3</v>
      </c>
    </row>
    <row r="4581" spans="1:5">
      <c r="A4581">
        <v>7781</v>
      </c>
      <c r="B4581" t="s">
        <v>19500</v>
      </c>
      <c r="C4581" t="s">
        <v>14950</v>
      </c>
      <c r="D4581" t="s">
        <v>14905</v>
      </c>
      <c r="E4581" s="275">
        <v>48.8</v>
      </c>
    </row>
    <row r="4582" spans="1:5">
      <c r="A4582">
        <v>7795</v>
      </c>
      <c r="B4582" t="s">
        <v>19501</v>
      </c>
      <c r="C4582" t="s">
        <v>14950</v>
      </c>
      <c r="D4582" t="s">
        <v>14905</v>
      </c>
      <c r="E4582" s="275">
        <v>72.63</v>
      </c>
    </row>
    <row r="4583" spans="1:5">
      <c r="A4583">
        <v>7791</v>
      </c>
      <c r="B4583" t="s">
        <v>19502</v>
      </c>
      <c r="C4583" t="s">
        <v>14950</v>
      </c>
      <c r="D4583" t="s">
        <v>14905</v>
      </c>
      <c r="E4583" s="275">
        <v>86.95</v>
      </c>
    </row>
    <row r="4584" spans="1:5">
      <c r="A4584">
        <v>7783</v>
      </c>
      <c r="B4584" t="s">
        <v>19503</v>
      </c>
      <c r="C4584" t="s">
        <v>14950</v>
      </c>
      <c r="D4584" t="s">
        <v>14905</v>
      </c>
      <c r="E4584" s="275">
        <v>30.81</v>
      </c>
    </row>
    <row r="4585" spans="1:5">
      <c r="A4585">
        <v>7790</v>
      </c>
      <c r="B4585" t="s">
        <v>19504</v>
      </c>
      <c r="C4585" t="s">
        <v>14950</v>
      </c>
      <c r="D4585" t="s">
        <v>14905</v>
      </c>
      <c r="E4585" s="275">
        <v>48.55</v>
      </c>
    </row>
    <row r="4586" spans="1:5">
      <c r="A4586">
        <v>7785</v>
      </c>
      <c r="B4586" t="s">
        <v>19505</v>
      </c>
      <c r="C4586" t="s">
        <v>14950</v>
      </c>
      <c r="D4586" t="s">
        <v>14905</v>
      </c>
      <c r="E4586" s="275">
        <v>53.57</v>
      </c>
    </row>
    <row r="4587" spans="1:5">
      <c r="A4587">
        <v>7792</v>
      </c>
      <c r="B4587" t="s">
        <v>19506</v>
      </c>
      <c r="C4587" t="s">
        <v>14950</v>
      </c>
      <c r="D4587" t="s">
        <v>14905</v>
      </c>
      <c r="E4587" s="275">
        <v>75.98</v>
      </c>
    </row>
    <row r="4588" spans="1:5">
      <c r="A4588">
        <v>7793</v>
      </c>
      <c r="B4588" t="s">
        <v>19507</v>
      </c>
      <c r="C4588" t="s">
        <v>14950</v>
      </c>
      <c r="D4588" t="s">
        <v>14905</v>
      </c>
      <c r="E4588" s="275">
        <v>89.74</v>
      </c>
    </row>
    <row r="4589" spans="1:5">
      <c r="A4589">
        <v>13159</v>
      </c>
      <c r="B4589" t="s">
        <v>19508</v>
      </c>
      <c r="C4589" t="s">
        <v>14950</v>
      </c>
      <c r="D4589" t="s">
        <v>14905</v>
      </c>
      <c r="E4589" s="275">
        <v>78.13</v>
      </c>
    </row>
    <row r="4590" spans="1:5">
      <c r="A4590">
        <v>13168</v>
      </c>
      <c r="B4590" t="s">
        <v>19509</v>
      </c>
      <c r="C4590" t="s">
        <v>14950</v>
      </c>
      <c r="D4590" t="s">
        <v>14905</v>
      </c>
      <c r="E4590" s="275">
        <v>94.87</v>
      </c>
    </row>
    <row r="4591" spans="1:5">
      <c r="A4591">
        <v>13173</v>
      </c>
      <c r="B4591" t="s">
        <v>19510</v>
      </c>
      <c r="C4591" t="s">
        <v>14950</v>
      </c>
      <c r="D4591" t="s">
        <v>14905</v>
      </c>
      <c r="E4591" s="275">
        <v>128.36000000000001</v>
      </c>
    </row>
    <row r="4592" spans="1:5">
      <c r="A4592">
        <v>12583</v>
      </c>
      <c r="B4592" t="s">
        <v>19511</v>
      </c>
      <c r="C4592" t="s">
        <v>14950</v>
      </c>
      <c r="D4592" t="s">
        <v>14905</v>
      </c>
      <c r="E4592" s="275">
        <v>25.67</v>
      </c>
    </row>
    <row r="4593" spans="1:5">
      <c r="A4593">
        <v>12584</v>
      </c>
      <c r="B4593" t="s">
        <v>19512</v>
      </c>
      <c r="C4593" t="s">
        <v>14950</v>
      </c>
      <c r="D4593" t="s">
        <v>14905</v>
      </c>
      <c r="E4593" s="275">
        <v>33.479999999999997</v>
      </c>
    </row>
    <row r="4594" spans="1:5">
      <c r="A4594">
        <v>12613</v>
      </c>
      <c r="B4594" t="s">
        <v>19513</v>
      </c>
      <c r="C4594" t="s">
        <v>14904</v>
      </c>
      <c r="D4594" t="s">
        <v>14905</v>
      </c>
      <c r="E4594" s="275">
        <v>17.3</v>
      </c>
    </row>
    <row r="4595" spans="1:5">
      <c r="A4595">
        <v>1031</v>
      </c>
      <c r="B4595" t="s">
        <v>19514</v>
      </c>
      <c r="C4595" t="s">
        <v>14904</v>
      </c>
      <c r="D4595" t="s">
        <v>14905</v>
      </c>
      <c r="E4595" s="275">
        <v>12.71</v>
      </c>
    </row>
    <row r="4596" spans="1:5">
      <c r="A4596">
        <v>39707</v>
      </c>
      <c r="B4596" t="s">
        <v>19515</v>
      </c>
      <c r="C4596" t="s">
        <v>14950</v>
      </c>
      <c r="D4596" t="s">
        <v>14952</v>
      </c>
      <c r="E4596" s="275">
        <v>4.1100000000000003</v>
      </c>
    </row>
    <row r="4597" spans="1:5">
      <c r="A4597">
        <v>39708</v>
      </c>
      <c r="B4597" t="s">
        <v>19516</v>
      </c>
      <c r="C4597" t="s">
        <v>14950</v>
      </c>
      <c r="D4597" t="s">
        <v>14952</v>
      </c>
      <c r="E4597" s="275">
        <v>3.98</v>
      </c>
    </row>
    <row r="4598" spans="1:5">
      <c r="A4598">
        <v>39710</v>
      </c>
      <c r="B4598" t="s">
        <v>19517</v>
      </c>
      <c r="C4598" t="s">
        <v>14950</v>
      </c>
      <c r="D4598" t="s">
        <v>14952</v>
      </c>
      <c r="E4598" s="275">
        <v>2.8</v>
      </c>
    </row>
    <row r="4599" spans="1:5">
      <c r="A4599">
        <v>39709</v>
      </c>
      <c r="B4599" t="s">
        <v>19518</v>
      </c>
      <c r="C4599" t="s">
        <v>14950</v>
      </c>
      <c r="D4599" t="s">
        <v>14952</v>
      </c>
      <c r="E4599" s="275">
        <v>3.88</v>
      </c>
    </row>
    <row r="4600" spans="1:5">
      <c r="A4600">
        <v>39711</v>
      </c>
      <c r="B4600" t="s">
        <v>19519</v>
      </c>
      <c r="C4600" t="s">
        <v>14950</v>
      </c>
      <c r="D4600" t="s">
        <v>14952</v>
      </c>
      <c r="E4600" s="275">
        <v>4.3600000000000003</v>
      </c>
    </row>
    <row r="4601" spans="1:5">
      <c r="A4601">
        <v>39712</v>
      </c>
      <c r="B4601" t="s">
        <v>19520</v>
      </c>
      <c r="C4601" t="s">
        <v>14950</v>
      </c>
      <c r="D4601" t="s">
        <v>14952</v>
      </c>
      <c r="E4601" s="275">
        <v>1.53</v>
      </c>
    </row>
    <row r="4602" spans="1:5">
      <c r="A4602">
        <v>39713</v>
      </c>
      <c r="B4602" t="s">
        <v>19521</v>
      </c>
      <c r="C4602" t="s">
        <v>14950</v>
      </c>
      <c r="D4602" t="s">
        <v>14952</v>
      </c>
      <c r="E4602" s="275">
        <v>1.21</v>
      </c>
    </row>
    <row r="4603" spans="1:5">
      <c r="A4603">
        <v>39714</v>
      </c>
      <c r="B4603" t="s">
        <v>19522</v>
      </c>
      <c r="C4603" t="s">
        <v>14950</v>
      </c>
      <c r="D4603" t="s">
        <v>14952</v>
      </c>
      <c r="E4603" s="275">
        <v>2.77</v>
      </c>
    </row>
    <row r="4604" spans="1:5">
      <c r="A4604">
        <v>39715</v>
      </c>
      <c r="B4604" t="s">
        <v>19523</v>
      </c>
      <c r="C4604" t="s">
        <v>14950</v>
      </c>
      <c r="D4604" t="s">
        <v>14952</v>
      </c>
      <c r="E4604" s="275">
        <v>1.97</v>
      </c>
    </row>
    <row r="4605" spans="1:5">
      <c r="A4605">
        <v>39716</v>
      </c>
      <c r="B4605" t="s">
        <v>19524</v>
      </c>
      <c r="C4605" t="s">
        <v>14950</v>
      </c>
      <c r="D4605" t="s">
        <v>14952</v>
      </c>
      <c r="E4605" s="275">
        <v>1.49</v>
      </c>
    </row>
    <row r="4606" spans="1:5">
      <c r="A4606">
        <v>39718</v>
      </c>
      <c r="B4606" t="s">
        <v>19525</v>
      </c>
      <c r="C4606" t="s">
        <v>14950</v>
      </c>
      <c r="D4606" t="s">
        <v>14952</v>
      </c>
      <c r="E4606" s="275">
        <v>2.5499999999999998</v>
      </c>
    </row>
    <row r="4607" spans="1:5">
      <c r="A4607">
        <v>9813</v>
      </c>
      <c r="B4607" t="s">
        <v>19526</v>
      </c>
      <c r="C4607" t="s">
        <v>14950</v>
      </c>
      <c r="D4607" t="s">
        <v>14952</v>
      </c>
      <c r="E4607" s="275">
        <v>5.15</v>
      </c>
    </row>
    <row r="4608" spans="1:5">
      <c r="A4608">
        <v>9815</v>
      </c>
      <c r="B4608" t="s">
        <v>19527</v>
      </c>
      <c r="C4608" t="s">
        <v>14950</v>
      </c>
      <c r="D4608" t="s">
        <v>14952</v>
      </c>
      <c r="E4608" s="275">
        <v>10.17</v>
      </c>
    </row>
    <row r="4609" spans="1:5">
      <c r="A4609">
        <v>44543</v>
      </c>
      <c r="B4609" t="s">
        <v>19528</v>
      </c>
      <c r="C4609" t="s">
        <v>14950</v>
      </c>
      <c r="D4609" t="s">
        <v>14952</v>
      </c>
      <c r="E4609" s="276">
        <v>5060.7299999999996</v>
      </c>
    </row>
    <row r="4610" spans="1:5">
      <c r="A4610">
        <v>44526</v>
      </c>
      <c r="B4610" t="s">
        <v>19529</v>
      </c>
      <c r="C4610" t="s">
        <v>14950</v>
      </c>
      <c r="D4610" t="s">
        <v>14952</v>
      </c>
      <c r="E4610" s="275">
        <v>124.03</v>
      </c>
    </row>
    <row r="4611" spans="1:5">
      <c r="A4611">
        <v>44545</v>
      </c>
      <c r="B4611" t="s">
        <v>19530</v>
      </c>
      <c r="C4611" t="s">
        <v>14950</v>
      </c>
      <c r="D4611" t="s">
        <v>14952</v>
      </c>
      <c r="E4611" s="275">
        <v>266.23</v>
      </c>
    </row>
    <row r="4612" spans="1:5">
      <c r="A4612">
        <v>44525</v>
      </c>
      <c r="B4612" t="s">
        <v>19531</v>
      </c>
      <c r="C4612" t="s">
        <v>14950</v>
      </c>
      <c r="D4612" t="s">
        <v>14952</v>
      </c>
      <c r="E4612" s="276">
        <v>4590.05</v>
      </c>
    </row>
    <row r="4613" spans="1:5">
      <c r="A4613">
        <v>44547</v>
      </c>
      <c r="B4613" t="s">
        <v>19532</v>
      </c>
      <c r="C4613" t="s">
        <v>14950</v>
      </c>
      <c r="D4613" t="s">
        <v>14952</v>
      </c>
      <c r="E4613" s="275">
        <v>415.03</v>
      </c>
    </row>
    <row r="4614" spans="1:5">
      <c r="A4614">
        <v>44519</v>
      </c>
      <c r="B4614" t="s">
        <v>19533</v>
      </c>
      <c r="C4614" t="s">
        <v>14950</v>
      </c>
      <c r="D4614" t="s">
        <v>14952</v>
      </c>
      <c r="E4614" s="276">
        <v>1016.92</v>
      </c>
    </row>
    <row r="4615" spans="1:5">
      <c r="A4615">
        <v>44520</v>
      </c>
      <c r="B4615" t="s">
        <v>19534</v>
      </c>
      <c r="C4615" t="s">
        <v>14950</v>
      </c>
      <c r="D4615" t="s">
        <v>14952</v>
      </c>
      <c r="E4615" s="276">
        <v>1637.9</v>
      </c>
    </row>
    <row r="4616" spans="1:5">
      <c r="A4616">
        <v>44521</v>
      </c>
      <c r="B4616" t="s">
        <v>19535</v>
      </c>
      <c r="C4616" t="s">
        <v>14950</v>
      </c>
      <c r="D4616" t="s">
        <v>14952</v>
      </c>
      <c r="E4616" s="275">
        <v>26.42</v>
      </c>
    </row>
    <row r="4617" spans="1:5">
      <c r="A4617">
        <v>44522</v>
      </c>
      <c r="B4617" t="s">
        <v>19536</v>
      </c>
      <c r="C4617" t="s">
        <v>14950</v>
      </c>
      <c r="D4617" t="s">
        <v>14952</v>
      </c>
      <c r="E4617" s="276">
        <v>2875.54</v>
      </c>
    </row>
    <row r="4618" spans="1:5">
      <c r="A4618">
        <v>44523</v>
      </c>
      <c r="B4618" t="s">
        <v>19537</v>
      </c>
      <c r="C4618" t="s">
        <v>14950</v>
      </c>
      <c r="D4618" t="s">
        <v>14952</v>
      </c>
      <c r="E4618" s="276">
        <v>4276.74</v>
      </c>
    </row>
    <row r="4619" spans="1:5">
      <c r="A4619">
        <v>44527</v>
      </c>
      <c r="B4619" t="s">
        <v>19538</v>
      </c>
      <c r="C4619" t="s">
        <v>14950</v>
      </c>
      <c r="D4619" t="s">
        <v>14952</v>
      </c>
      <c r="E4619" s="276">
        <v>2144.6799999999998</v>
      </c>
    </row>
    <row r="4620" spans="1:5">
      <c r="A4620">
        <v>44524</v>
      </c>
      <c r="B4620" t="s">
        <v>19539</v>
      </c>
      <c r="C4620" t="s">
        <v>14950</v>
      </c>
      <c r="D4620" t="s">
        <v>14952</v>
      </c>
      <c r="E4620" s="275">
        <v>59.09</v>
      </c>
    </row>
    <row r="4621" spans="1:5">
      <c r="A4621">
        <v>44542</v>
      </c>
      <c r="B4621" t="s">
        <v>19540</v>
      </c>
      <c r="C4621" t="s">
        <v>14950</v>
      </c>
      <c r="D4621" t="s">
        <v>14952</v>
      </c>
      <c r="E4621" s="276">
        <v>2798.08</v>
      </c>
    </row>
    <row r="4622" spans="1:5">
      <c r="A4622">
        <v>9877</v>
      </c>
      <c r="B4622" t="s">
        <v>19541</v>
      </c>
      <c r="C4622" t="s">
        <v>14950</v>
      </c>
      <c r="D4622" t="s">
        <v>14905</v>
      </c>
      <c r="E4622" s="275">
        <v>113.43</v>
      </c>
    </row>
    <row r="4623" spans="1:5">
      <c r="A4623">
        <v>9878</v>
      </c>
      <c r="B4623" t="s">
        <v>19542</v>
      </c>
      <c r="C4623" t="s">
        <v>14950</v>
      </c>
      <c r="D4623" t="s">
        <v>14905</v>
      </c>
      <c r="E4623" s="275">
        <v>139.63999999999999</v>
      </c>
    </row>
    <row r="4624" spans="1:5">
      <c r="A4624">
        <v>41986</v>
      </c>
      <c r="B4624" t="s">
        <v>19543</v>
      </c>
      <c r="C4624" t="s">
        <v>14950</v>
      </c>
      <c r="D4624" t="s">
        <v>14952</v>
      </c>
      <c r="E4624" s="276">
        <v>3654.45</v>
      </c>
    </row>
    <row r="4625" spans="1:5">
      <c r="A4625">
        <v>43422</v>
      </c>
      <c r="B4625" t="s">
        <v>19544</v>
      </c>
      <c r="C4625" t="s">
        <v>14950</v>
      </c>
      <c r="D4625" t="s">
        <v>14952</v>
      </c>
      <c r="E4625" s="276">
        <v>4481.82</v>
      </c>
    </row>
    <row r="4626" spans="1:5">
      <c r="A4626">
        <v>41987</v>
      </c>
      <c r="B4626" t="s">
        <v>19545</v>
      </c>
      <c r="C4626" t="s">
        <v>14950</v>
      </c>
      <c r="D4626" t="s">
        <v>14952</v>
      </c>
      <c r="E4626" s="276">
        <v>5194.8</v>
      </c>
    </row>
    <row r="4627" spans="1:5">
      <c r="A4627">
        <v>41988</v>
      </c>
      <c r="B4627" t="s">
        <v>19546</v>
      </c>
      <c r="C4627" t="s">
        <v>14950</v>
      </c>
      <c r="D4627" t="s">
        <v>14952</v>
      </c>
      <c r="E4627" s="276">
        <v>6861.6</v>
      </c>
    </row>
    <row r="4628" spans="1:5">
      <c r="A4628">
        <v>41697</v>
      </c>
      <c r="B4628" t="s">
        <v>19547</v>
      </c>
      <c r="C4628" t="s">
        <v>14950</v>
      </c>
      <c r="D4628" t="s">
        <v>14952</v>
      </c>
      <c r="E4628" s="276">
        <v>1216.2</v>
      </c>
    </row>
    <row r="4629" spans="1:5">
      <c r="A4629">
        <v>41985</v>
      </c>
      <c r="B4629" t="s">
        <v>19548</v>
      </c>
      <c r="C4629" t="s">
        <v>14950</v>
      </c>
      <c r="D4629" t="s">
        <v>14952</v>
      </c>
      <c r="E4629" s="276">
        <v>1693.84</v>
      </c>
    </row>
    <row r="4630" spans="1:5">
      <c r="A4630">
        <v>41699</v>
      </c>
      <c r="B4630" t="s">
        <v>19549</v>
      </c>
      <c r="C4630" t="s">
        <v>14950</v>
      </c>
      <c r="D4630" t="s">
        <v>14952</v>
      </c>
      <c r="E4630" s="276">
        <v>2411.94</v>
      </c>
    </row>
    <row r="4631" spans="1:5">
      <c r="A4631">
        <v>38053</v>
      </c>
      <c r="B4631" t="s">
        <v>19550</v>
      </c>
      <c r="C4631" t="s">
        <v>14950</v>
      </c>
      <c r="D4631" t="s">
        <v>14952</v>
      </c>
      <c r="E4631" s="275">
        <v>26.77</v>
      </c>
    </row>
    <row r="4632" spans="1:5">
      <c r="A4632">
        <v>38054</v>
      </c>
      <c r="B4632" t="s">
        <v>19551</v>
      </c>
      <c r="C4632" t="s">
        <v>14950</v>
      </c>
      <c r="D4632" t="s">
        <v>14952</v>
      </c>
      <c r="E4632" s="275">
        <v>46.01</v>
      </c>
    </row>
    <row r="4633" spans="1:5">
      <c r="A4633">
        <v>38052</v>
      </c>
      <c r="B4633" t="s">
        <v>19552</v>
      </c>
      <c r="C4633" t="s">
        <v>14950</v>
      </c>
      <c r="D4633" t="s">
        <v>14952</v>
      </c>
      <c r="E4633" s="275">
        <v>12.96</v>
      </c>
    </row>
    <row r="4634" spans="1:5">
      <c r="A4634">
        <v>38051</v>
      </c>
      <c r="B4634" t="s">
        <v>19553</v>
      </c>
      <c r="C4634" t="s">
        <v>14950</v>
      </c>
      <c r="D4634" t="s">
        <v>14952</v>
      </c>
      <c r="E4634" s="275">
        <v>8.08</v>
      </c>
    </row>
    <row r="4635" spans="1:5">
      <c r="A4635">
        <v>38787</v>
      </c>
      <c r="B4635" t="s">
        <v>19554</v>
      </c>
      <c r="C4635" t="s">
        <v>14950</v>
      </c>
      <c r="D4635" t="s">
        <v>14952</v>
      </c>
      <c r="E4635" s="275">
        <v>5.0199999999999996</v>
      </c>
    </row>
    <row r="4636" spans="1:5">
      <c r="A4636">
        <v>38825</v>
      </c>
      <c r="B4636" t="s">
        <v>19555</v>
      </c>
      <c r="C4636" t="s">
        <v>14950</v>
      </c>
      <c r="D4636" t="s">
        <v>14952</v>
      </c>
      <c r="E4636" s="275">
        <v>6.49</v>
      </c>
    </row>
    <row r="4637" spans="1:5">
      <c r="A4637">
        <v>38826</v>
      </c>
      <c r="B4637" t="s">
        <v>19556</v>
      </c>
      <c r="C4637" t="s">
        <v>14950</v>
      </c>
      <c r="D4637" t="s">
        <v>14952</v>
      </c>
      <c r="E4637" s="275">
        <v>9.23</v>
      </c>
    </row>
    <row r="4638" spans="1:5">
      <c r="A4638">
        <v>38827</v>
      </c>
      <c r="B4638" t="s">
        <v>19557</v>
      </c>
      <c r="C4638" t="s">
        <v>14950</v>
      </c>
      <c r="D4638" t="s">
        <v>14952</v>
      </c>
      <c r="E4638" s="275">
        <v>15.09</v>
      </c>
    </row>
    <row r="4639" spans="1:5">
      <c r="A4639">
        <v>38828</v>
      </c>
      <c r="B4639" t="s">
        <v>19558</v>
      </c>
      <c r="C4639" t="s">
        <v>14950</v>
      </c>
      <c r="D4639" t="s">
        <v>14952</v>
      </c>
      <c r="E4639" s="275">
        <v>9.67</v>
      </c>
    </row>
    <row r="4640" spans="1:5">
      <c r="A4640">
        <v>38829</v>
      </c>
      <c r="B4640" t="s">
        <v>19559</v>
      </c>
      <c r="C4640" t="s">
        <v>14950</v>
      </c>
      <c r="D4640" t="s">
        <v>14952</v>
      </c>
      <c r="E4640" s="275">
        <v>15.83</v>
      </c>
    </row>
    <row r="4641" spans="1:5">
      <c r="A4641">
        <v>38830</v>
      </c>
      <c r="B4641" t="s">
        <v>19560</v>
      </c>
      <c r="C4641" t="s">
        <v>14950</v>
      </c>
      <c r="D4641" t="s">
        <v>14952</v>
      </c>
      <c r="E4641" s="275">
        <v>21.93</v>
      </c>
    </row>
    <row r="4642" spans="1:5">
      <c r="A4642">
        <v>38831</v>
      </c>
      <c r="B4642" t="s">
        <v>19561</v>
      </c>
      <c r="C4642" t="s">
        <v>14950</v>
      </c>
      <c r="D4642" t="s">
        <v>14952</v>
      </c>
      <c r="E4642" s="275">
        <v>30.58</v>
      </c>
    </row>
    <row r="4643" spans="1:5">
      <c r="A4643">
        <v>36274</v>
      </c>
      <c r="B4643" t="s">
        <v>19562</v>
      </c>
      <c r="C4643" t="s">
        <v>14950</v>
      </c>
      <c r="D4643" t="s">
        <v>14952</v>
      </c>
      <c r="E4643" s="275">
        <v>8.94</v>
      </c>
    </row>
    <row r="4644" spans="1:5">
      <c r="A4644">
        <v>36278</v>
      </c>
      <c r="B4644" t="s">
        <v>19563</v>
      </c>
      <c r="C4644" t="s">
        <v>14950</v>
      </c>
      <c r="D4644" t="s">
        <v>14952</v>
      </c>
      <c r="E4644" s="275">
        <v>12.12</v>
      </c>
    </row>
    <row r="4645" spans="1:5">
      <c r="A4645">
        <v>38977</v>
      </c>
      <c r="B4645" t="s">
        <v>19564</v>
      </c>
      <c r="C4645" t="s">
        <v>14950</v>
      </c>
      <c r="D4645" t="s">
        <v>14952</v>
      </c>
      <c r="E4645" s="275">
        <v>118.6</v>
      </c>
    </row>
    <row r="4646" spans="1:5">
      <c r="A4646">
        <v>38971</v>
      </c>
      <c r="B4646" t="s">
        <v>19565</v>
      </c>
      <c r="C4646" t="s">
        <v>14950</v>
      </c>
      <c r="D4646" t="s">
        <v>14952</v>
      </c>
      <c r="E4646" s="275">
        <v>9.9499999999999993</v>
      </c>
    </row>
    <row r="4647" spans="1:5">
      <c r="A4647">
        <v>38972</v>
      </c>
      <c r="B4647" t="s">
        <v>19566</v>
      </c>
      <c r="C4647" t="s">
        <v>14950</v>
      </c>
      <c r="D4647" t="s">
        <v>14952</v>
      </c>
      <c r="E4647" s="275">
        <v>13.42</v>
      </c>
    </row>
    <row r="4648" spans="1:5">
      <c r="A4648">
        <v>38973</v>
      </c>
      <c r="B4648" t="s">
        <v>19567</v>
      </c>
      <c r="C4648" t="s">
        <v>14950</v>
      </c>
      <c r="D4648" t="s">
        <v>14952</v>
      </c>
      <c r="E4648" s="275">
        <v>22.17</v>
      </c>
    </row>
    <row r="4649" spans="1:5">
      <c r="A4649">
        <v>38974</v>
      </c>
      <c r="B4649" t="s">
        <v>19568</v>
      </c>
      <c r="C4649" t="s">
        <v>14950</v>
      </c>
      <c r="D4649" t="s">
        <v>14952</v>
      </c>
      <c r="E4649" s="275">
        <v>36.01</v>
      </c>
    </row>
    <row r="4650" spans="1:5">
      <c r="A4650">
        <v>38975</v>
      </c>
      <c r="B4650" t="s">
        <v>19569</v>
      </c>
      <c r="C4650" t="s">
        <v>14950</v>
      </c>
      <c r="D4650" t="s">
        <v>14952</v>
      </c>
      <c r="E4650" s="275">
        <v>46.17</v>
      </c>
    </row>
    <row r="4651" spans="1:5">
      <c r="A4651">
        <v>38976</v>
      </c>
      <c r="B4651" t="s">
        <v>19570</v>
      </c>
      <c r="C4651" t="s">
        <v>14950</v>
      </c>
      <c r="D4651" t="s">
        <v>14952</v>
      </c>
      <c r="E4651" s="275">
        <v>79.38</v>
      </c>
    </row>
    <row r="4652" spans="1:5">
      <c r="A4652">
        <v>44176</v>
      </c>
      <c r="B4652" t="s">
        <v>19571</v>
      </c>
      <c r="C4652" t="s">
        <v>14950</v>
      </c>
      <c r="D4652" t="s">
        <v>14952</v>
      </c>
      <c r="E4652" s="275">
        <v>18.239999999999998</v>
      </c>
    </row>
    <row r="4653" spans="1:5">
      <c r="A4653">
        <v>38986</v>
      </c>
      <c r="B4653" t="s">
        <v>19572</v>
      </c>
      <c r="C4653" t="s">
        <v>14950</v>
      </c>
      <c r="D4653" t="s">
        <v>14952</v>
      </c>
      <c r="E4653" s="275">
        <v>239.62</v>
      </c>
    </row>
    <row r="4654" spans="1:5">
      <c r="A4654">
        <v>38978</v>
      </c>
      <c r="B4654" t="s">
        <v>19573</v>
      </c>
      <c r="C4654" t="s">
        <v>14950</v>
      </c>
      <c r="D4654" t="s">
        <v>14952</v>
      </c>
      <c r="E4654" s="275">
        <v>9.83</v>
      </c>
    </row>
    <row r="4655" spans="1:5">
      <c r="A4655">
        <v>38979</v>
      </c>
      <c r="B4655" t="s">
        <v>19574</v>
      </c>
      <c r="C4655" t="s">
        <v>14950</v>
      </c>
      <c r="D4655" t="s">
        <v>14952</v>
      </c>
      <c r="E4655" s="275">
        <v>13.59</v>
      </c>
    </row>
    <row r="4656" spans="1:5">
      <c r="A4656">
        <v>38980</v>
      </c>
      <c r="B4656" t="s">
        <v>19575</v>
      </c>
      <c r="C4656" t="s">
        <v>14950</v>
      </c>
      <c r="D4656" t="s">
        <v>14952</v>
      </c>
      <c r="E4656" s="275">
        <v>18.190000000000001</v>
      </c>
    </row>
    <row r="4657" spans="1:5">
      <c r="A4657">
        <v>38981</v>
      </c>
      <c r="B4657" t="s">
        <v>19576</v>
      </c>
      <c r="C4657" t="s">
        <v>14950</v>
      </c>
      <c r="D4657" t="s">
        <v>14952</v>
      </c>
      <c r="E4657" s="275">
        <v>26.24</v>
      </c>
    </row>
    <row r="4658" spans="1:5">
      <c r="A4658">
        <v>38982</v>
      </c>
      <c r="B4658" t="s">
        <v>19577</v>
      </c>
      <c r="C4658" t="s">
        <v>14950</v>
      </c>
      <c r="D4658" t="s">
        <v>14952</v>
      </c>
      <c r="E4658" s="275">
        <v>41.46</v>
      </c>
    </row>
    <row r="4659" spans="1:5">
      <c r="A4659">
        <v>38983</v>
      </c>
      <c r="B4659" t="s">
        <v>19578</v>
      </c>
      <c r="C4659" t="s">
        <v>14950</v>
      </c>
      <c r="D4659" t="s">
        <v>14952</v>
      </c>
      <c r="E4659" s="275">
        <v>72.959999999999994</v>
      </c>
    </row>
    <row r="4660" spans="1:5">
      <c r="A4660">
        <v>38984</v>
      </c>
      <c r="B4660" t="s">
        <v>19579</v>
      </c>
      <c r="C4660" t="s">
        <v>14950</v>
      </c>
      <c r="D4660" t="s">
        <v>14952</v>
      </c>
      <c r="E4660" s="275">
        <v>100.3</v>
      </c>
    </row>
    <row r="4661" spans="1:5">
      <c r="A4661">
        <v>38985</v>
      </c>
      <c r="B4661" t="s">
        <v>19580</v>
      </c>
      <c r="C4661" t="s">
        <v>14950</v>
      </c>
      <c r="D4661" t="s">
        <v>14952</v>
      </c>
      <c r="E4661" s="275">
        <v>172.44</v>
      </c>
    </row>
    <row r="4662" spans="1:5">
      <c r="A4662">
        <v>9836</v>
      </c>
      <c r="B4662" t="s">
        <v>19581</v>
      </c>
      <c r="C4662" t="s">
        <v>14950</v>
      </c>
      <c r="D4662" t="s">
        <v>14911</v>
      </c>
      <c r="E4662" s="275">
        <v>13.67</v>
      </c>
    </row>
    <row r="4663" spans="1:5">
      <c r="A4663">
        <v>20065</v>
      </c>
      <c r="B4663" t="s">
        <v>19582</v>
      </c>
      <c r="C4663" t="s">
        <v>14950</v>
      </c>
      <c r="D4663" t="s">
        <v>14905</v>
      </c>
      <c r="E4663" s="275">
        <v>35.729999999999997</v>
      </c>
    </row>
    <row r="4664" spans="1:5">
      <c r="A4664">
        <v>9835</v>
      </c>
      <c r="B4664" t="s">
        <v>19583</v>
      </c>
      <c r="C4664" t="s">
        <v>14950</v>
      </c>
      <c r="D4664" t="s">
        <v>14905</v>
      </c>
      <c r="E4664" s="275">
        <v>5.97</v>
      </c>
    </row>
    <row r="4665" spans="1:5">
      <c r="A4665">
        <v>38032</v>
      </c>
      <c r="B4665" t="s">
        <v>19584</v>
      </c>
      <c r="C4665" t="s">
        <v>14950</v>
      </c>
      <c r="D4665" t="s">
        <v>14905</v>
      </c>
      <c r="E4665" s="275">
        <v>54.01</v>
      </c>
    </row>
    <row r="4666" spans="1:5">
      <c r="A4666">
        <v>38033</v>
      </c>
      <c r="B4666" t="s">
        <v>19585</v>
      </c>
      <c r="C4666" t="s">
        <v>14950</v>
      </c>
      <c r="D4666" t="s">
        <v>14905</v>
      </c>
      <c r="E4666" s="275">
        <v>91.82</v>
      </c>
    </row>
    <row r="4667" spans="1:5">
      <c r="A4667">
        <v>38034</v>
      </c>
      <c r="B4667" t="s">
        <v>19586</v>
      </c>
      <c r="C4667" t="s">
        <v>14950</v>
      </c>
      <c r="D4667" t="s">
        <v>14905</v>
      </c>
      <c r="E4667" s="275">
        <v>143.83000000000001</v>
      </c>
    </row>
    <row r="4668" spans="1:5">
      <c r="A4668">
        <v>38035</v>
      </c>
      <c r="B4668" t="s">
        <v>19587</v>
      </c>
      <c r="C4668" t="s">
        <v>14950</v>
      </c>
      <c r="D4668" t="s">
        <v>14905</v>
      </c>
      <c r="E4668" s="275">
        <v>211.6</v>
      </c>
    </row>
    <row r="4669" spans="1:5">
      <c r="A4669">
        <v>38036</v>
      </c>
      <c r="B4669" t="s">
        <v>19588</v>
      </c>
      <c r="C4669" t="s">
        <v>14950</v>
      </c>
      <c r="D4669" t="s">
        <v>14905</v>
      </c>
      <c r="E4669" s="275">
        <v>285.05</v>
      </c>
    </row>
    <row r="4670" spans="1:5">
      <c r="A4670">
        <v>38037</v>
      </c>
      <c r="B4670" t="s">
        <v>19589</v>
      </c>
      <c r="C4670" t="s">
        <v>14950</v>
      </c>
      <c r="D4670" t="s">
        <v>14905</v>
      </c>
      <c r="E4670" s="275">
        <v>376.52</v>
      </c>
    </row>
    <row r="4671" spans="1:5">
      <c r="A4671">
        <v>9850</v>
      </c>
      <c r="B4671" t="s">
        <v>19590</v>
      </c>
      <c r="C4671" t="s">
        <v>14950</v>
      </c>
      <c r="D4671" t="s">
        <v>14952</v>
      </c>
      <c r="E4671" s="275">
        <v>147.75</v>
      </c>
    </row>
    <row r="4672" spans="1:5">
      <c r="A4672">
        <v>9853</v>
      </c>
      <c r="B4672" t="s">
        <v>19591</v>
      </c>
      <c r="C4672" t="s">
        <v>14950</v>
      </c>
      <c r="D4672" t="s">
        <v>14952</v>
      </c>
      <c r="E4672" s="275">
        <v>262.74</v>
      </c>
    </row>
    <row r="4673" spans="1:5">
      <c r="A4673">
        <v>9854</v>
      </c>
      <c r="B4673" t="s">
        <v>19592</v>
      </c>
      <c r="C4673" t="s">
        <v>14950</v>
      </c>
      <c r="D4673" t="s">
        <v>14952</v>
      </c>
      <c r="E4673" s="275">
        <v>115.12</v>
      </c>
    </row>
    <row r="4674" spans="1:5">
      <c r="A4674">
        <v>9851</v>
      </c>
      <c r="B4674" t="s">
        <v>19593</v>
      </c>
      <c r="C4674" t="s">
        <v>14950</v>
      </c>
      <c r="D4674" t="s">
        <v>14952</v>
      </c>
      <c r="E4674" s="275">
        <v>199.62</v>
      </c>
    </row>
    <row r="4675" spans="1:5">
      <c r="A4675">
        <v>9825</v>
      </c>
      <c r="B4675" t="s">
        <v>19594</v>
      </c>
      <c r="C4675" t="s">
        <v>14950</v>
      </c>
      <c r="D4675" t="s">
        <v>14952</v>
      </c>
      <c r="E4675" s="275">
        <v>42.44</v>
      </c>
    </row>
    <row r="4676" spans="1:5">
      <c r="A4676">
        <v>9828</v>
      </c>
      <c r="B4676" t="s">
        <v>19595</v>
      </c>
      <c r="C4676" t="s">
        <v>14950</v>
      </c>
      <c r="D4676" t="s">
        <v>14952</v>
      </c>
      <c r="E4676" s="275">
        <v>114.22</v>
      </c>
    </row>
    <row r="4677" spans="1:5">
      <c r="A4677">
        <v>9829</v>
      </c>
      <c r="B4677" t="s">
        <v>19596</v>
      </c>
      <c r="C4677" t="s">
        <v>14950</v>
      </c>
      <c r="D4677" t="s">
        <v>14952</v>
      </c>
      <c r="E4677" s="275">
        <v>193.57</v>
      </c>
    </row>
    <row r="4678" spans="1:5">
      <c r="A4678">
        <v>9826</v>
      </c>
      <c r="B4678" t="s">
        <v>19597</v>
      </c>
      <c r="C4678" t="s">
        <v>14950</v>
      </c>
      <c r="D4678" t="s">
        <v>14952</v>
      </c>
      <c r="E4678" s="275">
        <v>294.69</v>
      </c>
    </row>
    <row r="4679" spans="1:5">
      <c r="A4679">
        <v>9827</v>
      </c>
      <c r="B4679" t="s">
        <v>19598</v>
      </c>
      <c r="C4679" t="s">
        <v>14950</v>
      </c>
      <c r="D4679" t="s">
        <v>14952</v>
      </c>
      <c r="E4679" s="275">
        <v>418.46</v>
      </c>
    </row>
    <row r="4680" spans="1:5">
      <c r="A4680">
        <v>36374</v>
      </c>
      <c r="B4680" t="s">
        <v>19599</v>
      </c>
      <c r="C4680" t="s">
        <v>14950</v>
      </c>
      <c r="D4680" t="s">
        <v>14952</v>
      </c>
      <c r="E4680" s="275">
        <v>50.87</v>
      </c>
    </row>
    <row r="4681" spans="1:5">
      <c r="A4681">
        <v>36084</v>
      </c>
      <c r="B4681" t="s">
        <v>19600</v>
      </c>
      <c r="C4681" t="s">
        <v>14950</v>
      </c>
      <c r="D4681" t="s">
        <v>14952</v>
      </c>
      <c r="E4681" s="275">
        <v>15.07</v>
      </c>
    </row>
    <row r="4682" spans="1:5">
      <c r="A4682">
        <v>36373</v>
      </c>
      <c r="B4682" t="s">
        <v>19601</v>
      </c>
      <c r="C4682" t="s">
        <v>14950</v>
      </c>
      <c r="D4682" t="s">
        <v>14952</v>
      </c>
      <c r="E4682" s="275">
        <v>31.29</v>
      </c>
    </row>
    <row r="4683" spans="1:5">
      <c r="A4683">
        <v>36377</v>
      </c>
      <c r="B4683" t="s">
        <v>19602</v>
      </c>
      <c r="C4683" t="s">
        <v>14950</v>
      </c>
      <c r="D4683" t="s">
        <v>14952</v>
      </c>
      <c r="E4683" s="275">
        <v>61.02</v>
      </c>
    </row>
    <row r="4684" spans="1:5">
      <c r="A4684">
        <v>36375</v>
      </c>
      <c r="B4684" t="s">
        <v>19603</v>
      </c>
      <c r="C4684" t="s">
        <v>14950</v>
      </c>
      <c r="D4684" t="s">
        <v>14952</v>
      </c>
      <c r="E4684" s="275">
        <v>18.59</v>
      </c>
    </row>
    <row r="4685" spans="1:5">
      <c r="A4685">
        <v>36376</v>
      </c>
      <c r="B4685" t="s">
        <v>19604</v>
      </c>
      <c r="C4685" t="s">
        <v>14950</v>
      </c>
      <c r="D4685" t="s">
        <v>14952</v>
      </c>
      <c r="E4685" s="275">
        <v>36.520000000000003</v>
      </c>
    </row>
    <row r="4686" spans="1:5">
      <c r="A4686">
        <v>36380</v>
      </c>
      <c r="B4686" t="s">
        <v>19605</v>
      </c>
      <c r="C4686" t="s">
        <v>14950</v>
      </c>
      <c r="D4686" t="s">
        <v>14952</v>
      </c>
      <c r="E4686" s="275">
        <v>76.3</v>
      </c>
    </row>
    <row r="4687" spans="1:5">
      <c r="A4687">
        <v>36378</v>
      </c>
      <c r="B4687" t="s">
        <v>19606</v>
      </c>
      <c r="C4687" t="s">
        <v>14950</v>
      </c>
      <c r="D4687" t="s">
        <v>14952</v>
      </c>
      <c r="E4687" s="275">
        <v>22.86</v>
      </c>
    </row>
    <row r="4688" spans="1:5">
      <c r="A4688">
        <v>36379</v>
      </c>
      <c r="B4688" t="s">
        <v>19607</v>
      </c>
      <c r="C4688" t="s">
        <v>14950</v>
      </c>
      <c r="D4688" t="s">
        <v>14952</v>
      </c>
      <c r="E4688" s="275">
        <v>46.09</v>
      </c>
    </row>
    <row r="4689" spans="1:5">
      <c r="A4689">
        <v>9859</v>
      </c>
      <c r="B4689" t="s">
        <v>19608</v>
      </c>
      <c r="C4689" t="s">
        <v>14950</v>
      </c>
      <c r="D4689" t="s">
        <v>14905</v>
      </c>
      <c r="E4689" s="275">
        <v>11.09</v>
      </c>
    </row>
    <row r="4690" spans="1:5">
      <c r="A4690">
        <v>9838</v>
      </c>
      <c r="B4690" t="s">
        <v>19609</v>
      </c>
      <c r="C4690" t="s">
        <v>14950</v>
      </c>
      <c r="D4690" t="s">
        <v>14905</v>
      </c>
      <c r="E4690" s="275">
        <v>9.86</v>
      </c>
    </row>
    <row r="4691" spans="1:5">
      <c r="A4691">
        <v>9837</v>
      </c>
      <c r="B4691" t="s">
        <v>19610</v>
      </c>
      <c r="C4691" t="s">
        <v>14950</v>
      </c>
      <c r="D4691" t="s">
        <v>14905</v>
      </c>
      <c r="E4691" s="275">
        <v>12.94</v>
      </c>
    </row>
    <row r="4692" spans="1:5">
      <c r="A4692">
        <v>44315</v>
      </c>
      <c r="B4692" t="s">
        <v>19611</v>
      </c>
      <c r="C4692" t="s">
        <v>14950</v>
      </c>
      <c r="D4692" t="s">
        <v>14905</v>
      </c>
      <c r="E4692" s="275">
        <v>53.52</v>
      </c>
    </row>
    <row r="4693" spans="1:5">
      <c r="A4693">
        <v>9863</v>
      </c>
      <c r="B4693" t="s">
        <v>19612</v>
      </c>
      <c r="C4693" t="s">
        <v>14950</v>
      </c>
      <c r="D4693" t="s">
        <v>14905</v>
      </c>
      <c r="E4693" s="275">
        <v>67.010000000000005</v>
      </c>
    </row>
    <row r="4694" spans="1:5">
      <c r="A4694">
        <v>9860</v>
      </c>
      <c r="B4694" t="s">
        <v>19613</v>
      </c>
      <c r="C4694" t="s">
        <v>14950</v>
      </c>
      <c r="D4694" t="s">
        <v>14905</v>
      </c>
      <c r="E4694" s="275">
        <v>48.91</v>
      </c>
    </row>
    <row r="4695" spans="1:5">
      <c r="A4695">
        <v>9862</v>
      </c>
      <c r="B4695" t="s">
        <v>19614</v>
      </c>
      <c r="C4695" t="s">
        <v>14950</v>
      </c>
      <c r="D4695" t="s">
        <v>14905</v>
      </c>
      <c r="E4695" s="275">
        <v>34.18</v>
      </c>
    </row>
    <row r="4696" spans="1:5">
      <c r="A4696">
        <v>9861</v>
      </c>
      <c r="B4696" t="s">
        <v>19615</v>
      </c>
      <c r="C4696" t="s">
        <v>14950</v>
      </c>
      <c r="D4696" t="s">
        <v>14905</v>
      </c>
      <c r="E4696" s="275">
        <v>26.84</v>
      </c>
    </row>
    <row r="4697" spans="1:5">
      <c r="A4697">
        <v>9856</v>
      </c>
      <c r="B4697" t="s">
        <v>19616</v>
      </c>
      <c r="C4697" t="s">
        <v>14950</v>
      </c>
      <c r="D4697" t="s">
        <v>14905</v>
      </c>
      <c r="E4697" s="275">
        <v>8.66</v>
      </c>
    </row>
    <row r="4698" spans="1:5">
      <c r="A4698">
        <v>9866</v>
      </c>
      <c r="B4698" t="s">
        <v>19617</v>
      </c>
      <c r="C4698" t="s">
        <v>14950</v>
      </c>
      <c r="D4698" t="s">
        <v>14905</v>
      </c>
      <c r="E4698" s="275">
        <v>23.16</v>
      </c>
    </row>
    <row r="4699" spans="1:5">
      <c r="A4699">
        <v>9841</v>
      </c>
      <c r="B4699" t="s">
        <v>19618</v>
      </c>
      <c r="C4699" t="s">
        <v>14950</v>
      </c>
      <c r="D4699" t="s">
        <v>14905</v>
      </c>
      <c r="E4699" s="275">
        <v>25.74</v>
      </c>
    </row>
    <row r="4700" spans="1:5">
      <c r="A4700">
        <v>9840</v>
      </c>
      <c r="B4700" t="s">
        <v>19619</v>
      </c>
      <c r="C4700" t="s">
        <v>14950</v>
      </c>
      <c r="D4700" t="s">
        <v>14905</v>
      </c>
      <c r="E4700" s="275">
        <v>54.38</v>
      </c>
    </row>
    <row r="4701" spans="1:5">
      <c r="A4701">
        <v>20067</v>
      </c>
      <c r="B4701" t="s">
        <v>19620</v>
      </c>
      <c r="C4701" t="s">
        <v>14950</v>
      </c>
      <c r="D4701" t="s">
        <v>14905</v>
      </c>
      <c r="E4701" s="275">
        <v>8.35</v>
      </c>
    </row>
    <row r="4702" spans="1:5">
      <c r="A4702">
        <v>20068</v>
      </c>
      <c r="B4702" t="s">
        <v>19621</v>
      </c>
      <c r="C4702" t="s">
        <v>14950</v>
      </c>
      <c r="D4702" t="s">
        <v>14905</v>
      </c>
      <c r="E4702" s="275">
        <v>11.76</v>
      </c>
    </row>
    <row r="4703" spans="1:5">
      <c r="A4703">
        <v>9839</v>
      </c>
      <c r="B4703" t="s">
        <v>19622</v>
      </c>
      <c r="C4703" t="s">
        <v>14950</v>
      </c>
      <c r="D4703" t="s">
        <v>14905</v>
      </c>
      <c r="E4703" s="275">
        <v>21.32</v>
      </c>
    </row>
    <row r="4704" spans="1:5">
      <c r="A4704">
        <v>9870</v>
      </c>
      <c r="B4704" t="s">
        <v>19623</v>
      </c>
      <c r="C4704" t="s">
        <v>14950</v>
      </c>
      <c r="D4704" t="s">
        <v>14905</v>
      </c>
      <c r="E4704" s="275">
        <v>99.93</v>
      </c>
    </row>
    <row r="4705" spans="1:5">
      <c r="A4705">
        <v>9867</v>
      </c>
      <c r="B4705" t="s">
        <v>19624</v>
      </c>
      <c r="C4705" t="s">
        <v>14950</v>
      </c>
      <c r="D4705" t="s">
        <v>14905</v>
      </c>
      <c r="E4705" s="275">
        <v>4.01</v>
      </c>
    </row>
    <row r="4706" spans="1:5">
      <c r="A4706">
        <v>9868</v>
      </c>
      <c r="B4706" t="s">
        <v>19625</v>
      </c>
      <c r="C4706" t="s">
        <v>14950</v>
      </c>
      <c r="D4706" t="s">
        <v>14911</v>
      </c>
      <c r="E4706" s="275">
        <v>4.53</v>
      </c>
    </row>
    <row r="4707" spans="1:5">
      <c r="A4707">
        <v>9869</v>
      </c>
      <c r="B4707" t="s">
        <v>19626</v>
      </c>
      <c r="C4707" t="s">
        <v>14950</v>
      </c>
      <c r="D4707" t="s">
        <v>14905</v>
      </c>
      <c r="E4707" s="275">
        <v>9.7799999999999994</v>
      </c>
    </row>
    <row r="4708" spans="1:5">
      <c r="A4708">
        <v>9874</v>
      </c>
      <c r="B4708" t="s">
        <v>19627</v>
      </c>
      <c r="C4708" t="s">
        <v>14950</v>
      </c>
      <c r="D4708" t="s">
        <v>14905</v>
      </c>
      <c r="E4708" s="275">
        <v>15.35</v>
      </c>
    </row>
    <row r="4709" spans="1:5">
      <c r="A4709">
        <v>9875</v>
      </c>
      <c r="B4709" t="s">
        <v>19628</v>
      </c>
      <c r="C4709" t="s">
        <v>14950</v>
      </c>
      <c r="D4709" t="s">
        <v>14905</v>
      </c>
      <c r="E4709" s="275">
        <v>16.84</v>
      </c>
    </row>
    <row r="4710" spans="1:5">
      <c r="A4710">
        <v>9873</v>
      </c>
      <c r="B4710" t="s">
        <v>19629</v>
      </c>
      <c r="C4710" t="s">
        <v>14950</v>
      </c>
      <c r="D4710" t="s">
        <v>14905</v>
      </c>
      <c r="E4710" s="275">
        <v>27.7</v>
      </c>
    </row>
    <row r="4711" spans="1:5">
      <c r="A4711">
        <v>9871</v>
      </c>
      <c r="B4711" t="s">
        <v>19630</v>
      </c>
      <c r="C4711" t="s">
        <v>14950</v>
      </c>
      <c r="D4711" t="s">
        <v>14905</v>
      </c>
      <c r="E4711" s="275">
        <v>45.9</v>
      </c>
    </row>
    <row r="4712" spans="1:5">
      <c r="A4712">
        <v>9872</v>
      </c>
      <c r="B4712" t="s">
        <v>19631</v>
      </c>
      <c r="C4712" t="s">
        <v>14950</v>
      </c>
      <c r="D4712" t="s">
        <v>14905</v>
      </c>
      <c r="E4712" s="275">
        <v>63.86</v>
      </c>
    </row>
    <row r="4713" spans="1:5">
      <c r="A4713">
        <v>7667</v>
      </c>
      <c r="B4713" t="s">
        <v>19632</v>
      </c>
      <c r="C4713" t="s">
        <v>14950</v>
      </c>
      <c r="D4713" t="s">
        <v>14952</v>
      </c>
      <c r="E4713" s="276">
        <v>3449.11</v>
      </c>
    </row>
    <row r="4714" spans="1:5">
      <c r="A4714">
        <v>7660</v>
      </c>
      <c r="B4714" t="s">
        <v>19633</v>
      </c>
      <c r="C4714" t="s">
        <v>14950</v>
      </c>
      <c r="D4714" t="s">
        <v>14952</v>
      </c>
      <c r="E4714" s="276">
        <v>4396.79</v>
      </c>
    </row>
    <row r="4715" spans="1:5">
      <c r="A4715">
        <v>7676</v>
      </c>
      <c r="B4715" t="s">
        <v>19634</v>
      </c>
      <c r="C4715" t="s">
        <v>14950</v>
      </c>
      <c r="D4715" t="s">
        <v>14952</v>
      </c>
      <c r="E4715" s="276">
        <v>4447.04</v>
      </c>
    </row>
    <row r="4716" spans="1:5">
      <c r="A4716">
        <v>12426</v>
      </c>
      <c r="B4716" t="s">
        <v>19635</v>
      </c>
      <c r="C4716" t="s">
        <v>14904</v>
      </c>
      <c r="D4716" t="s">
        <v>14952</v>
      </c>
      <c r="E4716" s="275">
        <v>50.7</v>
      </c>
    </row>
    <row r="4717" spans="1:5">
      <c r="A4717">
        <v>12425</v>
      </c>
      <c r="B4717" t="s">
        <v>19636</v>
      </c>
      <c r="C4717" t="s">
        <v>14904</v>
      </c>
      <c r="D4717" t="s">
        <v>14952</v>
      </c>
      <c r="E4717" s="275">
        <v>69.650000000000006</v>
      </c>
    </row>
    <row r="4718" spans="1:5">
      <c r="A4718">
        <v>12427</v>
      </c>
      <c r="B4718" t="s">
        <v>19637</v>
      </c>
      <c r="C4718" t="s">
        <v>14904</v>
      </c>
      <c r="D4718" t="s">
        <v>14952</v>
      </c>
      <c r="E4718" s="275">
        <v>289.11</v>
      </c>
    </row>
    <row r="4719" spans="1:5">
      <c r="A4719">
        <v>12428</v>
      </c>
      <c r="B4719" t="s">
        <v>19638</v>
      </c>
      <c r="C4719" t="s">
        <v>14904</v>
      </c>
      <c r="D4719" t="s">
        <v>14952</v>
      </c>
      <c r="E4719" s="275">
        <v>185.57</v>
      </c>
    </row>
    <row r="4720" spans="1:5">
      <c r="A4720">
        <v>12430</v>
      </c>
      <c r="B4720" t="s">
        <v>19639</v>
      </c>
      <c r="C4720" t="s">
        <v>14904</v>
      </c>
      <c r="D4720" t="s">
        <v>14952</v>
      </c>
      <c r="E4720" s="275">
        <v>62.15</v>
      </c>
    </row>
    <row r="4721" spans="1:5">
      <c r="A4721">
        <v>12429</v>
      </c>
      <c r="B4721" t="s">
        <v>19640</v>
      </c>
      <c r="C4721" t="s">
        <v>14904</v>
      </c>
      <c r="D4721" t="s">
        <v>14952</v>
      </c>
      <c r="E4721" s="275">
        <v>467.5</v>
      </c>
    </row>
    <row r="4722" spans="1:5">
      <c r="A4722">
        <v>12431</v>
      </c>
      <c r="B4722" t="s">
        <v>19641</v>
      </c>
      <c r="C4722" t="s">
        <v>14904</v>
      </c>
      <c r="D4722" t="s">
        <v>14952</v>
      </c>
      <c r="E4722" s="275">
        <v>795.6</v>
      </c>
    </row>
    <row r="4723" spans="1:5">
      <c r="A4723">
        <v>12432</v>
      </c>
      <c r="B4723" t="s">
        <v>19642</v>
      </c>
      <c r="C4723" t="s">
        <v>14904</v>
      </c>
      <c r="D4723" t="s">
        <v>14952</v>
      </c>
      <c r="E4723" s="275">
        <v>163.63</v>
      </c>
    </row>
    <row r="4724" spans="1:5">
      <c r="A4724">
        <v>12434</v>
      </c>
      <c r="B4724" t="s">
        <v>19643</v>
      </c>
      <c r="C4724" t="s">
        <v>14904</v>
      </c>
      <c r="D4724" t="s">
        <v>14952</v>
      </c>
      <c r="E4724" s="275">
        <v>53.32</v>
      </c>
    </row>
    <row r="4725" spans="1:5">
      <c r="A4725">
        <v>12433</v>
      </c>
      <c r="B4725" t="s">
        <v>19644</v>
      </c>
      <c r="C4725" t="s">
        <v>14904</v>
      </c>
      <c r="D4725" t="s">
        <v>14952</v>
      </c>
      <c r="E4725" s="275">
        <v>104.17</v>
      </c>
    </row>
    <row r="4726" spans="1:5">
      <c r="A4726">
        <v>12435</v>
      </c>
      <c r="B4726" t="s">
        <v>19645</v>
      </c>
      <c r="C4726" t="s">
        <v>14904</v>
      </c>
      <c r="D4726" t="s">
        <v>14952</v>
      </c>
      <c r="E4726" s="275">
        <v>322.38</v>
      </c>
    </row>
    <row r="4727" spans="1:5">
      <c r="A4727">
        <v>12437</v>
      </c>
      <c r="B4727" t="s">
        <v>19646</v>
      </c>
      <c r="C4727" t="s">
        <v>14904</v>
      </c>
      <c r="D4727" t="s">
        <v>14952</v>
      </c>
      <c r="E4727" s="275">
        <v>260.36</v>
      </c>
    </row>
    <row r="4728" spans="1:5">
      <c r="A4728">
        <v>12439</v>
      </c>
      <c r="B4728" t="s">
        <v>19647</v>
      </c>
      <c r="C4728" t="s">
        <v>14904</v>
      </c>
      <c r="D4728" t="s">
        <v>14952</v>
      </c>
      <c r="E4728" s="275">
        <v>83.56</v>
      </c>
    </row>
    <row r="4729" spans="1:5">
      <c r="A4729">
        <v>12438</v>
      </c>
      <c r="B4729" t="s">
        <v>19648</v>
      </c>
      <c r="C4729" t="s">
        <v>14904</v>
      </c>
      <c r="D4729" t="s">
        <v>14952</v>
      </c>
      <c r="E4729" s="275">
        <v>471.17</v>
      </c>
    </row>
    <row r="4730" spans="1:5">
      <c r="A4730">
        <v>12436</v>
      </c>
      <c r="B4730" t="s">
        <v>19649</v>
      </c>
      <c r="C4730" t="s">
        <v>14904</v>
      </c>
      <c r="D4730" t="s">
        <v>14952</v>
      </c>
      <c r="E4730" s="275">
        <v>595.19000000000005</v>
      </c>
    </row>
    <row r="4731" spans="1:5">
      <c r="A4731">
        <v>36357</v>
      </c>
      <c r="B4731" t="s">
        <v>19650</v>
      </c>
      <c r="C4731" t="s">
        <v>14904</v>
      </c>
      <c r="D4731" t="s">
        <v>14952</v>
      </c>
      <c r="E4731" s="275">
        <v>132.33000000000001</v>
      </c>
    </row>
    <row r="4732" spans="1:5">
      <c r="A4732">
        <v>12424</v>
      </c>
      <c r="B4732" t="s">
        <v>19651</v>
      </c>
      <c r="C4732" t="s">
        <v>14904</v>
      </c>
      <c r="D4732" t="s">
        <v>14952</v>
      </c>
      <c r="E4732" s="275">
        <v>107.25</v>
      </c>
    </row>
    <row r="4733" spans="1:5">
      <c r="A4733">
        <v>12440</v>
      </c>
      <c r="B4733" t="s">
        <v>19652</v>
      </c>
      <c r="C4733" t="s">
        <v>14904</v>
      </c>
      <c r="D4733" t="s">
        <v>14952</v>
      </c>
      <c r="E4733" s="275">
        <v>103.67</v>
      </c>
    </row>
    <row r="4734" spans="1:5">
      <c r="A4734">
        <v>9884</v>
      </c>
      <c r="B4734" t="s">
        <v>19653</v>
      </c>
      <c r="C4734" t="s">
        <v>14904</v>
      </c>
      <c r="D4734" t="s">
        <v>14952</v>
      </c>
      <c r="E4734" s="275">
        <v>77.319999999999993</v>
      </c>
    </row>
    <row r="4735" spans="1:5">
      <c r="A4735">
        <v>9888</v>
      </c>
      <c r="B4735" t="s">
        <v>19654</v>
      </c>
      <c r="C4735" t="s">
        <v>14904</v>
      </c>
      <c r="D4735" t="s">
        <v>14952</v>
      </c>
      <c r="E4735" s="275">
        <v>62.13</v>
      </c>
    </row>
    <row r="4736" spans="1:5">
      <c r="A4736">
        <v>9883</v>
      </c>
      <c r="B4736" t="s">
        <v>19655</v>
      </c>
      <c r="C4736" t="s">
        <v>14904</v>
      </c>
      <c r="D4736" t="s">
        <v>14952</v>
      </c>
      <c r="E4736" s="275">
        <v>27.11</v>
      </c>
    </row>
    <row r="4737" spans="1:5">
      <c r="A4737">
        <v>9886</v>
      </c>
      <c r="B4737" t="s">
        <v>19656</v>
      </c>
      <c r="C4737" t="s">
        <v>14904</v>
      </c>
      <c r="D4737" t="s">
        <v>14952</v>
      </c>
      <c r="E4737" s="275">
        <v>37.130000000000003</v>
      </c>
    </row>
    <row r="4738" spans="1:5">
      <c r="A4738">
        <v>9889</v>
      </c>
      <c r="B4738" t="s">
        <v>19657</v>
      </c>
      <c r="C4738" t="s">
        <v>14904</v>
      </c>
      <c r="D4738" t="s">
        <v>14952</v>
      </c>
      <c r="E4738" s="275">
        <v>188.12</v>
      </c>
    </row>
    <row r="4739" spans="1:5">
      <c r="A4739">
        <v>9887</v>
      </c>
      <c r="B4739" t="s">
        <v>19658</v>
      </c>
      <c r="C4739" t="s">
        <v>14904</v>
      </c>
      <c r="D4739" t="s">
        <v>14952</v>
      </c>
      <c r="E4739" s="275">
        <v>113.7</v>
      </c>
    </row>
    <row r="4740" spans="1:5">
      <c r="A4740">
        <v>9885</v>
      </c>
      <c r="B4740" t="s">
        <v>19659</v>
      </c>
      <c r="C4740" t="s">
        <v>14904</v>
      </c>
      <c r="D4740" t="s">
        <v>14952</v>
      </c>
      <c r="E4740" s="275">
        <v>35.9</v>
      </c>
    </row>
    <row r="4741" spans="1:5">
      <c r="A4741">
        <v>9890</v>
      </c>
      <c r="B4741" t="s">
        <v>19660</v>
      </c>
      <c r="C4741" t="s">
        <v>14904</v>
      </c>
      <c r="D4741" t="s">
        <v>14952</v>
      </c>
      <c r="E4741" s="275">
        <v>291.45</v>
      </c>
    </row>
    <row r="4742" spans="1:5">
      <c r="A4742">
        <v>9891</v>
      </c>
      <c r="B4742" t="s">
        <v>19661</v>
      </c>
      <c r="C4742" t="s">
        <v>14904</v>
      </c>
      <c r="D4742" t="s">
        <v>14952</v>
      </c>
      <c r="E4742" s="275">
        <v>409.14</v>
      </c>
    </row>
    <row r="4743" spans="1:5">
      <c r="A4743">
        <v>36316</v>
      </c>
      <c r="B4743" t="s">
        <v>19662</v>
      </c>
      <c r="C4743" t="s">
        <v>14904</v>
      </c>
      <c r="D4743" t="s">
        <v>14952</v>
      </c>
      <c r="E4743" s="275">
        <v>21.57</v>
      </c>
    </row>
    <row r="4744" spans="1:5">
      <c r="A4744">
        <v>36313</v>
      </c>
      <c r="B4744" t="s">
        <v>19663</v>
      </c>
      <c r="C4744" t="s">
        <v>14904</v>
      </c>
      <c r="D4744" t="s">
        <v>14952</v>
      </c>
      <c r="E4744" s="275">
        <v>13.85</v>
      </c>
    </row>
    <row r="4745" spans="1:5">
      <c r="A4745">
        <v>64</v>
      </c>
      <c r="B4745" t="s">
        <v>19664</v>
      </c>
      <c r="C4745" t="s">
        <v>14904</v>
      </c>
      <c r="D4745" t="s">
        <v>14952</v>
      </c>
      <c r="E4745" s="275">
        <v>4.79</v>
      </c>
    </row>
    <row r="4746" spans="1:5">
      <c r="A4746">
        <v>37423</v>
      </c>
      <c r="B4746" t="s">
        <v>19665</v>
      </c>
      <c r="C4746" t="s">
        <v>14904</v>
      </c>
      <c r="D4746" t="s">
        <v>14952</v>
      </c>
      <c r="E4746" s="275">
        <v>11.84</v>
      </c>
    </row>
    <row r="4747" spans="1:5">
      <c r="A4747">
        <v>9892</v>
      </c>
      <c r="B4747" t="s">
        <v>19666</v>
      </c>
      <c r="C4747" t="s">
        <v>14904</v>
      </c>
      <c r="D4747" t="s">
        <v>14905</v>
      </c>
      <c r="E4747" s="275">
        <v>7.35</v>
      </c>
    </row>
    <row r="4748" spans="1:5">
      <c r="A4748">
        <v>9901</v>
      </c>
      <c r="B4748" t="s">
        <v>19667</v>
      </c>
      <c r="C4748" t="s">
        <v>14904</v>
      </c>
      <c r="D4748" t="s">
        <v>14905</v>
      </c>
      <c r="E4748" s="275">
        <v>35.57</v>
      </c>
    </row>
    <row r="4749" spans="1:5">
      <c r="A4749">
        <v>9900</v>
      </c>
      <c r="B4749" t="s">
        <v>19668</v>
      </c>
      <c r="C4749" t="s">
        <v>14904</v>
      </c>
      <c r="D4749" t="s">
        <v>14905</v>
      </c>
      <c r="E4749" s="275">
        <v>20.61</v>
      </c>
    </row>
    <row r="4750" spans="1:5">
      <c r="A4750">
        <v>9899</v>
      </c>
      <c r="B4750" t="s">
        <v>19669</v>
      </c>
      <c r="C4750" t="s">
        <v>14904</v>
      </c>
      <c r="D4750" t="s">
        <v>14905</v>
      </c>
      <c r="E4750" s="275">
        <v>9.24</v>
      </c>
    </row>
    <row r="4751" spans="1:5">
      <c r="A4751">
        <v>9908</v>
      </c>
      <c r="B4751" t="s">
        <v>19670</v>
      </c>
      <c r="C4751" t="s">
        <v>14904</v>
      </c>
      <c r="D4751" t="s">
        <v>14905</v>
      </c>
      <c r="E4751" s="275">
        <v>415.47</v>
      </c>
    </row>
    <row r="4752" spans="1:5">
      <c r="A4752">
        <v>9905</v>
      </c>
      <c r="B4752" t="s">
        <v>19671</v>
      </c>
      <c r="C4752" t="s">
        <v>14904</v>
      </c>
      <c r="D4752" t="s">
        <v>14905</v>
      </c>
      <c r="E4752" s="275">
        <v>7.23</v>
      </c>
    </row>
    <row r="4753" spans="1:5">
      <c r="A4753">
        <v>9906</v>
      </c>
      <c r="B4753" t="s">
        <v>19672</v>
      </c>
      <c r="C4753" t="s">
        <v>14904</v>
      </c>
      <c r="D4753" t="s">
        <v>14905</v>
      </c>
      <c r="E4753" s="275">
        <v>8.7100000000000009</v>
      </c>
    </row>
    <row r="4754" spans="1:5">
      <c r="A4754">
        <v>9895</v>
      </c>
      <c r="B4754" t="s">
        <v>19673</v>
      </c>
      <c r="C4754" t="s">
        <v>14904</v>
      </c>
      <c r="D4754" t="s">
        <v>14905</v>
      </c>
      <c r="E4754" s="275">
        <v>14.68</v>
      </c>
    </row>
    <row r="4755" spans="1:5">
      <c r="A4755">
        <v>9894</v>
      </c>
      <c r="B4755" t="s">
        <v>19674</v>
      </c>
      <c r="C4755" t="s">
        <v>14904</v>
      </c>
      <c r="D4755" t="s">
        <v>14905</v>
      </c>
      <c r="E4755" s="275">
        <v>28.23</v>
      </c>
    </row>
    <row r="4756" spans="1:5">
      <c r="A4756">
        <v>9897</v>
      </c>
      <c r="B4756" t="s">
        <v>19675</v>
      </c>
      <c r="C4756" t="s">
        <v>14904</v>
      </c>
      <c r="D4756" t="s">
        <v>14905</v>
      </c>
      <c r="E4756" s="275">
        <v>30.14</v>
      </c>
    </row>
    <row r="4757" spans="1:5">
      <c r="A4757">
        <v>9910</v>
      </c>
      <c r="B4757" t="s">
        <v>19676</v>
      </c>
      <c r="C4757" t="s">
        <v>14904</v>
      </c>
      <c r="D4757" t="s">
        <v>14905</v>
      </c>
      <c r="E4757" s="275">
        <v>78.42</v>
      </c>
    </row>
    <row r="4758" spans="1:5">
      <c r="A4758">
        <v>9909</v>
      </c>
      <c r="B4758" t="s">
        <v>19677</v>
      </c>
      <c r="C4758" t="s">
        <v>14904</v>
      </c>
      <c r="D4758" t="s">
        <v>14905</v>
      </c>
      <c r="E4758" s="275">
        <v>159.71</v>
      </c>
    </row>
    <row r="4759" spans="1:5">
      <c r="A4759">
        <v>9907</v>
      </c>
      <c r="B4759" t="s">
        <v>19678</v>
      </c>
      <c r="C4759" t="s">
        <v>14904</v>
      </c>
      <c r="D4759" t="s">
        <v>14905</v>
      </c>
      <c r="E4759" s="275">
        <v>188.57</v>
      </c>
    </row>
    <row r="4760" spans="1:5">
      <c r="A4760">
        <v>20973</v>
      </c>
      <c r="B4760" t="s">
        <v>19679</v>
      </c>
      <c r="C4760" t="s">
        <v>14904</v>
      </c>
      <c r="D4760" t="s">
        <v>14905</v>
      </c>
      <c r="E4760" s="275">
        <v>128.6</v>
      </c>
    </row>
    <row r="4761" spans="1:5">
      <c r="A4761">
        <v>20974</v>
      </c>
      <c r="B4761" t="s">
        <v>19680</v>
      </c>
      <c r="C4761" t="s">
        <v>14904</v>
      </c>
      <c r="D4761" t="s">
        <v>14905</v>
      </c>
      <c r="E4761" s="275">
        <v>183.99</v>
      </c>
    </row>
    <row r="4762" spans="1:5">
      <c r="A4762">
        <v>37989</v>
      </c>
      <c r="B4762" t="s">
        <v>19681</v>
      </c>
      <c r="C4762" t="s">
        <v>14904</v>
      </c>
      <c r="D4762" t="s">
        <v>14952</v>
      </c>
      <c r="E4762" s="275">
        <v>12.06</v>
      </c>
    </row>
    <row r="4763" spans="1:5">
      <c r="A4763">
        <v>37990</v>
      </c>
      <c r="B4763" t="s">
        <v>19682</v>
      </c>
      <c r="C4763" t="s">
        <v>14904</v>
      </c>
      <c r="D4763" t="s">
        <v>14952</v>
      </c>
      <c r="E4763" s="275">
        <v>13.3</v>
      </c>
    </row>
    <row r="4764" spans="1:5">
      <c r="A4764">
        <v>37991</v>
      </c>
      <c r="B4764" t="s">
        <v>19683</v>
      </c>
      <c r="C4764" t="s">
        <v>14904</v>
      </c>
      <c r="D4764" t="s">
        <v>14952</v>
      </c>
      <c r="E4764" s="275">
        <v>17.7</v>
      </c>
    </row>
    <row r="4765" spans="1:5">
      <c r="A4765">
        <v>37992</v>
      </c>
      <c r="B4765" t="s">
        <v>19684</v>
      </c>
      <c r="C4765" t="s">
        <v>14904</v>
      </c>
      <c r="D4765" t="s">
        <v>14952</v>
      </c>
      <c r="E4765" s="275">
        <v>27.47</v>
      </c>
    </row>
    <row r="4766" spans="1:5">
      <c r="A4766">
        <v>37993</v>
      </c>
      <c r="B4766" t="s">
        <v>19685</v>
      </c>
      <c r="C4766" t="s">
        <v>14904</v>
      </c>
      <c r="D4766" t="s">
        <v>14952</v>
      </c>
      <c r="E4766" s="275">
        <v>41.68</v>
      </c>
    </row>
    <row r="4767" spans="1:5">
      <c r="A4767">
        <v>37994</v>
      </c>
      <c r="B4767" t="s">
        <v>19686</v>
      </c>
      <c r="C4767" t="s">
        <v>14904</v>
      </c>
      <c r="D4767" t="s">
        <v>14952</v>
      </c>
      <c r="E4767" s="275">
        <v>99.25</v>
      </c>
    </row>
    <row r="4768" spans="1:5">
      <c r="A4768">
        <v>37995</v>
      </c>
      <c r="B4768" t="s">
        <v>19687</v>
      </c>
      <c r="C4768" t="s">
        <v>14904</v>
      </c>
      <c r="D4768" t="s">
        <v>14952</v>
      </c>
      <c r="E4768" s="275">
        <v>129.37</v>
      </c>
    </row>
    <row r="4769" spans="1:5">
      <c r="A4769">
        <v>37996</v>
      </c>
      <c r="B4769" t="s">
        <v>19688</v>
      </c>
      <c r="C4769" t="s">
        <v>14904</v>
      </c>
      <c r="D4769" t="s">
        <v>14952</v>
      </c>
      <c r="E4769" s="275">
        <v>197</v>
      </c>
    </row>
    <row r="4770" spans="1:5">
      <c r="A4770">
        <v>13883</v>
      </c>
      <c r="B4770" t="s">
        <v>19689</v>
      </c>
      <c r="C4770" t="s">
        <v>14904</v>
      </c>
      <c r="D4770" t="s">
        <v>14952</v>
      </c>
      <c r="E4770" s="276">
        <v>149917.47</v>
      </c>
    </row>
    <row r="4771" spans="1:5">
      <c r="A4771">
        <v>38604</v>
      </c>
      <c r="B4771" t="s">
        <v>19690</v>
      </c>
      <c r="C4771" t="s">
        <v>14904</v>
      </c>
      <c r="D4771" t="s">
        <v>14952</v>
      </c>
      <c r="E4771" s="276">
        <v>186720.22</v>
      </c>
    </row>
    <row r="4772" spans="1:5">
      <c r="A4772">
        <v>10601</v>
      </c>
      <c r="B4772" t="s">
        <v>19691</v>
      </c>
      <c r="C4772" t="s">
        <v>14904</v>
      </c>
      <c r="D4772" t="s">
        <v>14952</v>
      </c>
      <c r="E4772" s="276">
        <v>3632080.77</v>
      </c>
    </row>
    <row r="4773" spans="1:5">
      <c r="A4773">
        <v>44469</v>
      </c>
      <c r="B4773" t="s">
        <v>19692</v>
      </c>
      <c r="C4773" t="s">
        <v>14904</v>
      </c>
      <c r="D4773" t="s">
        <v>14952</v>
      </c>
      <c r="E4773" s="276">
        <v>9563140.5</v>
      </c>
    </row>
    <row r="4774" spans="1:5">
      <c r="A4774">
        <v>13894</v>
      </c>
      <c r="B4774" t="s">
        <v>19693</v>
      </c>
      <c r="C4774" t="s">
        <v>14904</v>
      </c>
      <c r="D4774" t="s">
        <v>14952</v>
      </c>
      <c r="E4774" s="276">
        <v>399604.75</v>
      </c>
    </row>
    <row r="4775" spans="1:5">
      <c r="A4775">
        <v>13895</v>
      </c>
      <c r="B4775" t="s">
        <v>19694</v>
      </c>
      <c r="C4775" t="s">
        <v>14904</v>
      </c>
      <c r="D4775" t="s">
        <v>14952</v>
      </c>
      <c r="E4775" s="276">
        <v>537335.18000000005</v>
      </c>
    </row>
    <row r="4776" spans="1:5">
      <c r="A4776">
        <v>13892</v>
      </c>
      <c r="B4776" t="s">
        <v>19695</v>
      </c>
      <c r="C4776" t="s">
        <v>14904</v>
      </c>
      <c r="D4776" t="s">
        <v>14952</v>
      </c>
      <c r="E4776" s="276">
        <v>658491.12</v>
      </c>
    </row>
    <row r="4777" spans="1:5">
      <c r="A4777">
        <v>9914</v>
      </c>
      <c r="B4777" t="s">
        <v>19696</v>
      </c>
      <c r="C4777" t="s">
        <v>14904</v>
      </c>
      <c r="D4777" t="s">
        <v>14952</v>
      </c>
      <c r="E4777" s="276">
        <v>712400</v>
      </c>
    </row>
    <row r="4778" spans="1:5">
      <c r="A4778">
        <v>36485</v>
      </c>
      <c r="B4778" t="s">
        <v>19697</v>
      </c>
      <c r="C4778" t="s">
        <v>14904</v>
      </c>
      <c r="D4778" t="s">
        <v>14952</v>
      </c>
      <c r="E4778" s="276">
        <v>665336.65</v>
      </c>
    </row>
    <row r="4779" spans="1:5">
      <c r="A4779">
        <v>9912</v>
      </c>
      <c r="B4779" t="s">
        <v>19698</v>
      </c>
      <c r="C4779" t="s">
        <v>14904</v>
      </c>
      <c r="D4779" t="s">
        <v>14952</v>
      </c>
      <c r="E4779" s="276">
        <v>2956923</v>
      </c>
    </row>
    <row r="4780" spans="1:5">
      <c r="A4780">
        <v>9921</v>
      </c>
      <c r="B4780" t="s">
        <v>19699</v>
      </c>
      <c r="C4780" t="s">
        <v>14904</v>
      </c>
      <c r="D4780" t="s">
        <v>14952</v>
      </c>
      <c r="E4780" s="276">
        <v>1525320.74</v>
      </c>
    </row>
    <row r="4781" spans="1:5">
      <c r="A4781">
        <v>21112</v>
      </c>
      <c r="B4781" t="s">
        <v>19700</v>
      </c>
      <c r="C4781" t="s">
        <v>14904</v>
      </c>
      <c r="D4781" t="s">
        <v>14952</v>
      </c>
      <c r="E4781" s="275">
        <v>334.89</v>
      </c>
    </row>
    <row r="4782" spans="1:5">
      <c r="A4782">
        <v>10228</v>
      </c>
      <c r="B4782" t="s">
        <v>19701</v>
      </c>
      <c r="C4782" t="s">
        <v>14904</v>
      </c>
      <c r="D4782" t="s">
        <v>14952</v>
      </c>
      <c r="E4782" s="275">
        <v>389.04</v>
      </c>
    </row>
    <row r="4783" spans="1:5">
      <c r="A4783">
        <v>11781</v>
      </c>
      <c r="B4783" t="s">
        <v>19702</v>
      </c>
      <c r="C4783" t="s">
        <v>14904</v>
      </c>
      <c r="D4783" t="s">
        <v>14952</v>
      </c>
      <c r="E4783" s="275">
        <v>315.17</v>
      </c>
    </row>
    <row r="4784" spans="1:5">
      <c r="A4784">
        <v>37588</v>
      </c>
      <c r="B4784" t="s">
        <v>19703</v>
      </c>
      <c r="C4784" t="s">
        <v>14904</v>
      </c>
      <c r="D4784" t="s">
        <v>14905</v>
      </c>
      <c r="E4784" s="275">
        <v>86.82</v>
      </c>
    </row>
    <row r="4785" spans="1:5">
      <c r="A4785">
        <v>11746</v>
      </c>
      <c r="B4785" t="s">
        <v>19704</v>
      </c>
      <c r="C4785" t="s">
        <v>14904</v>
      </c>
      <c r="D4785" t="s">
        <v>14905</v>
      </c>
      <c r="E4785" s="275">
        <v>67.97</v>
      </c>
    </row>
    <row r="4786" spans="1:5">
      <c r="A4786">
        <v>11751</v>
      </c>
      <c r="B4786" t="s">
        <v>19705</v>
      </c>
      <c r="C4786" t="s">
        <v>14904</v>
      </c>
      <c r="D4786" t="s">
        <v>14905</v>
      </c>
      <c r="E4786" s="275">
        <v>122.08</v>
      </c>
    </row>
    <row r="4787" spans="1:5">
      <c r="A4787">
        <v>11750</v>
      </c>
      <c r="B4787" t="s">
        <v>19706</v>
      </c>
      <c r="C4787" t="s">
        <v>14904</v>
      </c>
      <c r="D4787" t="s">
        <v>14905</v>
      </c>
      <c r="E4787" s="275">
        <v>101.31</v>
      </c>
    </row>
    <row r="4788" spans="1:5">
      <c r="A4788">
        <v>11748</v>
      </c>
      <c r="B4788" t="s">
        <v>19707</v>
      </c>
      <c r="C4788" t="s">
        <v>14904</v>
      </c>
      <c r="D4788" t="s">
        <v>14905</v>
      </c>
      <c r="E4788" s="275">
        <v>43.62</v>
      </c>
    </row>
    <row r="4789" spans="1:5">
      <c r="A4789">
        <v>11747</v>
      </c>
      <c r="B4789" t="s">
        <v>19708</v>
      </c>
      <c r="C4789" t="s">
        <v>14904</v>
      </c>
      <c r="D4789" t="s">
        <v>14905</v>
      </c>
      <c r="E4789" s="275">
        <v>188.25</v>
      </c>
    </row>
    <row r="4790" spans="1:5">
      <c r="A4790">
        <v>11749</v>
      </c>
      <c r="B4790" t="s">
        <v>19709</v>
      </c>
      <c r="C4790" t="s">
        <v>14904</v>
      </c>
      <c r="D4790" t="s">
        <v>14905</v>
      </c>
      <c r="E4790" s="275">
        <v>50.35</v>
      </c>
    </row>
    <row r="4791" spans="1:5">
      <c r="A4791">
        <v>10236</v>
      </c>
      <c r="B4791" t="s">
        <v>19710</v>
      </c>
      <c r="C4791" t="s">
        <v>14904</v>
      </c>
      <c r="D4791" t="s">
        <v>14952</v>
      </c>
      <c r="E4791" s="275">
        <v>132.34</v>
      </c>
    </row>
    <row r="4792" spans="1:5">
      <c r="A4792">
        <v>10233</v>
      </c>
      <c r="B4792" t="s">
        <v>19711</v>
      </c>
      <c r="C4792" t="s">
        <v>14904</v>
      </c>
      <c r="D4792" t="s">
        <v>14952</v>
      </c>
      <c r="E4792" s="275">
        <v>124.01</v>
      </c>
    </row>
    <row r="4793" spans="1:5">
      <c r="A4793">
        <v>10234</v>
      </c>
      <c r="B4793" t="s">
        <v>19712</v>
      </c>
      <c r="C4793" t="s">
        <v>14904</v>
      </c>
      <c r="D4793" t="s">
        <v>14952</v>
      </c>
      <c r="E4793" s="275">
        <v>78.12</v>
      </c>
    </row>
    <row r="4794" spans="1:5">
      <c r="A4794">
        <v>10231</v>
      </c>
      <c r="B4794" t="s">
        <v>19713</v>
      </c>
      <c r="C4794" t="s">
        <v>14904</v>
      </c>
      <c r="D4794" t="s">
        <v>14952</v>
      </c>
      <c r="E4794" s="275">
        <v>358.24</v>
      </c>
    </row>
    <row r="4795" spans="1:5">
      <c r="A4795">
        <v>10232</v>
      </c>
      <c r="B4795" t="s">
        <v>19714</v>
      </c>
      <c r="C4795" t="s">
        <v>14904</v>
      </c>
      <c r="D4795" t="s">
        <v>14952</v>
      </c>
      <c r="E4795" s="275">
        <v>200.46</v>
      </c>
    </row>
    <row r="4796" spans="1:5">
      <c r="A4796">
        <v>10229</v>
      </c>
      <c r="B4796" t="s">
        <v>19715</v>
      </c>
      <c r="C4796" t="s">
        <v>14904</v>
      </c>
      <c r="D4796" t="s">
        <v>14952</v>
      </c>
      <c r="E4796" s="275">
        <v>70.650000000000006</v>
      </c>
    </row>
    <row r="4797" spans="1:5">
      <c r="A4797">
        <v>10235</v>
      </c>
      <c r="B4797" t="s">
        <v>19716</v>
      </c>
      <c r="C4797" t="s">
        <v>14904</v>
      </c>
      <c r="D4797" t="s">
        <v>14952</v>
      </c>
      <c r="E4797" s="275">
        <v>491.1</v>
      </c>
    </row>
    <row r="4798" spans="1:5">
      <c r="A4798">
        <v>10230</v>
      </c>
      <c r="B4798" t="s">
        <v>19717</v>
      </c>
      <c r="C4798" t="s">
        <v>14904</v>
      </c>
      <c r="D4798" t="s">
        <v>14952</v>
      </c>
      <c r="E4798" s="275">
        <v>864.29</v>
      </c>
    </row>
    <row r="4799" spans="1:5">
      <c r="A4799">
        <v>10409</v>
      </c>
      <c r="B4799" t="s">
        <v>19718</v>
      </c>
      <c r="C4799" t="s">
        <v>14904</v>
      </c>
      <c r="D4799" t="s">
        <v>14952</v>
      </c>
      <c r="E4799" s="275">
        <v>256.77</v>
      </c>
    </row>
    <row r="4800" spans="1:5">
      <c r="A4800">
        <v>10411</v>
      </c>
      <c r="B4800" t="s">
        <v>19719</v>
      </c>
      <c r="C4800" t="s">
        <v>14904</v>
      </c>
      <c r="D4800" t="s">
        <v>14952</v>
      </c>
      <c r="E4800" s="275">
        <v>229.76</v>
      </c>
    </row>
    <row r="4801" spans="1:5">
      <c r="A4801">
        <v>10404</v>
      </c>
      <c r="B4801" t="s">
        <v>19720</v>
      </c>
      <c r="C4801" t="s">
        <v>14904</v>
      </c>
      <c r="D4801" t="s">
        <v>14952</v>
      </c>
      <c r="E4801" s="275">
        <v>93.18</v>
      </c>
    </row>
    <row r="4802" spans="1:5">
      <c r="A4802">
        <v>10410</v>
      </c>
      <c r="B4802" t="s">
        <v>19721</v>
      </c>
      <c r="C4802" t="s">
        <v>14904</v>
      </c>
      <c r="D4802" t="s">
        <v>14952</v>
      </c>
      <c r="E4802" s="275">
        <v>153.47999999999999</v>
      </c>
    </row>
    <row r="4803" spans="1:5">
      <c r="A4803">
        <v>10405</v>
      </c>
      <c r="B4803" t="s">
        <v>19722</v>
      </c>
      <c r="C4803" t="s">
        <v>14904</v>
      </c>
      <c r="D4803" t="s">
        <v>14952</v>
      </c>
      <c r="E4803" s="275">
        <v>514.44000000000005</v>
      </c>
    </row>
    <row r="4804" spans="1:5">
      <c r="A4804">
        <v>10408</v>
      </c>
      <c r="B4804" t="s">
        <v>19723</v>
      </c>
      <c r="C4804" t="s">
        <v>14904</v>
      </c>
      <c r="D4804" t="s">
        <v>14952</v>
      </c>
      <c r="E4804" s="275">
        <v>359.74</v>
      </c>
    </row>
    <row r="4805" spans="1:5">
      <c r="A4805">
        <v>10412</v>
      </c>
      <c r="B4805" t="s">
        <v>19724</v>
      </c>
      <c r="C4805" t="s">
        <v>14904</v>
      </c>
      <c r="D4805" t="s">
        <v>14952</v>
      </c>
      <c r="E4805" s="275">
        <v>112.92</v>
      </c>
    </row>
    <row r="4806" spans="1:5">
      <c r="A4806">
        <v>10406</v>
      </c>
      <c r="B4806" t="s">
        <v>19725</v>
      </c>
      <c r="C4806" t="s">
        <v>14904</v>
      </c>
      <c r="D4806" t="s">
        <v>14952</v>
      </c>
      <c r="E4806" s="275">
        <v>710.55</v>
      </c>
    </row>
    <row r="4807" spans="1:5">
      <c r="A4807">
        <v>10407</v>
      </c>
      <c r="B4807" t="s">
        <v>19726</v>
      </c>
      <c r="C4807" t="s">
        <v>14904</v>
      </c>
      <c r="D4807" t="s">
        <v>14952</v>
      </c>
      <c r="E4807" s="276">
        <v>1102.07</v>
      </c>
    </row>
    <row r="4808" spans="1:5">
      <c r="A4808">
        <v>10416</v>
      </c>
      <c r="B4808" t="s">
        <v>19727</v>
      </c>
      <c r="C4808" t="s">
        <v>14904</v>
      </c>
      <c r="D4808" t="s">
        <v>14952</v>
      </c>
      <c r="E4808" s="275">
        <v>136.69999999999999</v>
      </c>
    </row>
    <row r="4809" spans="1:5">
      <c r="A4809">
        <v>10419</v>
      </c>
      <c r="B4809" t="s">
        <v>19728</v>
      </c>
      <c r="C4809" t="s">
        <v>14904</v>
      </c>
      <c r="D4809" t="s">
        <v>14952</v>
      </c>
      <c r="E4809" s="275">
        <v>118.65</v>
      </c>
    </row>
    <row r="4810" spans="1:5">
      <c r="A4810">
        <v>21092</v>
      </c>
      <c r="B4810" t="s">
        <v>19729</v>
      </c>
      <c r="C4810" t="s">
        <v>14904</v>
      </c>
      <c r="D4810" t="s">
        <v>14952</v>
      </c>
      <c r="E4810" s="275">
        <v>67.83</v>
      </c>
    </row>
    <row r="4811" spans="1:5">
      <c r="A4811">
        <v>10418</v>
      </c>
      <c r="B4811" t="s">
        <v>19730</v>
      </c>
      <c r="C4811" t="s">
        <v>14904</v>
      </c>
      <c r="D4811" t="s">
        <v>14952</v>
      </c>
      <c r="E4811" s="275">
        <v>79.09</v>
      </c>
    </row>
    <row r="4812" spans="1:5">
      <c r="A4812">
        <v>12657</v>
      </c>
      <c r="B4812" t="s">
        <v>19731</v>
      </c>
      <c r="C4812" t="s">
        <v>14904</v>
      </c>
      <c r="D4812" t="s">
        <v>14952</v>
      </c>
      <c r="E4812" s="275">
        <v>319.16000000000003</v>
      </c>
    </row>
    <row r="4813" spans="1:5">
      <c r="A4813">
        <v>10417</v>
      </c>
      <c r="B4813" t="s">
        <v>19732</v>
      </c>
      <c r="C4813" t="s">
        <v>14904</v>
      </c>
      <c r="D4813" t="s">
        <v>14952</v>
      </c>
      <c r="E4813" s="275">
        <v>199.17</v>
      </c>
    </row>
    <row r="4814" spans="1:5">
      <c r="A4814">
        <v>10413</v>
      </c>
      <c r="B4814" t="s">
        <v>19733</v>
      </c>
      <c r="C4814" t="s">
        <v>14904</v>
      </c>
      <c r="D4814" t="s">
        <v>14952</v>
      </c>
      <c r="E4814" s="275">
        <v>72.39</v>
      </c>
    </row>
    <row r="4815" spans="1:5">
      <c r="A4815">
        <v>10414</v>
      </c>
      <c r="B4815" t="s">
        <v>19734</v>
      </c>
      <c r="C4815" t="s">
        <v>14904</v>
      </c>
      <c r="D4815" t="s">
        <v>14952</v>
      </c>
      <c r="E4815" s="275">
        <v>435.84</v>
      </c>
    </row>
    <row r="4816" spans="1:5">
      <c r="A4816">
        <v>10415</v>
      </c>
      <c r="B4816" t="s">
        <v>19735</v>
      </c>
      <c r="C4816" t="s">
        <v>14904</v>
      </c>
      <c r="D4816" t="s">
        <v>14952</v>
      </c>
      <c r="E4816" s="275">
        <v>756.42</v>
      </c>
    </row>
    <row r="4817" spans="1:5">
      <c r="A4817">
        <v>38643</v>
      </c>
      <c r="B4817" t="s">
        <v>19736</v>
      </c>
      <c r="C4817" t="s">
        <v>14904</v>
      </c>
      <c r="D4817" t="s">
        <v>14905</v>
      </c>
      <c r="E4817" s="275">
        <v>69</v>
      </c>
    </row>
    <row r="4818" spans="1:5">
      <c r="A4818">
        <v>6157</v>
      </c>
      <c r="B4818" t="s">
        <v>19737</v>
      </c>
      <c r="C4818" t="s">
        <v>14904</v>
      </c>
      <c r="D4818" t="s">
        <v>14905</v>
      </c>
      <c r="E4818" s="275">
        <v>94.26</v>
      </c>
    </row>
    <row r="4819" spans="1:5">
      <c r="A4819">
        <v>6158</v>
      </c>
      <c r="B4819" t="s">
        <v>19738</v>
      </c>
      <c r="C4819" t="s">
        <v>14904</v>
      </c>
      <c r="D4819" t="s">
        <v>14905</v>
      </c>
      <c r="E4819" s="275">
        <v>7.22</v>
      </c>
    </row>
    <row r="4820" spans="1:5">
      <c r="A4820">
        <v>6153</v>
      </c>
      <c r="B4820" t="s">
        <v>19739</v>
      </c>
      <c r="C4820" t="s">
        <v>14904</v>
      </c>
      <c r="D4820" t="s">
        <v>14905</v>
      </c>
      <c r="E4820" s="275">
        <v>4.97</v>
      </c>
    </row>
    <row r="4821" spans="1:5">
      <c r="A4821">
        <v>6156</v>
      </c>
      <c r="B4821" t="s">
        <v>19740</v>
      </c>
      <c r="C4821" t="s">
        <v>14904</v>
      </c>
      <c r="D4821" t="s">
        <v>14905</v>
      </c>
      <c r="E4821" s="275">
        <v>6.2</v>
      </c>
    </row>
    <row r="4822" spans="1:5">
      <c r="A4822">
        <v>6154</v>
      </c>
      <c r="B4822" t="s">
        <v>19741</v>
      </c>
      <c r="C4822" t="s">
        <v>14904</v>
      </c>
      <c r="D4822" t="s">
        <v>14905</v>
      </c>
      <c r="E4822" s="275">
        <v>8.84</v>
      </c>
    </row>
    <row r="4823" spans="1:5">
      <c r="A4823">
        <v>6155</v>
      </c>
      <c r="B4823" t="s">
        <v>19742</v>
      </c>
      <c r="C4823" t="s">
        <v>14904</v>
      </c>
      <c r="D4823" t="s">
        <v>14905</v>
      </c>
      <c r="E4823" s="275">
        <v>20.350000000000001</v>
      </c>
    </row>
    <row r="4824" spans="1:5">
      <c r="A4824">
        <v>43595</v>
      </c>
      <c r="B4824" t="s">
        <v>19743</v>
      </c>
      <c r="C4824" t="s">
        <v>14904</v>
      </c>
      <c r="D4824" t="s">
        <v>14905</v>
      </c>
      <c r="E4824" s="275">
        <v>20.239999999999998</v>
      </c>
    </row>
    <row r="4825" spans="1:5">
      <c r="A4825">
        <v>43596</v>
      </c>
      <c r="B4825" t="s">
        <v>19744</v>
      </c>
      <c r="C4825" t="s">
        <v>14904</v>
      </c>
      <c r="D4825" t="s">
        <v>14905</v>
      </c>
      <c r="E4825" s="275">
        <v>23.4</v>
      </c>
    </row>
    <row r="4826" spans="1:5">
      <c r="A4826">
        <v>38108</v>
      </c>
      <c r="B4826" t="s">
        <v>19745</v>
      </c>
      <c r="C4826" t="s">
        <v>14904</v>
      </c>
      <c r="D4826" t="s">
        <v>14905</v>
      </c>
      <c r="E4826" s="275">
        <v>50.26</v>
      </c>
    </row>
    <row r="4827" spans="1:5">
      <c r="A4827">
        <v>38087</v>
      </c>
      <c r="B4827" t="s">
        <v>19746</v>
      </c>
      <c r="C4827" t="s">
        <v>14904</v>
      </c>
      <c r="D4827" t="s">
        <v>14905</v>
      </c>
      <c r="E4827" s="275">
        <v>64.64</v>
      </c>
    </row>
    <row r="4828" spans="1:5">
      <c r="A4828">
        <v>38109</v>
      </c>
      <c r="B4828" t="s">
        <v>19747</v>
      </c>
      <c r="C4828" t="s">
        <v>14904</v>
      </c>
      <c r="D4828" t="s">
        <v>14905</v>
      </c>
      <c r="E4828" s="275">
        <v>80.319999999999993</v>
      </c>
    </row>
    <row r="4829" spans="1:5">
      <c r="A4829">
        <v>38088</v>
      </c>
      <c r="B4829" t="s">
        <v>19748</v>
      </c>
      <c r="C4829" t="s">
        <v>14904</v>
      </c>
      <c r="D4829" t="s">
        <v>14905</v>
      </c>
      <c r="E4829" s="275">
        <v>84.46</v>
      </c>
    </row>
    <row r="4830" spans="1:5">
      <c r="A4830">
        <v>38110</v>
      </c>
      <c r="B4830" t="s">
        <v>19749</v>
      </c>
      <c r="C4830" t="s">
        <v>14904</v>
      </c>
      <c r="D4830" t="s">
        <v>14905</v>
      </c>
      <c r="E4830" s="275">
        <v>30.9</v>
      </c>
    </row>
    <row r="4831" spans="1:5">
      <c r="A4831">
        <v>38089</v>
      </c>
      <c r="B4831" t="s">
        <v>19750</v>
      </c>
      <c r="C4831" t="s">
        <v>14904</v>
      </c>
      <c r="D4831" t="s">
        <v>14905</v>
      </c>
      <c r="E4831" s="275">
        <v>53.84</v>
      </c>
    </row>
    <row r="4832" spans="1:5">
      <c r="A4832">
        <v>38111</v>
      </c>
      <c r="B4832" t="s">
        <v>19751</v>
      </c>
      <c r="C4832" t="s">
        <v>14904</v>
      </c>
      <c r="D4832" t="s">
        <v>14905</v>
      </c>
      <c r="E4832" s="275">
        <v>34.549999999999997</v>
      </c>
    </row>
    <row r="4833" spans="1:5">
      <c r="A4833">
        <v>38090</v>
      </c>
      <c r="B4833" t="s">
        <v>19752</v>
      </c>
      <c r="C4833" t="s">
        <v>14904</v>
      </c>
      <c r="D4833" t="s">
        <v>14905</v>
      </c>
      <c r="E4833" s="275">
        <v>55.65</v>
      </c>
    </row>
    <row r="4834" spans="1:5">
      <c r="A4834">
        <v>13726</v>
      </c>
      <c r="B4834" t="s">
        <v>19753</v>
      </c>
      <c r="C4834" t="s">
        <v>14904</v>
      </c>
      <c r="D4834" t="s">
        <v>14952</v>
      </c>
      <c r="E4834" s="276">
        <v>66249.990000000005</v>
      </c>
    </row>
    <row r="4835" spans="1:5">
      <c r="A4835">
        <v>38400</v>
      </c>
      <c r="B4835" t="s">
        <v>19754</v>
      </c>
      <c r="C4835" t="s">
        <v>14904</v>
      </c>
      <c r="D4835" t="s">
        <v>14905</v>
      </c>
      <c r="E4835" s="275">
        <v>22.46</v>
      </c>
    </row>
    <row r="4836" spans="1:5">
      <c r="A4836">
        <v>12627</v>
      </c>
      <c r="B4836" t="s">
        <v>19755</v>
      </c>
      <c r="C4836" t="s">
        <v>14904</v>
      </c>
      <c r="D4836" t="s">
        <v>14905</v>
      </c>
      <c r="E4836" s="275">
        <v>1.17</v>
      </c>
    </row>
    <row r="4837" spans="1:5">
      <c r="A4837">
        <v>39996</v>
      </c>
      <c r="B4837" t="s">
        <v>19756</v>
      </c>
      <c r="C4837" t="s">
        <v>14950</v>
      </c>
      <c r="D4837" t="s">
        <v>14905</v>
      </c>
      <c r="E4837" s="275">
        <v>4.78</v>
      </c>
    </row>
    <row r="4838" spans="1:5">
      <c r="A4838">
        <v>10478</v>
      </c>
      <c r="B4838" t="s">
        <v>19757</v>
      </c>
      <c r="C4838" t="s">
        <v>14957</v>
      </c>
      <c r="D4838" t="s">
        <v>14911</v>
      </c>
      <c r="E4838" s="275">
        <v>36.4</v>
      </c>
    </row>
    <row r="4839" spans="1:5">
      <c r="A4839">
        <v>10481</v>
      </c>
      <c r="B4839" t="s">
        <v>19758</v>
      </c>
      <c r="C4839" t="s">
        <v>14957</v>
      </c>
      <c r="D4839" t="s">
        <v>14905</v>
      </c>
      <c r="E4839" s="275">
        <v>32.369999999999997</v>
      </c>
    </row>
    <row r="4840" spans="1:5">
      <c r="A4840">
        <v>10475</v>
      </c>
      <c r="B4840" t="s">
        <v>19759</v>
      </c>
      <c r="C4840" t="s">
        <v>14957</v>
      </c>
      <c r="D4840" t="s">
        <v>14905</v>
      </c>
      <c r="E4840" s="275">
        <v>31.32</v>
      </c>
    </row>
    <row r="4841" spans="1:5">
      <c r="A4841">
        <v>4030</v>
      </c>
      <c r="B4841" t="s">
        <v>19760</v>
      </c>
      <c r="C4841" t="s">
        <v>15310</v>
      </c>
      <c r="D4841" t="s">
        <v>14905</v>
      </c>
      <c r="E4841" s="275">
        <v>10.4</v>
      </c>
    </row>
    <row r="4842" spans="1:5">
      <c r="A4842">
        <v>4031</v>
      </c>
      <c r="B4842" t="s">
        <v>19761</v>
      </c>
      <c r="C4842" t="s">
        <v>15310</v>
      </c>
      <c r="D4842" t="s">
        <v>14905</v>
      </c>
      <c r="E4842" s="275">
        <v>48.9</v>
      </c>
    </row>
    <row r="4843" spans="1:5">
      <c r="A4843">
        <v>39399</v>
      </c>
      <c r="B4843" t="s">
        <v>19762</v>
      </c>
      <c r="C4843" t="s">
        <v>14904</v>
      </c>
      <c r="D4843" t="s">
        <v>14952</v>
      </c>
      <c r="E4843" s="276">
        <v>1360.93</v>
      </c>
    </row>
    <row r="4844" spans="1:5">
      <c r="A4844">
        <v>39400</v>
      </c>
      <c r="B4844" t="s">
        <v>19763</v>
      </c>
      <c r="C4844" t="s">
        <v>14904</v>
      </c>
      <c r="D4844" t="s">
        <v>14952</v>
      </c>
      <c r="E4844" s="276">
        <v>1479.28</v>
      </c>
    </row>
    <row r="4845" spans="1:5">
      <c r="A4845">
        <v>39401</v>
      </c>
      <c r="B4845" t="s">
        <v>19764</v>
      </c>
      <c r="C4845" t="s">
        <v>14904</v>
      </c>
      <c r="D4845" t="s">
        <v>14952</v>
      </c>
      <c r="E4845" s="276">
        <v>1659.39</v>
      </c>
    </row>
    <row r="4846" spans="1:5">
      <c r="A4846">
        <v>11652</v>
      </c>
      <c r="B4846" t="s">
        <v>19765</v>
      </c>
      <c r="C4846" t="s">
        <v>14904</v>
      </c>
      <c r="D4846" t="s">
        <v>14952</v>
      </c>
      <c r="E4846" s="276">
        <v>3570</v>
      </c>
    </row>
    <row r="4847" spans="1:5">
      <c r="A4847">
        <v>13896</v>
      </c>
      <c r="B4847" t="s">
        <v>19766</v>
      </c>
      <c r="C4847" t="s">
        <v>14904</v>
      </c>
      <c r="D4847" t="s">
        <v>14952</v>
      </c>
      <c r="E4847" s="276">
        <v>3202.6</v>
      </c>
    </row>
    <row r="4848" spans="1:5">
      <c r="A4848">
        <v>13475</v>
      </c>
      <c r="B4848" t="s">
        <v>19767</v>
      </c>
      <c r="C4848" t="s">
        <v>14904</v>
      </c>
      <c r="D4848" t="s">
        <v>14952</v>
      </c>
      <c r="E4848" s="276">
        <v>3901.15</v>
      </c>
    </row>
    <row r="4849" spans="1:5">
      <c r="A4849">
        <v>44491</v>
      </c>
      <c r="B4849" t="s">
        <v>19768</v>
      </c>
      <c r="C4849" t="s">
        <v>14904</v>
      </c>
      <c r="D4849" t="s">
        <v>14952</v>
      </c>
      <c r="E4849" s="276">
        <v>3750234.4</v>
      </c>
    </row>
    <row r="4850" spans="1:5">
      <c r="A4850">
        <v>44470</v>
      </c>
      <c r="B4850" t="s">
        <v>19769</v>
      </c>
      <c r="C4850" t="s">
        <v>14904</v>
      </c>
      <c r="D4850" t="s">
        <v>14952</v>
      </c>
      <c r="E4850" s="276">
        <v>1578805.15</v>
      </c>
    </row>
    <row r="4851" spans="1:5">
      <c r="A4851">
        <v>13476</v>
      </c>
      <c r="B4851" t="s">
        <v>19770</v>
      </c>
      <c r="C4851" t="s">
        <v>14904</v>
      </c>
      <c r="D4851" t="s">
        <v>14952</v>
      </c>
      <c r="E4851" s="276">
        <v>1590245.88</v>
      </c>
    </row>
    <row r="4852" spans="1:5">
      <c r="A4852">
        <v>10488</v>
      </c>
      <c r="B4852" t="s">
        <v>19771</v>
      </c>
      <c r="C4852" t="s">
        <v>14904</v>
      </c>
      <c r="D4852" t="s">
        <v>14952</v>
      </c>
      <c r="E4852" s="276">
        <v>1926600</v>
      </c>
    </row>
    <row r="4853" spans="1:5">
      <c r="A4853">
        <v>13606</v>
      </c>
      <c r="B4853" t="s">
        <v>19772</v>
      </c>
      <c r="C4853" t="s">
        <v>14904</v>
      </c>
      <c r="D4853" t="s">
        <v>14952</v>
      </c>
      <c r="E4853" s="276">
        <v>1706940.04</v>
      </c>
    </row>
    <row r="4854" spans="1:5">
      <c r="A4854">
        <v>10489</v>
      </c>
      <c r="B4854" t="s">
        <v>19773</v>
      </c>
      <c r="C4854" t="s">
        <v>15055</v>
      </c>
      <c r="D4854" t="s">
        <v>14905</v>
      </c>
      <c r="E4854" s="275">
        <v>13.79</v>
      </c>
    </row>
    <row r="4855" spans="1:5">
      <c r="A4855">
        <v>41073</v>
      </c>
      <c r="B4855" t="s">
        <v>19774</v>
      </c>
      <c r="C4855" t="s">
        <v>15057</v>
      </c>
      <c r="D4855" t="s">
        <v>14905</v>
      </c>
      <c r="E4855" s="276">
        <v>2403.2399999999998</v>
      </c>
    </row>
    <row r="4856" spans="1:5">
      <c r="A4856">
        <v>34391</v>
      </c>
      <c r="B4856" t="s">
        <v>19775</v>
      </c>
      <c r="C4856" t="s">
        <v>15310</v>
      </c>
      <c r="D4856" t="s">
        <v>14905</v>
      </c>
      <c r="E4856" s="275">
        <v>651.1</v>
      </c>
    </row>
    <row r="4857" spans="1:5">
      <c r="A4857">
        <v>10496</v>
      </c>
      <c r="B4857" t="s">
        <v>19776</v>
      </c>
      <c r="C4857" t="s">
        <v>15310</v>
      </c>
      <c r="D4857" t="s">
        <v>14905</v>
      </c>
      <c r="E4857" s="275">
        <v>566.66</v>
      </c>
    </row>
    <row r="4858" spans="1:5">
      <c r="A4858">
        <v>10497</v>
      </c>
      <c r="B4858" t="s">
        <v>19777</v>
      </c>
      <c r="C4858" t="s">
        <v>15310</v>
      </c>
      <c r="D4858" t="s">
        <v>14905</v>
      </c>
      <c r="E4858" s="276">
        <v>1473.33</v>
      </c>
    </row>
    <row r="4859" spans="1:5">
      <c r="A4859">
        <v>10504</v>
      </c>
      <c r="B4859" t="s">
        <v>19778</v>
      </c>
      <c r="C4859" t="s">
        <v>15310</v>
      </c>
      <c r="D4859" t="s">
        <v>14905</v>
      </c>
      <c r="E4859" s="276">
        <v>1722.66</v>
      </c>
    </row>
    <row r="4860" spans="1:5">
      <c r="A4860">
        <v>34390</v>
      </c>
      <c r="B4860" t="s">
        <v>19779</v>
      </c>
      <c r="C4860" t="s">
        <v>15310</v>
      </c>
      <c r="D4860" t="s">
        <v>14905</v>
      </c>
      <c r="E4860" s="275">
        <v>507.73</v>
      </c>
    </row>
    <row r="4861" spans="1:5">
      <c r="A4861">
        <v>34389</v>
      </c>
      <c r="B4861" t="s">
        <v>19780</v>
      </c>
      <c r="C4861" t="s">
        <v>15310</v>
      </c>
      <c r="D4861" t="s">
        <v>14905</v>
      </c>
      <c r="E4861" s="275">
        <v>158.66</v>
      </c>
    </row>
    <row r="4862" spans="1:5">
      <c r="A4862">
        <v>34388</v>
      </c>
      <c r="B4862" t="s">
        <v>19781</v>
      </c>
      <c r="C4862" t="s">
        <v>15310</v>
      </c>
      <c r="D4862" t="s">
        <v>14905</v>
      </c>
      <c r="E4862" s="275">
        <v>225.51</v>
      </c>
    </row>
    <row r="4863" spans="1:5">
      <c r="A4863">
        <v>34387</v>
      </c>
      <c r="B4863" t="s">
        <v>19782</v>
      </c>
      <c r="C4863" t="s">
        <v>15310</v>
      </c>
      <c r="D4863" t="s">
        <v>14905</v>
      </c>
      <c r="E4863" s="275">
        <v>366.06</v>
      </c>
    </row>
    <row r="4864" spans="1:5">
      <c r="A4864">
        <v>11188</v>
      </c>
      <c r="B4864" t="s">
        <v>19783</v>
      </c>
      <c r="C4864" t="s">
        <v>15310</v>
      </c>
      <c r="D4864" t="s">
        <v>14905</v>
      </c>
      <c r="E4864" s="275">
        <v>181.33</v>
      </c>
    </row>
    <row r="4865" spans="1:5">
      <c r="A4865">
        <v>11189</v>
      </c>
      <c r="B4865" t="s">
        <v>19784</v>
      </c>
      <c r="C4865" t="s">
        <v>15310</v>
      </c>
      <c r="D4865" t="s">
        <v>14905</v>
      </c>
      <c r="E4865" s="275">
        <v>272</v>
      </c>
    </row>
    <row r="4866" spans="1:5">
      <c r="A4866">
        <v>21107</v>
      </c>
      <c r="B4866" t="s">
        <v>19785</v>
      </c>
      <c r="C4866" t="s">
        <v>15310</v>
      </c>
      <c r="D4866" t="s">
        <v>14905</v>
      </c>
      <c r="E4866" s="275">
        <v>195.74</v>
      </c>
    </row>
    <row r="4867" spans="1:5">
      <c r="A4867">
        <v>34386</v>
      </c>
      <c r="B4867" t="s">
        <v>19786</v>
      </c>
      <c r="C4867" t="s">
        <v>15310</v>
      </c>
      <c r="D4867" t="s">
        <v>14905</v>
      </c>
      <c r="E4867" s="275">
        <v>340</v>
      </c>
    </row>
    <row r="4868" spans="1:5">
      <c r="A4868">
        <v>10490</v>
      </c>
      <c r="B4868" t="s">
        <v>19787</v>
      </c>
      <c r="C4868" t="s">
        <v>15310</v>
      </c>
      <c r="D4868" t="s">
        <v>14905</v>
      </c>
      <c r="E4868" s="275">
        <v>119</v>
      </c>
    </row>
    <row r="4869" spans="1:5">
      <c r="A4869">
        <v>10492</v>
      </c>
      <c r="B4869" t="s">
        <v>19788</v>
      </c>
      <c r="C4869" t="s">
        <v>15310</v>
      </c>
      <c r="D4869" t="s">
        <v>14911</v>
      </c>
      <c r="E4869" s="275">
        <v>136</v>
      </c>
    </row>
    <row r="4870" spans="1:5">
      <c r="A4870">
        <v>10493</v>
      </c>
      <c r="B4870" t="s">
        <v>19789</v>
      </c>
      <c r="C4870" t="s">
        <v>15310</v>
      </c>
      <c r="D4870" t="s">
        <v>14905</v>
      </c>
      <c r="E4870" s="275">
        <v>158.66</v>
      </c>
    </row>
    <row r="4871" spans="1:5">
      <c r="A4871">
        <v>10491</v>
      </c>
      <c r="B4871" t="s">
        <v>19790</v>
      </c>
      <c r="C4871" t="s">
        <v>15310</v>
      </c>
      <c r="D4871" t="s">
        <v>14905</v>
      </c>
      <c r="E4871" s="275">
        <v>192.66</v>
      </c>
    </row>
    <row r="4872" spans="1:5">
      <c r="A4872">
        <v>34385</v>
      </c>
      <c r="B4872" t="s">
        <v>19791</v>
      </c>
      <c r="C4872" t="s">
        <v>15310</v>
      </c>
      <c r="D4872" t="s">
        <v>14905</v>
      </c>
      <c r="E4872" s="275">
        <v>281.06</v>
      </c>
    </row>
    <row r="4873" spans="1:5">
      <c r="A4873">
        <v>10499</v>
      </c>
      <c r="B4873" t="s">
        <v>19792</v>
      </c>
      <c r="C4873" t="s">
        <v>15310</v>
      </c>
      <c r="D4873" t="s">
        <v>14905</v>
      </c>
      <c r="E4873" s="275">
        <v>113.33</v>
      </c>
    </row>
    <row r="4874" spans="1:5">
      <c r="A4874">
        <v>34384</v>
      </c>
      <c r="B4874" t="s">
        <v>19793</v>
      </c>
      <c r="C4874" t="s">
        <v>15310</v>
      </c>
      <c r="D4874" t="s">
        <v>14905</v>
      </c>
      <c r="E4874" s="275">
        <v>340</v>
      </c>
    </row>
    <row r="4875" spans="1:5">
      <c r="A4875">
        <v>11185</v>
      </c>
      <c r="B4875" t="s">
        <v>19794</v>
      </c>
      <c r="C4875" t="s">
        <v>15310</v>
      </c>
      <c r="D4875" t="s">
        <v>14905</v>
      </c>
      <c r="E4875" s="275">
        <v>351.33</v>
      </c>
    </row>
    <row r="4876" spans="1:5">
      <c r="A4876">
        <v>10507</v>
      </c>
      <c r="B4876" t="s">
        <v>19795</v>
      </c>
      <c r="C4876" t="s">
        <v>15310</v>
      </c>
      <c r="D4876" t="s">
        <v>14905</v>
      </c>
      <c r="E4876" s="275">
        <v>423.9</v>
      </c>
    </row>
    <row r="4877" spans="1:5">
      <c r="A4877">
        <v>10505</v>
      </c>
      <c r="B4877" t="s">
        <v>19796</v>
      </c>
      <c r="C4877" t="s">
        <v>15310</v>
      </c>
      <c r="D4877" t="s">
        <v>14905</v>
      </c>
      <c r="E4877" s="275">
        <v>250.13</v>
      </c>
    </row>
    <row r="4878" spans="1:5">
      <c r="A4878">
        <v>10506</v>
      </c>
      <c r="B4878" t="s">
        <v>19797</v>
      </c>
      <c r="C4878" t="s">
        <v>15310</v>
      </c>
      <c r="D4878" t="s">
        <v>14905</v>
      </c>
      <c r="E4878" s="275">
        <v>326.52999999999997</v>
      </c>
    </row>
    <row r="4879" spans="1:5">
      <c r="A4879">
        <v>5031</v>
      </c>
      <c r="B4879" t="s">
        <v>19798</v>
      </c>
      <c r="C4879" t="s">
        <v>15310</v>
      </c>
      <c r="D4879" t="s">
        <v>14911</v>
      </c>
      <c r="E4879" s="275">
        <v>458.5</v>
      </c>
    </row>
    <row r="4880" spans="1:5">
      <c r="A4880">
        <v>10502</v>
      </c>
      <c r="B4880" t="s">
        <v>19799</v>
      </c>
      <c r="C4880" t="s">
        <v>15310</v>
      </c>
      <c r="D4880" t="s">
        <v>14905</v>
      </c>
      <c r="E4880" s="275">
        <v>534.26</v>
      </c>
    </row>
    <row r="4881" spans="1:5">
      <c r="A4881">
        <v>10501</v>
      </c>
      <c r="B4881" t="s">
        <v>19800</v>
      </c>
      <c r="C4881" t="s">
        <v>15310</v>
      </c>
      <c r="D4881" t="s">
        <v>14905</v>
      </c>
      <c r="E4881" s="275">
        <v>301.83999999999997</v>
      </c>
    </row>
    <row r="4882" spans="1:5">
      <c r="A4882">
        <v>10503</v>
      </c>
      <c r="B4882" t="s">
        <v>19801</v>
      </c>
      <c r="C4882" t="s">
        <v>15310</v>
      </c>
      <c r="D4882" t="s">
        <v>14905</v>
      </c>
      <c r="E4882" s="275">
        <v>407.79</v>
      </c>
    </row>
    <row r="4883" spans="1:5">
      <c r="A4883">
        <v>4500</v>
      </c>
      <c r="B4883" t="s">
        <v>19802</v>
      </c>
      <c r="C4883" t="s">
        <v>14950</v>
      </c>
      <c r="D4883" t="s">
        <v>14905</v>
      </c>
      <c r="E4883" s="275">
        <v>21.31</v>
      </c>
    </row>
    <row r="4884" spans="1:5">
      <c r="A4884">
        <v>4448</v>
      </c>
      <c r="B4884" t="s">
        <v>19803</v>
      </c>
      <c r="C4884" t="s">
        <v>14950</v>
      </c>
      <c r="D4884" t="s">
        <v>14905</v>
      </c>
      <c r="E4884" s="275">
        <v>29.27</v>
      </c>
    </row>
    <row r="4885" spans="1:5">
      <c r="A4885">
        <v>20213</v>
      </c>
      <c r="B4885" t="s">
        <v>19804</v>
      </c>
      <c r="C4885" t="s">
        <v>14950</v>
      </c>
      <c r="D4885" t="s">
        <v>14905</v>
      </c>
      <c r="E4885" s="275">
        <v>18.989999999999998</v>
      </c>
    </row>
    <row r="4886" spans="1:5">
      <c r="A4886">
        <v>20211</v>
      </c>
      <c r="B4886" t="s">
        <v>19805</v>
      </c>
      <c r="C4886" t="s">
        <v>14950</v>
      </c>
      <c r="D4886" t="s">
        <v>14905</v>
      </c>
      <c r="E4886" s="275">
        <v>25.15</v>
      </c>
    </row>
    <row r="4887" spans="1:5">
      <c r="A4887">
        <v>40270</v>
      </c>
      <c r="B4887" t="s">
        <v>19806</v>
      </c>
      <c r="C4887" t="s">
        <v>14950</v>
      </c>
      <c r="D4887" t="s">
        <v>14952</v>
      </c>
      <c r="E4887" s="275">
        <v>126.05</v>
      </c>
    </row>
    <row r="4888" spans="1:5">
      <c r="A4888">
        <v>4425</v>
      </c>
      <c r="B4888" t="s">
        <v>19807</v>
      </c>
      <c r="C4888" t="s">
        <v>14950</v>
      </c>
      <c r="D4888" t="s">
        <v>14905</v>
      </c>
      <c r="E4888" s="275">
        <v>20.79</v>
      </c>
    </row>
    <row r="4889" spans="1:5">
      <c r="A4889">
        <v>4472</v>
      </c>
      <c r="B4889" t="s">
        <v>19808</v>
      </c>
      <c r="C4889" t="s">
        <v>14950</v>
      </c>
      <c r="D4889" t="s">
        <v>14905</v>
      </c>
      <c r="E4889" s="275">
        <v>25.97</v>
      </c>
    </row>
    <row r="4890" spans="1:5">
      <c r="A4890">
        <v>35272</v>
      </c>
      <c r="B4890" t="s">
        <v>19809</v>
      </c>
      <c r="C4890" t="s">
        <v>14950</v>
      </c>
      <c r="D4890" t="s">
        <v>14905</v>
      </c>
      <c r="E4890" s="275">
        <v>37.54</v>
      </c>
    </row>
    <row r="4891" spans="1:5">
      <c r="A4891">
        <v>4481</v>
      </c>
      <c r="B4891" t="s">
        <v>19810</v>
      </c>
      <c r="C4891" t="s">
        <v>14950</v>
      </c>
      <c r="D4891" t="s">
        <v>14905</v>
      </c>
      <c r="E4891" s="275">
        <v>40.19</v>
      </c>
    </row>
    <row r="4892" spans="1:5">
      <c r="A4892">
        <v>34345</v>
      </c>
      <c r="B4892" t="s">
        <v>19811</v>
      </c>
      <c r="C4892" t="s">
        <v>15055</v>
      </c>
      <c r="D4892" t="s">
        <v>14905</v>
      </c>
      <c r="E4892" s="275">
        <v>14.18</v>
      </c>
    </row>
    <row r="4893" spans="1:5">
      <c r="A4893">
        <v>41096</v>
      </c>
      <c r="B4893" t="s">
        <v>19812</v>
      </c>
      <c r="C4893" t="s">
        <v>15057</v>
      </c>
      <c r="D4893" t="s">
        <v>14905</v>
      </c>
      <c r="E4893" s="276">
        <v>2472.5</v>
      </c>
    </row>
    <row r="4894" spans="1:5">
      <c r="A4894" t="s">
        <v>7087</v>
      </c>
    </row>
    <row r="4895" spans="1:5">
      <c r="A4895" t="s">
        <v>19813</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21</vt:i4>
      </vt:variant>
      <vt:variant>
        <vt:lpstr>Intervalos nomeados</vt:lpstr>
      </vt:variant>
      <vt:variant>
        <vt:i4>25</vt:i4>
      </vt:variant>
    </vt:vector>
  </HeadingPairs>
  <TitlesOfParts>
    <vt:vector size="46" baseType="lpstr">
      <vt:lpstr>Resumo</vt:lpstr>
      <vt:lpstr>Planilha Orçamentária</vt:lpstr>
      <vt:lpstr>Planilha14</vt:lpstr>
      <vt:lpstr>Comp próprias</vt:lpstr>
      <vt:lpstr>Comp auxiliares</vt:lpstr>
      <vt:lpstr>Comp adm local</vt:lpstr>
      <vt:lpstr>Transporte Cap 50-70</vt:lpstr>
      <vt:lpstr>Transporte RR-1C</vt:lpstr>
      <vt:lpstr>Transporte CM-30</vt:lpstr>
      <vt:lpstr>RESUMO_Transp</vt:lpstr>
      <vt:lpstr>Cronograma</vt:lpstr>
      <vt:lpstr>Mob</vt:lpstr>
      <vt:lpstr>Mob de equip</vt:lpstr>
      <vt:lpstr>Desm de equip</vt:lpstr>
      <vt:lpstr>Desmob</vt:lpstr>
      <vt:lpstr>ORÇAMENTO GERAL</vt:lpstr>
      <vt:lpstr>MC Serviços preliminares</vt:lpstr>
      <vt:lpstr>SICRO</vt:lpstr>
      <vt:lpstr>SICRO EQUIPAMENTO</vt:lpstr>
      <vt:lpstr>SINAPI COMP AL</vt:lpstr>
      <vt:lpstr>SINAPI INS AL</vt:lpstr>
      <vt:lpstr>'Comp adm local'!Area_de_impressao</vt:lpstr>
      <vt:lpstr>'Comp auxiliares'!Area_de_impressao</vt:lpstr>
      <vt:lpstr>'Comp próprias'!Area_de_impressao</vt:lpstr>
      <vt:lpstr>Cronograma!Area_de_impressao</vt:lpstr>
      <vt:lpstr>'Desm de equip'!Area_de_impressao</vt:lpstr>
      <vt:lpstr>Desmob!Area_de_impressao</vt:lpstr>
      <vt:lpstr>'MC Serviços preliminares'!Area_de_impressao</vt:lpstr>
      <vt:lpstr>Mob!Area_de_impressao</vt:lpstr>
      <vt:lpstr>'Mob de equip'!Area_de_impressao</vt:lpstr>
      <vt:lpstr>'ORÇAMENTO GERAL'!Area_de_impressao</vt:lpstr>
      <vt:lpstr>'Planilha Orçamentária'!Area_de_impressao</vt:lpstr>
      <vt:lpstr>Resumo!Area_de_impressao</vt:lpstr>
      <vt:lpstr>RESUMO_Transp!Area_de_impressao</vt:lpstr>
      <vt:lpstr>'Transporte Cap 50-70'!Area_de_impressao</vt:lpstr>
      <vt:lpstr>'Transporte CM-30'!Area_de_impressao</vt:lpstr>
      <vt:lpstr>'Transporte RR-1C'!Area_de_impressao</vt:lpstr>
      <vt:lpstr>Resumo!JR_PAGE_ANCHOR_0_1</vt:lpstr>
      <vt:lpstr>JR_PAGE_ANCHOR_0_1</vt:lpstr>
      <vt:lpstr>'Comp próprias'!Titulos_de_impressao</vt:lpstr>
      <vt:lpstr>'Desm de equip'!Titulos_de_impressao</vt:lpstr>
      <vt:lpstr>Desmob!Titulos_de_impressao</vt:lpstr>
      <vt:lpstr>'MC Serviços preliminares'!Titulos_de_impressao</vt:lpstr>
      <vt:lpstr>Mob!Titulos_de_impressao</vt:lpstr>
      <vt:lpstr>'Mob de equip'!Titulos_de_impressao</vt:lpstr>
      <vt:lpstr>'Planilha Orçamentária'!Titulos_de_impressao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2024-04-15T13:09:33Z</dcterms:created>
  <dcterms:modified xsi:type="dcterms:W3CDTF">2024-05-16T14:21:04Z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2024-05-09T06:15:19Z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0c90d39e-752a-4b21-bc5f-1d025334e569</vt:lpwstr>
  </property>
  <property fmtid="{D5CDD505-2E9C-101B-9397-08002B2CF9AE}" pid="7" name="MSIP_Label_defa4170-0d19-0005-0004-bc88714345d2_ActionId">
    <vt:lpwstr>686180f5-7417-4b5d-af79-bbe463a4987a</vt:lpwstr>
  </property>
  <property fmtid="{D5CDD505-2E9C-101B-9397-08002B2CF9AE}" pid="8" name="MSIP_Label_defa4170-0d19-0005-0004-bc88714345d2_ContentBits">
    <vt:lpwstr>0</vt:lpwstr>
  </property>
</Properties>
</file>